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mhclg-my.sharepoint.com/personal/graham_noad_communities_gov_uk/Documents/Documents/GOV.UK content/"/>
    </mc:Choice>
  </mc:AlternateContent>
  <xr:revisionPtr revIDLastSave="0" documentId="8_{1452EEB4-C87B-4600-8778-88D30E42B9C9}" xr6:coauthVersionLast="47" xr6:coauthVersionMax="47" xr10:uidLastSave="{00000000-0000-0000-0000-000000000000}"/>
  <bookViews>
    <workbookView xWindow="-110" yWindow="-110" windowWidth="22780" windowHeight="14660" firstSheet="1" activeTab="2" xr2:uid="{B6534A96-3FC1-4877-8424-C7C5928DC769}"/>
  </bookViews>
  <sheets>
    <sheet name="Spreadsheet_guidance&gt;&gt;&gt;" sheetId="74" r:id="rId1"/>
    <sheet name="Spreadsheet_guide" sheetId="75" r:id="rId2"/>
    <sheet name="List_of_sheets" sheetId="76" r:id="rId3"/>
    <sheet name="Data_and_input_construction&gt;" sheetId="21" r:id="rId4"/>
    <sheet name="Access_to_Data" sheetId="77" r:id="rId5"/>
    <sheet name="Unemployment-LA_data" sheetId="22" r:id="rId6"/>
    <sheet name="Unemployment-miss_val_d_20-21" sheetId="23" r:id="rId7"/>
    <sheet name="Unemployment-miss_val_d_19-20" sheetId="97" r:id="rId8"/>
    <sheet name="Unemployment-all_inputs" sheetId="24" r:id="rId9"/>
    <sheet name="Skills-LA_data" sheetId="27" r:id="rId10"/>
    <sheet name="Skills-miss_val_d_2020" sheetId="28" r:id="rId11"/>
    <sheet name="Skills-miss_val_d_2019" sheetId="98" r:id="rId12"/>
    <sheet name="Skills-all_inputs" sheetId="29" r:id="rId13"/>
    <sheet name="Productivity-LA_data" sheetId="30" r:id="rId14"/>
    <sheet name="Productivity-all_inputs" sheetId="50" r:id="rId15"/>
    <sheet name="Journey_time-LA_data" sheetId="99" r:id="rId16"/>
    <sheet name="Journey_time-inputs_1" sheetId="33" r:id="rId17"/>
    <sheet name="Journey_time-new_boundaries_1" sheetId="34" r:id="rId18"/>
    <sheet name="Journey_time-new_boundaries_2" sheetId="35" r:id="rId19"/>
    <sheet name="Journey_time-all_inputs" sheetId="36" r:id="rId20"/>
    <sheet name="Journey_time-weights_data" sheetId="37" r:id="rId21"/>
    <sheet name="Journey_time-weights_input" sheetId="38" r:id="rId22"/>
    <sheet name="Comm_vacancy-LA_data" sheetId="66" r:id="rId23"/>
    <sheet name="Comm_vacancy-inputs_1" sheetId="92" r:id="rId24"/>
    <sheet name="Comm_vacancy-inputs_2" sheetId="65" r:id="rId25"/>
    <sheet name="Comm_vacancy-new_boundaries_1" sheetId="67" r:id="rId26"/>
    <sheet name="Comm_vacancy-new_boundaries_2" sheetId="68" r:id="rId27"/>
    <sheet name="Comm_vacancy-new_boundaries_3" sheetId="93" r:id="rId28"/>
    <sheet name="Comm_vacancy-inputs_3" sheetId="69" r:id="rId29"/>
    <sheet name="Comm_vacancy-miss_val_c_19-21" sheetId="71" r:id="rId30"/>
    <sheet name="Comm_vacancy-all_inputs" sheetId="39" r:id="rId31"/>
    <sheet name="Dwellings_vacancy_E-LA_d_2021" sheetId="40" r:id="rId32"/>
    <sheet name="Dwellings_vacancy_E-LA_d_2020" sheetId="101" r:id="rId33"/>
    <sheet name="Dw_vacancy_E-new_boundaries_1" sheetId="88" r:id="rId34"/>
    <sheet name="Dw_vacancy_E-new_boundaries_2" sheetId="89" r:id="rId35"/>
    <sheet name="Dwellings_vacancy_E-all_inputs" sheetId="41" r:id="rId36"/>
    <sheet name="Dwellings_vacancy_S-LA_d_2021" sheetId="42" r:id="rId37"/>
    <sheet name="Dwellings_vacancy_S-LA_d_2020" sheetId="102" r:id="rId38"/>
    <sheet name="Dwellings_vacancy_S-all_inputs" sheetId="43" r:id="rId39"/>
    <sheet name="Dwellings_vacancy_W-LA_d_22-23" sheetId="44" r:id="rId40"/>
    <sheet name="Dwellings_vacancy_W-LA_d_21-22" sheetId="103" r:id="rId41"/>
    <sheet name="Dwellings_vacancy_W-all_inputs" sheetId="45" r:id="rId42"/>
    <sheet name="Methodology_step_1&gt;" sheetId="46" r:id="rId43"/>
    <sheet name="GB_index-weights_R2" sheetId="47" r:id="rId44"/>
    <sheet name="GB_index-scores_R2" sheetId="48" r:id="rId45"/>
    <sheet name="LAs_by_category_by_nation" sheetId="49" r:id="rId46"/>
    <sheet name="Methodology_step_2&gt;" sheetId="52" r:id="rId47"/>
    <sheet name="England_index-weights_R2" sheetId="53" r:id="rId48"/>
    <sheet name="England_index-scores_R2" sheetId="54" r:id="rId49"/>
    <sheet name="England_index-categories_R2" sheetId="55" r:id="rId50"/>
    <sheet name="Wales_index-weights_R2" sheetId="56" r:id="rId51"/>
    <sheet name="Wales_index-scores_R2" sheetId="57" r:id="rId52"/>
    <sheet name="Wales_index-categories_R2" sheetId="58" r:id="rId53"/>
    <sheet name="Scotland_index-weights_R2" sheetId="60" r:id="rId54"/>
    <sheet name="Scotland_index-scores_R2" sheetId="61" r:id="rId55"/>
    <sheet name="Scotland_index-categories_R2" sheetId="62" r:id="rId56"/>
    <sheet name="GB_index-categories_initial" sheetId="73" r:id="rId57"/>
    <sheet name="Methodology_step_3&gt;" sheetId="110" r:id="rId58"/>
    <sheet name="England_index-categories_R1" sheetId="106" r:id="rId59"/>
    <sheet name="Wales_index-categories_R1" sheetId="105" r:id="rId60"/>
    <sheet name="Scotland_index-categories_R1" sheetId="104" r:id="rId61"/>
    <sheet name="GB_index-categories_R1" sheetId="109" r:id="rId62"/>
    <sheet name="GB_index - missing_LAs_R1" sheetId="107" r:id="rId63"/>
    <sheet name="GB_index-categories_final" sheetId="111" r:id="rId64"/>
  </sheets>
  <definedNames>
    <definedName name="_xlnm._FilterDatabase" localSheetId="30" hidden="1">'Comm_vacancy-all_inputs'!$A$1:$D$332</definedName>
    <definedName name="_xlnm._FilterDatabase" localSheetId="23" hidden="1">'Comm_vacancy-inputs_1'!$A$1:$G$4177</definedName>
    <definedName name="_xlnm._FilterDatabase" localSheetId="24" hidden="1">'Comm_vacancy-inputs_2'!$A$1:$D$332</definedName>
    <definedName name="_xlnm._FilterDatabase" localSheetId="28" hidden="1">'Comm_vacancy-inputs_3'!$A$1:$G$332</definedName>
    <definedName name="_xlnm._FilterDatabase" localSheetId="22" hidden="1">'Comm_vacancy-LA_data'!$A$1:$G$16705</definedName>
    <definedName name="_xlnm._FilterDatabase" localSheetId="25" hidden="1">'Comm_vacancy-new_boundaries_1'!$A$1:$H$301</definedName>
    <definedName name="_xlnm._FilterDatabase" localSheetId="35" hidden="1">'Dwellings_vacancy_E-all_inputs'!$A$1:$L$310</definedName>
    <definedName name="_xlnm._FilterDatabase" localSheetId="32" hidden="1">'Dwellings_vacancy_E-LA_d_2020'!$A$1:$F$310</definedName>
    <definedName name="_xlnm._FilterDatabase" localSheetId="31" hidden="1">'Dwellings_vacancy_E-LA_d_2021'!$A$1:$F$310</definedName>
    <definedName name="_xlnm._FilterDatabase" localSheetId="58" hidden="1">'England_index-categories_R1'!$A$1:$E$315</definedName>
    <definedName name="_xlnm._FilterDatabase" localSheetId="49" hidden="1">'England_index-categories_R2'!$A$1:$E$310</definedName>
    <definedName name="_xlnm._FilterDatabase" localSheetId="48" hidden="1">'England_index-scores_R2'!$A$1:$AC$310</definedName>
    <definedName name="_xlnm._FilterDatabase" localSheetId="63" hidden="1">'GB_index-categories_final'!$A$1:$E$364</definedName>
    <definedName name="_xlnm._FilterDatabase" localSheetId="56" hidden="1">'GB_index-categories_initial'!$A$1:$E$364</definedName>
    <definedName name="_xlnm._FilterDatabase" localSheetId="61" hidden="1">'GB_index-categories_R1'!$A$1:$E$364</definedName>
    <definedName name="_xlnm._FilterDatabase" localSheetId="44" hidden="1">'GB_index-scores_R2'!$A$1:$O$362</definedName>
    <definedName name="_xlnm._FilterDatabase" localSheetId="19" hidden="1">'Journey_time-all_inputs'!$A$1:$E$1</definedName>
    <definedName name="_xlnm._FilterDatabase" localSheetId="16" hidden="1">'Journey_time-inputs_1'!$A$1:$F$310</definedName>
    <definedName name="_xlnm._FilterDatabase" localSheetId="15" hidden="1">'Journey_time-LA_data'!$A$1:$F$327</definedName>
    <definedName name="_xlnm._FilterDatabase" localSheetId="14" hidden="1">'Productivity-all_inputs'!$A$1:$D$364</definedName>
    <definedName name="_xlnm._FilterDatabase" localSheetId="13" hidden="1">'Productivity-LA_data'!$A$1:$C$364</definedName>
    <definedName name="_xlnm._FilterDatabase" localSheetId="12" hidden="1">'Skills-all_inputs'!$A$1:$D$364</definedName>
    <definedName name="_xlnm._FilterDatabase" localSheetId="9" hidden="1">'Skills-LA_data'!$A$1:$D$364</definedName>
    <definedName name="_xlnm._FilterDatabase" localSheetId="8" hidden="1">'Unemployment-all_inputs'!$A$1:$D$364</definedName>
    <definedName name="_xlnm._FilterDatabase" localSheetId="5" hidden="1">'Unemployment-LA_data'!$A$1:$D$364</definedName>
    <definedName name="_xlnm._FilterDatabase" localSheetId="59" hidden="1">'Wales_index-categories_R1'!$A$1:$E$23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61" l="1"/>
  <c r="I7" i="57"/>
  <c r="I7" i="54"/>
  <c r="I7" i="48"/>
  <c r="I7" i="41"/>
  <c r="I7" i="71"/>
  <c r="B12" i="56" l="1"/>
  <c r="B16" i="53"/>
  <c r="E97" i="109"/>
  <c r="E2" i="109"/>
  <c r="E99" i="109"/>
  <c r="E4" i="109"/>
  <c r="E5" i="109"/>
  <c r="E6" i="109"/>
  <c r="E7" i="109"/>
  <c r="E343" i="109"/>
  <c r="E8" i="109"/>
  <c r="E9" i="109"/>
  <c r="E10" i="109"/>
  <c r="E104" i="109"/>
  <c r="E105" i="109"/>
  <c r="E11" i="109"/>
  <c r="E345" i="109"/>
  <c r="E110" i="109"/>
  <c r="E346" i="109"/>
  <c r="E347" i="109"/>
  <c r="E116" i="109"/>
  <c r="E349" i="109"/>
  <c r="E118" i="109"/>
  <c r="E119" i="109"/>
  <c r="E15" i="109"/>
  <c r="E350" i="109"/>
  <c r="E16" i="109"/>
  <c r="E17" i="109"/>
  <c r="E18" i="109"/>
  <c r="E20" i="109"/>
  <c r="E123" i="109"/>
  <c r="E313" i="109"/>
  <c r="E21" i="109"/>
  <c r="E22" i="109"/>
  <c r="E23" i="109"/>
  <c r="E128" i="109"/>
  <c r="E24" i="109"/>
  <c r="E129" i="109"/>
  <c r="E25" i="109"/>
  <c r="E27" i="109"/>
  <c r="E315" i="109"/>
  <c r="E30" i="109"/>
  <c r="E31" i="109"/>
  <c r="E363" i="109"/>
  <c r="E133" i="109"/>
  <c r="E33" i="109"/>
  <c r="E34" i="109"/>
  <c r="E35" i="109"/>
  <c r="E36" i="109"/>
  <c r="E316" i="109"/>
  <c r="E361" i="109"/>
  <c r="E37" i="109"/>
  <c r="E38" i="109"/>
  <c r="E39" i="109"/>
  <c r="E144" i="109"/>
  <c r="E40" i="109"/>
  <c r="E42" i="109"/>
  <c r="E43" i="109"/>
  <c r="E44" i="109"/>
  <c r="E45" i="109"/>
  <c r="E46" i="109"/>
  <c r="E148" i="109"/>
  <c r="E149" i="109"/>
  <c r="E47" i="109"/>
  <c r="E48" i="109"/>
  <c r="E49" i="109"/>
  <c r="E351" i="109"/>
  <c r="E50" i="109"/>
  <c r="E352" i="109"/>
  <c r="E51" i="109"/>
  <c r="E52" i="109"/>
  <c r="E154" i="109"/>
  <c r="E53" i="109"/>
  <c r="E353" i="109"/>
  <c r="E317" i="109"/>
  <c r="E54" i="109"/>
  <c r="E318" i="109"/>
  <c r="E55" i="109"/>
  <c r="E158" i="109"/>
  <c r="E56" i="109"/>
  <c r="E57" i="109"/>
  <c r="E164" i="109"/>
  <c r="E165" i="109"/>
  <c r="E58" i="109"/>
  <c r="E59" i="109"/>
  <c r="E355" i="109"/>
  <c r="E61" i="109"/>
  <c r="E255" i="109"/>
  <c r="E62" i="109"/>
  <c r="E356" i="109"/>
  <c r="E63" i="109"/>
  <c r="E64" i="109"/>
  <c r="E65" i="109"/>
  <c r="E66" i="109"/>
  <c r="E171" i="109"/>
  <c r="E68" i="109"/>
  <c r="E69" i="109"/>
  <c r="E70" i="109"/>
  <c r="E174" i="109"/>
  <c r="E342" i="109"/>
  <c r="E321" i="109"/>
  <c r="E71" i="109"/>
  <c r="E72" i="109"/>
  <c r="E73" i="109"/>
  <c r="E74" i="109"/>
  <c r="E75" i="109"/>
  <c r="E76" i="109"/>
  <c r="E77" i="109"/>
  <c r="E78" i="109"/>
  <c r="E79" i="109"/>
  <c r="E357" i="109"/>
  <c r="E80" i="109"/>
  <c r="E81" i="109"/>
  <c r="E82" i="109"/>
  <c r="E83" i="109"/>
  <c r="E358" i="109"/>
  <c r="E87" i="109"/>
  <c r="E188" i="109"/>
  <c r="E323" i="109"/>
  <c r="E193" i="109"/>
  <c r="E194" i="109"/>
  <c r="E88" i="109"/>
  <c r="E195" i="109"/>
  <c r="E89" i="109"/>
  <c r="E324" i="109"/>
  <c r="E94" i="109"/>
  <c r="E325" i="109"/>
  <c r="E326" i="109"/>
  <c r="E96" i="109"/>
  <c r="E197" i="109"/>
  <c r="E98" i="109"/>
  <c r="E3" i="109"/>
  <c r="E101" i="109"/>
  <c r="E102" i="109"/>
  <c r="E202" i="109"/>
  <c r="E103" i="109"/>
  <c r="E344" i="109"/>
  <c r="E106" i="109"/>
  <c r="E107" i="109"/>
  <c r="E108" i="109"/>
  <c r="E109" i="109"/>
  <c r="E12" i="109"/>
  <c r="E112" i="109"/>
  <c r="E13" i="109"/>
  <c r="E113" i="109"/>
  <c r="E114" i="109"/>
  <c r="E348" i="109"/>
  <c r="E115" i="109"/>
  <c r="E14" i="109"/>
  <c r="E216" i="109"/>
  <c r="E327" i="109"/>
  <c r="E120" i="109"/>
  <c r="E121" i="109"/>
  <c r="E122" i="109"/>
  <c r="E223" i="109"/>
  <c r="E19" i="109"/>
  <c r="E311" i="109"/>
  <c r="E312" i="109"/>
  <c r="E224" i="109"/>
  <c r="E225" i="109"/>
  <c r="E338" i="109"/>
  <c r="E329" i="109"/>
  <c r="E125" i="109"/>
  <c r="E126" i="109"/>
  <c r="E127" i="109"/>
  <c r="E314" i="109"/>
  <c r="E330" i="109"/>
  <c r="E360" i="109"/>
  <c r="E26" i="109"/>
  <c r="E130" i="109"/>
  <c r="E131" i="109"/>
  <c r="E28" i="109"/>
  <c r="E29" i="109"/>
  <c r="E132" i="109"/>
  <c r="E134" i="109"/>
  <c r="E234" i="109"/>
  <c r="E135" i="109"/>
  <c r="E32" i="109"/>
  <c r="E238" i="109"/>
  <c r="E136" i="109"/>
  <c r="E138" i="109"/>
  <c r="E140" i="109"/>
  <c r="E240" i="109"/>
  <c r="E242" i="109"/>
  <c r="E142" i="109"/>
  <c r="E143" i="109"/>
  <c r="E145" i="109"/>
  <c r="E41" i="109"/>
  <c r="E146" i="109"/>
  <c r="E151" i="109"/>
  <c r="E152" i="109"/>
  <c r="E153" i="109"/>
  <c r="E248" i="109"/>
  <c r="E332" i="109"/>
  <c r="E333" i="109"/>
  <c r="E157" i="109"/>
  <c r="E309" i="109"/>
  <c r="E159" i="109"/>
  <c r="E160" i="109"/>
  <c r="E161" i="109"/>
  <c r="E162" i="109"/>
  <c r="E163" i="109"/>
  <c r="E340" i="109"/>
  <c r="E254" i="109"/>
  <c r="E354" i="109"/>
  <c r="E60" i="109"/>
  <c r="E166" i="109"/>
  <c r="E167" i="109"/>
  <c r="E169" i="109"/>
  <c r="E319" i="109"/>
  <c r="E259" i="109"/>
  <c r="E67" i="109"/>
  <c r="E170" i="109"/>
  <c r="E172" i="109"/>
  <c r="E320" i="109"/>
  <c r="E264" i="109"/>
  <c r="E173" i="109"/>
  <c r="E175" i="109"/>
  <c r="E266" i="109"/>
  <c r="E176" i="109"/>
  <c r="E177" i="109"/>
  <c r="E273" i="109"/>
  <c r="E322" i="109"/>
  <c r="E178" i="109"/>
  <c r="E179" i="109"/>
  <c r="E180" i="109"/>
  <c r="E279" i="109"/>
  <c r="E334" i="109"/>
  <c r="E182" i="109"/>
  <c r="E183" i="109"/>
  <c r="E184" i="109"/>
  <c r="E185" i="109"/>
  <c r="E187" i="109"/>
  <c r="E84" i="109"/>
  <c r="E289" i="109"/>
  <c r="E85" i="109"/>
  <c r="E291" i="109"/>
  <c r="E362" i="109"/>
  <c r="E86" i="109"/>
  <c r="E191" i="109"/>
  <c r="E192" i="109"/>
  <c r="E335" i="109"/>
  <c r="E310" i="109"/>
  <c r="E90" i="109"/>
  <c r="E359" i="109"/>
  <c r="E196" i="109"/>
  <c r="E91" i="109"/>
  <c r="E336" i="109"/>
  <c r="E92" i="109"/>
  <c r="E95" i="109"/>
  <c r="E198" i="109"/>
  <c r="E199" i="109"/>
  <c r="E100" i="109"/>
  <c r="E200" i="109"/>
  <c r="E201" i="109"/>
  <c r="E203" i="109"/>
  <c r="E204" i="109"/>
  <c r="E205" i="109"/>
  <c r="E206" i="109"/>
  <c r="E207" i="109"/>
  <c r="E208" i="109"/>
  <c r="E209" i="109"/>
  <c r="E111" i="109"/>
  <c r="E210" i="109"/>
  <c r="E211" i="109"/>
  <c r="E212" i="109"/>
  <c r="E213" i="109"/>
  <c r="E214" i="109"/>
  <c r="E215" i="109"/>
  <c r="E337" i="109"/>
  <c r="E217" i="109"/>
  <c r="E117" i="109"/>
  <c r="E218" i="109"/>
  <c r="E219" i="109"/>
  <c r="E220" i="109"/>
  <c r="E221" i="109"/>
  <c r="E222" i="109"/>
  <c r="E124" i="109"/>
  <c r="E226" i="109"/>
  <c r="E328" i="109"/>
  <c r="E227" i="109"/>
  <c r="E228" i="109"/>
  <c r="E229" i="109"/>
  <c r="E230" i="109"/>
  <c r="E231" i="109"/>
  <c r="E232" i="109"/>
  <c r="E233" i="109"/>
  <c r="E235" i="109"/>
  <c r="E236" i="109"/>
  <c r="E237" i="109"/>
  <c r="E239" i="109"/>
  <c r="E137" i="109"/>
  <c r="E139" i="109"/>
  <c r="E339" i="109"/>
  <c r="E241" i="109"/>
  <c r="E243" i="109"/>
  <c r="E141" i="109"/>
  <c r="E244" i="109"/>
  <c r="E245" i="109"/>
  <c r="E246" i="109"/>
  <c r="E247" i="109"/>
  <c r="E147" i="109"/>
  <c r="E150" i="109"/>
  <c r="E249" i="109"/>
  <c r="E331" i="109"/>
  <c r="E250" i="109"/>
  <c r="E251" i="109"/>
  <c r="E364" i="109"/>
  <c r="E252" i="109"/>
  <c r="E253" i="109"/>
  <c r="E155" i="109"/>
  <c r="E156" i="109"/>
  <c r="E341" i="109"/>
  <c r="E168" i="109"/>
  <c r="E256" i="109"/>
  <c r="E257" i="109"/>
  <c r="E258" i="109"/>
  <c r="E260" i="109"/>
  <c r="E261" i="109"/>
  <c r="E262" i="109"/>
  <c r="E263" i="109"/>
  <c r="E265" i="109"/>
  <c r="E267" i="109"/>
  <c r="E268" i="109"/>
  <c r="E269" i="109"/>
  <c r="E270" i="109"/>
  <c r="E271" i="109"/>
  <c r="E272" i="109"/>
  <c r="E274" i="109"/>
  <c r="E275" i="109"/>
  <c r="E181" i="109"/>
  <c r="E276" i="109"/>
  <c r="E277" i="109"/>
  <c r="E278" i="109"/>
  <c r="E280" i="109"/>
  <c r="E281" i="109"/>
  <c r="E282" i="109"/>
  <c r="E186" i="109"/>
  <c r="E283" i="109"/>
  <c r="E284" i="109"/>
  <c r="E285" i="109"/>
  <c r="E286" i="109"/>
  <c r="E287" i="109"/>
  <c r="E288" i="109"/>
  <c r="E290" i="109"/>
  <c r="E292" i="109"/>
  <c r="E293" i="109"/>
  <c r="E189" i="109"/>
  <c r="E294" i="109"/>
  <c r="E190" i="109"/>
  <c r="E295" i="109"/>
  <c r="E296" i="109"/>
  <c r="E297" i="109"/>
  <c r="E298" i="109"/>
  <c r="E299" i="109"/>
  <c r="E300" i="109"/>
  <c r="E301" i="109"/>
  <c r="E302" i="109"/>
  <c r="E303" i="109"/>
  <c r="E304" i="109"/>
  <c r="E305" i="109"/>
  <c r="E306" i="109"/>
  <c r="E307" i="109"/>
  <c r="E308" i="109"/>
  <c r="E93" i="109"/>
  <c r="E8" i="107"/>
  <c r="E7" i="107"/>
  <c r="E6" i="107"/>
  <c r="E2" i="107"/>
  <c r="E5" i="107" l="1"/>
  <c r="E3" i="107"/>
  <c r="H3" i="107" s="1" a="1"/>
  <c r="H3" i="107" s="1"/>
  <c r="E4" i="107"/>
  <c r="H4" i="107" l="1" a="1"/>
  <c r="H4" i="107" s="1"/>
  <c r="H2" i="107" a="1"/>
  <c r="H2" i="107" s="1"/>
  <c r="H8" i="107" a="1"/>
  <c r="H8" i="107" s="1"/>
  <c r="H6" i="107" a="1"/>
  <c r="H6" i="107" s="1"/>
  <c r="H7" i="107" a="1"/>
  <c r="H7" i="107" s="1"/>
  <c r="H5" i="107" a="1"/>
  <c r="H5" i="107" s="1"/>
  <c r="F3" i="43" l="1"/>
  <c r="G3" i="43"/>
  <c r="F4" i="43"/>
  <c r="G4" i="43"/>
  <c r="F5" i="43"/>
  <c r="G5" i="43"/>
  <c r="F6" i="43"/>
  <c r="G6" i="43"/>
  <c r="F7" i="43"/>
  <c r="G7" i="43"/>
  <c r="F8" i="43"/>
  <c r="G8" i="43"/>
  <c r="F9" i="43"/>
  <c r="G9" i="43"/>
  <c r="F10" i="43"/>
  <c r="G10" i="43"/>
  <c r="F11" i="43"/>
  <c r="G11" i="43"/>
  <c r="F12" i="43"/>
  <c r="G12" i="43"/>
  <c r="F13" i="43"/>
  <c r="G13" i="43"/>
  <c r="F14" i="43"/>
  <c r="G14" i="43"/>
  <c r="F15" i="43"/>
  <c r="G15" i="43"/>
  <c r="F16" i="43"/>
  <c r="G16" i="43"/>
  <c r="F17" i="43"/>
  <c r="G17" i="43"/>
  <c r="F18" i="43"/>
  <c r="G18" i="43"/>
  <c r="F19" i="43"/>
  <c r="G19" i="43"/>
  <c r="F20" i="43"/>
  <c r="G20" i="43"/>
  <c r="F21" i="43"/>
  <c r="G21" i="43"/>
  <c r="F22" i="43"/>
  <c r="G22" i="43"/>
  <c r="F23" i="43"/>
  <c r="G23" i="43"/>
  <c r="F24" i="43"/>
  <c r="G24" i="43"/>
  <c r="F25" i="43"/>
  <c r="G25" i="43"/>
  <c r="F26" i="43"/>
  <c r="G26" i="43"/>
  <c r="F27" i="43"/>
  <c r="G27" i="43"/>
  <c r="F28" i="43"/>
  <c r="G28" i="43"/>
  <c r="F29" i="43"/>
  <c r="G29" i="43"/>
  <c r="F30" i="43"/>
  <c r="G30" i="43"/>
  <c r="F31" i="43"/>
  <c r="G31" i="43"/>
  <c r="F32" i="43"/>
  <c r="G32" i="43"/>
  <c r="F33" i="43"/>
  <c r="G33" i="43"/>
  <c r="G2" i="43"/>
  <c r="F2" i="43"/>
  <c r="H2" i="43" s="1"/>
  <c r="G23" i="45"/>
  <c r="F23" i="45"/>
  <c r="G22" i="45"/>
  <c r="F22" i="45"/>
  <c r="G21" i="45"/>
  <c r="F21" i="45"/>
  <c r="G20" i="45"/>
  <c r="F20" i="45"/>
  <c r="G19" i="45"/>
  <c r="F19" i="45"/>
  <c r="G18" i="45"/>
  <c r="F18" i="45"/>
  <c r="G17" i="45"/>
  <c r="F17" i="45"/>
  <c r="G16" i="45"/>
  <c r="F16" i="45"/>
  <c r="G15" i="45"/>
  <c r="F15" i="45"/>
  <c r="G14" i="45"/>
  <c r="F14" i="45"/>
  <c r="G13" i="45"/>
  <c r="F13" i="45"/>
  <c r="G12" i="45"/>
  <c r="F12" i="45"/>
  <c r="G11" i="45"/>
  <c r="F11" i="45"/>
  <c r="G10" i="45"/>
  <c r="F10" i="45"/>
  <c r="G9" i="45"/>
  <c r="F9" i="45"/>
  <c r="G8" i="45"/>
  <c r="F8" i="45"/>
  <c r="G7" i="45"/>
  <c r="F7" i="45"/>
  <c r="G6" i="45"/>
  <c r="F6" i="45"/>
  <c r="G5" i="45"/>
  <c r="F5" i="45"/>
  <c r="G4" i="45"/>
  <c r="F4" i="45"/>
  <c r="G3" i="45"/>
  <c r="F3" i="45"/>
  <c r="G2" i="45"/>
  <c r="F2" i="45"/>
  <c r="H3" i="41"/>
  <c r="I3" i="41"/>
  <c r="J3" i="41"/>
  <c r="K3" i="41"/>
  <c r="H4" i="41"/>
  <c r="I4" i="41"/>
  <c r="J4" i="41"/>
  <c r="K4" i="41"/>
  <c r="H5" i="41"/>
  <c r="I5" i="41"/>
  <c r="J5" i="41"/>
  <c r="K5" i="41"/>
  <c r="H6" i="41"/>
  <c r="I6" i="41"/>
  <c r="J6" i="41"/>
  <c r="K6" i="41"/>
  <c r="H7" i="41"/>
  <c r="J7" i="41"/>
  <c r="K7" i="41"/>
  <c r="H8" i="41"/>
  <c r="I8" i="41"/>
  <c r="J8" i="41"/>
  <c r="K8" i="41"/>
  <c r="H9" i="41"/>
  <c r="I9" i="41"/>
  <c r="J9" i="41"/>
  <c r="K9" i="41"/>
  <c r="H10" i="41"/>
  <c r="I10" i="41"/>
  <c r="J10" i="41"/>
  <c r="K10" i="41"/>
  <c r="H11" i="41"/>
  <c r="I11" i="41"/>
  <c r="J11" i="41"/>
  <c r="K11" i="41"/>
  <c r="H12" i="41"/>
  <c r="I12" i="41"/>
  <c r="J12" i="41"/>
  <c r="K12" i="41"/>
  <c r="H13" i="41"/>
  <c r="I13" i="41"/>
  <c r="J13" i="41"/>
  <c r="K13" i="41"/>
  <c r="H14" i="41"/>
  <c r="I14" i="41"/>
  <c r="J14" i="41"/>
  <c r="K14" i="41"/>
  <c r="H15" i="41"/>
  <c r="I15" i="41"/>
  <c r="J15" i="41"/>
  <c r="K15" i="41"/>
  <c r="H16" i="41"/>
  <c r="I16" i="41"/>
  <c r="J16" i="41"/>
  <c r="K16" i="41"/>
  <c r="H17" i="41"/>
  <c r="I17" i="41"/>
  <c r="J17" i="41"/>
  <c r="K17" i="41"/>
  <c r="H18" i="41"/>
  <c r="I18" i="41"/>
  <c r="J18" i="41"/>
  <c r="K18" i="41"/>
  <c r="H19" i="41"/>
  <c r="I19" i="41"/>
  <c r="J19" i="41"/>
  <c r="K19" i="41"/>
  <c r="H20" i="41"/>
  <c r="I20" i="41"/>
  <c r="J20" i="41"/>
  <c r="K20" i="41"/>
  <c r="H21" i="41"/>
  <c r="I21" i="41"/>
  <c r="J21" i="41"/>
  <c r="K21" i="41"/>
  <c r="H22" i="41"/>
  <c r="I22" i="41"/>
  <c r="J22" i="41"/>
  <c r="K22" i="41"/>
  <c r="H23" i="41"/>
  <c r="I23" i="41"/>
  <c r="J23" i="41"/>
  <c r="K23" i="41"/>
  <c r="H24" i="41"/>
  <c r="I24" i="41"/>
  <c r="J24" i="41"/>
  <c r="K24" i="41"/>
  <c r="H25" i="41"/>
  <c r="I25" i="41"/>
  <c r="J25" i="41"/>
  <c r="K25" i="41"/>
  <c r="H26" i="41"/>
  <c r="I26" i="41"/>
  <c r="J26" i="41"/>
  <c r="K26" i="41"/>
  <c r="H27" i="41"/>
  <c r="I27" i="41"/>
  <c r="J27" i="41"/>
  <c r="K27" i="41"/>
  <c r="H28" i="41"/>
  <c r="I28" i="41"/>
  <c r="J28" i="41"/>
  <c r="K28" i="41"/>
  <c r="H29" i="41"/>
  <c r="I29" i="41"/>
  <c r="J29" i="41"/>
  <c r="K29" i="41"/>
  <c r="H30" i="41"/>
  <c r="I30" i="41"/>
  <c r="J30" i="41"/>
  <c r="K30" i="41"/>
  <c r="H31" i="41"/>
  <c r="I31" i="41"/>
  <c r="J31" i="41"/>
  <c r="K31" i="41"/>
  <c r="H32" i="41"/>
  <c r="I32" i="41"/>
  <c r="J32" i="41"/>
  <c r="K32" i="41"/>
  <c r="H33" i="41"/>
  <c r="I33" i="41"/>
  <c r="J33" i="41"/>
  <c r="K33" i="41"/>
  <c r="H34" i="41"/>
  <c r="I34" i="41"/>
  <c r="J34" i="41"/>
  <c r="K34" i="41"/>
  <c r="H35" i="41"/>
  <c r="I35" i="41"/>
  <c r="J35" i="41"/>
  <c r="K35" i="41"/>
  <c r="H36" i="41"/>
  <c r="I36" i="41"/>
  <c r="J36" i="41"/>
  <c r="K36" i="41"/>
  <c r="H37" i="41"/>
  <c r="I37" i="41"/>
  <c r="J37" i="41"/>
  <c r="K37" i="41"/>
  <c r="H38" i="41"/>
  <c r="I38" i="41"/>
  <c r="J38" i="41"/>
  <c r="K38" i="41"/>
  <c r="H39" i="41"/>
  <c r="I39" i="41"/>
  <c r="J39" i="41"/>
  <c r="K39" i="41"/>
  <c r="H40" i="41"/>
  <c r="I40" i="41"/>
  <c r="J40" i="41"/>
  <c r="K40" i="41"/>
  <c r="H41" i="41"/>
  <c r="I41" i="41"/>
  <c r="J41" i="41"/>
  <c r="K41" i="41"/>
  <c r="H42" i="41"/>
  <c r="I42" i="41"/>
  <c r="J42" i="41"/>
  <c r="K42" i="41"/>
  <c r="H43" i="41"/>
  <c r="I43" i="41"/>
  <c r="J43" i="41"/>
  <c r="K43" i="41"/>
  <c r="H44" i="41"/>
  <c r="I44" i="41"/>
  <c r="J44" i="41"/>
  <c r="K44" i="41"/>
  <c r="H45" i="41"/>
  <c r="I45" i="41"/>
  <c r="J45" i="41"/>
  <c r="K45" i="41"/>
  <c r="H46" i="41"/>
  <c r="I46" i="41"/>
  <c r="J46" i="41"/>
  <c r="K46" i="41"/>
  <c r="H47" i="41"/>
  <c r="I47" i="41"/>
  <c r="J47" i="41"/>
  <c r="K47" i="41"/>
  <c r="H48" i="41"/>
  <c r="I48" i="41"/>
  <c r="J48" i="41"/>
  <c r="K48" i="41"/>
  <c r="H49" i="41"/>
  <c r="I49" i="41"/>
  <c r="J49" i="41"/>
  <c r="K49" i="41"/>
  <c r="H50" i="41"/>
  <c r="I50" i="41"/>
  <c r="J50" i="41"/>
  <c r="K50" i="41"/>
  <c r="H51" i="41"/>
  <c r="I51" i="41"/>
  <c r="J51" i="41"/>
  <c r="K51" i="41"/>
  <c r="H52" i="41"/>
  <c r="I52" i="41"/>
  <c r="J52" i="41"/>
  <c r="K52" i="41"/>
  <c r="H53" i="41"/>
  <c r="I53" i="41"/>
  <c r="J53" i="41"/>
  <c r="K53" i="41"/>
  <c r="H54" i="41"/>
  <c r="I54" i="41"/>
  <c r="J54" i="41"/>
  <c r="K54" i="41"/>
  <c r="H55" i="41"/>
  <c r="I55" i="41"/>
  <c r="J55" i="41"/>
  <c r="K55" i="41"/>
  <c r="H56" i="41"/>
  <c r="I56" i="41"/>
  <c r="J56" i="41"/>
  <c r="K56" i="41"/>
  <c r="H57" i="41"/>
  <c r="I57" i="41"/>
  <c r="J57" i="41"/>
  <c r="K57" i="41"/>
  <c r="H58" i="41"/>
  <c r="I58" i="41"/>
  <c r="J58" i="41"/>
  <c r="K58" i="41"/>
  <c r="H59" i="41"/>
  <c r="I59" i="41"/>
  <c r="J59" i="41"/>
  <c r="K59" i="41"/>
  <c r="H60" i="41"/>
  <c r="I60" i="41"/>
  <c r="J60" i="41"/>
  <c r="K60" i="41"/>
  <c r="H61" i="41"/>
  <c r="I61" i="41"/>
  <c r="J61" i="41"/>
  <c r="K61" i="41"/>
  <c r="H62" i="41"/>
  <c r="I62" i="41"/>
  <c r="J62" i="41"/>
  <c r="K62" i="41"/>
  <c r="H63" i="41"/>
  <c r="I63" i="41"/>
  <c r="J63" i="41"/>
  <c r="K63" i="41"/>
  <c r="H64" i="41"/>
  <c r="I64" i="41"/>
  <c r="J64" i="41"/>
  <c r="K64" i="41"/>
  <c r="H65" i="41"/>
  <c r="I65" i="41"/>
  <c r="J65" i="41"/>
  <c r="K65" i="41"/>
  <c r="H66" i="41"/>
  <c r="I66" i="41"/>
  <c r="J66" i="41"/>
  <c r="K66" i="41"/>
  <c r="H67" i="41"/>
  <c r="I67" i="41"/>
  <c r="J67" i="41"/>
  <c r="K67" i="41"/>
  <c r="H68" i="41"/>
  <c r="I68" i="41"/>
  <c r="J68" i="41"/>
  <c r="K68" i="41"/>
  <c r="H69" i="41"/>
  <c r="I69" i="41"/>
  <c r="J69" i="41"/>
  <c r="K69" i="41"/>
  <c r="H70" i="41"/>
  <c r="I70" i="41"/>
  <c r="J70" i="41"/>
  <c r="K70" i="41"/>
  <c r="H71" i="41"/>
  <c r="I71" i="41"/>
  <c r="J71" i="41"/>
  <c r="K71" i="41"/>
  <c r="H72" i="41"/>
  <c r="I72" i="41"/>
  <c r="J72" i="41"/>
  <c r="K72" i="41"/>
  <c r="H73" i="41"/>
  <c r="I73" i="41"/>
  <c r="J73" i="41"/>
  <c r="K73" i="41"/>
  <c r="H74" i="41"/>
  <c r="I74" i="41"/>
  <c r="J74" i="41"/>
  <c r="K74" i="41"/>
  <c r="H75" i="41"/>
  <c r="I75" i="41"/>
  <c r="J75" i="41"/>
  <c r="K75" i="41"/>
  <c r="H76" i="41"/>
  <c r="I76" i="41"/>
  <c r="J76" i="41"/>
  <c r="K76" i="41"/>
  <c r="H77" i="41"/>
  <c r="I77" i="41"/>
  <c r="J77" i="41"/>
  <c r="K77" i="41"/>
  <c r="H78" i="41"/>
  <c r="I78" i="41"/>
  <c r="J78" i="41"/>
  <c r="K78" i="41"/>
  <c r="H79" i="41"/>
  <c r="I79" i="41"/>
  <c r="J79" i="41"/>
  <c r="K79" i="41"/>
  <c r="H80" i="41"/>
  <c r="I80" i="41"/>
  <c r="J80" i="41"/>
  <c r="K80" i="41"/>
  <c r="H81" i="41"/>
  <c r="I81" i="41"/>
  <c r="J81" i="41"/>
  <c r="K81" i="41"/>
  <c r="H82" i="41"/>
  <c r="I82" i="41"/>
  <c r="J82" i="41"/>
  <c r="K82" i="41"/>
  <c r="H83" i="41"/>
  <c r="I83" i="41"/>
  <c r="J83" i="41"/>
  <c r="K83" i="41"/>
  <c r="H84" i="41"/>
  <c r="I84" i="41"/>
  <c r="J84" i="41"/>
  <c r="K84" i="41"/>
  <c r="H85" i="41"/>
  <c r="I85" i="41"/>
  <c r="J85" i="41"/>
  <c r="K85" i="41"/>
  <c r="H86" i="41"/>
  <c r="I86" i="41"/>
  <c r="J86" i="41"/>
  <c r="K86" i="41"/>
  <c r="H87" i="41"/>
  <c r="I87" i="41"/>
  <c r="J87" i="41"/>
  <c r="K87" i="41"/>
  <c r="H88" i="41"/>
  <c r="I88" i="41"/>
  <c r="J88" i="41"/>
  <c r="K88" i="41"/>
  <c r="H89" i="41"/>
  <c r="I89" i="41"/>
  <c r="J89" i="41"/>
  <c r="K89" i="41"/>
  <c r="H90" i="41"/>
  <c r="I90" i="41"/>
  <c r="J90" i="41"/>
  <c r="K90" i="41"/>
  <c r="H91" i="41"/>
  <c r="I91" i="41"/>
  <c r="J91" i="41"/>
  <c r="K91" i="41"/>
  <c r="H92" i="41"/>
  <c r="I92" i="41"/>
  <c r="J92" i="41"/>
  <c r="K92" i="41"/>
  <c r="H93" i="41"/>
  <c r="I93" i="41"/>
  <c r="J93" i="41"/>
  <c r="K93" i="41"/>
  <c r="H94" i="41"/>
  <c r="I94" i="41"/>
  <c r="J94" i="41"/>
  <c r="K94" i="41"/>
  <c r="H95" i="41"/>
  <c r="I95" i="41"/>
  <c r="J95" i="41"/>
  <c r="K95" i="41"/>
  <c r="H96" i="41"/>
  <c r="I96" i="41"/>
  <c r="J96" i="41"/>
  <c r="K96" i="41"/>
  <c r="H97" i="41"/>
  <c r="I97" i="41"/>
  <c r="J97" i="41"/>
  <c r="K97" i="41"/>
  <c r="H98" i="41"/>
  <c r="I98" i="41"/>
  <c r="J98" i="41"/>
  <c r="K98" i="41"/>
  <c r="H99" i="41"/>
  <c r="I99" i="41"/>
  <c r="J99" i="41"/>
  <c r="K99" i="41"/>
  <c r="H100" i="41"/>
  <c r="I100" i="41"/>
  <c r="J100" i="41"/>
  <c r="K100" i="41"/>
  <c r="H101" i="41"/>
  <c r="I101" i="41"/>
  <c r="J101" i="41"/>
  <c r="K101" i="41"/>
  <c r="H102" i="41"/>
  <c r="I102" i="41"/>
  <c r="J102" i="41"/>
  <c r="K102" i="41"/>
  <c r="H103" i="41"/>
  <c r="I103" i="41"/>
  <c r="J103" i="41"/>
  <c r="K103" i="41"/>
  <c r="H104" i="41"/>
  <c r="I104" i="41"/>
  <c r="J104" i="41"/>
  <c r="K104" i="41"/>
  <c r="H105" i="41"/>
  <c r="I105" i="41"/>
  <c r="J105" i="41"/>
  <c r="K105" i="41"/>
  <c r="H106" i="41"/>
  <c r="I106" i="41"/>
  <c r="J106" i="41"/>
  <c r="K106" i="41"/>
  <c r="H107" i="41"/>
  <c r="I107" i="41"/>
  <c r="J107" i="41"/>
  <c r="K107" i="41"/>
  <c r="H108" i="41"/>
  <c r="I108" i="41"/>
  <c r="J108" i="41"/>
  <c r="K108" i="41"/>
  <c r="H109" i="41"/>
  <c r="I109" i="41"/>
  <c r="J109" i="41"/>
  <c r="K109" i="41"/>
  <c r="H110" i="41"/>
  <c r="I110" i="41"/>
  <c r="J110" i="41"/>
  <c r="K110" i="41"/>
  <c r="H111" i="41"/>
  <c r="I111" i="41"/>
  <c r="J111" i="41"/>
  <c r="K111" i="41"/>
  <c r="H112" i="41"/>
  <c r="I112" i="41"/>
  <c r="J112" i="41"/>
  <c r="K112" i="41"/>
  <c r="H113" i="41"/>
  <c r="I113" i="41"/>
  <c r="J113" i="41"/>
  <c r="K113" i="41"/>
  <c r="H114" i="41"/>
  <c r="I114" i="41"/>
  <c r="J114" i="41"/>
  <c r="K114" i="41"/>
  <c r="H115" i="41"/>
  <c r="I115" i="41"/>
  <c r="J115" i="41"/>
  <c r="K115" i="41"/>
  <c r="H116" i="41"/>
  <c r="I116" i="41"/>
  <c r="J116" i="41"/>
  <c r="K116" i="41"/>
  <c r="H117" i="41"/>
  <c r="I117" i="41"/>
  <c r="J117" i="41"/>
  <c r="K117" i="41"/>
  <c r="H118" i="41"/>
  <c r="I118" i="41"/>
  <c r="J118" i="41"/>
  <c r="K118" i="41"/>
  <c r="H119" i="41"/>
  <c r="I119" i="41"/>
  <c r="J119" i="41"/>
  <c r="K119" i="41"/>
  <c r="H120" i="41"/>
  <c r="I120" i="41"/>
  <c r="J120" i="41"/>
  <c r="K120" i="41"/>
  <c r="H121" i="41"/>
  <c r="I121" i="41"/>
  <c r="J121" i="41"/>
  <c r="K121" i="41"/>
  <c r="H122" i="41"/>
  <c r="I122" i="41"/>
  <c r="J122" i="41"/>
  <c r="K122" i="41"/>
  <c r="H123" i="41"/>
  <c r="I123" i="41"/>
  <c r="J123" i="41"/>
  <c r="K123" i="41"/>
  <c r="H124" i="41"/>
  <c r="I124" i="41"/>
  <c r="J124" i="41"/>
  <c r="K124" i="41"/>
  <c r="H125" i="41"/>
  <c r="I125" i="41"/>
  <c r="J125" i="41"/>
  <c r="K125" i="41"/>
  <c r="H126" i="41"/>
  <c r="I126" i="41"/>
  <c r="J126" i="41"/>
  <c r="K126" i="41"/>
  <c r="H127" i="41"/>
  <c r="I127" i="41"/>
  <c r="J127" i="41"/>
  <c r="K127" i="41"/>
  <c r="H128" i="41"/>
  <c r="I128" i="41"/>
  <c r="J128" i="41"/>
  <c r="K128" i="41"/>
  <c r="H129" i="41"/>
  <c r="I129" i="41"/>
  <c r="J129" i="41"/>
  <c r="K129" i="41"/>
  <c r="H130" i="41"/>
  <c r="I130" i="41"/>
  <c r="J130" i="41"/>
  <c r="K130" i="41"/>
  <c r="H131" i="41"/>
  <c r="I131" i="41"/>
  <c r="J131" i="41"/>
  <c r="K131" i="41"/>
  <c r="H132" i="41"/>
  <c r="I132" i="41"/>
  <c r="J132" i="41"/>
  <c r="K132" i="41"/>
  <c r="H133" i="41"/>
  <c r="I133" i="41"/>
  <c r="J133" i="41"/>
  <c r="K133" i="41"/>
  <c r="H134" i="41"/>
  <c r="I134" i="41"/>
  <c r="J134" i="41"/>
  <c r="K134" i="41"/>
  <c r="H135" i="41"/>
  <c r="I135" i="41"/>
  <c r="J135" i="41"/>
  <c r="K135" i="41"/>
  <c r="H136" i="41"/>
  <c r="I136" i="41"/>
  <c r="J136" i="41"/>
  <c r="K136" i="41"/>
  <c r="H137" i="41"/>
  <c r="I137" i="41"/>
  <c r="J137" i="41"/>
  <c r="K137" i="41"/>
  <c r="H138" i="41"/>
  <c r="I138" i="41"/>
  <c r="J138" i="41"/>
  <c r="K138" i="41"/>
  <c r="H139" i="41"/>
  <c r="I139" i="41"/>
  <c r="J139" i="41"/>
  <c r="K139" i="41"/>
  <c r="H140" i="41"/>
  <c r="I140" i="41"/>
  <c r="J140" i="41"/>
  <c r="K140" i="41"/>
  <c r="H141" i="41"/>
  <c r="I141" i="41"/>
  <c r="J141" i="41"/>
  <c r="K141" i="41"/>
  <c r="H142" i="41"/>
  <c r="I142" i="41"/>
  <c r="J142" i="41"/>
  <c r="K142" i="41"/>
  <c r="H143" i="41"/>
  <c r="I143" i="41"/>
  <c r="J143" i="41"/>
  <c r="K143" i="41"/>
  <c r="H144" i="41"/>
  <c r="I144" i="41"/>
  <c r="J144" i="41"/>
  <c r="K144" i="41"/>
  <c r="H145" i="41"/>
  <c r="I145" i="41"/>
  <c r="J145" i="41"/>
  <c r="K145" i="41"/>
  <c r="H146" i="41"/>
  <c r="I146" i="41"/>
  <c r="J146" i="41"/>
  <c r="K146" i="41"/>
  <c r="H147" i="41"/>
  <c r="I147" i="41"/>
  <c r="J147" i="41"/>
  <c r="K147" i="41"/>
  <c r="H148" i="41"/>
  <c r="I148" i="41"/>
  <c r="J148" i="41"/>
  <c r="K148" i="41"/>
  <c r="H149" i="41"/>
  <c r="I149" i="41"/>
  <c r="J149" i="41"/>
  <c r="K149" i="41"/>
  <c r="H150" i="41"/>
  <c r="I150" i="41"/>
  <c r="J150" i="41"/>
  <c r="K150" i="41"/>
  <c r="H151" i="41"/>
  <c r="I151" i="41"/>
  <c r="J151" i="41"/>
  <c r="K151" i="41"/>
  <c r="H152" i="41"/>
  <c r="I152" i="41"/>
  <c r="J152" i="41"/>
  <c r="K152" i="41"/>
  <c r="H153" i="41"/>
  <c r="I153" i="41"/>
  <c r="J153" i="41"/>
  <c r="K153" i="41"/>
  <c r="H154" i="41"/>
  <c r="I154" i="41"/>
  <c r="J154" i="41"/>
  <c r="K154" i="41"/>
  <c r="H155" i="41"/>
  <c r="I155" i="41"/>
  <c r="J155" i="41"/>
  <c r="K155" i="41"/>
  <c r="H156" i="41"/>
  <c r="I156" i="41"/>
  <c r="J156" i="41"/>
  <c r="K156" i="41"/>
  <c r="H157" i="41"/>
  <c r="I157" i="41"/>
  <c r="J157" i="41"/>
  <c r="K157" i="41"/>
  <c r="H158" i="41"/>
  <c r="I158" i="41"/>
  <c r="J158" i="41"/>
  <c r="K158" i="41"/>
  <c r="H159" i="41"/>
  <c r="I159" i="41"/>
  <c r="J159" i="41"/>
  <c r="K159" i="41"/>
  <c r="H160" i="41"/>
  <c r="I160" i="41"/>
  <c r="J160" i="41"/>
  <c r="K160" i="41"/>
  <c r="H161" i="41"/>
  <c r="I161" i="41"/>
  <c r="J161" i="41"/>
  <c r="K161" i="41"/>
  <c r="H162" i="41"/>
  <c r="I162" i="41"/>
  <c r="J162" i="41"/>
  <c r="K162" i="41"/>
  <c r="H163" i="41"/>
  <c r="I163" i="41"/>
  <c r="J163" i="41"/>
  <c r="K163" i="41"/>
  <c r="H164" i="41"/>
  <c r="I164" i="41"/>
  <c r="J164" i="41"/>
  <c r="K164" i="41"/>
  <c r="H165" i="41"/>
  <c r="I165" i="41"/>
  <c r="J165" i="41"/>
  <c r="K165" i="41"/>
  <c r="H166" i="41"/>
  <c r="I166" i="41"/>
  <c r="J166" i="41"/>
  <c r="K166" i="41"/>
  <c r="H167" i="41"/>
  <c r="I167" i="41"/>
  <c r="J167" i="41"/>
  <c r="K167" i="41"/>
  <c r="H168" i="41"/>
  <c r="I168" i="41"/>
  <c r="J168" i="41"/>
  <c r="K168" i="41"/>
  <c r="H169" i="41"/>
  <c r="I169" i="41"/>
  <c r="J169" i="41"/>
  <c r="K169" i="41"/>
  <c r="H170" i="41"/>
  <c r="I170" i="41"/>
  <c r="J170" i="41"/>
  <c r="K170" i="41"/>
  <c r="H171" i="41"/>
  <c r="I171" i="41"/>
  <c r="J171" i="41"/>
  <c r="K171" i="41"/>
  <c r="H172" i="41"/>
  <c r="I172" i="41"/>
  <c r="J172" i="41"/>
  <c r="K172" i="41"/>
  <c r="H173" i="41"/>
  <c r="I173" i="41"/>
  <c r="J173" i="41"/>
  <c r="K173" i="41"/>
  <c r="H174" i="41"/>
  <c r="I174" i="41"/>
  <c r="J174" i="41"/>
  <c r="K174" i="41"/>
  <c r="H175" i="41"/>
  <c r="I175" i="41"/>
  <c r="J175" i="41"/>
  <c r="K175" i="41"/>
  <c r="H176" i="41"/>
  <c r="I176" i="41"/>
  <c r="J176" i="41"/>
  <c r="K176" i="41"/>
  <c r="H177" i="41"/>
  <c r="I177" i="41"/>
  <c r="J177" i="41"/>
  <c r="K177" i="41"/>
  <c r="H178" i="41"/>
  <c r="I178" i="41"/>
  <c r="J178" i="41"/>
  <c r="K178" i="41"/>
  <c r="H179" i="41"/>
  <c r="I179" i="41"/>
  <c r="J179" i="41"/>
  <c r="K179" i="41"/>
  <c r="H181" i="41"/>
  <c r="I181" i="41"/>
  <c r="J181" i="41"/>
  <c r="K181" i="41"/>
  <c r="H182" i="41"/>
  <c r="I182" i="41"/>
  <c r="J182" i="41"/>
  <c r="K182" i="41"/>
  <c r="H183" i="41"/>
  <c r="I183" i="41"/>
  <c r="J183" i="41"/>
  <c r="K183" i="41"/>
  <c r="H184" i="41"/>
  <c r="I184" i="41"/>
  <c r="J184" i="41"/>
  <c r="K184" i="41"/>
  <c r="H185" i="41"/>
  <c r="I185" i="41"/>
  <c r="J185" i="41"/>
  <c r="K185" i="41"/>
  <c r="H186" i="41"/>
  <c r="I186" i="41"/>
  <c r="J186" i="41"/>
  <c r="K186" i="41"/>
  <c r="H187" i="41"/>
  <c r="I187" i="41"/>
  <c r="J187" i="41"/>
  <c r="K187" i="41"/>
  <c r="H188" i="41"/>
  <c r="I188" i="41"/>
  <c r="J188" i="41"/>
  <c r="K188" i="41"/>
  <c r="H189" i="41"/>
  <c r="I189" i="41"/>
  <c r="J189" i="41"/>
  <c r="K189" i="41"/>
  <c r="H190" i="41"/>
  <c r="I190" i="41"/>
  <c r="J190" i="41"/>
  <c r="K190" i="41"/>
  <c r="H191" i="41"/>
  <c r="I191" i="41"/>
  <c r="J191" i="41"/>
  <c r="K191" i="41"/>
  <c r="H192" i="41"/>
  <c r="I192" i="41"/>
  <c r="J192" i="41"/>
  <c r="K192" i="41"/>
  <c r="H193" i="41"/>
  <c r="I193" i="41"/>
  <c r="J193" i="41"/>
  <c r="K193" i="41"/>
  <c r="H194" i="41"/>
  <c r="I194" i="41"/>
  <c r="J194" i="41"/>
  <c r="K194" i="41"/>
  <c r="H195" i="41"/>
  <c r="I195" i="41"/>
  <c r="J195" i="41"/>
  <c r="K195" i="41"/>
  <c r="H196" i="41"/>
  <c r="I196" i="41"/>
  <c r="J196" i="41"/>
  <c r="K196" i="41"/>
  <c r="H197" i="41"/>
  <c r="I197" i="41"/>
  <c r="J197" i="41"/>
  <c r="K197" i="41"/>
  <c r="H198" i="41"/>
  <c r="I198" i="41"/>
  <c r="J198" i="41"/>
  <c r="K198" i="41"/>
  <c r="H199" i="41"/>
  <c r="I199" i="41"/>
  <c r="J199" i="41"/>
  <c r="K199" i="41"/>
  <c r="H200" i="41"/>
  <c r="I200" i="41"/>
  <c r="J200" i="41"/>
  <c r="K200" i="41"/>
  <c r="H201" i="41"/>
  <c r="I201" i="41"/>
  <c r="J201" i="41"/>
  <c r="K201" i="41"/>
  <c r="H202" i="41"/>
  <c r="I202" i="41"/>
  <c r="J202" i="41"/>
  <c r="K202" i="41"/>
  <c r="H203" i="41"/>
  <c r="I203" i="41"/>
  <c r="J203" i="41"/>
  <c r="K203" i="41"/>
  <c r="H204" i="41"/>
  <c r="I204" i="41"/>
  <c r="J204" i="41"/>
  <c r="K204" i="41"/>
  <c r="H205" i="41"/>
  <c r="I205" i="41"/>
  <c r="J205" i="41"/>
  <c r="K205" i="41"/>
  <c r="H206" i="41"/>
  <c r="I206" i="41"/>
  <c r="J206" i="41"/>
  <c r="K206" i="41"/>
  <c r="H207" i="41"/>
  <c r="I207" i="41"/>
  <c r="J207" i="41"/>
  <c r="K207" i="41"/>
  <c r="H208" i="41"/>
  <c r="I208" i="41"/>
  <c r="J208" i="41"/>
  <c r="K208" i="41"/>
  <c r="H209" i="41"/>
  <c r="I209" i="41"/>
  <c r="J209" i="41"/>
  <c r="K209" i="41"/>
  <c r="H210" i="41"/>
  <c r="I210" i="41"/>
  <c r="J210" i="41"/>
  <c r="K210" i="41"/>
  <c r="H211" i="41"/>
  <c r="I211" i="41"/>
  <c r="J211" i="41"/>
  <c r="K211" i="41"/>
  <c r="H212" i="41"/>
  <c r="I212" i="41"/>
  <c r="J212" i="41"/>
  <c r="K212" i="41"/>
  <c r="H213" i="41"/>
  <c r="I213" i="41"/>
  <c r="J213" i="41"/>
  <c r="K213" i="41"/>
  <c r="H214" i="41"/>
  <c r="I214" i="41"/>
  <c r="J214" i="41"/>
  <c r="K214" i="41"/>
  <c r="H215" i="41"/>
  <c r="I215" i="41"/>
  <c r="J215" i="41"/>
  <c r="K215" i="41"/>
  <c r="H216" i="41"/>
  <c r="I216" i="41"/>
  <c r="J216" i="41"/>
  <c r="K216" i="41"/>
  <c r="H217" i="41"/>
  <c r="I217" i="41"/>
  <c r="J217" i="41"/>
  <c r="K217" i="41"/>
  <c r="H218" i="41"/>
  <c r="I218" i="41"/>
  <c r="J218" i="41"/>
  <c r="K218" i="41"/>
  <c r="H219" i="41"/>
  <c r="I219" i="41"/>
  <c r="J219" i="41"/>
  <c r="K219" i="41"/>
  <c r="H220" i="41"/>
  <c r="I220" i="41"/>
  <c r="J220" i="41"/>
  <c r="K220" i="41"/>
  <c r="H221" i="41"/>
  <c r="I221" i="41"/>
  <c r="J221" i="41"/>
  <c r="K221" i="41"/>
  <c r="H222" i="41"/>
  <c r="I222" i="41"/>
  <c r="J222" i="41"/>
  <c r="K222" i="41"/>
  <c r="H223" i="41"/>
  <c r="I223" i="41"/>
  <c r="J223" i="41"/>
  <c r="K223" i="41"/>
  <c r="H224" i="41"/>
  <c r="I224" i="41"/>
  <c r="J224" i="41"/>
  <c r="K224" i="41"/>
  <c r="H225" i="41"/>
  <c r="I225" i="41"/>
  <c r="J225" i="41"/>
  <c r="K225" i="41"/>
  <c r="H226" i="41"/>
  <c r="I226" i="41"/>
  <c r="J226" i="41"/>
  <c r="K226" i="41"/>
  <c r="H227" i="41"/>
  <c r="I227" i="41"/>
  <c r="J227" i="41"/>
  <c r="K227" i="41"/>
  <c r="H228" i="41"/>
  <c r="I228" i="41"/>
  <c r="J228" i="41"/>
  <c r="K228" i="41"/>
  <c r="H229" i="41"/>
  <c r="I229" i="41"/>
  <c r="J229" i="41"/>
  <c r="K229" i="41"/>
  <c r="H230" i="41"/>
  <c r="I230" i="41"/>
  <c r="J230" i="41"/>
  <c r="K230" i="41"/>
  <c r="H231" i="41"/>
  <c r="I231" i="41"/>
  <c r="J231" i="41"/>
  <c r="K231" i="41"/>
  <c r="H232" i="41"/>
  <c r="I232" i="41"/>
  <c r="J232" i="41"/>
  <c r="K232" i="41"/>
  <c r="H233" i="41"/>
  <c r="I233" i="41"/>
  <c r="J233" i="41"/>
  <c r="K233" i="41"/>
  <c r="H234" i="41"/>
  <c r="I234" i="41"/>
  <c r="J234" i="41"/>
  <c r="K234" i="41"/>
  <c r="H235" i="41"/>
  <c r="I235" i="41"/>
  <c r="J235" i="41"/>
  <c r="K235" i="41"/>
  <c r="H236" i="41"/>
  <c r="I236" i="41"/>
  <c r="J236" i="41"/>
  <c r="K236" i="41"/>
  <c r="H237" i="41"/>
  <c r="I237" i="41"/>
  <c r="J237" i="41"/>
  <c r="K237" i="41"/>
  <c r="H238" i="41"/>
  <c r="I238" i="41"/>
  <c r="J238" i="41"/>
  <c r="K238" i="41"/>
  <c r="H239" i="41"/>
  <c r="I239" i="41"/>
  <c r="J239" i="41"/>
  <c r="K239" i="41"/>
  <c r="H240" i="41"/>
  <c r="I240" i="41"/>
  <c r="J240" i="41"/>
  <c r="K240" i="41"/>
  <c r="H241" i="41"/>
  <c r="I241" i="41"/>
  <c r="J241" i="41"/>
  <c r="K241" i="41"/>
  <c r="H242" i="41"/>
  <c r="I242" i="41"/>
  <c r="J242" i="41"/>
  <c r="K242" i="41"/>
  <c r="H243" i="41"/>
  <c r="I243" i="41"/>
  <c r="J243" i="41"/>
  <c r="K243" i="41"/>
  <c r="H244" i="41"/>
  <c r="I244" i="41"/>
  <c r="J244" i="41"/>
  <c r="K244" i="41"/>
  <c r="H245" i="41"/>
  <c r="I245" i="41"/>
  <c r="J245" i="41"/>
  <c r="K245" i="41"/>
  <c r="H246" i="41"/>
  <c r="I246" i="41"/>
  <c r="J246" i="41"/>
  <c r="K246" i="41"/>
  <c r="H247" i="41"/>
  <c r="I247" i="41"/>
  <c r="J247" i="41"/>
  <c r="K247" i="41"/>
  <c r="H248" i="41"/>
  <c r="I248" i="41"/>
  <c r="J248" i="41"/>
  <c r="K248" i="41"/>
  <c r="H249" i="41"/>
  <c r="I249" i="41"/>
  <c r="J249" i="41"/>
  <c r="K249" i="41"/>
  <c r="H250" i="41"/>
  <c r="I250" i="41"/>
  <c r="J250" i="41"/>
  <c r="K250" i="41"/>
  <c r="H251" i="41"/>
  <c r="I251" i="41"/>
  <c r="J251" i="41"/>
  <c r="K251" i="41"/>
  <c r="H252" i="41"/>
  <c r="I252" i="41"/>
  <c r="J252" i="41"/>
  <c r="K252" i="41"/>
  <c r="H253" i="41"/>
  <c r="I253" i="41"/>
  <c r="J253" i="41"/>
  <c r="K253" i="41"/>
  <c r="H254" i="41"/>
  <c r="I254" i="41"/>
  <c r="J254" i="41"/>
  <c r="K254" i="41"/>
  <c r="H255" i="41"/>
  <c r="I255" i="41"/>
  <c r="J255" i="41"/>
  <c r="K255" i="41"/>
  <c r="H256" i="41"/>
  <c r="I256" i="41"/>
  <c r="J256" i="41"/>
  <c r="K256" i="41"/>
  <c r="H257" i="41"/>
  <c r="I257" i="41"/>
  <c r="J257" i="41"/>
  <c r="K257" i="41"/>
  <c r="H258" i="41"/>
  <c r="I258" i="41"/>
  <c r="J258" i="41"/>
  <c r="K258" i="41"/>
  <c r="H259" i="41"/>
  <c r="I259" i="41"/>
  <c r="J259" i="41"/>
  <c r="K259" i="41"/>
  <c r="H260" i="41"/>
  <c r="I260" i="41"/>
  <c r="J260" i="41"/>
  <c r="K260" i="41"/>
  <c r="H261" i="41"/>
  <c r="I261" i="41"/>
  <c r="J261" i="41"/>
  <c r="K261" i="41"/>
  <c r="H262" i="41"/>
  <c r="I262" i="41"/>
  <c r="J262" i="41"/>
  <c r="K262" i="41"/>
  <c r="H263" i="41"/>
  <c r="I263" i="41"/>
  <c r="J263" i="41"/>
  <c r="K263" i="41"/>
  <c r="H264" i="41"/>
  <c r="I264" i="41"/>
  <c r="J264" i="41"/>
  <c r="K264" i="41"/>
  <c r="H265" i="41"/>
  <c r="I265" i="41"/>
  <c r="J265" i="41"/>
  <c r="K265" i="41"/>
  <c r="H266" i="41"/>
  <c r="I266" i="41"/>
  <c r="J266" i="41"/>
  <c r="K266" i="41"/>
  <c r="H267" i="41"/>
  <c r="I267" i="41"/>
  <c r="J267" i="41"/>
  <c r="K267" i="41"/>
  <c r="H268" i="41"/>
  <c r="I268" i="41"/>
  <c r="J268" i="41"/>
  <c r="K268" i="41"/>
  <c r="H269" i="41"/>
  <c r="I269" i="41"/>
  <c r="J269" i="41"/>
  <c r="K269" i="41"/>
  <c r="H270" i="41"/>
  <c r="I270" i="41"/>
  <c r="J270" i="41"/>
  <c r="K270" i="41"/>
  <c r="H271" i="41"/>
  <c r="I271" i="41"/>
  <c r="J271" i="41"/>
  <c r="K271" i="41"/>
  <c r="H272" i="41"/>
  <c r="I272" i="41"/>
  <c r="J272" i="41"/>
  <c r="K272" i="41"/>
  <c r="H273" i="41"/>
  <c r="I273" i="41"/>
  <c r="J273" i="41"/>
  <c r="K273" i="41"/>
  <c r="H274" i="41"/>
  <c r="I274" i="41"/>
  <c r="J274" i="41"/>
  <c r="K274" i="41"/>
  <c r="H275" i="41"/>
  <c r="I275" i="41"/>
  <c r="J275" i="41"/>
  <c r="K275" i="41"/>
  <c r="H276" i="41"/>
  <c r="I276" i="41"/>
  <c r="J276" i="41"/>
  <c r="K276" i="41"/>
  <c r="H277" i="41"/>
  <c r="I277" i="41"/>
  <c r="J277" i="41"/>
  <c r="K277" i="41"/>
  <c r="H278" i="41"/>
  <c r="I278" i="41"/>
  <c r="J278" i="41"/>
  <c r="K278" i="41"/>
  <c r="H279" i="41"/>
  <c r="I279" i="41"/>
  <c r="J279" i="41"/>
  <c r="K279" i="41"/>
  <c r="H280" i="41"/>
  <c r="I280" i="41"/>
  <c r="J280" i="41"/>
  <c r="K280" i="41"/>
  <c r="H281" i="41"/>
  <c r="I281" i="41"/>
  <c r="J281" i="41"/>
  <c r="K281" i="41"/>
  <c r="H282" i="41"/>
  <c r="I282" i="41"/>
  <c r="J282" i="41"/>
  <c r="K282" i="41"/>
  <c r="H283" i="41"/>
  <c r="I283" i="41"/>
  <c r="J283" i="41"/>
  <c r="K283" i="41"/>
  <c r="H284" i="41"/>
  <c r="I284" i="41"/>
  <c r="J284" i="41"/>
  <c r="K284" i="41"/>
  <c r="H285" i="41"/>
  <c r="I285" i="41"/>
  <c r="J285" i="41"/>
  <c r="K285" i="41"/>
  <c r="H286" i="41"/>
  <c r="I286" i="41"/>
  <c r="J286" i="41"/>
  <c r="K286" i="41"/>
  <c r="H287" i="41"/>
  <c r="I287" i="41"/>
  <c r="J287" i="41"/>
  <c r="K287" i="41"/>
  <c r="H288" i="41"/>
  <c r="I288" i="41"/>
  <c r="J288" i="41"/>
  <c r="K288" i="41"/>
  <c r="H289" i="41"/>
  <c r="I289" i="41"/>
  <c r="J289" i="41"/>
  <c r="K289" i="41"/>
  <c r="H290" i="41"/>
  <c r="I290" i="41"/>
  <c r="J290" i="41"/>
  <c r="K290" i="41"/>
  <c r="H291" i="41"/>
  <c r="I291" i="41"/>
  <c r="J291" i="41"/>
  <c r="K291" i="41"/>
  <c r="H292" i="41"/>
  <c r="I292" i="41"/>
  <c r="J292" i="41"/>
  <c r="K292" i="41"/>
  <c r="H294" i="41"/>
  <c r="I294" i="41"/>
  <c r="J294" i="41"/>
  <c r="K294" i="41"/>
  <c r="H295" i="41"/>
  <c r="I295" i="41"/>
  <c r="J295" i="41"/>
  <c r="K295" i="41"/>
  <c r="H296" i="41"/>
  <c r="I296" i="41"/>
  <c r="J296" i="41"/>
  <c r="K296" i="41"/>
  <c r="H297" i="41"/>
  <c r="I297" i="41"/>
  <c r="J297" i="41"/>
  <c r="K297" i="41"/>
  <c r="H298" i="41"/>
  <c r="I298" i="41"/>
  <c r="J298" i="41"/>
  <c r="K298" i="41"/>
  <c r="H299" i="41"/>
  <c r="I299" i="41"/>
  <c r="J299" i="41"/>
  <c r="K299" i="41"/>
  <c r="H300" i="41"/>
  <c r="I300" i="41"/>
  <c r="J300" i="41"/>
  <c r="K300" i="41"/>
  <c r="H301" i="41"/>
  <c r="I301" i="41"/>
  <c r="J301" i="41"/>
  <c r="K301" i="41"/>
  <c r="H302" i="41"/>
  <c r="I302" i="41"/>
  <c r="J302" i="41"/>
  <c r="K302" i="41"/>
  <c r="H303" i="41"/>
  <c r="I303" i="41"/>
  <c r="J303" i="41"/>
  <c r="K303" i="41"/>
  <c r="H304" i="41"/>
  <c r="I304" i="41"/>
  <c r="J304" i="41"/>
  <c r="K304" i="41"/>
  <c r="H305" i="41"/>
  <c r="I305" i="41"/>
  <c r="J305" i="41"/>
  <c r="K305" i="41"/>
  <c r="H306" i="41"/>
  <c r="I306" i="41"/>
  <c r="J306" i="41"/>
  <c r="K306" i="41"/>
  <c r="H307" i="41"/>
  <c r="I307" i="41"/>
  <c r="J307" i="41"/>
  <c r="K307" i="41"/>
  <c r="H308" i="41"/>
  <c r="I308" i="41"/>
  <c r="J308" i="41"/>
  <c r="K308" i="41"/>
  <c r="H309" i="41"/>
  <c r="I309" i="41"/>
  <c r="J309" i="41"/>
  <c r="K309" i="41"/>
  <c r="H310" i="41"/>
  <c r="I310" i="41"/>
  <c r="J310" i="41"/>
  <c r="K310" i="41"/>
  <c r="K2" i="41"/>
  <c r="J2" i="41"/>
  <c r="I2" i="41"/>
  <c r="H2" i="41"/>
  <c r="D3" i="41"/>
  <c r="E3" i="41"/>
  <c r="F3" i="41"/>
  <c r="D4" i="41"/>
  <c r="E4" i="41"/>
  <c r="F4" i="41"/>
  <c r="D5" i="41"/>
  <c r="E5" i="41"/>
  <c r="F5" i="41"/>
  <c r="D6" i="41"/>
  <c r="E6" i="41"/>
  <c r="F6" i="41"/>
  <c r="D7" i="41"/>
  <c r="E7" i="41"/>
  <c r="F7" i="41"/>
  <c r="D8" i="41"/>
  <c r="E8" i="41"/>
  <c r="F8" i="41"/>
  <c r="D9" i="41"/>
  <c r="E9" i="41"/>
  <c r="F9" i="41"/>
  <c r="D10" i="41"/>
  <c r="E10" i="41"/>
  <c r="F10" i="41"/>
  <c r="D11" i="41"/>
  <c r="E11" i="41"/>
  <c r="F11" i="41"/>
  <c r="D12" i="41"/>
  <c r="E12" i="41"/>
  <c r="F12" i="41"/>
  <c r="D13" i="41"/>
  <c r="E13" i="41"/>
  <c r="F13" i="41"/>
  <c r="D14" i="41"/>
  <c r="E14" i="41"/>
  <c r="F14" i="41"/>
  <c r="D15" i="41"/>
  <c r="E15" i="41"/>
  <c r="F15" i="41"/>
  <c r="D16" i="41"/>
  <c r="E16" i="41"/>
  <c r="F16" i="41"/>
  <c r="D17" i="41"/>
  <c r="E17" i="41"/>
  <c r="F17" i="41"/>
  <c r="D18" i="41"/>
  <c r="E18" i="41"/>
  <c r="F18" i="41"/>
  <c r="D19" i="41"/>
  <c r="E19" i="41"/>
  <c r="F19" i="41"/>
  <c r="D20" i="41"/>
  <c r="E20" i="41"/>
  <c r="F20" i="41"/>
  <c r="D21" i="41"/>
  <c r="E21" i="41"/>
  <c r="F21" i="41"/>
  <c r="D22" i="41"/>
  <c r="E22" i="41"/>
  <c r="F22" i="41"/>
  <c r="D23" i="41"/>
  <c r="E23" i="41"/>
  <c r="F23" i="41"/>
  <c r="D24" i="41"/>
  <c r="E24" i="41"/>
  <c r="F24" i="41"/>
  <c r="D25" i="41"/>
  <c r="E25" i="41"/>
  <c r="F25" i="41"/>
  <c r="D26" i="41"/>
  <c r="E26" i="41"/>
  <c r="F26" i="41"/>
  <c r="D27" i="41"/>
  <c r="E27" i="41"/>
  <c r="F27" i="41"/>
  <c r="D28" i="41"/>
  <c r="E28" i="41"/>
  <c r="F28" i="41"/>
  <c r="D29" i="41"/>
  <c r="E29" i="41"/>
  <c r="F29" i="41"/>
  <c r="D30" i="41"/>
  <c r="E30" i="41"/>
  <c r="F30" i="41"/>
  <c r="D31" i="41"/>
  <c r="E31" i="41"/>
  <c r="F31" i="41"/>
  <c r="D32" i="41"/>
  <c r="E32" i="41"/>
  <c r="F32" i="41"/>
  <c r="D33" i="41"/>
  <c r="E33" i="41"/>
  <c r="F33" i="41"/>
  <c r="D34" i="41"/>
  <c r="E34" i="41"/>
  <c r="F34" i="41"/>
  <c r="D35" i="41"/>
  <c r="E35" i="41"/>
  <c r="F35" i="41"/>
  <c r="D36" i="41"/>
  <c r="E36" i="41"/>
  <c r="F36" i="41"/>
  <c r="D37" i="41"/>
  <c r="E37" i="41"/>
  <c r="F37" i="41"/>
  <c r="D38" i="41"/>
  <c r="E38" i="41"/>
  <c r="F38" i="41"/>
  <c r="D39" i="41"/>
  <c r="E39" i="41"/>
  <c r="F39" i="41"/>
  <c r="D40" i="41"/>
  <c r="E40" i="41"/>
  <c r="F40" i="41"/>
  <c r="D41" i="41"/>
  <c r="E41" i="41"/>
  <c r="F41" i="41"/>
  <c r="D42" i="41"/>
  <c r="E42" i="41"/>
  <c r="F42" i="41"/>
  <c r="D43" i="41"/>
  <c r="E43" i="41"/>
  <c r="F43" i="41"/>
  <c r="D44" i="41"/>
  <c r="E44" i="41"/>
  <c r="F44" i="41"/>
  <c r="D45" i="41"/>
  <c r="E45" i="41"/>
  <c r="F45" i="41"/>
  <c r="D46" i="41"/>
  <c r="E46" i="41"/>
  <c r="F46" i="41"/>
  <c r="D47" i="41"/>
  <c r="E47" i="41"/>
  <c r="F47" i="41"/>
  <c r="D48" i="41"/>
  <c r="E48" i="41"/>
  <c r="F48" i="41"/>
  <c r="D49" i="41"/>
  <c r="E49" i="41"/>
  <c r="F49" i="41"/>
  <c r="D50" i="41"/>
  <c r="E50" i="41"/>
  <c r="F50" i="41"/>
  <c r="D51" i="41"/>
  <c r="E51" i="41"/>
  <c r="F51" i="41"/>
  <c r="D52" i="41"/>
  <c r="E52" i="41"/>
  <c r="F52" i="41"/>
  <c r="D53" i="41"/>
  <c r="E53" i="41"/>
  <c r="F53" i="41"/>
  <c r="D54" i="41"/>
  <c r="E54" i="41"/>
  <c r="F54" i="41"/>
  <c r="D55" i="41"/>
  <c r="E55" i="41"/>
  <c r="F55" i="41"/>
  <c r="D56" i="41"/>
  <c r="E56" i="41"/>
  <c r="F56" i="41"/>
  <c r="D57" i="41"/>
  <c r="E57" i="41"/>
  <c r="F57" i="41"/>
  <c r="D58" i="41"/>
  <c r="E58" i="41"/>
  <c r="F58" i="41"/>
  <c r="D59" i="41"/>
  <c r="E59" i="41"/>
  <c r="F59" i="41"/>
  <c r="D60" i="41"/>
  <c r="E60" i="41"/>
  <c r="F60" i="41"/>
  <c r="D61" i="41"/>
  <c r="E61" i="41"/>
  <c r="F61" i="41"/>
  <c r="D62" i="41"/>
  <c r="E62" i="41"/>
  <c r="F62" i="41"/>
  <c r="D63" i="41"/>
  <c r="E63" i="41"/>
  <c r="F63" i="41"/>
  <c r="D64" i="41"/>
  <c r="E64" i="41"/>
  <c r="F64" i="41"/>
  <c r="D65" i="41"/>
  <c r="E65" i="41"/>
  <c r="F65" i="41"/>
  <c r="D66" i="41"/>
  <c r="E66" i="41"/>
  <c r="F66" i="41"/>
  <c r="D67" i="41"/>
  <c r="E67" i="41"/>
  <c r="F67" i="41"/>
  <c r="D68" i="41"/>
  <c r="E68" i="41"/>
  <c r="F68" i="41"/>
  <c r="D69" i="41"/>
  <c r="E69" i="41"/>
  <c r="F69" i="41"/>
  <c r="D70" i="41"/>
  <c r="E70" i="41"/>
  <c r="F70" i="41"/>
  <c r="D71" i="41"/>
  <c r="E71" i="41"/>
  <c r="F71" i="41"/>
  <c r="D72" i="41"/>
  <c r="E72" i="41"/>
  <c r="F72" i="41"/>
  <c r="D73" i="41"/>
  <c r="E73" i="41"/>
  <c r="F73" i="41"/>
  <c r="D74" i="41"/>
  <c r="E74" i="41"/>
  <c r="F74" i="41"/>
  <c r="D75" i="41"/>
  <c r="E75" i="41"/>
  <c r="F75" i="41"/>
  <c r="D76" i="41"/>
  <c r="E76" i="41"/>
  <c r="F76" i="41"/>
  <c r="D77" i="41"/>
  <c r="E77" i="41"/>
  <c r="F77" i="41"/>
  <c r="D78" i="41"/>
  <c r="E78" i="41"/>
  <c r="F78" i="41"/>
  <c r="D79" i="41"/>
  <c r="E79" i="41"/>
  <c r="F79" i="41"/>
  <c r="D80" i="41"/>
  <c r="E80" i="41"/>
  <c r="F80" i="41"/>
  <c r="D81" i="41"/>
  <c r="E81" i="41"/>
  <c r="F81" i="41"/>
  <c r="D82" i="41"/>
  <c r="E82" i="41"/>
  <c r="F82" i="41"/>
  <c r="D83" i="41"/>
  <c r="E83" i="41"/>
  <c r="F83" i="41"/>
  <c r="D84" i="41"/>
  <c r="E84" i="41"/>
  <c r="F84" i="41"/>
  <c r="D85" i="41"/>
  <c r="E85" i="41"/>
  <c r="F85" i="41"/>
  <c r="D86" i="41"/>
  <c r="E86" i="41"/>
  <c r="F86" i="41"/>
  <c r="D87" i="41"/>
  <c r="E87" i="41"/>
  <c r="F87" i="41"/>
  <c r="D88" i="41"/>
  <c r="E88" i="41"/>
  <c r="F88" i="41"/>
  <c r="D89" i="41"/>
  <c r="E89" i="41"/>
  <c r="F89" i="41"/>
  <c r="D90" i="41"/>
  <c r="E90" i="41"/>
  <c r="F90" i="41"/>
  <c r="D91" i="41"/>
  <c r="E91" i="41"/>
  <c r="F91" i="41"/>
  <c r="D92" i="41"/>
  <c r="E92" i="41"/>
  <c r="F92" i="41"/>
  <c r="D93" i="41"/>
  <c r="E93" i="41"/>
  <c r="F93" i="41"/>
  <c r="D94" i="41"/>
  <c r="E94" i="41"/>
  <c r="F94" i="41"/>
  <c r="D95" i="41"/>
  <c r="E95" i="41"/>
  <c r="F95" i="41"/>
  <c r="D96" i="41"/>
  <c r="E96" i="41"/>
  <c r="F96" i="41"/>
  <c r="D97" i="41"/>
  <c r="E97" i="41"/>
  <c r="F97" i="41"/>
  <c r="D98" i="41"/>
  <c r="E98" i="41"/>
  <c r="F98" i="41"/>
  <c r="D99" i="41"/>
  <c r="E99" i="41"/>
  <c r="F99" i="41"/>
  <c r="D100" i="41"/>
  <c r="E100" i="41"/>
  <c r="F100" i="41"/>
  <c r="D101" i="41"/>
  <c r="E101" i="41"/>
  <c r="F101" i="41"/>
  <c r="D102" i="41"/>
  <c r="E102" i="41"/>
  <c r="F102" i="41"/>
  <c r="D103" i="41"/>
  <c r="E103" i="41"/>
  <c r="F103" i="41"/>
  <c r="D104" i="41"/>
  <c r="E104" i="41"/>
  <c r="F104" i="41"/>
  <c r="D105" i="41"/>
  <c r="E105" i="41"/>
  <c r="F105" i="41"/>
  <c r="D106" i="41"/>
  <c r="E106" i="41"/>
  <c r="F106" i="41"/>
  <c r="D107" i="41"/>
  <c r="E107" i="41"/>
  <c r="F107" i="41"/>
  <c r="D108" i="41"/>
  <c r="E108" i="41"/>
  <c r="F108" i="41"/>
  <c r="D109" i="41"/>
  <c r="E109" i="41"/>
  <c r="F109" i="41"/>
  <c r="D110" i="41"/>
  <c r="E110" i="41"/>
  <c r="F110" i="41"/>
  <c r="D111" i="41"/>
  <c r="E111" i="41"/>
  <c r="F111" i="41"/>
  <c r="D112" i="41"/>
  <c r="E112" i="41"/>
  <c r="F112" i="41"/>
  <c r="D113" i="41"/>
  <c r="E113" i="41"/>
  <c r="F113" i="41"/>
  <c r="D114" i="41"/>
  <c r="E114" i="41"/>
  <c r="F114" i="41"/>
  <c r="D115" i="41"/>
  <c r="E115" i="41"/>
  <c r="F115" i="41"/>
  <c r="D116" i="41"/>
  <c r="E116" i="41"/>
  <c r="F116" i="41"/>
  <c r="D117" i="41"/>
  <c r="E117" i="41"/>
  <c r="F117" i="41"/>
  <c r="D118" i="41"/>
  <c r="E118" i="41"/>
  <c r="F118" i="41"/>
  <c r="D119" i="41"/>
  <c r="E119" i="41"/>
  <c r="F119" i="41"/>
  <c r="D120" i="41"/>
  <c r="E120" i="41"/>
  <c r="F120" i="41"/>
  <c r="D121" i="41"/>
  <c r="E121" i="41"/>
  <c r="F121" i="41"/>
  <c r="D122" i="41"/>
  <c r="E122" i="41"/>
  <c r="F122" i="41"/>
  <c r="D123" i="41"/>
  <c r="E123" i="41"/>
  <c r="F123" i="41"/>
  <c r="D124" i="41"/>
  <c r="E124" i="41"/>
  <c r="F124" i="41"/>
  <c r="D125" i="41"/>
  <c r="E125" i="41"/>
  <c r="F125" i="41"/>
  <c r="D126" i="41"/>
  <c r="E126" i="41"/>
  <c r="F126" i="41"/>
  <c r="D127" i="41"/>
  <c r="E127" i="41"/>
  <c r="F127" i="41"/>
  <c r="D128" i="41"/>
  <c r="E128" i="41"/>
  <c r="F128" i="41"/>
  <c r="D129" i="41"/>
  <c r="E129" i="41"/>
  <c r="F129" i="41"/>
  <c r="D130" i="41"/>
  <c r="E130" i="41"/>
  <c r="F130" i="41"/>
  <c r="D131" i="41"/>
  <c r="E131" i="41"/>
  <c r="F131" i="41"/>
  <c r="D132" i="41"/>
  <c r="E132" i="41"/>
  <c r="F132" i="41"/>
  <c r="D133" i="41"/>
  <c r="E133" i="41"/>
  <c r="F133" i="41"/>
  <c r="D134" i="41"/>
  <c r="E134" i="41"/>
  <c r="F134" i="41"/>
  <c r="D135" i="41"/>
  <c r="E135" i="41"/>
  <c r="F135" i="41"/>
  <c r="D136" i="41"/>
  <c r="E136" i="41"/>
  <c r="F136" i="41"/>
  <c r="D137" i="41"/>
  <c r="E137" i="41"/>
  <c r="F137" i="41"/>
  <c r="D138" i="41"/>
  <c r="E138" i="41"/>
  <c r="F138" i="41"/>
  <c r="D139" i="41"/>
  <c r="E139" i="41"/>
  <c r="F139" i="41"/>
  <c r="D140" i="41"/>
  <c r="E140" i="41"/>
  <c r="F140" i="41"/>
  <c r="D141" i="41"/>
  <c r="E141" i="41"/>
  <c r="F141" i="41"/>
  <c r="D142" i="41"/>
  <c r="E142" i="41"/>
  <c r="F142" i="41"/>
  <c r="D143" i="41"/>
  <c r="E143" i="41"/>
  <c r="F143" i="41"/>
  <c r="D144" i="41"/>
  <c r="E144" i="41"/>
  <c r="F144" i="41"/>
  <c r="D145" i="41"/>
  <c r="E145" i="41"/>
  <c r="F145" i="41"/>
  <c r="D146" i="41"/>
  <c r="E146" i="41"/>
  <c r="F146" i="41"/>
  <c r="D147" i="41"/>
  <c r="E147" i="41"/>
  <c r="F147" i="41"/>
  <c r="D148" i="41"/>
  <c r="E148" i="41"/>
  <c r="F148" i="41"/>
  <c r="D149" i="41"/>
  <c r="E149" i="41"/>
  <c r="F149" i="41"/>
  <c r="D150" i="41"/>
  <c r="E150" i="41"/>
  <c r="F150" i="41"/>
  <c r="D151" i="41"/>
  <c r="E151" i="41"/>
  <c r="F151" i="41"/>
  <c r="D152" i="41"/>
  <c r="E152" i="41"/>
  <c r="F152" i="41"/>
  <c r="D153" i="41"/>
  <c r="E153" i="41"/>
  <c r="F153" i="41"/>
  <c r="D154" i="41"/>
  <c r="E154" i="41"/>
  <c r="F154" i="41"/>
  <c r="D155" i="41"/>
  <c r="E155" i="41"/>
  <c r="F155" i="41"/>
  <c r="D156" i="41"/>
  <c r="E156" i="41"/>
  <c r="F156" i="41"/>
  <c r="D157" i="41"/>
  <c r="E157" i="41"/>
  <c r="F157" i="41"/>
  <c r="D158" i="41"/>
  <c r="E158" i="41"/>
  <c r="F158" i="41"/>
  <c r="D159" i="41"/>
  <c r="E159" i="41"/>
  <c r="F159" i="41"/>
  <c r="D160" i="41"/>
  <c r="E160" i="41"/>
  <c r="F160" i="41"/>
  <c r="D161" i="41"/>
  <c r="E161" i="41"/>
  <c r="F161" i="41"/>
  <c r="D162" i="41"/>
  <c r="E162" i="41"/>
  <c r="F162" i="41"/>
  <c r="D163" i="41"/>
  <c r="E163" i="41"/>
  <c r="F163" i="41"/>
  <c r="D164" i="41"/>
  <c r="E164" i="41"/>
  <c r="F164" i="41"/>
  <c r="D165" i="41"/>
  <c r="E165" i="41"/>
  <c r="F165" i="41"/>
  <c r="D166" i="41"/>
  <c r="E166" i="41"/>
  <c r="F166" i="41"/>
  <c r="D167" i="41"/>
  <c r="E167" i="41"/>
  <c r="F167" i="41"/>
  <c r="D168" i="41"/>
  <c r="E168" i="41"/>
  <c r="F168" i="41"/>
  <c r="D169" i="41"/>
  <c r="E169" i="41"/>
  <c r="F169" i="41"/>
  <c r="D170" i="41"/>
  <c r="E170" i="41"/>
  <c r="F170" i="41"/>
  <c r="D171" i="41"/>
  <c r="E171" i="41"/>
  <c r="F171" i="41"/>
  <c r="D172" i="41"/>
  <c r="E172" i="41"/>
  <c r="F172" i="41"/>
  <c r="D173" i="41"/>
  <c r="E173" i="41"/>
  <c r="F173" i="41"/>
  <c r="D174" i="41"/>
  <c r="E174" i="41"/>
  <c r="F174" i="41"/>
  <c r="D175" i="41"/>
  <c r="E175" i="41"/>
  <c r="F175" i="41"/>
  <c r="D176" i="41"/>
  <c r="E176" i="41"/>
  <c r="F176" i="41"/>
  <c r="D177" i="41"/>
  <c r="E177" i="41"/>
  <c r="F177" i="41"/>
  <c r="D178" i="41"/>
  <c r="E178" i="41"/>
  <c r="F178" i="41"/>
  <c r="D179" i="41"/>
  <c r="E179" i="41"/>
  <c r="F179" i="41"/>
  <c r="D180" i="41"/>
  <c r="E180" i="41"/>
  <c r="F180" i="41"/>
  <c r="D181" i="41"/>
  <c r="E181" i="41"/>
  <c r="F181" i="41"/>
  <c r="D182" i="41"/>
  <c r="E182" i="41"/>
  <c r="F182" i="41"/>
  <c r="D183" i="41"/>
  <c r="E183" i="41"/>
  <c r="F183" i="41"/>
  <c r="D184" i="41"/>
  <c r="E184" i="41"/>
  <c r="F184" i="41"/>
  <c r="D185" i="41"/>
  <c r="E185" i="41"/>
  <c r="F185" i="41"/>
  <c r="D186" i="41"/>
  <c r="E186" i="41"/>
  <c r="F186" i="41"/>
  <c r="D187" i="41"/>
  <c r="E187" i="41"/>
  <c r="F187" i="41"/>
  <c r="D188" i="41"/>
  <c r="E188" i="41"/>
  <c r="F188" i="41"/>
  <c r="D189" i="41"/>
  <c r="E189" i="41"/>
  <c r="F189" i="41"/>
  <c r="D190" i="41"/>
  <c r="E190" i="41"/>
  <c r="F190" i="41"/>
  <c r="D191" i="41"/>
  <c r="E191" i="41"/>
  <c r="F191" i="41"/>
  <c r="D192" i="41"/>
  <c r="E192" i="41"/>
  <c r="F192" i="41"/>
  <c r="D193" i="41"/>
  <c r="E193" i="41"/>
  <c r="F193" i="41"/>
  <c r="D194" i="41"/>
  <c r="E194" i="41"/>
  <c r="F194" i="41"/>
  <c r="D195" i="41"/>
  <c r="E195" i="41"/>
  <c r="F195" i="41"/>
  <c r="D196" i="41"/>
  <c r="E196" i="41"/>
  <c r="F196" i="41"/>
  <c r="D197" i="41"/>
  <c r="E197" i="41"/>
  <c r="F197" i="41"/>
  <c r="D198" i="41"/>
  <c r="E198" i="41"/>
  <c r="F198" i="41"/>
  <c r="D199" i="41"/>
  <c r="E199" i="41"/>
  <c r="F199" i="41"/>
  <c r="D200" i="41"/>
  <c r="E200" i="41"/>
  <c r="F200" i="41"/>
  <c r="D201" i="41"/>
  <c r="E201" i="41"/>
  <c r="F201" i="41"/>
  <c r="D202" i="41"/>
  <c r="E202" i="41"/>
  <c r="F202" i="41"/>
  <c r="D203" i="41"/>
  <c r="E203" i="41"/>
  <c r="F203" i="41"/>
  <c r="D204" i="41"/>
  <c r="E204" i="41"/>
  <c r="F204" i="41"/>
  <c r="D205" i="41"/>
  <c r="E205" i="41"/>
  <c r="F205" i="41"/>
  <c r="D206" i="41"/>
  <c r="E206" i="41"/>
  <c r="F206" i="41"/>
  <c r="D207" i="41"/>
  <c r="E207" i="41"/>
  <c r="F207" i="41"/>
  <c r="D208" i="41"/>
  <c r="E208" i="41"/>
  <c r="F208" i="41"/>
  <c r="D209" i="41"/>
  <c r="E209" i="41"/>
  <c r="F209" i="41"/>
  <c r="D210" i="41"/>
  <c r="E210" i="41"/>
  <c r="F210" i="41"/>
  <c r="D211" i="41"/>
  <c r="E211" i="41"/>
  <c r="F211" i="41"/>
  <c r="D212" i="41"/>
  <c r="E212" i="41"/>
  <c r="F212" i="41"/>
  <c r="D213" i="41"/>
  <c r="E213" i="41"/>
  <c r="F213" i="41"/>
  <c r="D214" i="41"/>
  <c r="E214" i="41"/>
  <c r="F214" i="41"/>
  <c r="D215" i="41"/>
  <c r="E215" i="41"/>
  <c r="F215" i="41"/>
  <c r="D216" i="41"/>
  <c r="E216" i="41"/>
  <c r="F216" i="41"/>
  <c r="D217" i="41"/>
  <c r="E217" i="41"/>
  <c r="F217" i="41"/>
  <c r="D218" i="41"/>
  <c r="E218" i="41"/>
  <c r="F218" i="41"/>
  <c r="D219" i="41"/>
  <c r="E219" i="41"/>
  <c r="F219" i="41"/>
  <c r="D220" i="41"/>
  <c r="E220" i="41"/>
  <c r="F220" i="41"/>
  <c r="D221" i="41"/>
  <c r="E221" i="41"/>
  <c r="F221" i="41"/>
  <c r="D222" i="41"/>
  <c r="E222" i="41"/>
  <c r="F222" i="41"/>
  <c r="D223" i="41"/>
  <c r="E223" i="41"/>
  <c r="F223" i="41"/>
  <c r="D224" i="41"/>
  <c r="E224" i="41"/>
  <c r="F224" i="41"/>
  <c r="D225" i="41"/>
  <c r="E225" i="41"/>
  <c r="F225" i="41"/>
  <c r="D226" i="41"/>
  <c r="E226" i="41"/>
  <c r="F226" i="41"/>
  <c r="D227" i="41"/>
  <c r="E227" i="41"/>
  <c r="F227" i="41"/>
  <c r="D228" i="41"/>
  <c r="E228" i="41"/>
  <c r="F228" i="41"/>
  <c r="D229" i="41"/>
  <c r="E229" i="41"/>
  <c r="F229" i="41"/>
  <c r="D230" i="41"/>
  <c r="E230" i="41"/>
  <c r="F230" i="41"/>
  <c r="D231" i="41"/>
  <c r="E231" i="41"/>
  <c r="F231" i="41"/>
  <c r="D232" i="41"/>
  <c r="E232" i="41"/>
  <c r="F232" i="41"/>
  <c r="D233" i="41"/>
  <c r="E233" i="41"/>
  <c r="F233" i="41"/>
  <c r="D234" i="41"/>
  <c r="E234" i="41"/>
  <c r="F234" i="41"/>
  <c r="D235" i="41"/>
  <c r="E235" i="41"/>
  <c r="F235" i="41"/>
  <c r="D236" i="41"/>
  <c r="E236" i="41"/>
  <c r="F236" i="41"/>
  <c r="D237" i="41"/>
  <c r="E237" i="41"/>
  <c r="F237" i="41"/>
  <c r="D238" i="41"/>
  <c r="E238" i="41"/>
  <c r="F238" i="41"/>
  <c r="D239" i="41"/>
  <c r="E239" i="41"/>
  <c r="F239" i="41"/>
  <c r="D240" i="41"/>
  <c r="E240" i="41"/>
  <c r="F240" i="41"/>
  <c r="D241" i="41"/>
  <c r="E241" i="41"/>
  <c r="F241" i="41"/>
  <c r="D242" i="41"/>
  <c r="E242" i="41"/>
  <c r="F242" i="41"/>
  <c r="D243" i="41"/>
  <c r="E243" i="41"/>
  <c r="F243" i="41"/>
  <c r="D244" i="41"/>
  <c r="E244" i="41"/>
  <c r="F244" i="41"/>
  <c r="D245" i="41"/>
  <c r="E245" i="41"/>
  <c r="F245" i="41"/>
  <c r="D246" i="41"/>
  <c r="E246" i="41"/>
  <c r="F246" i="41"/>
  <c r="D247" i="41"/>
  <c r="E247" i="41"/>
  <c r="F247" i="41"/>
  <c r="D248" i="41"/>
  <c r="E248" i="41"/>
  <c r="F248" i="41"/>
  <c r="D249" i="41"/>
  <c r="E249" i="41"/>
  <c r="F249" i="41"/>
  <c r="D250" i="41"/>
  <c r="E250" i="41"/>
  <c r="F250" i="41"/>
  <c r="D251" i="41"/>
  <c r="E251" i="41"/>
  <c r="F251" i="41"/>
  <c r="D252" i="41"/>
  <c r="E252" i="41"/>
  <c r="F252" i="41"/>
  <c r="D253" i="41"/>
  <c r="E253" i="41"/>
  <c r="F253" i="41"/>
  <c r="D254" i="41"/>
  <c r="E254" i="41"/>
  <c r="F254" i="41"/>
  <c r="D255" i="41"/>
  <c r="E255" i="41"/>
  <c r="F255" i="41"/>
  <c r="D256" i="41"/>
  <c r="E256" i="41"/>
  <c r="F256" i="41"/>
  <c r="D257" i="41"/>
  <c r="E257" i="41"/>
  <c r="F257" i="41"/>
  <c r="D258" i="41"/>
  <c r="E258" i="41"/>
  <c r="F258" i="41"/>
  <c r="D259" i="41"/>
  <c r="E259" i="41"/>
  <c r="F259" i="41"/>
  <c r="D260" i="41"/>
  <c r="E260" i="41"/>
  <c r="F260" i="41"/>
  <c r="D261" i="41"/>
  <c r="E261" i="41"/>
  <c r="F261" i="41"/>
  <c r="D262" i="41"/>
  <c r="E262" i="41"/>
  <c r="F262" i="41"/>
  <c r="D263" i="41"/>
  <c r="E263" i="41"/>
  <c r="F263" i="41"/>
  <c r="D264" i="41"/>
  <c r="E264" i="41"/>
  <c r="F264" i="41"/>
  <c r="D265" i="41"/>
  <c r="E265" i="41"/>
  <c r="F265" i="41"/>
  <c r="D266" i="41"/>
  <c r="E266" i="41"/>
  <c r="F266" i="41"/>
  <c r="D267" i="41"/>
  <c r="E267" i="41"/>
  <c r="F267" i="41"/>
  <c r="D268" i="41"/>
  <c r="E268" i="41"/>
  <c r="F268" i="41"/>
  <c r="D269" i="41"/>
  <c r="E269" i="41"/>
  <c r="F269" i="41"/>
  <c r="D270" i="41"/>
  <c r="E270" i="41"/>
  <c r="F270" i="41"/>
  <c r="D271" i="41"/>
  <c r="E271" i="41"/>
  <c r="F271" i="41"/>
  <c r="D272" i="41"/>
  <c r="E272" i="41"/>
  <c r="F272" i="41"/>
  <c r="D273" i="41"/>
  <c r="E273" i="41"/>
  <c r="F273" i="41"/>
  <c r="D274" i="41"/>
  <c r="E274" i="41"/>
  <c r="F274" i="41"/>
  <c r="D275" i="41"/>
  <c r="E275" i="41"/>
  <c r="F275" i="41"/>
  <c r="D276" i="41"/>
  <c r="E276" i="41"/>
  <c r="F276" i="41"/>
  <c r="D277" i="41"/>
  <c r="E277" i="41"/>
  <c r="F277" i="41"/>
  <c r="D278" i="41"/>
  <c r="E278" i="41"/>
  <c r="F278" i="41"/>
  <c r="D279" i="41"/>
  <c r="E279" i="41"/>
  <c r="F279" i="41"/>
  <c r="D280" i="41"/>
  <c r="E280" i="41"/>
  <c r="F280" i="41"/>
  <c r="D281" i="41"/>
  <c r="E281" i="41"/>
  <c r="F281" i="41"/>
  <c r="D282" i="41"/>
  <c r="E282" i="41"/>
  <c r="F282" i="41"/>
  <c r="D283" i="41"/>
  <c r="E283" i="41"/>
  <c r="F283" i="41"/>
  <c r="D284" i="41"/>
  <c r="E284" i="41"/>
  <c r="F284" i="41"/>
  <c r="D285" i="41"/>
  <c r="E285" i="41"/>
  <c r="F285" i="41"/>
  <c r="D286" i="41"/>
  <c r="E286" i="41"/>
  <c r="F286" i="41"/>
  <c r="D287" i="41"/>
  <c r="E287" i="41"/>
  <c r="F287" i="41"/>
  <c r="D288" i="41"/>
  <c r="E288" i="41"/>
  <c r="F288" i="41"/>
  <c r="D289" i="41"/>
  <c r="E289" i="41"/>
  <c r="F289" i="41"/>
  <c r="D290" i="41"/>
  <c r="E290" i="41"/>
  <c r="F290" i="41"/>
  <c r="D291" i="41"/>
  <c r="E291" i="41"/>
  <c r="F291" i="41"/>
  <c r="D292" i="41"/>
  <c r="E292" i="41"/>
  <c r="F292" i="41"/>
  <c r="D293" i="41"/>
  <c r="E293" i="41"/>
  <c r="F293" i="41"/>
  <c r="D294" i="41"/>
  <c r="E294" i="41"/>
  <c r="F294" i="41"/>
  <c r="D295" i="41"/>
  <c r="E295" i="41"/>
  <c r="F295" i="41"/>
  <c r="D296" i="41"/>
  <c r="E296" i="41"/>
  <c r="F296" i="41"/>
  <c r="D297" i="41"/>
  <c r="E297" i="41"/>
  <c r="F297" i="41"/>
  <c r="D298" i="41"/>
  <c r="E298" i="41"/>
  <c r="F298" i="41"/>
  <c r="D299" i="41"/>
  <c r="E299" i="41"/>
  <c r="F299" i="41"/>
  <c r="D300" i="41"/>
  <c r="E300" i="41"/>
  <c r="F300" i="41"/>
  <c r="D301" i="41"/>
  <c r="E301" i="41"/>
  <c r="F301" i="41"/>
  <c r="D302" i="41"/>
  <c r="E302" i="41"/>
  <c r="F302" i="41"/>
  <c r="D303" i="41"/>
  <c r="E303" i="41"/>
  <c r="F303" i="41"/>
  <c r="D304" i="41"/>
  <c r="E304" i="41"/>
  <c r="F304" i="41"/>
  <c r="D305" i="41"/>
  <c r="E305" i="41"/>
  <c r="F305" i="41"/>
  <c r="D306" i="41"/>
  <c r="E306" i="41"/>
  <c r="F306" i="41"/>
  <c r="D307" i="41"/>
  <c r="E307" i="41"/>
  <c r="F307" i="41"/>
  <c r="D308" i="41"/>
  <c r="E308" i="41"/>
  <c r="F308" i="41"/>
  <c r="D309" i="41"/>
  <c r="E309" i="41"/>
  <c r="F309" i="41"/>
  <c r="D310" i="41"/>
  <c r="E310" i="41"/>
  <c r="F310" i="41"/>
  <c r="F2" i="41"/>
  <c r="E2" i="41"/>
  <c r="D2" i="41"/>
  <c r="C3"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2" i="41"/>
  <c r="E3" i="34"/>
  <c r="F3" i="34"/>
  <c r="G3" i="34"/>
  <c r="E4" i="34"/>
  <c r="F4" i="34"/>
  <c r="G4" i="34"/>
  <c r="E5" i="34"/>
  <c r="F5" i="34"/>
  <c r="G5" i="34"/>
  <c r="E6" i="34"/>
  <c r="F6" i="34"/>
  <c r="G6" i="34"/>
  <c r="E7" i="34"/>
  <c r="F7" i="34"/>
  <c r="G7" i="34"/>
  <c r="E8" i="34"/>
  <c r="F8" i="34"/>
  <c r="G8" i="34"/>
  <c r="E9" i="34"/>
  <c r="F9" i="34"/>
  <c r="G9" i="34"/>
  <c r="E10" i="34"/>
  <c r="F10" i="34"/>
  <c r="G10" i="34"/>
  <c r="E11" i="34"/>
  <c r="F11" i="34"/>
  <c r="G11" i="34"/>
  <c r="E12" i="34"/>
  <c r="F12" i="34"/>
  <c r="G12" i="34"/>
  <c r="E13" i="34"/>
  <c r="F13" i="34"/>
  <c r="G13" i="34"/>
  <c r="E14" i="34"/>
  <c r="F14" i="34"/>
  <c r="G14" i="34"/>
  <c r="E15" i="34"/>
  <c r="F15" i="34"/>
  <c r="G15" i="34"/>
  <c r="E16" i="34"/>
  <c r="F16" i="34"/>
  <c r="G16" i="34"/>
  <c r="E17" i="34"/>
  <c r="F17" i="34"/>
  <c r="G17" i="34"/>
  <c r="G2" i="34"/>
  <c r="F2" i="34"/>
  <c r="E2" i="34"/>
  <c r="C4" i="34"/>
  <c r="C5" i="34"/>
  <c r="C6" i="34"/>
  <c r="C7" i="34"/>
  <c r="C8" i="34"/>
  <c r="C9" i="34"/>
  <c r="C10" i="34"/>
  <c r="C11" i="34"/>
  <c r="C12" i="34"/>
  <c r="C13" i="34"/>
  <c r="C14" i="34"/>
  <c r="C15" i="34"/>
  <c r="C16" i="34"/>
  <c r="C17" i="34"/>
  <c r="C3" i="34"/>
  <c r="C2" i="34"/>
  <c r="D3" i="33"/>
  <c r="E3" i="33"/>
  <c r="F3" i="33"/>
  <c r="D4" i="33"/>
  <c r="E4" i="33"/>
  <c r="F4" i="33"/>
  <c r="D5" i="33"/>
  <c r="E5" i="33"/>
  <c r="F5" i="33"/>
  <c r="D6" i="33"/>
  <c r="E6" i="33"/>
  <c r="F6" i="33"/>
  <c r="D7" i="33"/>
  <c r="E7" i="33"/>
  <c r="F7" i="33"/>
  <c r="D8" i="33"/>
  <c r="E8" i="33"/>
  <c r="F8" i="33"/>
  <c r="D9" i="33"/>
  <c r="E9" i="33"/>
  <c r="F9" i="33"/>
  <c r="D10" i="33"/>
  <c r="E10" i="33"/>
  <c r="F10" i="33"/>
  <c r="D11" i="33"/>
  <c r="E11" i="33"/>
  <c r="F11" i="33"/>
  <c r="D12" i="33"/>
  <c r="E12" i="33"/>
  <c r="F12" i="33"/>
  <c r="D13" i="33"/>
  <c r="E13" i="33"/>
  <c r="F13" i="33"/>
  <c r="D14" i="33"/>
  <c r="E14" i="33"/>
  <c r="F14" i="33"/>
  <c r="D15" i="33"/>
  <c r="E15" i="33"/>
  <c r="F15" i="33"/>
  <c r="D16" i="33"/>
  <c r="E16" i="33"/>
  <c r="F16" i="33"/>
  <c r="D17" i="33"/>
  <c r="E17" i="33"/>
  <c r="F17" i="33"/>
  <c r="D18" i="33"/>
  <c r="E18" i="33"/>
  <c r="F18" i="33"/>
  <c r="D19" i="33"/>
  <c r="E19" i="33"/>
  <c r="F19" i="33"/>
  <c r="D20" i="33"/>
  <c r="E20" i="33"/>
  <c r="F20" i="33"/>
  <c r="D21" i="33"/>
  <c r="E21" i="33"/>
  <c r="F21" i="33"/>
  <c r="D22" i="33"/>
  <c r="E22" i="33"/>
  <c r="F22" i="33"/>
  <c r="D23" i="33"/>
  <c r="E23" i="33"/>
  <c r="F23" i="33"/>
  <c r="D24" i="33"/>
  <c r="E24" i="33"/>
  <c r="F24" i="33"/>
  <c r="D25" i="33"/>
  <c r="E25" i="33"/>
  <c r="F25" i="33"/>
  <c r="D26" i="33"/>
  <c r="E26" i="33"/>
  <c r="F26" i="33"/>
  <c r="D27" i="33"/>
  <c r="E27" i="33"/>
  <c r="F27" i="33"/>
  <c r="D28" i="33"/>
  <c r="E28" i="33"/>
  <c r="F28" i="33"/>
  <c r="D29" i="33"/>
  <c r="E29" i="33"/>
  <c r="F29" i="33"/>
  <c r="D30" i="33"/>
  <c r="E30" i="33"/>
  <c r="F30" i="33"/>
  <c r="D31" i="33"/>
  <c r="E31" i="33"/>
  <c r="F31" i="33"/>
  <c r="D32" i="33"/>
  <c r="E32" i="33"/>
  <c r="F32" i="33"/>
  <c r="D33" i="33"/>
  <c r="E33" i="33"/>
  <c r="F33" i="33"/>
  <c r="D34" i="33"/>
  <c r="E34" i="33"/>
  <c r="F34" i="33"/>
  <c r="D35" i="33"/>
  <c r="E35" i="33"/>
  <c r="F35" i="33"/>
  <c r="D36" i="33"/>
  <c r="E36" i="33"/>
  <c r="F36" i="33"/>
  <c r="D37" i="33"/>
  <c r="E37" i="33"/>
  <c r="F37" i="33"/>
  <c r="D38" i="33"/>
  <c r="E38" i="33"/>
  <c r="F38" i="33"/>
  <c r="D39" i="33"/>
  <c r="E39" i="33"/>
  <c r="F39" i="33"/>
  <c r="D40" i="33"/>
  <c r="E40" i="33"/>
  <c r="F40" i="33"/>
  <c r="D41" i="33"/>
  <c r="E41" i="33"/>
  <c r="F41" i="33"/>
  <c r="D42" i="33"/>
  <c r="E42" i="33"/>
  <c r="F42" i="33"/>
  <c r="D43" i="33"/>
  <c r="E43" i="33"/>
  <c r="F43" i="33"/>
  <c r="D44" i="33"/>
  <c r="E44" i="33"/>
  <c r="F44" i="33"/>
  <c r="D45" i="33"/>
  <c r="E45" i="33"/>
  <c r="F45" i="33"/>
  <c r="D46" i="33"/>
  <c r="E46" i="33"/>
  <c r="F46" i="33"/>
  <c r="D47" i="33"/>
  <c r="E47" i="33"/>
  <c r="F47" i="33"/>
  <c r="D48" i="33"/>
  <c r="E48" i="33"/>
  <c r="F48" i="33"/>
  <c r="D49" i="33"/>
  <c r="E49" i="33"/>
  <c r="F49" i="33"/>
  <c r="D50" i="33"/>
  <c r="E50" i="33"/>
  <c r="F50" i="33"/>
  <c r="D51" i="33"/>
  <c r="E51" i="33"/>
  <c r="F51" i="33"/>
  <c r="D52" i="33"/>
  <c r="E52" i="33"/>
  <c r="F52" i="33"/>
  <c r="D53" i="33"/>
  <c r="E53" i="33"/>
  <c r="F53" i="33"/>
  <c r="D54" i="33"/>
  <c r="E54" i="33"/>
  <c r="F54" i="33"/>
  <c r="D55" i="33"/>
  <c r="E55" i="33"/>
  <c r="F55" i="33"/>
  <c r="D56" i="33"/>
  <c r="E56" i="33"/>
  <c r="F56" i="33"/>
  <c r="D57" i="33"/>
  <c r="E57" i="33"/>
  <c r="F57" i="33"/>
  <c r="D58" i="33"/>
  <c r="E58" i="33"/>
  <c r="F58" i="33"/>
  <c r="D59" i="33"/>
  <c r="E59" i="33"/>
  <c r="F59" i="33"/>
  <c r="D60" i="33"/>
  <c r="E60" i="33"/>
  <c r="F60" i="33"/>
  <c r="D61" i="33"/>
  <c r="E61" i="33"/>
  <c r="F61" i="33"/>
  <c r="D62" i="33"/>
  <c r="E62" i="33"/>
  <c r="F62" i="33"/>
  <c r="D63" i="33"/>
  <c r="E63" i="33"/>
  <c r="F63" i="33"/>
  <c r="D64" i="33"/>
  <c r="E64" i="33"/>
  <c r="F64" i="33"/>
  <c r="D65" i="33"/>
  <c r="E65" i="33"/>
  <c r="F65" i="33"/>
  <c r="D66" i="33"/>
  <c r="E66" i="33"/>
  <c r="F66" i="33"/>
  <c r="D67" i="33"/>
  <c r="E67" i="33"/>
  <c r="F67" i="33"/>
  <c r="D68" i="33"/>
  <c r="E68" i="33"/>
  <c r="F68" i="33"/>
  <c r="D69" i="33"/>
  <c r="E69" i="33"/>
  <c r="F69" i="33"/>
  <c r="D70" i="33"/>
  <c r="E70" i="33"/>
  <c r="F70" i="33"/>
  <c r="D71" i="33"/>
  <c r="E71" i="33"/>
  <c r="F71" i="33"/>
  <c r="D72" i="33"/>
  <c r="E72" i="33"/>
  <c r="F72" i="33"/>
  <c r="D73" i="33"/>
  <c r="E73" i="33"/>
  <c r="F73" i="33"/>
  <c r="D74" i="33"/>
  <c r="E74" i="33"/>
  <c r="F74" i="33"/>
  <c r="D75" i="33"/>
  <c r="E75" i="33"/>
  <c r="F75" i="33"/>
  <c r="D76" i="33"/>
  <c r="E76" i="33"/>
  <c r="F76" i="33"/>
  <c r="D77" i="33"/>
  <c r="E77" i="33"/>
  <c r="F77" i="33"/>
  <c r="D78" i="33"/>
  <c r="E78" i="33"/>
  <c r="F78" i="33"/>
  <c r="D79" i="33"/>
  <c r="E79" i="33"/>
  <c r="F79" i="33"/>
  <c r="D80" i="33"/>
  <c r="E80" i="33"/>
  <c r="F80" i="33"/>
  <c r="D81" i="33"/>
  <c r="E81" i="33"/>
  <c r="F81" i="33"/>
  <c r="D82" i="33"/>
  <c r="E82" i="33"/>
  <c r="F82" i="33"/>
  <c r="D83" i="33"/>
  <c r="E83" i="33"/>
  <c r="F83" i="33"/>
  <c r="D84" i="33"/>
  <c r="E84" i="33"/>
  <c r="F84" i="33"/>
  <c r="D85" i="33"/>
  <c r="E85" i="33"/>
  <c r="F85" i="33"/>
  <c r="D86" i="33"/>
  <c r="E86" i="33"/>
  <c r="F86" i="33"/>
  <c r="D87" i="33"/>
  <c r="E87" i="33"/>
  <c r="F87" i="33"/>
  <c r="D88" i="33"/>
  <c r="E88" i="33"/>
  <c r="F88" i="33"/>
  <c r="D89" i="33"/>
  <c r="E89" i="33"/>
  <c r="F89" i="33"/>
  <c r="D90" i="33"/>
  <c r="E90" i="33"/>
  <c r="F90" i="33"/>
  <c r="D91" i="33"/>
  <c r="E91" i="33"/>
  <c r="F91" i="33"/>
  <c r="D92" i="33"/>
  <c r="E92" i="33"/>
  <c r="F92" i="33"/>
  <c r="D93" i="33"/>
  <c r="E93" i="33"/>
  <c r="F93" i="33"/>
  <c r="D94" i="33"/>
  <c r="E94" i="33"/>
  <c r="F94" i="33"/>
  <c r="D95" i="33"/>
  <c r="E95" i="33"/>
  <c r="F95" i="33"/>
  <c r="D96" i="33"/>
  <c r="E96" i="33"/>
  <c r="F96" i="33"/>
  <c r="D97" i="33"/>
  <c r="E97" i="33"/>
  <c r="F97" i="33"/>
  <c r="D98" i="33"/>
  <c r="E98" i="33"/>
  <c r="F98" i="33"/>
  <c r="D99" i="33"/>
  <c r="E99" i="33"/>
  <c r="F99" i="33"/>
  <c r="D100" i="33"/>
  <c r="E100" i="33"/>
  <c r="F100" i="33"/>
  <c r="D101" i="33"/>
  <c r="E101" i="33"/>
  <c r="F101" i="33"/>
  <c r="D102" i="33"/>
  <c r="E102" i="33"/>
  <c r="F102" i="33"/>
  <c r="D103" i="33"/>
  <c r="E103" i="33"/>
  <c r="F103" i="33"/>
  <c r="D104" i="33"/>
  <c r="E104" i="33"/>
  <c r="F104" i="33"/>
  <c r="D105" i="33"/>
  <c r="E105" i="33"/>
  <c r="F105" i="33"/>
  <c r="D106" i="33"/>
  <c r="E106" i="33"/>
  <c r="F106" i="33"/>
  <c r="D107" i="33"/>
  <c r="E107" i="33"/>
  <c r="F107" i="33"/>
  <c r="D108" i="33"/>
  <c r="E108" i="33"/>
  <c r="F108" i="33"/>
  <c r="D109" i="33"/>
  <c r="E109" i="33"/>
  <c r="F109" i="33"/>
  <c r="D110" i="33"/>
  <c r="E110" i="33"/>
  <c r="F110" i="33"/>
  <c r="D111" i="33"/>
  <c r="E111" i="33"/>
  <c r="F111" i="33"/>
  <c r="D112" i="33"/>
  <c r="E112" i="33"/>
  <c r="F112" i="33"/>
  <c r="D113" i="33"/>
  <c r="E113" i="33"/>
  <c r="F113" i="33"/>
  <c r="D114" i="33"/>
  <c r="E114" i="33"/>
  <c r="F114" i="33"/>
  <c r="D115" i="33"/>
  <c r="E115" i="33"/>
  <c r="F115" i="33"/>
  <c r="D116" i="33"/>
  <c r="E116" i="33"/>
  <c r="F116" i="33"/>
  <c r="D117" i="33"/>
  <c r="E117" i="33"/>
  <c r="F117" i="33"/>
  <c r="D118" i="33"/>
  <c r="E118" i="33"/>
  <c r="F118" i="33"/>
  <c r="D119" i="33"/>
  <c r="E119" i="33"/>
  <c r="F119" i="33"/>
  <c r="D120" i="33"/>
  <c r="E120" i="33"/>
  <c r="F120" i="33"/>
  <c r="D121" i="33"/>
  <c r="E121" i="33"/>
  <c r="F121" i="33"/>
  <c r="D122" i="33"/>
  <c r="E122" i="33"/>
  <c r="F122" i="33"/>
  <c r="D123" i="33"/>
  <c r="E123" i="33"/>
  <c r="F123" i="33"/>
  <c r="D124" i="33"/>
  <c r="E124" i="33"/>
  <c r="F124" i="33"/>
  <c r="D125" i="33"/>
  <c r="E125" i="33"/>
  <c r="F125" i="33"/>
  <c r="D126" i="33"/>
  <c r="E126" i="33"/>
  <c r="F126" i="33"/>
  <c r="D127" i="33"/>
  <c r="E127" i="33"/>
  <c r="F127" i="33"/>
  <c r="D128" i="33"/>
  <c r="E128" i="33"/>
  <c r="F128" i="33"/>
  <c r="D129" i="33"/>
  <c r="E129" i="33"/>
  <c r="F129" i="33"/>
  <c r="D130" i="33"/>
  <c r="E130" i="33"/>
  <c r="F130" i="33"/>
  <c r="D131" i="33"/>
  <c r="E131" i="33"/>
  <c r="F131" i="33"/>
  <c r="D132" i="33"/>
  <c r="E132" i="33"/>
  <c r="F132" i="33"/>
  <c r="D133" i="33"/>
  <c r="E133" i="33"/>
  <c r="F133" i="33"/>
  <c r="D134" i="33"/>
  <c r="E134" i="33"/>
  <c r="F134" i="33"/>
  <c r="D135" i="33"/>
  <c r="E135" i="33"/>
  <c r="F135" i="33"/>
  <c r="D136" i="33"/>
  <c r="E136" i="33"/>
  <c r="F136" i="33"/>
  <c r="D137" i="33"/>
  <c r="E137" i="33"/>
  <c r="F137" i="33"/>
  <c r="D138" i="33"/>
  <c r="E138" i="33"/>
  <c r="F138" i="33"/>
  <c r="D139" i="33"/>
  <c r="E139" i="33"/>
  <c r="F139" i="33"/>
  <c r="D140" i="33"/>
  <c r="E140" i="33"/>
  <c r="F140" i="33"/>
  <c r="D141" i="33"/>
  <c r="E141" i="33"/>
  <c r="F141" i="33"/>
  <c r="D142" i="33"/>
  <c r="E142" i="33"/>
  <c r="F142" i="33"/>
  <c r="D143" i="33"/>
  <c r="E143" i="33"/>
  <c r="F143" i="33"/>
  <c r="D144" i="33"/>
  <c r="E144" i="33"/>
  <c r="F144" i="33"/>
  <c r="D145" i="33"/>
  <c r="E145" i="33"/>
  <c r="F145" i="33"/>
  <c r="D146" i="33"/>
  <c r="E146" i="33"/>
  <c r="F146" i="33"/>
  <c r="D147" i="33"/>
  <c r="E147" i="33"/>
  <c r="F147" i="33"/>
  <c r="D148" i="33"/>
  <c r="E148" i="33"/>
  <c r="F148" i="33"/>
  <c r="D149" i="33"/>
  <c r="E149" i="33"/>
  <c r="F149" i="33"/>
  <c r="D150" i="33"/>
  <c r="E150" i="33"/>
  <c r="F150" i="33"/>
  <c r="D151" i="33"/>
  <c r="E151" i="33"/>
  <c r="F151" i="33"/>
  <c r="D152" i="33"/>
  <c r="E152" i="33"/>
  <c r="F152" i="33"/>
  <c r="D153" i="33"/>
  <c r="E153" i="33"/>
  <c r="F153" i="33"/>
  <c r="D154" i="33"/>
  <c r="E154" i="33"/>
  <c r="F154" i="33"/>
  <c r="D155" i="33"/>
  <c r="E155" i="33"/>
  <c r="F155" i="33"/>
  <c r="D156" i="33"/>
  <c r="E156" i="33"/>
  <c r="F156" i="33"/>
  <c r="D157" i="33"/>
  <c r="E157" i="33"/>
  <c r="F157" i="33"/>
  <c r="D158" i="33"/>
  <c r="E158" i="33"/>
  <c r="F158" i="33"/>
  <c r="D159" i="33"/>
  <c r="E159" i="33"/>
  <c r="F159" i="33"/>
  <c r="D160" i="33"/>
  <c r="E160" i="33"/>
  <c r="F160" i="33"/>
  <c r="D161" i="33"/>
  <c r="E161" i="33"/>
  <c r="F161" i="33"/>
  <c r="D162" i="33"/>
  <c r="E162" i="33"/>
  <c r="F162" i="33"/>
  <c r="D163" i="33"/>
  <c r="E163" i="33"/>
  <c r="F163" i="33"/>
  <c r="D164" i="33"/>
  <c r="E164" i="33"/>
  <c r="F164" i="33"/>
  <c r="D165" i="33"/>
  <c r="E165" i="33"/>
  <c r="F165" i="33"/>
  <c r="D166" i="33"/>
  <c r="E166" i="33"/>
  <c r="F166" i="33"/>
  <c r="D167" i="33"/>
  <c r="E167" i="33"/>
  <c r="F167" i="33"/>
  <c r="D168" i="33"/>
  <c r="E168" i="33"/>
  <c r="F168" i="33"/>
  <c r="D169" i="33"/>
  <c r="E169" i="33"/>
  <c r="F169" i="33"/>
  <c r="D170" i="33"/>
  <c r="E170" i="33"/>
  <c r="F170" i="33"/>
  <c r="D171" i="33"/>
  <c r="E171" i="33"/>
  <c r="F171" i="33"/>
  <c r="D172" i="33"/>
  <c r="E172" i="33"/>
  <c r="F172" i="33"/>
  <c r="D173" i="33"/>
  <c r="E173" i="33"/>
  <c r="F173" i="33"/>
  <c r="D174" i="33"/>
  <c r="E174" i="33"/>
  <c r="F174" i="33"/>
  <c r="D175" i="33"/>
  <c r="E175" i="33"/>
  <c r="F175" i="33"/>
  <c r="D176" i="33"/>
  <c r="E176" i="33"/>
  <c r="F176" i="33"/>
  <c r="D177" i="33"/>
  <c r="E177" i="33"/>
  <c r="F177" i="33"/>
  <c r="D178" i="33"/>
  <c r="E178" i="33"/>
  <c r="F178" i="33"/>
  <c r="D179" i="33"/>
  <c r="E179" i="33"/>
  <c r="F179" i="33"/>
  <c r="D180" i="33"/>
  <c r="E180" i="33"/>
  <c r="F180" i="33"/>
  <c r="D181" i="33"/>
  <c r="E181" i="33"/>
  <c r="F181" i="33"/>
  <c r="D182" i="33"/>
  <c r="E182" i="33"/>
  <c r="F182" i="33"/>
  <c r="D183" i="33"/>
  <c r="E183" i="33"/>
  <c r="F183" i="33"/>
  <c r="D184" i="33"/>
  <c r="E184" i="33"/>
  <c r="F184" i="33"/>
  <c r="D185" i="33"/>
  <c r="E185" i="33"/>
  <c r="F185" i="33"/>
  <c r="D186" i="33"/>
  <c r="E186" i="33"/>
  <c r="F186" i="33"/>
  <c r="D187" i="33"/>
  <c r="E187" i="33"/>
  <c r="F187" i="33"/>
  <c r="D188" i="33"/>
  <c r="E188" i="33"/>
  <c r="F188" i="33"/>
  <c r="D189" i="33"/>
  <c r="E189" i="33"/>
  <c r="F189" i="33"/>
  <c r="D190" i="33"/>
  <c r="E190" i="33"/>
  <c r="F190" i="33"/>
  <c r="D191" i="33"/>
  <c r="E191" i="33"/>
  <c r="F191" i="33"/>
  <c r="D192" i="33"/>
  <c r="E192" i="33"/>
  <c r="F192" i="33"/>
  <c r="D193" i="33"/>
  <c r="E193" i="33"/>
  <c r="F193" i="33"/>
  <c r="D194" i="33"/>
  <c r="E194" i="33"/>
  <c r="F194" i="33"/>
  <c r="D195" i="33"/>
  <c r="E195" i="33"/>
  <c r="F195" i="33"/>
  <c r="D196" i="33"/>
  <c r="E196" i="33"/>
  <c r="F196" i="33"/>
  <c r="D197" i="33"/>
  <c r="E197" i="33"/>
  <c r="F197" i="33"/>
  <c r="D198" i="33"/>
  <c r="E198" i="33"/>
  <c r="F198" i="33"/>
  <c r="D199" i="33"/>
  <c r="E199" i="33"/>
  <c r="F199" i="33"/>
  <c r="D200" i="33"/>
  <c r="E200" i="33"/>
  <c r="F200" i="33"/>
  <c r="D201" i="33"/>
  <c r="E201" i="33"/>
  <c r="F201" i="33"/>
  <c r="D202" i="33"/>
  <c r="E202" i="33"/>
  <c r="F202" i="33"/>
  <c r="D203" i="33"/>
  <c r="E203" i="33"/>
  <c r="F203" i="33"/>
  <c r="D204" i="33"/>
  <c r="E204" i="33"/>
  <c r="F204" i="33"/>
  <c r="D205" i="33"/>
  <c r="E205" i="33"/>
  <c r="F205" i="33"/>
  <c r="D206" i="33"/>
  <c r="E206" i="33"/>
  <c r="F206" i="33"/>
  <c r="D207" i="33"/>
  <c r="E207" i="33"/>
  <c r="F207" i="33"/>
  <c r="D208" i="33"/>
  <c r="E208" i="33"/>
  <c r="F208" i="33"/>
  <c r="D209" i="33"/>
  <c r="E209" i="33"/>
  <c r="F209" i="33"/>
  <c r="D210" i="33"/>
  <c r="E210" i="33"/>
  <c r="F210" i="33"/>
  <c r="D211" i="33"/>
  <c r="E211" i="33"/>
  <c r="F211" i="33"/>
  <c r="D212" i="33"/>
  <c r="E212" i="33"/>
  <c r="F212" i="33"/>
  <c r="D213" i="33"/>
  <c r="E213" i="33"/>
  <c r="F213" i="33"/>
  <c r="D214" i="33"/>
  <c r="E214" i="33"/>
  <c r="F214" i="33"/>
  <c r="D215" i="33"/>
  <c r="E215" i="33"/>
  <c r="F215" i="33"/>
  <c r="D216" i="33"/>
  <c r="E216" i="33"/>
  <c r="F216" i="33"/>
  <c r="D217" i="33"/>
  <c r="E217" i="33"/>
  <c r="F217" i="33"/>
  <c r="D218" i="33"/>
  <c r="E218" i="33"/>
  <c r="F218" i="33"/>
  <c r="D219" i="33"/>
  <c r="E219" i="33"/>
  <c r="F219" i="33"/>
  <c r="D220" i="33"/>
  <c r="E220" i="33"/>
  <c r="F220" i="33"/>
  <c r="D221" i="33"/>
  <c r="E221" i="33"/>
  <c r="F221" i="33"/>
  <c r="D222" i="33"/>
  <c r="E222" i="33"/>
  <c r="F222" i="33"/>
  <c r="D223" i="33"/>
  <c r="E223" i="33"/>
  <c r="F223" i="33"/>
  <c r="D224" i="33"/>
  <c r="E224" i="33"/>
  <c r="F224" i="33"/>
  <c r="D225" i="33"/>
  <c r="E225" i="33"/>
  <c r="F225" i="33"/>
  <c r="D226" i="33"/>
  <c r="E226" i="33"/>
  <c r="F226" i="33"/>
  <c r="D227" i="33"/>
  <c r="E227" i="33"/>
  <c r="F227" i="33"/>
  <c r="D228" i="33"/>
  <c r="E228" i="33"/>
  <c r="F228" i="33"/>
  <c r="D229" i="33"/>
  <c r="E229" i="33"/>
  <c r="F229" i="33"/>
  <c r="D230" i="33"/>
  <c r="E230" i="33"/>
  <c r="F230" i="33"/>
  <c r="D231" i="33"/>
  <c r="E231" i="33"/>
  <c r="F231" i="33"/>
  <c r="D232" i="33"/>
  <c r="E232" i="33"/>
  <c r="F232" i="33"/>
  <c r="D233" i="33"/>
  <c r="E233" i="33"/>
  <c r="F233" i="33"/>
  <c r="D234" i="33"/>
  <c r="E234" i="33"/>
  <c r="F234" i="33"/>
  <c r="D235" i="33"/>
  <c r="E235" i="33"/>
  <c r="F235" i="33"/>
  <c r="D236" i="33"/>
  <c r="E236" i="33"/>
  <c r="F236" i="33"/>
  <c r="D237" i="33"/>
  <c r="E237" i="33"/>
  <c r="F237" i="33"/>
  <c r="D238" i="33"/>
  <c r="E238" i="33"/>
  <c r="F238" i="33"/>
  <c r="D239" i="33"/>
  <c r="E239" i="33"/>
  <c r="F239" i="33"/>
  <c r="D240" i="33"/>
  <c r="E240" i="33"/>
  <c r="F240" i="33"/>
  <c r="D241" i="33"/>
  <c r="E241" i="33"/>
  <c r="F241" i="33"/>
  <c r="D242" i="33"/>
  <c r="E242" i="33"/>
  <c r="F242" i="33"/>
  <c r="D243" i="33"/>
  <c r="E243" i="33"/>
  <c r="F243" i="33"/>
  <c r="D244" i="33"/>
  <c r="E244" i="33"/>
  <c r="F244" i="33"/>
  <c r="D245" i="33"/>
  <c r="E245" i="33"/>
  <c r="F245" i="33"/>
  <c r="D246" i="33"/>
  <c r="E246" i="33"/>
  <c r="F246" i="33"/>
  <c r="D247" i="33"/>
  <c r="E247" i="33"/>
  <c r="F247" i="33"/>
  <c r="D248" i="33"/>
  <c r="E248" i="33"/>
  <c r="F248" i="33"/>
  <c r="D249" i="33"/>
  <c r="E249" i="33"/>
  <c r="F249" i="33"/>
  <c r="D250" i="33"/>
  <c r="E250" i="33"/>
  <c r="F250" i="33"/>
  <c r="D251" i="33"/>
  <c r="E251" i="33"/>
  <c r="F251" i="33"/>
  <c r="D252" i="33"/>
  <c r="E252" i="33"/>
  <c r="F252" i="33"/>
  <c r="D253" i="33"/>
  <c r="E253" i="33"/>
  <c r="F253" i="33"/>
  <c r="D254" i="33"/>
  <c r="E254" i="33"/>
  <c r="F254" i="33"/>
  <c r="D255" i="33"/>
  <c r="E255" i="33"/>
  <c r="F255" i="33"/>
  <c r="D256" i="33"/>
  <c r="E256" i="33"/>
  <c r="F256" i="33"/>
  <c r="D257" i="33"/>
  <c r="E257" i="33"/>
  <c r="F257" i="33"/>
  <c r="D258" i="33"/>
  <c r="E258" i="33"/>
  <c r="F258" i="33"/>
  <c r="D259" i="33"/>
  <c r="E259" i="33"/>
  <c r="F259" i="33"/>
  <c r="D260" i="33"/>
  <c r="E260" i="33"/>
  <c r="F260" i="33"/>
  <c r="D261" i="33"/>
  <c r="E261" i="33"/>
  <c r="F261" i="33"/>
  <c r="D262" i="33"/>
  <c r="E262" i="33"/>
  <c r="F262" i="33"/>
  <c r="D263" i="33"/>
  <c r="E263" i="33"/>
  <c r="F263" i="33"/>
  <c r="D264" i="33"/>
  <c r="E264" i="33"/>
  <c r="F264" i="33"/>
  <c r="D265" i="33"/>
  <c r="E265" i="33"/>
  <c r="F265" i="33"/>
  <c r="D266" i="33"/>
  <c r="E266" i="33"/>
  <c r="F266" i="33"/>
  <c r="D267" i="33"/>
  <c r="E267" i="33"/>
  <c r="F267" i="33"/>
  <c r="D268" i="33"/>
  <c r="E268" i="33"/>
  <c r="F268" i="33"/>
  <c r="D269" i="33"/>
  <c r="E269" i="33"/>
  <c r="F269" i="33"/>
  <c r="D270" i="33"/>
  <c r="E270" i="33"/>
  <c r="F270" i="33"/>
  <c r="D271" i="33"/>
  <c r="E271" i="33"/>
  <c r="F271" i="33"/>
  <c r="D272" i="33"/>
  <c r="E272" i="33"/>
  <c r="F272" i="33"/>
  <c r="D273" i="33"/>
  <c r="E273" i="33"/>
  <c r="F273" i="33"/>
  <c r="D274" i="33"/>
  <c r="E274" i="33"/>
  <c r="F274" i="33"/>
  <c r="D275" i="33"/>
  <c r="E275" i="33"/>
  <c r="F275" i="33"/>
  <c r="D276" i="33"/>
  <c r="E276" i="33"/>
  <c r="F276" i="33"/>
  <c r="D277" i="33"/>
  <c r="E277" i="33"/>
  <c r="F277" i="33"/>
  <c r="D278" i="33"/>
  <c r="E278" i="33"/>
  <c r="F278" i="33"/>
  <c r="D279" i="33"/>
  <c r="E279" i="33"/>
  <c r="F279" i="33"/>
  <c r="D280" i="33"/>
  <c r="E280" i="33"/>
  <c r="F280" i="33"/>
  <c r="D281" i="33"/>
  <c r="E281" i="33"/>
  <c r="F281" i="33"/>
  <c r="D282" i="33"/>
  <c r="E282" i="33"/>
  <c r="F282" i="33"/>
  <c r="D283" i="33"/>
  <c r="E283" i="33"/>
  <c r="F283" i="33"/>
  <c r="D284" i="33"/>
  <c r="E284" i="33"/>
  <c r="F284" i="33"/>
  <c r="D285" i="33"/>
  <c r="E285" i="33"/>
  <c r="F285" i="33"/>
  <c r="D286" i="33"/>
  <c r="E286" i="33"/>
  <c r="F286" i="33"/>
  <c r="D287" i="33"/>
  <c r="E287" i="33"/>
  <c r="F287" i="33"/>
  <c r="D288" i="33"/>
  <c r="E288" i="33"/>
  <c r="F288" i="33"/>
  <c r="D289" i="33"/>
  <c r="E289" i="33"/>
  <c r="F289" i="33"/>
  <c r="D290" i="33"/>
  <c r="E290" i="33"/>
  <c r="F290" i="33"/>
  <c r="D291" i="33"/>
  <c r="E291" i="33"/>
  <c r="F291" i="33"/>
  <c r="D292" i="33"/>
  <c r="E292" i="33"/>
  <c r="F292" i="33"/>
  <c r="D293" i="33"/>
  <c r="E293" i="33"/>
  <c r="F293" i="33"/>
  <c r="D294" i="33"/>
  <c r="E294" i="33"/>
  <c r="F294" i="33"/>
  <c r="D295" i="33"/>
  <c r="E295" i="33"/>
  <c r="F295" i="33"/>
  <c r="D296" i="33"/>
  <c r="E296" i="33"/>
  <c r="F296" i="33"/>
  <c r="D297" i="33"/>
  <c r="E297" i="33"/>
  <c r="F297" i="33"/>
  <c r="D298" i="33"/>
  <c r="E298" i="33"/>
  <c r="F298" i="33"/>
  <c r="D299" i="33"/>
  <c r="E299" i="33"/>
  <c r="F299" i="33"/>
  <c r="D300" i="33"/>
  <c r="E300" i="33"/>
  <c r="F300" i="33"/>
  <c r="D301" i="33"/>
  <c r="E301" i="33"/>
  <c r="F301" i="33"/>
  <c r="D302" i="33"/>
  <c r="E302" i="33"/>
  <c r="F302" i="33"/>
  <c r="D303" i="33"/>
  <c r="E303" i="33"/>
  <c r="F303" i="33"/>
  <c r="D304" i="33"/>
  <c r="E304" i="33"/>
  <c r="F304" i="33"/>
  <c r="D305" i="33"/>
  <c r="E305" i="33"/>
  <c r="F305" i="33"/>
  <c r="D306" i="33"/>
  <c r="E306" i="33"/>
  <c r="F306" i="33"/>
  <c r="D307" i="33"/>
  <c r="E307" i="33"/>
  <c r="F307" i="33"/>
  <c r="D308" i="33"/>
  <c r="E308" i="33"/>
  <c r="F308" i="33"/>
  <c r="D309" i="33"/>
  <c r="E309" i="33"/>
  <c r="F309" i="33"/>
  <c r="D310" i="33"/>
  <c r="E310" i="33"/>
  <c r="F310" i="33"/>
  <c r="F2" i="33"/>
  <c r="E2" i="33"/>
  <c r="D2" i="33"/>
  <c r="C3" i="33"/>
  <c r="C4" i="33"/>
  <c r="C5"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2" i="33"/>
  <c r="D3" i="29" l="1"/>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2" i="29"/>
  <c r="D3" i="24"/>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2" i="24"/>
  <c r="B7" i="60" l="1"/>
  <c r="B4" i="60"/>
  <c r="B3" i="60"/>
  <c r="B7" i="56"/>
  <c r="B4" i="56"/>
  <c r="B3" i="56"/>
  <c r="B4" i="53"/>
  <c r="G3" i="68"/>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2" i="68"/>
  <c r="H3" i="67"/>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39" i="67"/>
  <c r="H240" i="67"/>
  <c r="H241" i="67"/>
  <c r="H242" i="67"/>
  <c r="H243" i="67"/>
  <c r="H244" i="67"/>
  <c r="H245" i="67"/>
  <c r="H246" i="67"/>
  <c r="H247" i="67"/>
  <c r="H248" i="67"/>
  <c r="H249" i="67"/>
  <c r="H250" i="67"/>
  <c r="H251" i="67"/>
  <c r="H252" i="67"/>
  <c r="H253" i="67"/>
  <c r="H254" i="67"/>
  <c r="H255" i="67"/>
  <c r="H256" i="67"/>
  <c r="H257" i="67"/>
  <c r="H258" i="67"/>
  <c r="H259" i="67"/>
  <c r="H260" i="67"/>
  <c r="H261" i="67"/>
  <c r="H262" i="67"/>
  <c r="H263" i="67"/>
  <c r="H264" i="67"/>
  <c r="H265" i="67"/>
  <c r="H266" i="67"/>
  <c r="H267" i="67"/>
  <c r="H268" i="67"/>
  <c r="H269" i="67"/>
  <c r="H270" i="67"/>
  <c r="H271" i="67"/>
  <c r="H272" i="67"/>
  <c r="H273" i="67"/>
  <c r="H274" i="67"/>
  <c r="H275" i="67"/>
  <c r="H276" i="67"/>
  <c r="H277" i="67"/>
  <c r="H278" i="67"/>
  <c r="H279" i="67"/>
  <c r="H280" i="67"/>
  <c r="H281" i="67"/>
  <c r="H282" i="67"/>
  <c r="H283" i="67"/>
  <c r="H284" i="67"/>
  <c r="H285" i="67"/>
  <c r="H286" i="67"/>
  <c r="H287" i="67"/>
  <c r="H288" i="67"/>
  <c r="H289" i="67"/>
  <c r="H290" i="67"/>
  <c r="H291" i="67"/>
  <c r="H292" i="67"/>
  <c r="H293" i="67"/>
  <c r="H294" i="67"/>
  <c r="H295" i="67"/>
  <c r="H296" i="67"/>
  <c r="H297" i="67"/>
  <c r="H298" i="67"/>
  <c r="H299" i="67"/>
  <c r="H300" i="67"/>
  <c r="H301" i="67"/>
  <c r="H2" i="67"/>
  <c r="G3" i="92"/>
  <c r="G4" i="92"/>
  <c r="G5" i="92"/>
  <c r="G6" i="92"/>
  <c r="G7" i="92"/>
  <c r="G8" i="92"/>
  <c r="G9" i="92"/>
  <c r="G10" i="92"/>
  <c r="G11" i="92"/>
  <c r="G12" i="92"/>
  <c r="G13" i="92"/>
  <c r="G14" i="92"/>
  <c r="G15" i="92"/>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57" i="92"/>
  <c r="G58" i="92"/>
  <c r="G59" i="92"/>
  <c r="G60" i="92"/>
  <c r="G61" i="92"/>
  <c r="G62" i="92"/>
  <c r="G63" i="92"/>
  <c r="G64" i="92"/>
  <c r="G65" i="92"/>
  <c r="G66" i="92"/>
  <c r="G67" i="92"/>
  <c r="G68" i="92"/>
  <c r="G69" i="92"/>
  <c r="G70" i="92"/>
  <c r="G71" i="92"/>
  <c r="G72" i="92"/>
  <c r="G73" i="92"/>
  <c r="G74" i="92"/>
  <c r="G75" i="92"/>
  <c r="G76" i="92"/>
  <c r="G77" i="92"/>
  <c r="G78" i="92"/>
  <c r="G79" i="92"/>
  <c r="G80" i="92"/>
  <c r="G81" i="92"/>
  <c r="G82" i="92"/>
  <c r="G83" i="92"/>
  <c r="G84" i="92"/>
  <c r="G85" i="92"/>
  <c r="G86" i="92"/>
  <c r="G87" i="92"/>
  <c r="G88" i="92"/>
  <c r="G89" i="92"/>
  <c r="G90" i="92"/>
  <c r="G91" i="92"/>
  <c r="G92" i="92"/>
  <c r="G93" i="92"/>
  <c r="G94" i="92"/>
  <c r="G95" i="92"/>
  <c r="G96" i="92"/>
  <c r="G97" i="92"/>
  <c r="G98" i="92"/>
  <c r="G99" i="92"/>
  <c r="G100" i="92"/>
  <c r="G101" i="92"/>
  <c r="G102" i="92"/>
  <c r="G103" i="92"/>
  <c r="G104" i="92"/>
  <c r="G105" i="92"/>
  <c r="G106" i="92"/>
  <c r="G107" i="92"/>
  <c r="G108" i="92"/>
  <c r="G109" i="92"/>
  <c r="G110" i="92"/>
  <c r="G111" i="92"/>
  <c r="G112" i="92"/>
  <c r="G113" i="92"/>
  <c r="G114" i="92"/>
  <c r="G115" i="92"/>
  <c r="G116" i="92"/>
  <c r="G117" i="92"/>
  <c r="G118" i="92"/>
  <c r="G119" i="92"/>
  <c r="G120" i="92"/>
  <c r="G121" i="92"/>
  <c r="G122" i="92"/>
  <c r="G123" i="92"/>
  <c r="G124" i="92"/>
  <c r="G125" i="92"/>
  <c r="G126" i="92"/>
  <c r="G127" i="92"/>
  <c r="G128" i="92"/>
  <c r="G129" i="92"/>
  <c r="G130" i="92"/>
  <c r="G131" i="92"/>
  <c r="G132" i="92"/>
  <c r="G133" i="92"/>
  <c r="G134" i="92"/>
  <c r="G135" i="92"/>
  <c r="G136" i="92"/>
  <c r="G137" i="92"/>
  <c r="G138" i="92"/>
  <c r="G139" i="92"/>
  <c r="G140" i="92"/>
  <c r="G141" i="92"/>
  <c r="G142" i="92"/>
  <c r="G143" i="92"/>
  <c r="G144" i="92"/>
  <c r="G145" i="92"/>
  <c r="G146" i="92"/>
  <c r="G147" i="92"/>
  <c r="G148" i="92"/>
  <c r="G149" i="92"/>
  <c r="G150" i="92"/>
  <c r="G151" i="92"/>
  <c r="G152" i="92"/>
  <c r="G153" i="92"/>
  <c r="G154" i="92"/>
  <c r="G155" i="92"/>
  <c r="G156" i="92"/>
  <c r="G157" i="92"/>
  <c r="G158" i="92"/>
  <c r="G159" i="92"/>
  <c r="G160" i="92"/>
  <c r="G161" i="92"/>
  <c r="G162" i="92"/>
  <c r="G163" i="92"/>
  <c r="G164" i="92"/>
  <c r="G165" i="92"/>
  <c r="G166" i="92"/>
  <c r="G167" i="92"/>
  <c r="G168" i="92"/>
  <c r="G169" i="92"/>
  <c r="G170" i="92"/>
  <c r="G171" i="92"/>
  <c r="G172" i="92"/>
  <c r="G173" i="92"/>
  <c r="G174" i="92"/>
  <c r="G175" i="92"/>
  <c r="G176" i="92"/>
  <c r="G177" i="92"/>
  <c r="G178" i="92"/>
  <c r="G179" i="92"/>
  <c r="G180" i="92"/>
  <c r="G181" i="92"/>
  <c r="G182" i="92"/>
  <c r="G183" i="92"/>
  <c r="G184" i="92"/>
  <c r="G185" i="92"/>
  <c r="G186" i="92"/>
  <c r="G187" i="92"/>
  <c r="G188" i="92"/>
  <c r="G189" i="92"/>
  <c r="G190" i="92"/>
  <c r="G191" i="92"/>
  <c r="G192" i="92"/>
  <c r="G193" i="92"/>
  <c r="G194" i="92"/>
  <c r="G195" i="92"/>
  <c r="G196" i="92"/>
  <c r="G197" i="92"/>
  <c r="G198" i="92"/>
  <c r="G199" i="92"/>
  <c r="G200" i="92"/>
  <c r="G201" i="92"/>
  <c r="G202" i="92"/>
  <c r="G203" i="92"/>
  <c r="G204" i="92"/>
  <c r="G205" i="92"/>
  <c r="G206" i="92"/>
  <c r="G207" i="92"/>
  <c r="G208" i="92"/>
  <c r="G209" i="92"/>
  <c r="G210" i="92"/>
  <c r="G211" i="92"/>
  <c r="G212" i="92"/>
  <c r="G213" i="92"/>
  <c r="G214" i="92"/>
  <c r="G215" i="92"/>
  <c r="G216" i="92"/>
  <c r="G217" i="92"/>
  <c r="G218" i="92"/>
  <c r="G219" i="92"/>
  <c r="G220" i="92"/>
  <c r="G221" i="92"/>
  <c r="G222" i="92"/>
  <c r="G223" i="92"/>
  <c r="G224" i="92"/>
  <c r="G225" i="92"/>
  <c r="G226" i="92"/>
  <c r="G227" i="92"/>
  <c r="G228" i="92"/>
  <c r="G229" i="92"/>
  <c r="G230" i="92"/>
  <c r="G231" i="92"/>
  <c r="G232" i="92"/>
  <c r="G233" i="92"/>
  <c r="G234" i="92"/>
  <c r="G235" i="92"/>
  <c r="G236" i="92"/>
  <c r="G237" i="92"/>
  <c r="G238" i="92"/>
  <c r="G239" i="92"/>
  <c r="G240" i="92"/>
  <c r="G241" i="92"/>
  <c r="G242" i="92"/>
  <c r="G243" i="92"/>
  <c r="G244" i="92"/>
  <c r="G245" i="92"/>
  <c r="G246" i="92"/>
  <c r="G247" i="92"/>
  <c r="G248" i="92"/>
  <c r="G249" i="92"/>
  <c r="G250" i="92"/>
  <c r="G251" i="92"/>
  <c r="G252" i="92"/>
  <c r="G253" i="92"/>
  <c r="G254" i="92"/>
  <c r="G255" i="92"/>
  <c r="G256" i="92"/>
  <c r="G257" i="92"/>
  <c r="G258" i="92"/>
  <c r="G259" i="92"/>
  <c r="G260" i="92"/>
  <c r="G261" i="92"/>
  <c r="G262" i="92"/>
  <c r="G263" i="92"/>
  <c r="G264" i="92"/>
  <c r="G265" i="92"/>
  <c r="G266" i="92"/>
  <c r="G267" i="92"/>
  <c r="G268" i="92"/>
  <c r="G269" i="92"/>
  <c r="G270" i="92"/>
  <c r="G271" i="92"/>
  <c r="G272" i="92"/>
  <c r="G273" i="92"/>
  <c r="G274" i="92"/>
  <c r="G275" i="92"/>
  <c r="G276" i="92"/>
  <c r="G277" i="92"/>
  <c r="G278" i="92"/>
  <c r="G279" i="92"/>
  <c r="G280" i="92"/>
  <c r="G281" i="92"/>
  <c r="G282" i="92"/>
  <c r="G283" i="92"/>
  <c r="G284" i="92"/>
  <c r="G285" i="92"/>
  <c r="G286" i="92"/>
  <c r="G287" i="92"/>
  <c r="G288" i="92"/>
  <c r="G289" i="92"/>
  <c r="G290" i="92"/>
  <c r="G291" i="92"/>
  <c r="G292" i="92"/>
  <c r="G293" i="92"/>
  <c r="G294" i="92"/>
  <c r="G295" i="92"/>
  <c r="G296" i="92"/>
  <c r="G297" i="92"/>
  <c r="G298" i="92"/>
  <c r="G299" i="92"/>
  <c r="G300" i="92"/>
  <c r="G301" i="92"/>
  <c r="G302" i="92"/>
  <c r="G303" i="92"/>
  <c r="G304" i="92"/>
  <c r="G305" i="92"/>
  <c r="G306" i="92"/>
  <c r="G307" i="92"/>
  <c r="G308" i="92"/>
  <c r="G309" i="92"/>
  <c r="G310" i="92"/>
  <c r="G311" i="92"/>
  <c r="G312" i="92"/>
  <c r="G313" i="92"/>
  <c r="G314" i="92"/>
  <c r="G315" i="92"/>
  <c r="G316" i="92"/>
  <c r="G317" i="92"/>
  <c r="G318" i="92"/>
  <c r="G319" i="92"/>
  <c r="G320" i="92"/>
  <c r="G321" i="92"/>
  <c r="G322" i="92"/>
  <c r="G323" i="92"/>
  <c r="G324" i="92"/>
  <c r="G325" i="92"/>
  <c r="G326" i="92"/>
  <c r="G327" i="92"/>
  <c r="G328" i="92"/>
  <c r="G329" i="92"/>
  <c r="G330" i="92"/>
  <c r="G331" i="92"/>
  <c r="G332" i="92"/>
  <c r="G333" i="92"/>
  <c r="G334" i="92"/>
  <c r="G335" i="92"/>
  <c r="G336" i="92"/>
  <c r="G337" i="92"/>
  <c r="G338" i="92"/>
  <c r="G339" i="92"/>
  <c r="G340" i="92"/>
  <c r="G341" i="92"/>
  <c r="G342" i="92"/>
  <c r="G343" i="92"/>
  <c r="G344" i="92"/>
  <c r="G345" i="92"/>
  <c r="G346" i="92"/>
  <c r="G347" i="92"/>
  <c r="G348" i="92"/>
  <c r="G349" i="92"/>
  <c r="G350" i="92"/>
  <c r="G351" i="92"/>
  <c r="G352" i="92"/>
  <c r="G353" i="92"/>
  <c r="G354" i="92"/>
  <c r="G355" i="92"/>
  <c r="G356" i="92"/>
  <c r="G357" i="92"/>
  <c r="G358" i="92"/>
  <c r="G359" i="92"/>
  <c r="G360" i="92"/>
  <c r="G361" i="92"/>
  <c r="G362" i="92"/>
  <c r="G363" i="92"/>
  <c r="G364" i="92"/>
  <c r="G365" i="92"/>
  <c r="G366" i="92"/>
  <c r="G367" i="92"/>
  <c r="G368" i="92"/>
  <c r="G369" i="92"/>
  <c r="G370" i="92"/>
  <c r="G371" i="92"/>
  <c r="G372" i="92"/>
  <c r="G373" i="92"/>
  <c r="G374" i="92"/>
  <c r="G375" i="92"/>
  <c r="G376" i="92"/>
  <c r="G377" i="92"/>
  <c r="G378" i="92"/>
  <c r="G379" i="92"/>
  <c r="G380" i="92"/>
  <c r="G381" i="92"/>
  <c r="G382" i="92"/>
  <c r="G383" i="92"/>
  <c r="G384" i="92"/>
  <c r="G385" i="92"/>
  <c r="G386" i="92"/>
  <c r="G387" i="92"/>
  <c r="G388" i="92"/>
  <c r="G389" i="92"/>
  <c r="G390" i="92"/>
  <c r="G391" i="92"/>
  <c r="G392" i="92"/>
  <c r="G393" i="92"/>
  <c r="G394" i="92"/>
  <c r="G395" i="92"/>
  <c r="G396" i="92"/>
  <c r="G397" i="92"/>
  <c r="G398" i="92"/>
  <c r="G399" i="92"/>
  <c r="G400" i="92"/>
  <c r="G401" i="92"/>
  <c r="G402" i="92"/>
  <c r="G403" i="92"/>
  <c r="G404" i="92"/>
  <c r="G405" i="92"/>
  <c r="G406" i="92"/>
  <c r="G407" i="92"/>
  <c r="G408" i="92"/>
  <c r="G409" i="92"/>
  <c r="G410" i="92"/>
  <c r="G411" i="92"/>
  <c r="G412" i="92"/>
  <c r="G413" i="92"/>
  <c r="G414" i="92"/>
  <c r="G415" i="92"/>
  <c r="G416" i="92"/>
  <c r="G417" i="92"/>
  <c r="G418" i="92"/>
  <c r="G419" i="92"/>
  <c r="G420" i="92"/>
  <c r="G421" i="92"/>
  <c r="G422" i="92"/>
  <c r="G423" i="92"/>
  <c r="G424" i="92"/>
  <c r="G425" i="92"/>
  <c r="G426" i="92"/>
  <c r="G427" i="92"/>
  <c r="G428" i="92"/>
  <c r="G429" i="92"/>
  <c r="G430" i="92"/>
  <c r="G431" i="92"/>
  <c r="G432" i="92"/>
  <c r="G433" i="92"/>
  <c r="G434" i="92"/>
  <c r="G435" i="92"/>
  <c r="G436" i="92"/>
  <c r="G437" i="92"/>
  <c r="G438" i="92"/>
  <c r="G439" i="92"/>
  <c r="G440" i="92"/>
  <c r="G441" i="92"/>
  <c r="G442" i="92"/>
  <c r="G443" i="92"/>
  <c r="G444" i="92"/>
  <c r="G445" i="92"/>
  <c r="G446" i="92"/>
  <c r="G447" i="92"/>
  <c r="G448" i="92"/>
  <c r="G449" i="92"/>
  <c r="G450" i="92"/>
  <c r="G451" i="92"/>
  <c r="G452" i="92"/>
  <c r="G453" i="92"/>
  <c r="G454" i="92"/>
  <c r="G455" i="92"/>
  <c r="G456" i="92"/>
  <c r="G457" i="92"/>
  <c r="G458" i="92"/>
  <c r="G459" i="92"/>
  <c r="G460" i="92"/>
  <c r="G461" i="92"/>
  <c r="G462" i="92"/>
  <c r="G463" i="92"/>
  <c r="G464" i="92"/>
  <c r="G465" i="92"/>
  <c r="G466" i="92"/>
  <c r="G467" i="92"/>
  <c r="G468" i="92"/>
  <c r="G469" i="92"/>
  <c r="G470" i="92"/>
  <c r="G471" i="92"/>
  <c r="G472" i="92"/>
  <c r="G473" i="92"/>
  <c r="G474" i="92"/>
  <c r="G475" i="92"/>
  <c r="G476" i="92"/>
  <c r="G477" i="92"/>
  <c r="G478" i="92"/>
  <c r="G479" i="92"/>
  <c r="G480" i="92"/>
  <c r="G481" i="92"/>
  <c r="G482" i="92"/>
  <c r="G483" i="92"/>
  <c r="G484" i="92"/>
  <c r="G485" i="92"/>
  <c r="G486" i="92"/>
  <c r="G487" i="92"/>
  <c r="G488" i="92"/>
  <c r="G489" i="92"/>
  <c r="G490" i="92"/>
  <c r="G491" i="92"/>
  <c r="G492" i="92"/>
  <c r="G493" i="92"/>
  <c r="G494" i="92"/>
  <c r="G495" i="92"/>
  <c r="G496" i="92"/>
  <c r="G497" i="92"/>
  <c r="G498" i="92"/>
  <c r="G499" i="92"/>
  <c r="G500" i="92"/>
  <c r="G501" i="92"/>
  <c r="G502" i="92"/>
  <c r="G503" i="92"/>
  <c r="G504" i="92"/>
  <c r="G505" i="92"/>
  <c r="G506" i="92"/>
  <c r="G507" i="92"/>
  <c r="G508" i="92"/>
  <c r="G509" i="92"/>
  <c r="G510" i="92"/>
  <c r="G511" i="92"/>
  <c r="G512" i="92"/>
  <c r="G513" i="92"/>
  <c r="G514" i="92"/>
  <c r="G515" i="92"/>
  <c r="G516" i="92"/>
  <c r="G517" i="92"/>
  <c r="G518" i="92"/>
  <c r="G519" i="92"/>
  <c r="G520" i="92"/>
  <c r="G521" i="92"/>
  <c r="G522" i="92"/>
  <c r="G523" i="92"/>
  <c r="G524" i="92"/>
  <c r="G525" i="92"/>
  <c r="G526" i="92"/>
  <c r="G527" i="92"/>
  <c r="G528" i="92"/>
  <c r="G529" i="92"/>
  <c r="G530" i="92"/>
  <c r="G531" i="92"/>
  <c r="G532" i="92"/>
  <c r="G533" i="92"/>
  <c r="G534" i="92"/>
  <c r="G535" i="92"/>
  <c r="G536" i="92"/>
  <c r="G537" i="92"/>
  <c r="G538" i="92"/>
  <c r="G539" i="92"/>
  <c r="G540" i="92"/>
  <c r="G541" i="92"/>
  <c r="G542" i="92"/>
  <c r="G543" i="92"/>
  <c r="G544" i="92"/>
  <c r="G545" i="92"/>
  <c r="G546" i="92"/>
  <c r="G547" i="92"/>
  <c r="G548" i="92"/>
  <c r="G549" i="92"/>
  <c r="G550" i="92"/>
  <c r="G551" i="92"/>
  <c r="G552" i="92"/>
  <c r="G553" i="92"/>
  <c r="G554" i="92"/>
  <c r="G555" i="92"/>
  <c r="G556" i="92"/>
  <c r="G557" i="92"/>
  <c r="G558" i="92"/>
  <c r="G559" i="92"/>
  <c r="G560" i="92"/>
  <c r="G561" i="92"/>
  <c r="G562" i="92"/>
  <c r="G563" i="92"/>
  <c r="G564" i="92"/>
  <c r="G565" i="92"/>
  <c r="G566" i="92"/>
  <c r="G567" i="92"/>
  <c r="G568" i="92"/>
  <c r="G569" i="92"/>
  <c r="G570" i="92"/>
  <c r="G571" i="92"/>
  <c r="G572" i="92"/>
  <c r="G573" i="92"/>
  <c r="G574" i="92"/>
  <c r="G575" i="92"/>
  <c r="G576" i="92"/>
  <c r="G577" i="92"/>
  <c r="G578" i="92"/>
  <c r="G579" i="92"/>
  <c r="G580" i="92"/>
  <c r="G581" i="92"/>
  <c r="G582" i="92"/>
  <c r="G583" i="92"/>
  <c r="G584" i="92"/>
  <c r="G585" i="92"/>
  <c r="G586" i="92"/>
  <c r="G587" i="92"/>
  <c r="G588" i="92"/>
  <c r="G589" i="92"/>
  <c r="G590" i="92"/>
  <c r="G591" i="92"/>
  <c r="G592" i="92"/>
  <c r="G593" i="92"/>
  <c r="G594" i="92"/>
  <c r="G595" i="92"/>
  <c r="G596" i="92"/>
  <c r="G597" i="92"/>
  <c r="G598" i="92"/>
  <c r="G599" i="92"/>
  <c r="G600" i="92"/>
  <c r="G601" i="92"/>
  <c r="G602" i="92"/>
  <c r="G603" i="92"/>
  <c r="G604" i="92"/>
  <c r="G605" i="92"/>
  <c r="G606" i="92"/>
  <c r="G607" i="92"/>
  <c r="G608" i="92"/>
  <c r="G609" i="92"/>
  <c r="G610" i="92"/>
  <c r="G611" i="92"/>
  <c r="G612" i="92"/>
  <c r="G613" i="92"/>
  <c r="G614" i="92"/>
  <c r="G615" i="92"/>
  <c r="G616" i="92"/>
  <c r="G617" i="92"/>
  <c r="G618" i="92"/>
  <c r="G619" i="92"/>
  <c r="G620" i="92"/>
  <c r="G621" i="92"/>
  <c r="G622" i="92"/>
  <c r="G623" i="92"/>
  <c r="G624" i="92"/>
  <c r="G625" i="92"/>
  <c r="G626" i="92"/>
  <c r="G627" i="92"/>
  <c r="G628" i="92"/>
  <c r="G629" i="92"/>
  <c r="G630" i="92"/>
  <c r="G631" i="92"/>
  <c r="G632" i="92"/>
  <c r="G633" i="92"/>
  <c r="G634" i="92"/>
  <c r="G635" i="92"/>
  <c r="G636" i="92"/>
  <c r="G637" i="92"/>
  <c r="G638" i="92"/>
  <c r="G639" i="92"/>
  <c r="G640" i="92"/>
  <c r="G641" i="92"/>
  <c r="G642" i="92"/>
  <c r="G643" i="92"/>
  <c r="G644" i="92"/>
  <c r="G645" i="92"/>
  <c r="G646" i="92"/>
  <c r="G647" i="92"/>
  <c r="G648" i="92"/>
  <c r="G649" i="92"/>
  <c r="G650" i="92"/>
  <c r="G651" i="92"/>
  <c r="G652" i="92"/>
  <c r="G653" i="92"/>
  <c r="G654" i="92"/>
  <c r="G655" i="92"/>
  <c r="G656" i="92"/>
  <c r="G657" i="92"/>
  <c r="G658" i="92"/>
  <c r="G659" i="92"/>
  <c r="G660" i="92"/>
  <c r="G661" i="92"/>
  <c r="G662" i="92"/>
  <c r="G663" i="92"/>
  <c r="G664" i="92"/>
  <c r="G665" i="92"/>
  <c r="G666" i="92"/>
  <c r="G667" i="92"/>
  <c r="G668" i="92"/>
  <c r="G669" i="92"/>
  <c r="G670" i="92"/>
  <c r="G671" i="92"/>
  <c r="G672" i="92"/>
  <c r="G673" i="92"/>
  <c r="G674" i="92"/>
  <c r="G675" i="92"/>
  <c r="G676" i="92"/>
  <c r="G677" i="92"/>
  <c r="G678" i="92"/>
  <c r="G679" i="92"/>
  <c r="G680" i="92"/>
  <c r="G681" i="92"/>
  <c r="G682" i="92"/>
  <c r="G683" i="92"/>
  <c r="G684" i="92"/>
  <c r="G685" i="92"/>
  <c r="G686" i="92"/>
  <c r="G687" i="92"/>
  <c r="G688" i="92"/>
  <c r="G689" i="92"/>
  <c r="G690" i="92"/>
  <c r="G691" i="92"/>
  <c r="G692" i="92"/>
  <c r="G693" i="92"/>
  <c r="G694" i="92"/>
  <c r="G695" i="92"/>
  <c r="G696" i="92"/>
  <c r="G697" i="92"/>
  <c r="G698" i="92"/>
  <c r="G699" i="92"/>
  <c r="G700" i="92"/>
  <c r="G701" i="92"/>
  <c r="G702" i="92"/>
  <c r="G703" i="92"/>
  <c r="G704" i="92"/>
  <c r="G705" i="92"/>
  <c r="G706" i="92"/>
  <c r="G707" i="92"/>
  <c r="G708" i="92"/>
  <c r="G709" i="92"/>
  <c r="G710" i="92"/>
  <c r="G711" i="92"/>
  <c r="G712" i="92"/>
  <c r="G713" i="92"/>
  <c r="G714" i="92"/>
  <c r="G715" i="92"/>
  <c r="G716" i="92"/>
  <c r="G717" i="92"/>
  <c r="G718" i="92"/>
  <c r="G719" i="92"/>
  <c r="G720" i="92"/>
  <c r="G721" i="92"/>
  <c r="G722" i="92"/>
  <c r="G723" i="92"/>
  <c r="G724" i="92"/>
  <c r="G725" i="92"/>
  <c r="G726" i="92"/>
  <c r="G727" i="92"/>
  <c r="G728" i="92"/>
  <c r="G729" i="92"/>
  <c r="G730" i="92"/>
  <c r="G731" i="92"/>
  <c r="G732" i="92"/>
  <c r="G733" i="92"/>
  <c r="G734" i="92"/>
  <c r="G735" i="92"/>
  <c r="G736" i="92"/>
  <c r="G737" i="92"/>
  <c r="G738" i="92"/>
  <c r="G739" i="92"/>
  <c r="G740" i="92"/>
  <c r="G741" i="92"/>
  <c r="G742" i="92"/>
  <c r="G743" i="92"/>
  <c r="G744" i="92"/>
  <c r="G745" i="92"/>
  <c r="G746" i="92"/>
  <c r="G747" i="92"/>
  <c r="G748" i="92"/>
  <c r="G749" i="92"/>
  <c r="G750" i="92"/>
  <c r="G751" i="92"/>
  <c r="G752" i="92"/>
  <c r="G753" i="92"/>
  <c r="G754" i="92"/>
  <c r="G755" i="92"/>
  <c r="G756" i="92"/>
  <c r="G757" i="92"/>
  <c r="G758" i="92"/>
  <c r="G759" i="92"/>
  <c r="G760" i="92"/>
  <c r="G761" i="92"/>
  <c r="G762" i="92"/>
  <c r="G763" i="92"/>
  <c r="G764" i="92"/>
  <c r="G765" i="92"/>
  <c r="G766" i="92"/>
  <c r="G767" i="92"/>
  <c r="G768" i="92"/>
  <c r="G769" i="92"/>
  <c r="G770" i="92"/>
  <c r="G771" i="92"/>
  <c r="G772" i="92"/>
  <c r="G773" i="92"/>
  <c r="G774" i="92"/>
  <c r="G775" i="92"/>
  <c r="G776" i="92"/>
  <c r="G777" i="92"/>
  <c r="G778" i="92"/>
  <c r="G779" i="92"/>
  <c r="G780" i="92"/>
  <c r="G781" i="92"/>
  <c r="G782" i="92"/>
  <c r="G783" i="92"/>
  <c r="G784" i="92"/>
  <c r="G785" i="92"/>
  <c r="G786" i="92"/>
  <c r="G787" i="92"/>
  <c r="G788" i="92"/>
  <c r="G789" i="92"/>
  <c r="G790" i="92"/>
  <c r="G791" i="92"/>
  <c r="G792" i="92"/>
  <c r="G793" i="92"/>
  <c r="G794" i="92"/>
  <c r="G795" i="92"/>
  <c r="G796" i="92"/>
  <c r="G797" i="92"/>
  <c r="G798" i="92"/>
  <c r="G799" i="92"/>
  <c r="G800" i="92"/>
  <c r="G801" i="92"/>
  <c r="G802" i="92"/>
  <c r="G803" i="92"/>
  <c r="G804" i="92"/>
  <c r="G805" i="92"/>
  <c r="G806" i="92"/>
  <c r="G807" i="92"/>
  <c r="G808" i="92"/>
  <c r="G809" i="92"/>
  <c r="G810" i="92"/>
  <c r="G811" i="92"/>
  <c r="G812" i="92"/>
  <c r="G813" i="92"/>
  <c r="G814" i="92"/>
  <c r="G815" i="92"/>
  <c r="G816" i="92"/>
  <c r="G817" i="92"/>
  <c r="G818" i="92"/>
  <c r="G819" i="92"/>
  <c r="G820" i="92"/>
  <c r="G821" i="92"/>
  <c r="G822" i="92"/>
  <c r="G823" i="92"/>
  <c r="G824" i="92"/>
  <c r="G825" i="92"/>
  <c r="G826" i="92"/>
  <c r="G827" i="92"/>
  <c r="G828" i="92"/>
  <c r="G829" i="92"/>
  <c r="G830" i="92"/>
  <c r="G831" i="92"/>
  <c r="G832" i="92"/>
  <c r="G833" i="92"/>
  <c r="G834" i="92"/>
  <c r="G835" i="92"/>
  <c r="G836" i="92"/>
  <c r="G837" i="92"/>
  <c r="G838" i="92"/>
  <c r="G839" i="92"/>
  <c r="G840" i="92"/>
  <c r="G841" i="92"/>
  <c r="G842" i="92"/>
  <c r="G843" i="92"/>
  <c r="G844" i="92"/>
  <c r="G845" i="92"/>
  <c r="G846" i="92"/>
  <c r="G847" i="92"/>
  <c r="G848" i="92"/>
  <c r="G849" i="92"/>
  <c r="G850" i="92"/>
  <c r="G851" i="92"/>
  <c r="G852" i="92"/>
  <c r="G853" i="92"/>
  <c r="G854" i="92"/>
  <c r="G855" i="92"/>
  <c r="G856" i="92"/>
  <c r="G857" i="92"/>
  <c r="G858" i="92"/>
  <c r="G859" i="92"/>
  <c r="G860" i="92"/>
  <c r="G861" i="92"/>
  <c r="G862" i="92"/>
  <c r="G863" i="92"/>
  <c r="G864" i="92"/>
  <c r="G865" i="92"/>
  <c r="G866" i="92"/>
  <c r="G867" i="92"/>
  <c r="G868" i="92"/>
  <c r="G869" i="92"/>
  <c r="G870" i="92"/>
  <c r="G871" i="92"/>
  <c r="G872" i="92"/>
  <c r="G873" i="92"/>
  <c r="G874" i="92"/>
  <c r="G875" i="92"/>
  <c r="G876" i="92"/>
  <c r="G877" i="92"/>
  <c r="G878" i="92"/>
  <c r="G879" i="92"/>
  <c r="G880" i="92"/>
  <c r="G881" i="92"/>
  <c r="G882" i="92"/>
  <c r="G883" i="92"/>
  <c r="G884" i="92"/>
  <c r="G885" i="92"/>
  <c r="G886" i="92"/>
  <c r="G887" i="92"/>
  <c r="G888" i="92"/>
  <c r="G889" i="92"/>
  <c r="G890" i="92"/>
  <c r="G891" i="92"/>
  <c r="G892" i="92"/>
  <c r="G893" i="92"/>
  <c r="G894" i="92"/>
  <c r="G895" i="92"/>
  <c r="G896" i="92"/>
  <c r="G897" i="92"/>
  <c r="G898" i="92"/>
  <c r="G899" i="92"/>
  <c r="G900" i="92"/>
  <c r="G901" i="92"/>
  <c r="G902" i="92"/>
  <c r="G903" i="92"/>
  <c r="G904" i="92"/>
  <c r="G905" i="92"/>
  <c r="G906" i="92"/>
  <c r="G907" i="92"/>
  <c r="G908" i="92"/>
  <c r="G909" i="92"/>
  <c r="G910" i="92"/>
  <c r="G911" i="92"/>
  <c r="G912" i="92"/>
  <c r="G913" i="92"/>
  <c r="G914" i="92"/>
  <c r="G915" i="92"/>
  <c r="G916" i="92"/>
  <c r="G917" i="92"/>
  <c r="G918" i="92"/>
  <c r="G919" i="92"/>
  <c r="G920" i="92"/>
  <c r="G921" i="92"/>
  <c r="G922" i="92"/>
  <c r="G923" i="92"/>
  <c r="G924" i="92"/>
  <c r="G925" i="92"/>
  <c r="G926" i="92"/>
  <c r="G927" i="92"/>
  <c r="G928" i="92"/>
  <c r="G929" i="92"/>
  <c r="G930" i="92"/>
  <c r="G931" i="92"/>
  <c r="G932" i="92"/>
  <c r="G933" i="92"/>
  <c r="G934" i="92"/>
  <c r="G935" i="92"/>
  <c r="G936" i="92"/>
  <c r="G937" i="92"/>
  <c r="G938" i="92"/>
  <c r="G939" i="92"/>
  <c r="G940" i="92"/>
  <c r="G941" i="92"/>
  <c r="G942" i="92"/>
  <c r="G943" i="92"/>
  <c r="G944" i="92"/>
  <c r="G945" i="92"/>
  <c r="G946" i="92"/>
  <c r="G947" i="92"/>
  <c r="G948" i="92"/>
  <c r="G949" i="92"/>
  <c r="G950" i="92"/>
  <c r="G951" i="92"/>
  <c r="G952" i="92"/>
  <c r="G953" i="92"/>
  <c r="G954" i="92"/>
  <c r="G955" i="92"/>
  <c r="G956" i="92"/>
  <c r="G957" i="92"/>
  <c r="G958" i="92"/>
  <c r="G959" i="92"/>
  <c r="G960" i="92"/>
  <c r="G961" i="92"/>
  <c r="G962" i="92"/>
  <c r="G963" i="92"/>
  <c r="G964" i="92"/>
  <c r="G965" i="92"/>
  <c r="G966" i="92"/>
  <c r="G967" i="92"/>
  <c r="G968" i="92"/>
  <c r="G969" i="92"/>
  <c r="G970" i="92"/>
  <c r="G971" i="92"/>
  <c r="G972" i="92"/>
  <c r="G973" i="92"/>
  <c r="G974" i="92"/>
  <c r="G975" i="92"/>
  <c r="G976" i="92"/>
  <c r="G977" i="92"/>
  <c r="G978" i="92"/>
  <c r="G979" i="92"/>
  <c r="G980" i="92"/>
  <c r="G981" i="92"/>
  <c r="G982" i="92"/>
  <c r="G983" i="92"/>
  <c r="G984" i="92"/>
  <c r="G985" i="92"/>
  <c r="G986" i="92"/>
  <c r="G987" i="92"/>
  <c r="G988" i="92"/>
  <c r="G989" i="92"/>
  <c r="G990" i="92"/>
  <c r="G991" i="92"/>
  <c r="G992" i="92"/>
  <c r="G993" i="92"/>
  <c r="G994" i="92"/>
  <c r="G995" i="92"/>
  <c r="G996" i="92"/>
  <c r="G997" i="92"/>
  <c r="G998" i="92"/>
  <c r="G999" i="92"/>
  <c r="G1000" i="92"/>
  <c r="G1001" i="92"/>
  <c r="G1002" i="92"/>
  <c r="G1003" i="92"/>
  <c r="G1004" i="92"/>
  <c r="G1005" i="92"/>
  <c r="G1006" i="92"/>
  <c r="G1007" i="92"/>
  <c r="G1008" i="92"/>
  <c r="G1009" i="92"/>
  <c r="G1010" i="92"/>
  <c r="G1011" i="92"/>
  <c r="G1012" i="92"/>
  <c r="G1013" i="92"/>
  <c r="G1014" i="92"/>
  <c r="G1015" i="92"/>
  <c r="G1016" i="92"/>
  <c r="G1017" i="92"/>
  <c r="G1018" i="92"/>
  <c r="G1019" i="92"/>
  <c r="G1020" i="92"/>
  <c r="G1021" i="92"/>
  <c r="G1022" i="92"/>
  <c r="G1023" i="92"/>
  <c r="G1024" i="92"/>
  <c r="G1025" i="92"/>
  <c r="G1026" i="92"/>
  <c r="G1027" i="92"/>
  <c r="G1028" i="92"/>
  <c r="G1029" i="92"/>
  <c r="G1030" i="92"/>
  <c r="G1031" i="92"/>
  <c r="G1032" i="92"/>
  <c r="G1033" i="92"/>
  <c r="G1034" i="92"/>
  <c r="G1035" i="92"/>
  <c r="G1036" i="92"/>
  <c r="G1037" i="92"/>
  <c r="G1038" i="92"/>
  <c r="G1039" i="92"/>
  <c r="G1040" i="92"/>
  <c r="G1041" i="92"/>
  <c r="G1042" i="92"/>
  <c r="G1043" i="92"/>
  <c r="G1044" i="92"/>
  <c r="G1045" i="92"/>
  <c r="G1046" i="92"/>
  <c r="G1047" i="92"/>
  <c r="G1048" i="92"/>
  <c r="G1049" i="92"/>
  <c r="G1050" i="92"/>
  <c r="G1051" i="92"/>
  <c r="G1052" i="92"/>
  <c r="G1053" i="92"/>
  <c r="G1054" i="92"/>
  <c r="G1055" i="92"/>
  <c r="G1056" i="92"/>
  <c r="G1057" i="92"/>
  <c r="G1058" i="92"/>
  <c r="G1059" i="92"/>
  <c r="G1060" i="92"/>
  <c r="G1061" i="92"/>
  <c r="G1062" i="92"/>
  <c r="G1063" i="92"/>
  <c r="G1064" i="92"/>
  <c r="G1065" i="92"/>
  <c r="G1066" i="92"/>
  <c r="G1067" i="92"/>
  <c r="G1068" i="92"/>
  <c r="G1069" i="92"/>
  <c r="G1070" i="92"/>
  <c r="G1071" i="92"/>
  <c r="G1072" i="92"/>
  <c r="G1073" i="92"/>
  <c r="G1074" i="92"/>
  <c r="G1075" i="92"/>
  <c r="G1076" i="92"/>
  <c r="G1077" i="92"/>
  <c r="G1078" i="92"/>
  <c r="G1079" i="92"/>
  <c r="G1080" i="92"/>
  <c r="G1081" i="92"/>
  <c r="G1082" i="92"/>
  <c r="G1083" i="92"/>
  <c r="G1084" i="92"/>
  <c r="G1085" i="92"/>
  <c r="G1086" i="92"/>
  <c r="G1087" i="92"/>
  <c r="G1088" i="92"/>
  <c r="G1089" i="92"/>
  <c r="G1090" i="92"/>
  <c r="G1091" i="92"/>
  <c r="G1092" i="92"/>
  <c r="G1093" i="92"/>
  <c r="G1094" i="92"/>
  <c r="G1095" i="92"/>
  <c r="G1096" i="92"/>
  <c r="G1097" i="92"/>
  <c r="G1098" i="92"/>
  <c r="G1099" i="92"/>
  <c r="G1100" i="92"/>
  <c r="G1101" i="92"/>
  <c r="G1102" i="92"/>
  <c r="G1103" i="92"/>
  <c r="G1104" i="92"/>
  <c r="G1105" i="92"/>
  <c r="G1106" i="92"/>
  <c r="G1107" i="92"/>
  <c r="G1108" i="92"/>
  <c r="G1109" i="92"/>
  <c r="G1110" i="92"/>
  <c r="G1111" i="92"/>
  <c r="G1112" i="92"/>
  <c r="G1113" i="92"/>
  <c r="G1114" i="92"/>
  <c r="G1115" i="92"/>
  <c r="G1116" i="92"/>
  <c r="G1117" i="92"/>
  <c r="G1118" i="92"/>
  <c r="G1119" i="92"/>
  <c r="G1120" i="92"/>
  <c r="G1121" i="92"/>
  <c r="G1122" i="92"/>
  <c r="G1123" i="92"/>
  <c r="G1124" i="92"/>
  <c r="G1125" i="92"/>
  <c r="G1126" i="92"/>
  <c r="G1127" i="92"/>
  <c r="G1128" i="92"/>
  <c r="G1129" i="92"/>
  <c r="G1130" i="92"/>
  <c r="G1131" i="92"/>
  <c r="G1132" i="92"/>
  <c r="G1133" i="92"/>
  <c r="G1134" i="92"/>
  <c r="G1135" i="92"/>
  <c r="G1136" i="92"/>
  <c r="G1137" i="92"/>
  <c r="G1138" i="92"/>
  <c r="G1139" i="92"/>
  <c r="G1140" i="92"/>
  <c r="G1141" i="92"/>
  <c r="G1142" i="92"/>
  <c r="G1143" i="92"/>
  <c r="G1144" i="92"/>
  <c r="G1145" i="92"/>
  <c r="G1146" i="92"/>
  <c r="G1147" i="92"/>
  <c r="G1148" i="92"/>
  <c r="G1149" i="92"/>
  <c r="G1150" i="92"/>
  <c r="G1151" i="92"/>
  <c r="G1152" i="92"/>
  <c r="G1153" i="92"/>
  <c r="G1154" i="92"/>
  <c r="G1155" i="92"/>
  <c r="G1156" i="92"/>
  <c r="G1157" i="92"/>
  <c r="G1158" i="92"/>
  <c r="G1159" i="92"/>
  <c r="G1160" i="92"/>
  <c r="G1161" i="92"/>
  <c r="G1162" i="92"/>
  <c r="G1163" i="92"/>
  <c r="G1164" i="92"/>
  <c r="G1165" i="92"/>
  <c r="G1166" i="92"/>
  <c r="G1167" i="92"/>
  <c r="G1168" i="92"/>
  <c r="G1169" i="92"/>
  <c r="G1170" i="92"/>
  <c r="G1171" i="92"/>
  <c r="G1172" i="92"/>
  <c r="G1173" i="92"/>
  <c r="G1174" i="92"/>
  <c r="G1175" i="92"/>
  <c r="G1176" i="92"/>
  <c r="G1177" i="92"/>
  <c r="G1178" i="92"/>
  <c r="G1179" i="92"/>
  <c r="G1180" i="92"/>
  <c r="G1181" i="92"/>
  <c r="G1182" i="92"/>
  <c r="G1183" i="92"/>
  <c r="G1184" i="92"/>
  <c r="G1185" i="92"/>
  <c r="G1186" i="92"/>
  <c r="G1187" i="92"/>
  <c r="G1188" i="92"/>
  <c r="G1189" i="92"/>
  <c r="G1190" i="92"/>
  <c r="G1191" i="92"/>
  <c r="G1192" i="92"/>
  <c r="G1193" i="92"/>
  <c r="G1194" i="92"/>
  <c r="G1195" i="92"/>
  <c r="G1196" i="92"/>
  <c r="G1197" i="92"/>
  <c r="G1198" i="92"/>
  <c r="G1199" i="92"/>
  <c r="G1200" i="92"/>
  <c r="G1201" i="92"/>
  <c r="G1202" i="92"/>
  <c r="G1203" i="92"/>
  <c r="G1204" i="92"/>
  <c r="G1205" i="92"/>
  <c r="G1206" i="92"/>
  <c r="G1207" i="92"/>
  <c r="G1208" i="92"/>
  <c r="G1209" i="92"/>
  <c r="G1210" i="92"/>
  <c r="G1211" i="92"/>
  <c r="G1212" i="92"/>
  <c r="G1213" i="92"/>
  <c r="G1214" i="92"/>
  <c r="G1215" i="92"/>
  <c r="G1216" i="92"/>
  <c r="G1217" i="92"/>
  <c r="G1218" i="92"/>
  <c r="G1219" i="92"/>
  <c r="G1220" i="92"/>
  <c r="G1221" i="92"/>
  <c r="G1222" i="92"/>
  <c r="G1223" i="92"/>
  <c r="G1224" i="92"/>
  <c r="G1225" i="92"/>
  <c r="G1226" i="92"/>
  <c r="G1227" i="92"/>
  <c r="G1228" i="92"/>
  <c r="G1229" i="92"/>
  <c r="G1230" i="92"/>
  <c r="G1231" i="92"/>
  <c r="G1232" i="92"/>
  <c r="G1233" i="92"/>
  <c r="G1234" i="92"/>
  <c r="G1235" i="92"/>
  <c r="G1236" i="92"/>
  <c r="G1237" i="92"/>
  <c r="G1238" i="92"/>
  <c r="G1239" i="92"/>
  <c r="G1240" i="92"/>
  <c r="G1241" i="92"/>
  <c r="G1242" i="92"/>
  <c r="G1243" i="92"/>
  <c r="G1244" i="92"/>
  <c r="G1245" i="92"/>
  <c r="G1246" i="92"/>
  <c r="G1247" i="92"/>
  <c r="G1248" i="92"/>
  <c r="G1249" i="92"/>
  <c r="G1250" i="92"/>
  <c r="G1251" i="92"/>
  <c r="G1252" i="92"/>
  <c r="G1253" i="92"/>
  <c r="G1254" i="92"/>
  <c r="G1255" i="92"/>
  <c r="G1256" i="92"/>
  <c r="G1257" i="92"/>
  <c r="G1258" i="92"/>
  <c r="G1259" i="92"/>
  <c r="G1260" i="92"/>
  <c r="G1261" i="92"/>
  <c r="G1262" i="92"/>
  <c r="G1263" i="92"/>
  <c r="G1264" i="92"/>
  <c r="G1265" i="92"/>
  <c r="G1266" i="92"/>
  <c r="G1267" i="92"/>
  <c r="G1268" i="92"/>
  <c r="G1269" i="92"/>
  <c r="G1270" i="92"/>
  <c r="G1271" i="92"/>
  <c r="G1272" i="92"/>
  <c r="G1273" i="92"/>
  <c r="G1274" i="92"/>
  <c r="G1275" i="92"/>
  <c r="G1276" i="92"/>
  <c r="G1277" i="92"/>
  <c r="G1278" i="92"/>
  <c r="G1279" i="92"/>
  <c r="G1280" i="92"/>
  <c r="G1281" i="92"/>
  <c r="G1282" i="92"/>
  <c r="G1283" i="92"/>
  <c r="G1284" i="92"/>
  <c r="G1285" i="92"/>
  <c r="G1286" i="92"/>
  <c r="G1287" i="92"/>
  <c r="G1288" i="92"/>
  <c r="G1289" i="92"/>
  <c r="G1290" i="92"/>
  <c r="G1291" i="92"/>
  <c r="G1292" i="92"/>
  <c r="G1293" i="92"/>
  <c r="G1294" i="92"/>
  <c r="G1295" i="92"/>
  <c r="G1296" i="92"/>
  <c r="G1297" i="92"/>
  <c r="G1298" i="92"/>
  <c r="G1299" i="92"/>
  <c r="G1300" i="92"/>
  <c r="G1301" i="92"/>
  <c r="G1302" i="92"/>
  <c r="G1303" i="92"/>
  <c r="G1304" i="92"/>
  <c r="G1305" i="92"/>
  <c r="G1306" i="92"/>
  <c r="G1307" i="92"/>
  <c r="G1308" i="92"/>
  <c r="G1309" i="92"/>
  <c r="G1310" i="92"/>
  <c r="G1311" i="92"/>
  <c r="G1312" i="92"/>
  <c r="G1313" i="92"/>
  <c r="G1314" i="92"/>
  <c r="G1315" i="92"/>
  <c r="G1316" i="92"/>
  <c r="G1317" i="92"/>
  <c r="G1318" i="92"/>
  <c r="G1319" i="92"/>
  <c r="G1320" i="92"/>
  <c r="G1321" i="92"/>
  <c r="G1322" i="92"/>
  <c r="G1323" i="92"/>
  <c r="G1324" i="92"/>
  <c r="G1325" i="92"/>
  <c r="G1326" i="92"/>
  <c r="G1327" i="92"/>
  <c r="G1328" i="92"/>
  <c r="G1329" i="92"/>
  <c r="G1330" i="92"/>
  <c r="G1331" i="92"/>
  <c r="G1332" i="92"/>
  <c r="G1333" i="92"/>
  <c r="G1334" i="92"/>
  <c r="G1335" i="92"/>
  <c r="G1336" i="92"/>
  <c r="G1337" i="92"/>
  <c r="G1338" i="92"/>
  <c r="G1339" i="92"/>
  <c r="G1340" i="92"/>
  <c r="G1341" i="92"/>
  <c r="G1342" i="92"/>
  <c r="G1343" i="92"/>
  <c r="G1344" i="92"/>
  <c r="G1345" i="92"/>
  <c r="G1346" i="92"/>
  <c r="G1347" i="92"/>
  <c r="G1348" i="92"/>
  <c r="G1349" i="92"/>
  <c r="G1350" i="92"/>
  <c r="G1351" i="92"/>
  <c r="G1352" i="92"/>
  <c r="G1353" i="92"/>
  <c r="G1354" i="92"/>
  <c r="G1355" i="92"/>
  <c r="G1356" i="92"/>
  <c r="G1357" i="92"/>
  <c r="G1358" i="92"/>
  <c r="G1359" i="92"/>
  <c r="G1360" i="92"/>
  <c r="G1361" i="92"/>
  <c r="G1362" i="92"/>
  <c r="G1363" i="92"/>
  <c r="G1364" i="92"/>
  <c r="G1365" i="92"/>
  <c r="G1366" i="92"/>
  <c r="G1367" i="92"/>
  <c r="G1368" i="92"/>
  <c r="G1369" i="92"/>
  <c r="G1370" i="92"/>
  <c r="G1371" i="92"/>
  <c r="G1372" i="92"/>
  <c r="G1373" i="92"/>
  <c r="G1374" i="92"/>
  <c r="G1375" i="92"/>
  <c r="G1376" i="92"/>
  <c r="G1377" i="92"/>
  <c r="G1378" i="92"/>
  <c r="G1379" i="92"/>
  <c r="G1380" i="92"/>
  <c r="G1381" i="92"/>
  <c r="G1382" i="92"/>
  <c r="G1383" i="92"/>
  <c r="G1384" i="92"/>
  <c r="G1385" i="92"/>
  <c r="G1386" i="92"/>
  <c r="G1387" i="92"/>
  <c r="G1388" i="92"/>
  <c r="G1389" i="92"/>
  <c r="G1390" i="92"/>
  <c r="G1391" i="92"/>
  <c r="G1392" i="92"/>
  <c r="G1393" i="92"/>
  <c r="G1394" i="92"/>
  <c r="G1395" i="92"/>
  <c r="G1396" i="92"/>
  <c r="G1397" i="92"/>
  <c r="G1398" i="92"/>
  <c r="G1399" i="92"/>
  <c r="G1400" i="92"/>
  <c r="G1401" i="92"/>
  <c r="G1402" i="92"/>
  <c r="G1403" i="92"/>
  <c r="G1404" i="92"/>
  <c r="G1405" i="92"/>
  <c r="G1406" i="92"/>
  <c r="G1407" i="92"/>
  <c r="G1408" i="92"/>
  <c r="G1409" i="92"/>
  <c r="G1410" i="92"/>
  <c r="G1411" i="92"/>
  <c r="G1412" i="92"/>
  <c r="G1413" i="92"/>
  <c r="G1414" i="92"/>
  <c r="G1415" i="92"/>
  <c r="G1416" i="92"/>
  <c r="G1417" i="92"/>
  <c r="G1418" i="92"/>
  <c r="G1419" i="92"/>
  <c r="G1420" i="92"/>
  <c r="G1421" i="92"/>
  <c r="G1422" i="92"/>
  <c r="G1423" i="92"/>
  <c r="G1424" i="92"/>
  <c r="G1425" i="92"/>
  <c r="G1426" i="92"/>
  <c r="G1427" i="92"/>
  <c r="G1428" i="92"/>
  <c r="G1429" i="92"/>
  <c r="G1430" i="92"/>
  <c r="G1431" i="92"/>
  <c r="G1432" i="92"/>
  <c r="G1433" i="92"/>
  <c r="G1434" i="92"/>
  <c r="G1435" i="92"/>
  <c r="G1436" i="92"/>
  <c r="G1437" i="92"/>
  <c r="G1438" i="92"/>
  <c r="G1439" i="92"/>
  <c r="G1440" i="92"/>
  <c r="G1441" i="92"/>
  <c r="G1442" i="92"/>
  <c r="G1443" i="92"/>
  <c r="G1444" i="92"/>
  <c r="G1445" i="92"/>
  <c r="G1446" i="92"/>
  <c r="G1447" i="92"/>
  <c r="G1448" i="92"/>
  <c r="G1449" i="92"/>
  <c r="G1450" i="92"/>
  <c r="G1451" i="92"/>
  <c r="G1452" i="92"/>
  <c r="G1453" i="92"/>
  <c r="G1454" i="92"/>
  <c r="G1455" i="92"/>
  <c r="G1456" i="92"/>
  <c r="G1457" i="92"/>
  <c r="G1458" i="92"/>
  <c r="G1459" i="92"/>
  <c r="G1460" i="92"/>
  <c r="G1461" i="92"/>
  <c r="G1462" i="92"/>
  <c r="G1463" i="92"/>
  <c r="G1464" i="92"/>
  <c r="G1465" i="92"/>
  <c r="G1466" i="92"/>
  <c r="G1467" i="92"/>
  <c r="G1468" i="92"/>
  <c r="G1469" i="92"/>
  <c r="G1470" i="92"/>
  <c r="G1471" i="92"/>
  <c r="G1472" i="92"/>
  <c r="G1473" i="92"/>
  <c r="G1474" i="92"/>
  <c r="G1475" i="92"/>
  <c r="G1476" i="92"/>
  <c r="G1477" i="92"/>
  <c r="G1478" i="92"/>
  <c r="G1479" i="92"/>
  <c r="G1480" i="92"/>
  <c r="G1481" i="92"/>
  <c r="G1482" i="92"/>
  <c r="G1483" i="92"/>
  <c r="G1484" i="92"/>
  <c r="G1485" i="92"/>
  <c r="G1486" i="92"/>
  <c r="G1487" i="92"/>
  <c r="G1488" i="92"/>
  <c r="G1489" i="92"/>
  <c r="G1490" i="92"/>
  <c r="G1491" i="92"/>
  <c r="G1492" i="92"/>
  <c r="G1493" i="92"/>
  <c r="G1494" i="92"/>
  <c r="G1495" i="92"/>
  <c r="G1496" i="92"/>
  <c r="G1497" i="92"/>
  <c r="G1498" i="92"/>
  <c r="G1499" i="92"/>
  <c r="G1500" i="92"/>
  <c r="G1501" i="92"/>
  <c r="G1502" i="92"/>
  <c r="G1503" i="92"/>
  <c r="G1504" i="92"/>
  <c r="G1505" i="92"/>
  <c r="G1506" i="92"/>
  <c r="G1507" i="92"/>
  <c r="G1508" i="92"/>
  <c r="G1509" i="92"/>
  <c r="G1510" i="92"/>
  <c r="G1511" i="92"/>
  <c r="G1512" i="92"/>
  <c r="G1513" i="92"/>
  <c r="G1514" i="92"/>
  <c r="G1515" i="92"/>
  <c r="G1516" i="92"/>
  <c r="G1517" i="92"/>
  <c r="G1518" i="92"/>
  <c r="G1519" i="92"/>
  <c r="G1520" i="92"/>
  <c r="G1521" i="92"/>
  <c r="G1522" i="92"/>
  <c r="G1523" i="92"/>
  <c r="G1524" i="92"/>
  <c r="G1525" i="92"/>
  <c r="G1526" i="92"/>
  <c r="G1527" i="92"/>
  <c r="G1528" i="92"/>
  <c r="G1529" i="92"/>
  <c r="G1530" i="92"/>
  <c r="G1531" i="92"/>
  <c r="G1532" i="92"/>
  <c r="G1533" i="92"/>
  <c r="G1534" i="92"/>
  <c r="G1535" i="92"/>
  <c r="G1536" i="92"/>
  <c r="G1537" i="92"/>
  <c r="G1538" i="92"/>
  <c r="G1539" i="92"/>
  <c r="G1540" i="92"/>
  <c r="G1541" i="92"/>
  <c r="G1542" i="92"/>
  <c r="G1543" i="92"/>
  <c r="G1544" i="92"/>
  <c r="G1545" i="92"/>
  <c r="G1546" i="92"/>
  <c r="G1547" i="92"/>
  <c r="G1548" i="92"/>
  <c r="G1549" i="92"/>
  <c r="G1550" i="92"/>
  <c r="G1551" i="92"/>
  <c r="G1552" i="92"/>
  <c r="G1553" i="92"/>
  <c r="G1554" i="92"/>
  <c r="G1555" i="92"/>
  <c r="G1556" i="92"/>
  <c r="G1557" i="92"/>
  <c r="G1558" i="92"/>
  <c r="G1559" i="92"/>
  <c r="G1560" i="92"/>
  <c r="G1561" i="92"/>
  <c r="G1562" i="92"/>
  <c r="G1563" i="92"/>
  <c r="G1564" i="92"/>
  <c r="G1565" i="92"/>
  <c r="G1566" i="92"/>
  <c r="G1567" i="92"/>
  <c r="G1568" i="92"/>
  <c r="G1569" i="92"/>
  <c r="G1570" i="92"/>
  <c r="G1571" i="92"/>
  <c r="G1572" i="92"/>
  <c r="G1573" i="92"/>
  <c r="G1574" i="92"/>
  <c r="G1575" i="92"/>
  <c r="G1576" i="92"/>
  <c r="G1577" i="92"/>
  <c r="G1578" i="92"/>
  <c r="G1579" i="92"/>
  <c r="G1580" i="92"/>
  <c r="G1581" i="92"/>
  <c r="G1582" i="92"/>
  <c r="G1583" i="92"/>
  <c r="G1584" i="92"/>
  <c r="G1585" i="92"/>
  <c r="G1586" i="92"/>
  <c r="G1587" i="92"/>
  <c r="G1588" i="92"/>
  <c r="G1589" i="92"/>
  <c r="G1590" i="92"/>
  <c r="G1591" i="92"/>
  <c r="G1592" i="92"/>
  <c r="G1593" i="92"/>
  <c r="G1594" i="92"/>
  <c r="G1595" i="92"/>
  <c r="G1596" i="92"/>
  <c r="G1597" i="92"/>
  <c r="G1598" i="92"/>
  <c r="G1599" i="92"/>
  <c r="G1600" i="92"/>
  <c r="G1601" i="92"/>
  <c r="G1602" i="92"/>
  <c r="G1603" i="92"/>
  <c r="G1604" i="92"/>
  <c r="G1605" i="92"/>
  <c r="G1606" i="92"/>
  <c r="G1607" i="92"/>
  <c r="G1608" i="92"/>
  <c r="G1609" i="92"/>
  <c r="G1610" i="92"/>
  <c r="G1611" i="92"/>
  <c r="G1612" i="92"/>
  <c r="G1613" i="92"/>
  <c r="G1614" i="92"/>
  <c r="G1615" i="92"/>
  <c r="G1616" i="92"/>
  <c r="G1617" i="92"/>
  <c r="G1618" i="92"/>
  <c r="G1619" i="92"/>
  <c r="G1620" i="92"/>
  <c r="G1621" i="92"/>
  <c r="G1622" i="92"/>
  <c r="G1623" i="92"/>
  <c r="G1624" i="92"/>
  <c r="G1625" i="92"/>
  <c r="G1626" i="92"/>
  <c r="G1627" i="92"/>
  <c r="G1628" i="92"/>
  <c r="G1629" i="92"/>
  <c r="G1630" i="92"/>
  <c r="G1631" i="92"/>
  <c r="G1632" i="92"/>
  <c r="G1633" i="92"/>
  <c r="G1634" i="92"/>
  <c r="G1635" i="92"/>
  <c r="G1636" i="92"/>
  <c r="G1637" i="92"/>
  <c r="G1638" i="92"/>
  <c r="G1639" i="92"/>
  <c r="G1640" i="92"/>
  <c r="G1641" i="92"/>
  <c r="G1642" i="92"/>
  <c r="G1643" i="92"/>
  <c r="G1644" i="92"/>
  <c r="G1645" i="92"/>
  <c r="G1646" i="92"/>
  <c r="G1647" i="92"/>
  <c r="G1648" i="92"/>
  <c r="G1649" i="92"/>
  <c r="G1650" i="92"/>
  <c r="G1651" i="92"/>
  <c r="G1652" i="92"/>
  <c r="G1653" i="92"/>
  <c r="G1654" i="92"/>
  <c r="G1655" i="92"/>
  <c r="G1656" i="92"/>
  <c r="G1657" i="92"/>
  <c r="G1658" i="92"/>
  <c r="G1659" i="92"/>
  <c r="G1660" i="92"/>
  <c r="G1661" i="92"/>
  <c r="G1662" i="92"/>
  <c r="G1663" i="92"/>
  <c r="G1664" i="92"/>
  <c r="G1665" i="92"/>
  <c r="G1666" i="92"/>
  <c r="G1667" i="92"/>
  <c r="G1668" i="92"/>
  <c r="G1669" i="92"/>
  <c r="G1670" i="92"/>
  <c r="G1671" i="92"/>
  <c r="G1672" i="92"/>
  <c r="G1673" i="92"/>
  <c r="G1674" i="92"/>
  <c r="G1675" i="92"/>
  <c r="G1676" i="92"/>
  <c r="G1677" i="92"/>
  <c r="G1678" i="92"/>
  <c r="G1679" i="92"/>
  <c r="G1680" i="92"/>
  <c r="G1681" i="92"/>
  <c r="G1682" i="92"/>
  <c r="G1683" i="92"/>
  <c r="G1684" i="92"/>
  <c r="G1685" i="92"/>
  <c r="G1686" i="92"/>
  <c r="G1687" i="92"/>
  <c r="G1688" i="92"/>
  <c r="G1689" i="92"/>
  <c r="G1690" i="92"/>
  <c r="G1691" i="92"/>
  <c r="G1692" i="92"/>
  <c r="G1693" i="92"/>
  <c r="G1694" i="92"/>
  <c r="G1695" i="92"/>
  <c r="G1696" i="92"/>
  <c r="G1697" i="92"/>
  <c r="G1698" i="92"/>
  <c r="G1699" i="92"/>
  <c r="G1700" i="92"/>
  <c r="G1701" i="92"/>
  <c r="G1702" i="92"/>
  <c r="G1703" i="92"/>
  <c r="G1704" i="92"/>
  <c r="G1705" i="92"/>
  <c r="G1706" i="92"/>
  <c r="G1707" i="92"/>
  <c r="G1708" i="92"/>
  <c r="G1709" i="92"/>
  <c r="G1710" i="92"/>
  <c r="G1711" i="92"/>
  <c r="G1712" i="92"/>
  <c r="G1713" i="92"/>
  <c r="G1714" i="92"/>
  <c r="G1715" i="92"/>
  <c r="G1716" i="92"/>
  <c r="G1717" i="92"/>
  <c r="G1718" i="92"/>
  <c r="G1719" i="92"/>
  <c r="G1720" i="92"/>
  <c r="G1721" i="92"/>
  <c r="G1722" i="92"/>
  <c r="G1723" i="92"/>
  <c r="G1724" i="92"/>
  <c r="G1725" i="92"/>
  <c r="G1726" i="92"/>
  <c r="G1727" i="92"/>
  <c r="G1728" i="92"/>
  <c r="G1729" i="92"/>
  <c r="G1730" i="92"/>
  <c r="G1731" i="92"/>
  <c r="G1732" i="92"/>
  <c r="G1733" i="92"/>
  <c r="G1734" i="92"/>
  <c r="G1735" i="92"/>
  <c r="G1736" i="92"/>
  <c r="G1737" i="92"/>
  <c r="G1738" i="92"/>
  <c r="G1739" i="92"/>
  <c r="G1740" i="92"/>
  <c r="G1741" i="92"/>
  <c r="G1742" i="92"/>
  <c r="G1743" i="92"/>
  <c r="G1744" i="92"/>
  <c r="G1745" i="92"/>
  <c r="G1746" i="92"/>
  <c r="G1747" i="92"/>
  <c r="G1748" i="92"/>
  <c r="G1749" i="92"/>
  <c r="G1750" i="92"/>
  <c r="G1751" i="92"/>
  <c r="G1752" i="92"/>
  <c r="G1753" i="92"/>
  <c r="G1754" i="92"/>
  <c r="G1755" i="92"/>
  <c r="G1756" i="92"/>
  <c r="G1757" i="92"/>
  <c r="G1758" i="92"/>
  <c r="G1759" i="92"/>
  <c r="G1760" i="92"/>
  <c r="G1761" i="92"/>
  <c r="G1762" i="92"/>
  <c r="G1763" i="92"/>
  <c r="G1764" i="92"/>
  <c r="G1765" i="92"/>
  <c r="G1766" i="92"/>
  <c r="G1767" i="92"/>
  <c r="G1768" i="92"/>
  <c r="G1769" i="92"/>
  <c r="G1770" i="92"/>
  <c r="G1771" i="92"/>
  <c r="G1772" i="92"/>
  <c r="G1773" i="92"/>
  <c r="G1774" i="92"/>
  <c r="G1775" i="92"/>
  <c r="G1776" i="92"/>
  <c r="G1777" i="92"/>
  <c r="G1778" i="92"/>
  <c r="G1779" i="92"/>
  <c r="G1780" i="92"/>
  <c r="G1781" i="92"/>
  <c r="G1782" i="92"/>
  <c r="G1783" i="92"/>
  <c r="G1784" i="92"/>
  <c r="G1785" i="92"/>
  <c r="G1786" i="92"/>
  <c r="G1787" i="92"/>
  <c r="G1788" i="92"/>
  <c r="G1789" i="92"/>
  <c r="G1790" i="92"/>
  <c r="G1791" i="92"/>
  <c r="G1792" i="92"/>
  <c r="G1793" i="92"/>
  <c r="G1794" i="92"/>
  <c r="G1795" i="92"/>
  <c r="G1796" i="92"/>
  <c r="G1797" i="92"/>
  <c r="G1798" i="92"/>
  <c r="G1799" i="92"/>
  <c r="G1800" i="92"/>
  <c r="G1801" i="92"/>
  <c r="G1802" i="92"/>
  <c r="G1803" i="92"/>
  <c r="G1804" i="92"/>
  <c r="G1805" i="92"/>
  <c r="G1806" i="92"/>
  <c r="G1807" i="92"/>
  <c r="G1808" i="92"/>
  <c r="G1809" i="92"/>
  <c r="G1810" i="92"/>
  <c r="G1811" i="92"/>
  <c r="G1812" i="92"/>
  <c r="G1813" i="92"/>
  <c r="G1814" i="92"/>
  <c r="G1815" i="92"/>
  <c r="G1816" i="92"/>
  <c r="G1817" i="92"/>
  <c r="G1818" i="92"/>
  <c r="G1819" i="92"/>
  <c r="G1820" i="92"/>
  <c r="G1821" i="92"/>
  <c r="G1822" i="92"/>
  <c r="G1823" i="92"/>
  <c r="G1824" i="92"/>
  <c r="G1825" i="92"/>
  <c r="G1826" i="92"/>
  <c r="G1827" i="92"/>
  <c r="G1828" i="92"/>
  <c r="G1829" i="92"/>
  <c r="G1830" i="92"/>
  <c r="G1831" i="92"/>
  <c r="G1832" i="92"/>
  <c r="G1833" i="92"/>
  <c r="G1834" i="92"/>
  <c r="G1835" i="92"/>
  <c r="G1836" i="92"/>
  <c r="G1837" i="92"/>
  <c r="G1838" i="92"/>
  <c r="G1839" i="92"/>
  <c r="G1840" i="92"/>
  <c r="G1841" i="92"/>
  <c r="G1842" i="92"/>
  <c r="G1843" i="92"/>
  <c r="G1844" i="92"/>
  <c r="G1845" i="92"/>
  <c r="G1846" i="92"/>
  <c r="G1847" i="92"/>
  <c r="G1848" i="92"/>
  <c r="G1849" i="92"/>
  <c r="G1850" i="92"/>
  <c r="G1851" i="92"/>
  <c r="G1852" i="92"/>
  <c r="G1853" i="92"/>
  <c r="G1854" i="92"/>
  <c r="G1855" i="92"/>
  <c r="G1856" i="92"/>
  <c r="G1857" i="92"/>
  <c r="G1858" i="92"/>
  <c r="G1859" i="92"/>
  <c r="G1860" i="92"/>
  <c r="G1861" i="92"/>
  <c r="G1862" i="92"/>
  <c r="G1863" i="92"/>
  <c r="G1864" i="92"/>
  <c r="G1865" i="92"/>
  <c r="G1866" i="92"/>
  <c r="G1867" i="92"/>
  <c r="G1868" i="92"/>
  <c r="G1869" i="92"/>
  <c r="G1870" i="92"/>
  <c r="G1871" i="92"/>
  <c r="G1872" i="92"/>
  <c r="G1873" i="92"/>
  <c r="G1874" i="92"/>
  <c r="G1875" i="92"/>
  <c r="G1876" i="92"/>
  <c r="G1877" i="92"/>
  <c r="G1878" i="92"/>
  <c r="G1879" i="92"/>
  <c r="G1880" i="92"/>
  <c r="G1881" i="92"/>
  <c r="G1882" i="92"/>
  <c r="G1883" i="92"/>
  <c r="G1884" i="92"/>
  <c r="G1885" i="92"/>
  <c r="G1886" i="92"/>
  <c r="G1887" i="92"/>
  <c r="G1888" i="92"/>
  <c r="G1889" i="92"/>
  <c r="G1890" i="92"/>
  <c r="G1891" i="92"/>
  <c r="G1892" i="92"/>
  <c r="G1893" i="92"/>
  <c r="G1894" i="92"/>
  <c r="G1895" i="92"/>
  <c r="G1896" i="92"/>
  <c r="G1897" i="92"/>
  <c r="G1898" i="92"/>
  <c r="G1899" i="92"/>
  <c r="G1900" i="92"/>
  <c r="G1901" i="92"/>
  <c r="G1902" i="92"/>
  <c r="G1903" i="92"/>
  <c r="G1904" i="92"/>
  <c r="G1905" i="92"/>
  <c r="G1906" i="92"/>
  <c r="G1907" i="92"/>
  <c r="G1908" i="92"/>
  <c r="G1909" i="92"/>
  <c r="G1910" i="92"/>
  <c r="G1911" i="92"/>
  <c r="G1912" i="92"/>
  <c r="G1913" i="92"/>
  <c r="G1914" i="92"/>
  <c r="G1915" i="92"/>
  <c r="G1916" i="92"/>
  <c r="G1917" i="92"/>
  <c r="G1918" i="92"/>
  <c r="G1919" i="92"/>
  <c r="G1920" i="92"/>
  <c r="G1921" i="92"/>
  <c r="G1922" i="92"/>
  <c r="G1923" i="92"/>
  <c r="G1924" i="92"/>
  <c r="G1925" i="92"/>
  <c r="G1926" i="92"/>
  <c r="G1927" i="92"/>
  <c r="G1928" i="92"/>
  <c r="G1929" i="92"/>
  <c r="G1930" i="92"/>
  <c r="G1931" i="92"/>
  <c r="G1932" i="92"/>
  <c r="G1933" i="92"/>
  <c r="G1934" i="92"/>
  <c r="G1935" i="92"/>
  <c r="G1936" i="92"/>
  <c r="G1937" i="92"/>
  <c r="G1938" i="92"/>
  <c r="G1939" i="92"/>
  <c r="G1940" i="92"/>
  <c r="G1941" i="92"/>
  <c r="G1942" i="92"/>
  <c r="G1943" i="92"/>
  <c r="G1944" i="92"/>
  <c r="G1945" i="92"/>
  <c r="G1946" i="92"/>
  <c r="G1947" i="92"/>
  <c r="G1948" i="92"/>
  <c r="G1949" i="92"/>
  <c r="G1950" i="92"/>
  <c r="G1951" i="92"/>
  <c r="G1952" i="92"/>
  <c r="G1953" i="92"/>
  <c r="G1954" i="92"/>
  <c r="G1955" i="92"/>
  <c r="G1956" i="92"/>
  <c r="G1957" i="92"/>
  <c r="G1958" i="92"/>
  <c r="G1959" i="92"/>
  <c r="G1960" i="92"/>
  <c r="G1961" i="92"/>
  <c r="G1962" i="92"/>
  <c r="G1963" i="92"/>
  <c r="G1964" i="92"/>
  <c r="G1965" i="92"/>
  <c r="G1966" i="92"/>
  <c r="G1967" i="92"/>
  <c r="G1968" i="92"/>
  <c r="G1969" i="92"/>
  <c r="G1970" i="92"/>
  <c r="G1971" i="92"/>
  <c r="G1972" i="92"/>
  <c r="G1973" i="92"/>
  <c r="G1974" i="92"/>
  <c r="G1975" i="92"/>
  <c r="G1976" i="92"/>
  <c r="G1977" i="92"/>
  <c r="G1978" i="92"/>
  <c r="G1979" i="92"/>
  <c r="G1980" i="92"/>
  <c r="G1981" i="92"/>
  <c r="G1982" i="92"/>
  <c r="G1983" i="92"/>
  <c r="G1984" i="92"/>
  <c r="G1985" i="92"/>
  <c r="G1986" i="92"/>
  <c r="G1987" i="92"/>
  <c r="G1988" i="92"/>
  <c r="G1989" i="92"/>
  <c r="G1990" i="92"/>
  <c r="G1991" i="92"/>
  <c r="G1992" i="92"/>
  <c r="G1993" i="92"/>
  <c r="G1994" i="92"/>
  <c r="G1995" i="92"/>
  <c r="G1996" i="92"/>
  <c r="G1997" i="92"/>
  <c r="G1998" i="92"/>
  <c r="G1999" i="92"/>
  <c r="G2000" i="92"/>
  <c r="G2001" i="92"/>
  <c r="G2002" i="92"/>
  <c r="G2003" i="92"/>
  <c r="G2004" i="92"/>
  <c r="G2005" i="92"/>
  <c r="G2006" i="92"/>
  <c r="G2007" i="92"/>
  <c r="G2008" i="92"/>
  <c r="G2009" i="92"/>
  <c r="G2010" i="92"/>
  <c r="G2011" i="92"/>
  <c r="G2012" i="92"/>
  <c r="G2013" i="92"/>
  <c r="G2014" i="92"/>
  <c r="G2015" i="92"/>
  <c r="G2016" i="92"/>
  <c r="G2017" i="92"/>
  <c r="G2018" i="92"/>
  <c r="G2019" i="92"/>
  <c r="G2020" i="92"/>
  <c r="G2021" i="92"/>
  <c r="G2022" i="92"/>
  <c r="G2023" i="92"/>
  <c r="G2024" i="92"/>
  <c r="G2025" i="92"/>
  <c r="G2026" i="92"/>
  <c r="G2027" i="92"/>
  <c r="G2028" i="92"/>
  <c r="G2029" i="92"/>
  <c r="G2030" i="92"/>
  <c r="G2031" i="92"/>
  <c r="G2032" i="92"/>
  <c r="G2033" i="92"/>
  <c r="G2034" i="92"/>
  <c r="G2035" i="92"/>
  <c r="G2036" i="92"/>
  <c r="G2037" i="92"/>
  <c r="G2038" i="92"/>
  <c r="G2039" i="92"/>
  <c r="G2040" i="92"/>
  <c r="G2041" i="92"/>
  <c r="G2042" i="92"/>
  <c r="G2043" i="92"/>
  <c r="G2044" i="92"/>
  <c r="G2045" i="92"/>
  <c r="G2046" i="92"/>
  <c r="G2047" i="92"/>
  <c r="G2048" i="92"/>
  <c r="G2049" i="92"/>
  <c r="G2050" i="92"/>
  <c r="G2051" i="92"/>
  <c r="G2052" i="92"/>
  <c r="G2053" i="92"/>
  <c r="G2054" i="92"/>
  <c r="G2055" i="92"/>
  <c r="G2056" i="92"/>
  <c r="G2057" i="92"/>
  <c r="G2058" i="92"/>
  <c r="G2059" i="92"/>
  <c r="G2060" i="92"/>
  <c r="G2061" i="92"/>
  <c r="G2062" i="92"/>
  <c r="G2063" i="92"/>
  <c r="G2064" i="92"/>
  <c r="G2065" i="92"/>
  <c r="G2066" i="92"/>
  <c r="G2067" i="92"/>
  <c r="G2068" i="92"/>
  <c r="G2069" i="92"/>
  <c r="G2070" i="92"/>
  <c r="G2071" i="92"/>
  <c r="G2072" i="92"/>
  <c r="G2073" i="92"/>
  <c r="G2074" i="92"/>
  <c r="G2075" i="92"/>
  <c r="G2076" i="92"/>
  <c r="G2077" i="92"/>
  <c r="G2078" i="92"/>
  <c r="G2079" i="92"/>
  <c r="G2080" i="92"/>
  <c r="G2081" i="92"/>
  <c r="G2082" i="92"/>
  <c r="G2083" i="92"/>
  <c r="G2084" i="92"/>
  <c r="G2085" i="92"/>
  <c r="G2086" i="92"/>
  <c r="G2087" i="92"/>
  <c r="G2088" i="92"/>
  <c r="G2089" i="92"/>
  <c r="G2090" i="92"/>
  <c r="G2091" i="92"/>
  <c r="G2092" i="92"/>
  <c r="G2093" i="92"/>
  <c r="G2094" i="92"/>
  <c r="G2095" i="92"/>
  <c r="G2096" i="92"/>
  <c r="G2097" i="92"/>
  <c r="G2098" i="92"/>
  <c r="G2099" i="92"/>
  <c r="G2100" i="92"/>
  <c r="G2101" i="92"/>
  <c r="G2102" i="92"/>
  <c r="G2103" i="92"/>
  <c r="G2104" i="92"/>
  <c r="G2105" i="92"/>
  <c r="G2106" i="92"/>
  <c r="G2107" i="92"/>
  <c r="G2108" i="92"/>
  <c r="G2109" i="92"/>
  <c r="G2110" i="92"/>
  <c r="G2111" i="92"/>
  <c r="G2112" i="92"/>
  <c r="G2113" i="92"/>
  <c r="G2114" i="92"/>
  <c r="G2115" i="92"/>
  <c r="G2116" i="92"/>
  <c r="G2117" i="92"/>
  <c r="G2118" i="92"/>
  <c r="G2119" i="92"/>
  <c r="G2120" i="92"/>
  <c r="G2121" i="92"/>
  <c r="G2122" i="92"/>
  <c r="G2123" i="92"/>
  <c r="G2124" i="92"/>
  <c r="G2125" i="92"/>
  <c r="G2126" i="92"/>
  <c r="G2127" i="92"/>
  <c r="G2128" i="92"/>
  <c r="G2129" i="92"/>
  <c r="G2130" i="92"/>
  <c r="G2131" i="92"/>
  <c r="G2132" i="92"/>
  <c r="G2133" i="92"/>
  <c r="G2134" i="92"/>
  <c r="G2135" i="92"/>
  <c r="G2136" i="92"/>
  <c r="G2137" i="92"/>
  <c r="G2138" i="92"/>
  <c r="G2139" i="92"/>
  <c r="G2140" i="92"/>
  <c r="G2141" i="92"/>
  <c r="G2142" i="92"/>
  <c r="G2143" i="92"/>
  <c r="G2144" i="92"/>
  <c r="G2145" i="92"/>
  <c r="G2146" i="92"/>
  <c r="G2147" i="92"/>
  <c r="G2148" i="92"/>
  <c r="G2149" i="92"/>
  <c r="G2150" i="92"/>
  <c r="G2151" i="92"/>
  <c r="G2152" i="92"/>
  <c r="G2153" i="92"/>
  <c r="G2154" i="92"/>
  <c r="G2155" i="92"/>
  <c r="G2156" i="92"/>
  <c r="G2157" i="92"/>
  <c r="G2158" i="92"/>
  <c r="G2159" i="92"/>
  <c r="G2160" i="92"/>
  <c r="G2161" i="92"/>
  <c r="G2162" i="92"/>
  <c r="G2163" i="92"/>
  <c r="G2164" i="92"/>
  <c r="G2165" i="92"/>
  <c r="G2166" i="92"/>
  <c r="G2167" i="92"/>
  <c r="G2168" i="92"/>
  <c r="G2169" i="92"/>
  <c r="G2170" i="92"/>
  <c r="G2171" i="92"/>
  <c r="G2172" i="92"/>
  <c r="G2173" i="92"/>
  <c r="G2174" i="92"/>
  <c r="G2175" i="92"/>
  <c r="G2176" i="92"/>
  <c r="G2177" i="92"/>
  <c r="G2178" i="92"/>
  <c r="G2179" i="92"/>
  <c r="G2180" i="92"/>
  <c r="G2181" i="92"/>
  <c r="G2182" i="92"/>
  <c r="G2183" i="92"/>
  <c r="G2184" i="92"/>
  <c r="G2185" i="92"/>
  <c r="G2186" i="92"/>
  <c r="G2187" i="92"/>
  <c r="G2188" i="92"/>
  <c r="G2189" i="92"/>
  <c r="G2190" i="92"/>
  <c r="G2191" i="92"/>
  <c r="G2192" i="92"/>
  <c r="G2193" i="92"/>
  <c r="G2194" i="92"/>
  <c r="G2195" i="92"/>
  <c r="G2196" i="92"/>
  <c r="G2197" i="92"/>
  <c r="G2198" i="92"/>
  <c r="G2199" i="92"/>
  <c r="G2200" i="92"/>
  <c r="G2201" i="92"/>
  <c r="G2202" i="92"/>
  <c r="G2203" i="92"/>
  <c r="G2204" i="92"/>
  <c r="G2205" i="92"/>
  <c r="G2206" i="92"/>
  <c r="G2207" i="92"/>
  <c r="G2208" i="92"/>
  <c r="G2209" i="92"/>
  <c r="G2210" i="92"/>
  <c r="G2211" i="92"/>
  <c r="G2212" i="92"/>
  <c r="G2213" i="92"/>
  <c r="G2214" i="92"/>
  <c r="G2215" i="92"/>
  <c r="G2216" i="92"/>
  <c r="G2217" i="92"/>
  <c r="G2218" i="92"/>
  <c r="G2219" i="92"/>
  <c r="G2220" i="92"/>
  <c r="G2221" i="92"/>
  <c r="G2222" i="92"/>
  <c r="G2223" i="92"/>
  <c r="G2224" i="92"/>
  <c r="G2225" i="92"/>
  <c r="G2226" i="92"/>
  <c r="G2227" i="92"/>
  <c r="G2228" i="92"/>
  <c r="G2229" i="92"/>
  <c r="G2230" i="92"/>
  <c r="G2231" i="92"/>
  <c r="G2232" i="92"/>
  <c r="G2233" i="92"/>
  <c r="G2234" i="92"/>
  <c r="G2235" i="92"/>
  <c r="G2236" i="92"/>
  <c r="G2237" i="92"/>
  <c r="G2238" i="92"/>
  <c r="G2239" i="92"/>
  <c r="G2240" i="92"/>
  <c r="G2241" i="92"/>
  <c r="G2242" i="92"/>
  <c r="G2243" i="92"/>
  <c r="G2244" i="92"/>
  <c r="G2245" i="92"/>
  <c r="G2246" i="92"/>
  <c r="G2247" i="92"/>
  <c r="G2248" i="92"/>
  <c r="G2249" i="92"/>
  <c r="G2250" i="92"/>
  <c r="G2251" i="92"/>
  <c r="G2252" i="92"/>
  <c r="G2253" i="92"/>
  <c r="G2254" i="92"/>
  <c r="G2255" i="92"/>
  <c r="G2256" i="92"/>
  <c r="G2257" i="92"/>
  <c r="G2258" i="92"/>
  <c r="G2259" i="92"/>
  <c r="G2260" i="92"/>
  <c r="G2261" i="92"/>
  <c r="G2262" i="92"/>
  <c r="G2263" i="92"/>
  <c r="G2264" i="92"/>
  <c r="G2265" i="92"/>
  <c r="G2266" i="92"/>
  <c r="G2267" i="92"/>
  <c r="G2268" i="92"/>
  <c r="G2269" i="92"/>
  <c r="G2270" i="92"/>
  <c r="G2271" i="92"/>
  <c r="G2272" i="92"/>
  <c r="G2273" i="92"/>
  <c r="G2274" i="92"/>
  <c r="G2275" i="92"/>
  <c r="G2276" i="92"/>
  <c r="G2277" i="92"/>
  <c r="G2278" i="92"/>
  <c r="G2279" i="92"/>
  <c r="G2280" i="92"/>
  <c r="G2281" i="92"/>
  <c r="G2282" i="92"/>
  <c r="G2283" i="92"/>
  <c r="G2284" i="92"/>
  <c r="G2285" i="92"/>
  <c r="G2286" i="92"/>
  <c r="G2287" i="92"/>
  <c r="G2288" i="92"/>
  <c r="G2289" i="92"/>
  <c r="G2290" i="92"/>
  <c r="G2291" i="92"/>
  <c r="G2292" i="92"/>
  <c r="G2293" i="92"/>
  <c r="G2294" i="92"/>
  <c r="G2295" i="92"/>
  <c r="G2296" i="92"/>
  <c r="G2297" i="92"/>
  <c r="G2298" i="92"/>
  <c r="G2299" i="92"/>
  <c r="G2300" i="92"/>
  <c r="G2301" i="92"/>
  <c r="G2302" i="92"/>
  <c r="G2303" i="92"/>
  <c r="G2304" i="92"/>
  <c r="G2305" i="92"/>
  <c r="G2306" i="92"/>
  <c r="G2307" i="92"/>
  <c r="G2308" i="92"/>
  <c r="G2309" i="92"/>
  <c r="G2310" i="92"/>
  <c r="G2311" i="92"/>
  <c r="G2312" i="92"/>
  <c r="G2313" i="92"/>
  <c r="G2314" i="92"/>
  <c r="G2315" i="92"/>
  <c r="G2316" i="92"/>
  <c r="G2317" i="92"/>
  <c r="G2318" i="92"/>
  <c r="G2319" i="92"/>
  <c r="G2320" i="92"/>
  <c r="G2321" i="92"/>
  <c r="G2322" i="92"/>
  <c r="G2323" i="92"/>
  <c r="G2324" i="92"/>
  <c r="G2325" i="92"/>
  <c r="G2326" i="92"/>
  <c r="G2327" i="92"/>
  <c r="G2328" i="92"/>
  <c r="G2329" i="92"/>
  <c r="G2330" i="92"/>
  <c r="G2331" i="92"/>
  <c r="G2332" i="92"/>
  <c r="G2333" i="92"/>
  <c r="G2334" i="92"/>
  <c r="G2335" i="92"/>
  <c r="G2336" i="92"/>
  <c r="G2337" i="92"/>
  <c r="G2338" i="92"/>
  <c r="G2339" i="92"/>
  <c r="G2340" i="92"/>
  <c r="G2341" i="92"/>
  <c r="G2342" i="92"/>
  <c r="G2343" i="92"/>
  <c r="G2344" i="92"/>
  <c r="G2345" i="92"/>
  <c r="G2346" i="92"/>
  <c r="G2347" i="92"/>
  <c r="G2348" i="92"/>
  <c r="G2349" i="92"/>
  <c r="G2350" i="92"/>
  <c r="G2351" i="92"/>
  <c r="G2352" i="92"/>
  <c r="G2353" i="92"/>
  <c r="G2354" i="92"/>
  <c r="G2355" i="92"/>
  <c r="G2356" i="92"/>
  <c r="G2357" i="92"/>
  <c r="G2358" i="92"/>
  <c r="G2359" i="92"/>
  <c r="G2360" i="92"/>
  <c r="G2361" i="92"/>
  <c r="G2362" i="92"/>
  <c r="G2363" i="92"/>
  <c r="G2364" i="92"/>
  <c r="G2365" i="92"/>
  <c r="G2366" i="92"/>
  <c r="G2367" i="92"/>
  <c r="G2368" i="92"/>
  <c r="G2369" i="92"/>
  <c r="G2370" i="92"/>
  <c r="G2371" i="92"/>
  <c r="G2372" i="92"/>
  <c r="G2373" i="92"/>
  <c r="G2374" i="92"/>
  <c r="G2375" i="92"/>
  <c r="G2376" i="92"/>
  <c r="G2377" i="92"/>
  <c r="G2378" i="92"/>
  <c r="G2379" i="92"/>
  <c r="G2380" i="92"/>
  <c r="G2381" i="92"/>
  <c r="G2382" i="92"/>
  <c r="G2383" i="92"/>
  <c r="G2384" i="92"/>
  <c r="G2385" i="92"/>
  <c r="G2386" i="92"/>
  <c r="G2387" i="92"/>
  <c r="G2388" i="92"/>
  <c r="G2389" i="92"/>
  <c r="G2390" i="92"/>
  <c r="G2391" i="92"/>
  <c r="G2392" i="92"/>
  <c r="G2393" i="92"/>
  <c r="G2394" i="92"/>
  <c r="G2395" i="92"/>
  <c r="G2396" i="92"/>
  <c r="G2397" i="92"/>
  <c r="G2398" i="92"/>
  <c r="G2399" i="92"/>
  <c r="G2400" i="92"/>
  <c r="G2401" i="92"/>
  <c r="G2402" i="92"/>
  <c r="G2403" i="92"/>
  <c r="G2404" i="92"/>
  <c r="G2405" i="92"/>
  <c r="G2406" i="92"/>
  <c r="G2407" i="92"/>
  <c r="G2408" i="92"/>
  <c r="G2409" i="92"/>
  <c r="G2410" i="92"/>
  <c r="G2411" i="92"/>
  <c r="G2412" i="92"/>
  <c r="G2413" i="92"/>
  <c r="G2414" i="92"/>
  <c r="G2415" i="92"/>
  <c r="G2416" i="92"/>
  <c r="G2417" i="92"/>
  <c r="G2418" i="92"/>
  <c r="G2419" i="92"/>
  <c r="G2420" i="92"/>
  <c r="G2421" i="92"/>
  <c r="G2422" i="92"/>
  <c r="G2423" i="92"/>
  <c r="G2424" i="92"/>
  <c r="G2425" i="92"/>
  <c r="G2426" i="92"/>
  <c r="G2427" i="92"/>
  <c r="G2428" i="92"/>
  <c r="G2429" i="92"/>
  <c r="G2430" i="92"/>
  <c r="G2431" i="92"/>
  <c r="G2432" i="92"/>
  <c r="G2433" i="92"/>
  <c r="G2434" i="92"/>
  <c r="G2435" i="92"/>
  <c r="G2436" i="92"/>
  <c r="G2437" i="92"/>
  <c r="G2438" i="92"/>
  <c r="G2439" i="92"/>
  <c r="G2440" i="92"/>
  <c r="G2441" i="92"/>
  <c r="G2442" i="92"/>
  <c r="G2443" i="92"/>
  <c r="G2444" i="92"/>
  <c r="G2445" i="92"/>
  <c r="G2446" i="92"/>
  <c r="G2447" i="92"/>
  <c r="G2448" i="92"/>
  <c r="G2449" i="92"/>
  <c r="G2450" i="92"/>
  <c r="G2451" i="92"/>
  <c r="G2452" i="92"/>
  <c r="G2453" i="92"/>
  <c r="G2454" i="92"/>
  <c r="G2455" i="92"/>
  <c r="G2456" i="92"/>
  <c r="G2457" i="92"/>
  <c r="G2458" i="92"/>
  <c r="G2459" i="92"/>
  <c r="G2460" i="92"/>
  <c r="G2461" i="92"/>
  <c r="G2462" i="92"/>
  <c r="G2463" i="92"/>
  <c r="G2464" i="92"/>
  <c r="G2465" i="92"/>
  <c r="G2466" i="92"/>
  <c r="G2467" i="92"/>
  <c r="G2468" i="92"/>
  <c r="G2469" i="92"/>
  <c r="G2470" i="92"/>
  <c r="G2471" i="92"/>
  <c r="G2472" i="92"/>
  <c r="G2473" i="92"/>
  <c r="G2474" i="92"/>
  <c r="G2475" i="92"/>
  <c r="G2476" i="92"/>
  <c r="G2477" i="92"/>
  <c r="G2478" i="92"/>
  <c r="G2479" i="92"/>
  <c r="G2480" i="92"/>
  <c r="G2481" i="92"/>
  <c r="G2482" i="92"/>
  <c r="G2483" i="92"/>
  <c r="G2484" i="92"/>
  <c r="G2485" i="92"/>
  <c r="G2486" i="92"/>
  <c r="G2487" i="92"/>
  <c r="G2488" i="92"/>
  <c r="G2489" i="92"/>
  <c r="G2490" i="92"/>
  <c r="G2491" i="92"/>
  <c r="G2492" i="92"/>
  <c r="G2493" i="92"/>
  <c r="G2494" i="92"/>
  <c r="G2495" i="92"/>
  <c r="G2496" i="92"/>
  <c r="G2497" i="92"/>
  <c r="G2498" i="92"/>
  <c r="G2499" i="92"/>
  <c r="G2500" i="92"/>
  <c r="G2501" i="92"/>
  <c r="G2502" i="92"/>
  <c r="G2503" i="92"/>
  <c r="G2504" i="92"/>
  <c r="G2505" i="92"/>
  <c r="G2506" i="92"/>
  <c r="G2507" i="92"/>
  <c r="G2508" i="92"/>
  <c r="G2509" i="92"/>
  <c r="G2510" i="92"/>
  <c r="G2511" i="92"/>
  <c r="G2512" i="92"/>
  <c r="G2513" i="92"/>
  <c r="G2514" i="92"/>
  <c r="G2515" i="92"/>
  <c r="G2516" i="92"/>
  <c r="G2517" i="92"/>
  <c r="G2518" i="92"/>
  <c r="G2519" i="92"/>
  <c r="G2520" i="92"/>
  <c r="G2521" i="92"/>
  <c r="G2522" i="92"/>
  <c r="G2523" i="92"/>
  <c r="G2524" i="92"/>
  <c r="G2525" i="92"/>
  <c r="G2526" i="92"/>
  <c r="G2527" i="92"/>
  <c r="G2528" i="92"/>
  <c r="G2529" i="92"/>
  <c r="G2530" i="92"/>
  <c r="G2531" i="92"/>
  <c r="G2532" i="92"/>
  <c r="G2533" i="92"/>
  <c r="G2534" i="92"/>
  <c r="G2535" i="92"/>
  <c r="G2536" i="92"/>
  <c r="G2537" i="92"/>
  <c r="G2538" i="92"/>
  <c r="G2539" i="92"/>
  <c r="G2540" i="92"/>
  <c r="G2541" i="92"/>
  <c r="G2542" i="92"/>
  <c r="G2543" i="92"/>
  <c r="G2544" i="92"/>
  <c r="G2545" i="92"/>
  <c r="G2546" i="92"/>
  <c r="G2547" i="92"/>
  <c r="G2548" i="92"/>
  <c r="G2549" i="92"/>
  <c r="G2550" i="92"/>
  <c r="G2551" i="92"/>
  <c r="G2552" i="92"/>
  <c r="G2553" i="92"/>
  <c r="G2554" i="92"/>
  <c r="G2555" i="92"/>
  <c r="G2556" i="92"/>
  <c r="G2557" i="92"/>
  <c r="G2558" i="92"/>
  <c r="G2559" i="92"/>
  <c r="G2560" i="92"/>
  <c r="G2561" i="92"/>
  <c r="G2562" i="92"/>
  <c r="G2563" i="92"/>
  <c r="G2564" i="92"/>
  <c r="G2565" i="92"/>
  <c r="G2566" i="92"/>
  <c r="G2567" i="92"/>
  <c r="G2568" i="92"/>
  <c r="G2569" i="92"/>
  <c r="G2570" i="92"/>
  <c r="G2571" i="92"/>
  <c r="G2572" i="92"/>
  <c r="G2573" i="92"/>
  <c r="G2574" i="92"/>
  <c r="G2575" i="92"/>
  <c r="G2576" i="92"/>
  <c r="G2577" i="92"/>
  <c r="G2578" i="92"/>
  <c r="G2579" i="92"/>
  <c r="G2580" i="92"/>
  <c r="G2581" i="92"/>
  <c r="G2582" i="92"/>
  <c r="G2583" i="92"/>
  <c r="G2584" i="92"/>
  <c r="G2585" i="92"/>
  <c r="G2586" i="92"/>
  <c r="G2587" i="92"/>
  <c r="G2588" i="92"/>
  <c r="G2589" i="92"/>
  <c r="G2590" i="92"/>
  <c r="G2591" i="92"/>
  <c r="G2592" i="92"/>
  <c r="G2593" i="92"/>
  <c r="G2594" i="92"/>
  <c r="G2595" i="92"/>
  <c r="G2596" i="92"/>
  <c r="G2597" i="92"/>
  <c r="G2598" i="92"/>
  <c r="G2599" i="92"/>
  <c r="G2600" i="92"/>
  <c r="G2601" i="92"/>
  <c r="G2602" i="92"/>
  <c r="G2603" i="92"/>
  <c r="G2604" i="92"/>
  <c r="G2605" i="92"/>
  <c r="G2606" i="92"/>
  <c r="G2607" i="92"/>
  <c r="G2608" i="92"/>
  <c r="G2609" i="92"/>
  <c r="G2610" i="92"/>
  <c r="G2611" i="92"/>
  <c r="G2612" i="92"/>
  <c r="G2613" i="92"/>
  <c r="G2614" i="92"/>
  <c r="G2615" i="92"/>
  <c r="G2616" i="92"/>
  <c r="G2617" i="92"/>
  <c r="G2618" i="92"/>
  <c r="G2619" i="92"/>
  <c r="G2620" i="92"/>
  <c r="G2621" i="92"/>
  <c r="G2622" i="92"/>
  <c r="G2623" i="92"/>
  <c r="G2624" i="92"/>
  <c r="G2625" i="92"/>
  <c r="G2626" i="92"/>
  <c r="G2627" i="92"/>
  <c r="G2628" i="92"/>
  <c r="G2629" i="92"/>
  <c r="G2630" i="92"/>
  <c r="G2631" i="92"/>
  <c r="G2632" i="92"/>
  <c r="G2633" i="92"/>
  <c r="G2634" i="92"/>
  <c r="G2635" i="92"/>
  <c r="G2636" i="92"/>
  <c r="G2637" i="92"/>
  <c r="G2638" i="92"/>
  <c r="G2639" i="92"/>
  <c r="G2640" i="92"/>
  <c r="G2641" i="92"/>
  <c r="G2642" i="92"/>
  <c r="G2643" i="92"/>
  <c r="G2644" i="92"/>
  <c r="G2645" i="92"/>
  <c r="G2646" i="92"/>
  <c r="G2647" i="92"/>
  <c r="G2648" i="92"/>
  <c r="G2649" i="92"/>
  <c r="G2650" i="92"/>
  <c r="G2651" i="92"/>
  <c r="G2652" i="92"/>
  <c r="G2653" i="92"/>
  <c r="G2654" i="92"/>
  <c r="G2655" i="92"/>
  <c r="G2656" i="92"/>
  <c r="G2657" i="92"/>
  <c r="G2658" i="92"/>
  <c r="G2659" i="92"/>
  <c r="G2660" i="92"/>
  <c r="G2661" i="92"/>
  <c r="G2662" i="92"/>
  <c r="G2663" i="92"/>
  <c r="G2664" i="92"/>
  <c r="G2665" i="92"/>
  <c r="G2666" i="92"/>
  <c r="G2667" i="92"/>
  <c r="G2668" i="92"/>
  <c r="G2669" i="92"/>
  <c r="G2670" i="92"/>
  <c r="G2671" i="92"/>
  <c r="G2672" i="92"/>
  <c r="G2673" i="92"/>
  <c r="G2674" i="92"/>
  <c r="G2675" i="92"/>
  <c r="G2676" i="92"/>
  <c r="G2677" i="92"/>
  <c r="G2678" i="92"/>
  <c r="G2679" i="92"/>
  <c r="G2680" i="92"/>
  <c r="G2681" i="92"/>
  <c r="G2682" i="92"/>
  <c r="G2683" i="92"/>
  <c r="G2684" i="92"/>
  <c r="G2685" i="92"/>
  <c r="G2686" i="92"/>
  <c r="G2687" i="92"/>
  <c r="G2688" i="92"/>
  <c r="G2689" i="92"/>
  <c r="G2690" i="92"/>
  <c r="G2691" i="92"/>
  <c r="G2692" i="92"/>
  <c r="G2693" i="92"/>
  <c r="G2694" i="92"/>
  <c r="G2695" i="92"/>
  <c r="G2696" i="92"/>
  <c r="G2697" i="92"/>
  <c r="G2698" i="92"/>
  <c r="G2699" i="92"/>
  <c r="G2700" i="92"/>
  <c r="G2701" i="92"/>
  <c r="G2702" i="92"/>
  <c r="G2703" i="92"/>
  <c r="G2704" i="92"/>
  <c r="G2705" i="92"/>
  <c r="G2706" i="92"/>
  <c r="G2707" i="92"/>
  <c r="G2708" i="92"/>
  <c r="G2709" i="92"/>
  <c r="G2710" i="92"/>
  <c r="G2711" i="92"/>
  <c r="G2712" i="92"/>
  <c r="G2713" i="92"/>
  <c r="G2714" i="92"/>
  <c r="G2715" i="92"/>
  <c r="G2716" i="92"/>
  <c r="G2717" i="92"/>
  <c r="G2718" i="92"/>
  <c r="G2719" i="92"/>
  <c r="G2720" i="92"/>
  <c r="G2721" i="92"/>
  <c r="G2722" i="92"/>
  <c r="G2723" i="92"/>
  <c r="G2724" i="92"/>
  <c r="G2725" i="92"/>
  <c r="G2726" i="92"/>
  <c r="G2727" i="92"/>
  <c r="G2728" i="92"/>
  <c r="G2729" i="92"/>
  <c r="G2730" i="92"/>
  <c r="G2731" i="92"/>
  <c r="G2732" i="92"/>
  <c r="G2733" i="92"/>
  <c r="G2734" i="92"/>
  <c r="G2735" i="92"/>
  <c r="G2736" i="92"/>
  <c r="G2737" i="92"/>
  <c r="G2738" i="92"/>
  <c r="G2739" i="92"/>
  <c r="G2740" i="92"/>
  <c r="G2741" i="92"/>
  <c r="G2742" i="92"/>
  <c r="G2743" i="92"/>
  <c r="G2744" i="92"/>
  <c r="G2745" i="92"/>
  <c r="G2746" i="92"/>
  <c r="G2747" i="92"/>
  <c r="G2748" i="92"/>
  <c r="G2749" i="92"/>
  <c r="G2750" i="92"/>
  <c r="G2751" i="92"/>
  <c r="G2752" i="92"/>
  <c r="G2753" i="92"/>
  <c r="G2754" i="92"/>
  <c r="G2755" i="92"/>
  <c r="G2756" i="92"/>
  <c r="G2757" i="92"/>
  <c r="G2758" i="92"/>
  <c r="G2759" i="92"/>
  <c r="G2760" i="92"/>
  <c r="G2761" i="92"/>
  <c r="G2762" i="92"/>
  <c r="G2763" i="92"/>
  <c r="G2764" i="92"/>
  <c r="G2765" i="92"/>
  <c r="G2766" i="92"/>
  <c r="G2767" i="92"/>
  <c r="G2768" i="92"/>
  <c r="G2769" i="92"/>
  <c r="G2770" i="92"/>
  <c r="G2771" i="92"/>
  <c r="G2772" i="92"/>
  <c r="G2773" i="92"/>
  <c r="G2774" i="92"/>
  <c r="G2775" i="92"/>
  <c r="G2776" i="92"/>
  <c r="G2777" i="92"/>
  <c r="G2778" i="92"/>
  <c r="G2779" i="92"/>
  <c r="G2780" i="92"/>
  <c r="G2781" i="92"/>
  <c r="G2782" i="92"/>
  <c r="G2783" i="92"/>
  <c r="G2784" i="92"/>
  <c r="G2785" i="92"/>
  <c r="G2786" i="92"/>
  <c r="G2787" i="92"/>
  <c r="G2788" i="92"/>
  <c r="G2789" i="92"/>
  <c r="G2790" i="92"/>
  <c r="G2791" i="92"/>
  <c r="G2792" i="92"/>
  <c r="G2793" i="92"/>
  <c r="G2794" i="92"/>
  <c r="G2795" i="92"/>
  <c r="G2796" i="92"/>
  <c r="G2797" i="92"/>
  <c r="G2798" i="92"/>
  <c r="G2799" i="92"/>
  <c r="G2800" i="92"/>
  <c r="G2801" i="92"/>
  <c r="G2802" i="92"/>
  <c r="G2803" i="92"/>
  <c r="G2804" i="92"/>
  <c r="G2805" i="92"/>
  <c r="G2806" i="92"/>
  <c r="G2807" i="92"/>
  <c r="G2808" i="92"/>
  <c r="G2809" i="92"/>
  <c r="G2810" i="92"/>
  <c r="G2811" i="92"/>
  <c r="G2812" i="92"/>
  <c r="G2813" i="92"/>
  <c r="G2814" i="92"/>
  <c r="G2815" i="92"/>
  <c r="G2816" i="92"/>
  <c r="G2817" i="92"/>
  <c r="G2818" i="92"/>
  <c r="G2819" i="92"/>
  <c r="G2820" i="92"/>
  <c r="G2821" i="92"/>
  <c r="G2822" i="92"/>
  <c r="G2823" i="92"/>
  <c r="G2824" i="92"/>
  <c r="G2825" i="92"/>
  <c r="G2826" i="92"/>
  <c r="G2827" i="92"/>
  <c r="G2828" i="92"/>
  <c r="G2829" i="92"/>
  <c r="G2830" i="92"/>
  <c r="G2831" i="92"/>
  <c r="G2832" i="92"/>
  <c r="G2833" i="92"/>
  <c r="G2834" i="92"/>
  <c r="G2835" i="92"/>
  <c r="G2836" i="92"/>
  <c r="G2837" i="92"/>
  <c r="G2838" i="92"/>
  <c r="G2839" i="92"/>
  <c r="G2840" i="92"/>
  <c r="G2841" i="92"/>
  <c r="G2842" i="92"/>
  <c r="G2843" i="92"/>
  <c r="G2844" i="92"/>
  <c r="G2845" i="92"/>
  <c r="G2846" i="92"/>
  <c r="G2847" i="92"/>
  <c r="G2848" i="92"/>
  <c r="G2849" i="92"/>
  <c r="G2850" i="92"/>
  <c r="G2851" i="92"/>
  <c r="G2852" i="92"/>
  <c r="G2853" i="92"/>
  <c r="G2854" i="92"/>
  <c r="G2855" i="92"/>
  <c r="G2856" i="92"/>
  <c r="G2857" i="92"/>
  <c r="G2858" i="92"/>
  <c r="G2859" i="92"/>
  <c r="G2860" i="92"/>
  <c r="G2861" i="92"/>
  <c r="G2862" i="92"/>
  <c r="G2863" i="92"/>
  <c r="G2864" i="92"/>
  <c r="G2865" i="92"/>
  <c r="G2866" i="92"/>
  <c r="G2867" i="92"/>
  <c r="G2868" i="92"/>
  <c r="G2869" i="92"/>
  <c r="G2870" i="92"/>
  <c r="G2871" i="92"/>
  <c r="G2872" i="92"/>
  <c r="G2873" i="92"/>
  <c r="G2874" i="92"/>
  <c r="G2875" i="92"/>
  <c r="G2876" i="92"/>
  <c r="G2877" i="92"/>
  <c r="G2878" i="92"/>
  <c r="G2879" i="92"/>
  <c r="G2880" i="92"/>
  <c r="G2881" i="92"/>
  <c r="G2882" i="92"/>
  <c r="G2883" i="92"/>
  <c r="G2884" i="92"/>
  <c r="G2885" i="92"/>
  <c r="G2886" i="92"/>
  <c r="G2887" i="92"/>
  <c r="G2888" i="92"/>
  <c r="G2889" i="92"/>
  <c r="G2890" i="92"/>
  <c r="G2891" i="92"/>
  <c r="G2892" i="92"/>
  <c r="G2893" i="92"/>
  <c r="G2894" i="92"/>
  <c r="G2895" i="92"/>
  <c r="G2896" i="92"/>
  <c r="G2897" i="92"/>
  <c r="G2898" i="92"/>
  <c r="G2899" i="92"/>
  <c r="G2900" i="92"/>
  <c r="G2901" i="92"/>
  <c r="G2902" i="92"/>
  <c r="G2903" i="92"/>
  <c r="G2904" i="92"/>
  <c r="G2905" i="92"/>
  <c r="G2906" i="92"/>
  <c r="G2907" i="92"/>
  <c r="G2908" i="92"/>
  <c r="G2909" i="92"/>
  <c r="G2910" i="92"/>
  <c r="G2911" i="92"/>
  <c r="G2912" i="92"/>
  <c r="G2913" i="92"/>
  <c r="G2914" i="92"/>
  <c r="G2915" i="92"/>
  <c r="G2916" i="92"/>
  <c r="G2917" i="92"/>
  <c r="G2918" i="92"/>
  <c r="G2919" i="92"/>
  <c r="G2920" i="92"/>
  <c r="G2921" i="92"/>
  <c r="G2922" i="92"/>
  <c r="G2923" i="92"/>
  <c r="G2924" i="92"/>
  <c r="G2925" i="92"/>
  <c r="G2926" i="92"/>
  <c r="G2927" i="92"/>
  <c r="G2928" i="92"/>
  <c r="G2929" i="92"/>
  <c r="G2930" i="92"/>
  <c r="G2931" i="92"/>
  <c r="G2932" i="92"/>
  <c r="G2933" i="92"/>
  <c r="G2934" i="92"/>
  <c r="G2935" i="92"/>
  <c r="G2936" i="92"/>
  <c r="G2937" i="92"/>
  <c r="G2938" i="92"/>
  <c r="G2939" i="92"/>
  <c r="G2940" i="92"/>
  <c r="G2941" i="92"/>
  <c r="G2942" i="92"/>
  <c r="G2943" i="92"/>
  <c r="G2944" i="92"/>
  <c r="G2945" i="92"/>
  <c r="G2946" i="92"/>
  <c r="G2947" i="92"/>
  <c r="G2948" i="92"/>
  <c r="G2949" i="92"/>
  <c r="G2950" i="92"/>
  <c r="G2951" i="92"/>
  <c r="G2952" i="92"/>
  <c r="G2953" i="92"/>
  <c r="G2954" i="92"/>
  <c r="G2955" i="92"/>
  <c r="G2956" i="92"/>
  <c r="G2957" i="92"/>
  <c r="G2958" i="92"/>
  <c r="G2959" i="92"/>
  <c r="G2960" i="92"/>
  <c r="G2961" i="92"/>
  <c r="G2962" i="92"/>
  <c r="G2963" i="92"/>
  <c r="G2964" i="92"/>
  <c r="G2965" i="92"/>
  <c r="G2966" i="92"/>
  <c r="G2967" i="92"/>
  <c r="G2968" i="92"/>
  <c r="G2969" i="92"/>
  <c r="G2970" i="92"/>
  <c r="G2971" i="92"/>
  <c r="G2972" i="92"/>
  <c r="G2973" i="92"/>
  <c r="G2974" i="92"/>
  <c r="G2975" i="92"/>
  <c r="G2976" i="92"/>
  <c r="G2977" i="92"/>
  <c r="G2978" i="92"/>
  <c r="G2979" i="92"/>
  <c r="G2980" i="92"/>
  <c r="G2981" i="92"/>
  <c r="G2982" i="92"/>
  <c r="G2983" i="92"/>
  <c r="G2984" i="92"/>
  <c r="G2985" i="92"/>
  <c r="G2986" i="92"/>
  <c r="G2987" i="92"/>
  <c r="G2988" i="92"/>
  <c r="G2989" i="92"/>
  <c r="G2990" i="92"/>
  <c r="G2991" i="92"/>
  <c r="G2992" i="92"/>
  <c r="G2993" i="92"/>
  <c r="G2994" i="92"/>
  <c r="G2995" i="92"/>
  <c r="G2996" i="92"/>
  <c r="G2997" i="92"/>
  <c r="G2998" i="92"/>
  <c r="G2999" i="92"/>
  <c r="G3000" i="92"/>
  <c r="G3001" i="92"/>
  <c r="G3002" i="92"/>
  <c r="G3003" i="92"/>
  <c r="G3004" i="92"/>
  <c r="G3005" i="92"/>
  <c r="G3006" i="92"/>
  <c r="G3007" i="92"/>
  <c r="G3008" i="92"/>
  <c r="G3009" i="92"/>
  <c r="G3010" i="92"/>
  <c r="G3011" i="92"/>
  <c r="G3012" i="92"/>
  <c r="G3013" i="92"/>
  <c r="G3014" i="92"/>
  <c r="G3015" i="92"/>
  <c r="G3016" i="92"/>
  <c r="G3017" i="92"/>
  <c r="G3018" i="92"/>
  <c r="G3019" i="92"/>
  <c r="G3020" i="92"/>
  <c r="G3021" i="92"/>
  <c r="G3022" i="92"/>
  <c r="G3023" i="92"/>
  <c r="G3024" i="92"/>
  <c r="G3025" i="92"/>
  <c r="G3026" i="92"/>
  <c r="G3027" i="92"/>
  <c r="G3028" i="92"/>
  <c r="G3029" i="92"/>
  <c r="G3030" i="92"/>
  <c r="G3031" i="92"/>
  <c r="G3032" i="92"/>
  <c r="G3033" i="92"/>
  <c r="G3034" i="92"/>
  <c r="G3035" i="92"/>
  <c r="G3036" i="92"/>
  <c r="G3037" i="92"/>
  <c r="G3038" i="92"/>
  <c r="G3039" i="92"/>
  <c r="G3040" i="92"/>
  <c r="G3041" i="92"/>
  <c r="G3042" i="92"/>
  <c r="G3043" i="92"/>
  <c r="G3044" i="92"/>
  <c r="G3045" i="92"/>
  <c r="G3046" i="92"/>
  <c r="G3047" i="92"/>
  <c r="G3048" i="92"/>
  <c r="G3049" i="92"/>
  <c r="G3050" i="92"/>
  <c r="G3051" i="92"/>
  <c r="G3052" i="92"/>
  <c r="G3053" i="92"/>
  <c r="G3054" i="92"/>
  <c r="G3055" i="92"/>
  <c r="G3056" i="92"/>
  <c r="G3057" i="92"/>
  <c r="G3058" i="92"/>
  <c r="G3059" i="92"/>
  <c r="G3060" i="92"/>
  <c r="G3061" i="92"/>
  <c r="G3062" i="92"/>
  <c r="G3063" i="92"/>
  <c r="G3064" i="92"/>
  <c r="G3065" i="92"/>
  <c r="G3066" i="92"/>
  <c r="G3067" i="92"/>
  <c r="G3068" i="92"/>
  <c r="G3069" i="92"/>
  <c r="G3070" i="92"/>
  <c r="G3071" i="92"/>
  <c r="G3072" i="92"/>
  <c r="G3073" i="92"/>
  <c r="G3074" i="92"/>
  <c r="G3075" i="92"/>
  <c r="G3076" i="92"/>
  <c r="G3077" i="92"/>
  <c r="G3078" i="92"/>
  <c r="G3079" i="92"/>
  <c r="G3080" i="92"/>
  <c r="G3081" i="92"/>
  <c r="G3082" i="92"/>
  <c r="G3083" i="92"/>
  <c r="G3084" i="92"/>
  <c r="G3085" i="92"/>
  <c r="G3086" i="92"/>
  <c r="G3087" i="92"/>
  <c r="G3088" i="92"/>
  <c r="G3089" i="92"/>
  <c r="G3090" i="92"/>
  <c r="G3091" i="92"/>
  <c r="G3092" i="92"/>
  <c r="G3093" i="92"/>
  <c r="G3094" i="92"/>
  <c r="G3095" i="92"/>
  <c r="G3096" i="92"/>
  <c r="G3097" i="92"/>
  <c r="G3098" i="92"/>
  <c r="G3099" i="92"/>
  <c r="G3100" i="92"/>
  <c r="G3101" i="92"/>
  <c r="G3102" i="92"/>
  <c r="G3103" i="92"/>
  <c r="G3104" i="92"/>
  <c r="G3105" i="92"/>
  <c r="G3106" i="92"/>
  <c r="G3107" i="92"/>
  <c r="G3108" i="92"/>
  <c r="G3109" i="92"/>
  <c r="G3110" i="92"/>
  <c r="G3111" i="92"/>
  <c r="G3112" i="92"/>
  <c r="G3113" i="92"/>
  <c r="G3114" i="92"/>
  <c r="G3115" i="92"/>
  <c r="G3116" i="92"/>
  <c r="G3117" i="92"/>
  <c r="G3118" i="92"/>
  <c r="G3119" i="92"/>
  <c r="G3120" i="92"/>
  <c r="G3121" i="92"/>
  <c r="G3122" i="92"/>
  <c r="G3123" i="92"/>
  <c r="G3124" i="92"/>
  <c r="G3125" i="92"/>
  <c r="G3126" i="92"/>
  <c r="G3127" i="92"/>
  <c r="G3128" i="92"/>
  <c r="G3129" i="92"/>
  <c r="G3130" i="92"/>
  <c r="G3131" i="92"/>
  <c r="G3132" i="92"/>
  <c r="G3133" i="92"/>
  <c r="G3134" i="92"/>
  <c r="G3135" i="92"/>
  <c r="G3136" i="92"/>
  <c r="G3137" i="92"/>
  <c r="G3138" i="92"/>
  <c r="G3139" i="92"/>
  <c r="G3140" i="92"/>
  <c r="G3141" i="92"/>
  <c r="G3142" i="92"/>
  <c r="G3143" i="92"/>
  <c r="G3144" i="92"/>
  <c r="G3145" i="92"/>
  <c r="G3146" i="92"/>
  <c r="G3147" i="92"/>
  <c r="G3148" i="92"/>
  <c r="G3149" i="92"/>
  <c r="G3150" i="92"/>
  <c r="G3151" i="92"/>
  <c r="G3152" i="92"/>
  <c r="G3153" i="92"/>
  <c r="G3154" i="92"/>
  <c r="G3155" i="92"/>
  <c r="G3156" i="92"/>
  <c r="G3157" i="92"/>
  <c r="G3158" i="92"/>
  <c r="G3159" i="92"/>
  <c r="G3160" i="92"/>
  <c r="G3161" i="92"/>
  <c r="G3162" i="92"/>
  <c r="G3163" i="92"/>
  <c r="G3164" i="92"/>
  <c r="G3165" i="92"/>
  <c r="G3166" i="92"/>
  <c r="G3167" i="92"/>
  <c r="G3168" i="92"/>
  <c r="G3169" i="92"/>
  <c r="G3170" i="92"/>
  <c r="G3171" i="92"/>
  <c r="G3172" i="92"/>
  <c r="G3173" i="92"/>
  <c r="G3174" i="92"/>
  <c r="G3175" i="92"/>
  <c r="G3176" i="92"/>
  <c r="G3177" i="92"/>
  <c r="G3178" i="92"/>
  <c r="G3179" i="92"/>
  <c r="G3180" i="92"/>
  <c r="G3181" i="92"/>
  <c r="G3182" i="92"/>
  <c r="G3183" i="92"/>
  <c r="G3184" i="92"/>
  <c r="G3185" i="92"/>
  <c r="G3186" i="92"/>
  <c r="G3187" i="92"/>
  <c r="G3188" i="92"/>
  <c r="G3189" i="92"/>
  <c r="G3190" i="92"/>
  <c r="G3191" i="92"/>
  <c r="G3192" i="92"/>
  <c r="G3193" i="92"/>
  <c r="G3194" i="92"/>
  <c r="G3195" i="92"/>
  <c r="G3196" i="92"/>
  <c r="G3197" i="92"/>
  <c r="G3198" i="92"/>
  <c r="G3199" i="92"/>
  <c r="G3200" i="92"/>
  <c r="G3201" i="92"/>
  <c r="G3202" i="92"/>
  <c r="G3203" i="92"/>
  <c r="G3204" i="92"/>
  <c r="G3205" i="92"/>
  <c r="G3206" i="92"/>
  <c r="G3207" i="92"/>
  <c r="G3208" i="92"/>
  <c r="G3209" i="92"/>
  <c r="G3210" i="92"/>
  <c r="G3211" i="92"/>
  <c r="G3212" i="92"/>
  <c r="G3213" i="92"/>
  <c r="G3214" i="92"/>
  <c r="G3215" i="92"/>
  <c r="G3216" i="92"/>
  <c r="G3217" i="92"/>
  <c r="G3218" i="92"/>
  <c r="G3219" i="92"/>
  <c r="G3220" i="92"/>
  <c r="G3221" i="92"/>
  <c r="G3222" i="92"/>
  <c r="G3223" i="92"/>
  <c r="G3224" i="92"/>
  <c r="G3225" i="92"/>
  <c r="G3226" i="92"/>
  <c r="G3227" i="92"/>
  <c r="G3228" i="92"/>
  <c r="G3229" i="92"/>
  <c r="G3230" i="92"/>
  <c r="G3231" i="92"/>
  <c r="G3232" i="92"/>
  <c r="G3233" i="92"/>
  <c r="G3234" i="92"/>
  <c r="G3235" i="92"/>
  <c r="G3236" i="92"/>
  <c r="G3237" i="92"/>
  <c r="G3238" i="92"/>
  <c r="G3239" i="92"/>
  <c r="G3240" i="92"/>
  <c r="G3241" i="92"/>
  <c r="G3242" i="92"/>
  <c r="G3243" i="92"/>
  <c r="G3244" i="92"/>
  <c r="G3245" i="92"/>
  <c r="G3246" i="92"/>
  <c r="G3247" i="92"/>
  <c r="G3248" i="92"/>
  <c r="G3249" i="92"/>
  <c r="G3250" i="92"/>
  <c r="G3251" i="92"/>
  <c r="G3252" i="92"/>
  <c r="G3253" i="92"/>
  <c r="G3254" i="92"/>
  <c r="G3255" i="92"/>
  <c r="G3256" i="92"/>
  <c r="G3257" i="92"/>
  <c r="G3258" i="92"/>
  <c r="G3259" i="92"/>
  <c r="G3260" i="92"/>
  <c r="G3261" i="92"/>
  <c r="G3262" i="92"/>
  <c r="G3263" i="92"/>
  <c r="G3264" i="92"/>
  <c r="G3265" i="92"/>
  <c r="G3266" i="92"/>
  <c r="G3267" i="92"/>
  <c r="G3268" i="92"/>
  <c r="G3269" i="92"/>
  <c r="G3270" i="92"/>
  <c r="G3271" i="92"/>
  <c r="G3272" i="92"/>
  <c r="G3273" i="92"/>
  <c r="G3274" i="92"/>
  <c r="G3275" i="92"/>
  <c r="G3276" i="92"/>
  <c r="G3277" i="92"/>
  <c r="G3278" i="92"/>
  <c r="G3279" i="92"/>
  <c r="G3280" i="92"/>
  <c r="G3281" i="92"/>
  <c r="G3282" i="92"/>
  <c r="G3283" i="92"/>
  <c r="G3284" i="92"/>
  <c r="G3285" i="92"/>
  <c r="G3286" i="92"/>
  <c r="G3287" i="92"/>
  <c r="G3288" i="92"/>
  <c r="G3289" i="92"/>
  <c r="G3290" i="92"/>
  <c r="G3291" i="92"/>
  <c r="G3292" i="92"/>
  <c r="G3293" i="92"/>
  <c r="G3294" i="92"/>
  <c r="G3295" i="92"/>
  <c r="G3296" i="92"/>
  <c r="G3297" i="92"/>
  <c r="G3298" i="92"/>
  <c r="G3299" i="92"/>
  <c r="G3300" i="92"/>
  <c r="G3301" i="92"/>
  <c r="G3302" i="92"/>
  <c r="G3303" i="92"/>
  <c r="G3304" i="92"/>
  <c r="G3305" i="92"/>
  <c r="G3306" i="92"/>
  <c r="G3307" i="92"/>
  <c r="G3308" i="92"/>
  <c r="G3309" i="92"/>
  <c r="G3310" i="92"/>
  <c r="G3311" i="92"/>
  <c r="G3312" i="92"/>
  <c r="G3313" i="92"/>
  <c r="G3314" i="92"/>
  <c r="G3315" i="92"/>
  <c r="G3316" i="92"/>
  <c r="G3317" i="92"/>
  <c r="G3318" i="92"/>
  <c r="G3319" i="92"/>
  <c r="G3320" i="92"/>
  <c r="G3321" i="92"/>
  <c r="G3322" i="92"/>
  <c r="G3323" i="92"/>
  <c r="G3324" i="92"/>
  <c r="G3325" i="92"/>
  <c r="G3326" i="92"/>
  <c r="G3327" i="92"/>
  <c r="G3328" i="92"/>
  <c r="G3329" i="92"/>
  <c r="G3330" i="92"/>
  <c r="G3331" i="92"/>
  <c r="G3332" i="92"/>
  <c r="G3333" i="92"/>
  <c r="G3334" i="92"/>
  <c r="G3335" i="92"/>
  <c r="G3336" i="92"/>
  <c r="G3337" i="92"/>
  <c r="G3338" i="92"/>
  <c r="G3339" i="92"/>
  <c r="G3340" i="92"/>
  <c r="G3341" i="92"/>
  <c r="G3342" i="92"/>
  <c r="G3343" i="92"/>
  <c r="G3344" i="92"/>
  <c r="G3345" i="92"/>
  <c r="G3346" i="92"/>
  <c r="G3347" i="92"/>
  <c r="G3348" i="92"/>
  <c r="G3349" i="92"/>
  <c r="G3350" i="92"/>
  <c r="G3351" i="92"/>
  <c r="G3352" i="92"/>
  <c r="G3353" i="92"/>
  <c r="G3354" i="92"/>
  <c r="G3355" i="92"/>
  <c r="G3356" i="92"/>
  <c r="G3357" i="92"/>
  <c r="G3358" i="92"/>
  <c r="G3359" i="92"/>
  <c r="G3360" i="92"/>
  <c r="G3361" i="92"/>
  <c r="G3362" i="92"/>
  <c r="G3363" i="92"/>
  <c r="G3364" i="92"/>
  <c r="G3365" i="92"/>
  <c r="G3366" i="92"/>
  <c r="G3367" i="92"/>
  <c r="G3368" i="92"/>
  <c r="G3369" i="92"/>
  <c r="G3370" i="92"/>
  <c r="G3371" i="92"/>
  <c r="G3372" i="92"/>
  <c r="G3373" i="92"/>
  <c r="G3374" i="92"/>
  <c r="G3375" i="92"/>
  <c r="G3376" i="92"/>
  <c r="G3377" i="92"/>
  <c r="G3378" i="92"/>
  <c r="G3379" i="92"/>
  <c r="G3380" i="92"/>
  <c r="G3381" i="92"/>
  <c r="G3382" i="92"/>
  <c r="G3383" i="92"/>
  <c r="G3384" i="92"/>
  <c r="G3385" i="92"/>
  <c r="G3386" i="92"/>
  <c r="G3387" i="92"/>
  <c r="G3388" i="92"/>
  <c r="G3389" i="92"/>
  <c r="G3390" i="92"/>
  <c r="G3391" i="92"/>
  <c r="G3392" i="92"/>
  <c r="G3393" i="92"/>
  <c r="G3394" i="92"/>
  <c r="G3395" i="92"/>
  <c r="G3396" i="92"/>
  <c r="G3397" i="92"/>
  <c r="G3398" i="92"/>
  <c r="G3399" i="92"/>
  <c r="G3400" i="92"/>
  <c r="G3401" i="92"/>
  <c r="G3402" i="92"/>
  <c r="G3403" i="92"/>
  <c r="G3404" i="92"/>
  <c r="G3405" i="92"/>
  <c r="G3406" i="92"/>
  <c r="G3407" i="92"/>
  <c r="G3408" i="92"/>
  <c r="G3409" i="92"/>
  <c r="G3410" i="92"/>
  <c r="G3411" i="92"/>
  <c r="G3412" i="92"/>
  <c r="G3413" i="92"/>
  <c r="G3414" i="92"/>
  <c r="G3415" i="92"/>
  <c r="G3416" i="92"/>
  <c r="G3417" i="92"/>
  <c r="G3418" i="92"/>
  <c r="G3419" i="92"/>
  <c r="G3420" i="92"/>
  <c r="G3421" i="92"/>
  <c r="G3422" i="92"/>
  <c r="G3423" i="92"/>
  <c r="G3424" i="92"/>
  <c r="G3425" i="92"/>
  <c r="G3426" i="92"/>
  <c r="G3427" i="92"/>
  <c r="G3428" i="92"/>
  <c r="G3429" i="92"/>
  <c r="G3430" i="92"/>
  <c r="G3431" i="92"/>
  <c r="G3432" i="92"/>
  <c r="G3433" i="92"/>
  <c r="G3434" i="92"/>
  <c r="G3435" i="92"/>
  <c r="G3436" i="92"/>
  <c r="G3437" i="92"/>
  <c r="G3438" i="92"/>
  <c r="G3439" i="92"/>
  <c r="G3440" i="92"/>
  <c r="G3441" i="92"/>
  <c r="G3442" i="92"/>
  <c r="G3443" i="92"/>
  <c r="G3444" i="92"/>
  <c r="G3445" i="92"/>
  <c r="G3446" i="92"/>
  <c r="G3447" i="92"/>
  <c r="G3448" i="92"/>
  <c r="G3449" i="92"/>
  <c r="G3450" i="92"/>
  <c r="G3451" i="92"/>
  <c r="G3452" i="92"/>
  <c r="G3453" i="92"/>
  <c r="G3454" i="92"/>
  <c r="G3455" i="92"/>
  <c r="G3456" i="92"/>
  <c r="G3457" i="92"/>
  <c r="G3458" i="92"/>
  <c r="G3459" i="92"/>
  <c r="G3460" i="92"/>
  <c r="G3461" i="92"/>
  <c r="G3462" i="92"/>
  <c r="G3463" i="92"/>
  <c r="G3464" i="92"/>
  <c r="G3465" i="92"/>
  <c r="G3466" i="92"/>
  <c r="G3467" i="92"/>
  <c r="G3468" i="92"/>
  <c r="G3469" i="92"/>
  <c r="G3470" i="92"/>
  <c r="G3471" i="92"/>
  <c r="G3472" i="92"/>
  <c r="G3473" i="92"/>
  <c r="G3474" i="92"/>
  <c r="G3475" i="92"/>
  <c r="G3476" i="92"/>
  <c r="G3477" i="92"/>
  <c r="G3478" i="92"/>
  <c r="G3479" i="92"/>
  <c r="G3480" i="92"/>
  <c r="G3481" i="92"/>
  <c r="G3482" i="92"/>
  <c r="G3483" i="92"/>
  <c r="G3484" i="92"/>
  <c r="G3485" i="92"/>
  <c r="G3486" i="92"/>
  <c r="G3487" i="92"/>
  <c r="G3488" i="92"/>
  <c r="G3489" i="92"/>
  <c r="G3490" i="92"/>
  <c r="G3491" i="92"/>
  <c r="G3492" i="92"/>
  <c r="G3493" i="92"/>
  <c r="G3494" i="92"/>
  <c r="G3495" i="92"/>
  <c r="G3496" i="92"/>
  <c r="G3497" i="92"/>
  <c r="G3498" i="92"/>
  <c r="G3499" i="92"/>
  <c r="G3500" i="92"/>
  <c r="G3501" i="92"/>
  <c r="G3502" i="92"/>
  <c r="G3503" i="92"/>
  <c r="G3504" i="92"/>
  <c r="G3505" i="92"/>
  <c r="G3506" i="92"/>
  <c r="G3507" i="92"/>
  <c r="G3508" i="92"/>
  <c r="G3509" i="92"/>
  <c r="G3510" i="92"/>
  <c r="G3511" i="92"/>
  <c r="G3512" i="92"/>
  <c r="G3513" i="92"/>
  <c r="G3514" i="92"/>
  <c r="G3515" i="92"/>
  <c r="G3516" i="92"/>
  <c r="G3517" i="92"/>
  <c r="G3518" i="92"/>
  <c r="G3519" i="92"/>
  <c r="G3520" i="92"/>
  <c r="G3521" i="92"/>
  <c r="G3522" i="92"/>
  <c r="G3523" i="92"/>
  <c r="G3524" i="92"/>
  <c r="G3525" i="92"/>
  <c r="G3526" i="92"/>
  <c r="G3527" i="92"/>
  <c r="G3528" i="92"/>
  <c r="G3529" i="92"/>
  <c r="G3530" i="92"/>
  <c r="G3531" i="92"/>
  <c r="G3532" i="92"/>
  <c r="G3533" i="92"/>
  <c r="G3534" i="92"/>
  <c r="G3535" i="92"/>
  <c r="G3536" i="92"/>
  <c r="G3537" i="92"/>
  <c r="G3538" i="92"/>
  <c r="G3539" i="92"/>
  <c r="G3540" i="92"/>
  <c r="G3541" i="92"/>
  <c r="G3542" i="92"/>
  <c r="G3543" i="92"/>
  <c r="G3544" i="92"/>
  <c r="G3545" i="92"/>
  <c r="G3546" i="92"/>
  <c r="G3547" i="92"/>
  <c r="G3548" i="92"/>
  <c r="G3549" i="92"/>
  <c r="G3550" i="92"/>
  <c r="G3551" i="92"/>
  <c r="G3552" i="92"/>
  <c r="G3553" i="92"/>
  <c r="G3554" i="92"/>
  <c r="G3555" i="92"/>
  <c r="G3556" i="92"/>
  <c r="G3557" i="92"/>
  <c r="G3558" i="92"/>
  <c r="G3559" i="92"/>
  <c r="G3560" i="92"/>
  <c r="G3561" i="92"/>
  <c r="G3562" i="92"/>
  <c r="G3563" i="92"/>
  <c r="G3564" i="92"/>
  <c r="G3565" i="92"/>
  <c r="G3566" i="92"/>
  <c r="G3567" i="92"/>
  <c r="G3568" i="92"/>
  <c r="G3569" i="92"/>
  <c r="G3570" i="92"/>
  <c r="G3571" i="92"/>
  <c r="G3572" i="92"/>
  <c r="G3573" i="92"/>
  <c r="G3574" i="92"/>
  <c r="G3575" i="92"/>
  <c r="G3576" i="92"/>
  <c r="G3577" i="92"/>
  <c r="G3578" i="92"/>
  <c r="G3579" i="92"/>
  <c r="G3580" i="92"/>
  <c r="G3581" i="92"/>
  <c r="G3582" i="92"/>
  <c r="G3583" i="92"/>
  <c r="G3584" i="92"/>
  <c r="G3585" i="92"/>
  <c r="G3586" i="92"/>
  <c r="G3587" i="92"/>
  <c r="G3588" i="92"/>
  <c r="G3589" i="92"/>
  <c r="G3590" i="92"/>
  <c r="G3591" i="92"/>
  <c r="G3592" i="92"/>
  <c r="G3593" i="92"/>
  <c r="G3594" i="92"/>
  <c r="G3595" i="92"/>
  <c r="G3596" i="92"/>
  <c r="G3597" i="92"/>
  <c r="G3598" i="92"/>
  <c r="G3599" i="92"/>
  <c r="G3600" i="92"/>
  <c r="G3601" i="92"/>
  <c r="G3602" i="92"/>
  <c r="G3603" i="92"/>
  <c r="G3604" i="92"/>
  <c r="G3605" i="92"/>
  <c r="G3606" i="92"/>
  <c r="G3607" i="92"/>
  <c r="G3608" i="92"/>
  <c r="G3609" i="92"/>
  <c r="G3610" i="92"/>
  <c r="G3611" i="92"/>
  <c r="G3612" i="92"/>
  <c r="G3613" i="92"/>
  <c r="G3614" i="92"/>
  <c r="G3615" i="92"/>
  <c r="G3616" i="92"/>
  <c r="G3617" i="92"/>
  <c r="G3618" i="92"/>
  <c r="G3619" i="92"/>
  <c r="G3620" i="92"/>
  <c r="G3621" i="92"/>
  <c r="G3622" i="92"/>
  <c r="G3623" i="92"/>
  <c r="G3624" i="92"/>
  <c r="G3625" i="92"/>
  <c r="G3626" i="92"/>
  <c r="G3627" i="92"/>
  <c r="G3628" i="92"/>
  <c r="G3629" i="92"/>
  <c r="G3630" i="92"/>
  <c r="G3631" i="92"/>
  <c r="G3632" i="92"/>
  <c r="G3633" i="92"/>
  <c r="G3634" i="92"/>
  <c r="G3635" i="92"/>
  <c r="G3636" i="92"/>
  <c r="G3637" i="92"/>
  <c r="G3638" i="92"/>
  <c r="G3639" i="92"/>
  <c r="G3640" i="92"/>
  <c r="G3641" i="92"/>
  <c r="G3642" i="92"/>
  <c r="G3643" i="92"/>
  <c r="G3644" i="92"/>
  <c r="G3645" i="92"/>
  <c r="G3646" i="92"/>
  <c r="G3647" i="92"/>
  <c r="G3648" i="92"/>
  <c r="G3649" i="92"/>
  <c r="G3650" i="92"/>
  <c r="G3651" i="92"/>
  <c r="G3652" i="92"/>
  <c r="G3653" i="92"/>
  <c r="G3654" i="92"/>
  <c r="G3655" i="92"/>
  <c r="G3656" i="92"/>
  <c r="G3657" i="92"/>
  <c r="G3658" i="92"/>
  <c r="G3659" i="92"/>
  <c r="G3660" i="92"/>
  <c r="G3661" i="92"/>
  <c r="G3662" i="92"/>
  <c r="G3663" i="92"/>
  <c r="G3664" i="92"/>
  <c r="G3665" i="92"/>
  <c r="G3666" i="92"/>
  <c r="G3667" i="92"/>
  <c r="G3668" i="92"/>
  <c r="G3669" i="92"/>
  <c r="G3670" i="92"/>
  <c r="G3671" i="92"/>
  <c r="G3672" i="92"/>
  <c r="G3673" i="92"/>
  <c r="G3674" i="92"/>
  <c r="G3675" i="92"/>
  <c r="G3676" i="92"/>
  <c r="G3677" i="92"/>
  <c r="G3678" i="92"/>
  <c r="G3679" i="92"/>
  <c r="G3680" i="92"/>
  <c r="G3681" i="92"/>
  <c r="G3682" i="92"/>
  <c r="G3683" i="92"/>
  <c r="G3684" i="92"/>
  <c r="G3685" i="92"/>
  <c r="G3686" i="92"/>
  <c r="G3687" i="92"/>
  <c r="G3688" i="92"/>
  <c r="G3689" i="92"/>
  <c r="G3690" i="92"/>
  <c r="G3691" i="92"/>
  <c r="G3692" i="92"/>
  <c r="G3693" i="92"/>
  <c r="G3694" i="92"/>
  <c r="G3695" i="92"/>
  <c r="G3696" i="92"/>
  <c r="G3697" i="92"/>
  <c r="G3698" i="92"/>
  <c r="G3699" i="92"/>
  <c r="G3700" i="92"/>
  <c r="G3701" i="92"/>
  <c r="G3702" i="92"/>
  <c r="G3703" i="92"/>
  <c r="G3704" i="92"/>
  <c r="G3705" i="92"/>
  <c r="G3706" i="92"/>
  <c r="G3707" i="92"/>
  <c r="G3708" i="92"/>
  <c r="G3709" i="92"/>
  <c r="G3710" i="92"/>
  <c r="G3711" i="92"/>
  <c r="G3712" i="92"/>
  <c r="G3713" i="92"/>
  <c r="G3714" i="92"/>
  <c r="G3715" i="92"/>
  <c r="G3716" i="92"/>
  <c r="G3717" i="92"/>
  <c r="G3718" i="92"/>
  <c r="G3719" i="92"/>
  <c r="G3720" i="92"/>
  <c r="G3721" i="92"/>
  <c r="G3722" i="92"/>
  <c r="G3723" i="92"/>
  <c r="G3724" i="92"/>
  <c r="G3725" i="92"/>
  <c r="G3726" i="92"/>
  <c r="G3727" i="92"/>
  <c r="G3728" i="92"/>
  <c r="G3729" i="92"/>
  <c r="G3730" i="92"/>
  <c r="G3731" i="92"/>
  <c r="G3732" i="92"/>
  <c r="G3733" i="92"/>
  <c r="G3734" i="92"/>
  <c r="G3735" i="92"/>
  <c r="G3736" i="92"/>
  <c r="G3737" i="92"/>
  <c r="G3738" i="92"/>
  <c r="G3739" i="92"/>
  <c r="G3740" i="92"/>
  <c r="G3741" i="92"/>
  <c r="G3742" i="92"/>
  <c r="G3743" i="92"/>
  <c r="G3744" i="92"/>
  <c r="G3745" i="92"/>
  <c r="G3746" i="92"/>
  <c r="G3747" i="92"/>
  <c r="G3748" i="92"/>
  <c r="G3749" i="92"/>
  <c r="G3750" i="92"/>
  <c r="G3751" i="92"/>
  <c r="G3752" i="92"/>
  <c r="G3753" i="92"/>
  <c r="G3754" i="92"/>
  <c r="G3755" i="92"/>
  <c r="G3756" i="92"/>
  <c r="G3757" i="92"/>
  <c r="G3758" i="92"/>
  <c r="G3759" i="92"/>
  <c r="G3760" i="92"/>
  <c r="G3761" i="92"/>
  <c r="G3762" i="92"/>
  <c r="G3763" i="92"/>
  <c r="G3764" i="92"/>
  <c r="G3765" i="92"/>
  <c r="G3766" i="92"/>
  <c r="G3767" i="92"/>
  <c r="G3768" i="92"/>
  <c r="G3769" i="92"/>
  <c r="G3770" i="92"/>
  <c r="G3771" i="92"/>
  <c r="G3772" i="92"/>
  <c r="G3773" i="92"/>
  <c r="G3774" i="92"/>
  <c r="G3775" i="92"/>
  <c r="G3776" i="92"/>
  <c r="G3777" i="92"/>
  <c r="G3778" i="92"/>
  <c r="G3779" i="92"/>
  <c r="G3780" i="92"/>
  <c r="G3781" i="92"/>
  <c r="G3782" i="92"/>
  <c r="G3783" i="92"/>
  <c r="G3784" i="92"/>
  <c r="G3785" i="92"/>
  <c r="G3786" i="92"/>
  <c r="G3787" i="92"/>
  <c r="G3788" i="92"/>
  <c r="G3789" i="92"/>
  <c r="G3790" i="92"/>
  <c r="G3791" i="92"/>
  <c r="G3792" i="92"/>
  <c r="G3793" i="92"/>
  <c r="G3794" i="92"/>
  <c r="G3795" i="92"/>
  <c r="G3796" i="92"/>
  <c r="G3797" i="92"/>
  <c r="G3798" i="92"/>
  <c r="G3799" i="92"/>
  <c r="G3800" i="92"/>
  <c r="G3801" i="92"/>
  <c r="G3802" i="92"/>
  <c r="G3803" i="92"/>
  <c r="G3804" i="92"/>
  <c r="G3805" i="92"/>
  <c r="G3806" i="92"/>
  <c r="G3807" i="92"/>
  <c r="G3808" i="92"/>
  <c r="G3809" i="92"/>
  <c r="G3810" i="92"/>
  <c r="G3811" i="92"/>
  <c r="G3812" i="92"/>
  <c r="G3813" i="92"/>
  <c r="G3814" i="92"/>
  <c r="G3815" i="92"/>
  <c r="G3816" i="92"/>
  <c r="G3817" i="92"/>
  <c r="G3818" i="92"/>
  <c r="G3819" i="92"/>
  <c r="G3820" i="92"/>
  <c r="G3821" i="92"/>
  <c r="G3822" i="92"/>
  <c r="G3823" i="92"/>
  <c r="G3824" i="92"/>
  <c r="G3825" i="92"/>
  <c r="G3826" i="92"/>
  <c r="G3827" i="92"/>
  <c r="G3828" i="92"/>
  <c r="G3829" i="92"/>
  <c r="G3830" i="92"/>
  <c r="G3831" i="92"/>
  <c r="G3832" i="92"/>
  <c r="G3833" i="92"/>
  <c r="G3834" i="92"/>
  <c r="G3835" i="92"/>
  <c r="G3836" i="92"/>
  <c r="G3837" i="92"/>
  <c r="G3838" i="92"/>
  <c r="G3839" i="92"/>
  <c r="G3840" i="92"/>
  <c r="G3841" i="92"/>
  <c r="G3842" i="92"/>
  <c r="G3843" i="92"/>
  <c r="G3844" i="92"/>
  <c r="G3845" i="92"/>
  <c r="G3846" i="92"/>
  <c r="G3847" i="92"/>
  <c r="G3848" i="92"/>
  <c r="G3849" i="92"/>
  <c r="G3850" i="92"/>
  <c r="G3851" i="92"/>
  <c r="G3852" i="92"/>
  <c r="G3853" i="92"/>
  <c r="G3854" i="92"/>
  <c r="G3855" i="92"/>
  <c r="G3856" i="92"/>
  <c r="G3857" i="92"/>
  <c r="G3858" i="92"/>
  <c r="G3859" i="92"/>
  <c r="G3860" i="92"/>
  <c r="G3861" i="92"/>
  <c r="G3862" i="92"/>
  <c r="G3863" i="92"/>
  <c r="G3864" i="92"/>
  <c r="G3865" i="92"/>
  <c r="G3866" i="92"/>
  <c r="G3867" i="92"/>
  <c r="G3868" i="92"/>
  <c r="G3869" i="92"/>
  <c r="G3870" i="92"/>
  <c r="G3871" i="92"/>
  <c r="G3872" i="92"/>
  <c r="G3873" i="92"/>
  <c r="G3874" i="92"/>
  <c r="G3875" i="92"/>
  <c r="G3876" i="92"/>
  <c r="G3877" i="92"/>
  <c r="G3878" i="92"/>
  <c r="G3879" i="92"/>
  <c r="G3880" i="92"/>
  <c r="G3881" i="92"/>
  <c r="G3882" i="92"/>
  <c r="G3883" i="92"/>
  <c r="G3884" i="92"/>
  <c r="G3885" i="92"/>
  <c r="G3886" i="92"/>
  <c r="G3887" i="92"/>
  <c r="G3888" i="92"/>
  <c r="G3889" i="92"/>
  <c r="G3890" i="92"/>
  <c r="G3891" i="92"/>
  <c r="G3892" i="92"/>
  <c r="G3893" i="92"/>
  <c r="G3894" i="92"/>
  <c r="G3895" i="92"/>
  <c r="G3896" i="92"/>
  <c r="G3897" i="92"/>
  <c r="G3898" i="92"/>
  <c r="G3899" i="92"/>
  <c r="G3900" i="92"/>
  <c r="G3901" i="92"/>
  <c r="G3902" i="92"/>
  <c r="G3903" i="92"/>
  <c r="G3904" i="92"/>
  <c r="G3905" i="92"/>
  <c r="G3906" i="92"/>
  <c r="G3907" i="92"/>
  <c r="G3908" i="92"/>
  <c r="G3909" i="92"/>
  <c r="G3910" i="92"/>
  <c r="G3911" i="92"/>
  <c r="G3912" i="92"/>
  <c r="G3913" i="92"/>
  <c r="G3914" i="92"/>
  <c r="G3915" i="92"/>
  <c r="G3916" i="92"/>
  <c r="G3917" i="92"/>
  <c r="G3918" i="92"/>
  <c r="G3919" i="92"/>
  <c r="G3920" i="92"/>
  <c r="G3921" i="92"/>
  <c r="G3922" i="92"/>
  <c r="G3923" i="92"/>
  <c r="G3924" i="92"/>
  <c r="G3925" i="92"/>
  <c r="G3926" i="92"/>
  <c r="G3927" i="92"/>
  <c r="G3928" i="92"/>
  <c r="G3929" i="92"/>
  <c r="G3930" i="92"/>
  <c r="G3931" i="92"/>
  <c r="G3932" i="92"/>
  <c r="G3933" i="92"/>
  <c r="G3934" i="92"/>
  <c r="G3935" i="92"/>
  <c r="G3936" i="92"/>
  <c r="G3937" i="92"/>
  <c r="G3938" i="92"/>
  <c r="G3939" i="92"/>
  <c r="G3940" i="92"/>
  <c r="G3941" i="92"/>
  <c r="G3942" i="92"/>
  <c r="G3943" i="92"/>
  <c r="G3944" i="92"/>
  <c r="G3945" i="92"/>
  <c r="G3946" i="92"/>
  <c r="G3947" i="92"/>
  <c r="G3948" i="92"/>
  <c r="G3949" i="92"/>
  <c r="G3950" i="92"/>
  <c r="G3951" i="92"/>
  <c r="G3952" i="92"/>
  <c r="G3953" i="92"/>
  <c r="G3954" i="92"/>
  <c r="G3955" i="92"/>
  <c r="G3956" i="92"/>
  <c r="G3957" i="92"/>
  <c r="G3958" i="92"/>
  <c r="G3959" i="92"/>
  <c r="G3960" i="92"/>
  <c r="G3961" i="92"/>
  <c r="G3962" i="92"/>
  <c r="G3963" i="92"/>
  <c r="G3964" i="92"/>
  <c r="G3965" i="92"/>
  <c r="G3966" i="92"/>
  <c r="G3967" i="92"/>
  <c r="G3968" i="92"/>
  <c r="G3969" i="92"/>
  <c r="G3970" i="92"/>
  <c r="G3971" i="92"/>
  <c r="G3972" i="92"/>
  <c r="G3973" i="92"/>
  <c r="G3974" i="92"/>
  <c r="G3975" i="92"/>
  <c r="G3976" i="92"/>
  <c r="G3977" i="92"/>
  <c r="G3978" i="92"/>
  <c r="G3979" i="92"/>
  <c r="G3980" i="92"/>
  <c r="G3981" i="92"/>
  <c r="G3982" i="92"/>
  <c r="G3983" i="92"/>
  <c r="G3984" i="92"/>
  <c r="G3985" i="92"/>
  <c r="G3986" i="92"/>
  <c r="G3987" i="92"/>
  <c r="G3988" i="92"/>
  <c r="G3989" i="92"/>
  <c r="G3990" i="92"/>
  <c r="G3991" i="92"/>
  <c r="G3992" i="92"/>
  <c r="G3993" i="92"/>
  <c r="G3994" i="92"/>
  <c r="G3995" i="92"/>
  <c r="G3996" i="92"/>
  <c r="G3997" i="92"/>
  <c r="G3998" i="92"/>
  <c r="G3999" i="92"/>
  <c r="G4000" i="92"/>
  <c r="G4001" i="92"/>
  <c r="G4002" i="92"/>
  <c r="G4003" i="92"/>
  <c r="G4004" i="92"/>
  <c r="G4005" i="92"/>
  <c r="G4006" i="92"/>
  <c r="G4007" i="92"/>
  <c r="G4008" i="92"/>
  <c r="G4009" i="92"/>
  <c r="G4010" i="92"/>
  <c r="G4011" i="92"/>
  <c r="G4012" i="92"/>
  <c r="G4013" i="92"/>
  <c r="G4014" i="92"/>
  <c r="G4015" i="92"/>
  <c r="G4016" i="92"/>
  <c r="G4017" i="92"/>
  <c r="G4018" i="92"/>
  <c r="G4019" i="92"/>
  <c r="G4020" i="92"/>
  <c r="G4021" i="92"/>
  <c r="G4022" i="92"/>
  <c r="G4023" i="92"/>
  <c r="G4024" i="92"/>
  <c r="G4025" i="92"/>
  <c r="G4026" i="92"/>
  <c r="G4027" i="92"/>
  <c r="G4028" i="92"/>
  <c r="G4029" i="92"/>
  <c r="G4030" i="92"/>
  <c r="G4031" i="92"/>
  <c r="G4032" i="92"/>
  <c r="G4033" i="92"/>
  <c r="G4034" i="92"/>
  <c r="G4035" i="92"/>
  <c r="G4036" i="92"/>
  <c r="G4037" i="92"/>
  <c r="G4038" i="92"/>
  <c r="G4039" i="92"/>
  <c r="G4040" i="92"/>
  <c r="G4041" i="92"/>
  <c r="G4042" i="92"/>
  <c r="G4043" i="92"/>
  <c r="G4044" i="92"/>
  <c r="G4045" i="92"/>
  <c r="G4046" i="92"/>
  <c r="G4047" i="92"/>
  <c r="G4048" i="92"/>
  <c r="G4049" i="92"/>
  <c r="G4050" i="92"/>
  <c r="G4051" i="92"/>
  <c r="G4052" i="92"/>
  <c r="G4053" i="92"/>
  <c r="G4054" i="92"/>
  <c r="G4055" i="92"/>
  <c r="G4056" i="92"/>
  <c r="G4057" i="92"/>
  <c r="G4058" i="92"/>
  <c r="G4059" i="92"/>
  <c r="G4060" i="92"/>
  <c r="G4061" i="92"/>
  <c r="G4062" i="92"/>
  <c r="G4063" i="92"/>
  <c r="G4064" i="92"/>
  <c r="G4065" i="92"/>
  <c r="G4066" i="92"/>
  <c r="G4067" i="92"/>
  <c r="G4068" i="92"/>
  <c r="G4069" i="92"/>
  <c r="G4070" i="92"/>
  <c r="G4071" i="92"/>
  <c r="G4072" i="92"/>
  <c r="G4073" i="92"/>
  <c r="G4074" i="92"/>
  <c r="G4075" i="92"/>
  <c r="G4076" i="92"/>
  <c r="G4077" i="92"/>
  <c r="G4078" i="92"/>
  <c r="G4079" i="92"/>
  <c r="G4080" i="92"/>
  <c r="G4081" i="92"/>
  <c r="G4082" i="92"/>
  <c r="G4083" i="92"/>
  <c r="G4084" i="92"/>
  <c r="G4085" i="92"/>
  <c r="G4086" i="92"/>
  <c r="G4087" i="92"/>
  <c r="G4088" i="92"/>
  <c r="G4089" i="92"/>
  <c r="G4090" i="92"/>
  <c r="G4091" i="92"/>
  <c r="G4092" i="92"/>
  <c r="G4093" i="92"/>
  <c r="G4094" i="92"/>
  <c r="G4095" i="92"/>
  <c r="G4096" i="92"/>
  <c r="G4097" i="92"/>
  <c r="G4098" i="92"/>
  <c r="G4099" i="92"/>
  <c r="G4100" i="92"/>
  <c r="G4101" i="92"/>
  <c r="G4102" i="92"/>
  <c r="G4103" i="92"/>
  <c r="G4104" i="92"/>
  <c r="G4105" i="92"/>
  <c r="G4106" i="92"/>
  <c r="G4107" i="92"/>
  <c r="G4108" i="92"/>
  <c r="G4109" i="92"/>
  <c r="G4110" i="92"/>
  <c r="G4111" i="92"/>
  <c r="G4112" i="92"/>
  <c r="G4113" i="92"/>
  <c r="G4114" i="92"/>
  <c r="G4115" i="92"/>
  <c r="G4116" i="92"/>
  <c r="G4117" i="92"/>
  <c r="G4118" i="92"/>
  <c r="G4119" i="92"/>
  <c r="G4120" i="92"/>
  <c r="G4121" i="92"/>
  <c r="G4122" i="92"/>
  <c r="G4123" i="92"/>
  <c r="G4124" i="92"/>
  <c r="G4125" i="92"/>
  <c r="G4126" i="92"/>
  <c r="G4127" i="92"/>
  <c r="G4128" i="92"/>
  <c r="G4129" i="92"/>
  <c r="G4130" i="92"/>
  <c r="G4131" i="92"/>
  <c r="G4132" i="92"/>
  <c r="G4133" i="92"/>
  <c r="G4134" i="92"/>
  <c r="G4135" i="92"/>
  <c r="G4136" i="92"/>
  <c r="G4137" i="92"/>
  <c r="G4138" i="92"/>
  <c r="G4139" i="92"/>
  <c r="G4140" i="92"/>
  <c r="G4141" i="92"/>
  <c r="G4142" i="92"/>
  <c r="G4143" i="92"/>
  <c r="G4144" i="92"/>
  <c r="G4145" i="92"/>
  <c r="G4146" i="92"/>
  <c r="G4147" i="92"/>
  <c r="G4148" i="92"/>
  <c r="G4149" i="92"/>
  <c r="G4150" i="92"/>
  <c r="G4151" i="92"/>
  <c r="G4152" i="92"/>
  <c r="G4153" i="92"/>
  <c r="G4154" i="92"/>
  <c r="G4155" i="92"/>
  <c r="G4156" i="92"/>
  <c r="G4157" i="92"/>
  <c r="G4158" i="92"/>
  <c r="G4159" i="92"/>
  <c r="G4160" i="92"/>
  <c r="G4161" i="92"/>
  <c r="G4162" i="92"/>
  <c r="G4163" i="92"/>
  <c r="G4164" i="92"/>
  <c r="G4165" i="92"/>
  <c r="G4166" i="92"/>
  <c r="G4167" i="92"/>
  <c r="G4168" i="92"/>
  <c r="G4169" i="92"/>
  <c r="G4170" i="92"/>
  <c r="G4171" i="92"/>
  <c r="G4172" i="92"/>
  <c r="G4173" i="92"/>
  <c r="G4174" i="92"/>
  <c r="G4175" i="92"/>
  <c r="G4176" i="92"/>
  <c r="G4177" i="92"/>
  <c r="G2" i="92"/>
  <c r="D3" i="67"/>
  <c r="E3" i="67"/>
  <c r="D4" i="67"/>
  <c r="E4" i="67"/>
  <c r="D5" i="67"/>
  <c r="E5" i="67"/>
  <c r="D6" i="67"/>
  <c r="E6" i="67"/>
  <c r="D7" i="67"/>
  <c r="E7" i="67"/>
  <c r="D8" i="67"/>
  <c r="E8" i="67"/>
  <c r="D9" i="67"/>
  <c r="E9" i="67"/>
  <c r="D10" i="67"/>
  <c r="E10" i="67"/>
  <c r="D11" i="67"/>
  <c r="E11" i="67"/>
  <c r="D12" i="67"/>
  <c r="E12" i="67"/>
  <c r="D13" i="67"/>
  <c r="E13" i="67"/>
  <c r="D14" i="67"/>
  <c r="E14" i="67"/>
  <c r="D15" i="67"/>
  <c r="E15" i="67"/>
  <c r="D16" i="67"/>
  <c r="E16" i="67"/>
  <c r="D17" i="67"/>
  <c r="E17" i="67"/>
  <c r="D18" i="67"/>
  <c r="E18" i="67"/>
  <c r="D19" i="67"/>
  <c r="E19" i="67"/>
  <c r="D20" i="67"/>
  <c r="E20" i="67"/>
  <c r="D21" i="67"/>
  <c r="E21" i="67"/>
  <c r="D22" i="67"/>
  <c r="E22" i="67"/>
  <c r="D23" i="67"/>
  <c r="E23" i="67"/>
  <c r="D24" i="67"/>
  <c r="E24" i="67"/>
  <c r="D25" i="67"/>
  <c r="E25" i="67"/>
  <c r="D26" i="67"/>
  <c r="E26" i="67"/>
  <c r="D27" i="67"/>
  <c r="E27" i="67"/>
  <c r="D28" i="67"/>
  <c r="E28" i="67"/>
  <c r="D29" i="67"/>
  <c r="E29" i="67"/>
  <c r="D30" i="67"/>
  <c r="E30" i="67"/>
  <c r="D31" i="67"/>
  <c r="E31" i="67"/>
  <c r="D32" i="67"/>
  <c r="E32" i="67"/>
  <c r="D33" i="67"/>
  <c r="E33" i="67"/>
  <c r="D34" i="67"/>
  <c r="E34" i="67"/>
  <c r="D35" i="67"/>
  <c r="E35" i="67"/>
  <c r="D36" i="67"/>
  <c r="E36" i="67"/>
  <c r="D37" i="67"/>
  <c r="E37" i="67"/>
  <c r="D38" i="67"/>
  <c r="E38" i="67"/>
  <c r="D39" i="67"/>
  <c r="E39" i="67"/>
  <c r="D40" i="67"/>
  <c r="E40" i="67"/>
  <c r="D41" i="67"/>
  <c r="E41" i="67"/>
  <c r="D42" i="67"/>
  <c r="E42" i="67"/>
  <c r="D43" i="67"/>
  <c r="E43" i="67"/>
  <c r="D44" i="67"/>
  <c r="E44" i="67"/>
  <c r="D45" i="67"/>
  <c r="E45" i="67"/>
  <c r="D46" i="67"/>
  <c r="E46" i="67"/>
  <c r="D47" i="67"/>
  <c r="E47" i="67"/>
  <c r="D48" i="67"/>
  <c r="E48" i="67"/>
  <c r="D49" i="67"/>
  <c r="E49" i="67"/>
  <c r="D50" i="67"/>
  <c r="E50" i="67"/>
  <c r="D51" i="67"/>
  <c r="E51" i="67"/>
  <c r="D52" i="67"/>
  <c r="E52" i="67"/>
  <c r="D53" i="67"/>
  <c r="E53" i="67"/>
  <c r="D54" i="67"/>
  <c r="E54" i="67"/>
  <c r="D55" i="67"/>
  <c r="E55" i="67"/>
  <c r="D56" i="67"/>
  <c r="E56" i="67"/>
  <c r="D57" i="67"/>
  <c r="E57" i="67"/>
  <c r="D58" i="67"/>
  <c r="E58" i="67"/>
  <c r="D59" i="67"/>
  <c r="E59" i="67"/>
  <c r="D60" i="67"/>
  <c r="E60" i="67"/>
  <c r="D61" i="67"/>
  <c r="E61" i="67"/>
  <c r="D62" i="67"/>
  <c r="E62" i="67"/>
  <c r="D63" i="67"/>
  <c r="E63" i="67"/>
  <c r="D64" i="67"/>
  <c r="E64" i="67"/>
  <c r="D65" i="67"/>
  <c r="E65" i="67"/>
  <c r="D66" i="67"/>
  <c r="E66" i="67"/>
  <c r="D67" i="67"/>
  <c r="E67" i="67"/>
  <c r="D68" i="67"/>
  <c r="E68" i="67"/>
  <c r="D69" i="67"/>
  <c r="E69" i="67"/>
  <c r="D70" i="67"/>
  <c r="E70" i="67"/>
  <c r="D71" i="67"/>
  <c r="E71" i="67"/>
  <c r="D72" i="67"/>
  <c r="E72" i="67"/>
  <c r="D73" i="67"/>
  <c r="E73" i="67"/>
  <c r="D74" i="67"/>
  <c r="E74" i="67"/>
  <c r="D75" i="67"/>
  <c r="E75" i="67"/>
  <c r="D76" i="67"/>
  <c r="E76" i="67"/>
  <c r="D77" i="67"/>
  <c r="E77" i="67"/>
  <c r="D78" i="67"/>
  <c r="E78" i="67"/>
  <c r="D79" i="67"/>
  <c r="E79" i="67"/>
  <c r="D80" i="67"/>
  <c r="E80" i="67"/>
  <c r="D81" i="67"/>
  <c r="E81" i="67"/>
  <c r="D82" i="67"/>
  <c r="E82" i="67"/>
  <c r="D83" i="67"/>
  <c r="E83" i="67"/>
  <c r="D84" i="67"/>
  <c r="E84" i="67"/>
  <c r="D85" i="67"/>
  <c r="E85" i="67"/>
  <c r="D86" i="67"/>
  <c r="E86" i="67"/>
  <c r="D87" i="67"/>
  <c r="E87" i="67"/>
  <c r="D88" i="67"/>
  <c r="E88" i="67"/>
  <c r="D89" i="67"/>
  <c r="E89" i="67"/>
  <c r="D90" i="67"/>
  <c r="E90" i="67"/>
  <c r="D91" i="67"/>
  <c r="E91" i="67"/>
  <c r="D92" i="67"/>
  <c r="E92" i="67"/>
  <c r="D93" i="67"/>
  <c r="E93" i="67"/>
  <c r="D94" i="67"/>
  <c r="E94" i="67"/>
  <c r="D95" i="67"/>
  <c r="E95" i="67"/>
  <c r="D96" i="67"/>
  <c r="E96" i="67"/>
  <c r="D97" i="67"/>
  <c r="E97" i="67"/>
  <c r="D98" i="67"/>
  <c r="E98" i="67"/>
  <c r="D99" i="67"/>
  <c r="E99" i="67"/>
  <c r="D100" i="67"/>
  <c r="E100" i="67"/>
  <c r="D101" i="67"/>
  <c r="E101" i="67"/>
  <c r="D102" i="67"/>
  <c r="E102" i="67"/>
  <c r="D103" i="67"/>
  <c r="E103" i="67"/>
  <c r="D104" i="67"/>
  <c r="E104" i="67"/>
  <c r="D105" i="67"/>
  <c r="E105" i="67"/>
  <c r="D106" i="67"/>
  <c r="E106" i="67"/>
  <c r="D107" i="67"/>
  <c r="E107" i="67"/>
  <c r="D108" i="67"/>
  <c r="E108" i="67"/>
  <c r="D109" i="67"/>
  <c r="E109" i="67"/>
  <c r="D110" i="67"/>
  <c r="E110" i="67"/>
  <c r="D111" i="67"/>
  <c r="E111" i="67"/>
  <c r="D112" i="67"/>
  <c r="E112" i="67"/>
  <c r="D113" i="67"/>
  <c r="E113" i="67"/>
  <c r="D114" i="67"/>
  <c r="E114" i="67"/>
  <c r="D115" i="67"/>
  <c r="E115" i="67"/>
  <c r="D116" i="67"/>
  <c r="E116" i="67"/>
  <c r="D117" i="67"/>
  <c r="E117" i="67"/>
  <c r="D118" i="67"/>
  <c r="E118" i="67"/>
  <c r="D119" i="67"/>
  <c r="E119" i="67"/>
  <c r="D120" i="67"/>
  <c r="E120" i="67"/>
  <c r="D121" i="67"/>
  <c r="E121" i="67"/>
  <c r="D122" i="67"/>
  <c r="E122" i="67"/>
  <c r="D123" i="67"/>
  <c r="E123" i="67"/>
  <c r="D124" i="67"/>
  <c r="E124" i="67"/>
  <c r="D125" i="67"/>
  <c r="E125" i="67"/>
  <c r="D126" i="67"/>
  <c r="E126" i="67"/>
  <c r="D127" i="67"/>
  <c r="E127" i="67"/>
  <c r="D128" i="67"/>
  <c r="E128" i="67"/>
  <c r="D129" i="67"/>
  <c r="E129" i="67"/>
  <c r="D130" i="67"/>
  <c r="E130" i="67"/>
  <c r="D131" i="67"/>
  <c r="E131" i="67"/>
  <c r="D132" i="67"/>
  <c r="E132" i="67"/>
  <c r="D133" i="67"/>
  <c r="E133" i="67"/>
  <c r="D134" i="67"/>
  <c r="E134" i="67"/>
  <c r="D135" i="67"/>
  <c r="E135" i="67"/>
  <c r="D136" i="67"/>
  <c r="E136" i="67"/>
  <c r="D137" i="67"/>
  <c r="E137" i="67"/>
  <c r="D138" i="67"/>
  <c r="E138" i="67"/>
  <c r="D139" i="67"/>
  <c r="E139" i="67"/>
  <c r="D140" i="67"/>
  <c r="E140" i="67"/>
  <c r="D141" i="67"/>
  <c r="E141" i="67"/>
  <c r="D142" i="67"/>
  <c r="E142" i="67"/>
  <c r="D143" i="67"/>
  <c r="E143" i="67"/>
  <c r="D144" i="67"/>
  <c r="E144" i="67"/>
  <c r="D145" i="67"/>
  <c r="E145" i="67"/>
  <c r="D146" i="67"/>
  <c r="E146" i="67"/>
  <c r="D147" i="67"/>
  <c r="E147" i="67"/>
  <c r="D148" i="67"/>
  <c r="E148" i="67"/>
  <c r="D149" i="67"/>
  <c r="E149" i="67"/>
  <c r="D150" i="67"/>
  <c r="E150" i="67"/>
  <c r="D151" i="67"/>
  <c r="E151" i="67"/>
  <c r="D152" i="67"/>
  <c r="E152" i="67"/>
  <c r="D153" i="67"/>
  <c r="E153" i="67"/>
  <c r="D154" i="67"/>
  <c r="E154" i="67"/>
  <c r="D155" i="67"/>
  <c r="E155" i="67"/>
  <c r="D156" i="67"/>
  <c r="E156" i="67"/>
  <c r="D157" i="67"/>
  <c r="E157" i="67"/>
  <c r="D158" i="67"/>
  <c r="E158" i="67"/>
  <c r="D159" i="67"/>
  <c r="E159" i="67"/>
  <c r="D160" i="67"/>
  <c r="E160" i="67"/>
  <c r="D161" i="67"/>
  <c r="E161" i="67"/>
  <c r="D162" i="67"/>
  <c r="E162" i="67"/>
  <c r="D163" i="67"/>
  <c r="E163" i="67"/>
  <c r="D164" i="67"/>
  <c r="E164" i="67"/>
  <c r="D165" i="67"/>
  <c r="E165" i="67"/>
  <c r="D166" i="67"/>
  <c r="E166" i="67"/>
  <c r="D167" i="67"/>
  <c r="E167" i="67"/>
  <c r="D168" i="67"/>
  <c r="E168" i="67"/>
  <c r="D169" i="67"/>
  <c r="E169" i="67"/>
  <c r="D170" i="67"/>
  <c r="E170" i="67"/>
  <c r="D171" i="67"/>
  <c r="E171" i="67"/>
  <c r="D172" i="67"/>
  <c r="E172" i="67"/>
  <c r="D173" i="67"/>
  <c r="E173" i="67"/>
  <c r="D174" i="67"/>
  <c r="E174" i="67"/>
  <c r="D175" i="67"/>
  <c r="E175" i="67"/>
  <c r="D176" i="67"/>
  <c r="E176" i="67"/>
  <c r="D177" i="67"/>
  <c r="E177" i="67"/>
  <c r="D178" i="67"/>
  <c r="E178" i="67"/>
  <c r="D179" i="67"/>
  <c r="E179" i="67"/>
  <c r="D180" i="67"/>
  <c r="E180" i="67"/>
  <c r="D181" i="67"/>
  <c r="E181" i="67"/>
  <c r="D182" i="67"/>
  <c r="E182" i="67"/>
  <c r="D183" i="67"/>
  <c r="E183" i="67"/>
  <c r="D184" i="67"/>
  <c r="E184" i="67"/>
  <c r="D185" i="67"/>
  <c r="E185" i="67"/>
  <c r="D186" i="67"/>
  <c r="E186" i="67"/>
  <c r="D187" i="67"/>
  <c r="E187" i="67"/>
  <c r="D188" i="67"/>
  <c r="E188" i="67"/>
  <c r="D189" i="67"/>
  <c r="E189" i="67"/>
  <c r="D190" i="67"/>
  <c r="E190" i="67"/>
  <c r="D191" i="67"/>
  <c r="E191" i="67"/>
  <c r="D192" i="67"/>
  <c r="E192" i="67"/>
  <c r="D193" i="67"/>
  <c r="E193" i="67"/>
  <c r="D194" i="67"/>
  <c r="E194" i="67"/>
  <c r="D195" i="67"/>
  <c r="E195" i="67"/>
  <c r="D196" i="67"/>
  <c r="E196" i="67"/>
  <c r="D197" i="67"/>
  <c r="E197" i="67"/>
  <c r="D198" i="67"/>
  <c r="E198" i="67"/>
  <c r="D199" i="67"/>
  <c r="E199" i="67"/>
  <c r="D200" i="67"/>
  <c r="E200" i="67"/>
  <c r="D201" i="67"/>
  <c r="E201" i="67"/>
  <c r="D202" i="67"/>
  <c r="E202" i="67"/>
  <c r="D203" i="67"/>
  <c r="E203" i="67"/>
  <c r="D204" i="67"/>
  <c r="E204" i="67"/>
  <c r="D205" i="67"/>
  <c r="E205" i="67"/>
  <c r="D206" i="67"/>
  <c r="E206" i="67"/>
  <c r="D207" i="67"/>
  <c r="E207" i="67"/>
  <c r="D208" i="67"/>
  <c r="E208" i="67"/>
  <c r="D209" i="67"/>
  <c r="E209" i="67"/>
  <c r="D210" i="67"/>
  <c r="E210" i="67"/>
  <c r="D211" i="67"/>
  <c r="E211" i="67"/>
  <c r="D212" i="67"/>
  <c r="E212" i="67"/>
  <c r="D213" i="67"/>
  <c r="E213" i="67"/>
  <c r="D214" i="67"/>
  <c r="E214" i="67"/>
  <c r="D215" i="67"/>
  <c r="E215" i="67"/>
  <c r="D216" i="67"/>
  <c r="E216" i="67"/>
  <c r="D217" i="67"/>
  <c r="E217" i="67"/>
  <c r="D218" i="67"/>
  <c r="E218" i="67"/>
  <c r="D219" i="67"/>
  <c r="E219" i="67"/>
  <c r="D220" i="67"/>
  <c r="E220" i="67"/>
  <c r="D221" i="67"/>
  <c r="E221" i="67"/>
  <c r="D222" i="67"/>
  <c r="E222" i="67"/>
  <c r="D223" i="67"/>
  <c r="E223" i="67"/>
  <c r="D224" i="67"/>
  <c r="E224" i="67"/>
  <c r="D225" i="67"/>
  <c r="E225" i="67"/>
  <c r="D226" i="67"/>
  <c r="E226" i="67"/>
  <c r="D227" i="67"/>
  <c r="E227" i="67"/>
  <c r="D228" i="67"/>
  <c r="E228" i="67"/>
  <c r="D229" i="67"/>
  <c r="E229" i="67"/>
  <c r="D230" i="67"/>
  <c r="E230" i="67"/>
  <c r="D231" i="67"/>
  <c r="E231" i="67"/>
  <c r="D232" i="67"/>
  <c r="E232" i="67"/>
  <c r="D233" i="67"/>
  <c r="E233" i="67"/>
  <c r="D234" i="67"/>
  <c r="E234" i="67"/>
  <c r="D235" i="67"/>
  <c r="E235" i="67"/>
  <c r="D236" i="67"/>
  <c r="E236" i="67"/>
  <c r="D237" i="67"/>
  <c r="E237" i="67"/>
  <c r="D238" i="67"/>
  <c r="E238" i="67"/>
  <c r="D239" i="67"/>
  <c r="E239" i="67"/>
  <c r="D240" i="67"/>
  <c r="E240" i="67"/>
  <c r="D241" i="67"/>
  <c r="E241" i="67"/>
  <c r="D242" i="67"/>
  <c r="E242" i="67"/>
  <c r="D243" i="67"/>
  <c r="E243" i="67"/>
  <c r="D244" i="67"/>
  <c r="E244" i="67"/>
  <c r="D245" i="67"/>
  <c r="E245" i="67"/>
  <c r="D246" i="67"/>
  <c r="E246" i="67"/>
  <c r="D247" i="67"/>
  <c r="E247" i="67"/>
  <c r="D248" i="67"/>
  <c r="E248" i="67"/>
  <c r="D249" i="67"/>
  <c r="E249" i="67"/>
  <c r="D250" i="67"/>
  <c r="E250" i="67"/>
  <c r="D251" i="67"/>
  <c r="E251" i="67"/>
  <c r="D252" i="67"/>
  <c r="E252" i="67"/>
  <c r="D253" i="67"/>
  <c r="E253" i="67"/>
  <c r="D254" i="67"/>
  <c r="E254" i="67"/>
  <c r="D255" i="67"/>
  <c r="E255" i="67"/>
  <c r="D256" i="67"/>
  <c r="E256" i="67"/>
  <c r="D257" i="67"/>
  <c r="E257" i="67"/>
  <c r="D258" i="67"/>
  <c r="E258" i="67"/>
  <c r="D259" i="67"/>
  <c r="E259" i="67"/>
  <c r="D260" i="67"/>
  <c r="E260" i="67"/>
  <c r="D261" i="67"/>
  <c r="E261" i="67"/>
  <c r="D262" i="67"/>
  <c r="E262" i="67"/>
  <c r="D263" i="67"/>
  <c r="E263" i="67"/>
  <c r="D264" i="67"/>
  <c r="E264" i="67"/>
  <c r="D265" i="67"/>
  <c r="E265" i="67"/>
  <c r="D266" i="67"/>
  <c r="E266" i="67"/>
  <c r="D267" i="67"/>
  <c r="E267" i="67"/>
  <c r="D268" i="67"/>
  <c r="E268" i="67"/>
  <c r="D269" i="67"/>
  <c r="E269" i="67"/>
  <c r="D270" i="67"/>
  <c r="E270" i="67"/>
  <c r="D271" i="67"/>
  <c r="E271" i="67"/>
  <c r="D272" i="67"/>
  <c r="E272" i="67"/>
  <c r="D273" i="67"/>
  <c r="E273" i="67"/>
  <c r="D274" i="67"/>
  <c r="E274" i="67"/>
  <c r="D275" i="67"/>
  <c r="E275" i="67"/>
  <c r="D276" i="67"/>
  <c r="E276" i="67"/>
  <c r="D277" i="67"/>
  <c r="E277" i="67"/>
  <c r="D278" i="67"/>
  <c r="E278" i="67"/>
  <c r="D279" i="67"/>
  <c r="E279" i="67"/>
  <c r="D280" i="67"/>
  <c r="E280" i="67"/>
  <c r="D281" i="67"/>
  <c r="E281" i="67"/>
  <c r="D282" i="67"/>
  <c r="E282" i="67"/>
  <c r="D283" i="67"/>
  <c r="E283" i="67"/>
  <c r="D284" i="67"/>
  <c r="E284" i="67"/>
  <c r="D285" i="67"/>
  <c r="E285" i="67"/>
  <c r="D286" i="67"/>
  <c r="E286" i="67"/>
  <c r="D287" i="67"/>
  <c r="E287" i="67"/>
  <c r="D288" i="67"/>
  <c r="E288" i="67"/>
  <c r="D289" i="67"/>
  <c r="E289" i="67"/>
  <c r="D290" i="67"/>
  <c r="E290" i="67"/>
  <c r="D291" i="67"/>
  <c r="E291" i="67"/>
  <c r="D292" i="67"/>
  <c r="E292" i="67"/>
  <c r="D293" i="67"/>
  <c r="E293" i="67"/>
  <c r="D294" i="67"/>
  <c r="E294" i="67"/>
  <c r="D295" i="67"/>
  <c r="E295" i="67"/>
  <c r="D296" i="67"/>
  <c r="E296" i="67"/>
  <c r="D297" i="67"/>
  <c r="E297" i="67"/>
  <c r="D298" i="67"/>
  <c r="E298" i="67"/>
  <c r="D299" i="67"/>
  <c r="E299" i="67"/>
  <c r="D300" i="67"/>
  <c r="E300" i="67"/>
  <c r="D301" i="67"/>
  <c r="E301" i="67"/>
  <c r="E2" i="67"/>
  <c r="E2" i="68" s="1"/>
  <c r="D2" i="67"/>
  <c r="D3" i="92"/>
  <c r="E3" i="92"/>
  <c r="D4" i="92"/>
  <c r="E4" i="92"/>
  <c r="D5" i="92"/>
  <c r="E5" i="92"/>
  <c r="D6" i="92"/>
  <c r="E6" i="92"/>
  <c r="D7" i="92"/>
  <c r="E7" i="92"/>
  <c r="D8" i="92"/>
  <c r="E8" i="92"/>
  <c r="D9" i="92"/>
  <c r="E9" i="92"/>
  <c r="D10" i="92"/>
  <c r="E10" i="92"/>
  <c r="D11" i="92"/>
  <c r="E11" i="92"/>
  <c r="D12" i="92"/>
  <c r="E12" i="92"/>
  <c r="D13" i="92"/>
  <c r="E13" i="92"/>
  <c r="D14" i="92"/>
  <c r="E14" i="92"/>
  <c r="D15" i="92"/>
  <c r="E15" i="92"/>
  <c r="D16" i="92"/>
  <c r="E16" i="92"/>
  <c r="D17" i="92"/>
  <c r="E17" i="92"/>
  <c r="D18" i="92"/>
  <c r="E18" i="92"/>
  <c r="D19" i="92"/>
  <c r="E19" i="92"/>
  <c r="D20" i="92"/>
  <c r="E20" i="92"/>
  <c r="D21" i="92"/>
  <c r="E21" i="92"/>
  <c r="D22" i="92"/>
  <c r="E22" i="92"/>
  <c r="D23" i="92"/>
  <c r="E23" i="92"/>
  <c r="D24" i="92"/>
  <c r="E24" i="92"/>
  <c r="D25" i="92"/>
  <c r="E25" i="92"/>
  <c r="D26" i="92"/>
  <c r="E26" i="92"/>
  <c r="D27" i="92"/>
  <c r="E27" i="92"/>
  <c r="D28" i="92"/>
  <c r="E28" i="92"/>
  <c r="D29" i="92"/>
  <c r="E29" i="92"/>
  <c r="D30" i="92"/>
  <c r="E30" i="92"/>
  <c r="D31" i="92"/>
  <c r="E31" i="92"/>
  <c r="D32" i="92"/>
  <c r="E32" i="92"/>
  <c r="D33" i="92"/>
  <c r="E33" i="92"/>
  <c r="D34" i="92"/>
  <c r="E34" i="92"/>
  <c r="D35" i="92"/>
  <c r="E35" i="92"/>
  <c r="D36" i="92"/>
  <c r="E36" i="92"/>
  <c r="D37" i="92"/>
  <c r="E37" i="92"/>
  <c r="D38" i="92"/>
  <c r="E38" i="92"/>
  <c r="D39" i="92"/>
  <c r="E39" i="92"/>
  <c r="D40" i="92"/>
  <c r="E40" i="92"/>
  <c r="D41" i="92"/>
  <c r="E41" i="92"/>
  <c r="D42" i="92"/>
  <c r="E42" i="92"/>
  <c r="D43" i="92"/>
  <c r="E43" i="92"/>
  <c r="D44" i="92"/>
  <c r="E44" i="92"/>
  <c r="D45" i="92"/>
  <c r="E45" i="92"/>
  <c r="D46" i="92"/>
  <c r="E46" i="92"/>
  <c r="D47" i="92"/>
  <c r="E47" i="92"/>
  <c r="D48" i="92"/>
  <c r="E48" i="92"/>
  <c r="D49" i="92"/>
  <c r="E49" i="92"/>
  <c r="D50" i="92"/>
  <c r="E50" i="92"/>
  <c r="D51" i="92"/>
  <c r="E51" i="92"/>
  <c r="D52" i="92"/>
  <c r="E52" i="92"/>
  <c r="D53" i="92"/>
  <c r="E53" i="92"/>
  <c r="D54" i="92"/>
  <c r="E54" i="92"/>
  <c r="D55" i="92"/>
  <c r="E55" i="92"/>
  <c r="D56" i="92"/>
  <c r="E56" i="92"/>
  <c r="D57" i="92"/>
  <c r="E57" i="92"/>
  <c r="D58" i="92"/>
  <c r="E58" i="92"/>
  <c r="D59" i="92"/>
  <c r="E59" i="92"/>
  <c r="D60" i="92"/>
  <c r="E60" i="92"/>
  <c r="D61" i="92"/>
  <c r="E61" i="92"/>
  <c r="D62" i="92"/>
  <c r="E62" i="92"/>
  <c r="D63" i="92"/>
  <c r="E63" i="92"/>
  <c r="D64" i="92"/>
  <c r="E64" i="92"/>
  <c r="D65" i="92"/>
  <c r="E65" i="92"/>
  <c r="D66" i="92"/>
  <c r="E66" i="92"/>
  <c r="D67" i="92"/>
  <c r="E67" i="92"/>
  <c r="D68" i="92"/>
  <c r="E68" i="92"/>
  <c r="D69" i="92"/>
  <c r="E69" i="92"/>
  <c r="D70" i="92"/>
  <c r="E70" i="92"/>
  <c r="D71" i="92"/>
  <c r="E71" i="92"/>
  <c r="D72" i="92"/>
  <c r="E72" i="92"/>
  <c r="D73" i="92"/>
  <c r="E73" i="92"/>
  <c r="D74" i="92"/>
  <c r="E74" i="92"/>
  <c r="D75" i="92"/>
  <c r="E75" i="92"/>
  <c r="D76" i="92"/>
  <c r="E76" i="92"/>
  <c r="D77" i="92"/>
  <c r="E77" i="92"/>
  <c r="D78" i="92"/>
  <c r="E78" i="92"/>
  <c r="D79" i="92"/>
  <c r="E79" i="92"/>
  <c r="D80" i="92"/>
  <c r="E80" i="92"/>
  <c r="D81" i="92"/>
  <c r="E81" i="92"/>
  <c r="D82" i="92"/>
  <c r="E82" i="92"/>
  <c r="D83" i="92"/>
  <c r="E83" i="92"/>
  <c r="D84" i="92"/>
  <c r="E84" i="92"/>
  <c r="D85" i="92"/>
  <c r="E85" i="92"/>
  <c r="D86" i="92"/>
  <c r="E86" i="92"/>
  <c r="D87" i="92"/>
  <c r="E87" i="92"/>
  <c r="D88" i="92"/>
  <c r="E88" i="92"/>
  <c r="D89" i="92"/>
  <c r="E89" i="92"/>
  <c r="D90" i="92"/>
  <c r="E90" i="92"/>
  <c r="D91" i="92"/>
  <c r="E91" i="92"/>
  <c r="D92" i="92"/>
  <c r="E92" i="92"/>
  <c r="D93" i="92"/>
  <c r="E93" i="92"/>
  <c r="D94" i="92"/>
  <c r="E94" i="92"/>
  <c r="D95" i="92"/>
  <c r="E95" i="92"/>
  <c r="D96" i="92"/>
  <c r="E96" i="92"/>
  <c r="D97" i="92"/>
  <c r="E97" i="92"/>
  <c r="D98" i="92"/>
  <c r="E98" i="92"/>
  <c r="D99" i="92"/>
  <c r="E99" i="92"/>
  <c r="D100" i="92"/>
  <c r="E100" i="92"/>
  <c r="D101" i="92"/>
  <c r="E101" i="92"/>
  <c r="D102" i="92"/>
  <c r="E102" i="92"/>
  <c r="D103" i="92"/>
  <c r="E103" i="92"/>
  <c r="D104" i="92"/>
  <c r="E104" i="92"/>
  <c r="D105" i="92"/>
  <c r="E105" i="92"/>
  <c r="D106" i="92"/>
  <c r="E106" i="92"/>
  <c r="D107" i="92"/>
  <c r="E107" i="92"/>
  <c r="D108" i="92"/>
  <c r="E108" i="92"/>
  <c r="D109" i="92"/>
  <c r="E109" i="92"/>
  <c r="D110" i="92"/>
  <c r="E110" i="92"/>
  <c r="D111" i="92"/>
  <c r="E111" i="92"/>
  <c r="D112" i="92"/>
  <c r="E112" i="92"/>
  <c r="D113" i="92"/>
  <c r="E113" i="92"/>
  <c r="D114" i="92"/>
  <c r="E114" i="92"/>
  <c r="D115" i="92"/>
  <c r="E115" i="92"/>
  <c r="D116" i="92"/>
  <c r="E116" i="92"/>
  <c r="D117" i="92"/>
  <c r="E117" i="92"/>
  <c r="D118" i="92"/>
  <c r="E118" i="92"/>
  <c r="D119" i="92"/>
  <c r="E119" i="92"/>
  <c r="D120" i="92"/>
  <c r="E120" i="92"/>
  <c r="D121" i="92"/>
  <c r="E121" i="92"/>
  <c r="D122" i="92"/>
  <c r="E122" i="92"/>
  <c r="D123" i="92"/>
  <c r="E123" i="92"/>
  <c r="D124" i="92"/>
  <c r="E124" i="92"/>
  <c r="D125" i="92"/>
  <c r="E125" i="92"/>
  <c r="D126" i="92"/>
  <c r="E126" i="92"/>
  <c r="D127" i="92"/>
  <c r="E127" i="92"/>
  <c r="D128" i="92"/>
  <c r="E128" i="92"/>
  <c r="D129" i="92"/>
  <c r="E129" i="92"/>
  <c r="D130" i="92"/>
  <c r="E130" i="92"/>
  <c r="D131" i="92"/>
  <c r="E131" i="92"/>
  <c r="D132" i="92"/>
  <c r="E132" i="92"/>
  <c r="D133" i="92"/>
  <c r="E133" i="92"/>
  <c r="D134" i="92"/>
  <c r="E134" i="92"/>
  <c r="D135" i="92"/>
  <c r="E135" i="92"/>
  <c r="D136" i="92"/>
  <c r="E136" i="92"/>
  <c r="D137" i="92"/>
  <c r="E137" i="92"/>
  <c r="D138" i="92"/>
  <c r="E138" i="92"/>
  <c r="D139" i="92"/>
  <c r="E139" i="92"/>
  <c r="D140" i="92"/>
  <c r="E140" i="92"/>
  <c r="D141" i="92"/>
  <c r="E141" i="92"/>
  <c r="D142" i="92"/>
  <c r="E142" i="92"/>
  <c r="D143" i="92"/>
  <c r="E143" i="92"/>
  <c r="D144" i="92"/>
  <c r="E144" i="92"/>
  <c r="D145" i="92"/>
  <c r="E145" i="92"/>
  <c r="D146" i="92"/>
  <c r="E146" i="92"/>
  <c r="D147" i="92"/>
  <c r="E147" i="92"/>
  <c r="D148" i="92"/>
  <c r="E148" i="92"/>
  <c r="D149" i="92"/>
  <c r="E149" i="92"/>
  <c r="D150" i="92"/>
  <c r="E150" i="92"/>
  <c r="D151" i="92"/>
  <c r="E151" i="92"/>
  <c r="D152" i="92"/>
  <c r="E152" i="92"/>
  <c r="D153" i="92"/>
  <c r="E153" i="92"/>
  <c r="D154" i="92"/>
  <c r="E154" i="92"/>
  <c r="D155" i="92"/>
  <c r="E155" i="92"/>
  <c r="D156" i="92"/>
  <c r="E156" i="92"/>
  <c r="D157" i="92"/>
  <c r="E157" i="92"/>
  <c r="D158" i="92"/>
  <c r="E158" i="92"/>
  <c r="D159" i="92"/>
  <c r="E159" i="92"/>
  <c r="D160" i="92"/>
  <c r="E160" i="92"/>
  <c r="D161" i="92"/>
  <c r="E161" i="92"/>
  <c r="D162" i="92"/>
  <c r="E162" i="92"/>
  <c r="D163" i="92"/>
  <c r="E163" i="92"/>
  <c r="D164" i="92"/>
  <c r="E164" i="92"/>
  <c r="D165" i="92"/>
  <c r="E165" i="92"/>
  <c r="D166" i="92"/>
  <c r="E166" i="92"/>
  <c r="D167" i="92"/>
  <c r="E167" i="92"/>
  <c r="D168" i="92"/>
  <c r="E168" i="92"/>
  <c r="D169" i="92"/>
  <c r="E169" i="92"/>
  <c r="D170" i="92"/>
  <c r="E170" i="92"/>
  <c r="D171" i="92"/>
  <c r="E171" i="92"/>
  <c r="D172" i="92"/>
  <c r="E172" i="92"/>
  <c r="D173" i="92"/>
  <c r="E173" i="92"/>
  <c r="D174" i="92"/>
  <c r="E174" i="92"/>
  <c r="D175" i="92"/>
  <c r="E175" i="92"/>
  <c r="D176" i="92"/>
  <c r="E176" i="92"/>
  <c r="D177" i="92"/>
  <c r="E177" i="92"/>
  <c r="D178" i="92"/>
  <c r="E178" i="92"/>
  <c r="D179" i="92"/>
  <c r="E179" i="92"/>
  <c r="D180" i="92"/>
  <c r="E180" i="92"/>
  <c r="D181" i="92"/>
  <c r="E181" i="92"/>
  <c r="D182" i="92"/>
  <c r="E182" i="92"/>
  <c r="D183" i="92"/>
  <c r="E183" i="92"/>
  <c r="D184" i="92"/>
  <c r="E184" i="92"/>
  <c r="D185" i="92"/>
  <c r="E185" i="92"/>
  <c r="D186" i="92"/>
  <c r="E186" i="92"/>
  <c r="D187" i="92"/>
  <c r="E187" i="92"/>
  <c r="D188" i="92"/>
  <c r="E188" i="92"/>
  <c r="D189" i="92"/>
  <c r="E189" i="92"/>
  <c r="D190" i="92"/>
  <c r="E190" i="92"/>
  <c r="D191" i="92"/>
  <c r="E191" i="92"/>
  <c r="D192" i="92"/>
  <c r="E192" i="92"/>
  <c r="D193" i="92"/>
  <c r="E193" i="92"/>
  <c r="D194" i="92"/>
  <c r="E194" i="92"/>
  <c r="D195" i="92"/>
  <c r="E195" i="92"/>
  <c r="D196" i="92"/>
  <c r="E196" i="92"/>
  <c r="D197" i="92"/>
  <c r="E197" i="92"/>
  <c r="D198" i="92"/>
  <c r="E198" i="92"/>
  <c r="D199" i="92"/>
  <c r="E199" i="92"/>
  <c r="D200" i="92"/>
  <c r="E200" i="92"/>
  <c r="D201" i="92"/>
  <c r="E201" i="92"/>
  <c r="D202" i="92"/>
  <c r="E202" i="92"/>
  <c r="D203" i="92"/>
  <c r="E203" i="92"/>
  <c r="D204" i="92"/>
  <c r="E204" i="92"/>
  <c r="D205" i="92"/>
  <c r="E205" i="92"/>
  <c r="D206" i="92"/>
  <c r="E206" i="92"/>
  <c r="D207" i="92"/>
  <c r="E207" i="92"/>
  <c r="D208" i="92"/>
  <c r="E208" i="92"/>
  <c r="D209" i="92"/>
  <c r="E209" i="92"/>
  <c r="D210" i="92"/>
  <c r="E210" i="92"/>
  <c r="D211" i="92"/>
  <c r="E211" i="92"/>
  <c r="D212" i="92"/>
  <c r="E212" i="92"/>
  <c r="D213" i="92"/>
  <c r="E213" i="92"/>
  <c r="D214" i="92"/>
  <c r="E214" i="92"/>
  <c r="D215" i="92"/>
  <c r="E215" i="92"/>
  <c r="D216" i="92"/>
  <c r="E216" i="92"/>
  <c r="D217" i="92"/>
  <c r="E217" i="92"/>
  <c r="D218" i="92"/>
  <c r="E218" i="92"/>
  <c r="D219" i="92"/>
  <c r="E219" i="92"/>
  <c r="D220" i="92"/>
  <c r="E220" i="92"/>
  <c r="D221" i="92"/>
  <c r="E221" i="92"/>
  <c r="D222" i="92"/>
  <c r="E222" i="92"/>
  <c r="D223" i="92"/>
  <c r="E223" i="92"/>
  <c r="D224" i="92"/>
  <c r="E224" i="92"/>
  <c r="D225" i="92"/>
  <c r="E225" i="92"/>
  <c r="D226" i="92"/>
  <c r="E226" i="92"/>
  <c r="D227" i="92"/>
  <c r="E227" i="92"/>
  <c r="D228" i="92"/>
  <c r="E228" i="92"/>
  <c r="D229" i="92"/>
  <c r="E229" i="92"/>
  <c r="D230" i="92"/>
  <c r="E230" i="92"/>
  <c r="D231" i="92"/>
  <c r="E231" i="92"/>
  <c r="D232" i="92"/>
  <c r="E232" i="92"/>
  <c r="D233" i="92"/>
  <c r="E233" i="92"/>
  <c r="D234" i="92"/>
  <c r="E234" i="92"/>
  <c r="D235" i="92"/>
  <c r="E235" i="92"/>
  <c r="D236" i="92"/>
  <c r="E236" i="92"/>
  <c r="D237" i="92"/>
  <c r="E237" i="92"/>
  <c r="D238" i="92"/>
  <c r="E238" i="92"/>
  <c r="D239" i="92"/>
  <c r="E239" i="92"/>
  <c r="D240" i="92"/>
  <c r="E240" i="92"/>
  <c r="D241" i="92"/>
  <c r="E241" i="92"/>
  <c r="D242" i="92"/>
  <c r="E242" i="92"/>
  <c r="D243" i="92"/>
  <c r="E243" i="92"/>
  <c r="D244" i="92"/>
  <c r="E244" i="92"/>
  <c r="D245" i="92"/>
  <c r="E245" i="92"/>
  <c r="D246" i="92"/>
  <c r="E246" i="92"/>
  <c r="D247" i="92"/>
  <c r="E247" i="92"/>
  <c r="D248" i="92"/>
  <c r="E248" i="92"/>
  <c r="D249" i="92"/>
  <c r="E249" i="92"/>
  <c r="D250" i="92"/>
  <c r="E250" i="92"/>
  <c r="D251" i="92"/>
  <c r="E251" i="92"/>
  <c r="D252" i="92"/>
  <c r="E252" i="92"/>
  <c r="D253" i="92"/>
  <c r="E253" i="92"/>
  <c r="D254" i="92"/>
  <c r="E254" i="92"/>
  <c r="D255" i="92"/>
  <c r="E255" i="92"/>
  <c r="D256" i="92"/>
  <c r="E256" i="92"/>
  <c r="D257" i="92"/>
  <c r="E257" i="92"/>
  <c r="D258" i="92"/>
  <c r="E258" i="92"/>
  <c r="D259" i="92"/>
  <c r="E259" i="92"/>
  <c r="D260" i="92"/>
  <c r="E260" i="92"/>
  <c r="D261" i="92"/>
  <c r="E261" i="92"/>
  <c r="D262" i="92"/>
  <c r="E262" i="92"/>
  <c r="D263" i="92"/>
  <c r="E263" i="92"/>
  <c r="D264" i="92"/>
  <c r="E264" i="92"/>
  <c r="D265" i="92"/>
  <c r="E265" i="92"/>
  <c r="D266" i="92"/>
  <c r="E266" i="92"/>
  <c r="D267" i="92"/>
  <c r="E267" i="92"/>
  <c r="D268" i="92"/>
  <c r="E268" i="92"/>
  <c r="D269" i="92"/>
  <c r="E269" i="92"/>
  <c r="D270" i="92"/>
  <c r="E270" i="92"/>
  <c r="D271" i="92"/>
  <c r="E271" i="92"/>
  <c r="D272" i="92"/>
  <c r="E272" i="92"/>
  <c r="D273" i="92"/>
  <c r="E273" i="92"/>
  <c r="D274" i="92"/>
  <c r="E274" i="92"/>
  <c r="D275" i="92"/>
  <c r="E275" i="92"/>
  <c r="D276" i="92"/>
  <c r="E276" i="92"/>
  <c r="D277" i="92"/>
  <c r="E277" i="92"/>
  <c r="D278" i="92"/>
  <c r="E278" i="92"/>
  <c r="D279" i="92"/>
  <c r="E279" i="92"/>
  <c r="D280" i="92"/>
  <c r="E280" i="92"/>
  <c r="D281" i="92"/>
  <c r="E281" i="92"/>
  <c r="D282" i="92"/>
  <c r="E282" i="92"/>
  <c r="D283" i="92"/>
  <c r="E283" i="92"/>
  <c r="D284" i="92"/>
  <c r="E284" i="92"/>
  <c r="D285" i="92"/>
  <c r="E285" i="92"/>
  <c r="D286" i="92"/>
  <c r="E286" i="92"/>
  <c r="D287" i="92"/>
  <c r="E287" i="92"/>
  <c r="D288" i="92"/>
  <c r="E288" i="92"/>
  <c r="D289" i="92"/>
  <c r="E289" i="92"/>
  <c r="D290" i="92"/>
  <c r="E290" i="92"/>
  <c r="D291" i="92"/>
  <c r="E291" i="92"/>
  <c r="D292" i="92"/>
  <c r="E292" i="92"/>
  <c r="D293" i="92"/>
  <c r="E293" i="92"/>
  <c r="D294" i="92"/>
  <c r="E294" i="92"/>
  <c r="D295" i="92"/>
  <c r="E295" i="92"/>
  <c r="D296" i="92"/>
  <c r="E296" i="92"/>
  <c r="D297" i="92"/>
  <c r="E297" i="92"/>
  <c r="D298" i="92"/>
  <c r="E298" i="92"/>
  <c r="D299" i="92"/>
  <c r="E299" i="92"/>
  <c r="D300" i="92"/>
  <c r="E300" i="92"/>
  <c r="D301" i="92"/>
  <c r="E301" i="92"/>
  <c r="D302" i="92"/>
  <c r="E302" i="92"/>
  <c r="D303" i="92"/>
  <c r="E303" i="92"/>
  <c r="D304" i="92"/>
  <c r="E304" i="92"/>
  <c r="D305" i="92"/>
  <c r="E305" i="92"/>
  <c r="D306" i="92"/>
  <c r="E306" i="92"/>
  <c r="D307" i="92"/>
  <c r="E307" i="92"/>
  <c r="D308" i="92"/>
  <c r="E308" i="92"/>
  <c r="D309" i="92"/>
  <c r="E309" i="92"/>
  <c r="D310" i="92"/>
  <c r="E310" i="92"/>
  <c r="D311" i="92"/>
  <c r="E311" i="92"/>
  <c r="D312" i="92"/>
  <c r="E312" i="92"/>
  <c r="D313" i="92"/>
  <c r="E313" i="92"/>
  <c r="D314" i="92"/>
  <c r="E314" i="92"/>
  <c r="D315" i="92"/>
  <c r="E315" i="92"/>
  <c r="D316" i="92"/>
  <c r="E316" i="92"/>
  <c r="D317" i="92"/>
  <c r="E317" i="92"/>
  <c r="D318" i="92"/>
  <c r="E318" i="92"/>
  <c r="D319" i="92"/>
  <c r="E319" i="92"/>
  <c r="D320" i="92"/>
  <c r="E320" i="92"/>
  <c r="D321" i="92"/>
  <c r="E321" i="92"/>
  <c r="D322" i="92"/>
  <c r="E322" i="92"/>
  <c r="D323" i="92"/>
  <c r="E323" i="92"/>
  <c r="D324" i="92"/>
  <c r="E324" i="92"/>
  <c r="D325" i="92"/>
  <c r="E325" i="92"/>
  <c r="D326" i="92"/>
  <c r="E326" i="92"/>
  <c r="D327" i="92"/>
  <c r="E327" i="92"/>
  <c r="D328" i="92"/>
  <c r="E328" i="92"/>
  <c r="D329" i="92"/>
  <c r="E329" i="92"/>
  <c r="D330" i="92"/>
  <c r="E330" i="92"/>
  <c r="D331" i="92"/>
  <c r="E331" i="92"/>
  <c r="D332" i="92"/>
  <c r="E332" i="92"/>
  <c r="D333" i="92"/>
  <c r="E333" i="92"/>
  <c r="D334" i="92"/>
  <c r="E334" i="92"/>
  <c r="D335" i="92"/>
  <c r="E335" i="92"/>
  <c r="D336" i="92"/>
  <c r="E336" i="92"/>
  <c r="D337" i="92"/>
  <c r="E337" i="92"/>
  <c r="D338" i="92"/>
  <c r="E338" i="92"/>
  <c r="D339" i="92"/>
  <c r="E339" i="92"/>
  <c r="D340" i="92"/>
  <c r="E340" i="92"/>
  <c r="D341" i="92"/>
  <c r="E341" i="92"/>
  <c r="D342" i="92"/>
  <c r="E342" i="92"/>
  <c r="D343" i="92"/>
  <c r="E343" i="92"/>
  <c r="D344" i="92"/>
  <c r="E344" i="92"/>
  <c r="D345" i="92"/>
  <c r="E345" i="92"/>
  <c r="D346" i="92"/>
  <c r="E346" i="92"/>
  <c r="D347" i="92"/>
  <c r="E347" i="92"/>
  <c r="D348" i="92"/>
  <c r="E348" i="92"/>
  <c r="D349" i="92"/>
  <c r="E349" i="92"/>
  <c r="D350" i="92"/>
  <c r="E350" i="92"/>
  <c r="D351" i="92"/>
  <c r="E351" i="92"/>
  <c r="D352" i="92"/>
  <c r="E352" i="92"/>
  <c r="D353" i="92"/>
  <c r="E353" i="92"/>
  <c r="D354" i="92"/>
  <c r="E354" i="92"/>
  <c r="D355" i="92"/>
  <c r="E355" i="92"/>
  <c r="D356" i="92"/>
  <c r="E356" i="92"/>
  <c r="D357" i="92"/>
  <c r="E357" i="92"/>
  <c r="D358" i="92"/>
  <c r="E358" i="92"/>
  <c r="D359" i="92"/>
  <c r="E359" i="92"/>
  <c r="D360" i="92"/>
  <c r="E360" i="92"/>
  <c r="D361" i="92"/>
  <c r="E361" i="92"/>
  <c r="D362" i="92"/>
  <c r="E362" i="92"/>
  <c r="D363" i="92"/>
  <c r="E363" i="92"/>
  <c r="D364" i="92"/>
  <c r="E364" i="92"/>
  <c r="D365" i="92"/>
  <c r="E365" i="92"/>
  <c r="D366" i="92"/>
  <c r="E366" i="92"/>
  <c r="D367" i="92"/>
  <c r="E367" i="92"/>
  <c r="D368" i="92"/>
  <c r="E368" i="92"/>
  <c r="D369" i="92"/>
  <c r="E369" i="92"/>
  <c r="D370" i="92"/>
  <c r="E370" i="92"/>
  <c r="D371" i="92"/>
  <c r="E371" i="92"/>
  <c r="D372" i="92"/>
  <c r="E372" i="92"/>
  <c r="D373" i="92"/>
  <c r="E373" i="92"/>
  <c r="D374" i="92"/>
  <c r="E374" i="92"/>
  <c r="D375" i="92"/>
  <c r="E375" i="92"/>
  <c r="D376" i="92"/>
  <c r="E376" i="92"/>
  <c r="D377" i="92"/>
  <c r="E377" i="92"/>
  <c r="D378" i="92"/>
  <c r="E378" i="92"/>
  <c r="D379" i="92"/>
  <c r="E379" i="92"/>
  <c r="D380" i="92"/>
  <c r="E380" i="92"/>
  <c r="D381" i="92"/>
  <c r="E381" i="92"/>
  <c r="D382" i="92"/>
  <c r="E382" i="92"/>
  <c r="D383" i="92"/>
  <c r="E383" i="92"/>
  <c r="D384" i="92"/>
  <c r="E384" i="92"/>
  <c r="D385" i="92"/>
  <c r="E385" i="92"/>
  <c r="D386" i="92"/>
  <c r="E386" i="92"/>
  <c r="D387" i="92"/>
  <c r="E387" i="92"/>
  <c r="D388" i="92"/>
  <c r="E388" i="92"/>
  <c r="D389" i="92"/>
  <c r="E389" i="92"/>
  <c r="D390" i="92"/>
  <c r="E390" i="92"/>
  <c r="D391" i="92"/>
  <c r="E391" i="92"/>
  <c r="D392" i="92"/>
  <c r="E392" i="92"/>
  <c r="D393" i="92"/>
  <c r="E393" i="92"/>
  <c r="D394" i="92"/>
  <c r="E394" i="92"/>
  <c r="D395" i="92"/>
  <c r="E395" i="92"/>
  <c r="D396" i="92"/>
  <c r="E396" i="92"/>
  <c r="D397" i="92"/>
  <c r="E397" i="92"/>
  <c r="D398" i="92"/>
  <c r="E398" i="92"/>
  <c r="D399" i="92"/>
  <c r="E399" i="92"/>
  <c r="D400" i="92"/>
  <c r="E400" i="92"/>
  <c r="D401" i="92"/>
  <c r="E401" i="92"/>
  <c r="D402" i="92"/>
  <c r="E402" i="92"/>
  <c r="D403" i="92"/>
  <c r="E403" i="92"/>
  <c r="D404" i="92"/>
  <c r="E404" i="92"/>
  <c r="D405" i="92"/>
  <c r="E405" i="92"/>
  <c r="D406" i="92"/>
  <c r="E406" i="92"/>
  <c r="D407" i="92"/>
  <c r="E407" i="92"/>
  <c r="D408" i="92"/>
  <c r="E408" i="92"/>
  <c r="D409" i="92"/>
  <c r="E409" i="92"/>
  <c r="D410" i="92"/>
  <c r="E410" i="92"/>
  <c r="D411" i="92"/>
  <c r="E411" i="92"/>
  <c r="D412" i="92"/>
  <c r="E412" i="92"/>
  <c r="D413" i="92"/>
  <c r="E413" i="92"/>
  <c r="D414" i="92"/>
  <c r="E414" i="92"/>
  <c r="D415" i="92"/>
  <c r="E415" i="92"/>
  <c r="D416" i="92"/>
  <c r="E416" i="92"/>
  <c r="D417" i="92"/>
  <c r="E417" i="92"/>
  <c r="D418" i="92"/>
  <c r="E418" i="92"/>
  <c r="D419" i="92"/>
  <c r="E419" i="92"/>
  <c r="D420" i="92"/>
  <c r="E420" i="92"/>
  <c r="D421" i="92"/>
  <c r="E421" i="92"/>
  <c r="D422" i="92"/>
  <c r="E422" i="92"/>
  <c r="D423" i="92"/>
  <c r="E423" i="92"/>
  <c r="D424" i="92"/>
  <c r="E424" i="92"/>
  <c r="D425" i="92"/>
  <c r="E425" i="92"/>
  <c r="D426" i="92"/>
  <c r="E426" i="92"/>
  <c r="D427" i="92"/>
  <c r="E427" i="92"/>
  <c r="D428" i="92"/>
  <c r="E428" i="92"/>
  <c r="D429" i="92"/>
  <c r="E429" i="92"/>
  <c r="D430" i="92"/>
  <c r="E430" i="92"/>
  <c r="D431" i="92"/>
  <c r="E431" i="92"/>
  <c r="D432" i="92"/>
  <c r="E432" i="92"/>
  <c r="D433" i="92"/>
  <c r="E433" i="92"/>
  <c r="D434" i="92"/>
  <c r="E434" i="92"/>
  <c r="D435" i="92"/>
  <c r="E435" i="92"/>
  <c r="D436" i="92"/>
  <c r="E436" i="92"/>
  <c r="D437" i="92"/>
  <c r="E437" i="92"/>
  <c r="D438" i="92"/>
  <c r="E438" i="92"/>
  <c r="D439" i="92"/>
  <c r="E439" i="92"/>
  <c r="D440" i="92"/>
  <c r="E440" i="92"/>
  <c r="D441" i="92"/>
  <c r="E441" i="92"/>
  <c r="D442" i="92"/>
  <c r="E442" i="92"/>
  <c r="D443" i="92"/>
  <c r="E443" i="92"/>
  <c r="D444" i="92"/>
  <c r="E444" i="92"/>
  <c r="D445" i="92"/>
  <c r="E445" i="92"/>
  <c r="D446" i="92"/>
  <c r="E446" i="92"/>
  <c r="D447" i="92"/>
  <c r="E447" i="92"/>
  <c r="D448" i="92"/>
  <c r="E448" i="92"/>
  <c r="D449" i="92"/>
  <c r="E449" i="92"/>
  <c r="D450" i="92"/>
  <c r="E450" i="92"/>
  <c r="D451" i="92"/>
  <c r="E451" i="92"/>
  <c r="D452" i="92"/>
  <c r="E452" i="92"/>
  <c r="D453" i="92"/>
  <c r="E453" i="92"/>
  <c r="D454" i="92"/>
  <c r="E454" i="92"/>
  <c r="D455" i="92"/>
  <c r="E455" i="92"/>
  <c r="D456" i="92"/>
  <c r="E456" i="92"/>
  <c r="D457" i="92"/>
  <c r="E457" i="92"/>
  <c r="D458" i="92"/>
  <c r="E458" i="92"/>
  <c r="D459" i="92"/>
  <c r="E459" i="92"/>
  <c r="D460" i="92"/>
  <c r="E460" i="92"/>
  <c r="D461" i="92"/>
  <c r="E461" i="92"/>
  <c r="D462" i="92"/>
  <c r="E462" i="92"/>
  <c r="D463" i="92"/>
  <c r="E463" i="92"/>
  <c r="D464" i="92"/>
  <c r="E464" i="92"/>
  <c r="D465" i="92"/>
  <c r="E465" i="92"/>
  <c r="D466" i="92"/>
  <c r="E466" i="92"/>
  <c r="D467" i="92"/>
  <c r="E467" i="92"/>
  <c r="D468" i="92"/>
  <c r="E468" i="92"/>
  <c r="D469" i="92"/>
  <c r="E469" i="92"/>
  <c r="D470" i="92"/>
  <c r="E470" i="92"/>
  <c r="D471" i="92"/>
  <c r="E471" i="92"/>
  <c r="D472" i="92"/>
  <c r="E472" i="92"/>
  <c r="D473" i="92"/>
  <c r="E473" i="92"/>
  <c r="D474" i="92"/>
  <c r="E474" i="92"/>
  <c r="D475" i="92"/>
  <c r="E475" i="92"/>
  <c r="D476" i="92"/>
  <c r="E476" i="92"/>
  <c r="D477" i="92"/>
  <c r="E477" i="92"/>
  <c r="D478" i="92"/>
  <c r="E478" i="92"/>
  <c r="D479" i="92"/>
  <c r="E479" i="92"/>
  <c r="D480" i="92"/>
  <c r="E480" i="92"/>
  <c r="D481" i="92"/>
  <c r="E481" i="92"/>
  <c r="D482" i="92"/>
  <c r="E482" i="92"/>
  <c r="D483" i="92"/>
  <c r="E483" i="92"/>
  <c r="D484" i="92"/>
  <c r="E484" i="92"/>
  <c r="D485" i="92"/>
  <c r="E485" i="92"/>
  <c r="D486" i="92"/>
  <c r="E486" i="92"/>
  <c r="D487" i="92"/>
  <c r="E487" i="92"/>
  <c r="D488" i="92"/>
  <c r="E488" i="92"/>
  <c r="D489" i="92"/>
  <c r="E489" i="92"/>
  <c r="D490" i="92"/>
  <c r="E490" i="92"/>
  <c r="D491" i="92"/>
  <c r="E491" i="92"/>
  <c r="D492" i="92"/>
  <c r="E492" i="92"/>
  <c r="D493" i="92"/>
  <c r="E493" i="92"/>
  <c r="D494" i="92"/>
  <c r="E494" i="92"/>
  <c r="D495" i="92"/>
  <c r="E495" i="92"/>
  <c r="D496" i="92"/>
  <c r="E496" i="92"/>
  <c r="D497" i="92"/>
  <c r="E497" i="92"/>
  <c r="D498" i="92"/>
  <c r="E498" i="92"/>
  <c r="D499" i="92"/>
  <c r="E499" i="92"/>
  <c r="D500" i="92"/>
  <c r="E500" i="92"/>
  <c r="D501" i="92"/>
  <c r="E501" i="92"/>
  <c r="D502" i="92"/>
  <c r="E502" i="92"/>
  <c r="D503" i="92"/>
  <c r="E503" i="92"/>
  <c r="D504" i="92"/>
  <c r="E504" i="92"/>
  <c r="D505" i="92"/>
  <c r="E505" i="92"/>
  <c r="D506" i="92"/>
  <c r="E506" i="92"/>
  <c r="D507" i="92"/>
  <c r="E507" i="92"/>
  <c r="D508" i="92"/>
  <c r="E508" i="92"/>
  <c r="D509" i="92"/>
  <c r="E509" i="92"/>
  <c r="D510" i="92"/>
  <c r="E510" i="92"/>
  <c r="D511" i="92"/>
  <c r="E511" i="92"/>
  <c r="D512" i="92"/>
  <c r="E512" i="92"/>
  <c r="D513" i="92"/>
  <c r="E513" i="92"/>
  <c r="D514" i="92"/>
  <c r="E514" i="92"/>
  <c r="D515" i="92"/>
  <c r="E515" i="92"/>
  <c r="D516" i="92"/>
  <c r="E516" i="92"/>
  <c r="D517" i="92"/>
  <c r="E517" i="92"/>
  <c r="D518" i="92"/>
  <c r="E518" i="92"/>
  <c r="D519" i="92"/>
  <c r="E519" i="92"/>
  <c r="D520" i="92"/>
  <c r="E520" i="92"/>
  <c r="D521" i="92"/>
  <c r="E521" i="92"/>
  <c r="D522" i="92"/>
  <c r="E522" i="92"/>
  <c r="D523" i="92"/>
  <c r="E523" i="92"/>
  <c r="D524" i="92"/>
  <c r="E524" i="92"/>
  <c r="D525" i="92"/>
  <c r="E525" i="92"/>
  <c r="D526" i="92"/>
  <c r="E526" i="92"/>
  <c r="D527" i="92"/>
  <c r="E527" i="92"/>
  <c r="D528" i="92"/>
  <c r="E528" i="92"/>
  <c r="D529" i="92"/>
  <c r="E529" i="92"/>
  <c r="D530" i="92"/>
  <c r="E530" i="92"/>
  <c r="D531" i="92"/>
  <c r="E531" i="92"/>
  <c r="D532" i="92"/>
  <c r="E532" i="92"/>
  <c r="D533" i="92"/>
  <c r="E533" i="92"/>
  <c r="D534" i="92"/>
  <c r="E534" i="92"/>
  <c r="D535" i="92"/>
  <c r="E535" i="92"/>
  <c r="D536" i="92"/>
  <c r="E536" i="92"/>
  <c r="D537" i="92"/>
  <c r="E537" i="92"/>
  <c r="D538" i="92"/>
  <c r="E538" i="92"/>
  <c r="D539" i="92"/>
  <c r="E539" i="92"/>
  <c r="D540" i="92"/>
  <c r="E540" i="92"/>
  <c r="D541" i="92"/>
  <c r="E541" i="92"/>
  <c r="D542" i="92"/>
  <c r="E542" i="92"/>
  <c r="D543" i="92"/>
  <c r="E543" i="92"/>
  <c r="D544" i="92"/>
  <c r="E544" i="92"/>
  <c r="D545" i="92"/>
  <c r="E545" i="92"/>
  <c r="D546" i="92"/>
  <c r="E546" i="92"/>
  <c r="D547" i="92"/>
  <c r="E547" i="92"/>
  <c r="D548" i="92"/>
  <c r="E548" i="92"/>
  <c r="D549" i="92"/>
  <c r="E549" i="92"/>
  <c r="D550" i="92"/>
  <c r="E550" i="92"/>
  <c r="D551" i="92"/>
  <c r="E551" i="92"/>
  <c r="D552" i="92"/>
  <c r="E552" i="92"/>
  <c r="D553" i="92"/>
  <c r="E553" i="92"/>
  <c r="D554" i="92"/>
  <c r="E554" i="92"/>
  <c r="D555" i="92"/>
  <c r="E555" i="92"/>
  <c r="D556" i="92"/>
  <c r="E556" i="92"/>
  <c r="D557" i="92"/>
  <c r="E557" i="92"/>
  <c r="D558" i="92"/>
  <c r="E558" i="92"/>
  <c r="D559" i="92"/>
  <c r="E559" i="92"/>
  <c r="D560" i="92"/>
  <c r="E560" i="92"/>
  <c r="D561" i="92"/>
  <c r="E561" i="92"/>
  <c r="D562" i="92"/>
  <c r="E562" i="92"/>
  <c r="D563" i="92"/>
  <c r="E563" i="92"/>
  <c r="D564" i="92"/>
  <c r="E564" i="92"/>
  <c r="D565" i="92"/>
  <c r="E565" i="92"/>
  <c r="D566" i="92"/>
  <c r="E566" i="92"/>
  <c r="D567" i="92"/>
  <c r="E567" i="92"/>
  <c r="D568" i="92"/>
  <c r="E568" i="92"/>
  <c r="D569" i="92"/>
  <c r="E569" i="92"/>
  <c r="D570" i="92"/>
  <c r="E570" i="92"/>
  <c r="D571" i="92"/>
  <c r="E571" i="92"/>
  <c r="D572" i="92"/>
  <c r="E572" i="92"/>
  <c r="D573" i="92"/>
  <c r="E573" i="92"/>
  <c r="D574" i="92"/>
  <c r="E574" i="92"/>
  <c r="D575" i="92"/>
  <c r="E575" i="92"/>
  <c r="D576" i="92"/>
  <c r="E576" i="92"/>
  <c r="D577" i="92"/>
  <c r="E577" i="92"/>
  <c r="D578" i="92"/>
  <c r="E578" i="92"/>
  <c r="D579" i="92"/>
  <c r="E579" i="92"/>
  <c r="D580" i="92"/>
  <c r="E580" i="92"/>
  <c r="D581" i="92"/>
  <c r="E581" i="92"/>
  <c r="D582" i="92"/>
  <c r="E582" i="92"/>
  <c r="D583" i="92"/>
  <c r="E583" i="92"/>
  <c r="D584" i="92"/>
  <c r="E584" i="92"/>
  <c r="D585" i="92"/>
  <c r="E585" i="92"/>
  <c r="D586" i="92"/>
  <c r="E586" i="92"/>
  <c r="D587" i="92"/>
  <c r="E587" i="92"/>
  <c r="D588" i="92"/>
  <c r="E588" i="92"/>
  <c r="D589" i="92"/>
  <c r="E589" i="92"/>
  <c r="D590" i="92"/>
  <c r="E590" i="92"/>
  <c r="D591" i="92"/>
  <c r="E591" i="92"/>
  <c r="D592" i="92"/>
  <c r="E592" i="92"/>
  <c r="D593" i="92"/>
  <c r="E593" i="92"/>
  <c r="D594" i="92"/>
  <c r="E594" i="92"/>
  <c r="D595" i="92"/>
  <c r="E595" i="92"/>
  <c r="D596" i="92"/>
  <c r="E596" i="92"/>
  <c r="D597" i="92"/>
  <c r="E597" i="92"/>
  <c r="D598" i="92"/>
  <c r="E598" i="92"/>
  <c r="D599" i="92"/>
  <c r="E599" i="92"/>
  <c r="D600" i="92"/>
  <c r="E600" i="92"/>
  <c r="D601" i="92"/>
  <c r="E601" i="92"/>
  <c r="D602" i="92"/>
  <c r="E602" i="92"/>
  <c r="D603" i="92"/>
  <c r="E603" i="92"/>
  <c r="D604" i="92"/>
  <c r="E604" i="92"/>
  <c r="D605" i="92"/>
  <c r="E605" i="92"/>
  <c r="D606" i="92"/>
  <c r="E606" i="92"/>
  <c r="D607" i="92"/>
  <c r="E607" i="92"/>
  <c r="D608" i="92"/>
  <c r="E608" i="92"/>
  <c r="D609" i="92"/>
  <c r="E609" i="92"/>
  <c r="D610" i="92"/>
  <c r="E610" i="92"/>
  <c r="D611" i="92"/>
  <c r="E611" i="92"/>
  <c r="D612" i="92"/>
  <c r="E612" i="92"/>
  <c r="D613" i="92"/>
  <c r="E613" i="92"/>
  <c r="D614" i="92"/>
  <c r="E614" i="92"/>
  <c r="D615" i="92"/>
  <c r="E615" i="92"/>
  <c r="D616" i="92"/>
  <c r="E616" i="92"/>
  <c r="D617" i="92"/>
  <c r="E617" i="92"/>
  <c r="D618" i="92"/>
  <c r="E618" i="92"/>
  <c r="D619" i="92"/>
  <c r="E619" i="92"/>
  <c r="D620" i="92"/>
  <c r="E620" i="92"/>
  <c r="D621" i="92"/>
  <c r="E621" i="92"/>
  <c r="D622" i="92"/>
  <c r="E622" i="92"/>
  <c r="D623" i="92"/>
  <c r="E623" i="92"/>
  <c r="D624" i="92"/>
  <c r="E624" i="92"/>
  <c r="D625" i="92"/>
  <c r="E625" i="92"/>
  <c r="D626" i="92"/>
  <c r="E626" i="92"/>
  <c r="D627" i="92"/>
  <c r="E627" i="92"/>
  <c r="D628" i="92"/>
  <c r="E628" i="92"/>
  <c r="D629" i="92"/>
  <c r="E629" i="92"/>
  <c r="D630" i="92"/>
  <c r="E630" i="92"/>
  <c r="D631" i="92"/>
  <c r="E631" i="92"/>
  <c r="D632" i="92"/>
  <c r="E632" i="92"/>
  <c r="D633" i="92"/>
  <c r="E633" i="92"/>
  <c r="D634" i="92"/>
  <c r="E634" i="92"/>
  <c r="D635" i="92"/>
  <c r="E635" i="92"/>
  <c r="D636" i="92"/>
  <c r="E636" i="92"/>
  <c r="D637" i="92"/>
  <c r="E637" i="92"/>
  <c r="D638" i="92"/>
  <c r="E638" i="92"/>
  <c r="D639" i="92"/>
  <c r="E639" i="92"/>
  <c r="D640" i="92"/>
  <c r="E640" i="92"/>
  <c r="D641" i="92"/>
  <c r="E641" i="92"/>
  <c r="D642" i="92"/>
  <c r="E642" i="92"/>
  <c r="D643" i="92"/>
  <c r="E643" i="92"/>
  <c r="D644" i="92"/>
  <c r="E644" i="92"/>
  <c r="D645" i="92"/>
  <c r="E645" i="92"/>
  <c r="D646" i="92"/>
  <c r="E646" i="92"/>
  <c r="D647" i="92"/>
  <c r="E647" i="92"/>
  <c r="D648" i="92"/>
  <c r="E648" i="92"/>
  <c r="D649" i="92"/>
  <c r="E649" i="92"/>
  <c r="D650" i="92"/>
  <c r="E650" i="92"/>
  <c r="D651" i="92"/>
  <c r="E651" i="92"/>
  <c r="D652" i="92"/>
  <c r="E652" i="92"/>
  <c r="D653" i="92"/>
  <c r="E653" i="92"/>
  <c r="D654" i="92"/>
  <c r="E654" i="92"/>
  <c r="D655" i="92"/>
  <c r="E655" i="92"/>
  <c r="D656" i="92"/>
  <c r="E656" i="92"/>
  <c r="D657" i="92"/>
  <c r="E657" i="92"/>
  <c r="D658" i="92"/>
  <c r="E658" i="92"/>
  <c r="D659" i="92"/>
  <c r="E659" i="92"/>
  <c r="D660" i="92"/>
  <c r="E660" i="92"/>
  <c r="D661" i="92"/>
  <c r="E661" i="92"/>
  <c r="D662" i="92"/>
  <c r="E662" i="92"/>
  <c r="D663" i="92"/>
  <c r="E663" i="92"/>
  <c r="D664" i="92"/>
  <c r="E664" i="92"/>
  <c r="D665" i="92"/>
  <c r="E665" i="92"/>
  <c r="D666" i="92"/>
  <c r="E666" i="92"/>
  <c r="D667" i="92"/>
  <c r="E667" i="92"/>
  <c r="D668" i="92"/>
  <c r="E668" i="92"/>
  <c r="D669" i="92"/>
  <c r="E669" i="92"/>
  <c r="D670" i="92"/>
  <c r="E670" i="92"/>
  <c r="D671" i="92"/>
  <c r="E671" i="92"/>
  <c r="D672" i="92"/>
  <c r="E672" i="92"/>
  <c r="D673" i="92"/>
  <c r="E673" i="92"/>
  <c r="D674" i="92"/>
  <c r="E674" i="92"/>
  <c r="D675" i="92"/>
  <c r="E675" i="92"/>
  <c r="D676" i="92"/>
  <c r="E676" i="92"/>
  <c r="D677" i="92"/>
  <c r="E677" i="92"/>
  <c r="D678" i="92"/>
  <c r="E678" i="92"/>
  <c r="D679" i="92"/>
  <c r="E679" i="92"/>
  <c r="D680" i="92"/>
  <c r="E680" i="92"/>
  <c r="D681" i="92"/>
  <c r="E681" i="92"/>
  <c r="D682" i="92"/>
  <c r="E682" i="92"/>
  <c r="D683" i="92"/>
  <c r="E683" i="92"/>
  <c r="D684" i="92"/>
  <c r="E684" i="92"/>
  <c r="D685" i="92"/>
  <c r="E685" i="92"/>
  <c r="D686" i="92"/>
  <c r="E686" i="92"/>
  <c r="D687" i="92"/>
  <c r="E687" i="92"/>
  <c r="D688" i="92"/>
  <c r="E688" i="92"/>
  <c r="D689" i="92"/>
  <c r="E689" i="92"/>
  <c r="D690" i="92"/>
  <c r="E690" i="92"/>
  <c r="D691" i="92"/>
  <c r="E691" i="92"/>
  <c r="D692" i="92"/>
  <c r="E692" i="92"/>
  <c r="D693" i="92"/>
  <c r="E693" i="92"/>
  <c r="D694" i="92"/>
  <c r="E694" i="92"/>
  <c r="D695" i="92"/>
  <c r="E695" i="92"/>
  <c r="D696" i="92"/>
  <c r="E696" i="92"/>
  <c r="D697" i="92"/>
  <c r="E697" i="92"/>
  <c r="D698" i="92"/>
  <c r="E698" i="92"/>
  <c r="D699" i="92"/>
  <c r="E699" i="92"/>
  <c r="D700" i="92"/>
  <c r="E700" i="92"/>
  <c r="D701" i="92"/>
  <c r="E701" i="92"/>
  <c r="D702" i="92"/>
  <c r="E702" i="92"/>
  <c r="D703" i="92"/>
  <c r="E703" i="92"/>
  <c r="D704" i="92"/>
  <c r="E704" i="92"/>
  <c r="D705" i="92"/>
  <c r="E705" i="92"/>
  <c r="D706" i="92"/>
  <c r="E706" i="92"/>
  <c r="D707" i="92"/>
  <c r="E707" i="92"/>
  <c r="D708" i="92"/>
  <c r="E708" i="92"/>
  <c r="D709" i="92"/>
  <c r="E709" i="92"/>
  <c r="D710" i="92"/>
  <c r="E710" i="92"/>
  <c r="D711" i="92"/>
  <c r="E711" i="92"/>
  <c r="D712" i="92"/>
  <c r="E712" i="92"/>
  <c r="D713" i="92"/>
  <c r="E713" i="92"/>
  <c r="D714" i="92"/>
  <c r="E714" i="92"/>
  <c r="D715" i="92"/>
  <c r="E715" i="92"/>
  <c r="D716" i="92"/>
  <c r="E716" i="92"/>
  <c r="D717" i="92"/>
  <c r="E717" i="92"/>
  <c r="D718" i="92"/>
  <c r="E718" i="92"/>
  <c r="D719" i="92"/>
  <c r="E719" i="92"/>
  <c r="D720" i="92"/>
  <c r="E720" i="92"/>
  <c r="D721" i="92"/>
  <c r="E721" i="92"/>
  <c r="D722" i="92"/>
  <c r="E722" i="92"/>
  <c r="D723" i="92"/>
  <c r="E723" i="92"/>
  <c r="D724" i="92"/>
  <c r="E724" i="92"/>
  <c r="D725" i="92"/>
  <c r="E725" i="92"/>
  <c r="D726" i="92"/>
  <c r="E726" i="92"/>
  <c r="D727" i="92"/>
  <c r="E727" i="92"/>
  <c r="D728" i="92"/>
  <c r="E728" i="92"/>
  <c r="D729" i="92"/>
  <c r="E729" i="92"/>
  <c r="D730" i="92"/>
  <c r="E730" i="92"/>
  <c r="D731" i="92"/>
  <c r="E731" i="92"/>
  <c r="D732" i="92"/>
  <c r="E732" i="92"/>
  <c r="D733" i="92"/>
  <c r="E733" i="92"/>
  <c r="D734" i="92"/>
  <c r="E734" i="92"/>
  <c r="D735" i="92"/>
  <c r="E735" i="92"/>
  <c r="D736" i="92"/>
  <c r="E736" i="92"/>
  <c r="D737" i="92"/>
  <c r="E737" i="92"/>
  <c r="D738" i="92"/>
  <c r="E738" i="92"/>
  <c r="D739" i="92"/>
  <c r="E739" i="92"/>
  <c r="D740" i="92"/>
  <c r="E740" i="92"/>
  <c r="D741" i="92"/>
  <c r="E741" i="92"/>
  <c r="D742" i="92"/>
  <c r="E742" i="92"/>
  <c r="D743" i="92"/>
  <c r="E743" i="92"/>
  <c r="D744" i="92"/>
  <c r="E744" i="92"/>
  <c r="D745" i="92"/>
  <c r="E745" i="92"/>
  <c r="D746" i="92"/>
  <c r="E746" i="92"/>
  <c r="D747" i="92"/>
  <c r="E747" i="92"/>
  <c r="D748" i="92"/>
  <c r="E748" i="92"/>
  <c r="D749" i="92"/>
  <c r="E749" i="92"/>
  <c r="D750" i="92"/>
  <c r="E750" i="92"/>
  <c r="D751" i="92"/>
  <c r="E751" i="92"/>
  <c r="D752" i="92"/>
  <c r="E752" i="92"/>
  <c r="D753" i="92"/>
  <c r="E753" i="92"/>
  <c r="D754" i="92"/>
  <c r="E754" i="92"/>
  <c r="D755" i="92"/>
  <c r="E755" i="92"/>
  <c r="D756" i="92"/>
  <c r="E756" i="92"/>
  <c r="D757" i="92"/>
  <c r="E757" i="92"/>
  <c r="D758" i="92"/>
  <c r="E758" i="92"/>
  <c r="D759" i="92"/>
  <c r="E759" i="92"/>
  <c r="D760" i="92"/>
  <c r="E760" i="92"/>
  <c r="D761" i="92"/>
  <c r="E761" i="92"/>
  <c r="D762" i="92"/>
  <c r="E762" i="92"/>
  <c r="D763" i="92"/>
  <c r="E763" i="92"/>
  <c r="D764" i="92"/>
  <c r="E764" i="92"/>
  <c r="D765" i="92"/>
  <c r="E765" i="92"/>
  <c r="D766" i="92"/>
  <c r="E766" i="92"/>
  <c r="D767" i="92"/>
  <c r="E767" i="92"/>
  <c r="D768" i="92"/>
  <c r="E768" i="92"/>
  <c r="D769" i="92"/>
  <c r="E769" i="92"/>
  <c r="D770" i="92"/>
  <c r="E770" i="92"/>
  <c r="D771" i="92"/>
  <c r="E771" i="92"/>
  <c r="D772" i="92"/>
  <c r="E772" i="92"/>
  <c r="D773" i="92"/>
  <c r="E773" i="92"/>
  <c r="D774" i="92"/>
  <c r="E774" i="92"/>
  <c r="D775" i="92"/>
  <c r="E775" i="92"/>
  <c r="D776" i="92"/>
  <c r="E776" i="92"/>
  <c r="D777" i="92"/>
  <c r="E777" i="92"/>
  <c r="D778" i="92"/>
  <c r="E778" i="92"/>
  <c r="D779" i="92"/>
  <c r="E779" i="92"/>
  <c r="D780" i="92"/>
  <c r="E780" i="92"/>
  <c r="D781" i="92"/>
  <c r="E781" i="92"/>
  <c r="D782" i="92"/>
  <c r="E782" i="92"/>
  <c r="D783" i="92"/>
  <c r="E783" i="92"/>
  <c r="D784" i="92"/>
  <c r="E784" i="92"/>
  <c r="D785" i="92"/>
  <c r="E785" i="92"/>
  <c r="D786" i="92"/>
  <c r="E786" i="92"/>
  <c r="D787" i="92"/>
  <c r="E787" i="92"/>
  <c r="D788" i="92"/>
  <c r="E788" i="92"/>
  <c r="D789" i="92"/>
  <c r="E789" i="92"/>
  <c r="D790" i="92"/>
  <c r="E790" i="92"/>
  <c r="D791" i="92"/>
  <c r="E791" i="92"/>
  <c r="D792" i="92"/>
  <c r="E792" i="92"/>
  <c r="D793" i="92"/>
  <c r="E793" i="92"/>
  <c r="D794" i="92"/>
  <c r="E794" i="92"/>
  <c r="D795" i="92"/>
  <c r="E795" i="92"/>
  <c r="D796" i="92"/>
  <c r="E796" i="92"/>
  <c r="D797" i="92"/>
  <c r="E797" i="92"/>
  <c r="D798" i="92"/>
  <c r="E798" i="92"/>
  <c r="D799" i="92"/>
  <c r="E799" i="92"/>
  <c r="D800" i="92"/>
  <c r="E800" i="92"/>
  <c r="D801" i="92"/>
  <c r="E801" i="92"/>
  <c r="D802" i="92"/>
  <c r="E802" i="92"/>
  <c r="D803" i="92"/>
  <c r="E803" i="92"/>
  <c r="D804" i="92"/>
  <c r="E804" i="92"/>
  <c r="D805" i="92"/>
  <c r="E805" i="92"/>
  <c r="D806" i="92"/>
  <c r="E806" i="92"/>
  <c r="D807" i="92"/>
  <c r="E807" i="92"/>
  <c r="D808" i="92"/>
  <c r="E808" i="92"/>
  <c r="D809" i="92"/>
  <c r="E809" i="92"/>
  <c r="D810" i="92"/>
  <c r="E810" i="92"/>
  <c r="D811" i="92"/>
  <c r="E811" i="92"/>
  <c r="D812" i="92"/>
  <c r="E812" i="92"/>
  <c r="D813" i="92"/>
  <c r="E813" i="92"/>
  <c r="D814" i="92"/>
  <c r="E814" i="92"/>
  <c r="D815" i="92"/>
  <c r="E815" i="92"/>
  <c r="D816" i="92"/>
  <c r="E816" i="92"/>
  <c r="D817" i="92"/>
  <c r="E817" i="92"/>
  <c r="D818" i="92"/>
  <c r="E818" i="92"/>
  <c r="D819" i="92"/>
  <c r="E819" i="92"/>
  <c r="D820" i="92"/>
  <c r="E820" i="92"/>
  <c r="D821" i="92"/>
  <c r="E821" i="92"/>
  <c r="D822" i="92"/>
  <c r="E822" i="92"/>
  <c r="D823" i="92"/>
  <c r="E823" i="92"/>
  <c r="D824" i="92"/>
  <c r="E824" i="92"/>
  <c r="D825" i="92"/>
  <c r="E825" i="92"/>
  <c r="D826" i="92"/>
  <c r="E826" i="92"/>
  <c r="D827" i="92"/>
  <c r="E827" i="92"/>
  <c r="D828" i="92"/>
  <c r="E828" i="92"/>
  <c r="D829" i="92"/>
  <c r="E829" i="92"/>
  <c r="D830" i="92"/>
  <c r="E830" i="92"/>
  <c r="D831" i="92"/>
  <c r="E831" i="92"/>
  <c r="D832" i="92"/>
  <c r="E832" i="92"/>
  <c r="D833" i="92"/>
  <c r="E833" i="92"/>
  <c r="D834" i="92"/>
  <c r="E834" i="92"/>
  <c r="D835" i="92"/>
  <c r="E835" i="92"/>
  <c r="D836" i="92"/>
  <c r="E836" i="92"/>
  <c r="D837" i="92"/>
  <c r="E837" i="92"/>
  <c r="D838" i="92"/>
  <c r="E838" i="92"/>
  <c r="D839" i="92"/>
  <c r="E839" i="92"/>
  <c r="D840" i="92"/>
  <c r="E840" i="92"/>
  <c r="D841" i="92"/>
  <c r="E841" i="92"/>
  <c r="D842" i="92"/>
  <c r="E842" i="92"/>
  <c r="D843" i="92"/>
  <c r="E843" i="92"/>
  <c r="D844" i="92"/>
  <c r="E844" i="92"/>
  <c r="D845" i="92"/>
  <c r="E845" i="92"/>
  <c r="D846" i="92"/>
  <c r="E846" i="92"/>
  <c r="D847" i="92"/>
  <c r="E847" i="92"/>
  <c r="D848" i="92"/>
  <c r="E848" i="92"/>
  <c r="D849" i="92"/>
  <c r="E849" i="92"/>
  <c r="D850" i="92"/>
  <c r="E850" i="92"/>
  <c r="D851" i="92"/>
  <c r="E851" i="92"/>
  <c r="D852" i="92"/>
  <c r="E852" i="92"/>
  <c r="D853" i="92"/>
  <c r="E853" i="92"/>
  <c r="D854" i="92"/>
  <c r="E854" i="92"/>
  <c r="D855" i="92"/>
  <c r="E855" i="92"/>
  <c r="D856" i="92"/>
  <c r="E856" i="92"/>
  <c r="D857" i="92"/>
  <c r="E857" i="92"/>
  <c r="D858" i="92"/>
  <c r="E858" i="92"/>
  <c r="D859" i="92"/>
  <c r="E859" i="92"/>
  <c r="D860" i="92"/>
  <c r="E860" i="92"/>
  <c r="D861" i="92"/>
  <c r="E861" i="92"/>
  <c r="D862" i="92"/>
  <c r="E862" i="92"/>
  <c r="D863" i="92"/>
  <c r="E863" i="92"/>
  <c r="D864" i="92"/>
  <c r="E864" i="92"/>
  <c r="D865" i="92"/>
  <c r="E865" i="92"/>
  <c r="D866" i="92"/>
  <c r="E866" i="92"/>
  <c r="D867" i="92"/>
  <c r="E867" i="92"/>
  <c r="D868" i="92"/>
  <c r="E868" i="92"/>
  <c r="D869" i="92"/>
  <c r="E869" i="92"/>
  <c r="D870" i="92"/>
  <c r="E870" i="92"/>
  <c r="D871" i="92"/>
  <c r="E871" i="92"/>
  <c r="D872" i="92"/>
  <c r="E872" i="92"/>
  <c r="D873" i="92"/>
  <c r="E873" i="92"/>
  <c r="D874" i="92"/>
  <c r="E874" i="92"/>
  <c r="D875" i="92"/>
  <c r="E875" i="92"/>
  <c r="D876" i="92"/>
  <c r="E876" i="92"/>
  <c r="D877" i="92"/>
  <c r="E877" i="92"/>
  <c r="D878" i="92"/>
  <c r="E878" i="92"/>
  <c r="D879" i="92"/>
  <c r="E879" i="92"/>
  <c r="D880" i="92"/>
  <c r="E880" i="92"/>
  <c r="D881" i="92"/>
  <c r="E881" i="92"/>
  <c r="D882" i="92"/>
  <c r="E882" i="92"/>
  <c r="D883" i="92"/>
  <c r="E883" i="92"/>
  <c r="D884" i="92"/>
  <c r="E884" i="92"/>
  <c r="D885" i="92"/>
  <c r="E885" i="92"/>
  <c r="D886" i="92"/>
  <c r="E886" i="92"/>
  <c r="D887" i="92"/>
  <c r="E887" i="92"/>
  <c r="D888" i="92"/>
  <c r="E888" i="92"/>
  <c r="D889" i="92"/>
  <c r="E889" i="92"/>
  <c r="D890" i="92"/>
  <c r="E890" i="92"/>
  <c r="D891" i="92"/>
  <c r="E891" i="92"/>
  <c r="D892" i="92"/>
  <c r="E892" i="92"/>
  <c r="D893" i="92"/>
  <c r="E893" i="92"/>
  <c r="D894" i="92"/>
  <c r="E894" i="92"/>
  <c r="D895" i="92"/>
  <c r="E895" i="92"/>
  <c r="D896" i="92"/>
  <c r="E896" i="92"/>
  <c r="D897" i="92"/>
  <c r="E897" i="92"/>
  <c r="D898" i="92"/>
  <c r="E898" i="92"/>
  <c r="D899" i="92"/>
  <c r="E899" i="92"/>
  <c r="D900" i="92"/>
  <c r="E900" i="92"/>
  <c r="D901" i="92"/>
  <c r="E901" i="92"/>
  <c r="D902" i="92"/>
  <c r="E902" i="92"/>
  <c r="D903" i="92"/>
  <c r="E903" i="92"/>
  <c r="D904" i="92"/>
  <c r="E904" i="92"/>
  <c r="D905" i="92"/>
  <c r="E905" i="92"/>
  <c r="D906" i="92"/>
  <c r="E906" i="92"/>
  <c r="D907" i="92"/>
  <c r="E907" i="92"/>
  <c r="D908" i="92"/>
  <c r="E908" i="92"/>
  <c r="D909" i="92"/>
  <c r="E909" i="92"/>
  <c r="D910" i="92"/>
  <c r="E910" i="92"/>
  <c r="D911" i="92"/>
  <c r="E911" i="92"/>
  <c r="D912" i="92"/>
  <c r="E912" i="92"/>
  <c r="D913" i="92"/>
  <c r="E913" i="92"/>
  <c r="D914" i="92"/>
  <c r="E914" i="92"/>
  <c r="D915" i="92"/>
  <c r="E915" i="92"/>
  <c r="D916" i="92"/>
  <c r="E916" i="92"/>
  <c r="D917" i="92"/>
  <c r="E917" i="92"/>
  <c r="D918" i="92"/>
  <c r="E918" i="92"/>
  <c r="D919" i="92"/>
  <c r="E919" i="92"/>
  <c r="D920" i="92"/>
  <c r="E920" i="92"/>
  <c r="D921" i="92"/>
  <c r="E921" i="92"/>
  <c r="D922" i="92"/>
  <c r="E922" i="92"/>
  <c r="D923" i="92"/>
  <c r="E923" i="92"/>
  <c r="D924" i="92"/>
  <c r="E924" i="92"/>
  <c r="D925" i="92"/>
  <c r="E925" i="92"/>
  <c r="D926" i="92"/>
  <c r="E926" i="92"/>
  <c r="D927" i="92"/>
  <c r="E927" i="92"/>
  <c r="D928" i="92"/>
  <c r="E928" i="92"/>
  <c r="D929" i="92"/>
  <c r="E929" i="92"/>
  <c r="D930" i="92"/>
  <c r="E930" i="92"/>
  <c r="D931" i="92"/>
  <c r="E931" i="92"/>
  <c r="D932" i="92"/>
  <c r="E932" i="92"/>
  <c r="D933" i="92"/>
  <c r="E933" i="92"/>
  <c r="D934" i="92"/>
  <c r="E934" i="92"/>
  <c r="D935" i="92"/>
  <c r="E935" i="92"/>
  <c r="D936" i="92"/>
  <c r="E936" i="92"/>
  <c r="D937" i="92"/>
  <c r="E937" i="92"/>
  <c r="D938" i="92"/>
  <c r="E938" i="92"/>
  <c r="D939" i="92"/>
  <c r="E939" i="92"/>
  <c r="D940" i="92"/>
  <c r="E940" i="92"/>
  <c r="D941" i="92"/>
  <c r="E941" i="92"/>
  <c r="D942" i="92"/>
  <c r="E942" i="92"/>
  <c r="D943" i="92"/>
  <c r="E943" i="92"/>
  <c r="D944" i="92"/>
  <c r="E944" i="92"/>
  <c r="D945" i="92"/>
  <c r="E945" i="92"/>
  <c r="D946" i="92"/>
  <c r="E946" i="92"/>
  <c r="D947" i="92"/>
  <c r="E947" i="92"/>
  <c r="D948" i="92"/>
  <c r="E948" i="92"/>
  <c r="D949" i="92"/>
  <c r="E949" i="92"/>
  <c r="D950" i="92"/>
  <c r="E950" i="92"/>
  <c r="D951" i="92"/>
  <c r="E951" i="92"/>
  <c r="D952" i="92"/>
  <c r="E952" i="92"/>
  <c r="D953" i="92"/>
  <c r="E953" i="92"/>
  <c r="D954" i="92"/>
  <c r="E954" i="92"/>
  <c r="D955" i="92"/>
  <c r="E955" i="92"/>
  <c r="D956" i="92"/>
  <c r="E956" i="92"/>
  <c r="D957" i="92"/>
  <c r="E957" i="92"/>
  <c r="D958" i="92"/>
  <c r="E958" i="92"/>
  <c r="D959" i="92"/>
  <c r="E959" i="92"/>
  <c r="D960" i="92"/>
  <c r="E960" i="92"/>
  <c r="D961" i="92"/>
  <c r="E961" i="92"/>
  <c r="D962" i="92"/>
  <c r="E962" i="92"/>
  <c r="D963" i="92"/>
  <c r="E963" i="92"/>
  <c r="D964" i="92"/>
  <c r="E964" i="92"/>
  <c r="D965" i="92"/>
  <c r="E965" i="92"/>
  <c r="D966" i="92"/>
  <c r="E966" i="92"/>
  <c r="D967" i="92"/>
  <c r="E967" i="92"/>
  <c r="D968" i="92"/>
  <c r="E968" i="92"/>
  <c r="D969" i="92"/>
  <c r="E969" i="92"/>
  <c r="D970" i="92"/>
  <c r="E970" i="92"/>
  <c r="D971" i="92"/>
  <c r="E971" i="92"/>
  <c r="D972" i="92"/>
  <c r="E972" i="92"/>
  <c r="D973" i="92"/>
  <c r="E973" i="92"/>
  <c r="D974" i="92"/>
  <c r="E974" i="92"/>
  <c r="D975" i="92"/>
  <c r="E975" i="92"/>
  <c r="D976" i="92"/>
  <c r="E976" i="92"/>
  <c r="D977" i="92"/>
  <c r="E977" i="92"/>
  <c r="D978" i="92"/>
  <c r="E978" i="92"/>
  <c r="D979" i="92"/>
  <c r="E979" i="92"/>
  <c r="D980" i="92"/>
  <c r="E980" i="92"/>
  <c r="D981" i="92"/>
  <c r="E981" i="92"/>
  <c r="D982" i="92"/>
  <c r="E982" i="92"/>
  <c r="D983" i="92"/>
  <c r="E983" i="92"/>
  <c r="D984" i="92"/>
  <c r="E984" i="92"/>
  <c r="D985" i="92"/>
  <c r="E985" i="92"/>
  <c r="D986" i="92"/>
  <c r="E986" i="92"/>
  <c r="D987" i="92"/>
  <c r="E987" i="92"/>
  <c r="D988" i="92"/>
  <c r="E988" i="92"/>
  <c r="D989" i="92"/>
  <c r="E989" i="92"/>
  <c r="D990" i="92"/>
  <c r="E990" i="92"/>
  <c r="D991" i="92"/>
  <c r="E991" i="92"/>
  <c r="D992" i="92"/>
  <c r="E992" i="92"/>
  <c r="D993" i="92"/>
  <c r="E993" i="92"/>
  <c r="D994" i="92"/>
  <c r="E994" i="92"/>
  <c r="D995" i="92"/>
  <c r="E995" i="92"/>
  <c r="D996" i="92"/>
  <c r="E996" i="92"/>
  <c r="D997" i="92"/>
  <c r="E997" i="92"/>
  <c r="D998" i="92"/>
  <c r="E998" i="92"/>
  <c r="D999" i="92"/>
  <c r="E999" i="92"/>
  <c r="D1000" i="92"/>
  <c r="E1000" i="92"/>
  <c r="D1001" i="92"/>
  <c r="E1001" i="92"/>
  <c r="D1002" i="92"/>
  <c r="E1002" i="92"/>
  <c r="D1003" i="92"/>
  <c r="E1003" i="92"/>
  <c r="D1004" i="92"/>
  <c r="E1004" i="92"/>
  <c r="D1005" i="92"/>
  <c r="E1005" i="92"/>
  <c r="D1006" i="92"/>
  <c r="E1006" i="92"/>
  <c r="D1007" i="92"/>
  <c r="E1007" i="92"/>
  <c r="D1008" i="92"/>
  <c r="E1008" i="92"/>
  <c r="D1009" i="92"/>
  <c r="E1009" i="92"/>
  <c r="D1010" i="92"/>
  <c r="E1010" i="92"/>
  <c r="D1011" i="92"/>
  <c r="E1011" i="92"/>
  <c r="D1012" i="92"/>
  <c r="E1012" i="92"/>
  <c r="D1013" i="92"/>
  <c r="E1013" i="92"/>
  <c r="D1014" i="92"/>
  <c r="E1014" i="92"/>
  <c r="D1015" i="92"/>
  <c r="E1015" i="92"/>
  <c r="D1016" i="92"/>
  <c r="E1016" i="92"/>
  <c r="D1017" i="92"/>
  <c r="E1017" i="92"/>
  <c r="D1018" i="92"/>
  <c r="E1018" i="92"/>
  <c r="D1019" i="92"/>
  <c r="E1019" i="92"/>
  <c r="D1020" i="92"/>
  <c r="E1020" i="92"/>
  <c r="D1021" i="92"/>
  <c r="E1021" i="92"/>
  <c r="D1022" i="92"/>
  <c r="E1022" i="92"/>
  <c r="D1023" i="92"/>
  <c r="E1023" i="92"/>
  <c r="D1024" i="92"/>
  <c r="E1024" i="92"/>
  <c r="D1025" i="92"/>
  <c r="E1025" i="92"/>
  <c r="D1026" i="92"/>
  <c r="E1026" i="92"/>
  <c r="D1027" i="92"/>
  <c r="E1027" i="92"/>
  <c r="D1028" i="92"/>
  <c r="E1028" i="92"/>
  <c r="D1029" i="92"/>
  <c r="E1029" i="92"/>
  <c r="D1030" i="92"/>
  <c r="E1030" i="92"/>
  <c r="D1031" i="92"/>
  <c r="E1031" i="92"/>
  <c r="D1032" i="92"/>
  <c r="E1032" i="92"/>
  <c r="D1033" i="92"/>
  <c r="E1033" i="92"/>
  <c r="D1034" i="92"/>
  <c r="E1034" i="92"/>
  <c r="D1035" i="92"/>
  <c r="E1035" i="92"/>
  <c r="D1036" i="92"/>
  <c r="E1036" i="92"/>
  <c r="D1037" i="92"/>
  <c r="E1037" i="92"/>
  <c r="D1038" i="92"/>
  <c r="E1038" i="92"/>
  <c r="D1039" i="92"/>
  <c r="E1039" i="92"/>
  <c r="D1040" i="92"/>
  <c r="E1040" i="92"/>
  <c r="D1041" i="92"/>
  <c r="E1041" i="92"/>
  <c r="D1042" i="92"/>
  <c r="E1042" i="92"/>
  <c r="D1043" i="92"/>
  <c r="E1043" i="92"/>
  <c r="D1044" i="92"/>
  <c r="E1044" i="92"/>
  <c r="D1045" i="92"/>
  <c r="E1045" i="92"/>
  <c r="D1046" i="92"/>
  <c r="E1046" i="92"/>
  <c r="D1047" i="92"/>
  <c r="E1047" i="92"/>
  <c r="D1048" i="92"/>
  <c r="E1048" i="92"/>
  <c r="D1049" i="92"/>
  <c r="E1049" i="92"/>
  <c r="D1050" i="92"/>
  <c r="E1050" i="92"/>
  <c r="D1051" i="92"/>
  <c r="E1051" i="92"/>
  <c r="D1052" i="92"/>
  <c r="E1052" i="92"/>
  <c r="D1053" i="92"/>
  <c r="E1053" i="92"/>
  <c r="D1054" i="92"/>
  <c r="E1054" i="92"/>
  <c r="D1055" i="92"/>
  <c r="E1055" i="92"/>
  <c r="D1056" i="92"/>
  <c r="E1056" i="92"/>
  <c r="D1057" i="92"/>
  <c r="E1057" i="92"/>
  <c r="D1058" i="92"/>
  <c r="E1058" i="92"/>
  <c r="D1059" i="92"/>
  <c r="E1059" i="92"/>
  <c r="D1060" i="92"/>
  <c r="E1060" i="92"/>
  <c r="D1061" i="92"/>
  <c r="E1061" i="92"/>
  <c r="D1062" i="92"/>
  <c r="E1062" i="92"/>
  <c r="D1063" i="92"/>
  <c r="E1063" i="92"/>
  <c r="D1064" i="92"/>
  <c r="E1064" i="92"/>
  <c r="D1065" i="92"/>
  <c r="E1065" i="92"/>
  <c r="D1066" i="92"/>
  <c r="E1066" i="92"/>
  <c r="D1067" i="92"/>
  <c r="E1067" i="92"/>
  <c r="D1068" i="92"/>
  <c r="E1068" i="92"/>
  <c r="D1069" i="92"/>
  <c r="E1069" i="92"/>
  <c r="D1070" i="92"/>
  <c r="E1070" i="92"/>
  <c r="D1071" i="92"/>
  <c r="E1071" i="92"/>
  <c r="D1072" i="92"/>
  <c r="E1072" i="92"/>
  <c r="D1073" i="92"/>
  <c r="E1073" i="92"/>
  <c r="D1074" i="92"/>
  <c r="E1074" i="92"/>
  <c r="D1075" i="92"/>
  <c r="E1075" i="92"/>
  <c r="D1076" i="92"/>
  <c r="E1076" i="92"/>
  <c r="D1077" i="92"/>
  <c r="E1077" i="92"/>
  <c r="D1078" i="92"/>
  <c r="E1078" i="92"/>
  <c r="D1079" i="92"/>
  <c r="E1079" i="92"/>
  <c r="D1080" i="92"/>
  <c r="E1080" i="92"/>
  <c r="D1081" i="92"/>
  <c r="E1081" i="92"/>
  <c r="D1082" i="92"/>
  <c r="E1082" i="92"/>
  <c r="D1083" i="92"/>
  <c r="E1083" i="92"/>
  <c r="D1084" i="92"/>
  <c r="E1084" i="92"/>
  <c r="D1085" i="92"/>
  <c r="E1085" i="92"/>
  <c r="D1086" i="92"/>
  <c r="E1086" i="92"/>
  <c r="D1087" i="92"/>
  <c r="E1087" i="92"/>
  <c r="D1088" i="92"/>
  <c r="E1088" i="92"/>
  <c r="D1089" i="92"/>
  <c r="E1089" i="92"/>
  <c r="D1090" i="92"/>
  <c r="E1090" i="92"/>
  <c r="D1091" i="92"/>
  <c r="E1091" i="92"/>
  <c r="D1092" i="92"/>
  <c r="E1092" i="92"/>
  <c r="D1093" i="92"/>
  <c r="E1093" i="92"/>
  <c r="D1094" i="92"/>
  <c r="E1094" i="92"/>
  <c r="D1095" i="92"/>
  <c r="E1095" i="92"/>
  <c r="D1096" i="92"/>
  <c r="E1096" i="92"/>
  <c r="D1097" i="92"/>
  <c r="E1097" i="92"/>
  <c r="D1098" i="92"/>
  <c r="E1098" i="92"/>
  <c r="D1099" i="92"/>
  <c r="E1099" i="92"/>
  <c r="D1100" i="92"/>
  <c r="E1100" i="92"/>
  <c r="D1101" i="92"/>
  <c r="E1101" i="92"/>
  <c r="D1102" i="92"/>
  <c r="E1102" i="92"/>
  <c r="D1103" i="92"/>
  <c r="E1103" i="92"/>
  <c r="D1104" i="92"/>
  <c r="E1104" i="92"/>
  <c r="D1105" i="92"/>
  <c r="E1105" i="92"/>
  <c r="D1106" i="92"/>
  <c r="E1106" i="92"/>
  <c r="D1107" i="92"/>
  <c r="E1107" i="92"/>
  <c r="D1108" i="92"/>
  <c r="E1108" i="92"/>
  <c r="D1109" i="92"/>
  <c r="E1109" i="92"/>
  <c r="D1110" i="92"/>
  <c r="E1110" i="92"/>
  <c r="D1111" i="92"/>
  <c r="E1111" i="92"/>
  <c r="D1112" i="92"/>
  <c r="E1112" i="92"/>
  <c r="D1113" i="92"/>
  <c r="E1113" i="92"/>
  <c r="D1114" i="92"/>
  <c r="E1114" i="92"/>
  <c r="D1115" i="92"/>
  <c r="E1115" i="92"/>
  <c r="D1116" i="92"/>
  <c r="E1116" i="92"/>
  <c r="D1117" i="92"/>
  <c r="E1117" i="92"/>
  <c r="D1118" i="92"/>
  <c r="E1118" i="92"/>
  <c r="D1119" i="92"/>
  <c r="E1119" i="92"/>
  <c r="D1120" i="92"/>
  <c r="E1120" i="92"/>
  <c r="D1121" i="92"/>
  <c r="E1121" i="92"/>
  <c r="D1122" i="92"/>
  <c r="E1122" i="92"/>
  <c r="D1123" i="92"/>
  <c r="E1123" i="92"/>
  <c r="D1124" i="92"/>
  <c r="E1124" i="92"/>
  <c r="D1125" i="92"/>
  <c r="E1125" i="92"/>
  <c r="D1126" i="92"/>
  <c r="E1126" i="92"/>
  <c r="D1127" i="92"/>
  <c r="E1127" i="92"/>
  <c r="D1128" i="92"/>
  <c r="E1128" i="92"/>
  <c r="D1129" i="92"/>
  <c r="E1129" i="92"/>
  <c r="D1130" i="92"/>
  <c r="E1130" i="92"/>
  <c r="D1131" i="92"/>
  <c r="E1131" i="92"/>
  <c r="D1132" i="92"/>
  <c r="E1132" i="92"/>
  <c r="D1133" i="92"/>
  <c r="E1133" i="92"/>
  <c r="D1134" i="92"/>
  <c r="E1134" i="92"/>
  <c r="D1135" i="92"/>
  <c r="E1135" i="92"/>
  <c r="D1136" i="92"/>
  <c r="E1136" i="92"/>
  <c r="D1137" i="92"/>
  <c r="E1137" i="92"/>
  <c r="D1138" i="92"/>
  <c r="E1138" i="92"/>
  <c r="D1139" i="92"/>
  <c r="E1139" i="92"/>
  <c r="D1140" i="92"/>
  <c r="E1140" i="92"/>
  <c r="D1141" i="92"/>
  <c r="E1141" i="92"/>
  <c r="D1142" i="92"/>
  <c r="E1142" i="92"/>
  <c r="D1143" i="92"/>
  <c r="E1143" i="92"/>
  <c r="D1144" i="92"/>
  <c r="E1144" i="92"/>
  <c r="D1145" i="92"/>
  <c r="E1145" i="92"/>
  <c r="D1146" i="92"/>
  <c r="E1146" i="92"/>
  <c r="D1147" i="92"/>
  <c r="E1147" i="92"/>
  <c r="D1148" i="92"/>
  <c r="E1148" i="92"/>
  <c r="D1149" i="92"/>
  <c r="E1149" i="92"/>
  <c r="D1150" i="92"/>
  <c r="E1150" i="92"/>
  <c r="D1151" i="92"/>
  <c r="E1151" i="92"/>
  <c r="D1152" i="92"/>
  <c r="E1152" i="92"/>
  <c r="D1153" i="92"/>
  <c r="E1153" i="92"/>
  <c r="D1154" i="92"/>
  <c r="E1154" i="92"/>
  <c r="D1155" i="92"/>
  <c r="E1155" i="92"/>
  <c r="D1156" i="92"/>
  <c r="E1156" i="92"/>
  <c r="D1157" i="92"/>
  <c r="E1157" i="92"/>
  <c r="D1158" i="92"/>
  <c r="E1158" i="92"/>
  <c r="D1159" i="92"/>
  <c r="E1159" i="92"/>
  <c r="D1160" i="92"/>
  <c r="E1160" i="92"/>
  <c r="D1161" i="92"/>
  <c r="E1161" i="92"/>
  <c r="D1162" i="92"/>
  <c r="E1162" i="92"/>
  <c r="D1163" i="92"/>
  <c r="E1163" i="92"/>
  <c r="D1164" i="92"/>
  <c r="E1164" i="92"/>
  <c r="D1165" i="92"/>
  <c r="E1165" i="92"/>
  <c r="D1166" i="92"/>
  <c r="E1166" i="92"/>
  <c r="D1167" i="92"/>
  <c r="E1167" i="92"/>
  <c r="D1168" i="92"/>
  <c r="E1168" i="92"/>
  <c r="D1169" i="92"/>
  <c r="E1169" i="92"/>
  <c r="D1170" i="92"/>
  <c r="E1170" i="92"/>
  <c r="D1171" i="92"/>
  <c r="E1171" i="92"/>
  <c r="D1172" i="92"/>
  <c r="E1172" i="92"/>
  <c r="D1173" i="92"/>
  <c r="E1173" i="92"/>
  <c r="D1174" i="92"/>
  <c r="E1174" i="92"/>
  <c r="D1175" i="92"/>
  <c r="E1175" i="92"/>
  <c r="D1176" i="92"/>
  <c r="E1176" i="92"/>
  <c r="D1177" i="92"/>
  <c r="E1177" i="92"/>
  <c r="D1178" i="92"/>
  <c r="E1178" i="92"/>
  <c r="D1179" i="92"/>
  <c r="E1179" i="92"/>
  <c r="D1180" i="92"/>
  <c r="E1180" i="92"/>
  <c r="D1181" i="92"/>
  <c r="E1181" i="92"/>
  <c r="D1182" i="92"/>
  <c r="E1182" i="92"/>
  <c r="D1183" i="92"/>
  <c r="E1183" i="92"/>
  <c r="D1184" i="92"/>
  <c r="E1184" i="92"/>
  <c r="D1185" i="92"/>
  <c r="E1185" i="92"/>
  <c r="D1186" i="92"/>
  <c r="E1186" i="92"/>
  <c r="D1187" i="92"/>
  <c r="E1187" i="92"/>
  <c r="D1188" i="92"/>
  <c r="E1188" i="92"/>
  <c r="D1189" i="92"/>
  <c r="E1189" i="92"/>
  <c r="D1190" i="92"/>
  <c r="E1190" i="92"/>
  <c r="D1191" i="92"/>
  <c r="E1191" i="92"/>
  <c r="D1192" i="92"/>
  <c r="E1192" i="92"/>
  <c r="D1193" i="92"/>
  <c r="E1193" i="92"/>
  <c r="D1194" i="92"/>
  <c r="E1194" i="92"/>
  <c r="D1195" i="92"/>
  <c r="E1195" i="92"/>
  <c r="D1196" i="92"/>
  <c r="E1196" i="92"/>
  <c r="D1197" i="92"/>
  <c r="E1197" i="92"/>
  <c r="D1198" i="92"/>
  <c r="E1198" i="92"/>
  <c r="D1199" i="92"/>
  <c r="E1199" i="92"/>
  <c r="D1200" i="92"/>
  <c r="E1200" i="92"/>
  <c r="D1201" i="92"/>
  <c r="E1201" i="92"/>
  <c r="D1202" i="92"/>
  <c r="E1202" i="92"/>
  <c r="D1203" i="92"/>
  <c r="E1203" i="92"/>
  <c r="D1204" i="92"/>
  <c r="E1204" i="92"/>
  <c r="D1205" i="92"/>
  <c r="E1205" i="92"/>
  <c r="D1206" i="92"/>
  <c r="E1206" i="92"/>
  <c r="D1207" i="92"/>
  <c r="E1207" i="92"/>
  <c r="D1208" i="92"/>
  <c r="E1208" i="92"/>
  <c r="D1209" i="92"/>
  <c r="E1209" i="92"/>
  <c r="D1210" i="92"/>
  <c r="E1210" i="92"/>
  <c r="D1211" i="92"/>
  <c r="E1211" i="92"/>
  <c r="D1212" i="92"/>
  <c r="E1212" i="92"/>
  <c r="D1213" i="92"/>
  <c r="E1213" i="92"/>
  <c r="D1214" i="92"/>
  <c r="E1214" i="92"/>
  <c r="D1215" i="92"/>
  <c r="E1215" i="92"/>
  <c r="D1216" i="92"/>
  <c r="E1216" i="92"/>
  <c r="D1217" i="92"/>
  <c r="E1217" i="92"/>
  <c r="D1218" i="92"/>
  <c r="E1218" i="92"/>
  <c r="D1219" i="92"/>
  <c r="E1219" i="92"/>
  <c r="D1220" i="92"/>
  <c r="E1220" i="92"/>
  <c r="D1221" i="92"/>
  <c r="E1221" i="92"/>
  <c r="D1222" i="92"/>
  <c r="E1222" i="92"/>
  <c r="D1223" i="92"/>
  <c r="E1223" i="92"/>
  <c r="D1224" i="92"/>
  <c r="E1224" i="92"/>
  <c r="D1225" i="92"/>
  <c r="E1225" i="92"/>
  <c r="D1226" i="92"/>
  <c r="E1226" i="92"/>
  <c r="D1227" i="92"/>
  <c r="E1227" i="92"/>
  <c r="F1227" i="92" s="1"/>
  <c r="D1228" i="92"/>
  <c r="E1228" i="92"/>
  <c r="F1228" i="92" s="1"/>
  <c r="D1229" i="92"/>
  <c r="E1229" i="92"/>
  <c r="F1229" i="92" s="1"/>
  <c r="D1230" i="92"/>
  <c r="E1230" i="92"/>
  <c r="F1230" i="92" s="1"/>
  <c r="D1231" i="92"/>
  <c r="E1231" i="92"/>
  <c r="F1231" i="92" s="1"/>
  <c r="D1232" i="92"/>
  <c r="E1232" i="92"/>
  <c r="F1232" i="92" s="1"/>
  <c r="D1233" i="92"/>
  <c r="E1233" i="92"/>
  <c r="F1233" i="92" s="1"/>
  <c r="D1234" i="92"/>
  <c r="E1234" i="92"/>
  <c r="F1234" i="92" s="1"/>
  <c r="D1235" i="92"/>
  <c r="E1235" i="92"/>
  <c r="F1235" i="92" s="1"/>
  <c r="D1236" i="92"/>
  <c r="E1236" i="92"/>
  <c r="F1236" i="92" s="1"/>
  <c r="D1237" i="92"/>
  <c r="E1237" i="92"/>
  <c r="F1237" i="92" s="1"/>
  <c r="D1238" i="92"/>
  <c r="E1238" i="92"/>
  <c r="D1239" i="92"/>
  <c r="E1239" i="92"/>
  <c r="D1240" i="92"/>
  <c r="E1240" i="92"/>
  <c r="D1241" i="92"/>
  <c r="E1241" i="92"/>
  <c r="D1242" i="92"/>
  <c r="E1242" i="92"/>
  <c r="D1243" i="92"/>
  <c r="E1243" i="92"/>
  <c r="D1244" i="92"/>
  <c r="E1244" i="92"/>
  <c r="D1245" i="92"/>
  <c r="E1245" i="92"/>
  <c r="D1246" i="92"/>
  <c r="E1246" i="92"/>
  <c r="D1247" i="92"/>
  <c r="E1247" i="92"/>
  <c r="D1248" i="92"/>
  <c r="E1248" i="92"/>
  <c r="D1249" i="92"/>
  <c r="E1249" i="92"/>
  <c r="D1250" i="92"/>
  <c r="E1250" i="92"/>
  <c r="D1251" i="92"/>
  <c r="E1251" i="92"/>
  <c r="D1252" i="92"/>
  <c r="E1252" i="92"/>
  <c r="D1253" i="92"/>
  <c r="E1253" i="92"/>
  <c r="D1254" i="92"/>
  <c r="E1254" i="92"/>
  <c r="D1255" i="92"/>
  <c r="E1255" i="92"/>
  <c r="D1256" i="92"/>
  <c r="E1256" i="92"/>
  <c r="D1257" i="92"/>
  <c r="E1257" i="92"/>
  <c r="D1258" i="92"/>
  <c r="E1258" i="92"/>
  <c r="D1259" i="92"/>
  <c r="E1259" i="92"/>
  <c r="D1260" i="92"/>
  <c r="E1260" i="92"/>
  <c r="D1261" i="92"/>
  <c r="E1261" i="92"/>
  <c r="D1262" i="92"/>
  <c r="E1262" i="92"/>
  <c r="D1263" i="92"/>
  <c r="E1263" i="92"/>
  <c r="D1264" i="92"/>
  <c r="E1264" i="92"/>
  <c r="D1265" i="92"/>
  <c r="E1265" i="92"/>
  <c r="D1266" i="92"/>
  <c r="E1266" i="92"/>
  <c r="D1267" i="92"/>
  <c r="E1267" i="92"/>
  <c r="D1268" i="92"/>
  <c r="E1268" i="92"/>
  <c r="D1269" i="92"/>
  <c r="E1269" i="92"/>
  <c r="D1270" i="92"/>
  <c r="E1270" i="92"/>
  <c r="D1271" i="92"/>
  <c r="E1271" i="92"/>
  <c r="D1272" i="92"/>
  <c r="E1272" i="92"/>
  <c r="D1273" i="92"/>
  <c r="E1273" i="92"/>
  <c r="D1274" i="92"/>
  <c r="E1274" i="92"/>
  <c r="D1275" i="92"/>
  <c r="E1275" i="92"/>
  <c r="D1276" i="92"/>
  <c r="E1276" i="92"/>
  <c r="D1277" i="92"/>
  <c r="E1277" i="92"/>
  <c r="D1278" i="92"/>
  <c r="E1278" i="92"/>
  <c r="D1279" i="92"/>
  <c r="E1279" i="92"/>
  <c r="D1280" i="92"/>
  <c r="E1280" i="92"/>
  <c r="D1281" i="92"/>
  <c r="E1281" i="92"/>
  <c r="D1282" i="92"/>
  <c r="E1282" i="92"/>
  <c r="D1283" i="92"/>
  <c r="E1283" i="92"/>
  <c r="D1284" i="92"/>
  <c r="E1284" i="92"/>
  <c r="D1285" i="92"/>
  <c r="E1285" i="92"/>
  <c r="D1286" i="92"/>
  <c r="E1286" i="92"/>
  <c r="D1287" i="92"/>
  <c r="E1287" i="92"/>
  <c r="D1288" i="92"/>
  <c r="E1288" i="92"/>
  <c r="D1289" i="92"/>
  <c r="E1289" i="92"/>
  <c r="D1290" i="92"/>
  <c r="E1290" i="92"/>
  <c r="D1291" i="92"/>
  <c r="E1291" i="92"/>
  <c r="D1292" i="92"/>
  <c r="E1292" i="92"/>
  <c r="D1293" i="92"/>
  <c r="E1293" i="92"/>
  <c r="D1294" i="92"/>
  <c r="E1294" i="92"/>
  <c r="D1295" i="92"/>
  <c r="E1295" i="92"/>
  <c r="D1296" i="92"/>
  <c r="E1296" i="92"/>
  <c r="D1297" i="92"/>
  <c r="E1297" i="92"/>
  <c r="D1298" i="92"/>
  <c r="E1298" i="92"/>
  <c r="D1299" i="92"/>
  <c r="E1299" i="92"/>
  <c r="D1300" i="92"/>
  <c r="E1300" i="92"/>
  <c r="D1301" i="92"/>
  <c r="E1301" i="92"/>
  <c r="D1302" i="92"/>
  <c r="E1302" i="92"/>
  <c r="D1303" i="92"/>
  <c r="E1303" i="92"/>
  <c r="D1304" i="92"/>
  <c r="E1304" i="92"/>
  <c r="D1305" i="92"/>
  <c r="E1305" i="92"/>
  <c r="D1306" i="92"/>
  <c r="E1306" i="92"/>
  <c r="D1307" i="92"/>
  <c r="E1307" i="92"/>
  <c r="D1308" i="92"/>
  <c r="E1308" i="92"/>
  <c r="D1309" i="92"/>
  <c r="E1309" i="92"/>
  <c r="D1310" i="92"/>
  <c r="E1310" i="92"/>
  <c r="D1311" i="92"/>
  <c r="E1311" i="92"/>
  <c r="F1311" i="92" s="1"/>
  <c r="D1312" i="92"/>
  <c r="E1312" i="92"/>
  <c r="F1312" i="92" s="1"/>
  <c r="D1313" i="92"/>
  <c r="E1313" i="92"/>
  <c r="F1313" i="92" s="1"/>
  <c r="D1314" i="92"/>
  <c r="E1314" i="92"/>
  <c r="F1314" i="92" s="1"/>
  <c r="D1315" i="92"/>
  <c r="E1315" i="92"/>
  <c r="F1315" i="92" s="1"/>
  <c r="D1316" i="92"/>
  <c r="E1316" i="92"/>
  <c r="F1316" i="92" s="1"/>
  <c r="D1317" i="92"/>
  <c r="E1317" i="92"/>
  <c r="F1317" i="92" s="1"/>
  <c r="D1318" i="92"/>
  <c r="E1318" i="92"/>
  <c r="F1318" i="92" s="1"/>
  <c r="D1319" i="92"/>
  <c r="E1319" i="92"/>
  <c r="F1319" i="92" s="1"/>
  <c r="D1320" i="92"/>
  <c r="E1320" i="92"/>
  <c r="F1320" i="92" s="1"/>
  <c r="D1321" i="92"/>
  <c r="E1321" i="92"/>
  <c r="F1321" i="92" s="1"/>
  <c r="D1322" i="92"/>
  <c r="E1322" i="92"/>
  <c r="D1323" i="92"/>
  <c r="E1323" i="92"/>
  <c r="D1324" i="92"/>
  <c r="E1324" i="92"/>
  <c r="D1325" i="92"/>
  <c r="E1325" i="92"/>
  <c r="D1326" i="92"/>
  <c r="E1326" i="92"/>
  <c r="D1327" i="92"/>
  <c r="E1327" i="92"/>
  <c r="D1328" i="92"/>
  <c r="E1328" i="92"/>
  <c r="D1329" i="92"/>
  <c r="E1329" i="92"/>
  <c r="D1330" i="92"/>
  <c r="E1330" i="92"/>
  <c r="D1331" i="92"/>
  <c r="E1331" i="92"/>
  <c r="D1332" i="92"/>
  <c r="E1332" i="92"/>
  <c r="D1333" i="92"/>
  <c r="E1333" i="92"/>
  <c r="D1334" i="92"/>
  <c r="E1334" i="92"/>
  <c r="D1335" i="92"/>
  <c r="E1335" i="92"/>
  <c r="D1336" i="92"/>
  <c r="E1336" i="92"/>
  <c r="D1337" i="92"/>
  <c r="E1337" i="92"/>
  <c r="D1338" i="92"/>
  <c r="E1338" i="92"/>
  <c r="D1339" i="92"/>
  <c r="E1339" i="92"/>
  <c r="D1340" i="92"/>
  <c r="E1340" i="92"/>
  <c r="D1341" i="92"/>
  <c r="E1341" i="92"/>
  <c r="D1342" i="92"/>
  <c r="E1342" i="92"/>
  <c r="D1343" i="92"/>
  <c r="E1343" i="92"/>
  <c r="D1344" i="92"/>
  <c r="E1344" i="92"/>
  <c r="D1345" i="92"/>
  <c r="E1345" i="92"/>
  <c r="D1346" i="92"/>
  <c r="E1346" i="92"/>
  <c r="D1347" i="92"/>
  <c r="E1347" i="92"/>
  <c r="D1348" i="92"/>
  <c r="E1348" i="92"/>
  <c r="D1349" i="92"/>
  <c r="E1349" i="92"/>
  <c r="D1350" i="92"/>
  <c r="E1350" i="92"/>
  <c r="D1351" i="92"/>
  <c r="E1351" i="92"/>
  <c r="D1352" i="92"/>
  <c r="E1352" i="92"/>
  <c r="D1353" i="92"/>
  <c r="E1353" i="92"/>
  <c r="D1354" i="92"/>
  <c r="E1354" i="92"/>
  <c r="D1355" i="92"/>
  <c r="E1355" i="92"/>
  <c r="D1356" i="92"/>
  <c r="E1356" i="92"/>
  <c r="D1357" i="92"/>
  <c r="E1357" i="92"/>
  <c r="D1358" i="92"/>
  <c r="E1358" i="92"/>
  <c r="D1359" i="92"/>
  <c r="E1359" i="92"/>
  <c r="D1360" i="92"/>
  <c r="E1360" i="92"/>
  <c r="D1361" i="92"/>
  <c r="E1361" i="92"/>
  <c r="D1362" i="92"/>
  <c r="E1362" i="92"/>
  <c r="D1363" i="92"/>
  <c r="E1363" i="92"/>
  <c r="D1364" i="92"/>
  <c r="E1364" i="92"/>
  <c r="D1365" i="92"/>
  <c r="E1365" i="92"/>
  <c r="D1366" i="92"/>
  <c r="E1366" i="92"/>
  <c r="D1367" i="92"/>
  <c r="E1367" i="92"/>
  <c r="D1368" i="92"/>
  <c r="E1368" i="92"/>
  <c r="D1369" i="92"/>
  <c r="E1369" i="92"/>
  <c r="D1370" i="92"/>
  <c r="E1370" i="92"/>
  <c r="D1371" i="92"/>
  <c r="E1371" i="92"/>
  <c r="D1372" i="92"/>
  <c r="E1372" i="92"/>
  <c r="D1373" i="92"/>
  <c r="E1373" i="92"/>
  <c r="D1374" i="92"/>
  <c r="E1374" i="92"/>
  <c r="D1375" i="92"/>
  <c r="E1375" i="92"/>
  <c r="D1376" i="92"/>
  <c r="E1376" i="92"/>
  <c r="D1377" i="92"/>
  <c r="E1377" i="92"/>
  <c r="D1378" i="92"/>
  <c r="E1378" i="92"/>
  <c r="D1379" i="92"/>
  <c r="E1379" i="92"/>
  <c r="D1380" i="92"/>
  <c r="E1380" i="92"/>
  <c r="D1381" i="92"/>
  <c r="E1381" i="92"/>
  <c r="D1382" i="92"/>
  <c r="E1382" i="92"/>
  <c r="D1383" i="92"/>
  <c r="E1383" i="92"/>
  <c r="D1384" i="92"/>
  <c r="E1384" i="92"/>
  <c r="D1385" i="92"/>
  <c r="E1385" i="92"/>
  <c r="D1386" i="92"/>
  <c r="E1386" i="92"/>
  <c r="D1387" i="92"/>
  <c r="E1387" i="92"/>
  <c r="D1388" i="92"/>
  <c r="E1388" i="92"/>
  <c r="D1389" i="92"/>
  <c r="E1389" i="92"/>
  <c r="D1390" i="92"/>
  <c r="E1390" i="92"/>
  <c r="D1391" i="92"/>
  <c r="E1391" i="92"/>
  <c r="D1392" i="92"/>
  <c r="E1392" i="92"/>
  <c r="D1393" i="92"/>
  <c r="E1393" i="92"/>
  <c r="D1394" i="92"/>
  <c r="E1394" i="92"/>
  <c r="D1395" i="92"/>
  <c r="E1395" i="92"/>
  <c r="D1396" i="92"/>
  <c r="E1396" i="92"/>
  <c r="D1397" i="92"/>
  <c r="E1397" i="92"/>
  <c r="D1398" i="92"/>
  <c r="E1398" i="92"/>
  <c r="D1399" i="92"/>
  <c r="E1399" i="92"/>
  <c r="D1400" i="92"/>
  <c r="E1400" i="92"/>
  <c r="D1401" i="92"/>
  <c r="E1401" i="92"/>
  <c r="D1402" i="92"/>
  <c r="E1402" i="92"/>
  <c r="D1403" i="92"/>
  <c r="E1403" i="92"/>
  <c r="D1404" i="92"/>
  <c r="E1404" i="92"/>
  <c r="D1405" i="92"/>
  <c r="E1405" i="92"/>
  <c r="D1406" i="92"/>
  <c r="E1406" i="92"/>
  <c r="D1407" i="92"/>
  <c r="E1407" i="92"/>
  <c r="D1408" i="92"/>
  <c r="E1408" i="92"/>
  <c r="D1409" i="92"/>
  <c r="E1409" i="92"/>
  <c r="D1410" i="92"/>
  <c r="E1410" i="92"/>
  <c r="D1411" i="92"/>
  <c r="E1411" i="92"/>
  <c r="D1412" i="92"/>
  <c r="E1412" i="92"/>
  <c r="D1413" i="92"/>
  <c r="E1413" i="92"/>
  <c r="D1414" i="92"/>
  <c r="E1414" i="92"/>
  <c r="D1415" i="92"/>
  <c r="E1415" i="92"/>
  <c r="D1416" i="92"/>
  <c r="E1416" i="92"/>
  <c r="D1417" i="92"/>
  <c r="E1417" i="92"/>
  <c r="D1418" i="92"/>
  <c r="E1418" i="92"/>
  <c r="D1419" i="92"/>
  <c r="E1419" i="92"/>
  <c r="D1420" i="92"/>
  <c r="E1420" i="92"/>
  <c r="D1421" i="92"/>
  <c r="E1421" i="92"/>
  <c r="D1422" i="92"/>
  <c r="E1422" i="92"/>
  <c r="D1423" i="92"/>
  <c r="E1423" i="92"/>
  <c r="D1424" i="92"/>
  <c r="E1424" i="92"/>
  <c r="D1425" i="92"/>
  <c r="E1425" i="92"/>
  <c r="D1426" i="92"/>
  <c r="E1426" i="92"/>
  <c r="D1427" i="92"/>
  <c r="E1427" i="92"/>
  <c r="D1428" i="92"/>
  <c r="E1428" i="92"/>
  <c r="D1429" i="92"/>
  <c r="E1429" i="92"/>
  <c r="D1430" i="92"/>
  <c r="E1430" i="92"/>
  <c r="D1431" i="92"/>
  <c r="E1431" i="92"/>
  <c r="D1432" i="92"/>
  <c r="E1432" i="92"/>
  <c r="D1433" i="92"/>
  <c r="E1433" i="92"/>
  <c r="D1434" i="92"/>
  <c r="E1434" i="92"/>
  <c r="D1435" i="92"/>
  <c r="E1435" i="92"/>
  <c r="D1436" i="92"/>
  <c r="E1436" i="92"/>
  <c r="D1437" i="92"/>
  <c r="E1437" i="92"/>
  <c r="D1438" i="92"/>
  <c r="E1438" i="92"/>
  <c r="D1439" i="92"/>
  <c r="E1439" i="92"/>
  <c r="D1440" i="92"/>
  <c r="E1440" i="92"/>
  <c r="D1441" i="92"/>
  <c r="E1441" i="92"/>
  <c r="D1442" i="92"/>
  <c r="E1442" i="92"/>
  <c r="D1443" i="92"/>
  <c r="E1443" i="92"/>
  <c r="D1444" i="92"/>
  <c r="E1444" i="92"/>
  <c r="D1445" i="92"/>
  <c r="E1445" i="92"/>
  <c r="D1446" i="92"/>
  <c r="E1446" i="92"/>
  <c r="D1447" i="92"/>
  <c r="E1447" i="92"/>
  <c r="D1448" i="92"/>
  <c r="E1448" i="92"/>
  <c r="D1449" i="92"/>
  <c r="E1449" i="92"/>
  <c r="D1450" i="92"/>
  <c r="E1450" i="92"/>
  <c r="D1451" i="92"/>
  <c r="E1451" i="92"/>
  <c r="D1452" i="92"/>
  <c r="E1452" i="92"/>
  <c r="D1453" i="92"/>
  <c r="E1453" i="92"/>
  <c r="D1454" i="92"/>
  <c r="E1454" i="92"/>
  <c r="D1455" i="92"/>
  <c r="E1455" i="92"/>
  <c r="D1456" i="92"/>
  <c r="E1456" i="92"/>
  <c r="D1457" i="92"/>
  <c r="E1457" i="92"/>
  <c r="D1458" i="92"/>
  <c r="E1458" i="92"/>
  <c r="D1459" i="92"/>
  <c r="E1459" i="92"/>
  <c r="D1460" i="92"/>
  <c r="E1460" i="92"/>
  <c r="D1461" i="92"/>
  <c r="E1461" i="92"/>
  <c r="D1462" i="92"/>
  <c r="E1462" i="92"/>
  <c r="D1463" i="92"/>
  <c r="E1463" i="92"/>
  <c r="D1464" i="92"/>
  <c r="E1464" i="92"/>
  <c r="D1465" i="92"/>
  <c r="E1465" i="92"/>
  <c r="D1466" i="92"/>
  <c r="E1466" i="92"/>
  <c r="D1467" i="92"/>
  <c r="E1467" i="92"/>
  <c r="D1468" i="92"/>
  <c r="E1468" i="92"/>
  <c r="D1469" i="92"/>
  <c r="E1469" i="92"/>
  <c r="D1470" i="92"/>
  <c r="E1470" i="92"/>
  <c r="D1471" i="92"/>
  <c r="E1471" i="92"/>
  <c r="D1472" i="92"/>
  <c r="E1472" i="92"/>
  <c r="D1473" i="92"/>
  <c r="E1473" i="92"/>
  <c r="D1474" i="92"/>
  <c r="E1474" i="92"/>
  <c r="D1475" i="92"/>
  <c r="E1475" i="92"/>
  <c r="D1476" i="92"/>
  <c r="E1476" i="92"/>
  <c r="D1477" i="92"/>
  <c r="E1477" i="92"/>
  <c r="D1478" i="92"/>
  <c r="E1478" i="92"/>
  <c r="D1479" i="92"/>
  <c r="E1479" i="92"/>
  <c r="F1479" i="92" s="1"/>
  <c r="D1480" i="92"/>
  <c r="E1480" i="92"/>
  <c r="F1480" i="92" s="1"/>
  <c r="D1481" i="92"/>
  <c r="E1481" i="92"/>
  <c r="F1481" i="92" s="1"/>
  <c r="D1482" i="92"/>
  <c r="E1482" i="92"/>
  <c r="F1482" i="92" s="1"/>
  <c r="D1483" i="92"/>
  <c r="E1483" i="92"/>
  <c r="F1483" i="92" s="1"/>
  <c r="D1484" i="92"/>
  <c r="E1484" i="92"/>
  <c r="F1484" i="92" s="1"/>
  <c r="D1485" i="92"/>
  <c r="E1485" i="92"/>
  <c r="F1485" i="92" s="1"/>
  <c r="D1486" i="92"/>
  <c r="E1486" i="92"/>
  <c r="F1486" i="92" s="1"/>
  <c r="D1487" i="92"/>
  <c r="E1487" i="92"/>
  <c r="F1487" i="92" s="1"/>
  <c r="D1488" i="92"/>
  <c r="E1488" i="92"/>
  <c r="F1488" i="92" s="1"/>
  <c r="D1489" i="92"/>
  <c r="E1489" i="92"/>
  <c r="F1489" i="92" s="1"/>
  <c r="D1490" i="92"/>
  <c r="E1490" i="92"/>
  <c r="D1491" i="92"/>
  <c r="E1491" i="92"/>
  <c r="F1491" i="92" s="1"/>
  <c r="D1492" i="92"/>
  <c r="E1492" i="92"/>
  <c r="F1492" i="92" s="1"/>
  <c r="D1493" i="92"/>
  <c r="E1493" i="92"/>
  <c r="F1493" i="92" s="1"/>
  <c r="D1494" i="92"/>
  <c r="E1494" i="92"/>
  <c r="F1494" i="92" s="1"/>
  <c r="D1495" i="92"/>
  <c r="E1495" i="92"/>
  <c r="F1495" i="92" s="1"/>
  <c r="D1496" i="92"/>
  <c r="E1496" i="92"/>
  <c r="F1496" i="92" s="1"/>
  <c r="D1497" i="92"/>
  <c r="E1497" i="92"/>
  <c r="F1497" i="92" s="1"/>
  <c r="D1498" i="92"/>
  <c r="E1498" i="92"/>
  <c r="F1498" i="92" s="1"/>
  <c r="D1499" i="92"/>
  <c r="E1499" i="92"/>
  <c r="F1499" i="92" s="1"/>
  <c r="D1500" i="92"/>
  <c r="E1500" i="92"/>
  <c r="F1500" i="92" s="1"/>
  <c r="D1501" i="92"/>
  <c r="E1501" i="92"/>
  <c r="F1501" i="92" s="1"/>
  <c r="D1502" i="92"/>
  <c r="E1502" i="92"/>
  <c r="D1503" i="92"/>
  <c r="E1503" i="92"/>
  <c r="D1504" i="92"/>
  <c r="E1504" i="92"/>
  <c r="D1505" i="92"/>
  <c r="E1505" i="92"/>
  <c r="D1506" i="92"/>
  <c r="E1506" i="92"/>
  <c r="D1507" i="92"/>
  <c r="E1507" i="92"/>
  <c r="D1508" i="92"/>
  <c r="E1508" i="92"/>
  <c r="D1509" i="92"/>
  <c r="E1509" i="92"/>
  <c r="D1510" i="92"/>
  <c r="E1510" i="92"/>
  <c r="D1511" i="92"/>
  <c r="E1511" i="92"/>
  <c r="D1512" i="92"/>
  <c r="E1512" i="92"/>
  <c r="D1513" i="92"/>
  <c r="E1513" i="92"/>
  <c r="D1514" i="92"/>
  <c r="E1514" i="92"/>
  <c r="D1515" i="92"/>
  <c r="E1515" i="92"/>
  <c r="D1516" i="92"/>
  <c r="E1516" i="92"/>
  <c r="D1517" i="92"/>
  <c r="E1517" i="92"/>
  <c r="D1518" i="92"/>
  <c r="E1518" i="92"/>
  <c r="D1519" i="92"/>
  <c r="E1519" i="92"/>
  <c r="D1520" i="92"/>
  <c r="E1520" i="92"/>
  <c r="D1521" i="92"/>
  <c r="E1521" i="92"/>
  <c r="D1522" i="92"/>
  <c r="E1522" i="92"/>
  <c r="D1523" i="92"/>
  <c r="E1523" i="92"/>
  <c r="D1524" i="92"/>
  <c r="E1524" i="92"/>
  <c r="D1525" i="92"/>
  <c r="E1525" i="92"/>
  <c r="D1526" i="92"/>
  <c r="E1526" i="92"/>
  <c r="D1527" i="92"/>
  <c r="E1527" i="92"/>
  <c r="D1528" i="92"/>
  <c r="E1528" i="92"/>
  <c r="D1529" i="92"/>
  <c r="E1529" i="92"/>
  <c r="D1530" i="92"/>
  <c r="E1530" i="92"/>
  <c r="D1531" i="92"/>
  <c r="E1531" i="92"/>
  <c r="D1532" i="92"/>
  <c r="E1532" i="92"/>
  <c r="D1533" i="92"/>
  <c r="E1533" i="92"/>
  <c r="D1534" i="92"/>
  <c r="E1534" i="92"/>
  <c r="D1535" i="92"/>
  <c r="E1535" i="92"/>
  <c r="D1536" i="92"/>
  <c r="E1536" i="92"/>
  <c r="D1537" i="92"/>
  <c r="E1537" i="92"/>
  <c r="D1538" i="92"/>
  <c r="E1538" i="92"/>
  <c r="D1539" i="92"/>
  <c r="E1539" i="92"/>
  <c r="D1540" i="92"/>
  <c r="E1540" i="92"/>
  <c r="D1541" i="92"/>
  <c r="E1541" i="92"/>
  <c r="D1542" i="92"/>
  <c r="E1542" i="92"/>
  <c r="D1543" i="92"/>
  <c r="E1543" i="92"/>
  <c r="D1544" i="92"/>
  <c r="E1544" i="92"/>
  <c r="D1545" i="92"/>
  <c r="E1545" i="92"/>
  <c r="D1546" i="92"/>
  <c r="E1546" i="92"/>
  <c r="D1547" i="92"/>
  <c r="E1547" i="92"/>
  <c r="D1548" i="92"/>
  <c r="E1548" i="92"/>
  <c r="D1549" i="92"/>
  <c r="E1549" i="92"/>
  <c r="D1550" i="92"/>
  <c r="E1550" i="92"/>
  <c r="D1551" i="92"/>
  <c r="E1551" i="92"/>
  <c r="D1552" i="92"/>
  <c r="E1552" i="92"/>
  <c r="D1553" i="92"/>
  <c r="E1553" i="92"/>
  <c r="D1554" i="92"/>
  <c r="E1554" i="92"/>
  <c r="D1555" i="92"/>
  <c r="E1555" i="92"/>
  <c r="D1556" i="92"/>
  <c r="E1556" i="92"/>
  <c r="D1557" i="92"/>
  <c r="E1557" i="92"/>
  <c r="D1558" i="92"/>
  <c r="E1558" i="92"/>
  <c r="D1559" i="92"/>
  <c r="E1559" i="92"/>
  <c r="D1560" i="92"/>
  <c r="E1560" i="92"/>
  <c r="D1561" i="92"/>
  <c r="E1561" i="92"/>
  <c r="D1562" i="92"/>
  <c r="E1562" i="92"/>
  <c r="D1563" i="92"/>
  <c r="E1563" i="92"/>
  <c r="D1564" i="92"/>
  <c r="E1564" i="92"/>
  <c r="D1565" i="92"/>
  <c r="E1565" i="92"/>
  <c r="D1566" i="92"/>
  <c r="E1566" i="92"/>
  <c r="D1567" i="92"/>
  <c r="E1567" i="92"/>
  <c r="D1568" i="92"/>
  <c r="E1568" i="92"/>
  <c r="D1569" i="92"/>
  <c r="E1569" i="92"/>
  <c r="D1570" i="92"/>
  <c r="E1570" i="92"/>
  <c r="D1571" i="92"/>
  <c r="E1571" i="92"/>
  <c r="D1572" i="92"/>
  <c r="E1572" i="92"/>
  <c r="D1573" i="92"/>
  <c r="E1573" i="92"/>
  <c r="D1574" i="92"/>
  <c r="E1574" i="92"/>
  <c r="D1575" i="92"/>
  <c r="E1575" i="92"/>
  <c r="D1576" i="92"/>
  <c r="E1576" i="92"/>
  <c r="D1577" i="92"/>
  <c r="E1577" i="92"/>
  <c r="D1578" i="92"/>
  <c r="E1578" i="92"/>
  <c r="D1579" i="92"/>
  <c r="E1579" i="92"/>
  <c r="D1580" i="92"/>
  <c r="E1580" i="92"/>
  <c r="D1581" i="92"/>
  <c r="E1581" i="92"/>
  <c r="D1582" i="92"/>
  <c r="E1582" i="92"/>
  <c r="D1583" i="92"/>
  <c r="E1583" i="92"/>
  <c r="D1584" i="92"/>
  <c r="E1584" i="92"/>
  <c r="D1585" i="92"/>
  <c r="E1585" i="92"/>
  <c r="D1586" i="92"/>
  <c r="E1586" i="92"/>
  <c r="D1587" i="92"/>
  <c r="E1587" i="92"/>
  <c r="D1588" i="92"/>
  <c r="E1588" i="92"/>
  <c r="D1589" i="92"/>
  <c r="E1589" i="92"/>
  <c r="D1590" i="92"/>
  <c r="E1590" i="92"/>
  <c r="D1591" i="92"/>
  <c r="E1591" i="92"/>
  <c r="D1592" i="92"/>
  <c r="E1592" i="92"/>
  <c r="D1593" i="92"/>
  <c r="E1593" i="92"/>
  <c r="D1594" i="92"/>
  <c r="E1594" i="92"/>
  <c r="D1595" i="92"/>
  <c r="E1595" i="92"/>
  <c r="D1596" i="92"/>
  <c r="E1596" i="92"/>
  <c r="D1597" i="92"/>
  <c r="E1597" i="92"/>
  <c r="D1598" i="92"/>
  <c r="E1598" i="92"/>
  <c r="D1599" i="92"/>
  <c r="E1599" i="92"/>
  <c r="D1600" i="92"/>
  <c r="E1600" i="92"/>
  <c r="D1601" i="92"/>
  <c r="E1601" i="92"/>
  <c r="D1602" i="92"/>
  <c r="E1602" i="92"/>
  <c r="D1603" i="92"/>
  <c r="E1603" i="92"/>
  <c r="D1604" i="92"/>
  <c r="E1604" i="92"/>
  <c r="D1605" i="92"/>
  <c r="E1605" i="92"/>
  <c r="D1606" i="92"/>
  <c r="E1606" i="92"/>
  <c r="D1607" i="92"/>
  <c r="E1607" i="92"/>
  <c r="D1608" i="92"/>
  <c r="E1608" i="92"/>
  <c r="D1609" i="92"/>
  <c r="E1609" i="92"/>
  <c r="D1610" i="92"/>
  <c r="E1610" i="92"/>
  <c r="D1611" i="92"/>
  <c r="E1611" i="92"/>
  <c r="D1612" i="92"/>
  <c r="E1612" i="92"/>
  <c r="D1613" i="92"/>
  <c r="E1613" i="92"/>
  <c r="D1614" i="92"/>
  <c r="E1614" i="92"/>
  <c r="D1615" i="92"/>
  <c r="E1615" i="92"/>
  <c r="D1616" i="92"/>
  <c r="E1616" i="92"/>
  <c r="D1617" i="92"/>
  <c r="E1617" i="92"/>
  <c r="D1618" i="92"/>
  <c r="E1618" i="92"/>
  <c r="D1619" i="92"/>
  <c r="E1619" i="92"/>
  <c r="D1620" i="92"/>
  <c r="E1620" i="92"/>
  <c r="D1621" i="92"/>
  <c r="E1621" i="92"/>
  <c r="D1622" i="92"/>
  <c r="E1622" i="92"/>
  <c r="D1623" i="92"/>
  <c r="E1623" i="92"/>
  <c r="D1624" i="92"/>
  <c r="E1624" i="92"/>
  <c r="D1625" i="92"/>
  <c r="E1625" i="92"/>
  <c r="D1626" i="92"/>
  <c r="E1626" i="92"/>
  <c r="D1627" i="92"/>
  <c r="E1627" i="92"/>
  <c r="D1628" i="92"/>
  <c r="E1628" i="92"/>
  <c r="D1629" i="92"/>
  <c r="E1629" i="92"/>
  <c r="D1630" i="92"/>
  <c r="E1630" i="92"/>
  <c r="D1631" i="92"/>
  <c r="E1631" i="92"/>
  <c r="D1632" i="92"/>
  <c r="E1632" i="92"/>
  <c r="D1633" i="92"/>
  <c r="E1633" i="92"/>
  <c r="D1634" i="92"/>
  <c r="E1634" i="92"/>
  <c r="D1635" i="92"/>
  <c r="E1635" i="92"/>
  <c r="D1636" i="92"/>
  <c r="E1636" i="92"/>
  <c r="D1637" i="92"/>
  <c r="E1637" i="92"/>
  <c r="D1638" i="92"/>
  <c r="E1638" i="92"/>
  <c r="D1639" i="92"/>
  <c r="E1639" i="92"/>
  <c r="D1640" i="92"/>
  <c r="E1640" i="92"/>
  <c r="D1641" i="92"/>
  <c r="E1641" i="92"/>
  <c r="D1642" i="92"/>
  <c r="E1642" i="92"/>
  <c r="D1643" i="92"/>
  <c r="E1643" i="92"/>
  <c r="D1644" i="92"/>
  <c r="E1644" i="92"/>
  <c r="D1645" i="92"/>
  <c r="E1645" i="92"/>
  <c r="D1646" i="92"/>
  <c r="E1646" i="92"/>
  <c r="D1647" i="92"/>
  <c r="E1647" i="92"/>
  <c r="F1647" i="92" s="1"/>
  <c r="D1648" i="92"/>
  <c r="E1648" i="92"/>
  <c r="F1648" i="92" s="1"/>
  <c r="D1649" i="92"/>
  <c r="E1649" i="92"/>
  <c r="F1649" i="92" s="1"/>
  <c r="D1650" i="92"/>
  <c r="E1650" i="92"/>
  <c r="F1650" i="92" s="1"/>
  <c r="D1651" i="92"/>
  <c r="E1651" i="92"/>
  <c r="F1651" i="92" s="1"/>
  <c r="D1652" i="92"/>
  <c r="E1652" i="92"/>
  <c r="F1652" i="92" s="1"/>
  <c r="D1653" i="92"/>
  <c r="E1653" i="92"/>
  <c r="F1653" i="92" s="1"/>
  <c r="D1654" i="92"/>
  <c r="E1654" i="92"/>
  <c r="F1654" i="92" s="1"/>
  <c r="D1655" i="92"/>
  <c r="E1655" i="92"/>
  <c r="F1655" i="92" s="1"/>
  <c r="D1656" i="92"/>
  <c r="E1656" i="92"/>
  <c r="F1656" i="92" s="1"/>
  <c r="D1657" i="92"/>
  <c r="E1657" i="92"/>
  <c r="F1657" i="92" s="1"/>
  <c r="D1658" i="92"/>
  <c r="E1658" i="92"/>
  <c r="D1659" i="92"/>
  <c r="E1659" i="92"/>
  <c r="D1660" i="92"/>
  <c r="E1660" i="92"/>
  <c r="D1661" i="92"/>
  <c r="E1661" i="92"/>
  <c r="D1662" i="92"/>
  <c r="E1662" i="92"/>
  <c r="D1663" i="92"/>
  <c r="E1663" i="92"/>
  <c r="D1664" i="92"/>
  <c r="E1664" i="92"/>
  <c r="D1665" i="92"/>
  <c r="E1665" i="92"/>
  <c r="D1666" i="92"/>
  <c r="E1666" i="92"/>
  <c r="D1667" i="92"/>
  <c r="E1667" i="92"/>
  <c r="D1668" i="92"/>
  <c r="E1668" i="92"/>
  <c r="D1669" i="92"/>
  <c r="E1669" i="92"/>
  <c r="D1670" i="92"/>
  <c r="E1670" i="92"/>
  <c r="D1671" i="92"/>
  <c r="E1671" i="92"/>
  <c r="D1672" i="92"/>
  <c r="E1672" i="92"/>
  <c r="D1673" i="92"/>
  <c r="E1673" i="92"/>
  <c r="D1674" i="92"/>
  <c r="E1674" i="92"/>
  <c r="D1675" i="92"/>
  <c r="E1675" i="92"/>
  <c r="D1676" i="92"/>
  <c r="E1676" i="92"/>
  <c r="D1677" i="92"/>
  <c r="E1677" i="92"/>
  <c r="D1678" i="92"/>
  <c r="E1678" i="92"/>
  <c r="D1679" i="92"/>
  <c r="E1679" i="92"/>
  <c r="D1680" i="92"/>
  <c r="E1680" i="92"/>
  <c r="D1681" i="92"/>
  <c r="E1681" i="92"/>
  <c r="D1682" i="92"/>
  <c r="E1682" i="92"/>
  <c r="D1683" i="92"/>
  <c r="E1683" i="92"/>
  <c r="D1684" i="92"/>
  <c r="E1684" i="92"/>
  <c r="D1685" i="92"/>
  <c r="E1685" i="92"/>
  <c r="D1686" i="92"/>
  <c r="E1686" i="92"/>
  <c r="D1687" i="92"/>
  <c r="E1687" i="92"/>
  <c r="D1688" i="92"/>
  <c r="E1688" i="92"/>
  <c r="D1689" i="92"/>
  <c r="E1689" i="92"/>
  <c r="D1690" i="92"/>
  <c r="E1690" i="92"/>
  <c r="D1691" i="92"/>
  <c r="E1691" i="92"/>
  <c r="D1692" i="92"/>
  <c r="E1692" i="92"/>
  <c r="D1693" i="92"/>
  <c r="E1693" i="92"/>
  <c r="D1694" i="92"/>
  <c r="E1694" i="92"/>
  <c r="D1695" i="92"/>
  <c r="E1695" i="92"/>
  <c r="D1696" i="92"/>
  <c r="E1696" i="92"/>
  <c r="D1697" i="92"/>
  <c r="E1697" i="92"/>
  <c r="D1698" i="92"/>
  <c r="E1698" i="92"/>
  <c r="D1699" i="92"/>
  <c r="E1699" i="92"/>
  <c r="D1700" i="92"/>
  <c r="E1700" i="92"/>
  <c r="D1701" i="92"/>
  <c r="E1701" i="92"/>
  <c r="D1702" i="92"/>
  <c r="E1702" i="92"/>
  <c r="D1703" i="92"/>
  <c r="E1703" i="92"/>
  <c r="D1704" i="92"/>
  <c r="E1704" i="92"/>
  <c r="D1705" i="92"/>
  <c r="E1705" i="92"/>
  <c r="D1706" i="92"/>
  <c r="E1706" i="92"/>
  <c r="D1707" i="92"/>
  <c r="E1707" i="92"/>
  <c r="D1708" i="92"/>
  <c r="E1708" i="92"/>
  <c r="D1709" i="92"/>
  <c r="E1709" i="92"/>
  <c r="D1710" i="92"/>
  <c r="E1710" i="92"/>
  <c r="D1711" i="92"/>
  <c r="E1711" i="92"/>
  <c r="D1712" i="92"/>
  <c r="E1712" i="92"/>
  <c r="D1713" i="92"/>
  <c r="E1713" i="92"/>
  <c r="D1714" i="92"/>
  <c r="E1714" i="92"/>
  <c r="D1715" i="92"/>
  <c r="E1715" i="92"/>
  <c r="D1716" i="92"/>
  <c r="E1716" i="92"/>
  <c r="D1717" i="92"/>
  <c r="E1717" i="92"/>
  <c r="D1718" i="92"/>
  <c r="E1718" i="92"/>
  <c r="D1719" i="92"/>
  <c r="E1719" i="92"/>
  <c r="D1720" i="92"/>
  <c r="E1720" i="92"/>
  <c r="D1721" i="92"/>
  <c r="E1721" i="92"/>
  <c r="D1722" i="92"/>
  <c r="E1722" i="92"/>
  <c r="D1723" i="92"/>
  <c r="E1723" i="92"/>
  <c r="D1724" i="92"/>
  <c r="E1724" i="92"/>
  <c r="D1725" i="92"/>
  <c r="E1725" i="92"/>
  <c r="D1726" i="92"/>
  <c r="E1726" i="92"/>
  <c r="D1727" i="92"/>
  <c r="E1727" i="92"/>
  <c r="D1728" i="92"/>
  <c r="E1728" i="92"/>
  <c r="D1729" i="92"/>
  <c r="E1729" i="92"/>
  <c r="D1730" i="92"/>
  <c r="E1730" i="92"/>
  <c r="D1731" i="92"/>
  <c r="E1731" i="92"/>
  <c r="D1732" i="92"/>
  <c r="E1732" i="92"/>
  <c r="D1733" i="92"/>
  <c r="E1733" i="92"/>
  <c r="D1734" i="92"/>
  <c r="E1734" i="92"/>
  <c r="D1735" i="92"/>
  <c r="E1735" i="92"/>
  <c r="D1736" i="92"/>
  <c r="E1736" i="92"/>
  <c r="D1737" i="92"/>
  <c r="E1737" i="92"/>
  <c r="D1738" i="92"/>
  <c r="E1738" i="92"/>
  <c r="D1739" i="92"/>
  <c r="E1739" i="92"/>
  <c r="D1740" i="92"/>
  <c r="E1740" i="92"/>
  <c r="D1741" i="92"/>
  <c r="E1741" i="92"/>
  <c r="D1742" i="92"/>
  <c r="E1742" i="92"/>
  <c r="D1743" i="92"/>
  <c r="E1743" i="92"/>
  <c r="D1744" i="92"/>
  <c r="E1744" i="92"/>
  <c r="D1745" i="92"/>
  <c r="E1745" i="92"/>
  <c r="D1746" i="92"/>
  <c r="E1746" i="92"/>
  <c r="D1747" i="92"/>
  <c r="E1747" i="92"/>
  <c r="D1748" i="92"/>
  <c r="E1748" i="92"/>
  <c r="D1749" i="92"/>
  <c r="E1749" i="92"/>
  <c r="D1750" i="92"/>
  <c r="E1750" i="92"/>
  <c r="D1751" i="92"/>
  <c r="E1751" i="92"/>
  <c r="D1752" i="92"/>
  <c r="E1752" i="92"/>
  <c r="D1753" i="92"/>
  <c r="E1753" i="92"/>
  <c r="D1754" i="92"/>
  <c r="E1754" i="92"/>
  <c r="D1755" i="92"/>
  <c r="E1755" i="92"/>
  <c r="D1756" i="92"/>
  <c r="E1756" i="92"/>
  <c r="D1757" i="92"/>
  <c r="E1757" i="92"/>
  <c r="D1758" i="92"/>
  <c r="E1758" i="92"/>
  <c r="D1759" i="92"/>
  <c r="E1759" i="92"/>
  <c r="D1760" i="92"/>
  <c r="E1760" i="92"/>
  <c r="D1761" i="92"/>
  <c r="E1761" i="92"/>
  <c r="D1762" i="92"/>
  <c r="E1762" i="92"/>
  <c r="D1763" i="92"/>
  <c r="E1763" i="92"/>
  <c r="D1764" i="92"/>
  <c r="E1764" i="92"/>
  <c r="D1765" i="92"/>
  <c r="E1765" i="92"/>
  <c r="D1766" i="92"/>
  <c r="E1766" i="92"/>
  <c r="D1767" i="92"/>
  <c r="E1767" i="92"/>
  <c r="D1768" i="92"/>
  <c r="E1768" i="92"/>
  <c r="D1769" i="92"/>
  <c r="E1769" i="92"/>
  <c r="D1770" i="92"/>
  <c r="E1770" i="92"/>
  <c r="D1771" i="92"/>
  <c r="E1771" i="92"/>
  <c r="D1772" i="92"/>
  <c r="E1772" i="92"/>
  <c r="D1773" i="92"/>
  <c r="E1773" i="92"/>
  <c r="D1774" i="92"/>
  <c r="E1774" i="92"/>
  <c r="D1775" i="92"/>
  <c r="E1775" i="92"/>
  <c r="D1776" i="92"/>
  <c r="E1776" i="92"/>
  <c r="D1777" i="92"/>
  <c r="E1777" i="92"/>
  <c r="D1778" i="92"/>
  <c r="E1778" i="92"/>
  <c r="D1779" i="92"/>
  <c r="E1779" i="92"/>
  <c r="D1780" i="92"/>
  <c r="E1780" i="92"/>
  <c r="D1781" i="92"/>
  <c r="E1781" i="92"/>
  <c r="D1782" i="92"/>
  <c r="E1782" i="92"/>
  <c r="D1783" i="92"/>
  <c r="E1783" i="92"/>
  <c r="D1784" i="92"/>
  <c r="E1784" i="92"/>
  <c r="D1785" i="92"/>
  <c r="E1785" i="92"/>
  <c r="D1786" i="92"/>
  <c r="E1786" i="92"/>
  <c r="D1787" i="92"/>
  <c r="E1787" i="92"/>
  <c r="D1788" i="92"/>
  <c r="E1788" i="92"/>
  <c r="D1789" i="92"/>
  <c r="E1789" i="92"/>
  <c r="D1790" i="92"/>
  <c r="E1790" i="92"/>
  <c r="D1791" i="92"/>
  <c r="E1791" i="92"/>
  <c r="D1792" i="92"/>
  <c r="E1792" i="92"/>
  <c r="D1793" i="92"/>
  <c r="E1793" i="92"/>
  <c r="D1794" i="92"/>
  <c r="E1794" i="92"/>
  <c r="D1795" i="92"/>
  <c r="E1795" i="92"/>
  <c r="D1796" i="92"/>
  <c r="E1796" i="92"/>
  <c r="D1797" i="92"/>
  <c r="E1797" i="92"/>
  <c r="D1798" i="92"/>
  <c r="E1798" i="92"/>
  <c r="D1799" i="92"/>
  <c r="E1799" i="92"/>
  <c r="D1800" i="92"/>
  <c r="E1800" i="92"/>
  <c r="D1801" i="92"/>
  <c r="E1801" i="92"/>
  <c r="D1802" i="92"/>
  <c r="E1802" i="92"/>
  <c r="D1803" i="92"/>
  <c r="E1803" i="92"/>
  <c r="D1804" i="92"/>
  <c r="E1804" i="92"/>
  <c r="D1805" i="92"/>
  <c r="E1805" i="92"/>
  <c r="F1805" i="92" s="1"/>
  <c r="D1806" i="92"/>
  <c r="E1806" i="92"/>
  <c r="F1806" i="92" s="1"/>
  <c r="D1807" i="92"/>
  <c r="E1807" i="92"/>
  <c r="F1807" i="92" s="1"/>
  <c r="D1808" i="92"/>
  <c r="E1808" i="92"/>
  <c r="F1808" i="92" s="1"/>
  <c r="D1809" i="92"/>
  <c r="E1809" i="92"/>
  <c r="F1809" i="92" s="1"/>
  <c r="D1810" i="92"/>
  <c r="E1810" i="92"/>
  <c r="F1810" i="92" s="1"/>
  <c r="D1811" i="92"/>
  <c r="E1811" i="92"/>
  <c r="F1811" i="92" s="1"/>
  <c r="D1812" i="92"/>
  <c r="E1812" i="92"/>
  <c r="F1812" i="92" s="1"/>
  <c r="D1813" i="92"/>
  <c r="E1813" i="92"/>
  <c r="F1813" i="92" s="1"/>
  <c r="D1814" i="92"/>
  <c r="E1814" i="92"/>
  <c r="D1815" i="92"/>
  <c r="E1815" i="92"/>
  <c r="D1816" i="92"/>
  <c r="E1816" i="92"/>
  <c r="D1817" i="92"/>
  <c r="E1817" i="92"/>
  <c r="D1818" i="92"/>
  <c r="E1818" i="92"/>
  <c r="D1819" i="92"/>
  <c r="E1819" i="92"/>
  <c r="D1820" i="92"/>
  <c r="E1820" i="92"/>
  <c r="D1821" i="92"/>
  <c r="E1821" i="92"/>
  <c r="D1822" i="92"/>
  <c r="E1822" i="92"/>
  <c r="D1823" i="92"/>
  <c r="E1823" i="92"/>
  <c r="D1824" i="92"/>
  <c r="E1824" i="92"/>
  <c r="D1825" i="92"/>
  <c r="E1825" i="92"/>
  <c r="D1826" i="92"/>
  <c r="E1826" i="92"/>
  <c r="D1827" i="92"/>
  <c r="E1827" i="92"/>
  <c r="D1828" i="92"/>
  <c r="E1828" i="92"/>
  <c r="D1829" i="92"/>
  <c r="E1829" i="92"/>
  <c r="D1830" i="92"/>
  <c r="E1830" i="92"/>
  <c r="D1831" i="92"/>
  <c r="E1831" i="92"/>
  <c r="D1832" i="92"/>
  <c r="E1832" i="92"/>
  <c r="D1833" i="92"/>
  <c r="E1833" i="92"/>
  <c r="D1834" i="92"/>
  <c r="E1834" i="92"/>
  <c r="D1835" i="92"/>
  <c r="E1835" i="92"/>
  <c r="D1836" i="92"/>
  <c r="E1836" i="92"/>
  <c r="D1837" i="92"/>
  <c r="E1837" i="92"/>
  <c r="D1838" i="92"/>
  <c r="E1838" i="92"/>
  <c r="D1839" i="92"/>
  <c r="E1839" i="92"/>
  <c r="D1840" i="92"/>
  <c r="E1840" i="92"/>
  <c r="D1841" i="92"/>
  <c r="E1841" i="92"/>
  <c r="D1842" i="92"/>
  <c r="E1842" i="92"/>
  <c r="D1843" i="92"/>
  <c r="E1843" i="92"/>
  <c r="D1844" i="92"/>
  <c r="E1844" i="92"/>
  <c r="D1845" i="92"/>
  <c r="E1845" i="92"/>
  <c r="D1846" i="92"/>
  <c r="E1846" i="92"/>
  <c r="D1847" i="92"/>
  <c r="E1847" i="92"/>
  <c r="D1848" i="92"/>
  <c r="E1848" i="92"/>
  <c r="D1849" i="92"/>
  <c r="E1849" i="92"/>
  <c r="D1850" i="92"/>
  <c r="E1850" i="92"/>
  <c r="D1851" i="92"/>
  <c r="E1851" i="92"/>
  <c r="D1852" i="92"/>
  <c r="E1852" i="92"/>
  <c r="D1853" i="92"/>
  <c r="E1853" i="92"/>
  <c r="D1854" i="92"/>
  <c r="E1854" i="92"/>
  <c r="D1855" i="92"/>
  <c r="E1855" i="92"/>
  <c r="D1856" i="92"/>
  <c r="E1856" i="92"/>
  <c r="D1857" i="92"/>
  <c r="E1857" i="92"/>
  <c r="D1858" i="92"/>
  <c r="E1858" i="92"/>
  <c r="D1859" i="92"/>
  <c r="E1859" i="92"/>
  <c r="D1860" i="92"/>
  <c r="E1860" i="92"/>
  <c r="D1861" i="92"/>
  <c r="E1861" i="92"/>
  <c r="D1862" i="92"/>
  <c r="E1862" i="92"/>
  <c r="D1863" i="92"/>
  <c r="E1863" i="92"/>
  <c r="D1864" i="92"/>
  <c r="E1864" i="92"/>
  <c r="D1865" i="92"/>
  <c r="E1865" i="92"/>
  <c r="D1866" i="92"/>
  <c r="E1866" i="92"/>
  <c r="D1867" i="92"/>
  <c r="E1867" i="92"/>
  <c r="D1868" i="92"/>
  <c r="E1868" i="92"/>
  <c r="D1869" i="92"/>
  <c r="E1869" i="92"/>
  <c r="D1870" i="92"/>
  <c r="E1870" i="92"/>
  <c r="D1871" i="92"/>
  <c r="E1871" i="92"/>
  <c r="D1872" i="92"/>
  <c r="E1872" i="92"/>
  <c r="D1873" i="92"/>
  <c r="E1873" i="92"/>
  <c r="D1874" i="92"/>
  <c r="E1874" i="92"/>
  <c r="D1875" i="92"/>
  <c r="E1875" i="92"/>
  <c r="D1876" i="92"/>
  <c r="E1876" i="92"/>
  <c r="D1877" i="92"/>
  <c r="E1877" i="92"/>
  <c r="D1878" i="92"/>
  <c r="E1878" i="92"/>
  <c r="D1879" i="92"/>
  <c r="E1879" i="92"/>
  <c r="D1880" i="92"/>
  <c r="E1880" i="92"/>
  <c r="D1881" i="92"/>
  <c r="E1881" i="92"/>
  <c r="D1882" i="92"/>
  <c r="E1882" i="92"/>
  <c r="D1883" i="92"/>
  <c r="E1883" i="92"/>
  <c r="D1884" i="92"/>
  <c r="E1884" i="92"/>
  <c r="D1885" i="92"/>
  <c r="E1885" i="92"/>
  <c r="D1886" i="92"/>
  <c r="E1886" i="92"/>
  <c r="D1887" i="92"/>
  <c r="E1887" i="92"/>
  <c r="D1888" i="92"/>
  <c r="E1888" i="92"/>
  <c r="D1889" i="92"/>
  <c r="E1889" i="92"/>
  <c r="D1890" i="92"/>
  <c r="E1890" i="92"/>
  <c r="D1891" i="92"/>
  <c r="E1891" i="92"/>
  <c r="D1892" i="92"/>
  <c r="E1892" i="92"/>
  <c r="D1893" i="92"/>
  <c r="E1893" i="92"/>
  <c r="D1894" i="92"/>
  <c r="E1894" i="92"/>
  <c r="D1895" i="92"/>
  <c r="E1895" i="92"/>
  <c r="D1896" i="92"/>
  <c r="E1896" i="92"/>
  <c r="D1897" i="92"/>
  <c r="E1897" i="92"/>
  <c r="D1898" i="92"/>
  <c r="E1898" i="92"/>
  <c r="D1899" i="92"/>
  <c r="E1899" i="92"/>
  <c r="D1900" i="92"/>
  <c r="E1900" i="92"/>
  <c r="D1901" i="92"/>
  <c r="E1901" i="92"/>
  <c r="D1902" i="92"/>
  <c r="E1902" i="92"/>
  <c r="D1903" i="92"/>
  <c r="E1903" i="92"/>
  <c r="D1904" i="92"/>
  <c r="E1904" i="92"/>
  <c r="D1905" i="92"/>
  <c r="E1905" i="92"/>
  <c r="D1906" i="92"/>
  <c r="E1906" i="92"/>
  <c r="D1907" i="92"/>
  <c r="E1907" i="92"/>
  <c r="D1908" i="92"/>
  <c r="E1908" i="92"/>
  <c r="D1909" i="92"/>
  <c r="E1909" i="92"/>
  <c r="D1910" i="92"/>
  <c r="E1910" i="92"/>
  <c r="D1911" i="92"/>
  <c r="E1911" i="92"/>
  <c r="D1912" i="92"/>
  <c r="E1912" i="92"/>
  <c r="D1913" i="92"/>
  <c r="E1913" i="92"/>
  <c r="D1914" i="92"/>
  <c r="E1914" i="92"/>
  <c r="D1915" i="92"/>
  <c r="E1915" i="92"/>
  <c r="D1916" i="92"/>
  <c r="E1916" i="92"/>
  <c r="D1917" i="92"/>
  <c r="E1917" i="92"/>
  <c r="D1918" i="92"/>
  <c r="E1918" i="92"/>
  <c r="D1919" i="92"/>
  <c r="E1919" i="92"/>
  <c r="D1920" i="92"/>
  <c r="E1920" i="92"/>
  <c r="D1921" i="92"/>
  <c r="E1921" i="92"/>
  <c r="D1922" i="92"/>
  <c r="E1922" i="92"/>
  <c r="D1923" i="92"/>
  <c r="E1923" i="92"/>
  <c r="D1924" i="92"/>
  <c r="E1924" i="92"/>
  <c r="D1925" i="92"/>
  <c r="E1925" i="92"/>
  <c r="D1926" i="92"/>
  <c r="E1926" i="92"/>
  <c r="D1927" i="92"/>
  <c r="E1927" i="92"/>
  <c r="D1928" i="92"/>
  <c r="E1928" i="92"/>
  <c r="D1929" i="92"/>
  <c r="E1929" i="92"/>
  <c r="D1930" i="92"/>
  <c r="E1930" i="92"/>
  <c r="D1931" i="92"/>
  <c r="E1931" i="92"/>
  <c r="D1932" i="92"/>
  <c r="E1932" i="92"/>
  <c r="D1933" i="92"/>
  <c r="E1933" i="92"/>
  <c r="D1934" i="92"/>
  <c r="E1934" i="92"/>
  <c r="D1935" i="92"/>
  <c r="E1935" i="92"/>
  <c r="D1936" i="92"/>
  <c r="E1936" i="92"/>
  <c r="D1937" i="92"/>
  <c r="E1937" i="92"/>
  <c r="D1938" i="92"/>
  <c r="E1938" i="92"/>
  <c r="D1939" i="92"/>
  <c r="E1939" i="92"/>
  <c r="D1940" i="92"/>
  <c r="E1940" i="92"/>
  <c r="D1941" i="92"/>
  <c r="E1941" i="92"/>
  <c r="D1942" i="92"/>
  <c r="E1942" i="92"/>
  <c r="D1943" i="92"/>
  <c r="E1943" i="92"/>
  <c r="D1944" i="92"/>
  <c r="E1944" i="92"/>
  <c r="D1945" i="92"/>
  <c r="E1945" i="92"/>
  <c r="D1946" i="92"/>
  <c r="E1946" i="92"/>
  <c r="D1947" i="92"/>
  <c r="E1947" i="92"/>
  <c r="D1948" i="92"/>
  <c r="E1948" i="92"/>
  <c r="D1949" i="92"/>
  <c r="E1949" i="92"/>
  <c r="D1950" i="92"/>
  <c r="E1950" i="92"/>
  <c r="D1951" i="92"/>
  <c r="E1951" i="92"/>
  <c r="D1952" i="92"/>
  <c r="E1952" i="92"/>
  <c r="D1953" i="92"/>
  <c r="E1953" i="92"/>
  <c r="D1954" i="92"/>
  <c r="E1954" i="92"/>
  <c r="D1955" i="92"/>
  <c r="E1955" i="92"/>
  <c r="D1956" i="92"/>
  <c r="E1956" i="92"/>
  <c r="D1957" i="92"/>
  <c r="E1957" i="92"/>
  <c r="D1958" i="92"/>
  <c r="E1958" i="92"/>
  <c r="D1959" i="92"/>
  <c r="E1959" i="92"/>
  <c r="D1960" i="92"/>
  <c r="E1960" i="92"/>
  <c r="D1961" i="92"/>
  <c r="E1961" i="92"/>
  <c r="D1962" i="92"/>
  <c r="E1962" i="92"/>
  <c r="D1963" i="92"/>
  <c r="E1963" i="92"/>
  <c r="D1964" i="92"/>
  <c r="E1964" i="92"/>
  <c r="D1965" i="92"/>
  <c r="E1965" i="92"/>
  <c r="D1966" i="92"/>
  <c r="E1966" i="92"/>
  <c r="D1967" i="92"/>
  <c r="E1967" i="92"/>
  <c r="D1968" i="92"/>
  <c r="E1968" i="92"/>
  <c r="D1969" i="92"/>
  <c r="E1969" i="92"/>
  <c r="D1970" i="92"/>
  <c r="E1970" i="92"/>
  <c r="D1971" i="92"/>
  <c r="E1971" i="92"/>
  <c r="D1972" i="92"/>
  <c r="E1972" i="92"/>
  <c r="D1973" i="92"/>
  <c r="E1973" i="92"/>
  <c r="D1974" i="92"/>
  <c r="E1974" i="92"/>
  <c r="D1975" i="92"/>
  <c r="E1975" i="92"/>
  <c r="D1976" i="92"/>
  <c r="E1976" i="92"/>
  <c r="D1977" i="92"/>
  <c r="E1977" i="92"/>
  <c r="D1978" i="92"/>
  <c r="E1978" i="92"/>
  <c r="D1979" i="92"/>
  <c r="E1979" i="92"/>
  <c r="D1980" i="92"/>
  <c r="E1980" i="92"/>
  <c r="D1981" i="92"/>
  <c r="E1981" i="92"/>
  <c r="D1982" i="92"/>
  <c r="E1982" i="92"/>
  <c r="D1983" i="92"/>
  <c r="E1983" i="92"/>
  <c r="D1984" i="92"/>
  <c r="E1984" i="92"/>
  <c r="D1985" i="92"/>
  <c r="E1985" i="92"/>
  <c r="D1986" i="92"/>
  <c r="E1986" i="92"/>
  <c r="D1987" i="92"/>
  <c r="E1987" i="92"/>
  <c r="D1988" i="92"/>
  <c r="E1988" i="92"/>
  <c r="D1989" i="92"/>
  <c r="E1989" i="92"/>
  <c r="D1990" i="92"/>
  <c r="E1990" i="92"/>
  <c r="D1991" i="92"/>
  <c r="E1991" i="92"/>
  <c r="D1992" i="92"/>
  <c r="E1992" i="92"/>
  <c r="D1993" i="92"/>
  <c r="E1993" i="92"/>
  <c r="D1994" i="92"/>
  <c r="E1994" i="92"/>
  <c r="D1995" i="92"/>
  <c r="E1995" i="92"/>
  <c r="D1996" i="92"/>
  <c r="E1996" i="92"/>
  <c r="D1997" i="92"/>
  <c r="E1997" i="92"/>
  <c r="D1998" i="92"/>
  <c r="E1998" i="92"/>
  <c r="D1999" i="92"/>
  <c r="E1999" i="92"/>
  <c r="D2000" i="92"/>
  <c r="E2000" i="92"/>
  <c r="D2001" i="92"/>
  <c r="E2001" i="92"/>
  <c r="D2002" i="92"/>
  <c r="E2002" i="92"/>
  <c r="D2003" i="92"/>
  <c r="E2003" i="92"/>
  <c r="D2004" i="92"/>
  <c r="E2004" i="92"/>
  <c r="D2005" i="92"/>
  <c r="E2005" i="92"/>
  <c r="D2006" i="92"/>
  <c r="E2006" i="92"/>
  <c r="D2007" i="92"/>
  <c r="E2007" i="92"/>
  <c r="D2008" i="92"/>
  <c r="E2008" i="92"/>
  <c r="D2009" i="92"/>
  <c r="E2009" i="92"/>
  <c r="D2010" i="92"/>
  <c r="E2010" i="92"/>
  <c r="D2011" i="92"/>
  <c r="E2011" i="92"/>
  <c r="D2012" i="92"/>
  <c r="E2012" i="92"/>
  <c r="D2013" i="92"/>
  <c r="E2013" i="92"/>
  <c r="D2014" i="92"/>
  <c r="E2014" i="92"/>
  <c r="D2015" i="92"/>
  <c r="E2015" i="92"/>
  <c r="D2016" i="92"/>
  <c r="E2016" i="92"/>
  <c r="D2017" i="92"/>
  <c r="E2017" i="92"/>
  <c r="D2018" i="92"/>
  <c r="E2018" i="92"/>
  <c r="D2019" i="92"/>
  <c r="E2019" i="92"/>
  <c r="D2020" i="92"/>
  <c r="E2020" i="92"/>
  <c r="D2021" i="92"/>
  <c r="E2021" i="92"/>
  <c r="D2022" i="92"/>
  <c r="E2022" i="92"/>
  <c r="D2023" i="92"/>
  <c r="E2023" i="92"/>
  <c r="D2024" i="92"/>
  <c r="E2024" i="92"/>
  <c r="D2025" i="92"/>
  <c r="E2025" i="92"/>
  <c r="D2026" i="92"/>
  <c r="E2026" i="92"/>
  <c r="D2027" i="92"/>
  <c r="E2027" i="92"/>
  <c r="D2028" i="92"/>
  <c r="E2028" i="92"/>
  <c r="D2029" i="92"/>
  <c r="E2029" i="92"/>
  <c r="D2030" i="92"/>
  <c r="E2030" i="92"/>
  <c r="D2031" i="92"/>
  <c r="E2031" i="92"/>
  <c r="D2032" i="92"/>
  <c r="E2032" i="92"/>
  <c r="D2033" i="92"/>
  <c r="E2033" i="92"/>
  <c r="D2034" i="92"/>
  <c r="E2034" i="92"/>
  <c r="D2035" i="92"/>
  <c r="E2035" i="92"/>
  <c r="D2036" i="92"/>
  <c r="E2036" i="92"/>
  <c r="D2037" i="92"/>
  <c r="E2037" i="92"/>
  <c r="D2038" i="92"/>
  <c r="E2038" i="92"/>
  <c r="D2039" i="92"/>
  <c r="E2039" i="92"/>
  <c r="D2040" i="92"/>
  <c r="E2040" i="92"/>
  <c r="D2041" i="92"/>
  <c r="E2041" i="92"/>
  <c r="D2042" i="92"/>
  <c r="E2042" i="92"/>
  <c r="D2043" i="92"/>
  <c r="E2043" i="92"/>
  <c r="D2044" i="92"/>
  <c r="E2044" i="92"/>
  <c r="D2045" i="92"/>
  <c r="E2045" i="92"/>
  <c r="D2046" i="92"/>
  <c r="E2046" i="92"/>
  <c r="D2047" i="92"/>
  <c r="E2047" i="92"/>
  <c r="D2048" i="92"/>
  <c r="E2048" i="92"/>
  <c r="D2049" i="92"/>
  <c r="E2049" i="92"/>
  <c r="D2050" i="92"/>
  <c r="E2050" i="92"/>
  <c r="D2051" i="92"/>
  <c r="E2051" i="92"/>
  <c r="D2052" i="92"/>
  <c r="E2052" i="92"/>
  <c r="D2053" i="92"/>
  <c r="E2053" i="92"/>
  <c r="D2054" i="92"/>
  <c r="E2054" i="92"/>
  <c r="D2055" i="92"/>
  <c r="E2055" i="92"/>
  <c r="D2056" i="92"/>
  <c r="E2056" i="92"/>
  <c r="D2057" i="92"/>
  <c r="E2057" i="92"/>
  <c r="D2058" i="92"/>
  <c r="E2058" i="92"/>
  <c r="D2059" i="92"/>
  <c r="E2059" i="92"/>
  <c r="D2060" i="92"/>
  <c r="E2060" i="92"/>
  <c r="D2061" i="92"/>
  <c r="E2061" i="92"/>
  <c r="D2062" i="92"/>
  <c r="E2062" i="92"/>
  <c r="D2063" i="92"/>
  <c r="E2063" i="92"/>
  <c r="D2064" i="92"/>
  <c r="E2064" i="92"/>
  <c r="D2065" i="92"/>
  <c r="E2065" i="92"/>
  <c r="D2066" i="92"/>
  <c r="E2066" i="92"/>
  <c r="D2067" i="92"/>
  <c r="E2067" i="92"/>
  <c r="D2068" i="92"/>
  <c r="E2068" i="92"/>
  <c r="D2069" i="92"/>
  <c r="E2069" i="92"/>
  <c r="D2070" i="92"/>
  <c r="E2070" i="92"/>
  <c r="D2071" i="92"/>
  <c r="E2071" i="92"/>
  <c r="D2072" i="92"/>
  <c r="E2072" i="92"/>
  <c r="D2073" i="92"/>
  <c r="E2073" i="92"/>
  <c r="D2074" i="92"/>
  <c r="E2074" i="92"/>
  <c r="D2075" i="92"/>
  <c r="E2075" i="92"/>
  <c r="D2076" i="92"/>
  <c r="E2076" i="92"/>
  <c r="D2077" i="92"/>
  <c r="E2077" i="92"/>
  <c r="D2078" i="92"/>
  <c r="E2078" i="92"/>
  <c r="D2079" i="92"/>
  <c r="E2079" i="92"/>
  <c r="D2080" i="92"/>
  <c r="E2080" i="92"/>
  <c r="D2081" i="92"/>
  <c r="E2081" i="92"/>
  <c r="D2082" i="92"/>
  <c r="E2082" i="92"/>
  <c r="D2083" i="92"/>
  <c r="E2083" i="92"/>
  <c r="D2084" i="92"/>
  <c r="E2084" i="92"/>
  <c r="D2085" i="92"/>
  <c r="E2085" i="92"/>
  <c r="D2086" i="92"/>
  <c r="E2086" i="92"/>
  <c r="D2087" i="92"/>
  <c r="E2087" i="92"/>
  <c r="D2088" i="92"/>
  <c r="E2088" i="92"/>
  <c r="D2089" i="92"/>
  <c r="E2089" i="92"/>
  <c r="D2090" i="92"/>
  <c r="E2090" i="92"/>
  <c r="D2091" i="92"/>
  <c r="E2091" i="92"/>
  <c r="D2092" i="92"/>
  <c r="E2092" i="92"/>
  <c r="D2093" i="92"/>
  <c r="E2093" i="92"/>
  <c r="D2094" i="92"/>
  <c r="E2094" i="92"/>
  <c r="D2095" i="92"/>
  <c r="E2095" i="92"/>
  <c r="D2096" i="92"/>
  <c r="E2096" i="92"/>
  <c r="D2097" i="92"/>
  <c r="E2097" i="92"/>
  <c r="D2098" i="92"/>
  <c r="E2098" i="92"/>
  <c r="D2099" i="92"/>
  <c r="E2099" i="92"/>
  <c r="D2100" i="92"/>
  <c r="E2100" i="92"/>
  <c r="D2101" i="92"/>
  <c r="E2101" i="92"/>
  <c r="D2102" i="92"/>
  <c r="E2102" i="92"/>
  <c r="D2103" i="92"/>
  <c r="E2103" i="92"/>
  <c r="D2104" i="92"/>
  <c r="E2104" i="92"/>
  <c r="D2105" i="92"/>
  <c r="E2105" i="92"/>
  <c r="D2106" i="92"/>
  <c r="E2106" i="92"/>
  <c r="D2107" i="92"/>
  <c r="E2107" i="92"/>
  <c r="D2108" i="92"/>
  <c r="E2108" i="92"/>
  <c r="D2109" i="92"/>
  <c r="E2109" i="92"/>
  <c r="D2110" i="92"/>
  <c r="E2110" i="92"/>
  <c r="D2111" i="92"/>
  <c r="E2111" i="92"/>
  <c r="D2112" i="92"/>
  <c r="E2112" i="92"/>
  <c r="D2113" i="92"/>
  <c r="E2113" i="92"/>
  <c r="D2114" i="92"/>
  <c r="E2114" i="92"/>
  <c r="D2115" i="92"/>
  <c r="E2115" i="92"/>
  <c r="D2116" i="92"/>
  <c r="E2116" i="92"/>
  <c r="D2117" i="92"/>
  <c r="E2117" i="92"/>
  <c r="D2118" i="92"/>
  <c r="E2118" i="92"/>
  <c r="D2119" i="92"/>
  <c r="E2119" i="92"/>
  <c r="D2120" i="92"/>
  <c r="E2120" i="92"/>
  <c r="D2121" i="92"/>
  <c r="E2121" i="92"/>
  <c r="D2122" i="92"/>
  <c r="E2122" i="92"/>
  <c r="D2123" i="92"/>
  <c r="E2123" i="92"/>
  <c r="D2124" i="92"/>
  <c r="E2124" i="92"/>
  <c r="D2125" i="92"/>
  <c r="E2125" i="92"/>
  <c r="D2126" i="92"/>
  <c r="E2126" i="92"/>
  <c r="D2127" i="92"/>
  <c r="E2127" i="92"/>
  <c r="F2127" i="92" s="1"/>
  <c r="D2128" i="92"/>
  <c r="E2128" i="92"/>
  <c r="F2128" i="92" s="1"/>
  <c r="D2129" i="92"/>
  <c r="E2129" i="92"/>
  <c r="F2129" i="92" s="1"/>
  <c r="D2130" i="92"/>
  <c r="E2130" i="92"/>
  <c r="F2130" i="92" s="1"/>
  <c r="D2131" i="92"/>
  <c r="E2131" i="92"/>
  <c r="F2131" i="92" s="1"/>
  <c r="D2132" i="92"/>
  <c r="E2132" i="92"/>
  <c r="F2132" i="92" s="1"/>
  <c r="D2133" i="92"/>
  <c r="E2133" i="92"/>
  <c r="F2133" i="92" s="1"/>
  <c r="D2134" i="92"/>
  <c r="E2134" i="92"/>
  <c r="F2134" i="92" s="1"/>
  <c r="D2135" i="92"/>
  <c r="E2135" i="92"/>
  <c r="F2135" i="92" s="1"/>
  <c r="D2136" i="92"/>
  <c r="E2136" i="92"/>
  <c r="F2136" i="92" s="1"/>
  <c r="D2137" i="92"/>
  <c r="E2137" i="92"/>
  <c r="F2137" i="92" s="1"/>
  <c r="D2138" i="92"/>
  <c r="E2138" i="92"/>
  <c r="D2139" i="92"/>
  <c r="E2139" i="92"/>
  <c r="D2140" i="92"/>
  <c r="E2140" i="92"/>
  <c r="D2141" i="92"/>
  <c r="E2141" i="92"/>
  <c r="D2142" i="92"/>
  <c r="E2142" i="92"/>
  <c r="D2143" i="92"/>
  <c r="E2143" i="92"/>
  <c r="D2144" i="92"/>
  <c r="E2144" i="92"/>
  <c r="D2145" i="92"/>
  <c r="E2145" i="92"/>
  <c r="D2146" i="92"/>
  <c r="E2146" i="92"/>
  <c r="D2147" i="92"/>
  <c r="E2147" i="92"/>
  <c r="D2148" i="92"/>
  <c r="E2148" i="92"/>
  <c r="D2149" i="92"/>
  <c r="E2149" i="92"/>
  <c r="D2150" i="92"/>
  <c r="E2150" i="92"/>
  <c r="D2151" i="92"/>
  <c r="E2151" i="92"/>
  <c r="D2152" i="92"/>
  <c r="E2152" i="92"/>
  <c r="D2153" i="92"/>
  <c r="E2153" i="92"/>
  <c r="D2154" i="92"/>
  <c r="E2154" i="92"/>
  <c r="D2155" i="92"/>
  <c r="E2155" i="92"/>
  <c r="D2156" i="92"/>
  <c r="E2156" i="92"/>
  <c r="D2157" i="92"/>
  <c r="E2157" i="92"/>
  <c r="D2158" i="92"/>
  <c r="E2158" i="92"/>
  <c r="D2159" i="92"/>
  <c r="E2159" i="92"/>
  <c r="D2160" i="92"/>
  <c r="E2160" i="92"/>
  <c r="D2161" i="92"/>
  <c r="E2161" i="92"/>
  <c r="D2162" i="92"/>
  <c r="E2162" i="92"/>
  <c r="D2163" i="92"/>
  <c r="E2163" i="92"/>
  <c r="D2164" i="92"/>
  <c r="E2164" i="92"/>
  <c r="D2165" i="92"/>
  <c r="E2165" i="92"/>
  <c r="D2166" i="92"/>
  <c r="E2166" i="92"/>
  <c r="D2167" i="92"/>
  <c r="E2167" i="92"/>
  <c r="D2168" i="92"/>
  <c r="E2168" i="92"/>
  <c r="D2169" i="92"/>
  <c r="E2169" i="92"/>
  <c r="D2170" i="92"/>
  <c r="E2170" i="92"/>
  <c r="D2171" i="92"/>
  <c r="E2171" i="92"/>
  <c r="D2172" i="92"/>
  <c r="E2172" i="92"/>
  <c r="D2173" i="92"/>
  <c r="E2173" i="92"/>
  <c r="D2174" i="92"/>
  <c r="E2174" i="92"/>
  <c r="D2175" i="92"/>
  <c r="E2175" i="92"/>
  <c r="D2176" i="92"/>
  <c r="E2176" i="92"/>
  <c r="D2177" i="92"/>
  <c r="E2177" i="92"/>
  <c r="D2178" i="92"/>
  <c r="E2178" i="92"/>
  <c r="D2179" i="92"/>
  <c r="E2179" i="92"/>
  <c r="D2180" i="92"/>
  <c r="E2180" i="92"/>
  <c r="D2181" i="92"/>
  <c r="E2181" i="92"/>
  <c r="D2182" i="92"/>
  <c r="E2182" i="92"/>
  <c r="D2183" i="92"/>
  <c r="E2183" i="92"/>
  <c r="D2184" i="92"/>
  <c r="E2184" i="92"/>
  <c r="D2185" i="92"/>
  <c r="E2185" i="92"/>
  <c r="D2186" i="92"/>
  <c r="E2186" i="92"/>
  <c r="D2187" i="92"/>
  <c r="E2187" i="92"/>
  <c r="D2188" i="92"/>
  <c r="E2188" i="92"/>
  <c r="D2189" i="92"/>
  <c r="E2189" i="92"/>
  <c r="D2190" i="92"/>
  <c r="E2190" i="92"/>
  <c r="D2191" i="92"/>
  <c r="E2191" i="92"/>
  <c r="D2192" i="92"/>
  <c r="E2192" i="92"/>
  <c r="D2193" i="92"/>
  <c r="E2193" i="92"/>
  <c r="D2194" i="92"/>
  <c r="E2194" i="92"/>
  <c r="D2195" i="92"/>
  <c r="E2195" i="92"/>
  <c r="D2196" i="92"/>
  <c r="E2196" i="92"/>
  <c r="D2197" i="92"/>
  <c r="E2197" i="92"/>
  <c r="D2198" i="92"/>
  <c r="E2198" i="92"/>
  <c r="D2199" i="92"/>
  <c r="E2199" i="92"/>
  <c r="D2200" i="92"/>
  <c r="E2200" i="92"/>
  <c r="D2201" i="92"/>
  <c r="E2201" i="92"/>
  <c r="D2202" i="92"/>
  <c r="E2202" i="92"/>
  <c r="D2203" i="92"/>
  <c r="E2203" i="92"/>
  <c r="D2204" i="92"/>
  <c r="E2204" i="92"/>
  <c r="D2205" i="92"/>
  <c r="E2205" i="92"/>
  <c r="D2206" i="92"/>
  <c r="E2206" i="92"/>
  <c r="D2207" i="92"/>
  <c r="E2207" i="92"/>
  <c r="D2208" i="92"/>
  <c r="E2208" i="92"/>
  <c r="D2209" i="92"/>
  <c r="E2209" i="92"/>
  <c r="D2210" i="92"/>
  <c r="E2210" i="92"/>
  <c r="D2211" i="92"/>
  <c r="E2211" i="92"/>
  <c r="D2212" i="92"/>
  <c r="E2212" i="92"/>
  <c r="D2213" i="92"/>
  <c r="E2213" i="92"/>
  <c r="D2214" i="92"/>
  <c r="E2214" i="92"/>
  <c r="D2215" i="92"/>
  <c r="E2215" i="92"/>
  <c r="D2216" i="92"/>
  <c r="E2216" i="92"/>
  <c r="D2217" i="92"/>
  <c r="E2217" i="92"/>
  <c r="D2218" i="92"/>
  <c r="E2218" i="92"/>
  <c r="D2219" i="92"/>
  <c r="E2219" i="92"/>
  <c r="D2220" i="92"/>
  <c r="E2220" i="92"/>
  <c r="D2221" i="92"/>
  <c r="E2221" i="92"/>
  <c r="D2222" i="92"/>
  <c r="E2222" i="92"/>
  <c r="D2223" i="92"/>
  <c r="E2223" i="92"/>
  <c r="D2224" i="92"/>
  <c r="E2224" i="92"/>
  <c r="D2225" i="92"/>
  <c r="E2225" i="92"/>
  <c r="D2226" i="92"/>
  <c r="E2226" i="92"/>
  <c r="D2227" i="92"/>
  <c r="E2227" i="92"/>
  <c r="D2228" i="92"/>
  <c r="E2228" i="92"/>
  <c r="D2229" i="92"/>
  <c r="E2229" i="92"/>
  <c r="D2230" i="92"/>
  <c r="E2230" i="92"/>
  <c r="D2231" i="92"/>
  <c r="E2231" i="92"/>
  <c r="D2232" i="92"/>
  <c r="E2232" i="92"/>
  <c r="D2233" i="92"/>
  <c r="E2233" i="92"/>
  <c r="D2234" i="92"/>
  <c r="E2234" i="92"/>
  <c r="D2235" i="92"/>
  <c r="E2235" i="92"/>
  <c r="D2236" i="92"/>
  <c r="E2236" i="92"/>
  <c r="D2237" i="92"/>
  <c r="E2237" i="92"/>
  <c r="D2238" i="92"/>
  <c r="E2238" i="92"/>
  <c r="D2239" i="92"/>
  <c r="E2239" i="92"/>
  <c r="D2240" i="92"/>
  <c r="E2240" i="92"/>
  <c r="D2241" i="92"/>
  <c r="E2241" i="92"/>
  <c r="D2242" i="92"/>
  <c r="E2242" i="92"/>
  <c r="D2243" i="92"/>
  <c r="E2243" i="92"/>
  <c r="D2244" i="92"/>
  <c r="E2244" i="92"/>
  <c r="D2245" i="92"/>
  <c r="E2245" i="92"/>
  <c r="D2246" i="92"/>
  <c r="E2246" i="92"/>
  <c r="D2247" i="92"/>
  <c r="E2247" i="92"/>
  <c r="F2247" i="92" s="1"/>
  <c r="D2248" i="92"/>
  <c r="E2248" i="92"/>
  <c r="F2248" i="92" s="1"/>
  <c r="D2249" i="92"/>
  <c r="E2249" i="92"/>
  <c r="F2249" i="92" s="1"/>
  <c r="D2250" i="92"/>
  <c r="E2250" i="92"/>
  <c r="F2250" i="92" s="1"/>
  <c r="D2251" i="92"/>
  <c r="E2251" i="92"/>
  <c r="F2251" i="92" s="1"/>
  <c r="D2252" i="92"/>
  <c r="E2252" i="92"/>
  <c r="F2252" i="92" s="1"/>
  <c r="D2253" i="92"/>
  <c r="E2253" i="92"/>
  <c r="F2253" i="92" s="1"/>
  <c r="D2254" i="92"/>
  <c r="E2254" i="92"/>
  <c r="F2254" i="92" s="1"/>
  <c r="D2255" i="92"/>
  <c r="E2255" i="92"/>
  <c r="F2255" i="92" s="1"/>
  <c r="D2256" i="92"/>
  <c r="E2256" i="92"/>
  <c r="F2256" i="92" s="1"/>
  <c r="D2257" i="92"/>
  <c r="E2257" i="92"/>
  <c r="F2257" i="92" s="1"/>
  <c r="D2258" i="92"/>
  <c r="E2258" i="92"/>
  <c r="D2259" i="92"/>
  <c r="E2259" i="92"/>
  <c r="D2260" i="92"/>
  <c r="E2260" i="92"/>
  <c r="D2261" i="92"/>
  <c r="E2261" i="92"/>
  <c r="D2262" i="92"/>
  <c r="E2262" i="92"/>
  <c r="D2263" i="92"/>
  <c r="E2263" i="92"/>
  <c r="D2264" i="92"/>
  <c r="E2264" i="92"/>
  <c r="D2265" i="92"/>
  <c r="E2265" i="92"/>
  <c r="D2266" i="92"/>
  <c r="E2266" i="92"/>
  <c r="D2267" i="92"/>
  <c r="E2267" i="92"/>
  <c r="D2268" i="92"/>
  <c r="E2268" i="92"/>
  <c r="D2269" i="92"/>
  <c r="E2269" i="92"/>
  <c r="D2270" i="92"/>
  <c r="E2270" i="92"/>
  <c r="D2271" i="92"/>
  <c r="E2271" i="92"/>
  <c r="D2272" i="92"/>
  <c r="E2272" i="92"/>
  <c r="D2273" i="92"/>
  <c r="E2273" i="92"/>
  <c r="D2274" i="92"/>
  <c r="E2274" i="92"/>
  <c r="D2275" i="92"/>
  <c r="E2275" i="92"/>
  <c r="D2276" i="92"/>
  <c r="E2276" i="92"/>
  <c r="D2277" i="92"/>
  <c r="E2277" i="92"/>
  <c r="D2278" i="92"/>
  <c r="E2278" i="92"/>
  <c r="D2279" i="92"/>
  <c r="E2279" i="92"/>
  <c r="D2280" i="92"/>
  <c r="E2280" i="92"/>
  <c r="D2281" i="92"/>
  <c r="E2281" i="92"/>
  <c r="D2282" i="92"/>
  <c r="E2282" i="92"/>
  <c r="D2283" i="92"/>
  <c r="E2283" i="92"/>
  <c r="F2283" i="92" s="1"/>
  <c r="D2284" i="92"/>
  <c r="E2284" i="92"/>
  <c r="F2284" i="92" s="1"/>
  <c r="D2285" i="92"/>
  <c r="E2285" i="92"/>
  <c r="F2285" i="92" s="1"/>
  <c r="D2286" i="92"/>
  <c r="E2286" i="92"/>
  <c r="F2286" i="92" s="1"/>
  <c r="D2287" i="92"/>
  <c r="E2287" i="92"/>
  <c r="F2287" i="92" s="1"/>
  <c r="D2288" i="92"/>
  <c r="E2288" i="92"/>
  <c r="F2288" i="92" s="1"/>
  <c r="D2289" i="92"/>
  <c r="E2289" i="92"/>
  <c r="F2289" i="92" s="1"/>
  <c r="D2290" i="92"/>
  <c r="E2290" i="92"/>
  <c r="F2290" i="92" s="1"/>
  <c r="D2291" i="92"/>
  <c r="E2291" i="92"/>
  <c r="F2291" i="92" s="1"/>
  <c r="D2292" i="92"/>
  <c r="E2292" i="92"/>
  <c r="F2292" i="92" s="1"/>
  <c r="D2293" i="92"/>
  <c r="E2293" i="92"/>
  <c r="F2293" i="92" s="1"/>
  <c r="D2294" i="92"/>
  <c r="E2294" i="92"/>
  <c r="D2295" i="92"/>
  <c r="E2295" i="92"/>
  <c r="D2296" i="92"/>
  <c r="E2296" i="92"/>
  <c r="D2297" i="92"/>
  <c r="E2297" i="92"/>
  <c r="D2298" i="92"/>
  <c r="E2298" i="92"/>
  <c r="D2299" i="92"/>
  <c r="E2299" i="92"/>
  <c r="D2300" i="92"/>
  <c r="E2300" i="92"/>
  <c r="D2301" i="92"/>
  <c r="E2301" i="92"/>
  <c r="D2302" i="92"/>
  <c r="E2302" i="92"/>
  <c r="D2303" i="92"/>
  <c r="E2303" i="92"/>
  <c r="D2304" i="92"/>
  <c r="E2304" i="92"/>
  <c r="D2305" i="92"/>
  <c r="E2305" i="92"/>
  <c r="D2306" i="92"/>
  <c r="E2306" i="92"/>
  <c r="D2307" i="92"/>
  <c r="E2307" i="92"/>
  <c r="D2308" i="92"/>
  <c r="E2308" i="92"/>
  <c r="D2309" i="92"/>
  <c r="E2309" i="92"/>
  <c r="D2310" i="92"/>
  <c r="E2310" i="92"/>
  <c r="D2311" i="92"/>
  <c r="E2311" i="92"/>
  <c r="D2312" i="92"/>
  <c r="E2312" i="92"/>
  <c r="D2313" i="92"/>
  <c r="E2313" i="92"/>
  <c r="D2314" i="92"/>
  <c r="E2314" i="92"/>
  <c r="D2315" i="92"/>
  <c r="E2315" i="92"/>
  <c r="D2316" i="92"/>
  <c r="E2316" i="92"/>
  <c r="D2317" i="92"/>
  <c r="E2317" i="92"/>
  <c r="D2318" i="92"/>
  <c r="E2318" i="92"/>
  <c r="D2319" i="92"/>
  <c r="E2319" i="92"/>
  <c r="D2320" i="92"/>
  <c r="E2320" i="92"/>
  <c r="D2321" i="92"/>
  <c r="E2321" i="92"/>
  <c r="D2322" i="92"/>
  <c r="E2322" i="92"/>
  <c r="D2323" i="92"/>
  <c r="E2323" i="92"/>
  <c r="D2324" i="92"/>
  <c r="E2324" i="92"/>
  <c r="D2325" i="92"/>
  <c r="E2325" i="92"/>
  <c r="D2326" i="92"/>
  <c r="E2326" i="92"/>
  <c r="D2327" i="92"/>
  <c r="E2327" i="92"/>
  <c r="D2328" i="92"/>
  <c r="E2328" i="92"/>
  <c r="D2329" i="92"/>
  <c r="E2329" i="92"/>
  <c r="D2330" i="92"/>
  <c r="E2330" i="92"/>
  <c r="D2331" i="92"/>
  <c r="E2331" i="92"/>
  <c r="D2332" i="92"/>
  <c r="E2332" i="92"/>
  <c r="D2333" i="92"/>
  <c r="E2333" i="92"/>
  <c r="D2334" i="92"/>
  <c r="E2334" i="92"/>
  <c r="D2335" i="92"/>
  <c r="E2335" i="92"/>
  <c r="D2336" i="92"/>
  <c r="E2336" i="92"/>
  <c r="D2337" i="92"/>
  <c r="E2337" i="92"/>
  <c r="D2338" i="92"/>
  <c r="E2338" i="92"/>
  <c r="D2339" i="92"/>
  <c r="E2339" i="92"/>
  <c r="D2340" i="92"/>
  <c r="E2340" i="92"/>
  <c r="D2341" i="92"/>
  <c r="E2341" i="92"/>
  <c r="D2342" i="92"/>
  <c r="E2342" i="92"/>
  <c r="D2343" i="92"/>
  <c r="E2343" i="92"/>
  <c r="D2344" i="92"/>
  <c r="E2344" i="92"/>
  <c r="D2345" i="92"/>
  <c r="E2345" i="92"/>
  <c r="D2346" i="92"/>
  <c r="E2346" i="92"/>
  <c r="D2347" i="92"/>
  <c r="E2347" i="92"/>
  <c r="D2348" i="92"/>
  <c r="E2348" i="92"/>
  <c r="D2349" i="92"/>
  <c r="E2349" i="92"/>
  <c r="D2350" i="92"/>
  <c r="E2350" i="92"/>
  <c r="D2351" i="92"/>
  <c r="E2351" i="92"/>
  <c r="D2352" i="92"/>
  <c r="E2352" i="92"/>
  <c r="D2353" i="92"/>
  <c r="E2353" i="92"/>
  <c r="D2354" i="92"/>
  <c r="E2354" i="92"/>
  <c r="D2355" i="92"/>
  <c r="E2355" i="92"/>
  <c r="D2356" i="92"/>
  <c r="E2356" i="92"/>
  <c r="D2357" i="92"/>
  <c r="E2357" i="92"/>
  <c r="D2358" i="92"/>
  <c r="E2358" i="92"/>
  <c r="D2359" i="92"/>
  <c r="E2359" i="92"/>
  <c r="D2360" i="92"/>
  <c r="E2360" i="92"/>
  <c r="D2361" i="92"/>
  <c r="E2361" i="92"/>
  <c r="D2362" i="92"/>
  <c r="E2362" i="92"/>
  <c r="D2363" i="92"/>
  <c r="E2363" i="92"/>
  <c r="D2364" i="92"/>
  <c r="E2364" i="92"/>
  <c r="D2365" i="92"/>
  <c r="E2365" i="92"/>
  <c r="D2366" i="92"/>
  <c r="E2366" i="92"/>
  <c r="D2367" i="92"/>
  <c r="E2367" i="92"/>
  <c r="D2368" i="92"/>
  <c r="E2368" i="92"/>
  <c r="D2369" i="92"/>
  <c r="E2369" i="92"/>
  <c r="D2370" i="92"/>
  <c r="E2370" i="92"/>
  <c r="D2371" i="92"/>
  <c r="E2371" i="92"/>
  <c r="D2372" i="92"/>
  <c r="E2372" i="92"/>
  <c r="D2373" i="92"/>
  <c r="E2373" i="92"/>
  <c r="D2374" i="92"/>
  <c r="E2374" i="92"/>
  <c r="D2375" i="92"/>
  <c r="E2375" i="92"/>
  <c r="D2376" i="92"/>
  <c r="E2376" i="92"/>
  <c r="D2377" i="92"/>
  <c r="E2377" i="92"/>
  <c r="D2378" i="92"/>
  <c r="E2378" i="92"/>
  <c r="D2379" i="92"/>
  <c r="E2379" i="92"/>
  <c r="D2380" i="92"/>
  <c r="E2380" i="92"/>
  <c r="D2381" i="92"/>
  <c r="E2381" i="92"/>
  <c r="D2382" i="92"/>
  <c r="E2382" i="92"/>
  <c r="D2383" i="92"/>
  <c r="E2383" i="92"/>
  <c r="D2384" i="92"/>
  <c r="E2384" i="92"/>
  <c r="D2385" i="92"/>
  <c r="E2385" i="92"/>
  <c r="D2386" i="92"/>
  <c r="E2386" i="92"/>
  <c r="D2387" i="92"/>
  <c r="E2387" i="92"/>
  <c r="D2388" i="92"/>
  <c r="E2388" i="92"/>
  <c r="D2389" i="92"/>
  <c r="E2389" i="92"/>
  <c r="D2390" i="92"/>
  <c r="E2390" i="92"/>
  <c r="D2391" i="92"/>
  <c r="E2391" i="92"/>
  <c r="D2392" i="92"/>
  <c r="E2392" i="92"/>
  <c r="D2393" i="92"/>
  <c r="E2393" i="92"/>
  <c r="D2394" i="92"/>
  <c r="E2394" i="92"/>
  <c r="D2395" i="92"/>
  <c r="E2395" i="92"/>
  <c r="D2396" i="92"/>
  <c r="E2396" i="92"/>
  <c r="D2397" i="92"/>
  <c r="E2397" i="92"/>
  <c r="D2398" i="92"/>
  <c r="E2398" i="92"/>
  <c r="D2399" i="92"/>
  <c r="E2399" i="92"/>
  <c r="D2400" i="92"/>
  <c r="E2400" i="92"/>
  <c r="D2401" i="92"/>
  <c r="E2401" i="92"/>
  <c r="D2402" i="92"/>
  <c r="E2402" i="92"/>
  <c r="D2403" i="92"/>
  <c r="E2403" i="92"/>
  <c r="D2404" i="92"/>
  <c r="E2404" i="92"/>
  <c r="D2405" i="92"/>
  <c r="E2405" i="92"/>
  <c r="D2406" i="92"/>
  <c r="E2406" i="92"/>
  <c r="D2407" i="92"/>
  <c r="E2407" i="92"/>
  <c r="D2408" i="92"/>
  <c r="E2408" i="92"/>
  <c r="D2409" i="92"/>
  <c r="E2409" i="92"/>
  <c r="D2410" i="92"/>
  <c r="E2410" i="92"/>
  <c r="D2411" i="92"/>
  <c r="E2411" i="92"/>
  <c r="D2412" i="92"/>
  <c r="E2412" i="92"/>
  <c r="D2413" i="92"/>
  <c r="E2413" i="92"/>
  <c r="D2414" i="92"/>
  <c r="E2414" i="92"/>
  <c r="D2415" i="92"/>
  <c r="E2415" i="92"/>
  <c r="D2416" i="92"/>
  <c r="E2416" i="92"/>
  <c r="D2417" i="92"/>
  <c r="E2417" i="92"/>
  <c r="D2418" i="92"/>
  <c r="E2418" i="92"/>
  <c r="D2419" i="92"/>
  <c r="E2419" i="92"/>
  <c r="D2420" i="92"/>
  <c r="E2420" i="92"/>
  <c r="D2421" i="92"/>
  <c r="E2421" i="92"/>
  <c r="D2422" i="92"/>
  <c r="E2422" i="92"/>
  <c r="D2423" i="92"/>
  <c r="E2423" i="92"/>
  <c r="D2424" i="92"/>
  <c r="E2424" i="92"/>
  <c r="D2425" i="92"/>
  <c r="E2425" i="92"/>
  <c r="D2426" i="92"/>
  <c r="E2426" i="92"/>
  <c r="D2427" i="92"/>
  <c r="E2427" i="92"/>
  <c r="D2428" i="92"/>
  <c r="E2428" i="92"/>
  <c r="D2429" i="92"/>
  <c r="E2429" i="92"/>
  <c r="D2430" i="92"/>
  <c r="E2430" i="92"/>
  <c r="D2431" i="92"/>
  <c r="E2431" i="92"/>
  <c r="D2432" i="92"/>
  <c r="E2432" i="92"/>
  <c r="D2433" i="92"/>
  <c r="E2433" i="92"/>
  <c r="D2434" i="92"/>
  <c r="E2434" i="92"/>
  <c r="D2435" i="92"/>
  <c r="E2435" i="92"/>
  <c r="D2436" i="92"/>
  <c r="E2436" i="92"/>
  <c r="D2437" i="92"/>
  <c r="E2437" i="92"/>
  <c r="D2438" i="92"/>
  <c r="E2438" i="92"/>
  <c r="D2439" i="92"/>
  <c r="E2439" i="92"/>
  <c r="D2440" i="92"/>
  <c r="E2440" i="92"/>
  <c r="D2441" i="92"/>
  <c r="E2441" i="92"/>
  <c r="D2442" i="92"/>
  <c r="E2442" i="92"/>
  <c r="D2443" i="92"/>
  <c r="E2443" i="92"/>
  <c r="D2444" i="92"/>
  <c r="E2444" i="92"/>
  <c r="D2445" i="92"/>
  <c r="E2445" i="92"/>
  <c r="D2446" i="92"/>
  <c r="E2446" i="92"/>
  <c r="D2447" i="92"/>
  <c r="E2447" i="92"/>
  <c r="D2448" i="92"/>
  <c r="E2448" i="92"/>
  <c r="D2449" i="92"/>
  <c r="E2449" i="92"/>
  <c r="D2450" i="92"/>
  <c r="E2450" i="92"/>
  <c r="D2451" i="92"/>
  <c r="E2451" i="92"/>
  <c r="D2452" i="92"/>
  <c r="E2452" i="92"/>
  <c r="D2453" i="92"/>
  <c r="E2453" i="92"/>
  <c r="D2454" i="92"/>
  <c r="E2454" i="92"/>
  <c r="D2455" i="92"/>
  <c r="E2455" i="92"/>
  <c r="D2456" i="92"/>
  <c r="E2456" i="92"/>
  <c r="D2457" i="92"/>
  <c r="E2457" i="92"/>
  <c r="D2458" i="92"/>
  <c r="E2458" i="92"/>
  <c r="D2459" i="92"/>
  <c r="E2459" i="92"/>
  <c r="D2460" i="92"/>
  <c r="E2460" i="92"/>
  <c r="D2461" i="92"/>
  <c r="E2461" i="92"/>
  <c r="D2462" i="92"/>
  <c r="E2462" i="92"/>
  <c r="D2463" i="92"/>
  <c r="E2463" i="92"/>
  <c r="D2464" i="92"/>
  <c r="E2464" i="92"/>
  <c r="D2465" i="92"/>
  <c r="E2465" i="92"/>
  <c r="D2466" i="92"/>
  <c r="E2466" i="92"/>
  <c r="D2467" i="92"/>
  <c r="E2467" i="92"/>
  <c r="D2468" i="92"/>
  <c r="E2468" i="92"/>
  <c r="D2469" i="92"/>
  <c r="E2469" i="92"/>
  <c r="D2470" i="92"/>
  <c r="E2470" i="92"/>
  <c r="D2471" i="92"/>
  <c r="E2471" i="92"/>
  <c r="D2472" i="92"/>
  <c r="E2472" i="92"/>
  <c r="D2473" i="92"/>
  <c r="E2473" i="92"/>
  <c r="D2474" i="92"/>
  <c r="E2474" i="92"/>
  <c r="D2475" i="92"/>
  <c r="E2475" i="92"/>
  <c r="D2476" i="92"/>
  <c r="E2476" i="92"/>
  <c r="D2477" i="92"/>
  <c r="E2477" i="92"/>
  <c r="D2478" i="92"/>
  <c r="E2478" i="92"/>
  <c r="D2479" i="92"/>
  <c r="E2479" i="92"/>
  <c r="D2480" i="92"/>
  <c r="E2480" i="92"/>
  <c r="D2481" i="92"/>
  <c r="E2481" i="92"/>
  <c r="D2482" i="92"/>
  <c r="E2482" i="92"/>
  <c r="D2483" i="92"/>
  <c r="E2483" i="92"/>
  <c r="D2484" i="92"/>
  <c r="E2484" i="92"/>
  <c r="D2485" i="92"/>
  <c r="E2485" i="92"/>
  <c r="D2486" i="92"/>
  <c r="E2486" i="92"/>
  <c r="D2487" i="92"/>
  <c r="E2487" i="92"/>
  <c r="D2488" i="92"/>
  <c r="E2488" i="92"/>
  <c r="D2489" i="92"/>
  <c r="E2489" i="92"/>
  <c r="D2490" i="92"/>
  <c r="E2490" i="92"/>
  <c r="D2491" i="92"/>
  <c r="E2491" i="92"/>
  <c r="D2492" i="92"/>
  <c r="E2492" i="92"/>
  <c r="D2493" i="92"/>
  <c r="E2493" i="92"/>
  <c r="D2494" i="92"/>
  <c r="E2494" i="92"/>
  <c r="D2495" i="92"/>
  <c r="E2495" i="92"/>
  <c r="D2496" i="92"/>
  <c r="E2496" i="92"/>
  <c r="D2497" i="92"/>
  <c r="E2497" i="92"/>
  <c r="D2498" i="92"/>
  <c r="E2498" i="92"/>
  <c r="D2499" i="92"/>
  <c r="E2499" i="92"/>
  <c r="D2500" i="92"/>
  <c r="E2500" i="92"/>
  <c r="D2501" i="92"/>
  <c r="E2501" i="92"/>
  <c r="D2502" i="92"/>
  <c r="E2502" i="92"/>
  <c r="D2503" i="92"/>
  <c r="E2503" i="92"/>
  <c r="D2504" i="92"/>
  <c r="E2504" i="92"/>
  <c r="D2505" i="92"/>
  <c r="E2505" i="92"/>
  <c r="D2506" i="92"/>
  <c r="E2506" i="92"/>
  <c r="D2507" i="92"/>
  <c r="E2507" i="92"/>
  <c r="D2508" i="92"/>
  <c r="E2508" i="92"/>
  <c r="D2509" i="92"/>
  <c r="E2509" i="92"/>
  <c r="D2510" i="92"/>
  <c r="E2510" i="92"/>
  <c r="D2511" i="92"/>
  <c r="E2511" i="92"/>
  <c r="D2512" i="92"/>
  <c r="E2512" i="92"/>
  <c r="D2513" i="92"/>
  <c r="E2513" i="92"/>
  <c r="D2514" i="92"/>
  <c r="E2514" i="92"/>
  <c r="D2515" i="92"/>
  <c r="E2515" i="92"/>
  <c r="D2516" i="92"/>
  <c r="E2516" i="92"/>
  <c r="D2517" i="92"/>
  <c r="E2517" i="92"/>
  <c r="D2518" i="92"/>
  <c r="E2518" i="92"/>
  <c r="D2519" i="92"/>
  <c r="E2519" i="92"/>
  <c r="D2520" i="92"/>
  <c r="E2520" i="92"/>
  <c r="D2521" i="92"/>
  <c r="E2521" i="92"/>
  <c r="D2522" i="92"/>
  <c r="E2522" i="92"/>
  <c r="D2523" i="92"/>
  <c r="E2523" i="92"/>
  <c r="D2524" i="92"/>
  <c r="E2524" i="92"/>
  <c r="D2525" i="92"/>
  <c r="E2525" i="92"/>
  <c r="D2526" i="92"/>
  <c r="E2526" i="92"/>
  <c r="D2527" i="92"/>
  <c r="E2527" i="92"/>
  <c r="D2528" i="92"/>
  <c r="E2528" i="92"/>
  <c r="D2529" i="92"/>
  <c r="E2529" i="92"/>
  <c r="D2530" i="92"/>
  <c r="E2530" i="92"/>
  <c r="D2531" i="92"/>
  <c r="E2531" i="92"/>
  <c r="D2532" i="92"/>
  <c r="E2532" i="92"/>
  <c r="D2533" i="92"/>
  <c r="E2533" i="92"/>
  <c r="D2534" i="92"/>
  <c r="E2534" i="92"/>
  <c r="D2535" i="92"/>
  <c r="E2535" i="92"/>
  <c r="F2535" i="92" s="1"/>
  <c r="D2536" i="92"/>
  <c r="E2536" i="92"/>
  <c r="F2536" i="92" s="1"/>
  <c r="D2537" i="92"/>
  <c r="E2537" i="92"/>
  <c r="F2537" i="92" s="1"/>
  <c r="D2538" i="92"/>
  <c r="E2538" i="92"/>
  <c r="F2538" i="92" s="1"/>
  <c r="D2539" i="92"/>
  <c r="E2539" i="92"/>
  <c r="F2539" i="92" s="1"/>
  <c r="D2540" i="92"/>
  <c r="E2540" i="92"/>
  <c r="F2540" i="92" s="1"/>
  <c r="D2541" i="92"/>
  <c r="E2541" i="92"/>
  <c r="F2541" i="92" s="1"/>
  <c r="D2542" i="92"/>
  <c r="E2542" i="92"/>
  <c r="F2542" i="92" s="1"/>
  <c r="D2543" i="92"/>
  <c r="E2543" i="92"/>
  <c r="F2543" i="92" s="1"/>
  <c r="D2544" i="92"/>
  <c r="E2544" i="92"/>
  <c r="F2544" i="92" s="1"/>
  <c r="D2545" i="92"/>
  <c r="E2545" i="92"/>
  <c r="F2545" i="92" s="1"/>
  <c r="D2546" i="92"/>
  <c r="E2546" i="92"/>
  <c r="D2547" i="92"/>
  <c r="E2547" i="92"/>
  <c r="D2548" i="92"/>
  <c r="E2548" i="92"/>
  <c r="D2549" i="92"/>
  <c r="E2549" i="92"/>
  <c r="D2550" i="92"/>
  <c r="E2550" i="92"/>
  <c r="D2551" i="92"/>
  <c r="E2551" i="92"/>
  <c r="D2552" i="92"/>
  <c r="E2552" i="92"/>
  <c r="D2553" i="92"/>
  <c r="E2553" i="92"/>
  <c r="D2554" i="92"/>
  <c r="E2554" i="92"/>
  <c r="D2555" i="92"/>
  <c r="E2555" i="92"/>
  <c r="D2556" i="92"/>
  <c r="E2556" i="92"/>
  <c r="D2557" i="92"/>
  <c r="E2557" i="92"/>
  <c r="D2558" i="92"/>
  <c r="E2558" i="92"/>
  <c r="D2559" i="92"/>
  <c r="E2559" i="92"/>
  <c r="D2560" i="92"/>
  <c r="E2560" i="92"/>
  <c r="D2561" i="92"/>
  <c r="E2561" i="92"/>
  <c r="D2562" i="92"/>
  <c r="E2562" i="92"/>
  <c r="D2563" i="92"/>
  <c r="E2563" i="92"/>
  <c r="D2564" i="92"/>
  <c r="E2564" i="92"/>
  <c r="D2565" i="92"/>
  <c r="E2565" i="92"/>
  <c r="D2566" i="92"/>
  <c r="E2566" i="92"/>
  <c r="D2567" i="92"/>
  <c r="E2567" i="92"/>
  <c r="D2568" i="92"/>
  <c r="E2568" i="92"/>
  <c r="D2569" i="92"/>
  <c r="E2569" i="92"/>
  <c r="D2570" i="92"/>
  <c r="E2570" i="92"/>
  <c r="D2571" i="92"/>
  <c r="E2571" i="92"/>
  <c r="D2572" i="92"/>
  <c r="E2572" i="92"/>
  <c r="D2573" i="92"/>
  <c r="E2573" i="92"/>
  <c r="D2574" i="92"/>
  <c r="E2574" i="92"/>
  <c r="D2575" i="92"/>
  <c r="E2575" i="92"/>
  <c r="D2576" i="92"/>
  <c r="E2576" i="92"/>
  <c r="D2577" i="92"/>
  <c r="E2577" i="92"/>
  <c r="D2578" i="92"/>
  <c r="E2578" i="92"/>
  <c r="D2579" i="92"/>
  <c r="E2579" i="92"/>
  <c r="D2580" i="92"/>
  <c r="E2580" i="92"/>
  <c r="D2581" i="92"/>
  <c r="E2581" i="92"/>
  <c r="D2582" i="92"/>
  <c r="E2582" i="92"/>
  <c r="D2583" i="92"/>
  <c r="E2583" i="92"/>
  <c r="D2584" i="92"/>
  <c r="E2584" i="92"/>
  <c r="D2585" i="92"/>
  <c r="E2585" i="92"/>
  <c r="D2586" i="92"/>
  <c r="E2586" i="92"/>
  <c r="D2587" i="92"/>
  <c r="E2587" i="92"/>
  <c r="D2588" i="92"/>
  <c r="E2588" i="92"/>
  <c r="D2589" i="92"/>
  <c r="E2589" i="92"/>
  <c r="D2590" i="92"/>
  <c r="E2590" i="92"/>
  <c r="D2591" i="92"/>
  <c r="E2591" i="92"/>
  <c r="D2592" i="92"/>
  <c r="E2592" i="92"/>
  <c r="D2593" i="92"/>
  <c r="E2593" i="92"/>
  <c r="D2594" i="92"/>
  <c r="E2594" i="92"/>
  <c r="D2595" i="92"/>
  <c r="E2595" i="92"/>
  <c r="D2596" i="92"/>
  <c r="E2596" i="92"/>
  <c r="D2597" i="92"/>
  <c r="E2597" i="92"/>
  <c r="D2598" i="92"/>
  <c r="E2598" i="92"/>
  <c r="D2599" i="92"/>
  <c r="E2599" i="92"/>
  <c r="D2600" i="92"/>
  <c r="E2600" i="92"/>
  <c r="D2601" i="92"/>
  <c r="E2601" i="92"/>
  <c r="D2602" i="92"/>
  <c r="E2602" i="92"/>
  <c r="D2603" i="92"/>
  <c r="E2603" i="92"/>
  <c r="D2604" i="92"/>
  <c r="E2604" i="92"/>
  <c r="D2605" i="92"/>
  <c r="E2605" i="92"/>
  <c r="D2606" i="92"/>
  <c r="E2606" i="92"/>
  <c r="D2607" i="92"/>
  <c r="E2607" i="92"/>
  <c r="D2608" i="92"/>
  <c r="E2608" i="92"/>
  <c r="D2609" i="92"/>
  <c r="E2609" i="92"/>
  <c r="D2610" i="92"/>
  <c r="E2610" i="92"/>
  <c r="D2611" i="92"/>
  <c r="E2611" i="92"/>
  <c r="D2612" i="92"/>
  <c r="E2612" i="92"/>
  <c r="D2613" i="92"/>
  <c r="E2613" i="92"/>
  <c r="D2614" i="92"/>
  <c r="E2614" i="92"/>
  <c r="D2615" i="92"/>
  <c r="E2615" i="92"/>
  <c r="D2616" i="92"/>
  <c r="E2616" i="92"/>
  <c r="D2617" i="92"/>
  <c r="E2617" i="92"/>
  <c r="D2618" i="92"/>
  <c r="E2618" i="92"/>
  <c r="D2619" i="92"/>
  <c r="E2619" i="92"/>
  <c r="D2620" i="92"/>
  <c r="E2620" i="92"/>
  <c r="D2621" i="92"/>
  <c r="E2621" i="92"/>
  <c r="D2622" i="92"/>
  <c r="E2622" i="92"/>
  <c r="D2623" i="92"/>
  <c r="E2623" i="92"/>
  <c r="D2624" i="92"/>
  <c r="E2624" i="92"/>
  <c r="D2625" i="92"/>
  <c r="E2625" i="92"/>
  <c r="D2626" i="92"/>
  <c r="E2626" i="92"/>
  <c r="D2627" i="92"/>
  <c r="E2627" i="92"/>
  <c r="D2628" i="92"/>
  <c r="E2628" i="92"/>
  <c r="D2629" i="92"/>
  <c r="E2629" i="92"/>
  <c r="D2630" i="92"/>
  <c r="E2630" i="92"/>
  <c r="D2631" i="92"/>
  <c r="E2631" i="92"/>
  <c r="D2632" i="92"/>
  <c r="E2632" i="92"/>
  <c r="D2633" i="92"/>
  <c r="E2633" i="92"/>
  <c r="D2634" i="92"/>
  <c r="E2634" i="92"/>
  <c r="D2635" i="92"/>
  <c r="E2635" i="92"/>
  <c r="D2636" i="92"/>
  <c r="E2636" i="92"/>
  <c r="D2637" i="92"/>
  <c r="E2637" i="92"/>
  <c r="D2638" i="92"/>
  <c r="E2638" i="92"/>
  <c r="D2639" i="92"/>
  <c r="E2639" i="92"/>
  <c r="D2640" i="92"/>
  <c r="E2640" i="92"/>
  <c r="D2641" i="92"/>
  <c r="E2641" i="92"/>
  <c r="D2642" i="92"/>
  <c r="E2642" i="92"/>
  <c r="D2643" i="92"/>
  <c r="E2643" i="92"/>
  <c r="D2644" i="92"/>
  <c r="E2644" i="92"/>
  <c r="D2645" i="92"/>
  <c r="E2645" i="92"/>
  <c r="D2646" i="92"/>
  <c r="E2646" i="92"/>
  <c r="D2647" i="92"/>
  <c r="E2647" i="92"/>
  <c r="D2648" i="92"/>
  <c r="E2648" i="92"/>
  <c r="D2649" i="92"/>
  <c r="E2649" i="92"/>
  <c r="D2650" i="92"/>
  <c r="E2650" i="92"/>
  <c r="D2651" i="92"/>
  <c r="E2651" i="92"/>
  <c r="D2652" i="92"/>
  <c r="E2652" i="92"/>
  <c r="D2653" i="92"/>
  <c r="E2653" i="92"/>
  <c r="D2654" i="92"/>
  <c r="E2654" i="92"/>
  <c r="D2655" i="92"/>
  <c r="E2655" i="92"/>
  <c r="D2656" i="92"/>
  <c r="E2656" i="92"/>
  <c r="D2657" i="92"/>
  <c r="E2657" i="92"/>
  <c r="D2658" i="92"/>
  <c r="E2658" i="92"/>
  <c r="D2659" i="92"/>
  <c r="E2659" i="92"/>
  <c r="D2660" i="92"/>
  <c r="E2660" i="92"/>
  <c r="D2661" i="92"/>
  <c r="E2661" i="92"/>
  <c r="D2662" i="92"/>
  <c r="E2662" i="92"/>
  <c r="D2663" i="92"/>
  <c r="E2663" i="92"/>
  <c r="D2664" i="92"/>
  <c r="E2664" i="92"/>
  <c r="D2665" i="92"/>
  <c r="E2665" i="92"/>
  <c r="D2666" i="92"/>
  <c r="E2666" i="92"/>
  <c r="D2667" i="92"/>
  <c r="E2667" i="92"/>
  <c r="D2668" i="92"/>
  <c r="E2668" i="92"/>
  <c r="D2669" i="92"/>
  <c r="E2669" i="92"/>
  <c r="D2670" i="92"/>
  <c r="E2670" i="92"/>
  <c r="D2671" i="92"/>
  <c r="E2671" i="92"/>
  <c r="D2672" i="92"/>
  <c r="E2672" i="92"/>
  <c r="D2673" i="92"/>
  <c r="E2673" i="92"/>
  <c r="D2674" i="92"/>
  <c r="E2674" i="92"/>
  <c r="D2675" i="92"/>
  <c r="E2675" i="92"/>
  <c r="D2676" i="92"/>
  <c r="E2676" i="92"/>
  <c r="D2677" i="92"/>
  <c r="E2677" i="92"/>
  <c r="D2678" i="92"/>
  <c r="E2678" i="92"/>
  <c r="D2679" i="92"/>
  <c r="E2679" i="92"/>
  <c r="D2680" i="92"/>
  <c r="E2680" i="92"/>
  <c r="D2681" i="92"/>
  <c r="E2681" i="92"/>
  <c r="D2682" i="92"/>
  <c r="E2682" i="92"/>
  <c r="D2683" i="92"/>
  <c r="E2683" i="92"/>
  <c r="D2684" i="92"/>
  <c r="E2684" i="92"/>
  <c r="D2685" i="92"/>
  <c r="E2685" i="92"/>
  <c r="D2686" i="92"/>
  <c r="E2686" i="92"/>
  <c r="D2687" i="92"/>
  <c r="E2687" i="92"/>
  <c r="D2688" i="92"/>
  <c r="E2688" i="92"/>
  <c r="D2689" i="92"/>
  <c r="E2689" i="92"/>
  <c r="D2690" i="92"/>
  <c r="E2690" i="92"/>
  <c r="D2691" i="92"/>
  <c r="E2691" i="92"/>
  <c r="D2692" i="92"/>
  <c r="E2692" i="92"/>
  <c r="D2693" i="92"/>
  <c r="E2693" i="92"/>
  <c r="D2694" i="92"/>
  <c r="E2694" i="92"/>
  <c r="D2695" i="92"/>
  <c r="E2695" i="92"/>
  <c r="D2696" i="92"/>
  <c r="E2696" i="92"/>
  <c r="D2697" i="92"/>
  <c r="E2697" i="92"/>
  <c r="D2698" i="92"/>
  <c r="E2698" i="92"/>
  <c r="D2699" i="92"/>
  <c r="E2699" i="92"/>
  <c r="D2700" i="92"/>
  <c r="E2700" i="92"/>
  <c r="D2701" i="92"/>
  <c r="E2701" i="92"/>
  <c r="D2702" i="92"/>
  <c r="E2702" i="92"/>
  <c r="D2703" i="92"/>
  <c r="E2703" i="92"/>
  <c r="D2704" i="92"/>
  <c r="E2704" i="92"/>
  <c r="D2705" i="92"/>
  <c r="E2705" i="92"/>
  <c r="D2706" i="92"/>
  <c r="E2706" i="92"/>
  <c r="D2707" i="92"/>
  <c r="E2707" i="92"/>
  <c r="D2708" i="92"/>
  <c r="E2708" i="92"/>
  <c r="D2709" i="92"/>
  <c r="E2709" i="92"/>
  <c r="D2710" i="92"/>
  <c r="E2710" i="92"/>
  <c r="D2711" i="92"/>
  <c r="E2711" i="92"/>
  <c r="D2712" i="92"/>
  <c r="E2712" i="92"/>
  <c r="D2713" i="92"/>
  <c r="E2713" i="92"/>
  <c r="D2714" i="92"/>
  <c r="E2714" i="92"/>
  <c r="D2715" i="92"/>
  <c r="E2715" i="92"/>
  <c r="D2716" i="92"/>
  <c r="E2716" i="92"/>
  <c r="D2717" i="92"/>
  <c r="E2717" i="92"/>
  <c r="D2718" i="92"/>
  <c r="E2718" i="92"/>
  <c r="D2719" i="92"/>
  <c r="E2719" i="92"/>
  <c r="D2720" i="92"/>
  <c r="E2720" i="92"/>
  <c r="D2721" i="92"/>
  <c r="E2721" i="92"/>
  <c r="D2722" i="92"/>
  <c r="E2722" i="92"/>
  <c r="D2723" i="92"/>
  <c r="E2723" i="92"/>
  <c r="D2724" i="92"/>
  <c r="E2724" i="92"/>
  <c r="D2725" i="92"/>
  <c r="E2725" i="92"/>
  <c r="D2726" i="92"/>
  <c r="E2726" i="92"/>
  <c r="D2727" i="92"/>
  <c r="E2727" i="92"/>
  <c r="D2728" i="92"/>
  <c r="E2728" i="92"/>
  <c r="D2729" i="92"/>
  <c r="E2729" i="92"/>
  <c r="D2730" i="92"/>
  <c r="E2730" i="92"/>
  <c r="D2731" i="92"/>
  <c r="E2731" i="92"/>
  <c r="D2732" i="92"/>
  <c r="E2732" i="92"/>
  <c r="D2733" i="92"/>
  <c r="E2733" i="92"/>
  <c r="D2734" i="92"/>
  <c r="E2734" i="92"/>
  <c r="D2735" i="92"/>
  <c r="E2735" i="92"/>
  <c r="D2736" i="92"/>
  <c r="E2736" i="92"/>
  <c r="D2737" i="92"/>
  <c r="E2737" i="92"/>
  <c r="D2738" i="92"/>
  <c r="E2738" i="92"/>
  <c r="D2739" i="92"/>
  <c r="E2739" i="92"/>
  <c r="D2740" i="92"/>
  <c r="E2740" i="92"/>
  <c r="D2741" i="92"/>
  <c r="E2741" i="92"/>
  <c r="D2742" i="92"/>
  <c r="E2742" i="92"/>
  <c r="D2743" i="92"/>
  <c r="E2743" i="92"/>
  <c r="D2744" i="92"/>
  <c r="E2744" i="92"/>
  <c r="D2745" i="92"/>
  <c r="E2745" i="92"/>
  <c r="D2746" i="92"/>
  <c r="E2746" i="92"/>
  <c r="D2747" i="92"/>
  <c r="E2747" i="92"/>
  <c r="D2748" i="92"/>
  <c r="E2748" i="92"/>
  <c r="D2749" i="92"/>
  <c r="E2749" i="92"/>
  <c r="D2750" i="92"/>
  <c r="E2750" i="92"/>
  <c r="D2751" i="92"/>
  <c r="E2751" i="92"/>
  <c r="D2752" i="92"/>
  <c r="E2752" i="92"/>
  <c r="D2753" i="92"/>
  <c r="E2753" i="92"/>
  <c r="D2754" i="92"/>
  <c r="E2754" i="92"/>
  <c r="D2755" i="92"/>
  <c r="E2755" i="92"/>
  <c r="D2756" i="92"/>
  <c r="E2756" i="92"/>
  <c r="D2757" i="92"/>
  <c r="E2757" i="92"/>
  <c r="D2758" i="92"/>
  <c r="E2758" i="92"/>
  <c r="D2759" i="92"/>
  <c r="E2759" i="92"/>
  <c r="D2760" i="92"/>
  <c r="E2760" i="92"/>
  <c r="D2761" i="92"/>
  <c r="E2761" i="92"/>
  <c r="D2762" i="92"/>
  <c r="E2762" i="92"/>
  <c r="D2763" i="92"/>
  <c r="E2763" i="92"/>
  <c r="D2764" i="92"/>
  <c r="E2764" i="92"/>
  <c r="D2765" i="92"/>
  <c r="E2765" i="92"/>
  <c r="D2766" i="92"/>
  <c r="E2766" i="92"/>
  <c r="D2767" i="92"/>
  <c r="E2767" i="92"/>
  <c r="D2768" i="92"/>
  <c r="E2768" i="92"/>
  <c r="D2769" i="92"/>
  <c r="E2769" i="92"/>
  <c r="D2770" i="92"/>
  <c r="E2770" i="92"/>
  <c r="D2771" i="92"/>
  <c r="E2771" i="92"/>
  <c r="D2772" i="92"/>
  <c r="E2772" i="92"/>
  <c r="D2773" i="92"/>
  <c r="E2773" i="92"/>
  <c r="D2774" i="92"/>
  <c r="E2774" i="92"/>
  <c r="D2775" i="92"/>
  <c r="E2775" i="92"/>
  <c r="D2776" i="92"/>
  <c r="E2776" i="92"/>
  <c r="D2777" i="92"/>
  <c r="E2777" i="92"/>
  <c r="D2778" i="92"/>
  <c r="E2778" i="92"/>
  <c r="D2779" i="92"/>
  <c r="E2779" i="92"/>
  <c r="D2780" i="92"/>
  <c r="E2780" i="92"/>
  <c r="D2781" i="92"/>
  <c r="E2781" i="92"/>
  <c r="D2782" i="92"/>
  <c r="E2782" i="92"/>
  <c r="D2783" i="92"/>
  <c r="E2783" i="92"/>
  <c r="D2784" i="92"/>
  <c r="E2784" i="92"/>
  <c r="D2785" i="92"/>
  <c r="E2785" i="92"/>
  <c r="D2786" i="92"/>
  <c r="E2786" i="92"/>
  <c r="D2787" i="92"/>
  <c r="E2787" i="92"/>
  <c r="D2788" i="92"/>
  <c r="E2788" i="92"/>
  <c r="D2789" i="92"/>
  <c r="E2789" i="92"/>
  <c r="D2790" i="92"/>
  <c r="E2790" i="92"/>
  <c r="D2791" i="92"/>
  <c r="E2791" i="92"/>
  <c r="D2792" i="92"/>
  <c r="E2792" i="92"/>
  <c r="D2793" i="92"/>
  <c r="E2793" i="92"/>
  <c r="D2794" i="92"/>
  <c r="E2794" i="92"/>
  <c r="D2795" i="92"/>
  <c r="E2795" i="92"/>
  <c r="D2796" i="92"/>
  <c r="E2796" i="92"/>
  <c r="D2797" i="92"/>
  <c r="E2797" i="92"/>
  <c r="D2798" i="92"/>
  <c r="E2798" i="92"/>
  <c r="D2799" i="92"/>
  <c r="E2799" i="92"/>
  <c r="D2800" i="92"/>
  <c r="E2800" i="92"/>
  <c r="D2801" i="92"/>
  <c r="E2801" i="92"/>
  <c r="D2802" i="92"/>
  <c r="E2802" i="92"/>
  <c r="D2803" i="92"/>
  <c r="E2803" i="92"/>
  <c r="D2804" i="92"/>
  <c r="E2804" i="92"/>
  <c r="D2805" i="92"/>
  <c r="E2805" i="92"/>
  <c r="D2806" i="92"/>
  <c r="E2806" i="92"/>
  <c r="D2807" i="92"/>
  <c r="E2807" i="92"/>
  <c r="D2808" i="92"/>
  <c r="E2808" i="92"/>
  <c r="D2809" i="92"/>
  <c r="E2809" i="92"/>
  <c r="D2810" i="92"/>
  <c r="E2810" i="92"/>
  <c r="D2811" i="92"/>
  <c r="E2811" i="92"/>
  <c r="D2812" i="92"/>
  <c r="E2812" i="92"/>
  <c r="D2813" i="92"/>
  <c r="E2813" i="92"/>
  <c r="D2814" i="92"/>
  <c r="E2814" i="92"/>
  <c r="D2815" i="92"/>
  <c r="E2815" i="92"/>
  <c r="D2816" i="92"/>
  <c r="E2816" i="92"/>
  <c r="D2817" i="92"/>
  <c r="E2817" i="92"/>
  <c r="D2818" i="92"/>
  <c r="E2818" i="92"/>
  <c r="D2819" i="92"/>
  <c r="E2819" i="92"/>
  <c r="D2820" i="92"/>
  <c r="E2820" i="92"/>
  <c r="D2821" i="92"/>
  <c r="E2821" i="92"/>
  <c r="D2822" i="92"/>
  <c r="E2822" i="92"/>
  <c r="D2823" i="92"/>
  <c r="E2823" i="92"/>
  <c r="D2824" i="92"/>
  <c r="E2824" i="92"/>
  <c r="D2825" i="92"/>
  <c r="E2825" i="92"/>
  <c r="D2826" i="92"/>
  <c r="E2826" i="92"/>
  <c r="D2827" i="92"/>
  <c r="E2827" i="92"/>
  <c r="D2828" i="92"/>
  <c r="E2828" i="92"/>
  <c r="D2829" i="92"/>
  <c r="E2829" i="92"/>
  <c r="D2830" i="92"/>
  <c r="E2830" i="92"/>
  <c r="D2831" i="92"/>
  <c r="E2831" i="92"/>
  <c r="D2832" i="92"/>
  <c r="E2832" i="92"/>
  <c r="D2833" i="92"/>
  <c r="E2833" i="92"/>
  <c r="D2834" i="92"/>
  <c r="E2834" i="92"/>
  <c r="D2835" i="92"/>
  <c r="E2835" i="92"/>
  <c r="D2836" i="92"/>
  <c r="E2836" i="92"/>
  <c r="D2837" i="92"/>
  <c r="E2837" i="92"/>
  <c r="D2838" i="92"/>
  <c r="E2838" i="92"/>
  <c r="D2839" i="92"/>
  <c r="E2839" i="92"/>
  <c r="D2840" i="92"/>
  <c r="E2840" i="92"/>
  <c r="D2841" i="92"/>
  <c r="E2841" i="92"/>
  <c r="D2842" i="92"/>
  <c r="E2842" i="92"/>
  <c r="D2843" i="92"/>
  <c r="E2843" i="92"/>
  <c r="D2844" i="92"/>
  <c r="E2844" i="92"/>
  <c r="D2845" i="92"/>
  <c r="E2845" i="92"/>
  <c r="D2846" i="92"/>
  <c r="E2846" i="92"/>
  <c r="D2847" i="92"/>
  <c r="E2847" i="92"/>
  <c r="D2848" i="92"/>
  <c r="E2848" i="92"/>
  <c r="D2849" i="92"/>
  <c r="E2849" i="92"/>
  <c r="D2850" i="92"/>
  <c r="E2850" i="92"/>
  <c r="D2851" i="92"/>
  <c r="E2851" i="92"/>
  <c r="D2852" i="92"/>
  <c r="E2852" i="92"/>
  <c r="D2853" i="92"/>
  <c r="E2853" i="92"/>
  <c r="D2854" i="92"/>
  <c r="E2854" i="92"/>
  <c r="D2855" i="92"/>
  <c r="E2855" i="92"/>
  <c r="D2856" i="92"/>
  <c r="E2856" i="92"/>
  <c r="D2857" i="92"/>
  <c r="E2857" i="92"/>
  <c r="D2858" i="92"/>
  <c r="E2858" i="92"/>
  <c r="D2859" i="92"/>
  <c r="E2859" i="92"/>
  <c r="D2860" i="92"/>
  <c r="E2860" i="92"/>
  <c r="D2861" i="92"/>
  <c r="E2861" i="92"/>
  <c r="D2862" i="92"/>
  <c r="E2862" i="92"/>
  <c r="D2863" i="92"/>
  <c r="E2863" i="92"/>
  <c r="D2864" i="92"/>
  <c r="E2864" i="92"/>
  <c r="D2865" i="92"/>
  <c r="E2865" i="92"/>
  <c r="D2866" i="92"/>
  <c r="E2866" i="92"/>
  <c r="D2867" i="92"/>
  <c r="E2867" i="92"/>
  <c r="D2868" i="92"/>
  <c r="E2868" i="92"/>
  <c r="D2869" i="92"/>
  <c r="E2869" i="92"/>
  <c r="D2870" i="92"/>
  <c r="E2870" i="92"/>
  <c r="D2871" i="92"/>
  <c r="E2871" i="92"/>
  <c r="D2872" i="92"/>
  <c r="E2872" i="92"/>
  <c r="D2873" i="92"/>
  <c r="E2873" i="92"/>
  <c r="D2874" i="92"/>
  <c r="E2874" i="92"/>
  <c r="D2875" i="92"/>
  <c r="E2875" i="92"/>
  <c r="D2876" i="92"/>
  <c r="E2876" i="92"/>
  <c r="D2877" i="92"/>
  <c r="E2877" i="92"/>
  <c r="D2878" i="92"/>
  <c r="E2878" i="92"/>
  <c r="D2879" i="92"/>
  <c r="E2879" i="92"/>
  <c r="D2880" i="92"/>
  <c r="E2880" i="92"/>
  <c r="D2881" i="92"/>
  <c r="E2881" i="92"/>
  <c r="D2882" i="92"/>
  <c r="E2882" i="92"/>
  <c r="D2883" i="92"/>
  <c r="E2883" i="92"/>
  <c r="D2884" i="92"/>
  <c r="E2884" i="92"/>
  <c r="D2885" i="92"/>
  <c r="E2885" i="92"/>
  <c r="D2886" i="92"/>
  <c r="E2886" i="92"/>
  <c r="D2887" i="92"/>
  <c r="E2887" i="92"/>
  <c r="D2888" i="92"/>
  <c r="E2888" i="92"/>
  <c r="D2889" i="92"/>
  <c r="E2889" i="92"/>
  <c r="D2890" i="92"/>
  <c r="E2890" i="92"/>
  <c r="D2891" i="92"/>
  <c r="E2891" i="92"/>
  <c r="D2892" i="92"/>
  <c r="E2892" i="92"/>
  <c r="D2893" i="92"/>
  <c r="E2893" i="92"/>
  <c r="D2894" i="92"/>
  <c r="E2894" i="92"/>
  <c r="D2895" i="92"/>
  <c r="E2895" i="92"/>
  <c r="D2896" i="92"/>
  <c r="E2896" i="92"/>
  <c r="D2897" i="92"/>
  <c r="E2897" i="92"/>
  <c r="D2898" i="92"/>
  <c r="E2898" i="92"/>
  <c r="D2899" i="92"/>
  <c r="E2899" i="92"/>
  <c r="D2900" i="92"/>
  <c r="E2900" i="92"/>
  <c r="D2901" i="92"/>
  <c r="E2901" i="92"/>
  <c r="D2902" i="92"/>
  <c r="E2902" i="92"/>
  <c r="D2903" i="92"/>
  <c r="E2903" i="92"/>
  <c r="D2904" i="92"/>
  <c r="E2904" i="92"/>
  <c r="D2905" i="92"/>
  <c r="E2905" i="92"/>
  <c r="D2906" i="92"/>
  <c r="E2906" i="92"/>
  <c r="D2907" i="92"/>
  <c r="E2907" i="92"/>
  <c r="D2908" i="92"/>
  <c r="E2908" i="92"/>
  <c r="D2909" i="92"/>
  <c r="E2909" i="92"/>
  <c r="D2910" i="92"/>
  <c r="E2910" i="92"/>
  <c r="D2911" i="92"/>
  <c r="E2911" i="92"/>
  <c r="D2912" i="92"/>
  <c r="E2912" i="92"/>
  <c r="D2913" i="92"/>
  <c r="E2913" i="92"/>
  <c r="D2914" i="92"/>
  <c r="E2914" i="92"/>
  <c r="D2915" i="92"/>
  <c r="E2915" i="92"/>
  <c r="D2916" i="92"/>
  <c r="E2916" i="92"/>
  <c r="D2917" i="92"/>
  <c r="E2917" i="92"/>
  <c r="D2918" i="92"/>
  <c r="E2918" i="92"/>
  <c r="D2919" i="92"/>
  <c r="E2919" i="92"/>
  <c r="D2920" i="92"/>
  <c r="E2920" i="92"/>
  <c r="D2921" i="92"/>
  <c r="E2921" i="92"/>
  <c r="D2922" i="92"/>
  <c r="E2922" i="92"/>
  <c r="D2923" i="92"/>
  <c r="E2923" i="92"/>
  <c r="D2924" i="92"/>
  <c r="E2924" i="92"/>
  <c r="F2924" i="92" s="1"/>
  <c r="D2925" i="92"/>
  <c r="E2925" i="92"/>
  <c r="F2925" i="92" s="1"/>
  <c r="D2926" i="92"/>
  <c r="E2926" i="92"/>
  <c r="F2926" i="92" s="1"/>
  <c r="D2927" i="92"/>
  <c r="E2927" i="92"/>
  <c r="F2927" i="92" s="1"/>
  <c r="D2928" i="92"/>
  <c r="E2928" i="92"/>
  <c r="F2928" i="92" s="1"/>
  <c r="D2929" i="92"/>
  <c r="E2929" i="92"/>
  <c r="F2929" i="92" s="1"/>
  <c r="D2930" i="92"/>
  <c r="E2930" i="92"/>
  <c r="D2931" i="92"/>
  <c r="E2931" i="92"/>
  <c r="D2932" i="92"/>
  <c r="E2932" i="92"/>
  <c r="D2933" i="92"/>
  <c r="E2933" i="92"/>
  <c r="D2934" i="92"/>
  <c r="E2934" i="92"/>
  <c r="D2935" i="92"/>
  <c r="E2935" i="92"/>
  <c r="D2936" i="92"/>
  <c r="E2936" i="92"/>
  <c r="D2937" i="92"/>
  <c r="E2937" i="92"/>
  <c r="D2938" i="92"/>
  <c r="E2938" i="92"/>
  <c r="D2939" i="92"/>
  <c r="E2939" i="92"/>
  <c r="D2940" i="92"/>
  <c r="E2940" i="92"/>
  <c r="D2941" i="92"/>
  <c r="E2941" i="92"/>
  <c r="D2942" i="92"/>
  <c r="E2942" i="92"/>
  <c r="D2943" i="92"/>
  <c r="E2943" i="92"/>
  <c r="D2944" i="92"/>
  <c r="E2944" i="92"/>
  <c r="D2945" i="92"/>
  <c r="E2945" i="92"/>
  <c r="D2946" i="92"/>
  <c r="E2946" i="92"/>
  <c r="D2947" i="92"/>
  <c r="E2947" i="92"/>
  <c r="D2948" i="92"/>
  <c r="E2948" i="92"/>
  <c r="D2949" i="92"/>
  <c r="E2949" i="92"/>
  <c r="D2950" i="92"/>
  <c r="E2950" i="92"/>
  <c r="D2951" i="92"/>
  <c r="E2951" i="92"/>
  <c r="D2952" i="92"/>
  <c r="E2952" i="92"/>
  <c r="D2953" i="92"/>
  <c r="E2953" i="92"/>
  <c r="D2954" i="92"/>
  <c r="E2954" i="92"/>
  <c r="D2955" i="92"/>
  <c r="E2955" i="92"/>
  <c r="D2956" i="92"/>
  <c r="E2956" i="92"/>
  <c r="D2957" i="92"/>
  <c r="E2957" i="92"/>
  <c r="D2958" i="92"/>
  <c r="E2958" i="92"/>
  <c r="D2959" i="92"/>
  <c r="E2959" i="92"/>
  <c r="D2960" i="92"/>
  <c r="E2960" i="92"/>
  <c r="D2961" i="92"/>
  <c r="E2961" i="92"/>
  <c r="D2962" i="92"/>
  <c r="E2962" i="92"/>
  <c r="D2963" i="92"/>
  <c r="E2963" i="92"/>
  <c r="D2964" i="92"/>
  <c r="E2964" i="92"/>
  <c r="D2965" i="92"/>
  <c r="E2965" i="92"/>
  <c r="D2966" i="92"/>
  <c r="E2966" i="92"/>
  <c r="D2967" i="92"/>
  <c r="E2967" i="92"/>
  <c r="D2968" i="92"/>
  <c r="E2968" i="92"/>
  <c r="D2969" i="92"/>
  <c r="E2969" i="92"/>
  <c r="D2970" i="92"/>
  <c r="E2970" i="92"/>
  <c r="D2971" i="92"/>
  <c r="E2971" i="92"/>
  <c r="D2972" i="92"/>
  <c r="E2972" i="92"/>
  <c r="D2973" i="92"/>
  <c r="E2973" i="92"/>
  <c r="D2974" i="92"/>
  <c r="E2974" i="92"/>
  <c r="D2975" i="92"/>
  <c r="E2975" i="92"/>
  <c r="D2976" i="92"/>
  <c r="E2976" i="92"/>
  <c r="D2977" i="92"/>
  <c r="E2977" i="92"/>
  <c r="D2978" i="92"/>
  <c r="E2978" i="92"/>
  <c r="D2979" i="92"/>
  <c r="E2979" i="92"/>
  <c r="F2979" i="92" s="1"/>
  <c r="D2980" i="92"/>
  <c r="E2980" i="92"/>
  <c r="F2980" i="92" s="1"/>
  <c r="D2981" i="92"/>
  <c r="E2981" i="92"/>
  <c r="F2981" i="92" s="1"/>
  <c r="D2982" i="92"/>
  <c r="E2982" i="92"/>
  <c r="F2982" i="92" s="1"/>
  <c r="D2983" i="92"/>
  <c r="E2983" i="92"/>
  <c r="F2983" i="92" s="1"/>
  <c r="D2984" i="92"/>
  <c r="E2984" i="92"/>
  <c r="F2984" i="92" s="1"/>
  <c r="D2985" i="92"/>
  <c r="E2985" i="92"/>
  <c r="F2985" i="92" s="1"/>
  <c r="D2986" i="92"/>
  <c r="E2986" i="92"/>
  <c r="F2986" i="92" s="1"/>
  <c r="D2987" i="92"/>
  <c r="E2987" i="92"/>
  <c r="F2987" i="92" s="1"/>
  <c r="D2988" i="92"/>
  <c r="E2988" i="92"/>
  <c r="F2988" i="92" s="1"/>
  <c r="D2989" i="92"/>
  <c r="E2989" i="92"/>
  <c r="F2989" i="92" s="1"/>
  <c r="D2990" i="92"/>
  <c r="E2990" i="92"/>
  <c r="D2991" i="92"/>
  <c r="E2991" i="92"/>
  <c r="D2992" i="92"/>
  <c r="E2992" i="92"/>
  <c r="D2993" i="92"/>
  <c r="E2993" i="92"/>
  <c r="D2994" i="92"/>
  <c r="E2994" i="92"/>
  <c r="D2995" i="92"/>
  <c r="E2995" i="92"/>
  <c r="D2996" i="92"/>
  <c r="E2996" i="92"/>
  <c r="D2997" i="92"/>
  <c r="E2997" i="92"/>
  <c r="D2998" i="92"/>
  <c r="E2998" i="92"/>
  <c r="D2999" i="92"/>
  <c r="E2999" i="92"/>
  <c r="D3000" i="92"/>
  <c r="E3000" i="92"/>
  <c r="D3001" i="92"/>
  <c r="E3001" i="92"/>
  <c r="D3002" i="92"/>
  <c r="E3002" i="92"/>
  <c r="D3003" i="92"/>
  <c r="E3003" i="92"/>
  <c r="D3004" i="92"/>
  <c r="E3004" i="92"/>
  <c r="D3005" i="92"/>
  <c r="E3005" i="92"/>
  <c r="D3006" i="92"/>
  <c r="E3006" i="92"/>
  <c r="D3007" i="92"/>
  <c r="E3007" i="92"/>
  <c r="D3008" i="92"/>
  <c r="E3008" i="92"/>
  <c r="D3009" i="92"/>
  <c r="E3009" i="92"/>
  <c r="D3010" i="92"/>
  <c r="E3010" i="92"/>
  <c r="D3011" i="92"/>
  <c r="E3011" i="92"/>
  <c r="D3012" i="92"/>
  <c r="E3012" i="92"/>
  <c r="D3013" i="92"/>
  <c r="E3013" i="92"/>
  <c r="D3014" i="92"/>
  <c r="E3014" i="92"/>
  <c r="D3015" i="92"/>
  <c r="E3015" i="92"/>
  <c r="D3016" i="92"/>
  <c r="E3016" i="92"/>
  <c r="D3017" i="92"/>
  <c r="E3017" i="92"/>
  <c r="D3018" i="92"/>
  <c r="E3018" i="92"/>
  <c r="D3019" i="92"/>
  <c r="E3019" i="92"/>
  <c r="D3020" i="92"/>
  <c r="E3020" i="92"/>
  <c r="D3021" i="92"/>
  <c r="E3021" i="92"/>
  <c r="D3022" i="92"/>
  <c r="E3022" i="92"/>
  <c r="D3023" i="92"/>
  <c r="E3023" i="92"/>
  <c r="D3024" i="92"/>
  <c r="E3024" i="92"/>
  <c r="D3025" i="92"/>
  <c r="E3025" i="92"/>
  <c r="D3026" i="92"/>
  <c r="E3026" i="92"/>
  <c r="D3027" i="92"/>
  <c r="E3027" i="92"/>
  <c r="D3028" i="92"/>
  <c r="E3028" i="92"/>
  <c r="D3029" i="92"/>
  <c r="E3029" i="92"/>
  <c r="D3030" i="92"/>
  <c r="E3030" i="92"/>
  <c r="D3031" i="92"/>
  <c r="E3031" i="92"/>
  <c r="D3032" i="92"/>
  <c r="E3032" i="92"/>
  <c r="D3033" i="92"/>
  <c r="E3033" i="92"/>
  <c r="D3034" i="92"/>
  <c r="E3034" i="92"/>
  <c r="D3035" i="92"/>
  <c r="E3035" i="92"/>
  <c r="D3036" i="92"/>
  <c r="E3036" i="92"/>
  <c r="D3037" i="92"/>
  <c r="E3037" i="92"/>
  <c r="D3038" i="92"/>
  <c r="E3038" i="92"/>
  <c r="D3039" i="92"/>
  <c r="E3039" i="92"/>
  <c r="D3040" i="92"/>
  <c r="E3040" i="92"/>
  <c r="D3041" i="92"/>
  <c r="E3041" i="92"/>
  <c r="D3042" i="92"/>
  <c r="E3042" i="92"/>
  <c r="D3043" i="92"/>
  <c r="E3043" i="92"/>
  <c r="D3044" i="92"/>
  <c r="E3044" i="92"/>
  <c r="D3045" i="92"/>
  <c r="E3045" i="92"/>
  <c r="D3046" i="92"/>
  <c r="E3046" i="92"/>
  <c r="D3047" i="92"/>
  <c r="E3047" i="92"/>
  <c r="D3048" i="92"/>
  <c r="E3048" i="92"/>
  <c r="D3049" i="92"/>
  <c r="E3049" i="92"/>
  <c r="D3050" i="92"/>
  <c r="E3050" i="92"/>
  <c r="D3051" i="92"/>
  <c r="E3051" i="92"/>
  <c r="D3052" i="92"/>
  <c r="E3052" i="92"/>
  <c r="D3053" i="92"/>
  <c r="E3053" i="92"/>
  <c r="D3054" i="92"/>
  <c r="E3054" i="92"/>
  <c r="D3055" i="92"/>
  <c r="E3055" i="92"/>
  <c r="D3056" i="92"/>
  <c r="E3056" i="92"/>
  <c r="D3057" i="92"/>
  <c r="E3057" i="92"/>
  <c r="D3058" i="92"/>
  <c r="E3058" i="92"/>
  <c r="D3059" i="92"/>
  <c r="E3059" i="92"/>
  <c r="D3060" i="92"/>
  <c r="E3060" i="92"/>
  <c r="D3061" i="92"/>
  <c r="E3061" i="92"/>
  <c r="D3062" i="92"/>
  <c r="E3062" i="92"/>
  <c r="D3063" i="92"/>
  <c r="E3063" i="92"/>
  <c r="D3064" i="92"/>
  <c r="E3064" i="92"/>
  <c r="D3065" i="92"/>
  <c r="E3065" i="92"/>
  <c r="D3066" i="92"/>
  <c r="E3066" i="92"/>
  <c r="D3067" i="92"/>
  <c r="E3067" i="92"/>
  <c r="D3068" i="92"/>
  <c r="E3068" i="92"/>
  <c r="D3069" i="92"/>
  <c r="E3069" i="92"/>
  <c r="D3070" i="92"/>
  <c r="E3070" i="92"/>
  <c r="D3071" i="92"/>
  <c r="E3071" i="92"/>
  <c r="D3072" i="92"/>
  <c r="E3072" i="92"/>
  <c r="D3073" i="92"/>
  <c r="E3073" i="92"/>
  <c r="D3074" i="92"/>
  <c r="E3074" i="92"/>
  <c r="D3075" i="92"/>
  <c r="E3075" i="92"/>
  <c r="D3076" i="92"/>
  <c r="E3076" i="92"/>
  <c r="D3077" i="92"/>
  <c r="E3077" i="92"/>
  <c r="D3078" i="92"/>
  <c r="E3078" i="92"/>
  <c r="D3079" i="92"/>
  <c r="E3079" i="92"/>
  <c r="D3080" i="92"/>
  <c r="E3080" i="92"/>
  <c r="D3081" i="92"/>
  <c r="E3081" i="92"/>
  <c r="D3082" i="92"/>
  <c r="E3082" i="92"/>
  <c r="D3083" i="92"/>
  <c r="E3083" i="92"/>
  <c r="D3084" i="92"/>
  <c r="E3084" i="92"/>
  <c r="D3085" i="92"/>
  <c r="E3085" i="92"/>
  <c r="D3086" i="92"/>
  <c r="E3086" i="92"/>
  <c r="D3087" i="92"/>
  <c r="E3087" i="92"/>
  <c r="D3088" i="92"/>
  <c r="E3088" i="92"/>
  <c r="D3089" i="92"/>
  <c r="E3089" i="92"/>
  <c r="D3090" i="92"/>
  <c r="E3090" i="92"/>
  <c r="D3091" i="92"/>
  <c r="E3091" i="92"/>
  <c r="D3092" i="92"/>
  <c r="E3092" i="92"/>
  <c r="D3093" i="92"/>
  <c r="E3093" i="92"/>
  <c r="D3094" i="92"/>
  <c r="E3094" i="92"/>
  <c r="D3095" i="92"/>
  <c r="E3095" i="92"/>
  <c r="D3096" i="92"/>
  <c r="E3096" i="92"/>
  <c r="D3097" i="92"/>
  <c r="E3097" i="92"/>
  <c r="D3098" i="92"/>
  <c r="E3098" i="92"/>
  <c r="D3099" i="92"/>
  <c r="E3099" i="92"/>
  <c r="D3100" i="92"/>
  <c r="E3100" i="92"/>
  <c r="D3101" i="92"/>
  <c r="E3101" i="92"/>
  <c r="D3102" i="92"/>
  <c r="E3102" i="92"/>
  <c r="D3103" i="92"/>
  <c r="E3103" i="92"/>
  <c r="D3104" i="92"/>
  <c r="E3104" i="92"/>
  <c r="D3105" i="92"/>
  <c r="E3105" i="92"/>
  <c r="D3106" i="92"/>
  <c r="E3106" i="92"/>
  <c r="D3107" i="92"/>
  <c r="E3107" i="92"/>
  <c r="D3108" i="92"/>
  <c r="E3108" i="92"/>
  <c r="D3109" i="92"/>
  <c r="E3109" i="92"/>
  <c r="D3110" i="92"/>
  <c r="E3110" i="92"/>
  <c r="D3111" i="92"/>
  <c r="E3111" i="92"/>
  <c r="D3112" i="92"/>
  <c r="E3112" i="92"/>
  <c r="D3113" i="92"/>
  <c r="E3113" i="92"/>
  <c r="D3114" i="92"/>
  <c r="E3114" i="92"/>
  <c r="D3115" i="92"/>
  <c r="E3115" i="92"/>
  <c r="D3116" i="92"/>
  <c r="E3116" i="92"/>
  <c r="D3117" i="92"/>
  <c r="E3117" i="92"/>
  <c r="D3118" i="92"/>
  <c r="E3118" i="92"/>
  <c r="D3119" i="92"/>
  <c r="E3119" i="92"/>
  <c r="D3120" i="92"/>
  <c r="E3120" i="92"/>
  <c r="D3121" i="92"/>
  <c r="E3121" i="92"/>
  <c r="D3122" i="92"/>
  <c r="E3122" i="92"/>
  <c r="D3123" i="92"/>
  <c r="E3123" i="92"/>
  <c r="D3124" i="92"/>
  <c r="E3124" i="92"/>
  <c r="D3125" i="92"/>
  <c r="E3125" i="92"/>
  <c r="D3126" i="92"/>
  <c r="E3126" i="92"/>
  <c r="D3127" i="92"/>
  <c r="E3127" i="92"/>
  <c r="D3128" i="92"/>
  <c r="E3128" i="92"/>
  <c r="D3129" i="92"/>
  <c r="E3129" i="92"/>
  <c r="D3130" i="92"/>
  <c r="E3130" i="92"/>
  <c r="D3131" i="92"/>
  <c r="E3131" i="92"/>
  <c r="D3132" i="92"/>
  <c r="E3132" i="92"/>
  <c r="D3133" i="92"/>
  <c r="E3133" i="92"/>
  <c r="D3134" i="92"/>
  <c r="E3134" i="92"/>
  <c r="D3135" i="92"/>
  <c r="E3135" i="92"/>
  <c r="D3136" i="92"/>
  <c r="E3136" i="92"/>
  <c r="D3137" i="92"/>
  <c r="E3137" i="92"/>
  <c r="D3138" i="92"/>
  <c r="E3138" i="92"/>
  <c r="D3139" i="92"/>
  <c r="E3139" i="92"/>
  <c r="D3140" i="92"/>
  <c r="E3140" i="92"/>
  <c r="D3141" i="92"/>
  <c r="E3141" i="92"/>
  <c r="D3142" i="92"/>
  <c r="E3142" i="92"/>
  <c r="D3143" i="92"/>
  <c r="E3143" i="92"/>
  <c r="D3144" i="92"/>
  <c r="E3144" i="92"/>
  <c r="D3145" i="92"/>
  <c r="E3145" i="92"/>
  <c r="D3146" i="92"/>
  <c r="E3146" i="92"/>
  <c r="D3147" i="92"/>
  <c r="E3147" i="92"/>
  <c r="D3148" i="92"/>
  <c r="E3148" i="92"/>
  <c r="D3149" i="92"/>
  <c r="E3149" i="92"/>
  <c r="D3150" i="92"/>
  <c r="E3150" i="92"/>
  <c r="D3151" i="92"/>
  <c r="E3151" i="92"/>
  <c r="D3152" i="92"/>
  <c r="E3152" i="92"/>
  <c r="D3153" i="92"/>
  <c r="E3153" i="92"/>
  <c r="D3154" i="92"/>
  <c r="E3154" i="92"/>
  <c r="D3155" i="92"/>
  <c r="E3155" i="92"/>
  <c r="D3156" i="92"/>
  <c r="E3156" i="92"/>
  <c r="D3157" i="92"/>
  <c r="E3157" i="92"/>
  <c r="D3158" i="92"/>
  <c r="E3158" i="92"/>
  <c r="D3159" i="92"/>
  <c r="E3159" i="92"/>
  <c r="D3160" i="92"/>
  <c r="E3160" i="92"/>
  <c r="D3161" i="92"/>
  <c r="E3161" i="92"/>
  <c r="D3162" i="92"/>
  <c r="E3162" i="92"/>
  <c r="D3163" i="92"/>
  <c r="E3163" i="92"/>
  <c r="D3164" i="92"/>
  <c r="E3164" i="92"/>
  <c r="D3165" i="92"/>
  <c r="E3165" i="92"/>
  <c r="D3166" i="92"/>
  <c r="E3166" i="92"/>
  <c r="D3167" i="92"/>
  <c r="E3167" i="92"/>
  <c r="D3168" i="92"/>
  <c r="E3168" i="92"/>
  <c r="D3169" i="92"/>
  <c r="E3169" i="92"/>
  <c r="D3170" i="92"/>
  <c r="E3170" i="92"/>
  <c r="D3171" i="92"/>
  <c r="E3171" i="92"/>
  <c r="D3172" i="92"/>
  <c r="E3172" i="92"/>
  <c r="D3173" i="92"/>
  <c r="E3173" i="92"/>
  <c r="D3174" i="92"/>
  <c r="E3174" i="92"/>
  <c r="D3175" i="92"/>
  <c r="E3175" i="92"/>
  <c r="D3176" i="92"/>
  <c r="E3176" i="92"/>
  <c r="D3177" i="92"/>
  <c r="E3177" i="92"/>
  <c r="D3178" i="92"/>
  <c r="E3178" i="92"/>
  <c r="D3179" i="92"/>
  <c r="E3179" i="92"/>
  <c r="D3180" i="92"/>
  <c r="E3180" i="92"/>
  <c r="D3181" i="92"/>
  <c r="E3181" i="92"/>
  <c r="D3182" i="92"/>
  <c r="E3182" i="92"/>
  <c r="D3183" i="92"/>
  <c r="E3183" i="92"/>
  <c r="D3184" i="92"/>
  <c r="E3184" i="92"/>
  <c r="D3185" i="92"/>
  <c r="E3185" i="92"/>
  <c r="D3186" i="92"/>
  <c r="E3186" i="92"/>
  <c r="D3187" i="92"/>
  <c r="E3187" i="92"/>
  <c r="D3188" i="92"/>
  <c r="E3188" i="92"/>
  <c r="D3189" i="92"/>
  <c r="E3189" i="92"/>
  <c r="D3190" i="92"/>
  <c r="E3190" i="92"/>
  <c r="D3191" i="92"/>
  <c r="E3191" i="92"/>
  <c r="D3192" i="92"/>
  <c r="E3192" i="92"/>
  <c r="D3193" i="92"/>
  <c r="E3193" i="92"/>
  <c r="D3194" i="92"/>
  <c r="E3194" i="92"/>
  <c r="D3195" i="92"/>
  <c r="E3195" i="92"/>
  <c r="D3196" i="92"/>
  <c r="E3196" i="92"/>
  <c r="D3197" i="92"/>
  <c r="E3197" i="92"/>
  <c r="D3198" i="92"/>
  <c r="E3198" i="92"/>
  <c r="D3199" i="92"/>
  <c r="E3199" i="92"/>
  <c r="D3200" i="92"/>
  <c r="E3200" i="92"/>
  <c r="D3201" i="92"/>
  <c r="E3201" i="92"/>
  <c r="D3202" i="92"/>
  <c r="E3202" i="92"/>
  <c r="D3203" i="92"/>
  <c r="E3203" i="92"/>
  <c r="D3204" i="92"/>
  <c r="E3204" i="92"/>
  <c r="D3205" i="92"/>
  <c r="E3205" i="92"/>
  <c r="D3206" i="92"/>
  <c r="E3206" i="92"/>
  <c r="D3207" i="92"/>
  <c r="E3207" i="92"/>
  <c r="D3208" i="92"/>
  <c r="E3208" i="92"/>
  <c r="D3209" i="92"/>
  <c r="E3209" i="92"/>
  <c r="D3210" i="92"/>
  <c r="E3210" i="92"/>
  <c r="D3211" i="92"/>
  <c r="E3211" i="92"/>
  <c r="D3212" i="92"/>
  <c r="E3212" i="92"/>
  <c r="D3213" i="92"/>
  <c r="E3213" i="92"/>
  <c r="D3214" i="92"/>
  <c r="E3214" i="92"/>
  <c r="D3215" i="92"/>
  <c r="E3215" i="92"/>
  <c r="D3216" i="92"/>
  <c r="E3216" i="92"/>
  <c r="D3217" i="92"/>
  <c r="E3217" i="92"/>
  <c r="D3218" i="92"/>
  <c r="E3218" i="92"/>
  <c r="D3219" i="92"/>
  <c r="E3219" i="92"/>
  <c r="D3220" i="92"/>
  <c r="E3220" i="92"/>
  <c r="D3221" i="92"/>
  <c r="E3221" i="92"/>
  <c r="D3222" i="92"/>
  <c r="E3222" i="92"/>
  <c r="D3223" i="92"/>
  <c r="E3223" i="92"/>
  <c r="D3224" i="92"/>
  <c r="E3224" i="92"/>
  <c r="D3225" i="92"/>
  <c r="E3225" i="92"/>
  <c r="D3226" i="92"/>
  <c r="E3226" i="92"/>
  <c r="D3227" i="92"/>
  <c r="E3227" i="92"/>
  <c r="D3228" i="92"/>
  <c r="E3228" i="92"/>
  <c r="D3229" i="92"/>
  <c r="E3229" i="92"/>
  <c r="D3230" i="92"/>
  <c r="E3230" i="92"/>
  <c r="D3231" i="92"/>
  <c r="E3231" i="92"/>
  <c r="D3232" i="92"/>
  <c r="E3232" i="92"/>
  <c r="D3233" i="92"/>
  <c r="E3233" i="92"/>
  <c r="D3234" i="92"/>
  <c r="E3234" i="92"/>
  <c r="D3235" i="92"/>
  <c r="E3235" i="92"/>
  <c r="D3236" i="92"/>
  <c r="E3236" i="92"/>
  <c r="D3237" i="92"/>
  <c r="E3237" i="92"/>
  <c r="D3238" i="92"/>
  <c r="E3238" i="92"/>
  <c r="D3239" i="92"/>
  <c r="E3239" i="92"/>
  <c r="D3240" i="92"/>
  <c r="E3240" i="92"/>
  <c r="D3241" i="92"/>
  <c r="E3241" i="92"/>
  <c r="D3242" i="92"/>
  <c r="E3242" i="92"/>
  <c r="D3243" i="92"/>
  <c r="E3243" i="92"/>
  <c r="D3244" i="92"/>
  <c r="E3244" i="92"/>
  <c r="D3245" i="92"/>
  <c r="E3245" i="92"/>
  <c r="D3246" i="92"/>
  <c r="E3246" i="92"/>
  <c r="D3247" i="92"/>
  <c r="E3247" i="92"/>
  <c r="D3248" i="92"/>
  <c r="E3248" i="92"/>
  <c r="D3249" i="92"/>
  <c r="E3249" i="92"/>
  <c r="D3250" i="92"/>
  <c r="E3250" i="92"/>
  <c r="D3251" i="92"/>
  <c r="E3251" i="92"/>
  <c r="D3252" i="92"/>
  <c r="E3252" i="92"/>
  <c r="D3253" i="92"/>
  <c r="E3253" i="92"/>
  <c r="D3254" i="92"/>
  <c r="E3254" i="92"/>
  <c r="D3255" i="92"/>
  <c r="E3255" i="92"/>
  <c r="D3256" i="92"/>
  <c r="E3256" i="92"/>
  <c r="D3257" i="92"/>
  <c r="E3257" i="92"/>
  <c r="D3258" i="92"/>
  <c r="E3258" i="92"/>
  <c r="D3259" i="92"/>
  <c r="E3259" i="92"/>
  <c r="D3260" i="92"/>
  <c r="E3260" i="92"/>
  <c r="D3261" i="92"/>
  <c r="E3261" i="92"/>
  <c r="D3262" i="92"/>
  <c r="E3262" i="92"/>
  <c r="D3263" i="92"/>
  <c r="E3263" i="92"/>
  <c r="D3264" i="92"/>
  <c r="E3264" i="92"/>
  <c r="D3265" i="92"/>
  <c r="E3265" i="92"/>
  <c r="D3266" i="92"/>
  <c r="E3266" i="92"/>
  <c r="D3267" i="92"/>
  <c r="E3267" i="92"/>
  <c r="D3268" i="92"/>
  <c r="E3268" i="92"/>
  <c r="D3269" i="92"/>
  <c r="E3269" i="92"/>
  <c r="D3270" i="92"/>
  <c r="E3270" i="92"/>
  <c r="D3271" i="92"/>
  <c r="E3271" i="92"/>
  <c r="D3272" i="92"/>
  <c r="E3272" i="92"/>
  <c r="D3273" i="92"/>
  <c r="E3273" i="92"/>
  <c r="D3274" i="92"/>
  <c r="E3274" i="92"/>
  <c r="D3275" i="92"/>
  <c r="E3275" i="92"/>
  <c r="D3276" i="92"/>
  <c r="E3276" i="92"/>
  <c r="D3277" i="92"/>
  <c r="E3277" i="92"/>
  <c r="D3278" i="92"/>
  <c r="E3278" i="92"/>
  <c r="D3279" i="92"/>
  <c r="E3279" i="92"/>
  <c r="D3280" i="92"/>
  <c r="E3280" i="92"/>
  <c r="D3281" i="92"/>
  <c r="E3281" i="92"/>
  <c r="D3282" i="92"/>
  <c r="E3282" i="92"/>
  <c r="D3283" i="92"/>
  <c r="E3283" i="92"/>
  <c r="D3284" i="92"/>
  <c r="E3284" i="92"/>
  <c r="D3285" i="92"/>
  <c r="E3285" i="92"/>
  <c r="D3286" i="92"/>
  <c r="E3286" i="92"/>
  <c r="D3287" i="92"/>
  <c r="E3287" i="92"/>
  <c r="D3288" i="92"/>
  <c r="E3288" i="92"/>
  <c r="D3289" i="92"/>
  <c r="E3289" i="92"/>
  <c r="D3290" i="92"/>
  <c r="E3290" i="92"/>
  <c r="D3291" i="92"/>
  <c r="E3291" i="92"/>
  <c r="D3292" i="92"/>
  <c r="E3292" i="92"/>
  <c r="D3293" i="92"/>
  <c r="E3293" i="92"/>
  <c r="D3294" i="92"/>
  <c r="E3294" i="92"/>
  <c r="D3295" i="92"/>
  <c r="E3295" i="92"/>
  <c r="D3296" i="92"/>
  <c r="E3296" i="92"/>
  <c r="D3297" i="92"/>
  <c r="E3297" i="92"/>
  <c r="D3298" i="92"/>
  <c r="E3298" i="92"/>
  <c r="D3299" i="92"/>
  <c r="E3299" i="92"/>
  <c r="D3300" i="92"/>
  <c r="E3300" i="92"/>
  <c r="D3301" i="92"/>
  <c r="E3301" i="92"/>
  <c r="D3302" i="92"/>
  <c r="E3302" i="92"/>
  <c r="D3303" i="92"/>
  <c r="E3303" i="92"/>
  <c r="D3304" i="92"/>
  <c r="E3304" i="92"/>
  <c r="D3305" i="92"/>
  <c r="E3305" i="92"/>
  <c r="D3306" i="92"/>
  <c r="E3306" i="92"/>
  <c r="D3307" i="92"/>
  <c r="E3307" i="92"/>
  <c r="D3308" i="92"/>
  <c r="E3308" i="92"/>
  <c r="D3309" i="92"/>
  <c r="E3309" i="92"/>
  <c r="D3310" i="92"/>
  <c r="E3310" i="92"/>
  <c r="D3311" i="92"/>
  <c r="E3311" i="92"/>
  <c r="D3312" i="92"/>
  <c r="E3312" i="92"/>
  <c r="D3313" i="92"/>
  <c r="E3313" i="92"/>
  <c r="D3314" i="92"/>
  <c r="E3314" i="92"/>
  <c r="D3315" i="92"/>
  <c r="E3315" i="92"/>
  <c r="D3316" i="92"/>
  <c r="E3316" i="92"/>
  <c r="D3317" i="92"/>
  <c r="E3317" i="92"/>
  <c r="D3318" i="92"/>
  <c r="E3318" i="92"/>
  <c r="D3319" i="92"/>
  <c r="E3319" i="92"/>
  <c r="D3320" i="92"/>
  <c r="E3320" i="92"/>
  <c r="D3321" i="92"/>
  <c r="E3321" i="92"/>
  <c r="D3322" i="92"/>
  <c r="E3322" i="92"/>
  <c r="D3323" i="92"/>
  <c r="E3323" i="92"/>
  <c r="D3324" i="92"/>
  <c r="E3324" i="92"/>
  <c r="D3325" i="92"/>
  <c r="E3325" i="92"/>
  <c r="D3326" i="92"/>
  <c r="E3326" i="92"/>
  <c r="D3327" i="92"/>
  <c r="E3327" i="92"/>
  <c r="D3328" i="92"/>
  <c r="E3328" i="92"/>
  <c r="D3329" i="92"/>
  <c r="E3329" i="92"/>
  <c r="D3330" i="92"/>
  <c r="E3330" i="92"/>
  <c r="D3331" i="92"/>
  <c r="E3331" i="92"/>
  <c r="D3332" i="92"/>
  <c r="E3332" i="92"/>
  <c r="D3333" i="92"/>
  <c r="E3333" i="92"/>
  <c r="D3334" i="92"/>
  <c r="E3334" i="92"/>
  <c r="D3335" i="92"/>
  <c r="E3335" i="92"/>
  <c r="D3336" i="92"/>
  <c r="E3336" i="92"/>
  <c r="D3337" i="92"/>
  <c r="E3337" i="92"/>
  <c r="D3338" i="92"/>
  <c r="E3338" i="92"/>
  <c r="D3339" i="92"/>
  <c r="E3339" i="92"/>
  <c r="D3340" i="92"/>
  <c r="E3340" i="92"/>
  <c r="D3341" i="92"/>
  <c r="E3341" i="92"/>
  <c r="D3342" i="92"/>
  <c r="E3342" i="92"/>
  <c r="D3343" i="92"/>
  <c r="E3343" i="92"/>
  <c r="D3344" i="92"/>
  <c r="E3344" i="92"/>
  <c r="D3345" i="92"/>
  <c r="E3345" i="92"/>
  <c r="D3346" i="92"/>
  <c r="E3346" i="92"/>
  <c r="D3347" i="92"/>
  <c r="E3347" i="92"/>
  <c r="D3348" i="92"/>
  <c r="E3348" i="92"/>
  <c r="D3349" i="92"/>
  <c r="E3349" i="92"/>
  <c r="D3350" i="92"/>
  <c r="E3350" i="92"/>
  <c r="D3351" i="92"/>
  <c r="E3351" i="92"/>
  <c r="D3352" i="92"/>
  <c r="E3352" i="92"/>
  <c r="D3353" i="92"/>
  <c r="E3353" i="92"/>
  <c r="D3354" i="92"/>
  <c r="E3354" i="92"/>
  <c r="D3355" i="92"/>
  <c r="E3355" i="92"/>
  <c r="D3356" i="92"/>
  <c r="E3356" i="92"/>
  <c r="D3357" i="92"/>
  <c r="E3357" i="92"/>
  <c r="D3358" i="92"/>
  <c r="E3358" i="92"/>
  <c r="D3359" i="92"/>
  <c r="E3359" i="92"/>
  <c r="D3360" i="92"/>
  <c r="E3360" i="92"/>
  <c r="D3361" i="92"/>
  <c r="E3361" i="92"/>
  <c r="D3362" i="92"/>
  <c r="E3362" i="92"/>
  <c r="D3363" i="92"/>
  <c r="E3363" i="92"/>
  <c r="D3364" i="92"/>
  <c r="E3364" i="92"/>
  <c r="D3365" i="92"/>
  <c r="E3365" i="92"/>
  <c r="D3366" i="92"/>
  <c r="E3366" i="92"/>
  <c r="D3367" i="92"/>
  <c r="E3367" i="92"/>
  <c r="D3368" i="92"/>
  <c r="E3368" i="92"/>
  <c r="D3369" i="92"/>
  <c r="E3369" i="92"/>
  <c r="D3370" i="92"/>
  <c r="E3370" i="92"/>
  <c r="D3371" i="92"/>
  <c r="E3371" i="92"/>
  <c r="D3372" i="92"/>
  <c r="E3372" i="92"/>
  <c r="D3373" i="92"/>
  <c r="E3373" i="92"/>
  <c r="D3374" i="92"/>
  <c r="E3374" i="92"/>
  <c r="D3375" i="92"/>
  <c r="E3375" i="92"/>
  <c r="D3376" i="92"/>
  <c r="E3376" i="92"/>
  <c r="D3377" i="92"/>
  <c r="E3377" i="92"/>
  <c r="D3378" i="92"/>
  <c r="E3378" i="92"/>
  <c r="D3379" i="92"/>
  <c r="E3379" i="92"/>
  <c r="D3380" i="92"/>
  <c r="E3380" i="92"/>
  <c r="D3381" i="92"/>
  <c r="E3381" i="92"/>
  <c r="D3382" i="92"/>
  <c r="E3382" i="92"/>
  <c r="D3383" i="92"/>
  <c r="E3383" i="92"/>
  <c r="D3384" i="92"/>
  <c r="E3384" i="92"/>
  <c r="D3385" i="92"/>
  <c r="E3385" i="92"/>
  <c r="D3386" i="92"/>
  <c r="E3386" i="92"/>
  <c r="D3387" i="92"/>
  <c r="E3387" i="92"/>
  <c r="D3388" i="92"/>
  <c r="E3388" i="92"/>
  <c r="D3389" i="92"/>
  <c r="E3389" i="92"/>
  <c r="D3390" i="92"/>
  <c r="E3390" i="92"/>
  <c r="D3391" i="92"/>
  <c r="E3391" i="92"/>
  <c r="D3392" i="92"/>
  <c r="E3392" i="92"/>
  <c r="D3393" i="92"/>
  <c r="E3393" i="92"/>
  <c r="D3394" i="92"/>
  <c r="E3394" i="92"/>
  <c r="D3395" i="92"/>
  <c r="E3395" i="92"/>
  <c r="D3396" i="92"/>
  <c r="E3396" i="92"/>
  <c r="D3397" i="92"/>
  <c r="E3397" i="92"/>
  <c r="D3398" i="92"/>
  <c r="E3398" i="92"/>
  <c r="D3399" i="92"/>
  <c r="E3399" i="92"/>
  <c r="D3400" i="92"/>
  <c r="E3400" i="92"/>
  <c r="D3401" i="92"/>
  <c r="E3401" i="92"/>
  <c r="D3402" i="92"/>
  <c r="E3402" i="92"/>
  <c r="D3403" i="92"/>
  <c r="E3403" i="92"/>
  <c r="D3404" i="92"/>
  <c r="E3404" i="92"/>
  <c r="D3405" i="92"/>
  <c r="E3405" i="92"/>
  <c r="D3406" i="92"/>
  <c r="E3406" i="92"/>
  <c r="D3407" i="92"/>
  <c r="E3407" i="92"/>
  <c r="D3408" i="92"/>
  <c r="E3408" i="92"/>
  <c r="D3409" i="92"/>
  <c r="E3409" i="92"/>
  <c r="D3410" i="92"/>
  <c r="E3410" i="92"/>
  <c r="D3411" i="92"/>
  <c r="E3411" i="92"/>
  <c r="D3412" i="92"/>
  <c r="E3412" i="92"/>
  <c r="D3413" i="92"/>
  <c r="E3413" i="92"/>
  <c r="D3414" i="92"/>
  <c r="E3414" i="92"/>
  <c r="D3415" i="92"/>
  <c r="E3415" i="92"/>
  <c r="D3416" i="92"/>
  <c r="E3416" i="92"/>
  <c r="D3417" i="92"/>
  <c r="E3417" i="92"/>
  <c r="D3418" i="92"/>
  <c r="E3418" i="92"/>
  <c r="D3419" i="92"/>
  <c r="E3419" i="92"/>
  <c r="D3420" i="92"/>
  <c r="E3420" i="92"/>
  <c r="D3421" i="92"/>
  <c r="E3421" i="92"/>
  <c r="D3422" i="92"/>
  <c r="E3422" i="92"/>
  <c r="D3423" i="92"/>
  <c r="E3423" i="92"/>
  <c r="D3424" i="92"/>
  <c r="E3424" i="92"/>
  <c r="D3425" i="92"/>
  <c r="E3425" i="92"/>
  <c r="D3426" i="92"/>
  <c r="E3426" i="92"/>
  <c r="D3427" i="92"/>
  <c r="E3427" i="92"/>
  <c r="D3428" i="92"/>
  <c r="E3428" i="92"/>
  <c r="D3429" i="92"/>
  <c r="E3429" i="92"/>
  <c r="D3430" i="92"/>
  <c r="E3430" i="92"/>
  <c r="D3431" i="92"/>
  <c r="E3431" i="92"/>
  <c r="D3432" i="92"/>
  <c r="E3432" i="92"/>
  <c r="D3433" i="92"/>
  <c r="E3433" i="92"/>
  <c r="D3434" i="92"/>
  <c r="E3434" i="92"/>
  <c r="D3435" i="92"/>
  <c r="E3435" i="92"/>
  <c r="D3436" i="92"/>
  <c r="E3436" i="92"/>
  <c r="D3437" i="92"/>
  <c r="E3437" i="92"/>
  <c r="D3438" i="92"/>
  <c r="E3438" i="92"/>
  <c r="D3439" i="92"/>
  <c r="E3439" i="92"/>
  <c r="D3440" i="92"/>
  <c r="E3440" i="92"/>
  <c r="D3441" i="92"/>
  <c r="E3441" i="92"/>
  <c r="D3442" i="92"/>
  <c r="E3442" i="92"/>
  <c r="D3443" i="92"/>
  <c r="E3443" i="92"/>
  <c r="D3444" i="92"/>
  <c r="E3444" i="92"/>
  <c r="D3445" i="92"/>
  <c r="E3445" i="92"/>
  <c r="D3446" i="92"/>
  <c r="E3446" i="92"/>
  <c r="D3447" i="92"/>
  <c r="E3447" i="92"/>
  <c r="D3448" i="92"/>
  <c r="E3448" i="92"/>
  <c r="D3449" i="92"/>
  <c r="E3449" i="92"/>
  <c r="D3450" i="92"/>
  <c r="E3450" i="92"/>
  <c r="D3451" i="92"/>
  <c r="E3451" i="92"/>
  <c r="D3452" i="92"/>
  <c r="E3452" i="92"/>
  <c r="D3453" i="92"/>
  <c r="E3453" i="92"/>
  <c r="D3454" i="92"/>
  <c r="E3454" i="92"/>
  <c r="D3455" i="92"/>
  <c r="E3455" i="92"/>
  <c r="D3456" i="92"/>
  <c r="E3456" i="92"/>
  <c r="D3457" i="92"/>
  <c r="E3457" i="92"/>
  <c r="D3458" i="92"/>
  <c r="E3458" i="92"/>
  <c r="D3459" i="92"/>
  <c r="E3459" i="92"/>
  <c r="D3460" i="92"/>
  <c r="E3460" i="92"/>
  <c r="D3461" i="92"/>
  <c r="E3461" i="92"/>
  <c r="D3462" i="92"/>
  <c r="E3462" i="92"/>
  <c r="D3463" i="92"/>
  <c r="E3463" i="92"/>
  <c r="D3464" i="92"/>
  <c r="E3464" i="92"/>
  <c r="D3465" i="92"/>
  <c r="E3465" i="92"/>
  <c r="D3466" i="92"/>
  <c r="E3466" i="92"/>
  <c r="D3467" i="92"/>
  <c r="E3467" i="92"/>
  <c r="D3468" i="92"/>
  <c r="E3468" i="92"/>
  <c r="D3469" i="92"/>
  <c r="E3469" i="92"/>
  <c r="D3470" i="92"/>
  <c r="E3470" i="92"/>
  <c r="D3471" i="92"/>
  <c r="E3471" i="92"/>
  <c r="D3472" i="92"/>
  <c r="E3472" i="92"/>
  <c r="D3473" i="92"/>
  <c r="E3473" i="92"/>
  <c r="D3474" i="92"/>
  <c r="E3474" i="92"/>
  <c r="D3475" i="92"/>
  <c r="E3475" i="92"/>
  <c r="D3476" i="92"/>
  <c r="E3476" i="92"/>
  <c r="D3477" i="92"/>
  <c r="E3477" i="92"/>
  <c r="D3478" i="92"/>
  <c r="E3478" i="92"/>
  <c r="D3479" i="92"/>
  <c r="E3479" i="92"/>
  <c r="D3480" i="92"/>
  <c r="E3480" i="92"/>
  <c r="D3481" i="92"/>
  <c r="E3481" i="92"/>
  <c r="D3482" i="92"/>
  <c r="E3482" i="92"/>
  <c r="D3483" i="92"/>
  <c r="E3483" i="92"/>
  <c r="D3484" i="92"/>
  <c r="E3484" i="92"/>
  <c r="D3485" i="92"/>
  <c r="E3485" i="92"/>
  <c r="D3486" i="92"/>
  <c r="E3486" i="92"/>
  <c r="D3487" i="92"/>
  <c r="E3487" i="92"/>
  <c r="D3488" i="92"/>
  <c r="E3488" i="92"/>
  <c r="D3489" i="92"/>
  <c r="E3489" i="92"/>
  <c r="D3490" i="92"/>
  <c r="E3490" i="92"/>
  <c r="D3491" i="92"/>
  <c r="E3491" i="92"/>
  <c r="D3492" i="92"/>
  <c r="E3492" i="92"/>
  <c r="D3493" i="92"/>
  <c r="E3493" i="92"/>
  <c r="D3494" i="92"/>
  <c r="E3494" i="92"/>
  <c r="D3495" i="92"/>
  <c r="E3495" i="92"/>
  <c r="D3496" i="92"/>
  <c r="E3496" i="92"/>
  <c r="D3497" i="92"/>
  <c r="E3497" i="92"/>
  <c r="D3498" i="92"/>
  <c r="E3498" i="92"/>
  <c r="D3499" i="92"/>
  <c r="E3499" i="92"/>
  <c r="D3500" i="92"/>
  <c r="E3500" i="92"/>
  <c r="D3501" i="92"/>
  <c r="E3501" i="92"/>
  <c r="D3502" i="92"/>
  <c r="E3502" i="92"/>
  <c r="D3503" i="92"/>
  <c r="E3503" i="92"/>
  <c r="D3504" i="92"/>
  <c r="E3504" i="92"/>
  <c r="D3505" i="92"/>
  <c r="E3505" i="92"/>
  <c r="D3506" i="92"/>
  <c r="E3506" i="92"/>
  <c r="D3507" i="92"/>
  <c r="E3507" i="92"/>
  <c r="D3508" i="92"/>
  <c r="E3508" i="92"/>
  <c r="D3509" i="92"/>
  <c r="E3509" i="92"/>
  <c r="D3510" i="92"/>
  <c r="E3510" i="92"/>
  <c r="D3511" i="92"/>
  <c r="E3511" i="92"/>
  <c r="D3512" i="92"/>
  <c r="E3512" i="92"/>
  <c r="D3513" i="92"/>
  <c r="E3513" i="92"/>
  <c r="D3514" i="92"/>
  <c r="E3514" i="92"/>
  <c r="D3515" i="92"/>
  <c r="E3515" i="92"/>
  <c r="D3516" i="92"/>
  <c r="E3516" i="92"/>
  <c r="D3517" i="92"/>
  <c r="E3517" i="92"/>
  <c r="D3518" i="92"/>
  <c r="E3518" i="92"/>
  <c r="D3519" i="92"/>
  <c r="E3519" i="92"/>
  <c r="D3520" i="92"/>
  <c r="E3520" i="92"/>
  <c r="D3521" i="92"/>
  <c r="E3521" i="92"/>
  <c r="D3522" i="92"/>
  <c r="E3522" i="92"/>
  <c r="D3523" i="92"/>
  <c r="E3523" i="92"/>
  <c r="D3524" i="92"/>
  <c r="E3524" i="92"/>
  <c r="D3525" i="92"/>
  <c r="E3525" i="92"/>
  <c r="D3526" i="92"/>
  <c r="E3526" i="92"/>
  <c r="D3527" i="92"/>
  <c r="E3527" i="92"/>
  <c r="D3528" i="92"/>
  <c r="E3528" i="92"/>
  <c r="D3529" i="92"/>
  <c r="E3529" i="92"/>
  <c r="D3530" i="92"/>
  <c r="E3530" i="92"/>
  <c r="D3531" i="92"/>
  <c r="E3531" i="92"/>
  <c r="D3532" i="92"/>
  <c r="E3532" i="92"/>
  <c r="D3533" i="92"/>
  <c r="E3533" i="92"/>
  <c r="D3534" i="92"/>
  <c r="E3534" i="92"/>
  <c r="D3535" i="92"/>
  <c r="E3535" i="92"/>
  <c r="D3536" i="92"/>
  <c r="E3536" i="92"/>
  <c r="D3537" i="92"/>
  <c r="E3537" i="92"/>
  <c r="D3538" i="92"/>
  <c r="E3538" i="92"/>
  <c r="D3539" i="92"/>
  <c r="E3539" i="92"/>
  <c r="D3540" i="92"/>
  <c r="E3540" i="92"/>
  <c r="D3541" i="92"/>
  <c r="E3541" i="92"/>
  <c r="D3542" i="92"/>
  <c r="E3542" i="92"/>
  <c r="D3543" i="92"/>
  <c r="E3543" i="92"/>
  <c r="D3544" i="92"/>
  <c r="E3544" i="92"/>
  <c r="D3545" i="92"/>
  <c r="E3545" i="92"/>
  <c r="D3546" i="92"/>
  <c r="E3546" i="92"/>
  <c r="D3547" i="92"/>
  <c r="E3547" i="92"/>
  <c r="D3548" i="92"/>
  <c r="E3548" i="92"/>
  <c r="D3549" i="92"/>
  <c r="E3549" i="92"/>
  <c r="D3550" i="92"/>
  <c r="E3550" i="92"/>
  <c r="D3551" i="92"/>
  <c r="E3551" i="92"/>
  <c r="D3552" i="92"/>
  <c r="E3552" i="92"/>
  <c r="D3553" i="92"/>
  <c r="E3553" i="92"/>
  <c r="D3554" i="92"/>
  <c r="E3554" i="92"/>
  <c r="D3555" i="92"/>
  <c r="E3555" i="92"/>
  <c r="D3556" i="92"/>
  <c r="E3556" i="92"/>
  <c r="D3557" i="92"/>
  <c r="E3557" i="92"/>
  <c r="D3558" i="92"/>
  <c r="E3558" i="92"/>
  <c r="D3559" i="92"/>
  <c r="E3559" i="92"/>
  <c r="D3560" i="92"/>
  <c r="E3560" i="92"/>
  <c r="D3561" i="92"/>
  <c r="E3561" i="92"/>
  <c r="D3562" i="92"/>
  <c r="E3562" i="92"/>
  <c r="D3563" i="92"/>
  <c r="E3563" i="92"/>
  <c r="D3564" i="92"/>
  <c r="E3564" i="92"/>
  <c r="D3565" i="92"/>
  <c r="E3565" i="92"/>
  <c r="D3566" i="92"/>
  <c r="E3566" i="92"/>
  <c r="D3567" i="92"/>
  <c r="E3567" i="92"/>
  <c r="D3568" i="92"/>
  <c r="E3568" i="92"/>
  <c r="D3569" i="92"/>
  <c r="E3569" i="92"/>
  <c r="D3570" i="92"/>
  <c r="E3570" i="92"/>
  <c r="D3571" i="92"/>
  <c r="E3571" i="92"/>
  <c r="D3572" i="92"/>
  <c r="E3572" i="92"/>
  <c r="D3573" i="92"/>
  <c r="E3573" i="92"/>
  <c r="D3574" i="92"/>
  <c r="E3574" i="92"/>
  <c r="D3575" i="92"/>
  <c r="E3575" i="92"/>
  <c r="D3576" i="92"/>
  <c r="E3576" i="92"/>
  <c r="D3577" i="92"/>
  <c r="E3577" i="92"/>
  <c r="D3578" i="92"/>
  <c r="E3578" i="92"/>
  <c r="D3579" i="92"/>
  <c r="E3579" i="92"/>
  <c r="D3580" i="92"/>
  <c r="E3580" i="92"/>
  <c r="D3581" i="92"/>
  <c r="E3581" i="92"/>
  <c r="D3582" i="92"/>
  <c r="E3582" i="92"/>
  <c r="D3583" i="92"/>
  <c r="E3583" i="92"/>
  <c r="D3584" i="92"/>
  <c r="E3584" i="92"/>
  <c r="D3585" i="92"/>
  <c r="E3585" i="92"/>
  <c r="D3586" i="92"/>
  <c r="E3586" i="92"/>
  <c r="D3587" i="92"/>
  <c r="E3587" i="92"/>
  <c r="D3588" i="92"/>
  <c r="E3588" i="92"/>
  <c r="D3589" i="92"/>
  <c r="E3589" i="92"/>
  <c r="D3590" i="92"/>
  <c r="E3590" i="92"/>
  <c r="D3591" i="92"/>
  <c r="E3591" i="92"/>
  <c r="D3592" i="92"/>
  <c r="E3592" i="92"/>
  <c r="D3593" i="92"/>
  <c r="E3593" i="92"/>
  <c r="D3594" i="92"/>
  <c r="E3594" i="92"/>
  <c r="D3595" i="92"/>
  <c r="E3595" i="92"/>
  <c r="D3596" i="92"/>
  <c r="E3596" i="92"/>
  <c r="D3597" i="92"/>
  <c r="E3597" i="92"/>
  <c r="D3598" i="92"/>
  <c r="E3598" i="92"/>
  <c r="D3599" i="92"/>
  <c r="E3599" i="92"/>
  <c r="D3600" i="92"/>
  <c r="E3600" i="92"/>
  <c r="D3601" i="92"/>
  <c r="E3601" i="92"/>
  <c r="D3602" i="92"/>
  <c r="E3602" i="92"/>
  <c r="D3603" i="92"/>
  <c r="E3603" i="92"/>
  <c r="D3604" i="92"/>
  <c r="E3604" i="92"/>
  <c r="D3605" i="92"/>
  <c r="E3605" i="92"/>
  <c r="D3606" i="92"/>
  <c r="E3606" i="92"/>
  <c r="D3607" i="92"/>
  <c r="E3607" i="92"/>
  <c r="D3608" i="92"/>
  <c r="E3608" i="92"/>
  <c r="D3609" i="92"/>
  <c r="E3609" i="92"/>
  <c r="D3610" i="92"/>
  <c r="E3610" i="92"/>
  <c r="D3611" i="92"/>
  <c r="E3611" i="92"/>
  <c r="D3612" i="92"/>
  <c r="E3612" i="92"/>
  <c r="D3613" i="92"/>
  <c r="E3613" i="92"/>
  <c r="D3614" i="92"/>
  <c r="E3614" i="92"/>
  <c r="D3615" i="92"/>
  <c r="E3615" i="92"/>
  <c r="D3616" i="92"/>
  <c r="E3616" i="92"/>
  <c r="D3617" i="92"/>
  <c r="E3617" i="92"/>
  <c r="D3618" i="92"/>
  <c r="E3618" i="92"/>
  <c r="D3619" i="92"/>
  <c r="E3619" i="92"/>
  <c r="D3620" i="92"/>
  <c r="E3620" i="92"/>
  <c r="D3621" i="92"/>
  <c r="E3621" i="92"/>
  <c r="D3622" i="92"/>
  <c r="E3622" i="92"/>
  <c r="D3623" i="92"/>
  <c r="E3623" i="92"/>
  <c r="D3624" i="92"/>
  <c r="E3624" i="92"/>
  <c r="D3625" i="92"/>
  <c r="E3625" i="92"/>
  <c r="D3626" i="92"/>
  <c r="E3626" i="92"/>
  <c r="D3627" i="92"/>
  <c r="E3627" i="92"/>
  <c r="D3628" i="92"/>
  <c r="E3628" i="92"/>
  <c r="D3629" i="92"/>
  <c r="E3629" i="92"/>
  <c r="D3630" i="92"/>
  <c r="E3630" i="92"/>
  <c r="D3631" i="92"/>
  <c r="E3631" i="92"/>
  <c r="D3632" i="92"/>
  <c r="E3632" i="92"/>
  <c r="D3633" i="92"/>
  <c r="E3633" i="92"/>
  <c r="D3634" i="92"/>
  <c r="E3634" i="92"/>
  <c r="D3635" i="92"/>
  <c r="E3635" i="92"/>
  <c r="D3636" i="92"/>
  <c r="E3636" i="92"/>
  <c r="D3637" i="92"/>
  <c r="E3637" i="92"/>
  <c r="D3638" i="92"/>
  <c r="E3638" i="92"/>
  <c r="D3639" i="92"/>
  <c r="E3639" i="92"/>
  <c r="D3640" i="92"/>
  <c r="E3640" i="92"/>
  <c r="D3641" i="92"/>
  <c r="E3641" i="92"/>
  <c r="D3642" i="92"/>
  <c r="E3642" i="92"/>
  <c r="D3643" i="92"/>
  <c r="E3643" i="92"/>
  <c r="D3644" i="92"/>
  <c r="E3644" i="92"/>
  <c r="D3645" i="92"/>
  <c r="E3645" i="92"/>
  <c r="D3646" i="92"/>
  <c r="E3646" i="92"/>
  <c r="D3647" i="92"/>
  <c r="E3647" i="92"/>
  <c r="D3648" i="92"/>
  <c r="E3648" i="92"/>
  <c r="D3649" i="92"/>
  <c r="E3649" i="92"/>
  <c r="D3650" i="92"/>
  <c r="E3650" i="92"/>
  <c r="D3651" i="92"/>
  <c r="E3651" i="92"/>
  <c r="D3652" i="92"/>
  <c r="E3652" i="92"/>
  <c r="D3653" i="92"/>
  <c r="E3653" i="92"/>
  <c r="D3654" i="92"/>
  <c r="E3654" i="92"/>
  <c r="D3655" i="92"/>
  <c r="E3655" i="92"/>
  <c r="D3656" i="92"/>
  <c r="E3656" i="92"/>
  <c r="D3657" i="92"/>
  <c r="E3657" i="92"/>
  <c r="D3658" i="92"/>
  <c r="E3658" i="92"/>
  <c r="D3659" i="92"/>
  <c r="E3659" i="92"/>
  <c r="D3660" i="92"/>
  <c r="E3660" i="92"/>
  <c r="D3661" i="92"/>
  <c r="E3661" i="92"/>
  <c r="D3662" i="92"/>
  <c r="E3662" i="92"/>
  <c r="D3663" i="92"/>
  <c r="E3663" i="92"/>
  <c r="D3664" i="92"/>
  <c r="E3664" i="92"/>
  <c r="D3665" i="92"/>
  <c r="E3665" i="92"/>
  <c r="D3666" i="92"/>
  <c r="E3666" i="92"/>
  <c r="D3667" i="92"/>
  <c r="E3667" i="92"/>
  <c r="D3668" i="92"/>
  <c r="E3668" i="92"/>
  <c r="D3669" i="92"/>
  <c r="E3669" i="92"/>
  <c r="D3670" i="92"/>
  <c r="E3670" i="92"/>
  <c r="D3671" i="92"/>
  <c r="E3671" i="92"/>
  <c r="D3672" i="92"/>
  <c r="E3672" i="92"/>
  <c r="D3673" i="92"/>
  <c r="E3673" i="92"/>
  <c r="D3674" i="92"/>
  <c r="E3674" i="92"/>
  <c r="D3675" i="92"/>
  <c r="E3675" i="92"/>
  <c r="D3676" i="92"/>
  <c r="E3676" i="92"/>
  <c r="D3677" i="92"/>
  <c r="E3677" i="92"/>
  <c r="D3678" i="92"/>
  <c r="E3678" i="92"/>
  <c r="D3679" i="92"/>
  <c r="E3679" i="92"/>
  <c r="D3680" i="92"/>
  <c r="E3680" i="92"/>
  <c r="D3681" i="92"/>
  <c r="E3681" i="92"/>
  <c r="D3682" i="92"/>
  <c r="E3682" i="92"/>
  <c r="D3683" i="92"/>
  <c r="E3683" i="92"/>
  <c r="D3684" i="92"/>
  <c r="E3684" i="92"/>
  <c r="D3685" i="92"/>
  <c r="E3685" i="92"/>
  <c r="D3686" i="92"/>
  <c r="E3686" i="92"/>
  <c r="D3687" i="92"/>
  <c r="E3687" i="92"/>
  <c r="D3688" i="92"/>
  <c r="E3688" i="92"/>
  <c r="D3689" i="92"/>
  <c r="E3689" i="92"/>
  <c r="D3690" i="92"/>
  <c r="E3690" i="92"/>
  <c r="D3691" i="92"/>
  <c r="E3691" i="92"/>
  <c r="D3692" i="92"/>
  <c r="E3692" i="92"/>
  <c r="D3693" i="92"/>
  <c r="E3693" i="92"/>
  <c r="D3694" i="92"/>
  <c r="E3694" i="92"/>
  <c r="D3695" i="92"/>
  <c r="E3695" i="92"/>
  <c r="D3696" i="92"/>
  <c r="E3696" i="92"/>
  <c r="D3697" i="92"/>
  <c r="E3697" i="92"/>
  <c r="D3698" i="92"/>
  <c r="E3698" i="92"/>
  <c r="D3699" i="92"/>
  <c r="E3699" i="92"/>
  <c r="D3700" i="92"/>
  <c r="E3700" i="92"/>
  <c r="D3701" i="92"/>
  <c r="E3701" i="92"/>
  <c r="D3702" i="92"/>
  <c r="E3702" i="92"/>
  <c r="D3703" i="92"/>
  <c r="E3703" i="92"/>
  <c r="D3704" i="92"/>
  <c r="E3704" i="92"/>
  <c r="D3705" i="92"/>
  <c r="E3705" i="92"/>
  <c r="D3706" i="92"/>
  <c r="E3706" i="92"/>
  <c r="D3707" i="92"/>
  <c r="E3707" i="92"/>
  <c r="D3708" i="92"/>
  <c r="E3708" i="92"/>
  <c r="D3709" i="92"/>
  <c r="E3709" i="92"/>
  <c r="D3710" i="92"/>
  <c r="E3710" i="92"/>
  <c r="D3711" i="92"/>
  <c r="E3711" i="92"/>
  <c r="D3712" i="92"/>
  <c r="E3712" i="92"/>
  <c r="D3713" i="92"/>
  <c r="E3713" i="92"/>
  <c r="D3714" i="92"/>
  <c r="E3714" i="92"/>
  <c r="D3715" i="92"/>
  <c r="E3715" i="92"/>
  <c r="D3716" i="92"/>
  <c r="E3716" i="92"/>
  <c r="D3717" i="92"/>
  <c r="E3717" i="92"/>
  <c r="D3718" i="92"/>
  <c r="E3718" i="92"/>
  <c r="D3719" i="92"/>
  <c r="E3719" i="92"/>
  <c r="D3720" i="92"/>
  <c r="E3720" i="92"/>
  <c r="D3721" i="92"/>
  <c r="E3721" i="92"/>
  <c r="D3722" i="92"/>
  <c r="E3722" i="92"/>
  <c r="D3723" i="92"/>
  <c r="E3723" i="92"/>
  <c r="D3724" i="92"/>
  <c r="E3724" i="92"/>
  <c r="D3725" i="92"/>
  <c r="E3725" i="92"/>
  <c r="D3726" i="92"/>
  <c r="E3726" i="92"/>
  <c r="D3727" i="92"/>
  <c r="E3727" i="92"/>
  <c r="D3728" i="92"/>
  <c r="E3728" i="92"/>
  <c r="D3729" i="92"/>
  <c r="E3729" i="92"/>
  <c r="D3730" i="92"/>
  <c r="E3730" i="92"/>
  <c r="D3731" i="92"/>
  <c r="E3731" i="92"/>
  <c r="D3732" i="92"/>
  <c r="E3732" i="92"/>
  <c r="D3733" i="92"/>
  <c r="E3733" i="92"/>
  <c r="D3734" i="92"/>
  <c r="E3734" i="92"/>
  <c r="D3735" i="92"/>
  <c r="E3735" i="92"/>
  <c r="D3736" i="92"/>
  <c r="E3736" i="92"/>
  <c r="D3737" i="92"/>
  <c r="E3737" i="92"/>
  <c r="D3738" i="92"/>
  <c r="E3738" i="92"/>
  <c r="D3739" i="92"/>
  <c r="E3739" i="92"/>
  <c r="D3740" i="92"/>
  <c r="E3740" i="92"/>
  <c r="D3741" i="92"/>
  <c r="E3741" i="92"/>
  <c r="D3742" i="92"/>
  <c r="E3742" i="92"/>
  <c r="D3743" i="92"/>
  <c r="E3743" i="92"/>
  <c r="D3744" i="92"/>
  <c r="E3744" i="92"/>
  <c r="D3745" i="92"/>
  <c r="E3745" i="92"/>
  <c r="D3746" i="92"/>
  <c r="E3746" i="92"/>
  <c r="D3747" i="92"/>
  <c r="E3747" i="92"/>
  <c r="D3748" i="92"/>
  <c r="E3748" i="92"/>
  <c r="D3749" i="92"/>
  <c r="E3749" i="92"/>
  <c r="D3750" i="92"/>
  <c r="E3750" i="92"/>
  <c r="D3751" i="92"/>
  <c r="E3751" i="92"/>
  <c r="D3752" i="92"/>
  <c r="E3752" i="92"/>
  <c r="D3753" i="92"/>
  <c r="E3753" i="92"/>
  <c r="D3754" i="92"/>
  <c r="E3754" i="92"/>
  <c r="D3755" i="92"/>
  <c r="E3755" i="92"/>
  <c r="D3756" i="92"/>
  <c r="E3756" i="92"/>
  <c r="D3757" i="92"/>
  <c r="E3757" i="92"/>
  <c r="D3758" i="92"/>
  <c r="E3758" i="92"/>
  <c r="D3759" i="92"/>
  <c r="E3759" i="92"/>
  <c r="D3760" i="92"/>
  <c r="E3760" i="92"/>
  <c r="D3761" i="92"/>
  <c r="E3761" i="92"/>
  <c r="D3762" i="92"/>
  <c r="E3762" i="92"/>
  <c r="D3763" i="92"/>
  <c r="E3763" i="92"/>
  <c r="D3764" i="92"/>
  <c r="E3764" i="92"/>
  <c r="D3765" i="92"/>
  <c r="E3765" i="92"/>
  <c r="D3766" i="92"/>
  <c r="E3766" i="92"/>
  <c r="D3767" i="92"/>
  <c r="E3767" i="92"/>
  <c r="D3768" i="92"/>
  <c r="E3768" i="92"/>
  <c r="D3769" i="92"/>
  <c r="E3769" i="92"/>
  <c r="D3770" i="92"/>
  <c r="E3770" i="92"/>
  <c r="D3771" i="92"/>
  <c r="E3771" i="92"/>
  <c r="D3772" i="92"/>
  <c r="E3772" i="92"/>
  <c r="D3773" i="92"/>
  <c r="E3773" i="92"/>
  <c r="D3774" i="92"/>
  <c r="E3774" i="92"/>
  <c r="D3775" i="92"/>
  <c r="E3775" i="92"/>
  <c r="D3776" i="92"/>
  <c r="E3776" i="92"/>
  <c r="D3777" i="92"/>
  <c r="E3777" i="92"/>
  <c r="D3778" i="92"/>
  <c r="E3778" i="92"/>
  <c r="D3779" i="92"/>
  <c r="E3779" i="92"/>
  <c r="D3780" i="92"/>
  <c r="E3780" i="92"/>
  <c r="D3781" i="92"/>
  <c r="E3781" i="92"/>
  <c r="D3782" i="92"/>
  <c r="E3782" i="92"/>
  <c r="D3783" i="92"/>
  <c r="E3783" i="92"/>
  <c r="D3784" i="92"/>
  <c r="E3784" i="92"/>
  <c r="D3785" i="92"/>
  <c r="E3785" i="92"/>
  <c r="D3786" i="92"/>
  <c r="E3786" i="92"/>
  <c r="D3787" i="92"/>
  <c r="E3787" i="92"/>
  <c r="D3788" i="92"/>
  <c r="E3788" i="92"/>
  <c r="D3789" i="92"/>
  <c r="E3789" i="92"/>
  <c r="D3790" i="92"/>
  <c r="E3790" i="92"/>
  <c r="D3791" i="92"/>
  <c r="E3791" i="92"/>
  <c r="D3792" i="92"/>
  <c r="E3792" i="92"/>
  <c r="D3793" i="92"/>
  <c r="E3793" i="92"/>
  <c r="D3794" i="92"/>
  <c r="E3794" i="92"/>
  <c r="D3795" i="92"/>
  <c r="E3795" i="92"/>
  <c r="D3796" i="92"/>
  <c r="E3796" i="92"/>
  <c r="D3797" i="92"/>
  <c r="E3797" i="92"/>
  <c r="D3798" i="92"/>
  <c r="E3798" i="92"/>
  <c r="D3799" i="92"/>
  <c r="E3799" i="92"/>
  <c r="D3800" i="92"/>
  <c r="E3800" i="92"/>
  <c r="D3801" i="92"/>
  <c r="E3801" i="92"/>
  <c r="D3802" i="92"/>
  <c r="E3802" i="92"/>
  <c r="D3803" i="92"/>
  <c r="E3803" i="92"/>
  <c r="D3804" i="92"/>
  <c r="E3804" i="92"/>
  <c r="D3805" i="92"/>
  <c r="E3805" i="92"/>
  <c r="D3806" i="92"/>
  <c r="E3806" i="92"/>
  <c r="D3807" i="92"/>
  <c r="E3807" i="92"/>
  <c r="D3808" i="92"/>
  <c r="E3808" i="92"/>
  <c r="D3809" i="92"/>
  <c r="E3809" i="92"/>
  <c r="D3810" i="92"/>
  <c r="E3810" i="92"/>
  <c r="D3811" i="92"/>
  <c r="E3811" i="92"/>
  <c r="D3812" i="92"/>
  <c r="E3812" i="92"/>
  <c r="D3813" i="92"/>
  <c r="E3813" i="92"/>
  <c r="D3814" i="92"/>
  <c r="E3814" i="92"/>
  <c r="D3815" i="92"/>
  <c r="E3815" i="92"/>
  <c r="D3816" i="92"/>
  <c r="E3816" i="92"/>
  <c r="D3817" i="92"/>
  <c r="E3817" i="92"/>
  <c r="D3818" i="92"/>
  <c r="E3818" i="92"/>
  <c r="D3819" i="92"/>
  <c r="E3819" i="92"/>
  <c r="D3820" i="92"/>
  <c r="E3820" i="92"/>
  <c r="D3821" i="92"/>
  <c r="E3821" i="92"/>
  <c r="D3822" i="92"/>
  <c r="E3822" i="92"/>
  <c r="D3823" i="92"/>
  <c r="E3823" i="92"/>
  <c r="D3824" i="92"/>
  <c r="E3824" i="92"/>
  <c r="D3825" i="92"/>
  <c r="E3825" i="92"/>
  <c r="D3826" i="92"/>
  <c r="E3826" i="92"/>
  <c r="D3827" i="92"/>
  <c r="E3827" i="92"/>
  <c r="D3828" i="92"/>
  <c r="E3828" i="92"/>
  <c r="D3829" i="92"/>
  <c r="E3829" i="92"/>
  <c r="D3830" i="92"/>
  <c r="E3830" i="92"/>
  <c r="D3831" i="92"/>
  <c r="E3831" i="92"/>
  <c r="D3832" i="92"/>
  <c r="E3832" i="92"/>
  <c r="D3833" i="92"/>
  <c r="E3833" i="92"/>
  <c r="D3834" i="92"/>
  <c r="E3834" i="92"/>
  <c r="D3835" i="92"/>
  <c r="E3835" i="92"/>
  <c r="D3836" i="92"/>
  <c r="E3836" i="92"/>
  <c r="D3837" i="92"/>
  <c r="E3837" i="92"/>
  <c r="D3838" i="92"/>
  <c r="E3838" i="92"/>
  <c r="D3839" i="92"/>
  <c r="E3839" i="92"/>
  <c r="D3840" i="92"/>
  <c r="E3840" i="92"/>
  <c r="D3841" i="92"/>
  <c r="E3841" i="92"/>
  <c r="D3842" i="92"/>
  <c r="E3842" i="92"/>
  <c r="D3843" i="92"/>
  <c r="E3843" i="92"/>
  <c r="D3844" i="92"/>
  <c r="E3844" i="92"/>
  <c r="D3845" i="92"/>
  <c r="E3845" i="92"/>
  <c r="D3846" i="92"/>
  <c r="E3846" i="92"/>
  <c r="D3847" i="92"/>
  <c r="E3847" i="92"/>
  <c r="D3848" i="92"/>
  <c r="E3848" i="92"/>
  <c r="D3849" i="92"/>
  <c r="E3849" i="92"/>
  <c r="D3850" i="92"/>
  <c r="E3850" i="92"/>
  <c r="D3851" i="92"/>
  <c r="E3851" i="92"/>
  <c r="D3852" i="92"/>
  <c r="E3852" i="92"/>
  <c r="D3853" i="92"/>
  <c r="E3853" i="92"/>
  <c r="D3854" i="92"/>
  <c r="E3854" i="92"/>
  <c r="D3855" i="92"/>
  <c r="E3855" i="92"/>
  <c r="D3856" i="92"/>
  <c r="E3856" i="92"/>
  <c r="D3857" i="92"/>
  <c r="E3857" i="92"/>
  <c r="D3858" i="92"/>
  <c r="E3858" i="92"/>
  <c r="D3859" i="92"/>
  <c r="E3859" i="92"/>
  <c r="D3860" i="92"/>
  <c r="E3860" i="92"/>
  <c r="D3861" i="92"/>
  <c r="E3861" i="92"/>
  <c r="D3862" i="92"/>
  <c r="E3862" i="92"/>
  <c r="D3863" i="92"/>
  <c r="E3863" i="92"/>
  <c r="D3864" i="92"/>
  <c r="E3864" i="92"/>
  <c r="D3865" i="92"/>
  <c r="E3865" i="92"/>
  <c r="D3866" i="92"/>
  <c r="E3866" i="92"/>
  <c r="D3867" i="92"/>
  <c r="E3867" i="92"/>
  <c r="D3868" i="92"/>
  <c r="E3868" i="92"/>
  <c r="D3869" i="92"/>
  <c r="E3869" i="92"/>
  <c r="D3870" i="92"/>
  <c r="E3870" i="92"/>
  <c r="D3871" i="92"/>
  <c r="E3871" i="92"/>
  <c r="D3872" i="92"/>
  <c r="E3872" i="92"/>
  <c r="D3873" i="92"/>
  <c r="E3873" i="92"/>
  <c r="D3874" i="92"/>
  <c r="E3874" i="92"/>
  <c r="D3875" i="92"/>
  <c r="E3875" i="92"/>
  <c r="D3876" i="92"/>
  <c r="E3876" i="92"/>
  <c r="D3877" i="92"/>
  <c r="E3877" i="92"/>
  <c r="D3878" i="92"/>
  <c r="E3878" i="92"/>
  <c r="D3879" i="92"/>
  <c r="E3879" i="92"/>
  <c r="D3880" i="92"/>
  <c r="E3880" i="92"/>
  <c r="D3881" i="92"/>
  <c r="E3881" i="92"/>
  <c r="D3882" i="92"/>
  <c r="E3882" i="92"/>
  <c r="D3883" i="92"/>
  <c r="E3883" i="92"/>
  <c r="D3884" i="92"/>
  <c r="E3884" i="92"/>
  <c r="D3885" i="92"/>
  <c r="E3885" i="92"/>
  <c r="D3886" i="92"/>
  <c r="E3886" i="92"/>
  <c r="D3887" i="92"/>
  <c r="E3887" i="92"/>
  <c r="D3888" i="92"/>
  <c r="E3888" i="92"/>
  <c r="D3889" i="92"/>
  <c r="E3889" i="92"/>
  <c r="D3890" i="92"/>
  <c r="E3890" i="92"/>
  <c r="D3891" i="92"/>
  <c r="E3891" i="92"/>
  <c r="D3892" i="92"/>
  <c r="E3892" i="92"/>
  <c r="D3893" i="92"/>
  <c r="E3893" i="92"/>
  <c r="D3894" i="92"/>
  <c r="E3894" i="92"/>
  <c r="D3895" i="92"/>
  <c r="E3895" i="92"/>
  <c r="D3896" i="92"/>
  <c r="E3896" i="92"/>
  <c r="D3897" i="92"/>
  <c r="E3897" i="92"/>
  <c r="D3898" i="92"/>
  <c r="E3898" i="92"/>
  <c r="D3899" i="92"/>
  <c r="E3899" i="92"/>
  <c r="D3900" i="92"/>
  <c r="E3900" i="92"/>
  <c r="D3901" i="92"/>
  <c r="E3901" i="92"/>
  <c r="D3902" i="92"/>
  <c r="E3902" i="92"/>
  <c r="D3903" i="92"/>
  <c r="E3903" i="92"/>
  <c r="D3904" i="92"/>
  <c r="E3904" i="92"/>
  <c r="D3905" i="92"/>
  <c r="E3905" i="92"/>
  <c r="D3906" i="92"/>
  <c r="E3906" i="92"/>
  <c r="D3907" i="92"/>
  <c r="E3907" i="92"/>
  <c r="D3908" i="92"/>
  <c r="E3908" i="92"/>
  <c r="D3909" i="92"/>
  <c r="E3909" i="92"/>
  <c r="D3910" i="92"/>
  <c r="E3910" i="92"/>
  <c r="D3911" i="92"/>
  <c r="E3911" i="92"/>
  <c r="D3912" i="92"/>
  <c r="E3912" i="92"/>
  <c r="D3913" i="92"/>
  <c r="E3913" i="92"/>
  <c r="D3914" i="92"/>
  <c r="E3914" i="92"/>
  <c r="D3915" i="92"/>
  <c r="E3915" i="92"/>
  <c r="D3916" i="92"/>
  <c r="E3916" i="92"/>
  <c r="D3917" i="92"/>
  <c r="E3917" i="92"/>
  <c r="D3918" i="92"/>
  <c r="E3918" i="92"/>
  <c r="D3919" i="92"/>
  <c r="E3919" i="92"/>
  <c r="D3920" i="92"/>
  <c r="E3920" i="92"/>
  <c r="D3921" i="92"/>
  <c r="E3921" i="92"/>
  <c r="D3922" i="92"/>
  <c r="E3922" i="92"/>
  <c r="D3923" i="92"/>
  <c r="E3923" i="92"/>
  <c r="D3924" i="92"/>
  <c r="E3924" i="92"/>
  <c r="D3925" i="92"/>
  <c r="E3925" i="92"/>
  <c r="D3926" i="92"/>
  <c r="E3926" i="92"/>
  <c r="D3927" i="92"/>
  <c r="E3927" i="92"/>
  <c r="D3928" i="92"/>
  <c r="E3928" i="92"/>
  <c r="D3929" i="92"/>
  <c r="E3929" i="92"/>
  <c r="D3930" i="92"/>
  <c r="E3930" i="92"/>
  <c r="D3931" i="92"/>
  <c r="E3931" i="92"/>
  <c r="D3932" i="92"/>
  <c r="E3932" i="92"/>
  <c r="D3933" i="92"/>
  <c r="E3933" i="92"/>
  <c r="D3934" i="92"/>
  <c r="E3934" i="92"/>
  <c r="D3935" i="92"/>
  <c r="E3935" i="92"/>
  <c r="D3936" i="92"/>
  <c r="E3936" i="92"/>
  <c r="D3937" i="92"/>
  <c r="E3937" i="92"/>
  <c r="D3938" i="92"/>
  <c r="E3938" i="92"/>
  <c r="D3939" i="92"/>
  <c r="E3939" i="92"/>
  <c r="D3940" i="92"/>
  <c r="E3940" i="92"/>
  <c r="D3941" i="92"/>
  <c r="E3941" i="92"/>
  <c r="D3942" i="92"/>
  <c r="E3942" i="92"/>
  <c r="D3943" i="92"/>
  <c r="E3943" i="92"/>
  <c r="D3944" i="92"/>
  <c r="E3944" i="92"/>
  <c r="D3945" i="92"/>
  <c r="E3945" i="92"/>
  <c r="D3946" i="92"/>
  <c r="E3946" i="92"/>
  <c r="D3947" i="92"/>
  <c r="E3947" i="92"/>
  <c r="D3948" i="92"/>
  <c r="E3948" i="92"/>
  <c r="D3949" i="92"/>
  <c r="E3949" i="92"/>
  <c r="D3950" i="92"/>
  <c r="E3950" i="92"/>
  <c r="D3951" i="92"/>
  <c r="E3951" i="92"/>
  <c r="D3952" i="92"/>
  <c r="E3952" i="92"/>
  <c r="D3953" i="92"/>
  <c r="E3953" i="92"/>
  <c r="D3954" i="92"/>
  <c r="E3954" i="92"/>
  <c r="D3955" i="92"/>
  <c r="E3955" i="92"/>
  <c r="D3956" i="92"/>
  <c r="E3956" i="92"/>
  <c r="D3957" i="92"/>
  <c r="E3957" i="92"/>
  <c r="D3958" i="92"/>
  <c r="E3958" i="92"/>
  <c r="D3959" i="92"/>
  <c r="E3959" i="92"/>
  <c r="D3960" i="92"/>
  <c r="E3960" i="92"/>
  <c r="D3961" i="92"/>
  <c r="E3961" i="92"/>
  <c r="D3962" i="92"/>
  <c r="E3962" i="92"/>
  <c r="D3963" i="92"/>
  <c r="E3963" i="92"/>
  <c r="F3963" i="92" s="1"/>
  <c r="D3964" i="92"/>
  <c r="E3964" i="92"/>
  <c r="F3964" i="92" s="1"/>
  <c r="D3965" i="92"/>
  <c r="E3965" i="92"/>
  <c r="F3965" i="92" s="1"/>
  <c r="D3966" i="92"/>
  <c r="E3966" i="92"/>
  <c r="F3966" i="92" s="1"/>
  <c r="D3967" i="92"/>
  <c r="E3967" i="92"/>
  <c r="F3967" i="92" s="1"/>
  <c r="D3968" i="92"/>
  <c r="E3968" i="92"/>
  <c r="F3968" i="92" s="1"/>
  <c r="D3969" i="92"/>
  <c r="E3969" i="92"/>
  <c r="F3969" i="92" s="1"/>
  <c r="D3970" i="92"/>
  <c r="E3970" i="92"/>
  <c r="F3970" i="92" s="1"/>
  <c r="D3971" i="92"/>
  <c r="E3971" i="92"/>
  <c r="F3971" i="92" s="1"/>
  <c r="D3972" i="92"/>
  <c r="E3972" i="92"/>
  <c r="F3972" i="92" s="1"/>
  <c r="D3973" i="92"/>
  <c r="E3973" i="92"/>
  <c r="F3973" i="92" s="1"/>
  <c r="D3974" i="92"/>
  <c r="E3974" i="92"/>
  <c r="D3975" i="92"/>
  <c r="E3975" i="92"/>
  <c r="D3976" i="92"/>
  <c r="E3976" i="92"/>
  <c r="D3977" i="92"/>
  <c r="E3977" i="92"/>
  <c r="D3978" i="92"/>
  <c r="E3978" i="92"/>
  <c r="D3979" i="92"/>
  <c r="E3979" i="92"/>
  <c r="D3980" i="92"/>
  <c r="E3980" i="92"/>
  <c r="D3981" i="92"/>
  <c r="E3981" i="92"/>
  <c r="D3982" i="92"/>
  <c r="E3982" i="92"/>
  <c r="D3983" i="92"/>
  <c r="E3983" i="92"/>
  <c r="D3984" i="92"/>
  <c r="E3984" i="92"/>
  <c r="D3985" i="92"/>
  <c r="E3985" i="92"/>
  <c r="D3986" i="92"/>
  <c r="E3986" i="92"/>
  <c r="D3987" i="92"/>
  <c r="E3987" i="92"/>
  <c r="D3988" i="92"/>
  <c r="E3988" i="92"/>
  <c r="D3989" i="92"/>
  <c r="E3989" i="92"/>
  <c r="D3990" i="92"/>
  <c r="E3990" i="92"/>
  <c r="D3991" i="92"/>
  <c r="E3991" i="92"/>
  <c r="D3992" i="92"/>
  <c r="E3992" i="92"/>
  <c r="D3993" i="92"/>
  <c r="E3993" i="92"/>
  <c r="D3994" i="92"/>
  <c r="E3994" i="92"/>
  <c r="D3995" i="92"/>
  <c r="E3995" i="92"/>
  <c r="D3996" i="92"/>
  <c r="E3996" i="92"/>
  <c r="D3997" i="92"/>
  <c r="E3997" i="92"/>
  <c r="D3998" i="92"/>
  <c r="E3998" i="92"/>
  <c r="D3999" i="92"/>
  <c r="E3999" i="92"/>
  <c r="D4000" i="92"/>
  <c r="E4000" i="92"/>
  <c r="D4001" i="92"/>
  <c r="E4001" i="92"/>
  <c r="D4002" i="92"/>
  <c r="E4002" i="92"/>
  <c r="D4003" i="92"/>
  <c r="E4003" i="92"/>
  <c r="D4004" i="92"/>
  <c r="E4004" i="92"/>
  <c r="D4005" i="92"/>
  <c r="E4005" i="92"/>
  <c r="D4006" i="92"/>
  <c r="E4006" i="92"/>
  <c r="D4007" i="92"/>
  <c r="E4007" i="92"/>
  <c r="D4008" i="92"/>
  <c r="E4008" i="92"/>
  <c r="D4009" i="92"/>
  <c r="E4009" i="92"/>
  <c r="D4010" i="92"/>
  <c r="E4010" i="92"/>
  <c r="D4011" i="92"/>
  <c r="E4011" i="92"/>
  <c r="D4012" i="92"/>
  <c r="E4012" i="92"/>
  <c r="D4013" i="92"/>
  <c r="E4013" i="92"/>
  <c r="D4014" i="92"/>
  <c r="E4014" i="92"/>
  <c r="D4015" i="92"/>
  <c r="E4015" i="92"/>
  <c r="D4016" i="92"/>
  <c r="E4016" i="92"/>
  <c r="D4017" i="92"/>
  <c r="E4017" i="92"/>
  <c r="D4018" i="92"/>
  <c r="E4018" i="92"/>
  <c r="D4019" i="92"/>
  <c r="E4019" i="92"/>
  <c r="D4020" i="92"/>
  <c r="E4020" i="92"/>
  <c r="D4021" i="92"/>
  <c r="E4021" i="92"/>
  <c r="D4022" i="92"/>
  <c r="E4022" i="92"/>
  <c r="D4023" i="92"/>
  <c r="E4023" i="92"/>
  <c r="D4024" i="92"/>
  <c r="E4024" i="92"/>
  <c r="D4025" i="92"/>
  <c r="E4025" i="92"/>
  <c r="D4026" i="92"/>
  <c r="E4026" i="92"/>
  <c r="D4027" i="92"/>
  <c r="E4027" i="92"/>
  <c r="D4028" i="92"/>
  <c r="E4028" i="92"/>
  <c r="D4029" i="92"/>
  <c r="E4029" i="92"/>
  <c r="D4030" i="92"/>
  <c r="E4030" i="92"/>
  <c r="D4031" i="92"/>
  <c r="E4031" i="92"/>
  <c r="D4032" i="92"/>
  <c r="E4032" i="92"/>
  <c r="D4033" i="92"/>
  <c r="E4033" i="92"/>
  <c r="D4034" i="92"/>
  <c r="E4034" i="92"/>
  <c r="D4035" i="92"/>
  <c r="E4035" i="92"/>
  <c r="D4036" i="92"/>
  <c r="E4036" i="92"/>
  <c r="D4037" i="92"/>
  <c r="E4037" i="92"/>
  <c r="D4038" i="92"/>
  <c r="E4038" i="92"/>
  <c r="D4039" i="92"/>
  <c r="E4039" i="92"/>
  <c r="D4040" i="92"/>
  <c r="E4040" i="92"/>
  <c r="D4041" i="92"/>
  <c r="E4041" i="92"/>
  <c r="D4042" i="92"/>
  <c r="E4042" i="92"/>
  <c r="D4043" i="92"/>
  <c r="E4043" i="92"/>
  <c r="D4044" i="92"/>
  <c r="E4044" i="92"/>
  <c r="D4045" i="92"/>
  <c r="E4045" i="92"/>
  <c r="D4046" i="92"/>
  <c r="E4046" i="92"/>
  <c r="D4047" i="92"/>
  <c r="E4047" i="92"/>
  <c r="D4048" i="92"/>
  <c r="E4048" i="92"/>
  <c r="D4049" i="92"/>
  <c r="E4049" i="92"/>
  <c r="D4050" i="92"/>
  <c r="E4050" i="92"/>
  <c r="D4051" i="92"/>
  <c r="E4051" i="92"/>
  <c r="D4052" i="92"/>
  <c r="E4052" i="92"/>
  <c r="D4053" i="92"/>
  <c r="E4053" i="92"/>
  <c r="D4054" i="92"/>
  <c r="E4054" i="92"/>
  <c r="D4055" i="92"/>
  <c r="E4055" i="92"/>
  <c r="D4056" i="92"/>
  <c r="E4056" i="92"/>
  <c r="D4057" i="92"/>
  <c r="E4057" i="92"/>
  <c r="D4058" i="92"/>
  <c r="E4058" i="92"/>
  <c r="D4059" i="92"/>
  <c r="E4059" i="92"/>
  <c r="D4060" i="92"/>
  <c r="E4060" i="92"/>
  <c r="D4061" i="92"/>
  <c r="E4061" i="92"/>
  <c r="D4062" i="92"/>
  <c r="E4062" i="92"/>
  <c r="D4063" i="92"/>
  <c r="E4063" i="92"/>
  <c r="D4064" i="92"/>
  <c r="E4064" i="92"/>
  <c r="D4065" i="92"/>
  <c r="E4065" i="92"/>
  <c r="D4066" i="92"/>
  <c r="E4066" i="92"/>
  <c r="D4067" i="92"/>
  <c r="E4067" i="92"/>
  <c r="D4068" i="92"/>
  <c r="E4068" i="92"/>
  <c r="D4069" i="92"/>
  <c r="E4069" i="92"/>
  <c r="D4070" i="92"/>
  <c r="E4070" i="92"/>
  <c r="D4071" i="92"/>
  <c r="E4071" i="92"/>
  <c r="D4072" i="92"/>
  <c r="E4072" i="92"/>
  <c r="D4073" i="92"/>
  <c r="E4073" i="92"/>
  <c r="D4074" i="92"/>
  <c r="E4074" i="92"/>
  <c r="D4075" i="92"/>
  <c r="E4075" i="92"/>
  <c r="D4076" i="92"/>
  <c r="E4076" i="92"/>
  <c r="D4077" i="92"/>
  <c r="E4077" i="92"/>
  <c r="D4078" i="92"/>
  <c r="E4078" i="92"/>
  <c r="D4079" i="92"/>
  <c r="E4079" i="92"/>
  <c r="D4080" i="92"/>
  <c r="E4080" i="92"/>
  <c r="D4081" i="92"/>
  <c r="E4081" i="92"/>
  <c r="D4082" i="92"/>
  <c r="E4082" i="92"/>
  <c r="D4083" i="92"/>
  <c r="E4083" i="92"/>
  <c r="D4084" i="92"/>
  <c r="E4084" i="92"/>
  <c r="D4085" i="92"/>
  <c r="E4085" i="92"/>
  <c r="D4086" i="92"/>
  <c r="E4086" i="92"/>
  <c r="D4087" i="92"/>
  <c r="E4087" i="92"/>
  <c r="D4088" i="92"/>
  <c r="E4088" i="92"/>
  <c r="D4089" i="92"/>
  <c r="E4089" i="92"/>
  <c r="D4090" i="92"/>
  <c r="E4090" i="92"/>
  <c r="D4091" i="92"/>
  <c r="E4091" i="92"/>
  <c r="D4092" i="92"/>
  <c r="E4092" i="92"/>
  <c r="D4093" i="92"/>
  <c r="E4093" i="92"/>
  <c r="D4094" i="92"/>
  <c r="E4094" i="92"/>
  <c r="D4095" i="92"/>
  <c r="E4095" i="92"/>
  <c r="D4096" i="92"/>
  <c r="E4096" i="92"/>
  <c r="D4097" i="92"/>
  <c r="E4097" i="92"/>
  <c r="D4098" i="92"/>
  <c r="E4098" i="92"/>
  <c r="D4099" i="92"/>
  <c r="E4099" i="92"/>
  <c r="D4100" i="92"/>
  <c r="E4100" i="92"/>
  <c r="D4101" i="92"/>
  <c r="E4101" i="92"/>
  <c r="D4102" i="92"/>
  <c r="E4102" i="92"/>
  <c r="D4103" i="92"/>
  <c r="E4103" i="92"/>
  <c r="D4104" i="92"/>
  <c r="E4104" i="92"/>
  <c r="D4105" i="92"/>
  <c r="E4105" i="92"/>
  <c r="D4106" i="92"/>
  <c r="E4106" i="92"/>
  <c r="D4107" i="92"/>
  <c r="E4107" i="92"/>
  <c r="D4108" i="92"/>
  <c r="E4108" i="92"/>
  <c r="D4109" i="92"/>
  <c r="E4109" i="92"/>
  <c r="D4110" i="92"/>
  <c r="E4110" i="92"/>
  <c r="D4111" i="92"/>
  <c r="E4111" i="92"/>
  <c r="D4112" i="92"/>
  <c r="E4112" i="92"/>
  <c r="D4113" i="92"/>
  <c r="E4113" i="92"/>
  <c r="D4114" i="92"/>
  <c r="E4114" i="92"/>
  <c r="D4115" i="92"/>
  <c r="E4115" i="92"/>
  <c r="D4116" i="92"/>
  <c r="E4116" i="92"/>
  <c r="D4117" i="92"/>
  <c r="E4117" i="92"/>
  <c r="D4118" i="92"/>
  <c r="E4118" i="92"/>
  <c r="D4119" i="92"/>
  <c r="E4119" i="92"/>
  <c r="D4120" i="92"/>
  <c r="E4120" i="92"/>
  <c r="D4121" i="92"/>
  <c r="E4121" i="92"/>
  <c r="D4122" i="92"/>
  <c r="E4122" i="92"/>
  <c r="D4123" i="92"/>
  <c r="E4123" i="92"/>
  <c r="D4124" i="92"/>
  <c r="E4124" i="92"/>
  <c r="D4125" i="92"/>
  <c r="E4125" i="92"/>
  <c r="D4126" i="92"/>
  <c r="E4126" i="92"/>
  <c r="D4127" i="92"/>
  <c r="E4127" i="92"/>
  <c r="D4128" i="92"/>
  <c r="E4128" i="92"/>
  <c r="D4129" i="92"/>
  <c r="E4129" i="92"/>
  <c r="D4130" i="92"/>
  <c r="E4130" i="92"/>
  <c r="D4131" i="92"/>
  <c r="E4131" i="92"/>
  <c r="D4132" i="92"/>
  <c r="E4132" i="92"/>
  <c r="D4133" i="92"/>
  <c r="E4133" i="92"/>
  <c r="D4134" i="92"/>
  <c r="E4134" i="92"/>
  <c r="D4135" i="92"/>
  <c r="E4135" i="92"/>
  <c r="D4136" i="92"/>
  <c r="E4136" i="92"/>
  <c r="D4137" i="92"/>
  <c r="E4137" i="92"/>
  <c r="D4138" i="92"/>
  <c r="E4138" i="92"/>
  <c r="D4139" i="92"/>
  <c r="E4139" i="92"/>
  <c r="D4140" i="92"/>
  <c r="E4140" i="92"/>
  <c r="D4141" i="92"/>
  <c r="E4141" i="92"/>
  <c r="D4142" i="92"/>
  <c r="E4142" i="92"/>
  <c r="D4143" i="92"/>
  <c r="E4143" i="92"/>
  <c r="D4144" i="92"/>
  <c r="E4144" i="92"/>
  <c r="D4145" i="92"/>
  <c r="E4145" i="92"/>
  <c r="D4146" i="92"/>
  <c r="E4146" i="92"/>
  <c r="D4147" i="92"/>
  <c r="E4147" i="92"/>
  <c r="D4148" i="92"/>
  <c r="E4148" i="92"/>
  <c r="D4149" i="92"/>
  <c r="E4149" i="92"/>
  <c r="D4150" i="92"/>
  <c r="E4150" i="92"/>
  <c r="D4151" i="92"/>
  <c r="E4151" i="92"/>
  <c r="D4152" i="92"/>
  <c r="E4152" i="92"/>
  <c r="D4153" i="92"/>
  <c r="E4153" i="92"/>
  <c r="D4154" i="92"/>
  <c r="E4154" i="92"/>
  <c r="D4155" i="92"/>
  <c r="E4155" i="92"/>
  <c r="D4156" i="92"/>
  <c r="E4156" i="92"/>
  <c r="D4157" i="92"/>
  <c r="E4157" i="92"/>
  <c r="D4158" i="92"/>
  <c r="E4158" i="92"/>
  <c r="D4159" i="92"/>
  <c r="E4159" i="92"/>
  <c r="D4160" i="92"/>
  <c r="E4160" i="92"/>
  <c r="D4161" i="92"/>
  <c r="E4161" i="92"/>
  <c r="D4162" i="92"/>
  <c r="E4162" i="92"/>
  <c r="D4163" i="92"/>
  <c r="E4163" i="92"/>
  <c r="D4164" i="92"/>
  <c r="E4164" i="92"/>
  <c r="D4165" i="92"/>
  <c r="E4165" i="92"/>
  <c r="D4166" i="92"/>
  <c r="E4166" i="92"/>
  <c r="D4167" i="92"/>
  <c r="E4167" i="92"/>
  <c r="D4168" i="92"/>
  <c r="E4168" i="92"/>
  <c r="D4169" i="92"/>
  <c r="E4169" i="92"/>
  <c r="D4170" i="92"/>
  <c r="E4170" i="92"/>
  <c r="D4171" i="92"/>
  <c r="E4171" i="92"/>
  <c r="D4172" i="92"/>
  <c r="E4172" i="92"/>
  <c r="D4173" i="92"/>
  <c r="E4173" i="92"/>
  <c r="D4174" i="92"/>
  <c r="E4174" i="92"/>
  <c r="D4175" i="92"/>
  <c r="E4175" i="92"/>
  <c r="D4176" i="92"/>
  <c r="E4176" i="92"/>
  <c r="D4177" i="92"/>
  <c r="E4177" i="92"/>
  <c r="E2" i="92"/>
  <c r="D2" i="92"/>
  <c r="F2655" i="92" l="1"/>
  <c r="F887" i="92"/>
  <c r="F883" i="92"/>
  <c r="F879" i="92"/>
  <c r="F875" i="92"/>
  <c r="F871" i="92"/>
  <c r="F867" i="92"/>
  <c r="F863" i="92"/>
  <c r="F859" i="92"/>
  <c r="F855" i="92"/>
  <c r="F851" i="92"/>
  <c r="F847" i="92"/>
  <c r="F843" i="92"/>
  <c r="F839" i="92"/>
  <c r="F835" i="92"/>
  <c r="F831" i="92"/>
  <c r="F827" i="92"/>
  <c r="F823" i="92"/>
  <c r="F819" i="92"/>
  <c r="F815" i="92"/>
  <c r="F811" i="92"/>
  <c r="F807" i="92"/>
  <c r="F803" i="92"/>
  <c r="F799" i="92"/>
  <c r="F795" i="92"/>
  <c r="F791" i="92"/>
  <c r="F787" i="92"/>
  <c r="F783" i="92"/>
  <c r="F779" i="92"/>
  <c r="F775" i="92"/>
  <c r="F771" i="92"/>
  <c r="F767" i="92"/>
  <c r="F763" i="92"/>
  <c r="F4177" i="92"/>
  <c r="F4173" i="92"/>
  <c r="F4169" i="92"/>
  <c r="F4165" i="92"/>
  <c r="F4161" i="92"/>
  <c r="F4157" i="92"/>
  <c r="F4153" i="92"/>
  <c r="F4149" i="92"/>
  <c r="F4145" i="92"/>
  <c r="F4141" i="92"/>
  <c r="F4137" i="92"/>
  <c r="F4133" i="92"/>
  <c r="F4129" i="92"/>
  <c r="F4125" i="92"/>
  <c r="F4121" i="92"/>
  <c r="F4117" i="92"/>
  <c r="F4113" i="92"/>
  <c r="F4109" i="92"/>
  <c r="F4105" i="92"/>
  <c r="F4101" i="92"/>
  <c r="F4097" i="92"/>
  <c r="F4093" i="92"/>
  <c r="F4089" i="92"/>
  <c r="F4085" i="92"/>
  <c r="F4081" i="92"/>
  <c r="F4077" i="92"/>
  <c r="F4073" i="92"/>
  <c r="F4069" i="92"/>
  <c r="F4065" i="92"/>
  <c r="F4061" i="92"/>
  <c r="F4057" i="92"/>
  <c r="F646" i="92"/>
  <c r="F642" i="92"/>
  <c r="F634" i="92"/>
  <c r="F630" i="92"/>
  <c r="F622" i="92"/>
  <c r="F618" i="92"/>
  <c r="F610" i="92"/>
  <c r="F606" i="92"/>
  <c r="F598" i="92"/>
  <c r="F594" i="92"/>
  <c r="F586" i="92"/>
  <c r="F582" i="92"/>
  <c r="F574" i="92"/>
  <c r="F570" i="92"/>
  <c r="F562" i="92"/>
  <c r="F558" i="92"/>
  <c r="F226" i="92"/>
  <c r="F222" i="92"/>
  <c r="F214" i="92"/>
  <c r="F210" i="92"/>
  <c r="F174" i="92"/>
  <c r="F4053" i="92"/>
  <c r="F4049" i="92"/>
  <c r="F4045" i="92"/>
  <c r="F4041" i="92"/>
  <c r="F4037" i="92"/>
  <c r="F4033" i="92"/>
  <c r="F4029" i="92"/>
  <c r="F4025" i="92"/>
  <c r="F4021" i="92"/>
  <c r="F4017" i="92"/>
  <c r="F4013" i="92"/>
  <c r="F4009" i="92"/>
  <c r="F4005" i="92"/>
  <c r="F4001" i="92"/>
  <c r="F3997" i="92"/>
  <c r="F3993" i="92"/>
  <c r="F3989" i="92"/>
  <c r="F3985" i="92"/>
  <c r="F3981" i="92"/>
  <c r="F3977" i="92"/>
  <c r="F3961" i="92"/>
  <c r="F3957" i="92"/>
  <c r="F3953" i="92"/>
  <c r="F3949" i="92"/>
  <c r="F3945" i="92"/>
  <c r="F3941" i="92"/>
  <c r="F3937" i="92"/>
  <c r="F3933" i="92"/>
  <c r="F3929" i="92"/>
  <c r="F3925" i="92"/>
  <c r="F3921" i="92"/>
  <c r="F3917" i="92"/>
  <c r="F3913" i="92"/>
  <c r="F3909" i="92"/>
  <c r="F3905" i="92"/>
  <c r="F3901" i="92"/>
  <c r="F3897" i="92"/>
  <c r="F3893" i="92"/>
  <c r="F3889" i="92"/>
  <c r="F3885" i="92"/>
  <c r="F3881" i="92"/>
  <c r="F3877" i="92"/>
  <c r="F3873" i="92"/>
  <c r="F3869" i="92"/>
  <c r="F3865" i="92"/>
  <c r="F3861" i="92"/>
  <c r="F3857" i="92"/>
  <c r="F3853" i="92"/>
  <c r="F3849" i="92"/>
  <c r="F3845" i="92"/>
  <c r="F3841" i="92"/>
  <c r="F3837" i="92"/>
  <c r="F3833" i="92"/>
  <c r="F3829" i="92"/>
  <c r="F3825" i="92"/>
  <c r="F3821" i="92"/>
  <c r="F3817" i="92"/>
  <c r="F3813" i="92"/>
  <c r="F3809" i="92"/>
  <c r="F3805" i="92"/>
  <c r="F3801" i="92"/>
  <c r="F3797" i="92"/>
  <c r="F3793" i="92"/>
  <c r="F3789" i="92"/>
  <c r="F3785" i="92"/>
  <c r="F3781" i="92"/>
  <c r="F3777" i="92"/>
  <c r="F3773" i="92"/>
  <c r="F3769" i="92"/>
  <c r="F3765" i="92"/>
  <c r="F3761" i="92"/>
  <c r="F3757" i="92"/>
  <c r="F3753" i="92"/>
  <c r="F3749" i="92"/>
  <c r="F3745" i="92"/>
  <c r="F3741" i="92"/>
  <c r="F3737" i="92"/>
  <c r="F3733" i="92"/>
  <c r="F3729" i="92"/>
  <c r="F3725" i="92"/>
  <c r="F3721" i="92"/>
  <c r="F3717" i="92"/>
  <c r="F3713" i="92"/>
  <c r="F3709" i="92"/>
  <c r="F3705" i="92"/>
  <c r="F3701" i="92"/>
  <c r="F3697" i="92"/>
  <c r="F3693" i="92"/>
  <c r="F3689" i="92"/>
  <c r="F3685" i="92"/>
  <c r="F3681" i="92"/>
  <c r="F3677" i="92"/>
  <c r="F3673" i="92"/>
  <c r="F3669" i="92"/>
  <c r="F3665" i="92"/>
  <c r="F3661" i="92"/>
  <c r="F3657" i="92"/>
  <c r="F3653" i="92"/>
  <c r="F3649" i="92"/>
  <c r="F3645" i="92"/>
  <c r="F3641" i="92"/>
  <c r="F3637" i="92"/>
  <c r="F3633" i="92"/>
  <c r="F3629" i="92"/>
  <c r="F3625" i="92"/>
  <c r="F3621" i="92"/>
  <c r="F3617" i="92"/>
  <c r="F3613" i="92"/>
  <c r="F3609" i="92"/>
  <c r="F3605" i="92"/>
  <c r="F3601" i="92"/>
  <c r="F3597" i="92"/>
  <c r="F3593" i="92"/>
  <c r="F3589" i="92"/>
  <c r="F3585" i="92"/>
  <c r="F3581" i="92"/>
  <c r="F3577" i="92"/>
  <c r="F3573" i="92"/>
  <c r="F3569" i="92"/>
  <c r="F3565" i="92"/>
  <c r="F3561" i="92"/>
  <c r="F3557" i="92"/>
  <c r="F3553" i="92"/>
  <c r="F3549" i="92"/>
  <c r="F3545" i="92"/>
  <c r="F3541" i="92"/>
  <c r="F3537" i="92"/>
  <c r="F3533" i="92"/>
  <c r="F3529" i="92"/>
  <c r="F3525" i="92"/>
  <c r="F3521" i="92"/>
  <c r="F3517" i="92"/>
  <c r="F3513" i="92"/>
  <c r="F3509" i="92"/>
  <c r="F3505" i="92"/>
  <c r="F3501" i="92"/>
  <c r="F3497" i="92"/>
  <c r="F3493" i="92"/>
  <c r="F3489" i="92"/>
  <c r="F3485" i="92"/>
  <c r="F3481" i="92"/>
  <c r="F3477" i="92"/>
  <c r="F3473" i="92"/>
  <c r="F3469" i="92"/>
  <c r="F3465" i="92"/>
  <c r="F3461" i="92"/>
  <c r="F3457" i="92"/>
  <c r="F3453" i="92"/>
  <c r="F3449" i="92"/>
  <c r="F3445" i="92"/>
  <c r="F3441" i="92"/>
  <c r="F3437" i="92"/>
  <c r="F3433" i="92"/>
  <c r="F3429" i="92"/>
  <c r="F3425" i="92"/>
  <c r="F3421" i="92"/>
  <c r="F3417" i="92"/>
  <c r="F3413" i="92"/>
  <c r="F3409" i="92"/>
  <c r="F3405" i="92"/>
  <c r="F3401" i="92"/>
  <c r="F3397" i="92"/>
  <c r="F3393" i="92"/>
  <c r="F3389" i="92"/>
  <c r="F3385" i="92"/>
  <c r="F3381" i="92"/>
  <c r="F3377" i="92"/>
  <c r="F3373" i="92"/>
  <c r="F3369" i="92"/>
  <c r="F3365" i="92"/>
  <c r="F3361" i="92"/>
  <c r="F3357" i="92"/>
  <c r="F3353" i="92"/>
  <c r="F3349" i="92"/>
  <c r="F3345" i="92"/>
  <c r="F3341" i="92"/>
  <c r="F3337" i="92"/>
  <c r="F3333" i="92"/>
  <c r="F3329" i="92"/>
  <c r="F3325" i="92"/>
  <c r="F3321" i="92"/>
  <c r="F3317" i="92"/>
  <c r="F3313" i="92"/>
  <c r="F3309" i="92"/>
  <c r="F3305" i="92"/>
  <c r="F3301" i="92"/>
  <c r="F3297" i="92"/>
  <c r="F3293" i="92"/>
  <c r="F3289" i="92"/>
  <c r="F3285" i="92"/>
  <c r="F3281" i="92"/>
  <c r="F3277" i="92"/>
  <c r="F3273" i="92"/>
  <c r="F3269" i="92"/>
  <c r="F3265" i="92"/>
  <c r="F3261" i="92"/>
  <c r="F3257" i="92"/>
  <c r="F3253" i="92"/>
  <c r="F3249" i="92"/>
  <c r="F3245" i="92"/>
  <c r="F3241" i="92"/>
  <c r="F3237" i="92"/>
  <c r="F3233" i="92"/>
  <c r="F3229" i="92"/>
  <c r="F3225" i="92"/>
  <c r="F3221" i="92"/>
  <c r="F3217" i="92"/>
  <c r="F3213" i="92"/>
  <c r="F3209" i="92"/>
  <c r="F3205" i="92"/>
  <c r="F3201" i="92"/>
  <c r="F3197" i="92"/>
  <c r="F3193" i="92"/>
  <c r="F3189" i="92"/>
  <c r="F3185" i="92"/>
  <c r="F3181" i="92"/>
  <c r="F3177" i="92"/>
  <c r="F3173" i="92"/>
  <c r="F3169" i="92"/>
  <c r="F3165" i="92"/>
  <c r="F3161" i="92"/>
  <c r="F3157" i="92"/>
  <c r="F3153" i="92"/>
  <c r="F3149" i="92"/>
  <c r="F3145" i="92"/>
  <c r="F3141" i="92"/>
  <c r="F3137" i="92"/>
  <c r="F3133" i="92"/>
  <c r="F3129" i="92"/>
  <c r="F3125" i="92"/>
  <c r="F3121" i="92"/>
  <c r="F3117" i="92"/>
  <c r="F3113" i="92"/>
  <c r="F3109" i="92"/>
  <c r="F3105" i="92"/>
  <c r="F3101" i="92"/>
  <c r="F3097" i="92"/>
  <c r="F3093" i="92"/>
  <c r="F3089" i="92"/>
  <c r="F3085" i="92"/>
  <c r="F3081" i="92"/>
  <c r="F3077" i="92"/>
  <c r="F3073" i="92"/>
  <c r="F3069" i="92"/>
  <c r="F3065" i="92"/>
  <c r="F3061" i="92"/>
  <c r="F3057" i="92"/>
  <c r="F3053" i="92"/>
  <c r="F3049" i="92"/>
  <c r="F3045" i="92"/>
  <c r="F3041" i="92"/>
  <c r="F3037" i="92"/>
  <c r="F3033" i="92"/>
  <c r="F3029" i="92"/>
  <c r="F3025" i="92"/>
  <c r="F3021" i="92"/>
  <c r="F3017" i="92"/>
  <c r="F3013" i="92"/>
  <c r="F3009" i="92"/>
  <c r="F3005" i="92"/>
  <c r="F3001" i="92"/>
  <c r="F2997" i="92"/>
  <c r="F2993" i="92"/>
  <c r="F2977" i="92"/>
  <c r="F2973" i="92"/>
  <c r="F2969" i="92"/>
  <c r="F2965" i="92"/>
  <c r="F2961" i="92"/>
  <c r="F2957" i="92"/>
  <c r="F2953" i="92"/>
  <c r="F2949" i="92"/>
  <c r="F2945" i="92"/>
  <c r="F2941" i="92"/>
  <c r="F2937" i="92"/>
  <c r="F2933" i="92"/>
  <c r="F2921" i="92"/>
  <c r="F2917" i="92"/>
  <c r="F2913" i="92"/>
  <c r="F2909" i="92"/>
  <c r="F2905" i="92"/>
  <c r="F2901" i="92"/>
  <c r="F2897" i="92"/>
  <c r="F2893" i="92"/>
  <c r="F2889" i="92"/>
  <c r="F2885" i="92"/>
  <c r="F2881" i="92"/>
  <c r="F2877" i="92"/>
  <c r="F2873" i="92"/>
  <c r="F2869" i="92"/>
  <c r="F2865" i="92"/>
  <c r="F2861" i="92"/>
  <c r="F2857" i="92"/>
  <c r="F2853" i="92"/>
  <c r="F2849" i="92"/>
  <c r="F2845" i="92"/>
  <c r="F2841" i="92"/>
  <c r="F2837" i="92"/>
  <c r="F2833" i="92"/>
  <c r="F2829" i="92"/>
  <c r="F2825" i="92"/>
  <c r="F2821" i="92"/>
  <c r="F2817" i="92"/>
  <c r="F2813" i="92"/>
  <c r="F2809" i="92"/>
  <c r="F2805" i="92"/>
  <c r="F2801" i="92"/>
  <c r="F2797" i="92"/>
  <c r="F2793" i="92"/>
  <c r="F2789" i="92"/>
  <c r="F2785" i="92"/>
  <c r="F2781" i="92"/>
  <c r="F2777" i="92"/>
  <c r="F2773" i="92"/>
  <c r="F2769" i="92"/>
  <c r="F2765" i="92"/>
  <c r="F2761" i="92"/>
  <c r="F2757" i="92"/>
  <c r="F2753" i="92"/>
  <c r="F2749" i="92"/>
  <c r="F2745" i="92"/>
  <c r="F2741" i="92"/>
  <c r="F2737" i="92"/>
  <c r="F2733" i="92"/>
  <c r="F2729" i="92"/>
  <c r="F2725" i="92"/>
  <c r="F2721" i="92"/>
  <c r="F2717" i="92"/>
  <c r="F2713" i="92"/>
  <c r="F2709" i="92"/>
  <c r="F2705" i="92"/>
  <c r="F2701" i="92"/>
  <c r="F2697" i="92"/>
  <c r="F2693" i="92"/>
  <c r="F2689" i="92"/>
  <c r="F2685" i="92"/>
  <c r="F2681" i="92"/>
  <c r="F2677" i="92"/>
  <c r="F2673" i="92"/>
  <c r="F2669" i="92"/>
  <c r="F2665" i="92"/>
  <c r="F2661" i="92"/>
  <c r="F2657" i="92"/>
  <c r="F2653" i="92"/>
  <c r="F2649" i="92"/>
  <c r="F2645" i="92"/>
  <c r="F2641" i="92"/>
  <c r="F2637" i="92"/>
  <c r="F2633" i="92"/>
  <c r="F2629" i="92"/>
  <c r="F2625" i="92"/>
  <c r="F2621" i="92"/>
  <c r="F2617" i="92"/>
  <c r="F2613" i="92"/>
  <c r="F2609" i="92"/>
  <c r="F2605" i="92"/>
  <c r="F2601" i="92"/>
  <c r="F2597" i="92"/>
  <c r="F2593" i="92"/>
  <c r="F2589" i="92"/>
  <c r="F2585" i="92"/>
  <c r="F2581" i="92"/>
  <c r="F2577" i="92"/>
  <c r="F2573" i="92"/>
  <c r="F2569" i="92"/>
  <c r="F2565" i="92"/>
  <c r="F2561" i="92"/>
  <c r="F2557" i="92"/>
  <c r="F2553" i="92"/>
  <c r="F2549" i="92"/>
  <c r="F2533" i="92"/>
  <c r="F2529" i="92"/>
  <c r="F2525" i="92"/>
  <c r="F2521" i="92"/>
  <c r="F2517" i="92"/>
  <c r="F2513" i="92"/>
  <c r="F2509" i="92"/>
  <c r="F2505" i="92"/>
  <c r="F2501" i="92"/>
  <c r="F2497" i="92"/>
  <c r="F2493" i="92"/>
  <c r="F2489" i="92"/>
  <c r="F2485" i="92"/>
  <c r="F2481" i="92"/>
  <c r="F2477" i="92"/>
  <c r="F2473" i="92"/>
  <c r="F2469" i="92"/>
  <c r="F2465" i="92"/>
  <c r="F2461" i="92"/>
  <c r="F2457" i="92"/>
  <c r="F2453" i="92"/>
  <c r="F2449" i="92"/>
  <c r="F2445" i="92"/>
  <c r="F2441" i="92"/>
  <c r="F2437" i="92"/>
  <c r="F2433" i="92"/>
  <c r="D97" i="68"/>
  <c r="D93" i="68"/>
  <c r="D89" i="68"/>
  <c r="D85" i="68"/>
  <c r="D81" i="68"/>
  <c r="D77" i="68"/>
  <c r="D73" i="68"/>
  <c r="D69" i="68"/>
  <c r="D65" i="68"/>
  <c r="D61" i="68"/>
  <c r="D57" i="68"/>
  <c r="D53" i="68"/>
  <c r="D49" i="68"/>
  <c r="D45" i="68"/>
  <c r="D41" i="68"/>
  <c r="D37" i="68"/>
  <c r="D33" i="68"/>
  <c r="D29" i="68"/>
  <c r="D25" i="68"/>
  <c r="D21" i="68"/>
  <c r="D17" i="68"/>
  <c r="D13" i="68"/>
  <c r="D9" i="68"/>
  <c r="D5" i="68"/>
  <c r="D96" i="68"/>
  <c r="D92" i="68"/>
  <c r="D88" i="68"/>
  <c r="D84" i="68"/>
  <c r="D80" i="68"/>
  <c r="D76" i="68"/>
  <c r="D72" i="68"/>
  <c r="D68" i="68"/>
  <c r="D64" i="68"/>
  <c r="D60" i="68"/>
  <c r="D56" i="68"/>
  <c r="D52" i="68"/>
  <c r="D48" i="68"/>
  <c r="D44" i="68"/>
  <c r="D40" i="68"/>
  <c r="D36" i="68"/>
  <c r="D32" i="68"/>
  <c r="D28" i="68"/>
  <c r="D24" i="68"/>
  <c r="D20" i="68"/>
  <c r="D16" i="68"/>
  <c r="D12" i="68"/>
  <c r="D8" i="68"/>
  <c r="D4" i="68"/>
  <c r="E95" i="68"/>
  <c r="E91" i="68"/>
  <c r="E87" i="68"/>
  <c r="E83" i="68"/>
  <c r="E79" i="68"/>
  <c r="E75" i="68"/>
  <c r="E71" i="68"/>
  <c r="E67" i="68"/>
  <c r="E63" i="68"/>
  <c r="E59" i="68"/>
  <c r="E55" i="68"/>
  <c r="E51" i="68"/>
  <c r="E47" i="68"/>
  <c r="E43" i="68"/>
  <c r="E39" i="68"/>
  <c r="E35" i="68"/>
  <c r="E31" i="68"/>
  <c r="E27" i="68"/>
  <c r="E23" i="68"/>
  <c r="E19" i="68"/>
  <c r="E15" i="68"/>
  <c r="E11" i="68"/>
  <c r="E7" i="68"/>
  <c r="E3" i="68"/>
  <c r="F202" i="92"/>
  <c r="F198" i="92"/>
  <c r="F190" i="92"/>
  <c r="F186" i="92"/>
  <c r="F178" i="92"/>
  <c r="E6" i="68"/>
  <c r="F2429" i="92"/>
  <c r="F2425" i="92"/>
  <c r="F2421" i="92"/>
  <c r="F2417" i="92"/>
  <c r="F2413" i="92"/>
  <c r="F2409" i="92"/>
  <c r="F2405" i="92"/>
  <c r="F2401" i="92"/>
  <c r="F2397" i="92"/>
  <c r="F2393" i="92"/>
  <c r="F2389" i="92"/>
  <c r="F2385" i="92"/>
  <c r="F2381" i="92"/>
  <c r="F2377" i="92"/>
  <c r="F2373" i="92"/>
  <c r="F2369" i="92"/>
  <c r="F2365" i="92"/>
  <c r="F2361" i="92"/>
  <c r="F2357" i="92"/>
  <c r="F2353" i="92"/>
  <c r="F2349" i="92"/>
  <c r="F2345" i="92"/>
  <c r="F2341" i="92"/>
  <c r="F2337" i="92"/>
  <c r="F2333" i="92"/>
  <c r="F2329" i="92"/>
  <c r="F2325" i="92"/>
  <c r="F2321" i="92"/>
  <c r="F2317" i="92"/>
  <c r="F2313" i="92"/>
  <c r="F2309" i="92"/>
  <c r="F2305" i="92"/>
  <c r="F2301" i="92"/>
  <c r="F2297" i="92"/>
  <c r="F2281" i="92"/>
  <c r="F2277" i="92"/>
  <c r="F2273" i="92"/>
  <c r="F2269" i="92"/>
  <c r="F2265" i="92"/>
  <c r="F2261" i="92"/>
  <c r="F2245" i="92"/>
  <c r="F2241" i="92"/>
  <c r="F2237" i="92"/>
  <c r="F2233" i="92"/>
  <c r="F2229" i="92"/>
  <c r="F2225" i="92"/>
  <c r="F2221" i="92"/>
  <c r="F2217" i="92"/>
  <c r="F2213" i="92"/>
  <c r="F2209" i="92"/>
  <c r="F2205" i="92"/>
  <c r="F2201" i="92"/>
  <c r="F2197" i="92"/>
  <c r="F2193" i="92"/>
  <c r="F2189" i="92"/>
  <c r="F2185" i="92"/>
  <c r="F2181" i="92"/>
  <c r="F2177" i="92"/>
  <c r="F2173" i="92"/>
  <c r="F2169" i="92"/>
  <c r="F2165" i="92"/>
  <c r="F2161" i="92"/>
  <c r="F2157" i="92"/>
  <c r="E97" i="68"/>
  <c r="F97" i="68" s="1"/>
  <c r="E93" i="68"/>
  <c r="E89" i="68"/>
  <c r="E85" i="68"/>
  <c r="E81" i="68"/>
  <c r="E77" i="68"/>
  <c r="E73" i="68"/>
  <c r="F73" i="68" s="1"/>
  <c r="E69" i="68"/>
  <c r="E65" i="68"/>
  <c r="F65" i="68" s="1"/>
  <c r="E61" i="68"/>
  <c r="F61" i="68" s="1"/>
  <c r="E57" i="68"/>
  <c r="E53" i="68"/>
  <c r="F53" i="68" s="1"/>
  <c r="E49" i="68"/>
  <c r="E45" i="68"/>
  <c r="E41" i="68"/>
  <c r="F41" i="68" s="1"/>
  <c r="E37" i="68"/>
  <c r="E33" i="68"/>
  <c r="F33" i="68" s="1"/>
  <c r="E29" i="68"/>
  <c r="F29" i="68" s="1"/>
  <c r="E25" i="68"/>
  <c r="E21" i="68"/>
  <c r="E17" i="68"/>
  <c r="E13" i="68"/>
  <c r="F4174" i="92"/>
  <c r="F4170" i="92"/>
  <c r="F4162" i="92"/>
  <c r="F4158" i="92"/>
  <c r="F4150" i="92"/>
  <c r="F4146" i="92"/>
  <c r="F4138" i="92"/>
  <c r="F4134" i="92"/>
  <c r="F4130" i="92"/>
  <c r="F4126" i="92"/>
  <c r="F4122" i="92"/>
  <c r="F4114" i="92"/>
  <c r="F4110" i="92"/>
  <c r="F4102" i="92"/>
  <c r="F4098" i="92"/>
  <c r="F4090" i="92"/>
  <c r="F4086" i="92"/>
  <c r="F4078" i="92"/>
  <c r="F4074" i="92"/>
  <c r="F4066" i="92"/>
  <c r="F4062" i="92"/>
  <c r="F4054" i="92"/>
  <c r="F4050" i="92"/>
  <c r="F4042" i="92"/>
  <c r="F4038" i="92"/>
  <c r="F4030" i="92"/>
  <c r="F4026" i="92"/>
  <c r="F4018" i="92"/>
  <c r="F4014" i="92"/>
  <c r="F4006" i="92"/>
  <c r="F4002" i="92"/>
  <c r="F3994" i="92"/>
  <c r="F3990" i="92"/>
  <c r="F3982" i="92"/>
  <c r="F3978" i="92"/>
  <c r="F3974" i="92"/>
  <c r="F3958" i="92"/>
  <c r="F3954" i="92"/>
  <c r="F3950" i="92"/>
  <c r="F3946" i="92"/>
  <c r="F3942" i="92"/>
  <c r="F3934" i="92"/>
  <c r="F3930" i="92"/>
  <c r="F3922" i="92"/>
  <c r="F3918" i="92"/>
  <c r="F3910" i="92"/>
  <c r="F3906" i="92"/>
  <c r="F3902" i="92"/>
  <c r="F3898" i="92"/>
  <c r="F3894" i="92"/>
  <c r="F3886" i="92"/>
  <c r="F3882" i="92"/>
  <c r="F3874" i="92"/>
  <c r="F3870" i="92"/>
  <c r="F3862" i="92"/>
  <c r="F3858" i="92"/>
  <c r="F3854" i="92"/>
  <c r="F3850" i="92"/>
  <c r="F3846" i="92"/>
  <c r="F3838" i="92"/>
  <c r="F3834" i="92"/>
  <c r="F3826" i="92"/>
  <c r="F3822" i="92"/>
  <c r="F3818" i="92"/>
  <c r="F3814" i="92"/>
  <c r="F3810" i="92"/>
  <c r="F3802" i="92"/>
  <c r="F3798" i="92"/>
  <c r="F3790" i="92"/>
  <c r="F3786" i="92"/>
  <c r="F3778" i="92"/>
  <c r="F3774" i="92"/>
  <c r="F3766" i="92"/>
  <c r="F3762" i="92"/>
  <c r="F3514" i="92"/>
  <c r="F3510" i="92"/>
  <c r="F3506" i="92"/>
  <c r="F3502" i="92"/>
  <c r="F3498" i="92"/>
  <c r="F3490" i="92"/>
  <c r="F3486" i="92"/>
  <c r="F3478" i="92"/>
  <c r="F3474" i="92"/>
  <c r="F3466" i="92"/>
  <c r="F3462" i="92"/>
  <c r="F3454" i="92"/>
  <c r="F3450" i="92"/>
  <c r="F3442" i="92"/>
  <c r="F3438" i="92"/>
  <c r="F3430" i="92"/>
  <c r="F3426" i="92"/>
  <c r="F3418" i="92"/>
  <c r="F3414" i="92"/>
  <c r="F3406" i="92"/>
  <c r="F3402" i="92"/>
  <c r="F3394" i="92"/>
  <c r="F3390" i="92"/>
  <c r="F3386" i="92"/>
  <c r="F3382" i="92"/>
  <c r="F3378" i="92"/>
  <c r="F3370" i="92"/>
  <c r="F3366" i="92"/>
  <c r="F3358" i="92"/>
  <c r="F3354" i="92"/>
  <c r="F3346" i="92"/>
  <c r="F3342" i="92"/>
  <c r="F3334" i="92"/>
  <c r="F3330" i="92"/>
  <c r="F3322" i="92"/>
  <c r="F3318" i="92"/>
  <c r="F3310" i="92"/>
  <c r="F3306" i="92"/>
  <c r="F3298" i="92"/>
  <c r="F3294" i="92"/>
  <c r="F3286" i="92"/>
  <c r="F3282" i="92"/>
  <c r="F3274" i="92"/>
  <c r="F3270" i="92"/>
  <c r="F3266" i="92"/>
  <c r="F3262" i="92"/>
  <c r="F3258" i="92"/>
  <c r="F3250" i="92"/>
  <c r="F3246" i="92"/>
  <c r="F3238" i="92"/>
  <c r="F3234" i="92"/>
  <c r="F3226" i="92"/>
  <c r="F3222" i="92"/>
  <c r="F3214" i="92"/>
  <c r="F3210" i="92"/>
  <c r="F3202" i="92"/>
  <c r="F3198" i="92"/>
  <c r="F3190" i="92"/>
  <c r="F3186" i="92"/>
  <c r="F3178" i="92"/>
  <c r="F3174" i="92"/>
  <c r="F3166" i="92"/>
  <c r="F3162" i="92"/>
  <c r="F3154" i="92"/>
  <c r="F3150" i="92"/>
  <c r="F3142" i="92"/>
  <c r="F3138" i="92"/>
  <c r="F3134" i="92"/>
  <c r="F3130" i="92"/>
  <c r="F3126" i="92"/>
  <c r="F3118" i="92"/>
  <c r="F3114" i="92"/>
  <c r="F3106" i="92"/>
  <c r="F3102" i="92"/>
  <c r="F3094" i="92"/>
  <c r="F3090" i="92"/>
  <c r="F3082" i="92"/>
  <c r="F3078" i="92"/>
  <c r="F3070" i="92"/>
  <c r="F3066" i="92"/>
  <c r="F3058" i="92"/>
  <c r="F3054" i="92"/>
  <c r="F3046" i="92"/>
  <c r="F3042" i="92"/>
  <c r="F3034" i="92"/>
  <c r="F3030" i="92"/>
  <c r="F3026" i="92"/>
  <c r="F3022" i="92"/>
  <c r="F3018" i="92"/>
  <c r="F3010" i="92"/>
  <c r="F3006" i="92"/>
  <c r="F2998" i="92"/>
  <c r="F2994" i="92"/>
  <c r="F2974" i="92"/>
  <c r="F2970" i="92"/>
  <c r="F2962" i="92"/>
  <c r="F2958" i="92"/>
  <c r="F2950" i="92"/>
  <c r="F2946" i="92"/>
  <c r="F2938" i="92"/>
  <c r="F2934" i="92"/>
  <c r="F2922" i="92"/>
  <c r="F2914" i="92"/>
  <c r="F2910" i="92"/>
  <c r="F4176" i="92"/>
  <c r="F4172" i="92"/>
  <c r="F4168" i="92"/>
  <c r="F4164" i="92"/>
  <c r="F4160" i="92"/>
  <c r="F4156" i="92"/>
  <c r="F4152" i="92"/>
  <c r="F4148" i="92"/>
  <c r="F4144" i="92"/>
  <c r="F4140" i="92"/>
  <c r="F4136" i="92"/>
  <c r="F2600" i="92"/>
  <c r="F2596" i="92"/>
  <c r="F2592" i="92"/>
  <c r="F2588" i="92"/>
  <c r="F2584" i="92"/>
  <c r="F2580" i="92"/>
  <c r="F2576" i="92"/>
  <c r="F2572" i="92"/>
  <c r="F2568" i="92"/>
  <c r="F2564" i="92"/>
  <c r="F2560" i="92"/>
  <c r="F2556" i="92"/>
  <c r="F2552" i="92"/>
  <c r="F2548" i="92"/>
  <c r="F2532" i="92"/>
  <c r="F2528" i="92"/>
  <c r="F2524" i="92"/>
  <c r="F2520" i="92"/>
  <c r="F2516" i="92"/>
  <c r="F2512" i="92"/>
  <c r="F2508" i="92"/>
  <c r="F2504" i="92"/>
  <c r="F2500" i="92"/>
  <c r="F2496" i="92"/>
  <c r="F2492" i="92"/>
  <c r="F2488" i="92"/>
  <c r="F2484" i="92"/>
  <c r="F2480" i="92"/>
  <c r="F2476" i="92"/>
  <c r="F2472" i="92"/>
  <c r="F2468" i="92"/>
  <c r="F2464" i="92"/>
  <c r="F2460" i="92"/>
  <c r="F2456" i="92"/>
  <c r="F2452" i="92"/>
  <c r="F2448" i="92"/>
  <c r="F2444" i="92"/>
  <c r="F2440" i="92"/>
  <c r="F2436" i="92"/>
  <c r="F2432" i="92"/>
  <c r="F2428" i="92"/>
  <c r="F2424" i="92"/>
  <c r="F2420" i="92"/>
  <c r="F2416" i="92"/>
  <c r="F2412" i="92"/>
  <c r="F2408" i="92"/>
  <c r="F2404" i="92"/>
  <c r="F2400" i="92"/>
  <c r="F2396" i="92"/>
  <c r="F2392" i="92"/>
  <c r="F2388" i="92"/>
  <c r="F2384" i="92"/>
  <c r="F2380" i="92"/>
  <c r="F2376" i="92"/>
  <c r="F2372" i="92"/>
  <c r="F2368" i="92"/>
  <c r="F2364" i="92"/>
  <c r="F2360" i="92"/>
  <c r="F2356" i="92"/>
  <c r="F2352" i="92"/>
  <c r="F2348" i="92"/>
  <c r="F2344" i="92"/>
  <c r="F2340" i="92"/>
  <c r="F2336" i="92"/>
  <c r="F2332" i="92"/>
  <c r="F2328" i="92"/>
  <c r="F2324" i="92"/>
  <c r="F2320" i="92"/>
  <c r="F2316" i="92"/>
  <c r="F2312" i="92"/>
  <c r="F2308" i="92"/>
  <c r="F2304" i="92"/>
  <c r="F2300" i="92"/>
  <c r="F2296" i="92"/>
  <c r="F2280" i="92"/>
  <c r="F2276" i="92"/>
  <c r="F2272" i="92"/>
  <c r="F2268" i="92"/>
  <c r="F2264" i="92"/>
  <c r="F2260" i="92"/>
  <c r="F2244" i="92"/>
  <c r="F2240" i="92"/>
  <c r="F2236" i="92"/>
  <c r="F2232" i="92"/>
  <c r="F2228" i="92"/>
  <c r="F2224" i="92"/>
  <c r="F2220" i="92"/>
  <c r="F2216" i="92"/>
  <c r="F2212" i="92"/>
  <c r="F2208" i="92"/>
  <c r="F2204" i="92"/>
  <c r="F2100" i="92"/>
  <c r="F2096" i="92"/>
  <c r="F2092" i="92"/>
  <c r="F2088" i="92"/>
  <c r="F2084" i="92"/>
  <c r="F2080" i="92"/>
  <c r="F2076" i="92"/>
  <c r="F2072" i="92"/>
  <c r="F2068" i="92"/>
  <c r="F2064" i="92"/>
  <c r="F2060" i="92"/>
  <c r="F2056" i="92"/>
  <c r="F2052" i="92"/>
  <c r="F2048" i="92"/>
  <c r="F2044" i="92"/>
  <c r="F2040" i="92"/>
  <c r="F2036" i="92"/>
  <c r="F2032" i="92"/>
  <c r="F2028" i="92"/>
  <c r="F2024" i="92"/>
  <c r="F2020" i="92"/>
  <c r="F2016" i="92"/>
  <c r="F2012" i="92"/>
  <c r="F2008" i="92"/>
  <c r="F2004" i="92"/>
  <c r="F2000" i="92"/>
  <c r="F1996" i="92"/>
  <c r="F1992" i="92"/>
  <c r="F1988" i="92"/>
  <c r="F1984" i="92"/>
  <c r="F1980" i="92"/>
  <c r="F1976" i="92"/>
  <c r="F1972" i="92"/>
  <c r="F1968" i="92"/>
  <c r="F1964" i="92"/>
  <c r="F1960" i="92"/>
  <c r="F1956" i="92"/>
  <c r="F1952" i="92"/>
  <c r="F1948" i="92"/>
  <c r="F1944" i="92"/>
  <c r="F1940" i="92"/>
  <c r="F1936" i="92"/>
  <c r="F1932" i="92"/>
  <c r="F1928" i="92"/>
  <c r="F1924" i="92"/>
  <c r="F1904" i="92"/>
  <c r="F1900" i="92"/>
  <c r="F5" i="92"/>
  <c r="F4166" i="92"/>
  <c r="F4082" i="92"/>
  <c r="F4094" i="92"/>
  <c r="F4010" i="92"/>
  <c r="F3926" i="92"/>
  <c r="F4132" i="92"/>
  <c r="F4128" i="92"/>
  <c r="F4124" i="92"/>
  <c r="F4120" i="92"/>
  <c r="F4116" i="92"/>
  <c r="F4112" i="92"/>
  <c r="F4108" i="92"/>
  <c r="F4104" i="92"/>
  <c r="F4100" i="92"/>
  <c r="F4096" i="92"/>
  <c r="F4092" i="92"/>
  <c r="F4088" i="92"/>
  <c r="F4084" i="92"/>
  <c r="F4080" i="92"/>
  <c r="F4076" i="92"/>
  <c r="F4072" i="92"/>
  <c r="F4068" i="92"/>
  <c r="F4064" i="92"/>
  <c r="F4060" i="92"/>
  <c r="F4056" i="92"/>
  <c r="F4052" i="92"/>
  <c r="F4048" i="92"/>
  <c r="F4044" i="92"/>
  <c r="F4040" i="92"/>
  <c r="F4036" i="92"/>
  <c r="F4032" i="92"/>
  <c r="F4028" i="92"/>
  <c r="F4024" i="92"/>
  <c r="F4020" i="92"/>
  <c r="F4016" i="92"/>
  <c r="F4012" i="92"/>
  <c r="F4008" i="92"/>
  <c r="F4004" i="92"/>
  <c r="F4000" i="92"/>
  <c r="F3996" i="92"/>
  <c r="F3992" i="92"/>
  <c r="F3988" i="92"/>
  <c r="F3984" i="92"/>
  <c r="F3980" i="92"/>
  <c r="F3976" i="92"/>
  <c r="F3960" i="92"/>
  <c r="F3956" i="92"/>
  <c r="F3952" i="92"/>
  <c r="F3948" i="92"/>
  <c r="F3944" i="92"/>
  <c r="F3940" i="92"/>
  <c r="F3936" i="92"/>
  <c r="F3932" i="92"/>
  <c r="F3928" i="92"/>
  <c r="F3924" i="92"/>
  <c r="F3920" i="92"/>
  <c r="F3916" i="92"/>
  <c r="F3912" i="92"/>
  <c r="F3908" i="92"/>
  <c r="F3904" i="92"/>
  <c r="F3900" i="92"/>
  <c r="F3896" i="92"/>
  <c r="F3892" i="92"/>
  <c r="F3888" i="92"/>
  <c r="F3884" i="92"/>
  <c r="F3880" i="92"/>
  <c r="F3876" i="92"/>
  <c r="F3872" i="92"/>
  <c r="F3868" i="92"/>
  <c r="F3864" i="92"/>
  <c r="F3860" i="92"/>
  <c r="F3856" i="92"/>
  <c r="F3852" i="92"/>
  <c r="F3848" i="92"/>
  <c r="F3844" i="92"/>
  <c r="F3840" i="92"/>
  <c r="F3836" i="92"/>
  <c r="F3832" i="92"/>
  <c r="F3828" i="92"/>
  <c r="F3824" i="92"/>
  <c r="F3820" i="92"/>
  <c r="F3816" i="92"/>
  <c r="F3812" i="92"/>
  <c r="F3808" i="92"/>
  <c r="F3804" i="92"/>
  <c r="F3800" i="92"/>
  <c r="F3796" i="92"/>
  <c r="F3792" i="92"/>
  <c r="F3788" i="92"/>
  <c r="F3784" i="92"/>
  <c r="F3780" i="92"/>
  <c r="F3776" i="92"/>
  <c r="F3772" i="92"/>
  <c r="F3768" i="92"/>
  <c r="F3764" i="92"/>
  <c r="F3760" i="92"/>
  <c r="F3756" i="92"/>
  <c r="F3752" i="92"/>
  <c r="F3748" i="92"/>
  <c r="F3744" i="92"/>
  <c r="F3740" i="92"/>
  <c r="F3736" i="92"/>
  <c r="F3732" i="92"/>
  <c r="F3728" i="92"/>
  <c r="F3724" i="92"/>
  <c r="F3720" i="92"/>
  <c r="F3716" i="92"/>
  <c r="F3712" i="92"/>
  <c r="F3708" i="92"/>
  <c r="F3704" i="92"/>
  <c r="F3700" i="92"/>
  <c r="F3696" i="92"/>
  <c r="F3692" i="92"/>
  <c r="F3688" i="92"/>
  <c r="F3684" i="92"/>
  <c r="F3680" i="92"/>
  <c r="F3676" i="92"/>
  <c r="F3672" i="92"/>
  <c r="F3668" i="92"/>
  <c r="F3664" i="92"/>
  <c r="F3660" i="92"/>
  <c r="F3656" i="92"/>
  <c r="F3652" i="92"/>
  <c r="F3648" i="92"/>
  <c r="F3644" i="92"/>
  <c r="F3640" i="92"/>
  <c r="F3636" i="92"/>
  <c r="F3632" i="92"/>
  <c r="F3628" i="92"/>
  <c r="F3624" i="92"/>
  <c r="F3620" i="92"/>
  <c r="F4106" i="92"/>
  <c r="F4022" i="92"/>
  <c r="F3938" i="92"/>
  <c r="F4154" i="92"/>
  <c r="F4046" i="92"/>
  <c r="F3962" i="92"/>
  <c r="F3878" i="92"/>
  <c r="F4175" i="92"/>
  <c r="F4171" i="92"/>
  <c r="F4167" i="92"/>
  <c r="F4163" i="92"/>
  <c r="F4159" i="92"/>
  <c r="F4155" i="92"/>
  <c r="F4151" i="92"/>
  <c r="F4147" i="92"/>
  <c r="F4143" i="92"/>
  <c r="F4139" i="92"/>
  <c r="F4135" i="92"/>
  <c r="F4131" i="92"/>
  <c r="F4127" i="92"/>
  <c r="F4123" i="92"/>
  <c r="F4119" i="92"/>
  <c r="F4115" i="92"/>
  <c r="F4111" i="92"/>
  <c r="F4107" i="92"/>
  <c r="F4103" i="92"/>
  <c r="F4099" i="92"/>
  <c r="F4095" i="92"/>
  <c r="F4091" i="92"/>
  <c r="F4087" i="92"/>
  <c r="F4083" i="92"/>
  <c r="F4079" i="92"/>
  <c r="F4075" i="92"/>
  <c r="F4071" i="92"/>
  <c r="F4067" i="92"/>
  <c r="F4063" i="92"/>
  <c r="F4059" i="92"/>
  <c r="F4055" i="92"/>
  <c r="F4051" i="92"/>
  <c r="F4047" i="92"/>
  <c r="F4043" i="92"/>
  <c r="F4039" i="92"/>
  <c r="F4035" i="92"/>
  <c r="F4031" i="92"/>
  <c r="F4027" i="92"/>
  <c r="F4023" i="92"/>
  <c r="F4019" i="92"/>
  <c r="F4015" i="92"/>
  <c r="F4011" i="92"/>
  <c r="F4007" i="92"/>
  <c r="F4003" i="92"/>
  <c r="F3999" i="92"/>
  <c r="F3995" i="92"/>
  <c r="F3991" i="92"/>
  <c r="F3987" i="92"/>
  <c r="F3983" i="92"/>
  <c r="F3979" i="92"/>
  <c r="F3975" i="92"/>
  <c r="F3959" i="92"/>
  <c r="F3955" i="92"/>
  <c r="F3951" i="92"/>
  <c r="F3947" i="92"/>
  <c r="F3943" i="92"/>
  <c r="F3939" i="92"/>
  <c r="F3935" i="92"/>
  <c r="F3931" i="92"/>
  <c r="F3927" i="92"/>
  <c r="F3923" i="92"/>
  <c r="F3919" i="92"/>
  <c r="F3915" i="92"/>
  <c r="F3911" i="92"/>
  <c r="F3907" i="92"/>
  <c r="F3903" i="92"/>
  <c r="F3899" i="92"/>
  <c r="F3895" i="92"/>
  <c r="F3891" i="92"/>
  <c r="F3887" i="92"/>
  <c r="F3883" i="92"/>
  <c r="F3879" i="92"/>
  <c r="F3875" i="92"/>
  <c r="F3871" i="92"/>
  <c r="F3867" i="92"/>
  <c r="F3863" i="92"/>
  <c r="F3859" i="92"/>
  <c r="F3855" i="92"/>
  <c r="F3851" i="92"/>
  <c r="F3847" i="92"/>
  <c r="F3843" i="92"/>
  <c r="F3839" i="92"/>
  <c r="F3835" i="92"/>
  <c r="F3831" i="92"/>
  <c r="F3827" i="92"/>
  <c r="F3823" i="92"/>
  <c r="F3819" i="92"/>
  <c r="F3815" i="92"/>
  <c r="F3811" i="92"/>
  <c r="F3807" i="92"/>
  <c r="F3803" i="92"/>
  <c r="F3799" i="92"/>
  <c r="F3795" i="92"/>
  <c r="F3791" i="92"/>
  <c r="F3787" i="92"/>
  <c r="F3783" i="92"/>
  <c r="F3779" i="92"/>
  <c r="F3775" i="92"/>
  <c r="F3771" i="92"/>
  <c r="F3767" i="92"/>
  <c r="F3763" i="92"/>
  <c r="F3759" i="92"/>
  <c r="F3755" i="92"/>
  <c r="F3751" i="92"/>
  <c r="F3747" i="92"/>
  <c r="F3743" i="92"/>
  <c r="F3739" i="92"/>
  <c r="F3735" i="92"/>
  <c r="F3731" i="92"/>
  <c r="F3727" i="92"/>
  <c r="F3723" i="92"/>
  <c r="F3719" i="92"/>
  <c r="F3715" i="92"/>
  <c r="F3711" i="92"/>
  <c r="F3707" i="92"/>
  <c r="F3703" i="92"/>
  <c r="F3699" i="92"/>
  <c r="F3695" i="92"/>
  <c r="F3691" i="92"/>
  <c r="F3687" i="92"/>
  <c r="F3683" i="92"/>
  <c r="F3679" i="92"/>
  <c r="F3675" i="92"/>
  <c r="F3671" i="92"/>
  <c r="F4070" i="92"/>
  <c r="F3986" i="92"/>
  <c r="F4118" i="92"/>
  <c r="F4034" i="92"/>
  <c r="F3890" i="92"/>
  <c r="F3866" i="92"/>
  <c r="F3842" i="92"/>
  <c r="F3830" i="92"/>
  <c r="F3806" i="92"/>
  <c r="F3794" i="92"/>
  <c r="F3782" i="92"/>
  <c r="F3770" i="92"/>
  <c r="F3758" i="92"/>
  <c r="F3518" i="92"/>
  <c r="F3494" i="92"/>
  <c r="F3482" i="92"/>
  <c r="F3470" i="92"/>
  <c r="F3458" i="92"/>
  <c r="F3446" i="92"/>
  <c r="F3434" i="92"/>
  <c r="F3422" i="92"/>
  <c r="F3410" i="92"/>
  <c r="F3398" i="92"/>
  <c r="F3374" i="92"/>
  <c r="F3362" i="92"/>
  <c r="F3350" i="92"/>
  <c r="F3338" i="92"/>
  <c r="F3326" i="92"/>
  <c r="F3314" i="92"/>
  <c r="F3302" i="92"/>
  <c r="F3290" i="92"/>
  <c r="F3278" i="92"/>
  <c r="F3254" i="92"/>
  <c r="F3242" i="92"/>
  <c r="F3230" i="92"/>
  <c r="F4142" i="92"/>
  <c r="F4058" i="92"/>
  <c r="F3998" i="92"/>
  <c r="F3914" i="92"/>
  <c r="F3616" i="92"/>
  <c r="F3612" i="92"/>
  <c r="F3608" i="92"/>
  <c r="F3604" i="92"/>
  <c r="F3600" i="92"/>
  <c r="F3596" i="92"/>
  <c r="F3592" i="92"/>
  <c r="F3588" i="92"/>
  <c r="F3584" i="92"/>
  <c r="F3580" i="92"/>
  <c r="F3576" i="92"/>
  <c r="F3572" i="92"/>
  <c r="F3568" i="92"/>
  <c r="F3564" i="92"/>
  <c r="F3560" i="92"/>
  <c r="F3556" i="92"/>
  <c r="F3552" i="92"/>
  <c r="F3548" i="92"/>
  <c r="F3544" i="92"/>
  <c r="F3540" i="92"/>
  <c r="F3536" i="92"/>
  <c r="F3532" i="92"/>
  <c r="F3528" i="92"/>
  <c r="F3524" i="92"/>
  <c r="F3520" i="92"/>
  <c r="F3516" i="92"/>
  <c r="F3512" i="92"/>
  <c r="F3508" i="92"/>
  <c r="F3504" i="92"/>
  <c r="F3500" i="92"/>
  <c r="F3496" i="92"/>
  <c r="F3492" i="92"/>
  <c r="F3488" i="92"/>
  <c r="F3484" i="92"/>
  <c r="F3480" i="92"/>
  <c r="F3476" i="92"/>
  <c r="F3472" i="92"/>
  <c r="F3468" i="92"/>
  <c r="F3464" i="92"/>
  <c r="F3460" i="92"/>
  <c r="F3456" i="92"/>
  <c r="F3452" i="92"/>
  <c r="F3448" i="92"/>
  <c r="F3444" i="92"/>
  <c r="F3440" i="92"/>
  <c r="F3436" i="92"/>
  <c r="F3432" i="92"/>
  <c r="F3428" i="92"/>
  <c r="F3424" i="92"/>
  <c r="F3420" i="92"/>
  <c r="F3416" i="92"/>
  <c r="F3412" i="92"/>
  <c r="F3408" i="92"/>
  <c r="F3404" i="92"/>
  <c r="F3400" i="92"/>
  <c r="F3396" i="92"/>
  <c r="F3392" i="92"/>
  <c r="F3388" i="92"/>
  <c r="F3384" i="92"/>
  <c r="F3380" i="92"/>
  <c r="F3376" i="92"/>
  <c r="F3372" i="92"/>
  <c r="F3368" i="92"/>
  <c r="F3364" i="92"/>
  <c r="F3360" i="92"/>
  <c r="F3356" i="92"/>
  <c r="F3352" i="92"/>
  <c r="F3348" i="92"/>
  <c r="F3344" i="92"/>
  <c r="F3340" i="92"/>
  <c r="F3336" i="92"/>
  <c r="F3332" i="92"/>
  <c r="F3328" i="92"/>
  <c r="F3324" i="92"/>
  <c r="F3320" i="92"/>
  <c r="F3316" i="92"/>
  <c r="F3312" i="92"/>
  <c r="F3308" i="92"/>
  <c r="F3304" i="92"/>
  <c r="F3300" i="92"/>
  <c r="F3296" i="92"/>
  <c r="F3292" i="92"/>
  <c r="F3288" i="92"/>
  <c r="F3284" i="92"/>
  <c r="F3280" i="92"/>
  <c r="F3276" i="92"/>
  <c r="F3272" i="92"/>
  <c r="F3268" i="92"/>
  <c r="F3264" i="92"/>
  <c r="F3260" i="92"/>
  <c r="F3256" i="92"/>
  <c r="F3252" i="92"/>
  <c r="F3248" i="92"/>
  <c r="F3244" i="92"/>
  <c r="F3240" i="92"/>
  <c r="F3236" i="92"/>
  <c r="F3232" i="92"/>
  <c r="F3228" i="92"/>
  <c r="F3224" i="92"/>
  <c r="F3220" i="92"/>
  <c r="F3216" i="92"/>
  <c r="F3212" i="92"/>
  <c r="F3208" i="92"/>
  <c r="F3204" i="92"/>
  <c r="F3200" i="92"/>
  <c r="F3196" i="92"/>
  <c r="F3192" i="92"/>
  <c r="F3188" i="92"/>
  <c r="F3184" i="92"/>
  <c r="F3180" i="92"/>
  <c r="F3176" i="92"/>
  <c r="F3172" i="92"/>
  <c r="F3168" i="92"/>
  <c r="F3164" i="92"/>
  <c r="F3160" i="92"/>
  <c r="F3156" i="92"/>
  <c r="F3152" i="92"/>
  <c r="F3148" i="92"/>
  <c r="F3144" i="92"/>
  <c r="F3140" i="92"/>
  <c r="F3136" i="92"/>
  <c r="F3132" i="92"/>
  <c r="F3128" i="92"/>
  <c r="F3124" i="92"/>
  <c r="F3120" i="92"/>
  <c r="F3116" i="92"/>
  <c r="F3112" i="92"/>
  <c r="F3108" i="92"/>
  <c r="F3104" i="92"/>
  <c r="F3100" i="92"/>
  <c r="F3096" i="92"/>
  <c r="F3092" i="92"/>
  <c r="F3088" i="92"/>
  <c r="F3084" i="92"/>
  <c r="F3080" i="92"/>
  <c r="F3076" i="92"/>
  <c r="F3072" i="92"/>
  <c r="F3068" i="92"/>
  <c r="F3064" i="92"/>
  <c r="F3060" i="92"/>
  <c r="F3056" i="92"/>
  <c r="F3052" i="92"/>
  <c r="F3048" i="92"/>
  <c r="F3044" i="92"/>
  <c r="F3040" i="92"/>
  <c r="F3036" i="92"/>
  <c r="F3032" i="92"/>
  <c r="F3028" i="92"/>
  <c r="F3024" i="92"/>
  <c r="F3020" i="92"/>
  <c r="F3016" i="92"/>
  <c r="F3012" i="92"/>
  <c r="F3008" i="92"/>
  <c r="F3004" i="92"/>
  <c r="F3000" i="92"/>
  <c r="F2996" i="92"/>
  <c r="F2992" i="92"/>
  <c r="F2976" i="92"/>
  <c r="F2972" i="92"/>
  <c r="F2968" i="92"/>
  <c r="F2964" i="92"/>
  <c r="F2960" i="92"/>
  <c r="F2956" i="92"/>
  <c r="F2952" i="92"/>
  <c r="F2948" i="92"/>
  <c r="F2944" i="92"/>
  <c r="F2940" i="92"/>
  <c r="F2936" i="92"/>
  <c r="F2932" i="92"/>
  <c r="F2920" i="92"/>
  <c r="F3667" i="92"/>
  <c r="F3663" i="92"/>
  <c r="F3659" i="92"/>
  <c r="F3655" i="92"/>
  <c r="F3651" i="92"/>
  <c r="F3647" i="92"/>
  <c r="F3643" i="92"/>
  <c r="F3639" i="92"/>
  <c r="F3635" i="92"/>
  <c r="F3631" i="92"/>
  <c r="F3627" i="92"/>
  <c r="F3623" i="92"/>
  <c r="F3619" i="92"/>
  <c r="F3615" i="92"/>
  <c r="F3611" i="92"/>
  <c r="F3607" i="92"/>
  <c r="F3603" i="92"/>
  <c r="F3599" i="92"/>
  <c r="F3595" i="92"/>
  <c r="F3591" i="92"/>
  <c r="F3587" i="92"/>
  <c r="F3583" i="92"/>
  <c r="F3579" i="92"/>
  <c r="F3575" i="92"/>
  <c r="F3571" i="92"/>
  <c r="F3567" i="92"/>
  <c r="F3563" i="92"/>
  <c r="F3559" i="92"/>
  <c r="F3555" i="92"/>
  <c r="F3551" i="92"/>
  <c r="F3547" i="92"/>
  <c r="F3543" i="92"/>
  <c r="F3539" i="92"/>
  <c r="F3535" i="92"/>
  <c r="F3531" i="92"/>
  <c r="F3527" i="92"/>
  <c r="F3523" i="92"/>
  <c r="F3519" i="92"/>
  <c r="F3515" i="92"/>
  <c r="F3511" i="92"/>
  <c r="F3507" i="92"/>
  <c r="F3503" i="92"/>
  <c r="F3499" i="92"/>
  <c r="F3495" i="92"/>
  <c r="F3491" i="92"/>
  <c r="F3487" i="92"/>
  <c r="F3483" i="92"/>
  <c r="F3479" i="92"/>
  <c r="F3475" i="92"/>
  <c r="F3471" i="92"/>
  <c r="F3467" i="92"/>
  <c r="F3463" i="92"/>
  <c r="F3459" i="92"/>
  <c r="F3455" i="92"/>
  <c r="F3451" i="92"/>
  <c r="F3447" i="92"/>
  <c r="F3443" i="92"/>
  <c r="F3439" i="92"/>
  <c r="F3435" i="92"/>
  <c r="F3431" i="92"/>
  <c r="F3427" i="92"/>
  <c r="F3423" i="92"/>
  <c r="F3419" i="92"/>
  <c r="F3415" i="92"/>
  <c r="F3411" i="92"/>
  <c r="F3407" i="92"/>
  <c r="F3403" i="92"/>
  <c r="F3399" i="92"/>
  <c r="F3395" i="92"/>
  <c r="F3391" i="92"/>
  <c r="F3387" i="92"/>
  <c r="F3383" i="92"/>
  <c r="F3379" i="92"/>
  <c r="F3375" i="92"/>
  <c r="F3371" i="92"/>
  <c r="F3367" i="92"/>
  <c r="F3363" i="92"/>
  <c r="F3359" i="92"/>
  <c r="F3355" i="92"/>
  <c r="F3351" i="92"/>
  <c r="F3347" i="92"/>
  <c r="F3343" i="92"/>
  <c r="F3339" i="92"/>
  <c r="F3335" i="92"/>
  <c r="F3331" i="92"/>
  <c r="F3327" i="92"/>
  <c r="F3323" i="92"/>
  <c r="F3319" i="92"/>
  <c r="F3315" i="92"/>
  <c r="F3311" i="92"/>
  <c r="F3307" i="92"/>
  <c r="F3303" i="92"/>
  <c r="F3299" i="92"/>
  <c r="F3295" i="92"/>
  <c r="F3291" i="92"/>
  <c r="F3287" i="92"/>
  <c r="F3283" i="92"/>
  <c r="F3279" i="92"/>
  <c r="F3275" i="92"/>
  <c r="F3271" i="92"/>
  <c r="F3267" i="92"/>
  <c r="F3263" i="92"/>
  <c r="F3259" i="92"/>
  <c r="F3255" i="92"/>
  <c r="F3251" i="92"/>
  <c r="F3247" i="92"/>
  <c r="F3243" i="92"/>
  <c r="F3239" i="92"/>
  <c r="F3235" i="92"/>
  <c r="F3231" i="92"/>
  <c r="F3227" i="92"/>
  <c r="F3223" i="92"/>
  <c r="F3219" i="92"/>
  <c r="F3215" i="92"/>
  <c r="F3211" i="92"/>
  <c r="F3207" i="92"/>
  <c r="F3203" i="92"/>
  <c r="F3199" i="92"/>
  <c r="F3195" i="92"/>
  <c r="F3191" i="92"/>
  <c r="F3187" i="92"/>
  <c r="F3183" i="92"/>
  <c r="F3179" i="92"/>
  <c r="F3175" i="92"/>
  <c r="F3171" i="92"/>
  <c r="F3167" i="92"/>
  <c r="F3163" i="92"/>
  <c r="F3159" i="92"/>
  <c r="F3155" i="92"/>
  <c r="F3151" i="92"/>
  <c r="F3147" i="92"/>
  <c r="F3143" i="92"/>
  <c r="F3139" i="92"/>
  <c r="F3135" i="92"/>
  <c r="F3131" i="92"/>
  <c r="F3127" i="92"/>
  <c r="F3123" i="92"/>
  <c r="F3119" i="92"/>
  <c r="F3115" i="92"/>
  <c r="F3111" i="92"/>
  <c r="F3107" i="92"/>
  <c r="F3103" i="92"/>
  <c r="F3099" i="92"/>
  <c r="F3095" i="92"/>
  <c r="F3091" i="92"/>
  <c r="F3087" i="92"/>
  <c r="F3083" i="92"/>
  <c r="F3079" i="92"/>
  <c r="F3075" i="92"/>
  <c r="F3071" i="92"/>
  <c r="F3067" i="92"/>
  <c r="F3063" i="92"/>
  <c r="F3059" i="92"/>
  <c r="F3055" i="92"/>
  <c r="F3051" i="92"/>
  <c r="F3047" i="92"/>
  <c r="F3043" i="92"/>
  <c r="F3039" i="92"/>
  <c r="F3035" i="92"/>
  <c r="F3031" i="92"/>
  <c r="F3027" i="92"/>
  <c r="F3023" i="92"/>
  <c r="F3019" i="92"/>
  <c r="F3015" i="92"/>
  <c r="F3011" i="92"/>
  <c r="F3007" i="92"/>
  <c r="F3003" i="92"/>
  <c r="F2999" i="92"/>
  <c r="F2995" i="92"/>
  <c r="F2991" i="92"/>
  <c r="F2975" i="92"/>
  <c r="F2971" i="92"/>
  <c r="F2967" i="92"/>
  <c r="F3218" i="92"/>
  <c r="F3206" i="92"/>
  <c r="F3194" i="92"/>
  <c r="F3182" i="92"/>
  <c r="F3170" i="92"/>
  <c r="F3158" i="92"/>
  <c r="F3146" i="92"/>
  <c r="F3122" i="92"/>
  <c r="F3110" i="92"/>
  <c r="F3098" i="92"/>
  <c r="F3086" i="92"/>
  <c r="F3074" i="92"/>
  <c r="F3062" i="92"/>
  <c r="F3050" i="92"/>
  <c r="F3038" i="92"/>
  <c r="F3014" i="92"/>
  <c r="F3002" i="92"/>
  <c r="F2990" i="92"/>
  <c r="F2978" i="92"/>
  <c r="F2966" i="92"/>
  <c r="F2954" i="92"/>
  <c r="F2942" i="92"/>
  <c r="F2930" i="92"/>
  <c r="F2918" i="92"/>
  <c r="F2906" i="92"/>
  <c r="F2916" i="92"/>
  <c r="F2912" i="92"/>
  <c r="F2908" i="92"/>
  <c r="F2904" i="92"/>
  <c r="F2900" i="92"/>
  <c r="F2896" i="92"/>
  <c r="F2892" i="92"/>
  <c r="F2888" i="92"/>
  <c r="F2884" i="92"/>
  <c r="F2880" i="92"/>
  <c r="F2876" i="92"/>
  <c r="F2872" i="92"/>
  <c r="F2868" i="92"/>
  <c r="F2864" i="92"/>
  <c r="F2860" i="92"/>
  <c r="F2856" i="92"/>
  <c r="F2852" i="92"/>
  <c r="F2848" i="92"/>
  <c r="F2844" i="92"/>
  <c r="F2840" i="92"/>
  <c r="F2836" i="92"/>
  <c r="F2832" i="92"/>
  <c r="F2828" i="92"/>
  <c r="F2824" i="92"/>
  <c r="F2820" i="92"/>
  <c r="F2816" i="92"/>
  <c r="F2812" i="92"/>
  <c r="F2808" i="92"/>
  <c r="F2804" i="92"/>
  <c r="F2800" i="92"/>
  <c r="F2796" i="92"/>
  <c r="F2792" i="92"/>
  <c r="F2788" i="92"/>
  <c r="F2784" i="92"/>
  <c r="F2780" i="92"/>
  <c r="F2776" i="92"/>
  <c r="F2772" i="92"/>
  <c r="F2768" i="92"/>
  <c r="F2764" i="92"/>
  <c r="F2760" i="92"/>
  <c r="F2756" i="92"/>
  <c r="F2752" i="92"/>
  <c r="F2748" i="92"/>
  <c r="F2744" i="92"/>
  <c r="F2740" i="92"/>
  <c r="F2736" i="92"/>
  <c r="F2732" i="92"/>
  <c r="F2728" i="92"/>
  <c r="F2724" i="92"/>
  <c r="F2720" i="92"/>
  <c r="F2716" i="92"/>
  <c r="F2712" i="92"/>
  <c r="F2708" i="92"/>
  <c r="F2704" i="92"/>
  <c r="F2700" i="92"/>
  <c r="F2696" i="92"/>
  <c r="F2692" i="92"/>
  <c r="F2688" i="92"/>
  <c r="F2684" i="92"/>
  <c r="F2680" i="92"/>
  <c r="F2676" i="92"/>
  <c r="F2672" i="92"/>
  <c r="F2668" i="92"/>
  <c r="F2664" i="92"/>
  <c r="F2660" i="92"/>
  <c r="F2656" i="92"/>
  <c r="F2652" i="92"/>
  <c r="F2648" i="92"/>
  <c r="F2644" i="92"/>
  <c r="F2640" i="92"/>
  <c r="F2636" i="92"/>
  <c r="F2632" i="92"/>
  <c r="F2628" i="92"/>
  <c r="F2624" i="92"/>
  <c r="F2620" i="92"/>
  <c r="F2616" i="92"/>
  <c r="F2612" i="92"/>
  <c r="F2608" i="92"/>
  <c r="F2604" i="92"/>
  <c r="F2200" i="92"/>
  <c r="F2196" i="92"/>
  <c r="F2192" i="92"/>
  <c r="F2188" i="92"/>
  <c r="F2184" i="92"/>
  <c r="F2180" i="92"/>
  <c r="F2176" i="92"/>
  <c r="F2172" i="92"/>
  <c r="F2168" i="92"/>
  <c r="F2164" i="92"/>
  <c r="F2160" i="92"/>
  <c r="F2156" i="92"/>
  <c r="F2152" i="92"/>
  <c r="F2148" i="92"/>
  <c r="F2144" i="92"/>
  <c r="F2140" i="92"/>
  <c r="F2124" i="92"/>
  <c r="F2120" i="92"/>
  <c r="F2116" i="92"/>
  <c r="F2112" i="92"/>
  <c r="F2108" i="92"/>
  <c r="F2104" i="92"/>
  <c r="F1920" i="92"/>
  <c r="F1916" i="92"/>
  <c r="F1912" i="92"/>
  <c r="F1908" i="92"/>
  <c r="F1896" i="92"/>
  <c r="F1892" i="92"/>
  <c r="F1888" i="92"/>
  <c r="F1884" i="92"/>
  <c r="F1880" i="92"/>
  <c r="F1876" i="92"/>
  <c r="F1872" i="92"/>
  <c r="F1868" i="92"/>
  <c r="F1864" i="92"/>
  <c r="F1860" i="92"/>
  <c r="F1856" i="92"/>
  <c r="F1852" i="92"/>
  <c r="F1848" i="92"/>
  <c r="F1844" i="92"/>
  <c r="F1840" i="92"/>
  <c r="F1836" i="92"/>
  <c r="F1832" i="92"/>
  <c r="F1828" i="92"/>
  <c r="F1824" i="92"/>
  <c r="F2963" i="92"/>
  <c r="F2959" i="92"/>
  <c r="F2955" i="92"/>
  <c r="F2951" i="92"/>
  <c r="F2947" i="92"/>
  <c r="F2943" i="92"/>
  <c r="F2939" i="92"/>
  <c r="F2935" i="92"/>
  <c r="F2931" i="92"/>
  <c r="F2923" i="92"/>
  <c r="F2919" i="92"/>
  <c r="F2915" i="92"/>
  <c r="F2911" i="92"/>
  <c r="F2907" i="92"/>
  <c r="F2903" i="92"/>
  <c r="F2899" i="92"/>
  <c r="F2895" i="92"/>
  <c r="F2891" i="92"/>
  <c r="F2887" i="92"/>
  <c r="F2883" i="92"/>
  <c r="F2879" i="92"/>
  <c r="F2875" i="92"/>
  <c r="F2871" i="92"/>
  <c r="F2867" i="92"/>
  <c r="F2863" i="92"/>
  <c r="F2859" i="92"/>
  <c r="F2855" i="92"/>
  <c r="F2851" i="92"/>
  <c r="F2847" i="92"/>
  <c r="F2843" i="92"/>
  <c r="F2839" i="92"/>
  <c r="F2835" i="92"/>
  <c r="F2831" i="92"/>
  <c r="F2827" i="92"/>
  <c r="F2823" i="92"/>
  <c r="F2819" i="92"/>
  <c r="F2815" i="92"/>
  <c r="F2811" i="92"/>
  <c r="F2807" i="92"/>
  <c r="F2803" i="92"/>
  <c r="F2799" i="92"/>
  <c r="F2795" i="92"/>
  <c r="F2791" i="92"/>
  <c r="F2787" i="92"/>
  <c r="F2783" i="92"/>
  <c r="F2779" i="92"/>
  <c r="F2775" i="92"/>
  <c r="F2771" i="92"/>
  <c r="F2767" i="92"/>
  <c r="F2763" i="92"/>
  <c r="F2759" i="92"/>
  <c r="F2755" i="92"/>
  <c r="F2751" i="92"/>
  <c r="F2747" i="92"/>
  <c r="F2743" i="92"/>
  <c r="F2739" i="92"/>
  <c r="F2735" i="92"/>
  <c r="F2731" i="92"/>
  <c r="F2727" i="92"/>
  <c r="F2723" i="92"/>
  <c r="F2719" i="92"/>
  <c r="F2715" i="92"/>
  <c r="F2711" i="92"/>
  <c r="F2707" i="92"/>
  <c r="F2703" i="92"/>
  <c r="F2699" i="92"/>
  <c r="F2695" i="92"/>
  <c r="F2691" i="92"/>
  <c r="F2687" i="92"/>
  <c r="F2683" i="92"/>
  <c r="F2679" i="92"/>
  <c r="F2675" i="92"/>
  <c r="F2671" i="92"/>
  <c r="F2667" i="92"/>
  <c r="F2663" i="92"/>
  <c r="F2659" i="92"/>
  <c r="F2651" i="92"/>
  <c r="F2647" i="92"/>
  <c r="F2643" i="92"/>
  <c r="F2639" i="92"/>
  <c r="F2635" i="92"/>
  <c r="F2631" i="92"/>
  <c r="F2627" i="92"/>
  <c r="F2623" i="92"/>
  <c r="F2619" i="92"/>
  <c r="F2615" i="92"/>
  <c r="F2611" i="92"/>
  <c r="F2607" i="92"/>
  <c r="F2603" i="92"/>
  <c r="F2599" i="92"/>
  <c r="F2595" i="92"/>
  <c r="F2591" i="92"/>
  <c r="F2587" i="92"/>
  <c r="F2583" i="92"/>
  <c r="F2579" i="92"/>
  <c r="F2575" i="92"/>
  <c r="F2571" i="92"/>
  <c r="F2567" i="92"/>
  <c r="F2563" i="92"/>
  <c r="F2559" i="92"/>
  <c r="F2555" i="92"/>
  <c r="F2551" i="92"/>
  <c r="F2547" i="92"/>
  <c r="F2531" i="92"/>
  <c r="F2527" i="92"/>
  <c r="F2523" i="92"/>
  <c r="F2519" i="92"/>
  <c r="F2515" i="92"/>
  <c r="F2511" i="92"/>
  <c r="F2507" i="92"/>
  <c r="F2503" i="92"/>
  <c r="F2499" i="92"/>
  <c r="F2495" i="92"/>
  <c r="F2491" i="92"/>
  <c r="F2487" i="92"/>
  <c r="F2483" i="92"/>
  <c r="F2479" i="92"/>
  <c r="F2475" i="92"/>
  <c r="F2471" i="92"/>
  <c r="F2467" i="92"/>
  <c r="F2463" i="92"/>
  <c r="F2459" i="92"/>
  <c r="F2455" i="92"/>
  <c r="F2451" i="92"/>
  <c r="F2447" i="92"/>
  <c r="F2443" i="92"/>
  <c r="F2439" i="92"/>
  <c r="F2435" i="92"/>
  <c r="F2431" i="92"/>
  <c r="F2427" i="92"/>
  <c r="F2423" i="92"/>
  <c r="F2419" i="92"/>
  <c r="F2415" i="92"/>
  <c r="F2411" i="92"/>
  <c r="F2407" i="92"/>
  <c r="F2403" i="92"/>
  <c r="F2399" i="92"/>
  <c r="F2395" i="92"/>
  <c r="F2391" i="92"/>
  <c r="F2387" i="92"/>
  <c r="F2383" i="92"/>
  <c r="F2379" i="92"/>
  <c r="F2375" i="92"/>
  <c r="F2371" i="92"/>
  <c r="F2367" i="92"/>
  <c r="F2363" i="92"/>
  <c r="F2359" i="92"/>
  <c r="F2355" i="92"/>
  <c r="F2351" i="92"/>
  <c r="F2347" i="92"/>
  <c r="F2343" i="92"/>
  <c r="F2339" i="92"/>
  <c r="F2335" i="92"/>
  <c r="F2331" i="92"/>
  <c r="F2327" i="92"/>
  <c r="F2323" i="92"/>
  <c r="F2319" i="92"/>
  <c r="F2315" i="92"/>
  <c r="F2311" i="92"/>
  <c r="F2307" i="92"/>
  <c r="F2303" i="92"/>
  <c r="F2299" i="92"/>
  <c r="F2295" i="92"/>
  <c r="F2279" i="92"/>
  <c r="F2275" i="92"/>
  <c r="F2271" i="92"/>
  <c r="F2267" i="92"/>
  <c r="F2263" i="92"/>
  <c r="F2259" i="92"/>
  <c r="F2243" i="92"/>
  <c r="F2239" i="92"/>
  <c r="F2235" i="92"/>
  <c r="F2231" i="92"/>
  <c r="F2227" i="92"/>
  <c r="F2223" i="92"/>
  <c r="F2219" i="92"/>
  <c r="F2215" i="92"/>
  <c r="F2211" i="92"/>
  <c r="F2207" i="92"/>
  <c r="F2203" i="92"/>
  <c r="F2199" i="92"/>
  <c r="F2195" i="92"/>
  <c r="F2191" i="92"/>
  <c r="F2187" i="92"/>
  <c r="F2183" i="92"/>
  <c r="F2179" i="92"/>
  <c r="F2175" i="92"/>
  <c r="F2171" i="92"/>
  <c r="F2167" i="92"/>
  <c r="F2163" i="92"/>
  <c r="F2159" i="92"/>
  <c r="F2155" i="92"/>
  <c r="F2151" i="92"/>
  <c r="F2147" i="92"/>
  <c r="F2143" i="92"/>
  <c r="F2139" i="92"/>
  <c r="F2123" i="92"/>
  <c r="F2119" i="92"/>
  <c r="F2115" i="92"/>
  <c r="F2111" i="92"/>
  <c r="F2107" i="92"/>
  <c r="F2103" i="92"/>
  <c r="F2099" i="92"/>
  <c r="F2095" i="92"/>
  <c r="F2091" i="92"/>
  <c r="F2087" i="92"/>
  <c r="F2083" i="92"/>
  <c r="F2079" i="92"/>
  <c r="F2075" i="92"/>
  <c r="F2071" i="92"/>
  <c r="F2067" i="92"/>
  <c r="F2063" i="92"/>
  <c r="F2059" i="92"/>
  <c r="F2055" i="92"/>
  <c r="F2051" i="92"/>
  <c r="F2047" i="92"/>
  <c r="F2043" i="92"/>
  <c r="F2039" i="92"/>
  <c r="F2035" i="92"/>
  <c r="F2031" i="92"/>
  <c r="F2027" i="92"/>
  <c r="F2023" i="92"/>
  <c r="F2019" i="92"/>
  <c r="F2015" i="92"/>
  <c r="F2011" i="92"/>
  <c r="F2007" i="92"/>
  <c r="F2003" i="92"/>
  <c r="F1999" i="92"/>
  <c r="F1995" i="92"/>
  <c r="F1991" i="92"/>
  <c r="F1987" i="92"/>
  <c r="F1983" i="92"/>
  <c r="F1979" i="92"/>
  <c r="F1975" i="92"/>
  <c r="F1971" i="92"/>
  <c r="F1967" i="92"/>
  <c r="F1963" i="92"/>
  <c r="F1959" i="92"/>
  <c r="F1955" i="92"/>
  <c r="F1951" i="92"/>
  <c r="F1947" i="92"/>
  <c r="F1943" i="92"/>
  <c r="F1939" i="92"/>
  <c r="F1935" i="92"/>
  <c r="F1931" i="92"/>
  <c r="F1927" i="92"/>
  <c r="F1923" i="92"/>
  <c r="F1919" i="92"/>
  <c r="F1915" i="92"/>
  <c r="F1911" i="92"/>
  <c r="F1907" i="92"/>
  <c r="F1903" i="92"/>
  <c r="F1899" i="92"/>
  <c r="F1895" i="92"/>
  <c r="F1891" i="92"/>
  <c r="F1887" i="92"/>
  <c r="F1883" i="92"/>
  <c r="F1879" i="92"/>
  <c r="F1875" i="92"/>
  <c r="F1871" i="92"/>
  <c r="F1867" i="92"/>
  <c r="F1863" i="92"/>
  <c r="F1859" i="92"/>
  <c r="F1855" i="92"/>
  <c r="F1851" i="92"/>
  <c r="F1847" i="92"/>
  <c r="F1843" i="92"/>
  <c r="F1839" i="92"/>
  <c r="F1835" i="92"/>
  <c r="F1831" i="92"/>
  <c r="F1827" i="92"/>
  <c r="F1823" i="92"/>
  <c r="F1819" i="92"/>
  <c r="F1815" i="92"/>
  <c r="F1803" i="92"/>
  <c r="F1799" i="92"/>
  <c r="F1795" i="92"/>
  <c r="F1791" i="92"/>
  <c r="F1787" i="92"/>
  <c r="F1783" i="92"/>
  <c r="F1779" i="92"/>
  <c r="F2534" i="92"/>
  <c r="F2282" i="92"/>
  <c r="F2246" i="92"/>
  <c r="F2126" i="92"/>
  <c r="F2153" i="92"/>
  <c r="F2149" i="92"/>
  <c r="F2145" i="92"/>
  <c r="F2141" i="92"/>
  <c r="F2125" i="92"/>
  <c r="F2121" i="92"/>
  <c r="F2117" i="92"/>
  <c r="F2093" i="92"/>
  <c r="F2089" i="92"/>
  <c r="F2085" i="92"/>
  <c r="F2081" i="92"/>
  <c r="F2077" i="92"/>
  <c r="F2073" i="92"/>
  <c r="F2069" i="92"/>
  <c r="F2065" i="92"/>
  <c r="F2061" i="92"/>
  <c r="F2057" i="92"/>
  <c r="F2053" i="92"/>
  <c r="F2049" i="92"/>
  <c r="F2045" i="92"/>
  <c r="F2041" i="92"/>
  <c r="F2037" i="92"/>
  <c r="F2033" i="92"/>
  <c r="F2029" i="92"/>
  <c r="F2025" i="92"/>
  <c r="F2021" i="92"/>
  <c r="F2017" i="92"/>
  <c r="F2013" i="92"/>
  <c r="F2009" i="92"/>
  <c r="F2005" i="92"/>
  <c r="F2001" i="92"/>
  <c r="F1997" i="92"/>
  <c r="F1993" i="92"/>
  <c r="F1989" i="92"/>
  <c r="F1985" i="92"/>
  <c r="F1981" i="92"/>
  <c r="F1977" i="92"/>
  <c r="F1973" i="92"/>
  <c r="F1969" i="92"/>
  <c r="F1965" i="92"/>
  <c r="F1961" i="92"/>
  <c r="F1957" i="92"/>
  <c r="F1953" i="92"/>
  <c r="F1949" i="92"/>
  <c r="F1945" i="92"/>
  <c r="F1941" i="92"/>
  <c r="F1937" i="92"/>
  <c r="F1933" i="92"/>
  <c r="F1929" i="92"/>
  <c r="F1925" i="92"/>
  <c r="F1921" i="92"/>
  <c r="F1917" i="92"/>
  <c r="F1913" i="92"/>
  <c r="F1909" i="92"/>
  <c r="F1905" i="92"/>
  <c r="F1901" i="92"/>
  <c r="F1897" i="92"/>
  <c r="F1893" i="92"/>
  <c r="F1889" i="92"/>
  <c r="F1885" i="92"/>
  <c r="F1881" i="92"/>
  <c r="F1877" i="92"/>
  <c r="F1873" i="92"/>
  <c r="F1869" i="92"/>
  <c r="F1865" i="92"/>
  <c r="F1861" i="92"/>
  <c r="F1857" i="92"/>
  <c r="F1853" i="92"/>
  <c r="F1849" i="92"/>
  <c r="F1845" i="92"/>
  <c r="F1841" i="92"/>
  <c r="F1837" i="92"/>
  <c r="F1833" i="92"/>
  <c r="F1829" i="92"/>
  <c r="F1825" i="92"/>
  <c r="F1821" i="92"/>
  <c r="F1817" i="92"/>
  <c r="F1820" i="92"/>
  <c r="F1816" i="92"/>
  <c r="F1804" i="92"/>
  <c r="F1800" i="92"/>
  <c r="F1796" i="92"/>
  <c r="F1792" i="92"/>
  <c r="F1788" i="92"/>
  <c r="F1784" i="92"/>
  <c r="F1780" i="92"/>
  <c r="F1776" i="92"/>
  <c r="F1772" i="92"/>
  <c r="F1768" i="92"/>
  <c r="F1764" i="92"/>
  <c r="F1760" i="92"/>
  <c r="F1756" i="92"/>
  <c r="F1752" i="92"/>
  <c r="F1748" i="92"/>
  <c r="F1744" i="92"/>
  <c r="F1740" i="92"/>
  <c r="F1736" i="92"/>
  <c r="F1732" i="92"/>
  <c r="F1728" i="92"/>
  <c r="F1724" i="92"/>
  <c r="F1720" i="92"/>
  <c r="F1716" i="92"/>
  <c r="F1712" i="92"/>
  <c r="F1708" i="92"/>
  <c r="F1704" i="92"/>
  <c r="F1700" i="92"/>
  <c r="F1696" i="92"/>
  <c r="F1692" i="92"/>
  <c r="F1688" i="92"/>
  <c r="F1684" i="92"/>
  <c r="F1680" i="92"/>
  <c r="F1676" i="92"/>
  <c r="F1672" i="92"/>
  <c r="F1668" i="92"/>
  <c r="F1664" i="92"/>
  <c r="F1660" i="92"/>
  <c r="F1644" i="92"/>
  <c r="F1640" i="92"/>
  <c r="F1636" i="92"/>
  <c r="F1632" i="92"/>
  <c r="F1628" i="92"/>
  <c r="F1624" i="92"/>
  <c r="F1620" i="92"/>
  <c r="F1616" i="92"/>
  <c r="F1612" i="92"/>
  <c r="F1608" i="92"/>
  <c r="F1604" i="92"/>
  <c r="F1600" i="92"/>
  <c r="F1596" i="92"/>
  <c r="F1592" i="92"/>
  <c r="F1588" i="92"/>
  <c r="F1584" i="92"/>
  <c r="F1580" i="92"/>
  <c r="F1576" i="92"/>
  <c r="F1572" i="92"/>
  <c r="F1568" i="92"/>
  <c r="F1564" i="92"/>
  <c r="F1560" i="92"/>
  <c r="F1556" i="92"/>
  <c r="F1552" i="92"/>
  <c r="F1548" i="92"/>
  <c r="F1544" i="92"/>
  <c r="F1540" i="92"/>
  <c r="F1536" i="92"/>
  <c r="F1532" i="92"/>
  <c r="F1528" i="92"/>
  <c r="F1524" i="92"/>
  <c r="F1520" i="92"/>
  <c r="F1516" i="92"/>
  <c r="F1512" i="92"/>
  <c r="F1508" i="92"/>
  <c r="F1504" i="92"/>
  <c r="F1476" i="92"/>
  <c r="F1472" i="92"/>
  <c r="F1468" i="92"/>
  <c r="F1464" i="92"/>
  <c r="F1460" i="92"/>
  <c r="F1456" i="92"/>
  <c r="F1452" i="92"/>
  <c r="F1448" i="92"/>
  <c r="F1444" i="92"/>
  <c r="F1440" i="92"/>
  <c r="F1436" i="92"/>
  <c r="F1432" i="92"/>
  <c r="F1428" i="92"/>
  <c r="F1424" i="92"/>
  <c r="F1420" i="92"/>
  <c r="F1416" i="92"/>
  <c r="F1412" i="92"/>
  <c r="F1408" i="92"/>
  <c r="F1404" i="92"/>
  <c r="F1400" i="92"/>
  <c r="F1396" i="92"/>
  <c r="F1392" i="92"/>
  <c r="F1388" i="92"/>
  <c r="F1384" i="92"/>
  <c r="F1380" i="92"/>
  <c r="F1376" i="92"/>
  <c r="F1372" i="92"/>
  <c r="F1368" i="92"/>
  <c r="F1364" i="92"/>
  <c r="F1360" i="92"/>
  <c r="F1356" i="92"/>
  <c r="F1352" i="92"/>
  <c r="F1348" i="92"/>
  <c r="F1344" i="92"/>
  <c r="F1340" i="92"/>
  <c r="F1336" i="92"/>
  <c r="F1332" i="92"/>
  <c r="F1328" i="92"/>
  <c r="F1324" i="92"/>
  <c r="F1308" i="92"/>
  <c r="F1304" i="92"/>
  <c r="F1300" i="92"/>
  <c r="F1296" i="92"/>
  <c r="F1292" i="92"/>
  <c r="F1288" i="92"/>
  <c r="F1284" i="92"/>
  <c r="F1280" i="92"/>
  <c r="F1276" i="92"/>
  <c r="F1272" i="92"/>
  <c r="F1268" i="92"/>
  <c r="F1264" i="92"/>
  <c r="F1260" i="92"/>
  <c r="F1256" i="92"/>
  <c r="F1252" i="92"/>
  <c r="F1248" i="92"/>
  <c r="F1244" i="92"/>
  <c r="F1240" i="92"/>
  <c r="F1224" i="92"/>
  <c r="F1220" i="92"/>
  <c r="F1216" i="92"/>
  <c r="F1212" i="92"/>
  <c r="F1208" i="92"/>
  <c r="F1204" i="92"/>
  <c r="F1200" i="92"/>
  <c r="F1196" i="92"/>
  <c r="F1192" i="92"/>
  <c r="F1188" i="92"/>
  <c r="F1184" i="92"/>
  <c r="F1180" i="92"/>
  <c r="F1176" i="92"/>
  <c r="F1172" i="92"/>
  <c r="F1168" i="92"/>
  <c r="F1164" i="92"/>
  <c r="F1160" i="92"/>
  <c r="F1156" i="92"/>
  <c r="F1152" i="92"/>
  <c r="F1148" i="92"/>
  <c r="F1144" i="92"/>
  <c r="F1140" i="92"/>
  <c r="F1136" i="92"/>
  <c r="F1132" i="92"/>
  <c r="F1128" i="92"/>
  <c r="F1124" i="92"/>
  <c r="F1120" i="92"/>
  <c r="F1116" i="92"/>
  <c r="F1112" i="92"/>
  <c r="F1108" i="92"/>
  <c r="F1104" i="92"/>
  <c r="F1100" i="92"/>
  <c r="F1096" i="92"/>
  <c r="F1092" i="92"/>
  <c r="F1088" i="92"/>
  <c r="F1084" i="92"/>
  <c r="F1080" i="92"/>
  <c r="F1775" i="92"/>
  <c r="F1771" i="92"/>
  <c r="F1767" i="92"/>
  <c r="F1763" i="92"/>
  <c r="F1759" i="92"/>
  <c r="F1755" i="92"/>
  <c r="F1751" i="92"/>
  <c r="F1747" i="92"/>
  <c r="F1743" i="92"/>
  <c r="F1739" i="92"/>
  <c r="F1735" i="92"/>
  <c r="F1731" i="92"/>
  <c r="F1727" i="92"/>
  <c r="F1723" i="92"/>
  <c r="F1719" i="92"/>
  <c r="F1715" i="92"/>
  <c r="F1711" i="92"/>
  <c r="F1707" i="92"/>
  <c r="F1703" i="92"/>
  <c r="F1699" i="92"/>
  <c r="F1695" i="92"/>
  <c r="F1691" i="92"/>
  <c r="F1687" i="92"/>
  <c r="F1683" i="92"/>
  <c r="F1679" i="92"/>
  <c r="F1675" i="92"/>
  <c r="F1671" i="92"/>
  <c r="F1667" i="92"/>
  <c r="F1663" i="92"/>
  <c r="F1659" i="92"/>
  <c r="F1643" i="92"/>
  <c r="F1639" i="92"/>
  <c r="F1635" i="92"/>
  <c r="F1631" i="92"/>
  <c r="F1627" i="92"/>
  <c r="F1623" i="92"/>
  <c r="F1619" i="92"/>
  <c r="F1615" i="92"/>
  <c r="F1611" i="92"/>
  <c r="F1607" i="92"/>
  <c r="F1603" i="92"/>
  <c r="F1599" i="92"/>
  <c r="F1595" i="92"/>
  <c r="F1591" i="92"/>
  <c r="F1587" i="92"/>
  <c r="F1583" i="92"/>
  <c r="F1579" i="92"/>
  <c r="F1575" i="92"/>
  <c r="F1571" i="92"/>
  <c r="F1567" i="92"/>
  <c r="F1563" i="92"/>
  <c r="F1559" i="92"/>
  <c r="F1555" i="92"/>
  <c r="F1551" i="92"/>
  <c r="F1547" i="92"/>
  <c r="F1543" i="92"/>
  <c r="F1539" i="92"/>
  <c r="F1535" i="92"/>
  <c r="F1531" i="92"/>
  <c r="F1527" i="92"/>
  <c r="F1523" i="92"/>
  <c r="F1519" i="92"/>
  <c r="F1515" i="92"/>
  <c r="F1511" i="92"/>
  <c r="F1507" i="92"/>
  <c r="F1503" i="92"/>
  <c r="F1475" i="92"/>
  <c r="F1471" i="92"/>
  <c r="F1467" i="92"/>
  <c r="F1463" i="92"/>
  <c r="F1459" i="92"/>
  <c r="F1455" i="92"/>
  <c r="F1451" i="92"/>
  <c r="F1447" i="92"/>
  <c r="F1443" i="92"/>
  <c r="F1439" i="92"/>
  <c r="F1435" i="92"/>
  <c r="F1431" i="92"/>
  <c r="F1427" i="92"/>
  <c r="F1423" i="92"/>
  <c r="F1419" i="92"/>
  <c r="F1415" i="92"/>
  <c r="F1411" i="92"/>
  <c r="F1407" i="92"/>
  <c r="F1403" i="92"/>
  <c r="F1399" i="92"/>
  <c r="F1395" i="92"/>
  <c r="F1391" i="92"/>
  <c r="F1387" i="92"/>
  <c r="F1383" i="92"/>
  <c r="F1379" i="92"/>
  <c r="F1375" i="92"/>
  <c r="F1371" i="92"/>
  <c r="F1367" i="92"/>
  <c r="F1363" i="92"/>
  <c r="F1359" i="92"/>
  <c r="F1355" i="92"/>
  <c r="F1351" i="92"/>
  <c r="F1347" i="92"/>
  <c r="F1343" i="92"/>
  <c r="F1339" i="92"/>
  <c r="F1335" i="92"/>
  <c r="F1331" i="92"/>
  <c r="F1327" i="92"/>
  <c r="F1323" i="92"/>
  <c r="F1307" i="92"/>
  <c r="F1303" i="92"/>
  <c r="F1299" i="92"/>
  <c r="F1295" i="92"/>
  <c r="F1291" i="92"/>
  <c r="F1287" i="92"/>
  <c r="F1283" i="92"/>
  <c r="F1279" i="92"/>
  <c r="F1275" i="92"/>
  <c r="F1271" i="92"/>
  <c r="F1267" i="92"/>
  <c r="F1263" i="92"/>
  <c r="F1259" i="92"/>
  <c r="F1255" i="92"/>
  <c r="F1251" i="92"/>
  <c r="F1247" i="92"/>
  <c r="F1243" i="92"/>
  <c r="F1239" i="92"/>
  <c r="F1223" i="92"/>
  <c r="F1219" i="92"/>
  <c r="F1215" i="92"/>
  <c r="F1211" i="92"/>
  <c r="F1207" i="92"/>
  <c r="F1203" i="92"/>
  <c r="F1199" i="92"/>
  <c r="F1195" i="92"/>
  <c r="F1191" i="92"/>
  <c r="F1187" i="92"/>
  <c r="F1183" i="92"/>
  <c r="F1179" i="92"/>
  <c r="F1175" i="92"/>
  <c r="F1171" i="92"/>
  <c r="F1167" i="92"/>
  <c r="F1163" i="92"/>
  <c r="F1159" i="92"/>
  <c r="F1155" i="92"/>
  <c r="F1151" i="92"/>
  <c r="F1147" i="92"/>
  <c r="F1143" i="92"/>
  <c r="F1139" i="92"/>
  <c r="F1135" i="92"/>
  <c r="F1131" i="92"/>
  <c r="F1127" i="92"/>
  <c r="F1123" i="92"/>
  <c r="F1119" i="92"/>
  <c r="F1115" i="92"/>
  <c r="F1111" i="92"/>
  <c r="F1107" i="92"/>
  <c r="F1103" i="92"/>
  <c r="F1099" i="92"/>
  <c r="F1095" i="92"/>
  <c r="F1091" i="92"/>
  <c r="F1087" i="92"/>
  <c r="F1083" i="92"/>
  <c r="F1079" i="92"/>
  <c r="F1075" i="92"/>
  <c r="F1071" i="92"/>
  <c r="F1067" i="92"/>
  <c r="F1063" i="92"/>
  <c r="F1059" i="92"/>
  <c r="F1055" i="92"/>
  <c r="F1051" i="92"/>
  <c r="F1047" i="92"/>
  <c r="F1043" i="92"/>
  <c r="F1039" i="92"/>
  <c r="F1646" i="92"/>
  <c r="F1490" i="92"/>
  <c r="F1478" i="92"/>
  <c r="F1310" i="92"/>
  <c r="F1226" i="92"/>
  <c r="F1801" i="92"/>
  <c r="F1797" i="92"/>
  <c r="F1793" i="92"/>
  <c r="F1789" i="92"/>
  <c r="F1785" i="92"/>
  <c r="F1781" i="92"/>
  <c r="F1777" i="92"/>
  <c r="F1773" i="92"/>
  <c r="F1769" i="92"/>
  <c r="F1765" i="92"/>
  <c r="F1761" i="92"/>
  <c r="F1757" i="92"/>
  <c r="F1753" i="92"/>
  <c r="F1749" i="92"/>
  <c r="F1745" i="92"/>
  <c r="F1741" i="92"/>
  <c r="F1737" i="92"/>
  <c r="F1733" i="92"/>
  <c r="F1729" i="92"/>
  <c r="F1725" i="92"/>
  <c r="F1721" i="92"/>
  <c r="F1717" i="92"/>
  <c r="F1713" i="92"/>
  <c r="F1076" i="92"/>
  <c r="F1072" i="92"/>
  <c r="F1068" i="92"/>
  <c r="F1064" i="92"/>
  <c r="F1060" i="92"/>
  <c r="F1056" i="92"/>
  <c r="F1052" i="92"/>
  <c r="F1048" i="92"/>
  <c r="F1044" i="92"/>
  <c r="F1040" i="92"/>
  <c r="F1036" i="92"/>
  <c r="F1032" i="92"/>
  <c r="F1028" i="92"/>
  <c r="F1024" i="92"/>
  <c r="F1020" i="92"/>
  <c r="F1016" i="92"/>
  <c r="F1012" i="92"/>
  <c r="F1008" i="92"/>
  <c r="F1004" i="92"/>
  <c r="F1000" i="92"/>
  <c r="F996" i="92"/>
  <c r="F992" i="92"/>
  <c r="F988" i="92"/>
  <c r="F984" i="92"/>
  <c r="F980" i="92"/>
  <c r="F976" i="92"/>
  <c r="F972" i="92"/>
  <c r="F968" i="92"/>
  <c r="F964" i="92"/>
  <c r="F960" i="92"/>
  <c r="F956" i="92"/>
  <c r="F952" i="92"/>
  <c r="F948" i="92"/>
  <c r="F944" i="92"/>
  <c r="F940" i="92"/>
  <c r="F936" i="92"/>
  <c r="F932" i="92"/>
  <c r="F928" i="92"/>
  <c r="F924" i="92"/>
  <c r="F920" i="92"/>
  <c r="F916" i="92"/>
  <c r="F912" i="92"/>
  <c r="F908" i="92"/>
  <c r="F904" i="92"/>
  <c r="F900" i="92"/>
  <c r="F896" i="92"/>
  <c r="F892" i="92"/>
  <c r="F888" i="92"/>
  <c r="F884" i="92"/>
  <c r="F880" i="92"/>
  <c r="F876" i="92"/>
  <c r="F872" i="92"/>
  <c r="F868" i="92"/>
  <c r="F864" i="92"/>
  <c r="F860" i="92"/>
  <c r="F856" i="92"/>
  <c r="F852" i="92"/>
  <c r="F848" i="92"/>
  <c r="F844" i="92"/>
  <c r="F840" i="92"/>
  <c r="F836" i="92"/>
  <c r="F832" i="92"/>
  <c r="F828" i="92"/>
  <c r="F824" i="92"/>
  <c r="F820" i="92"/>
  <c r="F816" i="92"/>
  <c r="F812" i="92"/>
  <c r="F808" i="92"/>
  <c r="F804" i="92"/>
  <c r="F800" i="92"/>
  <c r="F796" i="92"/>
  <c r="F792" i="92"/>
  <c r="F788" i="92"/>
  <c r="F784" i="92"/>
  <c r="F780" i="92"/>
  <c r="F776" i="92"/>
  <c r="F772" i="92"/>
  <c r="F768" i="92"/>
  <c r="F764" i="92"/>
  <c r="F760" i="92"/>
  <c r="F756" i="92"/>
  <c r="F752" i="92"/>
  <c r="F748" i="92"/>
  <c r="F744" i="92"/>
  <c r="F740" i="92"/>
  <c r="F736" i="92"/>
  <c r="F732" i="92"/>
  <c r="F728" i="92"/>
  <c r="F724" i="92"/>
  <c r="F720" i="92"/>
  <c r="F716" i="92"/>
  <c r="F712" i="92"/>
  <c r="F708" i="92"/>
  <c r="F704" i="92"/>
  <c r="F700" i="92"/>
  <c r="F696" i="92"/>
  <c r="F692" i="92"/>
  <c r="F688" i="92"/>
  <c r="F684" i="92"/>
  <c r="F680" i="92"/>
  <c r="F676" i="92"/>
  <c r="F672" i="92"/>
  <c r="F668" i="92"/>
  <c r="F664" i="92"/>
  <c r="F660" i="92"/>
  <c r="F656" i="92"/>
  <c r="F652" i="92"/>
  <c r="F648" i="92"/>
  <c r="F644" i="92"/>
  <c r="F640" i="92"/>
  <c r="F636" i="92"/>
  <c r="F632" i="92"/>
  <c r="F628" i="92"/>
  <c r="F624" i="92"/>
  <c r="F620" i="92"/>
  <c r="F616" i="92"/>
  <c r="F612" i="92"/>
  <c r="F608" i="92"/>
  <c r="F604" i="92"/>
  <c r="F600" i="92"/>
  <c r="F596" i="92"/>
  <c r="F592" i="92"/>
  <c r="F588" i="92"/>
  <c r="F584" i="92"/>
  <c r="F580" i="92"/>
  <c r="F576" i="92"/>
  <c r="F572" i="92"/>
  <c r="F568" i="92"/>
  <c r="F564" i="92"/>
  <c r="F560" i="92"/>
  <c r="F556" i="92"/>
  <c r="F552" i="92"/>
  <c r="F548" i="92"/>
  <c r="F544" i="92"/>
  <c r="F1035" i="92"/>
  <c r="F1031" i="92"/>
  <c r="F1027" i="92"/>
  <c r="F1023" i="92"/>
  <c r="F1019" i="92"/>
  <c r="F1015" i="92"/>
  <c r="F1011" i="92"/>
  <c r="F1007" i="92"/>
  <c r="F1003" i="92"/>
  <c r="F999" i="92"/>
  <c r="F995" i="92"/>
  <c r="F991" i="92"/>
  <c r="F987" i="92"/>
  <c r="F983" i="92"/>
  <c r="F979" i="92"/>
  <c r="F975" i="92"/>
  <c r="F971" i="92"/>
  <c r="F967" i="92"/>
  <c r="F963" i="92"/>
  <c r="F959" i="92"/>
  <c r="F955" i="92"/>
  <c r="F951" i="92"/>
  <c r="F947" i="92"/>
  <c r="F943" i="92"/>
  <c r="F939" i="92"/>
  <c r="F935" i="92"/>
  <c r="F931" i="92"/>
  <c r="F927" i="92"/>
  <c r="F923" i="92"/>
  <c r="F919" i="92"/>
  <c r="F915" i="92"/>
  <c r="F911" i="92"/>
  <c r="F907" i="92"/>
  <c r="F903" i="92"/>
  <c r="F899" i="92"/>
  <c r="F895" i="92"/>
  <c r="F891" i="92"/>
  <c r="F759" i="92"/>
  <c r="F755" i="92"/>
  <c r="F751" i="92"/>
  <c r="F747" i="92"/>
  <c r="F743" i="92"/>
  <c r="F739" i="92"/>
  <c r="F735" i="92"/>
  <c r="F731" i="92"/>
  <c r="F727" i="92"/>
  <c r="F723" i="92"/>
  <c r="F719" i="92"/>
  <c r="F715" i="92"/>
  <c r="F711" i="92"/>
  <c r="F707" i="92"/>
  <c r="F703" i="92"/>
  <c r="F699" i="92"/>
  <c r="F695" i="92"/>
  <c r="F691" i="92"/>
  <c r="F687" i="92"/>
  <c r="F683" i="92"/>
  <c r="F679" i="92"/>
  <c r="F675" i="92"/>
  <c r="F671" i="92"/>
  <c r="F667" i="92"/>
  <c r="F663" i="92"/>
  <c r="F659" i="92"/>
  <c r="F655" i="92"/>
  <c r="F651" i="92"/>
  <c r="F647" i="92"/>
  <c r="F643" i="92"/>
  <c r="F639" i="92"/>
  <c r="F635" i="92"/>
  <c r="F631" i="92"/>
  <c r="F627" i="92"/>
  <c r="F623" i="92"/>
  <c r="F619" i="92"/>
  <c r="F615" i="92"/>
  <c r="F611" i="92"/>
  <c r="F607" i="92"/>
  <c r="F603" i="92"/>
  <c r="F599" i="92"/>
  <c r="F595" i="92"/>
  <c r="F591" i="92"/>
  <c r="F587" i="92"/>
  <c r="F583" i="92"/>
  <c r="F579" i="92"/>
  <c r="F575" i="92"/>
  <c r="F571" i="92"/>
  <c r="F638" i="92"/>
  <c r="F626" i="92"/>
  <c r="F614" i="92"/>
  <c r="F602" i="92"/>
  <c r="F590" i="92"/>
  <c r="F578" i="92"/>
  <c r="F566" i="92"/>
  <c r="F540" i="92"/>
  <c r="F536" i="92"/>
  <c r="F532" i="92"/>
  <c r="F528" i="92"/>
  <c r="F524" i="92"/>
  <c r="F520" i="92"/>
  <c r="F516" i="92"/>
  <c r="F512" i="92"/>
  <c r="F508" i="92"/>
  <c r="F504" i="92"/>
  <c r="F500" i="92"/>
  <c r="F496" i="92"/>
  <c r="F492" i="92"/>
  <c r="F488" i="92"/>
  <c r="F484" i="92"/>
  <c r="F480" i="92"/>
  <c r="F476" i="92"/>
  <c r="F472" i="92"/>
  <c r="F468" i="92"/>
  <c r="F464" i="92"/>
  <c r="F460" i="92"/>
  <c r="F456" i="92"/>
  <c r="F452" i="92"/>
  <c r="F448" i="92"/>
  <c r="F444" i="92"/>
  <c r="F440" i="92"/>
  <c r="F436" i="92"/>
  <c r="F432" i="92"/>
  <c r="F428" i="92"/>
  <c r="F424" i="92"/>
  <c r="F420" i="92"/>
  <c r="F416" i="92"/>
  <c r="F412" i="92"/>
  <c r="F408" i="92"/>
  <c r="F404" i="92"/>
  <c r="F400" i="92"/>
  <c r="F396" i="92"/>
  <c r="F392" i="92"/>
  <c r="F388" i="92"/>
  <c r="F384" i="92"/>
  <c r="F380" i="92"/>
  <c r="F376" i="92"/>
  <c r="F372" i="92"/>
  <c r="F368" i="92"/>
  <c r="F364" i="92"/>
  <c r="F360" i="92"/>
  <c r="F356" i="92"/>
  <c r="F352" i="92"/>
  <c r="F348" i="92"/>
  <c r="F344" i="92"/>
  <c r="F340" i="92"/>
  <c r="F336" i="92"/>
  <c r="F332" i="92"/>
  <c r="F328" i="92"/>
  <c r="F324" i="92"/>
  <c r="F320" i="92"/>
  <c r="F316" i="92"/>
  <c r="F312" i="92"/>
  <c r="F308" i="92"/>
  <c r="F304" i="92"/>
  <c r="F300" i="92"/>
  <c r="F296" i="92"/>
  <c r="F292" i="92"/>
  <c r="F288" i="92"/>
  <c r="F284" i="92"/>
  <c r="F280" i="92"/>
  <c r="F276" i="92"/>
  <c r="F272" i="92"/>
  <c r="F268" i="92"/>
  <c r="F264" i="92"/>
  <c r="F260" i="92"/>
  <c r="F256" i="92"/>
  <c r="F252" i="92"/>
  <c r="F248" i="92"/>
  <c r="F244" i="92"/>
  <c r="F240" i="92"/>
  <c r="F236" i="92"/>
  <c r="F232" i="92"/>
  <c r="F228" i="92"/>
  <c r="F224" i="92"/>
  <c r="F220" i="92"/>
  <c r="F216" i="92"/>
  <c r="F212" i="92"/>
  <c r="F208" i="92"/>
  <c r="F204" i="92"/>
  <c r="F567" i="92"/>
  <c r="F563" i="92"/>
  <c r="F559" i="92"/>
  <c r="F555" i="92"/>
  <c r="F551" i="92"/>
  <c r="F547" i="92"/>
  <c r="F543" i="92"/>
  <c r="F539" i="92"/>
  <c r="F535" i="92"/>
  <c r="F531" i="92"/>
  <c r="F527" i="92"/>
  <c r="F523" i="92"/>
  <c r="F519" i="92"/>
  <c r="F515" i="92"/>
  <c r="F511" i="92"/>
  <c r="F507" i="92"/>
  <c r="F503" i="92"/>
  <c r="F499" i="92"/>
  <c r="F495" i="92"/>
  <c r="F491" i="92"/>
  <c r="F487" i="92"/>
  <c r="F483" i="92"/>
  <c r="F479" i="92"/>
  <c r="F475" i="92"/>
  <c r="F471" i="92"/>
  <c r="F467" i="92"/>
  <c r="F463" i="92"/>
  <c r="F459" i="92"/>
  <c r="F455" i="92"/>
  <c r="F451" i="92"/>
  <c r="F447" i="92"/>
  <c r="F443" i="92"/>
  <c r="F439" i="92"/>
  <c r="F435" i="92"/>
  <c r="F431" i="92"/>
  <c r="F427" i="92"/>
  <c r="F423" i="92"/>
  <c r="F419" i="92"/>
  <c r="F415" i="92"/>
  <c r="F411" i="92"/>
  <c r="F407" i="92"/>
  <c r="F403" i="92"/>
  <c r="F399" i="92"/>
  <c r="F395" i="92"/>
  <c r="F391" i="92"/>
  <c r="F387" i="92"/>
  <c r="F383" i="92"/>
  <c r="F379" i="92"/>
  <c r="F375" i="92"/>
  <c r="F371" i="92"/>
  <c r="F367" i="92"/>
  <c r="F363" i="92"/>
  <c r="F359" i="92"/>
  <c r="F355" i="92"/>
  <c r="F351" i="92"/>
  <c r="F347" i="92"/>
  <c r="F343" i="92"/>
  <c r="F339" i="92"/>
  <c r="F335" i="92"/>
  <c r="F331" i="92"/>
  <c r="F327" i="92"/>
  <c r="F323" i="92"/>
  <c r="F319" i="92"/>
  <c r="F315" i="92"/>
  <c r="F311" i="92"/>
  <c r="F307" i="92"/>
  <c r="F303" i="92"/>
  <c r="F299" i="92"/>
  <c r="F295" i="92"/>
  <c r="F291" i="92"/>
  <c r="F287" i="92"/>
  <c r="F283" i="92"/>
  <c r="F279" i="92"/>
  <c r="F275" i="92"/>
  <c r="F271" i="92"/>
  <c r="F267" i="92"/>
  <c r="F263" i="92"/>
  <c r="F259" i="92"/>
  <c r="F255" i="92"/>
  <c r="F251" i="92"/>
  <c r="F247" i="92"/>
  <c r="F243" i="92"/>
  <c r="F239" i="92"/>
  <c r="F235" i="92"/>
  <c r="F554" i="92"/>
  <c r="F93" i="68"/>
  <c r="F85" i="68"/>
  <c r="E9" i="68"/>
  <c r="F9" i="68" s="1"/>
  <c r="E5" i="68"/>
  <c r="F200" i="92"/>
  <c r="F196" i="92"/>
  <c r="F192" i="92"/>
  <c r="F188" i="92"/>
  <c r="F184" i="92"/>
  <c r="F180" i="92"/>
  <c r="F176" i="92"/>
  <c r="F172" i="92"/>
  <c r="F168" i="92"/>
  <c r="F164" i="92"/>
  <c r="F160" i="92"/>
  <c r="F156" i="92"/>
  <c r="F152" i="92"/>
  <c r="F148" i="92"/>
  <c r="F144" i="92"/>
  <c r="F140" i="92"/>
  <c r="F136" i="92"/>
  <c r="F132" i="92"/>
  <c r="F128" i="92"/>
  <c r="F124" i="92"/>
  <c r="F120" i="92"/>
  <c r="F116" i="92"/>
  <c r="F112" i="92"/>
  <c r="F108" i="92"/>
  <c r="F104" i="92"/>
  <c r="F100" i="92"/>
  <c r="F96" i="92"/>
  <c r="F92" i="92"/>
  <c r="F88" i="92"/>
  <c r="F84" i="92"/>
  <c r="F80" i="92"/>
  <c r="F76" i="92"/>
  <c r="F72" i="92"/>
  <c r="F68" i="92"/>
  <c r="F64" i="92"/>
  <c r="F60" i="92"/>
  <c r="F56" i="92"/>
  <c r="F52" i="92"/>
  <c r="F48" i="92"/>
  <c r="F44" i="92"/>
  <c r="F40" i="92"/>
  <c r="F36" i="92"/>
  <c r="F32" i="92"/>
  <c r="F28" i="92"/>
  <c r="F24" i="92"/>
  <c r="F20" i="92"/>
  <c r="F16" i="92"/>
  <c r="F12" i="92"/>
  <c r="F4" i="92"/>
  <c r="E96" i="68"/>
  <c r="F96" i="68" s="1"/>
  <c r="E92" i="68"/>
  <c r="F92" i="68" s="1"/>
  <c r="E88" i="68"/>
  <c r="E84" i="68"/>
  <c r="E80" i="68"/>
  <c r="E76" i="68"/>
  <c r="E72" i="68"/>
  <c r="F72" i="68" s="1"/>
  <c r="E68" i="68"/>
  <c r="E64" i="68"/>
  <c r="F64" i="68" s="1"/>
  <c r="E60" i="68"/>
  <c r="F60" i="68" s="1"/>
  <c r="E56" i="68"/>
  <c r="E52" i="68"/>
  <c r="E48" i="68"/>
  <c r="E44" i="68"/>
  <c r="E40" i="68"/>
  <c r="F40" i="68" s="1"/>
  <c r="E36" i="68"/>
  <c r="E32" i="68"/>
  <c r="F32" i="68" s="1"/>
  <c r="E28" i="68"/>
  <c r="F28" i="68" s="1"/>
  <c r="E24" i="68"/>
  <c r="E20" i="68"/>
  <c r="E16" i="68"/>
  <c r="E12" i="68"/>
  <c r="E8" i="68"/>
  <c r="F8" i="68" s="1"/>
  <c r="E4" i="68"/>
  <c r="F231" i="92"/>
  <c r="F227" i="92"/>
  <c r="F223" i="92"/>
  <c r="F219" i="92"/>
  <c r="F215" i="92"/>
  <c r="F211" i="92"/>
  <c r="F207" i="92"/>
  <c r="F203" i="92"/>
  <c r="F199" i="92"/>
  <c r="F195" i="92"/>
  <c r="F191" i="92"/>
  <c r="F187" i="92"/>
  <c r="F183" i="92"/>
  <c r="F179" i="92"/>
  <c r="F175" i="92"/>
  <c r="F171" i="92"/>
  <c r="F167" i="92"/>
  <c r="F163" i="92"/>
  <c r="F159" i="92"/>
  <c r="F155" i="92"/>
  <c r="F151" i="92"/>
  <c r="F147" i="92"/>
  <c r="F143" i="92"/>
  <c r="F139" i="92"/>
  <c r="F135" i="92"/>
  <c r="F131" i="92"/>
  <c r="F127" i="92"/>
  <c r="F123" i="92"/>
  <c r="F119" i="92"/>
  <c r="F115" i="92"/>
  <c r="F111" i="92"/>
  <c r="F107" i="92"/>
  <c r="F103" i="92"/>
  <c r="F99" i="92"/>
  <c r="F95" i="92"/>
  <c r="F91" i="92"/>
  <c r="F87" i="92"/>
  <c r="F83" i="92"/>
  <c r="F79" i="92"/>
  <c r="F75" i="92"/>
  <c r="F71" i="92"/>
  <c r="F67" i="92"/>
  <c r="F63" i="92"/>
  <c r="F59" i="92"/>
  <c r="F55" i="92"/>
  <c r="F51" i="92"/>
  <c r="F47" i="92"/>
  <c r="F43" i="92"/>
  <c r="F39" i="92"/>
  <c r="F35" i="92"/>
  <c r="F31" i="92"/>
  <c r="F27" i="92"/>
  <c r="F23" i="92"/>
  <c r="F15" i="92"/>
  <c r="F3" i="92"/>
  <c r="F230" i="92"/>
  <c r="F218" i="92"/>
  <c r="F206" i="92"/>
  <c r="F194" i="92"/>
  <c r="F182" i="92"/>
  <c r="F58" i="92"/>
  <c r="F54" i="92"/>
  <c r="F50" i="92"/>
  <c r="F46" i="92"/>
  <c r="F42" i="92"/>
  <c r="F38" i="92"/>
  <c r="F34" i="92"/>
  <c r="F30" i="92"/>
  <c r="F6" i="92"/>
  <c r="E94" i="68"/>
  <c r="E90" i="68"/>
  <c r="E86" i="68"/>
  <c r="E82" i="68"/>
  <c r="E78" i="68"/>
  <c r="E74" i="68"/>
  <c r="E70" i="68"/>
  <c r="E66" i="68"/>
  <c r="E62" i="68"/>
  <c r="E58" i="68"/>
  <c r="E54" i="68"/>
  <c r="E50" i="68"/>
  <c r="E46" i="68"/>
  <c r="E42" i="68"/>
  <c r="E38" i="68"/>
  <c r="E34" i="68"/>
  <c r="E30" i="68"/>
  <c r="E26" i="68"/>
  <c r="E22" i="68"/>
  <c r="E18" i="68"/>
  <c r="E14" i="68"/>
  <c r="E10" i="68"/>
  <c r="D94" i="68"/>
  <c r="D90" i="68"/>
  <c r="D86" i="68"/>
  <c r="D82" i="68"/>
  <c r="D78" i="68"/>
  <c r="D74" i="68"/>
  <c r="D70" i="68"/>
  <c r="D66" i="68"/>
  <c r="D62" i="68"/>
  <c r="D58" i="68"/>
  <c r="D54" i="68"/>
  <c r="F54" i="68" s="1"/>
  <c r="D50" i="68"/>
  <c r="D46" i="68"/>
  <c r="D42" i="68"/>
  <c r="D38" i="68"/>
  <c r="D34" i="68"/>
  <c r="D30" i="68"/>
  <c r="D26" i="68"/>
  <c r="D22" i="68"/>
  <c r="D18" i="68"/>
  <c r="D14" i="68"/>
  <c r="D2" i="68"/>
  <c r="F2" i="68" s="1"/>
  <c r="D10" i="68"/>
  <c r="D6" i="68"/>
  <c r="F3754" i="92"/>
  <c r="F3750" i="92"/>
  <c r="F3746" i="92"/>
  <c r="F3742" i="92"/>
  <c r="F3738" i="92"/>
  <c r="F3734" i="92"/>
  <c r="F3730" i="92"/>
  <c r="F3726" i="92"/>
  <c r="F3722" i="92"/>
  <c r="F3718" i="92"/>
  <c r="F3714" i="92"/>
  <c r="F3710" i="92"/>
  <c r="F3706" i="92"/>
  <c r="F3702" i="92"/>
  <c r="F3698" i="92"/>
  <c r="F3694" i="92"/>
  <c r="F3690" i="92"/>
  <c r="F3686" i="92"/>
  <c r="F3682" i="92"/>
  <c r="F3678" i="92"/>
  <c r="F3674" i="92"/>
  <c r="F3670" i="92"/>
  <c r="F3666" i="92"/>
  <c r="F3662" i="92"/>
  <c r="F3658" i="92"/>
  <c r="F3654" i="92"/>
  <c r="F3650" i="92"/>
  <c r="F3646" i="92"/>
  <c r="F3642" i="92"/>
  <c r="F3638" i="92"/>
  <c r="F3634" i="92"/>
  <c r="F3630" i="92"/>
  <c r="F3626" i="92"/>
  <c r="F3622" i="92"/>
  <c r="F3618" i="92"/>
  <c r="F3614" i="92"/>
  <c r="F3610" i="92"/>
  <c r="F3606" i="92"/>
  <c r="F3602" i="92"/>
  <c r="F3598" i="92"/>
  <c r="F3594" i="92"/>
  <c r="F3590" i="92"/>
  <c r="F3586" i="92"/>
  <c r="F3582" i="92"/>
  <c r="F3578" i="92"/>
  <c r="F3574" i="92"/>
  <c r="F3570" i="92"/>
  <c r="F3566" i="92"/>
  <c r="F3562" i="92"/>
  <c r="F3558" i="92"/>
  <c r="F3554" i="92"/>
  <c r="F3550" i="92"/>
  <c r="F3546" i="92"/>
  <c r="F3542" i="92"/>
  <c r="F3538" i="92"/>
  <c r="F3534" i="92"/>
  <c r="F3530" i="92"/>
  <c r="F3526" i="92"/>
  <c r="F3522" i="92"/>
  <c r="F2902" i="92"/>
  <c r="F2898" i="92"/>
  <c r="F2" i="92"/>
  <c r="C2" i="65" s="1" a="1"/>
  <c r="C2" i="65" s="1"/>
  <c r="F2113" i="92"/>
  <c r="F2109" i="92"/>
  <c r="F2105" i="92"/>
  <c r="F2101" i="92"/>
  <c r="F2097" i="92"/>
  <c r="F1709" i="92"/>
  <c r="F1705" i="92"/>
  <c r="F1701" i="92"/>
  <c r="F1697" i="92"/>
  <c r="F1693" i="92"/>
  <c r="F1689" i="92"/>
  <c r="F1685" i="92"/>
  <c r="F1681" i="92"/>
  <c r="F1677" i="92"/>
  <c r="F1673" i="92"/>
  <c r="F1669" i="92"/>
  <c r="F1665" i="92"/>
  <c r="F1661" i="92"/>
  <c r="F1645" i="92"/>
  <c r="F1641" i="92"/>
  <c r="F1637" i="92"/>
  <c r="F1633" i="92"/>
  <c r="F1629" i="92"/>
  <c r="F1625" i="92"/>
  <c r="F1621" i="92"/>
  <c r="F1617" i="92"/>
  <c r="F1613" i="92"/>
  <c r="F1609" i="92"/>
  <c r="F1605" i="92"/>
  <c r="F1601" i="92"/>
  <c r="F1597" i="92"/>
  <c r="F1593" i="92"/>
  <c r="F1589" i="92"/>
  <c r="F1585" i="92"/>
  <c r="F1581" i="92"/>
  <c r="F1577" i="92"/>
  <c r="F1573" i="92"/>
  <c r="F1569" i="92"/>
  <c r="F1565" i="92"/>
  <c r="F1561" i="92"/>
  <c r="F1557" i="92"/>
  <c r="F1553" i="92"/>
  <c r="F1549" i="92"/>
  <c r="F1545" i="92"/>
  <c r="F1541" i="92"/>
  <c r="F1537" i="92"/>
  <c r="F1533" i="92"/>
  <c r="F1529" i="92"/>
  <c r="F1525" i="92"/>
  <c r="F1521" i="92"/>
  <c r="F1517" i="92"/>
  <c r="F1513" i="92"/>
  <c r="F1509" i="92"/>
  <c r="F1505" i="92"/>
  <c r="F1477" i="92"/>
  <c r="F1473" i="92"/>
  <c r="F1469" i="92"/>
  <c r="F1465" i="92"/>
  <c r="F1461" i="92"/>
  <c r="F1457" i="92"/>
  <c r="F1453" i="92"/>
  <c r="F1449" i="92"/>
  <c r="F1445" i="92"/>
  <c r="F1441" i="92"/>
  <c r="F1437" i="92"/>
  <c r="F1433" i="92"/>
  <c r="F1429" i="92"/>
  <c r="F1425" i="92"/>
  <c r="F1421" i="92"/>
  <c r="F1417" i="92"/>
  <c r="F1413" i="92"/>
  <c r="F1409" i="92"/>
  <c r="F1405" i="92"/>
  <c r="F1401" i="92"/>
  <c r="F1397" i="92"/>
  <c r="F1393" i="92"/>
  <c r="F1389" i="92"/>
  <c r="F1385" i="92"/>
  <c r="F1381" i="92"/>
  <c r="F1377" i="92"/>
  <c r="F1373" i="92"/>
  <c r="F2894" i="92"/>
  <c r="F2890" i="92"/>
  <c r="F2886" i="92"/>
  <c r="F2882" i="92"/>
  <c r="F2878" i="92"/>
  <c r="F2874" i="92"/>
  <c r="F2870" i="92"/>
  <c r="F2866" i="92"/>
  <c r="F2862" i="92"/>
  <c r="F2858" i="92"/>
  <c r="F2854" i="92"/>
  <c r="F2850" i="92"/>
  <c r="F2846" i="92"/>
  <c r="F2842" i="92"/>
  <c r="F2838" i="92"/>
  <c r="F2834" i="92"/>
  <c r="F2830" i="92"/>
  <c r="F2826" i="92"/>
  <c r="F2822" i="92"/>
  <c r="F2818" i="92"/>
  <c r="F2814" i="92"/>
  <c r="F2810" i="92"/>
  <c r="F2806" i="92"/>
  <c r="F2802" i="92"/>
  <c r="F2798" i="92"/>
  <c r="F2794" i="92"/>
  <c r="F2790" i="92"/>
  <c r="F2786" i="92"/>
  <c r="F2782" i="92"/>
  <c r="F2778" i="92"/>
  <c r="F2774" i="92"/>
  <c r="F2770" i="92"/>
  <c r="F2766" i="92"/>
  <c r="F2762" i="92"/>
  <c r="F2758" i="92"/>
  <c r="F2754" i="92"/>
  <c r="F2750" i="92"/>
  <c r="F2746" i="92"/>
  <c r="F2742" i="92"/>
  <c r="F2738" i="92"/>
  <c r="F2734" i="92"/>
  <c r="F2730" i="92"/>
  <c r="F2726" i="92"/>
  <c r="F2722" i="92"/>
  <c r="F2718" i="92"/>
  <c r="F2714" i="92"/>
  <c r="F2710" i="92"/>
  <c r="F2706" i="92"/>
  <c r="F2702" i="92"/>
  <c r="F2698" i="92"/>
  <c r="F2694" i="92"/>
  <c r="F2690" i="92"/>
  <c r="F2686" i="92"/>
  <c r="F2682" i="92"/>
  <c r="F2678" i="92"/>
  <c r="F2674" i="92"/>
  <c r="F2670" i="92"/>
  <c r="F2666" i="92"/>
  <c r="F2662" i="92"/>
  <c r="F2658" i="92"/>
  <c r="F2654" i="92"/>
  <c r="F2650" i="92"/>
  <c r="F2646" i="92"/>
  <c r="F2642" i="92"/>
  <c r="F2638" i="92"/>
  <c r="F2634" i="92"/>
  <c r="F2630" i="92"/>
  <c r="F2626" i="92"/>
  <c r="F2622" i="92"/>
  <c r="F2618" i="92"/>
  <c r="F2614" i="92"/>
  <c r="F2610" i="92"/>
  <c r="F2606" i="92"/>
  <c r="F2602" i="92"/>
  <c r="F2598" i="92"/>
  <c r="F2594" i="92"/>
  <c r="F2590" i="92"/>
  <c r="F2586" i="92"/>
  <c r="F2582" i="92"/>
  <c r="F2578" i="92"/>
  <c r="F2574" i="92"/>
  <c r="F2570" i="92"/>
  <c r="F2566" i="92"/>
  <c r="F2562" i="92"/>
  <c r="F2558" i="92"/>
  <c r="F2554" i="92"/>
  <c r="F2550" i="92"/>
  <c r="F2546" i="92"/>
  <c r="F2530" i="92"/>
  <c r="F2526" i="92"/>
  <c r="F2522" i="92"/>
  <c r="F2518" i="92"/>
  <c r="F2514" i="92"/>
  <c r="F2510" i="92"/>
  <c r="F2506" i="92"/>
  <c r="F2502" i="92"/>
  <c r="F2498" i="92"/>
  <c r="F2494" i="92"/>
  <c r="F2490" i="92"/>
  <c r="F2486" i="92"/>
  <c r="F2482" i="92"/>
  <c r="F2478" i="92"/>
  <c r="F2474" i="92"/>
  <c r="F2470" i="92"/>
  <c r="F2466" i="92"/>
  <c r="F2462" i="92"/>
  <c r="F2458" i="92"/>
  <c r="F2454" i="92"/>
  <c r="F2450" i="92"/>
  <c r="F2446" i="92"/>
  <c r="F2442" i="92"/>
  <c r="F2438" i="92"/>
  <c r="F2434" i="92"/>
  <c r="F2430" i="92"/>
  <c r="F2426" i="92"/>
  <c r="F2422" i="92"/>
  <c r="F2418" i="92"/>
  <c r="F2414" i="92"/>
  <c r="F2410" i="92"/>
  <c r="F2406" i="92"/>
  <c r="F2402" i="92"/>
  <c r="F2398" i="92"/>
  <c r="F2394" i="92"/>
  <c r="F2390" i="92"/>
  <c r="F2386" i="92"/>
  <c r="F2382" i="92"/>
  <c r="F2378" i="92"/>
  <c r="F2374" i="92"/>
  <c r="F2370" i="92"/>
  <c r="F2366" i="92"/>
  <c r="F2362" i="92"/>
  <c r="F2358" i="92"/>
  <c r="F2354" i="92"/>
  <c r="F2350" i="92"/>
  <c r="F2346" i="92"/>
  <c r="F2342" i="92"/>
  <c r="F2338" i="92"/>
  <c r="F2334" i="92"/>
  <c r="F2330" i="92"/>
  <c r="F2326" i="92"/>
  <c r="F2322" i="92"/>
  <c r="F2318" i="92"/>
  <c r="F2314" i="92"/>
  <c r="F2310" i="92"/>
  <c r="F2306" i="92"/>
  <c r="F2302" i="92"/>
  <c r="F2298" i="92"/>
  <c r="F2294" i="92"/>
  <c r="F2278" i="92"/>
  <c r="F2274" i="92"/>
  <c r="F2270" i="92"/>
  <c r="F2266" i="92"/>
  <c r="F2262" i="92"/>
  <c r="F2258" i="92"/>
  <c r="F2242" i="92"/>
  <c r="F2238" i="92"/>
  <c r="F2234" i="92"/>
  <c r="F2230" i="92"/>
  <c r="F2226" i="92"/>
  <c r="F2222" i="92"/>
  <c r="F2218" i="92"/>
  <c r="F2214" i="92"/>
  <c r="F2210" i="92"/>
  <c r="F2206" i="92"/>
  <c r="F2202" i="92"/>
  <c r="F2198" i="92"/>
  <c r="F2194" i="92"/>
  <c r="F2190" i="92"/>
  <c r="F2186" i="92"/>
  <c r="F2182" i="92"/>
  <c r="F2178" i="92"/>
  <c r="F2174" i="92"/>
  <c r="F2170" i="92"/>
  <c r="F2166" i="92"/>
  <c r="F2162" i="92"/>
  <c r="F2158" i="92"/>
  <c r="F2154" i="92"/>
  <c r="F2150" i="92"/>
  <c r="F2146" i="92"/>
  <c r="F2142" i="92"/>
  <c r="F2138" i="92"/>
  <c r="F2122" i="92"/>
  <c r="F2118" i="92"/>
  <c r="F2114" i="92"/>
  <c r="F2110" i="92"/>
  <c r="F2106" i="92"/>
  <c r="F2102" i="92"/>
  <c r="F2098" i="92"/>
  <c r="F2094" i="92"/>
  <c r="F2090" i="92"/>
  <c r="F2086" i="92"/>
  <c r="F2082" i="92"/>
  <c r="F2078" i="92"/>
  <c r="F2074" i="92"/>
  <c r="F2070" i="92"/>
  <c r="F2066" i="92"/>
  <c r="F2062" i="92"/>
  <c r="F2058" i="92"/>
  <c r="F2054" i="92"/>
  <c r="F2050" i="92"/>
  <c r="F2046" i="92"/>
  <c r="F2042" i="92"/>
  <c r="F2038" i="92"/>
  <c r="F2034" i="92"/>
  <c r="F2030" i="92"/>
  <c r="F2026" i="92"/>
  <c r="F2022" i="92"/>
  <c r="F2018" i="92"/>
  <c r="F2014" i="92"/>
  <c r="F2010" i="92"/>
  <c r="F2006" i="92"/>
  <c r="F2002" i="92"/>
  <c r="F1998" i="92"/>
  <c r="F1994" i="92"/>
  <c r="F1990" i="92"/>
  <c r="F1986" i="92"/>
  <c r="F1982" i="92"/>
  <c r="F1978" i="92"/>
  <c r="F1974" i="92"/>
  <c r="F1970" i="92"/>
  <c r="F1966" i="92"/>
  <c r="F1962" i="92"/>
  <c r="F1958" i="92"/>
  <c r="F1954" i="92"/>
  <c r="F1950" i="92"/>
  <c r="F1946" i="92"/>
  <c r="F1942" i="92"/>
  <c r="F1938" i="92"/>
  <c r="F1934" i="92"/>
  <c r="F1930" i="92"/>
  <c r="F1926" i="92"/>
  <c r="F1922" i="92"/>
  <c r="F1918" i="92"/>
  <c r="F1914" i="92"/>
  <c r="F1910" i="92"/>
  <c r="F1906" i="92"/>
  <c r="F1902" i="92"/>
  <c r="F1898" i="92"/>
  <c r="F1894" i="92"/>
  <c r="F1890" i="92"/>
  <c r="F1886" i="92"/>
  <c r="F1882" i="92"/>
  <c r="F1878" i="92"/>
  <c r="F1874" i="92"/>
  <c r="F1870" i="92"/>
  <c r="F1866" i="92"/>
  <c r="F1862" i="92"/>
  <c r="F1858" i="92"/>
  <c r="F1854" i="92"/>
  <c r="F1850" i="92"/>
  <c r="F1846" i="92"/>
  <c r="F1842" i="92"/>
  <c r="F1838" i="92"/>
  <c r="F1834" i="92"/>
  <c r="F1830" i="92"/>
  <c r="F1826" i="92"/>
  <c r="F1822" i="92"/>
  <c r="F1818" i="92"/>
  <c r="F1814" i="92"/>
  <c r="F1802" i="92"/>
  <c r="F1798" i="92"/>
  <c r="F1794" i="92"/>
  <c r="F1790" i="92"/>
  <c r="F1786" i="92"/>
  <c r="F1782" i="92"/>
  <c r="F1778" i="92"/>
  <c r="F1774" i="92"/>
  <c r="F1770" i="92"/>
  <c r="F1766" i="92"/>
  <c r="F1762" i="92"/>
  <c r="F1758" i="92"/>
  <c r="F1754" i="92"/>
  <c r="F1750" i="92"/>
  <c r="F1746" i="92"/>
  <c r="F1742" i="92"/>
  <c r="F1738" i="92"/>
  <c r="F1734" i="92"/>
  <c r="F1730" i="92"/>
  <c r="F1726" i="92"/>
  <c r="F1722" i="92"/>
  <c r="F1718" i="92"/>
  <c r="F1714" i="92"/>
  <c r="F1710" i="92"/>
  <c r="F1706" i="92"/>
  <c r="F1702" i="92"/>
  <c r="F1698" i="92"/>
  <c r="F1694" i="92"/>
  <c r="F1690" i="92"/>
  <c r="F1686" i="92"/>
  <c r="F1682" i="92"/>
  <c r="F1678" i="92"/>
  <c r="F1674" i="92"/>
  <c r="F1670" i="92"/>
  <c r="F1666" i="92"/>
  <c r="F1662" i="92"/>
  <c r="F1658" i="92"/>
  <c r="F1642" i="92"/>
  <c r="F1638" i="92"/>
  <c r="F1634" i="92"/>
  <c r="F1630" i="92"/>
  <c r="F1626" i="92"/>
  <c r="F1622" i="92"/>
  <c r="F1618" i="92"/>
  <c r="F1614" i="92"/>
  <c r="F1610" i="92"/>
  <c r="F1606" i="92"/>
  <c r="F1602" i="92"/>
  <c r="F1598" i="92"/>
  <c r="F1594" i="92"/>
  <c r="F1590" i="92"/>
  <c r="F1586" i="92"/>
  <c r="F1582" i="92"/>
  <c r="F1578" i="92"/>
  <c r="F1574" i="92"/>
  <c r="F1570" i="92"/>
  <c r="F1566" i="92"/>
  <c r="F1562" i="92"/>
  <c r="F1558" i="92"/>
  <c r="F1554" i="92"/>
  <c r="F1550" i="92"/>
  <c r="F1546" i="92"/>
  <c r="F1542" i="92"/>
  <c r="F1538" i="92"/>
  <c r="F1534" i="92"/>
  <c r="F1530" i="92"/>
  <c r="F1526" i="92"/>
  <c r="F1522" i="92"/>
  <c r="F1518" i="92"/>
  <c r="F1514" i="92"/>
  <c r="F1510" i="92"/>
  <c r="F1506" i="92"/>
  <c r="F1502" i="92"/>
  <c r="F1474" i="92"/>
  <c r="F1470" i="92"/>
  <c r="F1466" i="92"/>
  <c r="F1462" i="92"/>
  <c r="F1458" i="92"/>
  <c r="F1454" i="92"/>
  <c r="F1450" i="92"/>
  <c r="F1446" i="92"/>
  <c r="F1442" i="92"/>
  <c r="F1369" i="92"/>
  <c r="F1365" i="92"/>
  <c r="F1361" i="92"/>
  <c r="F1357" i="92"/>
  <c r="F1353" i="92"/>
  <c r="F1349" i="92"/>
  <c r="F1345" i="92"/>
  <c r="F1341" i="92"/>
  <c r="F1337" i="92"/>
  <c r="F1333" i="92"/>
  <c r="F1329" i="92"/>
  <c r="F1325" i="92"/>
  <c r="F1309" i="92"/>
  <c r="F1305" i="92"/>
  <c r="F1301" i="92"/>
  <c r="F1297" i="92"/>
  <c r="F1293" i="92"/>
  <c r="F1289" i="92"/>
  <c r="F1285" i="92"/>
  <c r="F1281" i="92"/>
  <c r="F1277" i="92"/>
  <c r="F1273" i="92"/>
  <c r="F1269" i="92"/>
  <c r="F1265" i="92"/>
  <c r="F1261" i="92"/>
  <c r="F1257" i="92"/>
  <c r="F1253" i="92"/>
  <c r="F1249" i="92"/>
  <c r="F1245" i="92"/>
  <c r="F1241" i="92"/>
  <c r="F1225" i="92"/>
  <c r="F1221" i="92"/>
  <c r="F1217" i="92"/>
  <c r="F1213" i="92"/>
  <c r="F1209" i="92"/>
  <c r="F1205" i="92"/>
  <c r="F1201" i="92"/>
  <c r="F1197" i="92"/>
  <c r="F1193" i="92"/>
  <c r="F1189" i="92"/>
  <c r="F1185" i="92"/>
  <c r="F1181" i="92"/>
  <c r="F1177" i="92"/>
  <c r="F1173" i="92"/>
  <c r="F1169" i="92"/>
  <c r="F1165" i="92"/>
  <c r="F1161" i="92"/>
  <c r="F1157" i="92"/>
  <c r="F1153" i="92"/>
  <c r="F1149" i="92"/>
  <c r="F1145" i="92"/>
  <c r="F1141" i="92"/>
  <c r="F1137" i="92"/>
  <c r="F1133" i="92"/>
  <c r="F1129" i="92"/>
  <c r="F1125" i="92"/>
  <c r="F1121" i="92"/>
  <c r="F1117" i="92"/>
  <c r="F1113" i="92"/>
  <c r="F1109" i="92"/>
  <c r="F1105" i="92"/>
  <c r="F1101" i="92"/>
  <c r="F1097" i="92"/>
  <c r="F1093" i="92"/>
  <c r="F1089" i="92"/>
  <c r="F1085" i="92"/>
  <c r="F1081" i="92"/>
  <c r="F1077" i="92"/>
  <c r="F1073" i="92"/>
  <c r="F1069" i="92"/>
  <c r="F1065" i="92"/>
  <c r="F1061" i="92"/>
  <c r="F1057" i="92"/>
  <c r="F1053" i="92"/>
  <c r="F1049" i="92"/>
  <c r="F1045" i="92"/>
  <c r="F1041" i="92"/>
  <c r="F1037" i="92"/>
  <c r="F1033" i="92"/>
  <c r="F1029" i="92"/>
  <c r="F1025" i="92"/>
  <c r="F1021" i="92"/>
  <c r="F1017" i="92"/>
  <c r="F1013" i="92"/>
  <c r="F1009" i="92"/>
  <c r="F1005" i="92"/>
  <c r="F1001" i="92"/>
  <c r="F997" i="92"/>
  <c r="F993" i="92"/>
  <c r="F989" i="92"/>
  <c r="F985" i="92"/>
  <c r="F981" i="92"/>
  <c r="F977" i="92"/>
  <c r="F973" i="92"/>
  <c r="F969" i="92"/>
  <c r="F965" i="92"/>
  <c r="F961" i="92"/>
  <c r="F957" i="92"/>
  <c r="F953" i="92"/>
  <c r="F949" i="92"/>
  <c r="F945" i="92"/>
  <c r="F941" i="92"/>
  <c r="F937" i="92"/>
  <c r="F933" i="92"/>
  <c r="F929" i="92"/>
  <c r="F925" i="92"/>
  <c r="F921" i="92"/>
  <c r="F917" i="92"/>
  <c r="F913" i="92"/>
  <c r="F909" i="92"/>
  <c r="F905" i="92"/>
  <c r="F901" i="92"/>
  <c r="F897" i="92"/>
  <c r="F893" i="92"/>
  <c r="F889" i="92"/>
  <c r="F885" i="92"/>
  <c r="F881" i="92"/>
  <c r="F877" i="92"/>
  <c r="F873" i="92"/>
  <c r="F869" i="92"/>
  <c r="F865" i="92"/>
  <c r="F861" i="92"/>
  <c r="F857" i="92"/>
  <c r="F853" i="92"/>
  <c r="F849" i="92"/>
  <c r="F845" i="92"/>
  <c r="F841" i="92"/>
  <c r="F837" i="92"/>
  <c r="F833" i="92"/>
  <c r="F829" i="92"/>
  <c r="F825" i="92"/>
  <c r="F821" i="92"/>
  <c r="F817" i="92"/>
  <c r="F813" i="92"/>
  <c r="F809" i="92"/>
  <c r="F805" i="92"/>
  <c r="F801" i="92"/>
  <c r="F797" i="92"/>
  <c r="F793" i="92"/>
  <c r="F789" i="92"/>
  <c r="F785" i="92"/>
  <c r="F781" i="92"/>
  <c r="F777" i="92"/>
  <c r="F773" i="92"/>
  <c r="F769" i="92"/>
  <c r="F765" i="92"/>
  <c r="F761" i="92"/>
  <c r="F757" i="92"/>
  <c r="F753" i="92"/>
  <c r="F749" i="92"/>
  <c r="F745" i="92"/>
  <c r="F741" i="92"/>
  <c r="F737" i="92"/>
  <c r="F733" i="92"/>
  <c r="F729" i="92"/>
  <c r="F1438" i="92"/>
  <c r="F1434" i="92"/>
  <c r="F1430" i="92"/>
  <c r="F1426" i="92"/>
  <c r="F1422" i="92"/>
  <c r="F1418" i="92"/>
  <c r="F1414" i="92"/>
  <c r="F1410" i="92"/>
  <c r="F1406" i="92"/>
  <c r="F1402" i="92"/>
  <c r="F1398" i="92"/>
  <c r="F1394" i="92"/>
  <c r="F1390" i="92"/>
  <c r="F1386" i="92"/>
  <c r="F1382" i="92"/>
  <c r="F1378" i="92"/>
  <c r="F1374" i="92"/>
  <c r="F1370" i="92"/>
  <c r="F1366" i="92"/>
  <c r="F1362" i="92"/>
  <c r="F1358" i="92"/>
  <c r="F1354" i="92"/>
  <c r="F1350" i="92"/>
  <c r="F1346" i="92"/>
  <c r="F1342" i="92"/>
  <c r="F1338" i="92"/>
  <c r="F1334" i="92"/>
  <c r="F1330" i="92"/>
  <c r="F1326" i="92"/>
  <c r="F1322" i="92"/>
  <c r="F1306" i="92"/>
  <c r="F1302" i="92"/>
  <c r="F1298" i="92"/>
  <c r="F1294" i="92"/>
  <c r="F1290" i="92"/>
  <c r="F1286" i="92"/>
  <c r="F1282" i="92"/>
  <c r="F1278" i="92"/>
  <c r="F1274" i="92"/>
  <c r="F1270" i="92"/>
  <c r="F1266" i="92"/>
  <c r="F1262" i="92"/>
  <c r="F1258" i="92"/>
  <c r="F1254" i="92"/>
  <c r="F1250" i="92"/>
  <c r="F1246" i="92"/>
  <c r="F1242" i="92"/>
  <c r="F1238" i="92"/>
  <c r="F1222" i="92"/>
  <c r="F1218" i="92"/>
  <c r="F1214" i="92"/>
  <c r="F1210" i="92"/>
  <c r="F1206" i="92"/>
  <c r="F1202" i="92"/>
  <c r="F1198" i="92"/>
  <c r="F1194" i="92"/>
  <c r="F1190" i="92"/>
  <c r="F1186" i="92"/>
  <c r="F1182" i="92"/>
  <c r="F1178" i="92"/>
  <c r="F1174" i="92"/>
  <c r="F1170" i="92"/>
  <c r="F1166" i="92"/>
  <c r="F1162" i="92"/>
  <c r="F1158" i="92"/>
  <c r="F1154" i="92"/>
  <c r="F1150" i="92"/>
  <c r="F1146" i="92"/>
  <c r="F1142" i="92"/>
  <c r="F1138" i="92"/>
  <c r="F1134" i="92"/>
  <c r="F1130" i="92"/>
  <c r="F1126" i="92"/>
  <c r="F1122" i="92"/>
  <c r="F1118" i="92"/>
  <c r="F1114" i="92"/>
  <c r="F1110" i="92"/>
  <c r="F1106" i="92"/>
  <c r="F1102" i="92"/>
  <c r="F1098" i="92"/>
  <c r="F1094" i="92"/>
  <c r="F1090" i="92"/>
  <c r="F1086" i="92"/>
  <c r="F1082" i="92"/>
  <c r="F1078" i="92"/>
  <c r="F1074" i="92"/>
  <c r="F1070" i="92"/>
  <c r="F1066" i="92"/>
  <c r="F1062" i="92"/>
  <c r="F1058" i="92"/>
  <c r="F1054" i="92"/>
  <c r="F1050" i="92"/>
  <c r="F1046" i="92"/>
  <c r="F1042" i="92"/>
  <c r="F1038" i="92"/>
  <c r="F1034" i="92"/>
  <c r="F1030" i="92"/>
  <c r="F1026" i="92"/>
  <c r="F1022" i="92"/>
  <c r="F1018" i="92"/>
  <c r="F1014" i="92"/>
  <c r="F1010" i="92"/>
  <c r="F1006" i="92"/>
  <c r="F1002" i="92"/>
  <c r="F998" i="92"/>
  <c r="F994" i="92"/>
  <c r="F990" i="92"/>
  <c r="F986" i="92"/>
  <c r="F982" i="92"/>
  <c r="F978" i="92"/>
  <c r="F974" i="92"/>
  <c r="F970" i="92"/>
  <c r="F966" i="92"/>
  <c r="F962" i="92"/>
  <c r="F958" i="92"/>
  <c r="F954" i="92"/>
  <c r="F950" i="92"/>
  <c r="F946" i="92"/>
  <c r="F942" i="92"/>
  <c r="F938" i="92"/>
  <c r="F934" i="92"/>
  <c r="F930" i="92"/>
  <c r="F926" i="92"/>
  <c r="F922" i="92"/>
  <c r="F918" i="92"/>
  <c r="F914" i="92"/>
  <c r="F910" i="92"/>
  <c r="F906" i="92"/>
  <c r="F902" i="92"/>
  <c r="F898" i="92"/>
  <c r="F894" i="92"/>
  <c r="F890" i="92"/>
  <c r="F886" i="92"/>
  <c r="F882" i="92"/>
  <c r="F878" i="92"/>
  <c r="F874" i="92"/>
  <c r="F870" i="92"/>
  <c r="F866" i="92"/>
  <c r="F862" i="92"/>
  <c r="F858" i="92"/>
  <c r="F854" i="92"/>
  <c r="F850" i="92"/>
  <c r="F846" i="92"/>
  <c r="F842" i="92"/>
  <c r="F838" i="92"/>
  <c r="F834" i="92"/>
  <c r="F830" i="92"/>
  <c r="F826" i="92"/>
  <c r="F822" i="92"/>
  <c r="F818" i="92"/>
  <c r="F814" i="92"/>
  <c r="F810" i="92"/>
  <c r="F806" i="92"/>
  <c r="F802" i="92"/>
  <c r="F798" i="92"/>
  <c r="F794" i="92"/>
  <c r="F790" i="92"/>
  <c r="F786" i="92"/>
  <c r="F782" i="92"/>
  <c r="F778" i="92"/>
  <c r="F774" i="92"/>
  <c r="F770" i="92"/>
  <c r="F766" i="92"/>
  <c r="F762" i="92"/>
  <c r="F758" i="92"/>
  <c r="F754" i="92"/>
  <c r="F750" i="92"/>
  <c r="F746" i="92"/>
  <c r="F742" i="92"/>
  <c r="F738" i="92"/>
  <c r="F725" i="92"/>
  <c r="F721" i="92"/>
  <c r="F717" i="92"/>
  <c r="F713" i="92"/>
  <c r="F709" i="92"/>
  <c r="F705" i="92"/>
  <c r="F701" i="92"/>
  <c r="F697" i="92"/>
  <c r="F693" i="92"/>
  <c r="F689" i="92"/>
  <c r="F685" i="92"/>
  <c r="F681" i="92"/>
  <c r="F677" i="92"/>
  <c r="F673" i="92"/>
  <c r="F669" i="92"/>
  <c r="F665" i="92"/>
  <c r="F661" i="92"/>
  <c r="F657" i="92"/>
  <c r="F653" i="92"/>
  <c r="F649" i="92"/>
  <c r="F645" i="92"/>
  <c r="F641" i="92"/>
  <c r="F637" i="92"/>
  <c r="F633" i="92"/>
  <c r="F629" i="92"/>
  <c r="F625" i="92"/>
  <c r="F621" i="92"/>
  <c r="F617" i="92"/>
  <c r="F613" i="92"/>
  <c r="F609" i="92"/>
  <c r="F605" i="92"/>
  <c r="F601" i="92"/>
  <c r="F597" i="92"/>
  <c r="F593" i="92"/>
  <c r="F589" i="92"/>
  <c r="F585" i="92"/>
  <c r="F581" i="92"/>
  <c r="F577" i="92"/>
  <c r="F573" i="92"/>
  <c r="F569" i="92"/>
  <c r="F565" i="92"/>
  <c r="F561" i="92"/>
  <c r="F557" i="92"/>
  <c r="F553" i="92"/>
  <c r="F549" i="92"/>
  <c r="F545" i="92"/>
  <c r="F541" i="92"/>
  <c r="F537" i="92"/>
  <c r="F533" i="92"/>
  <c r="F529" i="92"/>
  <c r="F525" i="92"/>
  <c r="F521" i="92"/>
  <c r="F517" i="92"/>
  <c r="F513" i="92"/>
  <c r="F509" i="92"/>
  <c r="F505" i="92"/>
  <c r="F501" i="92"/>
  <c r="F497" i="92"/>
  <c r="F493" i="92"/>
  <c r="F489" i="92"/>
  <c r="F485" i="92"/>
  <c r="F481" i="92"/>
  <c r="F477" i="92"/>
  <c r="F473" i="92"/>
  <c r="F469" i="92"/>
  <c r="F465" i="92"/>
  <c r="F461" i="92"/>
  <c r="F457" i="92"/>
  <c r="F453" i="92"/>
  <c r="F449" i="92"/>
  <c r="F445" i="92"/>
  <c r="F441" i="92"/>
  <c r="F437" i="92"/>
  <c r="F433" i="92"/>
  <c r="F429" i="92"/>
  <c r="F425" i="92"/>
  <c r="F421" i="92"/>
  <c r="F417" i="92"/>
  <c r="F413" i="92"/>
  <c r="F409" i="92"/>
  <c r="F405" i="92"/>
  <c r="F401" i="92"/>
  <c r="F397" i="92"/>
  <c r="F393" i="92"/>
  <c r="F389" i="92"/>
  <c r="F385" i="92"/>
  <c r="F381" i="92"/>
  <c r="F377" i="92"/>
  <c r="F373" i="92"/>
  <c r="F369" i="92"/>
  <c r="F365" i="92"/>
  <c r="F361" i="92"/>
  <c r="F357" i="92"/>
  <c r="F353" i="92"/>
  <c r="F349" i="92"/>
  <c r="F345" i="92"/>
  <c r="F341" i="92"/>
  <c r="F337" i="92"/>
  <c r="F333" i="92"/>
  <c r="F329" i="92"/>
  <c r="F325" i="92"/>
  <c r="F321" i="92"/>
  <c r="F317" i="92"/>
  <c r="F313" i="92"/>
  <c r="F309" i="92"/>
  <c r="F305" i="92"/>
  <c r="F301" i="92"/>
  <c r="F734" i="92"/>
  <c r="F730" i="92"/>
  <c r="F726" i="92"/>
  <c r="F722" i="92"/>
  <c r="F718" i="92"/>
  <c r="F714" i="92"/>
  <c r="F710" i="92"/>
  <c r="F706" i="92"/>
  <c r="F702" i="92"/>
  <c r="F698" i="92"/>
  <c r="F694" i="92"/>
  <c r="F690" i="92"/>
  <c r="F686" i="92"/>
  <c r="F682" i="92"/>
  <c r="F678" i="92"/>
  <c r="F674" i="92"/>
  <c r="F670" i="92"/>
  <c r="F666" i="92"/>
  <c r="F662" i="92"/>
  <c r="F658" i="92"/>
  <c r="F654" i="92"/>
  <c r="F650" i="92"/>
  <c r="F550" i="92"/>
  <c r="F546" i="92"/>
  <c r="F542" i="92"/>
  <c r="F538" i="92"/>
  <c r="F534" i="92"/>
  <c r="F530" i="92"/>
  <c r="F526" i="92"/>
  <c r="F522" i="92"/>
  <c r="F518" i="92"/>
  <c r="F514" i="92"/>
  <c r="F510" i="92"/>
  <c r="F506" i="92"/>
  <c r="F502" i="92"/>
  <c r="F498" i="92"/>
  <c r="F494" i="92"/>
  <c r="F490" i="92"/>
  <c r="F486" i="92"/>
  <c r="F482" i="92"/>
  <c r="F478" i="92"/>
  <c r="F474" i="92"/>
  <c r="F470" i="92"/>
  <c r="F466" i="92"/>
  <c r="F462" i="92"/>
  <c r="F458" i="92"/>
  <c r="F454" i="92"/>
  <c r="F450" i="92"/>
  <c r="F446" i="92"/>
  <c r="F442" i="92"/>
  <c r="F438" i="92"/>
  <c r="F434" i="92"/>
  <c r="F430" i="92"/>
  <c r="F426" i="92"/>
  <c r="F422" i="92"/>
  <c r="F418" i="92"/>
  <c r="F414" i="92"/>
  <c r="F410" i="92"/>
  <c r="F406" i="92"/>
  <c r="F402" i="92"/>
  <c r="F398" i="92"/>
  <c r="F394" i="92"/>
  <c r="F390" i="92"/>
  <c r="F386" i="92"/>
  <c r="F382" i="92"/>
  <c r="F378" i="92"/>
  <c r="F374" i="92"/>
  <c r="F370" i="92"/>
  <c r="F366" i="92"/>
  <c r="F362" i="92"/>
  <c r="F358" i="92"/>
  <c r="F354" i="92"/>
  <c r="F350" i="92"/>
  <c r="F346" i="92"/>
  <c r="F342" i="92"/>
  <c r="F338" i="92"/>
  <c r="F334" i="92"/>
  <c r="F330" i="92"/>
  <c r="F326" i="92"/>
  <c r="F322" i="92"/>
  <c r="F318" i="92"/>
  <c r="F314" i="92"/>
  <c r="F310" i="92"/>
  <c r="F306" i="92"/>
  <c r="F302" i="92"/>
  <c r="F297" i="92"/>
  <c r="F293" i="92"/>
  <c r="F289" i="92"/>
  <c r="F285" i="92"/>
  <c r="F281" i="92"/>
  <c r="F277" i="92"/>
  <c r="F273" i="92"/>
  <c r="F269" i="92"/>
  <c r="F265" i="92"/>
  <c r="F261" i="92"/>
  <c r="F257" i="92"/>
  <c r="F253" i="92"/>
  <c r="F249" i="92"/>
  <c r="F245" i="92"/>
  <c r="F241" i="92"/>
  <c r="F237" i="92"/>
  <c r="F233" i="92"/>
  <c r="F229" i="92"/>
  <c r="F225" i="92"/>
  <c r="F221" i="92"/>
  <c r="F217" i="92"/>
  <c r="F213" i="92"/>
  <c r="F209" i="92"/>
  <c r="F205" i="92"/>
  <c r="F201" i="92"/>
  <c r="F197" i="92"/>
  <c r="F193" i="92"/>
  <c r="F189" i="92"/>
  <c r="F185" i="92"/>
  <c r="F181" i="92"/>
  <c r="F177" i="92"/>
  <c r="F173" i="92"/>
  <c r="F169" i="92"/>
  <c r="F165" i="92"/>
  <c r="F161" i="92"/>
  <c r="F157" i="92"/>
  <c r="F153" i="92"/>
  <c r="F149" i="92"/>
  <c r="F145" i="92"/>
  <c r="F141" i="92"/>
  <c r="F137" i="92"/>
  <c r="F133" i="92"/>
  <c r="F129" i="92"/>
  <c r="F125" i="92"/>
  <c r="F121" i="92"/>
  <c r="F117" i="92"/>
  <c r="F113" i="92"/>
  <c r="F109" i="92"/>
  <c r="F105" i="92"/>
  <c r="F101" i="92"/>
  <c r="F97" i="92"/>
  <c r="F93" i="92"/>
  <c r="F89" i="92"/>
  <c r="F85" i="92"/>
  <c r="F81" i="92"/>
  <c r="F77" i="92"/>
  <c r="F73" i="92"/>
  <c r="F69" i="92"/>
  <c r="F65" i="92"/>
  <c r="F61" i="92"/>
  <c r="F57" i="92"/>
  <c r="F53" i="92"/>
  <c r="F49" i="92"/>
  <c r="F45" i="92"/>
  <c r="F41" i="92"/>
  <c r="F37" i="92"/>
  <c r="F33" i="92"/>
  <c r="F29" i="92"/>
  <c r="F25" i="92"/>
  <c r="F21" i="92"/>
  <c r="F17" i="92"/>
  <c r="F13" i="92"/>
  <c r="F9" i="92"/>
  <c r="F8" i="92"/>
  <c r="F19" i="92"/>
  <c r="F11" i="92"/>
  <c r="F7" i="92"/>
  <c r="F298" i="92"/>
  <c r="F294" i="92"/>
  <c r="F290" i="92"/>
  <c r="F286" i="92"/>
  <c r="F282" i="92"/>
  <c r="F278" i="92"/>
  <c r="F274" i="92"/>
  <c r="F270" i="92"/>
  <c r="F266" i="92"/>
  <c r="F262" i="92"/>
  <c r="F258" i="92"/>
  <c r="F254" i="92"/>
  <c r="F250" i="92"/>
  <c r="F246" i="92"/>
  <c r="F242" i="92"/>
  <c r="F238" i="92"/>
  <c r="F234" i="92"/>
  <c r="F170" i="92"/>
  <c r="F166" i="92"/>
  <c r="F162" i="92"/>
  <c r="F158" i="92"/>
  <c r="F154" i="92"/>
  <c r="F150" i="92"/>
  <c r="F146" i="92"/>
  <c r="F142" i="92"/>
  <c r="F138" i="92"/>
  <c r="F134" i="92"/>
  <c r="F130" i="92"/>
  <c r="F126" i="92"/>
  <c r="F122" i="92"/>
  <c r="F118" i="92"/>
  <c r="F114" i="92"/>
  <c r="F110" i="92"/>
  <c r="F106" i="92"/>
  <c r="F102" i="92"/>
  <c r="F98" i="92"/>
  <c r="F94" i="92"/>
  <c r="F90" i="92"/>
  <c r="F86" i="92"/>
  <c r="F82" i="92"/>
  <c r="F78" i="92"/>
  <c r="F74" i="92"/>
  <c r="F70" i="92"/>
  <c r="F66" i="92"/>
  <c r="F62" i="92"/>
  <c r="F26" i="92"/>
  <c r="F22" i="92"/>
  <c r="F18" i="92"/>
  <c r="F14" i="92"/>
  <c r="F10" i="92"/>
  <c r="D95" i="68"/>
  <c r="F95" i="68" s="1"/>
  <c r="D91" i="68"/>
  <c r="F91" i="68" s="1"/>
  <c r="D87" i="68"/>
  <c r="D83" i="68"/>
  <c r="D79" i="68"/>
  <c r="D75" i="68"/>
  <c r="D71" i="68"/>
  <c r="F71" i="68" s="1"/>
  <c r="D67" i="68"/>
  <c r="D63" i="68"/>
  <c r="F63" i="68" s="1"/>
  <c r="D59" i="68"/>
  <c r="F59" i="68" s="1"/>
  <c r="D55" i="68"/>
  <c r="D51" i="68"/>
  <c r="D47" i="68"/>
  <c r="D43" i="68"/>
  <c r="D39" i="68"/>
  <c r="F39" i="68" s="1"/>
  <c r="D35" i="68"/>
  <c r="D31" i="68"/>
  <c r="F31" i="68" s="1"/>
  <c r="D27" i="68"/>
  <c r="F27" i="68" s="1"/>
  <c r="D23" i="68"/>
  <c r="D19" i="68"/>
  <c r="D15" i="68"/>
  <c r="D11" i="68"/>
  <c r="D7" i="68"/>
  <c r="F7" i="68" s="1"/>
  <c r="D3" i="68"/>
  <c r="F4" i="68" l="1"/>
  <c r="F36" i="68"/>
  <c r="F68" i="68"/>
  <c r="F37" i="68"/>
  <c r="F58" i="68"/>
  <c r="F13" i="68"/>
  <c r="F77" i="68"/>
  <c r="F3" i="68"/>
  <c r="F67" i="68"/>
  <c r="F18" i="68"/>
  <c r="F69" i="68"/>
  <c r="F35" i="68"/>
  <c r="F55" i="68"/>
  <c r="F87" i="68"/>
  <c r="F25" i="68"/>
  <c r="F57" i="68"/>
  <c r="F89" i="68"/>
  <c r="F23" i="68"/>
  <c r="F30" i="68"/>
  <c r="F62" i="68"/>
  <c r="F24" i="68"/>
  <c r="F56" i="68"/>
  <c r="F88" i="68"/>
  <c r="F5" i="68"/>
  <c r="F45" i="68"/>
  <c r="F22" i="68"/>
  <c r="F26" i="68"/>
  <c r="F11" i="68"/>
  <c r="F43" i="68"/>
  <c r="F75" i="68"/>
  <c r="F12" i="68"/>
  <c r="F44" i="68"/>
  <c r="F76" i="68"/>
  <c r="F21" i="68"/>
  <c r="F6" i="68"/>
  <c r="F50" i="68"/>
  <c r="F14" i="68"/>
  <c r="F46" i="68"/>
  <c r="F78" i="68"/>
  <c r="F17" i="68"/>
  <c r="F49" i="68"/>
  <c r="F81" i="68"/>
  <c r="F42" i="68"/>
  <c r="F74" i="68"/>
  <c r="F82" i="68"/>
  <c r="F10" i="68"/>
  <c r="F47" i="68"/>
  <c r="F79" i="68"/>
  <c r="F90" i="68"/>
  <c r="C6" i="65" a="1"/>
  <c r="C6" i="65" s="1"/>
  <c r="C11" i="65" a="1"/>
  <c r="C11" i="65" s="1"/>
  <c r="C16" i="65" a="1"/>
  <c r="C16" i="65" s="1"/>
  <c r="C22" i="65" a="1"/>
  <c r="C22" i="65" s="1"/>
  <c r="C27" i="65" a="1"/>
  <c r="C27" i="65" s="1"/>
  <c r="C32" i="65" a="1"/>
  <c r="C32" i="65" s="1"/>
  <c r="C38" i="65" a="1"/>
  <c r="C38" i="65" s="1"/>
  <c r="C43" i="65" a="1"/>
  <c r="C43" i="65" s="1"/>
  <c r="C48" i="65" a="1"/>
  <c r="C48" i="65" s="1"/>
  <c r="C54" i="65" a="1"/>
  <c r="C54" i="65" s="1"/>
  <c r="C59" i="65" a="1"/>
  <c r="C59" i="65" s="1"/>
  <c r="C64" i="65" a="1"/>
  <c r="C64" i="65" s="1"/>
  <c r="C70" i="65" a="1"/>
  <c r="C70" i="65" s="1"/>
  <c r="C75" i="65" a="1"/>
  <c r="C75" i="65" s="1"/>
  <c r="C80" i="65" a="1"/>
  <c r="C80" i="65" s="1"/>
  <c r="C86" i="65" a="1"/>
  <c r="C86" i="65" s="1"/>
  <c r="C91" i="65" a="1"/>
  <c r="C91" i="65" s="1"/>
  <c r="C96" i="65" a="1"/>
  <c r="C96" i="65" s="1"/>
  <c r="C102" i="65" a="1"/>
  <c r="C102" i="65" s="1"/>
  <c r="C107" i="65" a="1"/>
  <c r="C107" i="65" s="1"/>
  <c r="C17" i="65" a="1"/>
  <c r="C17" i="65" s="1"/>
  <c r="C33" i="65" a="1"/>
  <c r="C33" i="65" s="1"/>
  <c r="C49" i="65" a="1"/>
  <c r="C49" i="65" s="1"/>
  <c r="C65" i="65" a="1"/>
  <c r="C65" i="65" s="1"/>
  <c r="C81" i="65" a="1"/>
  <c r="C81" i="65" s="1"/>
  <c r="C97" i="65" a="1"/>
  <c r="C97" i="65" s="1"/>
  <c r="C113" i="65" a="1"/>
  <c r="C113" i="65" s="1"/>
  <c r="C129" i="65" a="1"/>
  <c r="C129" i="65" s="1"/>
  <c r="C145" i="65" a="1"/>
  <c r="C145" i="65" s="1"/>
  <c r="C161" i="65" a="1"/>
  <c r="C161" i="65" s="1"/>
  <c r="C177" i="65" a="1"/>
  <c r="C177" i="65" s="1"/>
  <c r="C193" i="65" a="1"/>
  <c r="C193" i="65" s="1"/>
  <c r="C209" i="65" a="1"/>
  <c r="C209" i="65" s="1"/>
  <c r="C225" i="65" a="1"/>
  <c r="C225" i="65" s="1"/>
  <c r="C241" i="65" a="1"/>
  <c r="C241" i="65" s="1"/>
  <c r="C257" i="65" a="1"/>
  <c r="C257" i="65" s="1"/>
  <c r="C273" i="65" a="1"/>
  <c r="C273" i="65" s="1"/>
  <c r="C289" i="65" a="1"/>
  <c r="C289" i="65" s="1"/>
  <c r="C305" i="65" a="1"/>
  <c r="C305" i="65" s="1"/>
  <c r="C321" i="65" a="1"/>
  <c r="C321" i="65" s="1"/>
  <c r="C7" i="65" a="1"/>
  <c r="C7" i="65" s="1"/>
  <c r="C12" i="65" a="1"/>
  <c r="C12" i="65" s="1"/>
  <c r="C18" i="65" a="1"/>
  <c r="C18" i="65" s="1"/>
  <c r="C23" i="65" a="1"/>
  <c r="C23" i="65" s="1"/>
  <c r="C28" i="65" a="1"/>
  <c r="C28" i="65" s="1"/>
  <c r="C34" i="65" a="1"/>
  <c r="C34" i="65" s="1"/>
  <c r="C39" i="65" a="1"/>
  <c r="C39" i="65" s="1"/>
  <c r="C44" i="65" a="1"/>
  <c r="C44" i="65" s="1"/>
  <c r="C50" i="65" a="1"/>
  <c r="C50" i="65" s="1"/>
  <c r="C55" i="65" a="1"/>
  <c r="C55" i="65" s="1"/>
  <c r="C60" i="65" a="1"/>
  <c r="C60" i="65" s="1"/>
  <c r="C66" i="65" a="1"/>
  <c r="C66" i="65" s="1"/>
  <c r="C71" i="65" a="1"/>
  <c r="C71" i="65" s="1"/>
  <c r="C76" i="65" a="1"/>
  <c r="C76" i="65" s="1"/>
  <c r="C82" i="65" a="1"/>
  <c r="C82" i="65" s="1"/>
  <c r="C13" i="65" a="1"/>
  <c r="C13" i="65" s="1"/>
  <c r="C29" i="65" a="1"/>
  <c r="C29" i="65" s="1"/>
  <c r="C45" i="65" a="1"/>
  <c r="C45" i="65" s="1"/>
  <c r="C61" i="65" a="1"/>
  <c r="C61" i="65" s="1"/>
  <c r="C77" i="65" a="1"/>
  <c r="C77" i="65" s="1"/>
  <c r="C93" i="65" a="1"/>
  <c r="C93" i="65" s="1"/>
  <c r="C109" i="65" a="1"/>
  <c r="C109" i="65" s="1"/>
  <c r="C125" i="65" a="1"/>
  <c r="C125" i="65" s="1"/>
  <c r="C141" i="65" a="1"/>
  <c r="C141" i="65" s="1"/>
  <c r="C157" i="65" a="1"/>
  <c r="C157" i="65" s="1"/>
  <c r="C173" i="65" a="1"/>
  <c r="C173" i="65" s="1"/>
  <c r="C189" i="65" a="1"/>
  <c r="C189" i="65" s="1"/>
  <c r="C205" i="65" a="1"/>
  <c r="C205" i="65" s="1"/>
  <c r="C221" i="65" a="1"/>
  <c r="C221" i="65" s="1"/>
  <c r="C237" i="65" a="1"/>
  <c r="C237" i="65" s="1"/>
  <c r="C8" i="65" a="1"/>
  <c r="C8" i="65" s="1"/>
  <c r="C14" i="65" a="1"/>
  <c r="C14" i="65" s="1"/>
  <c r="C19" i="65" a="1"/>
  <c r="C19" i="65" s="1"/>
  <c r="C24" i="65" a="1"/>
  <c r="C24" i="65" s="1"/>
  <c r="C30" i="65" a="1"/>
  <c r="C30" i="65" s="1"/>
  <c r="C35" i="65" a="1"/>
  <c r="C35" i="65" s="1"/>
  <c r="C40" i="65" a="1"/>
  <c r="C40" i="65" s="1"/>
  <c r="C46" i="65" a="1"/>
  <c r="C46" i="65" s="1"/>
  <c r="C51" i="65" a="1"/>
  <c r="C51" i="65" s="1"/>
  <c r="C56" i="65" a="1"/>
  <c r="C56" i="65" s="1"/>
  <c r="C62" i="65" a="1"/>
  <c r="C62" i="65" s="1"/>
  <c r="C67" i="65" a="1"/>
  <c r="C67" i="65" s="1"/>
  <c r="C72" i="65" a="1"/>
  <c r="C72" i="65" s="1"/>
  <c r="C78" i="65" a="1"/>
  <c r="C78" i="65" s="1"/>
  <c r="C83" i="65" a="1"/>
  <c r="C83" i="65" s="1"/>
  <c r="C88" i="65" a="1"/>
  <c r="C88" i="65" s="1"/>
  <c r="C94" i="65" a="1"/>
  <c r="C94" i="65" s="1"/>
  <c r="C99" i="65" a="1"/>
  <c r="C99" i="65" s="1"/>
  <c r="C104" i="65" a="1"/>
  <c r="C104" i="65" s="1"/>
  <c r="C110" i="65" a="1"/>
  <c r="C110" i="65" s="1"/>
  <c r="C9" i="65" a="1"/>
  <c r="C9" i="65" s="1"/>
  <c r="C25" i="65" a="1"/>
  <c r="C25" i="65" s="1"/>
  <c r="C41" i="65" a="1"/>
  <c r="C41" i="65" s="1"/>
  <c r="C57" i="65" a="1"/>
  <c r="C57" i="65" s="1"/>
  <c r="C73" i="65" a="1"/>
  <c r="C73" i="65" s="1"/>
  <c r="C89" i="65" a="1"/>
  <c r="C89" i="65" s="1"/>
  <c r="C105" i="65" a="1"/>
  <c r="C105" i="65" s="1"/>
  <c r="C121" i="65" a="1"/>
  <c r="C121" i="65" s="1"/>
  <c r="C137" i="65" a="1"/>
  <c r="C137" i="65" s="1"/>
  <c r="C153" i="65" a="1"/>
  <c r="C153" i="65" s="1"/>
  <c r="C169" i="65" a="1"/>
  <c r="C169" i="65" s="1"/>
  <c r="C185" i="65" a="1"/>
  <c r="C185" i="65" s="1"/>
  <c r="C201" i="65" a="1"/>
  <c r="C201" i="65" s="1"/>
  <c r="C217" i="65" a="1"/>
  <c r="C217" i="65" s="1"/>
  <c r="C233" i="65" a="1"/>
  <c r="C233" i="65" s="1"/>
  <c r="C249" i="65" a="1"/>
  <c r="C249" i="65" s="1"/>
  <c r="C265" i="65" a="1"/>
  <c r="C265" i="65" s="1"/>
  <c r="C281" i="65" a="1"/>
  <c r="C281" i="65" s="1"/>
  <c r="C297" i="65" a="1"/>
  <c r="C297" i="65" s="1"/>
  <c r="C313" i="65" a="1"/>
  <c r="C313" i="65" s="1"/>
  <c r="C329" i="65" a="1"/>
  <c r="C329" i="65" s="1"/>
  <c r="C10" i="65" a="1"/>
  <c r="C10" i="65" s="1"/>
  <c r="C15" i="65" a="1"/>
  <c r="C15" i="65" s="1"/>
  <c r="C20" i="65" a="1"/>
  <c r="C20" i="65" s="1"/>
  <c r="C26" i="65" a="1"/>
  <c r="C26" i="65" s="1"/>
  <c r="C31" i="65" a="1"/>
  <c r="C31" i="65" s="1"/>
  <c r="C36" i="65" a="1"/>
  <c r="C36" i="65" s="1"/>
  <c r="C42" i="65" a="1"/>
  <c r="C42" i="65" s="1"/>
  <c r="C47" i="65" a="1"/>
  <c r="C47" i="65" s="1"/>
  <c r="C52" i="65" a="1"/>
  <c r="C52" i="65" s="1"/>
  <c r="C58" i="65" a="1"/>
  <c r="C58" i="65" s="1"/>
  <c r="C63" i="65" a="1"/>
  <c r="C63" i="65" s="1"/>
  <c r="C68" i="65" a="1"/>
  <c r="C68" i="65" s="1"/>
  <c r="C74" i="65" a="1"/>
  <c r="C74" i="65" s="1"/>
  <c r="C79" i="65" a="1"/>
  <c r="C79" i="65" s="1"/>
  <c r="C84" i="65" a="1"/>
  <c r="C84" i="65" s="1"/>
  <c r="C21" i="65" a="1"/>
  <c r="C21" i="65" s="1"/>
  <c r="C37" i="65" a="1"/>
  <c r="C37" i="65" s="1"/>
  <c r="C53" i="65" a="1"/>
  <c r="C53" i="65" s="1"/>
  <c r="C69" i="65" a="1"/>
  <c r="C69" i="65" s="1"/>
  <c r="C85" i="65" a="1"/>
  <c r="C85" i="65" s="1"/>
  <c r="C101" i="65" a="1"/>
  <c r="C101" i="65" s="1"/>
  <c r="C117" i="65" a="1"/>
  <c r="C117" i="65" s="1"/>
  <c r="C133" i="65" a="1"/>
  <c r="C133" i="65" s="1"/>
  <c r="C149" i="65" a="1"/>
  <c r="C149" i="65" s="1"/>
  <c r="C165" i="65" a="1"/>
  <c r="C165" i="65" s="1"/>
  <c r="C181" i="65" a="1"/>
  <c r="C181" i="65" s="1"/>
  <c r="C197" i="65" a="1"/>
  <c r="C197" i="65" s="1"/>
  <c r="C213" i="65" a="1"/>
  <c r="C213" i="65" s="1"/>
  <c r="C229" i="65" a="1"/>
  <c r="C229" i="65" s="1"/>
  <c r="C245" i="65" a="1"/>
  <c r="C245" i="65" s="1"/>
  <c r="C87" i="65" a="1"/>
  <c r="C87" i="65" s="1"/>
  <c r="C108" i="65" a="1"/>
  <c r="C108" i="65" s="1"/>
  <c r="C120" i="65" a="1"/>
  <c r="C120" i="65" s="1"/>
  <c r="C131" i="65" a="1"/>
  <c r="C131" i="65" s="1"/>
  <c r="C142" i="65" a="1"/>
  <c r="C142" i="65" s="1"/>
  <c r="C152" i="65" a="1"/>
  <c r="C152" i="65" s="1"/>
  <c r="C163" i="65" a="1"/>
  <c r="C163" i="65" s="1"/>
  <c r="C174" i="65" a="1"/>
  <c r="C174" i="65" s="1"/>
  <c r="C184" i="65" a="1"/>
  <c r="C184" i="65" s="1"/>
  <c r="C195" i="65" a="1"/>
  <c r="C195" i="65" s="1"/>
  <c r="C206" i="65" a="1"/>
  <c r="C206" i="65" s="1"/>
  <c r="C216" i="65" a="1"/>
  <c r="C216" i="65" s="1"/>
  <c r="C227" i="65" a="1"/>
  <c r="C227" i="65" s="1"/>
  <c r="C238" i="65" a="1"/>
  <c r="C238" i="65" s="1"/>
  <c r="C247" i="65" a="1"/>
  <c r="C247" i="65" s="1"/>
  <c r="C254" i="65" a="1"/>
  <c r="C254" i="65" s="1"/>
  <c r="C261" i="65" a="1"/>
  <c r="C261" i="65" s="1"/>
  <c r="C268" i="65" a="1"/>
  <c r="C268" i="65" s="1"/>
  <c r="C275" i="65" a="1"/>
  <c r="C275" i="65" s="1"/>
  <c r="C290" i="65" a="1"/>
  <c r="C290" i="65" s="1"/>
  <c r="C296" i="65" a="1"/>
  <c r="C296" i="65" s="1"/>
  <c r="C311" i="65" a="1"/>
  <c r="C311" i="65" s="1"/>
  <c r="C318" i="65" a="1"/>
  <c r="C318" i="65" s="1"/>
  <c r="C325" i="65" a="1"/>
  <c r="C325" i="65" s="1"/>
  <c r="C90" i="65" a="1"/>
  <c r="C90" i="65" s="1"/>
  <c r="C111" i="65" a="1"/>
  <c r="C111" i="65" s="1"/>
  <c r="C122" i="65" a="1"/>
  <c r="C122" i="65" s="1"/>
  <c r="C132" i="65" a="1"/>
  <c r="C132" i="65" s="1"/>
  <c r="C143" i="65" a="1"/>
  <c r="C143" i="65" s="1"/>
  <c r="C154" i="65" a="1"/>
  <c r="C154" i="65" s="1"/>
  <c r="C164" i="65" a="1"/>
  <c r="C164" i="65" s="1"/>
  <c r="C175" i="65" a="1"/>
  <c r="C175" i="65" s="1"/>
  <c r="C186" i="65" a="1"/>
  <c r="C186" i="65" s="1"/>
  <c r="C196" i="65" a="1"/>
  <c r="C196" i="65" s="1"/>
  <c r="C207" i="65" a="1"/>
  <c r="C207" i="65" s="1"/>
  <c r="C218" i="65" a="1"/>
  <c r="C218" i="65" s="1"/>
  <c r="C228" i="65" a="1"/>
  <c r="C228" i="65" s="1"/>
  <c r="C239" i="65" a="1"/>
  <c r="C239" i="65" s="1"/>
  <c r="C255" i="65" a="1"/>
  <c r="C255" i="65" s="1"/>
  <c r="C262" i="65" a="1"/>
  <c r="C262" i="65" s="1"/>
  <c r="C269" i="65" a="1"/>
  <c r="C269" i="65" s="1"/>
  <c r="C276" i="65" a="1"/>
  <c r="C276" i="65" s="1"/>
  <c r="C283" i="65" a="1"/>
  <c r="C283" i="65" s="1"/>
  <c r="C298" i="65" a="1"/>
  <c r="C298" i="65" s="1"/>
  <c r="C304" i="65" a="1"/>
  <c r="C304" i="65" s="1"/>
  <c r="C319" i="65" a="1"/>
  <c r="C319" i="65" s="1"/>
  <c r="C326" i="65" a="1"/>
  <c r="C326" i="65" s="1"/>
  <c r="C284" i="65" a="1"/>
  <c r="C284" i="65" s="1"/>
  <c r="C306" i="65" a="1"/>
  <c r="C306" i="65" s="1"/>
  <c r="C92" i="65" a="1"/>
  <c r="C92" i="65" s="1"/>
  <c r="C112" i="65" a="1"/>
  <c r="C112" i="65" s="1"/>
  <c r="C123" i="65" a="1"/>
  <c r="C123" i="65" s="1"/>
  <c r="C134" i="65" a="1"/>
  <c r="C134" i="65" s="1"/>
  <c r="C144" i="65" a="1"/>
  <c r="C144" i="65" s="1"/>
  <c r="C155" i="65" a="1"/>
  <c r="C155" i="65" s="1"/>
  <c r="C166" i="65" a="1"/>
  <c r="C166" i="65" s="1"/>
  <c r="C176" i="65" a="1"/>
  <c r="C176" i="65" s="1"/>
  <c r="C187" i="65" a="1"/>
  <c r="C187" i="65" s="1"/>
  <c r="C198" i="65" a="1"/>
  <c r="C198" i="65" s="1"/>
  <c r="C208" i="65" a="1"/>
  <c r="C208" i="65" s="1"/>
  <c r="C219" i="65" a="1"/>
  <c r="C219" i="65" s="1"/>
  <c r="C230" i="65" a="1"/>
  <c r="C230" i="65" s="1"/>
  <c r="C240" i="65" a="1"/>
  <c r="C240" i="65" s="1"/>
  <c r="C248" i="65" a="1"/>
  <c r="C248" i="65" s="1"/>
  <c r="C263" i="65" a="1"/>
  <c r="C263" i="65" s="1"/>
  <c r="C270" i="65" a="1"/>
  <c r="C270" i="65" s="1"/>
  <c r="C277" i="65" a="1"/>
  <c r="C277" i="65" s="1"/>
  <c r="C291" i="65" a="1"/>
  <c r="C291" i="65" s="1"/>
  <c r="C95" i="65" a="1"/>
  <c r="C95" i="65" s="1"/>
  <c r="C114" i="65" a="1"/>
  <c r="C114" i="65" s="1"/>
  <c r="C124" i="65" a="1"/>
  <c r="C124" i="65" s="1"/>
  <c r="C135" i="65" a="1"/>
  <c r="C135" i="65" s="1"/>
  <c r="C146" i="65" a="1"/>
  <c r="C146" i="65" s="1"/>
  <c r="C156" i="65" a="1"/>
  <c r="C156" i="65" s="1"/>
  <c r="C167" i="65" a="1"/>
  <c r="C167" i="65" s="1"/>
  <c r="C178" i="65" a="1"/>
  <c r="C178" i="65" s="1"/>
  <c r="C188" i="65" a="1"/>
  <c r="C188" i="65" s="1"/>
  <c r="C199" i="65" a="1"/>
  <c r="C199" i="65" s="1"/>
  <c r="C210" i="65" a="1"/>
  <c r="C210" i="65" s="1"/>
  <c r="C220" i="65" a="1"/>
  <c r="C220" i="65" s="1"/>
  <c r="C231" i="65" a="1"/>
  <c r="C231" i="65" s="1"/>
  <c r="C242" i="65" a="1"/>
  <c r="C242" i="65" s="1"/>
  <c r="C250" i="65" a="1"/>
  <c r="C250" i="65" s="1"/>
  <c r="C256" i="65" a="1"/>
  <c r="C256" i="65" s="1"/>
  <c r="C271" i="65" a="1"/>
  <c r="C271" i="65" s="1"/>
  <c r="C278" i="65" a="1"/>
  <c r="C278" i="65" s="1"/>
  <c r="C285" i="65" a="1"/>
  <c r="C285" i="65" s="1"/>
  <c r="C98" i="65" a="1"/>
  <c r="C98" i="65" s="1"/>
  <c r="C115" i="65" a="1"/>
  <c r="C115" i="65" s="1"/>
  <c r="C126" i="65" a="1"/>
  <c r="C126" i="65" s="1"/>
  <c r="C136" i="65" a="1"/>
  <c r="C136" i="65" s="1"/>
  <c r="C147" i="65" a="1"/>
  <c r="C147" i="65" s="1"/>
  <c r="C158" i="65" a="1"/>
  <c r="C158" i="65" s="1"/>
  <c r="C168" i="65" a="1"/>
  <c r="C168" i="65" s="1"/>
  <c r="C179" i="65" a="1"/>
  <c r="C179" i="65" s="1"/>
  <c r="C190" i="65" a="1"/>
  <c r="C190" i="65" s="1"/>
  <c r="C200" i="65" a="1"/>
  <c r="C200" i="65" s="1"/>
  <c r="C211" i="65" a="1"/>
  <c r="C211" i="65" s="1"/>
  <c r="C222" i="65" a="1"/>
  <c r="C222" i="65" s="1"/>
  <c r="C232" i="65" a="1"/>
  <c r="C232" i="65" s="1"/>
  <c r="C258" i="65" a="1"/>
  <c r="C258" i="65" s="1"/>
  <c r="C264" i="65" a="1"/>
  <c r="C264" i="65" s="1"/>
  <c r="C279" i="65" a="1"/>
  <c r="C279" i="65" s="1"/>
  <c r="C286" i="65" a="1"/>
  <c r="C286" i="65" s="1"/>
  <c r="C293" i="65" a="1"/>
  <c r="C293" i="65" s="1"/>
  <c r="C300" i="65" a="1"/>
  <c r="C300" i="65" s="1"/>
  <c r="C307" i="65" a="1"/>
  <c r="C307" i="65" s="1"/>
  <c r="C322" i="65" a="1"/>
  <c r="C322" i="65" s="1"/>
  <c r="C328" i="65" a="1"/>
  <c r="C328" i="65" s="1"/>
  <c r="C330" i="65" a="1"/>
  <c r="C330" i="65" s="1"/>
  <c r="C302" i="65" a="1"/>
  <c r="C302" i="65" s="1"/>
  <c r="C323" i="65" a="1"/>
  <c r="C323" i="65" s="1"/>
  <c r="C100" i="65" a="1"/>
  <c r="C100" i="65" s="1"/>
  <c r="C116" i="65" a="1"/>
  <c r="C116" i="65" s="1"/>
  <c r="C127" i="65" a="1"/>
  <c r="C127" i="65" s="1"/>
  <c r="C138" i="65" a="1"/>
  <c r="C138" i="65" s="1"/>
  <c r="C148" i="65" a="1"/>
  <c r="C148" i="65" s="1"/>
  <c r="C159" i="65" a="1"/>
  <c r="C159" i="65" s="1"/>
  <c r="C170" i="65" a="1"/>
  <c r="C170" i="65" s="1"/>
  <c r="C180" i="65" a="1"/>
  <c r="C180" i="65" s="1"/>
  <c r="C191" i="65" a="1"/>
  <c r="C191" i="65" s="1"/>
  <c r="C202" i="65" a="1"/>
  <c r="C202" i="65" s="1"/>
  <c r="C212" i="65" a="1"/>
  <c r="C212" i="65" s="1"/>
  <c r="C223" i="65" a="1"/>
  <c r="C223" i="65" s="1"/>
  <c r="C234" i="65" a="1"/>
  <c r="C234" i="65" s="1"/>
  <c r="C243" i="65" a="1"/>
  <c r="C243" i="65" s="1"/>
  <c r="C251" i="65" a="1"/>
  <c r="C251" i="65" s="1"/>
  <c r="C266" i="65" a="1"/>
  <c r="C266" i="65" s="1"/>
  <c r="C272" i="65" a="1"/>
  <c r="C272" i="65" s="1"/>
  <c r="C287" i="65" a="1"/>
  <c r="C287" i="65" s="1"/>
  <c r="C294" i="65" a="1"/>
  <c r="C294" i="65" s="1"/>
  <c r="C301" i="65" a="1"/>
  <c r="C301" i="65" s="1"/>
  <c r="C308" i="65" a="1"/>
  <c r="C308" i="65" s="1"/>
  <c r="C315" i="65" a="1"/>
  <c r="C315" i="65" s="1"/>
  <c r="C280" i="65" a="1"/>
  <c r="C280" i="65" s="1"/>
  <c r="C309" i="65" a="1"/>
  <c r="C309" i="65" s="1"/>
  <c r="C103" i="65" a="1"/>
  <c r="C103" i="65" s="1"/>
  <c r="C118" i="65" a="1"/>
  <c r="C118" i="65" s="1"/>
  <c r="C128" i="65" a="1"/>
  <c r="C128" i="65" s="1"/>
  <c r="C139" i="65" a="1"/>
  <c r="C139" i="65" s="1"/>
  <c r="C150" i="65" a="1"/>
  <c r="C150" i="65" s="1"/>
  <c r="C160" i="65" a="1"/>
  <c r="C160" i="65" s="1"/>
  <c r="C171" i="65" a="1"/>
  <c r="C171" i="65" s="1"/>
  <c r="C182" i="65" a="1"/>
  <c r="C182" i="65" s="1"/>
  <c r="C192" i="65" a="1"/>
  <c r="C192" i="65" s="1"/>
  <c r="C203" i="65" a="1"/>
  <c r="C203" i="65" s="1"/>
  <c r="C214" i="65" a="1"/>
  <c r="C214" i="65" s="1"/>
  <c r="C224" i="65" a="1"/>
  <c r="C224" i="65" s="1"/>
  <c r="C235" i="65" a="1"/>
  <c r="C235" i="65" s="1"/>
  <c r="C244" i="65" a="1"/>
  <c r="C244" i="65" s="1"/>
  <c r="C252" i="65" a="1"/>
  <c r="C252" i="65" s="1"/>
  <c r="C259" i="65" a="1"/>
  <c r="C259" i="65" s="1"/>
  <c r="C274" i="65" a="1"/>
  <c r="C274" i="65" s="1"/>
  <c r="C295" i="65" a="1"/>
  <c r="C295" i="65" s="1"/>
  <c r="C316" i="65" a="1"/>
  <c r="C316" i="65" s="1"/>
  <c r="C106" i="65" a="1"/>
  <c r="C106" i="65" s="1"/>
  <c r="C119" i="65" a="1"/>
  <c r="C119" i="65" s="1"/>
  <c r="C130" i="65" a="1"/>
  <c r="C130" i="65" s="1"/>
  <c r="C140" i="65" a="1"/>
  <c r="C140" i="65" s="1"/>
  <c r="C151" i="65" a="1"/>
  <c r="C151" i="65" s="1"/>
  <c r="C162" i="65" a="1"/>
  <c r="C162" i="65" s="1"/>
  <c r="C172" i="65" a="1"/>
  <c r="C172" i="65" s="1"/>
  <c r="C183" i="65" a="1"/>
  <c r="C183" i="65" s="1"/>
  <c r="C194" i="65" a="1"/>
  <c r="C194" i="65" s="1"/>
  <c r="C204" i="65" a="1"/>
  <c r="C204" i="65" s="1"/>
  <c r="C215" i="65" a="1"/>
  <c r="C215" i="65" s="1"/>
  <c r="C226" i="65" a="1"/>
  <c r="C226" i="65" s="1"/>
  <c r="C236" i="65" a="1"/>
  <c r="C236" i="65" s="1"/>
  <c r="G236" i="69" s="1"/>
  <c r="C246" i="65" a="1"/>
  <c r="C246" i="65" s="1"/>
  <c r="C253" i="65" a="1"/>
  <c r="C253" i="65" s="1"/>
  <c r="C260" i="65" a="1"/>
  <c r="C260" i="65" s="1"/>
  <c r="C267" i="65" a="1"/>
  <c r="C267" i="65" s="1"/>
  <c r="C282" i="65" a="1"/>
  <c r="C282" i="65" s="1"/>
  <c r="C288" i="65" a="1"/>
  <c r="C288" i="65" s="1"/>
  <c r="C292" i="65" a="1"/>
  <c r="C292" i="65" s="1"/>
  <c r="C317" i="65" a="1"/>
  <c r="C317" i="65" s="1"/>
  <c r="G317" i="69" s="1"/>
  <c r="E13" i="71" s="1"/>
  <c r="C320" i="65" a="1"/>
  <c r="C320" i="65" s="1"/>
  <c r="C299" i="65" a="1"/>
  <c r="C299" i="65" s="1"/>
  <c r="C303" i="65" a="1"/>
  <c r="C303" i="65" s="1"/>
  <c r="C327" i="65" a="1"/>
  <c r="C327" i="65" s="1"/>
  <c r="C331" i="65" a="1"/>
  <c r="C331" i="65" s="1"/>
  <c r="C310" i="65" a="1"/>
  <c r="C310" i="65" s="1"/>
  <c r="C332" i="65" a="1"/>
  <c r="C332" i="65" s="1"/>
  <c r="G332" i="69" s="1"/>
  <c r="C312" i="65" a="1"/>
  <c r="C312" i="65" s="1"/>
  <c r="C324" i="65" a="1"/>
  <c r="C324" i="65" s="1"/>
  <c r="C314" i="65" a="1"/>
  <c r="C314" i="65" s="1"/>
  <c r="C3" i="65" a="1"/>
  <c r="C3" i="65" s="1"/>
  <c r="G3" i="69" s="1"/>
  <c r="F51" i="68"/>
  <c r="F83" i="68"/>
  <c r="F15" i="68"/>
  <c r="F34" i="68"/>
  <c r="F66" i="68"/>
  <c r="F16" i="68"/>
  <c r="C3" i="93" s="1" a="1"/>
  <c r="C3" i="93" s="1"/>
  <c r="F48" i="68"/>
  <c r="F80" i="68"/>
  <c r="F19" i="68"/>
  <c r="F38" i="68"/>
  <c r="F70" i="68"/>
  <c r="F20" i="68"/>
  <c r="F52" i="68"/>
  <c r="F84" i="68"/>
  <c r="C4" i="65" a="1"/>
  <c r="C4" i="65" s="1"/>
  <c r="G4" i="69" s="1"/>
  <c r="C5" i="65" a="1"/>
  <c r="C5" i="65" s="1"/>
  <c r="G18" i="69"/>
  <c r="G10" i="69"/>
  <c r="G17" i="69"/>
  <c r="G32" i="69"/>
  <c r="G21" i="69"/>
  <c r="G100" i="69"/>
  <c r="G107" i="69"/>
  <c r="G120" i="69"/>
  <c r="G121" i="69"/>
  <c r="G134" i="69"/>
  <c r="G147" i="69"/>
  <c r="G173" i="69"/>
  <c r="G183" i="69"/>
  <c r="G186" i="69"/>
  <c r="G206" i="69"/>
  <c r="G241" i="69"/>
  <c r="E12" i="71" s="1"/>
  <c r="F94" i="68"/>
  <c r="F86" i="68"/>
  <c r="C7" i="93" a="1"/>
  <c r="C7" i="93" s="1"/>
  <c r="G16705" i="66"/>
  <c r="G16704" i="66"/>
  <c r="G16703" i="66"/>
  <c r="G16702" i="66"/>
  <c r="G16701" i="66"/>
  <c r="G16700" i="66"/>
  <c r="G16699" i="66"/>
  <c r="G16698" i="66"/>
  <c r="G16697" i="66"/>
  <c r="G16696" i="66"/>
  <c r="G16695" i="66"/>
  <c r="G16694" i="66"/>
  <c r="G16693" i="66"/>
  <c r="G16692" i="66"/>
  <c r="G16691" i="66"/>
  <c r="G16690" i="66"/>
  <c r="G16689" i="66"/>
  <c r="G16688" i="66"/>
  <c r="G16687" i="66"/>
  <c r="G16686" i="66"/>
  <c r="G16685" i="66"/>
  <c r="G16684" i="66"/>
  <c r="G16683" i="66"/>
  <c r="G16682" i="66"/>
  <c r="G16681" i="66"/>
  <c r="G16680" i="66"/>
  <c r="G16679" i="66"/>
  <c r="G16678" i="66"/>
  <c r="G16677" i="66"/>
  <c r="G16676" i="66"/>
  <c r="G16675" i="66"/>
  <c r="G16674" i="66"/>
  <c r="G16673" i="66"/>
  <c r="G16672" i="66"/>
  <c r="G16671" i="66"/>
  <c r="G16670" i="66"/>
  <c r="G16669" i="66"/>
  <c r="G16668" i="66"/>
  <c r="G16667" i="66"/>
  <c r="G16666" i="66"/>
  <c r="G16665" i="66"/>
  <c r="G16664" i="66"/>
  <c r="G16663" i="66"/>
  <c r="G16662" i="66"/>
  <c r="G16661" i="66"/>
  <c r="G16660" i="66"/>
  <c r="G16659" i="66"/>
  <c r="G16658" i="66"/>
  <c r="G16657" i="66"/>
  <c r="G16656" i="66"/>
  <c r="G16655" i="66"/>
  <c r="G16654" i="66"/>
  <c r="G16653" i="66"/>
  <c r="G16652" i="66"/>
  <c r="G16651" i="66"/>
  <c r="G16650" i="66"/>
  <c r="G16649" i="66"/>
  <c r="G16648" i="66"/>
  <c r="G16647" i="66"/>
  <c r="G16646" i="66"/>
  <c r="G16645" i="66"/>
  <c r="G16644" i="66"/>
  <c r="G16643" i="66"/>
  <c r="G16642" i="66"/>
  <c r="G16641" i="66"/>
  <c r="G16640" i="66"/>
  <c r="G16639" i="66"/>
  <c r="G16638" i="66"/>
  <c r="G16637" i="66"/>
  <c r="G16636" i="66"/>
  <c r="G16635" i="66"/>
  <c r="G16634" i="66"/>
  <c r="G16633" i="66"/>
  <c r="G16632" i="66"/>
  <c r="G16631" i="66"/>
  <c r="G16630" i="66"/>
  <c r="G16629" i="66"/>
  <c r="G16628" i="66"/>
  <c r="G16627" i="66"/>
  <c r="G16626" i="66"/>
  <c r="G16625" i="66"/>
  <c r="G16624" i="66"/>
  <c r="G16623" i="66"/>
  <c r="G16622" i="66"/>
  <c r="G16621" i="66"/>
  <c r="G16620" i="66"/>
  <c r="G16619" i="66"/>
  <c r="G16618" i="66"/>
  <c r="G16617" i="66"/>
  <c r="G16616" i="66"/>
  <c r="G16615" i="66"/>
  <c r="G16614" i="66"/>
  <c r="G16613" i="66"/>
  <c r="G16612" i="66"/>
  <c r="G16611" i="66"/>
  <c r="G16610" i="66"/>
  <c r="G16609" i="66"/>
  <c r="G16608" i="66"/>
  <c r="G16607" i="66"/>
  <c r="G16606" i="66"/>
  <c r="G16605" i="66"/>
  <c r="G16604" i="66"/>
  <c r="G16603" i="66"/>
  <c r="G16602" i="66"/>
  <c r="G16601" i="66"/>
  <c r="G16600" i="66"/>
  <c r="G16599" i="66"/>
  <c r="G16598" i="66"/>
  <c r="G16597" i="66"/>
  <c r="G16596" i="66"/>
  <c r="G16595" i="66"/>
  <c r="G16594" i="66"/>
  <c r="G16593" i="66"/>
  <c r="G16592" i="66"/>
  <c r="G16591" i="66"/>
  <c r="G16590" i="66"/>
  <c r="G16589" i="66"/>
  <c r="G16588" i="66"/>
  <c r="G16587" i="66"/>
  <c r="G16586" i="66"/>
  <c r="G16585" i="66"/>
  <c r="G16584" i="66"/>
  <c r="G16583" i="66"/>
  <c r="G16582" i="66"/>
  <c r="G16581" i="66"/>
  <c r="G16580" i="66"/>
  <c r="G16579" i="66"/>
  <c r="G16578" i="66"/>
  <c r="G16577" i="66"/>
  <c r="G16576" i="66"/>
  <c r="G16575" i="66"/>
  <c r="G16574" i="66"/>
  <c r="G16573" i="66"/>
  <c r="G16572" i="66"/>
  <c r="G16571" i="66"/>
  <c r="G16570" i="66"/>
  <c r="G16569" i="66"/>
  <c r="G16568" i="66"/>
  <c r="G16567" i="66"/>
  <c r="G16566" i="66"/>
  <c r="G16565" i="66"/>
  <c r="G16564" i="66"/>
  <c r="G16563" i="66"/>
  <c r="G16562" i="66"/>
  <c r="G16561" i="66"/>
  <c r="G16560" i="66"/>
  <c r="G16559" i="66"/>
  <c r="G16558" i="66"/>
  <c r="G16557" i="66"/>
  <c r="G16556" i="66"/>
  <c r="G16555" i="66"/>
  <c r="G16554" i="66"/>
  <c r="G16553" i="66"/>
  <c r="G16552" i="66"/>
  <c r="G16551" i="66"/>
  <c r="G16550" i="66"/>
  <c r="G16549" i="66"/>
  <c r="G16548" i="66"/>
  <c r="G16547" i="66"/>
  <c r="G16546" i="66"/>
  <c r="G16545" i="66"/>
  <c r="G16544" i="66"/>
  <c r="G16543" i="66"/>
  <c r="G16542" i="66"/>
  <c r="G16541" i="66"/>
  <c r="G16540" i="66"/>
  <c r="G16539" i="66"/>
  <c r="G16538" i="66"/>
  <c r="G16537" i="66"/>
  <c r="G16536" i="66"/>
  <c r="G16535" i="66"/>
  <c r="G16534" i="66"/>
  <c r="G16533" i="66"/>
  <c r="G16532" i="66"/>
  <c r="G16531" i="66"/>
  <c r="G16530" i="66"/>
  <c r="G16529" i="66"/>
  <c r="G16528" i="66"/>
  <c r="G16527" i="66"/>
  <c r="G16526" i="66"/>
  <c r="G16525" i="66"/>
  <c r="G16524" i="66"/>
  <c r="G16523" i="66"/>
  <c r="G16522" i="66"/>
  <c r="G16521" i="66"/>
  <c r="G16520" i="66"/>
  <c r="G16519" i="66"/>
  <c r="G16518" i="66"/>
  <c r="G16517" i="66"/>
  <c r="G16516" i="66"/>
  <c r="G16515" i="66"/>
  <c r="G16514" i="66"/>
  <c r="G16513" i="66"/>
  <c r="G16512" i="66"/>
  <c r="G16511" i="66"/>
  <c r="G16510" i="66"/>
  <c r="G16509" i="66"/>
  <c r="G16508" i="66"/>
  <c r="G16507" i="66"/>
  <c r="G16506" i="66"/>
  <c r="G16505" i="66"/>
  <c r="G16504" i="66"/>
  <c r="G16503" i="66"/>
  <c r="G16502" i="66"/>
  <c r="G16501" i="66"/>
  <c r="G16500" i="66"/>
  <c r="G16499" i="66"/>
  <c r="G16498" i="66"/>
  <c r="G16497" i="66"/>
  <c r="G16496" i="66"/>
  <c r="G16495" i="66"/>
  <c r="G16494" i="66"/>
  <c r="G16493" i="66"/>
  <c r="G16492" i="66"/>
  <c r="G16491" i="66"/>
  <c r="G16490" i="66"/>
  <c r="G16489" i="66"/>
  <c r="G16488" i="66"/>
  <c r="G16487" i="66"/>
  <c r="G16486" i="66"/>
  <c r="G16485" i="66"/>
  <c r="G16484" i="66"/>
  <c r="G16483" i="66"/>
  <c r="G16482" i="66"/>
  <c r="G16481" i="66"/>
  <c r="G16480" i="66"/>
  <c r="G16479" i="66"/>
  <c r="G16478" i="66"/>
  <c r="G16477" i="66"/>
  <c r="G16476" i="66"/>
  <c r="G16475" i="66"/>
  <c r="G16474" i="66"/>
  <c r="G16473" i="66"/>
  <c r="G16472" i="66"/>
  <c r="G16471" i="66"/>
  <c r="G16470" i="66"/>
  <c r="G16469" i="66"/>
  <c r="G16468" i="66"/>
  <c r="G16467" i="66"/>
  <c r="G16466" i="66"/>
  <c r="G16465" i="66"/>
  <c r="G16464" i="66"/>
  <c r="G16463" i="66"/>
  <c r="G16462" i="66"/>
  <c r="G16461" i="66"/>
  <c r="G16460" i="66"/>
  <c r="G16459" i="66"/>
  <c r="G16458" i="66"/>
  <c r="G16457" i="66"/>
  <c r="G16456" i="66"/>
  <c r="G16455" i="66"/>
  <c r="G16454" i="66"/>
  <c r="G16453" i="66"/>
  <c r="G16452" i="66"/>
  <c r="G16451" i="66"/>
  <c r="G16450" i="66"/>
  <c r="G16449" i="66"/>
  <c r="G16448" i="66"/>
  <c r="G16447" i="66"/>
  <c r="G16446" i="66"/>
  <c r="G16445" i="66"/>
  <c r="G16444" i="66"/>
  <c r="G16443" i="66"/>
  <c r="G16442" i="66"/>
  <c r="G16441" i="66"/>
  <c r="G16440" i="66"/>
  <c r="G16439" i="66"/>
  <c r="G16438" i="66"/>
  <c r="G16437" i="66"/>
  <c r="G16436" i="66"/>
  <c r="G16435" i="66"/>
  <c r="G16434" i="66"/>
  <c r="G16433" i="66"/>
  <c r="G16432" i="66"/>
  <c r="G16431" i="66"/>
  <c r="G16430" i="66"/>
  <c r="G16429" i="66"/>
  <c r="G16428" i="66"/>
  <c r="G16427" i="66"/>
  <c r="G16426" i="66"/>
  <c r="G16425" i="66"/>
  <c r="G16424" i="66"/>
  <c r="G16423" i="66"/>
  <c r="G16422" i="66"/>
  <c r="G16421" i="66"/>
  <c r="G16420" i="66"/>
  <c r="G16419" i="66"/>
  <c r="G16418" i="66"/>
  <c r="G16417" i="66"/>
  <c r="G16416" i="66"/>
  <c r="G16415" i="66"/>
  <c r="G16414" i="66"/>
  <c r="G16413" i="66"/>
  <c r="G16412" i="66"/>
  <c r="G16411" i="66"/>
  <c r="G16410" i="66"/>
  <c r="G16409" i="66"/>
  <c r="G16408" i="66"/>
  <c r="G16407" i="66"/>
  <c r="G16406" i="66"/>
  <c r="G16405" i="66"/>
  <c r="G16404" i="66"/>
  <c r="G16403" i="66"/>
  <c r="G16402" i="66"/>
  <c r="G16401" i="66"/>
  <c r="G16400" i="66"/>
  <c r="G16399" i="66"/>
  <c r="G16398" i="66"/>
  <c r="G16397" i="66"/>
  <c r="G16396" i="66"/>
  <c r="G16395" i="66"/>
  <c r="G16394" i="66"/>
  <c r="G16393" i="66"/>
  <c r="G16392" i="66"/>
  <c r="G16391" i="66"/>
  <c r="G16390" i="66"/>
  <c r="G16389" i="66"/>
  <c r="G16388" i="66"/>
  <c r="G16387" i="66"/>
  <c r="G16386" i="66"/>
  <c r="G16385" i="66"/>
  <c r="G16384" i="66"/>
  <c r="G16383" i="66"/>
  <c r="G16382" i="66"/>
  <c r="G16381" i="66"/>
  <c r="G16380" i="66"/>
  <c r="G16379" i="66"/>
  <c r="G16378" i="66"/>
  <c r="G16377" i="66"/>
  <c r="G16376" i="66"/>
  <c r="G16375" i="66"/>
  <c r="G16374" i="66"/>
  <c r="G16373" i="66"/>
  <c r="G16372" i="66"/>
  <c r="G16371" i="66"/>
  <c r="G16370" i="66"/>
  <c r="G16369" i="66"/>
  <c r="G16368" i="66"/>
  <c r="G16367" i="66"/>
  <c r="G16366" i="66"/>
  <c r="G16365" i="66"/>
  <c r="G16364" i="66"/>
  <c r="G16363" i="66"/>
  <c r="G16362" i="66"/>
  <c r="G16361" i="66"/>
  <c r="G16360" i="66"/>
  <c r="G16359" i="66"/>
  <c r="G16358" i="66"/>
  <c r="G16357" i="66"/>
  <c r="G16356" i="66"/>
  <c r="G16355" i="66"/>
  <c r="G16354" i="66"/>
  <c r="G16353" i="66"/>
  <c r="G16352" i="66"/>
  <c r="G16351" i="66"/>
  <c r="G16350" i="66"/>
  <c r="G16349" i="66"/>
  <c r="G16348" i="66"/>
  <c r="G16347" i="66"/>
  <c r="G16346" i="66"/>
  <c r="G16345" i="66"/>
  <c r="G16344" i="66"/>
  <c r="G16343" i="66"/>
  <c r="G16342" i="66"/>
  <c r="G16341" i="66"/>
  <c r="G16340" i="66"/>
  <c r="G16339" i="66"/>
  <c r="G16338" i="66"/>
  <c r="G16337" i="66"/>
  <c r="G16336" i="66"/>
  <c r="G16335" i="66"/>
  <c r="G16334" i="66"/>
  <c r="G16333" i="66"/>
  <c r="G16332" i="66"/>
  <c r="G16331" i="66"/>
  <c r="G16330" i="66"/>
  <c r="G16329" i="66"/>
  <c r="G16328" i="66"/>
  <c r="G16327" i="66"/>
  <c r="G16326" i="66"/>
  <c r="G16325" i="66"/>
  <c r="G16324" i="66"/>
  <c r="G16323" i="66"/>
  <c r="G16322" i="66"/>
  <c r="G16321" i="66"/>
  <c r="G16320" i="66"/>
  <c r="G16319" i="66"/>
  <c r="G16318" i="66"/>
  <c r="G16317" i="66"/>
  <c r="G16316" i="66"/>
  <c r="G16315" i="66"/>
  <c r="G16314" i="66"/>
  <c r="G16313" i="66"/>
  <c r="G16312" i="66"/>
  <c r="G16311" i="66"/>
  <c r="G16310" i="66"/>
  <c r="G16309" i="66"/>
  <c r="G16308" i="66"/>
  <c r="G16307" i="66"/>
  <c r="G16306" i="66"/>
  <c r="G16305" i="66"/>
  <c r="G16304" i="66"/>
  <c r="G16303" i="66"/>
  <c r="G16302" i="66"/>
  <c r="G16301" i="66"/>
  <c r="G16300" i="66"/>
  <c r="G16299" i="66"/>
  <c r="G16298" i="66"/>
  <c r="G16297" i="66"/>
  <c r="G16296" i="66"/>
  <c r="G16295" i="66"/>
  <c r="G16294" i="66"/>
  <c r="G16293" i="66"/>
  <c r="G16292" i="66"/>
  <c r="G16291" i="66"/>
  <c r="G16290" i="66"/>
  <c r="G16289" i="66"/>
  <c r="G16288" i="66"/>
  <c r="G16287" i="66"/>
  <c r="G16286" i="66"/>
  <c r="G16285" i="66"/>
  <c r="G16284" i="66"/>
  <c r="G16283" i="66"/>
  <c r="G16282" i="66"/>
  <c r="G16281" i="66"/>
  <c r="G16280" i="66"/>
  <c r="G16279" i="66"/>
  <c r="G16278" i="66"/>
  <c r="G16277" i="66"/>
  <c r="G16276" i="66"/>
  <c r="G16275" i="66"/>
  <c r="G16274" i="66"/>
  <c r="G16273" i="66"/>
  <c r="G16272" i="66"/>
  <c r="G16271" i="66"/>
  <c r="G16270" i="66"/>
  <c r="G16269" i="66"/>
  <c r="G16268" i="66"/>
  <c r="G16267" i="66"/>
  <c r="G16266" i="66"/>
  <c r="G16265" i="66"/>
  <c r="G16264" i="66"/>
  <c r="G16263" i="66"/>
  <c r="G16262" i="66"/>
  <c r="G16261" i="66"/>
  <c r="G16260" i="66"/>
  <c r="G16259" i="66"/>
  <c r="G16258" i="66"/>
  <c r="G16257" i="66"/>
  <c r="G16256" i="66"/>
  <c r="G16255" i="66"/>
  <c r="G16254" i="66"/>
  <c r="G16253" i="66"/>
  <c r="G16252" i="66"/>
  <c r="G16251" i="66"/>
  <c r="G16250" i="66"/>
  <c r="G16249" i="66"/>
  <c r="G16248" i="66"/>
  <c r="G16247" i="66"/>
  <c r="G16246" i="66"/>
  <c r="G16245" i="66"/>
  <c r="G16244" i="66"/>
  <c r="G16243" i="66"/>
  <c r="G16242" i="66"/>
  <c r="G16241" i="66"/>
  <c r="G16240" i="66"/>
  <c r="G16239" i="66"/>
  <c r="G16238" i="66"/>
  <c r="G16237" i="66"/>
  <c r="G16236" i="66"/>
  <c r="G16235" i="66"/>
  <c r="G16234" i="66"/>
  <c r="G16233" i="66"/>
  <c r="G16232" i="66"/>
  <c r="G16231" i="66"/>
  <c r="G16230" i="66"/>
  <c r="G16229" i="66"/>
  <c r="G16228" i="66"/>
  <c r="G16227" i="66"/>
  <c r="G16226" i="66"/>
  <c r="G16225" i="66"/>
  <c r="G16224" i="66"/>
  <c r="G16223" i="66"/>
  <c r="G16222" i="66"/>
  <c r="G16221" i="66"/>
  <c r="G16220" i="66"/>
  <c r="G16219" i="66"/>
  <c r="G16218" i="66"/>
  <c r="G16217" i="66"/>
  <c r="G16216" i="66"/>
  <c r="G16215" i="66"/>
  <c r="G16214" i="66"/>
  <c r="G16213" i="66"/>
  <c r="G16212" i="66"/>
  <c r="G16211" i="66"/>
  <c r="G16210" i="66"/>
  <c r="G16209" i="66"/>
  <c r="G16208" i="66"/>
  <c r="G16207" i="66"/>
  <c r="G16206" i="66"/>
  <c r="G16205" i="66"/>
  <c r="G16204" i="66"/>
  <c r="G16203" i="66"/>
  <c r="G16202" i="66"/>
  <c r="G16201" i="66"/>
  <c r="G16200" i="66"/>
  <c r="G16199" i="66"/>
  <c r="G16198" i="66"/>
  <c r="G16197" i="66"/>
  <c r="G16196" i="66"/>
  <c r="G16195" i="66"/>
  <c r="G16194" i="66"/>
  <c r="G16193" i="66"/>
  <c r="G16192" i="66"/>
  <c r="G16191" i="66"/>
  <c r="G16190" i="66"/>
  <c r="G16189" i="66"/>
  <c r="G16188" i="66"/>
  <c r="G16187" i="66"/>
  <c r="G16186" i="66"/>
  <c r="G16185" i="66"/>
  <c r="G16184" i="66"/>
  <c r="G16183" i="66"/>
  <c r="G16182" i="66"/>
  <c r="G16181" i="66"/>
  <c r="G16180" i="66"/>
  <c r="G16179" i="66"/>
  <c r="G16178" i="66"/>
  <c r="G16177" i="66"/>
  <c r="G16176" i="66"/>
  <c r="G16175" i="66"/>
  <c r="G16174" i="66"/>
  <c r="G16173" i="66"/>
  <c r="G16172" i="66"/>
  <c r="G16171" i="66"/>
  <c r="G16170" i="66"/>
  <c r="G16169" i="66"/>
  <c r="G16168" i="66"/>
  <c r="G16167" i="66"/>
  <c r="G16166" i="66"/>
  <c r="G16165" i="66"/>
  <c r="G16164" i="66"/>
  <c r="G16163" i="66"/>
  <c r="G16162" i="66"/>
  <c r="G16161" i="66"/>
  <c r="G16160" i="66"/>
  <c r="G16159" i="66"/>
  <c r="G16158" i="66"/>
  <c r="G16157" i="66"/>
  <c r="G16156" i="66"/>
  <c r="G16155" i="66"/>
  <c r="G16154" i="66"/>
  <c r="G16153" i="66"/>
  <c r="G16152" i="66"/>
  <c r="G16151" i="66"/>
  <c r="G16150" i="66"/>
  <c r="G16149" i="66"/>
  <c r="G16148" i="66"/>
  <c r="G16147" i="66"/>
  <c r="G16146" i="66"/>
  <c r="G16145" i="66"/>
  <c r="G16144" i="66"/>
  <c r="G16143" i="66"/>
  <c r="G16142" i="66"/>
  <c r="G16141" i="66"/>
  <c r="G16140" i="66"/>
  <c r="G16139" i="66"/>
  <c r="G16138" i="66"/>
  <c r="G16137" i="66"/>
  <c r="G16136" i="66"/>
  <c r="G16135" i="66"/>
  <c r="G16134" i="66"/>
  <c r="G16133" i="66"/>
  <c r="G16132" i="66"/>
  <c r="G16131" i="66"/>
  <c r="G16130" i="66"/>
  <c r="G16129" i="66"/>
  <c r="G16128" i="66"/>
  <c r="G16127" i="66"/>
  <c r="G16126" i="66"/>
  <c r="G16125" i="66"/>
  <c r="G16124" i="66"/>
  <c r="G16123" i="66"/>
  <c r="G16122" i="66"/>
  <c r="G16121" i="66"/>
  <c r="G16120" i="66"/>
  <c r="G16119" i="66"/>
  <c r="G16118" i="66"/>
  <c r="G16117" i="66"/>
  <c r="G16116" i="66"/>
  <c r="G16115" i="66"/>
  <c r="G16114" i="66"/>
  <c r="G16113" i="66"/>
  <c r="G16112" i="66"/>
  <c r="G16111" i="66"/>
  <c r="G16110" i="66"/>
  <c r="G16109" i="66"/>
  <c r="G16108" i="66"/>
  <c r="G16107" i="66"/>
  <c r="G16106" i="66"/>
  <c r="G16105" i="66"/>
  <c r="G16104" i="66"/>
  <c r="G16103" i="66"/>
  <c r="G16102" i="66"/>
  <c r="G16101" i="66"/>
  <c r="G16100" i="66"/>
  <c r="G16099" i="66"/>
  <c r="G16098" i="66"/>
  <c r="G16097" i="66"/>
  <c r="G16096" i="66"/>
  <c r="G16095" i="66"/>
  <c r="G16094" i="66"/>
  <c r="G16093" i="66"/>
  <c r="G16092" i="66"/>
  <c r="G16091" i="66"/>
  <c r="G16090" i="66"/>
  <c r="G16089" i="66"/>
  <c r="G16088" i="66"/>
  <c r="G16087" i="66"/>
  <c r="G16086" i="66"/>
  <c r="G16085" i="66"/>
  <c r="G16084" i="66"/>
  <c r="G16083" i="66"/>
  <c r="G16082" i="66"/>
  <c r="G16081" i="66"/>
  <c r="G16080" i="66"/>
  <c r="G16079" i="66"/>
  <c r="G16078" i="66"/>
  <c r="G16077" i="66"/>
  <c r="G16076" i="66"/>
  <c r="G16075" i="66"/>
  <c r="G16074" i="66"/>
  <c r="G16073" i="66"/>
  <c r="G16072" i="66"/>
  <c r="G16071" i="66"/>
  <c r="G16070" i="66"/>
  <c r="G16069" i="66"/>
  <c r="G16068" i="66"/>
  <c r="G16067" i="66"/>
  <c r="G16066" i="66"/>
  <c r="G16065" i="66"/>
  <c r="G16064" i="66"/>
  <c r="G16063" i="66"/>
  <c r="G16062" i="66"/>
  <c r="G16061" i="66"/>
  <c r="G16060" i="66"/>
  <c r="G16059" i="66"/>
  <c r="G16058" i="66"/>
  <c r="G16057" i="66"/>
  <c r="G16056" i="66"/>
  <c r="G16055" i="66"/>
  <c r="G16054" i="66"/>
  <c r="G16053" i="66"/>
  <c r="G16052" i="66"/>
  <c r="G16051" i="66"/>
  <c r="G16050" i="66"/>
  <c r="G16049" i="66"/>
  <c r="G16048" i="66"/>
  <c r="G16047" i="66"/>
  <c r="G16046" i="66"/>
  <c r="G16045" i="66"/>
  <c r="G16044" i="66"/>
  <c r="G16043" i="66"/>
  <c r="G16042" i="66"/>
  <c r="G16041" i="66"/>
  <c r="G16040" i="66"/>
  <c r="G16039" i="66"/>
  <c r="G16038" i="66"/>
  <c r="G16037" i="66"/>
  <c r="G16036" i="66"/>
  <c r="G16035" i="66"/>
  <c r="G16034" i="66"/>
  <c r="G16033" i="66"/>
  <c r="G16032" i="66"/>
  <c r="G16031" i="66"/>
  <c r="G16030" i="66"/>
  <c r="G16029" i="66"/>
  <c r="G16028" i="66"/>
  <c r="G16027" i="66"/>
  <c r="G16026" i="66"/>
  <c r="G16025" i="66"/>
  <c r="G16024" i="66"/>
  <c r="G16023" i="66"/>
  <c r="G16022" i="66"/>
  <c r="G16021" i="66"/>
  <c r="G16020" i="66"/>
  <c r="G16019" i="66"/>
  <c r="G16018" i="66"/>
  <c r="G16017" i="66"/>
  <c r="G16016" i="66"/>
  <c r="G16015" i="66"/>
  <c r="G16014" i="66"/>
  <c r="G16013" i="66"/>
  <c r="G16012" i="66"/>
  <c r="G16011" i="66"/>
  <c r="G16010" i="66"/>
  <c r="G16009" i="66"/>
  <c r="G16008" i="66"/>
  <c r="G16007" i="66"/>
  <c r="G16006" i="66"/>
  <c r="G16005" i="66"/>
  <c r="G16004" i="66"/>
  <c r="G16003" i="66"/>
  <c r="G16002" i="66"/>
  <c r="G16001" i="66"/>
  <c r="G16000" i="66"/>
  <c r="G15999" i="66"/>
  <c r="G15998" i="66"/>
  <c r="G15997" i="66"/>
  <c r="G15996" i="66"/>
  <c r="G15995" i="66"/>
  <c r="G15994" i="66"/>
  <c r="G15993" i="66"/>
  <c r="G15992" i="66"/>
  <c r="G15991" i="66"/>
  <c r="G15990" i="66"/>
  <c r="G15989" i="66"/>
  <c r="G15988" i="66"/>
  <c r="G15987" i="66"/>
  <c r="G15986" i="66"/>
  <c r="G15985" i="66"/>
  <c r="G15984" i="66"/>
  <c r="G15983" i="66"/>
  <c r="G15982" i="66"/>
  <c r="G15981" i="66"/>
  <c r="G15980" i="66"/>
  <c r="G15979" i="66"/>
  <c r="G15978" i="66"/>
  <c r="G15977" i="66"/>
  <c r="G15976" i="66"/>
  <c r="G15975" i="66"/>
  <c r="G15974" i="66"/>
  <c r="G15973" i="66"/>
  <c r="G15972" i="66"/>
  <c r="G15971" i="66"/>
  <c r="G15970" i="66"/>
  <c r="G15969" i="66"/>
  <c r="G15968" i="66"/>
  <c r="G15967" i="66"/>
  <c r="G15966" i="66"/>
  <c r="G15965" i="66"/>
  <c r="G15964" i="66"/>
  <c r="G15963" i="66"/>
  <c r="G15962" i="66"/>
  <c r="G15961" i="66"/>
  <c r="G15960" i="66"/>
  <c r="G15959" i="66"/>
  <c r="G15958" i="66"/>
  <c r="G15957" i="66"/>
  <c r="G15956" i="66"/>
  <c r="G15955" i="66"/>
  <c r="G15954" i="66"/>
  <c r="G15953" i="66"/>
  <c r="G15952" i="66"/>
  <c r="G15951" i="66"/>
  <c r="G15950" i="66"/>
  <c r="G15949" i="66"/>
  <c r="G15948" i="66"/>
  <c r="G15947" i="66"/>
  <c r="G15946" i="66"/>
  <c r="G15945" i="66"/>
  <c r="G15944" i="66"/>
  <c r="G15943" i="66"/>
  <c r="G15942" i="66"/>
  <c r="G15941" i="66"/>
  <c r="G15940" i="66"/>
  <c r="G15939" i="66"/>
  <c r="G15938" i="66"/>
  <c r="G15937" i="66"/>
  <c r="G15936" i="66"/>
  <c r="G15935" i="66"/>
  <c r="G15934" i="66"/>
  <c r="G15933" i="66"/>
  <c r="G15932" i="66"/>
  <c r="G15931" i="66"/>
  <c r="G15930" i="66"/>
  <c r="G15929" i="66"/>
  <c r="G15928" i="66"/>
  <c r="G15927" i="66"/>
  <c r="G15926" i="66"/>
  <c r="G15925" i="66"/>
  <c r="G15924" i="66"/>
  <c r="G15923" i="66"/>
  <c r="G15922" i="66"/>
  <c r="G15921" i="66"/>
  <c r="G15920" i="66"/>
  <c r="G15919" i="66"/>
  <c r="G15918" i="66"/>
  <c r="G15917" i="66"/>
  <c r="G15916" i="66"/>
  <c r="G15915" i="66"/>
  <c r="G15914" i="66"/>
  <c r="G15913" i="66"/>
  <c r="G15912" i="66"/>
  <c r="G15911" i="66"/>
  <c r="G15910" i="66"/>
  <c r="G15909" i="66"/>
  <c r="G15908" i="66"/>
  <c r="G15907" i="66"/>
  <c r="G15906" i="66"/>
  <c r="G15905" i="66"/>
  <c r="G15904" i="66"/>
  <c r="G15903" i="66"/>
  <c r="G15902" i="66"/>
  <c r="G15901" i="66"/>
  <c r="G15900" i="66"/>
  <c r="G15899" i="66"/>
  <c r="G15898" i="66"/>
  <c r="G15897" i="66"/>
  <c r="G15896" i="66"/>
  <c r="G15895" i="66"/>
  <c r="G15894" i="66"/>
  <c r="G15893" i="66"/>
  <c r="G15892" i="66"/>
  <c r="G15891" i="66"/>
  <c r="G15890" i="66"/>
  <c r="G15889" i="66"/>
  <c r="G15888" i="66"/>
  <c r="G15887" i="66"/>
  <c r="G15886" i="66"/>
  <c r="G15885" i="66"/>
  <c r="G15884" i="66"/>
  <c r="G15883" i="66"/>
  <c r="G15882" i="66"/>
  <c r="G15881" i="66"/>
  <c r="G15880" i="66"/>
  <c r="G15879" i="66"/>
  <c r="G15878" i="66"/>
  <c r="G15877" i="66"/>
  <c r="G15876" i="66"/>
  <c r="G15875" i="66"/>
  <c r="G15874" i="66"/>
  <c r="G15873" i="66"/>
  <c r="G15872" i="66"/>
  <c r="G15871" i="66"/>
  <c r="G15870" i="66"/>
  <c r="G15869" i="66"/>
  <c r="G15868" i="66"/>
  <c r="G15867" i="66"/>
  <c r="G15866" i="66"/>
  <c r="G15865" i="66"/>
  <c r="G15864" i="66"/>
  <c r="G15863" i="66"/>
  <c r="G15862" i="66"/>
  <c r="G15861" i="66"/>
  <c r="G15860" i="66"/>
  <c r="G15859" i="66"/>
  <c r="G15858" i="66"/>
  <c r="G15857" i="66"/>
  <c r="G15856" i="66"/>
  <c r="G15855" i="66"/>
  <c r="G15854" i="66"/>
  <c r="G15853" i="66"/>
  <c r="G15852" i="66"/>
  <c r="G15851" i="66"/>
  <c r="G15850" i="66"/>
  <c r="G15849" i="66"/>
  <c r="G15848" i="66"/>
  <c r="G15847" i="66"/>
  <c r="G15846" i="66"/>
  <c r="G15845" i="66"/>
  <c r="G15844" i="66"/>
  <c r="G15843" i="66"/>
  <c r="G15842" i="66"/>
  <c r="G15841" i="66"/>
  <c r="G15840" i="66"/>
  <c r="G15839" i="66"/>
  <c r="G15838" i="66"/>
  <c r="G15837" i="66"/>
  <c r="G15836" i="66"/>
  <c r="G15835" i="66"/>
  <c r="G15834" i="66"/>
  <c r="G15833" i="66"/>
  <c r="G15832" i="66"/>
  <c r="G15831" i="66"/>
  <c r="G15830" i="66"/>
  <c r="G15829" i="66"/>
  <c r="G15828" i="66"/>
  <c r="G15827" i="66"/>
  <c r="G15826" i="66"/>
  <c r="G15825" i="66"/>
  <c r="G15824" i="66"/>
  <c r="G15823" i="66"/>
  <c r="G15822" i="66"/>
  <c r="G15821" i="66"/>
  <c r="G15820" i="66"/>
  <c r="G15819" i="66"/>
  <c r="G15818" i="66"/>
  <c r="G15817" i="66"/>
  <c r="G15816" i="66"/>
  <c r="G15815" i="66"/>
  <c r="G15814" i="66"/>
  <c r="G15813" i="66"/>
  <c r="G15812" i="66"/>
  <c r="G15811" i="66"/>
  <c r="G15810" i="66"/>
  <c r="G15809" i="66"/>
  <c r="G15808" i="66"/>
  <c r="G15807" i="66"/>
  <c r="G15806" i="66"/>
  <c r="G15805" i="66"/>
  <c r="G15804" i="66"/>
  <c r="G15803" i="66"/>
  <c r="G15802" i="66"/>
  <c r="G15801" i="66"/>
  <c r="G15800" i="66"/>
  <c r="G15799" i="66"/>
  <c r="G15798" i="66"/>
  <c r="G15797" i="66"/>
  <c r="G15796" i="66"/>
  <c r="G15795" i="66"/>
  <c r="G15794" i="66"/>
  <c r="G15793" i="66"/>
  <c r="G15792" i="66"/>
  <c r="G15791" i="66"/>
  <c r="G15790" i="66"/>
  <c r="G15789" i="66"/>
  <c r="G15788" i="66"/>
  <c r="G15787" i="66"/>
  <c r="G15786" i="66"/>
  <c r="G15785" i="66"/>
  <c r="G15784" i="66"/>
  <c r="G15783" i="66"/>
  <c r="G15782" i="66"/>
  <c r="G15781" i="66"/>
  <c r="G15780" i="66"/>
  <c r="G15779" i="66"/>
  <c r="G15778" i="66"/>
  <c r="G15777" i="66"/>
  <c r="G15776" i="66"/>
  <c r="G15775" i="66"/>
  <c r="G15774" i="66"/>
  <c r="G15773" i="66"/>
  <c r="G15772" i="66"/>
  <c r="G15771" i="66"/>
  <c r="G15770" i="66"/>
  <c r="G15769" i="66"/>
  <c r="G15768" i="66"/>
  <c r="G15767" i="66"/>
  <c r="G15766" i="66"/>
  <c r="G15765" i="66"/>
  <c r="G15764" i="66"/>
  <c r="G15763" i="66"/>
  <c r="G15762" i="66"/>
  <c r="G15761" i="66"/>
  <c r="G15760" i="66"/>
  <c r="G15759" i="66"/>
  <c r="G15758" i="66"/>
  <c r="G15757" i="66"/>
  <c r="G15756" i="66"/>
  <c r="G15755" i="66"/>
  <c r="G15754" i="66"/>
  <c r="G15753" i="66"/>
  <c r="G15752" i="66"/>
  <c r="G15751" i="66"/>
  <c r="G15750" i="66"/>
  <c r="G15749" i="66"/>
  <c r="G15748" i="66"/>
  <c r="G15747" i="66"/>
  <c r="G15746" i="66"/>
  <c r="G15745" i="66"/>
  <c r="G15744" i="66"/>
  <c r="G15743" i="66"/>
  <c r="G15742" i="66"/>
  <c r="G15741" i="66"/>
  <c r="G15740" i="66"/>
  <c r="G15739" i="66"/>
  <c r="G15738" i="66"/>
  <c r="G15737" i="66"/>
  <c r="G15736" i="66"/>
  <c r="G15735" i="66"/>
  <c r="G15734" i="66"/>
  <c r="G15733" i="66"/>
  <c r="G15732" i="66"/>
  <c r="G15731" i="66"/>
  <c r="G15730" i="66"/>
  <c r="G15729" i="66"/>
  <c r="G15728" i="66"/>
  <c r="G15727" i="66"/>
  <c r="G15726" i="66"/>
  <c r="G15725" i="66"/>
  <c r="G15724" i="66"/>
  <c r="G15723" i="66"/>
  <c r="G15722" i="66"/>
  <c r="G15721" i="66"/>
  <c r="G15720" i="66"/>
  <c r="G15719" i="66"/>
  <c r="G15718" i="66"/>
  <c r="G15717" i="66"/>
  <c r="G15716" i="66"/>
  <c r="G15715" i="66"/>
  <c r="G15714" i="66"/>
  <c r="G15713" i="66"/>
  <c r="G15712" i="66"/>
  <c r="G15711" i="66"/>
  <c r="G15710" i="66"/>
  <c r="G15709" i="66"/>
  <c r="G15708" i="66"/>
  <c r="G15707" i="66"/>
  <c r="G15706" i="66"/>
  <c r="G15705" i="66"/>
  <c r="G15704" i="66"/>
  <c r="G15703" i="66"/>
  <c r="G15702" i="66"/>
  <c r="G15701" i="66"/>
  <c r="G15700" i="66"/>
  <c r="G15699" i="66"/>
  <c r="G15698" i="66"/>
  <c r="G15697" i="66"/>
  <c r="G15696" i="66"/>
  <c r="G15695" i="66"/>
  <c r="G15694" i="66"/>
  <c r="G15693" i="66"/>
  <c r="G15692" i="66"/>
  <c r="G15691" i="66"/>
  <c r="G15690" i="66"/>
  <c r="G15689" i="66"/>
  <c r="G15688" i="66"/>
  <c r="G15687" i="66"/>
  <c r="G15686" i="66"/>
  <c r="G15685" i="66"/>
  <c r="G15684" i="66"/>
  <c r="G15683" i="66"/>
  <c r="G15682" i="66"/>
  <c r="G15681" i="66"/>
  <c r="G15680" i="66"/>
  <c r="G15679" i="66"/>
  <c r="G15678" i="66"/>
  <c r="G15677" i="66"/>
  <c r="G15676" i="66"/>
  <c r="G15675" i="66"/>
  <c r="G15674" i="66"/>
  <c r="G15673" i="66"/>
  <c r="G15672" i="66"/>
  <c r="G15671" i="66"/>
  <c r="G15670" i="66"/>
  <c r="G15669" i="66"/>
  <c r="G15668" i="66"/>
  <c r="G15667" i="66"/>
  <c r="G15666" i="66"/>
  <c r="G15665" i="66"/>
  <c r="G15664" i="66"/>
  <c r="G15663" i="66"/>
  <c r="G15662" i="66"/>
  <c r="G15661" i="66"/>
  <c r="G15660" i="66"/>
  <c r="G15659" i="66"/>
  <c r="G15658" i="66"/>
  <c r="G15657" i="66"/>
  <c r="G15656" i="66"/>
  <c r="G15655" i="66"/>
  <c r="G15654" i="66"/>
  <c r="G15653" i="66"/>
  <c r="G15652" i="66"/>
  <c r="G15651" i="66"/>
  <c r="G15650" i="66"/>
  <c r="G15649" i="66"/>
  <c r="G15648" i="66"/>
  <c r="G15647" i="66"/>
  <c r="G15646" i="66"/>
  <c r="G15645" i="66"/>
  <c r="G15644" i="66"/>
  <c r="G15643" i="66"/>
  <c r="G15642" i="66"/>
  <c r="G15641" i="66"/>
  <c r="G15640" i="66"/>
  <c r="G15639" i="66"/>
  <c r="G15638" i="66"/>
  <c r="G15637" i="66"/>
  <c r="G15636" i="66"/>
  <c r="G15635" i="66"/>
  <c r="G15634" i="66"/>
  <c r="G15633" i="66"/>
  <c r="G15632" i="66"/>
  <c r="G15631" i="66"/>
  <c r="G15630" i="66"/>
  <c r="G15629" i="66"/>
  <c r="G15628" i="66"/>
  <c r="G15627" i="66"/>
  <c r="G15626" i="66"/>
  <c r="G15625" i="66"/>
  <c r="G15624" i="66"/>
  <c r="G15623" i="66"/>
  <c r="G15622" i="66"/>
  <c r="G15621" i="66"/>
  <c r="G15620" i="66"/>
  <c r="G15619" i="66"/>
  <c r="G15618" i="66"/>
  <c r="G15617" i="66"/>
  <c r="G15616" i="66"/>
  <c r="G15615" i="66"/>
  <c r="G15614" i="66"/>
  <c r="G15613" i="66"/>
  <c r="G15612" i="66"/>
  <c r="G15611" i="66"/>
  <c r="G15610" i="66"/>
  <c r="G15609" i="66"/>
  <c r="G15608" i="66"/>
  <c r="G15607" i="66"/>
  <c r="G15606" i="66"/>
  <c r="G15605" i="66"/>
  <c r="G15604" i="66"/>
  <c r="G15603" i="66"/>
  <c r="G15602" i="66"/>
  <c r="G15601" i="66"/>
  <c r="G15600" i="66"/>
  <c r="G15599" i="66"/>
  <c r="G15598" i="66"/>
  <c r="G15597" i="66"/>
  <c r="G15596" i="66"/>
  <c r="G15595" i="66"/>
  <c r="G15594" i="66"/>
  <c r="G15593" i="66"/>
  <c r="G15592" i="66"/>
  <c r="G15591" i="66"/>
  <c r="G15590" i="66"/>
  <c r="G15589" i="66"/>
  <c r="G15588" i="66"/>
  <c r="G15587" i="66"/>
  <c r="G15586" i="66"/>
  <c r="G15585" i="66"/>
  <c r="G15584" i="66"/>
  <c r="G15583" i="66"/>
  <c r="G15582" i="66"/>
  <c r="G15581" i="66"/>
  <c r="G15580" i="66"/>
  <c r="G15579" i="66"/>
  <c r="G15578" i="66"/>
  <c r="G15577" i="66"/>
  <c r="G15576" i="66"/>
  <c r="G15575" i="66"/>
  <c r="G15574" i="66"/>
  <c r="G15573" i="66"/>
  <c r="G15572" i="66"/>
  <c r="G15571" i="66"/>
  <c r="G15570" i="66"/>
  <c r="G15569" i="66"/>
  <c r="G15568" i="66"/>
  <c r="G15567" i="66"/>
  <c r="G15566" i="66"/>
  <c r="G15565" i="66"/>
  <c r="G15564" i="66"/>
  <c r="G15563" i="66"/>
  <c r="G15562" i="66"/>
  <c r="G15561" i="66"/>
  <c r="G15560" i="66"/>
  <c r="G15559" i="66"/>
  <c r="G15558" i="66"/>
  <c r="G15557" i="66"/>
  <c r="G15556" i="66"/>
  <c r="G15555" i="66"/>
  <c r="G15554" i="66"/>
  <c r="G15553" i="66"/>
  <c r="G15552" i="66"/>
  <c r="G15551" i="66"/>
  <c r="G15550" i="66"/>
  <c r="G15549" i="66"/>
  <c r="G15548" i="66"/>
  <c r="G15547" i="66"/>
  <c r="G15546" i="66"/>
  <c r="G15545" i="66"/>
  <c r="G15544" i="66"/>
  <c r="G15543" i="66"/>
  <c r="G15542" i="66"/>
  <c r="G15541" i="66"/>
  <c r="G15540" i="66"/>
  <c r="G15539" i="66"/>
  <c r="G15538" i="66"/>
  <c r="G15537" i="66"/>
  <c r="G15536" i="66"/>
  <c r="G15535" i="66"/>
  <c r="G15534" i="66"/>
  <c r="G15533" i="66"/>
  <c r="G15532" i="66"/>
  <c r="G15531" i="66"/>
  <c r="G15530" i="66"/>
  <c r="G15529" i="66"/>
  <c r="G15528" i="66"/>
  <c r="G15527" i="66"/>
  <c r="G15526" i="66"/>
  <c r="G15525" i="66"/>
  <c r="G15524" i="66"/>
  <c r="G15523" i="66"/>
  <c r="G15522" i="66"/>
  <c r="G15521" i="66"/>
  <c r="G15520" i="66"/>
  <c r="G15519" i="66"/>
  <c r="G15518" i="66"/>
  <c r="G15517" i="66"/>
  <c r="G15516" i="66"/>
  <c r="G15515" i="66"/>
  <c r="G15514" i="66"/>
  <c r="G15513" i="66"/>
  <c r="G15512" i="66"/>
  <c r="G15511" i="66"/>
  <c r="G15510" i="66"/>
  <c r="G15509" i="66"/>
  <c r="G15508" i="66"/>
  <c r="G15507" i="66"/>
  <c r="G15506" i="66"/>
  <c r="G15505" i="66"/>
  <c r="G15504" i="66"/>
  <c r="G15503" i="66"/>
  <c r="G15502" i="66"/>
  <c r="G15501" i="66"/>
  <c r="G15500" i="66"/>
  <c r="G15499" i="66"/>
  <c r="G15498" i="66"/>
  <c r="G15497" i="66"/>
  <c r="G15496" i="66"/>
  <c r="G15495" i="66"/>
  <c r="G15494" i="66"/>
  <c r="G15493" i="66"/>
  <c r="G15492" i="66"/>
  <c r="G15491" i="66"/>
  <c r="G15490" i="66"/>
  <c r="G15489" i="66"/>
  <c r="G15488" i="66"/>
  <c r="G15487" i="66"/>
  <c r="G15486" i="66"/>
  <c r="G15485" i="66"/>
  <c r="G15484" i="66"/>
  <c r="G15483" i="66"/>
  <c r="G15482" i="66"/>
  <c r="G15481" i="66"/>
  <c r="G15480" i="66"/>
  <c r="G15479" i="66"/>
  <c r="G15478" i="66"/>
  <c r="G15477" i="66"/>
  <c r="G15476" i="66"/>
  <c r="G15475" i="66"/>
  <c r="G15474" i="66"/>
  <c r="G15473" i="66"/>
  <c r="G15472" i="66"/>
  <c r="G15471" i="66"/>
  <c r="G15470" i="66"/>
  <c r="G15469" i="66"/>
  <c r="G15468" i="66"/>
  <c r="G15467" i="66"/>
  <c r="G15466" i="66"/>
  <c r="G15465" i="66"/>
  <c r="G15464" i="66"/>
  <c r="G15463" i="66"/>
  <c r="G15462" i="66"/>
  <c r="G15461" i="66"/>
  <c r="G15460" i="66"/>
  <c r="G15459" i="66"/>
  <c r="G15458" i="66"/>
  <c r="G15457" i="66"/>
  <c r="G15456" i="66"/>
  <c r="G15455" i="66"/>
  <c r="G15454" i="66"/>
  <c r="G15453" i="66"/>
  <c r="G15452" i="66"/>
  <c r="G15451" i="66"/>
  <c r="G15450" i="66"/>
  <c r="G15449" i="66"/>
  <c r="G15448" i="66"/>
  <c r="G15447" i="66"/>
  <c r="G15446" i="66"/>
  <c r="G15445" i="66"/>
  <c r="G15444" i="66"/>
  <c r="G15443" i="66"/>
  <c r="G15442" i="66"/>
  <c r="G15441" i="66"/>
  <c r="G15440" i="66"/>
  <c r="G15439" i="66"/>
  <c r="G15438" i="66"/>
  <c r="G15437" i="66"/>
  <c r="G15436" i="66"/>
  <c r="G15435" i="66"/>
  <c r="G15434" i="66"/>
  <c r="G15433" i="66"/>
  <c r="G15432" i="66"/>
  <c r="G15431" i="66"/>
  <c r="G15430" i="66"/>
  <c r="G15429" i="66"/>
  <c r="G15428" i="66"/>
  <c r="G15427" i="66"/>
  <c r="G15426" i="66"/>
  <c r="G15425" i="66"/>
  <c r="G15424" i="66"/>
  <c r="G15423" i="66"/>
  <c r="G15422" i="66"/>
  <c r="G15421" i="66"/>
  <c r="G15420" i="66"/>
  <c r="G15419" i="66"/>
  <c r="G15418" i="66"/>
  <c r="G15417" i="66"/>
  <c r="G15416" i="66"/>
  <c r="G15415" i="66"/>
  <c r="G15414" i="66"/>
  <c r="G15413" i="66"/>
  <c r="G15412" i="66"/>
  <c r="G15411" i="66"/>
  <c r="G15410" i="66"/>
  <c r="G15409" i="66"/>
  <c r="G15408" i="66"/>
  <c r="G15407" i="66"/>
  <c r="G15406" i="66"/>
  <c r="G15405" i="66"/>
  <c r="G15404" i="66"/>
  <c r="G15403" i="66"/>
  <c r="G15402" i="66"/>
  <c r="G15401" i="66"/>
  <c r="G15400" i="66"/>
  <c r="G15399" i="66"/>
  <c r="G15398" i="66"/>
  <c r="G15397" i="66"/>
  <c r="G15396" i="66"/>
  <c r="G15395" i="66"/>
  <c r="G15394" i="66"/>
  <c r="G15393" i="66"/>
  <c r="G15392" i="66"/>
  <c r="G15391" i="66"/>
  <c r="G15390" i="66"/>
  <c r="G15389" i="66"/>
  <c r="G15388" i="66"/>
  <c r="G15387" i="66"/>
  <c r="G15386" i="66"/>
  <c r="G15385" i="66"/>
  <c r="G15384" i="66"/>
  <c r="G15383" i="66"/>
  <c r="G15382" i="66"/>
  <c r="G15381" i="66"/>
  <c r="G15380" i="66"/>
  <c r="G15379" i="66"/>
  <c r="G15378" i="66"/>
  <c r="G15377" i="66"/>
  <c r="G15376" i="66"/>
  <c r="G15375" i="66"/>
  <c r="G15374" i="66"/>
  <c r="G15373" i="66"/>
  <c r="G15372" i="66"/>
  <c r="G15371" i="66"/>
  <c r="G15370" i="66"/>
  <c r="G15369" i="66"/>
  <c r="G15368" i="66"/>
  <c r="G15367" i="66"/>
  <c r="G15366" i="66"/>
  <c r="G15365" i="66"/>
  <c r="G15364" i="66"/>
  <c r="G15363" i="66"/>
  <c r="G15362" i="66"/>
  <c r="G15361" i="66"/>
  <c r="G15360" i="66"/>
  <c r="G15359" i="66"/>
  <c r="G15358" i="66"/>
  <c r="G15357" i="66"/>
  <c r="G15356" i="66"/>
  <c r="G15355" i="66"/>
  <c r="G15354" i="66"/>
  <c r="G15353" i="66"/>
  <c r="G15352" i="66"/>
  <c r="G15351" i="66"/>
  <c r="G15350" i="66"/>
  <c r="G15349" i="66"/>
  <c r="G15348" i="66"/>
  <c r="G15347" i="66"/>
  <c r="G15346" i="66"/>
  <c r="G15345" i="66"/>
  <c r="G15344" i="66"/>
  <c r="G15343" i="66"/>
  <c r="G15342" i="66"/>
  <c r="G15341" i="66"/>
  <c r="G15340" i="66"/>
  <c r="G15339" i="66"/>
  <c r="G15338" i="66"/>
  <c r="G15337" i="66"/>
  <c r="G15336" i="66"/>
  <c r="G15335" i="66"/>
  <c r="G15334" i="66"/>
  <c r="G15333" i="66"/>
  <c r="G15332" i="66"/>
  <c r="G15331" i="66"/>
  <c r="G15330" i="66"/>
  <c r="G15329" i="66"/>
  <c r="G15328" i="66"/>
  <c r="G15327" i="66"/>
  <c r="G15326" i="66"/>
  <c r="G15325" i="66"/>
  <c r="G15324" i="66"/>
  <c r="G15323" i="66"/>
  <c r="G15322" i="66"/>
  <c r="G15321" i="66"/>
  <c r="G15320" i="66"/>
  <c r="G15319" i="66"/>
  <c r="G15318" i="66"/>
  <c r="G15317" i="66"/>
  <c r="G15316" i="66"/>
  <c r="G15315" i="66"/>
  <c r="G15314" i="66"/>
  <c r="G15313" i="66"/>
  <c r="G15312" i="66"/>
  <c r="G15311" i="66"/>
  <c r="G15310" i="66"/>
  <c r="G15309" i="66"/>
  <c r="G15308" i="66"/>
  <c r="G15307" i="66"/>
  <c r="G15306" i="66"/>
  <c r="G15305" i="66"/>
  <c r="G15304" i="66"/>
  <c r="G15303" i="66"/>
  <c r="G15302" i="66"/>
  <c r="G15301" i="66"/>
  <c r="G15300" i="66"/>
  <c r="G15299" i="66"/>
  <c r="G15298" i="66"/>
  <c r="G15297" i="66"/>
  <c r="G15296" i="66"/>
  <c r="G15295" i="66"/>
  <c r="G15294" i="66"/>
  <c r="G15293" i="66"/>
  <c r="G15292" i="66"/>
  <c r="G15291" i="66"/>
  <c r="G15290" i="66"/>
  <c r="G15289" i="66"/>
  <c r="G15288" i="66"/>
  <c r="G15287" i="66"/>
  <c r="G15286" i="66"/>
  <c r="G15285" i="66"/>
  <c r="G15284" i="66"/>
  <c r="G15283" i="66"/>
  <c r="G15282" i="66"/>
  <c r="G15281" i="66"/>
  <c r="G15280" i="66"/>
  <c r="G15279" i="66"/>
  <c r="G15278" i="66"/>
  <c r="G15277" i="66"/>
  <c r="G15276" i="66"/>
  <c r="G15275" i="66"/>
  <c r="G15274" i="66"/>
  <c r="G15273" i="66"/>
  <c r="G15272" i="66"/>
  <c r="G15271" i="66"/>
  <c r="G15270" i="66"/>
  <c r="G15269" i="66"/>
  <c r="G15268" i="66"/>
  <c r="G15267" i="66"/>
  <c r="G15266" i="66"/>
  <c r="G15265" i="66"/>
  <c r="G15264" i="66"/>
  <c r="G15263" i="66"/>
  <c r="G15262" i="66"/>
  <c r="G15261" i="66"/>
  <c r="G15260" i="66"/>
  <c r="G15259" i="66"/>
  <c r="G15258" i="66"/>
  <c r="G15257" i="66"/>
  <c r="G15256" i="66"/>
  <c r="G15255" i="66"/>
  <c r="G15254" i="66"/>
  <c r="G15253" i="66"/>
  <c r="G15252" i="66"/>
  <c r="G15251" i="66"/>
  <c r="G15250" i="66"/>
  <c r="G15249" i="66"/>
  <c r="G15248" i="66"/>
  <c r="G15247" i="66"/>
  <c r="G15246" i="66"/>
  <c r="G15245" i="66"/>
  <c r="G15244" i="66"/>
  <c r="G15243" i="66"/>
  <c r="G15242" i="66"/>
  <c r="G15241" i="66"/>
  <c r="G15240" i="66"/>
  <c r="G15239" i="66"/>
  <c r="G15238" i="66"/>
  <c r="G15237" i="66"/>
  <c r="G15236" i="66"/>
  <c r="G15235" i="66"/>
  <c r="G15234" i="66"/>
  <c r="G15233" i="66"/>
  <c r="G15232" i="66"/>
  <c r="G15231" i="66"/>
  <c r="G15230" i="66"/>
  <c r="G15229" i="66"/>
  <c r="G15228" i="66"/>
  <c r="G15227" i="66"/>
  <c r="G15226" i="66"/>
  <c r="G15225" i="66"/>
  <c r="G15224" i="66"/>
  <c r="G15223" i="66"/>
  <c r="G15222" i="66"/>
  <c r="G15221" i="66"/>
  <c r="G15220" i="66"/>
  <c r="G15219" i="66"/>
  <c r="G15218" i="66"/>
  <c r="G15217" i="66"/>
  <c r="G15216" i="66"/>
  <c r="G15215" i="66"/>
  <c r="G15214" i="66"/>
  <c r="G15213" i="66"/>
  <c r="G15212" i="66"/>
  <c r="G15211" i="66"/>
  <c r="G15210" i="66"/>
  <c r="G15209" i="66"/>
  <c r="G15208" i="66"/>
  <c r="G15207" i="66"/>
  <c r="G15206" i="66"/>
  <c r="G15205" i="66"/>
  <c r="G15204" i="66"/>
  <c r="G15203" i="66"/>
  <c r="G15202" i="66"/>
  <c r="G15201" i="66"/>
  <c r="G15200" i="66"/>
  <c r="G15199" i="66"/>
  <c r="G15198" i="66"/>
  <c r="G15197" i="66"/>
  <c r="G15196" i="66"/>
  <c r="G15195" i="66"/>
  <c r="G15194" i="66"/>
  <c r="G15193" i="66"/>
  <c r="G15192" i="66"/>
  <c r="G15191" i="66"/>
  <c r="G15190" i="66"/>
  <c r="G15189" i="66"/>
  <c r="G15188" i="66"/>
  <c r="G15187" i="66"/>
  <c r="G15186" i="66"/>
  <c r="G15185" i="66"/>
  <c r="G15184" i="66"/>
  <c r="G15183" i="66"/>
  <c r="G15182" i="66"/>
  <c r="G15181" i="66"/>
  <c r="G15180" i="66"/>
  <c r="G15179" i="66"/>
  <c r="G15178" i="66"/>
  <c r="G15177" i="66"/>
  <c r="G15176" i="66"/>
  <c r="G15175" i="66"/>
  <c r="G15174" i="66"/>
  <c r="G15173" i="66"/>
  <c r="G15172" i="66"/>
  <c r="G15171" i="66"/>
  <c r="G15170" i="66"/>
  <c r="G15169" i="66"/>
  <c r="G15168" i="66"/>
  <c r="G15167" i="66"/>
  <c r="G15166" i="66"/>
  <c r="G15165" i="66"/>
  <c r="G15164" i="66"/>
  <c r="G15163" i="66"/>
  <c r="G15162" i="66"/>
  <c r="G15161" i="66"/>
  <c r="G15160" i="66"/>
  <c r="G15159" i="66"/>
  <c r="G15158" i="66"/>
  <c r="G15157" i="66"/>
  <c r="G15156" i="66"/>
  <c r="G15155" i="66"/>
  <c r="G15154" i="66"/>
  <c r="G15153" i="66"/>
  <c r="G15152" i="66"/>
  <c r="G15151" i="66"/>
  <c r="G15150" i="66"/>
  <c r="G15149" i="66"/>
  <c r="G15148" i="66"/>
  <c r="G15147" i="66"/>
  <c r="G15146" i="66"/>
  <c r="G15145" i="66"/>
  <c r="G15144" i="66"/>
  <c r="G15143" i="66"/>
  <c r="G15142" i="66"/>
  <c r="G15141" i="66"/>
  <c r="G15140" i="66"/>
  <c r="G15139" i="66"/>
  <c r="G15138" i="66"/>
  <c r="G15137" i="66"/>
  <c r="G15136" i="66"/>
  <c r="G15135" i="66"/>
  <c r="G15134" i="66"/>
  <c r="G15133" i="66"/>
  <c r="G15132" i="66"/>
  <c r="G15131" i="66"/>
  <c r="G15130" i="66"/>
  <c r="G15129" i="66"/>
  <c r="G15128" i="66"/>
  <c r="G15127" i="66"/>
  <c r="G15126" i="66"/>
  <c r="G15125" i="66"/>
  <c r="G15124" i="66"/>
  <c r="G15123" i="66"/>
  <c r="G15122" i="66"/>
  <c r="G15121" i="66"/>
  <c r="G15120" i="66"/>
  <c r="G15119" i="66"/>
  <c r="G15118" i="66"/>
  <c r="G15117" i="66"/>
  <c r="G15116" i="66"/>
  <c r="G15115" i="66"/>
  <c r="G15114" i="66"/>
  <c r="G15113" i="66"/>
  <c r="G15112" i="66"/>
  <c r="G15111" i="66"/>
  <c r="G15110" i="66"/>
  <c r="G15109" i="66"/>
  <c r="G15108" i="66"/>
  <c r="G15107" i="66"/>
  <c r="G15106" i="66"/>
  <c r="G15105" i="66"/>
  <c r="G15104" i="66"/>
  <c r="G15103" i="66"/>
  <c r="G15102" i="66"/>
  <c r="G15101" i="66"/>
  <c r="G15100" i="66"/>
  <c r="G15099" i="66"/>
  <c r="G15098" i="66"/>
  <c r="G15097" i="66"/>
  <c r="G15096" i="66"/>
  <c r="G15095" i="66"/>
  <c r="G15094" i="66"/>
  <c r="G15093" i="66"/>
  <c r="G15092" i="66"/>
  <c r="G15091" i="66"/>
  <c r="G15090" i="66"/>
  <c r="G15089" i="66"/>
  <c r="G15088" i="66"/>
  <c r="G15087" i="66"/>
  <c r="G15086" i="66"/>
  <c r="G15085" i="66"/>
  <c r="G15084" i="66"/>
  <c r="G15083" i="66"/>
  <c r="G15082" i="66"/>
  <c r="G15081" i="66"/>
  <c r="G15080" i="66"/>
  <c r="G15079" i="66"/>
  <c r="G15078" i="66"/>
  <c r="G15077" i="66"/>
  <c r="G15076" i="66"/>
  <c r="G15075" i="66"/>
  <c r="G15074" i="66"/>
  <c r="G15073" i="66"/>
  <c r="G15072" i="66"/>
  <c r="G15071" i="66"/>
  <c r="G15070" i="66"/>
  <c r="G15069" i="66"/>
  <c r="G15068" i="66"/>
  <c r="G15067" i="66"/>
  <c r="G15066" i="66"/>
  <c r="G15065" i="66"/>
  <c r="G15064" i="66"/>
  <c r="G15063" i="66"/>
  <c r="G15062" i="66"/>
  <c r="G15061" i="66"/>
  <c r="G15060" i="66"/>
  <c r="G15059" i="66"/>
  <c r="G15058" i="66"/>
  <c r="G15057" i="66"/>
  <c r="G15056" i="66"/>
  <c r="G15055" i="66"/>
  <c r="G15054" i="66"/>
  <c r="G15053" i="66"/>
  <c r="G15052" i="66"/>
  <c r="G15051" i="66"/>
  <c r="G15050" i="66"/>
  <c r="G15049" i="66"/>
  <c r="G15048" i="66"/>
  <c r="G15047" i="66"/>
  <c r="G15046" i="66"/>
  <c r="G15045" i="66"/>
  <c r="G15044" i="66"/>
  <c r="G15043" i="66"/>
  <c r="G15042" i="66"/>
  <c r="G15041" i="66"/>
  <c r="G15040" i="66"/>
  <c r="G15039" i="66"/>
  <c r="G15038" i="66"/>
  <c r="G15037" i="66"/>
  <c r="G15036" i="66"/>
  <c r="G15035" i="66"/>
  <c r="G15034" i="66"/>
  <c r="G15033" i="66"/>
  <c r="G15032" i="66"/>
  <c r="G15031" i="66"/>
  <c r="G15030" i="66"/>
  <c r="G15029" i="66"/>
  <c r="G15028" i="66"/>
  <c r="G15027" i="66"/>
  <c r="G15026" i="66"/>
  <c r="G15025" i="66"/>
  <c r="G15024" i="66"/>
  <c r="G15023" i="66"/>
  <c r="G15022" i="66"/>
  <c r="G15021" i="66"/>
  <c r="G15020" i="66"/>
  <c r="G15019" i="66"/>
  <c r="G15018" i="66"/>
  <c r="G15017" i="66"/>
  <c r="G15016" i="66"/>
  <c r="G15015" i="66"/>
  <c r="G15014" i="66"/>
  <c r="G15013" i="66"/>
  <c r="G15012" i="66"/>
  <c r="G15011" i="66"/>
  <c r="G15010" i="66"/>
  <c r="G15009" i="66"/>
  <c r="G15008" i="66"/>
  <c r="G15007" i="66"/>
  <c r="G15006" i="66"/>
  <c r="G15005" i="66"/>
  <c r="G15004" i="66"/>
  <c r="G15003" i="66"/>
  <c r="G15002" i="66"/>
  <c r="G15001" i="66"/>
  <c r="G15000" i="66"/>
  <c r="G14999" i="66"/>
  <c r="G14998" i="66"/>
  <c r="G14997" i="66"/>
  <c r="G14996" i="66"/>
  <c r="G14995" i="66"/>
  <c r="G14994" i="66"/>
  <c r="G14993" i="66"/>
  <c r="G14992" i="66"/>
  <c r="G14991" i="66"/>
  <c r="G14990" i="66"/>
  <c r="G14989" i="66"/>
  <c r="G14988" i="66"/>
  <c r="G14987" i="66"/>
  <c r="G14986" i="66"/>
  <c r="G14985" i="66"/>
  <c r="G14984" i="66"/>
  <c r="G14983" i="66"/>
  <c r="G14982" i="66"/>
  <c r="G14981" i="66"/>
  <c r="G14980" i="66"/>
  <c r="G14979" i="66"/>
  <c r="G14978" i="66"/>
  <c r="G14977" i="66"/>
  <c r="G14976" i="66"/>
  <c r="G14975" i="66"/>
  <c r="G14974" i="66"/>
  <c r="G14973" i="66"/>
  <c r="G14972" i="66"/>
  <c r="G14971" i="66"/>
  <c r="G14970" i="66"/>
  <c r="G14969" i="66"/>
  <c r="G14968" i="66"/>
  <c r="G14967" i="66"/>
  <c r="G14966" i="66"/>
  <c r="G14965" i="66"/>
  <c r="G14964" i="66"/>
  <c r="G14963" i="66"/>
  <c r="G14962" i="66"/>
  <c r="G14961" i="66"/>
  <c r="G14960" i="66"/>
  <c r="G14959" i="66"/>
  <c r="G14958" i="66"/>
  <c r="G14957" i="66"/>
  <c r="G14956" i="66"/>
  <c r="G14955" i="66"/>
  <c r="G14954" i="66"/>
  <c r="G14953" i="66"/>
  <c r="G14952" i="66"/>
  <c r="G14951" i="66"/>
  <c r="G14950" i="66"/>
  <c r="G14949" i="66"/>
  <c r="G14948" i="66"/>
  <c r="G14947" i="66"/>
  <c r="G14946" i="66"/>
  <c r="G14945" i="66"/>
  <c r="G14944" i="66"/>
  <c r="G14943" i="66"/>
  <c r="G14942" i="66"/>
  <c r="G14941" i="66"/>
  <c r="G14940" i="66"/>
  <c r="G14939" i="66"/>
  <c r="G14938" i="66"/>
  <c r="G14937" i="66"/>
  <c r="G14936" i="66"/>
  <c r="G14935" i="66"/>
  <c r="G14934" i="66"/>
  <c r="G14933" i="66"/>
  <c r="G14932" i="66"/>
  <c r="G14931" i="66"/>
  <c r="G14930" i="66"/>
  <c r="G14929" i="66"/>
  <c r="G14928" i="66"/>
  <c r="G14927" i="66"/>
  <c r="G14926" i="66"/>
  <c r="G14925" i="66"/>
  <c r="G14924" i="66"/>
  <c r="G14923" i="66"/>
  <c r="G14922" i="66"/>
  <c r="G14921" i="66"/>
  <c r="G14920" i="66"/>
  <c r="G14919" i="66"/>
  <c r="G14918" i="66"/>
  <c r="G14917" i="66"/>
  <c r="G14916" i="66"/>
  <c r="G14915" i="66"/>
  <c r="G14914" i="66"/>
  <c r="G14913" i="66"/>
  <c r="G14912" i="66"/>
  <c r="G14911" i="66"/>
  <c r="G14910" i="66"/>
  <c r="G14909" i="66"/>
  <c r="G14908" i="66"/>
  <c r="G14907" i="66"/>
  <c r="G14906" i="66"/>
  <c r="G14905" i="66"/>
  <c r="G14904" i="66"/>
  <c r="G14903" i="66"/>
  <c r="G14902" i="66"/>
  <c r="G14901" i="66"/>
  <c r="G14900" i="66"/>
  <c r="G14899" i="66"/>
  <c r="G14898" i="66"/>
  <c r="G14897" i="66"/>
  <c r="G14896" i="66"/>
  <c r="G14895" i="66"/>
  <c r="G14894" i="66"/>
  <c r="G14893" i="66"/>
  <c r="G14892" i="66"/>
  <c r="G14891" i="66"/>
  <c r="G14890" i="66"/>
  <c r="G14889" i="66"/>
  <c r="G14888" i="66"/>
  <c r="G14887" i="66"/>
  <c r="G14886" i="66"/>
  <c r="G14885" i="66"/>
  <c r="G14884" i="66"/>
  <c r="G14883" i="66"/>
  <c r="G14882" i="66"/>
  <c r="G14881" i="66"/>
  <c r="G14880" i="66"/>
  <c r="G14879" i="66"/>
  <c r="G14878" i="66"/>
  <c r="G14877" i="66"/>
  <c r="G14876" i="66"/>
  <c r="G14875" i="66"/>
  <c r="G14874" i="66"/>
  <c r="G14873" i="66"/>
  <c r="G14872" i="66"/>
  <c r="G14871" i="66"/>
  <c r="G14870" i="66"/>
  <c r="G14869" i="66"/>
  <c r="G14868" i="66"/>
  <c r="G14867" i="66"/>
  <c r="G14866" i="66"/>
  <c r="G14865" i="66"/>
  <c r="G14864" i="66"/>
  <c r="G14863" i="66"/>
  <c r="G14862" i="66"/>
  <c r="G14861" i="66"/>
  <c r="G14860" i="66"/>
  <c r="G14859" i="66"/>
  <c r="G14858" i="66"/>
  <c r="G14857" i="66"/>
  <c r="G14856" i="66"/>
  <c r="G14855" i="66"/>
  <c r="G14854" i="66"/>
  <c r="G14853" i="66"/>
  <c r="G14852" i="66"/>
  <c r="G14851" i="66"/>
  <c r="G14850" i="66"/>
  <c r="G14849" i="66"/>
  <c r="G14848" i="66"/>
  <c r="G14847" i="66"/>
  <c r="G14846" i="66"/>
  <c r="G14845" i="66"/>
  <c r="G14844" i="66"/>
  <c r="G14843" i="66"/>
  <c r="G14842" i="66"/>
  <c r="G14841" i="66"/>
  <c r="G14840" i="66"/>
  <c r="G14839" i="66"/>
  <c r="G14838" i="66"/>
  <c r="G14837" i="66"/>
  <c r="G14836" i="66"/>
  <c r="G14835" i="66"/>
  <c r="G14834" i="66"/>
  <c r="G14833" i="66"/>
  <c r="G14832" i="66"/>
  <c r="G14831" i="66"/>
  <c r="G14830" i="66"/>
  <c r="G14829" i="66"/>
  <c r="G14828" i="66"/>
  <c r="G14827" i="66"/>
  <c r="G14826" i="66"/>
  <c r="G14825" i="66"/>
  <c r="G14824" i="66"/>
  <c r="G14823" i="66"/>
  <c r="G14822" i="66"/>
  <c r="G14821" i="66"/>
  <c r="G14820" i="66"/>
  <c r="G14819" i="66"/>
  <c r="G14818" i="66"/>
  <c r="G14817" i="66"/>
  <c r="G14816" i="66"/>
  <c r="G14815" i="66"/>
  <c r="G14814" i="66"/>
  <c r="G14813" i="66"/>
  <c r="G14812" i="66"/>
  <c r="G14811" i="66"/>
  <c r="G14810" i="66"/>
  <c r="G14809" i="66"/>
  <c r="G14808" i="66"/>
  <c r="G14807" i="66"/>
  <c r="G14806" i="66"/>
  <c r="G14805" i="66"/>
  <c r="G14804" i="66"/>
  <c r="G14803" i="66"/>
  <c r="G14802" i="66"/>
  <c r="G14801" i="66"/>
  <c r="G14800" i="66"/>
  <c r="G14799" i="66"/>
  <c r="G14798" i="66"/>
  <c r="G14797" i="66"/>
  <c r="G14796" i="66"/>
  <c r="G14795" i="66"/>
  <c r="G14794" i="66"/>
  <c r="G14793" i="66"/>
  <c r="G14792" i="66"/>
  <c r="G14791" i="66"/>
  <c r="G14790" i="66"/>
  <c r="G14789" i="66"/>
  <c r="G14788" i="66"/>
  <c r="G14787" i="66"/>
  <c r="G14786" i="66"/>
  <c r="G14785" i="66"/>
  <c r="G14784" i="66"/>
  <c r="G14783" i="66"/>
  <c r="G14782" i="66"/>
  <c r="G14781" i="66"/>
  <c r="G14780" i="66"/>
  <c r="G14779" i="66"/>
  <c r="G14778" i="66"/>
  <c r="G14777" i="66"/>
  <c r="G14776" i="66"/>
  <c r="G14775" i="66"/>
  <c r="G14774" i="66"/>
  <c r="G14773" i="66"/>
  <c r="G14772" i="66"/>
  <c r="G14771" i="66"/>
  <c r="G14770" i="66"/>
  <c r="G14769" i="66"/>
  <c r="G14768" i="66"/>
  <c r="G14767" i="66"/>
  <c r="G14766" i="66"/>
  <c r="G14765" i="66"/>
  <c r="G14764" i="66"/>
  <c r="G14763" i="66"/>
  <c r="G14762" i="66"/>
  <c r="G14761" i="66"/>
  <c r="G14760" i="66"/>
  <c r="G14759" i="66"/>
  <c r="G14758" i="66"/>
  <c r="G14757" i="66"/>
  <c r="G14756" i="66"/>
  <c r="G14755" i="66"/>
  <c r="G14754" i="66"/>
  <c r="G14753" i="66"/>
  <c r="G14752" i="66"/>
  <c r="G14751" i="66"/>
  <c r="G14750" i="66"/>
  <c r="G14749" i="66"/>
  <c r="G14748" i="66"/>
  <c r="G14747" i="66"/>
  <c r="G14746" i="66"/>
  <c r="G14745" i="66"/>
  <c r="G14744" i="66"/>
  <c r="G14743" i="66"/>
  <c r="G14742" i="66"/>
  <c r="G14741" i="66"/>
  <c r="G14740" i="66"/>
  <c r="G14739" i="66"/>
  <c r="G14738" i="66"/>
  <c r="G14737" i="66"/>
  <c r="G14736" i="66"/>
  <c r="G14735" i="66"/>
  <c r="G14734" i="66"/>
  <c r="G14733" i="66"/>
  <c r="G14732" i="66"/>
  <c r="G14731" i="66"/>
  <c r="G14730" i="66"/>
  <c r="G14729" i="66"/>
  <c r="G14728" i="66"/>
  <c r="G14727" i="66"/>
  <c r="G14726" i="66"/>
  <c r="G14725" i="66"/>
  <c r="G14724" i="66"/>
  <c r="G14723" i="66"/>
  <c r="G14722" i="66"/>
  <c r="G14721" i="66"/>
  <c r="G14720" i="66"/>
  <c r="G14719" i="66"/>
  <c r="G14718" i="66"/>
  <c r="G14717" i="66"/>
  <c r="G14716" i="66"/>
  <c r="G14715" i="66"/>
  <c r="G14714" i="66"/>
  <c r="G14713" i="66"/>
  <c r="G14712" i="66"/>
  <c r="G14711" i="66"/>
  <c r="G14710" i="66"/>
  <c r="G14709" i="66"/>
  <c r="G14708" i="66"/>
  <c r="G14707" i="66"/>
  <c r="G14706" i="66"/>
  <c r="G14705" i="66"/>
  <c r="G14704" i="66"/>
  <c r="G14703" i="66"/>
  <c r="G14702" i="66"/>
  <c r="G14701" i="66"/>
  <c r="G14700" i="66"/>
  <c r="G14699" i="66"/>
  <c r="G14698" i="66"/>
  <c r="G14697" i="66"/>
  <c r="G14696" i="66"/>
  <c r="G14695" i="66"/>
  <c r="G14694" i="66"/>
  <c r="G14693" i="66"/>
  <c r="G14692" i="66"/>
  <c r="G14691" i="66"/>
  <c r="G14690" i="66"/>
  <c r="G14689" i="66"/>
  <c r="G14688" i="66"/>
  <c r="G14687" i="66"/>
  <c r="G14686" i="66"/>
  <c r="G14685" i="66"/>
  <c r="G14684" i="66"/>
  <c r="G14683" i="66"/>
  <c r="G14682" i="66"/>
  <c r="G14681" i="66"/>
  <c r="G14680" i="66"/>
  <c r="G14679" i="66"/>
  <c r="G14678" i="66"/>
  <c r="G14677" i="66"/>
  <c r="G14676" i="66"/>
  <c r="G14675" i="66"/>
  <c r="G14674" i="66"/>
  <c r="G14673" i="66"/>
  <c r="G14672" i="66"/>
  <c r="G14671" i="66"/>
  <c r="G14670" i="66"/>
  <c r="G14669" i="66"/>
  <c r="G14668" i="66"/>
  <c r="G14667" i="66"/>
  <c r="G14666" i="66"/>
  <c r="G14665" i="66"/>
  <c r="G14664" i="66"/>
  <c r="G14663" i="66"/>
  <c r="G14662" i="66"/>
  <c r="G14661" i="66"/>
  <c r="G14660" i="66"/>
  <c r="G14659" i="66"/>
  <c r="G14658" i="66"/>
  <c r="G14657" i="66"/>
  <c r="G14656" i="66"/>
  <c r="G14655" i="66"/>
  <c r="G14654" i="66"/>
  <c r="G14653" i="66"/>
  <c r="G14652" i="66"/>
  <c r="G14651" i="66"/>
  <c r="G14650" i="66"/>
  <c r="G14649" i="66"/>
  <c r="G14648" i="66"/>
  <c r="G14647" i="66"/>
  <c r="G14646" i="66"/>
  <c r="G14645" i="66"/>
  <c r="G14644" i="66"/>
  <c r="G14643" i="66"/>
  <c r="G14642" i="66"/>
  <c r="G14641" i="66"/>
  <c r="G14640" i="66"/>
  <c r="G14639" i="66"/>
  <c r="G14638" i="66"/>
  <c r="G14637" i="66"/>
  <c r="G14636" i="66"/>
  <c r="G14635" i="66"/>
  <c r="G14634" i="66"/>
  <c r="G14633" i="66"/>
  <c r="G14632" i="66"/>
  <c r="G14631" i="66"/>
  <c r="G14630" i="66"/>
  <c r="G14629" i="66"/>
  <c r="G14628" i="66"/>
  <c r="G14627" i="66"/>
  <c r="G14626" i="66"/>
  <c r="G14625" i="66"/>
  <c r="G14624" i="66"/>
  <c r="G14623" i="66"/>
  <c r="G14622" i="66"/>
  <c r="G14621" i="66"/>
  <c r="G14620" i="66"/>
  <c r="G14619" i="66"/>
  <c r="G14618" i="66"/>
  <c r="G14617" i="66"/>
  <c r="G14616" i="66"/>
  <c r="G14615" i="66"/>
  <c r="G14614" i="66"/>
  <c r="G14613" i="66"/>
  <c r="G14612" i="66"/>
  <c r="G14611" i="66"/>
  <c r="G14610" i="66"/>
  <c r="G14609" i="66"/>
  <c r="G14608" i="66"/>
  <c r="G14607" i="66"/>
  <c r="G14606" i="66"/>
  <c r="G14605" i="66"/>
  <c r="G14604" i="66"/>
  <c r="G14603" i="66"/>
  <c r="G14602" i="66"/>
  <c r="G14601" i="66"/>
  <c r="G14600" i="66"/>
  <c r="G14599" i="66"/>
  <c r="G14598" i="66"/>
  <c r="G14597" i="66"/>
  <c r="G14596" i="66"/>
  <c r="G14595" i="66"/>
  <c r="G14594" i="66"/>
  <c r="G14593" i="66"/>
  <c r="G14592" i="66"/>
  <c r="G14591" i="66"/>
  <c r="G14590" i="66"/>
  <c r="G14589" i="66"/>
  <c r="G14588" i="66"/>
  <c r="G14587" i="66"/>
  <c r="G14586" i="66"/>
  <c r="G14585" i="66"/>
  <c r="G14584" i="66"/>
  <c r="G14583" i="66"/>
  <c r="G14582" i="66"/>
  <c r="G14581" i="66"/>
  <c r="G14580" i="66"/>
  <c r="G14579" i="66"/>
  <c r="G14578" i="66"/>
  <c r="G14577" i="66"/>
  <c r="G14576" i="66"/>
  <c r="G14575" i="66"/>
  <c r="G14574" i="66"/>
  <c r="G14573" i="66"/>
  <c r="G14572" i="66"/>
  <c r="G14571" i="66"/>
  <c r="G14570" i="66"/>
  <c r="G14569" i="66"/>
  <c r="G14568" i="66"/>
  <c r="G14567" i="66"/>
  <c r="G14566" i="66"/>
  <c r="G14565" i="66"/>
  <c r="G14564" i="66"/>
  <c r="G14563" i="66"/>
  <c r="G14562" i="66"/>
  <c r="G14561" i="66"/>
  <c r="G14560" i="66"/>
  <c r="G14559" i="66"/>
  <c r="G14558" i="66"/>
  <c r="G14557" i="66"/>
  <c r="G14556" i="66"/>
  <c r="G14555" i="66"/>
  <c r="G14554" i="66"/>
  <c r="G14553" i="66"/>
  <c r="G14552" i="66"/>
  <c r="G14551" i="66"/>
  <c r="G14550" i="66"/>
  <c r="G14549" i="66"/>
  <c r="G14548" i="66"/>
  <c r="G14547" i="66"/>
  <c r="G14546" i="66"/>
  <c r="G14545" i="66"/>
  <c r="G14544" i="66"/>
  <c r="G14543" i="66"/>
  <c r="G14542" i="66"/>
  <c r="G14541" i="66"/>
  <c r="G14540" i="66"/>
  <c r="G14539" i="66"/>
  <c r="G14538" i="66"/>
  <c r="G14537" i="66"/>
  <c r="G14536" i="66"/>
  <c r="G14535" i="66"/>
  <c r="G14534" i="66"/>
  <c r="G14533" i="66"/>
  <c r="G14532" i="66"/>
  <c r="G14531" i="66"/>
  <c r="G14530" i="66"/>
  <c r="G14529" i="66"/>
  <c r="G14528" i="66"/>
  <c r="G14527" i="66"/>
  <c r="G14526" i="66"/>
  <c r="G14525" i="66"/>
  <c r="G14524" i="66"/>
  <c r="G14523" i="66"/>
  <c r="G14522" i="66"/>
  <c r="G14521" i="66"/>
  <c r="G14520" i="66"/>
  <c r="G14519" i="66"/>
  <c r="G14518" i="66"/>
  <c r="G14517" i="66"/>
  <c r="G14516" i="66"/>
  <c r="G14515" i="66"/>
  <c r="G14514" i="66"/>
  <c r="G14513" i="66"/>
  <c r="G14512" i="66"/>
  <c r="G14511" i="66"/>
  <c r="G14510" i="66"/>
  <c r="G14509" i="66"/>
  <c r="G14508" i="66"/>
  <c r="G14507" i="66"/>
  <c r="G14506" i="66"/>
  <c r="G14505" i="66"/>
  <c r="G14504" i="66"/>
  <c r="G14503" i="66"/>
  <c r="G14502" i="66"/>
  <c r="G14501" i="66"/>
  <c r="G14500" i="66"/>
  <c r="G14499" i="66"/>
  <c r="G14498" i="66"/>
  <c r="G14497" i="66"/>
  <c r="G14496" i="66"/>
  <c r="G14495" i="66"/>
  <c r="G14494" i="66"/>
  <c r="G14493" i="66"/>
  <c r="G14492" i="66"/>
  <c r="G14491" i="66"/>
  <c r="G14490" i="66"/>
  <c r="G14489" i="66"/>
  <c r="G14488" i="66"/>
  <c r="G14487" i="66"/>
  <c r="G14486" i="66"/>
  <c r="G14485" i="66"/>
  <c r="G14484" i="66"/>
  <c r="G14483" i="66"/>
  <c r="G14482" i="66"/>
  <c r="G14481" i="66"/>
  <c r="G14480" i="66"/>
  <c r="G14479" i="66"/>
  <c r="G14478" i="66"/>
  <c r="G14477" i="66"/>
  <c r="G14476" i="66"/>
  <c r="G14475" i="66"/>
  <c r="G14474" i="66"/>
  <c r="G14473" i="66"/>
  <c r="G14472" i="66"/>
  <c r="G14471" i="66"/>
  <c r="G14470" i="66"/>
  <c r="G14469" i="66"/>
  <c r="G14468" i="66"/>
  <c r="G14467" i="66"/>
  <c r="G14466" i="66"/>
  <c r="G14465" i="66"/>
  <c r="G14464" i="66"/>
  <c r="G14463" i="66"/>
  <c r="G14462" i="66"/>
  <c r="G14461" i="66"/>
  <c r="G14460" i="66"/>
  <c r="G14459" i="66"/>
  <c r="G14458" i="66"/>
  <c r="G14457" i="66"/>
  <c r="G14456" i="66"/>
  <c r="G14455" i="66"/>
  <c r="G14454" i="66"/>
  <c r="G14453" i="66"/>
  <c r="G14452" i="66"/>
  <c r="G14451" i="66"/>
  <c r="G14450" i="66"/>
  <c r="G14449" i="66"/>
  <c r="G14448" i="66"/>
  <c r="G14447" i="66"/>
  <c r="G14446" i="66"/>
  <c r="G14445" i="66"/>
  <c r="G14444" i="66"/>
  <c r="G14443" i="66"/>
  <c r="G14442" i="66"/>
  <c r="G14441" i="66"/>
  <c r="G14440" i="66"/>
  <c r="G14439" i="66"/>
  <c r="G14438" i="66"/>
  <c r="G14437" i="66"/>
  <c r="G14436" i="66"/>
  <c r="G14435" i="66"/>
  <c r="G14434" i="66"/>
  <c r="G14433" i="66"/>
  <c r="G14432" i="66"/>
  <c r="G14431" i="66"/>
  <c r="G14430" i="66"/>
  <c r="G14429" i="66"/>
  <c r="G14428" i="66"/>
  <c r="G14427" i="66"/>
  <c r="G14426" i="66"/>
  <c r="G14425" i="66"/>
  <c r="G14424" i="66"/>
  <c r="G14423" i="66"/>
  <c r="G14422" i="66"/>
  <c r="G14421" i="66"/>
  <c r="G14420" i="66"/>
  <c r="G14419" i="66"/>
  <c r="G14418" i="66"/>
  <c r="G14417" i="66"/>
  <c r="G14416" i="66"/>
  <c r="G14415" i="66"/>
  <c r="G14414" i="66"/>
  <c r="G14413" i="66"/>
  <c r="G14412" i="66"/>
  <c r="G14411" i="66"/>
  <c r="G14410" i="66"/>
  <c r="G14409" i="66"/>
  <c r="G14408" i="66"/>
  <c r="G14407" i="66"/>
  <c r="G14406" i="66"/>
  <c r="G14405" i="66"/>
  <c r="G14404" i="66"/>
  <c r="G14403" i="66"/>
  <c r="G14402" i="66"/>
  <c r="G14401" i="66"/>
  <c r="G14400" i="66"/>
  <c r="G14399" i="66"/>
  <c r="G14398" i="66"/>
  <c r="G14397" i="66"/>
  <c r="G14396" i="66"/>
  <c r="G14395" i="66"/>
  <c r="G14394" i="66"/>
  <c r="G14393" i="66"/>
  <c r="G14392" i="66"/>
  <c r="G14391" i="66"/>
  <c r="G14390" i="66"/>
  <c r="G14389" i="66"/>
  <c r="G14388" i="66"/>
  <c r="G14387" i="66"/>
  <c r="G14386" i="66"/>
  <c r="G14385" i="66"/>
  <c r="G14384" i="66"/>
  <c r="G14383" i="66"/>
  <c r="G14382" i="66"/>
  <c r="G14381" i="66"/>
  <c r="G14380" i="66"/>
  <c r="G14379" i="66"/>
  <c r="G14378" i="66"/>
  <c r="G14377" i="66"/>
  <c r="G14376" i="66"/>
  <c r="G14375" i="66"/>
  <c r="G14374" i="66"/>
  <c r="G14373" i="66"/>
  <c r="G14372" i="66"/>
  <c r="G14371" i="66"/>
  <c r="G14370" i="66"/>
  <c r="G14369" i="66"/>
  <c r="G14368" i="66"/>
  <c r="G14367" i="66"/>
  <c r="G14366" i="66"/>
  <c r="G14365" i="66"/>
  <c r="G14364" i="66"/>
  <c r="G14363" i="66"/>
  <c r="G14362" i="66"/>
  <c r="G14361" i="66"/>
  <c r="G14360" i="66"/>
  <c r="G14359" i="66"/>
  <c r="G14358" i="66"/>
  <c r="G14357" i="66"/>
  <c r="G14356" i="66"/>
  <c r="G14355" i="66"/>
  <c r="G14354" i="66"/>
  <c r="G14353" i="66"/>
  <c r="G14352" i="66"/>
  <c r="G14351" i="66"/>
  <c r="G14350" i="66"/>
  <c r="G14349" i="66"/>
  <c r="G14348" i="66"/>
  <c r="G14347" i="66"/>
  <c r="G14346" i="66"/>
  <c r="G14345" i="66"/>
  <c r="G14344" i="66"/>
  <c r="G14343" i="66"/>
  <c r="G14342" i="66"/>
  <c r="G14341" i="66"/>
  <c r="G14340" i="66"/>
  <c r="G14339" i="66"/>
  <c r="G14338" i="66"/>
  <c r="G14337" i="66"/>
  <c r="G14336" i="66"/>
  <c r="G14335" i="66"/>
  <c r="G14334" i="66"/>
  <c r="G14333" i="66"/>
  <c r="G14332" i="66"/>
  <c r="G14331" i="66"/>
  <c r="G14330" i="66"/>
  <c r="G14329" i="66"/>
  <c r="G14328" i="66"/>
  <c r="G14327" i="66"/>
  <c r="G14326" i="66"/>
  <c r="G14325" i="66"/>
  <c r="G14324" i="66"/>
  <c r="G14323" i="66"/>
  <c r="G14322" i="66"/>
  <c r="G14321" i="66"/>
  <c r="G14320" i="66"/>
  <c r="G14319" i="66"/>
  <c r="G14318" i="66"/>
  <c r="G14317" i="66"/>
  <c r="G14316" i="66"/>
  <c r="G14315" i="66"/>
  <c r="G14314" i="66"/>
  <c r="G14313" i="66"/>
  <c r="G14312" i="66"/>
  <c r="G14311" i="66"/>
  <c r="G14310" i="66"/>
  <c r="G14309" i="66"/>
  <c r="G14308" i="66"/>
  <c r="G14307" i="66"/>
  <c r="G14306" i="66"/>
  <c r="G14305" i="66"/>
  <c r="G14304" i="66"/>
  <c r="G14303" i="66"/>
  <c r="G14302" i="66"/>
  <c r="G14301" i="66"/>
  <c r="G14300" i="66"/>
  <c r="G14299" i="66"/>
  <c r="G14298" i="66"/>
  <c r="G14297" i="66"/>
  <c r="G14296" i="66"/>
  <c r="G14295" i="66"/>
  <c r="G14294" i="66"/>
  <c r="G14293" i="66"/>
  <c r="G14292" i="66"/>
  <c r="G14291" i="66"/>
  <c r="G14290" i="66"/>
  <c r="G14289" i="66"/>
  <c r="G14288" i="66"/>
  <c r="G14287" i="66"/>
  <c r="G14286" i="66"/>
  <c r="G14285" i="66"/>
  <c r="G14284" i="66"/>
  <c r="G14283" i="66"/>
  <c r="G14282" i="66"/>
  <c r="G14281" i="66"/>
  <c r="G14280" i="66"/>
  <c r="G14279" i="66"/>
  <c r="G14278" i="66"/>
  <c r="G14277" i="66"/>
  <c r="G14276" i="66"/>
  <c r="G14275" i="66"/>
  <c r="G14274" i="66"/>
  <c r="G14273" i="66"/>
  <c r="G14272" i="66"/>
  <c r="G14271" i="66"/>
  <c r="G14270" i="66"/>
  <c r="G14269" i="66"/>
  <c r="G14268" i="66"/>
  <c r="G14267" i="66"/>
  <c r="G14266" i="66"/>
  <c r="G14265" i="66"/>
  <c r="G14264" i="66"/>
  <c r="G14263" i="66"/>
  <c r="G14262" i="66"/>
  <c r="G14261" i="66"/>
  <c r="G14260" i="66"/>
  <c r="G14259" i="66"/>
  <c r="G14258" i="66"/>
  <c r="G14257" i="66"/>
  <c r="G14256" i="66"/>
  <c r="G14255" i="66"/>
  <c r="G14254" i="66"/>
  <c r="G14253" i="66"/>
  <c r="G14252" i="66"/>
  <c r="G14251" i="66"/>
  <c r="G14250" i="66"/>
  <c r="G14249" i="66"/>
  <c r="G14248" i="66"/>
  <c r="G14247" i="66"/>
  <c r="G14246" i="66"/>
  <c r="G14245" i="66"/>
  <c r="G14244" i="66"/>
  <c r="G14243" i="66"/>
  <c r="G14242" i="66"/>
  <c r="G14241" i="66"/>
  <c r="G14240" i="66"/>
  <c r="G14239" i="66"/>
  <c r="G14238" i="66"/>
  <c r="G14237" i="66"/>
  <c r="G14236" i="66"/>
  <c r="G14235" i="66"/>
  <c r="G14234" i="66"/>
  <c r="G14233" i="66"/>
  <c r="G14232" i="66"/>
  <c r="G14231" i="66"/>
  <c r="G14230" i="66"/>
  <c r="G14229" i="66"/>
  <c r="G14228" i="66"/>
  <c r="G14227" i="66"/>
  <c r="G14226" i="66"/>
  <c r="G14225" i="66"/>
  <c r="G14224" i="66"/>
  <c r="G14223" i="66"/>
  <c r="G14222" i="66"/>
  <c r="G14221" i="66"/>
  <c r="G14220" i="66"/>
  <c r="G14219" i="66"/>
  <c r="G14218" i="66"/>
  <c r="G14217" i="66"/>
  <c r="G14216" i="66"/>
  <c r="G14215" i="66"/>
  <c r="G14214" i="66"/>
  <c r="G14213" i="66"/>
  <c r="G14212" i="66"/>
  <c r="G14211" i="66"/>
  <c r="G14210" i="66"/>
  <c r="G14209" i="66"/>
  <c r="G14208" i="66"/>
  <c r="G14207" i="66"/>
  <c r="G14206" i="66"/>
  <c r="G14205" i="66"/>
  <c r="G14204" i="66"/>
  <c r="G14203" i="66"/>
  <c r="G14202" i="66"/>
  <c r="G14201" i="66"/>
  <c r="G14200" i="66"/>
  <c r="G14199" i="66"/>
  <c r="G14198" i="66"/>
  <c r="G14197" i="66"/>
  <c r="G14196" i="66"/>
  <c r="G14195" i="66"/>
  <c r="G14194" i="66"/>
  <c r="G14193" i="66"/>
  <c r="G14192" i="66"/>
  <c r="G14191" i="66"/>
  <c r="G14190" i="66"/>
  <c r="G14189" i="66"/>
  <c r="G14188" i="66"/>
  <c r="G14187" i="66"/>
  <c r="G14186" i="66"/>
  <c r="G14185" i="66"/>
  <c r="G14184" i="66"/>
  <c r="G14183" i="66"/>
  <c r="G14182" i="66"/>
  <c r="G14181" i="66"/>
  <c r="G14180" i="66"/>
  <c r="G14179" i="66"/>
  <c r="G14178" i="66"/>
  <c r="G14177" i="66"/>
  <c r="G14176" i="66"/>
  <c r="G14175" i="66"/>
  <c r="G14174" i="66"/>
  <c r="G14173" i="66"/>
  <c r="G14172" i="66"/>
  <c r="G14171" i="66"/>
  <c r="G14170" i="66"/>
  <c r="G14169" i="66"/>
  <c r="G14168" i="66"/>
  <c r="G14167" i="66"/>
  <c r="G14166" i="66"/>
  <c r="G14165" i="66"/>
  <c r="G14164" i="66"/>
  <c r="G14163" i="66"/>
  <c r="G14162" i="66"/>
  <c r="G14161" i="66"/>
  <c r="G14160" i="66"/>
  <c r="G14159" i="66"/>
  <c r="G14158" i="66"/>
  <c r="G14157" i="66"/>
  <c r="G14156" i="66"/>
  <c r="G14155" i="66"/>
  <c r="G14154" i="66"/>
  <c r="G14153" i="66"/>
  <c r="G14152" i="66"/>
  <c r="G14151" i="66"/>
  <c r="G14150" i="66"/>
  <c r="G14149" i="66"/>
  <c r="G14148" i="66"/>
  <c r="G14147" i="66"/>
  <c r="G14146" i="66"/>
  <c r="G14145" i="66"/>
  <c r="G14144" i="66"/>
  <c r="G14143" i="66"/>
  <c r="G14142" i="66"/>
  <c r="G14141" i="66"/>
  <c r="G14140" i="66"/>
  <c r="G14139" i="66"/>
  <c r="G14138" i="66"/>
  <c r="G14137" i="66"/>
  <c r="G14136" i="66"/>
  <c r="G14135" i="66"/>
  <c r="G14134" i="66"/>
  <c r="G14133" i="66"/>
  <c r="G14132" i="66"/>
  <c r="G14131" i="66"/>
  <c r="G14130" i="66"/>
  <c r="G14129" i="66"/>
  <c r="G14128" i="66"/>
  <c r="G14127" i="66"/>
  <c r="G14126" i="66"/>
  <c r="G14125" i="66"/>
  <c r="G14124" i="66"/>
  <c r="G14123" i="66"/>
  <c r="G14122" i="66"/>
  <c r="G14121" i="66"/>
  <c r="G14120" i="66"/>
  <c r="G14119" i="66"/>
  <c r="G14118" i="66"/>
  <c r="G14117" i="66"/>
  <c r="G14116" i="66"/>
  <c r="G14115" i="66"/>
  <c r="G14114" i="66"/>
  <c r="G14113" i="66"/>
  <c r="G14112" i="66"/>
  <c r="G14111" i="66"/>
  <c r="G14110" i="66"/>
  <c r="G14109" i="66"/>
  <c r="G14108" i="66"/>
  <c r="G14107" i="66"/>
  <c r="G14106" i="66"/>
  <c r="G14105" i="66"/>
  <c r="G14104" i="66"/>
  <c r="G14103" i="66"/>
  <c r="G14102" i="66"/>
  <c r="G14101" i="66"/>
  <c r="G14100" i="66"/>
  <c r="G14099" i="66"/>
  <c r="G14098" i="66"/>
  <c r="G14097" i="66"/>
  <c r="G14096" i="66"/>
  <c r="G14095" i="66"/>
  <c r="G14094" i="66"/>
  <c r="G14093" i="66"/>
  <c r="G14092" i="66"/>
  <c r="G14091" i="66"/>
  <c r="G14090" i="66"/>
  <c r="G14089" i="66"/>
  <c r="G14088" i="66"/>
  <c r="G14087" i="66"/>
  <c r="G14086" i="66"/>
  <c r="G14085" i="66"/>
  <c r="G14084" i="66"/>
  <c r="G14083" i="66"/>
  <c r="G14082" i="66"/>
  <c r="G14081" i="66"/>
  <c r="G14080" i="66"/>
  <c r="G14079" i="66"/>
  <c r="G14078" i="66"/>
  <c r="G14077" i="66"/>
  <c r="G14076" i="66"/>
  <c r="G14075" i="66"/>
  <c r="G14074" i="66"/>
  <c r="G14073" i="66"/>
  <c r="G14072" i="66"/>
  <c r="G14071" i="66"/>
  <c r="G14070" i="66"/>
  <c r="G14069" i="66"/>
  <c r="G14068" i="66"/>
  <c r="G14067" i="66"/>
  <c r="G14066" i="66"/>
  <c r="G14065" i="66"/>
  <c r="G14064" i="66"/>
  <c r="G14063" i="66"/>
  <c r="G14062" i="66"/>
  <c r="G14061" i="66"/>
  <c r="G14060" i="66"/>
  <c r="G14059" i="66"/>
  <c r="G14058" i="66"/>
  <c r="G14057" i="66"/>
  <c r="G14056" i="66"/>
  <c r="G14055" i="66"/>
  <c r="G14054" i="66"/>
  <c r="G14053" i="66"/>
  <c r="G14052" i="66"/>
  <c r="G14051" i="66"/>
  <c r="G14050" i="66"/>
  <c r="G14049" i="66"/>
  <c r="G14048" i="66"/>
  <c r="G14047" i="66"/>
  <c r="G14046" i="66"/>
  <c r="G14045" i="66"/>
  <c r="G14044" i="66"/>
  <c r="G14043" i="66"/>
  <c r="G14042" i="66"/>
  <c r="G14041" i="66"/>
  <c r="G14040" i="66"/>
  <c r="G14039" i="66"/>
  <c r="G14038" i="66"/>
  <c r="G14037" i="66"/>
  <c r="G14036" i="66"/>
  <c r="G14035" i="66"/>
  <c r="G14034" i="66"/>
  <c r="G14033" i="66"/>
  <c r="G14032" i="66"/>
  <c r="G14031" i="66"/>
  <c r="G14030" i="66"/>
  <c r="G14029" i="66"/>
  <c r="G14028" i="66"/>
  <c r="G14027" i="66"/>
  <c r="G14026" i="66"/>
  <c r="G14025" i="66"/>
  <c r="G14024" i="66"/>
  <c r="G14023" i="66"/>
  <c r="G14022" i="66"/>
  <c r="G14021" i="66"/>
  <c r="G14020" i="66"/>
  <c r="G14019" i="66"/>
  <c r="G14018" i="66"/>
  <c r="G14017" i="66"/>
  <c r="G14016" i="66"/>
  <c r="G14015" i="66"/>
  <c r="G14014" i="66"/>
  <c r="G14013" i="66"/>
  <c r="G14012" i="66"/>
  <c r="G14011" i="66"/>
  <c r="G14010" i="66"/>
  <c r="G14009" i="66"/>
  <c r="G14008" i="66"/>
  <c r="G14007" i="66"/>
  <c r="G14006" i="66"/>
  <c r="G14005" i="66"/>
  <c r="G14004" i="66"/>
  <c r="G14003" i="66"/>
  <c r="G14002" i="66"/>
  <c r="G14001" i="66"/>
  <c r="G14000" i="66"/>
  <c r="G13999" i="66"/>
  <c r="G13998" i="66"/>
  <c r="G13997" i="66"/>
  <c r="G13996" i="66"/>
  <c r="G13995" i="66"/>
  <c r="G13994" i="66"/>
  <c r="G13993" i="66"/>
  <c r="G13992" i="66"/>
  <c r="G13991" i="66"/>
  <c r="G13990" i="66"/>
  <c r="G13989" i="66"/>
  <c r="G13988" i="66"/>
  <c r="G13987" i="66"/>
  <c r="G13986" i="66"/>
  <c r="G13985" i="66"/>
  <c r="G13984" i="66"/>
  <c r="G13983" i="66"/>
  <c r="G13982" i="66"/>
  <c r="G13981" i="66"/>
  <c r="G13980" i="66"/>
  <c r="G13979" i="66"/>
  <c r="G13978" i="66"/>
  <c r="G13977" i="66"/>
  <c r="G13976" i="66"/>
  <c r="G13975" i="66"/>
  <c r="G13974" i="66"/>
  <c r="G13973" i="66"/>
  <c r="G13972" i="66"/>
  <c r="G13971" i="66"/>
  <c r="G13970" i="66"/>
  <c r="G13969" i="66"/>
  <c r="G13968" i="66"/>
  <c r="G13967" i="66"/>
  <c r="G13966" i="66"/>
  <c r="G13965" i="66"/>
  <c r="G13964" i="66"/>
  <c r="G13963" i="66"/>
  <c r="G13962" i="66"/>
  <c r="G13961" i="66"/>
  <c r="G13960" i="66"/>
  <c r="G13959" i="66"/>
  <c r="G13958" i="66"/>
  <c r="G13957" i="66"/>
  <c r="G13956" i="66"/>
  <c r="G13955" i="66"/>
  <c r="G13954" i="66"/>
  <c r="G13953" i="66"/>
  <c r="G13952" i="66"/>
  <c r="G13951" i="66"/>
  <c r="G13950" i="66"/>
  <c r="G13949" i="66"/>
  <c r="G13948" i="66"/>
  <c r="G13947" i="66"/>
  <c r="G13946" i="66"/>
  <c r="G13945" i="66"/>
  <c r="G13944" i="66"/>
  <c r="G13943" i="66"/>
  <c r="G13942" i="66"/>
  <c r="G13941" i="66"/>
  <c r="G13940" i="66"/>
  <c r="G13939" i="66"/>
  <c r="G13938" i="66"/>
  <c r="G13937" i="66"/>
  <c r="G13936" i="66"/>
  <c r="G13935" i="66"/>
  <c r="G13934" i="66"/>
  <c r="G13933" i="66"/>
  <c r="G13932" i="66"/>
  <c r="G13931" i="66"/>
  <c r="G13930" i="66"/>
  <c r="G13929" i="66"/>
  <c r="G13928" i="66"/>
  <c r="G13927" i="66"/>
  <c r="G13926" i="66"/>
  <c r="G13925" i="66"/>
  <c r="G13924" i="66"/>
  <c r="G13923" i="66"/>
  <c r="G13922" i="66"/>
  <c r="G13921" i="66"/>
  <c r="G13920" i="66"/>
  <c r="G13919" i="66"/>
  <c r="G13918" i="66"/>
  <c r="G13917" i="66"/>
  <c r="G13916" i="66"/>
  <c r="G13915" i="66"/>
  <c r="G13914" i="66"/>
  <c r="G13913" i="66"/>
  <c r="G13912" i="66"/>
  <c r="G13911" i="66"/>
  <c r="G13910" i="66"/>
  <c r="G13909" i="66"/>
  <c r="G13908" i="66"/>
  <c r="G13907" i="66"/>
  <c r="G13906" i="66"/>
  <c r="G13905" i="66"/>
  <c r="G13904" i="66"/>
  <c r="G13903" i="66"/>
  <c r="G13902" i="66"/>
  <c r="G13901" i="66"/>
  <c r="G13900" i="66"/>
  <c r="G13899" i="66"/>
  <c r="G13898" i="66"/>
  <c r="G13897" i="66"/>
  <c r="G13896" i="66"/>
  <c r="G13895" i="66"/>
  <c r="G13894" i="66"/>
  <c r="G13893" i="66"/>
  <c r="G13892" i="66"/>
  <c r="G13891" i="66"/>
  <c r="G13890" i="66"/>
  <c r="G13889" i="66"/>
  <c r="G13888" i="66"/>
  <c r="G13887" i="66"/>
  <c r="G13886" i="66"/>
  <c r="G13885" i="66"/>
  <c r="G13884" i="66"/>
  <c r="G13883" i="66"/>
  <c r="G13882" i="66"/>
  <c r="G13881" i="66"/>
  <c r="G13880" i="66"/>
  <c r="G13879" i="66"/>
  <c r="G13878" i="66"/>
  <c r="G13877" i="66"/>
  <c r="G13876" i="66"/>
  <c r="G13875" i="66"/>
  <c r="G13874" i="66"/>
  <c r="G13873" i="66"/>
  <c r="G13872" i="66"/>
  <c r="G13871" i="66"/>
  <c r="G13870" i="66"/>
  <c r="G13869" i="66"/>
  <c r="G13868" i="66"/>
  <c r="G13867" i="66"/>
  <c r="G13866" i="66"/>
  <c r="G13865" i="66"/>
  <c r="G13864" i="66"/>
  <c r="G13863" i="66"/>
  <c r="G13862" i="66"/>
  <c r="G13861" i="66"/>
  <c r="G13860" i="66"/>
  <c r="G13859" i="66"/>
  <c r="G13858" i="66"/>
  <c r="G13857" i="66"/>
  <c r="G13856" i="66"/>
  <c r="G13855" i="66"/>
  <c r="G13854" i="66"/>
  <c r="G13853" i="66"/>
  <c r="G13852" i="66"/>
  <c r="G13851" i="66"/>
  <c r="G13850" i="66"/>
  <c r="G13849" i="66"/>
  <c r="G13848" i="66"/>
  <c r="G13847" i="66"/>
  <c r="G13846" i="66"/>
  <c r="G13845" i="66"/>
  <c r="G13844" i="66"/>
  <c r="G13843" i="66"/>
  <c r="G13842" i="66"/>
  <c r="G13841" i="66"/>
  <c r="G13840" i="66"/>
  <c r="G13839" i="66"/>
  <c r="G13838" i="66"/>
  <c r="G13837" i="66"/>
  <c r="G13836" i="66"/>
  <c r="G13835" i="66"/>
  <c r="G13834" i="66"/>
  <c r="G13833" i="66"/>
  <c r="G13832" i="66"/>
  <c r="G13831" i="66"/>
  <c r="G13830" i="66"/>
  <c r="G13829" i="66"/>
  <c r="G13828" i="66"/>
  <c r="G13827" i="66"/>
  <c r="G13826" i="66"/>
  <c r="G13825" i="66"/>
  <c r="G13824" i="66"/>
  <c r="G13823" i="66"/>
  <c r="G13822" i="66"/>
  <c r="G13821" i="66"/>
  <c r="G13820" i="66"/>
  <c r="G13819" i="66"/>
  <c r="G13818" i="66"/>
  <c r="G13817" i="66"/>
  <c r="G13816" i="66"/>
  <c r="G13815" i="66"/>
  <c r="G13814" i="66"/>
  <c r="G13813" i="66"/>
  <c r="G13812" i="66"/>
  <c r="G13811" i="66"/>
  <c r="G13810" i="66"/>
  <c r="G13809" i="66"/>
  <c r="G13808" i="66"/>
  <c r="G13807" i="66"/>
  <c r="G13806" i="66"/>
  <c r="G13805" i="66"/>
  <c r="G13804" i="66"/>
  <c r="G13803" i="66"/>
  <c r="G13802" i="66"/>
  <c r="G13801" i="66"/>
  <c r="G13800" i="66"/>
  <c r="G13799" i="66"/>
  <c r="G13798" i="66"/>
  <c r="G13797" i="66"/>
  <c r="G13796" i="66"/>
  <c r="G13795" i="66"/>
  <c r="G13794" i="66"/>
  <c r="G13793" i="66"/>
  <c r="G13792" i="66"/>
  <c r="G13791" i="66"/>
  <c r="G13790" i="66"/>
  <c r="G13789" i="66"/>
  <c r="G13788" i="66"/>
  <c r="G13787" i="66"/>
  <c r="G13786" i="66"/>
  <c r="G13785" i="66"/>
  <c r="G13784" i="66"/>
  <c r="G13783" i="66"/>
  <c r="G13782" i="66"/>
  <c r="G13781" i="66"/>
  <c r="G13780" i="66"/>
  <c r="G13779" i="66"/>
  <c r="G13778" i="66"/>
  <c r="G13777" i="66"/>
  <c r="G13776" i="66"/>
  <c r="G13775" i="66"/>
  <c r="G13774" i="66"/>
  <c r="G13773" i="66"/>
  <c r="G13772" i="66"/>
  <c r="G13771" i="66"/>
  <c r="G13770" i="66"/>
  <c r="G13769" i="66"/>
  <c r="G13768" i="66"/>
  <c r="G13767" i="66"/>
  <c r="G13766" i="66"/>
  <c r="G13765" i="66"/>
  <c r="G13764" i="66"/>
  <c r="G13763" i="66"/>
  <c r="G13762" i="66"/>
  <c r="G13761" i="66"/>
  <c r="G13760" i="66"/>
  <c r="G13759" i="66"/>
  <c r="G13758" i="66"/>
  <c r="G13757" i="66"/>
  <c r="G13756" i="66"/>
  <c r="G13755" i="66"/>
  <c r="G13754" i="66"/>
  <c r="G13753" i="66"/>
  <c r="G13752" i="66"/>
  <c r="G13751" i="66"/>
  <c r="G13750" i="66"/>
  <c r="G13749" i="66"/>
  <c r="G13748" i="66"/>
  <c r="G13747" i="66"/>
  <c r="G13746" i="66"/>
  <c r="G13745" i="66"/>
  <c r="G13744" i="66"/>
  <c r="G13743" i="66"/>
  <c r="G13742" i="66"/>
  <c r="G13741" i="66"/>
  <c r="G13740" i="66"/>
  <c r="G13739" i="66"/>
  <c r="G13738" i="66"/>
  <c r="G13737" i="66"/>
  <c r="G13736" i="66"/>
  <c r="G13735" i="66"/>
  <c r="G13734" i="66"/>
  <c r="G13733" i="66"/>
  <c r="G13732" i="66"/>
  <c r="G13731" i="66"/>
  <c r="G13730" i="66"/>
  <c r="G13729" i="66"/>
  <c r="G13728" i="66"/>
  <c r="G13727" i="66"/>
  <c r="G13726" i="66"/>
  <c r="G13725" i="66"/>
  <c r="G13724" i="66"/>
  <c r="G13723" i="66"/>
  <c r="G13722" i="66"/>
  <c r="G13721" i="66"/>
  <c r="G13720" i="66"/>
  <c r="G13719" i="66"/>
  <c r="G13718" i="66"/>
  <c r="G13717" i="66"/>
  <c r="G13716" i="66"/>
  <c r="G13715" i="66"/>
  <c r="G13714" i="66"/>
  <c r="G13713" i="66"/>
  <c r="G13712" i="66"/>
  <c r="G13711" i="66"/>
  <c r="G13710" i="66"/>
  <c r="G13709" i="66"/>
  <c r="G13708" i="66"/>
  <c r="G13707" i="66"/>
  <c r="G13706" i="66"/>
  <c r="G13705" i="66"/>
  <c r="G13704" i="66"/>
  <c r="G13703" i="66"/>
  <c r="G13702" i="66"/>
  <c r="G13701" i="66"/>
  <c r="G13700" i="66"/>
  <c r="G13699" i="66"/>
  <c r="G13698" i="66"/>
  <c r="G13697" i="66"/>
  <c r="G13696" i="66"/>
  <c r="G13695" i="66"/>
  <c r="G13694" i="66"/>
  <c r="G13693" i="66"/>
  <c r="G13692" i="66"/>
  <c r="G13691" i="66"/>
  <c r="G13690" i="66"/>
  <c r="G13689" i="66"/>
  <c r="G13688" i="66"/>
  <c r="G13687" i="66"/>
  <c r="G13686" i="66"/>
  <c r="G13685" i="66"/>
  <c r="G13684" i="66"/>
  <c r="G13683" i="66"/>
  <c r="G13682" i="66"/>
  <c r="G13681" i="66"/>
  <c r="G13680" i="66"/>
  <c r="G13679" i="66"/>
  <c r="G13678" i="66"/>
  <c r="G13677" i="66"/>
  <c r="G13676" i="66"/>
  <c r="G13675" i="66"/>
  <c r="G13674" i="66"/>
  <c r="G13673" i="66"/>
  <c r="G13672" i="66"/>
  <c r="G13671" i="66"/>
  <c r="G13670" i="66"/>
  <c r="G13669" i="66"/>
  <c r="G13668" i="66"/>
  <c r="G13667" i="66"/>
  <c r="G13666" i="66"/>
  <c r="G13665" i="66"/>
  <c r="G13664" i="66"/>
  <c r="G13663" i="66"/>
  <c r="G13662" i="66"/>
  <c r="G13661" i="66"/>
  <c r="G13660" i="66"/>
  <c r="G13659" i="66"/>
  <c r="G13658" i="66"/>
  <c r="G13657" i="66"/>
  <c r="G13656" i="66"/>
  <c r="G13655" i="66"/>
  <c r="G13654" i="66"/>
  <c r="G13653" i="66"/>
  <c r="G13652" i="66"/>
  <c r="G13651" i="66"/>
  <c r="G13650" i="66"/>
  <c r="G13649" i="66"/>
  <c r="G13648" i="66"/>
  <c r="G13647" i="66"/>
  <c r="G13646" i="66"/>
  <c r="G13645" i="66"/>
  <c r="G13644" i="66"/>
  <c r="G13643" i="66"/>
  <c r="G13642" i="66"/>
  <c r="G13641" i="66"/>
  <c r="G13640" i="66"/>
  <c r="G13639" i="66"/>
  <c r="G13638" i="66"/>
  <c r="G13637" i="66"/>
  <c r="G13636" i="66"/>
  <c r="G13635" i="66"/>
  <c r="G13634" i="66"/>
  <c r="G13633" i="66"/>
  <c r="G13632" i="66"/>
  <c r="G13631" i="66"/>
  <c r="G13630" i="66"/>
  <c r="G13629" i="66"/>
  <c r="G13628" i="66"/>
  <c r="G13627" i="66"/>
  <c r="G13626" i="66"/>
  <c r="G13625" i="66"/>
  <c r="G13624" i="66"/>
  <c r="G13623" i="66"/>
  <c r="G13622" i="66"/>
  <c r="G13621" i="66"/>
  <c r="G13620" i="66"/>
  <c r="G13619" i="66"/>
  <c r="G13618" i="66"/>
  <c r="G13617" i="66"/>
  <c r="G13616" i="66"/>
  <c r="G13615" i="66"/>
  <c r="G13614" i="66"/>
  <c r="G13613" i="66"/>
  <c r="G13612" i="66"/>
  <c r="G13611" i="66"/>
  <c r="G13610" i="66"/>
  <c r="G13609" i="66"/>
  <c r="G13608" i="66"/>
  <c r="G13607" i="66"/>
  <c r="G13606" i="66"/>
  <c r="G13605" i="66"/>
  <c r="G13604" i="66"/>
  <c r="G13603" i="66"/>
  <c r="G13602" i="66"/>
  <c r="G13601" i="66"/>
  <c r="G13600" i="66"/>
  <c r="G13599" i="66"/>
  <c r="G13598" i="66"/>
  <c r="G13597" i="66"/>
  <c r="G13596" i="66"/>
  <c r="G13595" i="66"/>
  <c r="G13594" i="66"/>
  <c r="G13593" i="66"/>
  <c r="G13592" i="66"/>
  <c r="G13591" i="66"/>
  <c r="G13590" i="66"/>
  <c r="G13589" i="66"/>
  <c r="G13588" i="66"/>
  <c r="G13587" i="66"/>
  <c r="G13586" i="66"/>
  <c r="G13585" i="66"/>
  <c r="G13584" i="66"/>
  <c r="G13583" i="66"/>
  <c r="G13582" i="66"/>
  <c r="G13581" i="66"/>
  <c r="G13580" i="66"/>
  <c r="G13579" i="66"/>
  <c r="G13578" i="66"/>
  <c r="G13577" i="66"/>
  <c r="G13576" i="66"/>
  <c r="G13575" i="66"/>
  <c r="G13574" i="66"/>
  <c r="G13573" i="66"/>
  <c r="G13572" i="66"/>
  <c r="G13571" i="66"/>
  <c r="G13570" i="66"/>
  <c r="G13569" i="66"/>
  <c r="G13568" i="66"/>
  <c r="G13567" i="66"/>
  <c r="G13566" i="66"/>
  <c r="G13565" i="66"/>
  <c r="G13564" i="66"/>
  <c r="G13563" i="66"/>
  <c r="G13562" i="66"/>
  <c r="G13561" i="66"/>
  <c r="G13560" i="66"/>
  <c r="G13559" i="66"/>
  <c r="G13558" i="66"/>
  <c r="G13557" i="66"/>
  <c r="G13556" i="66"/>
  <c r="G13555" i="66"/>
  <c r="G13554" i="66"/>
  <c r="G13553" i="66"/>
  <c r="G13552" i="66"/>
  <c r="G13551" i="66"/>
  <c r="G13550" i="66"/>
  <c r="G13549" i="66"/>
  <c r="G13548" i="66"/>
  <c r="G13547" i="66"/>
  <c r="G13546" i="66"/>
  <c r="G13545" i="66"/>
  <c r="G13544" i="66"/>
  <c r="G13543" i="66"/>
  <c r="G13542" i="66"/>
  <c r="G13541" i="66"/>
  <c r="G13540" i="66"/>
  <c r="G13539" i="66"/>
  <c r="G13538" i="66"/>
  <c r="G13537" i="66"/>
  <c r="G13536" i="66"/>
  <c r="G13535" i="66"/>
  <c r="G13534" i="66"/>
  <c r="G13533" i="66"/>
  <c r="G13532" i="66"/>
  <c r="G13531" i="66"/>
  <c r="G13530" i="66"/>
  <c r="G13529" i="66"/>
  <c r="G13528" i="66"/>
  <c r="G13527" i="66"/>
  <c r="G13526" i="66"/>
  <c r="G13525" i="66"/>
  <c r="G13524" i="66"/>
  <c r="G13523" i="66"/>
  <c r="G13522" i="66"/>
  <c r="G13521" i="66"/>
  <c r="G13520" i="66"/>
  <c r="G13519" i="66"/>
  <c r="G13518" i="66"/>
  <c r="G13517" i="66"/>
  <c r="G13516" i="66"/>
  <c r="G13515" i="66"/>
  <c r="G13514" i="66"/>
  <c r="G13513" i="66"/>
  <c r="G13512" i="66"/>
  <c r="G13511" i="66"/>
  <c r="G13510" i="66"/>
  <c r="G13509" i="66"/>
  <c r="G13508" i="66"/>
  <c r="G13507" i="66"/>
  <c r="G13506" i="66"/>
  <c r="G13505" i="66"/>
  <c r="G13504" i="66"/>
  <c r="G13503" i="66"/>
  <c r="G13502" i="66"/>
  <c r="G13501" i="66"/>
  <c r="G13500" i="66"/>
  <c r="G13499" i="66"/>
  <c r="G13498" i="66"/>
  <c r="G13497" i="66"/>
  <c r="G13496" i="66"/>
  <c r="G13495" i="66"/>
  <c r="G13494" i="66"/>
  <c r="G13493" i="66"/>
  <c r="G13492" i="66"/>
  <c r="G13491" i="66"/>
  <c r="G13490" i="66"/>
  <c r="G13489" i="66"/>
  <c r="G13488" i="66"/>
  <c r="G13487" i="66"/>
  <c r="G13486" i="66"/>
  <c r="G13485" i="66"/>
  <c r="G13484" i="66"/>
  <c r="G13483" i="66"/>
  <c r="G13482" i="66"/>
  <c r="G13481" i="66"/>
  <c r="G13480" i="66"/>
  <c r="G13479" i="66"/>
  <c r="G13478" i="66"/>
  <c r="G13477" i="66"/>
  <c r="G13476" i="66"/>
  <c r="G13475" i="66"/>
  <c r="G13474" i="66"/>
  <c r="G13473" i="66"/>
  <c r="G13472" i="66"/>
  <c r="G13471" i="66"/>
  <c r="G13470" i="66"/>
  <c r="G13469" i="66"/>
  <c r="G13468" i="66"/>
  <c r="G13467" i="66"/>
  <c r="G13466" i="66"/>
  <c r="G13465" i="66"/>
  <c r="G13464" i="66"/>
  <c r="G13463" i="66"/>
  <c r="G13462" i="66"/>
  <c r="G13461" i="66"/>
  <c r="G13460" i="66"/>
  <c r="G13459" i="66"/>
  <c r="G13458" i="66"/>
  <c r="G13457" i="66"/>
  <c r="G13456" i="66"/>
  <c r="G13455" i="66"/>
  <c r="G13454" i="66"/>
  <c r="G13453" i="66"/>
  <c r="G13452" i="66"/>
  <c r="G13451" i="66"/>
  <c r="G13450" i="66"/>
  <c r="G13449" i="66"/>
  <c r="G13448" i="66"/>
  <c r="G13447" i="66"/>
  <c r="G13446" i="66"/>
  <c r="G13445" i="66"/>
  <c r="G13444" i="66"/>
  <c r="G13443" i="66"/>
  <c r="G13442" i="66"/>
  <c r="G13441" i="66"/>
  <c r="G13440" i="66"/>
  <c r="G13439" i="66"/>
  <c r="G13438" i="66"/>
  <c r="G13437" i="66"/>
  <c r="G13436" i="66"/>
  <c r="G13435" i="66"/>
  <c r="G13434" i="66"/>
  <c r="G13433" i="66"/>
  <c r="G13432" i="66"/>
  <c r="G13431" i="66"/>
  <c r="G13430" i="66"/>
  <c r="G13429" i="66"/>
  <c r="G13428" i="66"/>
  <c r="G13427" i="66"/>
  <c r="G13426" i="66"/>
  <c r="G13425" i="66"/>
  <c r="G13424" i="66"/>
  <c r="G13423" i="66"/>
  <c r="G13422" i="66"/>
  <c r="G13421" i="66"/>
  <c r="G13420" i="66"/>
  <c r="G13419" i="66"/>
  <c r="G13418" i="66"/>
  <c r="G13417" i="66"/>
  <c r="G13416" i="66"/>
  <c r="G13415" i="66"/>
  <c r="G13414" i="66"/>
  <c r="G13413" i="66"/>
  <c r="G13412" i="66"/>
  <c r="G13411" i="66"/>
  <c r="G13410" i="66"/>
  <c r="G13409" i="66"/>
  <c r="G13408" i="66"/>
  <c r="G13407" i="66"/>
  <c r="G13406" i="66"/>
  <c r="G13405" i="66"/>
  <c r="G13404" i="66"/>
  <c r="G13403" i="66"/>
  <c r="G13402" i="66"/>
  <c r="G13401" i="66"/>
  <c r="G13400" i="66"/>
  <c r="G13399" i="66"/>
  <c r="G13398" i="66"/>
  <c r="G13397" i="66"/>
  <c r="G13396" i="66"/>
  <c r="G13395" i="66"/>
  <c r="G13394" i="66"/>
  <c r="G13393" i="66"/>
  <c r="G13392" i="66"/>
  <c r="G13391" i="66"/>
  <c r="G13390" i="66"/>
  <c r="G13389" i="66"/>
  <c r="G13388" i="66"/>
  <c r="G13387" i="66"/>
  <c r="G13386" i="66"/>
  <c r="G13385" i="66"/>
  <c r="G13384" i="66"/>
  <c r="G13383" i="66"/>
  <c r="G13382" i="66"/>
  <c r="G13381" i="66"/>
  <c r="G13380" i="66"/>
  <c r="G13379" i="66"/>
  <c r="G13378" i="66"/>
  <c r="G13377" i="66"/>
  <c r="G13376" i="66"/>
  <c r="G13375" i="66"/>
  <c r="G13374" i="66"/>
  <c r="G13373" i="66"/>
  <c r="G13372" i="66"/>
  <c r="G13371" i="66"/>
  <c r="G13370" i="66"/>
  <c r="G13369" i="66"/>
  <c r="G13368" i="66"/>
  <c r="G13367" i="66"/>
  <c r="G13366" i="66"/>
  <c r="G13365" i="66"/>
  <c r="G13364" i="66"/>
  <c r="G13363" i="66"/>
  <c r="G13362" i="66"/>
  <c r="G13361" i="66"/>
  <c r="G13360" i="66"/>
  <c r="G13359" i="66"/>
  <c r="G13358" i="66"/>
  <c r="G13357" i="66"/>
  <c r="G13356" i="66"/>
  <c r="G13355" i="66"/>
  <c r="G13354" i="66"/>
  <c r="G13353" i="66"/>
  <c r="G13352" i="66"/>
  <c r="G13351" i="66"/>
  <c r="G13350" i="66"/>
  <c r="G13349" i="66"/>
  <c r="G13348" i="66"/>
  <c r="G13347" i="66"/>
  <c r="G13346" i="66"/>
  <c r="G13345" i="66"/>
  <c r="G13344" i="66"/>
  <c r="G13343" i="66"/>
  <c r="G13342" i="66"/>
  <c r="G13341" i="66"/>
  <c r="G13340" i="66"/>
  <c r="G13339" i="66"/>
  <c r="G13338" i="66"/>
  <c r="G13337" i="66"/>
  <c r="G13336" i="66"/>
  <c r="G13335" i="66"/>
  <c r="G13334" i="66"/>
  <c r="G13333" i="66"/>
  <c r="G13332" i="66"/>
  <c r="G13331" i="66"/>
  <c r="G13330" i="66"/>
  <c r="G13329" i="66"/>
  <c r="G13328" i="66"/>
  <c r="G13327" i="66"/>
  <c r="G13326" i="66"/>
  <c r="G13325" i="66"/>
  <c r="G13324" i="66"/>
  <c r="G13323" i="66"/>
  <c r="G13322" i="66"/>
  <c r="G13321" i="66"/>
  <c r="G13320" i="66"/>
  <c r="G13319" i="66"/>
  <c r="G13318" i="66"/>
  <c r="G13317" i="66"/>
  <c r="G13316" i="66"/>
  <c r="G13315" i="66"/>
  <c r="G13314" i="66"/>
  <c r="G13313" i="66"/>
  <c r="G13312" i="66"/>
  <c r="G13311" i="66"/>
  <c r="G13310" i="66"/>
  <c r="G13309" i="66"/>
  <c r="G13308" i="66"/>
  <c r="G13307" i="66"/>
  <c r="G13306" i="66"/>
  <c r="G13305" i="66"/>
  <c r="G13304" i="66"/>
  <c r="G13303" i="66"/>
  <c r="G13302" i="66"/>
  <c r="G13301" i="66"/>
  <c r="G13300" i="66"/>
  <c r="G13299" i="66"/>
  <c r="G13298" i="66"/>
  <c r="G13297" i="66"/>
  <c r="G13296" i="66"/>
  <c r="G13295" i="66"/>
  <c r="G13294" i="66"/>
  <c r="G13293" i="66"/>
  <c r="G13292" i="66"/>
  <c r="G13291" i="66"/>
  <c r="G13290" i="66"/>
  <c r="G13289" i="66"/>
  <c r="G13288" i="66"/>
  <c r="G13287" i="66"/>
  <c r="G13286" i="66"/>
  <c r="G13285" i="66"/>
  <c r="G13284" i="66"/>
  <c r="G13283" i="66"/>
  <c r="G13282" i="66"/>
  <c r="G13281" i="66"/>
  <c r="G13280" i="66"/>
  <c r="G13279" i="66"/>
  <c r="G13278" i="66"/>
  <c r="G13277" i="66"/>
  <c r="G13276" i="66"/>
  <c r="G13275" i="66"/>
  <c r="G13274" i="66"/>
  <c r="G13273" i="66"/>
  <c r="G13272" i="66"/>
  <c r="G13271" i="66"/>
  <c r="G13270" i="66"/>
  <c r="G13269" i="66"/>
  <c r="G13268" i="66"/>
  <c r="G13267" i="66"/>
  <c r="G13266" i="66"/>
  <c r="G13265" i="66"/>
  <c r="G13264" i="66"/>
  <c r="G13263" i="66"/>
  <c r="G13262" i="66"/>
  <c r="G13261" i="66"/>
  <c r="G13260" i="66"/>
  <c r="G13259" i="66"/>
  <c r="G13258" i="66"/>
  <c r="G13257" i="66"/>
  <c r="G13256" i="66"/>
  <c r="G13255" i="66"/>
  <c r="G13254" i="66"/>
  <c r="G13253" i="66"/>
  <c r="G13252" i="66"/>
  <c r="G13251" i="66"/>
  <c r="G13250" i="66"/>
  <c r="G13249" i="66"/>
  <c r="G13248" i="66"/>
  <c r="G13247" i="66"/>
  <c r="G13246" i="66"/>
  <c r="G13245" i="66"/>
  <c r="G13244" i="66"/>
  <c r="G13243" i="66"/>
  <c r="G13242" i="66"/>
  <c r="G13241" i="66"/>
  <c r="G13240" i="66"/>
  <c r="G13239" i="66"/>
  <c r="G13238" i="66"/>
  <c r="G13237" i="66"/>
  <c r="G13236" i="66"/>
  <c r="G13235" i="66"/>
  <c r="G13234" i="66"/>
  <c r="G13233" i="66"/>
  <c r="G13232" i="66"/>
  <c r="G13231" i="66"/>
  <c r="G13230" i="66"/>
  <c r="G13229" i="66"/>
  <c r="G13228" i="66"/>
  <c r="G13227" i="66"/>
  <c r="G13226" i="66"/>
  <c r="G13225" i="66"/>
  <c r="G13224" i="66"/>
  <c r="G13223" i="66"/>
  <c r="G13222" i="66"/>
  <c r="G13221" i="66"/>
  <c r="G13220" i="66"/>
  <c r="G13219" i="66"/>
  <c r="G13218" i="66"/>
  <c r="G13217" i="66"/>
  <c r="G13216" i="66"/>
  <c r="G13215" i="66"/>
  <c r="G13214" i="66"/>
  <c r="G13213" i="66"/>
  <c r="G13212" i="66"/>
  <c r="G13211" i="66"/>
  <c r="G13210" i="66"/>
  <c r="G13209" i="66"/>
  <c r="G13208" i="66"/>
  <c r="G13207" i="66"/>
  <c r="G13206" i="66"/>
  <c r="G13205" i="66"/>
  <c r="G13204" i="66"/>
  <c r="G13203" i="66"/>
  <c r="G13202" i="66"/>
  <c r="G13201" i="66"/>
  <c r="G13200" i="66"/>
  <c r="G13199" i="66"/>
  <c r="G13198" i="66"/>
  <c r="G13197" i="66"/>
  <c r="G13196" i="66"/>
  <c r="G13195" i="66"/>
  <c r="G13194" i="66"/>
  <c r="G13193" i="66"/>
  <c r="G13192" i="66"/>
  <c r="G13191" i="66"/>
  <c r="G13190" i="66"/>
  <c r="G13189" i="66"/>
  <c r="G13188" i="66"/>
  <c r="G13187" i="66"/>
  <c r="G13186" i="66"/>
  <c r="G13185" i="66"/>
  <c r="G13184" i="66"/>
  <c r="G13183" i="66"/>
  <c r="G13182" i="66"/>
  <c r="G13181" i="66"/>
  <c r="G13180" i="66"/>
  <c r="G13179" i="66"/>
  <c r="G13178" i="66"/>
  <c r="G13177" i="66"/>
  <c r="G13176" i="66"/>
  <c r="G13175" i="66"/>
  <c r="G13174" i="66"/>
  <c r="G13173" i="66"/>
  <c r="G13172" i="66"/>
  <c r="G13171" i="66"/>
  <c r="G13170" i="66"/>
  <c r="G13169" i="66"/>
  <c r="G13168" i="66"/>
  <c r="G13167" i="66"/>
  <c r="G13166" i="66"/>
  <c r="G13165" i="66"/>
  <c r="G13164" i="66"/>
  <c r="G13163" i="66"/>
  <c r="G13162" i="66"/>
  <c r="G13161" i="66"/>
  <c r="G13160" i="66"/>
  <c r="G13159" i="66"/>
  <c r="G13158" i="66"/>
  <c r="G13157" i="66"/>
  <c r="G13156" i="66"/>
  <c r="G13155" i="66"/>
  <c r="G13154" i="66"/>
  <c r="G13153" i="66"/>
  <c r="G13152" i="66"/>
  <c r="G13151" i="66"/>
  <c r="G13150" i="66"/>
  <c r="G13149" i="66"/>
  <c r="G13148" i="66"/>
  <c r="G13147" i="66"/>
  <c r="G13146" i="66"/>
  <c r="G13145" i="66"/>
  <c r="G13144" i="66"/>
  <c r="G13143" i="66"/>
  <c r="G13142" i="66"/>
  <c r="G13141" i="66"/>
  <c r="G13140" i="66"/>
  <c r="G13139" i="66"/>
  <c r="G13138" i="66"/>
  <c r="G13137" i="66"/>
  <c r="G13136" i="66"/>
  <c r="G13135" i="66"/>
  <c r="G13134" i="66"/>
  <c r="G13133" i="66"/>
  <c r="G13132" i="66"/>
  <c r="G13131" i="66"/>
  <c r="G13130" i="66"/>
  <c r="G13129" i="66"/>
  <c r="G13128" i="66"/>
  <c r="G13127" i="66"/>
  <c r="G13126" i="66"/>
  <c r="G13125" i="66"/>
  <c r="G13124" i="66"/>
  <c r="G13123" i="66"/>
  <c r="G13122" i="66"/>
  <c r="G13121" i="66"/>
  <c r="G13120" i="66"/>
  <c r="G13119" i="66"/>
  <c r="G13118" i="66"/>
  <c r="G13117" i="66"/>
  <c r="G13116" i="66"/>
  <c r="G13115" i="66"/>
  <c r="G13114" i="66"/>
  <c r="G13113" i="66"/>
  <c r="G13112" i="66"/>
  <c r="G13111" i="66"/>
  <c r="G13110" i="66"/>
  <c r="G13109" i="66"/>
  <c r="G13108" i="66"/>
  <c r="G13107" i="66"/>
  <c r="G13106" i="66"/>
  <c r="G13105" i="66"/>
  <c r="G13104" i="66"/>
  <c r="G13103" i="66"/>
  <c r="G13102" i="66"/>
  <c r="G13101" i="66"/>
  <c r="G13100" i="66"/>
  <c r="G13099" i="66"/>
  <c r="G13098" i="66"/>
  <c r="G13097" i="66"/>
  <c r="G13096" i="66"/>
  <c r="G13095" i="66"/>
  <c r="G13094" i="66"/>
  <c r="G13093" i="66"/>
  <c r="G13092" i="66"/>
  <c r="G13091" i="66"/>
  <c r="G13090" i="66"/>
  <c r="G13089" i="66"/>
  <c r="G13088" i="66"/>
  <c r="G13087" i="66"/>
  <c r="G13086" i="66"/>
  <c r="G13085" i="66"/>
  <c r="G13084" i="66"/>
  <c r="G13083" i="66"/>
  <c r="G13082" i="66"/>
  <c r="G13081" i="66"/>
  <c r="G13080" i="66"/>
  <c r="G13079" i="66"/>
  <c r="G13078" i="66"/>
  <c r="G13077" i="66"/>
  <c r="G13076" i="66"/>
  <c r="G13075" i="66"/>
  <c r="G13074" i="66"/>
  <c r="G13073" i="66"/>
  <c r="G13072" i="66"/>
  <c r="G13071" i="66"/>
  <c r="G13070" i="66"/>
  <c r="G13069" i="66"/>
  <c r="G13068" i="66"/>
  <c r="G13067" i="66"/>
  <c r="G13066" i="66"/>
  <c r="G13065" i="66"/>
  <c r="G13064" i="66"/>
  <c r="G13063" i="66"/>
  <c r="G13062" i="66"/>
  <c r="G13061" i="66"/>
  <c r="G13060" i="66"/>
  <c r="G13059" i="66"/>
  <c r="G13058" i="66"/>
  <c r="G13057" i="66"/>
  <c r="G13056" i="66"/>
  <c r="G13055" i="66"/>
  <c r="G13054" i="66"/>
  <c r="G13053" i="66"/>
  <c r="G13052" i="66"/>
  <c r="G13051" i="66"/>
  <c r="G13050" i="66"/>
  <c r="G13049" i="66"/>
  <c r="G13048" i="66"/>
  <c r="G13047" i="66"/>
  <c r="G13046" i="66"/>
  <c r="G13045" i="66"/>
  <c r="G13044" i="66"/>
  <c r="G13043" i="66"/>
  <c r="G13042" i="66"/>
  <c r="G13041" i="66"/>
  <c r="G13040" i="66"/>
  <c r="G13039" i="66"/>
  <c r="G13038" i="66"/>
  <c r="G13037" i="66"/>
  <c r="G13036" i="66"/>
  <c r="G13035" i="66"/>
  <c r="G13034" i="66"/>
  <c r="G13033" i="66"/>
  <c r="G13032" i="66"/>
  <c r="G13031" i="66"/>
  <c r="G13030" i="66"/>
  <c r="G13029" i="66"/>
  <c r="G13028" i="66"/>
  <c r="G13027" i="66"/>
  <c r="G13026" i="66"/>
  <c r="G13025" i="66"/>
  <c r="G13024" i="66"/>
  <c r="G13023" i="66"/>
  <c r="G13022" i="66"/>
  <c r="G13021" i="66"/>
  <c r="G13020" i="66"/>
  <c r="G13019" i="66"/>
  <c r="G13018" i="66"/>
  <c r="G13017" i="66"/>
  <c r="G13016" i="66"/>
  <c r="G13015" i="66"/>
  <c r="G13014" i="66"/>
  <c r="G13013" i="66"/>
  <c r="G13012" i="66"/>
  <c r="G13011" i="66"/>
  <c r="G13010" i="66"/>
  <c r="G13009" i="66"/>
  <c r="G13008" i="66"/>
  <c r="G13007" i="66"/>
  <c r="G13006" i="66"/>
  <c r="G13005" i="66"/>
  <c r="G13004" i="66"/>
  <c r="G13003" i="66"/>
  <c r="G13002" i="66"/>
  <c r="G13001" i="66"/>
  <c r="G13000" i="66"/>
  <c r="G12999" i="66"/>
  <c r="G12998" i="66"/>
  <c r="G12997" i="66"/>
  <c r="G12996" i="66"/>
  <c r="G12995" i="66"/>
  <c r="G12994" i="66"/>
  <c r="G12993" i="66"/>
  <c r="G12992" i="66"/>
  <c r="G12991" i="66"/>
  <c r="G12990" i="66"/>
  <c r="G12989" i="66"/>
  <c r="G12988" i="66"/>
  <c r="G12987" i="66"/>
  <c r="G12986" i="66"/>
  <c r="G12985" i="66"/>
  <c r="G12984" i="66"/>
  <c r="G12983" i="66"/>
  <c r="G12982" i="66"/>
  <c r="G12981" i="66"/>
  <c r="G12980" i="66"/>
  <c r="G12979" i="66"/>
  <c r="G12978" i="66"/>
  <c r="G12977" i="66"/>
  <c r="G12976" i="66"/>
  <c r="G12975" i="66"/>
  <c r="G12974" i="66"/>
  <c r="G12973" i="66"/>
  <c r="G12972" i="66"/>
  <c r="G12971" i="66"/>
  <c r="G12970" i="66"/>
  <c r="G12969" i="66"/>
  <c r="G12968" i="66"/>
  <c r="G12967" i="66"/>
  <c r="G12966" i="66"/>
  <c r="G12965" i="66"/>
  <c r="G12964" i="66"/>
  <c r="G12963" i="66"/>
  <c r="G12962" i="66"/>
  <c r="G12961" i="66"/>
  <c r="G12960" i="66"/>
  <c r="G12959" i="66"/>
  <c r="G12958" i="66"/>
  <c r="G12957" i="66"/>
  <c r="G12956" i="66"/>
  <c r="G12955" i="66"/>
  <c r="G12954" i="66"/>
  <c r="G12953" i="66"/>
  <c r="G12952" i="66"/>
  <c r="G12951" i="66"/>
  <c r="G12950" i="66"/>
  <c r="G12949" i="66"/>
  <c r="G12948" i="66"/>
  <c r="G12947" i="66"/>
  <c r="G12946" i="66"/>
  <c r="G12945" i="66"/>
  <c r="G12944" i="66"/>
  <c r="G12943" i="66"/>
  <c r="G12942" i="66"/>
  <c r="G12941" i="66"/>
  <c r="G12940" i="66"/>
  <c r="G12939" i="66"/>
  <c r="G12938" i="66"/>
  <c r="G12937" i="66"/>
  <c r="G12936" i="66"/>
  <c r="G12935" i="66"/>
  <c r="G12934" i="66"/>
  <c r="G12933" i="66"/>
  <c r="G12932" i="66"/>
  <c r="G12931" i="66"/>
  <c r="G12930" i="66"/>
  <c r="G12929" i="66"/>
  <c r="G12928" i="66"/>
  <c r="G12927" i="66"/>
  <c r="G12926" i="66"/>
  <c r="G12925" i="66"/>
  <c r="G12924" i="66"/>
  <c r="G12923" i="66"/>
  <c r="G12922" i="66"/>
  <c r="G12921" i="66"/>
  <c r="G12920" i="66"/>
  <c r="G12919" i="66"/>
  <c r="G12918" i="66"/>
  <c r="G12917" i="66"/>
  <c r="G12916" i="66"/>
  <c r="G12915" i="66"/>
  <c r="G12914" i="66"/>
  <c r="G12913" i="66"/>
  <c r="G12912" i="66"/>
  <c r="G12911" i="66"/>
  <c r="G12910" i="66"/>
  <c r="G12909" i="66"/>
  <c r="G12908" i="66"/>
  <c r="G12907" i="66"/>
  <c r="G12906" i="66"/>
  <c r="G12905" i="66"/>
  <c r="G12904" i="66"/>
  <c r="G12903" i="66"/>
  <c r="G12902" i="66"/>
  <c r="G12901" i="66"/>
  <c r="G12900" i="66"/>
  <c r="G12899" i="66"/>
  <c r="G12898" i="66"/>
  <c r="G12897" i="66"/>
  <c r="G12896" i="66"/>
  <c r="G12895" i="66"/>
  <c r="G12894" i="66"/>
  <c r="G12893" i="66"/>
  <c r="G12892" i="66"/>
  <c r="G12891" i="66"/>
  <c r="G12890" i="66"/>
  <c r="G12889" i="66"/>
  <c r="G12888" i="66"/>
  <c r="G12887" i="66"/>
  <c r="G12886" i="66"/>
  <c r="G12885" i="66"/>
  <c r="G12884" i="66"/>
  <c r="G12883" i="66"/>
  <c r="G12882" i="66"/>
  <c r="G12881" i="66"/>
  <c r="G12880" i="66"/>
  <c r="G12879" i="66"/>
  <c r="G12878" i="66"/>
  <c r="G12877" i="66"/>
  <c r="G12876" i="66"/>
  <c r="G12875" i="66"/>
  <c r="G12874" i="66"/>
  <c r="G12873" i="66"/>
  <c r="G12872" i="66"/>
  <c r="G12871" i="66"/>
  <c r="G12870" i="66"/>
  <c r="G12869" i="66"/>
  <c r="G12868" i="66"/>
  <c r="G12867" i="66"/>
  <c r="G12866" i="66"/>
  <c r="G12865" i="66"/>
  <c r="G12864" i="66"/>
  <c r="G12863" i="66"/>
  <c r="G12862" i="66"/>
  <c r="G12861" i="66"/>
  <c r="G12860" i="66"/>
  <c r="G12859" i="66"/>
  <c r="G12858" i="66"/>
  <c r="G12857" i="66"/>
  <c r="G12856" i="66"/>
  <c r="G12855" i="66"/>
  <c r="G12854" i="66"/>
  <c r="G12853" i="66"/>
  <c r="G12852" i="66"/>
  <c r="G12851" i="66"/>
  <c r="G12850" i="66"/>
  <c r="G12849" i="66"/>
  <c r="G12848" i="66"/>
  <c r="G12847" i="66"/>
  <c r="G12846" i="66"/>
  <c r="G12845" i="66"/>
  <c r="G12844" i="66"/>
  <c r="G12843" i="66"/>
  <c r="G12842" i="66"/>
  <c r="G12841" i="66"/>
  <c r="G12840" i="66"/>
  <c r="G12839" i="66"/>
  <c r="G12838" i="66"/>
  <c r="G12837" i="66"/>
  <c r="G12836" i="66"/>
  <c r="G12835" i="66"/>
  <c r="G12834" i="66"/>
  <c r="G12833" i="66"/>
  <c r="G12832" i="66"/>
  <c r="G12831" i="66"/>
  <c r="G12830" i="66"/>
  <c r="G12829" i="66"/>
  <c r="G12828" i="66"/>
  <c r="G12827" i="66"/>
  <c r="G12826" i="66"/>
  <c r="G12825" i="66"/>
  <c r="G12824" i="66"/>
  <c r="G12823" i="66"/>
  <c r="G12822" i="66"/>
  <c r="G12821" i="66"/>
  <c r="G12820" i="66"/>
  <c r="G12819" i="66"/>
  <c r="G12818" i="66"/>
  <c r="G12817" i="66"/>
  <c r="G12816" i="66"/>
  <c r="G12815" i="66"/>
  <c r="G12814" i="66"/>
  <c r="G12813" i="66"/>
  <c r="G12812" i="66"/>
  <c r="G12811" i="66"/>
  <c r="G12810" i="66"/>
  <c r="G12809" i="66"/>
  <c r="G12808" i="66"/>
  <c r="G12807" i="66"/>
  <c r="G12806" i="66"/>
  <c r="G12805" i="66"/>
  <c r="G12804" i="66"/>
  <c r="G12803" i="66"/>
  <c r="G12802" i="66"/>
  <c r="G12801" i="66"/>
  <c r="G12800" i="66"/>
  <c r="G12799" i="66"/>
  <c r="G12798" i="66"/>
  <c r="G12797" i="66"/>
  <c r="G12796" i="66"/>
  <c r="G12795" i="66"/>
  <c r="G12794" i="66"/>
  <c r="G12793" i="66"/>
  <c r="G12792" i="66"/>
  <c r="G12791" i="66"/>
  <c r="G12790" i="66"/>
  <c r="G12789" i="66"/>
  <c r="G12788" i="66"/>
  <c r="G12787" i="66"/>
  <c r="G12786" i="66"/>
  <c r="G12785" i="66"/>
  <c r="G12784" i="66"/>
  <c r="G12783" i="66"/>
  <c r="G12782" i="66"/>
  <c r="G12781" i="66"/>
  <c r="G12780" i="66"/>
  <c r="G12779" i="66"/>
  <c r="G12778" i="66"/>
  <c r="G12777" i="66"/>
  <c r="G12776" i="66"/>
  <c r="G12775" i="66"/>
  <c r="G12774" i="66"/>
  <c r="G12773" i="66"/>
  <c r="G12772" i="66"/>
  <c r="G12771" i="66"/>
  <c r="G12770" i="66"/>
  <c r="G12769" i="66"/>
  <c r="G12768" i="66"/>
  <c r="G12767" i="66"/>
  <c r="G12766" i="66"/>
  <c r="G12765" i="66"/>
  <c r="G12764" i="66"/>
  <c r="G12763" i="66"/>
  <c r="G12762" i="66"/>
  <c r="G12761" i="66"/>
  <c r="G12760" i="66"/>
  <c r="G12759" i="66"/>
  <c r="G12758" i="66"/>
  <c r="G12757" i="66"/>
  <c r="G12756" i="66"/>
  <c r="G12755" i="66"/>
  <c r="G12754" i="66"/>
  <c r="G12753" i="66"/>
  <c r="G12752" i="66"/>
  <c r="G12751" i="66"/>
  <c r="G12750" i="66"/>
  <c r="G12749" i="66"/>
  <c r="G12748" i="66"/>
  <c r="G12747" i="66"/>
  <c r="G12746" i="66"/>
  <c r="G12745" i="66"/>
  <c r="G12744" i="66"/>
  <c r="G12743" i="66"/>
  <c r="G12742" i="66"/>
  <c r="G12741" i="66"/>
  <c r="G12740" i="66"/>
  <c r="G12739" i="66"/>
  <c r="G12738" i="66"/>
  <c r="G12737" i="66"/>
  <c r="G12736" i="66"/>
  <c r="G12735" i="66"/>
  <c r="G12734" i="66"/>
  <c r="G12733" i="66"/>
  <c r="G12732" i="66"/>
  <c r="G12731" i="66"/>
  <c r="G12730" i="66"/>
  <c r="G12729" i="66"/>
  <c r="G12728" i="66"/>
  <c r="G12727" i="66"/>
  <c r="G12726" i="66"/>
  <c r="G12725" i="66"/>
  <c r="G12724" i="66"/>
  <c r="G12723" i="66"/>
  <c r="G12722" i="66"/>
  <c r="G12721" i="66"/>
  <c r="G12720" i="66"/>
  <c r="G12719" i="66"/>
  <c r="G12718" i="66"/>
  <c r="G12717" i="66"/>
  <c r="G12716" i="66"/>
  <c r="G12715" i="66"/>
  <c r="G12714" i="66"/>
  <c r="G12713" i="66"/>
  <c r="G12712" i="66"/>
  <c r="G12711" i="66"/>
  <c r="G12710" i="66"/>
  <c r="G12709" i="66"/>
  <c r="G12708" i="66"/>
  <c r="G12707" i="66"/>
  <c r="G12706" i="66"/>
  <c r="G12705" i="66"/>
  <c r="G12704" i="66"/>
  <c r="G12703" i="66"/>
  <c r="G12702" i="66"/>
  <c r="G12701" i="66"/>
  <c r="G12700" i="66"/>
  <c r="G12699" i="66"/>
  <c r="G12698" i="66"/>
  <c r="G12697" i="66"/>
  <c r="G12696" i="66"/>
  <c r="G12695" i="66"/>
  <c r="G12694" i="66"/>
  <c r="G12693" i="66"/>
  <c r="G12692" i="66"/>
  <c r="G12691" i="66"/>
  <c r="G12690" i="66"/>
  <c r="G12689" i="66"/>
  <c r="G12688" i="66"/>
  <c r="G12687" i="66"/>
  <c r="G12686" i="66"/>
  <c r="G12685" i="66"/>
  <c r="G12684" i="66"/>
  <c r="G12683" i="66"/>
  <c r="G12682" i="66"/>
  <c r="G12681" i="66"/>
  <c r="G12680" i="66"/>
  <c r="G12679" i="66"/>
  <c r="G12678" i="66"/>
  <c r="G12677" i="66"/>
  <c r="G12676" i="66"/>
  <c r="G12675" i="66"/>
  <c r="G12674" i="66"/>
  <c r="G12673" i="66"/>
  <c r="G12672" i="66"/>
  <c r="G12671" i="66"/>
  <c r="G12670" i="66"/>
  <c r="G12669" i="66"/>
  <c r="G12668" i="66"/>
  <c r="G12667" i="66"/>
  <c r="G12666" i="66"/>
  <c r="G12665" i="66"/>
  <c r="G12664" i="66"/>
  <c r="G12663" i="66"/>
  <c r="G12662" i="66"/>
  <c r="G12661" i="66"/>
  <c r="G12660" i="66"/>
  <c r="G12659" i="66"/>
  <c r="G12658" i="66"/>
  <c r="G12657" i="66"/>
  <c r="G12656" i="66"/>
  <c r="G12655" i="66"/>
  <c r="G12654" i="66"/>
  <c r="G12653" i="66"/>
  <c r="G12652" i="66"/>
  <c r="G12651" i="66"/>
  <c r="G12650" i="66"/>
  <c r="G12649" i="66"/>
  <c r="G12648" i="66"/>
  <c r="G12647" i="66"/>
  <c r="G12646" i="66"/>
  <c r="G12645" i="66"/>
  <c r="G12644" i="66"/>
  <c r="G12643" i="66"/>
  <c r="G12642" i="66"/>
  <c r="G12641" i="66"/>
  <c r="G12640" i="66"/>
  <c r="G12639" i="66"/>
  <c r="G12638" i="66"/>
  <c r="G12637" i="66"/>
  <c r="G12636" i="66"/>
  <c r="G12635" i="66"/>
  <c r="G12634" i="66"/>
  <c r="G12633" i="66"/>
  <c r="G12632" i="66"/>
  <c r="G12631" i="66"/>
  <c r="G12630" i="66"/>
  <c r="G12629" i="66"/>
  <c r="G12628" i="66"/>
  <c r="G12627" i="66"/>
  <c r="G12626" i="66"/>
  <c r="G12625" i="66"/>
  <c r="G12624" i="66"/>
  <c r="G12623" i="66"/>
  <c r="G12622" i="66"/>
  <c r="G12621" i="66"/>
  <c r="G12620" i="66"/>
  <c r="G12619" i="66"/>
  <c r="G12618" i="66"/>
  <c r="G12617" i="66"/>
  <c r="G12616" i="66"/>
  <c r="G12615" i="66"/>
  <c r="G12614" i="66"/>
  <c r="G12613" i="66"/>
  <c r="G12612" i="66"/>
  <c r="G12611" i="66"/>
  <c r="G12610" i="66"/>
  <c r="G12609" i="66"/>
  <c r="G12608" i="66"/>
  <c r="G12607" i="66"/>
  <c r="G12606" i="66"/>
  <c r="G12605" i="66"/>
  <c r="G12604" i="66"/>
  <c r="G12603" i="66"/>
  <c r="G12602" i="66"/>
  <c r="G12601" i="66"/>
  <c r="G12600" i="66"/>
  <c r="G12599" i="66"/>
  <c r="G12598" i="66"/>
  <c r="G12597" i="66"/>
  <c r="G12596" i="66"/>
  <c r="G12595" i="66"/>
  <c r="G12594" i="66"/>
  <c r="G12593" i="66"/>
  <c r="G12592" i="66"/>
  <c r="G12591" i="66"/>
  <c r="G12590" i="66"/>
  <c r="G12589" i="66"/>
  <c r="G12588" i="66"/>
  <c r="G12587" i="66"/>
  <c r="G12586" i="66"/>
  <c r="G12585" i="66"/>
  <c r="G12584" i="66"/>
  <c r="G12583" i="66"/>
  <c r="G12582" i="66"/>
  <c r="G12581" i="66"/>
  <c r="G12580" i="66"/>
  <c r="G12579" i="66"/>
  <c r="G12578" i="66"/>
  <c r="G12577" i="66"/>
  <c r="G12576" i="66"/>
  <c r="G12575" i="66"/>
  <c r="G12574" i="66"/>
  <c r="G12573" i="66"/>
  <c r="G12572" i="66"/>
  <c r="G12571" i="66"/>
  <c r="G12570" i="66"/>
  <c r="G12569" i="66"/>
  <c r="G12568" i="66"/>
  <c r="G12567" i="66"/>
  <c r="G12566" i="66"/>
  <c r="G12565" i="66"/>
  <c r="G12564" i="66"/>
  <c r="G12563" i="66"/>
  <c r="G12562" i="66"/>
  <c r="G12561" i="66"/>
  <c r="G12560" i="66"/>
  <c r="G12559" i="66"/>
  <c r="G12558" i="66"/>
  <c r="G12557" i="66"/>
  <c r="G12556" i="66"/>
  <c r="G12555" i="66"/>
  <c r="G12554" i="66"/>
  <c r="G12553" i="66"/>
  <c r="G12552" i="66"/>
  <c r="G12551" i="66"/>
  <c r="G12550" i="66"/>
  <c r="G12549" i="66"/>
  <c r="G12548" i="66"/>
  <c r="G12547" i="66"/>
  <c r="G12546" i="66"/>
  <c r="G12545" i="66"/>
  <c r="G12544" i="66"/>
  <c r="G12543" i="66"/>
  <c r="G12542" i="66"/>
  <c r="G12541" i="66"/>
  <c r="G12540" i="66"/>
  <c r="G12539" i="66"/>
  <c r="G12538" i="66"/>
  <c r="G12537" i="66"/>
  <c r="G12536" i="66"/>
  <c r="G12535" i="66"/>
  <c r="G12534" i="66"/>
  <c r="G12533" i="66"/>
  <c r="G12532" i="66"/>
  <c r="G12531" i="66"/>
  <c r="G12530" i="66"/>
  <c r="G12529" i="66"/>
  <c r="G12528" i="66"/>
  <c r="G12527" i="66"/>
  <c r="G12526" i="66"/>
  <c r="G12525" i="66"/>
  <c r="G12524" i="66"/>
  <c r="G12523" i="66"/>
  <c r="G12522" i="66"/>
  <c r="G12521" i="66"/>
  <c r="G12520" i="66"/>
  <c r="G12519" i="66"/>
  <c r="G12518" i="66"/>
  <c r="G12517" i="66"/>
  <c r="G12516" i="66"/>
  <c r="G12515" i="66"/>
  <c r="G12514" i="66"/>
  <c r="G12513" i="66"/>
  <c r="G12512" i="66"/>
  <c r="G12511" i="66"/>
  <c r="G12510" i="66"/>
  <c r="G12509" i="66"/>
  <c r="G12508" i="66"/>
  <c r="G12507" i="66"/>
  <c r="G12506" i="66"/>
  <c r="G12505" i="66"/>
  <c r="G12504" i="66"/>
  <c r="G12503" i="66"/>
  <c r="G12502" i="66"/>
  <c r="G12501" i="66"/>
  <c r="G12500" i="66"/>
  <c r="G12499" i="66"/>
  <c r="G12498" i="66"/>
  <c r="G12497" i="66"/>
  <c r="G12496" i="66"/>
  <c r="G12495" i="66"/>
  <c r="G12494" i="66"/>
  <c r="G12493" i="66"/>
  <c r="G12492" i="66"/>
  <c r="G12491" i="66"/>
  <c r="G12490" i="66"/>
  <c r="G12489" i="66"/>
  <c r="G12488" i="66"/>
  <c r="G12487" i="66"/>
  <c r="G12486" i="66"/>
  <c r="G12485" i="66"/>
  <c r="G12484" i="66"/>
  <c r="G12483" i="66"/>
  <c r="G12482" i="66"/>
  <c r="G12481" i="66"/>
  <c r="G12480" i="66"/>
  <c r="G12479" i="66"/>
  <c r="G12478" i="66"/>
  <c r="G12477" i="66"/>
  <c r="G12476" i="66"/>
  <c r="G12475" i="66"/>
  <c r="G12474" i="66"/>
  <c r="G12473" i="66"/>
  <c r="G12472" i="66"/>
  <c r="G12471" i="66"/>
  <c r="G12470" i="66"/>
  <c r="G12469" i="66"/>
  <c r="G12468" i="66"/>
  <c r="G12467" i="66"/>
  <c r="G12466" i="66"/>
  <c r="G12465" i="66"/>
  <c r="G12464" i="66"/>
  <c r="G12463" i="66"/>
  <c r="G12462" i="66"/>
  <c r="G12461" i="66"/>
  <c r="G12460" i="66"/>
  <c r="G12459" i="66"/>
  <c r="G12458" i="66"/>
  <c r="G12457" i="66"/>
  <c r="G12456" i="66"/>
  <c r="G12455" i="66"/>
  <c r="G12454" i="66"/>
  <c r="G12453" i="66"/>
  <c r="G12452" i="66"/>
  <c r="G12451" i="66"/>
  <c r="G12450" i="66"/>
  <c r="G12449" i="66"/>
  <c r="G12448" i="66"/>
  <c r="G12447" i="66"/>
  <c r="G12446" i="66"/>
  <c r="G12445" i="66"/>
  <c r="G12444" i="66"/>
  <c r="G12443" i="66"/>
  <c r="G12442" i="66"/>
  <c r="G12441" i="66"/>
  <c r="G12440" i="66"/>
  <c r="G12439" i="66"/>
  <c r="G12438" i="66"/>
  <c r="G12437" i="66"/>
  <c r="G12436" i="66"/>
  <c r="G12435" i="66"/>
  <c r="G12434" i="66"/>
  <c r="G12433" i="66"/>
  <c r="G12432" i="66"/>
  <c r="G12431" i="66"/>
  <c r="G12430" i="66"/>
  <c r="G12429" i="66"/>
  <c r="G12428" i="66"/>
  <c r="G12427" i="66"/>
  <c r="G12426" i="66"/>
  <c r="G12425" i="66"/>
  <c r="G12424" i="66"/>
  <c r="G12423" i="66"/>
  <c r="G12422" i="66"/>
  <c r="G12421" i="66"/>
  <c r="G12420" i="66"/>
  <c r="G12419" i="66"/>
  <c r="G12418" i="66"/>
  <c r="G12417" i="66"/>
  <c r="G12416" i="66"/>
  <c r="G12415" i="66"/>
  <c r="G12414" i="66"/>
  <c r="G12413" i="66"/>
  <c r="G12412" i="66"/>
  <c r="G12411" i="66"/>
  <c r="G12410" i="66"/>
  <c r="G12409" i="66"/>
  <c r="G12408" i="66"/>
  <c r="G12407" i="66"/>
  <c r="G12406" i="66"/>
  <c r="G12405" i="66"/>
  <c r="G12404" i="66"/>
  <c r="G12403" i="66"/>
  <c r="G12402" i="66"/>
  <c r="G12401" i="66"/>
  <c r="G12400" i="66"/>
  <c r="G12399" i="66"/>
  <c r="G12398" i="66"/>
  <c r="G12397" i="66"/>
  <c r="G12396" i="66"/>
  <c r="G12395" i="66"/>
  <c r="G12394" i="66"/>
  <c r="G12393" i="66"/>
  <c r="G12392" i="66"/>
  <c r="G12391" i="66"/>
  <c r="G12390" i="66"/>
  <c r="G12389" i="66"/>
  <c r="G12388" i="66"/>
  <c r="G12387" i="66"/>
  <c r="G12386" i="66"/>
  <c r="G12385" i="66"/>
  <c r="G12384" i="66"/>
  <c r="G12383" i="66"/>
  <c r="G12382" i="66"/>
  <c r="G12381" i="66"/>
  <c r="G12380" i="66"/>
  <c r="G12379" i="66"/>
  <c r="G12378" i="66"/>
  <c r="G12377" i="66"/>
  <c r="G12376" i="66"/>
  <c r="G12375" i="66"/>
  <c r="G12374" i="66"/>
  <c r="G12373" i="66"/>
  <c r="G12372" i="66"/>
  <c r="G12371" i="66"/>
  <c r="G12370" i="66"/>
  <c r="G12369" i="66"/>
  <c r="G12368" i="66"/>
  <c r="G12367" i="66"/>
  <c r="G12366" i="66"/>
  <c r="G12365" i="66"/>
  <c r="G12364" i="66"/>
  <c r="G12363" i="66"/>
  <c r="G12362" i="66"/>
  <c r="G12361" i="66"/>
  <c r="G12360" i="66"/>
  <c r="G12359" i="66"/>
  <c r="G12358" i="66"/>
  <c r="G12357" i="66"/>
  <c r="G12356" i="66"/>
  <c r="G12355" i="66"/>
  <c r="G12354" i="66"/>
  <c r="G12353" i="66"/>
  <c r="G12352" i="66"/>
  <c r="G12351" i="66"/>
  <c r="G12350" i="66"/>
  <c r="G12349" i="66"/>
  <c r="G12348" i="66"/>
  <c r="G12347" i="66"/>
  <c r="G12346" i="66"/>
  <c r="G12345" i="66"/>
  <c r="G12344" i="66"/>
  <c r="G12343" i="66"/>
  <c r="G12342" i="66"/>
  <c r="G12341" i="66"/>
  <c r="G12340" i="66"/>
  <c r="G12339" i="66"/>
  <c r="G12338" i="66"/>
  <c r="G12337" i="66"/>
  <c r="G12336" i="66"/>
  <c r="G12335" i="66"/>
  <c r="G12334" i="66"/>
  <c r="G12333" i="66"/>
  <c r="G12332" i="66"/>
  <c r="G12331" i="66"/>
  <c r="G12330" i="66"/>
  <c r="G12329" i="66"/>
  <c r="G12328" i="66"/>
  <c r="G12327" i="66"/>
  <c r="G12326" i="66"/>
  <c r="G12325" i="66"/>
  <c r="G12324" i="66"/>
  <c r="G12323" i="66"/>
  <c r="G12322" i="66"/>
  <c r="G12321" i="66"/>
  <c r="G12320" i="66"/>
  <c r="G12319" i="66"/>
  <c r="G12318" i="66"/>
  <c r="G12317" i="66"/>
  <c r="G12316" i="66"/>
  <c r="G12315" i="66"/>
  <c r="G12314" i="66"/>
  <c r="G12313" i="66"/>
  <c r="G12312" i="66"/>
  <c r="G12311" i="66"/>
  <c r="G12310" i="66"/>
  <c r="G12309" i="66"/>
  <c r="G12308" i="66"/>
  <c r="G12307" i="66"/>
  <c r="G12306" i="66"/>
  <c r="G12305" i="66"/>
  <c r="G12304" i="66"/>
  <c r="G12303" i="66"/>
  <c r="G12302" i="66"/>
  <c r="G12301" i="66"/>
  <c r="G12300" i="66"/>
  <c r="G12299" i="66"/>
  <c r="G12298" i="66"/>
  <c r="G12297" i="66"/>
  <c r="G12296" i="66"/>
  <c r="G12295" i="66"/>
  <c r="G12294" i="66"/>
  <c r="G12293" i="66"/>
  <c r="G12292" i="66"/>
  <c r="G12291" i="66"/>
  <c r="G12290" i="66"/>
  <c r="G12289" i="66"/>
  <c r="G12288" i="66"/>
  <c r="G12287" i="66"/>
  <c r="G12286" i="66"/>
  <c r="G12285" i="66"/>
  <c r="G12284" i="66"/>
  <c r="G12283" i="66"/>
  <c r="G12282" i="66"/>
  <c r="G12281" i="66"/>
  <c r="G12280" i="66"/>
  <c r="G12279" i="66"/>
  <c r="G12278" i="66"/>
  <c r="G12277" i="66"/>
  <c r="G12276" i="66"/>
  <c r="G12275" i="66"/>
  <c r="G12274" i="66"/>
  <c r="G12273" i="66"/>
  <c r="G12272" i="66"/>
  <c r="G12271" i="66"/>
  <c r="G12270" i="66"/>
  <c r="G12269" i="66"/>
  <c r="G12268" i="66"/>
  <c r="G12267" i="66"/>
  <c r="G12266" i="66"/>
  <c r="G12265" i="66"/>
  <c r="G12264" i="66"/>
  <c r="G12263" i="66"/>
  <c r="G12262" i="66"/>
  <c r="G12261" i="66"/>
  <c r="G12260" i="66"/>
  <c r="G12259" i="66"/>
  <c r="G12258" i="66"/>
  <c r="G12257" i="66"/>
  <c r="G12256" i="66"/>
  <c r="G12255" i="66"/>
  <c r="G12254" i="66"/>
  <c r="G12253" i="66"/>
  <c r="G12252" i="66"/>
  <c r="G12251" i="66"/>
  <c r="G12250" i="66"/>
  <c r="G12249" i="66"/>
  <c r="G12248" i="66"/>
  <c r="G12247" i="66"/>
  <c r="G12246" i="66"/>
  <c r="G12245" i="66"/>
  <c r="G12244" i="66"/>
  <c r="G12243" i="66"/>
  <c r="G12242" i="66"/>
  <c r="G12241" i="66"/>
  <c r="G12240" i="66"/>
  <c r="G12239" i="66"/>
  <c r="G12238" i="66"/>
  <c r="G12237" i="66"/>
  <c r="G12236" i="66"/>
  <c r="G12235" i="66"/>
  <c r="G12234" i="66"/>
  <c r="G12233" i="66"/>
  <c r="G12232" i="66"/>
  <c r="G12231" i="66"/>
  <c r="G12230" i="66"/>
  <c r="G12229" i="66"/>
  <c r="G12228" i="66"/>
  <c r="G12227" i="66"/>
  <c r="G12226" i="66"/>
  <c r="G12225" i="66"/>
  <c r="G12224" i="66"/>
  <c r="G12223" i="66"/>
  <c r="G12222" i="66"/>
  <c r="G12221" i="66"/>
  <c r="G12220" i="66"/>
  <c r="G12219" i="66"/>
  <c r="G12218" i="66"/>
  <c r="G12217" i="66"/>
  <c r="G12216" i="66"/>
  <c r="G12215" i="66"/>
  <c r="G12214" i="66"/>
  <c r="G12213" i="66"/>
  <c r="G12212" i="66"/>
  <c r="G12211" i="66"/>
  <c r="G12210" i="66"/>
  <c r="G12209" i="66"/>
  <c r="G12208" i="66"/>
  <c r="G12207" i="66"/>
  <c r="G12206" i="66"/>
  <c r="G12205" i="66"/>
  <c r="G12204" i="66"/>
  <c r="G12203" i="66"/>
  <c r="G12202" i="66"/>
  <c r="G12201" i="66"/>
  <c r="G12200" i="66"/>
  <c r="G12199" i="66"/>
  <c r="G12198" i="66"/>
  <c r="G12197" i="66"/>
  <c r="G12196" i="66"/>
  <c r="G12195" i="66"/>
  <c r="G12194" i="66"/>
  <c r="G12193" i="66"/>
  <c r="G12192" i="66"/>
  <c r="G12191" i="66"/>
  <c r="G12190" i="66"/>
  <c r="G12189" i="66"/>
  <c r="G12188" i="66"/>
  <c r="G12187" i="66"/>
  <c r="G12186" i="66"/>
  <c r="G12185" i="66"/>
  <c r="G12184" i="66"/>
  <c r="G12183" i="66"/>
  <c r="G12182" i="66"/>
  <c r="G12181" i="66"/>
  <c r="G12180" i="66"/>
  <c r="G12179" i="66"/>
  <c r="G12178" i="66"/>
  <c r="G12177" i="66"/>
  <c r="G12176" i="66"/>
  <c r="G12175" i="66"/>
  <c r="G12174" i="66"/>
  <c r="G12173" i="66"/>
  <c r="G12172" i="66"/>
  <c r="G12171" i="66"/>
  <c r="G12170" i="66"/>
  <c r="G12169" i="66"/>
  <c r="G12168" i="66"/>
  <c r="G12167" i="66"/>
  <c r="G12166" i="66"/>
  <c r="G12165" i="66"/>
  <c r="G12164" i="66"/>
  <c r="G12163" i="66"/>
  <c r="G12162" i="66"/>
  <c r="G12161" i="66"/>
  <c r="G12160" i="66"/>
  <c r="G12159" i="66"/>
  <c r="G12158" i="66"/>
  <c r="G12157" i="66"/>
  <c r="G12156" i="66"/>
  <c r="G12155" i="66"/>
  <c r="G12154" i="66"/>
  <c r="G12153" i="66"/>
  <c r="G12152" i="66"/>
  <c r="G12151" i="66"/>
  <c r="G12150" i="66"/>
  <c r="G12149" i="66"/>
  <c r="G12148" i="66"/>
  <c r="G12147" i="66"/>
  <c r="G12146" i="66"/>
  <c r="G12145" i="66"/>
  <c r="G12144" i="66"/>
  <c r="G12143" i="66"/>
  <c r="G12142" i="66"/>
  <c r="G12141" i="66"/>
  <c r="G12140" i="66"/>
  <c r="G12139" i="66"/>
  <c r="G12138" i="66"/>
  <c r="G12137" i="66"/>
  <c r="G12136" i="66"/>
  <c r="G12135" i="66"/>
  <c r="G12134" i="66"/>
  <c r="G12133" i="66"/>
  <c r="G12132" i="66"/>
  <c r="G12131" i="66"/>
  <c r="G12130" i="66"/>
  <c r="G12129" i="66"/>
  <c r="G12128" i="66"/>
  <c r="G12127" i="66"/>
  <c r="G12126" i="66"/>
  <c r="G12125" i="66"/>
  <c r="G12124" i="66"/>
  <c r="G12123" i="66"/>
  <c r="G12122" i="66"/>
  <c r="G12121" i="66"/>
  <c r="G12120" i="66"/>
  <c r="G12119" i="66"/>
  <c r="G12118" i="66"/>
  <c r="G12117" i="66"/>
  <c r="G12116" i="66"/>
  <c r="G12115" i="66"/>
  <c r="G12114" i="66"/>
  <c r="G12113" i="66"/>
  <c r="G12112" i="66"/>
  <c r="G12111" i="66"/>
  <c r="G12110" i="66"/>
  <c r="G12109" i="66"/>
  <c r="G12108" i="66"/>
  <c r="G12107" i="66"/>
  <c r="G12106" i="66"/>
  <c r="G12105" i="66"/>
  <c r="G12104" i="66"/>
  <c r="G12103" i="66"/>
  <c r="G12102" i="66"/>
  <c r="G12101" i="66"/>
  <c r="G12100" i="66"/>
  <c r="G12099" i="66"/>
  <c r="G12098" i="66"/>
  <c r="G12097" i="66"/>
  <c r="G12096" i="66"/>
  <c r="G12095" i="66"/>
  <c r="G12094" i="66"/>
  <c r="G12093" i="66"/>
  <c r="G12092" i="66"/>
  <c r="G12091" i="66"/>
  <c r="G12090" i="66"/>
  <c r="G12089" i="66"/>
  <c r="G12088" i="66"/>
  <c r="G12087" i="66"/>
  <c r="G12086" i="66"/>
  <c r="G12085" i="66"/>
  <c r="G12084" i="66"/>
  <c r="G12083" i="66"/>
  <c r="G12082" i="66"/>
  <c r="G12081" i="66"/>
  <c r="G12080" i="66"/>
  <c r="G12079" i="66"/>
  <c r="G12078" i="66"/>
  <c r="G12077" i="66"/>
  <c r="G12076" i="66"/>
  <c r="G12075" i="66"/>
  <c r="G12074" i="66"/>
  <c r="G12073" i="66"/>
  <c r="G12072" i="66"/>
  <c r="G12071" i="66"/>
  <c r="G12070" i="66"/>
  <c r="G12069" i="66"/>
  <c r="G12068" i="66"/>
  <c r="G12067" i="66"/>
  <c r="G12066" i="66"/>
  <c r="G12065" i="66"/>
  <c r="G12064" i="66"/>
  <c r="G12063" i="66"/>
  <c r="G12062" i="66"/>
  <c r="G12061" i="66"/>
  <c r="G12060" i="66"/>
  <c r="G12059" i="66"/>
  <c r="G12058" i="66"/>
  <c r="G12057" i="66"/>
  <c r="G12056" i="66"/>
  <c r="G12055" i="66"/>
  <c r="G12054" i="66"/>
  <c r="G12053" i="66"/>
  <c r="G12052" i="66"/>
  <c r="G12051" i="66"/>
  <c r="G12050" i="66"/>
  <c r="G12049" i="66"/>
  <c r="G12048" i="66"/>
  <c r="G12047" i="66"/>
  <c r="G12046" i="66"/>
  <c r="G12045" i="66"/>
  <c r="G12044" i="66"/>
  <c r="G12043" i="66"/>
  <c r="G12042" i="66"/>
  <c r="G12041" i="66"/>
  <c r="G12040" i="66"/>
  <c r="G12039" i="66"/>
  <c r="G12038" i="66"/>
  <c r="G12037" i="66"/>
  <c r="G12036" i="66"/>
  <c r="G12035" i="66"/>
  <c r="G12034" i="66"/>
  <c r="G12033" i="66"/>
  <c r="G12032" i="66"/>
  <c r="G12031" i="66"/>
  <c r="G12030" i="66"/>
  <c r="G12029" i="66"/>
  <c r="G12028" i="66"/>
  <c r="G12027" i="66"/>
  <c r="G12026" i="66"/>
  <c r="G12025" i="66"/>
  <c r="G12024" i="66"/>
  <c r="G12023" i="66"/>
  <c r="G12022" i="66"/>
  <c r="G12021" i="66"/>
  <c r="G12020" i="66"/>
  <c r="G12019" i="66"/>
  <c r="G12018" i="66"/>
  <c r="G12017" i="66"/>
  <c r="G12016" i="66"/>
  <c r="G12015" i="66"/>
  <c r="G12014" i="66"/>
  <c r="G12013" i="66"/>
  <c r="G12012" i="66"/>
  <c r="G12011" i="66"/>
  <c r="G12010" i="66"/>
  <c r="G12009" i="66"/>
  <c r="G12008" i="66"/>
  <c r="G12007" i="66"/>
  <c r="G12006" i="66"/>
  <c r="G12005" i="66"/>
  <c r="G12004" i="66"/>
  <c r="G12003" i="66"/>
  <c r="G12002" i="66"/>
  <c r="G12001" i="66"/>
  <c r="G12000" i="66"/>
  <c r="G11999" i="66"/>
  <c r="G11998" i="66"/>
  <c r="G11997" i="66"/>
  <c r="G11996" i="66"/>
  <c r="G11995" i="66"/>
  <c r="G11994" i="66"/>
  <c r="G11993" i="66"/>
  <c r="G11992" i="66"/>
  <c r="G11991" i="66"/>
  <c r="G11990" i="66"/>
  <c r="G11989" i="66"/>
  <c r="G11988" i="66"/>
  <c r="G11987" i="66"/>
  <c r="G11986" i="66"/>
  <c r="G11985" i="66"/>
  <c r="G11984" i="66"/>
  <c r="G11983" i="66"/>
  <c r="G11982" i="66"/>
  <c r="G11981" i="66"/>
  <c r="G11980" i="66"/>
  <c r="G11979" i="66"/>
  <c r="G11978" i="66"/>
  <c r="G11977" i="66"/>
  <c r="G11976" i="66"/>
  <c r="G11975" i="66"/>
  <c r="G11974" i="66"/>
  <c r="G11973" i="66"/>
  <c r="G11972" i="66"/>
  <c r="G11971" i="66"/>
  <c r="G11970" i="66"/>
  <c r="G11969" i="66"/>
  <c r="G11968" i="66"/>
  <c r="G11967" i="66"/>
  <c r="G11966" i="66"/>
  <c r="G11965" i="66"/>
  <c r="G11964" i="66"/>
  <c r="G11963" i="66"/>
  <c r="G11962" i="66"/>
  <c r="G11961" i="66"/>
  <c r="G11960" i="66"/>
  <c r="G11959" i="66"/>
  <c r="G11958" i="66"/>
  <c r="G11957" i="66"/>
  <c r="G11956" i="66"/>
  <c r="G11955" i="66"/>
  <c r="G11954" i="66"/>
  <c r="G11953" i="66"/>
  <c r="G11952" i="66"/>
  <c r="G11951" i="66"/>
  <c r="G11950" i="66"/>
  <c r="G11949" i="66"/>
  <c r="G11948" i="66"/>
  <c r="G11947" i="66"/>
  <c r="G11946" i="66"/>
  <c r="G11945" i="66"/>
  <c r="G11944" i="66"/>
  <c r="G11943" i="66"/>
  <c r="G11942" i="66"/>
  <c r="G11941" i="66"/>
  <c r="G11940" i="66"/>
  <c r="G11939" i="66"/>
  <c r="G11938" i="66"/>
  <c r="G11937" i="66"/>
  <c r="G11936" i="66"/>
  <c r="G11935" i="66"/>
  <c r="G11934" i="66"/>
  <c r="G11933" i="66"/>
  <c r="G11932" i="66"/>
  <c r="G11931" i="66"/>
  <c r="G11930" i="66"/>
  <c r="G11929" i="66"/>
  <c r="G11928" i="66"/>
  <c r="G11927" i="66"/>
  <c r="G11926" i="66"/>
  <c r="G11925" i="66"/>
  <c r="G11924" i="66"/>
  <c r="G11923" i="66"/>
  <c r="G11922" i="66"/>
  <c r="G11921" i="66"/>
  <c r="G11920" i="66"/>
  <c r="G11919" i="66"/>
  <c r="G11918" i="66"/>
  <c r="G11917" i="66"/>
  <c r="G11916" i="66"/>
  <c r="G11915" i="66"/>
  <c r="G11914" i="66"/>
  <c r="G11913" i="66"/>
  <c r="G11912" i="66"/>
  <c r="G11911" i="66"/>
  <c r="G11910" i="66"/>
  <c r="G11909" i="66"/>
  <c r="G11908" i="66"/>
  <c r="G11907" i="66"/>
  <c r="G11906" i="66"/>
  <c r="G11905" i="66"/>
  <c r="G11904" i="66"/>
  <c r="G11903" i="66"/>
  <c r="G11902" i="66"/>
  <c r="G11901" i="66"/>
  <c r="G11900" i="66"/>
  <c r="G11899" i="66"/>
  <c r="G11898" i="66"/>
  <c r="G11897" i="66"/>
  <c r="G11896" i="66"/>
  <c r="G11895" i="66"/>
  <c r="G11894" i="66"/>
  <c r="G11893" i="66"/>
  <c r="G11892" i="66"/>
  <c r="G11891" i="66"/>
  <c r="G11890" i="66"/>
  <c r="G11889" i="66"/>
  <c r="G11888" i="66"/>
  <c r="G11887" i="66"/>
  <c r="G11886" i="66"/>
  <c r="G11885" i="66"/>
  <c r="G11884" i="66"/>
  <c r="G11883" i="66"/>
  <c r="G11882" i="66"/>
  <c r="G11881" i="66"/>
  <c r="G11880" i="66"/>
  <c r="G11879" i="66"/>
  <c r="G11878" i="66"/>
  <c r="G11877" i="66"/>
  <c r="G11876" i="66"/>
  <c r="G11875" i="66"/>
  <c r="G11874" i="66"/>
  <c r="G11873" i="66"/>
  <c r="G11872" i="66"/>
  <c r="G11871" i="66"/>
  <c r="G11870" i="66"/>
  <c r="G11869" i="66"/>
  <c r="G11868" i="66"/>
  <c r="G11867" i="66"/>
  <c r="G11866" i="66"/>
  <c r="G11865" i="66"/>
  <c r="G11864" i="66"/>
  <c r="G11863" i="66"/>
  <c r="G11862" i="66"/>
  <c r="G11861" i="66"/>
  <c r="G11860" i="66"/>
  <c r="G11859" i="66"/>
  <c r="G11858" i="66"/>
  <c r="G11857" i="66"/>
  <c r="G11856" i="66"/>
  <c r="G11855" i="66"/>
  <c r="G11854" i="66"/>
  <c r="G11853" i="66"/>
  <c r="G11852" i="66"/>
  <c r="G11851" i="66"/>
  <c r="G11850" i="66"/>
  <c r="G11849" i="66"/>
  <c r="G11848" i="66"/>
  <c r="G11847" i="66"/>
  <c r="G11846" i="66"/>
  <c r="G11845" i="66"/>
  <c r="G11844" i="66"/>
  <c r="G11843" i="66"/>
  <c r="G11842" i="66"/>
  <c r="G11841" i="66"/>
  <c r="G11840" i="66"/>
  <c r="G11839" i="66"/>
  <c r="G11838" i="66"/>
  <c r="G11837" i="66"/>
  <c r="G11836" i="66"/>
  <c r="G11835" i="66"/>
  <c r="G11834" i="66"/>
  <c r="G11833" i="66"/>
  <c r="G11832" i="66"/>
  <c r="G11831" i="66"/>
  <c r="G11830" i="66"/>
  <c r="G11829" i="66"/>
  <c r="G11828" i="66"/>
  <c r="G11827" i="66"/>
  <c r="G11826" i="66"/>
  <c r="G11825" i="66"/>
  <c r="G11824" i="66"/>
  <c r="G11823" i="66"/>
  <c r="G11822" i="66"/>
  <c r="G11821" i="66"/>
  <c r="G11820" i="66"/>
  <c r="G11819" i="66"/>
  <c r="G11818" i="66"/>
  <c r="G11817" i="66"/>
  <c r="G11816" i="66"/>
  <c r="G11815" i="66"/>
  <c r="G11814" i="66"/>
  <c r="G11813" i="66"/>
  <c r="G11812" i="66"/>
  <c r="G11811" i="66"/>
  <c r="G11810" i="66"/>
  <c r="G11809" i="66"/>
  <c r="G11808" i="66"/>
  <c r="G11807" i="66"/>
  <c r="G11806" i="66"/>
  <c r="G11805" i="66"/>
  <c r="G11804" i="66"/>
  <c r="G11803" i="66"/>
  <c r="G11802" i="66"/>
  <c r="G11801" i="66"/>
  <c r="G11800" i="66"/>
  <c r="G11799" i="66"/>
  <c r="G11798" i="66"/>
  <c r="G11797" i="66"/>
  <c r="G11796" i="66"/>
  <c r="G11795" i="66"/>
  <c r="G11794" i="66"/>
  <c r="G11793" i="66"/>
  <c r="G11792" i="66"/>
  <c r="G11791" i="66"/>
  <c r="G11790" i="66"/>
  <c r="G11789" i="66"/>
  <c r="G11788" i="66"/>
  <c r="G11787" i="66"/>
  <c r="G11786" i="66"/>
  <c r="G11785" i="66"/>
  <c r="G11784" i="66"/>
  <c r="G11783" i="66"/>
  <c r="G11782" i="66"/>
  <c r="G11781" i="66"/>
  <c r="G11780" i="66"/>
  <c r="G11779" i="66"/>
  <c r="G11778" i="66"/>
  <c r="G11777" i="66"/>
  <c r="G11776" i="66"/>
  <c r="G11775" i="66"/>
  <c r="G11774" i="66"/>
  <c r="G11773" i="66"/>
  <c r="G11772" i="66"/>
  <c r="G11771" i="66"/>
  <c r="G11770" i="66"/>
  <c r="G11769" i="66"/>
  <c r="G11768" i="66"/>
  <c r="G11767" i="66"/>
  <c r="G11766" i="66"/>
  <c r="G11765" i="66"/>
  <c r="G11764" i="66"/>
  <c r="G11763" i="66"/>
  <c r="G11762" i="66"/>
  <c r="G11761" i="66"/>
  <c r="G11760" i="66"/>
  <c r="G11759" i="66"/>
  <c r="G11758" i="66"/>
  <c r="G11757" i="66"/>
  <c r="G11756" i="66"/>
  <c r="G11755" i="66"/>
  <c r="G11754" i="66"/>
  <c r="G11753" i="66"/>
  <c r="G11752" i="66"/>
  <c r="G11751" i="66"/>
  <c r="G11750" i="66"/>
  <c r="G11749" i="66"/>
  <c r="G11748" i="66"/>
  <c r="G11747" i="66"/>
  <c r="G11746" i="66"/>
  <c r="G11745" i="66"/>
  <c r="G11744" i="66"/>
  <c r="G11743" i="66"/>
  <c r="G11742" i="66"/>
  <c r="G11741" i="66"/>
  <c r="G11740" i="66"/>
  <c r="G11739" i="66"/>
  <c r="G11738" i="66"/>
  <c r="G11737" i="66"/>
  <c r="G11736" i="66"/>
  <c r="G11735" i="66"/>
  <c r="G11734" i="66"/>
  <c r="G11733" i="66"/>
  <c r="G11732" i="66"/>
  <c r="G11731" i="66"/>
  <c r="G11730" i="66"/>
  <c r="G11729" i="66"/>
  <c r="G11728" i="66"/>
  <c r="G11727" i="66"/>
  <c r="G11726" i="66"/>
  <c r="G11725" i="66"/>
  <c r="G11724" i="66"/>
  <c r="G11723" i="66"/>
  <c r="G11722" i="66"/>
  <c r="G11721" i="66"/>
  <c r="G11720" i="66"/>
  <c r="G11719" i="66"/>
  <c r="G11718" i="66"/>
  <c r="G11717" i="66"/>
  <c r="G11716" i="66"/>
  <c r="G11715" i="66"/>
  <c r="G11714" i="66"/>
  <c r="G11713" i="66"/>
  <c r="G11712" i="66"/>
  <c r="G11711" i="66"/>
  <c r="G11710" i="66"/>
  <c r="G11709" i="66"/>
  <c r="G11708" i="66"/>
  <c r="G11707" i="66"/>
  <c r="G11706" i="66"/>
  <c r="G11705" i="66"/>
  <c r="G11704" i="66"/>
  <c r="G11703" i="66"/>
  <c r="G11702" i="66"/>
  <c r="G11701" i="66"/>
  <c r="G11700" i="66"/>
  <c r="G11699" i="66"/>
  <c r="G11698" i="66"/>
  <c r="G11697" i="66"/>
  <c r="G11696" i="66"/>
  <c r="G11695" i="66"/>
  <c r="G11694" i="66"/>
  <c r="G11693" i="66"/>
  <c r="G11692" i="66"/>
  <c r="G11691" i="66"/>
  <c r="G11690" i="66"/>
  <c r="G11689" i="66"/>
  <c r="G11688" i="66"/>
  <c r="G11687" i="66"/>
  <c r="G11686" i="66"/>
  <c r="G11685" i="66"/>
  <c r="G11684" i="66"/>
  <c r="G11683" i="66"/>
  <c r="G11682" i="66"/>
  <c r="G11681" i="66"/>
  <c r="G11680" i="66"/>
  <c r="G11679" i="66"/>
  <c r="G11678" i="66"/>
  <c r="G11677" i="66"/>
  <c r="G11676" i="66"/>
  <c r="G11675" i="66"/>
  <c r="G11674" i="66"/>
  <c r="G11673" i="66"/>
  <c r="G11672" i="66"/>
  <c r="G11671" i="66"/>
  <c r="G11670" i="66"/>
  <c r="G11669" i="66"/>
  <c r="G11668" i="66"/>
  <c r="G11667" i="66"/>
  <c r="G11666" i="66"/>
  <c r="G11665" i="66"/>
  <c r="G11664" i="66"/>
  <c r="G11663" i="66"/>
  <c r="G11662" i="66"/>
  <c r="G11661" i="66"/>
  <c r="G11660" i="66"/>
  <c r="G11659" i="66"/>
  <c r="G11658" i="66"/>
  <c r="G11657" i="66"/>
  <c r="G11656" i="66"/>
  <c r="G11655" i="66"/>
  <c r="G11654" i="66"/>
  <c r="G11653" i="66"/>
  <c r="G11652" i="66"/>
  <c r="G11651" i="66"/>
  <c r="G11650" i="66"/>
  <c r="G11649" i="66"/>
  <c r="G11648" i="66"/>
  <c r="G11647" i="66"/>
  <c r="G11646" i="66"/>
  <c r="G11645" i="66"/>
  <c r="G11644" i="66"/>
  <c r="G11643" i="66"/>
  <c r="G11642" i="66"/>
  <c r="G11641" i="66"/>
  <c r="G11640" i="66"/>
  <c r="G11639" i="66"/>
  <c r="G11638" i="66"/>
  <c r="G11637" i="66"/>
  <c r="G11636" i="66"/>
  <c r="G11635" i="66"/>
  <c r="G11634" i="66"/>
  <c r="G11633" i="66"/>
  <c r="G11632" i="66"/>
  <c r="G11631" i="66"/>
  <c r="G11630" i="66"/>
  <c r="G11629" i="66"/>
  <c r="G11628" i="66"/>
  <c r="G11627" i="66"/>
  <c r="G11626" i="66"/>
  <c r="G11625" i="66"/>
  <c r="G11624" i="66"/>
  <c r="G11623" i="66"/>
  <c r="G11622" i="66"/>
  <c r="G11621" i="66"/>
  <c r="G11620" i="66"/>
  <c r="G11619" i="66"/>
  <c r="G11618" i="66"/>
  <c r="G11617" i="66"/>
  <c r="G11616" i="66"/>
  <c r="G11615" i="66"/>
  <c r="G11614" i="66"/>
  <c r="G11613" i="66"/>
  <c r="G11612" i="66"/>
  <c r="G11611" i="66"/>
  <c r="G11610" i="66"/>
  <c r="G11609" i="66"/>
  <c r="G11608" i="66"/>
  <c r="G11607" i="66"/>
  <c r="G11606" i="66"/>
  <c r="G11605" i="66"/>
  <c r="G11604" i="66"/>
  <c r="G11603" i="66"/>
  <c r="G11602" i="66"/>
  <c r="G11601" i="66"/>
  <c r="G11600" i="66"/>
  <c r="G11599" i="66"/>
  <c r="G11598" i="66"/>
  <c r="G11597" i="66"/>
  <c r="G11596" i="66"/>
  <c r="G11595" i="66"/>
  <c r="G11594" i="66"/>
  <c r="G11593" i="66"/>
  <c r="G11592" i="66"/>
  <c r="G11591" i="66"/>
  <c r="G11590" i="66"/>
  <c r="G11589" i="66"/>
  <c r="G11588" i="66"/>
  <c r="G11587" i="66"/>
  <c r="G11586" i="66"/>
  <c r="G11585" i="66"/>
  <c r="G11584" i="66"/>
  <c r="G11583" i="66"/>
  <c r="G11582" i="66"/>
  <c r="G11581" i="66"/>
  <c r="G11580" i="66"/>
  <c r="G11579" i="66"/>
  <c r="G11578" i="66"/>
  <c r="G11577" i="66"/>
  <c r="G11576" i="66"/>
  <c r="G11575" i="66"/>
  <c r="G11574" i="66"/>
  <c r="G11573" i="66"/>
  <c r="G11572" i="66"/>
  <c r="G11571" i="66"/>
  <c r="G11570" i="66"/>
  <c r="G11569" i="66"/>
  <c r="G11568" i="66"/>
  <c r="G11567" i="66"/>
  <c r="G11566" i="66"/>
  <c r="G11565" i="66"/>
  <c r="G11564" i="66"/>
  <c r="G11563" i="66"/>
  <c r="G11562" i="66"/>
  <c r="G11561" i="66"/>
  <c r="G11560" i="66"/>
  <c r="G11559" i="66"/>
  <c r="G11558" i="66"/>
  <c r="G11557" i="66"/>
  <c r="G11556" i="66"/>
  <c r="G11555" i="66"/>
  <c r="G11554" i="66"/>
  <c r="G11553" i="66"/>
  <c r="G11552" i="66"/>
  <c r="G11551" i="66"/>
  <c r="G11550" i="66"/>
  <c r="G11549" i="66"/>
  <c r="G11548" i="66"/>
  <c r="G11547" i="66"/>
  <c r="G11546" i="66"/>
  <c r="G11545" i="66"/>
  <c r="G11544" i="66"/>
  <c r="G11543" i="66"/>
  <c r="G11542" i="66"/>
  <c r="G11541" i="66"/>
  <c r="G11540" i="66"/>
  <c r="G11539" i="66"/>
  <c r="G11538" i="66"/>
  <c r="G11537" i="66"/>
  <c r="G11536" i="66"/>
  <c r="G11535" i="66"/>
  <c r="G11534" i="66"/>
  <c r="G11533" i="66"/>
  <c r="G11532" i="66"/>
  <c r="G11531" i="66"/>
  <c r="G11530" i="66"/>
  <c r="G11529" i="66"/>
  <c r="G11528" i="66"/>
  <c r="G11527" i="66"/>
  <c r="G11526" i="66"/>
  <c r="G11525" i="66"/>
  <c r="G11524" i="66"/>
  <c r="G11523" i="66"/>
  <c r="G11522" i="66"/>
  <c r="G11521" i="66"/>
  <c r="G11520" i="66"/>
  <c r="G11519" i="66"/>
  <c r="G11518" i="66"/>
  <c r="G11517" i="66"/>
  <c r="G11516" i="66"/>
  <c r="G11515" i="66"/>
  <c r="G11514" i="66"/>
  <c r="G11513" i="66"/>
  <c r="G11512" i="66"/>
  <c r="G11511" i="66"/>
  <c r="G11510" i="66"/>
  <c r="G11509" i="66"/>
  <c r="G11508" i="66"/>
  <c r="G11507" i="66"/>
  <c r="G11506" i="66"/>
  <c r="G11505" i="66"/>
  <c r="G11504" i="66"/>
  <c r="G11503" i="66"/>
  <c r="G11502" i="66"/>
  <c r="G11501" i="66"/>
  <c r="G11500" i="66"/>
  <c r="G11499" i="66"/>
  <c r="G11498" i="66"/>
  <c r="G11497" i="66"/>
  <c r="G11496" i="66"/>
  <c r="G11495" i="66"/>
  <c r="G11494" i="66"/>
  <c r="G11493" i="66"/>
  <c r="G11492" i="66"/>
  <c r="G11491" i="66"/>
  <c r="G11490" i="66"/>
  <c r="G11489" i="66"/>
  <c r="G11488" i="66"/>
  <c r="G11487" i="66"/>
  <c r="G11486" i="66"/>
  <c r="G11485" i="66"/>
  <c r="G11484" i="66"/>
  <c r="G11483" i="66"/>
  <c r="G11482" i="66"/>
  <c r="G11481" i="66"/>
  <c r="G11480" i="66"/>
  <c r="G11479" i="66"/>
  <c r="G11478" i="66"/>
  <c r="G11477" i="66"/>
  <c r="G11476" i="66"/>
  <c r="G11475" i="66"/>
  <c r="G11474" i="66"/>
  <c r="G11473" i="66"/>
  <c r="G11472" i="66"/>
  <c r="G11471" i="66"/>
  <c r="G11470" i="66"/>
  <c r="G11469" i="66"/>
  <c r="G11468" i="66"/>
  <c r="G11467" i="66"/>
  <c r="G11466" i="66"/>
  <c r="G11465" i="66"/>
  <c r="G11464" i="66"/>
  <c r="G11463" i="66"/>
  <c r="G11462" i="66"/>
  <c r="G11461" i="66"/>
  <c r="G11460" i="66"/>
  <c r="G11459" i="66"/>
  <c r="G11458" i="66"/>
  <c r="G11457" i="66"/>
  <c r="G11456" i="66"/>
  <c r="G11455" i="66"/>
  <c r="G11454" i="66"/>
  <c r="G11453" i="66"/>
  <c r="G11452" i="66"/>
  <c r="G11451" i="66"/>
  <c r="G11450" i="66"/>
  <c r="G11449" i="66"/>
  <c r="G11448" i="66"/>
  <c r="G11447" i="66"/>
  <c r="G11446" i="66"/>
  <c r="G11445" i="66"/>
  <c r="G11444" i="66"/>
  <c r="G11443" i="66"/>
  <c r="G11442" i="66"/>
  <c r="G11441" i="66"/>
  <c r="G11440" i="66"/>
  <c r="G11439" i="66"/>
  <c r="G11438" i="66"/>
  <c r="G11437" i="66"/>
  <c r="G11436" i="66"/>
  <c r="G11435" i="66"/>
  <c r="G11434" i="66"/>
  <c r="G11433" i="66"/>
  <c r="G11432" i="66"/>
  <c r="G11431" i="66"/>
  <c r="G11430" i="66"/>
  <c r="G11429" i="66"/>
  <c r="G11428" i="66"/>
  <c r="G11427" i="66"/>
  <c r="G11426" i="66"/>
  <c r="G11425" i="66"/>
  <c r="G11424" i="66"/>
  <c r="G11423" i="66"/>
  <c r="G11422" i="66"/>
  <c r="G11421" i="66"/>
  <c r="G11420" i="66"/>
  <c r="G11419" i="66"/>
  <c r="G11418" i="66"/>
  <c r="G11417" i="66"/>
  <c r="G11416" i="66"/>
  <c r="G11415" i="66"/>
  <c r="G11414" i="66"/>
  <c r="G11413" i="66"/>
  <c r="G11412" i="66"/>
  <c r="G11411" i="66"/>
  <c r="G11410" i="66"/>
  <c r="G11409" i="66"/>
  <c r="G11408" i="66"/>
  <c r="G11407" i="66"/>
  <c r="G11406" i="66"/>
  <c r="G11405" i="66"/>
  <c r="G11404" i="66"/>
  <c r="G11403" i="66"/>
  <c r="G11402" i="66"/>
  <c r="G11401" i="66"/>
  <c r="G11400" i="66"/>
  <c r="G11399" i="66"/>
  <c r="G11398" i="66"/>
  <c r="G11397" i="66"/>
  <c r="G11396" i="66"/>
  <c r="G11395" i="66"/>
  <c r="G11394" i="66"/>
  <c r="G11393" i="66"/>
  <c r="G11392" i="66"/>
  <c r="G11391" i="66"/>
  <c r="G11390" i="66"/>
  <c r="G11389" i="66"/>
  <c r="G11388" i="66"/>
  <c r="G11387" i="66"/>
  <c r="G11386" i="66"/>
  <c r="G11385" i="66"/>
  <c r="G11384" i="66"/>
  <c r="G11383" i="66"/>
  <c r="G11382" i="66"/>
  <c r="G11381" i="66"/>
  <c r="G11380" i="66"/>
  <c r="G11379" i="66"/>
  <c r="G11378" i="66"/>
  <c r="G11377" i="66"/>
  <c r="G11376" i="66"/>
  <c r="G11375" i="66"/>
  <c r="G11374" i="66"/>
  <c r="G11373" i="66"/>
  <c r="G11372" i="66"/>
  <c r="G11371" i="66"/>
  <c r="G11370" i="66"/>
  <c r="G11369" i="66"/>
  <c r="G11368" i="66"/>
  <c r="G11367" i="66"/>
  <c r="G11366" i="66"/>
  <c r="G11365" i="66"/>
  <c r="G11364" i="66"/>
  <c r="G11363" i="66"/>
  <c r="G11362" i="66"/>
  <c r="G11361" i="66"/>
  <c r="G11360" i="66"/>
  <c r="G11359" i="66"/>
  <c r="G11358" i="66"/>
  <c r="G11357" i="66"/>
  <c r="G11356" i="66"/>
  <c r="G11355" i="66"/>
  <c r="G11354" i="66"/>
  <c r="G11353" i="66"/>
  <c r="G11352" i="66"/>
  <c r="G11351" i="66"/>
  <c r="G11350" i="66"/>
  <c r="G11349" i="66"/>
  <c r="G11348" i="66"/>
  <c r="G11347" i="66"/>
  <c r="G11346" i="66"/>
  <c r="G11345" i="66"/>
  <c r="G11344" i="66"/>
  <c r="G11343" i="66"/>
  <c r="G11342" i="66"/>
  <c r="G11341" i="66"/>
  <c r="G11340" i="66"/>
  <c r="G11339" i="66"/>
  <c r="G11338" i="66"/>
  <c r="G11337" i="66"/>
  <c r="G11336" i="66"/>
  <c r="G11335" i="66"/>
  <c r="G11334" i="66"/>
  <c r="G11333" i="66"/>
  <c r="G11332" i="66"/>
  <c r="G11331" i="66"/>
  <c r="G11330" i="66"/>
  <c r="G11329" i="66"/>
  <c r="G11328" i="66"/>
  <c r="G11327" i="66"/>
  <c r="G11326" i="66"/>
  <c r="G11325" i="66"/>
  <c r="G11324" i="66"/>
  <c r="G11323" i="66"/>
  <c r="G11322" i="66"/>
  <c r="G11321" i="66"/>
  <c r="G11320" i="66"/>
  <c r="G11319" i="66"/>
  <c r="G11318" i="66"/>
  <c r="G11317" i="66"/>
  <c r="G11316" i="66"/>
  <c r="G11315" i="66"/>
  <c r="G11314" i="66"/>
  <c r="G11313" i="66"/>
  <c r="G11312" i="66"/>
  <c r="G11311" i="66"/>
  <c r="G11310" i="66"/>
  <c r="G11309" i="66"/>
  <c r="G11308" i="66"/>
  <c r="G11307" i="66"/>
  <c r="G11306" i="66"/>
  <c r="G11305" i="66"/>
  <c r="G11304" i="66"/>
  <c r="G11303" i="66"/>
  <c r="G11302" i="66"/>
  <c r="G11301" i="66"/>
  <c r="G11300" i="66"/>
  <c r="G11299" i="66"/>
  <c r="G11298" i="66"/>
  <c r="G11297" i="66"/>
  <c r="G11296" i="66"/>
  <c r="G11295" i="66"/>
  <c r="G11294" i="66"/>
  <c r="G11293" i="66"/>
  <c r="G11292" i="66"/>
  <c r="G11291" i="66"/>
  <c r="G11290" i="66"/>
  <c r="G11289" i="66"/>
  <c r="G11288" i="66"/>
  <c r="G11287" i="66"/>
  <c r="G11286" i="66"/>
  <c r="G11285" i="66"/>
  <c r="G11284" i="66"/>
  <c r="G11283" i="66"/>
  <c r="G11282" i="66"/>
  <c r="G11281" i="66"/>
  <c r="G11280" i="66"/>
  <c r="G11279" i="66"/>
  <c r="G11278" i="66"/>
  <c r="G11277" i="66"/>
  <c r="G11276" i="66"/>
  <c r="G11275" i="66"/>
  <c r="G11274" i="66"/>
  <c r="G11273" i="66"/>
  <c r="G11272" i="66"/>
  <c r="G11271" i="66"/>
  <c r="G11270" i="66"/>
  <c r="G11269" i="66"/>
  <c r="G11268" i="66"/>
  <c r="G11267" i="66"/>
  <c r="G11266" i="66"/>
  <c r="G11265" i="66"/>
  <c r="G11264" i="66"/>
  <c r="G11263" i="66"/>
  <c r="G11262" i="66"/>
  <c r="G11261" i="66"/>
  <c r="G11260" i="66"/>
  <c r="G11259" i="66"/>
  <c r="G11258" i="66"/>
  <c r="G11257" i="66"/>
  <c r="G11256" i="66"/>
  <c r="G11255" i="66"/>
  <c r="G11254" i="66"/>
  <c r="G11253" i="66"/>
  <c r="G11252" i="66"/>
  <c r="G11251" i="66"/>
  <c r="G11250" i="66"/>
  <c r="G11249" i="66"/>
  <c r="G11248" i="66"/>
  <c r="G11247" i="66"/>
  <c r="G11246" i="66"/>
  <c r="G11245" i="66"/>
  <c r="G11244" i="66"/>
  <c r="G11243" i="66"/>
  <c r="G11242" i="66"/>
  <c r="G11241" i="66"/>
  <c r="G11240" i="66"/>
  <c r="G11239" i="66"/>
  <c r="G11238" i="66"/>
  <c r="G11237" i="66"/>
  <c r="G11236" i="66"/>
  <c r="G11235" i="66"/>
  <c r="G11234" i="66"/>
  <c r="G11233" i="66"/>
  <c r="G11232" i="66"/>
  <c r="G11231" i="66"/>
  <c r="G11230" i="66"/>
  <c r="G11229" i="66"/>
  <c r="G11228" i="66"/>
  <c r="G11227" i="66"/>
  <c r="G11226" i="66"/>
  <c r="G11225" i="66"/>
  <c r="G11224" i="66"/>
  <c r="G11223" i="66"/>
  <c r="G11222" i="66"/>
  <c r="G11221" i="66"/>
  <c r="G11220" i="66"/>
  <c r="G11219" i="66"/>
  <c r="G11218" i="66"/>
  <c r="G11217" i="66"/>
  <c r="G11216" i="66"/>
  <c r="G11215" i="66"/>
  <c r="G11214" i="66"/>
  <c r="G11213" i="66"/>
  <c r="G11212" i="66"/>
  <c r="G11211" i="66"/>
  <c r="G11210" i="66"/>
  <c r="G11209" i="66"/>
  <c r="G11208" i="66"/>
  <c r="G11207" i="66"/>
  <c r="G11206" i="66"/>
  <c r="G11205" i="66"/>
  <c r="G11204" i="66"/>
  <c r="G11203" i="66"/>
  <c r="G11202" i="66"/>
  <c r="G11201" i="66"/>
  <c r="G11200" i="66"/>
  <c r="G11199" i="66"/>
  <c r="G11198" i="66"/>
  <c r="G11197" i="66"/>
  <c r="G11196" i="66"/>
  <c r="G11195" i="66"/>
  <c r="G11194" i="66"/>
  <c r="G11193" i="66"/>
  <c r="G11192" i="66"/>
  <c r="G11191" i="66"/>
  <c r="G11190" i="66"/>
  <c r="G11189" i="66"/>
  <c r="G11188" i="66"/>
  <c r="G11187" i="66"/>
  <c r="G11186" i="66"/>
  <c r="G11185" i="66"/>
  <c r="G11184" i="66"/>
  <c r="G11183" i="66"/>
  <c r="G11182" i="66"/>
  <c r="G11181" i="66"/>
  <c r="G11180" i="66"/>
  <c r="G11179" i="66"/>
  <c r="G11178" i="66"/>
  <c r="G11177" i="66"/>
  <c r="G11176" i="66"/>
  <c r="G11175" i="66"/>
  <c r="G11174" i="66"/>
  <c r="G11173" i="66"/>
  <c r="G11172" i="66"/>
  <c r="G11171" i="66"/>
  <c r="G11170" i="66"/>
  <c r="G11169" i="66"/>
  <c r="G11168" i="66"/>
  <c r="G11167" i="66"/>
  <c r="G11166" i="66"/>
  <c r="G11165" i="66"/>
  <c r="G11164" i="66"/>
  <c r="G11163" i="66"/>
  <c r="G11162" i="66"/>
  <c r="G11161" i="66"/>
  <c r="G11160" i="66"/>
  <c r="G11159" i="66"/>
  <c r="G11158" i="66"/>
  <c r="G11157" i="66"/>
  <c r="G11156" i="66"/>
  <c r="G11155" i="66"/>
  <c r="G11154" i="66"/>
  <c r="G11153" i="66"/>
  <c r="G11152" i="66"/>
  <c r="G11151" i="66"/>
  <c r="G11150" i="66"/>
  <c r="G11149" i="66"/>
  <c r="G11148" i="66"/>
  <c r="G11147" i="66"/>
  <c r="G11146" i="66"/>
  <c r="G11145" i="66"/>
  <c r="G11144" i="66"/>
  <c r="G11143" i="66"/>
  <c r="G11142" i="66"/>
  <c r="G11141" i="66"/>
  <c r="G11140" i="66"/>
  <c r="G11139" i="66"/>
  <c r="G11138" i="66"/>
  <c r="G11137" i="66"/>
  <c r="G11136" i="66"/>
  <c r="G11135" i="66"/>
  <c r="G11134" i="66"/>
  <c r="G11133" i="66"/>
  <c r="G11132" i="66"/>
  <c r="G11131" i="66"/>
  <c r="G11130" i="66"/>
  <c r="G11129" i="66"/>
  <c r="G11128" i="66"/>
  <c r="G11127" i="66"/>
  <c r="G11126" i="66"/>
  <c r="G11125" i="66"/>
  <c r="G11124" i="66"/>
  <c r="G11123" i="66"/>
  <c r="G11122" i="66"/>
  <c r="G11121" i="66"/>
  <c r="G11120" i="66"/>
  <c r="G11119" i="66"/>
  <c r="G11118" i="66"/>
  <c r="G11117" i="66"/>
  <c r="G11116" i="66"/>
  <c r="G11115" i="66"/>
  <c r="G11114" i="66"/>
  <c r="G11113" i="66"/>
  <c r="G11112" i="66"/>
  <c r="G11111" i="66"/>
  <c r="G11110" i="66"/>
  <c r="G11109" i="66"/>
  <c r="G11108" i="66"/>
  <c r="G11107" i="66"/>
  <c r="G11106" i="66"/>
  <c r="G11105" i="66"/>
  <c r="G11104" i="66"/>
  <c r="G11103" i="66"/>
  <c r="G11102" i="66"/>
  <c r="G11101" i="66"/>
  <c r="G11100" i="66"/>
  <c r="G11099" i="66"/>
  <c r="G11098" i="66"/>
  <c r="G11097" i="66"/>
  <c r="G11096" i="66"/>
  <c r="G11095" i="66"/>
  <c r="G11094" i="66"/>
  <c r="G11093" i="66"/>
  <c r="G11092" i="66"/>
  <c r="G11091" i="66"/>
  <c r="G11090" i="66"/>
  <c r="G11089" i="66"/>
  <c r="G11088" i="66"/>
  <c r="G11087" i="66"/>
  <c r="G11086" i="66"/>
  <c r="G11085" i="66"/>
  <c r="G11084" i="66"/>
  <c r="G11083" i="66"/>
  <c r="G11082" i="66"/>
  <c r="G11081" i="66"/>
  <c r="G11080" i="66"/>
  <c r="G11079" i="66"/>
  <c r="G11078" i="66"/>
  <c r="G11077" i="66"/>
  <c r="G11076" i="66"/>
  <c r="G11075" i="66"/>
  <c r="G11074" i="66"/>
  <c r="G11073" i="66"/>
  <c r="G11072" i="66"/>
  <c r="G11071" i="66"/>
  <c r="G11070" i="66"/>
  <c r="G11069" i="66"/>
  <c r="G11068" i="66"/>
  <c r="G11067" i="66"/>
  <c r="G11066" i="66"/>
  <c r="G11065" i="66"/>
  <c r="G11064" i="66"/>
  <c r="G11063" i="66"/>
  <c r="G11062" i="66"/>
  <c r="G11061" i="66"/>
  <c r="G11060" i="66"/>
  <c r="G11059" i="66"/>
  <c r="G11058" i="66"/>
  <c r="G11057" i="66"/>
  <c r="G11056" i="66"/>
  <c r="G11055" i="66"/>
  <c r="G11054" i="66"/>
  <c r="G11053" i="66"/>
  <c r="G11052" i="66"/>
  <c r="G11051" i="66"/>
  <c r="G11050" i="66"/>
  <c r="G11049" i="66"/>
  <c r="G11048" i="66"/>
  <c r="G11047" i="66"/>
  <c r="G11046" i="66"/>
  <c r="G11045" i="66"/>
  <c r="G11044" i="66"/>
  <c r="G11043" i="66"/>
  <c r="G11042" i="66"/>
  <c r="G11041" i="66"/>
  <c r="G11040" i="66"/>
  <c r="G11039" i="66"/>
  <c r="G11038" i="66"/>
  <c r="G11037" i="66"/>
  <c r="G11036" i="66"/>
  <c r="G11035" i="66"/>
  <c r="G11034" i="66"/>
  <c r="G11033" i="66"/>
  <c r="G11032" i="66"/>
  <c r="G11031" i="66"/>
  <c r="G11030" i="66"/>
  <c r="G11029" i="66"/>
  <c r="G11028" i="66"/>
  <c r="G11027" i="66"/>
  <c r="G11026" i="66"/>
  <c r="G11025" i="66"/>
  <c r="G11024" i="66"/>
  <c r="G11023" i="66"/>
  <c r="G11022" i="66"/>
  <c r="G11021" i="66"/>
  <c r="G11020" i="66"/>
  <c r="G11019" i="66"/>
  <c r="G11018" i="66"/>
  <c r="G11017" i="66"/>
  <c r="G11016" i="66"/>
  <c r="G11015" i="66"/>
  <c r="G11014" i="66"/>
  <c r="G11013" i="66"/>
  <c r="G11012" i="66"/>
  <c r="G11011" i="66"/>
  <c r="G11010" i="66"/>
  <c r="G11009" i="66"/>
  <c r="G11008" i="66"/>
  <c r="G11007" i="66"/>
  <c r="G11006" i="66"/>
  <c r="G11005" i="66"/>
  <c r="G11004" i="66"/>
  <c r="G11003" i="66"/>
  <c r="G11002" i="66"/>
  <c r="G11001" i="66"/>
  <c r="G11000" i="66"/>
  <c r="G10999" i="66"/>
  <c r="G10998" i="66"/>
  <c r="G10997" i="66"/>
  <c r="G10996" i="66"/>
  <c r="G10995" i="66"/>
  <c r="G10994" i="66"/>
  <c r="G10993" i="66"/>
  <c r="G10992" i="66"/>
  <c r="G10991" i="66"/>
  <c r="G10990" i="66"/>
  <c r="G10989" i="66"/>
  <c r="G10988" i="66"/>
  <c r="G10987" i="66"/>
  <c r="G10986" i="66"/>
  <c r="G10985" i="66"/>
  <c r="G10984" i="66"/>
  <c r="G10983" i="66"/>
  <c r="G10982" i="66"/>
  <c r="G10981" i="66"/>
  <c r="G10980" i="66"/>
  <c r="G10979" i="66"/>
  <c r="G10978" i="66"/>
  <c r="G10977" i="66"/>
  <c r="G10976" i="66"/>
  <c r="G10975" i="66"/>
  <c r="G10974" i="66"/>
  <c r="G10973" i="66"/>
  <c r="G10972" i="66"/>
  <c r="G10971" i="66"/>
  <c r="G10970" i="66"/>
  <c r="G10969" i="66"/>
  <c r="G10968" i="66"/>
  <c r="G10967" i="66"/>
  <c r="G10966" i="66"/>
  <c r="G10965" i="66"/>
  <c r="G10964" i="66"/>
  <c r="G10963" i="66"/>
  <c r="G10962" i="66"/>
  <c r="G10961" i="66"/>
  <c r="G10960" i="66"/>
  <c r="G10959" i="66"/>
  <c r="G10958" i="66"/>
  <c r="G10957" i="66"/>
  <c r="G10956" i="66"/>
  <c r="G10955" i="66"/>
  <c r="G10954" i="66"/>
  <c r="G10953" i="66"/>
  <c r="G10952" i="66"/>
  <c r="G10951" i="66"/>
  <c r="G10950" i="66"/>
  <c r="G10949" i="66"/>
  <c r="G10948" i="66"/>
  <c r="G10947" i="66"/>
  <c r="G10946" i="66"/>
  <c r="G10945" i="66"/>
  <c r="G10944" i="66"/>
  <c r="G10943" i="66"/>
  <c r="G10942" i="66"/>
  <c r="G10941" i="66"/>
  <c r="G10940" i="66"/>
  <c r="G10939" i="66"/>
  <c r="G10938" i="66"/>
  <c r="G10937" i="66"/>
  <c r="G10936" i="66"/>
  <c r="G10935" i="66"/>
  <c r="G10934" i="66"/>
  <c r="G10933" i="66"/>
  <c r="G10932" i="66"/>
  <c r="G10931" i="66"/>
  <c r="G10930" i="66"/>
  <c r="G10929" i="66"/>
  <c r="G10928" i="66"/>
  <c r="G10927" i="66"/>
  <c r="G10926" i="66"/>
  <c r="G10925" i="66"/>
  <c r="G10924" i="66"/>
  <c r="G10923" i="66"/>
  <c r="G10922" i="66"/>
  <c r="G10921" i="66"/>
  <c r="G10920" i="66"/>
  <c r="G10919" i="66"/>
  <c r="G10918" i="66"/>
  <c r="G10917" i="66"/>
  <c r="G10916" i="66"/>
  <c r="G10915" i="66"/>
  <c r="G10914" i="66"/>
  <c r="G10913" i="66"/>
  <c r="G10912" i="66"/>
  <c r="G10911" i="66"/>
  <c r="G10910" i="66"/>
  <c r="G10909" i="66"/>
  <c r="G10908" i="66"/>
  <c r="G10907" i="66"/>
  <c r="G10906" i="66"/>
  <c r="G10905" i="66"/>
  <c r="G10904" i="66"/>
  <c r="G10903" i="66"/>
  <c r="G10902" i="66"/>
  <c r="G10901" i="66"/>
  <c r="G10900" i="66"/>
  <c r="G10899" i="66"/>
  <c r="G10898" i="66"/>
  <c r="G10897" i="66"/>
  <c r="G10896" i="66"/>
  <c r="G10895" i="66"/>
  <c r="G10894" i="66"/>
  <c r="G10893" i="66"/>
  <c r="G10892" i="66"/>
  <c r="G10891" i="66"/>
  <c r="G10890" i="66"/>
  <c r="G10889" i="66"/>
  <c r="G10888" i="66"/>
  <c r="G10887" i="66"/>
  <c r="G10886" i="66"/>
  <c r="G10885" i="66"/>
  <c r="G10884" i="66"/>
  <c r="G10883" i="66"/>
  <c r="G10882" i="66"/>
  <c r="G10881" i="66"/>
  <c r="G10880" i="66"/>
  <c r="G10879" i="66"/>
  <c r="G10878" i="66"/>
  <c r="G10877" i="66"/>
  <c r="G10876" i="66"/>
  <c r="G10875" i="66"/>
  <c r="G10874" i="66"/>
  <c r="G10873" i="66"/>
  <c r="G10872" i="66"/>
  <c r="G10871" i="66"/>
  <c r="G10870" i="66"/>
  <c r="G10869" i="66"/>
  <c r="G10868" i="66"/>
  <c r="G10867" i="66"/>
  <c r="G10866" i="66"/>
  <c r="G10865" i="66"/>
  <c r="G10864" i="66"/>
  <c r="G10863" i="66"/>
  <c r="G10862" i="66"/>
  <c r="G10861" i="66"/>
  <c r="G10860" i="66"/>
  <c r="G10859" i="66"/>
  <c r="G10858" i="66"/>
  <c r="G10857" i="66"/>
  <c r="G10856" i="66"/>
  <c r="G10855" i="66"/>
  <c r="G10854" i="66"/>
  <c r="G10853" i="66"/>
  <c r="G10852" i="66"/>
  <c r="G10851" i="66"/>
  <c r="G10850" i="66"/>
  <c r="G10849" i="66"/>
  <c r="G10848" i="66"/>
  <c r="G10847" i="66"/>
  <c r="G10846" i="66"/>
  <c r="G10845" i="66"/>
  <c r="G10844" i="66"/>
  <c r="G10843" i="66"/>
  <c r="G10842" i="66"/>
  <c r="G10841" i="66"/>
  <c r="G10840" i="66"/>
  <c r="G10839" i="66"/>
  <c r="G10838" i="66"/>
  <c r="G10837" i="66"/>
  <c r="G10836" i="66"/>
  <c r="G10835" i="66"/>
  <c r="G10834" i="66"/>
  <c r="G10833" i="66"/>
  <c r="G10832" i="66"/>
  <c r="G10831" i="66"/>
  <c r="G10830" i="66"/>
  <c r="G10829" i="66"/>
  <c r="G10828" i="66"/>
  <c r="G10827" i="66"/>
  <c r="G10826" i="66"/>
  <c r="G10825" i="66"/>
  <c r="G10824" i="66"/>
  <c r="G10823" i="66"/>
  <c r="G10822" i="66"/>
  <c r="G10821" i="66"/>
  <c r="G10820" i="66"/>
  <c r="G10819" i="66"/>
  <c r="G10818" i="66"/>
  <c r="G10817" i="66"/>
  <c r="G10816" i="66"/>
  <c r="G10815" i="66"/>
  <c r="G10814" i="66"/>
  <c r="G10813" i="66"/>
  <c r="G10812" i="66"/>
  <c r="G10811" i="66"/>
  <c r="G10810" i="66"/>
  <c r="G10809" i="66"/>
  <c r="G10808" i="66"/>
  <c r="G10807" i="66"/>
  <c r="G10806" i="66"/>
  <c r="G10805" i="66"/>
  <c r="G10804" i="66"/>
  <c r="G10803" i="66"/>
  <c r="G10802" i="66"/>
  <c r="G10801" i="66"/>
  <c r="G10800" i="66"/>
  <c r="G10799" i="66"/>
  <c r="G10798" i="66"/>
  <c r="G10797" i="66"/>
  <c r="G10796" i="66"/>
  <c r="G10795" i="66"/>
  <c r="G10794" i="66"/>
  <c r="G10793" i="66"/>
  <c r="G10792" i="66"/>
  <c r="G10791" i="66"/>
  <c r="G10790" i="66"/>
  <c r="G10789" i="66"/>
  <c r="G10788" i="66"/>
  <c r="G10787" i="66"/>
  <c r="G10786" i="66"/>
  <c r="G10785" i="66"/>
  <c r="G10784" i="66"/>
  <c r="G10783" i="66"/>
  <c r="G10782" i="66"/>
  <c r="G10781" i="66"/>
  <c r="G10780" i="66"/>
  <c r="G10779" i="66"/>
  <c r="G10778" i="66"/>
  <c r="G10777" i="66"/>
  <c r="G10776" i="66"/>
  <c r="G10775" i="66"/>
  <c r="G10774" i="66"/>
  <c r="G10773" i="66"/>
  <c r="G10772" i="66"/>
  <c r="G10771" i="66"/>
  <c r="G10770" i="66"/>
  <c r="G10769" i="66"/>
  <c r="G10768" i="66"/>
  <c r="G10767" i="66"/>
  <c r="G10766" i="66"/>
  <c r="G10765" i="66"/>
  <c r="G10764" i="66"/>
  <c r="G10763" i="66"/>
  <c r="G10762" i="66"/>
  <c r="G10761" i="66"/>
  <c r="G10760" i="66"/>
  <c r="G10759" i="66"/>
  <c r="G10758" i="66"/>
  <c r="G10757" i="66"/>
  <c r="G10756" i="66"/>
  <c r="G10755" i="66"/>
  <c r="G10754" i="66"/>
  <c r="G10753" i="66"/>
  <c r="G10752" i="66"/>
  <c r="G10751" i="66"/>
  <c r="G10750" i="66"/>
  <c r="G10749" i="66"/>
  <c r="G10748" i="66"/>
  <c r="G10747" i="66"/>
  <c r="G10746" i="66"/>
  <c r="G10745" i="66"/>
  <c r="G10744" i="66"/>
  <c r="G10743" i="66"/>
  <c r="G10742" i="66"/>
  <c r="G10741" i="66"/>
  <c r="G10740" i="66"/>
  <c r="G10739" i="66"/>
  <c r="G10738" i="66"/>
  <c r="G10737" i="66"/>
  <c r="G10736" i="66"/>
  <c r="G10735" i="66"/>
  <c r="G10734" i="66"/>
  <c r="G10733" i="66"/>
  <c r="G10732" i="66"/>
  <c r="G10731" i="66"/>
  <c r="G10730" i="66"/>
  <c r="G10729" i="66"/>
  <c r="G10728" i="66"/>
  <c r="G10727" i="66"/>
  <c r="G10726" i="66"/>
  <c r="G10725" i="66"/>
  <c r="G10724" i="66"/>
  <c r="G10723" i="66"/>
  <c r="G10722" i="66"/>
  <c r="G10721" i="66"/>
  <c r="G10720" i="66"/>
  <c r="G10719" i="66"/>
  <c r="G10718" i="66"/>
  <c r="G10717" i="66"/>
  <c r="G10716" i="66"/>
  <c r="G10715" i="66"/>
  <c r="G10714" i="66"/>
  <c r="G10713" i="66"/>
  <c r="G10712" i="66"/>
  <c r="G10711" i="66"/>
  <c r="G10710" i="66"/>
  <c r="G10709" i="66"/>
  <c r="G10708" i="66"/>
  <c r="G10707" i="66"/>
  <c r="G10706" i="66"/>
  <c r="G10705" i="66"/>
  <c r="G10704" i="66"/>
  <c r="G10703" i="66"/>
  <c r="G10702" i="66"/>
  <c r="G10701" i="66"/>
  <c r="G10700" i="66"/>
  <c r="G10699" i="66"/>
  <c r="G10698" i="66"/>
  <c r="G10697" i="66"/>
  <c r="G10696" i="66"/>
  <c r="G10695" i="66"/>
  <c r="G10694" i="66"/>
  <c r="G10693" i="66"/>
  <c r="G10692" i="66"/>
  <c r="G10691" i="66"/>
  <c r="G10690" i="66"/>
  <c r="G10689" i="66"/>
  <c r="G10688" i="66"/>
  <c r="G10687" i="66"/>
  <c r="G10686" i="66"/>
  <c r="G10685" i="66"/>
  <c r="G10684" i="66"/>
  <c r="G10683" i="66"/>
  <c r="G10682" i="66"/>
  <c r="G10681" i="66"/>
  <c r="G10680" i="66"/>
  <c r="G10679" i="66"/>
  <c r="G10678" i="66"/>
  <c r="G10677" i="66"/>
  <c r="G10676" i="66"/>
  <c r="G10675" i="66"/>
  <c r="G10674" i="66"/>
  <c r="G10673" i="66"/>
  <c r="G10672" i="66"/>
  <c r="G10671" i="66"/>
  <c r="G10670" i="66"/>
  <c r="G10669" i="66"/>
  <c r="G10668" i="66"/>
  <c r="G10667" i="66"/>
  <c r="G10666" i="66"/>
  <c r="G10665" i="66"/>
  <c r="G10664" i="66"/>
  <c r="G10663" i="66"/>
  <c r="G10662" i="66"/>
  <c r="G10661" i="66"/>
  <c r="G10660" i="66"/>
  <c r="G10659" i="66"/>
  <c r="G10658" i="66"/>
  <c r="G10657" i="66"/>
  <c r="G10656" i="66"/>
  <c r="G10655" i="66"/>
  <c r="G10654" i="66"/>
  <c r="G10653" i="66"/>
  <c r="G10652" i="66"/>
  <c r="G10651" i="66"/>
  <c r="G10650" i="66"/>
  <c r="G10649" i="66"/>
  <c r="G10648" i="66"/>
  <c r="G10647" i="66"/>
  <c r="G10646" i="66"/>
  <c r="G10645" i="66"/>
  <c r="G10644" i="66"/>
  <c r="G10643" i="66"/>
  <c r="G10642" i="66"/>
  <c r="G10641" i="66"/>
  <c r="G10640" i="66"/>
  <c r="G10639" i="66"/>
  <c r="G10638" i="66"/>
  <c r="G10637" i="66"/>
  <c r="G10636" i="66"/>
  <c r="G10635" i="66"/>
  <c r="G10634" i="66"/>
  <c r="G10633" i="66"/>
  <c r="G10632" i="66"/>
  <c r="G10631" i="66"/>
  <c r="G10630" i="66"/>
  <c r="G10629" i="66"/>
  <c r="G10628" i="66"/>
  <c r="G10627" i="66"/>
  <c r="G10626" i="66"/>
  <c r="G10625" i="66"/>
  <c r="G10624" i="66"/>
  <c r="G10623" i="66"/>
  <c r="G10622" i="66"/>
  <c r="G10621" i="66"/>
  <c r="G10620" i="66"/>
  <c r="G10619" i="66"/>
  <c r="G10618" i="66"/>
  <c r="G10617" i="66"/>
  <c r="G10616" i="66"/>
  <c r="G10615" i="66"/>
  <c r="G10614" i="66"/>
  <c r="G10613" i="66"/>
  <c r="G10612" i="66"/>
  <c r="G10611" i="66"/>
  <c r="G10610" i="66"/>
  <c r="G10609" i="66"/>
  <c r="G10608" i="66"/>
  <c r="G10607" i="66"/>
  <c r="G10606" i="66"/>
  <c r="G10605" i="66"/>
  <c r="G10604" i="66"/>
  <c r="G10603" i="66"/>
  <c r="G10602" i="66"/>
  <c r="G10601" i="66"/>
  <c r="G10600" i="66"/>
  <c r="G10599" i="66"/>
  <c r="G10598" i="66"/>
  <c r="G10597" i="66"/>
  <c r="G10596" i="66"/>
  <c r="G10595" i="66"/>
  <c r="G10594" i="66"/>
  <c r="G10593" i="66"/>
  <c r="G10592" i="66"/>
  <c r="G10591" i="66"/>
  <c r="G10590" i="66"/>
  <c r="G10589" i="66"/>
  <c r="G10588" i="66"/>
  <c r="G10587" i="66"/>
  <c r="G10586" i="66"/>
  <c r="G10585" i="66"/>
  <c r="G10584" i="66"/>
  <c r="G10583" i="66"/>
  <c r="G10582" i="66"/>
  <c r="G10581" i="66"/>
  <c r="G10580" i="66"/>
  <c r="G10579" i="66"/>
  <c r="G10578" i="66"/>
  <c r="G10577" i="66"/>
  <c r="G10576" i="66"/>
  <c r="G10575" i="66"/>
  <c r="G10574" i="66"/>
  <c r="G10573" i="66"/>
  <c r="G10572" i="66"/>
  <c r="G10571" i="66"/>
  <c r="G10570" i="66"/>
  <c r="G10569" i="66"/>
  <c r="G10568" i="66"/>
  <c r="G10567" i="66"/>
  <c r="G10566" i="66"/>
  <c r="G10565" i="66"/>
  <c r="G10564" i="66"/>
  <c r="G10563" i="66"/>
  <c r="G10562" i="66"/>
  <c r="G10561" i="66"/>
  <c r="G10560" i="66"/>
  <c r="G10559" i="66"/>
  <c r="G10558" i="66"/>
  <c r="G10557" i="66"/>
  <c r="G10556" i="66"/>
  <c r="G10555" i="66"/>
  <c r="G10554" i="66"/>
  <c r="G10553" i="66"/>
  <c r="G10552" i="66"/>
  <c r="G10551" i="66"/>
  <c r="G10550" i="66"/>
  <c r="G10549" i="66"/>
  <c r="G10548" i="66"/>
  <c r="G10547" i="66"/>
  <c r="G10546" i="66"/>
  <c r="G10545" i="66"/>
  <c r="G10544" i="66"/>
  <c r="G10543" i="66"/>
  <c r="G10542" i="66"/>
  <c r="G10541" i="66"/>
  <c r="G10540" i="66"/>
  <c r="G10539" i="66"/>
  <c r="G10538" i="66"/>
  <c r="G10537" i="66"/>
  <c r="G10536" i="66"/>
  <c r="G10535" i="66"/>
  <c r="G10534" i="66"/>
  <c r="G10533" i="66"/>
  <c r="G10532" i="66"/>
  <c r="G10531" i="66"/>
  <c r="G10530" i="66"/>
  <c r="G10529" i="66"/>
  <c r="G10528" i="66"/>
  <c r="G10527" i="66"/>
  <c r="G10526" i="66"/>
  <c r="G10525" i="66"/>
  <c r="G10524" i="66"/>
  <c r="G10523" i="66"/>
  <c r="G10522" i="66"/>
  <c r="G10521" i="66"/>
  <c r="G10520" i="66"/>
  <c r="G10519" i="66"/>
  <c r="G10518" i="66"/>
  <c r="G10517" i="66"/>
  <c r="G10516" i="66"/>
  <c r="G10515" i="66"/>
  <c r="G10514" i="66"/>
  <c r="G10513" i="66"/>
  <c r="G10512" i="66"/>
  <c r="G10511" i="66"/>
  <c r="G10510" i="66"/>
  <c r="G10509" i="66"/>
  <c r="G10508" i="66"/>
  <c r="G10507" i="66"/>
  <c r="G10506" i="66"/>
  <c r="G10505" i="66"/>
  <c r="G10504" i="66"/>
  <c r="G10503" i="66"/>
  <c r="G10502" i="66"/>
  <c r="G10501" i="66"/>
  <c r="G10500" i="66"/>
  <c r="G10499" i="66"/>
  <c r="G10498" i="66"/>
  <c r="G10497" i="66"/>
  <c r="G10496" i="66"/>
  <c r="G10495" i="66"/>
  <c r="G10494" i="66"/>
  <c r="G10493" i="66"/>
  <c r="G10492" i="66"/>
  <c r="G10491" i="66"/>
  <c r="G10490" i="66"/>
  <c r="G10489" i="66"/>
  <c r="G10488" i="66"/>
  <c r="G10487" i="66"/>
  <c r="G10486" i="66"/>
  <c r="G10485" i="66"/>
  <c r="G10484" i="66"/>
  <c r="G10483" i="66"/>
  <c r="G10482" i="66"/>
  <c r="G10481" i="66"/>
  <c r="G10480" i="66"/>
  <c r="G10479" i="66"/>
  <c r="G10478" i="66"/>
  <c r="G10477" i="66"/>
  <c r="G10476" i="66"/>
  <c r="G10475" i="66"/>
  <c r="G10474" i="66"/>
  <c r="G10473" i="66"/>
  <c r="G10472" i="66"/>
  <c r="G10471" i="66"/>
  <c r="G10470" i="66"/>
  <c r="G10469" i="66"/>
  <c r="G10468" i="66"/>
  <c r="G10467" i="66"/>
  <c r="G10466" i="66"/>
  <c r="G10465" i="66"/>
  <c r="G10464" i="66"/>
  <c r="G10463" i="66"/>
  <c r="G10462" i="66"/>
  <c r="G10461" i="66"/>
  <c r="G10460" i="66"/>
  <c r="G10459" i="66"/>
  <c r="G10458" i="66"/>
  <c r="G10457" i="66"/>
  <c r="G10456" i="66"/>
  <c r="G10455" i="66"/>
  <c r="G10454" i="66"/>
  <c r="G10453" i="66"/>
  <c r="G10452" i="66"/>
  <c r="G10451" i="66"/>
  <c r="G10450" i="66"/>
  <c r="G10449" i="66"/>
  <c r="G10448" i="66"/>
  <c r="G10447" i="66"/>
  <c r="G10446" i="66"/>
  <c r="G10445" i="66"/>
  <c r="G10444" i="66"/>
  <c r="G10443" i="66"/>
  <c r="G10442" i="66"/>
  <c r="G10441" i="66"/>
  <c r="G10440" i="66"/>
  <c r="G10439" i="66"/>
  <c r="G10438" i="66"/>
  <c r="G10437" i="66"/>
  <c r="G10436" i="66"/>
  <c r="G10435" i="66"/>
  <c r="G10434" i="66"/>
  <c r="G10433" i="66"/>
  <c r="G10432" i="66"/>
  <c r="G10431" i="66"/>
  <c r="G10430" i="66"/>
  <c r="G10429" i="66"/>
  <c r="G10428" i="66"/>
  <c r="G10427" i="66"/>
  <c r="G10426" i="66"/>
  <c r="G10425" i="66"/>
  <c r="G10424" i="66"/>
  <c r="G10423" i="66"/>
  <c r="G10422" i="66"/>
  <c r="G10421" i="66"/>
  <c r="G10420" i="66"/>
  <c r="G10419" i="66"/>
  <c r="G10418" i="66"/>
  <c r="G10417" i="66"/>
  <c r="G10416" i="66"/>
  <c r="G10415" i="66"/>
  <c r="G10414" i="66"/>
  <c r="G10413" i="66"/>
  <c r="G10412" i="66"/>
  <c r="G10411" i="66"/>
  <c r="G10410" i="66"/>
  <c r="G10409" i="66"/>
  <c r="G10408" i="66"/>
  <c r="G10407" i="66"/>
  <c r="G10406" i="66"/>
  <c r="G10405" i="66"/>
  <c r="G10404" i="66"/>
  <c r="G10403" i="66"/>
  <c r="G10402" i="66"/>
  <c r="G10401" i="66"/>
  <c r="G10400" i="66"/>
  <c r="G10399" i="66"/>
  <c r="G10398" i="66"/>
  <c r="G10397" i="66"/>
  <c r="G10396" i="66"/>
  <c r="G10395" i="66"/>
  <c r="G10394" i="66"/>
  <c r="G10393" i="66"/>
  <c r="G10392" i="66"/>
  <c r="G10391" i="66"/>
  <c r="G10390" i="66"/>
  <c r="G10389" i="66"/>
  <c r="G10388" i="66"/>
  <c r="G10387" i="66"/>
  <c r="G10386" i="66"/>
  <c r="G10385" i="66"/>
  <c r="G10384" i="66"/>
  <c r="G10383" i="66"/>
  <c r="G10382" i="66"/>
  <c r="G10381" i="66"/>
  <c r="G10380" i="66"/>
  <c r="G10379" i="66"/>
  <c r="G10378" i="66"/>
  <c r="G10377" i="66"/>
  <c r="G10376" i="66"/>
  <c r="G10375" i="66"/>
  <c r="G10374" i="66"/>
  <c r="G10373" i="66"/>
  <c r="G10372" i="66"/>
  <c r="G10371" i="66"/>
  <c r="G10370" i="66"/>
  <c r="G10369" i="66"/>
  <c r="G10368" i="66"/>
  <c r="G10367" i="66"/>
  <c r="G10366" i="66"/>
  <c r="G10365" i="66"/>
  <c r="G10364" i="66"/>
  <c r="G10363" i="66"/>
  <c r="G10362" i="66"/>
  <c r="G10361" i="66"/>
  <c r="G10360" i="66"/>
  <c r="G10359" i="66"/>
  <c r="G10358" i="66"/>
  <c r="G10357" i="66"/>
  <c r="G10356" i="66"/>
  <c r="G10355" i="66"/>
  <c r="G10354" i="66"/>
  <c r="G10353" i="66"/>
  <c r="G10352" i="66"/>
  <c r="G10351" i="66"/>
  <c r="G10350" i="66"/>
  <c r="G10349" i="66"/>
  <c r="G10348" i="66"/>
  <c r="G10347" i="66"/>
  <c r="G10346" i="66"/>
  <c r="G10345" i="66"/>
  <c r="G10344" i="66"/>
  <c r="G10343" i="66"/>
  <c r="G10342" i="66"/>
  <c r="G10341" i="66"/>
  <c r="G10340" i="66"/>
  <c r="G10339" i="66"/>
  <c r="G10338" i="66"/>
  <c r="G10337" i="66"/>
  <c r="G10336" i="66"/>
  <c r="G10335" i="66"/>
  <c r="G10334" i="66"/>
  <c r="G10333" i="66"/>
  <c r="G10332" i="66"/>
  <c r="G10331" i="66"/>
  <c r="G10330" i="66"/>
  <c r="G10329" i="66"/>
  <c r="G10328" i="66"/>
  <c r="G10327" i="66"/>
  <c r="G10326" i="66"/>
  <c r="G10325" i="66"/>
  <c r="G10324" i="66"/>
  <c r="G10323" i="66"/>
  <c r="G10322" i="66"/>
  <c r="G10321" i="66"/>
  <c r="G10320" i="66"/>
  <c r="G10319" i="66"/>
  <c r="G10318" i="66"/>
  <c r="G10317" i="66"/>
  <c r="G10316" i="66"/>
  <c r="G10315" i="66"/>
  <c r="G10314" i="66"/>
  <c r="G10313" i="66"/>
  <c r="G10312" i="66"/>
  <c r="G10311" i="66"/>
  <c r="G10310" i="66"/>
  <c r="G10309" i="66"/>
  <c r="G10308" i="66"/>
  <c r="G10307" i="66"/>
  <c r="G10306" i="66"/>
  <c r="G10305" i="66"/>
  <c r="G10304" i="66"/>
  <c r="G10303" i="66"/>
  <c r="G10302" i="66"/>
  <c r="G10301" i="66"/>
  <c r="G10300" i="66"/>
  <c r="G10299" i="66"/>
  <c r="G10298" i="66"/>
  <c r="G10297" i="66"/>
  <c r="G10296" i="66"/>
  <c r="G10295" i="66"/>
  <c r="G10294" i="66"/>
  <c r="G10293" i="66"/>
  <c r="G10292" i="66"/>
  <c r="G10291" i="66"/>
  <c r="G10290" i="66"/>
  <c r="G10289" i="66"/>
  <c r="G10288" i="66"/>
  <c r="G10287" i="66"/>
  <c r="G10286" i="66"/>
  <c r="G10285" i="66"/>
  <c r="G10284" i="66"/>
  <c r="G10283" i="66"/>
  <c r="G10282" i="66"/>
  <c r="G10281" i="66"/>
  <c r="G10280" i="66"/>
  <c r="G10279" i="66"/>
  <c r="G10278" i="66"/>
  <c r="G10277" i="66"/>
  <c r="G10276" i="66"/>
  <c r="G10275" i="66"/>
  <c r="G10274" i="66"/>
  <c r="G10273" i="66"/>
  <c r="G10272" i="66"/>
  <c r="G10271" i="66"/>
  <c r="G10270" i="66"/>
  <c r="G10269" i="66"/>
  <c r="G10268" i="66"/>
  <c r="G10267" i="66"/>
  <c r="G10266" i="66"/>
  <c r="G10265" i="66"/>
  <c r="G10264" i="66"/>
  <c r="G10263" i="66"/>
  <c r="G10262" i="66"/>
  <c r="G10261" i="66"/>
  <c r="G10260" i="66"/>
  <c r="G10259" i="66"/>
  <c r="G10258" i="66"/>
  <c r="G10257" i="66"/>
  <c r="G10256" i="66"/>
  <c r="G10255" i="66"/>
  <c r="G10254" i="66"/>
  <c r="G10253" i="66"/>
  <c r="G10252" i="66"/>
  <c r="G10251" i="66"/>
  <c r="G10250" i="66"/>
  <c r="G10249" i="66"/>
  <c r="G10248" i="66"/>
  <c r="G10247" i="66"/>
  <c r="G10246" i="66"/>
  <c r="G10245" i="66"/>
  <c r="G10244" i="66"/>
  <c r="G10243" i="66"/>
  <c r="G10242" i="66"/>
  <c r="G10241" i="66"/>
  <c r="G10240" i="66"/>
  <c r="G10239" i="66"/>
  <c r="G10238" i="66"/>
  <c r="G10237" i="66"/>
  <c r="G10236" i="66"/>
  <c r="G10235" i="66"/>
  <c r="G10234" i="66"/>
  <c r="G10233" i="66"/>
  <c r="G10232" i="66"/>
  <c r="G10231" i="66"/>
  <c r="G10230" i="66"/>
  <c r="G10229" i="66"/>
  <c r="G10228" i="66"/>
  <c r="G10227" i="66"/>
  <c r="G10226" i="66"/>
  <c r="G10225" i="66"/>
  <c r="G10224" i="66"/>
  <c r="G10223" i="66"/>
  <c r="G10222" i="66"/>
  <c r="G10221" i="66"/>
  <c r="G10220" i="66"/>
  <c r="G10219" i="66"/>
  <c r="G10218" i="66"/>
  <c r="G10217" i="66"/>
  <c r="G10216" i="66"/>
  <c r="G10215" i="66"/>
  <c r="G10214" i="66"/>
  <c r="G10213" i="66"/>
  <c r="G10212" i="66"/>
  <c r="G10211" i="66"/>
  <c r="G10210" i="66"/>
  <c r="G10209" i="66"/>
  <c r="G10208" i="66"/>
  <c r="G10207" i="66"/>
  <c r="G10206" i="66"/>
  <c r="G10205" i="66"/>
  <c r="G10204" i="66"/>
  <c r="G10203" i="66"/>
  <c r="G10202" i="66"/>
  <c r="G10201" i="66"/>
  <c r="G10200" i="66"/>
  <c r="G10199" i="66"/>
  <c r="G10198" i="66"/>
  <c r="G10197" i="66"/>
  <c r="G10196" i="66"/>
  <c r="G10195" i="66"/>
  <c r="G10194" i="66"/>
  <c r="G10193" i="66"/>
  <c r="G10192" i="66"/>
  <c r="G10191" i="66"/>
  <c r="G10190" i="66"/>
  <c r="G10189" i="66"/>
  <c r="G10188" i="66"/>
  <c r="G10187" i="66"/>
  <c r="G10186" i="66"/>
  <c r="G10185" i="66"/>
  <c r="G10184" i="66"/>
  <c r="G10183" i="66"/>
  <c r="G10182" i="66"/>
  <c r="G10181" i="66"/>
  <c r="G10180" i="66"/>
  <c r="G10179" i="66"/>
  <c r="G10178" i="66"/>
  <c r="G10177" i="66"/>
  <c r="G10176" i="66"/>
  <c r="G10175" i="66"/>
  <c r="G10174" i="66"/>
  <c r="G10173" i="66"/>
  <c r="G10172" i="66"/>
  <c r="G10171" i="66"/>
  <c r="G10170" i="66"/>
  <c r="G10169" i="66"/>
  <c r="G10168" i="66"/>
  <c r="G10167" i="66"/>
  <c r="G10166" i="66"/>
  <c r="G10165" i="66"/>
  <c r="G10164" i="66"/>
  <c r="G10163" i="66"/>
  <c r="G10162" i="66"/>
  <c r="G10161" i="66"/>
  <c r="G10160" i="66"/>
  <c r="G10159" i="66"/>
  <c r="G10158" i="66"/>
  <c r="G10157" i="66"/>
  <c r="G10156" i="66"/>
  <c r="G10155" i="66"/>
  <c r="G10154" i="66"/>
  <c r="G10153" i="66"/>
  <c r="G10152" i="66"/>
  <c r="G10151" i="66"/>
  <c r="G10150" i="66"/>
  <c r="G10149" i="66"/>
  <c r="G10148" i="66"/>
  <c r="G10147" i="66"/>
  <c r="G10146" i="66"/>
  <c r="G10145" i="66"/>
  <c r="G10144" i="66"/>
  <c r="G10143" i="66"/>
  <c r="G10142" i="66"/>
  <c r="G10141" i="66"/>
  <c r="G10140" i="66"/>
  <c r="G10139" i="66"/>
  <c r="G10138" i="66"/>
  <c r="G10137" i="66"/>
  <c r="G10136" i="66"/>
  <c r="G10135" i="66"/>
  <c r="G10134" i="66"/>
  <c r="G10133" i="66"/>
  <c r="G10132" i="66"/>
  <c r="G10131" i="66"/>
  <c r="G10130" i="66"/>
  <c r="G10129" i="66"/>
  <c r="G10128" i="66"/>
  <c r="G10127" i="66"/>
  <c r="G10126" i="66"/>
  <c r="G10125" i="66"/>
  <c r="G10124" i="66"/>
  <c r="G10123" i="66"/>
  <c r="G10122" i="66"/>
  <c r="G10121" i="66"/>
  <c r="G10120" i="66"/>
  <c r="G10119" i="66"/>
  <c r="G10118" i="66"/>
  <c r="G10117" i="66"/>
  <c r="G10116" i="66"/>
  <c r="G10115" i="66"/>
  <c r="G10114" i="66"/>
  <c r="G10113" i="66"/>
  <c r="G10112" i="66"/>
  <c r="G10111" i="66"/>
  <c r="G10110" i="66"/>
  <c r="G10109" i="66"/>
  <c r="G10108" i="66"/>
  <c r="G10107" i="66"/>
  <c r="G10106" i="66"/>
  <c r="G10105" i="66"/>
  <c r="G10104" i="66"/>
  <c r="G10103" i="66"/>
  <c r="G10102" i="66"/>
  <c r="G10101" i="66"/>
  <c r="G10100" i="66"/>
  <c r="G10099" i="66"/>
  <c r="G10098" i="66"/>
  <c r="G10097" i="66"/>
  <c r="G10096" i="66"/>
  <c r="G10095" i="66"/>
  <c r="G10094" i="66"/>
  <c r="G10093" i="66"/>
  <c r="G10092" i="66"/>
  <c r="G10091" i="66"/>
  <c r="G10090" i="66"/>
  <c r="G10089" i="66"/>
  <c r="G10088" i="66"/>
  <c r="G10087" i="66"/>
  <c r="G10086" i="66"/>
  <c r="G10085" i="66"/>
  <c r="G10084" i="66"/>
  <c r="G10083" i="66"/>
  <c r="G10082" i="66"/>
  <c r="G10081" i="66"/>
  <c r="G10080" i="66"/>
  <c r="G10079" i="66"/>
  <c r="G10078" i="66"/>
  <c r="G10077" i="66"/>
  <c r="G10076" i="66"/>
  <c r="G10075" i="66"/>
  <c r="G10074" i="66"/>
  <c r="G10073" i="66"/>
  <c r="G10072" i="66"/>
  <c r="G10071" i="66"/>
  <c r="G10070" i="66"/>
  <c r="G10069" i="66"/>
  <c r="G10068" i="66"/>
  <c r="G10067" i="66"/>
  <c r="G10066" i="66"/>
  <c r="G10065" i="66"/>
  <c r="G10064" i="66"/>
  <c r="G10063" i="66"/>
  <c r="G10062" i="66"/>
  <c r="G10061" i="66"/>
  <c r="G10060" i="66"/>
  <c r="G10059" i="66"/>
  <c r="G10058" i="66"/>
  <c r="G10057" i="66"/>
  <c r="G10056" i="66"/>
  <c r="G10055" i="66"/>
  <c r="G10054" i="66"/>
  <c r="G10053" i="66"/>
  <c r="G10052" i="66"/>
  <c r="G10051" i="66"/>
  <c r="G10050" i="66"/>
  <c r="G10049" i="66"/>
  <c r="G10048" i="66"/>
  <c r="G10047" i="66"/>
  <c r="G10046" i="66"/>
  <c r="G10045" i="66"/>
  <c r="G10044" i="66"/>
  <c r="G10043" i="66"/>
  <c r="G10042" i="66"/>
  <c r="G10041" i="66"/>
  <c r="G10040" i="66"/>
  <c r="G10039" i="66"/>
  <c r="G10038" i="66"/>
  <c r="G10037" i="66"/>
  <c r="G10036" i="66"/>
  <c r="G10035" i="66"/>
  <c r="G10034" i="66"/>
  <c r="G10033" i="66"/>
  <c r="G10032" i="66"/>
  <c r="G10031" i="66"/>
  <c r="G10030" i="66"/>
  <c r="G10029" i="66"/>
  <c r="G10028" i="66"/>
  <c r="G10027" i="66"/>
  <c r="G10026" i="66"/>
  <c r="G10025" i="66"/>
  <c r="G10024" i="66"/>
  <c r="G10023" i="66"/>
  <c r="G10022" i="66"/>
  <c r="G10021" i="66"/>
  <c r="G10020" i="66"/>
  <c r="G10019" i="66"/>
  <c r="G10018" i="66"/>
  <c r="G10017" i="66"/>
  <c r="G10016" i="66"/>
  <c r="G10015" i="66"/>
  <c r="G10014" i="66"/>
  <c r="G10013" i="66"/>
  <c r="G10012" i="66"/>
  <c r="G10011" i="66"/>
  <c r="G10010" i="66"/>
  <c r="G10009" i="66"/>
  <c r="G10008" i="66"/>
  <c r="G10007" i="66"/>
  <c r="G10006" i="66"/>
  <c r="G10005" i="66"/>
  <c r="G10004" i="66"/>
  <c r="G10003" i="66"/>
  <c r="G10002" i="66"/>
  <c r="G10001" i="66"/>
  <c r="G10000" i="66"/>
  <c r="G9999" i="66"/>
  <c r="G9998" i="66"/>
  <c r="G9997" i="66"/>
  <c r="G9996" i="66"/>
  <c r="G9995" i="66"/>
  <c r="G9994" i="66"/>
  <c r="G9993" i="66"/>
  <c r="G9992" i="66"/>
  <c r="G9991" i="66"/>
  <c r="G9990" i="66"/>
  <c r="G9989" i="66"/>
  <c r="G9988" i="66"/>
  <c r="G9987" i="66"/>
  <c r="G9986" i="66"/>
  <c r="G9985" i="66"/>
  <c r="G9984" i="66"/>
  <c r="G9983" i="66"/>
  <c r="G9982" i="66"/>
  <c r="G9981" i="66"/>
  <c r="G9980" i="66"/>
  <c r="G9979" i="66"/>
  <c r="G9978" i="66"/>
  <c r="G9977" i="66"/>
  <c r="G9976" i="66"/>
  <c r="G9975" i="66"/>
  <c r="G9974" i="66"/>
  <c r="G9973" i="66"/>
  <c r="G9972" i="66"/>
  <c r="G9971" i="66"/>
  <c r="G9970" i="66"/>
  <c r="G9969" i="66"/>
  <c r="G9968" i="66"/>
  <c r="G9967" i="66"/>
  <c r="G9966" i="66"/>
  <c r="G9965" i="66"/>
  <c r="G9964" i="66"/>
  <c r="G9963" i="66"/>
  <c r="G9962" i="66"/>
  <c r="G9961" i="66"/>
  <c r="G9960" i="66"/>
  <c r="G9959" i="66"/>
  <c r="G9958" i="66"/>
  <c r="G9957" i="66"/>
  <c r="G9956" i="66"/>
  <c r="G9955" i="66"/>
  <c r="G9954" i="66"/>
  <c r="G9953" i="66"/>
  <c r="G9952" i="66"/>
  <c r="G9951" i="66"/>
  <c r="G9950" i="66"/>
  <c r="G9949" i="66"/>
  <c r="G9948" i="66"/>
  <c r="G9947" i="66"/>
  <c r="G9946" i="66"/>
  <c r="G9945" i="66"/>
  <c r="G9944" i="66"/>
  <c r="G9943" i="66"/>
  <c r="G9942" i="66"/>
  <c r="G9941" i="66"/>
  <c r="G9940" i="66"/>
  <c r="G9939" i="66"/>
  <c r="G9938" i="66"/>
  <c r="G9937" i="66"/>
  <c r="G9936" i="66"/>
  <c r="G9935" i="66"/>
  <c r="G9934" i="66"/>
  <c r="G9933" i="66"/>
  <c r="G9932" i="66"/>
  <c r="G9931" i="66"/>
  <c r="G9930" i="66"/>
  <c r="G9929" i="66"/>
  <c r="G9928" i="66"/>
  <c r="G9927" i="66"/>
  <c r="G9926" i="66"/>
  <c r="G9925" i="66"/>
  <c r="G9924" i="66"/>
  <c r="G9923" i="66"/>
  <c r="G9922" i="66"/>
  <c r="G9921" i="66"/>
  <c r="G9920" i="66"/>
  <c r="G9919" i="66"/>
  <c r="G9918" i="66"/>
  <c r="G9917" i="66"/>
  <c r="G9916" i="66"/>
  <c r="G9915" i="66"/>
  <c r="G9914" i="66"/>
  <c r="G9913" i="66"/>
  <c r="G9912" i="66"/>
  <c r="G9911" i="66"/>
  <c r="G9910" i="66"/>
  <c r="G9909" i="66"/>
  <c r="G9908" i="66"/>
  <c r="G9907" i="66"/>
  <c r="G9906" i="66"/>
  <c r="G9905" i="66"/>
  <c r="G9904" i="66"/>
  <c r="G9903" i="66"/>
  <c r="G9902" i="66"/>
  <c r="G9901" i="66"/>
  <c r="G9900" i="66"/>
  <c r="G9899" i="66"/>
  <c r="G9898" i="66"/>
  <c r="G9897" i="66"/>
  <c r="G9896" i="66"/>
  <c r="G9895" i="66"/>
  <c r="G9894" i="66"/>
  <c r="G9893" i="66"/>
  <c r="G9892" i="66"/>
  <c r="G9891" i="66"/>
  <c r="G9890" i="66"/>
  <c r="G9889" i="66"/>
  <c r="G9888" i="66"/>
  <c r="G9887" i="66"/>
  <c r="G9886" i="66"/>
  <c r="G9885" i="66"/>
  <c r="G9884" i="66"/>
  <c r="G9883" i="66"/>
  <c r="G9882" i="66"/>
  <c r="G9881" i="66"/>
  <c r="G9880" i="66"/>
  <c r="G9879" i="66"/>
  <c r="G9878" i="66"/>
  <c r="G9877" i="66"/>
  <c r="G9876" i="66"/>
  <c r="G9875" i="66"/>
  <c r="G9874" i="66"/>
  <c r="G9873" i="66"/>
  <c r="G9872" i="66"/>
  <c r="G9871" i="66"/>
  <c r="G9870" i="66"/>
  <c r="G9869" i="66"/>
  <c r="G9868" i="66"/>
  <c r="G9867" i="66"/>
  <c r="G9866" i="66"/>
  <c r="G9865" i="66"/>
  <c r="G9864" i="66"/>
  <c r="G9863" i="66"/>
  <c r="G9862" i="66"/>
  <c r="G9861" i="66"/>
  <c r="G9860" i="66"/>
  <c r="G9859" i="66"/>
  <c r="G9858" i="66"/>
  <c r="G9857" i="66"/>
  <c r="G9856" i="66"/>
  <c r="G9855" i="66"/>
  <c r="G9854" i="66"/>
  <c r="G9853" i="66"/>
  <c r="G9852" i="66"/>
  <c r="G9851" i="66"/>
  <c r="G9850" i="66"/>
  <c r="G9849" i="66"/>
  <c r="G9848" i="66"/>
  <c r="G9847" i="66"/>
  <c r="G9846" i="66"/>
  <c r="G9845" i="66"/>
  <c r="G9844" i="66"/>
  <c r="G9843" i="66"/>
  <c r="G9842" i="66"/>
  <c r="G9841" i="66"/>
  <c r="G9840" i="66"/>
  <c r="G9839" i="66"/>
  <c r="G9838" i="66"/>
  <c r="G9837" i="66"/>
  <c r="G9836" i="66"/>
  <c r="G9835" i="66"/>
  <c r="G9834" i="66"/>
  <c r="G9833" i="66"/>
  <c r="G9832" i="66"/>
  <c r="G9831" i="66"/>
  <c r="G9830" i="66"/>
  <c r="G9829" i="66"/>
  <c r="G9828" i="66"/>
  <c r="G9827" i="66"/>
  <c r="G9826" i="66"/>
  <c r="G9825" i="66"/>
  <c r="G9824" i="66"/>
  <c r="G9823" i="66"/>
  <c r="G9822" i="66"/>
  <c r="G9821" i="66"/>
  <c r="G9820" i="66"/>
  <c r="G9819" i="66"/>
  <c r="G9818" i="66"/>
  <c r="G9817" i="66"/>
  <c r="G9816" i="66"/>
  <c r="G9815" i="66"/>
  <c r="G9814" i="66"/>
  <c r="G9813" i="66"/>
  <c r="G9812" i="66"/>
  <c r="G9811" i="66"/>
  <c r="G9810" i="66"/>
  <c r="G9809" i="66"/>
  <c r="G9808" i="66"/>
  <c r="G9807" i="66"/>
  <c r="G9806" i="66"/>
  <c r="G9805" i="66"/>
  <c r="G9804" i="66"/>
  <c r="G9803" i="66"/>
  <c r="G9802" i="66"/>
  <c r="G9801" i="66"/>
  <c r="G9800" i="66"/>
  <c r="G9799" i="66"/>
  <c r="G9798" i="66"/>
  <c r="G9797" i="66"/>
  <c r="G9796" i="66"/>
  <c r="G9795" i="66"/>
  <c r="G9794" i="66"/>
  <c r="G9793" i="66"/>
  <c r="G9792" i="66"/>
  <c r="G9791" i="66"/>
  <c r="G9790" i="66"/>
  <c r="G9789" i="66"/>
  <c r="G9788" i="66"/>
  <c r="G9787" i="66"/>
  <c r="G9786" i="66"/>
  <c r="G9785" i="66"/>
  <c r="G9784" i="66"/>
  <c r="G9783" i="66"/>
  <c r="G9782" i="66"/>
  <c r="G9781" i="66"/>
  <c r="G9780" i="66"/>
  <c r="G9779" i="66"/>
  <c r="G9778" i="66"/>
  <c r="G9777" i="66"/>
  <c r="G9776" i="66"/>
  <c r="G9775" i="66"/>
  <c r="G9774" i="66"/>
  <c r="G9773" i="66"/>
  <c r="G9772" i="66"/>
  <c r="G9771" i="66"/>
  <c r="G9770" i="66"/>
  <c r="G9769" i="66"/>
  <c r="G9768" i="66"/>
  <c r="G9767" i="66"/>
  <c r="G9766" i="66"/>
  <c r="G9765" i="66"/>
  <c r="G9764" i="66"/>
  <c r="G9763" i="66"/>
  <c r="G9762" i="66"/>
  <c r="G9761" i="66"/>
  <c r="G9760" i="66"/>
  <c r="G9759" i="66"/>
  <c r="G9758" i="66"/>
  <c r="G9757" i="66"/>
  <c r="G9756" i="66"/>
  <c r="G9755" i="66"/>
  <c r="G9754" i="66"/>
  <c r="G9753" i="66"/>
  <c r="G9752" i="66"/>
  <c r="G9751" i="66"/>
  <c r="G9750" i="66"/>
  <c r="G9749" i="66"/>
  <c r="G9748" i="66"/>
  <c r="G9747" i="66"/>
  <c r="G9746" i="66"/>
  <c r="G9745" i="66"/>
  <c r="G9744" i="66"/>
  <c r="G9743" i="66"/>
  <c r="G9742" i="66"/>
  <c r="G9741" i="66"/>
  <c r="G9740" i="66"/>
  <c r="G9739" i="66"/>
  <c r="G9738" i="66"/>
  <c r="G9737" i="66"/>
  <c r="G9736" i="66"/>
  <c r="G9735" i="66"/>
  <c r="G9734" i="66"/>
  <c r="G9733" i="66"/>
  <c r="G9732" i="66"/>
  <c r="G9731" i="66"/>
  <c r="G9730" i="66"/>
  <c r="G9729" i="66"/>
  <c r="G9728" i="66"/>
  <c r="G9727" i="66"/>
  <c r="G9726" i="66"/>
  <c r="G9725" i="66"/>
  <c r="G9724" i="66"/>
  <c r="G9723" i="66"/>
  <c r="G9722" i="66"/>
  <c r="G9721" i="66"/>
  <c r="G9720" i="66"/>
  <c r="G9719" i="66"/>
  <c r="G9718" i="66"/>
  <c r="G9717" i="66"/>
  <c r="G9716" i="66"/>
  <c r="G9715" i="66"/>
  <c r="G9714" i="66"/>
  <c r="G9713" i="66"/>
  <c r="G9712" i="66"/>
  <c r="G9711" i="66"/>
  <c r="G9710" i="66"/>
  <c r="G9709" i="66"/>
  <c r="G9708" i="66"/>
  <c r="G9707" i="66"/>
  <c r="G9706" i="66"/>
  <c r="G9705" i="66"/>
  <c r="G9704" i="66"/>
  <c r="G9703" i="66"/>
  <c r="G9702" i="66"/>
  <c r="G9701" i="66"/>
  <c r="G9700" i="66"/>
  <c r="G9699" i="66"/>
  <c r="G9698" i="66"/>
  <c r="G9697" i="66"/>
  <c r="G9696" i="66"/>
  <c r="G9695" i="66"/>
  <c r="G9694" i="66"/>
  <c r="G9693" i="66"/>
  <c r="G9692" i="66"/>
  <c r="G9691" i="66"/>
  <c r="G9690" i="66"/>
  <c r="G9689" i="66"/>
  <c r="G9688" i="66"/>
  <c r="G9687" i="66"/>
  <c r="G9686" i="66"/>
  <c r="G9685" i="66"/>
  <c r="G9684" i="66"/>
  <c r="G9683" i="66"/>
  <c r="G9682" i="66"/>
  <c r="G9681" i="66"/>
  <c r="G9680" i="66"/>
  <c r="G9679" i="66"/>
  <c r="G9678" i="66"/>
  <c r="G9677" i="66"/>
  <c r="G9676" i="66"/>
  <c r="G9675" i="66"/>
  <c r="G9674" i="66"/>
  <c r="G9673" i="66"/>
  <c r="G9672" i="66"/>
  <c r="G9671" i="66"/>
  <c r="G9670" i="66"/>
  <c r="G9669" i="66"/>
  <c r="G9668" i="66"/>
  <c r="G9667" i="66"/>
  <c r="G9666" i="66"/>
  <c r="G9665" i="66"/>
  <c r="G9664" i="66"/>
  <c r="G9663" i="66"/>
  <c r="G9662" i="66"/>
  <c r="G9661" i="66"/>
  <c r="G9660" i="66"/>
  <c r="G9659" i="66"/>
  <c r="G9658" i="66"/>
  <c r="G9657" i="66"/>
  <c r="G9656" i="66"/>
  <c r="G9655" i="66"/>
  <c r="G9654" i="66"/>
  <c r="G9653" i="66"/>
  <c r="G9652" i="66"/>
  <c r="G9651" i="66"/>
  <c r="G9650" i="66"/>
  <c r="G9649" i="66"/>
  <c r="G9648" i="66"/>
  <c r="G9647" i="66"/>
  <c r="G9646" i="66"/>
  <c r="G9645" i="66"/>
  <c r="G9644" i="66"/>
  <c r="G9643" i="66"/>
  <c r="G9642" i="66"/>
  <c r="G9641" i="66"/>
  <c r="G9640" i="66"/>
  <c r="G9639" i="66"/>
  <c r="G9638" i="66"/>
  <c r="G9637" i="66"/>
  <c r="G9636" i="66"/>
  <c r="G9635" i="66"/>
  <c r="G9634" i="66"/>
  <c r="G9633" i="66"/>
  <c r="G9632" i="66"/>
  <c r="G9631" i="66"/>
  <c r="G9630" i="66"/>
  <c r="G9629" i="66"/>
  <c r="G9628" i="66"/>
  <c r="G9627" i="66"/>
  <c r="G9626" i="66"/>
  <c r="G9625" i="66"/>
  <c r="G9624" i="66"/>
  <c r="G9623" i="66"/>
  <c r="G9622" i="66"/>
  <c r="G9621" i="66"/>
  <c r="G9620" i="66"/>
  <c r="G9619" i="66"/>
  <c r="G9618" i="66"/>
  <c r="G9617" i="66"/>
  <c r="G9616" i="66"/>
  <c r="G9615" i="66"/>
  <c r="G9614" i="66"/>
  <c r="G9613" i="66"/>
  <c r="G9612" i="66"/>
  <c r="G9611" i="66"/>
  <c r="G9610" i="66"/>
  <c r="G9609" i="66"/>
  <c r="G9608" i="66"/>
  <c r="G9607" i="66"/>
  <c r="G9606" i="66"/>
  <c r="G9605" i="66"/>
  <c r="G9604" i="66"/>
  <c r="G9603" i="66"/>
  <c r="G9602" i="66"/>
  <c r="G9601" i="66"/>
  <c r="G9600" i="66"/>
  <c r="G9599" i="66"/>
  <c r="G9598" i="66"/>
  <c r="G9597" i="66"/>
  <c r="G9596" i="66"/>
  <c r="G9595" i="66"/>
  <c r="G9594" i="66"/>
  <c r="G9593" i="66"/>
  <c r="G9592" i="66"/>
  <c r="G9591" i="66"/>
  <c r="G9590" i="66"/>
  <c r="G9589" i="66"/>
  <c r="G9588" i="66"/>
  <c r="G9587" i="66"/>
  <c r="G9586" i="66"/>
  <c r="G9585" i="66"/>
  <c r="G9584" i="66"/>
  <c r="G9583" i="66"/>
  <c r="G9582" i="66"/>
  <c r="G9581" i="66"/>
  <c r="G9580" i="66"/>
  <c r="G9579" i="66"/>
  <c r="G9578" i="66"/>
  <c r="G9577" i="66"/>
  <c r="G9576" i="66"/>
  <c r="G9575" i="66"/>
  <c r="G9574" i="66"/>
  <c r="G9573" i="66"/>
  <c r="G9572" i="66"/>
  <c r="G9571" i="66"/>
  <c r="G9570" i="66"/>
  <c r="G9569" i="66"/>
  <c r="G9568" i="66"/>
  <c r="G9567" i="66"/>
  <c r="G9566" i="66"/>
  <c r="G9565" i="66"/>
  <c r="G9564" i="66"/>
  <c r="G9563" i="66"/>
  <c r="G9562" i="66"/>
  <c r="G9561" i="66"/>
  <c r="G9560" i="66"/>
  <c r="G9559" i="66"/>
  <c r="G9558" i="66"/>
  <c r="G9557" i="66"/>
  <c r="G9556" i="66"/>
  <c r="G9555" i="66"/>
  <c r="G9554" i="66"/>
  <c r="G9553" i="66"/>
  <c r="G9552" i="66"/>
  <c r="G9551" i="66"/>
  <c r="G9550" i="66"/>
  <c r="G9549" i="66"/>
  <c r="G9548" i="66"/>
  <c r="G9547" i="66"/>
  <c r="G9546" i="66"/>
  <c r="G9545" i="66"/>
  <c r="G9544" i="66"/>
  <c r="G9543" i="66"/>
  <c r="G9542" i="66"/>
  <c r="G9541" i="66"/>
  <c r="G9540" i="66"/>
  <c r="G9539" i="66"/>
  <c r="G9538" i="66"/>
  <c r="G9537" i="66"/>
  <c r="G9536" i="66"/>
  <c r="G9535" i="66"/>
  <c r="G9534" i="66"/>
  <c r="G9533" i="66"/>
  <c r="G9532" i="66"/>
  <c r="G9531" i="66"/>
  <c r="G9530" i="66"/>
  <c r="G9529" i="66"/>
  <c r="G9528" i="66"/>
  <c r="G9527" i="66"/>
  <c r="G9526" i="66"/>
  <c r="G9525" i="66"/>
  <c r="G9524" i="66"/>
  <c r="G9523" i="66"/>
  <c r="G9522" i="66"/>
  <c r="G9521" i="66"/>
  <c r="G9520" i="66"/>
  <c r="G9519" i="66"/>
  <c r="G9518" i="66"/>
  <c r="G9517" i="66"/>
  <c r="G9516" i="66"/>
  <c r="G9515" i="66"/>
  <c r="G9514" i="66"/>
  <c r="G9513" i="66"/>
  <c r="G9512" i="66"/>
  <c r="G9511" i="66"/>
  <c r="G9510" i="66"/>
  <c r="G9509" i="66"/>
  <c r="G9508" i="66"/>
  <c r="G9507" i="66"/>
  <c r="G9506" i="66"/>
  <c r="G9505" i="66"/>
  <c r="G9504" i="66"/>
  <c r="G9503" i="66"/>
  <c r="G9502" i="66"/>
  <c r="G9501" i="66"/>
  <c r="G9500" i="66"/>
  <c r="G9499" i="66"/>
  <c r="G9498" i="66"/>
  <c r="G9497" i="66"/>
  <c r="G9496" i="66"/>
  <c r="G9495" i="66"/>
  <c r="G9494" i="66"/>
  <c r="G9493" i="66"/>
  <c r="G9492" i="66"/>
  <c r="G9491" i="66"/>
  <c r="G9490" i="66"/>
  <c r="G9489" i="66"/>
  <c r="G9488" i="66"/>
  <c r="G9487" i="66"/>
  <c r="G9486" i="66"/>
  <c r="G9485" i="66"/>
  <c r="G9484" i="66"/>
  <c r="G9483" i="66"/>
  <c r="G9482" i="66"/>
  <c r="G9481" i="66"/>
  <c r="G9480" i="66"/>
  <c r="G9479" i="66"/>
  <c r="G9478" i="66"/>
  <c r="G9477" i="66"/>
  <c r="G9476" i="66"/>
  <c r="G9475" i="66"/>
  <c r="G9474" i="66"/>
  <c r="G9473" i="66"/>
  <c r="G9472" i="66"/>
  <c r="G9471" i="66"/>
  <c r="G9470" i="66"/>
  <c r="G9469" i="66"/>
  <c r="G9468" i="66"/>
  <c r="G9467" i="66"/>
  <c r="G9466" i="66"/>
  <c r="G9465" i="66"/>
  <c r="G9464" i="66"/>
  <c r="G9463" i="66"/>
  <c r="G9462" i="66"/>
  <c r="G9461" i="66"/>
  <c r="G9460" i="66"/>
  <c r="G9459" i="66"/>
  <c r="G9458" i="66"/>
  <c r="G9457" i="66"/>
  <c r="G9456" i="66"/>
  <c r="G9455" i="66"/>
  <c r="G9454" i="66"/>
  <c r="G9453" i="66"/>
  <c r="G9452" i="66"/>
  <c r="G9451" i="66"/>
  <c r="G9450" i="66"/>
  <c r="G9449" i="66"/>
  <c r="G9448" i="66"/>
  <c r="G9447" i="66"/>
  <c r="G9446" i="66"/>
  <c r="G9445" i="66"/>
  <c r="G9444" i="66"/>
  <c r="G9443" i="66"/>
  <c r="G9442" i="66"/>
  <c r="G9441" i="66"/>
  <c r="G9440" i="66"/>
  <c r="G9439" i="66"/>
  <c r="G9438" i="66"/>
  <c r="G9437" i="66"/>
  <c r="G9436" i="66"/>
  <c r="G9435" i="66"/>
  <c r="G9434" i="66"/>
  <c r="G9433" i="66"/>
  <c r="G9432" i="66"/>
  <c r="G9431" i="66"/>
  <c r="G9430" i="66"/>
  <c r="G9429" i="66"/>
  <c r="G9428" i="66"/>
  <c r="G9427" i="66"/>
  <c r="G9426" i="66"/>
  <c r="G9425" i="66"/>
  <c r="G9424" i="66"/>
  <c r="G9423" i="66"/>
  <c r="G9422" i="66"/>
  <c r="G9421" i="66"/>
  <c r="G9420" i="66"/>
  <c r="G9419" i="66"/>
  <c r="G9418" i="66"/>
  <c r="G9417" i="66"/>
  <c r="G9416" i="66"/>
  <c r="G9415" i="66"/>
  <c r="G9414" i="66"/>
  <c r="G9413" i="66"/>
  <c r="G9412" i="66"/>
  <c r="G9411" i="66"/>
  <c r="G9410" i="66"/>
  <c r="G9409" i="66"/>
  <c r="G9408" i="66"/>
  <c r="G9407" i="66"/>
  <c r="G9406" i="66"/>
  <c r="G9405" i="66"/>
  <c r="G9404" i="66"/>
  <c r="G9403" i="66"/>
  <c r="G9402" i="66"/>
  <c r="G9401" i="66"/>
  <c r="G9400" i="66"/>
  <c r="G9399" i="66"/>
  <c r="G9398" i="66"/>
  <c r="G9397" i="66"/>
  <c r="G9396" i="66"/>
  <c r="G9395" i="66"/>
  <c r="G9394" i="66"/>
  <c r="G9393" i="66"/>
  <c r="G9392" i="66"/>
  <c r="G9391" i="66"/>
  <c r="G9390" i="66"/>
  <c r="G9389" i="66"/>
  <c r="G9388" i="66"/>
  <c r="G9387" i="66"/>
  <c r="G9386" i="66"/>
  <c r="G9385" i="66"/>
  <c r="G9384" i="66"/>
  <c r="G9383" i="66"/>
  <c r="G9382" i="66"/>
  <c r="G9381" i="66"/>
  <c r="G9380" i="66"/>
  <c r="G9379" i="66"/>
  <c r="G9378" i="66"/>
  <c r="G9377" i="66"/>
  <c r="G9376" i="66"/>
  <c r="G9375" i="66"/>
  <c r="G9374" i="66"/>
  <c r="G9373" i="66"/>
  <c r="G9372" i="66"/>
  <c r="G9371" i="66"/>
  <c r="G9370" i="66"/>
  <c r="G9369" i="66"/>
  <c r="G9368" i="66"/>
  <c r="G9367" i="66"/>
  <c r="G9366" i="66"/>
  <c r="G9365" i="66"/>
  <c r="G9364" i="66"/>
  <c r="G9363" i="66"/>
  <c r="G9362" i="66"/>
  <c r="G9361" i="66"/>
  <c r="G9360" i="66"/>
  <c r="G9359" i="66"/>
  <c r="G9358" i="66"/>
  <c r="G9357" i="66"/>
  <c r="G9356" i="66"/>
  <c r="G9355" i="66"/>
  <c r="G9354" i="66"/>
  <c r="G9353" i="66"/>
  <c r="G9352" i="66"/>
  <c r="G9351" i="66"/>
  <c r="G9350" i="66"/>
  <c r="G9349" i="66"/>
  <c r="G9348" i="66"/>
  <c r="G9347" i="66"/>
  <c r="G9346" i="66"/>
  <c r="G9345" i="66"/>
  <c r="G9344" i="66"/>
  <c r="G9343" i="66"/>
  <c r="G9342" i="66"/>
  <c r="G9341" i="66"/>
  <c r="G9340" i="66"/>
  <c r="G9339" i="66"/>
  <c r="G9338" i="66"/>
  <c r="G9337" i="66"/>
  <c r="G9336" i="66"/>
  <c r="G9335" i="66"/>
  <c r="G9334" i="66"/>
  <c r="G9333" i="66"/>
  <c r="G9332" i="66"/>
  <c r="G9331" i="66"/>
  <c r="G9330" i="66"/>
  <c r="G9329" i="66"/>
  <c r="G9328" i="66"/>
  <c r="G9327" i="66"/>
  <c r="G9326" i="66"/>
  <c r="G9325" i="66"/>
  <c r="G9324" i="66"/>
  <c r="G9323" i="66"/>
  <c r="G9322" i="66"/>
  <c r="G9321" i="66"/>
  <c r="G9320" i="66"/>
  <c r="G9319" i="66"/>
  <c r="G9318" i="66"/>
  <c r="G9317" i="66"/>
  <c r="G9316" i="66"/>
  <c r="G9315" i="66"/>
  <c r="G9314" i="66"/>
  <c r="G9313" i="66"/>
  <c r="G9312" i="66"/>
  <c r="G9311" i="66"/>
  <c r="G9310" i="66"/>
  <c r="G9309" i="66"/>
  <c r="G9308" i="66"/>
  <c r="G9307" i="66"/>
  <c r="G9306" i="66"/>
  <c r="G9305" i="66"/>
  <c r="G9304" i="66"/>
  <c r="G9303" i="66"/>
  <c r="G9302" i="66"/>
  <c r="G9301" i="66"/>
  <c r="G9300" i="66"/>
  <c r="G9299" i="66"/>
  <c r="G9298" i="66"/>
  <c r="G9297" i="66"/>
  <c r="G9296" i="66"/>
  <c r="G9295" i="66"/>
  <c r="G9294" i="66"/>
  <c r="G9293" i="66"/>
  <c r="G9292" i="66"/>
  <c r="G9291" i="66"/>
  <c r="G9290" i="66"/>
  <c r="G9289" i="66"/>
  <c r="G9288" i="66"/>
  <c r="G9287" i="66"/>
  <c r="G9286" i="66"/>
  <c r="G9285" i="66"/>
  <c r="G9284" i="66"/>
  <c r="G9283" i="66"/>
  <c r="G9282" i="66"/>
  <c r="G9281" i="66"/>
  <c r="G9280" i="66"/>
  <c r="G9279" i="66"/>
  <c r="G9278" i="66"/>
  <c r="G9277" i="66"/>
  <c r="G9276" i="66"/>
  <c r="G9275" i="66"/>
  <c r="G9274" i="66"/>
  <c r="G9273" i="66"/>
  <c r="G9272" i="66"/>
  <c r="G9271" i="66"/>
  <c r="G9270" i="66"/>
  <c r="G9269" i="66"/>
  <c r="G9268" i="66"/>
  <c r="G9267" i="66"/>
  <c r="G9266" i="66"/>
  <c r="G9265" i="66"/>
  <c r="G9264" i="66"/>
  <c r="G9263" i="66"/>
  <c r="G9262" i="66"/>
  <c r="G9261" i="66"/>
  <c r="G9260" i="66"/>
  <c r="G9259" i="66"/>
  <c r="G9258" i="66"/>
  <c r="G9257" i="66"/>
  <c r="G9256" i="66"/>
  <c r="G9255" i="66"/>
  <c r="G9254" i="66"/>
  <c r="G9253" i="66"/>
  <c r="G9252" i="66"/>
  <c r="G9251" i="66"/>
  <c r="G9250" i="66"/>
  <c r="G9249" i="66"/>
  <c r="G9248" i="66"/>
  <c r="G9247" i="66"/>
  <c r="G9246" i="66"/>
  <c r="G9245" i="66"/>
  <c r="G9244" i="66"/>
  <c r="G9243" i="66"/>
  <c r="G9242" i="66"/>
  <c r="G9241" i="66"/>
  <c r="G9240" i="66"/>
  <c r="G9239" i="66"/>
  <c r="G9238" i="66"/>
  <c r="G9237" i="66"/>
  <c r="G9236" i="66"/>
  <c r="G9235" i="66"/>
  <c r="G9234" i="66"/>
  <c r="G9233" i="66"/>
  <c r="G9232" i="66"/>
  <c r="G9231" i="66"/>
  <c r="G9230" i="66"/>
  <c r="G9229" i="66"/>
  <c r="G9228" i="66"/>
  <c r="G9227" i="66"/>
  <c r="G9226" i="66"/>
  <c r="G9225" i="66"/>
  <c r="G9224" i="66"/>
  <c r="G9223" i="66"/>
  <c r="G9222" i="66"/>
  <c r="G9221" i="66"/>
  <c r="G9220" i="66"/>
  <c r="G9219" i="66"/>
  <c r="G9218" i="66"/>
  <c r="G9217" i="66"/>
  <c r="G9216" i="66"/>
  <c r="G9215" i="66"/>
  <c r="G9214" i="66"/>
  <c r="G9213" i="66"/>
  <c r="G9212" i="66"/>
  <c r="G9211" i="66"/>
  <c r="G9210" i="66"/>
  <c r="G9209" i="66"/>
  <c r="G9208" i="66"/>
  <c r="G9207" i="66"/>
  <c r="G9206" i="66"/>
  <c r="G9205" i="66"/>
  <c r="G9204" i="66"/>
  <c r="G9203" i="66"/>
  <c r="G9202" i="66"/>
  <c r="G9201" i="66"/>
  <c r="G9200" i="66"/>
  <c r="G9199" i="66"/>
  <c r="G9198" i="66"/>
  <c r="G9197" i="66"/>
  <c r="G9196" i="66"/>
  <c r="G9195" i="66"/>
  <c r="G9194" i="66"/>
  <c r="G9193" i="66"/>
  <c r="G9192" i="66"/>
  <c r="G9191" i="66"/>
  <c r="G9190" i="66"/>
  <c r="G9189" i="66"/>
  <c r="G9188" i="66"/>
  <c r="G9187" i="66"/>
  <c r="G9186" i="66"/>
  <c r="G9185" i="66"/>
  <c r="G9184" i="66"/>
  <c r="G9183" i="66"/>
  <c r="G9182" i="66"/>
  <c r="G9181" i="66"/>
  <c r="G9180" i="66"/>
  <c r="G9179" i="66"/>
  <c r="G9178" i="66"/>
  <c r="G9177" i="66"/>
  <c r="G9176" i="66"/>
  <c r="G9175" i="66"/>
  <c r="G9174" i="66"/>
  <c r="G9173" i="66"/>
  <c r="G9172" i="66"/>
  <c r="G9171" i="66"/>
  <c r="G9170" i="66"/>
  <c r="G9169" i="66"/>
  <c r="G9168" i="66"/>
  <c r="G9167" i="66"/>
  <c r="G9166" i="66"/>
  <c r="G9165" i="66"/>
  <c r="G9164" i="66"/>
  <c r="G9163" i="66"/>
  <c r="G9162" i="66"/>
  <c r="G9161" i="66"/>
  <c r="G9160" i="66"/>
  <c r="G9159" i="66"/>
  <c r="G9158" i="66"/>
  <c r="G9157" i="66"/>
  <c r="G9156" i="66"/>
  <c r="G9155" i="66"/>
  <c r="G9154" i="66"/>
  <c r="G9153" i="66"/>
  <c r="G9152" i="66"/>
  <c r="G9151" i="66"/>
  <c r="G9150" i="66"/>
  <c r="G9149" i="66"/>
  <c r="G9148" i="66"/>
  <c r="G9147" i="66"/>
  <c r="G9146" i="66"/>
  <c r="G9145" i="66"/>
  <c r="G9144" i="66"/>
  <c r="G9143" i="66"/>
  <c r="G9142" i="66"/>
  <c r="G9141" i="66"/>
  <c r="G9140" i="66"/>
  <c r="G9139" i="66"/>
  <c r="G9138" i="66"/>
  <c r="G9137" i="66"/>
  <c r="G9136" i="66"/>
  <c r="G9135" i="66"/>
  <c r="G9134" i="66"/>
  <c r="G9133" i="66"/>
  <c r="G9132" i="66"/>
  <c r="G9131" i="66"/>
  <c r="G9130" i="66"/>
  <c r="G9129" i="66"/>
  <c r="G9128" i="66"/>
  <c r="G9127" i="66"/>
  <c r="G9126" i="66"/>
  <c r="G9125" i="66"/>
  <c r="G9124" i="66"/>
  <c r="G9123" i="66"/>
  <c r="G9122" i="66"/>
  <c r="G9121" i="66"/>
  <c r="G9120" i="66"/>
  <c r="G9119" i="66"/>
  <c r="G9118" i="66"/>
  <c r="G9117" i="66"/>
  <c r="G9116" i="66"/>
  <c r="G9115" i="66"/>
  <c r="G9114" i="66"/>
  <c r="G9113" i="66"/>
  <c r="G9112" i="66"/>
  <c r="G9111" i="66"/>
  <c r="G9110" i="66"/>
  <c r="G9109" i="66"/>
  <c r="G9108" i="66"/>
  <c r="G9107" i="66"/>
  <c r="G9106" i="66"/>
  <c r="G9105" i="66"/>
  <c r="G9104" i="66"/>
  <c r="G9103" i="66"/>
  <c r="G9102" i="66"/>
  <c r="G9101" i="66"/>
  <c r="G9100" i="66"/>
  <c r="G9099" i="66"/>
  <c r="G9098" i="66"/>
  <c r="G9097" i="66"/>
  <c r="G9096" i="66"/>
  <c r="G9095" i="66"/>
  <c r="G9094" i="66"/>
  <c r="G9093" i="66"/>
  <c r="G9092" i="66"/>
  <c r="G9091" i="66"/>
  <c r="G9090" i="66"/>
  <c r="G9089" i="66"/>
  <c r="G9088" i="66"/>
  <c r="G9087" i="66"/>
  <c r="G9086" i="66"/>
  <c r="G9085" i="66"/>
  <c r="G9084" i="66"/>
  <c r="G9083" i="66"/>
  <c r="G9082" i="66"/>
  <c r="G9081" i="66"/>
  <c r="G9080" i="66"/>
  <c r="G9079" i="66"/>
  <c r="G9078" i="66"/>
  <c r="G9077" i="66"/>
  <c r="G9076" i="66"/>
  <c r="G9075" i="66"/>
  <c r="G9074" i="66"/>
  <c r="G9073" i="66"/>
  <c r="G9072" i="66"/>
  <c r="G9071" i="66"/>
  <c r="G9070" i="66"/>
  <c r="G9069" i="66"/>
  <c r="G9068" i="66"/>
  <c r="G9067" i="66"/>
  <c r="G9066" i="66"/>
  <c r="G9065" i="66"/>
  <c r="G9064" i="66"/>
  <c r="G9063" i="66"/>
  <c r="G9062" i="66"/>
  <c r="G9061" i="66"/>
  <c r="G9060" i="66"/>
  <c r="G9059" i="66"/>
  <c r="G9058" i="66"/>
  <c r="G9057" i="66"/>
  <c r="G9056" i="66"/>
  <c r="G9055" i="66"/>
  <c r="G9054" i="66"/>
  <c r="G9053" i="66"/>
  <c r="G9052" i="66"/>
  <c r="G9051" i="66"/>
  <c r="G9050" i="66"/>
  <c r="G9049" i="66"/>
  <c r="G9048" i="66"/>
  <c r="G9047" i="66"/>
  <c r="G9046" i="66"/>
  <c r="G9045" i="66"/>
  <c r="G9044" i="66"/>
  <c r="G9043" i="66"/>
  <c r="G9042" i="66"/>
  <c r="G9041" i="66"/>
  <c r="G9040" i="66"/>
  <c r="G9039" i="66"/>
  <c r="G9038" i="66"/>
  <c r="G9037" i="66"/>
  <c r="G9036" i="66"/>
  <c r="G9035" i="66"/>
  <c r="G9034" i="66"/>
  <c r="G9033" i="66"/>
  <c r="G9032" i="66"/>
  <c r="G9031" i="66"/>
  <c r="G9030" i="66"/>
  <c r="G9029" i="66"/>
  <c r="G9028" i="66"/>
  <c r="G9027" i="66"/>
  <c r="G9026" i="66"/>
  <c r="G9025" i="66"/>
  <c r="G9024" i="66"/>
  <c r="G9023" i="66"/>
  <c r="G9022" i="66"/>
  <c r="G9021" i="66"/>
  <c r="G9020" i="66"/>
  <c r="G9019" i="66"/>
  <c r="G9018" i="66"/>
  <c r="G9017" i="66"/>
  <c r="G9016" i="66"/>
  <c r="G9015" i="66"/>
  <c r="G9014" i="66"/>
  <c r="G9013" i="66"/>
  <c r="G9012" i="66"/>
  <c r="G9011" i="66"/>
  <c r="G9010" i="66"/>
  <c r="G9009" i="66"/>
  <c r="G9008" i="66"/>
  <c r="G9007" i="66"/>
  <c r="G9006" i="66"/>
  <c r="G9005" i="66"/>
  <c r="G9004" i="66"/>
  <c r="G9003" i="66"/>
  <c r="G9002" i="66"/>
  <c r="G9001" i="66"/>
  <c r="G9000" i="66"/>
  <c r="G8999" i="66"/>
  <c r="G8998" i="66"/>
  <c r="G8997" i="66"/>
  <c r="G8996" i="66"/>
  <c r="G8995" i="66"/>
  <c r="G8994" i="66"/>
  <c r="G8993" i="66"/>
  <c r="G8992" i="66"/>
  <c r="G8991" i="66"/>
  <c r="G8990" i="66"/>
  <c r="G8989" i="66"/>
  <c r="G8988" i="66"/>
  <c r="G8987" i="66"/>
  <c r="G8986" i="66"/>
  <c r="G8985" i="66"/>
  <c r="G8984" i="66"/>
  <c r="G8983" i="66"/>
  <c r="G8982" i="66"/>
  <c r="G8981" i="66"/>
  <c r="G8980" i="66"/>
  <c r="G8979" i="66"/>
  <c r="G8978" i="66"/>
  <c r="G8977" i="66"/>
  <c r="G8976" i="66"/>
  <c r="G8975" i="66"/>
  <c r="G8974" i="66"/>
  <c r="G8973" i="66"/>
  <c r="G8972" i="66"/>
  <c r="G8971" i="66"/>
  <c r="G8970" i="66"/>
  <c r="G8969" i="66"/>
  <c r="G8968" i="66"/>
  <c r="G8967" i="66"/>
  <c r="G8966" i="66"/>
  <c r="G8965" i="66"/>
  <c r="G8964" i="66"/>
  <c r="G8963" i="66"/>
  <c r="G8962" i="66"/>
  <c r="G8961" i="66"/>
  <c r="G8960" i="66"/>
  <c r="G8959" i="66"/>
  <c r="G8958" i="66"/>
  <c r="G8957" i="66"/>
  <c r="G8956" i="66"/>
  <c r="G8955" i="66"/>
  <c r="G8954" i="66"/>
  <c r="G8953" i="66"/>
  <c r="G8952" i="66"/>
  <c r="G8951" i="66"/>
  <c r="G8950" i="66"/>
  <c r="G8949" i="66"/>
  <c r="G8948" i="66"/>
  <c r="G8947" i="66"/>
  <c r="G8946" i="66"/>
  <c r="G8945" i="66"/>
  <c r="G8944" i="66"/>
  <c r="G8943" i="66"/>
  <c r="G8942" i="66"/>
  <c r="G8941" i="66"/>
  <c r="G8940" i="66"/>
  <c r="G8939" i="66"/>
  <c r="G8938" i="66"/>
  <c r="G8937" i="66"/>
  <c r="G8936" i="66"/>
  <c r="G8935" i="66"/>
  <c r="G8934" i="66"/>
  <c r="G8933" i="66"/>
  <c r="G8932" i="66"/>
  <c r="G8931" i="66"/>
  <c r="G8930" i="66"/>
  <c r="G8929" i="66"/>
  <c r="G8928" i="66"/>
  <c r="G8927" i="66"/>
  <c r="G8926" i="66"/>
  <c r="G8925" i="66"/>
  <c r="G8924" i="66"/>
  <c r="G8923" i="66"/>
  <c r="G8922" i="66"/>
  <c r="G8921" i="66"/>
  <c r="G8920" i="66"/>
  <c r="G8919" i="66"/>
  <c r="G8918" i="66"/>
  <c r="G8917" i="66"/>
  <c r="G8916" i="66"/>
  <c r="G8915" i="66"/>
  <c r="G8914" i="66"/>
  <c r="G8913" i="66"/>
  <c r="G8912" i="66"/>
  <c r="G8911" i="66"/>
  <c r="G8910" i="66"/>
  <c r="G8909" i="66"/>
  <c r="G8908" i="66"/>
  <c r="G8907" i="66"/>
  <c r="G8906" i="66"/>
  <c r="G8905" i="66"/>
  <c r="G8904" i="66"/>
  <c r="G8903" i="66"/>
  <c r="G8902" i="66"/>
  <c r="G8901" i="66"/>
  <c r="G8900" i="66"/>
  <c r="G8899" i="66"/>
  <c r="G8898" i="66"/>
  <c r="G8897" i="66"/>
  <c r="G8896" i="66"/>
  <c r="G8895" i="66"/>
  <c r="G8894" i="66"/>
  <c r="G8893" i="66"/>
  <c r="G8892" i="66"/>
  <c r="G8891" i="66"/>
  <c r="G8890" i="66"/>
  <c r="G8889" i="66"/>
  <c r="G8888" i="66"/>
  <c r="G8887" i="66"/>
  <c r="G8886" i="66"/>
  <c r="G8885" i="66"/>
  <c r="G8884" i="66"/>
  <c r="G8883" i="66"/>
  <c r="G8882" i="66"/>
  <c r="G8881" i="66"/>
  <c r="G8880" i="66"/>
  <c r="G8879" i="66"/>
  <c r="G8878" i="66"/>
  <c r="G8877" i="66"/>
  <c r="G8876" i="66"/>
  <c r="G8875" i="66"/>
  <c r="G8874" i="66"/>
  <c r="G8873" i="66"/>
  <c r="G8872" i="66"/>
  <c r="G8871" i="66"/>
  <c r="G8870" i="66"/>
  <c r="G8869" i="66"/>
  <c r="G8868" i="66"/>
  <c r="G8867" i="66"/>
  <c r="G8866" i="66"/>
  <c r="G8865" i="66"/>
  <c r="G8864" i="66"/>
  <c r="G8863" i="66"/>
  <c r="G8862" i="66"/>
  <c r="G8861" i="66"/>
  <c r="G8860" i="66"/>
  <c r="G8859" i="66"/>
  <c r="G8858" i="66"/>
  <c r="G8857" i="66"/>
  <c r="G8856" i="66"/>
  <c r="G8855" i="66"/>
  <c r="G8854" i="66"/>
  <c r="G8853" i="66"/>
  <c r="G8852" i="66"/>
  <c r="G8851" i="66"/>
  <c r="G8850" i="66"/>
  <c r="G8849" i="66"/>
  <c r="G8848" i="66"/>
  <c r="G8847" i="66"/>
  <c r="G8846" i="66"/>
  <c r="G8845" i="66"/>
  <c r="G8844" i="66"/>
  <c r="G8843" i="66"/>
  <c r="G8842" i="66"/>
  <c r="G8841" i="66"/>
  <c r="G8840" i="66"/>
  <c r="G8839" i="66"/>
  <c r="G8838" i="66"/>
  <c r="G8837" i="66"/>
  <c r="G8836" i="66"/>
  <c r="G8835" i="66"/>
  <c r="G8834" i="66"/>
  <c r="G8833" i="66"/>
  <c r="G8832" i="66"/>
  <c r="G8831" i="66"/>
  <c r="G8830" i="66"/>
  <c r="G8829" i="66"/>
  <c r="G8828" i="66"/>
  <c r="G8827" i="66"/>
  <c r="G8826" i="66"/>
  <c r="G8825" i="66"/>
  <c r="G8824" i="66"/>
  <c r="G8823" i="66"/>
  <c r="G8822" i="66"/>
  <c r="G8821" i="66"/>
  <c r="G8820" i="66"/>
  <c r="G8819" i="66"/>
  <c r="G8818" i="66"/>
  <c r="G8817" i="66"/>
  <c r="G8816" i="66"/>
  <c r="G8815" i="66"/>
  <c r="G8814" i="66"/>
  <c r="G8813" i="66"/>
  <c r="G8812" i="66"/>
  <c r="G8811" i="66"/>
  <c r="G8810" i="66"/>
  <c r="G8809" i="66"/>
  <c r="G8808" i="66"/>
  <c r="G8807" i="66"/>
  <c r="G8806" i="66"/>
  <c r="G8805" i="66"/>
  <c r="G8804" i="66"/>
  <c r="G8803" i="66"/>
  <c r="G8802" i="66"/>
  <c r="G8801" i="66"/>
  <c r="G8800" i="66"/>
  <c r="G8799" i="66"/>
  <c r="G8798" i="66"/>
  <c r="G8797" i="66"/>
  <c r="G8796" i="66"/>
  <c r="G8795" i="66"/>
  <c r="G8794" i="66"/>
  <c r="G8793" i="66"/>
  <c r="G8792" i="66"/>
  <c r="G8791" i="66"/>
  <c r="G8790" i="66"/>
  <c r="G8789" i="66"/>
  <c r="G8788" i="66"/>
  <c r="G8787" i="66"/>
  <c r="G8786" i="66"/>
  <c r="G8785" i="66"/>
  <c r="G8784" i="66"/>
  <c r="G8783" i="66"/>
  <c r="G8782" i="66"/>
  <c r="G8781" i="66"/>
  <c r="G8780" i="66"/>
  <c r="G8779" i="66"/>
  <c r="G8778" i="66"/>
  <c r="G8777" i="66"/>
  <c r="G8776" i="66"/>
  <c r="G8775" i="66"/>
  <c r="G8774" i="66"/>
  <c r="G8773" i="66"/>
  <c r="G8772" i="66"/>
  <c r="G8771" i="66"/>
  <c r="G8770" i="66"/>
  <c r="G8769" i="66"/>
  <c r="G8768" i="66"/>
  <c r="G8767" i="66"/>
  <c r="G8766" i="66"/>
  <c r="G8765" i="66"/>
  <c r="G8764" i="66"/>
  <c r="G8763" i="66"/>
  <c r="G8762" i="66"/>
  <c r="G8761" i="66"/>
  <c r="G8760" i="66"/>
  <c r="G8759" i="66"/>
  <c r="G8758" i="66"/>
  <c r="G8757" i="66"/>
  <c r="G8756" i="66"/>
  <c r="G8755" i="66"/>
  <c r="G8754" i="66"/>
  <c r="G8753" i="66"/>
  <c r="G8752" i="66"/>
  <c r="G8751" i="66"/>
  <c r="G8750" i="66"/>
  <c r="G8749" i="66"/>
  <c r="G8748" i="66"/>
  <c r="G8747" i="66"/>
  <c r="G8746" i="66"/>
  <c r="G8745" i="66"/>
  <c r="G8744" i="66"/>
  <c r="G8743" i="66"/>
  <c r="G8742" i="66"/>
  <c r="G8741" i="66"/>
  <c r="G8740" i="66"/>
  <c r="G8739" i="66"/>
  <c r="G8738" i="66"/>
  <c r="G8737" i="66"/>
  <c r="G8736" i="66"/>
  <c r="G8735" i="66"/>
  <c r="G8734" i="66"/>
  <c r="G8733" i="66"/>
  <c r="G8732" i="66"/>
  <c r="G8731" i="66"/>
  <c r="G8730" i="66"/>
  <c r="G8729" i="66"/>
  <c r="G8728" i="66"/>
  <c r="G8727" i="66"/>
  <c r="G8726" i="66"/>
  <c r="G8725" i="66"/>
  <c r="G8724" i="66"/>
  <c r="G8723" i="66"/>
  <c r="G8722" i="66"/>
  <c r="G8721" i="66"/>
  <c r="G8720" i="66"/>
  <c r="G8719" i="66"/>
  <c r="G8718" i="66"/>
  <c r="G8717" i="66"/>
  <c r="G8716" i="66"/>
  <c r="G8715" i="66"/>
  <c r="G8714" i="66"/>
  <c r="G8713" i="66"/>
  <c r="G8712" i="66"/>
  <c r="G8711" i="66"/>
  <c r="G8710" i="66"/>
  <c r="G8709" i="66"/>
  <c r="G8708" i="66"/>
  <c r="G8707" i="66"/>
  <c r="G8706" i="66"/>
  <c r="G8705" i="66"/>
  <c r="G8704" i="66"/>
  <c r="G8703" i="66"/>
  <c r="G8702" i="66"/>
  <c r="G8701" i="66"/>
  <c r="G8700" i="66"/>
  <c r="G8699" i="66"/>
  <c r="G8698" i="66"/>
  <c r="G8697" i="66"/>
  <c r="G8696" i="66"/>
  <c r="G8695" i="66"/>
  <c r="G8694" i="66"/>
  <c r="G8693" i="66"/>
  <c r="G8692" i="66"/>
  <c r="G8691" i="66"/>
  <c r="G8690" i="66"/>
  <c r="G8689" i="66"/>
  <c r="G8688" i="66"/>
  <c r="G8687" i="66"/>
  <c r="G8686" i="66"/>
  <c r="G8685" i="66"/>
  <c r="G8684" i="66"/>
  <c r="G8683" i="66"/>
  <c r="G8682" i="66"/>
  <c r="G8681" i="66"/>
  <c r="G8680" i="66"/>
  <c r="G8679" i="66"/>
  <c r="G8678" i="66"/>
  <c r="G8677" i="66"/>
  <c r="G8676" i="66"/>
  <c r="G8675" i="66"/>
  <c r="G8674" i="66"/>
  <c r="G8673" i="66"/>
  <c r="G8672" i="66"/>
  <c r="G8671" i="66"/>
  <c r="G8670" i="66"/>
  <c r="G8669" i="66"/>
  <c r="G8668" i="66"/>
  <c r="G8667" i="66"/>
  <c r="G8666" i="66"/>
  <c r="G8665" i="66"/>
  <c r="G8664" i="66"/>
  <c r="G8663" i="66"/>
  <c r="G8662" i="66"/>
  <c r="G8661" i="66"/>
  <c r="G8660" i="66"/>
  <c r="G8659" i="66"/>
  <c r="G8658" i="66"/>
  <c r="G8657" i="66"/>
  <c r="G8656" i="66"/>
  <c r="G8655" i="66"/>
  <c r="G8654" i="66"/>
  <c r="G8653" i="66"/>
  <c r="G8652" i="66"/>
  <c r="G8651" i="66"/>
  <c r="G8650" i="66"/>
  <c r="G8649" i="66"/>
  <c r="G8648" i="66"/>
  <c r="G8647" i="66"/>
  <c r="G8646" i="66"/>
  <c r="G8645" i="66"/>
  <c r="G8644" i="66"/>
  <c r="G8643" i="66"/>
  <c r="G8642" i="66"/>
  <c r="G8641" i="66"/>
  <c r="G8640" i="66"/>
  <c r="G8639" i="66"/>
  <c r="G8638" i="66"/>
  <c r="G8637" i="66"/>
  <c r="G8636" i="66"/>
  <c r="G8635" i="66"/>
  <c r="G8634" i="66"/>
  <c r="G8633" i="66"/>
  <c r="G8632" i="66"/>
  <c r="G8631" i="66"/>
  <c r="G8630" i="66"/>
  <c r="G8629" i="66"/>
  <c r="G8628" i="66"/>
  <c r="G8627" i="66"/>
  <c r="G8626" i="66"/>
  <c r="G8625" i="66"/>
  <c r="G8624" i="66"/>
  <c r="G8623" i="66"/>
  <c r="G8622" i="66"/>
  <c r="G8621" i="66"/>
  <c r="G8620" i="66"/>
  <c r="G8619" i="66"/>
  <c r="G8618" i="66"/>
  <c r="G8617" i="66"/>
  <c r="G8616" i="66"/>
  <c r="G8615" i="66"/>
  <c r="G8614" i="66"/>
  <c r="G8613" i="66"/>
  <c r="G8612" i="66"/>
  <c r="G8611" i="66"/>
  <c r="G8610" i="66"/>
  <c r="G8609" i="66"/>
  <c r="G8608" i="66"/>
  <c r="G8607" i="66"/>
  <c r="G8606" i="66"/>
  <c r="G8605" i="66"/>
  <c r="G8604" i="66"/>
  <c r="G8603" i="66"/>
  <c r="G8602" i="66"/>
  <c r="G8601" i="66"/>
  <c r="G8600" i="66"/>
  <c r="G8599" i="66"/>
  <c r="G8598" i="66"/>
  <c r="G8597" i="66"/>
  <c r="G8596" i="66"/>
  <c r="G8595" i="66"/>
  <c r="G8594" i="66"/>
  <c r="G8593" i="66"/>
  <c r="G8592" i="66"/>
  <c r="G8591" i="66"/>
  <c r="G8590" i="66"/>
  <c r="G8589" i="66"/>
  <c r="G8588" i="66"/>
  <c r="G8587" i="66"/>
  <c r="G8586" i="66"/>
  <c r="G8585" i="66"/>
  <c r="G8584" i="66"/>
  <c r="G8583" i="66"/>
  <c r="G8582" i="66"/>
  <c r="G8581" i="66"/>
  <c r="G8580" i="66"/>
  <c r="G8579" i="66"/>
  <c r="G8578" i="66"/>
  <c r="G8577" i="66"/>
  <c r="G8576" i="66"/>
  <c r="G8575" i="66"/>
  <c r="G8574" i="66"/>
  <c r="G8573" i="66"/>
  <c r="G8572" i="66"/>
  <c r="G8571" i="66"/>
  <c r="G8570" i="66"/>
  <c r="G8569" i="66"/>
  <c r="G8568" i="66"/>
  <c r="G8567" i="66"/>
  <c r="G8566" i="66"/>
  <c r="G8565" i="66"/>
  <c r="G8564" i="66"/>
  <c r="G8563" i="66"/>
  <c r="G8562" i="66"/>
  <c r="G8561" i="66"/>
  <c r="G8560" i="66"/>
  <c r="G8559" i="66"/>
  <c r="G8558" i="66"/>
  <c r="G8557" i="66"/>
  <c r="G8556" i="66"/>
  <c r="G8555" i="66"/>
  <c r="G8554" i="66"/>
  <c r="G8553" i="66"/>
  <c r="G8552" i="66"/>
  <c r="G8551" i="66"/>
  <c r="G8550" i="66"/>
  <c r="G8549" i="66"/>
  <c r="G8548" i="66"/>
  <c r="G8547" i="66"/>
  <c r="G8546" i="66"/>
  <c r="G8545" i="66"/>
  <c r="G8544" i="66"/>
  <c r="G8543" i="66"/>
  <c r="G8542" i="66"/>
  <c r="G8541" i="66"/>
  <c r="G8540" i="66"/>
  <c r="G8539" i="66"/>
  <c r="G8538" i="66"/>
  <c r="G8537" i="66"/>
  <c r="G8536" i="66"/>
  <c r="G8535" i="66"/>
  <c r="G8534" i="66"/>
  <c r="G8533" i="66"/>
  <c r="G8532" i="66"/>
  <c r="G8531" i="66"/>
  <c r="G8530" i="66"/>
  <c r="G8529" i="66"/>
  <c r="G8528" i="66"/>
  <c r="G8527" i="66"/>
  <c r="G8526" i="66"/>
  <c r="G8525" i="66"/>
  <c r="G8524" i="66"/>
  <c r="G8523" i="66"/>
  <c r="G8522" i="66"/>
  <c r="G8521" i="66"/>
  <c r="G8520" i="66"/>
  <c r="G8519" i="66"/>
  <c r="G8518" i="66"/>
  <c r="G8517" i="66"/>
  <c r="G8516" i="66"/>
  <c r="G8515" i="66"/>
  <c r="G8514" i="66"/>
  <c r="G8513" i="66"/>
  <c r="G8512" i="66"/>
  <c r="G8511" i="66"/>
  <c r="G8510" i="66"/>
  <c r="G8509" i="66"/>
  <c r="G8508" i="66"/>
  <c r="G8507" i="66"/>
  <c r="G8506" i="66"/>
  <c r="G8505" i="66"/>
  <c r="G8504" i="66"/>
  <c r="G8503" i="66"/>
  <c r="G8502" i="66"/>
  <c r="G8501" i="66"/>
  <c r="G8500" i="66"/>
  <c r="G8499" i="66"/>
  <c r="G8498" i="66"/>
  <c r="G8497" i="66"/>
  <c r="G8496" i="66"/>
  <c r="G8495" i="66"/>
  <c r="G8494" i="66"/>
  <c r="G8493" i="66"/>
  <c r="G8492" i="66"/>
  <c r="G8491" i="66"/>
  <c r="G8490" i="66"/>
  <c r="G8489" i="66"/>
  <c r="G8488" i="66"/>
  <c r="G8487" i="66"/>
  <c r="G8486" i="66"/>
  <c r="G8485" i="66"/>
  <c r="G8484" i="66"/>
  <c r="G8483" i="66"/>
  <c r="G8482" i="66"/>
  <c r="G8481" i="66"/>
  <c r="G8480" i="66"/>
  <c r="G8479" i="66"/>
  <c r="G8478" i="66"/>
  <c r="G8477" i="66"/>
  <c r="G8476" i="66"/>
  <c r="G8475" i="66"/>
  <c r="G8474" i="66"/>
  <c r="G8473" i="66"/>
  <c r="G8472" i="66"/>
  <c r="G8471" i="66"/>
  <c r="G8470" i="66"/>
  <c r="G8469" i="66"/>
  <c r="G8468" i="66"/>
  <c r="G8467" i="66"/>
  <c r="G8466" i="66"/>
  <c r="G8465" i="66"/>
  <c r="G8464" i="66"/>
  <c r="G8463" i="66"/>
  <c r="G8462" i="66"/>
  <c r="G8461" i="66"/>
  <c r="G8460" i="66"/>
  <c r="G8459" i="66"/>
  <c r="G8458" i="66"/>
  <c r="G8457" i="66"/>
  <c r="G8456" i="66"/>
  <c r="G8455" i="66"/>
  <c r="G8454" i="66"/>
  <c r="G8453" i="66"/>
  <c r="G8452" i="66"/>
  <c r="G8451" i="66"/>
  <c r="G8450" i="66"/>
  <c r="G8449" i="66"/>
  <c r="G8448" i="66"/>
  <c r="G8447" i="66"/>
  <c r="G8446" i="66"/>
  <c r="G8445" i="66"/>
  <c r="G8444" i="66"/>
  <c r="G8443" i="66"/>
  <c r="G8442" i="66"/>
  <c r="G8441" i="66"/>
  <c r="G8440" i="66"/>
  <c r="G8439" i="66"/>
  <c r="G8438" i="66"/>
  <c r="G8437" i="66"/>
  <c r="G8436" i="66"/>
  <c r="G8435" i="66"/>
  <c r="G8434" i="66"/>
  <c r="G8433" i="66"/>
  <c r="G8432" i="66"/>
  <c r="G8431" i="66"/>
  <c r="G8430" i="66"/>
  <c r="G8429" i="66"/>
  <c r="G8428" i="66"/>
  <c r="G8427" i="66"/>
  <c r="G8426" i="66"/>
  <c r="G8425" i="66"/>
  <c r="G8424" i="66"/>
  <c r="G8423" i="66"/>
  <c r="G8422" i="66"/>
  <c r="G8421" i="66"/>
  <c r="G8420" i="66"/>
  <c r="G8419" i="66"/>
  <c r="G8418" i="66"/>
  <c r="G8417" i="66"/>
  <c r="G8416" i="66"/>
  <c r="G8415" i="66"/>
  <c r="G8414" i="66"/>
  <c r="G8413" i="66"/>
  <c r="G8412" i="66"/>
  <c r="G8411" i="66"/>
  <c r="G8410" i="66"/>
  <c r="G8409" i="66"/>
  <c r="G8408" i="66"/>
  <c r="G8407" i="66"/>
  <c r="G8406" i="66"/>
  <c r="G8405" i="66"/>
  <c r="G8404" i="66"/>
  <c r="G8403" i="66"/>
  <c r="G8402" i="66"/>
  <c r="G8401" i="66"/>
  <c r="G8400" i="66"/>
  <c r="G8399" i="66"/>
  <c r="G8398" i="66"/>
  <c r="G8397" i="66"/>
  <c r="G8396" i="66"/>
  <c r="G8395" i="66"/>
  <c r="G8394" i="66"/>
  <c r="G8393" i="66"/>
  <c r="G8392" i="66"/>
  <c r="G8391" i="66"/>
  <c r="G8390" i="66"/>
  <c r="G8389" i="66"/>
  <c r="G8388" i="66"/>
  <c r="G8387" i="66"/>
  <c r="G8386" i="66"/>
  <c r="G8385" i="66"/>
  <c r="G8384" i="66"/>
  <c r="G8383" i="66"/>
  <c r="G8382" i="66"/>
  <c r="G8381" i="66"/>
  <c r="G8380" i="66"/>
  <c r="G8379" i="66"/>
  <c r="G8378" i="66"/>
  <c r="G8377" i="66"/>
  <c r="G8376" i="66"/>
  <c r="G8375" i="66"/>
  <c r="G8374" i="66"/>
  <c r="G8373" i="66"/>
  <c r="G8372" i="66"/>
  <c r="G8371" i="66"/>
  <c r="G8370" i="66"/>
  <c r="G8369" i="66"/>
  <c r="G8368" i="66"/>
  <c r="G8367" i="66"/>
  <c r="G8366" i="66"/>
  <c r="G8365" i="66"/>
  <c r="G8364" i="66"/>
  <c r="G8363" i="66"/>
  <c r="G8362" i="66"/>
  <c r="G8361" i="66"/>
  <c r="G8360" i="66"/>
  <c r="G8359" i="66"/>
  <c r="G8358" i="66"/>
  <c r="G8357" i="66"/>
  <c r="G8356" i="66"/>
  <c r="G8355" i="66"/>
  <c r="G8354" i="66"/>
  <c r="G8353" i="66"/>
  <c r="G8352" i="66"/>
  <c r="G8351" i="66"/>
  <c r="G8350" i="66"/>
  <c r="G8349" i="66"/>
  <c r="G8348" i="66"/>
  <c r="G8347" i="66"/>
  <c r="G8346" i="66"/>
  <c r="G8345" i="66"/>
  <c r="G8344" i="66"/>
  <c r="G8343" i="66"/>
  <c r="G8342" i="66"/>
  <c r="G8341" i="66"/>
  <c r="G8340" i="66"/>
  <c r="G8339" i="66"/>
  <c r="G8338" i="66"/>
  <c r="G8337" i="66"/>
  <c r="G8336" i="66"/>
  <c r="G8335" i="66"/>
  <c r="G8334" i="66"/>
  <c r="G8333" i="66"/>
  <c r="G8332" i="66"/>
  <c r="G8331" i="66"/>
  <c r="G8330" i="66"/>
  <c r="G8329" i="66"/>
  <c r="G8328" i="66"/>
  <c r="G8327" i="66"/>
  <c r="G8326" i="66"/>
  <c r="G8325" i="66"/>
  <c r="G8324" i="66"/>
  <c r="G8323" i="66"/>
  <c r="G8322" i="66"/>
  <c r="G8321" i="66"/>
  <c r="G8320" i="66"/>
  <c r="G8319" i="66"/>
  <c r="G8318" i="66"/>
  <c r="G8317" i="66"/>
  <c r="G8316" i="66"/>
  <c r="G8315" i="66"/>
  <c r="G8314" i="66"/>
  <c r="G8313" i="66"/>
  <c r="G8312" i="66"/>
  <c r="G8311" i="66"/>
  <c r="G8310" i="66"/>
  <c r="G8309" i="66"/>
  <c r="G8308" i="66"/>
  <c r="G8307" i="66"/>
  <c r="G8306" i="66"/>
  <c r="G8305" i="66"/>
  <c r="G8304" i="66"/>
  <c r="G8303" i="66"/>
  <c r="G8302" i="66"/>
  <c r="G8301" i="66"/>
  <c r="G8300" i="66"/>
  <c r="G8299" i="66"/>
  <c r="G8298" i="66"/>
  <c r="G8297" i="66"/>
  <c r="G8296" i="66"/>
  <c r="G8295" i="66"/>
  <c r="G8294" i="66"/>
  <c r="G8293" i="66"/>
  <c r="G8292" i="66"/>
  <c r="G8291" i="66"/>
  <c r="G8290" i="66"/>
  <c r="G8289" i="66"/>
  <c r="G8288" i="66"/>
  <c r="G8287" i="66"/>
  <c r="G8286" i="66"/>
  <c r="G8285" i="66"/>
  <c r="G8284" i="66"/>
  <c r="G8283" i="66"/>
  <c r="G8282" i="66"/>
  <c r="G8281" i="66"/>
  <c r="G8280" i="66"/>
  <c r="G8279" i="66"/>
  <c r="G8278" i="66"/>
  <c r="G8277" i="66"/>
  <c r="G8276" i="66"/>
  <c r="G8275" i="66"/>
  <c r="G8274" i="66"/>
  <c r="G8273" i="66"/>
  <c r="G8272" i="66"/>
  <c r="G8271" i="66"/>
  <c r="G8270" i="66"/>
  <c r="G8269" i="66"/>
  <c r="G8268" i="66"/>
  <c r="G8267" i="66"/>
  <c r="G8266" i="66"/>
  <c r="G8265" i="66"/>
  <c r="G8264" i="66"/>
  <c r="G8263" i="66"/>
  <c r="G8262" i="66"/>
  <c r="G8261" i="66"/>
  <c r="G8260" i="66"/>
  <c r="G8259" i="66"/>
  <c r="G8258" i="66"/>
  <c r="G8257" i="66"/>
  <c r="G8256" i="66"/>
  <c r="G8255" i="66"/>
  <c r="G8254" i="66"/>
  <c r="G8253" i="66"/>
  <c r="G8252" i="66"/>
  <c r="G8251" i="66"/>
  <c r="G8250" i="66"/>
  <c r="G8249" i="66"/>
  <c r="G8248" i="66"/>
  <c r="G8247" i="66"/>
  <c r="G8246" i="66"/>
  <c r="G8245" i="66"/>
  <c r="G8244" i="66"/>
  <c r="G8243" i="66"/>
  <c r="G8242" i="66"/>
  <c r="G8241" i="66"/>
  <c r="G8240" i="66"/>
  <c r="G8239" i="66"/>
  <c r="G8238" i="66"/>
  <c r="G8237" i="66"/>
  <c r="G8236" i="66"/>
  <c r="G8235" i="66"/>
  <c r="G8234" i="66"/>
  <c r="G8233" i="66"/>
  <c r="G8232" i="66"/>
  <c r="G8231" i="66"/>
  <c r="G8230" i="66"/>
  <c r="G8229" i="66"/>
  <c r="G8228" i="66"/>
  <c r="G8227" i="66"/>
  <c r="G8226" i="66"/>
  <c r="G8225" i="66"/>
  <c r="G8224" i="66"/>
  <c r="G8223" i="66"/>
  <c r="G8222" i="66"/>
  <c r="G8221" i="66"/>
  <c r="G8220" i="66"/>
  <c r="G8219" i="66"/>
  <c r="G8218" i="66"/>
  <c r="G8217" i="66"/>
  <c r="G8216" i="66"/>
  <c r="G8215" i="66"/>
  <c r="G8214" i="66"/>
  <c r="G8213" i="66"/>
  <c r="G8212" i="66"/>
  <c r="G8211" i="66"/>
  <c r="G8210" i="66"/>
  <c r="G8209" i="66"/>
  <c r="G8208" i="66"/>
  <c r="G8207" i="66"/>
  <c r="G8206" i="66"/>
  <c r="G8205" i="66"/>
  <c r="G8204" i="66"/>
  <c r="G8203" i="66"/>
  <c r="G8202" i="66"/>
  <c r="G8201" i="66"/>
  <c r="G8200" i="66"/>
  <c r="G8199" i="66"/>
  <c r="G8198" i="66"/>
  <c r="G8197" i="66"/>
  <c r="G8196" i="66"/>
  <c r="G8195" i="66"/>
  <c r="G8194" i="66"/>
  <c r="G8193" i="66"/>
  <c r="G8192" i="66"/>
  <c r="G8191" i="66"/>
  <c r="G8190" i="66"/>
  <c r="G8189" i="66"/>
  <c r="G8188" i="66"/>
  <c r="G8187" i="66"/>
  <c r="G8186" i="66"/>
  <c r="G8185" i="66"/>
  <c r="G8184" i="66"/>
  <c r="G8183" i="66"/>
  <c r="G8182" i="66"/>
  <c r="G8181" i="66"/>
  <c r="G8180" i="66"/>
  <c r="G8179" i="66"/>
  <c r="G8178" i="66"/>
  <c r="G8177" i="66"/>
  <c r="G8176" i="66"/>
  <c r="G8175" i="66"/>
  <c r="G8174" i="66"/>
  <c r="G8173" i="66"/>
  <c r="G8172" i="66"/>
  <c r="G8171" i="66"/>
  <c r="G8170" i="66"/>
  <c r="G8169" i="66"/>
  <c r="G8168" i="66"/>
  <c r="G8167" i="66"/>
  <c r="G8166" i="66"/>
  <c r="G8165" i="66"/>
  <c r="G8164" i="66"/>
  <c r="G8163" i="66"/>
  <c r="G8162" i="66"/>
  <c r="G8161" i="66"/>
  <c r="G8160" i="66"/>
  <c r="G8159" i="66"/>
  <c r="G8158" i="66"/>
  <c r="G8157" i="66"/>
  <c r="G8156" i="66"/>
  <c r="G8155" i="66"/>
  <c r="G8154" i="66"/>
  <c r="G8153" i="66"/>
  <c r="G8152" i="66"/>
  <c r="G8151" i="66"/>
  <c r="G8150" i="66"/>
  <c r="G8149" i="66"/>
  <c r="G8148" i="66"/>
  <c r="G8147" i="66"/>
  <c r="G8146" i="66"/>
  <c r="G8145" i="66"/>
  <c r="G8144" i="66"/>
  <c r="G8143" i="66"/>
  <c r="G8142" i="66"/>
  <c r="G8141" i="66"/>
  <c r="G8140" i="66"/>
  <c r="G8139" i="66"/>
  <c r="G8138" i="66"/>
  <c r="G8137" i="66"/>
  <c r="G8136" i="66"/>
  <c r="G8135" i="66"/>
  <c r="G8134" i="66"/>
  <c r="G8133" i="66"/>
  <c r="G8132" i="66"/>
  <c r="G8131" i="66"/>
  <c r="G8130" i="66"/>
  <c r="G8129" i="66"/>
  <c r="G8128" i="66"/>
  <c r="G8127" i="66"/>
  <c r="G8126" i="66"/>
  <c r="G8125" i="66"/>
  <c r="G8124" i="66"/>
  <c r="G8123" i="66"/>
  <c r="G8122" i="66"/>
  <c r="G8121" i="66"/>
  <c r="G8120" i="66"/>
  <c r="G8119" i="66"/>
  <c r="G8118" i="66"/>
  <c r="G8117" i="66"/>
  <c r="G8116" i="66"/>
  <c r="G8115" i="66"/>
  <c r="G8114" i="66"/>
  <c r="G8113" i="66"/>
  <c r="G8112" i="66"/>
  <c r="G8111" i="66"/>
  <c r="G8110" i="66"/>
  <c r="G8109" i="66"/>
  <c r="G8108" i="66"/>
  <c r="G8107" i="66"/>
  <c r="G8106" i="66"/>
  <c r="G8105" i="66"/>
  <c r="G8104" i="66"/>
  <c r="G8103" i="66"/>
  <c r="G8102" i="66"/>
  <c r="G8101" i="66"/>
  <c r="G8100" i="66"/>
  <c r="G8099" i="66"/>
  <c r="G8098" i="66"/>
  <c r="G8097" i="66"/>
  <c r="G8096" i="66"/>
  <c r="G8095" i="66"/>
  <c r="G8094" i="66"/>
  <c r="G8093" i="66"/>
  <c r="G8092" i="66"/>
  <c r="G8091" i="66"/>
  <c r="G8090" i="66"/>
  <c r="G8089" i="66"/>
  <c r="G8088" i="66"/>
  <c r="G8087" i="66"/>
  <c r="G8086" i="66"/>
  <c r="G8085" i="66"/>
  <c r="G8084" i="66"/>
  <c r="G8083" i="66"/>
  <c r="G8082" i="66"/>
  <c r="G8081" i="66"/>
  <c r="G8080" i="66"/>
  <c r="G8079" i="66"/>
  <c r="G8078" i="66"/>
  <c r="G8077" i="66"/>
  <c r="G8076" i="66"/>
  <c r="G8075" i="66"/>
  <c r="G8074" i="66"/>
  <c r="G8073" i="66"/>
  <c r="G8072" i="66"/>
  <c r="G8071" i="66"/>
  <c r="G8070" i="66"/>
  <c r="G8069" i="66"/>
  <c r="G8068" i="66"/>
  <c r="G8067" i="66"/>
  <c r="G8066" i="66"/>
  <c r="G8065" i="66"/>
  <c r="G8064" i="66"/>
  <c r="G8063" i="66"/>
  <c r="G8062" i="66"/>
  <c r="G8061" i="66"/>
  <c r="G8060" i="66"/>
  <c r="G8059" i="66"/>
  <c r="G8058" i="66"/>
  <c r="G8057" i="66"/>
  <c r="G8056" i="66"/>
  <c r="G8055" i="66"/>
  <c r="G8054" i="66"/>
  <c r="G8053" i="66"/>
  <c r="G8052" i="66"/>
  <c r="G8051" i="66"/>
  <c r="G8050" i="66"/>
  <c r="G8049" i="66"/>
  <c r="G8048" i="66"/>
  <c r="G8047" i="66"/>
  <c r="G8046" i="66"/>
  <c r="G8045" i="66"/>
  <c r="G8044" i="66"/>
  <c r="G8043" i="66"/>
  <c r="G8042" i="66"/>
  <c r="G8041" i="66"/>
  <c r="G8040" i="66"/>
  <c r="G8039" i="66"/>
  <c r="G8038" i="66"/>
  <c r="G8037" i="66"/>
  <c r="G8036" i="66"/>
  <c r="G8035" i="66"/>
  <c r="G8034" i="66"/>
  <c r="G8033" i="66"/>
  <c r="G8032" i="66"/>
  <c r="G8031" i="66"/>
  <c r="G8030" i="66"/>
  <c r="G8029" i="66"/>
  <c r="G8028" i="66"/>
  <c r="G8027" i="66"/>
  <c r="G8026" i="66"/>
  <c r="G8025" i="66"/>
  <c r="G8024" i="66"/>
  <c r="G8023" i="66"/>
  <c r="G8022" i="66"/>
  <c r="G8021" i="66"/>
  <c r="G8020" i="66"/>
  <c r="G8019" i="66"/>
  <c r="G8018" i="66"/>
  <c r="G8017" i="66"/>
  <c r="G8016" i="66"/>
  <c r="G8015" i="66"/>
  <c r="G8014" i="66"/>
  <c r="G8013" i="66"/>
  <c r="G8012" i="66"/>
  <c r="G8011" i="66"/>
  <c r="G8010" i="66"/>
  <c r="G8009" i="66"/>
  <c r="G8008" i="66"/>
  <c r="G8007" i="66"/>
  <c r="G8006" i="66"/>
  <c r="G8005" i="66"/>
  <c r="G8004" i="66"/>
  <c r="G8003" i="66"/>
  <c r="G8002" i="66"/>
  <c r="G8001" i="66"/>
  <c r="G8000" i="66"/>
  <c r="G7999" i="66"/>
  <c r="G7998" i="66"/>
  <c r="G7997" i="66"/>
  <c r="G7996" i="66"/>
  <c r="G7995" i="66"/>
  <c r="G7994" i="66"/>
  <c r="G7993" i="66"/>
  <c r="G7992" i="66"/>
  <c r="G7991" i="66"/>
  <c r="G7990" i="66"/>
  <c r="G7989" i="66"/>
  <c r="G7988" i="66"/>
  <c r="G7987" i="66"/>
  <c r="G7986" i="66"/>
  <c r="G7985" i="66"/>
  <c r="G7984" i="66"/>
  <c r="G7983" i="66"/>
  <c r="G7982" i="66"/>
  <c r="G7981" i="66"/>
  <c r="G7980" i="66"/>
  <c r="G7979" i="66"/>
  <c r="G7978" i="66"/>
  <c r="G7977" i="66"/>
  <c r="G7976" i="66"/>
  <c r="G7975" i="66"/>
  <c r="G7974" i="66"/>
  <c r="G7973" i="66"/>
  <c r="G7972" i="66"/>
  <c r="G7971" i="66"/>
  <c r="G7970" i="66"/>
  <c r="G7969" i="66"/>
  <c r="G7968" i="66"/>
  <c r="G7967" i="66"/>
  <c r="G7966" i="66"/>
  <c r="G7965" i="66"/>
  <c r="G7964" i="66"/>
  <c r="G7963" i="66"/>
  <c r="G7962" i="66"/>
  <c r="G7961" i="66"/>
  <c r="G7960" i="66"/>
  <c r="G7959" i="66"/>
  <c r="G7958" i="66"/>
  <c r="G7957" i="66"/>
  <c r="G7956" i="66"/>
  <c r="G7955" i="66"/>
  <c r="G7954" i="66"/>
  <c r="G7953" i="66"/>
  <c r="G7952" i="66"/>
  <c r="G7951" i="66"/>
  <c r="G7950" i="66"/>
  <c r="G7949" i="66"/>
  <c r="G7948" i="66"/>
  <c r="G7947" i="66"/>
  <c r="G7946" i="66"/>
  <c r="G7945" i="66"/>
  <c r="G7944" i="66"/>
  <c r="G7943" i="66"/>
  <c r="G7942" i="66"/>
  <c r="G7941" i="66"/>
  <c r="G7940" i="66"/>
  <c r="G7939" i="66"/>
  <c r="G7938" i="66"/>
  <c r="G7937" i="66"/>
  <c r="G7936" i="66"/>
  <c r="G7935" i="66"/>
  <c r="G7934" i="66"/>
  <c r="G7933" i="66"/>
  <c r="G7932" i="66"/>
  <c r="G7931" i="66"/>
  <c r="G7930" i="66"/>
  <c r="G7929" i="66"/>
  <c r="G7928" i="66"/>
  <c r="G7927" i="66"/>
  <c r="G7926" i="66"/>
  <c r="G7925" i="66"/>
  <c r="G7924" i="66"/>
  <c r="G7923" i="66"/>
  <c r="G7922" i="66"/>
  <c r="G7921" i="66"/>
  <c r="G7920" i="66"/>
  <c r="G7919" i="66"/>
  <c r="G7918" i="66"/>
  <c r="G7917" i="66"/>
  <c r="G7916" i="66"/>
  <c r="G7915" i="66"/>
  <c r="G7914" i="66"/>
  <c r="G7913" i="66"/>
  <c r="G7912" i="66"/>
  <c r="G7911" i="66"/>
  <c r="G7910" i="66"/>
  <c r="G7909" i="66"/>
  <c r="G7908" i="66"/>
  <c r="G7907" i="66"/>
  <c r="G7906" i="66"/>
  <c r="G7905" i="66"/>
  <c r="G7904" i="66"/>
  <c r="G7903" i="66"/>
  <c r="G7902" i="66"/>
  <c r="G7901" i="66"/>
  <c r="G7900" i="66"/>
  <c r="G7899" i="66"/>
  <c r="G7898" i="66"/>
  <c r="G7897" i="66"/>
  <c r="G7896" i="66"/>
  <c r="G7895" i="66"/>
  <c r="G7894" i="66"/>
  <c r="G7893" i="66"/>
  <c r="G7892" i="66"/>
  <c r="G7891" i="66"/>
  <c r="G7890" i="66"/>
  <c r="G7889" i="66"/>
  <c r="G7888" i="66"/>
  <c r="G7887" i="66"/>
  <c r="G7886" i="66"/>
  <c r="G7885" i="66"/>
  <c r="G7884" i="66"/>
  <c r="G7883" i="66"/>
  <c r="G7882" i="66"/>
  <c r="G7881" i="66"/>
  <c r="G7880" i="66"/>
  <c r="G7879" i="66"/>
  <c r="G7878" i="66"/>
  <c r="G7877" i="66"/>
  <c r="G7876" i="66"/>
  <c r="G7875" i="66"/>
  <c r="G7874" i="66"/>
  <c r="G7873" i="66"/>
  <c r="G7872" i="66"/>
  <c r="G7871" i="66"/>
  <c r="G7870" i="66"/>
  <c r="G7869" i="66"/>
  <c r="G7868" i="66"/>
  <c r="G7867" i="66"/>
  <c r="G7866" i="66"/>
  <c r="G7865" i="66"/>
  <c r="G7864" i="66"/>
  <c r="G7863" i="66"/>
  <c r="G7862" i="66"/>
  <c r="G7861" i="66"/>
  <c r="G7860" i="66"/>
  <c r="G7859" i="66"/>
  <c r="G7858" i="66"/>
  <c r="G7857" i="66"/>
  <c r="G7856" i="66"/>
  <c r="G7855" i="66"/>
  <c r="G7854" i="66"/>
  <c r="G7853" i="66"/>
  <c r="G7852" i="66"/>
  <c r="G7851" i="66"/>
  <c r="G7850" i="66"/>
  <c r="G7849" i="66"/>
  <c r="G7848" i="66"/>
  <c r="G7847" i="66"/>
  <c r="G7846" i="66"/>
  <c r="G7845" i="66"/>
  <c r="G7844" i="66"/>
  <c r="G7843" i="66"/>
  <c r="G7842" i="66"/>
  <c r="G7841" i="66"/>
  <c r="G7840" i="66"/>
  <c r="G7839" i="66"/>
  <c r="G7838" i="66"/>
  <c r="G7837" i="66"/>
  <c r="G7836" i="66"/>
  <c r="G7835" i="66"/>
  <c r="G7834" i="66"/>
  <c r="G7833" i="66"/>
  <c r="G7832" i="66"/>
  <c r="G7831" i="66"/>
  <c r="G7830" i="66"/>
  <c r="G7829" i="66"/>
  <c r="G7828" i="66"/>
  <c r="G7827" i="66"/>
  <c r="G7826" i="66"/>
  <c r="G7825" i="66"/>
  <c r="G7824" i="66"/>
  <c r="G7823" i="66"/>
  <c r="G7822" i="66"/>
  <c r="G7821" i="66"/>
  <c r="G7820" i="66"/>
  <c r="G7819" i="66"/>
  <c r="G7818" i="66"/>
  <c r="G7817" i="66"/>
  <c r="G7816" i="66"/>
  <c r="G7815" i="66"/>
  <c r="G7814" i="66"/>
  <c r="G7813" i="66"/>
  <c r="G7812" i="66"/>
  <c r="G7811" i="66"/>
  <c r="G7810" i="66"/>
  <c r="G7809" i="66"/>
  <c r="G7808" i="66"/>
  <c r="G7807" i="66"/>
  <c r="G7806" i="66"/>
  <c r="G7805" i="66"/>
  <c r="G7804" i="66"/>
  <c r="G7803" i="66"/>
  <c r="G7802" i="66"/>
  <c r="G7801" i="66"/>
  <c r="G7800" i="66"/>
  <c r="G7799" i="66"/>
  <c r="G7798" i="66"/>
  <c r="G7797" i="66"/>
  <c r="G7796" i="66"/>
  <c r="G7795" i="66"/>
  <c r="G7794" i="66"/>
  <c r="G7793" i="66"/>
  <c r="G7792" i="66"/>
  <c r="G7791" i="66"/>
  <c r="G7790" i="66"/>
  <c r="G7789" i="66"/>
  <c r="G7788" i="66"/>
  <c r="G7787" i="66"/>
  <c r="G7786" i="66"/>
  <c r="G7785" i="66"/>
  <c r="G7784" i="66"/>
  <c r="G7783" i="66"/>
  <c r="G7782" i="66"/>
  <c r="G7781" i="66"/>
  <c r="G7780" i="66"/>
  <c r="G7779" i="66"/>
  <c r="G7778" i="66"/>
  <c r="G7777" i="66"/>
  <c r="G7776" i="66"/>
  <c r="G7775" i="66"/>
  <c r="G7774" i="66"/>
  <c r="G7773" i="66"/>
  <c r="G7772" i="66"/>
  <c r="G7771" i="66"/>
  <c r="G7770" i="66"/>
  <c r="G7769" i="66"/>
  <c r="G7768" i="66"/>
  <c r="G7767" i="66"/>
  <c r="G7766" i="66"/>
  <c r="G7765" i="66"/>
  <c r="G7764" i="66"/>
  <c r="G7763" i="66"/>
  <c r="G7762" i="66"/>
  <c r="G7761" i="66"/>
  <c r="G7760" i="66"/>
  <c r="G7759" i="66"/>
  <c r="G7758" i="66"/>
  <c r="G7757" i="66"/>
  <c r="G7756" i="66"/>
  <c r="G7755" i="66"/>
  <c r="G7754" i="66"/>
  <c r="G7753" i="66"/>
  <c r="G7752" i="66"/>
  <c r="G7751" i="66"/>
  <c r="G7750" i="66"/>
  <c r="G7749" i="66"/>
  <c r="G7748" i="66"/>
  <c r="G7747" i="66"/>
  <c r="G7746" i="66"/>
  <c r="G7745" i="66"/>
  <c r="G7744" i="66"/>
  <c r="G7743" i="66"/>
  <c r="G7742" i="66"/>
  <c r="G7741" i="66"/>
  <c r="G7740" i="66"/>
  <c r="G7739" i="66"/>
  <c r="G7738" i="66"/>
  <c r="G7737" i="66"/>
  <c r="G7736" i="66"/>
  <c r="G7735" i="66"/>
  <c r="G7734" i="66"/>
  <c r="G7733" i="66"/>
  <c r="G7732" i="66"/>
  <c r="G7731" i="66"/>
  <c r="G7730" i="66"/>
  <c r="G7729" i="66"/>
  <c r="G7728" i="66"/>
  <c r="G7727" i="66"/>
  <c r="G7726" i="66"/>
  <c r="G7725" i="66"/>
  <c r="G7724" i="66"/>
  <c r="G7723" i="66"/>
  <c r="G7722" i="66"/>
  <c r="G7721" i="66"/>
  <c r="G7720" i="66"/>
  <c r="G7719" i="66"/>
  <c r="G7718" i="66"/>
  <c r="G7717" i="66"/>
  <c r="G7716" i="66"/>
  <c r="G7715" i="66"/>
  <c r="G7714" i="66"/>
  <c r="G7713" i="66"/>
  <c r="G7712" i="66"/>
  <c r="G7711" i="66"/>
  <c r="G7710" i="66"/>
  <c r="G7709" i="66"/>
  <c r="G7708" i="66"/>
  <c r="G7707" i="66"/>
  <c r="G7706" i="66"/>
  <c r="G7705" i="66"/>
  <c r="G7704" i="66"/>
  <c r="G7703" i="66"/>
  <c r="G7702" i="66"/>
  <c r="G7701" i="66"/>
  <c r="G7700" i="66"/>
  <c r="G7699" i="66"/>
  <c r="G7698" i="66"/>
  <c r="G7697" i="66"/>
  <c r="G7696" i="66"/>
  <c r="G7695" i="66"/>
  <c r="G7694" i="66"/>
  <c r="G7693" i="66"/>
  <c r="G7692" i="66"/>
  <c r="G7691" i="66"/>
  <c r="G7690" i="66"/>
  <c r="G7689" i="66"/>
  <c r="G7688" i="66"/>
  <c r="G7687" i="66"/>
  <c r="G7686" i="66"/>
  <c r="G7685" i="66"/>
  <c r="G7684" i="66"/>
  <c r="G7683" i="66"/>
  <c r="G7682" i="66"/>
  <c r="G7681" i="66"/>
  <c r="G7680" i="66"/>
  <c r="G7679" i="66"/>
  <c r="G7678" i="66"/>
  <c r="G7677" i="66"/>
  <c r="G7676" i="66"/>
  <c r="G7675" i="66"/>
  <c r="G7674" i="66"/>
  <c r="G7673" i="66"/>
  <c r="G7672" i="66"/>
  <c r="G7671" i="66"/>
  <c r="G7670" i="66"/>
  <c r="G7669" i="66"/>
  <c r="G7668" i="66"/>
  <c r="G7667" i="66"/>
  <c r="G7666" i="66"/>
  <c r="G7665" i="66"/>
  <c r="G7664" i="66"/>
  <c r="G7663" i="66"/>
  <c r="G7662" i="66"/>
  <c r="G7661" i="66"/>
  <c r="G7660" i="66"/>
  <c r="G7659" i="66"/>
  <c r="G7658" i="66"/>
  <c r="G7657" i="66"/>
  <c r="G7656" i="66"/>
  <c r="G7655" i="66"/>
  <c r="G7654" i="66"/>
  <c r="G7653" i="66"/>
  <c r="G7652" i="66"/>
  <c r="G7651" i="66"/>
  <c r="G7650" i="66"/>
  <c r="G7649" i="66"/>
  <c r="G7648" i="66"/>
  <c r="G7647" i="66"/>
  <c r="G7646" i="66"/>
  <c r="G7645" i="66"/>
  <c r="G7644" i="66"/>
  <c r="G7643" i="66"/>
  <c r="G7642" i="66"/>
  <c r="G7641" i="66"/>
  <c r="G7640" i="66"/>
  <c r="G7639" i="66"/>
  <c r="G7638" i="66"/>
  <c r="G7637" i="66"/>
  <c r="G7636" i="66"/>
  <c r="G7635" i="66"/>
  <c r="G7634" i="66"/>
  <c r="G7633" i="66"/>
  <c r="G7632" i="66"/>
  <c r="G7631" i="66"/>
  <c r="G7630" i="66"/>
  <c r="G7629" i="66"/>
  <c r="G7628" i="66"/>
  <c r="G7627" i="66"/>
  <c r="G7626" i="66"/>
  <c r="G7625" i="66"/>
  <c r="G7624" i="66"/>
  <c r="G7623" i="66"/>
  <c r="G7622" i="66"/>
  <c r="G7621" i="66"/>
  <c r="G7620" i="66"/>
  <c r="G7619" i="66"/>
  <c r="G7618" i="66"/>
  <c r="G7617" i="66"/>
  <c r="G7616" i="66"/>
  <c r="G7615" i="66"/>
  <c r="G7614" i="66"/>
  <c r="G7613" i="66"/>
  <c r="G7612" i="66"/>
  <c r="G7611" i="66"/>
  <c r="G7610" i="66"/>
  <c r="G7609" i="66"/>
  <c r="G7608" i="66"/>
  <c r="G7607" i="66"/>
  <c r="G7606" i="66"/>
  <c r="G7605" i="66"/>
  <c r="G7604" i="66"/>
  <c r="G7603" i="66"/>
  <c r="G7602" i="66"/>
  <c r="G7601" i="66"/>
  <c r="G7600" i="66"/>
  <c r="G7599" i="66"/>
  <c r="G7598" i="66"/>
  <c r="G7597" i="66"/>
  <c r="G7596" i="66"/>
  <c r="G7595" i="66"/>
  <c r="G7594" i="66"/>
  <c r="G7593" i="66"/>
  <c r="G7592" i="66"/>
  <c r="G7591" i="66"/>
  <c r="G7590" i="66"/>
  <c r="G7589" i="66"/>
  <c r="G7588" i="66"/>
  <c r="G7587" i="66"/>
  <c r="G7586" i="66"/>
  <c r="G7585" i="66"/>
  <c r="G7584" i="66"/>
  <c r="G7583" i="66"/>
  <c r="G7582" i="66"/>
  <c r="G7581" i="66"/>
  <c r="G7580" i="66"/>
  <c r="G7579" i="66"/>
  <c r="G7578" i="66"/>
  <c r="G7577" i="66"/>
  <c r="G7576" i="66"/>
  <c r="G7575" i="66"/>
  <c r="G7574" i="66"/>
  <c r="G7573" i="66"/>
  <c r="G7572" i="66"/>
  <c r="G7571" i="66"/>
  <c r="G7570" i="66"/>
  <c r="G7569" i="66"/>
  <c r="G7568" i="66"/>
  <c r="G7567" i="66"/>
  <c r="G7566" i="66"/>
  <c r="G7565" i="66"/>
  <c r="G7564" i="66"/>
  <c r="G7563" i="66"/>
  <c r="G7562" i="66"/>
  <c r="G7561" i="66"/>
  <c r="G7560" i="66"/>
  <c r="G7559" i="66"/>
  <c r="G7558" i="66"/>
  <c r="G7557" i="66"/>
  <c r="G7556" i="66"/>
  <c r="G7555" i="66"/>
  <c r="G7554" i="66"/>
  <c r="G7553" i="66"/>
  <c r="G7552" i="66"/>
  <c r="G7551" i="66"/>
  <c r="G7550" i="66"/>
  <c r="G7549" i="66"/>
  <c r="G7548" i="66"/>
  <c r="G7547" i="66"/>
  <c r="G7546" i="66"/>
  <c r="G7545" i="66"/>
  <c r="G7544" i="66"/>
  <c r="G7543" i="66"/>
  <c r="G7542" i="66"/>
  <c r="G7541" i="66"/>
  <c r="G7540" i="66"/>
  <c r="G7539" i="66"/>
  <c r="G7538" i="66"/>
  <c r="G7537" i="66"/>
  <c r="G7536" i="66"/>
  <c r="G7535" i="66"/>
  <c r="G7534" i="66"/>
  <c r="G7533" i="66"/>
  <c r="G7532" i="66"/>
  <c r="G7531" i="66"/>
  <c r="G7530" i="66"/>
  <c r="G7529" i="66"/>
  <c r="G7528" i="66"/>
  <c r="G7527" i="66"/>
  <c r="G7526" i="66"/>
  <c r="G7525" i="66"/>
  <c r="G7524" i="66"/>
  <c r="G7523" i="66"/>
  <c r="G7522" i="66"/>
  <c r="G7521" i="66"/>
  <c r="G7520" i="66"/>
  <c r="G7519" i="66"/>
  <c r="G7518" i="66"/>
  <c r="G7517" i="66"/>
  <c r="G7516" i="66"/>
  <c r="G7515" i="66"/>
  <c r="G7514" i="66"/>
  <c r="G7513" i="66"/>
  <c r="G7512" i="66"/>
  <c r="G7511" i="66"/>
  <c r="G7510" i="66"/>
  <c r="G7509" i="66"/>
  <c r="G7508" i="66"/>
  <c r="G7507" i="66"/>
  <c r="G7506" i="66"/>
  <c r="G7505" i="66"/>
  <c r="G7504" i="66"/>
  <c r="G7503" i="66"/>
  <c r="G7502" i="66"/>
  <c r="G7501" i="66"/>
  <c r="G7500" i="66"/>
  <c r="G7499" i="66"/>
  <c r="G7498" i="66"/>
  <c r="G7497" i="66"/>
  <c r="G7496" i="66"/>
  <c r="G7495" i="66"/>
  <c r="G7494" i="66"/>
  <c r="G7493" i="66"/>
  <c r="G7492" i="66"/>
  <c r="G7491" i="66"/>
  <c r="G7490" i="66"/>
  <c r="G7489" i="66"/>
  <c r="G7488" i="66"/>
  <c r="G7487" i="66"/>
  <c r="G7486" i="66"/>
  <c r="G7485" i="66"/>
  <c r="G7484" i="66"/>
  <c r="G7483" i="66"/>
  <c r="G7482" i="66"/>
  <c r="G7481" i="66"/>
  <c r="G7480" i="66"/>
  <c r="G7479" i="66"/>
  <c r="G7478" i="66"/>
  <c r="G7477" i="66"/>
  <c r="G7476" i="66"/>
  <c r="G7475" i="66"/>
  <c r="G7474" i="66"/>
  <c r="G7473" i="66"/>
  <c r="G7472" i="66"/>
  <c r="G7471" i="66"/>
  <c r="G7470" i="66"/>
  <c r="G7469" i="66"/>
  <c r="G7468" i="66"/>
  <c r="G7467" i="66"/>
  <c r="G7466" i="66"/>
  <c r="G7465" i="66"/>
  <c r="G7464" i="66"/>
  <c r="G7463" i="66"/>
  <c r="G7462" i="66"/>
  <c r="G7461" i="66"/>
  <c r="G7460" i="66"/>
  <c r="G7459" i="66"/>
  <c r="G7458" i="66"/>
  <c r="G7457" i="66"/>
  <c r="G7456" i="66"/>
  <c r="G7455" i="66"/>
  <c r="G7454" i="66"/>
  <c r="G7453" i="66"/>
  <c r="G7452" i="66"/>
  <c r="G7451" i="66"/>
  <c r="G7450" i="66"/>
  <c r="G7449" i="66"/>
  <c r="G7448" i="66"/>
  <c r="G7447" i="66"/>
  <c r="G7446" i="66"/>
  <c r="G7445" i="66"/>
  <c r="G7444" i="66"/>
  <c r="G7443" i="66"/>
  <c r="G7442" i="66"/>
  <c r="G7441" i="66"/>
  <c r="G7440" i="66"/>
  <c r="G7439" i="66"/>
  <c r="G7438" i="66"/>
  <c r="G7437" i="66"/>
  <c r="G7436" i="66"/>
  <c r="G7435" i="66"/>
  <c r="G7434" i="66"/>
  <c r="G7433" i="66"/>
  <c r="G7432" i="66"/>
  <c r="G7431" i="66"/>
  <c r="G7430" i="66"/>
  <c r="G7429" i="66"/>
  <c r="G7428" i="66"/>
  <c r="G7427" i="66"/>
  <c r="G7426" i="66"/>
  <c r="G7425" i="66"/>
  <c r="G7424" i="66"/>
  <c r="G7423" i="66"/>
  <c r="G7422" i="66"/>
  <c r="G7421" i="66"/>
  <c r="G7420" i="66"/>
  <c r="G7419" i="66"/>
  <c r="G7418" i="66"/>
  <c r="G7417" i="66"/>
  <c r="G7416" i="66"/>
  <c r="G7415" i="66"/>
  <c r="G7414" i="66"/>
  <c r="G7413" i="66"/>
  <c r="G7412" i="66"/>
  <c r="G7411" i="66"/>
  <c r="G7410" i="66"/>
  <c r="G7409" i="66"/>
  <c r="G7408" i="66"/>
  <c r="G7407" i="66"/>
  <c r="G7406" i="66"/>
  <c r="G7405" i="66"/>
  <c r="G7404" i="66"/>
  <c r="G7403" i="66"/>
  <c r="G7402" i="66"/>
  <c r="G7401" i="66"/>
  <c r="G7400" i="66"/>
  <c r="G7399" i="66"/>
  <c r="G7398" i="66"/>
  <c r="G7397" i="66"/>
  <c r="G7396" i="66"/>
  <c r="G7395" i="66"/>
  <c r="G7394" i="66"/>
  <c r="G7393" i="66"/>
  <c r="G7392" i="66"/>
  <c r="G7391" i="66"/>
  <c r="G7390" i="66"/>
  <c r="G7389" i="66"/>
  <c r="G7388" i="66"/>
  <c r="G7387" i="66"/>
  <c r="G7386" i="66"/>
  <c r="G7385" i="66"/>
  <c r="G7384" i="66"/>
  <c r="G7383" i="66"/>
  <c r="G7382" i="66"/>
  <c r="G7381" i="66"/>
  <c r="G7380" i="66"/>
  <c r="G7379" i="66"/>
  <c r="G7378" i="66"/>
  <c r="G7377" i="66"/>
  <c r="G7376" i="66"/>
  <c r="G7375" i="66"/>
  <c r="G7374" i="66"/>
  <c r="G7373" i="66"/>
  <c r="G7372" i="66"/>
  <c r="G7371" i="66"/>
  <c r="G7370" i="66"/>
  <c r="G7369" i="66"/>
  <c r="G7368" i="66"/>
  <c r="G7367" i="66"/>
  <c r="G7366" i="66"/>
  <c r="G7365" i="66"/>
  <c r="G7364" i="66"/>
  <c r="G7363" i="66"/>
  <c r="G7362" i="66"/>
  <c r="G7361" i="66"/>
  <c r="G7360" i="66"/>
  <c r="G7359" i="66"/>
  <c r="G7358" i="66"/>
  <c r="G7357" i="66"/>
  <c r="G7356" i="66"/>
  <c r="G7355" i="66"/>
  <c r="G7354" i="66"/>
  <c r="G7353" i="66"/>
  <c r="G7352" i="66"/>
  <c r="G7351" i="66"/>
  <c r="G7350" i="66"/>
  <c r="G7349" i="66"/>
  <c r="G7348" i="66"/>
  <c r="G7347" i="66"/>
  <c r="G7346" i="66"/>
  <c r="G7345" i="66"/>
  <c r="G7344" i="66"/>
  <c r="G7343" i="66"/>
  <c r="G7342" i="66"/>
  <c r="G7341" i="66"/>
  <c r="G7340" i="66"/>
  <c r="G7339" i="66"/>
  <c r="G7338" i="66"/>
  <c r="G7337" i="66"/>
  <c r="G7336" i="66"/>
  <c r="G7335" i="66"/>
  <c r="G7334" i="66"/>
  <c r="G7333" i="66"/>
  <c r="G7332" i="66"/>
  <c r="G7331" i="66"/>
  <c r="G7330" i="66"/>
  <c r="G7329" i="66"/>
  <c r="G7328" i="66"/>
  <c r="G7327" i="66"/>
  <c r="G7326" i="66"/>
  <c r="G7325" i="66"/>
  <c r="G7324" i="66"/>
  <c r="G7323" i="66"/>
  <c r="G7322" i="66"/>
  <c r="G7321" i="66"/>
  <c r="G7320" i="66"/>
  <c r="G7319" i="66"/>
  <c r="G7318" i="66"/>
  <c r="G7317" i="66"/>
  <c r="G7316" i="66"/>
  <c r="G7315" i="66"/>
  <c r="G7314" i="66"/>
  <c r="G7313" i="66"/>
  <c r="G7312" i="66"/>
  <c r="G7311" i="66"/>
  <c r="G7310" i="66"/>
  <c r="G7309" i="66"/>
  <c r="G7308" i="66"/>
  <c r="G7307" i="66"/>
  <c r="G7306" i="66"/>
  <c r="G7305" i="66"/>
  <c r="G7304" i="66"/>
  <c r="G7303" i="66"/>
  <c r="G7302" i="66"/>
  <c r="G7301" i="66"/>
  <c r="G7300" i="66"/>
  <c r="G7299" i="66"/>
  <c r="G7298" i="66"/>
  <c r="G7297" i="66"/>
  <c r="G7296" i="66"/>
  <c r="G7295" i="66"/>
  <c r="G7294" i="66"/>
  <c r="G7293" i="66"/>
  <c r="G7292" i="66"/>
  <c r="G7291" i="66"/>
  <c r="G7290" i="66"/>
  <c r="G7289" i="66"/>
  <c r="G7288" i="66"/>
  <c r="G7287" i="66"/>
  <c r="G7286" i="66"/>
  <c r="G7285" i="66"/>
  <c r="G7284" i="66"/>
  <c r="G7283" i="66"/>
  <c r="G7282" i="66"/>
  <c r="G7281" i="66"/>
  <c r="G7280" i="66"/>
  <c r="G7279" i="66"/>
  <c r="G7278" i="66"/>
  <c r="G7277" i="66"/>
  <c r="G7276" i="66"/>
  <c r="G7275" i="66"/>
  <c r="G7274" i="66"/>
  <c r="G7273" i="66"/>
  <c r="G7272" i="66"/>
  <c r="G7271" i="66"/>
  <c r="G7270" i="66"/>
  <c r="G7269" i="66"/>
  <c r="G7268" i="66"/>
  <c r="G7267" i="66"/>
  <c r="G7266" i="66"/>
  <c r="G7265" i="66"/>
  <c r="G7264" i="66"/>
  <c r="G7263" i="66"/>
  <c r="G7262" i="66"/>
  <c r="G7261" i="66"/>
  <c r="G7260" i="66"/>
  <c r="G7259" i="66"/>
  <c r="G7258" i="66"/>
  <c r="G7257" i="66"/>
  <c r="G7256" i="66"/>
  <c r="G7255" i="66"/>
  <c r="G7254" i="66"/>
  <c r="G7253" i="66"/>
  <c r="G7252" i="66"/>
  <c r="G7251" i="66"/>
  <c r="G7250" i="66"/>
  <c r="G7249" i="66"/>
  <c r="G7248" i="66"/>
  <c r="G7247" i="66"/>
  <c r="G7246" i="66"/>
  <c r="G7245" i="66"/>
  <c r="G7244" i="66"/>
  <c r="G7243" i="66"/>
  <c r="G7242" i="66"/>
  <c r="G7241" i="66"/>
  <c r="G7240" i="66"/>
  <c r="G7239" i="66"/>
  <c r="G7238" i="66"/>
  <c r="G7237" i="66"/>
  <c r="G7236" i="66"/>
  <c r="G7235" i="66"/>
  <c r="G7234" i="66"/>
  <c r="G7233" i="66"/>
  <c r="G7232" i="66"/>
  <c r="G7231" i="66"/>
  <c r="G7230" i="66"/>
  <c r="G7229" i="66"/>
  <c r="G7228" i="66"/>
  <c r="G7227" i="66"/>
  <c r="G7226" i="66"/>
  <c r="G7225" i="66"/>
  <c r="G7224" i="66"/>
  <c r="G7223" i="66"/>
  <c r="G7222" i="66"/>
  <c r="G7221" i="66"/>
  <c r="G7220" i="66"/>
  <c r="G7219" i="66"/>
  <c r="G7218" i="66"/>
  <c r="G7217" i="66"/>
  <c r="G7216" i="66"/>
  <c r="G7215" i="66"/>
  <c r="G7214" i="66"/>
  <c r="G7213" i="66"/>
  <c r="G7212" i="66"/>
  <c r="G7211" i="66"/>
  <c r="G7210" i="66"/>
  <c r="G7209" i="66"/>
  <c r="G7208" i="66"/>
  <c r="G7207" i="66"/>
  <c r="G7206" i="66"/>
  <c r="G7205" i="66"/>
  <c r="G7204" i="66"/>
  <c r="G7203" i="66"/>
  <c r="G7202" i="66"/>
  <c r="G7201" i="66"/>
  <c r="G7200" i="66"/>
  <c r="G7199" i="66"/>
  <c r="G7198" i="66"/>
  <c r="G7197" i="66"/>
  <c r="G7196" i="66"/>
  <c r="G7195" i="66"/>
  <c r="G7194" i="66"/>
  <c r="G7193" i="66"/>
  <c r="G7192" i="66"/>
  <c r="G7191" i="66"/>
  <c r="G7190" i="66"/>
  <c r="G7189" i="66"/>
  <c r="G7188" i="66"/>
  <c r="G7187" i="66"/>
  <c r="G7186" i="66"/>
  <c r="G7185" i="66"/>
  <c r="G7184" i="66"/>
  <c r="G7183" i="66"/>
  <c r="G7182" i="66"/>
  <c r="G7181" i="66"/>
  <c r="G7180" i="66"/>
  <c r="G7179" i="66"/>
  <c r="G7178" i="66"/>
  <c r="G7177" i="66"/>
  <c r="G7176" i="66"/>
  <c r="G7175" i="66"/>
  <c r="G7174" i="66"/>
  <c r="G7173" i="66"/>
  <c r="G7172" i="66"/>
  <c r="G7171" i="66"/>
  <c r="G7170" i="66"/>
  <c r="G7169" i="66"/>
  <c r="G7168" i="66"/>
  <c r="G7167" i="66"/>
  <c r="G7166" i="66"/>
  <c r="G7165" i="66"/>
  <c r="G7164" i="66"/>
  <c r="G7163" i="66"/>
  <c r="G7162" i="66"/>
  <c r="G7161" i="66"/>
  <c r="G7160" i="66"/>
  <c r="G7159" i="66"/>
  <c r="G7158" i="66"/>
  <c r="G7157" i="66"/>
  <c r="G7156" i="66"/>
  <c r="G7155" i="66"/>
  <c r="G7154" i="66"/>
  <c r="G7153" i="66"/>
  <c r="G7152" i="66"/>
  <c r="G7151" i="66"/>
  <c r="G7150" i="66"/>
  <c r="G7149" i="66"/>
  <c r="G7148" i="66"/>
  <c r="G7147" i="66"/>
  <c r="G7146" i="66"/>
  <c r="G7145" i="66"/>
  <c r="G7144" i="66"/>
  <c r="G7143" i="66"/>
  <c r="G7142" i="66"/>
  <c r="G7141" i="66"/>
  <c r="G7140" i="66"/>
  <c r="G7139" i="66"/>
  <c r="G7138" i="66"/>
  <c r="G7137" i="66"/>
  <c r="G7136" i="66"/>
  <c r="G7135" i="66"/>
  <c r="G7134" i="66"/>
  <c r="G7133" i="66"/>
  <c r="G7132" i="66"/>
  <c r="G7131" i="66"/>
  <c r="G7130" i="66"/>
  <c r="G7129" i="66"/>
  <c r="G7128" i="66"/>
  <c r="G7127" i="66"/>
  <c r="G7126" i="66"/>
  <c r="G7125" i="66"/>
  <c r="G7124" i="66"/>
  <c r="G7123" i="66"/>
  <c r="G7122" i="66"/>
  <c r="G7121" i="66"/>
  <c r="G7120" i="66"/>
  <c r="G7119" i="66"/>
  <c r="G7118" i="66"/>
  <c r="G7117" i="66"/>
  <c r="G7116" i="66"/>
  <c r="G7115" i="66"/>
  <c r="G7114" i="66"/>
  <c r="G7113" i="66"/>
  <c r="G7112" i="66"/>
  <c r="G7111" i="66"/>
  <c r="G7110" i="66"/>
  <c r="G7109" i="66"/>
  <c r="G7108" i="66"/>
  <c r="G7107" i="66"/>
  <c r="G7106" i="66"/>
  <c r="G7105" i="66"/>
  <c r="G7104" i="66"/>
  <c r="G7103" i="66"/>
  <c r="G7102" i="66"/>
  <c r="G7101" i="66"/>
  <c r="G7100" i="66"/>
  <c r="G7099" i="66"/>
  <c r="G7098" i="66"/>
  <c r="G7097" i="66"/>
  <c r="G7096" i="66"/>
  <c r="G7095" i="66"/>
  <c r="G7094" i="66"/>
  <c r="G7093" i="66"/>
  <c r="G7092" i="66"/>
  <c r="G7091" i="66"/>
  <c r="G7090" i="66"/>
  <c r="G7089" i="66"/>
  <c r="G7088" i="66"/>
  <c r="G7087" i="66"/>
  <c r="G7086" i="66"/>
  <c r="G7085" i="66"/>
  <c r="G7084" i="66"/>
  <c r="G7083" i="66"/>
  <c r="G7082" i="66"/>
  <c r="G7081" i="66"/>
  <c r="G7080" i="66"/>
  <c r="G7079" i="66"/>
  <c r="G7078" i="66"/>
  <c r="G7077" i="66"/>
  <c r="G7076" i="66"/>
  <c r="G7075" i="66"/>
  <c r="G7074" i="66"/>
  <c r="G7073" i="66"/>
  <c r="G7072" i="66"/>
  <c r="G7071" i="66"/>
  <c r="G7070" i="66"/>
  <c r="G7069" i="66"/>
  <c r="G7068" i="66"/>
  <c r="G7067" i="66"/>
  <c r="G7066" i="66"/>
  <c r="G7065" i="66"/>
  <c r="G7064" i="66"/>
  <c r="G7063" i="66"/>
  <c r="G7062" i="66"/>
  <c r="G7061" i="66"/>
  <c r="G7060" i="66"/>
  <c r="G7059" i="66"/>
  <c r="G7058" i="66"/>
  <c r="G7057" i="66"/>
  <c r="G7056" i="66"/>
  <c r="G7055" i="66"/>
  <c r="G7054" i="66"/>
  <c r="G7053" i="66"/>
  <c r="G7052" i="66"/>
  <c r="G7051" i="66"/>
  <c r="G7050" i="66"/>
  <c r="G7049" i="66"/>
  <c r="G7048" i="66"/>
  <c r="G7047" i="66"/>
  <c r="G7046" i="66"/>
  <c r="G7045" i="66"/>
  <c r="G7044" i="66"/>
  <c r="G7043" i="66"/>
  <c r="G7042" i="66"/>
  <c r="G7041" i="66"/>
  <c r="G7040" i="66"/>
  <c r="G7039" i="66"/>
  <c r="G7038" i="66"/>
  <c r="G7037" i="66"/>
  <c r="G7036" i="66"/>
  <c r="G7035" i="66"/>
  <c r="G7034" i="66"/>
  <c r="G7033" i="66"/>
  <c r="G7032" i="66"/>
  <c r="G7031" i="66"/>
  <c r="G7030" i="66"/>
  <c r="G7029" i="66"/>
  <c r="G7028" i="66"/>
  <c r="G7027" i="66"/>
  <c r="G7026" i="66"/>
  <c r="G7025" i="66"/>
  <c r="G7024" i="66"/>
  <c r="G7023" i="66"/>
  <c r="G7022" i="66"/>
  <c r="G7021" i="66"/>
  <c r="G7020" i="66"/>
  <c r="G7019" i="66"/>
  <c r="G7018" i="66"/>
  <c r="G7017" i="66"/>
  <c r="G7016" i="66"/>
  <c r="G7015" i="66"/>
  <c r="G7014" i="66"/>
  <c r="G7013" i="66"/>
  <c r="G7012" i="66"/>
  <c r="G7011" i="66"/>
  <c r="G7010" i="66"/>
  <c r="G7009" i="66"/>
  <c r="G7008" i="66"/>
  <c r="G7007" i="66"/>
  <c r="G7006" i="66"/>
  <c r="G7005" i="66"/>
  <c r="G7004" i="66"/>
  <c r="G7003" i="66"/>
  <c r="G7002" i="66"/>
  <c r="G7001" i="66"/>
  <c r="G7000" i="66"/>
  <c r="G6999" i="66"/>
  <c r="G6998" i="66"/>
  <c r="G6997" i="66"/>
  <c r="G6996" i="66"/>
  <c r="G6995" i="66"/>
  <c r="G6994" i="66"/>
  <c r="G6993" i="66"/>
  <c r="G6992" i="66"/>
  <c r="G6991" i="66"/>
  <c r="G6990" i="66"/>
  <c r="G6989" i="66"/>
  <c r="G6988" i="66"/>
  <c r="G6987" i="66"/>
  <c r="G6986" i="66"/>
  <c r="G6985" i="66"/>
  <c r="G6984" i="66"/>
  <c r="G6983" i="66"/>
  <c r="G6982" i="66"/>
  <c r="G6981" i="66"/>
  <c r="G6980" i="66"/>
  <c r="G6979" i="66"/>
  <c r="G6978" i="66"/>
  <c r="G6977" i="66"/>
  <c r="G6976" i="66"/>
  <c r="G6975" i="66"/>
  <c r="G6974" i="66"/>
  <c r="G6973" i="66"/>
  <c r="G6972" i="66"/>
  <c r="G6971" i="66"/>
  <c r="G6970" i="66"/>
  <c r="G6969" i="66"/>
  <c r="G6968" i="66"/>
  <c r="G6967" i="66"/>
  <c r="G6966" i="66"/>
  <c r="G6965" i="66"/>
  <c r="G6964" i="66"/>
  <c r="G6963" i="66"/>
  <c r="G6962" i="66"/>
  <c r="G6961" i="66"/>
  <c r="G6960" i="66"/>
  <c r="G6959" i="66"/>
  <c r="G6958" i="66"/>
  <c r="G6957" i="66"/>
  <c r="G6956" i="66"/>
  <c r="G6955" i="66"/>
  <c r="G6954" i="66"/>
  <c r="G6953" i="66"/>
  <c r="G6952" i="66"/>
  <c r="G6951" i="66"/>
  <c r="G6950" i="66"/>
  <c r="G6949" i="66"/>
  <c r="G6948" i="66"/>
  <c r="G6947" i="66"/>
  <c r="G6946" i="66"/>
  <c r="G6945" i="66"/>
  <c r="G6944" i="66"/>
  <c r="G6943" i="66"/>
  <c r="G6942" i="66"/>
  <c r="G6941" i="66"/>
  <c r="G6940" i="66"/>
  <c r="G6939" i="66"/>
  <c r="G6938" i="66"/>
  <c r="G6937" i="66"/>
  <c r="G6936" i="66"/>
  <c r="G6935" i="66"/>
  <c r="G6934" i="66"/>
  <c r="G6933" i="66"/>
  <c r="G6932" i="66"/>
  <c r="G6931" i="66"/>
  <c r="G6930" i="66"/>
  <c r="G6929" i="66"/>
  <c r="G6928" i="66"/>
  <c r="G6927" i="66"/>
  <c r="G6926" i="66"/>
  <c r="G6925" i="66"/>
  <c r="G6924" i="66"/>
  <c r="G6923" i="66"/>
  <c r="G6922" i="66"/>
  <c r="G6921" i="66"/>
  <c r="G6920" i="66"/>
  <c r="G6919" i="66"/>
  <c r="G6918" i="66"/>
  <c r="G6917" i="66"/>
  <c r="G6916" i="66"/>
  <c r="G6915" i="66"/>
  <c r="G6914" i="66"/>
  <c r="G6913" i="66"/>
  <c r="G6912" i="66"/>
  <c r="G6911" i="66"/>
  <c r="G6910" i="66"/>
  <c r="G6909" i="66"/>
  <c r="G6908" i="66"/>
  <c r="G6907" i="66"/>
  <c r="G6906" i="66"/>
  <c r="G6905" i="66"/>
  <c r="G6904" i="66"/>
  <c r="G6903" i="66"/>
  <c r="G6902" i="66"/>
  <c r="G6901" i="66"/>
  <c r="G6900" i="66"/>
  <c r="G6899" i="66"/>
  <c r="G6898" i="66"/>
  <c r="G6897" i="66"/>
  <c r="G6896" i="66"/>
  <c r="G6895" i="66"/>
  <c r="G6894" i="66"/>
  <c r="G6893" i="66"/>
  <c r="G6892" i="66"/>
  <c r="G6891" i="66"/>
  <c r="G6890" i="66"/>
  <c r="G6889" i="66"/>
  <c r="G6888" i="66"/>
  <c r="G6887" i="66"/>
  <c r="G6886" i="66"/>
  <c r="G6885" i="66"/>
  <c r="G6884" i="66"/>
  <c r="G6883" i="66"/>
  <c r="G6882" i="66"/>
  <c r="G6881" i="66"/>
  <c r="G6880" i="66"/>
  <c r="G6879" i="66"/>
  <c r="G6878" i="66"/>
  <c r="G6877" i="66"/>
  <c r="G6876" i="66"/>
  <c r="G6875" i="66"/>
  <c r="G6874" i="66"/>
  <c r="G6873" i="66"/>
  <c r="G6872" i="66"/>
  <c r="G6871" i="66"/>
  <c r="G6870" i="66"/>
  <c r="G6869" i="66"/>
  <c r="G6868" i="66"/>
  <c r="G6867" i="66"/>
  <c r="G6866" i="66"/>
  <c r="G6865" i="66"/>
  <c r="G6864" i="66"/>
  <c r="G6863" i="66"/>
  <c r="G6862" i="66"/>
  <c r="G6861" i="66"/>
  <c r="G6860" i="66"/>
  <c r="G6859" i="66"/>
  <c r="G6858" i="66"/>
  <c r="G6857" i="66"/>
  <c r="G6856" i="66"/>
  <c r="G6855" i="66"/>
  <c r="G6854" i="66"/>
  <c r="G6853" i="66"/>
  <c r="G6852" i="66"/>
  <c r="G6851" i="66"/>
  <c r="G6850" i="66"/>
  <c r="G6849" i="66"/>
  <c r="G6848" i="66"/>
  <c r="G6847" i="66"/>
  <c r="G6846" i="66"/>
  <c r="G6845" i="66"/>
  <c r="G6844" i="66"/>
  <c r="G6843" i="66"/>
  <c r="G6842" i="66"/>
  <c r="G6841" i="66"/>
  <c r="G6840" i="66"/>
  <c r="G6839" i="66"/>
  <c r="G6838" i="66"/>
  <c r="G6837" i="66"/>
  <c r="G6836" i="66"/>
  <c r="G6835" i="66"/>
  <c r="G6834" i="66"/>
  <c r="G6833" i="66"/>
  <c r="G6832" i="66"/>
  <c r="G6831" i="66"/>
  <c r="G6830" i="66"/>
  <c r="G6829" i="66"/>
  <c r="G6828" i="66"/>
  <c r="G6827" i="66"/>
  <c r="G6826" i="66"/>
  <c r="G6825" i="66"/>
  <c r="G6824" i="66"/>
  <c r="G6823" i="66"/>
  <c r="G6822" i="66"/>
  <c r="G6821" i="66"/>
  <c r="G6820" i="66"/>
  <c r="G6819" i="66"/>
  <c r="G6818" i="66"/>
  <c r="G6817" i="66"/>
  <c r="G6816" i="66"/>
  <c r="G6815" i="66"/>
  <c r="G6814" i="66"/>
  <c r="G6813" i="66"/>
  <c r="G6812" i="66"/>
  <c r="G6811" i="66"/>
  <c r="G6810" i="66"/>
  <c r="G6809" i="66"/>
  <c r="G6808" i="66"/>
  <c r="G6807" i="66"/>
  <c r="G6806" i="66"/>
  <c r="G6805" i="66"/>
  <c r="G6804" i="66"/>
  <c r="G6803" i="66"/>
  <c r="G6802" i="66"/>
  <c r="G6801" i="66"/>
  <c r="G6800" i="66"/>
  <c r="G6799" i="66"/>
  <c r="G6798" i="66"/>
  <c r="G6797" i="66"/>
  <c r="G6796" i="66"/>
  <c r="G6795" i="66"/>
  <c r="G6794" i="66"/>
  <c r="G6793" i="66"/>
  <c r="G6792" i="66"/>
  <c r="G6791" i="66"/>
  <c r="G6790" i="66"/>
  <c r="G6789" i="66"/>
  <c r="G6788" i="66"/>
  <c r="G6787" i="66"/>
  <c r="G6786" i="66"/>
  <c r="G6785" i="66"/>
  <c r="G6784" i="66"/>
  <c r="G6783" i="66"/>
  <c r="G6782" i="66"/>
  <c r="G6781" i="66"/>
  <c r="G6780" i="66"/>
  <c r="G6779" i="66"/>
  <c r="G6778" i="66"/>
  <c r="G6777" i="66"/>
  <c r="G6776" i="66"/>
  <c r="G6775" i="66"/>
  <c r="G6774" i="66"/>
  <c r="G6773" i="66"/>
  <c r="G6772" i="66"/>
  <c r="G6771" i="66"/>
  <c r="G6770" i="66"/>
  <c r="G6769" i="66"/>
  <c r="G6768" i="66"/>
  <c r="G6767" i="66"/>
  <c r="G6766" i="66"/>
  <c r="G6765" i="66"/>
  <c r="G6764" i="66"/>
  <c r="G6763" i="66"/>
  <c r="G6762" i="66"/>
  <c r="G6761" i="66"/>
  <c r="G6760" i="66"/>
  <c r="G6759" i="66"/>
  <c r="G6758" i="66"/>
  <c r="G6757" i="66"/>
  <c r="G6756" i="66"/>
  <c r="G6755" i="66"/>
  <c r="G6754" i="66"/>
  <c r="G6753" i="66"/>
  <c r="G6752" i="66"/>
  <c r="G6751" i="66"/>
  <c r="G6750" i="66"/>
  <c r="G6749" i="66"/>
  <c r="G6748" i="66"/>
  <c r="G6747" i="66"/>
  <c r="G6746" i="66"/>
  <c r="G6745" i="66"/>
  <c r="G6744" i="66"/>
  <c r="G6743" i="66"/>
  <c r="G6742" i="66"/>
  <c r="G6741" i="66"/>
  <c r="G6740" i="66"/>
  <c r="G6739" i="66"/>
  <c r="G6738" i="66"/>
  <c r="G6737" i="66"/>
  <c r="G6736" i="66"/>
  <c r="G6735" i="66"/>
  <c r="G6734" i="66"/>
  <c r="G6733" i="66"/>
  <c r="G6732" i="66"/>
  <c r="G6731" i="66"/>
  <c r="G6730" i="66"/>
  <c r="G6729" i="66"/>
  <c r="G6728" i="66"/>
  <c r="G6727" i="66"/>
  <c r="G6726" i="66"/>
  <c r="G6725" i="66"/>
  <c r="G6724" i="66"/>
  <c r="G6723" i="66"/>
  <c r="G6722" i="66"/>
  <c r="G6721" i="66"/>
  <c r="G6720" i="66"/>
  <c r="G6719" i="66"/>
  <c r="G6718" i="66"/>
  <c r="G6717" i="66"/>
  <c r="G6716" i="66"/>
  <c r="G6715" i="66"/>
  <c r="G6714" i="66"/>
  <c r="G6713" i="66"/>
  <c r="G6712" i="66"/>
  <c r="G6711" i="66"/>
  <c r="G6710" i="66"/>
  <c r="G6709" i="66"/>
  <c r="G6708" i="66"/>
  <c r="G6707" i="66"/>
  <c r="G6706" i="66"/>
  <c r="G6705" i="66"/>
  <c r="G6704" i="66"/>
  <c r="G6703" i="66"/>
  <c r="G6702" i="66"/>
  <c r="G6701" i="66"/>
  <c r="G6700" i="66"/>
  <c r="G6699" i="66"/>
  <c r="G6698" i="66"/>
  <c r="G6697" i="66"/>
  <c r="G6696" i="66"/>
  <c r="G6695" i="66"/>
  <c r="G6694" i="66"/>
  <c r="G6693" i="66"/>
  <c r="G6692" i="66"/>
  <c r="G6691" i="66"/>
  <c r="G6690" i="66"/>
  <c r="G6689" i="66"/>
  <c r="G6688" i="66"/>
  <c r="G6687" i="66"/>
  <c r="G6686" i="66"/>
  <c r="G6685" i="66"/>
  <c r="G6684" i="66"/>
  <c r="G6683" i="66"/>
  <c r="G6682" i="66"/>
  <c r="G6681" i="66"/>
  <c r="G6680" i="66"/>
  <c r="G6679" i="66"/>
  <c r="G6678" i="66"/>
  <c r="G6677" i="66"/>
  <c r="G6676" i="66"/>
  <c r="G6675" i="66"/>
  <c r="G6674" i="66"/>
  <c r="G6673" i="66"/>
  <c r="G6672" i="66"/>
  <c r="G6671" i="66"/>
  <c r="G6670" i="66"/>
  <c r="G6669" i="66"/>
  <c r="G6668" i="66"/>
  <c r="G6667" i="66"/>
  <c r="G6666" i="66"/>
  <c r="G6665" i="66"/>
  <c r="G6664" i="66"/>
  <c r="G6663" i="66"/>
  <c r="G6662" i="66"/>
  <c r="G6661" i="66"/>
  <c r="G6660" i="66"/>
  <c r="G6659" i="66"/>
  <c r="G6658" i="66"/>
  <c r="G6657" i="66"/>
  <c r="G6656" i="66"/>
  <c r="G6655" i="66"/>
  <c r="G6654" i="66"/>
  <c r="G6653" i="66"/>
  <c r="G6652" i="66"/>
  <c r="G6651" i="66"/>
  <c r="G6650" i="66"/>
  <c r="G6649" i="66"/>
  <c r="G6648" i="66"/>
  <c r="G6647" i="66"/>
  <c r="G6646" i="66"/>
  <c r="G6645" i="66"/>
  <c r="G6644" i="66"/>
  <c r="G6643" i="66"/>
  <c r="G6642" i="66"/>
  <c r="G6641" i="66"/>
  <c r="G6640" i="66"/>
  <c r="G6639" i="66"/>
  <c r="G6638" i="66"/>
  <c r="G6637" i="66"/>
  <c r="G6636" i="66"/>
  <c r="G6635" i="66"/>
  <c r="G6634" i="66"/>
  <c r="G6633" i="66"/>
  <c r="G6632" i="66"/>
  <c r="G6631" i="66"/>
  <c r="G6630" i="66"/>
  <c r="G6629" i="66"/>
  <c r="G6628" i="66"/>
  <c r="G6627" i="66"/>
  <c r="G6626" i="66"/>
  <c r="G6625" i="66"/>
  <c r="G6624" i="66"/>
  <c r="G6623" i="66"/>
  <c r="G6622" i="66"/>
  <c r="G6621" i="66"/>
  <c r="G6620" i="66"/>
  <c r="G6619" i="66"/>
  <c r="G6618" i="66"/>
  <c r="G6617" i="66"/>
  <c r="G6616" i="66"/>
  <c r="G6615" i="66"/>
  <c r="G6614" i="66"/>
  <c r="G6613" i="66"/>
  <c r="G6612" i="66"/>
  <c r="G6611" i="66"/>
  <c r="G6610" i="66"/>
  <c r="G6609" i="66"/>
  <c r="G6608" i="66"/>
  <c r="G6607" i="66"/>
  <c r="G6606" i="66"/>
  <c r="G6605" i="66"/>
  <c r="G6604" i="66"/>
  <c r="G6603" i="66"/>
  <c r="G6602" i="66"/>
  <c r="G6601" i="66"/>
  <c r="G6600" i="66"/>
  <c r="G6599" i="66"/>
  <c r="G6598" i="66"/>
  <c r="G6597" i="66"/>
  <c r="G6596" i="66"/>
  <c r="G6595" i="66"/>
  <c r="G6594" i="66"/>
  <c r="G6593" i="66"/>
  <c r="G6592" i="66"/>
  <c r="G6591" i="66"/>
  <c r="G6590" i="66"/>
  <c r="G6589" i="66"/>
  <c r="G6588" i="66"/>
  <c r="G6587" i="66"/>
  <c r="G6586" i="66"/>
  <c r="G6585" i="66"/>
  <c r="G6584" i="66"/>
  <c r="G6583" i="66"/>
  <c r="G6582" i="66"/>
  <c r="G6581" i="66"/>
  <c r="G6580" i="66"/>
  <c r="G6579" i="66"/>
  <c r="G6578" i="66"/>
  <c r="G6577" i="66"/>
  <c r="G6576" i="66"/>
  <c r="G6575" i="66"/>
  <c r="G6574" i="66"/>
  <c r="G6573" i="66"/>
  <c r="G6572" i="66"/>
  <c r="G6571" i="66"/>
  <c r="G6570" i="66"/>
  <c r="G6569" i="66"/>
  <c r="G6568" i="66"/>
  <c r="G6567" i="66"/>
  <c r="G6566" i="66"/>
  <c r="G6565" i="66"/>
  <c r="G6564" i="66"/>
  <c r="G6563" i="66"/>
  <c r="G6562" i="66"/>
  <c r="G6561" i="66"/>
  <c r="G6560" i="66"/>
  <c r="G6559" i="66"/>
  <c r="G6558" i="66"/>
  <c r="G6557" i="66"/>
  <c r="G6556" i="66"/>
  <c r="G6555" i="66"/>
  <c r="G6554" i="66"/>
  <c r="G6553" i="66"/>
  <c r="G6552" i="66"/>
  <c r="G6551" i="66"/>
  <c r="G6550" i="66"/>
  <c r="G6549" i="66"/>
  <c r="G6548" i="66"/>
  <c r="G6547" i="66"/>
  <c r="G6546" i="66"/>
  <c r="G6545" i="66"/>
  <c r="G6544" i="66"/>
  <c r="G6543" i="66"/>
  <c r="G6542" i="66"/>
  <c r="G6541" i="66"/>
  <c r="G6540" i="66"/>
  <c r="G6539" i="66"/>
  <c r="G6538" i="66"/>
  <c r="G6537" i="66"/>
  <c r="G6536" i="66"/>
  <c r="G6535" i="66"/>
  <c r="G6534" i="66"/>
  <c r="G6533" i="66"/>
  <c r="G6532" i="66"/>
  <c r="G6531" i="66"/>
  <c r="G6530" i="66"/>
  <c r="G6529" i="66"/>
  <c r="G6528" i="66"/>
  <c r="G6527" i="66"/>
  <c r="G6526" i="66"/>
  <c r="G6525" i="66"/>
  <c r="G6524" i="66"/>
  <c r="G6523" i="66"/>
  <c r="G6522" i="66"/>
  <c r="G6521" i="66"/>
  <c r="G6520" i="66"/>
  <c r="G6519" i="66"/>
  <c r="G6518" i="66"/>
  <c r="G6517" i="66"/>
  <c r="G6516" i="66"/>
  <c r="G6515" i="66"/>
  <c r="G6514" i="66"/>
  <c r="G6513" i="66"/>
  <c r="G6512" i="66"/>
  <c r="G6511" i="66"/>
  <c r="G6510" i="66"/>
  <c r="G6509" i="66"/>
  <c r="G6508" i="66"/>
  <c r="G6507" i="66"/>
  <c r="G6506" i="66"/>
  <c r="G6505" i="66"/>
  <c r="G6504" i="66"/>
  <c r="G6503" i="66"/>
  <c r="G6502" i="66"/>
  <c r="G6501" i="66"/>
  <c r="G6500" i="66"/>
  <c r="G6499" i="66"/>
  <c r="G6498" i="66"/>
  <c r="G6497" i="66"/>
  <c r="G6496" i="66"/>
  <c r="G6495" i="66"/>
  <c r="G6494" i="66"/>
  <c r="G6493" i="66"/>
  <c r="G6492" i="66"/>
  <c r="G6491" i="66"/>
  <c r="G6490" i="66"/>
  <c r="G6489" i="66"/>
  <c r="G6488" i="66"/>
  <c r="G6487" i="66"/>
  <c r="G6486" i="66"/>
  <c r="G6485" i="66"/>
  <c r="G6484" i="66"/>
  <c r="G6483" i="66"/>
  <c r="G6482" i="66"/>
  <c r="G6481" i="66"/>
  <c r="G6480" i="66"/>
  <c r="G6479" i="66"/>
  <c r="G6478" i="66"/>
  <c r="G6477" i="66"/>
  <c r="G6476" i="66"/>
  <c r="G6475" i="66"/>
  <c r="G6474" i="66"/>
  <c r="G6473" i="66"/>
  <c r="G6472" i="66"/>
  <c r="G6471" i="66"/>
  <c r="G6470" i="66"/>
  <c r="G6469" i="66"/>
  <c r="G6468" i="66"/>
  <c r="G6467" i="66"/>
  <c r="G6466" i="66"/>
  <c r="G6465" i="66"/>
  <c r="G6464" i="66"/>
  <c r="G6463" i="66"/>
  <c r="G6462" i="66"/>
  <c r="G6461" i="66"/>
  <c r="G6460" i="66"/>
  <c r="G6459" i="66"/>
  <c r="G6458" i="66"/>
  <c r="G6457" i="66"/>
  <c r="G6456" i="66"/>
  <c r="G6455" i="66"/>
  <c r="G6454" i="66"/>
  <c r="G6453" i="66"/>
  <c r="G6452" i="66"/>
  <c r="G6451" i="66"/>
  <c r="G6450" i="66"/>
  <c r="G6449" i="66"/>
  <c r="G6448" i="66"/>
  <c r="G6447" i="66"/>
  <c r="G6446" i="66"/>
  <c r="G6445" i="66"/>
  <c r="G6444" i="66"/>
  <c r="G6443" i="66"/>
  <c r="G6442" i="66"/>
  <c r="G6441" i="66"/>
  <c r="G6440" i="66"/>
  <c r="G6439" i="66"/>
  <c r="G6438" i="66"/>
  <c r="G6437" i="66"/>
  <c r="G6436" i="66"/>
  <c r="G6435" i="66"/>
  <c r="G6434" i="66"/>
  <c r="G6433" i="66"/>
  <c r="G6432" i="66"/>
  <c r="G6431" i="66"/>
  <c r="G6430" i="66"/>
  <c r="G6429" i="66"/>
  <c r="G6428" i="66"/>
  <c r="G6427" i="66"/>
  <c r="G6426" i="66"/>
  <c r="G6425" i="66"/>
  <c r="G6424" i="66"/>
  <c r="G6423" i="66"/>
  <c r="G6422" i="66"/>
  <c r="G6421" i="66"/>
  <c r="G6420" i="66"/>
  <c r="G6419" i="66"/>
  <c r="G6418" i="66"/>
  <c r="G6417" i="66"/>
  <c r="G6416" i="66"/>
  <c r="G6415" i="66"/>
  <c r="G6414" i="66"/>
  <c r="G6413" i="66"/>
  <c r="G6412" i="66"/>
  <c r="G6411" i="66"/>
  <c r="G6410" i="66"/>
  <c r="G6409" i="66"/>
  <c r="G6408" i="66"/>
  <c r="G6407" i="66"/>
  <c r="G6406" i="66"/>
  <c r="G6405" i="66"/>
  <c r="G6404" i="66"/>
  <c r="G6403" i="66"/>
  <c r="G6402" i="66"/>
  <c r="G6401" i="66"/>
  <c r="G6400" i="66"/>
  <c r="G6399" i="66"/>
  <c r="G6398" i="66"/>
  <c r="G6397" i="66"/>
  <c r="G6396" i="66"/>
  <c r="G6395" i="66"/>
  <c r="G6394" i="66"/>
  <c r="G6393" i="66"/>
  <c r="G6392" i="66"/>
  <c r="G6391" i="66"/>
  <c r="G6390" i="66"/>
  <c r="G6389" i="66"/>
  <c r="G6388" i="66"/>
  <c r="G6387" i="66"/>
  <c r="G6386" i="66"/>
  <c r="G6385" i="66"/>
  <c r="G6384" i="66"/>
  <c r="G6383" i="66"/>
  <c r="G6382" i="66"/>
  <c r="G6381" i="66"/>
  <c r="G6380" i="66"/>
  <c r="G6379" i="66"/>
  <c r="G6378" i="66"/>
  <c r="G6377" i="66"/>
  <c r="G6376" i="66"/>
  <c r="G6375" i="66"/>
  <c r="G6374" i="66"/>
  <c r="G6373" i="66"/>
  <c r="G6372" i="66"/>
  <c r="G6371" i="66"/>
  <c r="G6370" i="66"/>
  <c r="G6369" i="66"/>
  <c r="G6368" i="66"/>
  <c r="G6367" i="66"/>
  <c r="G6366" i="66"/>
  <c r="G6365" i="66"/>
  <c r="G6364" i="66"/>
  <c r="G6363" i="66"/>
  <c r="G6362" i="66"/>
  <c r="G6361" i="66"/>
  <c r="G6360" i="66"/>
  <c r="G6359" i="66"/>
  <c r="G6358" i="66"/>
  <c r="G6357" i="66"/>
  <c r="G6356" i="66"/>
  <c r="G6355" i="66"/>
  <c r="G6354" i="66"/>
  <c r="G6353" i="66"/>
  <c r="G6352" i="66"/>
  <c r="G6351" i="66"/>
  <c r="G6350" i="66"/>
  <c r="G6349" i="66"/>
  <c r="G6348" i="66"/>
  <c r="G6347" i="66"/>
  <c r="G6346" i="66"/>
  <c r="G6345" i="66"/>
  <c r="G6344" i="66"/>
  <c r="G6343" i="66"/>
  <c r="G6342" i="66"/>
  <c r="G6341" i="66"/>
  <c r="G6340" i="66"/>
  <c r="G6339" i="66"/>
  <c r="G6338" i="66"/>
  <c r="G6337" i="66"/>
  <c r="G6336" i="66"/>
  <c r="G6335" i="66"/>
  <c r="G6334" i="66"/>
  <c r="G6333" i="66"/>
  <c r="G6332" i="66"/>
  <c r="G6331" i="66"/>
  <c r="G6330" i="66"/>
  <c r="G6329" i="66"/>
  <c r="G6328" i="66"/>
  <c r="G6327" i="66"/>
  <c r="G6326" i="66"/>
  <c r="G6325" i="66"/>
  <c r="G6324" i="66"/>
  <c r="G6323" i="66"/>
  <c r="G6322" i="66"/>
  <c r="G6321" i="66"/>
  <c r="G6320" i="66"/>
  <c r="G6319" i="66"/>
  <c r="G6318" i="66"/>
  <c r="G6317" i="66"/>
  <c r="G6316" i="66"/>
  <c r="G6315" i="66"/>
  <c r="G6314" i="66"/>
  <c r="G6313" i="66"/>
  <c r="G6312" i="66"/>
  <c r="G6311" i="66"/>
  <c r="G6310" i="66"/>
  <c r="G6309" i="66"/>
  <c r="G6308" i="66"/>
  <c r="G6307" i="66"/>
  <c r="G6306" i="66"/>
  <c r="G6305" i="66"/>
  <c r="G6304" i="66"/>
  <c r="G6303" i="66"/>
  <c r="G6302" i="66"/>
  <c r="G6301" i="66"/>
  <c r="G6300" i="66"/>
  <c r="G6299" i="66"/>
  <c r="G6298" i="66"/>
  <c r="G6297" i="66"/>
  <c r="G6296" i="66"/>
  <c r="G6295" i="66"/>
  <c r="G6294" i="66"/>
  <c r="G6293" i="66"/>
  <c r="G6292" i="66"/>
  <c r="G6291" i="66"/>
  <c r="G6290" i="66"/>
  <c r="G6289" i="66"/>
  <c r="G6288" i="66"/>
  <c r="G6287" i="66"/>
  <c r="G6286" i="66"/>
  <c r="G6285" i="66"/>
  <c r="G6284" i="66"/>
  <c r="G6283" i="66"/>
  <c r="G6282" i="66"/>
  <c r="G6281" i="66"/>
  <c r="G6280" i="66"/>
  <c r="G6279" i="66"/>
  <c r="G6278" i="66"/>
  <c r="G6277" i="66"/>
  <c r="G6276" i="66"/>
  <c r="G6275" i="66"/>
  <c r="G6274" i="66"/>
  <c r="G6273" i="66"/>
  <c r="G6272" i="66"/>
  <c r="G6271" i="66"/>
  <c r="G6270" i="66"/>
  <c r="G6269" i="66"/>
  <c r="G6268" i="66"/>
  <c r="G6267" i="66"/>
  <c r="G6266" i="66"/>
  <c r="G6265" i="66"/>
  <c r="G6264" i="66"/>
  <c r="G6263" i="66"/>
  <c r="G6262" i="66"/>
  <c r="G6261" i="66"/>
  <c r="G6260" i="66"/>
  <c r="G6259" i="66"/>
  <c r="G6258" i="66"/>
  <c r="G6257" i="66"/>
  <c r="G6256" i="66"/>
  <c r="G6255" i="66"/>
  <c r="G6254" i="66"/>
  <c r="G6253" i="66"/>
  <c r="G6252" i="66"/>
  <c r="G6251" i="66"/>
  <c r="G6250" i="66"/>
  <c r="G6249" i="66"/>
  <c r="G6248" i="66"/>
  <c r="G6247" i="66"/>
  <c r="G6246" i="66"/>
  <c r="G6245" i="66"/>
  <c r="G6244" i="66"/>
  <c r="G6243" i="66"/>
  <c r="G6242" i="66"/>
  <c r="G6241" i="66"/>
  <c r="G6240" i="66"/>
  <c r="G6239" i="66"/>
  <c r="G6238" i="66"/>
  <c r="G6237" i="66"/>
  <c r="G6236" i="66"/>
  <c r="G6235" i="66"/>
  <c r="G6234" i="66"/>
  <c r="G6233" i="66"/>
  <c r="G6232" i="66"/>
  <c r="G6231" i="66"/>
  <c r="G6230" i="66"/>
  <c r="G6229" i="66"/>
  <c r="G6228" i="66"/>
  <c r="G6227" i="66"/>
  <c r="G6226" i="66"/>
  <c r="G6225" i="66"/>
  <c r="G6224" i="66"/>
  <c r="G6223" i="66"/>
  <c r="G6222" i="66"/>
  <c r="G6221" i="66"/>
  <c r="G6220" i="66"/>
  <c r="G6219" i="66"/>
  <c r="G6218" i="66"/>
  <c r="G6217" i="66"/>
  <c r="G6216" i="66"/>
  <c r="G6215" i="66"/>
  <c r="G6214" i="66"/>
  <c r="G6213" i="66"/>
  <c r="G6212" i="66"/>
  <c r="G6211" i="66"/>
  <c r="G6210" i="66"/>
  <c r="G6209" i="66"/>
  <c r="G6208" i="66"/>
  <c r="G6207" i="66"/>
  <c r="G6206" i="66"/>
  <c r="G6205" i="66"/>
  <c r="G6204" i="66"/>
  <c r="G6203" i="66"/>
  <c r="G6202" i="66"/>
  <c r="G6201" i="66"/>
  <c r="G6200" i="66"/>
  <c r="G6199" i="66"/>
  <c r="G6198" i="66"/>
  <c r="G6197" i="66"/>
  <c r="G6196" i="66"/>
  <c r="G6195" i="66"/>
  <c r="G6194" i="66"/>
  <c r="G6193" i="66"/>
  <c r="G6192" i="66"/>
  <c r="G6191" i="66"/>
  <c r="G6190" i="66"/>
  <c r="G6189" i="66"/>
  <c r="G6188" i="66"/>
  <c r="G6187" i="66"/>
  <c r="G6186" i="66"/>
  <c r="G6185" i="66"/>
  <c r="G6184" i="66"/>
  <c r="G6183" i="66"/>
  <c r="G6182" i="66"/>
  <c r="G6181" i="66"/>
  <c r="G6180" i="66"/>
  <c r="G6179" i="66"/>
  <c r="G6178" i="66"/>
  <c r="G6177" i="66"/>
  <c r="G6176" i="66"/>
  <c r="G6175" i="66"/>
  <c r="G6174" i="66"/>
  <c r="G6173" i="66"/>
  <c r="G6172" i="66"/>
  <c r="G6171" i="66"/>
  <c r="G6170" i="66"/>
  <c r="G6169" i="66"/>
  <c r="G6168" i="66"/>
  <c r="G6167" i="66"/>
  <c r="G6166" i="66"/>
  <c r="G6165" i="66"/>
  <c r="G6164" i="66"/>
  <c r="G6163" i="66"/>
  <c r="G6162" i="66"/>
  <c r="G6161" i="66"/>
  <c r="G6160" i="66"/>
  <c r="G6159" i="66"/>
  <c r="G6158" i="66"/>
  <c r="G6157" i="66"/>
  <c r="G6156" i="66"/>
  <c r="G6155" i="66"/>
  <c r="G6154" i="66"/>
  <c r="G6153" i="66"/>
  <c r="G6152" i="66"/>
  <c r="G6151" i="66"/>
  <c r="G6150" i="66"/>
  <c r="G6149" i="66"/>
  <c r="G6148" i="66"/>
  <c r="G6147" i="66"/>
  <c r="G6146" i="66"/>
  <c r="G6145" i="66"/>
  <c r="G6144" i="66"/>
  <c r="G6143" i="66"/>
  <c r="G6142" i="66"/>
  <c r="G6141" i="66"/>
  <c r="G6140" i="66"/>
  <c r="G6139" i="66"/>
  <c r="G6138" i="66"/>
  <c r="G6137" i="66"/>
  <c r="G6136" i="66"/>
  <c r="G6135" i="66"/>
  <c r="G6134" i="66"/>
  <c r="G6133" i="66"/>
  <c r="G6132" i="66"/>
  <c r="G6131" i="66"/>
  <c r="G6130" i="66"/>
  <c r="G6129" i="66"/>
  <c r="G6128" i="66"/>
  <c r="G6127" i="66"/>
  <c r="G6126" i="66"/>
  <c r="G6125" i="66"/>
  <c r="G6124" i="66"/>
  <c r="G6123" i="66"/>
  <c r="G6122" i="66"/>
  <c r="G6121" i="66"/>
  <c r="G6120" i="66"/>
  <c r="G6119" i="66"/>
  <c r="G6118" i="66"/>
  <c r="G6117" i="66"/>
  <c r="G6116" i="66"/>
  <c r="G6115" i="66"/>
  <c r="G6114" i="66"/>
  <c r="G6113" i="66"/>
  <c r="G6112" i="66"/>
  <c r="G6111" i="66"/>
  <c r="G6110" i="66"/>
  <c r="G6109" i="66"/>
  <c r="G6108" i="66"/>
  <c r="G6107" i="66"/>
  <c r="G6106" i="66"/>
  <c r="G6105" i="66"/>
  <c r="G6104" i="66"/>
  <c r="G6103" i="66"/>
  <c r="G6102" i="66"/>
  <c r="G6101" i="66"/>
  <c r="G6100" i="66"/>
  <c r="G6099" i="66"/>
  <c r="G6098" i="66"/>
  <c r="G6097" i="66"/>
  <c r="G6096" i="66"/>
  <c r="G6095" i="66"/>
  <c r="G6094" i="66"/>
  <c r="G6093" i="66"/>
  <c r="G6092" i="66"/>
  <c r="G6091" i="66"/>
  <c r="G6090" i="66"/>
  <c r="G6089" i="66"/>
  <c r="G6088" i="66"/>
  <c r="G6087" i="66"/>
  <c r="G6086" i="66"/>
  <c r="G6085" i="66"/>
  <c r="G6084" i="66"/>
  <c r="G6083" i="66"/>
  <c r="G6082" i="66"/>
  <c r="G6081" i="66"/>
  <c r="G6080" i="66"/>
  <c r="G6079" i="66"/>
  <c r="G6078" i="66"/>
  <c r="G6077" i="66"/>
  <c r="G6076" i="66"/>
  <c r="G6075" i="66"/>
  <c r="G6074" i="66"/>
  <c r="G6073" i="66"/>
  <c r="G6072" i="66"/>
  <c r="G6071" i="66"/>
  <c r="G6070" i="66"/>
  <c r="G6069" i="66"/>
  <c r="G6068" i="66"/>
  <c r="G6067" i="66"/>
  <c r="G6066" i="66"/>
  <c r="G6065" i="66"/>
  <c r="G6064" i="66"/>
  <c r="G6063" i="66"/>
  <c r="G6062" i="66"/>
  <c r="G6061" i="66"/>
  <c r="G6060" i="66"/>
  <c r="G6059" i="66"/>
  <c r="G6058" i="66"/>
  <c r="G6057" i="66"/>
  <c r="G6056" i="66"/>
  <c r="G6055" i="66"/>
  <c r="G6054" i="66"/>
  <c r="G6053" i="66"/>
  <c r="G6052" i="66"/>
  <c r="G6051" i="66"/>
  <c r="G6050" i="66"/>
  <c r="G6049" i="66"/>
  <c r="G6048" i="66"/>
  <c r="G6047" i="66"/>
  <c r="G6046" i="66"/>
  <c r="G6045" i="66"/>
  <c r="G6044" i="66"/>
  <c r="G6043" i="66"/>
  <c r="G6042" i="66"/>
  <c r="G6041" i="66"/>
  <c r="G6040" i="66"/>
  <c r="G6039" i="66"/>
  <c r="G6038" i="66"/>
  <c r="G6037" i="66"/>
  <c r="G6036" i="66"/>
  <c r="G6035" i="66"/>
  <c r="G6034" i="66"/>
  <c r="G6033" i="66"/>
  <c r="G6032" i="66"/>
  <c r="G6031" i="66"/>
  <c r="G6030" i="66"/>
  <c r="G6029" i="66"/>
  <c r="G6028" i="66"/>
  <c r="G6027" i="66"/>
  <c r="G6026" i="66"/>
  <c r="G6025" i="66"/>
  <c r="G6024" i="66"/>
  <c r="G6023" i="66"/>
  <c r="G6022" i="66"/>
  <c r="G6021" i="66"/>
  <c r="G6020" i="66"/>
  <c r="G6019" i="66"/>
  <c r="G6018" i="66"/>
  <c r="G6017" i="66"/>
  <c r="G6016" i="66"/>
  <c r="G6015" i="66"/>
  <c r="G6014" i="66"/>
  <c r="G6013" i="66"/>
  <c r="G6012" i="66"/>
  <c r="G6011" i="66"/>
  <c r="G6010" i="66"/>
  <c r="G6009" i="66"/>
  <c r="G6008" i="66"/>
  <c r="G6007" i="66"/>
  <c r="G6006" i="66"/>
  <c r="G6005" i="66"/>
  <c r="G6004" i="66"/>
  <c r="G6003" i="66"/>
  <c r="G6002" i="66"/>
  <c r="G6001" i="66"/>
  <c r="G6000" i="66"/>
  <c r="G5999" i="66"/>
  <c r="G5998" i="66"/>
  <c r="G5997" i="66"/>
  <c r="G5996" i="66"/>
  <c r="G5995" i="66"/>
  <c r="G5994" i="66"/>
  <c r="G5993" i="66"/>
  <c r="G5992" i="66"/>
  <c r="G5991" i="66"/>
  <c r="G5990" i="66"/>
  <c r="G5989" i="66"/>
  <c r="G5988" i="66"/>
  <c r="G5987" i="66"/>
  <c r="G5986" i="66"/>
  <c r="G5985" i="66"/>
  <c r="G5984" i="66"/>
  <c r="G5983" i="66"/>
  <c r="G5982" i="66"/>
  <c r="G5981" i="66"/>
  <c r="G5980" i="66"/>
  <c r="G5979" i="66"/>
  <c r="G5978" i="66"/>
  <c r="G5977" i="66"/>
  <c r="G5976" i="66"/>
  <c r="G5975" i="66"/>
  <c r="G5974" i="66"/>
  <c r="G5973" i="66"/>
  <c r="G5972" i="66"/>
  <c r="G5971" i="66"/>
  <c r="G5970" i="66"/>
  <c r="G5969" i="66"/>
  <c r="G5968" i="66"/>
  <c r="G5967" i="66"/>
  <c r="G5966" i="66"/>
  <c r="G5965" i="66"/>
  <c r="G5964" i="66"/>
  <c r="G5963" i="66"/>
  <c r="G5962" i="66"/>
  <c r="G5961" i="66"/>
  <c r="G5960" i="66"/>
  <c r="G5959" i="66"/>
  <c r="G5958" i="66"/>
  <c r="G5957" i="66"/>
  <c r="G5956" i="66"/>
  <c r="G5955" i="66"/>
  <c r="G5954" i="66"/>
  <c r="G5953" i="66"/>
  <c r="G5952" i="66"/>
  <c r="G5951" i="66"/>
  <c r="G5950" i="66"/>
  <c r="G5949" i="66"/>
  <c r="G5948" i="66"/>
  <c r="G5947" i="66"/>
  <c r="G5946" i="66"/>
  <c r="G5945" i="66"/>
  <c r="G5944" i="66"/>
  <c r="G5943" i="66"/>
  <c r="G5942" i="66"/>
  <c r="G5941" i="66"/>
  <c r="G5940" i="66"/>
  <c r="G5939" i="66"/>
  <c r="G5938" i="66"/>
  <c r="G5937" i="66"/>
  <c r="G5936" i="66"/>
  <c r="G5935" i="66"/>
  <c r="G5934" i="66"/>
  <c r="G5933" i="66"/>
  <c r="G5932" i="66"/>
  <c r="G5931" i="66"/>
  <c r="G5930" i="66"/>
  <c r="G5929" i="66"/>
  <c r="G5928" i="66"/>
  <c r="G5927" i="66"/>
  <c r="G5926" i="66"/>
  <c r="G5925" i="66"/>
  <c r="G5924" i="66"/>
  <c r="G5923" i="66"/>
  <c r="G5922" i="66"/>
  <c r="G5921" i="66"/>
  <c r="G5920" i="66"/>
  <c r="G5919" i="66"/>
  <c r="G5918" i="66"/>
  <c r="G5917" i="66"/>
  <c r="G5916" i="66"/>
  <c r="G5915" i="66"/>
  <c r="G5914" i="66"/>
  <c r="G5913" i="66"/>
  <c r="G5912" i="66"/>
  <c r="G5911" i="66"/>
  <c r="G5910" i="66"/>
  <c r="G5909" i="66"/>
  <c r="G5908" i="66"/>
  <c r="G5907" i="66"/>
  <c r="G5906" i="66"/>
  <c r="G5905" i="66"/>
  <c r="G5904" i="66"/>
  <c r="G5903" i="66"/>
  <c r="G5902" i="66"/>
  <c r="G5901" i="66"/>
  <c r="G5900" i="66"/>
  <c r="G5899" i="66"/>
  <c r="G5898" i="66"/>
  <c r="G5897" i="66"/>
  <c r="G5896" i="66"/>
  <c r="G5895" i="66"/>
  <c r="G5894" i="66"/>
  <c r="G5893" i="66"/>
  <c r="G5892" i="66"/>
  <c r="G5891" i="66"/>
  <c r="G5890" i="66"/>
  <c r="G5889" i="66"/>
  <c r="G5888" i="66"/>
  <c r="G5887" i="66"/>
  <c r="G5886" i="66"/>
  <c r="G5885" i="66"/>
  <c r="G5884" i="66"/>
  <c r="G5883" i="66"/>
  <c r="G5882" i="66"/>
  <c r="G5881" i="66"/>
  <c r="G5880" i="66"/>
  <c r="G5879" i="66"/>
  <c r="G5878" i="66"/>
  <c r="G5877" i="66"/>
  <c r="G5876" i="66"/>
  <c r="G5875" i="66"/>
  <c r="G5874" i="66"/>
  <c r="G5873" i="66"/>
  <c r="G5872" i="66"/>
  <c r="G5871" i="66"/>
  <c r="G5870" i="66"/>
  <c r="G5869" i="66"/>
  <c r="G5868" i="66"/>
  <c r="G5867" i="66"/>
  <c r="G5866" i="66"/>
  <c r="G5865" i="66"/>
  <c r="G5864" i="66"/>
  <c r="G5863" i="66"/>
  <c r="G5862" i="66"/>
  <c r="G5861" i="66"/>
  <c r="G5860" i="66"/>
  <c r="G5859" i="66"/>
  <c r="G5858" i="66"/>
  <c r="G5857" i="66"/>
  <c r="G5856" i="66"/>
  <c r="G5855" i="66"/>
  <c r="G5854" i="66"/>
  <c r="G5853" i="66"/>
  <c r="G5852" i="66"/>
  <c r="G5851" i="66"/>
  <c r="G5850" i="66"/>
  <c r="G5849" i="66"/>
  <c r="G5848" i="66"/>
  <c r="G5847" i="66"/>
  <c r="G5846" i="66"/>
  <c r="G5845" i="66"/>
  <c r="G5844" i="66"/>
  <c r="G5843" i="66"/>
  <c r="G5842" i="66"/>
  <c r="G5841" i="66"/>
  <c r="G5840" i="66"/>
  <c r="G5839" i="66"/>
  <c r="G5838" i="66"/>
  <c r="G5837" i="66"/>
  <c r="G5836" i="66"/>
  <c r="G5835" i="66"/>
  <c r="G5834" i="66"/>
  <c r="G5833" i="66"/>
  <c r="G5832" i="66"/>
  <c r="G5831" i="66"/>
  <c r="G5830" i="66"/>
  <c r="G5829" i="66"/>
  <c r="G5828" i="66"/>
  <c r="G5827" i="66"/>
  <c r="G5826" i="66"/>
  <c r="G5825" i="66"/>
  <c r="G5824" i="66"/>
  <c r="G5823" i="66"/>
  <c r="G5822" i="66"/>
  <c r="G5821" i="66"/>
  <c r="G5820" i="66"/>
  <c r="G5819" i="66"/>
  <c r="G5818" i="66"/>
  <c r="G5817" i="66"/>
  <c r="G5816" i="66"/>
  <c r="G5815" i="66"/>
  <c r="G5814" i="66"/>
  <c r="G5813" i="66"/>
  <c r="G5812" i="66"/>
  <c r="G5811" i="66"/>
  <c r="G5810" i="66"/>
  <c r="G5809" i="66"/>
  <c r="G5808" i="66"/>
  <c r="G5807" i="66"/>
  <c r="G5806" i="66"/>
  <c r="G5805" i="66"/>
  <c r="G5804" i="66"/>
  <c r="G5803" i="66"/>
  <c r="G5802" i="66"/>
  <c r="G5801" i="66"/>
  <c r="G5800" i="66"/>
  <c r="G5799" i="66"/>
  <c r="G5798" i="66"/>
  <c r="G5797" i="66"/>
  <c r="G5796" i="66"/>
  <c r="G5795" i="66"/>
  <c r="G5794" i="66"/>
  <c r="G5793" i="66"/>
  <c r="G5792" i="66"/>
  <c r="G5791" i="66"/>
  <c r="G5790" i="66"/>
  <c r="G5789" i="66"/>
  <c r="G5788" i="66"/>
  <c r="G5787" i="66"/>
  <c r="G5786" i="66"/>
  <c r="G5785" i="66"/>
  <c r="G5784" i="66"/>
  <c r="G5783" i="66"/>
  <c r="G5782" i="66"/>
  <c r="G5781" i="66"/>
  <c r="G5780" i="66"/>
  <c r="G5779" i="66"/>
  <c r="G5778" i="66"/>
  <c r="G5777" i="66"/>
  <c r="G5776" i="66"/>
  <c r="G5775" i="66"/>
  <c r="G5774" i="66"/>
  <c r="G5773" i="66"/>
  <c r="G5772" i="66"/>
  <c r="G5771" i="66"/>
  <c r="G5770" i="66"/>
  <c r="G5769" i="66"/>
  <c r="G5768" i="66"/>
  <c r="G5767" i="66"/>
  <c r="G5766" i="66"/>
  <c r="G5765" i="66"/>
  <c r="G5764" i="66"/>
  <c r="G5763" i="66"/>
  <c r="G5762" i="66"/>
  <c r="G5761" i="66"/>
  <c r="G5760" i="66"/>
  <c r="G5759" i="66"/>
  <c r="G5758" i="66"/>
  <c r="G5757" i="66"/>
  <c r="G5756" i="66"/>
  <c r="G5755" i="66"/>
  <c r="G5754" i="66"/>
  <c r="G5753" i="66"/>
  <c r="G5752" i="66"/>
  <c r="G5751" i="66"/>
  <c r="G5750" i="66"/>
  <c r="G5749" i="66"/>
  <c r="G5748" i="66"/>
  <c r="G5747" i="66"/>
  <c r="G5746" i="66"/>
  <c r="G5745" i="66"/>
  <c r="G5744" i="66"/>
  <c r="G5743" i="66"/>
  <c r="G5742" i="66"/>
  <c r="G5741" i="66"/>
  <c r="G5740" i="66"/>
  <c r="G5739" i="66"/>
  <c r="G5738" i="66"/>
  <c r="G5737" i="66"/>
  <c r="G5736" i="66"/>
  <c r="G5735" i="66"/>
  <c r="G5734" i="66"/>
  <c r="G5733" i="66"/>
  <c r="G5732" i="66"/>
  <c r="G5731" i="66"/>
  <c r="G5730" i="66"/>
  <c r="G5729" i="66"/>
  <c r="G5728" i="66"/>
  <c r="G5727" i="66"/>
  <c r="G5726" i="66"/>
  <c r="G5725" i="66"/>
  <c r="G5724" i="66"/>
  <c r="G5723" i="66"/>
  <c r="G5722" i="66"/>
  <c r="G5721" i="66"/>
  <c r="G5720" i="66"/>
  <c r="G5719" i="66"/>
  <c r="G5718" i="66"/>
  <c r="G5717" i="66"/>
  <c r="G5716" i="66"/>
  <c r="G5715" i="66"/>
  <c r="G5714" i="66"/>
  <c r="G5713" i="66"/>
  <c r="G5712" i="66"/>
  <c r="G5711" i="66"/>
  <c r="G5710" i="66"/>
  <c r="G5709" i="66"/>
  <c r="G5708" i="66"/>
  <c r="G5707" i="66"/>
  <c r="G5706" i="66"/>
  <c r="G5705" i="66"/>
  <c r="G5704" i="66"/>
  <c r="G5703" i="66"/>
  <c r="G5702" i="66"/>
  <c r="G5701" i="66"/>
  <c r="G5700" i="66"/>
  <c r="G5699" i="66"/>
  <c r="G5698" i="66"/>
  <c r="G5697" i="66"/>
  <c r="G5696" i="66"/>
  <c r="G5695" i="66"/>
  <c r="G5694" i="66"/>
  <c r="G5693" i="66"/>
  <c r="G5692" i="66"/>
  <c r="G5691" i="66"/>
  <c r="G5690" i="66"/>
  <c r="G5689" i="66"/>
  <c r="G5688" i="66"/>
  <c r="G5687" i="66"/>
  <c r="G5686" i="66"/>
  <c r="G5685" i="66"/>
  <c r="G5684" i="66"/>
  <c r="G5683" i="66"/>
  <c r="G5682" i="66"/>
  <c r="G5681" i="66"/>
  <c r="G5680" i="66"/>
  <c r="G5679" i="66"/>
  <c r="G5678" i="66"/>
  <c r="G5677" i="66"/>
  <c r="G5676" i="66"/>
  <c r="G5675" i="66"/>
  <c r="G5674" i="66"/>
  <c r="G5673" i="66"/>
  <c r="G5672" i="66"/>
  <c r="G5671" i="66"/>
  <c r="G5670" i="66"/>
  <c r="G5669" i="66"/>
  <c r="G5668" i="66"/>
  <c r="G5667" i="66"/>
  <c r="G5666" i="66"/>
  <c r="G5665" i="66"/>
  <c r="G5664" i="66"/>
  <c r="G5663" i="66"/>
  <c r="G5662" i="66"/>
  <c r="G5661" i="66"/>
  <c r="G5660" i="66"/>
  <c r="G5659" i="66"/>
  <c r="G5658" i="66"/>
  <c r="G5657" i="66"/>
  <c r="G5656" i="66"/>
  <c r="G5655" i="66"/>
  <c r="G5654" i="66"/>
  <c r="G5653" i="66"/>
  <c r="G5652" i="66"/>
  <c r="G5651" i="66"/>
  <c r="G5650" i="66"/>
  <c r="G5649" i="66"/>
  <c r="G5648" i="66"/>
  <c r="G5647" i="66"/>
  <c r="G5646" i="66"/>
  <c r="G5645" i="66"/>
  <c r="G5644" i="66"/>
  <c r="G5643" i="66"/>
  <c r="G5642" i="66"/>
  <c r="G5641" i="66"/>
  <c r="G5640" i="66"/>
  <c r="G5639" i="66"/>
  <c r="G5638" i="66"/>
  <c r="G5637" i="66"/>
  <c r="G5636" i="66"/>
  <c r="G5635" i="66"/>
  <c r="G5634" i="66"/>
  <c r="G5633" i="66"/>
  <c r="G5632" i="66"/>
  <c r="G5631" i="66"/>
  <c r="G5630" i="66"/>
  <c r="G5629" i="66"/>
  <c r="G5628" i="66"/>
  <c r="G5627" i="66"/>
  <c r="G5626" i="66"/>
  <c r="G5625" i="66"/>
  <c r="G5624" i="66"/>
  <c r="G5623" i="66"/>
  <c r="G5622" i="66"/>
  <c r="G5621" i="66"/>
  <c r="G5620" i="66"/>
  <c r="G5619" i="66"/>
  <c r="G5618" i="66"/>
  <c r="G5617" i="66"/>
  <c r="G5616" i="66"/>
  <c r="G5615" i="66"/>
  <c r="G5614" i="66"/>
  <c r="G5613" i="66"/>
  <c r="G5612" i="66"/>
  <c r="G5611" i="66"/>
  <c r="G5610" i="66"/>
  <c r="G5609" i="66"/>
  <c r="G5608" i="66"/>
  <c r="G5607" i="66"/>
  <c r="G5606" i="66"/>
  <c r="G5605" i="66"/>
  <c r="G5604" i="66"/>
  <c r="G5603" i="66"/>
  <c r="G5602" i="66"/>
  <c r="G5601" i="66"/>
  <c r="G5600" i="66"/>
  <c r="G5599" i="66"/>
  <c r="G5598" i="66"/>
  <c r="G5597" i="66"/>
  <c r="G5596" i="66"/>
  <c r="G5595" i="66"/>
  <c r="G5594" i="66"/>
  <c r="G5593" i="66"/>
  <c r="G5592" i="66"/>
  <c r="G5591" i="66"/>
  <c r="G5590" i="66"/>
  <c r="G5589" i="66"/>
  <c r="G5588" i="66"/>
  <c r="G5587" i="66"/>
  <c r="G5586" i="66"/>
  <c r="G5585" i="66"/>
  <c r="G5584" i="66"/>
  <c r="G5583" i="66"/>
  <c r="G5582" i="66"/>
  <c r="G5581" i="66"/>
  <c r="G5580" i="66"/>
  <c r="G5579" i="66"/>
  <c r="G5578" i="66"/>
  <c r="G5577" i="66"/>
  <c r="G5576" i="66"/>
  <c r="G5575" i="66"/>
  <c r="G5574" i="66"/>
  <c r="G5573" i="66"/>
  <c r="G5572" i="66"/>
  <c r="G5571" i="66"/>
  <c r="G5570" i="66"/>
  <c r="G5569" i="66"/>
  <c r="G5568" i="66"/>
  <c r="G5567" i="66"/>
  <c r="G5566" i="66"/>
  <c r="G5565" i="66"/>
  <c r="G5564" i="66"/>
  <c r="G5563" i="66"/>
  <c r="G5562" i="66"/>
  <c r="G5561" i="66"/>
  <c r="G5560" i="66"/>
  <c r="G5559" i="66"/>
  <c r="G5558" i="66"/>
  <c r="G5557" i="66"/>
  <c r="G5556" i="66"/>
  <c r="G5555" i="66"/>
  <c r="G5554" i="66"/>
  <c r="G5553" i="66"/>
  <c r="G5552" i="66"/>
  <c r="G5551" i="66"/>
  <c r="G5550" i="66"/>
  <c r="G5549" i="66"/>
  <c r="G5548" i="66"/>
  <c r="G5547" i="66"/>
  <c r="G5546" i="66"/>
  <c r="G5545" i="66"/>
  <c r="G5544" i="66"/>
  <c r="G5543" i="66"/>
  <c r="G5542" i="66"/>
  <c r="G5541" i="66"/>
  <c r="G5540" i="66"/>
  <c r="G5539" i="66"/>
  <c r="G5538" i="66"/>
  <c r="G5537" i="66"/>
  <c r="G5536" i="66"/>
  <c r="G5535" i="66"/>
  <c r="G5534" i="66"/>
  <c r="G5533" i="66"/>
  <c r="G5532" i="66"/>
  <c r="G5531" i="66"/>
  <c r="G5530" i="66"/>
  <c r="G5529" i="66"/>
  <c r="G5528" i="66"/>
  <c r="G5527" i="66"/>
  <c r="G5526" i="66"/>
  <c r="G5525" i="66"/>
  <c r="G5524" i="66"/>
  <c r="G5523" i="66"/>
  <c r="G5522" i="66"/>
  <c r="G5521" i="66"/>
  <c r="G5520" i="66"/>
  <c r="G5519" i="66"/>
  <c r="G5518" i="66"/>
  <c r="G5517" i="66"/>
  <c r="G5516" i="66"/>
  <c r="G5515" i="66"/>
  <c r="G5514" i="66"/>
  <c r="G5513" i="66"/>
  <c r="G5512" i="66"/>
  <c r="G5511" i="66"/>
  <c r="G5510" i="66"/>
  <c r="G5509" i="66"/>
  <c r="G5508" i="66"/>
  <c r="G5507" i="66"/>
  <c r="G5506" i="66"/>
  <c r="G5505" i="66"/>
  <c r="G5504" i="66"/>
  <c r="G5503" i="66"/>
  <c r="G5502" i="66"/>
  <c r="G5501" i="66"/>
  <c r="G5500" i="66"/>
  <c r="G5499" i="66"/>
  <c r="G5498" i="66"/>
  <c r="G5497" i="66"/>
  <c r="G5496" i="66"/>
  <c r="G5495" i="66"/>
  <c r="G5494" i="66"/>
  <c r="G5493" i="66"/>
  <c r="G5492" i="66"/>
  <c r="G5491" i="66"/>
  <c r="G5490" i="66"/>
  <c r="G5489" i="66"/>
  <c r="G5488" i="66"/>
  <c r="G5487" i="66"/>
  <c r="G5486" i="66"/>
  <c r="G5485" i="66"/>
  <c r="G5484" i="66"/>
  <c r="G5483" i="66"/>
  <c r="G5482" i="66"/>
  <c r="G5481" i="66"/>
  <c r="G5480" i="66"/>
  <c r="G5479" i="66"/>
  <c r="G5478" i="66"/>
  <c r="G5477" i="66"/>
  <c r="G5476" i="66"/>
  <c r="G5475" i="66"/>
  <c r="G5474" i="66"/>
  <c r="G5473" i="66"/>
  <c r="G5472" i="66"/>
  <c r="G5471" i="66"/>
  <c r="G5470" i="66"/>
  <c r="G5469" i="66"/>
  <c r="G5468" i="66"/>
  <c r="G5467" i="66"/>
  <c r="G5466" i="66"/>
  <c r="G5465" i="66"/>
  <c r="G5464" i="66"/>
  <c r="G5463" i="66"/>
  <c r="G5462" i="66"/>
  <c r="G5461" i="66"/>
  <c r="G5460" i="66"/>
  <c r="G5459" i="66"/>
  <c r="G5458" i="66"/>
  <c r="G5457" i="66"/>
  <c r="G5456" i="66"/>
  <c r="G5455" i="66"/>
  <c r="G5454" i="66"/>
  <c r="G5453" i="66"/>
  <c r="G5452" i="66"/>
  <c r="G5451" i="66"/>
  <c r="G5450" i="66"/>
  <c r="G5449" i="66"/>
  <c r="G5448" i="66"/>
  <c r="G5447" i="66"/>
  <c r="G5446" i="66"/>
  <c r="G5445" i="66"/>
  <c r="G5444" i="66"/>
  <c r="G5443" i="66"/>
  <c r="G5442" i="66"/>
  <c r="G5441" i="66"/>
  <c r="G5440" i="66"/>
  <c r="G5439" i="66"/>
  <c r="G5438" i="66"/>
  <c r="G5437" i="66"/>
  <c r="G5436" i="66"/>
  <c r="G5435" i="66"/>
  <c r="G5434" i="66"/>
  <c r="G5433" i="66"/>
  <c r="G5432" i="66"/>
  <c r="G5431" i="66"/>
  <c r="G5430" i="66"/>
  <c r="G5429" i="66"/>
  <c r="G5428" i="66"/>
  <c r="G5427" i="66"/>
  <c r="G5426" i="66"/>
  <c r="G5425" i="66"/>
  <c r="G5424" i="66"/>
  <c r="G5423" i="66"/>
  <c r="G5422" i="66"/>
  <c r="G5421" i="66"/>
  <c r="G5420" i="66"/>
  <c r="G5419" i="66"/>
  <c r="G5418" i="66"/>
  <c r="G5417" i="66"/>
  <c r="G5416" i="66"/>
  <c r="G5415" i="66"/>
  <c r="G5414" i="66"/>
  <c r="G5413" i="66"/>
  <c r="G5412" i="66"/>
  <c r="G5411" i="66"/>
  <c r="G5410" i="66"/>
  <c r="G5409" i="66"/>
  <c r="G5408" i="66"/>
  <c r="G5407" i="66"/>
  <c r="G5406" i="66"/>
  <c r="G5405" i="66"/>
  <c r="G5404" i="66"/>
  <c r="G5403" i="66"/>
  <c r="G5402" i="66"/>
  <c r="G5401" i="66"/>
  <c r="G5400" i="66"/>
  <c r="G5399" i="66"/>
  <c r="G5398" i="66"/>
  <c r="G5397" i="66"/>
  <c r="G5396" i="66"/>
  <c r="G5395" i="66"/>
  <c r="G5394" i="66"/>
  <c r="G5393" i="66"/>
  <c r="G5392" i="66"/>
  <c r="G5391" i="66"/>
  <c r="G5390" i="66"/>
  <c r="G5389" i="66"/>
  <c r="G5388" i="66"/>
  <c r="G5387" i="66"/>
  <c r="G5386" i="66"/>
  <c r="G5385" i="66"/>
  <c r="G5384" i="66"/>
  <c r="G5383" i="66"/>
  <c r="G5382" i="66"/>
  <c r="G5381" i="66"/>
  <c r="G5380" i="66"/>
  <c r="G5379" i="66"/>
  <c r="G5378" i="66"/>
  <c r="G5377" i="66"/>
  <c r="G5376" i="66"/>
  <c r="G5375" i="66"/>
  <c r="G5374" i="66"/>
  <c r="G5373" i="66"/>
  <c r="G5372" i="66"/>
  <c r="G5371" i="66"/>
  <c r="G5370" i="66"/>
  <c r="G5369" i="66"/>
  <c r="G5368" i="66"/>
  <c r="G5367" i="66"/>
  <c r="G5366" i="66"/>
  <c r="G5365" i="66"/>
  <c r="G5364" i="66"/>
  <c r="G5363" i="66"/>
  <c r="G5362" i="66"/>
  <c r="G5361" i="66"/>
  <c r="G5360" i="66"/>
  <c r="G5359" i="66"/>
  <c r="G5358" i="66"/>
  <c r="G5357" i="66"/>
  <c r="G5356" i="66"/>
  <c r="G5355" i="66"/>
  <c r="G5354" i="66"/>
  <c r="G5353" i="66"/>
  <c r="G5352" i="66"/>
  <c r="G5351" i="66"/>
  <c r="G5350" i="66"/>
  <c r="G5349" i="66"/>
  <c r="G5348" i="66"/>
  <c r="G5347" i="66"/>
  <c r="G5346" i="66"/>
  <c r="G5345" i="66"/>
  <c r="G5344" i="66"/>
  <c r="G5343" i="66"/>
  <c r="G5342" i="66"/>
  <c r="G5341" i="66"/>
  <c r="G5340" i="66"/>
  <c r="G5339" i="66"/>
  <c r="G5338" i="66"/>
  <c r="G5337" i="66"/>
  <c r="G5336" i="66"/>
  <c r="G5335" i="66"/>
  <c r="G5334" i="66"/>
  <c r="G5333" i="66"/>
  <c r="G5332" i="66"/>
  <c r="G5331" i="66"/>
  <c r="G5330" i="66"/>
  <c r="G5329" i="66"/>
  <c r="G5328" i="66"/>
  <c r="G5327" i="66"/>
  <c r="G5326" i="66"/>
  <c r="G5325" i="66"/>
  <c r="G5324" i="66"/>
  <c r="G5323" i="66"/>
  <c r="G5322" i="66"/>
  <c r="G5321" i="66"/>
  <c r="G5320" i="66"/>
  <c r="G5319" i="66"/>
  <c r="G5318" i="66"/>
  <c r="G5317" i="66"/>
  <c r="G5316" i="66"/>
  <c r="G5315" i="66"/>
  <c r="G5314" i="66"/>
  <c r="G5313" i="66"/>
  <c r="G5312" i="66"/>
  <c r="G5311" i="66"/>
  <c r="G5310" i="66"/>
  <c r="G5309" i="66"/>
  <c r="G5308" i="66"/>
  <c r="G5307" i="66"/>
  <c r="G5306" i="66"/>
  <c r="G5305" i="66"/>
  <c r="G5304" i="66"/>
  <c r="G5303" i="66"/>
  <c r="G5302" i="66"/>
  <c r="G5301" i="66"/>
  <c r="G5300" i="66"/>
  <c r="G5299" i="66"/>
  <c r="G5298" i="66"/>
  <c r="G5297" i="66"/>
  <c r="G5296" i="66"/>
  <c r="G5295" i="66"/>
  <c r="G5294" i="66"/>
  <c r="G5293" i="66"/>
  <c r="G5292" i="66"/>
  <c r="G5291" i="66"/>
  <c r="G5290" i="66"/>
  <c r="G5289" i="66"/>
  <c r="G5288" i="66"/>
  <c r="G5287" i="66"/>
  <c r="G5286" i="66"/>
  <c r="G5285" i="66"/>
  <c r="G5284" i="66"/>
  <c r="G5283" i="66"/>
  <c r="G5282" i="66"/>
  <c r="G5281" i="66"/>
  <c r="G5280" i="66"/>
  <c r="G5279" i="66"/>
  <c r="G5278" i="66"/>
  <c r="G5277" i="66"/>
  <c r="G5276" i="66"/>
  <c r="G5275" i="66"/>
  <c r="G5274" i="66"/>
  <c r="G5273" i="66"/>
  <c r="G5272" i="66"/>
  <c r="G5271" i="66"/>
  <c r="G5270" i="66"/>
  <c r="G5269" i="66"/>
  <c r="G5268" i="66"/>
  <c r="G5267" i="66"/>
  <c r="G5266" i="66"/>
  <c r="G5265" i="66"/>
  <c r="G5264" i="66"/>
  <c r="G5263" i="66"/>
  <c r="G5262" i="66"/>
  <c r="G5261" i="66"/>
  <c r="G5260" i="66"/>
  <c r="G5259" i="66"/>
  <c r="G5258" i="66"/>
  <c r="G5257" i="66"/>
  <c r="G5256" i="66"/>
  <c r="G5255" i="66"/>
  <c r="G5254" i="66"/>
  <c r="G5253" i="66"/>
  <c r="G5252" i="66"/>
  <c r="G5251" i="66"/>
  <c r="G5250" i="66"/>
  <c r="G5249" i="66"/>
  <c r="G5248" i="66"/>
  <c r="G5247" i="66"/>
  <c r="G5246" i="66"/>
  <c r="G5245" i="66"/>
  <c r="G5244" i="66"/>
  <c r="G5243" i="66"/>
  <c r="G5242" i="66"/>
  <c r="G5241" i="66"/>
  <c r="G5240" i="66"/>
  <c r="G5239" i="66"/>
  <c r="G5238" i="66"/>
  <c r="G5237" i="66"/>
  <c r="G5236" i="66"/>
  <c r="G5235" i="66"/>
  <c r="G5234" i="66"/>
  <c r="G5233" i="66"/>
  <c r="G5232" i="66"/>
  <c r="G5231" i="66"/>
  <c r="G5230" i="66"/>
  <c r="G5229" i="66"/>
  <c r="G5228" i="66"/>
  <c r="G5227" i="66"/>
  <c r="G5226" i="66"/>
  <c r="G5225" i="66"/>
  <c r="G5224" i="66"/>
  <c r="G5223" i="66"/>
  <c r="G5222" i="66"/>
  <c r="G5221" i="66"/>
  <c r="G5220" i="66"/>
  <c r="G5219" i="66"/>
  <c r="G5218" i="66"/>
  <c r="G5217" i="66"/>
  <c r="G5216" i="66"/>
  <c r="G5215" i="66"/>
  <c r="G5214" i="66"/>
  <c r="G5213" i="66"/>
  <c r="G5212" i="66"/>
  <c r="G5211" i="66"/>
  <c r="G5210" i="66"/>
  <c r="G5209" i="66"/>
  <c r="G5208" i="66"/>
  <c r="G5207" i="66"/>
  <c r="G5206" i="66"/>
  <c r="G5205" i="66"/>
  <c r="G5204" i="66"/>
  <c r="G5203" i="66"/>
  <c r="G5202" i="66"/>
  <c r="G5201" i="66"/>
  <c r="G5200" i="66"/>
  <c r="G5199" i="66"/>
  <c r="G5198" i="66"/>
  <c r="G5197" i="66"/>
  <c r="G5196" i="66"/>
  <c r="G5195" i="66"/>
  <c r="G5194" i="66"/>
  <c r="G5193" i="66"/>
  <c r="G5192" i="66"/>
  <c r="G5191" i="66"/>
  <c r="G5190" i="66"/>
  <c r="G5189" i="66"/>
  <c r="G5188" i="66"/>
  <c r="G5187" i="66"/>
  <c r="G5186" i="66"/>
  <c r="G5185" i="66"/>
  <c r="G5184" i="66"/>
  <c r="G5183" i="66"/>
  <c r="G5182" i="66"/>
  <c r="G5181" i="66"/>
  <c r="G5180" i="66"/>
  <c r="G5179" i="66"/>
  <c r="G5178" i="66"/>
  <c r="G5177" i="66"/>
  <c r="G5176" i="66"/>
  <c r="G5175" i="66"/>
  <c r="G5174" i="66"/>
  <c r="G5173" i="66"/>
  <c r="G5172" i="66"/>
  <c r="G5171" i="66"/>
  <c r="G5170" i="66"/>
  <c r="G5169" i="66"/>
  <c r="G5168" i="66"/>
  <c r="G5167" i="66"/>
  <c r="G5166" i="66"/>
  <c r="G5165" i="66"/>
  <c r="G5164" i="66"/>
  <c r="G5163" i="66"/>
  <c r="G5162" i="66"/>
  <c r="G5161" i="66"/>
  <c r="G5160" i="66"/>
  <c r="G5159" i="66"/>
  <c r="G5158" i="66"/>
  <c r="G5157" i="66"/>
  <c r="G5156" i="66"/>
  <c r="G5155" i="66"/>
  <c r="G5154" i="66"/>
  <c r="G5153" i="66"/>
  <c r="G5152" i="66"/>
  <c r="G5151" i="66"/>
  <c r="G5150" i="66"/>
  <c r="G5149" i="66"/>
  <c r="G5148" i="66"/>
  <c r="G5147" i="66"/>
  <c r="G5146" i="66"/>
  <c r="G5145" i="66"/>
  <c r="G5144" i="66"/>
  <c r="G5143" i="66"/>
  <c r="G5142" i="66"/>
  <c r="G5141" i="66"/>
  <c r="G5140" i="66"/>
  <c r="G5139" i="66"/>
  <c r="G5138" i="66"/>
  <c r="G5137" i="66"/>
  <c r="G5136" i="66"/>
  <c r="G5135" i="66"/>
  <c r="G5134" i="66"/>
  <c r="G5133" i="66"/>
  <c r="G5132" i="66"/>
  <c r="G5131" i="66"/>
  <c r="G5130" i="66"/>
  <c r="G5129" i="66"/>
  <c r="G5128" i="66"/>
  <c r="G5127" i="66"/>
  <c r="G5126" i="66"/>
  <c r="G5125" i="66"/>
  <c r="G5124" i="66"/>
  <c r="G5123" i="66"/>
  <c r="G5122" i="66"/>
  <c r="G5121" i="66"/>
  <c r="G5120" i="66"/>
  <c r="G5119" i="66"/>
  <c r="G5118" i="66"/>
  <c r="G5117" i="66"/>
  <c r="G5116" i="66"/>
  <c r="G5115" i="66"/>
  <c r="G5114" i="66"/>
  <c r="G5113" i="66"/>
  <c r="G5112" i="66"/>
  <c r="G5111" i="66"/>
  <c r="G5110" i="66"/>
  <c r="G5109" i="66"/>
  <c r="G5108" i="66"/>
  <c r="G5107" i="66"/>
  <c r="G5106" i="66"/>
  <c r="G5105" i="66"/>
  <c r="G5104" i="66"/>
  <c r="G5103" i="66"/>
  <c r="G5102" i="66"/>
  <c r="G5101" i="66"/>
  <c r="G5100" i="66"/>
  <c r="G5099" i="66"/>
  <c r="G5098" i="66"/>
  <c r="G5097" i="66"/>
  <c r="G5096" i="66"/>
  <c r="G5095" i="66"/>
  <c r="G5094" i="66"/>
  <c r="G5093" i="66"/>
  <c r="G5092" i="66"/>
  <c r="G5091" i="66"/>
  <c r="G5090" i="66"/>
  <c r="G5089" i="66"/>
  <c r="G5088" i="66"/>
  <c r="G5087" i="66"/>
  <c r="G5086" i="66"/>
  <c r="G5085" i="66"/>
  <c r="G5084" i="66"/>
  <c r="G5083" i="66"/>
  <c r="G5082" i="66"/>
  <c r="G5081" i="66"/>
  <c r="G5080" i="66"/>
  <c r="G5079" i="66"/>
  <c r="G5078" i="66"/>
  <c r="G5077" i="66"/>
  <c r="G5076" i="66"/>
  <c r="G5075" i="66"/>
  <c r="G5074" i="66"/>
  <c r="G5073" i="66"/>
  <c r="G5072" i="66"/>
  <c r="G5071" i="66"/>
  <c r="G5070" i="66"/>
  <c r="G5069" i="66"/>
  <c r="G5068" i="66"/>
  <c r="G5067" i="66"/>
  <c r="G5066" i="66"/>
  <c r="G5065" i="66"/>
  <c r="G5064" i="66"/>
  <c r="G5063" i="66"/>
  <c r="G5062" i="66"/>
  <c r="G5061" i="66"/>
  <c r="G5060" i="66"/>
  <c r="G5059" i="66"/>
  <c r="G5058" i="66"/>
  <c r="G5057" i="66"/>
  <c r="G5056" i="66"/>
  <c r="G5055" i="66"/>
  <c r="G5054" i="66"/>
  <c r="G5053" i="66"/>
  <c r="G5052" i="66"/>
  <c r="G5051" i="66"/>
  <c r="G5050" i="66"/>
  <c r="G5049" i="66"/>
  <c r="G5048" i="66"/>
  <c r="G5047" i="66"/>
  <c r="G5046" i="66"/>
  <c r="G5045" i="66"/>
  <c r="G5044" i="66"/>
  <c r="G5043" i="66"/>
  <c r="G5042" i="66"/>
  <c r="G5041" i="66"/>
  <c r="G5040" i="66"/>
  <c r="G5039" i="66"/>
  <c r="G5038" i="66"/>
  <c r="G5037" i="66"/>
  <c r="G5036" i="66"/>
  <c r="G5035" i="66"/>
  <c r="G5034" i="66"/>
  <c r="G5033" i="66"/>
  <c r="G5032" i="66"/>
  <c r="G5031" i="66"/>
  <c r="G5030" i="66"/>
  <c r="G5029" i="66"/>
  <c r="G5028" i="66"/>
  <c r="G5027" i="66"/>
  <c r="G5026" i="66"/>
  <c r="G5025" i="66"/>
  <c r="G5024" i="66"/>
  <c r="G5023" i="66"/>
  <c r="G5022" i="66"/>
  <c r="G5021" i="66"/>
  <c r="G5020" i="66"/>
  <c r="G5019" i="66"/>
  <c r="G5018" i="66"/>
  <c r="G5017" i="66"/>
  <c r="G5016" i="66"/>
  <c r="G5015" i="66"/>
  <c r="G5014" i="66"/>
  <c r="G5013" i="66"/>
  <c r="G5012" i="66"/>
  <c r="G5011" i="66"/>
  <c r="G5010" i="66"/>
  <c r="G5009" i="66"/>
  <c r="G5008" i="66"/>
  <c r="G5007" i="66"/>
  <c r="G5006" i="66"/>
  <c r="G5005" i="66"/>
  <c r="G5004" i="66"/>
  <c r="G5003" i="66"/>
  <c r="G5002" i="66"/>
  <c r="G5001" i="66"/>
  <c r="G5000" i="66"/>
  <c r="G4999" i="66"/>
  <c r="G4998" i="66"/>
  <c r="G4997" i="66"/>
  <c r="G4996" i="66"/>
  <c r="G4995" i="66"/>
  <c r="G4994" i="66"/>
  <c r="G4993" i="66"/>
  <c r="G4992" i="66"/>
  <c r="G4991" i="66"/>
  <c r="G4990" i="66"/>
  <c r="G4989" i="66"/>
  <c r="G4988" i="66"/>
  <c r="G4987" i="66"/>
  <c r="G4986" i="66"/>
  <c r="G4985" i="66"/>
  <c r="G4984" i="66"/>
  <c r="G4983" i="66"/>
  <c r="G4982" i="66"/>
  <c r="G4981" i="66"/>
  <c r="G4980" i="66"/>
  <c r="G4979" i="66"/>
  <c r="G4978" i="66"/>
  <c r="G4977" i="66"/>
  <c r="G4976" i="66"/>
  <c r="G4975" i="66"/>
  <c r="G4974" i="66"/>
  <c r="G4973" i="66"/>
  <c r="G4972" i="66"/>
  <c r="G4971" i="66"/>
  <c r="G4970" i="66"/>
  <c r="G4969" i="66"/>
  <c r="G4968" i="66"/>
  <c r="G4967" i="66"/>
  <c r="G4966" i="66"/>
  <c r="G4965" i="66"/>
  <c r="G4964" i="66"/>
  <c r="G4963" i="66"/>
  <c r="G4962" i="66"/>
  <c r="G4961" i="66"/>
  <c r="G4960" i="66"/>
  <c r="G4959" i="66"/>
  <c r="G4958" i="66"/>
  <c r="G4957" i="66"/>
  <c r="G4956" i="66"/>
  <c r="G4955" i="66"/>
  <c r="G4954" i="66"/>
  <c r="G4953" i="66"/>
  <c r="G4952" i="66"/>
  <c r="G4951" i="66"/>
  <c r="G4950" i="66"/>
  <c r="G4949" i="66"/>
  <c r="G4948" i="66"/>
  <c r="G4947" i="66"/>
  <c r="G4946" i="66"/>
  <c r="G4945" i="66"/>
  <c r="G4944" i="66"/>
  <c r="G4943" i="66"/>
  <c r="G4942" i="66"/>
  <c r="G4941" i="66"/>
  <c r="G4940" i="66"/>
  <c r="G4939" i="66"/>
  <c r="G4938" i="66"/>
  <c r="G4937" i="66"/>
  <c r="G4936" i="66"/>
  <c r="G4935" i="66"/>
  <c r="G4934" i="66"/>
  <c r="G4933" i="66"/>
  <c r="G4932" i="66"/>
  <c r="G4931" i="66"/>
  <c r="G4930" i="66"/>
  <c r="G4929" i="66"/>
  <c r="G4928" i="66"/>
  <c r="G4927" i="66"/>
  <c r="G4926" i="66"/>
  <c r="G4925" i="66"/>
  <c r="G4924" i="66"/>
  <c r="G4923" i="66"/>
  <c r="G4922" i="66"/>
  <c r="G4921" i="66"/>
  <c r="G4920" i="66"/>
  <c r="G4919" i="66"/>
  <c r="G4918" i="66"/>
  <c r="G4917" i="66"/>
  <c r="G4916" i="66"/>
  <c r="G4915" i="66"/>
  <c r="G4914" i="66"/>
  <c r="G4913" i="66"/>
  <c r="G4912" i="66"/>
  <c r="G4911" i="66"/>
  <c r="G4910" i="66"/>
  <c r="G4909" i="66"/>
  <c r="G4908" i="66"/>
  <c r="G4907" i="66"/>
  <c r="G4906" i="66"/>
  <c r="G4905" i="66"/>
  <c r="G4904" i="66"/>
  <c r="G4903" i="66"/>
  <c r="G4902" i="66"/>
  <c r="G4901" i="66"/>
  <c r="G4900" i="66"/>
  <c r="G4899" i="66"/>
  <c r="G4898" i="66"/>
  <c r="G4897" i="66"/>
  <c r="G4896" i="66"/>
  <c r="G4895" i="66"/>
  <c r="G4894" i="66"/>
  <c r="G4893" i="66"/>
  <c r="G4892" i="66"/>
  <c r="G4891" i="66"/>
  <c r="G4890" i="66"/>
  <c r="G4889" i="66"/>
  <c r="G4888" i="66"/>
  <c r="G4887" i="66"/>
  <c r="G4886" i="66"/>
  <c r="G4885" i="66"/>
  <c r="G4884" i="66"/>
  <c r="G4883" i="66"/>
  <c r="G4882" i="66"/>
  <c r="G4881" i="66"/>
  <c r="G4880" i="66"/>
  <c r="G4879" i="66"/>
  <c r="G4878" i="66"/>
  <c r="G4877" i="66"/>
  <c r="G4876" i="66"/>
  <c r="G4875" i="66"/>
  <c r="G4874" i="66"/>
  <c r="G4873" i="66"/>
  <c r="G4872" i="66"/>
  <c r="G4871" i="66"/>
  <c r="G4870" i="66"/>
  <c r="G4869" i="66"/>
  <c r="G4868" i="66"/>
  <c r="G4867" i="66"/>
  <c r="G4866" i="66"/>
  <c r="G4865" i="66"/>
  <c r="G4864" i="66"/>
  <c r="G4863" i="66"/>
  <c r="G4862" i="66"/>
  <c r="G4861" i="66"/>
  <c r="G4860" i="66"/>
  <c r="G4859" i="66"/>
  <c r="G4858" i="66"/>
  <c r="G4857" i="66"/>
  <c r="G4856" i="66"/>
  <c r="G4855" i="66"/>
  <c r="G4854" i="66"/>
  <c r="G4853" i="66"/>
  <c r="G4852" i="66"/>
  <c r="G4851" i="66"/>
  <c r="G4850" i="66"/>
  <c r="G4849" i="66"/>
  <c r="G4848" i="66"/>
  <c r="G4847" i="66"/>
  <c r="G4846" i="66"/>
  <c r="G4845" i="66"/>
  <c r="G4844" i="66"/>
  <c r="G4843" i="66"/>
  <c r="G4842" i="66"/>
  <c r="G4841" i="66"/>
  <c r="G4840" i="66"/>
  <c r="G4839" i="66"/>
  <c r="G4838" i="66"/>
  <c r="G4837" i="66"/>
  <c r="G4836" i="66"/>
  <c r="G4835" i="66"/>
  <c r="G4834" i="66"/>
  <c r="G4833" i="66"/>
  <c r="G4832" i="66"/>
  <c r="G4831" i="66"/>
  <c r="G4830" i="66"/>
  <c r="G4829" i="66"/>
  <c r="G4828" i="66"/>
  <c r="G4827" i="66"/>
  <c r="G4826" i="66"/>
  <c r="G4825" i="66"/>
  <c r="G4824" i="66"/>
  <c r="G4823" i="66"/>
  <c r="G4822" i="66"/>
  <c r="G4821" i="66"/>
  <c r="G4820" i="66"/>
  <c r="G4819" i="66"/>
  <c r="G4818" i="66"/>
  <c r="G4817" i="66"/>
  <c r="G4816" i="66"/>
  <c r="G4815" i="66"/>
  <c r="G4814" i="66"/>
  <c r="G4813" i="66"/>
  <c r="G4812" i="66"/>
  <c r="G4811" i="66"/>
  <c r="G4810" i="66"/>
  <c r="G4809" i="66"/>
  <c r="G4808" i="66"/>
  <c r="G4807" i="66"/>
  <c r="G4806" i="66"/>
  <c r="G4805" i="66"/>
  <c r="G4804" i="66"/>
  <c r="G4803" i="66"/>
  <c r="G4802" i="66"/>
  <c r="G4801" i="66"/>
  <c r="G4800" i="66"/>
  <c r="G4799" i="66"/>
  <c r="G4798" i="66"/>
  <c r="G4797" i="66"/>
  <c r="G4796" i="66"/>
  <c r="G4795" i="66"/>
  <c r="G4794" i="66"/>
  <c r="G4793" i="66"/>
  <c r="G4792" i="66"/>
  <c r="G4791" i="66"/>
  <c r="G4790" i="66"/>
  <c r="G4789" i="66"/>
  <c r="G4788" i="66"/>
  <c r="G4787" i="66"/>
  <c r="G4786" i="66"/>
  <c r="G4785" i="66"/>
  <c r="G4784" i="66"/>
  <c r="G4783" i="66"/>
  <c r="G4782" i="66"/>
  <c r="G4781" i="66"/>
  <c r="G4780" i="66"/>
  <c r="G4779" i="66"/>
  <c r="G4778" i="66"/>
  <c r="G4777" i="66"/>
  <c r="G4776" i="66"/>
  <c r="G4775" i="66"/>
  <c r="G4774" i="66"/>
  <c r="G4773" i="66"/>
  <c r="G4772" i="66"/>
  <c r="G4771" i="66"/>
  <c r="G4770" i="66"/>
  <c r="G4769" i="66"/>
  <c r="G4768" i="66"/>
  <c r="G4767" i="66"/>
  <c r="G4766" i="66"/>
  <c r="G4765" i="66"/>
  <c r="G4764" i="66"/>
  <c r="G4763" i="66"/>
  <c r="G4762" i="66"/>
  <c r="G4761" i="66"/>
  <c r="G4760" i="66"/>
  <c r="G4759" i="66"/>
  <c r="G4758" i="66"/>
  <c r="G4757" i="66"/>
  <c r="G4756" i="66"/>
  <c r="G4755" i="66"/>
  <c r="G4754" i="66"/>
  <c r="G4753" i="66"/>
  <c r="G4752" i="66"/>
  <c r="G4751" i="66"/>
  <c r="G4750" i="66"/>
  <c r="G4749" i="66"/>
  <c r="G4748" i="66"/>
  <c r="G4747" i="66"/>
  <c r="G4746" i="66"/>
  <c r="G4745" i="66"/>
  <c r="G4744" i="66"/>
  <c r="G4743" i="66"/>
  <c r="G4742" i="66"/>
  <c r="G4741" i="66"/>
  <c r="G4740" i="66"/>
  <c r="G4739" i="66"/>
  <c r="G4738" i="66"/>
  <c r="G4737" i="66"/>
  <c r="G4736" i="66"/>
  <c r="G4735" i="66"/>
  <c r="G4734" i="66"/>
  <c r="G4733" i="66"/>
  <c r="G4732" i="66"/>
  <c r="G4731" i="66"/>
  <c r="G4730" i="66"/>
  <c r="G4729" i="66"/>
  <c r="G4728" i="66"/>
  <c r="G4727" i="66"/>
  <c r="G4726" i="66"/>
  <c r="G4725" i="66"/>
  <c r="G4724" i="66"/>
  <c r="G4723" i="66"/>
  <c r="G4722" i="66"/>
  <c r="G4721" i="66"/>
  <c r="G4720" i="66"/>
  <c r="G4719" i="66"/>
  <c r="G4718" i="66"/>
  <c r="G4717" i="66"/>
  <c r="G4716" i="66"/>
  <c r="G4715" i="66"/>
  <c r="G4714" i="66"/>
  <c r="G4713" i="66"/>
  <c r="G4712" i="66"/>
  <c r="G4711" i="66"/>
  <c r="G4710" i="66"/>
  <c r="G4709" i="66"/>
  <c r="G4708" i="66"/>
  <c r="G4707" i="66"/>
  <c r="G4706" i="66"/>
  <c r="G4705" i="66"/>
  <c r="G4704" i="66"/>
  <c r="G4703" i="66"/>
  <c r="G4702" i="66"/>
  <c r="G4701" i="66"/>
  <c r="G4700" i="66"/>
  <c r="G4699" i="66"/>
  <c r="G4698" i="66"/>
  <c r="G4697" i="66"/>
  <c r="G4696" i="66"/>
  <c r="G4695" i="66"/>
  <c r="G4694" i="66"/>
  <c r="G4693" i="66"/>
  <c r="G4692" i="66"/>
  <c r="G4691" i="66"/>
  <c r="G4690" i="66"/>
  <c r="G4689" i="66"/>
  <c r="G4688" i="66"/>
  <c r="G4687" i="66"/>
  <c r="G4686" i="66"/>
  <c r="G4685" i="66"/>
  <c r="G4684" i="66"/>
  <c r="G4683" i="66"/>
  <c r="G4682" i="66"/>
  <c r="G4681" i="66"/>
  <c r="G4680" i="66"/>
  <c r="G4679" i="66"/>
  <c r="G4678" i="66"/>
  <c r="G4677" i="66"/>
  <c r="G4676" i="66"/>
  <c r="G4675" i="66"/>
  <c r="G4674" i="66"/>
  <c r="G4673" i="66"/>
  <c r="G4672" i="66"/>
  <c r="G4671" i="66"/>
  <c r="G4670" i="66"/>
  <c r="G4669" i="66"/>
  <c r="G4668" i="66"/>
  <c r="G4667" i="66"/>
  <c r="G4666" i="66"/>
  <c r="G4665" i="66"/>
  <c r="G4664" i="66"/>
  <c r="G4663" i="66"/>
  <c r="G4662" i="66"/>
  <c r="G4661" i="66"/>
  <c r="G4660" i="66"/>
  <c r="G4659" i="66"/>
  <c r="G4658" i="66"/>
  <c r="G4657" i="66"/>
  <c r="G4656" i="66"/>
  <c r="G4655" i="66"/>
  <c r="G4654" i="66"/>
  <c r="G4653" i="66"/>
  <c r="G4652" i="66"/>
  <c r="G4651" i="66"/>
  <c r="G4650" i="66"/>
  <c r="G4649" i="66"/>
  <c r="G4648" i="66"/>
  <c r="G4647" i="66"/>
  <c r="G4646" i="66"/>
  <c r="G4645" i="66"/>
  <c r="G4644" i="66"/>
  <c r="G4643" i="66"/>
  <c r="G4642" i="66"/>
  <c r="G4641" i="66"/>
  <c r="G4640" i="66"/>
  <c r="G4639" i="66"/>
  <c r="G4638" i="66"/>
  <c r="G4637" i="66"/>
  <c r="G4636" i="66"/>
  <c r="G4635" i="66"/>
  <c r="G4634" i="66"/>
  <c r="G4633" i="66"/>
  <c r="G4632" i="66"/>
  <c r="G4631" i="66"/>
  <c r="G4630" i="66"/>
  <c r="G4629" i="66"/>
  <c r="G4628" i="66"/>
  <c r="G4627" i="66"/>
  <c r="G4626" i="66"/>
  <c r="G4625" i="66"/>
  <c r="G4624" i="66"/>
  <c r="G4623" i="66"/>
  <c r="G4622" i="66"/>
  <c r="G4621" i="66"/>
  <c r="G4620" i="66"/>
  <c r="G4619" i="66"/>
  <c r="G4618" i="66"/>
  <c r="G4617" i="66"/>
  <c r="G4616" i="66"/>
  <c r="G4615" i="66"/>
  <c r="G4614" i="66"/>
  <c r="G4613" i="66"/>
  <c r="G4612" i="66"/>
  <c r="G4611" i="66"/>
  <c r="G4610" i="66"/>
  <c r="G4609" i="66"/>
  <c r="G4608" i="66"/>
  <c r="G4607" i="66"/>
  <c r="G4606" i="66"/>
  <c r="G4605" i="66"/>
  <c r="G4604" i="66"/>
  <c r="G4603" i="66"/>
  <c r="G4602" i="66"/>
  <c r="G4601" i="66"/>
  <c r="G4600" i="66"/>
  <c r="G4599" i="66"/>
  <c r="G4598" i="66"/>
  <c r="G4597" i="66"/>
  <c r="G4596" i="66"/>
  <c r="G4595" i="66"/>
  <c r="G4594" i="66"/>
  <c r="G4593" i="66"/>
  <c r="G4592" i="66"/>
  <c r="G4591" i="66"/>
  <c r="G4590" i="66"/>
  <c r="G4589" i="66"/>
  <c r="G4588" i="66"/>
  <c r="G4587" i="66"/>
  <c r="G4586" i="66"/>
  <c r="G4585" i="66"/>
  <c r="G4584" i="66"/>
  <c r="G4583" i="66"/>
  <c r="G4582" i="66"/>
  <c r="G4581" i="66"/>
  <c r="G4580" i="66"/>
  <c r="G4579" i="66"/>
  <c r="G4578" i="66"/>
  <c r="G4577" i="66"/>
  <c r="G4576" i="66"/>
  <c r="G4575" i="66"/>
  <c r="G4574" i="66"/>
  <c r="G4573" i="66"/>
  <c r="G4572" i="66"/>
  <c r="G4571" i="66"/>
  <c r="G4570" i="66"/>
  <c r="G4569" i="66"/>
  <c r="G4568" i="66"/>
  <c r="G4567" i="66"/>
  <c r="G4566" i="66"/>
  <c r="G4565" i="66"/>
  <c r="G4564" i="66"/>
  <c r="G4563" i="66"/>
  <c r="G4562" i="66"/>
  <c r="G4561" i="66"/>
  <c r="G4560" i="66"/>
  <c r="G4559" i="66"/>
  <c r="G4558" i="66"/>
  <c r="G4557" i="66"/>
  <c r="G4556" i="66"/>
  <c r="G4555" i="66"/>
  <c r="G4554" i="66"/>
  <c r="G4553" i="66"/>
  <c r="G4552" i="66"/>
  <c r="G4551" i="66"/>
  <c r="G4550" i="66"/>
  <c r="G4549" i="66"/>
  <c r="G4548" i="66"/>
  <c r="G4547" i="66"/>
  <c r="G4546" i="66"/>
  <c r="G4545" i="66"/>
  <c r="G4544" i="66"/>
  <c r="G4543" i="66"/>
  <c r="G4542" i="66"/>
  <c r="G4541" i="66"/>
  <c r="G4540" i="66"/>
  <c r="G4539" i="66"/>
  <c r="G4538" i="66"/>
  <c r="G4537" i="66"/>
  <c r="G4536" i="66"/>
  <c r="G4535" i="66"/>
  <c r="G4534" i="66"/>
  <c r="G4533" i="66"/>
  <c r="G4532" i="66"/>
  <c r="G4531" i="66"/>
  <c r="G4530" i="66"/>
  <c r="G4529" i="66"/>
  <c r="G4528" i="66"/>
  <c r="G4527" i="66"/>
  <c r="G4526" i="66"/>
  <c r="G4525" i="66"/>
  <c r="G4524" i="66"/>
  <c r="G4523" i="66"/>
  <c r="G4522" i="66"/>
  <c r="G4521" i="66"/>
  <c r="G4520" i="66"/>
  <c r="G4519" i="66"/>
  <c r="G4518" i="66"/>
  <c r="G4517" i="66"/>
  <c r="G4516" i="66"/>
  <c r="G4515" i="66"/>
  <c r="G4514" i="66"/>
  <c r="G4513" i="66"/>
  <c r="G4512" i="66"/>
  <c r="G4511" i="66"/>
  <c r="G4510" i="66"/>
  <c r="G4509" i="66"/>
  <c r="G4508" i="66"/>
  <c r="G4507" i="66"/>
  <c r="G4506" i="66"/>
  <c r="G4505" i="66"/>
  <c r="G4504" i="66"/>
  <c r="G4503" i="66"/>
  <c r="G4502" i="66"/>
  <c r="G4501" i="66"/>
  <c r="G4500" i="66"/>
  <c r="G4499" i="66"/>
  <c r="G4498" i="66"/>
  <c r="G4497" i="66"/>
  <c r="G4496" i="66"/>
  <c r="G4495" i="66"/>
  <c r="G4494" i="66"/>
  <c r="G4493" i="66"/>
  <c r="G4492" i="66"/>
  <c r="G4491" i="66"/>
  <c r="G4490" i="66"/>
  <c r="G4489" i="66"/>
  <c r="G4488" i="66"/>
  <c r="G4487" i="66"/>
  <c r="G4486" i="66"/>
  <c r="G4485" i="66"/>
  <c r="G4484" i="66"/>
  <c r="G4483" i="66"/>
  <c r="G4482" i="66"/>
  <c r="G4481" i="66"/>
  <c r="G4480" i="66"/>
  <c r="G4479" i="66"/>
  <c r="G4478" i="66"/>
  <c r="G4477" i="66"/>
  <c r="G4476" i="66"/>
  <c r="G4475" i="66"/>
  <c r="G4474" i="66"/>
  <c r="G4473" i="66"/>
  <c r="G4472" i="66"/>
  <c r="G4471" i="66"/>
  <c r="G4470" i="66"/>
  <c r="G4469" i="66"/>
  <c r="G4468" i="66"/>
  <c r="G4467" i="66"/>
  <c r="G4466" i="66"/>
  <c r="G4465" i="66"/>
  <c r="G4464" i="66"/>
  <c r="G4463" i="66"/>
  <c r="G4462" i="66"/>
  <c r="G4461" i="66"/>
  <c r="G4460" i="66"/>
  <c r="G4459" i="66"/>
  <c r="G4458" i="66"/>
  <c r="G4457" i="66"/>
  <c r="G4456" i="66"/>
  <c r="G4455" i="66"/>
  <c r="G4454" i="66"/>
  <c r="G4453" i="66"/>
  <c r="G4452" i="66"/>
  <c r="G4451" i="66"/>
  <c r="G4450" i="66"/>
  <c r="G4449" i="66"/>
  <c r="G4448" i="66"/>
  <c r="G4447" i="66"/>
  <c r="G4446" i="66"/>
  <c r="G4445" i="66"/>
  <c r="G4444" i="66"/>
  <c r="G4443" i="66"/>
  <c r="G4442" i="66"/>
  <c r="G4441" i="66"/>
  <c r="G4440" i="66"/>
  <c r="G4439" i="66"/>
  <c r="G4438" i="66"/>
  <c r="G4437" i="66"/>
  <c r="G4436" i="66"/>
  <c r="G4435" i="66"/>
  <c r="G4434" i="66"/>
  <c r="G4433" i="66"/>
  <c r="G4432" i="66"/>
  <c r="G4431" i="66"/>
  <c r="G4430" i="66"/>
  <c r="G4429" i="66"/>
  <c r="G4428" i="66"/>
  <c r="G4427" i="66"/>
  <c r="G4426" i="66"/>
  <c r="G4425" i="66"/>
  <c r="G4424" i="66"/>
  <c r="G4423" i="66"/>
  <c r="G4422" i="66"/>
  <c r="G4421" i="66"/>
  <c r="G4420" i="66"/>
  <c r="G4419" i="66"/>
  <c r="G4418" i="66"/>
  <c r="G4417" i="66"/>
  <c r="G4416" i="66"/>
  <c r="G4415" i="66"/>
  <c r="G4414" i="66"/>
  <c r="G4413" i="66"/>
  <c r="G4412" i="66"/>
  <c r="G4411" i="66"/>
  <c r="G4410" i="66"/>
  <c r="G4409" i="66"/>
  <c r="G4408" i="66"/>
  <c r="G4407" i="66"/>
  <c r="G4406" i="66"/>
  <c r="G4405" i="66"/>
  <c r="G4404" i="66"/>
  <c r="G4403" i="66"/>
  <c r="G4402" i="66"/>
  <c r="G4401" i="66"/>
  <c r="G4400" i="66"/>
  <c r="G4399" i="66"/>
  <c r="G4398" i="66"/>
  <c r="G4397" i="66"/>
  <c r="G4396" i="66"/>
  <c r="G4395" i="66"/>
  <c r="G4394" i="66"/>
  <c r="G4393" i="66"/>
  <c r="G4392" i="66"/>
  <c r="G4391" i="66"/>
  <c r="G4390" i="66"/>
  <c r="G4389" i="66"/>
  <c r="G4388" i="66"/>
  <c r="G4387" i="66"/>
  <c r="G4386" i="66"/>
  <c r="G4385" i="66"/>
  <c r="G4384" i="66"/>
  <c r="G4383" i="66"/>
  <c r="G4382" i="66"/>
  <c r="G4381" i="66"/>
  <c r="G4380" i="66"/>
  <c r="G4379" i="66"/>
  <c r="G4378" i="66"/>
  <c r="G4377" i="66"/>
  <c r="G4376" i="66"/>
  <c r="G4375" i="66"/>
  <c r="G4374" i="66"/>
  <c r="G4373" i="66"/>
  <c r="G4372" i="66"/>
  <c r="G4371" i="66"/>
  <c r="G4370" i="66"/>
  <c r="G4369" i="66"/>
  <c r="G4368" i="66"/>
  <c r="G4367" i="66"/>
  <c r="G4366" i="66"/>
  <c r="G4365" i="66"/>
  <c r="G4364" i="66"/>
  <c r="G4363" i="66"/>
  <c r="G4362" i="66"/>
  <c r="G4361" i="66"/>
  <c r="G4360" i="66"/>
  <c r="G4359" i="66"/>
  <c r="G4358" i="66"/>
  <c r="G4357" i="66"/>
  <c r="G4356" i="66"/>
  <c r="G4355" i="66"/>
  <c r="G4354" i="66"/>
  <c r="G4353" i="66"/>
  <c r="G4352" i="66"/>
  <c r="G4351" i="66"/>
  <c r="G4350" i="66"/>
  <c r="G4349" i="66"/>
  <c r="G4348" i="66"/>
  <c r="G4347" i="66"/>
  <c r="G4346" i="66"/>
  <c r="G4345" i="66"/>
  <c r="G4344" i="66"/>
  <c r="G4343" i="66"/>
  <c r="G4342" i="66"/>
  <c r="G4341" i="66"/>
  <c r="G4340" i="66"/>
  <c r="G4339" i="66"/>
  <c r="G4338" i="66"/>
  <c r="G4337" i="66"/>
  <c r="G4336" i="66"/>
  <c r="G4335" i="66"/>
  <c r="G4334" i="66"/>
  <c r="G4333" i="66"/>
  <c r="G4332" i="66"/>
  <c r="G4331" i="66"/>
  <c r="G4330" i="66"/>
  <c r="G4329" i="66"/>
  <c r="G4328" i="66"/>
  <c r="G4327" i="66"/>
  <c r="G4326" i="66"/>
  <c r="G4325" i="66"/>
  <c r="G4324" i="66"/>
  <c r="G4323" i="66"/>
  <c r="G4322" i="66"/>
  <c r="G4321" i="66"/>
  <c r="G4320" i="66"/>
  <c r="G4319" i="66"/>
  <c r="G4318" i="66"/>
  <c r="G4317" i="66"/>
  <c r="G4316" i="66"/>
  <c r="G4315" i="66"/>
  <c r="G4314" i="66"/>
  <c r="G4313" i="66"/>
  <c r="G4312" i="66"/>
  <c r="G4311" i="66"/>
  <c r="G4310" i="66"/>
  <c r="G4309" i="66"/>
  <c r="G4308" i="66"/>
  <c r="G4307" i="66"/>
  <c r="G4306" i="66"/>
  <c r="G4305" i="66"/>
  <c r="G4304" i="66"/>
  <c r="G4303" i="66"/>
  <c r="G4302" i="66"/>
  <c r="G4301" i="66"/>
  <c r="G4300" i="66"/>
  <c r="G4299" i="66"/>
  <c r="G4298" i="66"/>
  <c r="G4297" i="66"/>
  <c r="G4296" i="66"/>
  <c r="G4295" i="66"/>
  <c r="G4294" i="66"/>
  <c r="G4293" i="66"/>
  <c r="G4292" i="66"/>
  <c r="G4291" i="66"/>
  <c r="G4290" i="66"/>
  <c r="G4289" i="66"/>
  <c r="G4288" i="66"/>
  <c r="G4287" i="66"/>
  <c r="G4286" i="66"/>
  <c r="G4285" i="66"/>
  <c r="G4284" i="66"/>
  <c r="G4283" i="66"/>
  <c r="G4282" i="66"/>
  <c r="G4281" i="66"/>
  <c r="G4280" i="66"/>
  <c r="G4279" i="66"/>
  <c r="G4278" i="66"/>
  <c r="G4277" i="66"/>
  <c r="G4276" i="66"/>
  <c r="G4275" i="66"/>
  <c r="G4274" i="66"/>
  <c r="G4273" i="66"/>
  <c r="G4272" i="66"/>
  <c r="G4271" i="66"/>
  <c r="G4270" i="66"/>
  <c r="G4269" i="66"/>
  <c r="G4268" i="66"/>
  <c r="G4267" i="66"/>
  <c r="G4266" i="66"/>
  <c r="G4265" i="66"/>
  <c r="G4264" i="66"/>
  <c r="G4263" i="66"/>
  <c r="G4262" i="66"/>
  <c r="G4261" i="66"/>
  <c r="G4260" i="66"/>
  <c r="G4259" i="66"/>
  <c r="G4258" i="66"/>
  <c r="G4257" i="66"/>
  <c r="G4256" i="66"/>
  <c r="G4255" i="66"/>
  <c r="G4254" i="66"/>
  <c r="G4253" i="66"/>
  <c r="G4252" i="66"/>
  <c r="G4251" i="66"/>
  <c r="G4250" i="66"/>
  <c r="G4249" i="66"/>
  <c r="G4248" i="66"/>
  <c r="G4247" i="66"/>
  <c r="G4246" i="66"/>
  <c r="G4245" i="66"/>
  <c r="G4244" i="66"/>
  <c r="G4243" i="66"/>
  <c r="G4242" i="66"/>
  <c r="G4241" i="66"/>
  <c r="G4240" i="66"/>
  <c r="G4239" i="66"/>
  <c r="G4238" i="66"/>
  <c r="G4237" i="66"/>
  <c r="G4236" i="66"/>
  <c r="G4235" i="66"/>
  <c r="G4234" i="66"/>
  <c r="G4233" i="66"/>
  <c r="G4232" i="66"/>
  <c r="G4231" i="66"/>
  <c r="G4230" i="66"/>
  <c r="G4229" i="66"/>
  <c r="G4228" i="66"/>
  <c r="G4227" i="66"/>
  <c r="G4226" i="66"/>
  <c r="G4225" i="66"/>
  <c r="G4224" i="66"/>
  <c r="G4223" i="66"/>
  <c r="G4222" i="66"/>
  <c r="G4221" i="66"/>
  <c r="G4220" i="66"/>
  <c r="G4219" i="66"/>
  <c r="G4218" i="66"/>
  <c r="G4217" i="66"/>
  <c r="G4216" i="66"/>
  <c r="G4215" i="66"/>
  <c r="G4214" i="66"/>
  <c r="G4213" i="66"/>
  <c r="G4212" i="66"/>
  <c r="G4211" i="66"/>
  <c r="G4210" i="66"/>
  <c r="G4209" i="66"/>
  <c r="G4208" i="66"/>
  <c r="G4207" i="66"/>
  <c r="G4206" i="66"/>
  <c r="G4205" i="66"/>
  <c r="G4204" i="66"/>
  <c r="G4203" i="66"/>
  <c r="G4202" i="66"/>
  <c r="G4201" i="66"/>
  <c r="G4200" i="66"/>
  <c r="G4199" i="66"/>
  <c r="G4198" i="66"/>
  <c r="G4197" i="66"/>
  <c r="G4196" i="66"/>
  <c r="G4195" i="66"/>
  <c r="G4194" i="66"/>
  <c r="G4193" i="66"/>
  <c r="G4192" i="66"/>
  <c r="G4191" i="66"/>
  <c r="G4190" i="66"/>
  <c r="G4189" i="66"/>
  <c r="G4188" i="66"/>
  <c r="G4187" i="66"/>
  <c r="G4186" i="66"/>
  <c r="G4185" i="66"/>
  <c r="G4184" i="66"/>
  <c r="G4183" i="66"/>
  <c r="G4182" i="66"/>
  <c r="G4181" i="66"/>
  <c r="G4180" i="66"/>
  <c r="G4179" i="66"/>
  <c r="G4178" i="66"/>
  <c r="G4177" i="66"/>
  <c r="G4176" i="66"/>
  <c r="G4175" i="66"/>
  <c r="G4174" i="66"/>
  <c r="G4173" i="66"/>
  <c r="G4172" i="66"/>
  <c r="G4171" i="66"/>
  <c r="G4170" i="66"/>
  <c r="G4169" i="66"/>
  <c r="G4168" i="66"/>
  <c r="G4167" i="66"/>
  <c r="G4166" i="66"/>
  <c r="G4165" i="66"/>
  <c r="G4164" i="66"/>
  <c r="G4163" i="66"/>
  <c r="G4162" i="66"/>
  <c r="G4161" i="66"/>
  <c r="G4160" i="66"/>
  <c r="G4159" i="66"/>
  <c r="G4158" i="66"/>
  <c r="G4157" i="66"/>
  <c r="G4156" i="66"/>
  <c r="G4155" i="66"/>
  <c r="G4154" i="66"/>
  <c r="G4153" i="66"/>
  <c r="G4152" i="66"/>
  <c r="G4151" i="66"/>
  <c r="G4150" i="66"/>
  <c r="G4149" i="66"/>
  <c r="G4148" i="66"/>
  <c r="G4147" i="66"/>
  <c r="G4146" i="66"/>
  <c r="G4145" i="66"/>
  <c r="G4144" i="66"/>
  <c r="G4143" i="66"/>
  <c r="G4142" i="66"/>
  <c r="G4141" i="66"/>
  <c r="G4140" i="66"/>
  <c r="G4139" i="66"/>
  <c r="G4138" i="66"/>
  <c r="G4137" i="66"/>
  <c r="G4136" i="66"/>
  <c r="G4135" i="66"/>
  <c r="G4134" i="66"/>
  <c r="G4133" i="66"/>
  <c r="G4132" i="66"/>
  <c r="G4131" i="66"/>
  <c r="G4130" i="66"/>
  <c r="G4129" i="66"/>
  <c r="G4128" i="66"/>
  <c r="G4127" i="66"/>
  <c r="G4126" i="66"/>
  <c r="G4125" i="66"/>
  <c r="G4124" i="66"/>
  <c r="G4123" i="66"/>
  <c r="G4122" i="66"/>
  <c r="G4121" i="66"/>
  <c r="G4120" i="66"/>
  <c r="G4119" i="66"/>
  <c r="G4118" i="66"/>
  <c r="G4117" i="66"/>
  <c r="G4116" i="66"/>
  <c r="G4115" i="66"/>
  <c r="G4114" i="66"/>
  <c r="G4113" i="66"/>
  <c r="G4112" i="66"/>
  <c r="G4111" i="66"/>
  <c r="G4110" i="66"/>
  <c r="G4109" i="66"/>
  <c r="G4108" i="66"/>
  <c r="G4107" i="66"/>
  <c r="G4106" i="66"/>
  <c r="G4105" i="66"/>
  <c r="G4104" i="66"/>
  <c r="G4103" i="66"/>
  <c r="G4102" i="66"/>
  <c r="G4101" i="66"/>
  <c r="G4100" i="66"/>
  <c r="G4099" i="66"/>
  <c r="G4098" i="66"/>
  <c r="G4097" i="66"/>
  <c r="G4096" i="66"/>
  <c r="G4095" i="66"/>
  <c r="G4094" i="66"/>
  <c r="G4093" i="66"/>
  <c r="G4092" i="66"/>
  <c r="G4091" i="66"/>
  <c r="G4090" i="66"/>
  <c r="G4089" i="66"/>
  <c r="G4088" i="66"/>
  <c r="G4087" i="66"/>
  <c r="G4086" i="66"/>
  <c r="G4085" i="66"/>
  <c r="G4084" i="66"/>
  <c r="G4083" i="66"/>
  <c r="G4082" i="66"/>
  <c r="G4081" i="66"/>
  <c r="G4080" i="66"/>
  <c r="G4079" i="66"/>
  <c r="G4078" i="66"/>
  <c r="G4077" i="66"/>
  <c r="G4076" i="66"/>
  <c r="G4075" i="66"/>
  <c r="G4074" i="66"/>
  <c r="G4073" i="66"/>
  <c r="G4072" i="66"/>
  <c r="G4071" i="66"/>
  <c r="G4070" i="66"/>
  <c r="G4069" i="66"/>
  <c r="G4068" i="66"/>
  <c r="G4067" i="66"/>
  <c r="G4066" i="66"/>
  <c r="G4065" i="66"/>
  <c r="G4064" i="66"/>
  <c r="G4063" i="66"/>
  <c r="G4062" i="66"/>
  <c r="G4061" i="66"/>
  <c r="G4060" i="66"/>
  <c r="G4059" i="66"/>
  <c r="G4058" i="66"/>
  <c r="G4057" i="66"/>
  <c r="G4056" i="66"/>
  <c r="G4055" i="66"/>
  <c r="G4054" i="66"/>
  <c r="G4053" i="66"/>
  <c r="G4052" i="66"/>
  <c r="G4051" i="66"/>
  <c r="G4050" i="66"/>
  <c r="G4049" i="66"/>
  <c r="G4048" i="66"/>
  <c r="G4047" i="66"/>
  <c r="G4046" i="66"/>
  <c r="G4045" i="66"/>
  <c r="G4044" i="66"/>
  <c r="G4043" i="66"/>
  <c r="G4042" i="66"/>
  <c r="G4041" i="66"/>
  <c r="G4040" i="66"/>
  <c r="G4039" i="66"/>
  <c r="G4038" i="66"/>
  <c r="G4037" i="66"/>
  <c r="G4036" i="66"/>
  <c r="G4035" i="66"/>
  <c r="G4034" i="66"/>
  <c r="G4033" i="66"/>
  <c r="G4032" i="66"/>
  <c r="G4031" i="66"/>
  <c r="G4030" i="66"/>
  <c r="G4029" i="66"/>
  <c r="G4028" i="66"/>
  <c r="G4027" i="66"/>
  <c r="G4026" i="66"/>
  <c r="G4025" i="66"/>
  <c r="G4024" i="66"/>
  <c r="G4023" i="66"/>
  <c r="G4022" i="66"/>
  <c r="G4021" i="66"/>
  <c r="G4020" i="66"/>
  <c r="G4019" i="66"/>
  <c r="G4018" i="66"/>
  <c r="G4017" i="66"/>
  <c r="G4016" i="66"/>
  <c r="G4015" i="66"/>
  <c r="G4014" i="66"/>
  <c r="G4013" i="66"/>
  <c r="G4012" i="66"/>
  <c r="G4011" i="66"/>
  <c r="G4010" i="66"/>
  <c r="G4009" i="66"/>
  <c r="G4008" i="66"/>
  <c r="G4007" i="66"/>
  <c r="G4006" i="66"/>
  <c r="G4005" i="66"/>
  <c r="G4004" i="66"/>
  <c r="G4003" i="66"/>
  <c r="G4002" i="66"/>
  <c r="G4001" i="66"/>
  <c r="G4000" i="66"/>
  <c r="G3999" i="66"/>
  <c r="G3998" i="66"/>
  <c r="G3997" i="66"/>
  <c r="G3996" i="66"/>
  <c r="G3995" i="66"/>
  <c r="G3994" i="66"/>
  <c r="G3993" i="66"/>
  <c r="G3992" i="66"/>
  <c r="G3991" i="66"/>
  <c r="G3990" i="66"/>
  <c r="G3989" i="66"/>
  <c r="G3988" i="66"/>
  <c r="G3987" i="66"/>
  <c r="G3986" i="66"/>
  <c r="G3985" i="66"/>
  <c r="G3984" i="66"/>
  <c r="G3983" i="66"/>
  <c r="G3982" i="66"/>
  <c r="G3981" i="66"/>
  <c r="G3980" i="66"/>
  <c r="G3979" i="66"/>
  <c r="G3978" i="66"/>
  <c r="G3977" i="66"/>
  <c r="G3976" i="66"/>
  <c r="G3975" i="66"/>
  <c r="G3974" i="66"/>
  <c r="G3973" i="66"/>
  <c r="G3972" i="66"/>
  <c r="G3971" i="66"/>
  <c r="G3970" i="66"/>
  <c r="G3969" i="66"/>
  <c r="G3968" i="66"/>
  <c r="G3967" i="66"/>
  <c r="G3966" i="66"/>
  <c r="G3965" i="66"/>
  <c r="G3964" i="66"/>
  <c r="G3963" i="66"/>
  <c r="G3962" i="66"/>
  <c r="G3961" i="66"/>
  <c r="G3960" i="66"/>
  <c r="G3959" i="66"/>
  <c r="G3958" i="66"/>
  <c r="G3957" i="66"/>
  <c r="G3956" i="66"/>
  <c r="G3955" i="66"/>
  <c r="G3954" i="66"/>
  <c r="G3953" i="66"/>
  <c r="G3952" i="66"/>
  <c r="G3951" i="66"/>
  <c r="G3950" i="66"/>
  <c r="G3949" i="66"/>
  <c r="G3948" i="66"/>
  <c r="G3947" i="66"/>
  <c r="G3946" i="66"/>
  <c r="G3945" i="66"/>
  <c r="G3944" i="66"/>
  <c r="G3943" i="66"/>
  <c r="G3942" i="66"/>
  <c r="G3941" i="66"/>
  <c r="G3940" i="66"/>
  <c r="G3939" i="66"/>
  <c r="G3938" i="66"/>
  <c r="G3937" i="66"/>
  <c r="G3936" i="66"/>
  <c r="G3935" i="66"/>
  <c r="G3934" i="66"/>
  <c r="G3933" i="66"/>
  <c r="G3932" i="66"/>
  <c r="G3931" i="66"/>
  <c r="G3930" i="66"/>
  <c r="G3929" i="66"/>
  <c r="G3928" i="66"/>
  <c r="G3927" i="66"/>
  <c r="G3926" i="66"/>
  <c r="G3925" i="66"/>
  <c r="G3924" i="66"/>
  <c r="G3923" i="66"/>
  <c r="G3922" i="66"/>
  <c r="G3921" i="66"/>
  <c r="G3920" i="66"/>
  <c r="G3919" i="66"/>
  <c r="G3918" i="66"/>
  <c r="G3917" i="66"/>
  <c r="G3916" i="66"/>
  <c r="G3915" i="66"/>
  <c r="G3914" i="66"/>
  <c r="G3913" i="66"/>
  <c r="G3912" i="66"/>
  <c r="G3911" i="66"/>
  <c r="G3910" i="66"/>
  <c r="G3909" i="66"/>
  <c r="G3908" i="66"/>
  <c r="G3907" i="66"/>
  <c r="G3906" i="66"/>
  <c r="G3905" i="66"/>
  <c r="G3904" i="66"/>
  <c r="G3903" i="66"/>
  <c r="G3902" i="66"/>
  <c r="G3901" i="66"/>
  <c r="G3900" i="66"/>
  <c r="G3899" i="66"/>
  <c r="G3898" i="66"/>
  <c r="G3897" i="66"/>
  <c r="G3896" i="66"/>
  <c r="G3895" i="66"/>
  <c r="G3894" i="66"/>
  <c r="G3893" i="66"/>
  <c r="G3892" i="66"/>
  <c r="G3891" i="66"/>
  <c r="G3890" i="66"/>
  <c r="G3889" i="66"/>
  <c r="G3888" i="66"/>
  <c r="G3887" i="66"/>
  <c r="G3886" i="66"/>
  <c r="G3885" i="66"/>
  <c r="G3884" i="66"/>
  <c r="G3883" i="66"/>
  <c r="G3882" i="66"/>
  <c r="G3881" i="66"/>
  <c r="G3880" i="66"/>
  <c r="G3879" i="66"/>
  <c r="G3878" i="66"/>
  <c r="G3877" i="66"/>
  <c r="G3876" i="66"/>
  <c r="G3875" i="66"/>
  <c r="G3874" i="66"/>
  <c r="G3873" i="66"/>
  <c r="G3872" i="66"/>
  <c r="G3871" i="66"/>
  <c r="G3870" i="66"/>
  <c r="G3869" i="66"/>
  <c r="G3868" i="66"/>
  <c r="G3867" i="66"/>
  <c r="G3866" i="66"/>
  <c r="G3865" i="66"/>
  <c r="G3864" i="66"/>
  <c r="G3863" i="66"/>
  <c r="G3862" i="66"/>
  <c r="G3861" i="66"/>
  <c r="G3860" i="66"/>
  <c r="G3859" i="66"/>
  <c r="G3858" i="66"/>
  <c r="G3857" i="66"/>
  <c r="G3856" i="66"/>
  <c r="G3855" i="66"/>
  <c r="G3854" i="66"/>
  <c r="G3853" i="66"/>
  <c r="G3852" i="66"/>
  <c r="G3851" i="66"/>
  <c r="G3850" i="66"/>
  <c r="G3849" i="66"/>
  <c r="G3848" i="66"/>
  <c r="G3847" i="66"/>
  <c r="G3846" i="66"/>
  <c r="G3845" i="66"/>
  <c r="G3844" i="66"/>
  <c r="G3843" i="66"/>
  <c r="G3842" i="66"/>
  <c r="G3841" i="66"/>
  <c r="G3840" i="66"/>
  <c r="G3839" i="66"/>
  <c r="G3838" i="66"/>
  <c r="G3837" i="66"/>
  <c r="G3836" i="66"/>
  <c r="G3835" i="66"/>
  <c r="G3834" i="66"/>
  <c r="G3833" i="66"/>
  <c r="G3832" i="66"/>
  <c r="G3831" i="66"/>
  <c r="G3830" i="66"/>
  <c r="G3829" i="66"/>
  <c r="G3828" i="66"/>
  <c r="G3827" i="66"/>
  <c r="G3826" i="66"/>
  <c r="G3825" i="66"/>
  <c r="G3824" i="66"/>
  <c r="G3823" i="66"/>
  <c r="G3822" i="66"/>
  <c r="G3821" i="66"/>
  <c r="G3820" i="66"/>
  <c r="G3819" i="66"/>
  <c r="G3818" i="66"/>
  <c r="G3817" i="66"/>
  <c r="G3816" i="66"/>
  <c r="G3815" i="66"/>
  <c r="G3814" i="66"/>
  <c r="G3813" i="66"/>
  <c r="G3812" i="66"/>
  <c r="G3811" i="66"/>
  <c r="G3810" i="66"/>
  <c r="G3809" i="66"/>
  <c r="G3808" i="66"/>
  <c r="G3807" i="66"/>
  <c r="G3806" i="66"/>
  <c r="G3805" i="66"/>
  <c r="G3804" i="66"/>
  <c r="G3803" i="66"/>
  <c r="G3802" i="66"/>
  <c r="G3801" i="66"/>
  <c r="G3800" i="66"/>
  <c r="G3799" i="66"/>
  <c r="G3798" i="66"/>
  <c r="G3797" i="66"/>
  <c r="G3796" i="66"/>
  <c r="G3795" i="66"/>
  <c r="G3794" i="66"/>
  <c r="G3793" i="66"/>
  <c r="G3792" i="66"/>
  <c r="G3791" i="66"/>
  <c r="G3790" i="66"/>
  <c r="G3789" i="66"/>
  <c r="G3788" i="66"/>
  <c r="G3787" i="66"/>
  <c r="G3786" i="66"/>
  <c r="G3785" i="66"/>
  <c r="G3784" i="66"/>
  <c r="G3783" i="66"/>
  <c r="G3782" i="66"/>
  <c r="G3781" i="66"/>
  <c r="G3780" i="66"/>
  <c r="G3779" i="66"/>
  <c r="G3778" i="66"/>
  <c r="G3777" i="66"/>
  <c r="G3776" i="66"/>
  <c r="G3775" i="66"/>
  <c r="G3774" i="66"/>
  <c r="G3773" i="66"/>
  <c r="G3772" i="66"/>
  <c r="G3771" i="66"/>
  <c r="G3770" i="66"/>
  <c r="G3769" i="66"/>
  <c r="G3768" i="66"/>
  <c r="G3767" i="66"/>
  <c r="G3766" i="66"/>
  <c r="G3765" i="66"/>
  <c r="G3764" i="66"/>
  <c r="G3763" i="66"/>
  <c r="G3762" i="66"/>
  <c r="G3761" i="66"/>
  <c r="G3760" i="66"/>
  <c r="G3759" i="66"/>
  <c r="G3758" i="66"/>
  <c r="G3757" i="66"/>
  <c r="G3756" i="66"/>
  <c r="G3755" i="66"/>
  <c r="G3754" i="66"/>
  <c r="G3753" i="66"/>
  <c r="G3752" i="66"/>
  <c r="G3751" i="66"/>
  <c r="G3750" i="66"/>
  <c r="G3749" i="66"/>
  <c r="G3748" i="66"/>
  <c r="G3747" i="66"/>
  <c r="G3746" i="66"/>
  <c r="G3745" i="66"/>
  <c r="G3744" i="66"/>
  <c r="G3743" i="66"/>
  <c r="G3742" i="66"/>
  <c r="G3741" i="66"/>
  <c r="G3740" i="66"/>
  <c r="G3739" i="66"/>
  <c r="G3738" i="66"/>
  <c r="G3737" i="66"/>
  <c r="G3736" i="66"/>
  <c r="G3735" i="66"/>
  <c r="G3734" i="66"/>
  <c r="G3733" i="66"/>
  <c r="G3732" i="66"/>
  <c r="G3731" i="66"/>
  <c r="G3730" i="66"/>
  <c r="G3729" i="66"/>
  <c r="G3728" i="66"/>
  <c r="G3727" i="66"/>
  <c r="G3726" i="66"/>
  <c r="G3725" i="66"/>
  <c r="G3724" i="66"/>
  <c r="G3723" i="66"/>
  <c r="G3722" i="66"/>
  <c r="G3721" i="66"/>
  <c r="G3720" i="66"/>
  <c r="G3719" i="66"/>
  <c r="G3718" i="66"/>
  <c r="G3717" i="66"/>
  <c r="G3716" i="66"/>
  <c r="G3715" i="66"/>
  <c r="G3714" i="66"/>
  <c r="G3713" i="66"/>
  <c r="G3712" i="66"/>
  <c r="G3711" i="66"/>
  <c r="G3710" i="66"/>
  <c r="G3709" i="66"/>
  <c r="G3708" i="66"/>
  <c r="G3707" i="66"/>
  <c r="G3706" i="66"/>
  <c r="G3705" i="66"/>
  <c r="G3704" i="66"/>
  <c r="G3703" i="66"/>
  <c r="G3702" i="66"/>
  <c r="G3701" i="66"/>
  <c r="G3700" i="66"/>
  <c r="G3699" i="66"/>
  <c r="G3698" i="66"/>
  <c r="G3697" i="66"/>
  <c r="G3696" i="66"/>
  <c r="G3695" i="66"/>
  <c r="G3694" i="66"/>
  <c r="G3693" i="66"/>
  <c r="G3692" i="66"/>
  <c r="G3691" i="66"/>
  <c r="G3690" i="66"/>
  <c r="G3689" i="66"/>
  <c r="G3688" i="66"/>
  <c r="G3687" i="66"/>
  <c r="G3686" i="66"/>
  <c r="G3685" i="66"/>
  <c r="G3684" i="66"/>
  <c r="G3683" i="66"/>
  <c r="G3682" i="66"/>
  <c r="G3681" i="66"/>
  <c r="G3680" i="66"/>
  <c r="G3679" i="66"/>
  <c r="G3678" i="66"/>
  <c r="G3677" i="66"/>
  <c r="G3676" i="66"/>
  <c r="G3675" i="66"/>
  <c r="G3674" i="66"/>
  <c r="G3673" i="66"/>
  <c r="G3672" i="66"/>
  <c r="G3671" i="66"/>
  <c r="G3670" i="66"/>
  <c r="G3669" i="66"/>
  <c r="G3668" i="66"/>
  <c r="G3667" i="66"/>
  <c r="G3666" i="66"/>
  <c r="G3665" i="66"/>
  <c r="G3664" i="66"/>
  <c r="G3663" i="66"/>
  <c r="G3662" i="66"/>
  <c r="G3661" i="66"/>
  <c r="G3660" i="66"/>
  <c r="G3659" i="66"/>
  <c r="G3658" i="66"/>
  <c r="G3657" i="66"/>
  <c r="G3656" i="66"/>
  <c r="G3655" i="66"/>
  <c r="G3654" i="66"/>
  <c r="G3653" i="66"/>
  <c r="G3652" i="66"/>
  <c r="G3651" i="66"/>
  <c r="G3650" i="66"/>
  <c r="G3649" i="66"/>
  <c r="G3648" i="66"/>
  <c r="G3647" i="66"/>
  <c r="G3646" i="66"/>
  <c r="G3645" i="66"/>
  <c r="G3644" i="66"/>
  <c r="G3643" i="66"/>
  <c r="G3642" i="66"/>
  <c r="G3641" i="66"/>
  <c r="G3640" i="66"/>
  <c r="G3639" i="66"/>
  <c r="G3638" i="66"/>
  <c r="G3637" i="66"/>
  <c r="G3636" i="66"/>
  <c r="G3635" i="66"/>
  <c r="G3634" i="66"/>
  <c r="G3633" i="66"/>
  <c r="G3632" i="66"/>
  <c r="G3631" i="66"/>
  <c r="G3630" i="66"/>
  <c r="G3629" i="66"/>
  <c r="G3628" i="66"/>
  <c r="G3627" i="66"/>
  <c r="G3626" i="66"/>
  <c r="G3625" i="66"/>
  <c r="G3624" i="66"/>
  <c r="G3623" i="66"/>
  <c r="G3622" i="66"/>
  <c r="G3621" i="66"/>
  <c r="G3620" i="66"/>
  <c r="G3619" i="66"/>
  <c r="G3618" i="66"/>
  <c r="G3617" i="66"/>
  <c r="G3616" i="66"/>
  <c r="G3615" i="66"/>
  <c r="G3614" i="66"/>
  <c r="G3613" i="66"/>
  <c r="G3612" i="66"/>
  <c r="G3611" i="66"/>
  <c r="G3610" i="66"/>
  <c r="G3609" i="66"/>
  <c r="G3608" i="66"/>
  <c r="G3607" i="66"/>
  <c r="G3606" i="66"/>
  <c r="G3605" i="66"/>
  <c r="G3604" i="66"/>
  <c r="G3603" i="66"/>
  <c r="G3602" i="66"/>
  <c r="G3601" i="66"/>
  <c r="G3600" i="66"/>
  <c r="G3599" i="66"/>
  <c r="G3598" i="66"/>
  <c r="G3597" i="66"/>
  <c r="G3596" i="66"/>
  <c r="G3595" i="66"/>
  <c r="G3594" i="66"/>
  <c r="G3593" i="66"/>
  <c r="G3592" i="66"/>
  <c r="G3591" i="66"/>
  <c r="G3590" i="66"/>
  <c r="G3589" i="66"/>
  <c r="G3588" i="66"/>
  <c r="G3587" i="66"/>
  <c r="G3586" i="66"/>
  <c r="G3585" i="66"/>
  <c r="G3584" i="66"/>
  <c r="G3583" i="66"/>
  <c r="G3582" i="66"/>
  <c r="G3581" i="66"/>
  <c r="G3580" i="66"/>
  <c r="G3579" i="66"/>
  <c r="G3578" i="66"/>
  <c r="G3577" i="66"/>
  <c r="G3576" i="66"/>
  <c r="G3575" i="66"/>
  <c r="G3574" i="66"/>
  <c r="G3573" i="66"/>
  <c r="G3572" i="66"/>
  <c r="G3571" i="66"/>
  <c r="G3570" i="66"/>
  <c r="G3569" i="66"/>
  <c r="G3568" i="66"/>
  <c r="G3567" i="66"/>
  <c r="G3566" i="66"/>
  <c r="G3565" i="66"/>
  <c r="G3564" i="66"/>
  <c r="G3563" i="66"/>
  <c r="G3562" i="66"/>
  <c r="G3561" i="66"/>
  <c r="G3560" i="66"/>
  <c r="G3559" i="66"/>
  <c r="G3558" i="66"/>
  <c r="G3557" i="66"/>
  <c r="G3556" i="66"/>
  <c r="G3555" i="66"/>
  <c r="G3554" i="66"/>
  <c r="G3553" i="66"/>
  <c r="G3552" i="66"/>
  <c r="G3551" i="66"/>
  <c r="G3550" i="66"/>
  <c r="G3549" i="66"/>
  <c r="G3548" i="66"/>
  <c r="G3547" i="66"/>
  <c r="G3546" i="66"/>
  <c r="G3545" i="66"/>
  <c r="G3544" i="66"/>
  <c r="G3543" i="66"/>
  <c r="G3542" i="66"/>
  <c r="G3541" i="66"/>
  <c r="G3540" i="66"/>
  <c r="G3539" i="66"/>
  <c r="G3538" i="66"/>
  <c r="G3537" i="66"/>
  <c r="G3536" i="66"/>
  <c r="G3535" i="66"/>
  <c r="G3534" i="66"/>
  <c r="G3533" i="66"/>
  <c r="G3532" i="66"/>
  <c r="G3531" i="66"/>
  <c r="G3530" i="66"/>
  <c r="G3529" i="66"/>
  <c r="G3528" i="66"/>
  <c r="G3527" i="66"/>
  <c r="G3526" i="66"/>
  <c r="G3525" i="66"/>
  <c r="G3524" i="66"/>
  <c r="G3523" i="66"/>
  <c r="G3522" i="66"/>
  <c r="G3521" i="66"/>
  <c r="G3520" i="66"/>
  <c r="G3519" i="66"/>
  <c r="G3518" i="66"/>
  <c r="G3517" i="66"/>
  <c r="G3516" i="66"/>
  <c r="G3515" i="66"/>
  <c r="G3514" i="66"/>
  <c r="G3513" i="66"/>
  <c r="G3512" i="66"/>
  <c r="G3511" i="66"/>
  <c r="G3510" i="66"/>
  <c r="G3509" i="66"/>
  <c r="G3508" i="66"/>
  <c r="G3507" i="66"/>
  <c r="G3506" i="66"/>
  <c r="G3505" i="66"/>
  <c r="G3504" i="66"/>
  <c r="G3503" i="66"/>
  <c r="G3502" i="66"/>
  <c r="G3501" i="66"/>
  <c r="G3500" i="66"/>
  <c r="G3499" i="66"/>
  <c r="G3498" i="66"/>
  <c r="G3497" i="66"/>
  <c r="G3496" i="66"/>
  <c r="G3495" i="66"/>
  <c r="G3494" i="66"/>
  <c r="G3493" i="66"/>
  <c r="G3492" i="66"/>
  <c r="G3491" i="66"/>
  <c r="G3490" i="66"/>
  <c r="G3489" i="66"/>
  <c r="G3488" i="66"/>
  <c r="G3487" i="66"/>
  <c r="G3486" i="66"/>
  <c r="G3485" i="66"/>
  <c r="G3484" i="66"/>
  <c r="G3483" i="66"/>
  <c r="G3482" i="66"/>
  <c r="G3481" i="66"/>
  <c r="G3480" i="66"/>
  <c r="G3479" i="66"/>
  <c r="G3478" i="66"/>
  <c r="G3477" i="66"/>
  <c r="G3476" i="66"/>
  <c r="G3475" i="66"/>
  <c r="G3474" i="66"/>
  <c r="G3473" i="66"/>
  <c r="G3472" i="66"/>
  <c r="G3471" i="66"/>
  <c r="G3470" i="66"/>
  <c r="G3469" i="66"/>
  <c r="G3468" i="66"/>
  <c r="G3467" i="66"/>
  <c r="G3466" i="66"/>
  <c r="G3465" i="66"/>
  <c r="G3464" i="66"/>
  <c r="G3463" i="66"/>
  <c r="G3462" i="66"/>
  <c r="G3461" i="66"/>
  <c r="G3460" i="66"/>
  <c r="G3459" i="66"/>
  <c r="G3458" i="66"/>
  <c r="G3457" i="66"/>
  <c r="G3456" i="66"/>
  <c r="G3455" i="66"/>
  <c r="G3454" i="66"/>
  <c r="G3453" i="66"/>
  <c r="G3452" i="66"/>
  <c r="G3451" i="66"/>
  <c r="G3450" i="66"/>
  <c r="G3449" i="66"/>
  <c r="G3448" i="66"/>
  <c r="G3447" i="66"/>
  <c r="G3446" i="66"/>
  <c r="G3445" i="66"/>
  <c r="G3444" i="66"/>
  <c r="G3443" i="66"/>
  <c r="G3442" i="66"/>
  <c r="G3441" i="66"/>
  <c r="G3440" i="66"/>
  <c r="G3439" i="66"/>
  <c r="G3438" i="66"/>
  <c r="G3437" i="66"/>
  <c r="G3436" i="66"/>
  <c r="G3435" i="66"/>
  <c r="G3434" i="66"/>
  <c r="G3433" i="66"/>
  <c r="G3432" i="66"/>
  <c r="G3431" i="66"/>
  <c r="G3430" i="66"/>
  <c r="G3429" i="66"/>
  <c r="G3428" i="66"/>
  <c r="G3427" i="66"/>
  <c r="G3426" i="66"/>
  <c r="G3425" i="66"/>
  <c r="G3424" i="66"/>
  <c r="G3423" i="66"/>
  <c r="G3422" i="66"/>
  <c r="G3421" i="66"/>
  <c r="G3420" i="66"/>
  <c r="G3419" i="66"/>
  <c r="G3418" i="66"/>
  <c r="G3417" i="66"/>
  <c r="G3416" i="66"/>
  <c r="G3415" i="66"/>
  <c r="G3414" i="66"/>
  <c r="G3413" i="66"/>
  <c r="G3412" i="66"/>
  <c r="G3411" i="66"/>
  <c r="G3410" i="66"/>
  <c r="G3409" i="66"/>
  <c r="G3408" i="66"/>
  <c r="G3407" i="66"/>
  <c r="G3406" i="66"/>
  <c r="G3405" i="66"/>
  <c r="G3404" i="66"/>
  <c r="G3403" i="66"/>
  <c r="G3402" i="66"/>
  <c r="G3401" i="66"/>
  <c r="G3400" i="66"/>
  <c r="G3399" i="66"/>
  <c r="G3398" i="66"/>
  <c r="G3397" i="66"/>
  <c r="G3396" i="66"/>
  <c r="G3395" i="66"/>
  <c r="G3394" i="66"/>
  <c r="G3393" i="66"/>
  <c r="G3392" i="66"/>
  <c r="G3391" i="66"/>
  <c r="G3390" i="66"/>
  <c r="G3389" i="66"/>
  <c r="G3388" i="66"/>
  <c r="G3387" i="66"/>
  <c r="G3386" i="66"/>
  <c r="G3385" i="66"/>
  <c r="G3384" i="66"/>
  <c r="G3383" i="66"/>
  <c r="G3382" i="66"/>
  <c r="G3381" i="66"/>
  <c r="G3380" i="66"/>
  <c r="G3379" i="66"/>
  <c r="G3378" i="66"/>
  <c r="G3377" i="66"/>
  <c r="G3376" i="66"/>
  <c r="G3375" i="66"/>
  <c r="G3374" i="66"/>
  <c r="G3373" i="66"/>
  <c r="G3372" i="66"/>
  <c r="G3371" i="66"/>
  <c r="G3370" i="66"/>
  <c r="G3369" i="66"/>
  <c r="G3368" i="66"/>
  <c r="G3367" i="66"/>
  <c r="G3366" i="66"/>
  <c r="G3365" i="66"/>
  <c r="G3364" i="66"/>
  <c r="G3363" i="66"/>
  <c r="G3362" i="66"/>
  <c r="G3361" i="66"/>
  <c r="G3360" i="66"/>
  <c r="G3359" i="66"/>
  <c r="G3358" i="66"/>
  <c r="G3357" i="66"/>
  <c r="G3356" i="66"/>
  <c r="G3355" i="66"/>
  <c r="G3354" i="66"/>
  <c r="G3353" i="66"/>
  <c r="G3352" i="66"/>
  <c r="G3351" i="66"/>
  <c r="G3350" i="66"/>
  <c r="G3349" i="66"/>
  <c r="G3348" i="66"/>
  <c r="G3347" i="66"/>
  <c r="G3346" i="66"/>
  <c r="G3345" i="66"/>
  <c r="G3344" i="66"/>
  <c r="G3343" i="66"/>
  <c r="G3342" i="66"/>
  <c r="G3341" i="66"/>
  <c r="G3340" i="66"/>
  <c r="G3339" i="66"/>
  <c r="G3338" i="66"/>
  <c r="G3337" i="66"/>
  <c r="G3336" i="66"/>
  <c r="G3335" i="66"/>
  <c r="G3334" i="66"/>
  <c r="G3333" i="66"/>
  <c r="G3332" i="66"/>
  <c r="G3331" i="66"/>
  <c r="G3330" i="66"/>
  <c r="G3329" i="66"/>
  <c r="G3328" i="66"/>
  <c r="G3327" i="66"/>
  <c r="G3326" i="66"/>
  <c r="G3325" i="66"/>
  <c r="G3324" i="66"/>
  <c r="G3323" i="66"/>
  <c r="G3322" i="66"/>
  <c r="G3321" i="66"/>
  <c r="G3320" i="66"/>
  <c r="G3319" i="66"/>
  <c r="G3318" i="66"/>
  <c r="G3317" i="66"/>
  <c r="G3316" i="66"/>
  <c r="G3315" i="66"/>
  <c r="G3314" i="66"/>
  <c r="G3313" i="66"/>
  <c r="G3312" i="66"/>
  <c r="G3311" i="66"/>
  <c r="G3310" i="66"/>
  <c r="G3309" i="66"/>
  <c r="G3308" i="66"/>
  <c r="G3307" i="66"/>
  <c r="G3306" i="66"/>
  <c r="G3305" i="66"/>
  <c r="G3304" i="66"/>
  <c r="G3303" i="66"/>
  <c r="G3302" i="66"/>
  <c r="G3301" i="66"/>
  <c r="G3300" i="66"/>
  <c r="G3299" i="66"/>
  <c r="G3298" i="66"/>
  <c r="G3297" i="66"/>
  <c r="G3296" i="66"/>
  <c r="G3295" i="66"/>
  <c r="G3294" i="66"/>
  <c r="G3293" i="66"/>
  <c r="G3292" i="66"/>
  <c r="G3291" i="66"/>
  <c r="G3290" i="66"/>
  <c r="G3289" i="66"/>
  <c r="G3288" i="66"/>
  <c r="G3287" i="66"/>
  <c r="G3286" i="66"/>
  <c r="G3285" i="66"/>
  <c r="G3284" i="66"/>
  <c r="G3283" i="66"/>
  <c r="G3282" i="66"/>
  <c r="G3281" i="66"/>
  <c r="G3280" i="66"/>
  <c r="G3279" i="66"/>
  <c r="G3278" i="66"/>
  <c r="G3277" i="66"/>
  <c r="G3276" i="66"/>
  <c r="G3275" i="66"/>
  <c r="G3274" i="66"/>
  <c r="G3273" i="66"/>
  <c r="G3272" i="66"/>
  <c r="G3271" i="66"/>
  <c r="G3270" i="66"/>
  <c r="G3269" i="66"/>
  <c r="G3268" i="66"/>
  <c r="G3267" i="66"/>
  <c r="G3266" i="66"/>
  <c r="G3265" i="66"/>
  <c r="G3264" i="66"/>
  <c r="G3263" i="66"/>
  <c r="G3262" i="66"/>
  <c r="G3261" i="66"/>
  <c r="G3260" i="66"/>
  <c r="G3259" i="66"/>
  <c r="G3258" i="66"/>
  <c r="G3257" i="66"/>
  <c r="G3256" i="66"/>
  <c r="G3255" i="66"/>
  <c r="G3254" i="66"/>
  <c r="G3253" i="66"/>
  <c r="G3252" i="66"/>
  <c r="G3251" i="66"/>
  <c r="G3250" i="66"/>
  <c r="G3249" i="66"/>
  <c r="G3248" i="66"/>
  <c r="G3247" i="66"/>
  <c r="G3246" i="66"/>
  <c r="G3245" i="66"/>
  <c r="G3244" i="66"/>
  <c r="G3243" i="66"/>
  <c r="G3242" i="66"/>
  <c r="G3241" i="66"/>
  <c r="G3240" i="66"/>
  <c r="G3239" i="66"/>
  <c r="G3238" i="66"/>
  <c r="G3237" i="66"/>
  <c r="G3236" i="66"/>
  <c r="G3235" i="66"/>
  <c r="G3234" i="66"/>
  <c r="G3233" i="66"/>
  <c r="G3232" i="66"/>
  <c r="G3231" i="66"/>
  <c r="G3230" i="66"/>
  <c r="G3229" i="66"/>
  <c r="G3228" i="66"/>
  <c r="G3227" i="66"/>
  <c r="G3226" i="66"/>
  <c r="G3225" i="66"/>
  <c r="G3224" i="66"/>
  <c r="G3223" i="66"/>
  <c r="G3222" i="66"/>
  <c r="G3221" i="66"/>
  <c r="G3220" i="66"/>
  <c r="G3219" i="66"/>
  <c r="G3218" i="66"/>
  <c r="G3217" i="66"/>
  <c r="G3216" i="66"/>
  <c r="G3215" i="66"/>
  <c r="G3214" i="66"/>
  <c r="G3213" i="66"/>
  <c r="G3212" i="66"/>
  <c r="G3211" i="66"/>
  <c r="G3210" i="66"/>
  <c r="G3209" i="66"/>
  <c r="G3208" i="66"/>
  <c r="G3207" i="66"/>
  <c r="G3206" i="66"/>
  <c r="G3205" i="66"/>
  <c r="G3204" i="66"/>
  <c r="G3203" i="66"/>
  <c r="G3202" i="66"/>
  <c r="G3201" i="66"/>
  <c r="G3200" i="66"/>
  <c r="G3199" i="66"/>
  <c r="G3198" i="66"/>
  <c r="G3197" i="66"/>
  <c r="G3196" i="66"/>
  <c r="G3195" i="66"/>
  <c r="G3194" i="66"/>
  <c r="G3193" i="66"/>
  <c r="G3192" i="66"/>
  <c r="G3191" i="66"/>
  <c r="G3190" i="66"/>
  <c r="G3189" i="66"/>
  <c r="G3188" i="66"/>
  <c r="G3187" i="66"/>
  <c r="G3186" i="66"/>
  <c r="G3185" i="66"/>
  <c r="G3184" i="66"/>
  <c r="G3183" i="66"/>
  <c r="G3182" i="66"/>
  <c r="G3181" i="66"/>
  <c r="G3180" i="66"/>
  <c r="G3179" i="66"/>
  <c r="G3178" i="66"/>
  <c r="G3177" i="66"/>
  <c r="G3176" i="66"/>
  <c r="G3175" i="66"/>
  <c r="G3174" i="66"/>
  <c r="G3173" i="66"/>
  <c r="G3172" i="66"/>
  <c r="G3171" i="66"/>
  <c r="G3170" i="66"/>
  <c r="G3169" i="66"/>
  <c r="G3168" i="66"/>
  <c r="G3167" i="66"/>
  <c r="G3166" i="66"/>
  <c r="G3165" i="66"/>
  <c r="G3164" i="66"/>
  <c r="G3163" i="66"/>
  <c r="G3162" i="66"/>
  <c r="G3161" i="66"/>
  <c r="G3160" i="66"/>
  <c r="G3159" i="66"/>
  <c r="G3158" i="66"/>
  <c r="G3157" i="66"/>
  <c r="G3156" i="66"/>
  <c r="G3155" i="66"/>
  <c r="G3154" i="66"/>
  <c r="G3153" i="66"/>
  <c r="G3152" i="66"/>
  <c r="G3151" i="66"/>
  <c r="G3150" i="66"/>
  <c r="G3149" i="66"/>
  <c r="G3148" i="66"/>
  <c r="G3147" i="66"/>
  <c r="G3146" i="66"/>
  <c r="G3145" i="66"/>
  <c r="G3144" i="66"/>
  <c r="G3143" i="66"/>
  <c r="G3142" i="66"/>
  <c r="G3141" i="66"/>
  <c r="G3140" i="66"/>
  <c r="G3139" i="66"/>
  <c r="G3138" i="66"/>
  <c r="G3137" i="66"/>
  <c r="G3136" i="66"/>
  <c r="G3135" i="66"/>
  <c r="G3134" i="66"/>
  <c r="G3133" i="66"/>
  <c r="G3132" i="66"/>
  <c r="G3131" i="66"/>
  <c r="G3130" i="66"/>
  <c r="G3129" i="66"/>
  <c r="G3128" i="66"/>
  <c r="G3127" i="66"/>
  <c r="G3126" i="66"/>
  <c r="G3125" i="66"/>
  <c r="G3124" i="66"/>
  <c r="G3123" i="66"/>
  <c r="G3122" i="66"/>
  <c r="G3121" i="66"/>
  <c r="G3120" i="66"/>
  <c r="G3119" i="66"/>
  <c r="G3118" i="66"/>
  <c r="G3117" i="66"/>
  <c r="G3116" i="66"/>
  <c r="G3115" i="66"/>
  <c r="G3114" i="66"/>
  <c r="G3113" i="66"/>
  <c r="G3112" i="66"/>
  <c r="G3111" i="66"/>
  <c r="G3110" i="66"/>
  <c r="G3109" i="66"/>
  <c r="G3108" i="66"/>
  <c r="G3107" i="66"/>
  <c r="G3106" i="66"/>
  <c r="G3105" i="66"/>
  <c r="G3104" i="66"/>
  <c r="G3103" i="66"/>
  <c r="G3102" i="66"/>
  <c r="G3101" i="66"/>
  <c r="G3100" i="66"/>
  <c r="G3099" i="66"/>
  <c r="G3098" i="66"/>
  <c r="G3097" i="66"/>
  <c r="G3096" i="66"/>
  <c r="G3095" i="66"/>
  <c r="G3094" i="66"/>
  <c r="G3093" i="66"/>
  <c r="G3092" i="66"/>
  <c r="G3091" i="66"/>
  <c r="G3090" i="66"/>
  <c r="G3089" i="66"/>
  <c r="G3088" i="66"/>
  <c r="G3087" i="66"/>
  <c r="G3086" i="66"/>
  <c r="G3085" i="66"/>
  <c r="G3084" i="66"/>
  <c r="G3083" i="66"/>
  <c r="G3082" i="66"/>
  <c r="G3081" i="66"/>
  <c r="G3080" i="66"/>
  <c r="G3079" i="66"/>
  <c r="G3078" i="66"/>
  <c r="G3077" i="66"/>
  <c r="G3076" i="66"/>
  <c r="G3075" i="66"/>
  <c r="G3074" i="66"/>
  <c r="G3073" i="66"/>
  <c r="G3072" i="66"/>
  <c r="G3071" i="66"/>
  <c r="G3070" i="66"/>
  <c r="G3069" i="66"/>
  <c r="G3068" i="66"/>
  <c r="G3067" i="66"/>
  <c r="G3066" i="66"/>
  <c r="G3065" i="66"/>
  <c r="G3064" i="66"/>
  <c r="G3063" i="66"/>
  <c r="G3062" i="66"/>
  <c r="G3061" i="66"/>
  <c r="G3060" i="66"/>
  <c r="G3059" i="66"/>
  <c r="G3058" i="66"/>
  <c r="G3057" i="66"/>
  <c r="G3056" i="66"/>
  <c r="G3055" i="66"/>
  <c r="G3054" i="66"/>
  <c r="G3053" i="66"/>
  <c r="G3052" i="66"/>
  <c r="G3051" i="66"/>
  <c r="G3050" i="66"/>
  <c r="G3049" i="66"/>
  <c r="G3048" i="66"/>
  <c r="G3047" i="66"/>
  <c r="G3046" i="66"/>
  <c r="G3045" i="66"/>
  <c r="G3044" i="66"/>
  <c r="G3043" i="66"/>
  <c r="G3042" i="66"/>
  <c r="G3041" i="66"/>
  <c r="G3040" i="66"/>
  <c r="G3039" i="66"/>
  <c r="G3038" i="66"/>
  <c r="G3037" i="66"/>
  <c r="G3036" i="66"/>
  <c r="G3035" i="66"/>
  <c r="G3034" i="66"/>
  <c r="G3033" i="66"/>
  <c r="G3032" i="66"/>
  <c r="G3031" i="66"/>
  <c r="G3030" i="66"/>
  <c r="G3029" i="66"/>
  <c r="G3028" i="66"/>
  <c r="G3027" i="66"/>
  <c r="G3026" i="66"/>
  <c r="G3025" i="66"/>
  <c r="G3024" i="66"/>
  <c r="G3023" i="66"/>
  <c r="G3022" i="66"/>
  <c r="G3021" i="66"/>
  <c r="G3020" i="66"/>
  <c r="G3019" i="66"/>
  <c r="G3018" i="66"/>
  <c r="G3017" i="66"/>
  <c r="G3016" i="66"/>
  <c r="G3015" i="66"/>
  <c r="G3014" i="66"/>
  <c r="G3013" i="66"/>
  <c r="G3012" i="66"/>
  <c r="G3011" i="66"/>
  <c r="G3010" i="66"/>
  <c r="G3009" i="66"/>
  <c r="G3008" i="66"/>
  <c r="G3007" i="66"/>
  <c r="G3006" i="66"/>
  <c r="G3005" i="66"/>
  <c r="G3004" i="66"/>
  <c r="G3003" i="66"/>
  <c r="G3002" i="66"/>
  <c r="G3001" i="66"/>
  <c r="G3000" i="66"/>
  <c r="G2999" i="66"/>
  <c r="G2998" i="66"/>
  <c r="G2997" i="66"/>
  <c r="G2996" i="66"/>
  <c r="G2995" i="66"/>
  <c r="G2994" i="66"/>
  <c r="G2993" i="66"/>
  <c r="G2992" i="66"/>
  <c r="G2991" i="66"/>
  <c r="G2990" i="66"/>
  <c r="G2989" i="66"/>
  <c r="G2988" i="66"/>
  <c r="G2987" i="66"/>
  <c r="G2986" i="66"/>
  <c r="G2985" i="66"/>
  <c r="G2984" i="66"/>
  <c r="G2983" i="66"/>
  <c r="G2982" i="66"/>
  <c r="G2981" i="66"/>
  <c r="G2980" i="66"/>
  <c r="G2979" i="66"/>
  <c r="G2978" i="66"/>
  <c r="G2977" i="66"/>
  <c r="G2976" i="66"/>
  <c r="G2975" i="66"/>
  <c r="G2974" i="66"/>
  <c r="G2973" i="66"/>
  <c r="G2972" i="66"/>
  <c r="G2971" i="66"/>
  <c r="G2970" i="66"/>
  <c r="G2969" i="66"/>
  <c r="G2968" i="66"/>
  <c r="G2967" i="66"/>
  <c r="G2966" i="66"/>
  <c r="G2965" i="66"/>
  <c r="G2964" i="66"/>
  <c r="G2963" i="66"/>
  <c r="G2962" i="66"/>
  <c r="G2961" i="66"/>
  <c r="G2960" i="66"/>
  <c r="G2959" i="66"/>
  <c r="G2958" i="66"/>
  <c r="G2957" i="66"/>
  <c r="G2956" i="66"/>
  <c r="G2955" i="66"/>
  <c r="G2954" i="66"/>
  <c r="G2953" i="66"/>
  <c r="G2952" i="66"/>
  <c r="G2951" i="66"/>
  <c r="G2950" i="66"/>
  <c r="G2949" i="66"/>
  <c r="G2948" i="66"/>
  <c r="G2947" i="66"/>
  <c r="G2946" i="66"/>
  <c r="G2945" i="66"/>
  <c r="G2944" i="66"/>
  <c r="G2943" i="66"/>
  <c r="G2942" i="66"/>
  <c r="G2941" i="66"/>
  <c r="G2940" i="66"/>
  <c r="G2939" i="66"/>
  <c r="G2938" i="66"/>
  <c r="G2937" i="66"/>
  <c r="G2936" i="66"/>
  <c r="G2935" i="66"/>
  <c r="G2934" i="66"/>
  <c r="G2933" i="66"/>
  <c r="G2932" i="66"/>
  <c r="G2931" i="66"/>
  <c r="G2930" i="66"/>
  <c r="G2929" i="66"/>
  <c r="G2928" i="66"/>
  <c r="G2927" i="66"/>
  <c r="G2926" i="66"/>
  <c r="G2925" i="66"/>
  <c r="G2924" i="66"/>
  <c r="G2923" i="66"/>
  <c r="G2922" i="66"/>
  <c r="G2921" i="66"/>
  <c r="G2920" i="66"/>
  <c r="G2919" i="66"/>
  <c r="G2918" i="66"/>
  <c r="G2917" i="66"/>
  <c r="G2916" i="66"/>
  <c r="G2915" i="66"/>
  <c r="G2914" i="66"/>
  <c r="G2913" i="66"/>
  <c r="G2912" i="66"/>
  <c r="G2911" i="66"/>
  <c r="G2910" i="66"/>
  <c r="G2909" i="66"/>
  <c r="G2908" i="66"/>
  <c r="G2907" i="66"/>
  <c r="G2906" i="66"/>
  <c r="G2905" i="66"/>
  <c r="G2904" i="66"/>
  <c r="G2903" i="66"/>
  <c r="G2902" i="66"/>
  <c r="G2901" i="66"/>
  <c r="G2900" i="66"/>
  <c r="G2899" i="66"/>
  <c r="G2898" i="66"/>
  <c r="G2897" i="66"/>
  <c r="G2896" i="66"/>
  <c r="G2895" i="66"/>
  <c r="G2894" i="66"/>
  <c r="G2893" i="66"/>
  <c r="G2892" i="66"/>
  <c r="G2891" i="66"/>
  <c r="G2890" i="66"/>
  <c r="G2889" i="66"/>
  <c r="G2888" i="66"/>
  <c r="G2887" i="66"/>
  <c r="G2886" i="66"/>
  <c r="G2885" i="66"/>
  <c r="G2884" i="66"/>
  <c r="G2883" i="66"/>
  <c r="G2882" i="66"/>
  <c r="G2881" i="66"/>
  <c r="G2880" i="66"/>
  <c r="G2879" i="66"/>
  <c r="G2878" i="66"/>
  <c r="G2877" i="66"/>
  <c r="G2876" i="66"/>
  <c r="G2875" i="66"/>
  <c r="G2874" i="66"/>
  <c r="G2873" i="66"/>
  <c r="G2872" i="66"/>
  <c r="G2871" i="66"/>
  <c r="G2870" i="66"/>
  <c r="G2869" i="66"/>
  <c r="G2868" i="66"/>
  <c r="G2867" i="66"/>
  <c r="G2866" i="66"/>
  <c r="G2865" i="66"/>
  <c r="G2864" i="66"/>
  <c r="G2863" i="66"/>
  <c r="G2862" i="66"/>
  <c r="G2861" i="66"/>
  <c r="G2860" i="66"/>
  <c r="G2859" i="66"/>
  <c r="G2858" i="66"/>
  <c r="G2857" i="66"/>
  <c r="G2856" i="66"/>
  <c r="G2855" i="66"/>
  <c r="G2854" i="66"/>
  <c r="G2853" i="66"/>
  <c r="G2852" i="66"/>
  <c r="G2851" i="66"/>
  <c r="G2850" i="66"/>
  <c r="G2849" i="66"/>
  <c r="G2848" i="66"/>
  <c r="G2847" i="66"/>
  <c r="G2846" i="66"/>
  <c r="G2845" i="66"/>
  <c r="G2844" i="66"/>
  <c r="G2843" i="66"/>
  <c r="G2842" i="66"/>
  <c r="G2841" i="66"/>
  <c r="G2840" i="66"/>
  <c r="G2839" i="66"/>
  <c r="G2838" i="66"/>
  <c r="G2837" i="66"/>
  <c r="G2836" i="66"/>
  <c r="G2835" i="66"/>
  <c r="G2834" i="66"/>
  <c r="G2833" i="66"/>
  <c r="G2832" i="66"/>
  <c r="G2831" i="66"/>
  <c r="G2830" i="66"/>
  <c r="G2829" i="66"/>
  <c r="G2828" i="66"/>
  <c r="G2827" i="66"/>
  <c r="G2826" i="66"/>
  <c r="G2825" i="66"/>
  <c r="G2824" i="66"/>
  <c r="G2823" i="66"/>
  <c r="G2822" i="66"/>
  <c r="G2821" i="66"/>
  <c r="G2820" i="66"/>
  <c r="G2819" i="66"/>
  <c r="G2818" i="66"/>
  <c r="G2817" i="66"/>
  <c r="G2816" i="66"/>
  <c r="G2815" i="66"/>
  <c r="G2814" i="66"/>
  <c r="G2813" i="66"/>
  <c r="G2812" i="66"/>
  <c r="G2811" i="66"/>
  <c r="G2810" i="66"/>
  <c r="G2809" i="66"/>
  <c r="G2808" i="66"/>
  <c r="G2807" i="66"/>
  <c r="G2806" i="66"/>
  <c r="G2805" i="66"/>
  <c r="G2804" i="66"/>
  <c r="G2803" i="66"/>
  <c r="G2802" i="66"/>
  <c r="G2801" i="66"/>
  <c r="G2800" i="66"/>
  <c r="G2799" i="66"/>
  <c r="G2798" i="66"/>
  <c r="G2797" i="66"/>
  <c r="G2796" i="66"/>
  <c r="G2795" i="66"/>
  <c r="G2794" i="66"/>
  <c r="G2793" i="66"/>
  <c r="G2792" i="66"/>
  <c r="G2791" i="66"/>
  <c r="G2790" i="66"/>
  <c r="G2789" i="66"/>
  <c r="G2788" i="66"/>
  <c r="G2787" i="66"/>
  <c r="G2786" i="66"/>
  <c r="G2785" i="66"/>
  <c r="G2784" i="66"/>
  <c r="G2783" i="66"/>
  <c r="G2782" i="66"/>
  <c r="G2781" i="66"/>
  <c r="G2780" i="66"/>
  <c r="G2779" i="66"/>
  <c r="G2778" i="66"/>
  <c r="G2777" i="66"/>
  <c r="G2776" i="66"/>
  <c r="G2775" i="66"/>
  <c r="G2774" i="66"/>
  <c r="G2773" i="66"/>
  <c r="G2772" i="66"/>
  <c r="G2771" i="66"/>
  <c r="G2770" i="66"/>
  <c r="G2769" i="66"/>
  <c r="G2768" i="66"/>
  <c r="G2767" i="66"/>
  <c r="G2766" i="66"/>
  <c r="G2765" i="66"/>
  <c r="G2764" i="66"/>
  <c r="G2763" i="66"/>
  <c r="G2762" i="66"/>
  <c r="G2761" i="66"/>
  <c r="G2760" i="66"/>
  <c r="G2759" i="66"/>
  <c r="G2758" i="66"/>
  <c r="G2757" i="66"/>
  <c r="G2756" i="66"/>
  <c r="G2755" i="66"/>
  <c r="G2754" i="66"/>
  <c r="G2753" i="66"/>
  <c r="G2752" i="66"/>
  <c r="G2751" i="66"/>
  <c r="G2750" i="66"/>
  <c r="G2749" i="66"/>
  <c r="G2748" i="66"/>
  <c r="G2747" i="66"/>
  <c r="G2746" i="66"/>
  <c r="G2745" i="66"/>
  <c r="G2744" i="66"/>
  <c r="G2743" i="66"/>
  <c r="G2742" i="66"/>
  <c r="G2741" i="66"/>
  <c r="G2740" i="66"/>
  <c r="G2739" i="66"/>
  <c r="G2738" i="66"/>
  <c r="G2737" i="66"/>
  <c r="G2736" i="66"/>
  <c r="G2735" i="66"/>
  <c r="G2734" i="66"/>
  <c r="G2733" i="66"/>
  <c r="G2732" i="66"/>
  <c r="G2731" i="66"/>
  <c r="G2730" i="66"/>
  <c r="G2729" i="66"/>
  <c r="G2728" i="66"/>
  <c r="G2727" i="66"/>
  <c r="G2726" i="66"/>
  <c r="G2725" i="66"/>
  <c r="G2724" i="66"/>
  <c r="G2723" i="66"/>
  <c r="G2722" i="66"/>
  <c r="G2721" i="66"/>
  <c r="G2720" i="66"/>
  <c r="G2719" i="66"/>
  <c r="G2718" i="66"/>
  <c r="G2717" i="66"/>
  <c r="G2716" i="66"/>
  <c r="G2715" i="66"/>
  <c r="G2714" i="66"/>
  <c r="G2713" i="66"/>
  <c r="G2712" i="66"/>
  <c r="G2711" i="66"/>
  <c r="G2710" i="66"/>
  <c r="G2709" i="66"/>
  <c r="G2708" i="66"/>
  <c r="G2707" i="66"/>
  <c r="G2706" i="66"/>
  <c r="G2705" i="66"/>
  <c r="G2704" i="66"/>
  <c r="G2703" i="66"/>
  <c r="G2702" i="66"/>
  <c r="G2701" i="66"/>
  <c r="G2700" i="66"/>
  <c r="G2699" i="66"/>
  <c r="G2698" i="66"/>
  <c r="G2697" i="66"/>
  <c r="G2696" i="66"/>
  <c r="G2695" i="66"/>
  <c r="G2694" i="66"/>
  <c r="G2693" i="66"/>
  <c r="G2692" i="66"/>
  <c r="G2691" i="66"/>
  <c r="G2690" i="66"/>
  <c r="G2689" i="66"/>
  <c r="G2688" i="66"/>
  <c r="G2687" i="66"/>
  <c r="G2686" i="66"/>
  <c r="G2685" i="66"/>
  <c r="G2684" i="66"/>
  <c r="G2683" i="66"/>
  <c r="G2682" i="66"/>
  <c r="G2681" i="66"/>
  <c r="G2680" i="66"/>
  <c r="G2679" i="66"/>
  <c r="G2678" i="66"/>
  <c r="G2677" i="66"/>
  <c r="G2676" i="66"/>
  <c r="G2675" i="66"/>
  <c r="G2674" i="66"/>
  <c r="G2673" i="66"/>
  <c r="G2672" i="66"/>
  <c r="G2671" i="66"/>
  <c r="G2670" i="66"/>
  <c r="G2669" i="66"/>
  <c r="G2668" i="66"/>
  <c r="G2667" i="66"/>
  <c r="G2666" i="66"/>
  <c r="G2665" i="66"/>
  <c r="G2664" i="66"/>
  <c r="G2663" i="66"/>
  <c r="G2662" i="66"/>
  <c r="G2661" i="66"/>
  <c r="G2660" i="66"/>
  <c r="G2659" i="66"/>
  <c r="G2658" i="66"/>
  <c r="G2657" i="66"/>
  <c r="G2656" i="66"/>
  <c r="G2655" i="66"/>
  <c r="G2654" i="66"/>
  <c r="G2653" i="66"/>
  <c r="G2652" i="66"/>
  <c r="G2651" i="66"/>
  <c r="G2650" i="66"/>
  <c r="G2649" i="66"/>
  <c r="G2648" i="66"/>
  <c r="G2647" i="66"/>
  <c r="G2646" i="66"/>
  <c r="G2645" i="66"/>
  <c r="G2644" i="66"/>
  <c r="G2643" i="66"/>
  <c r="G2642" i="66"/>
  <c r="G2641" i="66"/>
  <c r="G2640" i="66"/>
  <c r="G2639" i="66"/>
  <c r="G2638" i="66"/>
  <c r="G2637" i="66"/>
  <c r="G2636" i="66"/>
  <c r="G2635" i="66"/>
  <c r="G2634" i="66"/>
  <c r="G2633" i="66"/>
  <c r="G2632" i="66"/>
  <c r="G2631" i="66"/>
  <c r="G2630" i="66"/>
  <c r="G2629" i="66"/>
  <c r="G2628" i="66"/>
  <c r="G2627" i="66"/>
  <c r="G2626" i="66"/>
  <c r="G2625" i="66"/>
  <c r="G2624" i="66"/>
  <c r="G2623" i="66"/>
  <c r="G2622" i="66"/>
  <c r="G2621" i="66"/>
  <c r="G2620" i="66"/>
  <c r="G2619" i="66"/>
  <c r="G2618" i="66"/>
  <c r="G2617" i="66"/>
  <c r="G2616" i="66"/>
  <c r="G2615" i="66"/>
  <c r="G2614" i="66"/>
  <c r="G2613" i="66"/>
  <c r="G2612" i="66"/>
  <c r="G2611" i="66"/>
  <c r="G2610" i="66"/>
  <c r="G2609" i="66"/>
  <c r="G2608" i="66"/>
  <c r="G2607" i="66"/>
  <c r="G2606" i="66"/>
  <c r="G2605" i="66"/>
  <c r="G2604" i="66"/>
  <c r="G2603" i="66"/>
  <c r="G2602" i="66"/>
  <c r="G2601" i="66"/>
  <c r="G2600" i="66"/>
  <c r="G2599" i="66"/>
  <c r="G2598" i="66"/>
  <c r="G2597" i="66"/>
  <c r="G2596" i="66"/>
  <c r="G2595" i="66"/>
  <c r="G2594" i="66"/>
  <c r="G2593" i="66"/>
  <c r="G2592" i="66"/>
  <c r="G2591" i="66"/>
  <c r="G2590" i="66"/>
  <c r="G2589" i="66"/>
  <c r="G2588" i="66"/>
  <c r="G2587" i="66"/>
  <c r="G2586" i="66"/>
  <c r="G2585" i="66"/>
  <c r="G2584" i="66"/>
  <c r="G2583" i="66"/>
  <c r="G2582" i="66"/>
  <c r="G2581" i="66"/>
  <c r="G2580" i="66"/>
  <c r="G2579" i="66"/>
  <c r="G2578" i="66"/>
  <c r="G2577" i="66"/>
  <c r="G2576" i="66"/>
  <c r="G2575" i="66"/>
  <c r="G2574" i="66"/>
  <c r="G2573" i="66"/>
  <c r="G2572" i="66"/>
  <c r="G2571" i="66"/>
  <c r="G2570" i="66"/>
  <c r="G2569" i="66"/>
  <c r="G2568" i="66"/>
  <c r="G2567" i="66"/>
  <c r="G2566" i="66"/>
  <c r="G2565" i="66"/>
  <c r="G2564" i="66"/>
  <c r="G2563" i="66"/>
  <c r="G2562" i="66"/>
  <c r="G2561" i="66"/>
  <c r="G2560" i="66"/>
  <c r="G2559" i="66"/>
  <c r="G2558" i="66"/>
  <c r="G2557" i="66"/>
  <c r="G2556" i="66"/>
  <c r="G2555" i="66"/>
  <c r="G2554" i="66"/>
  <c r="G2553" i="66"/>
  <c r="G2552" i="66"/>
  <c r="G2551" i="66"/>
  <c r="G2550" i="66"/>
  <c r="G2549" i="66"/>
  <c r="G2548" i="66"/>
  <c r="G2547" i="66"/>
  <c r="G2546" i="66"/>
  <c r="G2545" i="66"/>
  <c r="G2544" i="66"/>
  <c r="G2543" i="66"/>
  <c r="G2542" i="66"/>
  <c r="G2541" i="66"/>
  <c r="G2540" i="66"/>
  <c r="G2539" i="66"/>
  <c r="G2538" i="66"/>
  <c r="G2537" i="66"/>
  <c r="G2536" i="66"/>
  <c r="G2535" i="66"/>
  <c r="G2534" i="66"/>
  <c r="G2533" i="66"/>
  <c r="G2532" i="66"/>
  <c r="G2531" i="66"/>
  <c r="G2530" i="66"/>
  <c r="G2529" i="66"/>
  <c r="G2528" i="66"/>
  <c r="G2527" i="66"/>
  <c r="G2526" i="66"/>
  <c r="G2525" i="66"/>
  <c r="G2524" i="66"/>
  <c r="G2523" i="66"/>
  <c r="G2522" i="66"/>
  <c r="G2521" i="66"/>
  <c r="G2520" i="66"/>
  <c r="G2519" i="66"/>
  <c r="G2518" i="66"/>
  <c r="G2517" i="66"/>
  <c r="G2516" i="66"/>
  <c r="G2515" i="66"/>
  <c r="G2514" i="66"/>
  <c r="G2513" i="66"/>
  <c r="G2512" i="66"/>
  <c r="G2511" i="66"/>
  <c r="G2510" i="66"/>
  <c r="G2509" i="66"/>
  <c r="G2508" i="66"/>
  <c r="G2507" i="66"/>
  <c r="G2506" i="66"/>
  <c r="G2505" i="66"/>
  <c r="G2504" i="66"/>
  <c r="G2503" i="66"/>
  <c r="G2502" i="66"/>
  <c r="G2501" i="66"/>
  <c r="G2500" i="66"/>
  <c r="G2499" i="66"/>
  <c r="G2498" i="66"/>
  <c r="G2497" i="66"/>
  <c r="G2496" i="66"/>
  <c r="G2495" i="66"/>
  <c r="G2494" i="66"/>
  <c r="G2493" i="66"/>
  <c r="G2492" i="66"/>
  <c r="G2491" i="66"/>
  <c r="G2490" i="66"/>
  <c r="G2489" i="66"/>
  <c r="G2488" i="66"/>
  <c r="G2487" i="66"/>
  <c r="G2486" i="66"/>
  <c r="G2485" i="66"/>
  <c r="G2484" i="66"/>
  <c r="G2483" i="66"/>
  <c r="G2482" i="66"/>
  <c r="G2481" i="66"/>
  <c r="G2480" i="66"/>
  <c r="G2479" i="66"/>
  <c r="G2478" i="66"/>
  <c r="G2477" i="66"/>
  <c r="G2476" i="66"/>
  <c r="G2475" i="66"/>
  <c r="G2474" i="66"/>
  <c r="G2473" i="66"/>
  <c r="G2472" i="66"/>
  <c r="G2471" i="66"/>
  <c r="G2470" i="66"/>
  <c r="G2469" i="66"/>
  <c r="G2468" i="66"/>
  <c r="G2467" i="66"/>
  <c r="G2466" i="66"/>
  <c r="G2465" i="66"/>
  <c r="G2464" i="66"/>
  <c r="G2463" i="66"/>
  <c r="G2462" i="66"/>
  <c r="G2461" i="66"/>
  <c r="G2460" i="66"/>
  <c r="G2459" i="66"/>
  <c r="G2458" i="66"/>
  <c r="G2457" i="66"/>
  <c r="G2456" i="66"/>
  <c r="G2455" i="66"/>
  <c r="G2454" i="66"/>
  <c r="G2453" i="66"/>
  <c r="G2452" i="66"/>
  <c r="G2451" i="66"/>
  <c r="G2450" i="66"/>
  <c r="G2449" i="66"/>
  <c r="G2448" i="66"/>
  <c r="G2447" i="66"/>
  <c r="G2446" i="66"/>
  <c r="G2445" i="66"/>
  <c r="G2444" i="66"/>
  <c r="G2443" i="66"/>
  <c r="G2442" i="66"/>
  <c r="G2441" i="66"/>
  <c r="G2440" i="66"/>
  <c r="G2439" i="66"/>
  <c r="G2438" i="66"/>
  <c r="G2437" i="66"/>
  <c r="G2436" i="66"/>
  <c r="G2435" i="66"/>
  <c r="G2434" i="66"/>
  <c r="G2433" i="66"/>
  <c r="G2432" i="66"/>
  <c r="G2431" i="66"/>
  <c r="G2430" i="66"/>
  <c r="G2429" i="66"/>
  <c r="G2428" i="66"/>
  <c r="G2427" i="66"/>
  <c r="G2426" i="66"/>
  <c r="G2425" i="66"/>
  <c r="G2424" i="66"/>
  <c r="G2423" i="66"/>
  <c r="G2422" i="66"/>
  <c r="G2421" i="66"/>
  <c r="G2420" i="66"/>
  <c r="G2419" i="66"/>
  <c r="G2418" i="66"/>
  <c r="G2417" i="66"/>
  <c r="G2416" i="66"/>
  <c r="G2415" i="66"/>
  <c r="G2414" i="66"/>
  <c r="G2413" i="66"/>
  <c r="G2412" i="66"/>
  <c r="G2411" i="66"/>
  <c r="G2410" i="66"/>
  <c r="G2409" i="66"/>
  <c r="G2408" i="66"/>
  <c r="G2407" i="66"/>
  <c r="G2406" i="66"/>
  <c r="G2405" i="66"/>
  <c r="G2404" i="66"/>
  <c r="G2403" i="66"/>
  <c r="G2402" i="66"/>
  <c r="G2401" i="66"/>
  <c r="G2400" i="66"/>
  <c r="G2399" i="66"/>
  <c r="G2398" i="66"/>
  <c r="G2397" i="66"/>
  <c r="G2396" i="66"/>
  <c r="G2395" i="66"/>
  <c r="G2394" i="66"/>
  <c r="G2393" i="66"/>
  <c r="G2392" i="66"/>
  <c r="G2391" i="66"/>
  <c r="G2390" i="66"/>
  <c r="G2389" i="66"/>
  <c r="G2388" i="66"/>
  <c r="G2387" i="66"/>
  <c r="G2386" i="66"/>
  <c r="G2385" i="66"/>
  <c r="G2384" i="66"/>
  <c r="G2383" i="66"/>
  <c r="G2382" i="66"/>
  <c r="G2381" i="66"/>
  <c r="G2380" i="66"/>
  <c r="G2379" i="66"/>
  <c r="G2378" i="66"/>
  <c r="G2377" i="66"/>
  <c r="G2376" i="66"/>
  <c r="G2375" i="66"/>
  <c r="G2374" i="66"/>
  <c r="G2373" i="66"/>
  <c r="G2372" i="66"/>
  <c r="G2371" i="66"/>
  <c r="G2370" i="66"/>
  <c r="G2369" i="66"/>
  <c r="G2368" i="66"/>
  <c r="G2367" i="66"/>
  <c r="G2366" i="66"/>
  <c r="G2365" i="66"/>
  <c r="G2364" i="66"/>
  <c r="G2363" i="66"/>
  <c r="G2362" i="66"/>
  <c r="G2361" i="66"/>
  <c r="G2360" i="66"/>
  <c r="G2359" i="66"/>
  <c r="G2358" i="66"/>
  <c r="G2357" i="66"/>
  <c r="G2356" i="66"/>
  <c r="G2355" i="66"/>
  <c r="G2354" i="66"/>
  <c r="G2353" i="66"/>
  <c r="G2352" i="66"/>
  <c r="G2351" i="66"/>
  <c r="G2350" i="66"/>
  <c r="G2349" i="66"/>
  <c r="G2348" i="66"/>
  <c r="G2347" i="66"/>
  <c r="G2346" i="66"/>
  <c r="G2345" i="66"/>
  <c r="G2344" i="66"/>
  <c r="G2343" i="66"/>
  <c r="G2342" i="66"/>
  <c r="G2341" i="66"/>
  <c r="G2340" i="66"/>
  <c r="G2339" i="66"/>
  <c r="G2338" i="66"/>
  <c r="G2337" i="66"/>
  <c r="G2336" i="66"/>
  <c r="G2335" i="66"/>
  <c r="G2334" i="66"/>
  <c r="G2333" i="66"/>
  <c r="G2332" i="66"/>
  <c r="G2331" i="66"/>
  <c r="G2330" i="66"/>
  <c r="G2329" i="66"/>
  <c r="G2328" i="66"/>
  <c r="G2327" i="66"/>
  <c r="G2326" i="66"/>
  <c r="G2325" i="66"/>
  <c r="G2324" i="66"/>
  <c r="G2323" i="66"/>
  <c r="G2322" i="66"/>
  <c r="G2321" i="66"/>
  <c r="G2320" i="66"/>
  <c r="G2319" i="66"/>
  <c r="G2318" i="66"/>
  <c r="G2317" i="66"/>
  <c r="G2316" i="66"/>
  <c r="G2315" i="66"/>
  <c r="G2314" i="66"/>
  <c r="G2313" i="66"/>
  <c r="G2312" i="66"/>
  <c r="G2311" i="66"/>
  <c r="G2310" i="66"/>
  <c r="G2309" i="66"/>
  <c r="G2308" i="66"/>
  <c r="G2307" i="66"/>
  <c r="G2306" i="66"/>
  <c r="G2305" i="66"/>
  <c r="G2304" i="66"/>
  <c r="G2303" i="66"/>
  <c r="G2302" i="66"/>
  <c r="G2301" i="66"/>
  <c r="G2300" i="66"/>
  <c r="G2299" i="66"/>
  <c r="G2298" i="66"/>
  <c r="G2297" i="66"/>
  <c r="G2296" i="66"/>
  <c r="G2295" i="66"/>
  <c r="G2294" i="66"/>
  <c r="G2293" i="66"/>
  <c r="G2292" i="66"/>
  <c r="G2291" i="66"/>
  <c r="G2290" i="66"/>
  <c r="G2289" i="66"/>
  <c r="G2288" i="66"/>
  <c r="G2287" i="66"/>
  <c r="G2286" i="66"/>
  <c r="G2285" i="66"/>
  <c r="G2284" i="66"/>
  <c r="G2283" i="66"/>
  <c r="G2282" i="66"/>
  <c r="G2281" i="66"/>
  <c r="G2280" i="66"/>
  <c r="G2279" i="66"/>
  <c r="G2278" i="66"/>
  <c r="G2277" i="66"/>
  <c r="G2276" i="66"/>
  <c r="G2275" i="66"/>
  <c r="G2274" i="66"/>
  <c r="G2273" i="66"/>
  <c r="G2272" i="66"/>
  <c r="G2271" i="66"/>
  <c r="G2270" i="66"/>
  <c r="G2269" i="66"/>
  <c r="G2268" i="66"/>
  <c r="G2267" i="66"/>
  <c r="G2266" i="66"/>
  <c r="G2265" i="66"/>
  <c r="G2264" i="66"/>
  <c r="G2263" i="66"/>
  <c r="G2262" i="66"/>
  <c r="G2261" i="66"/>
  <c r="G2260" i="66"/>
  <c r="G2259" i="66"/>
  <c r="G2258" i="66"/>
  <c r="G2257" i="66"/>
  <c r="G2256" i="66"/>
  <c r="G2255" i="66"/>
  <c r="G2254" i="66"/>
  <c r="G2253" i="66"/>
  <c r="G2252" i="66"/>
  <c r="G2251" i="66"/>
  <c r="G2250" i="66"/>
  <c r="G2249" i="66"/>
  <c r="G2248" i="66"/>
  <c r="G2247" i="66"/>
  <c r="G2246" i="66"/>
  <c r="G2245" i="66"/>
  <c r="G2244" i="66"/>
  <c r="G2243" i="66"/>
  <c r="G2242" i="66"/>
  <c r="G2241" i="66"/>
  <c r="G2240" i="66"/>
  <c r="G2239" i="66"/>
  <c r="G2238" i="66"/>
  <c r="G2237" i="66"/>
  <c r="G2236" i="66"/>
  <c r="G2235" i="66"/>
  <c r="G2234" i="66"/>
  <c r="G2233" i="66"/>
  <c r="G2232" i="66"/>
  <c r="G2231" i="66"/>
  <c r="G2230" i="66"/>
  <c r="G2229" i="66"/>
  <c r="G2228" i="66"/>
  <c r="G2227" i="66"/>
  <c r="G2226" i="66"/>
  <c r="G2225" i="66"/>
  <c r="G2224" i="66"/>
  <c r="G2223" i="66"/>
  <c r="G2222" i="66"/>
  <c r="G2221" i="66"/>
  <c r="G2220" i="66"/>
  <c r="G2219" i="66"/>
  <c r="G2218" i="66"/>
  <c r="G2217" i="66"/>
  <c r="G2216" i="66"/>
  <c r="G2215" i="66"/>
  <c r="G2214" i="66"/>
  <c r="G2213" i="66"/>
  <c r="G2212" i="66"/>
  <c r="G2211" i="66"/>
  <c r="G2210" i="66"/>
  <c r="G2209" i="66"/>
  <c r="G2208" i="66"/>
  <c r="G2207" i="66"/>
  <c r="G2206" i="66"/>
  <c r="G2205" i="66"/>
  <c r="G2204" i="66"/>
  <c r="G2203" i="66"/>
  <c r="G2202" i="66"/>
  <c r="G2201" i="66"/>
  <c r="G2200" i="66"/>
  <c r="G2199" i="66"/>
  <c r="G2198" i="66"/>
  <c r="G2197" i="66"/>
  <c r="G2196" i="66"/>
  <c r="G2195" i="66"/>
  <c r="G2194" i="66"/>
  <c r="G2193" i="66"/>
  <c r="G2192" i="66"/>
  <c r="G2191" i="66"/>
  <c r="G2190" i="66"/>
  <c r="G2189" i="66"/>
  <c r="G2188" i="66"/>
  <c r="G2187" i="66"/>
  <c r="G2186" i="66"/>
  <c r="G2185" i="66"/>
  <c r="G2184" i="66"/>
  <c r="G2183" i="66"/>
  <c r="G2182" i="66"/>
  <c r="G2181" i="66"/>
  <c r="G2180" i="66"/>
  <c r="G2179" i="66"/>
  <c r="G2178" i="66"/>
  <c r="G2177" i="66"/>
  <c r="G2176" i="66"/>
  <c r="G2175" i="66"/>
  <c r="G2174" i="66"/>
  <c r="G2173" i="66"/>
  <c r="G2172" i="66"/>
  <c r="G2171" i="66"/>
  <c r="G2170" i="66"/>
  <c r="G2169" i="66"/>
  <c r="G2168" i="66"/>
  <c r="G2167" i="66"/>
  <c r="G2166" i="66"/>
  <c r="G2165" i="66"/>
  <c r="G2164" i="66"/>
  <c r="G2163" i="66"/>
  <c r="G2162" i="66"/>
  <c r="G2161" i="66"/>
  <c r="G2160" i="66"/>
  <c r="G2159" i="66"/>
  <c r="G2158" i="66"/>
  <c r="G2157" i="66"/>
  <c r="G2156" i="66"/>
  <c r="G2155" i="66"/>
  <c r="G2154" i="66"/>
  <c r="G2153" i="66"/>
  <c r="G2152" i="66"/>
  <c r="G2151" i="66"/>
  <c r="G2150" i="66"/>
  <c r="G2149" i="66"/>
  <c r="G2148" i="66"/>
  <c r="G2147" i="66"/>
  <c r="G2146" i="66"/>
  <c r="G2145" i="66"/>
  <c r="G2144" i="66"/>
  <c r="G2143" i="66"/>
  <c r="G2142" i="66"/>
  <c r="G2141" i="66"/>
  <c r="G2140" i="66"/>
  <c r="G2139" i="66"/>
  <c r="G2138" i="66"/>
  <c r="G2137" i="66"/>
  <c r="G2136" i="66"/>
  <c r="G2135" i="66"/>
  <c r="G2134" i="66"/>
  <c r="G2133" i="66"/>
  <c r="G2132" i="66"/>
  <c r="G2131" i="66"/>
  <c r="G2130" i="66"/>
  <c r="G2129" i="66"/>
  <c r="G2128" i="66"/>
  <c r="G2127" i="66"/>
  <c r="G2126" i="66"/>
  <c r="G2125" i="66"/>
  <c r="G2124" i="66"/>
  <c r="G2123" i="66"/>
  <c r="G2122" i="66"/>
  <c r="G2121" i="66"/>
  <c r="G2120" i="66"/>
  <c r="G2119" i="66"/>
  <c r="G2118" i="66"/>
  <c r="G2117" i="66"/>
  <c r="G2116" i="66"/>
  <c r="G2115" i="66"/>
  <c r="G2114" i="66"/>
  <c r="G2113" i="66"/>
  <c r="G2112" i="66"/>
  <c r="G2111" i="66"/>
  <c r="G2110" i="66"/>
  <c r="G2109" i="66"/>
  <c r="G2108" i="66"/>
  <c r="G2107" i="66"/>
  <c r="G2106" i="66"/>
  <c r="G2105" i="66"/>
  <c r="G2104" i="66"/>
  <c r="G2103" i="66"/>
  <c r="G2102" i="66"/>
  <c r="G2101" i="66"/>
  <c r="G2100" i="66"/>
  <c r="G2099" i="66"/>
  <c r="G2098" i="66"/>
  <c r="G2097" i="66"/>
  <c r="G2096" i="66"/>
  <c r="G2095" i="66"/>
  <c r="G2094" i="66"/>
  <c r="G2093" i="66"/>
  <c r="G2092" i="66"/>
  <c r="G2091" i="66"/>
  <c r="G2090" i="66"/>
  <c r="G2089" i="66"/>
  <c r="G2088" i="66"/>
  <c r="G2087" i="66"/>
  <c r="G2086" i="66"/>
  <c r="G2085" i="66"/>
  <c r="G2084" i="66"/>
  <c r="G2083" i="66"/>
  <c r="G2082" i="66"/>
  <c r="G2081" i="66"/>
  <c r="G2080" i="66"/>
  <c r="G2079" i="66"/>
  <c r="G2078" i="66"/>
  <c r="G2077" i="66"/>
  <c r="G2076" i="66"/>
  <c r="G2075" i="66"/>
  <c r="G2074" i="66"/>
  <c r="G2073" i="66"/>
  <c r="G2072" i="66"/>
  <c r="G2071" i="66"/>
  <c r="G2070" i="66"/>
  <c r="G2069" i="66"/>
  <c r="G2068" i="66"/>
  <c r="G2067" i="66"/>
  <c r="G2066" i="66"/>
  <c r="G2065" i="66"/>
  <c r="G2064" i="66"/>
  <c r="G2063" i="66"/>
  <c r="G2062" i="66"/>
  <c r="G2061" i="66"/>
  <c r="G2060" i="66"/>
  <c r="G2059" i="66"/>
  <c r="G2058" i="66"/>
  <c r="G2057" i="66"/>
  <c r="G2056" i="66"/>
  <c r="G2055" i="66"/>
  <c r="G2054" i="66"/>
  <c r="G2053" i="66"/>
  <c r="G2052" i="66"/>
  <c r="G2051" i="66"/>
  <c r="G2050" i="66"/>
  <c r="G2049" i="66"/>
  <c r="G2048" i="66"/>
  <c r="G2047" i="66"/>
  <c r="G2046" i="66"/>
  <c r="G2045" i="66"/>
  <c r="G2044" i="66"/>
  <c r="G2043" i="66"/>
  <c r="G2042" i="66"/>
  <c r="G2041" i="66"/>
  <c r="G2040" i="66"/>
  <c r="G2039" i="66"/>
  <c r="G2038" i="66"/>
  <c r="G2037" i="66"/>
  <c r="G2036" i="66"/>
  <c r="G2035" i="66"/>
  <c r="G2034" i="66"/>
  <c r="G2033" i="66"/>
  <c r="G2032" i="66"/>
  <c r="G2031" i="66"/>
  <c r="G2030" i="66"/>
  <c r="G2029" i="66"/>
  <c r="G2028" i="66"/>
  <c r="G2027" i="66"/>
  <c r="G2026" i="66"/>
  <c r="G2025" i="66"/>
  <c r="G2024" i="66"/>
  <c r="G2023" i="66"/>
  <c r="G2022" i="66"/>
  <c r="G2021" i="66"/>
  <c r="G2020" i="66"/>
  <c r="G2019" i="66"/>
  <c r="G2018" i="66"/>
  <c r="G2017" i="66"/>
  <c r="G2016" i="66"/>
  <c r="G2015" i="66"/>
  <c r="G2014" i="66"/>
  <c r="G2013" i="66"/>
  <c r="G2012" i="66"/>
  <c r="G2011" i="66"/>
  <c r="G2010" i="66"/>
  <c r="G2009" i="66"/>
  <c r="G2008" i="66"/>
  <c r="G2007" i="66"/>
  <c r="G2006" i="66"/>
  <c r="G2005" i="66"/>
  <c r="G2004" i="66"/>
  <c r="G2003" i="66"/>
  <c r="G2002" i="66"/>
  <c r="G2001" i="66"/>
  <c r="G2000" i="66"/>
  <c r="G1999" i="66"/>
  <c r="G1998" i="66"/>
  <c r="G1997" i="66"/>
  <c r="G1996" i="66"/>
  <c r="G1995" i="66"/>
  <c r="G1994" i="66"/>
  <c r="G1993" i="66"/>
  <c r="G1992" i="66"/>
  <c r="G1991" i="66"/>
  <c r="G1990" i="66"/>
  <c r="G1989" i="66"/>
  <c r="G1988" i="66"/>
  <c r="G1987" i="66"/>
  <c r="G1986" i="66"/>
  <c r="G1985" i="66"/>
  <c r="G1984" i="66"/>
  <c r="G1983" i="66"/>
  <c r="G1982" i="66"/>
  <c r="G1981" i="66"/>
  <c r="G1980" i="66"/>
  <c r="G1979" i="66"/>
  <c r="G1978" i="66"/>
  <c r="G1977" i="66"/>
  <c r="G1976" i="66"/>
  <c r="G1975" i="66"/>
  <c r="G1974" i="66"/>
  <c r="G1973" i="66"/>
  <c r="G1972" i="66"/>
  <c r="G1971" i="66"/>
  <c r="G1970" i="66"/>
  <c r="G1969" i="66"/>
  <c r="G1968" i="66"/>
  <c r="G1967" i="66"/>
  <c r="G1966" i="66"/>
  <c r="G1965" i="66"/>
  <c r="G1964" i="66"/>
  <c r="G1963" i="66"/>
  <c r="G1962" i="66"/>
  <c r="G1961" i="66"/>
  <c r="G1960" i="66"/>
  <c r="G1959" i="66"/>
  <c r="G1958" i="66"/>
  <c r="G1957" i="66"/>
  <c r="G1956" i="66"/>
  <c r="G1955" i="66"/>
  <c r="G1954" i="66"/>
  <c r="G1953" i="66"/>
  <c r="G1952" i="66"/>
  <c r="G1951" i="66"/>
  <c r="G1950" i="66"/>
  <c r="G1949" i="66"/>
  <c r="G1948" i="66"/>
  <c r="G1947" i="66"/>
  <c r="G1946" i="66"/>
  <c r="G1945" i="66"/>
  <c r="G1944" i="66"/>
  <c r="G1943" i="66"/>
  <c r="G1942" i="66"/>
  <c r="G1941" i="66"/>
  <c r="G1940" i="66"/>
  <c r="G1939" i="66"/>
  <c r="G1938" i="66"/>
  <c r="G1937" i="66"/>
  <c r="G1936" i="66"/>
  <c r="G1935" i="66"/>
  <c r="G1934" i="66"/>
  <c r="G1933" i="66"/>
  <c r="G1932" i="66"/>
  <c r="G1931" i="66"/>
  <c r="G1930" i="66"/>
  <c r="G1929" i="66"/>
  <c r="G1928" i="66"/>
  <c r="G1927" i="66"/>
  <c r="G1926" i="66"/>
  <c r="G1925" i="66"/>
  <c r="G1924" i="66"/>
  <c r="G1923" i="66"/>
  <c r="G1922" i="66"/>
  <c r="G1921" i="66"/>
  <c r="G1920" i="66"/>
  <c r="G1919" i="66"/>
  <c r="G1918" i="66"/>
  <c r="G1917" i="66"/>
  <c r="G1916" i="66"/>
  <c r="G1915" i="66"/>
  <c r="G1914" i="66"/>
  <c r="G1913" i="66"/>
  <c r="G1912" i="66"/>
  <c r="G1911" i="66"/>
  <c r="G1910" i="66"/>
  <c r="G1909" i="66"/>
  <c r="G1908" i="66"/>
  <c r="G1907" i="66"/>
  <c r="G1906" i="66"/>
  <c r="G1905" i="66"/>
  <c r="G1904" i="66"/>
  <c r="G1903" i="66"/>
  <c r="G1902" i="66"/>
  <c r="G1901" i="66"/>
  <c r="G1900" i="66"/>
  <c r="G1899" i="66"/>
  <c r="G1898" i="66"/>
  <c r="G1897" i="66"/>
  <c r="G1896" i="66"/>
  <c r="G1895" i="66"/>
  <c r="G1894" i="66"/>
  <c r="G1893" i="66"/>
  <c r="G1892" i="66"/>
  <c r="G1891" i="66"/>
  <c r="G1890" i="66"/>
  <c r="G1889" i="66"/>
  <c r="G1888" i="66"/>
  <c r="G1887" i="66"/>
  <c r="G1886" i="66"/>
  <c r="G1885" i="66"/>
  <c r="G1884" i="66"/>
  <c r="G1883" i="66"/>
  <c r="G1882" i="66"/>
  <c r="G1881" i="66"/>
  <c r="G1880" i="66"/>
  <c r="G1879" i="66"/>
  <c r="G1878" i="66"/>
  <c r="G1877" i="66"/>
  <c r="G1876" i="66"/>
  <c r="G1875" i="66"/>
  <c r="G1874" i="66"/>
  <c r="G1873" i="66"/>
  <c r="G1872" i="66"/>
  <c r="G1871" i="66"/>
  <c r="G1870" i="66"/>
  <c r="G1869" i="66"/>
  <c r="G1868" i="66"/>
  <c r="G1867" i="66"/>
  <c r="G1866" i="66"/>
  <c r="G1865" i="66"/>
  <c r="G1864" i="66"/>
  <c r="G1863" i="66"/>
  <c r="G1862" i="66"/>
  <c r="G1861" i="66"/>
  <c r="G1860" i="66"/>
  <c r="G1859" i="66"/>
  <c r="G1858" i="66"/>
  <c r="G1857" i="66"/>
  <c r="G1856" i="66"/>
  <c r="G1855" i="66"/>
  <c r="G1854" i="66"/>
  <c r="G1853" i="66"/>
  <c r="G1852" i="66"/>
  <c r="G1851" i="66"/>
  <c r="G1850" i="66"/>
  <c r="G1849" i="66"/>
  <c r="G1848" i="66"/>
  <c r="G1847" i="66"/>
  <c r="G1846" i="66"/>
  <c r="G1845" i="66"/>
  <c r="G1844" i="66"/>
  <c r="G1843" i="66"/>
  <c r="G1842" i="66"/>
  <c r="G1841" i="66"/>
  <c r="G1840" i="66"/>
  <c r="G1839" i="66"/>
  <c r="G1838" i="66"/>
  <c r="G1837" i="66"/>
  <c r="G1836" i="66"/>
  <c r="G1835" i="66"/>
  <c r="G1834" i="66"/>
  <c r="G1833" i="66"/>
  <c r="G1832" i="66"/>
  <c r="G1831" i="66"/>
  <c r="G1830" i="66"/>
  <c r="G1829" i="66"/>
  <c r="G1828" i="66"/>
  <c r="G1827" i="66"/>
  <c r="G1826" i="66"/>
  <c r="G1825" i="66"/>
  <c r="G1824" i="66"/>
  <c r="G1823" i="66"/>
  <c r="G1822" i="66"/>
  <c r="G1821" i="66"/>
  <c r="G1820" i="66"/>
  <c r="G1819" i="66"/>
  <c r="G1818" i="66"/>
  <c r="G1817" i="66"/>
  <c r="G1816" i="66"/>
  <c r="G1815" i="66"/>
  <c r="G1814" i="66"/>
  <c r="G1813" i="66"/>
  <c r="G1812" i="66"/>
  <c r="G1811" i="66"/>
  <c r="G1810" i="66"/>
  <c r="G1809" i="66"/>
  <c r="G1808" i="66"/>
  <c r="G1807" i="66"/>
  <c r="G1806" i="66"/>
  <c r="G1805" i="66"/>
  <c r="G1804" i="66"/>
  <c r="G1803" i="66"/>
  <c r="G1802" i="66"/>
  <c r="G1801" i="66"/>
  <c r="G1800" i="66"/>
  <c r="G1799" i="66"/>
  <c r="G1798" i="66"/>
  <c r="G1797" i="66"/>
  <c r="G1796" i="66"/>
  <c r="G1795" i="66"/>
  <c r="G1794" i="66"/>
  <c r="G1793" i="66"/>
  <c r="G1792" i="66"/>
  <c r="G1791" i="66"/>
  <c r="G1790" i="66"/>
  <c r="G1789" i="66"/>
  <c r="G1788" i="66"/>
  <c r="G1787" i="66"/>
  <c r="G1786" i="66"/>
  <c r="G1785" i="66"/>
  <c r="G1784" i="66"/>
  <c r="G1783" i="66"/>
  <c r="G1782" i="66"/>
  <c r="G1781" i="66"/>
  <c r="G1780" i="66"/>
  <c r="G1779" i="66"/>
  <c r="G1778" i="66"/>
  <c r="G1777" i="66"/>
  <c r="G1776" i="66"/>
  <c r="G1775" i="66"/>
  <c r="G1774" i="66"/>
  <c r="G1773" i="66"/>
  <c r="G1772" i="66"/>
  <c r="G1771" i="66"/>
  <c r="G1770" i="66"/>
  <c r="G1769" i="66"/>
  <c r="G1768" i="66"/>
  <c r="G1767" i="66"/>
  <c r="G1766" i="66"/>
  <c r="G1765" i="66"/>
  <c r="G1764" i="66"/>
  <c r="G1763" i="66"/>
  <c r="G1762" i="66"/>
  <c r="G1761" i="66"/>
  <c r="G1760" i="66"/>
  <c r="G1759" i="66"/>
  <c r="G1758" i="66"/>
  <c r="G1757" i="66"/>
  <c r="G1756" i="66"/>
  <c r="G1755" i="66"/>
  <c r="G1754" i="66"/>
  <c r="G1753" i="66"/>
  <c r="G1752" i="66"/>
  <c r="G1751" i="66"/>
  <c r="G1750" i="66"/>
  <c r="G1749" i="66"/>
  <c r="G1748" i="66"/>
  <c r="G1747" i="66"/>
  <c r="G1746" i="66"/>
  <c r="G1745" i="66"/>
  <c r="G1744" i="66"/>
  <c r="G1743" i="66"/>
  <c r="G1742" i="66"/>
  <c r="G1741" i="66"/>
  <c r="G1740" i="66"/>
  <c r="G1739" i="66"/>
  <c r="G1738" i="66"/>
  <c r="G1737" i="66"/>
  <c r="G1736" i="66"/>
  <c r="G1735" i="66"/>
  <c r="G1734" i="66"/>
  <c r="G1733" i="66"/>
  <c r="G1732" i="66"/>
  <c r="G1731" i="66"/>
  <c r="G1730" i="66"/>
  <c r="G1729" i="66"/>
  <c r="G1728" i="66"/>
  <c r="G1727" i="66"/>
  <c r="G1726" i="66"/>
  <c r="G1725" i="66"/>
  <c r="G1724" i="66"/>
  <c r="G1723" i="66"/>
  <c r="G1722" i="66"/>
  <c r="G1721" i="66"/>
  <c r="G1720" i="66"/>
  <c r="G1719" i="66"/>
  <c r="G1718" i="66"/>
  <c r="G1717" i="66"/>
  <c r="G1716" i="66"/>
  <c r="G1715" i="66"/>
  <c r="G1714" i="66"/>
  <c r="G1713" i="66"/>
  <c r="G1712" i="66"/>
  <c r="G1711" i="66"/>
  <c r="G1710" i="66"/>
  <c r="G1709" i="66"/>
  <c r="G1708" i="66"/>
  <c r="G1707" i="66"/>
  <c r="G1706" i="66"/>
  <c r="G1705" i="66"/>
  <c r="G1704" i="66"/>
  <c r="G1703" i="66"/>
  <c r="G1702" i="66"/>
  <c r="G1701" i="66"/>
  <c r="G1700" i="66"/>
  <c r="G1699" i="66"/>
  <c r="G1698" i="66"/>
  <c r="G1697" i="66"/>
  <c r="G1696" i="66"/>
  <c r="G1695" i="66"/>
  <c r="G1694" i="66"/>
  <c r="G1693" i="66"/>
  <c r="G1692" i="66"/>
  <c r="G1691" i="66"/>
  <c r="G1690" i="66"/>
  <c r="G1689" i="66"/>
  <c r="G1688" i="66"/>
  <c r="G1687" i="66"/>
  <c r="G1686" i="66"/>
  <c r="G1685" i="66"/>
  <c r="G1684" i="66"/>
  <c r="G1683" i="66"/>
  <c r="G1682" i="66"/>
  <c r="G1681" i="66"/>
  <c r="G1680" i="66"/>
  <c r="G1679" i="66"/>
  <c r="G1678" i="66"/>
  <c r="G1677" i="66"/>
  <c r="G1676" i="66"/>
  <c r="G1675" i="66"/>
  <c r="G1674" i="66"/>
  <c r="G1673" i="66"/>
  <c r="G1672" i="66"/>
  <c r="G1671" i="66"/>
  <c r="G1670" i="66"/>
  <c r="G1669" i="66"/>
  <c r="G1668" i="66"/>
  <c r="G1667" i="66"/>
  <c r="G1666" i="66"/>
  <c r="G1665" i="66"/>
  <c r="G1664" i="66"/>
  <c r="G1663" i="66"/>
  <c r="G1662" i="66"/>
  <c r="G1661" i="66"/>
  <c r="G1660" i="66"/>
  <c r="G1659" i="66"/>
  <c r="G1658" i="66"/>
  <c r="G1657" i="66"/>
  <c r="G1656" i="66"/>
  <c r="G1655" i="66"/>
  <c r="G1654" i="66"/>
  <c r="G1653" i="66"/>
  <c r="G1652" i="66"/>
  <c r="G1651" i="66"/>
  <c r="G1650" i="66"/>
  <c r="G1649" i="66"/>
  <c r="G1648" i="66"/>
  <c r="G1647" i="66"/>
  <c r="G1646" i="66"/>
  <c r="G1645" i="66"/>
  <c r="G1644" i="66"/>
  <c r="G1643" i="66"/>
  <c r="G1642" i="66"/>
  <c r="G1641" i="66"/>
  <c r="G1640" i="66"/>
  <c r="G1639" i="66"/>
  <c r="G1638" i="66"/>
  <c r="G1637" i="66"/>
  <c r="G1636" i="66"/>
  <c r="G1635" i="66"/>
  <c r="G1634" i="66"/>
  <c r="G1633" i="66"/>
  <c r="G1632" i="66"/>
  <c r="G1631" i="66"/>
  <c r="G1630" i="66"/>
  <c r="G1629" i="66"/>
  <c r="G1628" i="66"/>
  <c r="G1627" i="66"/>
  <c r="G1626" i="66"/>
  <c r="G1625" i="66"/>
  <c r="G1624" i="66"/>
  <c r="G1623" i="66"/>
  <c r="G1622" i="66"/>
  <c r="G1621" i="66"/>
  <c r="G1620" i="66"/>
  <c r="G1619" i="66"/>
  <c r="G1618" i="66"/>
  <c r="G1617" i="66"/>
  <c r="G1616" i="66"/>
  <c r="G1615" i="66"/>
  <c r="G1614" i="66"/>
  <c r="G1613" i="66"/>
  <c r="G1612" i="66"/>
  <c r="G1611" i="66"/>
  <c r="G1610" i="66"/>
  <c r="G1609" i="66"/>
  <c r="G1608" i="66"/>
  <c r="G1607" i="66"/>
  <c r="G1606" i="66"/>
  <c r="G1605" i="66"/>
  <c r="G1604" i="66"/>
  <c r="G1603" i="66"/>
  <c r="G1602" i="66"/>
  <c r="G1601" i="66"/>
  <c r="G1600" i="66"/>
  <c r="G1599" i="66"/>
  <c r="G1598" i="66"/>
  <c r="G1597" i="66"/>
  <c r="G1596" i="66"/>
  <c r="G1595" i="66"/>
  <c r="G1594" i="66"/>
  <c r="G1593" i="66"/>
  <c r="G1592" i="66"/>
  <c r="G1591" i="66"/>
  <c r="G1590" i="66"/>
  <c r="G1589" i="66"/>
  <c r="G1588" i="66"/>
  <c r="G1587" i="66"/>
  <c r="G1586" i="66"/>
  <c r="G1585" i="66"/>
  <c r="G1584" i="66"/>
  <c r="G1583" i="66"/>
  <c r="G1582" i="66"/>
  <c r="G1581" i="66"/>
  <c r="G1580" i="66"/>
  <c r="G1579" i="66"/>
  <c r="G1578" i="66"/>
  <c r="G1577" i="66"/>
  <c r="G1576" i="66"/>
  <c r="G1575" i="66"/>
  <c r="G1574" i="66"/>
  <c r="G1573" i="66"/>
  <c r="G1572" i="66"/>
  <c r="G1571" i="66"/>
  <c r="G1570" i="66"/>
  <c r="G1569" i="66"/>
  <c r="G1568" i="66"/>
  <c r="G1567" i="66"/>
  <c r="G1566" i="66"/>
  <c r="G1565" i="66"/>
  <c r="G1564" i="66"/>
  <c r="G1563" i="66"/>
  <c r="G1562" i="66"/>
  <c r="G1561" i="66"/>
  <c r="G1560" i="66"/>
  <c r="G1559" i="66"/>
  <c r="G1558" i="66"/>
  <c r="G1557" i="66"/>
  <c r="G1556" i="66"/>
  <c r="G1555" i="66"/>
  <c r="G1554" i="66"/>
  <c r="G1553" i="66"/>
  <c r="G1552" i="66"/>
  <c r="G1551" i="66"/>
  <c r="G1550" i="66"/>
  <c r="G1549" i="66"/>
  <c r="G1548" i="66"/>
  <c r="G1547" i="66"/>
  <c r="G1546" i="66"/>
  <c r="G1545" i="66"/>
  <c r="G1544" i="66"/>
  <c r="G1543" i="66"/>
  <c r="G1542" i="66"/>
  <c r="G1541" i="66"/>
  <c r="G1540" i="66"/>
  <c r="G1539" i="66"/>
  <c r="G1538" i="66"/>
  <c r="G1537" i="66"/>
  <c r="G1536" i="66"/>
  <c r="G1535" i="66"/>
  <c r="G1534" i="66"/>
  <c r="G1533" i="66"/>
  <c r="G1532" i="66"/>
  <c r="G1531" i="66"/>
  <c r="G1530" i="66"/>
  <c r="G1529" i="66"/>
  <c r="G1528" i="66"/>
  <c r="G1527" i="66"/>
  <c r="G1526" i="66"/>
  <c r="G1525" i="66"/>
  <c r="G1524" i="66"/>
  <c r="G1523" i="66"/>
  <c r="G1522" i="66"/>
  <c r="G1521" i="66"/>
  <c r="G1520" i="66"/>
  <c r="G1519" i="66"/>
  <c r="G1518" i="66"/>
  <c r="G1517" i="66"/>
  <c r="G1516" i="66"/>
  <c r="G1515" i="66"/>
  <c r="G1514" i="66"/>
  <c r="G1513" i="66"/>
  <c r="G1512" i="66"/>
  <c r="G1511" i="66"/>
  <c r="G1510" i="66"/>
  <c r="G1509" i="66"/>
  <c r="G1508" i="66"/>
  <c r="G1507" i="66"/>
  <c r="G1506" i="66"/>
  <c r="G1505" i="66"/>
  <c r="G1504" i="66"/>
  <c r="G1503" i="66"/>
  <c r="G1502" i="66"/>
  <c r="G1501" i="66"/>
  <c r="G1500" i="66"/>
  <c r="G1499" i="66"/>
  <c r="G1498" i="66"/>
  <c r="G1497" i="66"/>
  <c r="G1496" i="66"/>
  <c r="G1495" i="66"/>
  <c r="G1494" i="66"/>
  <c r="G1493" i="66"/>
  <c r="G1492" i="66"/>
  <c r="G1491" i="66"/>
  <c r="G1490" i="66"/>
  <c r="G1489" i="66"/>
  <c r="G1488" i="66"/>
  <c r="G1487" i="66"/>
  <c r="G1486" i="66"/>
  <c r="G1485" i="66"/>
  <c r="G1484" i="66"/>
  <c r="G1483" i="66"/>
  <c r="G1482" i="66"/>
  <c r="G1481" i="66"/>
  <c r="G1480" i="66"/>
  <c r="G1479" i="66"/>
  <c r="G1478" i="66"/>
  <c r="G1477" i="66"/>
  <c r="G1476" i="66"/>
  <c r="G1475" i="66"/>
  <c r="G1474" i="66"/>
  <c r="G1473" i="66"/>
  <c r="G1472" i="66"/>
  <c r="G1471" i="66"/>
  <c r="G1470" i="66"/>
  <c r="G1469" i="66"/>
  <c r="G1468" i="66"/>
  <c r="G1467" i="66"/>
  <c r="G1466" i="66"/>
  <c r="G1465" i="66"/>
  <c r="G1464" i="66"/>
  <c r="G1463" i="66"/>
  <c r="G1462" i="66"/>
  <c r="G1461" i="66"/>
  <c r="G1460" i="66"/>
  <c r="G1459" i="66"/>
  <c r="G1458" i="66"/>
  <c r="G1457" i="66"/>
  <c r="G1456" i="66"/>
  <c r="G1455" i="66"/>
  <c r="G1454" i="66"/>
  <c r="G1453" i="66"/>
  <c r="G1452" i="66"/>
  <c r="G1451" i="66"/>
  <c r="G1450" i="66"/>
  <c r="G1449" i="66"/>
  <c r="G1448" i="66"/>
  <c r="G1447" i="66"/>
  <c r="G1446" i="66"/>
  <c r="G1445" i="66"/>
  <c r="G1444" i="66"/>
  <c r="G1443" i="66"/>
  <c r="G1442" i="66"/>
  <c r="G1441" i="66"/>
  <c r="G1440" i="66"/>
  <c r="G1439" i="66"/>
  <c r="G1438" i="66"/>
  <c r="G1437" i="66"/>
  <c r="G1436" i="66"/>
  <c r="G1435" i="66"/>
  <c r="G1434" i="66"/>
  <c r="G1433" i="66"/>
  <c r="G1432" i="66"/>
  <c r="G1431" i="66"/>
  <c r="G1430" i="66"/>
  <c r="G1429" i="66"/>
  <c r="G1428" i="66"/>
  <c r="G1427" i="66"/>
  <c r="G1426" i="66"/>
  <c r="G1425" i="66"/>
  <c r="G1424" i="66"/>
  <c r="G1423" i="66"/>
  <c r="G1422" i="66"/>
  <c r="G1421" i="66"/>
  <c r="G1420" i="66"/>
  <c r="G1419" i="66"/>
  <c r="G1418" i="66"/>
  <c r="G1417" i="66"/>
  <c r="G1416" i="66"/>
  <c r="G1415" i="66"/>
  <c r="G1414" i="66"/>
  <c r="G1413" i="66"/>
  <c r="G1412" i="66"/>
  <c r="G1411" i="66"/>
  <c r="G1410" i="66"/>
  <c r="G1409" i="66"/>
  <c r="G1408" i="66"/>
  <c r="G1407" i="66"/>
  <c r="G1406" i="66"/>
  <c r="G1405" i="66"/>
  <c r="G1404" i="66"/>
  <c r="G1403" i="66"/>
  <c r="G1402" i="66"/>
  <c r="G1401" i="66"/>
  <c r="G1400" i="66"/>
  <c r="G1399" i="66"/>
  <c r="G1398" i="66"/>
  <c r="G1397" i="66"/>
  <c r="G1396" i="66"/>
  <c r="G1395" i="66"/>
  <c r="G1394" i="66"/>
  <c r="G1393" i="66"/>
  <c r="G1392" i="66"/>
  <c r="G1391" i="66"/>
  <c r="G1390" i="66"/>
  <c r="G1389" i="66"/>
  <c r="G1388" i="66"/>
  <c r="G1387" i="66"/>
  <c r="G1386" i="66"/>
  <c r="G1385" i="66"/>
  <c r="G1384" i="66"/>
  <c r="G1383" i="66"/>
  <c r="G1382" i="66"/>
  <c r="G1381" i="66"/>
  <c r="G1380" i="66"/>
  <c r="G1379" i="66"/>
  <c r="G1378" i="66"/>
  <c r="G1377" i="66"/>
  <c r="G1376" i="66"/>
  <c r="G1375" i="66"/>
  <c r="G1374" i="66"/>
  <c r="G1373" i="66"/>
  <c r="G1372" i="66"/>
  <c r="G1371" i="66"/>
  <c r="G1370" i="66"/>
  <c r="G1369" i="66"/>
  <c r="G1368" i="66"/>
  <c r="G1367" i="66"/>
  <c r="G1366" i="66"/>
  <c r="G1365" i="66"/>
  <c r="G1364" i="66"/>
  <c r="G1363" i="66"/>
  <c r="G1362" i="66"/>
  <c r="G1361" i="66"/>
  <c r="G1360" i="66"/>
  <c r="G1359" i="66"/>
  <c r="G1358" i="66"/>
  <c r="G1357" i="66"/>
  <c r="G1356" i="66"/>
  <c r="G1355" i="66"/>
  <c r="G1354" i="66"/>
  <c r="G1353" i="66"/>
  <c r="G1352" i="66"/>
  <c r="G1351" i="66"/>
  <c r="G1350" i="66"/>
  <c r="G1349" i="66"/>
  <c r="G1348" i="66"/>
  <c r="G1347" i="66"/>
  <c r="G1346" i="66"/>
  <c r="G1345" i="66"/>
  <c r="G1344" i="66"/>
  <c r="G1343" i="66"/>
  <c r="G1342" i="66"/>
  <c r="G1341" i="66"/>
  <c r="G1340" i="66"/>
  <c r="G1339" i="66"/>
  <c r="G1338" i="66"/>
  <c r="G1337" i="66"/>
  <c r="G1336" i="66"/>
  <c r="G1335" i="66"/>
  <c r="G1334" i="66"/>
  <c r="G1333" i="66"/>
  <c r="G1332" i="66"/>
  <c r="G1331" i="66"/>
  <c r="G1330" i="66"/>
  <c r="G1329" i="66"/>
  <c r="G1328" i="66"/>
  <c r="G1327" i="66"/>
  <c r="G1326" i="66"/>
  <c r="G1325" i="66"/>
  <c r="G1324" i="66"/>
  <c r="G1323" i="66"/>
  <c r="G1322" i="66"/>
  <c r="G1321" i="66"/>
  <c r="G1320" i="66"/>
  <c r="G1319" i="66"/>
  <c r="G1318" i="66"/>
  <c r="G1317" i="66"/>
  <c r="G1316" i="66"/>
  <c r="G1315" i="66"/>
  <c r="G1314" i="66"/>
  <c r="G1313" i="66"/>
  <c r="G1312" i="66"/>
  <c r="G1311" i="66"/>
  <c r="G1310" i="66"/>
  <c r="G1309" i="66"/>
  <c r="G1308" i="66"/>
  <c r="G1307" i="66"/>
  <c r="G1306" i="66"/>
  <c r="G1305" i="66"/>
  <c r="G1304" i="66"/>
  <c r="G1303" i="66"/>
  <c r="G1302" i="66"/>
  <c r="G1301" i="66"/>
  <c r="G1300" i="66"/>
  <c r="G1299" i="66"/>
  <c r="G1298" i="66"/>
  <c r="G1297" i="66"/>
  <c r="G1296" i="66"/>
  <c r="G1295" i="66"/>
  <c r="G1294" i="66"/>
  <c r="G1293" i="66"/>
  <c r="G1292" i="66"/>
  <c r="G1291" i="66"/>
  <c r="G1290" i="66"/>
  <c r="G1289" i="66"/>
  <c r="G1288" i="66"/>
  <c r="G1287" i="66"/>
  <c r="G1286" i="66"/>
  <c r="G1285" i="66"/>
  <c r="G1284" i="66"/>
  <c r="G1283" i="66"/>
  <c r="G1282" i="66"/>
  <c r="G1281" i="66"/>
  <c r="G1280" i="66"/>
  <c r="G1279" i="66"/>
  <c r="G1278" i="66"/>
  <c r="G1277" i="66"/>
  <c r="G1276" i="66"/>
  <c r="G1275" i="66"/>
  <c r="G1274" i="66"/>
  <c r="G1273" i="66"/>
  <c r="G1272" i="66"/>
  <c r="G1271" i="66"/>
  <c r="G1270" i="66"/>
  <c r="G1269" i="66"/>
  <c r="G1268" i="66"/>
  <c r="G1267" i="66"/>
  <c r="G1266" i="66"/>
  <c r="G1265" i="66"/>
  <c r="G1264" i="66"/>
  <c r="G1263" i="66"/>
  <c r="G1262" i="66"/>
  <c r="G1261" i="66"/>
  <c r="G1260" i="66"/>
  <c r="G1259" i="66"/>
  <c r="G1258" i="66"/>
  <c r="G1257" i="66"/>
  <c r="G1256" i="66"/>
  <c r="G1255" i="66"/>
  <c r="G1254" i="66"/>
  <c r="G1253" i="66"/>
  <c r="G1252" i="66"/>
  <c r="G1251" i="66"/>
  <c r="G1250" i="66"/>
  <c r="G1249" i="66"/>
  <c r="G1248" i="66"/>
  <c r="G1247" i="66"/>
  <c r="G1246" i="66"/>
  <c r="G1245" i="66"/>
  <c r="G1244" i="66"/>
  <c r="G1243" i="66"/>
  <c r="G1242" i="66"/>
  <c r="G1241" i="66"/>
  <c r="G1240" i="66"/>
  <c r="G1239" i="66"/>
  <c r="G1238" i="66"/>
  <c r="G1237" i="66"/>
  <c r="G1236" i="66"/>
  <c r="G1235" i="66"/>
  <c r="G1234" i="66"/>
  <c r="G1233" i="66"/>
  <c r="G1232" i="66"/>
  <c r="G1231" i="66"/>
  <c r="G1230" i="66"/>
  <c r="G1229" i="66"/>
  <c r="G1228" i="66"/>
  <c r="G1227" i="66"/>
  <c r="G1226" i="66"/>
  <c r="G1225" i="66"/>
  <c r="G1224" i="66"/>
  <c r="G1223" i="66"/>
  <c r="G1222" i="66"/>
  <c r="G1221" i="66"/>
  <c r="G1220" i="66"/>
  <c r="G1219" i="66"/>
  <c r="G1218" i="66"/>
  <c r="G1217" i="66"/>
  <c r="G1216" i="66"/>
  <c r="G1215" i="66"/>
  <c r="G1214" i="66"/>
  <c r="G1213" i="66"/>
  <c r="G1212" i="66"/>
  <c r="G1211" i="66"/>
  <c r="G1210" i="66"/>
  <c r="G1209" i="66"/>
  <c r="G1208" i="66"/>
  <c r="G1207" i="66"/>
  <c r="G1206" i="66"/>
  <c r="G1205" i="66"/>
  <c r="G1204" i="66"/>
  <c r="G1203" i="66"/>
  <c r="G1202" i="66"/>
  <c r="G1201" i="66"/>
  <c r="G1200" i="66"/>
  <c r="G1199" i="66"/>
  <c r="G1198" i="66"/>
  <c r="G1197" i="66"/>
  <c r="G1196" i="66"/>
  <c r="G1195" i="66"/>
  <c r="G1194" i="66"/>
  <c r="G1193" i="66"/>
  <c r="G1192" i="66"/>
  <c r="G1191" i="66"/>
  <c r="G1190" i="66"/>
  <c r="G1189" i="66"/>
  <c r="G1188" i="66"/>
  <c r="G1187" i="66"/>
  <c r="G1186" i="66"/>
  <c r="G1185" i="66"/>
  <c r="G1184" i="66"/>
  <c r="G1183" i="66"/>
  <c r="G1182" i="66"/>
  <c r="G1181" i="66"/>
  <c r="G1180" i="66"/>
  <c r="G1179" i="66"/>
  <c r="G1178" i="66"/>
  <c r="G1177" i="66"/>
  <c r="G1176" i="66"/>
  <c r="G1175" i="66"/>
  <c r="G1174" i="66"/>
  <c r="G1173" i="66"/>
  <c r="G1172" i="66"/>
  <c r="G1171" i="66"/>
  <c r="G1170" i="66"/>
  <c r="G1169" i="66"/>
  <c r="G1168" i="66"/>
  <c r="G1167" i="66"/>
  <c r="G1166" i="66"/>
  <c r="G1165" i="66"/>
  <c r="G1164" i="66"/>
  <c r="G1163" i="66"/>
  <c r="G1162" i="66"/>
  <c r="G1161" i="66"/>
  <c r="G1160" i="66"/>
  <c r="G1159" i="66"/>
  <c r="G1158" i="66"/>
  <c r="G1157" i="66"/>
  <c r="G1156" i="66"/>
  <c r="G1155" i="66"/>
  <c r="G1154" i="66"/>
  <c r="G1153" i="66"/>
  <c r="G1152" i="66"/>
  <c r="G1151" i="66"/>
  <c r="G1150" i="66"/>
  <c r="G1149" i="66"/>
  <c r="G1148" i="66"/>
  <c r="G1147" i="66"/>
  <c r="G1146" i="66"/>
  <c r="G1145" i="66"/>
  <c r="G1144" i="66"/>
  <c r="G1143" i="66"/>
  <c r="G1142" i="66"/>
  <c r="G1141" i="66"/>
  <c r="G1140" i="66"/>
  <c r="G1139" i="66"/>
  <c r="G1138" i="66"/>
  <c r="G1137" i="66"/>
  <c r="G1136" i="66"/>
  <c r="G1135" i="66"/>
  <c r="G1134" i="66"/>
  <c r="G1133" i="66"/>
  <c r="G1132" i="66"/>
  <c r="G1131" i="66"/>
  <c r="G1130" i="66"/>
  <c r="G1129" i="66"/>
  <c r="G1128" i="66"/>
  <c r="G1127" i="66"/>
  <c r="G1126" i="66"/>
  <c r="G1125" i="66"/>
  <c r="G1124" i="66"/>
  <c r="G1123" i="66"/>
  <c r="G1122" i="66"/>
  <c r="G1121" i="66"/>
  <c r="G1120" i="66"/>
  <c r="G1119" i="66"/>
  <c r="G1118" i="66"/>
  <c r="G1117" i="66"/>
  <c r="G1116" i="66"/>
  <c r="G1115" i="66"/>
  <c r="G1114" i="66"/>
  <c r="G1113" i="66"/>
  <c r="G1112" i="66"/>
  <c r="G1111" i="66"/>
  <c r="G1110" i="66"/>
  <c r="G1109" i="66"/>
  <c r="G1108" i="66"/>
  <c r="G1107" i="66"/>
  <c r="G1106" i="66"/>
  <c r="G1105" i="66"/>
  <c r="G1104" i="66"/>
  <c r="G1103" i="66"/>
  <c r="G1102" i="66"/>
  <c r="G1101" i="66"/>
  <c r="G1100" i="66"/>
  <c r="G1099" i="66"/>
  <c r="G1098" i="66"/>
  <c r="G1097" i="66"/>
  <c r="G1096" i="66"/>
  <c r="G1095" i="66"/>
  <c r="G1094" i="66"/>
  <c r="G1093" i="66"/>
  <c r="G1092" i="66"/>
  <c r="G1091" i="66"/>
  <c r="G1090" i="66"/>
  <c r="G1089" i="66"/>
  <c r="G1088" i="66"/>
  <c r="G1087" i="66"/>
  <c r="G1086" i="66"/>
  <c r="G1085" i="66"/>
  <c r="G1084" i="66"/>
  <c r="G1083" i="66"/>
  <c r="G1082" i="66"/>
  <c r="G1081" i="66"/>
  <c r="G1080" i="66"/>
  <c r="G1079" i="66"/>
  <c r="G1078" i="66"/>
  <c r="G1077" i="66"/>
  <c r="G1076" i="66"/>
  <c r="G1075" i="66"/>
  <c r="G1074" i="66"/>
  <c r="G1073" i="66"/>
  <c r="G1072" i="66"/>
  <c r="G1071" i="66"/>
  <c r="G1070" i="66"/>
  <c r="G1069" i="66"/>
  <c r="G1068" i="66"/>
  <c r="G1067" i="66"/>
  <c r="G1066" i="66"/>
  <c r="G1065" i="66"/>
  <c r="G1064" i="66"/>
  <c r="G1063" i="66"/>
  <c r="G1062" i="66"/>
  <c r="G1061" i="66"/>
  <c r="G1060" i="66"/>
  <c r="G1059" i="66"/>
  <c r="G1058" i="66"/>
  <c r="G1057" i="66"/>
  <c r="G1056" i="66"/>
  <c r="G1055" i="66"/>
  <c r="G1054" i="66"/>
  <c r="G1053" i="66"/>
  <c r="G1052" i="66"/>
  <c r="G1051" i="66"/>
  <c r="G1050" i="66"/>
  <c r="G1049" i="66"/>
  <c r="G1048" i="66"/>
  <c r="G1047" i="66"/>
  <c r="G1046" i="66"/>
  <c r="G1045" i="66"/>
  <c r="G1044" i="66"/>
  <c r="G1043" i="66"/>
  <c r="G1042" i="66"/>
  <c r="G1041" i="66"/>
  <c r="G1040" i="66"/>
  <c r="G1039" i="66"/>
  <c r="G1038" i="66"/>
  <c r="G1037" i="66"/>
  <c r="G1036" i="66"/>
  <c r="G1035" i="66"/>
  <c r="G1034" i="66"/>
  <c r="G1033" i="66"/>
  <c r="G1032" i="66"/>
  <c r="G1031" i="66"/>
  <c r="G1030" i="66"/>
  <c r="G1029" i="66"/>
  <c r="G1028" i="66"/>
  <c r="G1027" i="66"/>
  <c r="G1026" i="66"/>
  <c r="G1025" i="66"/>
  <c r="G1024" i="66"/>
  <c r="G1023" i="66"/>
  <c r="G1022" i="66"/>
  <c r="G1021" i="66"/>
  <c r="G1020" i="66"/>
  <c r="G1019" i="66"/>
  <c r="G1018" i="66"/>
  <c r="G1017" i="66"/>
  <c r="G1016" i="66"/>
  <c r="G1015" i="66"/>
  <c r="G1014" i="66"/>
  <c r="G1013" i="66"/>
  <c r="G1012" i="66"/>
  <c r="G1011" i="66"/>
  <c r="G1010" i="66"/>
  <c r="G1009" i="66"/>
  <c r="G1008" i="66"/>
  <c r="G1007" i="66"/>
  <c r="G1006" i="66"/>
  <c r="G1005" i="66"/>
  <c r="G1004" i="66"/>
  <c r="G1003" i="66"/>
  <c r="G1002" i="66"/>
  <c r="G1001" i="66"/>
  <c r="G1000" i="66"/>
  <c r="G999" i="66"/>
  <c r="G998" i="66"/>
  <c r="G997" i="66"/>
  <c r="G996" i="66"/>
  <c r="G995" i="66"/>
  <c r="G994" i="66"/>
  <c r="G993" i="66"/>
  <c r="G992" i="66"/>
  <c r="G991" i="66"/>
  <c r="G990" i="66"/>
  <c r="G989" i="66"/>
  <c r="G988" i="66"/>
  <c r="G987" i="66"/>
  <c r="G986" i="66"/>
  <c r="G985" i="66"/>
  <c r="G984" i="66"/>
  <c r="G983" i="66"/>
  <c r="G982" i="66"/>
  <c r="G981" i="66"/>
  <c r="G980" i="66"/>
  <c r="G979" i="66"/>
  <c r="G978" i="66"/>
  <c r="G977" i="66"/>
  <c r="G976" i="66"/>
  <c r="G975" i="66"/>
  <c r="G974" i="66"/>
  <c r="G973" i="66"/>
  <c r="G972" i="66"/>
  <c r="G971" i="66"/>
  <c r="G970" i="66"/>
  <c r="G969" i="66"/>
  <c r="G968" i="66"/>
  <c r="G967" i="66"/>
  <c r="G966" i="66"/>
  <c r="G965" i="66"/>
  <c r="G964" i="66"/>
  <c r="G963" i="66"/>
  <c r="G962" i="66"/>
  <c r="G961" i="66"/>
  <c r="G960" i="66"/>
  <c r="G959" i="66"/>
  <c r="G958" i="66"/>
  <c r="G957" i="66"/>
  <c r="G956" i="66"/>
  <c r="G955" i="66"/>
  <c r="G954" i="66"/>
  <c r="G953" i="66"/>
  <c r="G952" i="66"/>
  <c r="G951" i="66"/>
  <c r="G950" i="66"/>
  <c r="G949" i="66"/>
  <c r="G948" i="66"/>
  <c r="G947" i="66"/>
  <c r="G946" i="66"/>
  <c r="G945" i="66"/>
  <c r="G944" i="66"/>
  <c r="G943" i="66"/>
  <c r="G942" i="66"/>
  <c r="G941" i="66"/>
  <c r="G940" i="66"/>
  <c r="G939" i="66"/>
  <c r="G938" i="66"/>
  <c r="G937" i="66"/>
  <c r="G936" i="66"/>
  <c r="G935" i="66"/>
  <c r="G934" i="66"/>
  <c r="G933" i="66"/>
  <c r="G932" i="66"/>
  <c r="G931" i="66"/>
  <c r="G930" i="66"/>
  <c r="G929" i="66"/>
  <c r="G928" i="66"/>
  <c r="G927" i="66"/>
  <c r="G926" i="66"/>
  <c r="G925" i="66"/>
  <c r="G924" i="66"/>
  <c r="G923" i="66"/>
  <c r="G922" i="66"/>
  <c r="G921" i="66"/>
  <c r="G920" i="66"/>
  <c r="G919" i="66"/>
  <c r="G918" i="66"/>
  <c r="G917" i="66"/>
  <c r="G916" i="66"/>
  <c r="G915" i="66"/>
  <c r="G914" i="66"/>
  <c r="G913" i="66"/>
  <c r="G912" i="66"/>
  <c r="G911" i="66"/>
  <c r="G910" i="66"/>
  <c r="G909" i="66"/>
  <c r="G908" i="66"/>
  <c r="G907" i="66"/>
  <c r="G906" i="66"/>
  <c r="G905" i="66"/>
  <c r="G904" i="66"/>
  <c r="G903" i="66"/>
  <c r="G902" i="66"/>
  <c r="G901" i="66"/>
  <c r="G900" i="66"/>
  <c r="G899" i="66"/>
  <c r="G898" i="66"/>
  <c r="G897" i="66"/>
  <c r="G896" i="66"/>
  <c r="G895" i="66"/>
  <c r="G894" i="66"/>
  <c r="G893" i="66"/>
  <c r="G892" i="66"/>
  <c r="G891" i="66"/>
  <c r="G890" i="66"/>
  <c r="G889" i="66"/>
  <c r="G888" i="66"/>
  <c r="G887" i="66"/>
  <c r="G886" i="66"/>
  <c r="G885" i="66"/>
  <c r="G884" i="66"/>
  <c r="G883" i="66"/>
  <c r="G882" i="66"/>
  <c r="G881" i="66"/>
  <c r="G880" i="66"/>
  <c r="G879" i="66"/>
  <c r="G878" i="66"/>
  <c r="G877" i="66"/>
  <c r="G876" i="66"/>
  <c r="G875" i="66"/>
  <c r="G874" i="66"/>
  <c r="G873" i="66"/>
  <c r="G872" i="66"/>
  <c r="G871" i="66"/>
  <c r="G870" i="66"/>
  <c r="G869" i="66"/>
  <c r="G868" i="66"/>
  <c r="G867" i="66"/>
  <c r="G866" i="66"/>
  <c r="G865" i="66"/>
  <c r="G864" i="66"/>
  <c r="G863" i="66"/>
  <c r="G862" i="66"/>
  <c r="G861" i="66"/>
  <c r="G860" i="66"/>
  <c r="G859" i="66"/>
  <c r="G858" i="66"/>
  <c r="G857" i="66"/>
  <c r="G856" i="66"/>
  <c r="G855" i="66"/>
  <c r="G854" i="66"/>
  <c r="G853" i="66"/>
  <c r="G852" i="66"/>
  <c r="G851" i="66"/>
  <c r="G850" i="66"/>
  <c r="G849" i="66"/>
  <c r="G848" i="66"/>
  <c r="G847" i="66"/>
  <c r="G846" i="66"/>
  <c r="G845" i="66"/>
  <c r="G844" i="66"/>
  <c r="G843" i="66"/>
  <c r="G842" i="66"/>
  <c r="G841" i="66"/>
  <c r="G840" i="66"/>
  <c r="G839" i="66"/>
  <c r="G838" i="66"/>
  <c r="G837" i="66"/>
  <c r="G836" i="66"/>
  <c r="G835" i="66"/>
  <c r="G834" i="66"/>
  <c r="G833" i="66"/>
  <c r="G832" i="66"/>
  <c r="G831" i="66"/>
  <c r="G830" i="66"/>
  <c r="G829" i="66"/>
  <c r="G828" i="66"/>
  <c r="G827" i="66"/>
  <c r="G826" i="66"/>
  <c r="G825" i="66"/>
  <c r="G824" i="66"/>
  <c r="G823" i="66"/>
  <c r="G822" i="66"/>
  <c r="G821" i="66"/>
  <c r="G820" i="66"/>
  <c r="G819" i="66"/>
  <c r="G818" i="66"/>
  <c r="G817" i="66"/>
  <c r="G816" i="66"/>
  <c r="G815" i="66"/>
  <c r="G814" i="66"/>
  <c r="G813" i="66"/>
  <c r="G812" i="66"/>
  <c r="G811" i="66"/>
  <c r="G810" i="66"/>
  <c r="G809" i="66"/>
  <c r="G808" i="66"/>
  <c r="G807" i="66"/>
  <c r="G806" i="66"/>
  <c r="G805" i="66"/>
  <c r="G804" i="66"/>
  <c r="G803" i="66"/>
  <c r="G802" i="66"/>
  <c r="G801" i="66"/>
  <c r="G800" i="66"/>
  <c r="G799" i="66"/>
  <c r="G798" i="66"/>
  <c r="G797" i="66"/>
  <c r="G796" i="66"/>
  <c r="G795" i="66"/>
  <c r="G794" i="66"/>
  <c r="G793" i="66"/>
  <c r="G792" i="66"/>
  <c r="G791" i="66"/>
  <c r="G790" i="66"/>
  <c r="G789" i="66"/>
  <c r="G788" i="66"/>
  <c r="G787" i="66"/>
  <c r="G786" i="66"/>
  <c r="G785" i="66"/>
  <c r="G784" i="66"/>
  <c r="G783" i="66"/>
  <c r="G782" i="66"/>
  <c r="G781" i="66"/>
  <c r="G780" i="66"/>
  <c r="G779" i="66"/>
  <c r="G778" i="66"/>
  <c r="G777" i="66"/>
  <c r="G776" i="66"/>
  <c r="G775" i="66"/>
  <c r="G774" i="66"/>
  <c r="G773" i="66"/>
  <c r="G772" i="66"/>
  <c r="G771" i="66"/>
  <c r="G770" i="66"/>
  <c r="G769" i="66"/>
  <c r="G768" i="66"/>
  <c r="G767" i="66"/>
  <c r="G766" i="66"/>
  <c r="G765" i="66"/>
  <c r="G764" i="66"/>
  <c r="G763" i="66"/>
  <c r="G762" i="66"/>
  <c r="G761" i="66"/>
  <c r="G760" i="66"/>
  <c r="G759" i="66"/>
  <c r="G758" i="66"/>
  <c r="G757" i="66"/>
  <c r="G756" i="66"/>
  <c r="G755" i="66"/>
  <c r="G754" i="66"/>
  <c r="G753" i="66"/>
  <c r="G752" i="66"/>
  <c r="G751" i="66"/>
  <c r="G750" i="66"/>
  <c r="G749" i="66"/>
  <c r="G748" i="66"/>
  <c r="G747" i="66"/>
  <c r="G746" i="66"/>
  <c r="G745" i="66"/>
  <c r="G744" i="66"/>
  <c r="G743" i="66"/>
  <c r="G742" i="66"/>
  <c r="G741" i="66"/>
  <c r="G740" i="66"/>
  <c r="G739" i="66"/>
  <c r="G738" i="66"/>
  <c r="G737" i="66"/>
  <c r="G736" i="66"/>
  <c r="G735" i="66"/>
  <c r="G734" i="66"/>
  <c r="G733" i="66"/>
  <c r="G732" i="66"/>
  <c r="G731" i="66"/>
  <c r="G730" i="66"/>
  <c r="G729" i="66"/>
  <c r="G728" i="66"/>
  <c r="G727" i="66"/>
  <c r="G726" i="66"/>
  <c r="G725" i="66"/>
  <c r="G724" i="66"/>
  <c r="G723" i="66"/>
  <c r="G722" i="66"/>
  <c r="G721" i="66"/>
  <c r="G720" i="66"/>
  <c r="G719" i="66"/>
  <c r="G718" i="66"/>
  <c r="G717" i="66"/>
  <c r="G716" i="66"/>
  <c r="G715" i="66"/>
  <c r="G714" i="66"/>
  <c r="G713" i="66"/>
  <c r="G712" i="66"/>
  <c r="G711" i="66"/>
  <c r="G710" i="66"/>
  <c r="G709" i="66"/>
  <c r="G708" i="66"/>
  <c r="G707" i="66"/>
  <c r="G706" i="66"/>
  <c r="G705" i="66"/>
  <c r="G704" i="66"/>
  <c r="G703" i="66"/>
  <c r="G702" i="66"/>
  <c r="G701" i="66"/>
  <c r="G700" i="66"/>
  <c r="G699" i="66"/>
  <c r="G698" i="66"/>
  <c r="G697" i="66"/>
  <c r="G696" i="66"/>
  <c r="G695" i="66"/>
  <c r="G694" i="66"/>
  <c r="G693" i="66"/>
  <c r="G692" i="66"/>
  <c r="G691" i="66"/>
  <c r="G690" i="66"/>
  <c r="G689" i="66"/>
  <c r="G688" i="66"/>
  <c r="G687" i="66"/>
  <c r="G686" i="66"/>
  <c r="G685" i="66"/>
  <c r="G684" i="66"/>
  <c r="G683" i="66"/>
  <c r="G682" i="66"/>
  <c r="G681" i="66"/>
  <c r="G680" i="66"/>
  <c r="G679" i="66"/>
  <c r="G678" i="66"/>
  <c r="G677" i="66"/>
  <c r="G676" i="66"/>
  <c r="G675" i="66"/>
  <c r="G674" i="66"/>
  <c r="G673" i="66"/>
  <c r="G672" i="66"/>
  <c r="G671" i="66"/>
  <c r="G670" i="66"/>
  <c r="G669" i="66"/>
  <c r="G668" i="66"/>
  <c r="G667" i="66"/>
  <c r="G666" i="66"/>
  <c r="G665" i="66"/>
  <c r="G664" i="66"/>
  <c r="G663" i="66"/>
  <c r="G662" i="66"/>
  <c r="G661" i="66"/>
  <c r="G660" i="66"/>
  <c r="G659" i="66"/>
  <c r="G658" i="66"/>
  <c r="G657" i="66"/>
  <c r="G656" i="66"/>
  <c r="G655" i="66"/>
  <c r="G654" i="66"/>
  <c r="G653" i="66"/>
  <c r="G652" i="66"/>
  <c r="G651" i="66"/>
  <c r="G650" i="66"/>
  <c r="G649" i="66"/>
  <c r="G648" i="66"/>
  <c r="G647" i="66"/>
  <c r="G646" i="66"/>
  <c r="G645" i="66"/>
  <c r="G644" i="66"/>
  <c r="G643" i="66"/>
  <c r="G642" i="66"/>
  <c r="G641" i="66"/>
  <c r="G640" i="66"/>
  <c r="G639" i="66"/>
  <c r="G638" i="66"/>
  <c r="G637" i="66"/>
  <c r="G636" i="66"/>
  <c r="G635" i="66"/>
  <c r="G634" i="66"/>
  <c r="G633" i="66"/>
  <c r="G632" i="66"/>
  <c r="G631" i="66"/>
  <c r="G630" i="66"/>
  <c r="G629" i="66"/>
  <c r="G628" i="66"/>
  <c r="G627" i="66"/>
  <c r="G626" i="66"/>
  <c r="G625" i="66"/>
  <c r="G624" i="66"/>
  <c r="G623" i="66"/>
  <c r="G622" i="66"/>
  <c r="G621" i="66"/>
  <c r="G620" i="66"/>
  <c r="G619" i="66"/>
  <c r="G618" i="66"/>
  <c r="G617" i="66"/>
  <c r="G616" i="66"/>
  <c r="G615" i="66"/>
  <c r="G614" i="66"/>
  <c r="G613" i="66"/>
  <c r="G612" i="66"/>
  <c r="G611" i="66"/>
  <c r="G610" i="66"/>
  <c r="G609" i="66"/>
  <c r="G608" i="66"/>
  <c r="G607" i="66"/>
  <c r="G606" i="66"/>
  <c r="G605" i="66"/>
  <c r="G604" i="66"/>
  <c r="G603" i="66"/>
  <c r="G602" i="66"/>
  <c r="G601" i="66"/>
  <c r="G600" i="66"/>
  <c r="G599" i="66"/>
  <c r="G598" i="66"/>
  <c r="G597" i="66"/>
  <c r="G596" i="66"/>
  <c r="G595" i="66"/>
  <c r="G594" i="66"/>
  <c r="G593" i="66"/>
  <c r="G592" i="66"/>
  <c r="G591" i="66"/>
  <c r="G590" i="66"/>
  <c r="G589" i="66"/>
  <c r="G588" i="66"/>
  <c r="G587" i="66"/>
  <c r="G586" i="66"/>
  <c r="G585" i="66"/>
  <c r="G584" i="66"/>
  <c r="G583" i="66"/>
  <c r="G582" i="66"/>
  <c r="G581" i="66"/>
  <c r="G580" i="66"/>
  <c r="G579" i="66"/>
  <c r="G578" i="66"/>
  <c r="G577" i="66"/>
  <c r="G576" i="66"/>
  <c r="G575" i="66"/>
  <c r="G574" i="66"/>
  <c r="G573" i="66"/>
  <c r="G572" i="66"/>
  <c r="G571" i="66"/>
  <c r="G570" i="66"/>
  <c r="G569" i="66"/>
  <c r="G568" i="66"/>
  <c r="G567" i="66"/>
  <c r="G566" i="66"/>
  <c r="G565" i="66"/>
  <c r="G564" i="66"/>
  <c r="G563" i="66"/>
  <c r="G562" i="66"/>
  <c r="G561" i="66"/>
  <c r="G560" i="66"/>
  <c r="G559" i="66"/>
  <c r="G558" i="66"/>
  <c r="G557" i="66"/>
  <c r="G556" i="66"/>
  <c r="G555" i="66"/>
  <c r="G554" i="66"/>
  <c r="G553" i="66"/>
  <c r="G552" i="66"/>
  <c r="G551" i="66"/>
  <c r="G550" i="66"/>
  <c r="G549" i="66"/>
  <c r="G548" i="66"/>
  <c r="G547" i="66"/>
  <c r="G546" i="66"/>
  <c r="G545" i="66"/>
  <c r="G544" i="66"/>
  <c r="G543" i="66"/>
  <c r="G542" i="66"/>
  <c r="G541" i="66"/>
  <c r="G540" i="66"/>
  <c r="G539" i="66"/>
  <c r="G538" i="66"/>
  <c r="G537" i="66"/>
  <c r="G536" i="66"/>
  <c r="G535" i="66"/>
  <c r="G534" i="66"/>
  <c r="G533" i="66"/>
  <c r="G532" i="66"/>
  <c r="G531" i="66"/>
  <c r="G530" i="66"/>
  <c r="G529" i="66"/>
  <c r="G528" i="66"/>
  <c r="G527" i="66"/>
  <c r="G526" i="66"/>
  <c r="G525" i="66"/>
  <c r="G524" i="66"/>
  <c r="G523" i="66"/>
  <c r="G522" i="66"/>
  <c r="G521" i="66"/>
  <c r="G520" i="66"/>
  <c r="G519" i="66"/>
  <c r="G518" i="66"/>
  <c r="G517" i="66"/>
  <c r="G516" i="66"/>
  <c r="G515" i="66"/>
  <c r="G514" i="66"/>
  <c r="G513" i="66"/>
  <c r="G512" i="66"/>
  <c r="G511" i="66"/>
  <c r="G510" i="66"/>
  <c r="G509" i="66"/>
  <c r="G508" i="66"/>
  <c r="G507" i="66"/>
  <c r="G506" i="66"/>
  <c r="G505" i="66"/>
  <c r="G504" i="66"/>
  <c r="G503" i="66"/>
  <c r="G502" i="66"/>
  <c r="G501" i="66"/>
  <c r="G500" i="66"/>
  <c r="G499" i="66"/>
  <c r="G498" i="66"/>
  <c r="G497" i="66"/>
  <c r="G496" i="66"/>
  <c r="G495" i="66"/>
  <c r="G494" i="66"/>
  <c r="G493" i="66"/>
  <c r="G492" i="66"/>
  <c r="G491" i="66"/>
  <c r="G490" i="66"/>
  <c r="G489" i="66"/>
  <c r="G488" i="66"/>
  <c r="G487" i="66"/>
  <c r="G486" i="66"/>
  <c r="G485" i="66"/>
  <c r="G484" i="66"/>
  <c r="G483" i="66"/>
  <c r="G482" i="66"/>
  <c r="G481" i="66"/>
  <c r="G480" i="66"/>
  <c r="G479" i="66"/>
  <c r="G478" i="66"/>
  <c r="G477" i="66"/>
  <c r="G476" i="66"/>
  <c r="G475" i="66"/>
  <c r="G474" i="66"/>
  <c r="G473" i="66"/>
  <c r="G472" i="66"/>
  <c r="G471" i="66"/>
  <c r="G470" i="66"/>
  <c r="G469" i="66"/>
  <c r="G468" i="66"/>
  <c r="G467" i="66"/>
  <c r="G466" i="66"/>
  <c r="G465" i="66"/>
  <c r="G464" i="66"/>
  <c r="G463" i="66"/>
  <c r="G462" i="66"/>
  <c r="G461" i="66"/>
  <c r="G460" i="66"/>
  <c r="G459" i="66"/>
  <c r="G458" i="66"/>
  <c r="G457" i="66"/>
  <c r="G456" i="66"/>
  <c r="G455" i="66"/>
  <c r="G454" i="66"/>
  <c r="G453" i="66"/>
  <c r="G452" i="66"/>
  <c r="G451" i="66"/>
  <c r="G450" i="66"/>
  <c r="G449" i="66"/>
  <c r="G448" i="66"/>
  <c r="G447" i="66"/>
  <c r="G446" i="66"/>
  <c r="G445" i="66"/>
  <c r="G444" i="66"/>
  <c r="G443" i="66"/>
  <c r="G442" i="66"/>
  <c r="G441" i="66"/>
  <c r="G440" i="66"/>
  <c r="G439" i="66"/>
  <c r="G438" i="66"/>
  <c r="G437" i="66"/>
  <c r="G436" i="66"/>
  <c r="G435" i="66"/>
  <c r="G434" i="66"/>
  <c r="G433" i="66"/>
  <c r="G432" i="66"/>
  <c r="G431" i="66"/>
  <c r="G430" i="66"/>
  <c r="G429" i="66"/>
  <c r="G428" i="66"/>
  <c r="G427" i="66"/>
  <c r="G426" i="66"/>
  <c r="G425" i="66"/>
  <c r="G424" i="66"/>
  <c r="G423" i="66"/>
  <c r="G422" i="66"/>
  <c r="G421" i="66"/>
  <c r="G420" i="66"/>
  <c r="G419" i="66"/>
  <c r="G418" i="66"/>
  <c r="G417" i="66"/>
  <c r="G416" i="66"/>
  <c r="G415" i="66"/>
  <c r="G414" i="66"/>
  <c r="G413" i="66"/>
  <c r="G412" i="66"/>
  <c r="G411" i="66"/>
  <c r="G410" i="66"/>
  <c r="G409" i="66"/>
  <c r="G408" i="66"/>
  <c r="G407" i="66"/>
  <c r="G406" i="66"/>
  <c r="G405" i="66"/>
  <c r="G404" i="66"/>
  <c r="G403" i="66"/>
  <c r="G402" i="66"/>
  <c r="G401" i="66"/>
  <c r="G400" i="66"/>
  <c r="G399" i="66"/>
  <c r="G398" i="66"/>
  <c r="G397" i="66"/>
  <c r="G396" i="66"/>
  <c r="G395" i="66"/>
  <c r="G394" i="66"/>
  <c r="G393" i="66"/>
  <c r="G392" i="66"/>
  <c r="G391" i="66"/>
  <c r="G390" i="66"/>
  <c r="G389" i="66"/>
  <c r="G388" i="66"/>
  <c r="G387" i="66"/>
  <c r="G386" i="66"/>
  <c r="G385" i="66"/>
  <c r="G384" i="66"/>
  <c r="G383" i="66"/>
  <c r="G382" i="66"/>
  <c r="G381" i="66"/>
  <c r="G380" i="66"/>
  <c r="G379" i="66"/>
  <c r="G378" i="66"/>
  <c r="G377" i="66"/>
  <c r="G376" i="66"/>
  <c r="G375" i="66"/>
  <c r="G374" i="66"/>
  <c r="G373" i="66"/>
  <c r="G372" i="66"/>
  <c r="G371" i="66"/>
  <c r="G370" i="66"/>
  <c r="G369" i="66"/>
  <c r="G368" i="66"/>
  <c r="G367" i="66"/>
  <c r="G366" i="66"/>
  <c r="G365" i="66"/>
  <c r="G364" i="66"/>
  <c r="G363" i="66"/>
  <c r="G362" i="66"/>
  <c r="G361" i="66"/>
  <c r="G360" i="66"/>
  <c r="G359" i="66"/>
  <c r="G358" i="66"/>
  <c r="G357" i="66"/>
  <c r="G356" i="66"/>
  <c r="G355" i="66"/>
  <c r="G354" i="66"/>
  <c r="G353" i="66"/>
  <c r="G352" i="66"/>
  <c r="G351" i="66"/>
  <c r="G350" i="66"/>
  <c r="G349" i="66"/>
  <c r="G348" i="66"/>
  <c r="G347" i="66"/>
  <c r="G346" i="66"/>
  <c r="G345" i="66"/>
  <c r="G344" i="66"/>
  <c r="G343" i="66"/>
  <c r="G342" i="66"/>
  <c r="G341" i="66"/>
  <c r="G340" i="66"/>
  <c r="G339" i="66"/>
  <c r="G338" i="66"/>
  <c r="G337" i="66"/>
  <c r="G336" i="66"/>
  <c r="G335" i="66"/>
  <c r="G334" i="66"/>
  <c r="G333" i="66"/>
  <c r="G332" i="66"/>
  <c r="G331" i="66"/>
  <c r="G330" i="66"/>
  <c r="G329" i="66"/>
  <c r="G328" i="66"/>
  <c r="G327" i="66"/>
  <c r="G326" i="66"/>
  <c r="G325" i="66"/>
  <c r="G324" i="66"/>
  <c r="G323" i="66"/>
  <c r="G322" i="66"/>
  <c r="G321" i="66"/>
  <c r="G320" i="66"/>
  <c r="G319" i="66"/>
  <c r="G318" i="66"/>
  <c r="G317" i="66"/>
  <c r="G316" i="66"/>
  <c r="G315" i="66"/>
  <c r="G314" i="66"/>
  <c r="G313" i="66"/>
  <c r="G312" i="66"/>
  <c r="G311" i="66"/>
  <c r="G310" i="66"/>
  <c r="G309" i="66"/>
  <c r="G308" i="66"/>
  <c r="G307" i="66"/>
  <c r="G306" i="66"/>
  <c r="G305" i="66"/>
  <c r="G304" i="66"/>
  <c r="G303" i="66"/>
  <c r="G302" i="66"/>
  <c r="G301" i="66"/>
  <c r="G300" i="66"/>
  <c r="G299" i="66"/>
  <c r="G298" i="66"/>
  <c r="G297" i="66"/>
  <c r="G296" i="66"/>
  <c r="G295" i="66"/>
  <c r="G294" i="66"/>
  <c r="G293" i="66"/>
  <c r="G292" i="66"/>
  <c r="G291" i="66"/>
  <c r="G290" i="66"/>
  <c r="G289" i="66"/>
  <c r="G288" i="66"/>
  <c r="G287" i="66"/>
  <c r="G286" i="66"/>
  <c r="G285" i="66"/>
  <c r="G284" i="66"/>
  <c r="G283" i="66"/>
  <c r="G282" i="66"/>
  <c r="G281" i="66"/>
  <c r="G280" i="66"/>
  <c r="G279" i="66"/>
  <c r="G278" i="66"/>
  <c r="G277" i="66"/>
  <c r="G276" i="66"/>
  <c r="G275" i="66"/>
  <c r="G274" i="66"/>
  <c r="G273" i="66"/>
  <c r="G272" i="66"/>
  <c r="G271" i="66"/>
  <c r="G270" i="66"/>
  <c r="G269" i="66"/>
  <c r="G268" i="66"/>
  <c r="G267" i="66"/>
  <c r="G266" i="66"/>
  <c r="G265" i="66"/>
  <c r="G264" i="66"/>
  <c r="G263" i="66"/>
  <c r="G262" i="66"/>
  <c r="G261" i="66"/>
  <c r="G260" i="66"/>
  <c r="G259" i="66"/>
  <c r="G258" i="66"/>
  <c r="G257" i="66"/>
  <c r="G256" i="66"/>
  <c r="G255" i="66"/>
  <c r="G254" i="66"/>
  <c r="G253" i="66"/>
  <c r="G252" i="66"/>
  <c r="G251" i="66"/>
  <c r="G250" i="66"/>
  <c r="G249" i="66"/>
  <c r="G248" i="66"/>
  <c r="G247" i="66"/>
  <c r="G246" i="66"/>
  <c r="G245" i="66"/>
  <c r="G244" i="66"/>
  <c r="G243" i="66"/>
  <c r="G242" i="66"/>
  <c r="G241" i="66"/>
  <c r="G240" i="66"/>
  <c r="G239" i="66"/>
  <c r="G238" i="66"/>
  <c r="G237" i="66"/>
  <c r="G236" i="66"/>
  <c r="G235" i="66"/>
  <c r="G234" i="66"/>
  <c r="G233" i="66"/>
  <c r="G232" i="66"/>
  <c r="G231" i="66"/>
  <c r="G230" i="66"/>
  <c r="G229" i="66"/>
  <c r="G228" i="66"/>
  <c r="G227" i="66"/>
  <c r="G226" i="66"/>
  <c r="G225" i="66"/>
  <c r="G224" i="66"/>
  <c r="G223" i="66"/>
  <c r="G222" i="66"/>
  <c r="G221" i="66"/>
  <c r="G220" i="66"/>
  <c r="G219" i="66"/>
  <c r="G218" i="66"/>
  <c r="G217" i="66"/>
  <c r="G216" i="66"/>
  <c r="G215" i="66"/>
  <c r="G214" i="66"/>
  <c r="G213" i="66"/>
  <c r="G212" i="66"/>
  <c r="G211" i="66"/>
  <c r="G210" i="66"/>
  <c r="G209" i="66"/>
  <c r="G208" i="66"/>
  <c r="G207" i="66"/>
  <c r="G206" i="66"/>
  <c r="G205" i="66"/>
  <c r="G204" i="66"/>
  <c r="G203" i="66"/>
  <c r="G202" i="66"/>
  <c r="G201" i="66"/>
  <c r="G200" i="66"/>
  <c r="G199" i="66"/>
  <c r="G198" i="66"/>
  <c r="G197" i="66"/>
  <c r="G196" i="66"/>
  <c r="G195" i="66"/>
  <c r="G194" i="66"/>
  <c r="G193" i="66"/>
  <c r="G192" i="66"/>
  <c r="G191" i="66"/>
  <c r="G190" i="66"/>
  <c r="G189" i="66"/>
  <c r="G188" i="66"/>
  <c r="G187" i="66"/>
  <c r="G186" i="66"/>
  <c r="G185" i="66"/>
  <c r="G184" i="66"/>
  <c r="G183" i="66"/>
  <c r="G182" i="66"/>
  <c r="G181" i="66"/>
  <c r="G180" i="66"/>
  <c r="G179" i="66"/>
  <c r="G178" i="66"/>
  <c r="G177" i="66"/>
  <c r="G176" i="66"/>
  <c r="G175" i="66"/>
  <c r="G174" i="66"/>
  <c r="G173" i="66"/>
  <c r="G172" i="66"/>
  <c r="G171" i="66"/>
  <c r="G170" i="66"/>
  <c r="G169" i="66"/>
  <c r="G168" i="66"/>
  <c r="G167" i="66"/>
  <c r="G166" i="66"/>
  <c r="G165" i="66"/>
  <c r="G164" i="66"/>
  <c r="G163" i="66"/>
  <c r="G162" i="66"/>
  <c r="G161" i="66"/>
  <c r="G160" i="66"/>
  <c r="G159" i="66"/>
  <c r="G158" i="66"/>
  <c r="G157" i="66"/>
  <c r="G156" i="66"/>
  <c r="G155" i="66"/>
  <c r="G154" i="66"/>
  <c r="G153" i="66"/>
  <c r="G152" i="66"/>
  <c r="G151" i="66"/>
  <c r="G150" i="66"/>
  <c r="G149" i="66"/>
  <c r="G148" i="66"/>
  <c r="G147" i="66"/>
  <c r="G146" i="66"/>
  <c r="G145" i="66"/>
  <c r="G144" i="66"/>
  <c r="G143" i="66"/>
  <c r="G142" i="66"/>
  <c r="G141" i="66"/>
  <c r="G140" i="66"/>
  <c r="G139" i="66"/>
  <c r="G138" i="66"/>
  <c r="G137" i="66"/>
  <c r="G136" i="66"/>
  <c r="G135" i="66"/>
  <c r="G134" i="66"/>
  <c r="G133" i="66"/>
  <c r="G132" i="66"/>
  <c r="G131" i="66"/>
  <c r="G130" i="66"/>
  <c r="G129" i="66"/>
  <c r="G128" i="66"/>
  <c r="G127" i="66"/>
  <c r="G126" i="66"/>
  <c r="G125" i="66"/>
  <c r="G124" i="66"/>
  <c r="G123" i="66"/>
  <c r="G122" i="66"/>
  <c r="G121" i="66"/>
  <c r="G120" i="66"/>
  <c r="G119" i="66"/>
  <c r="G118" i="66"/>
  <c r="G117" i="66"/>
  <c r="G116" i="66"/>
  <c r="G115" i="66"/>
  <c r="G114" i="66"/>
  <c r="G113" i="66"/>
  <c r="G112" i="66"/>
  <c r="G111" i="66"/>
  <c r="G110" i="66"/>
  <c r="G109" i="66"/>
  <c r="G108" i="66"/>
  <c r="G107" i="66"/>
  <c r="G106" i="66"/>
  <c r="G105" i="66"/>
  <c r="G104" i="66"/>
  <c r="G103" i="66"/>
  <c r="G102" i="66"/>
  <c r="G101" i="66"/>
  <c r="G100" i="66"/>
  <c r="G99" i="66"/>
  <c r="G98" i="66"/>
  <c r="G97" i="66"/>
  <c r="G96" i="66"/>
  <c r="G95" i="66"/>
  <c r="G94" i="66"/>
  <c r="G93" i="66"/>
  <c r="G92" i="66"/>
  <c r="G91" i="66"/>
  <c r="G90" i="66"/>
  <c r="G89" i="66"/>
  <c r="G88" i="66"/>
  <c r="G87" i="66"/>
  <c r="G86" i="66"/>
  <c r="G85" i="66"/>
  <c r="G84" i="66"/>
  <c r="G83" i="66"/>
  <c r="G82" i="66"/>
  <c r="G81" i="66"/>
  <c r="G80" i="66"/>
  <c r="G79" i="66"/>
  <c r="G78" i="66"/>
  <c r="G77" i="66"/>
  <c r="G76" i="66"/>
  <c r="G75" i="66"/>
  <c r="G74" i="66"/>
  <c r="G73" i="66"/>
  <c r="G72" i="66"/>
  <c r="G71" i="66"/>
  <c r="G70" i="66"/>
  <c r="G69" i="66"/>
  <c r="G68" i="66"/>
  <c r="G67" i="66"/>
  <c r="G66" i="66"/>
  <c r="G65" i="66"/>
  <c r="G64" i="66"/>
  <c r="G63" i="66"/>
  <c r="G62" i="66"/>
  <c r="G61" i="66"/>
  <c r="G60" i="66"/>
  <c r="G59"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3" i="66"/>
  <c r="G32" i="66"/>
  <c r="G31" i="66"/>
  <c r="G30" i="66"/>
  <c r="G29" i="66"/>
  <c r="G28" i="66"/>
  <c r="G27" i="66"/>
  <c r="G26" i="66"/>
  <c r="G25" i="66"/>
  <c r="G24" i="66"/>
  <c r="G23" i="66"/>
  <c r="G22" i="66"/>
  <c r="G21" i="66"/>
  <c r="G20" i="66"/>
  <c r="G19" i="66"/>
  <c r="G18" i="66"/>
  <c r="G17" i="66"/>
  <c r="G16" i="66"/>
  <c r="G15" i="66"/>
  <c r="G14" i="66"/>
  <c r="G13" i="66"/>
  <c r="G12" i="66"/>
  <c r="G11" i="66"/>
  <c r="G10" i="66"/>
  <c r="G9" i="66"/>
  <c r="G8" i="66"/>
  <c r="G7" i="66"/>
  <c r="G6" i="66"/>
  <c r="G5" i="66"/>
  <c r="G4" i="66"/>
  <c r="G3" i="66"/>
  <c r="G2" i="66"/>
  <c r="B13" i="60"/>
  <c r="B12" i="60"/>
  <c r="B15" i="56"/>
  <c r="B14" i="56"/>
  <c r="B19" i="53"/>
  <c r="B18" i="53"/>
  <c r="B13" i="56"/>
  <c r="B11" i="56"/>
  <c r="B10" i="56"/>
  <c r="B17" i="53"/>
  <c r="B15" i="53"/>
  <c r="B14" i="53"/>
  <c r="B10" i="47"/>
  <c r="B6" i="47"/>
  <c r="B2" i="47"/>
  <c r="H6" i="45"/>
  <c r="T6" i="57" s="1"/>
  <c r="H14" i="45"/>
  <c r="T14" i="57" s="1"/>
  <c r="H22" i="45"/>
  <c r="T22" i="57" s="1"/>
  <c r="D2" i="45"/>
  <c r="H7" i="45"/>
  <c r="T7" i="57" s="1"/>
  <c r="C2" i="45"/>
  <c r="C9" i="93" l="1" a="1"/>
  <c r="C9" i="93" s="1"/>
  <c r="G314" i="69" s="1"/>
  <c r="C4" i="93" a="1"/>
  <c r="C4" i="93" s="1"/>
  <c r="G84" i="69" s="1"/>
  <c r="C2" i="93" a="1"/>
  <c r="C2" i="93" s="1"/>
  <c r="G27" i="69" s="1"/>
  <c r="C6" i="93" a="1"/>
  <c r="C6" i="93" s="1"/>
  <c r="G245" i="69" s="1"/>
  <c r="C8" i="93" a="1"/>
  <c r="C8" i="93" s="1"/>
  <c r="G195" i="69" s="1"/>
  <c r="C5" i="93" a="1"/>
  <c r="C5" i="93" s="1"/>
  <c r="G95" i="69" s="1"/>
  <c r="G297" i="69"/>
  <c r="G289" i="69"/>
  <c r="G282" i="69"/>
  <c r="G278" i="69"/>
  <c r="G274" i="69"/>
  <c r="G270" i="69"/>
  <c r="G266" i="69"/>
  <c r="G262" i="69"/>
  <c r="G258" i="69"/>
  <c r="G250" i="69"/>
  <c r="G316" i="69"/>
  <c r="G313" i="69"/>
  <c r="G328" i="69"/>
  <c r="G323" i="69"/>
  <c r="G322" i="69"/>
  <c r="G307" i="69"/>
  <c r="G303" i="69"/>
  <c r="G296" i="69"/>
  <c r="G288" i="69"/>
  <c r="G319" i="69"/>
  <c r="G295" i="69"/>
  <c r="G287" i="69"/>
  <c r="G281" i="69"/>
  <c r="G240" i="69"/>
  <c r="G218" i="69"/>
  <c r="G326" i="69"/>
  <c r="G321" i="69"/>
  <c r="G325" i="69"/>
  <c r="G311" i="69"/>
  <c r="G306" i="69"/>
  <c r="G302" i="69"/>
  <c r="G294" i="69"/>
  <c r="G286" i="69"/>
  <c r="G2" i="69"/>
  <c r="G312" i="69"/>
  <c r="G226" i="69"/>
  <c r="G301" i="69"/>
  <c r="G293" i="69"/>
  <c r="G285" i="69"/>
  <c r="G280" i="69"/>
  <c r="G276" i="69"/>
  <c r="G272" i="69"/>
  <c r="G268" i="69"/>
  <c r="G264" i="69"/>
  <c r="G256" i="69"/>
  <c r="G248" i="69"/>
  <c r="G216" i="69"/>
  <c r="G327" i="69"/>
  <c r="G315" i="69"/>
  <c r="G310" i="69"/>
  <c r="G318" i="69"/>
  <c r="G309" i="69"/>
  <c r="G305" i="69"/>
  <c r="G300" i="69"/>
  <c r="G292" i="69"/>
  <c r="G284" i="69"/>
  <c r="G330" i="69"/>
  <c r="G234" i="69"/>
  <c r="G224" i="69"/>
  <c r="G299" i="69"/>
  <c r="G291" i="69"/>
  <c r="G283" i="69"/>
  <c r="G279" i="69"/>
  <c r="G242" i="69"/>
  <c r="G320" i="69"/>
  <c r="G331" i="69"/>
  <c r="G329" i="69"/>
  <c r="G308" i="69"/>
  <c r="G304" i="69"/>
  <c r="G298" i="69"/>
  <c r="G290" i="69"/>
  <c r="G324" i="69"/>
  <c r="G232" i="69"/>
  <c r="G254" i="69"/>
  <c r="G246" i="69"/>
  <c r="G237" i="69"/>
  <c r="G231" i="69"/>
  <c r="G229" i="69"/>
  <c r="G221" i="69"/>
  <c r="G212" i="69"/>
  <c r="G205" i="69"/>
  <c r="G197" i="69"/>
  <c r="G188" i="69"/>
  <c r="G182" i="69"/>
  <c r="G174" i="69"/>
  <c r="G167" i="69"/>
  <c r="G159" i="69"/>
  <c r="G151" i="69"/>
  <c r="G143" i="69"/>
  <c r="G135" i="69"/>
  <c r="G128" i="69"/>
  <c r="G114" i="69"/>
  <c r="G91" i="69"/>
  <c r="G85" i="69"/>
  <c r="G68" i="69"/>
  <c r="G54" i="69"/>
  <c r="G45" i="69"/>
  <c r="G28" i="69"/>
  <c r="G16" i="69"/>
  <c r="G97" i="69"/>
  <c r="G57" i="69"/>
  <c r="G42" i="69"/>
  <c r="G228" i="69"/>
  <c r="G220" i="69"/>
  <c r="G211" i="69"/>
  <c r="G204" i="69"/>
  <c r="G196" i="69"/>
  <c r="G187" i="69"/>
  <c r="G181" i="69"/>
  <c r="G166" i="69"/>
  <c r="G158" i="69"/>
  <c r="G150" i="69"/>
  <c r="G142" i="69"/>
  <c r="G127" i="69"/>
  <c r="G113" i="69"/>
  <c r="G106" i="69"/>
  <c r="G99" i="69"/>
  <c r="G90" i="69"/>
  <c r="G83" i="69"/>
  <c r="G75" i="69"/>
  <c r="G67" i="69"/>
  <c r="G59" i="69"/>
  <c r="G44" i="69"/>
  <c r="G35" i="69"/>
  <c r="G26" i="69"/>
  <c r="G15" i="69"/>
  <c r="G7" i="69"/>
  <c r="G5" i="69"/>
  <c r="G14" i="69"/>
  <c r="G65" i="69"/>
  <c r="G13" i="69"/>
  <c r="G277" i="69"/>
  <c r="G273" i="69"/>
  <c r="G269" i="69"/>
  <c r="G265" i="69"/>
  <c r="G261" i="69"/>
  <c r="G257" i="69"/>
  <c r="G253" i="69"/>
  <c r="G249" i="69"/>
  <c r="G244" i="69"/>
  <c r="G227" i="69"/>
  <c r="G210" i="69"/>
  <c r="G203" i="69"/>
  <c r="G194" i="69"/>
  <c r="G180" i="69"/>
  <c r="G165" i="69"/>
  <c r="G157" i="69"/>
  <c r="G149" i="69"/>
  <c r="G141" i="69"/>
  <c r="G126" i="69"/>
  <c r="G112" i="69"/>
  <c r="G105" i="69"/>
  <c r="G98" i="69"/>
  <c r="G82" i="69"/>
  <c r="G74" i="69"/>
  <c r="G66" i="69"/>
  <c r="G58" i="69"/>
  <c r="G53" i="69"/>
  <c r="G49" i="69"/>
  <c r="G43" i="69"/>
  <c r="G34" i="69"/>
  <c r="G25" i="69"/>
  <c r="G19" i="69"/>
  <c r="G81" i="69"/>
  <c r="G33" i="69"/>
  <c r="G219" i="69"/>
  <c r="G217" i="69"/>
  <c r="G209" i="69"/>
  <c r="G202" i="69"/>
  <c r="G193" i="69"/>
  <c r="G179" i="69"/>
  <c r="G172" i="69"/>
  <c r="G164" i="69"/>
  <c r="G156" i="69"/>
  <c r="G148" i="69"/>
  <c r="G140" i="69"/>
  <c r="G133" i="69"/>
  <c r="G125" i="69"/>
  <c r="G119" i="69"/>
  <c r="G111" i="69"/>
  <c r="G104" i="69"/>
  <c r="G41" i="69"/>
  <c r="G23" i="69"/>
  <c r="G260" i="69"/>
  <c r="G252" i="69"/>
  <c r="G243" i="69"/>
  <c r="G239" i="69"/>
  <c r="G235" i="69"/>
  <c r="G225" i="69"/>
  <c r="G208" i="69"/>
  <c r="G201" i="69"/>
  <c r="G192" i="69"/>
  <c r="G185" i="69"/>
  <c r="G178" i="69"/>
  <c r="G171" i="69"/>
  <c r="G163" i="69"/>
  <c r="G155" i="69"/>
  <c r="G139" i="69"/>
  <c r="G132" i="69"/>
  <c r="G124" i="69"/>
  <c r="G118" i="69"/>
  <c r="G110" i="69"/>
  <c r="G103" i="69"/>
  <c r="G96" i="69"/>
  <c r="G89" i="69"/>
  <c r="G80" i="69"/>
  <c r="G72" i="69"/>
  <c r="G64" i="69"/>
  <c r="G56" i="69"/>
  <c r="G52" i="69"/>
  <c r="G40" i="69"/>
  <c r="G215" i="69"/>
  <c r="G207" i="69"/>
  <c r="G200" i="69"/>
  <c r="G191" i="69"/>
  <c r="G184" i="69"/>
  <c r="G177" i="69"/>
  <c r="G170" i="69"/>
  <c r="G162" i="69"/>
  <c r="G154" i="69"/>
  <c r="G146" i="69"/>
  <c r="G138" i="69"/>
  <c r="G131" i="69"/>
  <c r="G123" i="69"/>
  <c r="G117" i="69"/>
  <c r="G109" i="69"/>
  <c r="G102" i="69"/>
  <c r="G94" i="69"/>
  <c r="G88" i="69"/>
  <c r="G79" i="69"/>
  <c r="G71" i="69"/>
  <c r="G63" i="69"/>
  <c r="G48" i="69"/>
  <c r="G39" i="69"/>
  <c r="G31" i="69"/>
  <c r="G22" i="69"/>
  <c r="G11" i="69"/>
  <c r="G6" i="69"/>
  <c r="G275" i="69"/>
  <c r="G271" i="69"/>
  <c r="G267" i="69"/>
  <c r="G263" i="69"/>
  <c r="G259" i="69"/>
  <c r="G255" i="69"/>
  <c r="G251" i="69"/>
  <c r="G247" i="69"/>
  <c r="G238" i="69"/>
  <c r="G233" i="69"/>
  <c r="G223" i="69"/>
  <c r="G214" i="69"/>
  <c r="G199" i="69"/>
  <c r="G190" i="69"/>
  <c r="G176" i="69"/>
  <c r="G169" i="69"/>
  <c r="G161" i="69"/>
  <c r="G153" i="69"/>
  <c r="G145" i="69"/>
  <c r="G137" i="69"/>
  <c r="G130" i="69"/>
  <c r="G122" i="69"/>
  <c r="G116" i="69"/>
  <c r="G108" i="69"/>
  <c r="G101" i="69"/>
  <c r="G93" i="69"/>
  <c r="G87" i="69"/>
  <c r="G78" i="69"/>
  <c r="G70" i="69"/>
  <c r="G62" i="69"/>
  <c r="G55" i="69"/>
  <c r="G51" i="69"/>
  <c r="G47" i="69"/>
  <c r="G38" i="69"/>
  <c r="G30" i="69"/>
  <c r="G230" i="69"/>
  <c r="G222" i="69"/>
  <c r="G213" i="69"/>
  <c r="G198" i="69"/>
  <c r="G189" i="69"/>
  <c r="G175" i="69"/>
  <c r="G168" i="69"/>
  <c r="G160" i="69"/>
  <c r="G152" i="69"/>
  <c r="G144" i="69"/>
  <c r="G136" i="69"/>
  <c r="G129" i="69"/>
  <c r="G115" i="69"/>
  <c r="G92" i="69"/>
  <c r="G86" i="69"/>
  <c r="G77" i="69"/>
  <c r="G69" i="69"/>
  <c r="G61" i="69"/>
  <c r="G46" i="69"/>
  <c r="G37" i="69"/>
  <c r="G29" i="69"/>
  <c r="G9" i="69"/>
  <c r="G76" i="69"/>
  <c r="G60" i="69"/>
  <c r="G50" i="69"/>
  <c r="G36" i="69"/>
  <c r="G20" i="69"/>
  <c r="G8" i="69"/>
  <c r="G73" i="69"/>
  <c r="G24" i="69"/>
  <c r="G12" i="69"/>
  <c r="H18" i="45"/>
  <c r="T18" i="57" s="1"/>
  <c r="H10" i="45"/>
  <c r="T10" i="57" s="1"/>
  <c r="H16" i="45"/>
  <c r="T16" i="57" s="1"/>
  <c r="H8" i="45"/>
  <c r="T8" i="57" s="1"/>
  <c r="H23" i="45"/>
  <c r="T23" i="57" s="1"/>
  <c r="H15" i="45"/>
  <c r="T15" i="57" s="1"/>
  <c r="H20" i="45"/>
  <c r="T20" i="57" s="1"/>
  <c r="H12" i="45"/>
  <c r="T12" i="57" s="1"/>
  <c r="H19" i="45"/>
  <c r="T19" i="57" s="1"/>
  <c r="H11" i="45"/>
  <c r="T11" i="57" s="1"/>
  <c r="H3" i="45"/>
  <c r="T3" i="57" s="1"/>
  <c r="H2" i="45"/>
  <c r="T2" i="57" s="1"/>
  <c r="H21" i="45"/>
  <c r="T21" i="57" s="1"/>
  <c r="H5" i="45"/>
  <c r="T5" i="57" s="1"/>
  <c r="H4" i="45"/>
  <c r="T4" i="57" s="1"/>
  <c r="H17" i="45"/>
  <c r="T17" i="57" s="1"/>
  <c r="H9" i="45"/>
  <c r="T9" i="57" s="1"/>
  <c r="H13" i="45"/>
  <c r="T13" i="57" s="1"/>
  <c r="H17" i="43" l="1"/>
  <c r="Q17" i="61" s="1"/>
  <c r="C2" i="43"/>
  <c r="F3" i="89"/>
  <c r="K293" i="41" s="1"/>
  <c r="L252" i="41"/>
  <c r="AA252" i="54" s="1"/>
  <c r="C2" i="24"/>
  <c r="H7" i="71" l="1"/>
  <c r="E7" i="71"/>
  <c r="D3" i="89"/>
  <c r="I293" i="41" s="1"/>
  <c r="H25" i="43"/>
  <c r="Q25" i="61" s="1"/>
  <c r="H15" i="43"/>
  <c r="Q15" i="61" s="1"/>
  <c r="H9" i="43"/>
  <c r="Q10" i="61" s="1"/>
  <c r="H33" i="43"/>
  <c r="Q33" i="61" s="1"/>
  <c r="H28" i="43"/>
  <c r="Q28" i="61" s="1"/>
  <c r="H16" i="43"/>
  <c r="Q16" i="61" s="1"/>
  <c r="H24" i="43"/>
  <c r="Q24" i="61" s="1"/>
  <c r="H23" i="43"/>
  <c r="Q23" i="61" s="1"/>
  <c r="H12" i="43"/>
  <c r="Q13" i="61" s="1"/>
  <c r="H32" i="43"/>
  <c r="Q32" i="61" s="1"/>
  <c r="H7" i="43"/>
  <c r="Q8" i="61" s="1"/>
  <c r="H31" i="43"/>
  <c r="Q31" i="61" s="1"/>
  <c r="H21" i="43"/>
  <c r="Q21" i="61" s="1"/>
  <c r="H20" i="43"/>
  <c r="Q20" i="61" s="1"/>
  <c r="H29" i="43"/>
  <c r="Q29" i="61" s="1"/>
  <c r="H4" i="43"/>
  <c r="Q4" i="61" s="1"/>
  <c r="H26" i="43"/>
  <c r="Q26" i="61" s="1"/>
  <c r="H18" i="43"/>
  <c r="Q18" i="61" s="1"/>
  <c r="H13" i="43"/>
  <c r="Q6" i="61" s="1"/>
  <c r="H6" i="43"/>
  <c r="Q7" i="61" s="1"/>
  <c r="H30" i="43"/>
  <c r="Q30" i="61" s="1"/>
  <c r="H22" i="43"/>
  <c r="Q22" i="61" s="1"/>
  <c r="H14" i="43"/>
  <c r="Q14" i="61" s="1"/>
  <c r="H5" i="43"/>
  <c r="Q5" i="61" s="1"/>
  <c r="H27" i="43"/>
  <c r="Q27" i="61" s="1"/>
  <c r="H19" i="43"/>
  <c r="Q19" i="61" s="1"/>
  <c r="H11" i="43"/>
  <c r="Q12" i="61" s="1"/>
  <c r="H3" i="43"/>
  <c r="Q3" i="61" s="1"/>
  <c r="Q2" i="61"/>
  <c r="H10" i="43"/>
  <c r="Q11" i="61" s="1"/>
  <c r="H8" i="43"/>
  <c r="Q9" i="61" s="1"/>
  <c r="D2" i="89"/>
  <c r="I180" i="41" s="1"/>
  <c r="C2" i="89"/>
  <c r="H180" i="41" s="1"/>
  <c r="E3" i="89"/>
  <c r="J293" i="41" s="1"/>
  <c r="E2" i="89"/>
  <c r="J180" i="41" s="1"/>
  <c r="F2" i="89"/>
  <c r="K180" i="41" s="1"/>
  <c r="C3" i="89"/>
  <c r="H293" i="41" s="1"/>
  <c r="L32" i="61"/>
  <c r="G342" i="48"/>
  <c r="L247" i="54"/>
  <c r="G294" i="48"/>
  <c r="L203" i="54"/>
  <c r="G246" i="48"/>
  <c r="L138" i="54"/>
  <c r="G166" i="48"/>
  <c r="L97" i="54"/>
  <c r="G118" i="48"/>
  <c r="K2" i="61"/>
  <c r="F2" i="48"/>
  <c r="L304" i="54"/>
  <c r="G357" i="48"/>
  <c r="L296" i="54"/>
  <c r="G349" i="48"/>
  <c r="L290" i="54"/>
  <c r="G341" i="48"/>
  <c r="L282" i="54"/>
  <c r="G333" i="48"/>
  <c r="L275" i="54"/>
  <c r="G325" i="48"/>
  <c r="L268" i="54"/>
  <c r="G317" i="48"/>
  <c r="L260" i="54"/>
  <c r="G309" i="48"/>
  <c r="L253" i="54"/>
  <c r="G301" i="48"/>
  <c r="L246" i="54"/>
  <c r="G293" i="48"/>
  <c r="L238" i="54"/>
  <c r="G285" i="48"/>
  <c r="L231" i="54"/>
  <c r="G277" i="48"/>
  <c r="L224" i="54"/>
  <c r="G269" i="48"/>
  <c r="L218" i="54"/>
  <c r="G261" i="48"/>
  <c r="L210" i="54"/>
  <c r="G253" i="48"/>
  <c r="L202" i="54"/>
  <c r="G245" i="48"/>
  <c r="L196" i="54"/>
  <c r="G237" i="48"/>
  <c r="L191" i="54"/>
  <c r="G229" i="48"/>
  <c r="L184" i="54"/>
  <c r="G221" i="48"/>
  <c r="L177" i="54"/>
  <c r="G213" i="48"/>
  <c r="L171" i="54"/>
  <c r="G205" i="48"/>
  <c r="L167" i="54"/>
  <c r="G197" i="48"/>
  <c r="L13" i="57"/>
  <c r="G189" i="48"/>
  <c r="L153" i="54"/>
  <c r="G181" i="48"/>
  <c r="L145" i="54"/>
  <c r="G173" i="48"/>
  <c r="L137" i="54"/>
  <c r="G165" i="48"/>
  <c r="L131" i="54"/>
  <c r="G157" i="48"/>
  <c r="L124" i="54"/>
  <c r="G149" i="48"/>
  <c r="L116" i="54"/>
  <c r="G141" i="48"/>
  <c r="L109" i="54"/>
  <c r="G133" i="48"/>
  <c r="L102" i="54"/>
  <c r="G125" i="48"/>
  <c r="L14" i="61"/>
  <c r="G117" i="48"/>
  <c r="L89" i="54"/>
  <c r="G109" i="48"/>
  <c r="L83" i="54"/>
  <c r="G101" i="48"/>
  <c r="L8" i="61"/>
  <c r="G93" i="48"/>
  <c r="L72" i="54"/>
  <c r="G85" i="48"/>
  <c r="L64" i="54"/>
  <c r="G77" i="48"/>
  <c r="L59" i="54"/>
  <c r="G69" i="48"/>
  <c r="L51" i="54"/>
  <c r="G61" i="48"/>
  <c r="L46" i="54"/>
  <c r="G53" i="48"/>
  <c r="L39" i="54"/>
  <c r="G45" i="48"/>
  <c r="L32" i="54"/>
  <c r="G37" i="48"/>
  <c r="L24" i="54"/>
  <c r="G29" i="48"/>
  <c r="L17" i="54"/>
  <c r="G21" i="48"/>
  <c r="L9" i="54"/>
  <c r="G13" i="48"/>
  <c r="L3" i="54"/>
  <c r="G5" i="48"/>
  <c r="L276" i="54"/>
  <c r="G326" i="48"/>
  <c r="L232" i="54"/>
  <c r="G278" i="48"/>
  <c r="L185" i="54"/>
  <c r="G222" i="48"/>
  <c r="L154" i="54"/>
  <c r="G182" i="48"/>
  <c r="L11" i="57"/>
  <c r="G134" i="48"/>
  <c r="L9" i="61"/>
  <c r="G94" i="48"/>
  <c r="L18" i="54"/>
  <c r="G22" i="48"/>
  <c r="L310" i="54"/>
  <c r="G364" i="48"/>
  <c r="L289" i="54"/>
  <c r="G340" i="48"/>
  <c r="L267" i="54"/>
  <c r="G316" i="48"/>
  <c r="L252" i="54"/>
  <c r="G300" i="48"/>
  <c r="L230" i="54"/>
  <c r="G276" i="48"/>
  <c r="L28" i="61"/>
  <c r="G268" i="48"/>
  <c r="L217" i="54"/>
  <c r="G260" i="48"/>
  <c r="L209" i="54"/>
  <c r="G252" i="48"/>
  <c r="L19" i="57"/>
  <c r="G244" i="48"/>
  <c r="L18" i="57"/>
  <c r="G236" i="48"/>
  <c r="L24" i="61"/>
  <c r="G228" i="48"/>
  <c r="L183" i="54"/>
  <c r="G220" i="48"/>
  <c r="L176" i="54"/>
  <c r="G212" i="48"/>
  <c r="L170" i="54"/>
  <c r="G204" i="48"/>
  <c r="L166" i="54"/>
  <c r="G196" i="48"/>
  <c r="L160" i="54"/>
  <c r="G188" i="48"/>
  <c r="L152" i="54"/>
  <c r="G180" i="48"/>
  <c r="L144" i="54"/>
  <c r="G172" i="48"/>
  <c r="L136" i="54"/>
  <c r="G164" i="48"/>
  <c r="L130" i="54"/>
  <c r="G156" i="48"/>
  <c r="L123" i="54"/>
  <c r="G148" i="48"/>
  <c r="L115" i="54"/>
  <c r="G140" i="48"/>
  <c r="L108" i="54"/>
  <c r="G132" i="48"/>
  <c r="L101" i="54"/>
  <c r="G124" i="48"/>
  <c r="L96" i="54"/>
  <c r="G116" i="48"/>
  <c r="L88" i="54"/>
  <c r="G108" i="48"/>
  <c r="L82" i="54"/>
  <c r="G100" i="48"/>
  <c r="L78" i="54"/>
  <c r="G92" i="48"/>
  <c r="L71" i="54"/>
  <c r="G84" i="48"/>
  <c r="L63" i="54"/>
  <c r="G76" i="48"/>
  <c r="L58" i="54"/>
  <c r="G68" i="48"/>
  <c r="L7" i="57"/>
  <c r="G60" i="48"/>
  <c r="L45" i="54"/>
  <c r="G52" i="48"/>
  <c r="L38" i="54"/>
  <c r="G44" i="48"/>
  <c r="L31" i="54"/>
  <c r="G36" i="48"/>
  <c r="L23" i="54"/>
  <c r="G28" i="48"/>
  <c r="L16" i="54"/>
  <c r="G20" i="48"/>
  <c r="L8" i="54"/>
  <c r="G12" i="48"/>
  <c r="L2" i="54"/>
  <c r="G4" i="48"/>
  <c r="L305" i="54"/>
  <c r="G358" i="48"/>
  <c r="L261" i="54"/>
  <c r="G310" i="48"/>
  <c r="L27" i="61"/>
  <c r="G262" i="48"/>
  <c r="L23" i="61"/>
  <c r="G214" i="48"/>
  <c r="L161" i="54"/>
  <c r="G190" i="48"/>
  <c r="L117" i="54"/>
  <c r="G142" i="48"/>
  <c r="L303" i="54"/>
  <c r="G356" i="48"/>
  <c r="L281" i="54"/>
  <c r="G332" i="48"/>
  <c r="L259" i="54"/>
  <c r="G308" i="48"/>
  <c r="L237" i="54"/>
  <c r="G284" i="48"/>
  <c r="L302" i="54"/>
  <c r="G355" i="48"/>
  <c r="L294" i="54"/>
  <c r="G347" i="48"/>
  <c r="L288" i="54"/>
  <c r="G339" i="48"/>
  <c r="L280" i="54"/>
  <c r="G331" i="48"/>
  <c r="L273" i="54"/>
  <c r="G323" i="48"/>
  <c r="L266" i="54"/>
  <c r="G315" i="48"/>
  <c r="L20" i="57"/>
  <c r="G307" i="48"/>
  <c r="L251" i="54"/>
  <c r="G299" i="48"/>
  <c r="L244" i="54"/>
  <c r="G291" i="48"/>
  <c r="L236" i="54"/>
  <c r="G283" i="48"/>
  <c r="L229" i="54"/>
  <c r="G275" i="48"/>
  <c r="L223" i="54"/>
  <c r="G267" i="48"/>
  <c r="L216" i="54"/>
  <c r="G259" i="48"/>
  <c r="L208" i="54"/>
  <c r="G251" i="48"/>
  <c r="L26" i="61"/>
  <c r="G243" i="48"/>
  <c r="L195" i="54"/>
  <c r="G235" i="48"/>
  <c r="L190" i="54"/>
  <c r="G227" i="48"/>
  <c r="L182" i="54"/>
  <c r="G219" i="48"/>
  <c r="L175" i="54"/>
  <c r="G211" i="48"/>
  <c r="L169" i="54"/>
  <c r="G203" i="48"/>
  <c r="L19" i="61"/>
  <c r="G195" i="48"/>
  <c r="L159" i="54"/>
  <c r="G187" i="48"/>
  <c r="L151" i="54"/>
  <c r="G179" i="48"/>
  <c r="L143" i="54"/>
  <c r="G171" i="48"/>
  <c r="L129" i="54"/>
  <c r="G155" i="48"/>
  <c r="L122" i="54"/>
  <c r="G147" i="48"/>
  <c r="L114" i="54"/>
  <c r="G139" i="48"/>
  <c r="L107" i="54"/>
  <c r="G131" i="48"/>
  <c r="L100" i="54"/>
  <c r="G123" i="48"/>
  <c r="L95" i="54"/>
  <c r="G115" i="48"/>
  <c r="L87" i="54"/>
  <c r="G107" i="48"/>
  <c r="L11" i="61"/>
  <c r="G99" i="48"/>
  <c r="L77" i="54"/>
  <c r="G91" i="48"/>
  <c r="L70" i="54"/>
  <c r="G83" i="48"/>
  <c r="L62" i="54"/>
  <c r="G75" i="48"/>
  <c r="L57" i="54"/>
  <c r="G67" i="48"/>
  <c r="L50" i="54"/>
  <c r="G59" i="48"/>
  <c r="L44" i="54"/>
  <c r="G51" i="48"/>
  <c r="L37" i="54"/>
  <c r="G43" i="48"/>
  <c r="L30" i="54"/>
  <c r="G35" i="48"/>
  <c r="L2" i="57"/>
  <c r="G27" i="48"/>
  <c r="L15" i="54"/>
  <c r="G19" i="48"/>
  <c r="L7" i="54"/>
  <c r="G11" i="48"/>
  <c r="L3" i="61"/>
  <c r="G3" i="48"/>
  <c r="L297" i="54"/>
  <c r="G350" i="48"/>
  <c r="L254" i="54"/>
  <c r="G302" i="48"/>
  <c r="L211" i="54"/>
  <c r="G254" i="48"/>
  <c r="L172" i="54"/>
  <c r="G206" i="48"/>
  <c r="L132" i="54"/>
  <c r="G158" i="48"/>
  <c r="L90" i="54"/>
  <c r="G110" i="48"/>
  <c r="L65" i="54"/>
  <c r="G78" i="48"/>
  <c r="L47" i="54"/>
  <c r="G54" i="48"/>
  <c r="L25" i="54"/>
  <c r="G30" i="48"/>
  <c r="L4" i="54"/>
  <c r="G6" i="48"/>
  <c r="L295" i="54"/>
  <c r="G348" i="48"/>
  <c r="L274" i="54"/>
  <c r="G324" i="48"/>
  <c r="L245" i="54"/>
  <c r="G292" i="48"/>
  <c r="L309" i="54"/>
  <c r="G363" i="48"/>
  <c r="L308" i="54"/>
  <c r="G362" i="48"/>
  <c r="L301" i="54"/>
  <c r="G354" i="48"/>
  <c r="L293" i="54"/>
  <c r="G346" i="48"/>
  <c r="L287" i="54"/>
  <c r="G338" i="48"/>
  <c r="L279" i="54"/>
  <c r="G330" i="48"/>
  <c r="L21" i="57"/>
  <c r="G322" i="48"/>
  <c r="L265" i="54"/>
  <c r="G314" i="48"/>
  <c r="L258" i="54"/>
  <c r="G306" i="48"/>
  <c r="L250" i="54"/>
  <c r="G298" i="48"/>
  <c r="L243" i="54"/>
  <c r="G290" i="48"/>
  <c r="L235" i="54"/>
  <c r="G282" i="48"/>
  <c r="L228" i="54"/>
  <c r="G274" i="48"/>
  <c r="L222" i="54"/>
  <c r="G266" i="48"/>
  <c r="L215" i="54"/>
  <c r="G258" i="48"/>
  <c r="L207" i="54"/>
  <c r="G250" i="48"/>
  <c r="L201" i="54"/>
  <c r="G242" i="48"/>
  <c r="L194" i="54"/>
  <c r="G234" i="48"/>
  <c r="L189" i="54"/>
  <c r="G226" i="48"/>
  <c r="L181" i="54"/>
  <c r="G218" i="48"/>
  <c r="L174" i="54"/>
  <c r="G210" i="48"/>
  <c r="L168" i="54"/>
  <c r="G202" i="48"/>
  <c r="L165" i="54"/>
  <c r="G194" i="48"/>
  <c r="L158" i="54"/>
  <c r="G186" i="48"/>
  <c r="L150" i="54"/>
  <c r="G178" i="48"/>
  <c r="L142" i="54"/>
  <c r="G170" i="48"/>
  <c r="L134" i="54"/>
  <c r="G162" i="48"/>
  <c r="L128" i="54"/>
  <c r="G154" i="48"/>
  <c r="L121" i="54"/>
  <c r="G146" i="48"/>
  <c r="L113" i="54"/>
  <c r="G138" i="48"/>
  <c r="L106" i="54"/>
  <c r="G130" i="48"/>
  <c r="L99" i="54"/>
  <c r="G122" i="48"/>
  <c r="L94" i="54"/>
  <c r="G114" i="48"/>
  <c r="L86" i="54"/>
  <c r="G106" i="48"/>
  <c r="L81" i="54"/>
  <c r="G98" i="48"/>
  <c r="L76" i="54"/>
  <c r="G90" i="48"/>
  <c r="L69" i="54"/>
  <c r="G82" i="48"/>
  <c r="L8" i="57"/>
  <c r="G74" i="48"/>
  <c r="L56" i="54"/>
  <c r="G66" i="48"/>
  <c r="L49" i="54"/>
  <c r="G58" i="48"/>
  <c r="L43" i="54"/>
  <c r="G50" i="48"/>
  <c r="L36" i="54"/>
  <c r="G42" i="48"/>
  <c r="L29" i="54"/>
  <c r="G34" i="48"/>
  <c r="L22" i="54"/>
  <c r="G26" i="48"/>
  <c r="L14" i="54"/>
  <c r="G18" i="48"/>
  <c r="L6" i="54"/>
  <c r="G10" i="48"/>
  <c r="L2" i="61"/>
  <c r="G2" i="48"/>
  <c r="L164" i="54"/>
  <c r="G193" i="48"/>
  <c r="L157" i="54"/>
  <c r="G185" i="48"/>
  <c r="L149" i="54"/>
  <c r="G177" i="48"/>
  <c r="L141" i="54"/>
  <c r="G169" i="48"/>
  <c r="L12" i="57"/>
  <c r="G161" i="48"/>
  <c r="L127" i="54"/>
  <c r="G153" i="48"/>
  <c r="L120" i="54"/>
  <c r="G145" i="48"/>
  <c r="L112" i="54"/>
  <c r="G137" i="48"/>
  <c r="L105" i="54"/>
  <c r="G129" i="48"/>
  <c r="L10" i="57"/>
  <c r="G121" i="48"/>
  <c r="L93" i="54"/>
  <c r="G113" i="48"/>
  <c r="L85" i="54"/>
  <c r="G105" i="48"/>
  <c r="L80" i="54"/>
  <c r="G97" i="48"/>
  <c r="L75" i="54"/>
  <c r="G89" i="48"/>
  <c r="L68" i="54"/>
  <c r="G81" i="48"/>
  <c r="L61" i="54"/>
  <c r="G73" i="48"/>
  <c r="L55" i="54"/>
  <c r="G65" i="48"/>
  <c r="L6" i="57"/>
  <c r="G57" i="48"/>
  <c r="L4" i="57"/>
  <c r="G49" i="48"/>
  <c r="L35" i="54"/>
  <c r="G41" i="48"/>
  <c r="L28" i="54"/>
  <c r="G33" i="48"/>
  <c r="L21" i="54"/>
  <c r="G25" i="48"/>
  <c r="L13" i="54"/>
  <c r="G17" i="48"/>
  <c r="L5" i="54"/>
  <c r="G9" i="48"/>
  <c r="L269" i="54"/>
  <c r="G318" i="48"/>
  <c r="L225" i="54"/>
  <c r="G270" i="48"/>
  <c r="L17" i="57"/>
  <c r="G230" i="48"/>
  <c r="L146" i="54"/>
  <c r="G174" i="48"/>
  <c r="L103" i="54"/>
  <c r="G126" i="48"/>
  <c r="L9" i="57"/>
  <c r="G86" i="48"/>
  <c r="L52" i="54"/>
  <c r="G62" i="48"/>
  <c r="L3" i="57"/>
  <c r="G38" i="48"/>
  <c r="L10" i="54"/>
  <c r="G14" i="48"/>
  <c r="L300" i="54"/>
  <c r="G353" i="48"/>
  <c r="L286" i="54"/>
  <c r="G337" i="48"/>
  <c r="L272" i="54"/>
  <c r="G321" i="48"/>
  <c r="L257" i="54"/>
  <c r="G305" i="48"/>
  <c r="L242" i="54"/>
  <c r="G289" i="48"/>
  <c r="L221" i="54"/>
  <c r="G265" i="48"/>
  <c r="L206" i="54"/>
  <c r="G249" i="48"/>
  <c r="L200" i="54"/>
  <c r="G241" i="48"/>
  <c r="L193" i="54"/>
  <c r="G233" i="48"/>
  <c r="L188" i="54"/>
  <c r="G225" i="48"/>
  <c r="L180" i="54"/>
  <c r="G217" i="48"/>
  <c r="L173" i="54"/>
  <c r="G209" i="48"/>
  <c r="L15" i="57"/>
  <c r="G201" i="48"/>
  <c r="L23" i="57"/>
  <c r="G360" i="48"/>
  <c r="L299" i="54"/>
  <c r="G352" i="48"/>
  <c r="L292" i="54"/>
  <c r="G344" i="48"/>
  <c r="L285" i="54"/>
  <c r="G336" i="48"/>
  <c r="L22" i="57"/>
  <c r="G328" i="48"/>
  <c r="L271" i="54"/>
  <c r="G320" i="48"/>
  <c r="L263" i="54"/>
  <c r="G312" i="48"/>
  <c r="L256" i="54"/>
  <c r="G304" i="48"/>
  <c r="L249" i="54"/>
  <c r="G296" i="48"/>
  <c r="L241" i="54"/>
  <c r="G288" i="48"/>
  <c r="L234" i="54"/>
  <c r="G280" i="48"/>
  <c r="L227" i="54"/>
  <c r="G272" i="48"/>
  <c r="L220" i="54"/>
  <c r="G264" i="48"/>
  <c r="L213" i="54"/>
  <c r="G256" i="48"/>
  <c r="L205" i="54"/>
  <c r="G248" i="48"/>
  <c r="L199" i="54"/>
  <c r="G240" i="48"/>
  <c r="L25" i="61"/>
  <c r="G232" i="48"/>
  <c r="L187" i="54"/>
  <c r="G224" i="48"/>
  <c r="L179" i="54"/>
  <c r="G216" i="48"/>
  <c r="L22" i="61"/>
  <c r="G208" i="48"/>
  <c r="L21" i="61"/>
  <c r="G200" i="48"/>
  <c r="L163" i="54"/>
  <c r="G192" i="48"/>
  <c r="L156" i="54"/>
  <c r="G184" i="48"/>
  <c r="L148" i="54"/>
  <c r="G176" i="48"/>
  <c r="L140" i="54"/>
  <c r="G168" i="48"/>
  <c r="L133" i="54"/>
  <c r="G160" i="48"/>
  <c r="L17" i="61"/>
  <c r="G152" i="48"/>
  <c r="L119" i="54"/>
  <c r="G144" i="48"/>
  <c r="L111" i="54"/>
  <c r="G136" i="48"/>
  <c r="L104" i="54"/>
  <c r="G128" i="48"/>
  <c r="L15" i="61"/>
  <c r="G120" i="48"/>
  <c r="L92" i="54"/>
  <c r="G112" i="48"/>
  <c r="L13" i="61"/>
  <c r="G104" i="48"/>
  <c r="L10" i="61"/>
  <c r="G96" i="48"/>
  <c r="L74" i="54"/>
  <c r="G88" i="48"/>
  <c r="L67" i="54"/>
  <c r="G80" i="48"/>
  <c r="L7" i="61"/>
  <c r="G72" i="48"/>
  <c r="L54" i="54"/>
  <c r="G64" i="48"/>
  <c r="L48" i="54"/>
  <c r="G56" i="48"/>
  <c r="L42" i="54"/>
  <c r="G48" i="48"/>
  <c r="L34" i="54"/>
  <c r="G40" i="48"/>
  <c r="L27" i="54"/>
  <c r="G32" i="48"/>
  <c r="L20" i="54"/>
  <c r="G24" i="48"/>
  <c r="L12" i="54"/>
  <c r="G16" i="48"/>
  <c r="L5" i="61"/>
  <c r="G8" i="48"/>
  <c r="L283" i="54"/>
  <c r="G334" i="48"/>
  <c r="L239" i="54"/>
  <c r="G286" i="48"/>
  <c r="L197" i="54"/>
  <c r="G238" i="48"/>
  <c r="L14" i="57"/>
  <c r="G198" i="48"/>
  <c r="L125" i="54"/>
  <c r="G150" i="48"/>
  <c r="L84" i="54"/>
  <c r="G102" i="48"/>
  <c r="L6" i="61"/>
  <c r="G70" i="48"/>
  <c r="L40" i="54"/>
  <c r="G46" i="48"/>
  <c r="L307" i="54"/>
  <c r="G361" i="48"/>
  <c r="L33" i="61"/>
  <c r="G345" i="48"/>
  <c r="L278" i="54"/>
  <c r="G329" i="48"/>
  <c r="L264" i="54"/>
  <c r="G313" i="48"/>
  <c r="L31" i="61"/>
  <c r="G297" i="48"/>
  <c r="L30" i="61"/>
  <c r="G281" i="48"/>
  <c r="L29" i="61"/>
  <c r="G273" i="48"/>
  <c r="L214" i="54"/>
  <c r="G257" i="48"/>
  <c r="L306" i="54"/>
  <c r="G359" i="48"/>
  <c r="L298" i="54"/>
  <c r="G351" i="48"/>
  <c r="L291" i="54"/>
  <c r="G343" i="48"/>
  <c r="L284" i="54"/>
  <c r="G335" i="48"/>
  <c r="L277" i="54"/>
  <c r="G327" i="48"/>
  <c r="L270" i="54"/>
  <c r="G319" i="48"/>
  <c r="L262" i="54"/>
  <c r="G311" i="48"/>
  <c r="L255" i="54"/>
  <c r="G303" i="48"/>
  <c r="L248" i="54"/>
  <c r="G295" i="48"/>
  <c r="L240" i="54"/>
  <c r="G287" i="48"/>
  <c r="L233" i="54"/>
  <c r="G279" i="48"/>
  <c r="L226" i="54"/>
  <c r="G271" i="48"/>
  <c r="L219" i="54"/>
  <c r="G263" i="48"/>
  <c r="L212" i="54"/>
  <c r="G255" i="48"/>
  <c r="L204" i="54"/>
  <c r="G247" i="48"/>
  <c r="L198" i="54"/>
  <c r="G239" i="48"/>
  <c r="L192" i="54"/>
  <c r="G231" i="48"/>
  <c r="L186" i="54"/>
  <c r="G223" i="48"/>
  <c r="L178" i="54"/>
  <c r="G215" i="48"/>
  <c r="L16" i="57"/>
  <c r="G207" i="48"/>
  <c r="L20" i="61"/>
  <c r="G199" i="48"/>
  <c r="L162" i="54"/>
  <c r="G191" i="48"/>
  <c r="L155" i="54"/>
  <c r="G183" i="48"/>
  <c r="L147" i="54"/>
  <c r="G175" i="48"/>
  <c r="L139" i="54"/>
  <c r="G167" i="48"/>
  <c r="L18" i="61"/>
  <c r="G159" i="48"/>
  <c r="L126" i="54"/>
  <c r="G151" i="48"/>
  <c r="L118" i="54"/>
  <c r="G143" i="48"/>
  <c r="L110" i="54"/>
  <c r="G135" i="48"/>
  <c r="L16" i="61"/>
  <c r="G127" i="48"/>
  <c r="L98" i="54"/>
  <c r="G119" i="48"/>
  <c r="L91" i="54"/>
  <c r="G111" i="48"/>
  <c r="L12" i="61"/>
  <c r="G103" i="48"/>
  <c r="L79" i="54"/>
  <c r="G95" i="48"/>
  <c r="L73" i="54"/>
  <c r="G87" i="48"/>
  <c r="L66" i="54"/>
  <c r="G79" i="48"/>
  <c r="L53" i="54"/>
  <c r="G63" i="48"/>
  <c r="L5" i="57"/>
  <c r="G55" i="48"/>
  <c r="L41" i="54"/>
  <c r="G47" i="48"/>
  <c r="L33" i="54"/>
  <c r="G39" i="48"/>
  <c r="L26" i="54"/>
  <c r="G31" i="48"/>
  <c r="L19" i="54"/>
  <c r="G23" i="48"/>
  <c r="L11" i="54"/>
  <c r="G15" i="48"/>
  <c r="L4" i="61"/>
  <c r="G7" i="48"/>
  <c r="K357" i="48"/>
  <c r="H304" i="54"/>
  <c r="K285" i="48"/>
  <c r="H238" i="54"/>
  <c r="K197" i="48"/>
  <c r="H167" i="54"/>
  <c r="K157" i="48"/>
  <c r="H131" i="54"/>
  <c r="K85" i="48"/>
  <c r="H72" i="54"/>
  <c r="K29" i="48"/>
  <c r="H24" i="54"/>
  <c r="K349" i="48"/>
  <c r="H296" i="54"/>
  <c r="K293" i="48"/>
  <c r="H246" i="54"/>
  <c r="K253" i="48"/>
  <c r="H210" i="54"/>
  <c r="K181" i="48"/>
  <c r="H153" i="54"/>
  <c r="K117" i="48"/>
  <c r="H14" i="61"/>
  <c r="K356" i="48"/>
  <c r="H303" i="54"/>
  <c r="K300" i="48"/>
  <c r="H252" i="54"/>
  <c r="K164" i="48"/>
  <c r="H136" i="54"/>
  <c r="K124" i="48"/>
  <c r="H101" i="54"/>
  <c r="K100" i="48"/>
  <c r="H82" i="54"/>
  <c r="K68" i="48"/>
  <c r="H58" i="54"/>
  <c r="K325" i="48"/>
  <c r="H275" i="54"/>
  <c r="K261" i="48"/>
  <c r="H218" i="54"/>
  <c r="K189" i="48"/>
  <c r="H13" i="57"/>
  <c r="K133" i="48"/>
  <c r="H109" i="54"/>
  <c r="K69" i="48"/>
  <c r="H59" i="54"/>
  <c r="K340" i="48"/>
  <c r="H289" i="54"/>
  <c r="K284" i="48"/>
  <c r="H237" i="54"/>
  <c r="K228" i="48"/>
  <c r="H24" i="61"/>
  <c r="K52" i="48"/>
  <c r="H45" i="54"/>
  <c r="K44" i="48"/>
  <c r="H38" i="54"/>
  <c r="K36" i="48"/>
  <c r="H31" i="54"/>
  <c r="K28" i="48"/>
  <c r="H23" i="54"/>
  <c r="K20" i="48"/>
  <c r="H16" i="54"/>
  <c r="K12" i="48"/>
  <c r="H8" i="54"/>
  <c r="K363" i="48"/>
  <c r="H309" i="54"/>
  <c r="K355" i="48"/>
  <c r="H302" i="54"/>
  <c r="K347" i="48"/>
  <c r="H294" i="54"/>
  <c r="K339" i="48"/>
  <c r="H288" i="54"/>
  <c r="K331" i="48"/>
  <c r="H280" i="54"/>
  <c r="K323" i="48"/>
  <c r="H273" i="54"/>
  <c r="K315" i="48"/>
  <c r="H266" i="54"/>
  <c r="K307" i="48"/>
  <c r="H20" i="57"/>
  <c r="K299" i="48"/>
  <c r="H251" i="54"/>
  <c r="K291" i="48"/>
  <c r="H244" i="54"/>
  <c r="K283" i="48"/>
  <c r="H236" i="54"/>
  <c r="K275" i="48"/>
  <c r="H229" i="54"/>
  <c r="K267" i="48"/>
  <c r="H223" i="54"/>
  <c r="K259" i="48"/>
  <c r="H216" i="54"/>
  <c r="K251" i="48"/>
  <c r="H208" i="54"/>
  <c r="K243" i="48"/>
  <c r="H26" i="61"/>
  <c r="K235" i="48"/>
  <c r="H195" i="54"/>
  <c r="K227" i="48"/>
  <c r="H190" i="54"/>
  <c r="K219" i="48"/>
  <c r="H182" i="54"/>
  <c r="K211" i="48"/>
  <c r="H175" i="54"/>
  <c r="K203" i="48"/>
  <c r="H169" i="54"/>
  <c r="K195" i="48"/>
  <c r="H19" i="61"/>
  <c r="K179" i="48"/>
  <c r="H151" i="54"/>
  <c r="K171" i="48"/>
  <c r="H143" i="54"/>
  <c r="K155" i="48"/>
  <c r="H129" i="54"/>
  <c r="K147" i="48"/>
  <c r="H122" i="54"/>
  <c r="K139" i="48"/>
  <c r="H114" i="54"/>
  <c r="K131" i="48"/>
  <c r="H107" i="54"/>
  <c r="K123" i="48"/>
  <c r="H100" i="54"/>
  <c r="K115" i="48"/>
  <c r="H95" i="54"/>
  <c r="K107" i="48"/>
  <c r="H87" i="54"/>
  <c r="K99" i="48"/>
  <c r="H11" i="61"/>
  <c r="K91" i="48"/>
  <c r="H77" i="54"/>
  <c r="K83" i="48"/>
  <c r="H70" i="54"/>
  <c r="K75" i="48"/>
  <c r="H62" i="54"/>
  <c r="K67" i="48"/>
  <c r="H57" i="54"/>
  <c r="K59" i="48"/>
  <c r="H50" i="54"/>
  <c r="K51" i="48"/>
  <c r="H44" i="54"/>
  <c r="K43" i="48"/>
  <c r="H37" i="54"/>
  <c r="K35" i="48"/>
  <c r="H30" i="54"/>
  <c r="K27" i="48"/>
  <c r="H2" i="57"/>
  <c r="K19" i="48"/>
  <c r="H15" i="54"/>
  <c r="K11" i="48"/>
  <c r="H7" i="54"/>
  <c r="K3" i="48"/>
  <c r="H3" i="61"/>
  <c r="K317" i="48"/>
  <c r="H268" i="54"/>
  <c r="K229" i="48"/>
  <c r="H191" i="54"/>
  <c r="K125" i="48"/>
  <c r="H102" i="54"/>
  <c r="K308" i="48"/>
  <c r="H259" i="54"/>
  <c r="K268" i="48"/>
  <c r="H28" i="61"/>
  <c r="K220" i="48"/>
  <c r="H183" i="54"/>
  <c r="K180" i="48"/>
  <c r="H152" i="54"/>
  <c r="K132" i="48"/>
  <c r="H108" i="54"/>
  <c r="K76" i="48"/>
  <c r="H63" i="54"/>
  <c r="K338" i="48"/>
  <c r="H287" i="54"/>
  <c r="K322" i="48"/>
  <c r="H21" i="57"/>
  <c r="K298" i="48"/>
  <c r="H250" i="54"/>
  <c r="K282" i="48"/>
  <c r="H235" i="54"/>
  <c r="K266" i="48"/>
  <c r="H222" i="54"/>
  <c r="K258" i="48"/>
  <c r="H215" i="54"/>
  <c r="K250" i="48"/>
  <c r="H207" i="54"/>
  <c r="K242" i="48"/>
  <c r="H201" i="54"/>
  <c r="K234" i="48"/>
  <c r="H194" i="54"/>
  <c r="K226" i="48"/>
  <c r="H189" i="54"/>
  <c r="K218" i="48"/>
  <c r="H181" i="54"/>
  <c r="K210" i="48"/>
  <c r="H174" i="54"/>
  <c r="K202" i="48"/>
  <c r="H168" i="54"/>
  <c r="K194" i="48"/>
  <c r="H165" i="54"/>
  <c r="K186" i="48"/>
  <c r="H158" i="54"/>
  <c r="K178" i="48"/>
  <c r="H150" i="54"/>
  <c r="K170" i="48"/>
  <c r="H142" i="54"/>
  <c r="K162" i="48"/>
  <c r="H134" i="54"/>
  <c r="K154" i="48"/>
  <c r="H128" i="54"/>
  <c r="K146" i="48"/>
  <c r="H121" i="54"/>
  <c r="K138" i="48"/>
  <c r="H113" i="54"/>
  <c r="K130" i="48"/>
  <c r="H106" i="54"/>
  <c r="K122" i="48"/>
  <c r="H99" i="54"/>
  <c r="K114" i="48"/>
  <c r="H94" i="54"/>
  <c r="K106" i="48"/>
  <c r="H86" i="54"/>
  <c r="K98" i="48"/>
  <c r="H81" i="54"/>
  <c r="K90" i="48"/>
  <c r="H76" i="54"/>
  <c r="K82" i="48"/>
  <c r="H69" i="54"/>
  <c r="K74" i="48"/>
  <c r="H8" i="57"/>
  <c r="K66" i="48"/>
  <c r="H56" i="54"/>
  <c r="K58" i="48"/>
  <c r="H49" i="54"/>
  <c r="K50" i="48"/>
  <c r="H43" i="54"/>
  <c r="K42" i="48"/>
  <c r="H36" i="54"/>
  <c r="K34" i="48"/>
  <c r="H29" i="54"/>
  <c r="K26" i="48"/>
  <c r="H22" i="54"/>
  <c r="K18" i="48"/>
  <c r="H14" i="54"/>
  <c r="K10" i="48"/>
  <c r="H6" i="54"/>
  <c r="K80" i="48"/>
  <c r="H67" i="54"/>
  <c r="K333" i="48"/>
  <c r="H282" i="54"/>
  <c r="K269" i="48"/>
  <c r="H224" i="54"/>
  <c r="K221" i="48"/>
  <c r="H184" i="54"/>
  <c r="K165" i="48"/>
  <c r="H137" i="54"/>
  <c r="K109" i="48"/>
  <c r="H89" i="54"/>
  <c r="K61" i="48"/>
  <c r="H51" i="54"/>
  <c r="K37" i="48"/>
  <c r="H32" i="54"/>
  <c r="K5" i="48"/>
  <c r="H3" i="54"/>
  <c r="K364" i="48"/>
  <c r="H310" i="54"/>
  <c r="K332" i="48"/>
  <c r="H281" i="54"/>
  <c r="K276" i="48"/>
  <c r="H230" i="54"/>
  <c r="K236" i="48"/>
  <c r="H18" i="57"/>
  <c r="K204" i="48"/>
  <c r="H170" i="54"/>
  <c r="K156" i="48"/>
  <c r="H130" i="54"/>
  <c r="K116" i="48"/>
  <c r="H96" i="54"/>
  <c r="K84" i="48"/>
  <c r="H71" i="54"/>
  <c r="K362" i="48"/>
  <c r="H308" i="54"/>
  <c r="K330" i="48"/>
  <c r="H279" i="54"/>
  <c r="K314" i="48"/>
  <c r="H265" i="54"/>
  <c r="K306" i="48"/>
  <c r="H258" i="54"/>
  <c r="K290" i="48"/>
  <c r="H243" i="54"/>
  <c r="K274" i="48"/>
  <c r="H228" i="54"/>
  <c r="K361" i="48"/>
  <c r="H307" i="54"/>
  <c r="K353" i="48"/>
  <c r="H300" i="54"/>
  <c r="K345" i="48"/>
  <c r="H33" i="61"/>
  <c r="K337" i="48"/>
  <c r="H286" i="54"/>
  <c r="K329" i="48"/>
  <c r="H278" i="54"/>
  <c r="K321" i="48"/>
  <c r="H272" i="54"/>
  <c r="K313" i="48"/>
  <c r="H264" i="54"/>
  <c r="K305" i="48"/>
  <c r="H257" i="54"/>
  <c r="K297" i="48"/>
  <c r="H31" i="61"/>
  <c r="K289" i="48"/>
  <c r="H242" i="54"/>
  <c r="K281" i="48"/>
  <c r="H30" i="61"/>
  <c r="K273" i="48"/>
  <c r="H29" i="61"/>
  <c r="K265" i="48"/>
  <c r="H221" i="54"/>
  <c r="K257" i="48"/>
  <c r="H214" i="54"/>
  <c r="K249" i="48"/>
  <c r="H206" i="54"/>
  <c r="K241" i="48"/>
  <c r="H200" i="54"/>
  <c r="K233" i="48"/>
  <c r="H193" i="54"/>
  <c r="K225" i="48"/>
  <c r="H188" i="54"/>
  <c r="K217" i="48"/>
  <c r="H180" i="54"/>
  <c r="K209" i="48"/>
  <c r="H173" i="54"/>
  <c r="K201" i="48"/>
  <c r="H15" i="57"/>
  <c r="K193" i="48"/>
  <c r="H164" i="54"/>
  <c r="K185" i="48"/>
  <c r="H157" i="54"/>
  <c r="K177" i="48"/>
  <c r="H149" i="54"/>
  <c r="K169" i="48"/>
  <c r="H141" i="54"/>
  <c r="K161" i="48"/>
  <c r="H12" i="57"/>
  <c r="K153" i="48"/>
  <c r="H127" i="54"/>
  <c r="K145" i="48"/>
  <c r="H120" i="54"/>
  <c r="K137" i="48"/>
  <c r="H112" i="54"/>
  <c r="K129" i="48"/>
  <c r="H105" i="54"/>
  <c r="K121" i="48"/>
  <c r="H10" i="57"/>
  <c r="K113" i="48"/>
  <c r="H93" i="54"/>
  <c r="K105" i="48"/>
  <c r="H85" i="54"/>
  <c r="K97" i="48"/>
  <c r="H80" i="54"/>
  <c r="K89" i="48"/>
  <c r="H75" i="54"/>
  <c r="K81" i="48"/>
  <c r="H68" i="54"/>
  <c r="K73" i="48"/>
  <c r="H61" i="54"/>
  <c r="K65" i="48"/>
  <c r="H55" i="54"/>
  <c r="K57" i="48"/>
  <c r="H6" i="57"/>
  <c r="K49" i="48"/>
  <c r="H4" i="57"/>
  <c r="K41" i="48"/>
  <c r="H35" i="54"/>
  <c r="K33" i="48"/>
  <c r="H28" i="54"/>
  <c r="K25" i="48"/>
  <c r="H21" i="54"/>
  <c r="K17" i="48"/>
  <c r="H13" i="54"/>
  <c r="K9" i="48"/>
  <c r="H5" i="54"/>
  <c r="K2" i="48"/>
  <c r="H2" i="61"/>
  <c r="K309" i="48"/>
  <c r="H260" i="54"/>
  <c r="K213" i="48"/>
  <c r="H177" i="54"/>
  <c r="K149" i="48"/>
  <c r="H124" i="54"/>
  <c r="K77" i="48"/>
  <c r="H64" i="54"/>
  <c r="K21" i="48"/>
  <c r="H17" i="54"/>
  <c r="K316" i="48"/>
  <c r="H267" i="54"/>
  <c r="K260" i="48"/>
  <c r="H217" i="54"/>
  <c r="K196" i="48"/>
  <c r="H166" i="54"/>
  <c r="K188" i="48"/>
  <c r="H160" i="54"/>
  <c r="K148" i="48"/>
  <c r="H123" i="54"/>
  <c r="K92" i="48"/>
  <c r="H78" i="54"/>
  <c r="K354" i="48"/>
  <c r="H301" i="54"/>
  <c r="K352" i="48"/>
  <c r="H299" i="54"/>
  <c r="K336" i="48"/>
  <c r="H285" i="54"/>
  <c r="K312" i="48"/>
  <c r="H263" i="54"/>
  <c r="K296" i="48"/>
  <c r="H249" i="54"/>
  <c r="K280" i="48"/>
  <c r="H234" i="54"/>
  <c r="K264" i="48"/>
  <c r="H220" i="54"/>
  <c r="K248" i="48"/>
  <c r="H205" i="54"/>
  <c r="K232" i="48"/>
  <c r="H25" i="61"/>
  <c r="K216" i="48"/>
  <c r="H179" i="54"/>
  <c r="K208" i="48"/>
  <c r="H22" i="61"/>
  <c r="K200" i="48"/>
  <c r="H21" i="61"/>
  <c r="K192" i="48"/>
  <c r="H163" i="54"/>
  <c r="K184" i="48"/>
  <c r="H156" i="54"/>
  <c r="K176" i="48"/>
  <c r="H148" i="54"/>
  <c r="K168" i="48"/>
  <c r="H140" i="54"/>
  <c r="K160" i="48"/>
  <c r="H133" i="54"/>
  <c r="K152" i="48"/>
  <c r="H17" i="61"/>
  <c r="K136" i="48"/>
  <c r="H111" i="54"/>
  <c r="K128" i="48"/>
  <c r="H104" i="54"/>
  <c r="K120" i="48"/>
  <c r="H15" i="61"/>
  <c r="K112" i="48"/>
  <c r="H92" i="54"/>
  <c r="K104" i="48"/>
  <c r="H13" i="61"/>
  <c r="K96" i="48"/>
  <c r="H10" i="61"/>
  <c r="K88" i="48"/>
  <c r="H74" i="54"/>
  <c r="K72" i="48"/>
  <c r="H7" i="61"/>
  <c r="K64" i="48"/>
  <c r="H54" i="54"/>
  <c r="K56" i="48"/>
  <c r="H48" i="54"/>
  <c r="K48" i="48"/>
  <c r="H42" i="54"/>
  <c r="K40" i="48"/>
  <c r="H34" i="54"/>
  <c r="K32" i="48"/>
  <c r="H27" i="54"/>
  <c r="K24" i="48"/>
  <c r="H20" i="54"/>
  <c r="K16" i="48"/>
  <c r="H12" i="54"/>
  <c r="K8" i="48"/>
  <c r="H5" i="61"/>
  <c r="K4" i="48"/>
  <c r="H2" i="54"/>
  <c r="K341" i="48"/>
  <c r="H290" i="54"/>
  <c r="K277" i="48"/>
  <c r="H231" i="54"/>
  <c r="K237" i="48"/>
  <c r="H196" i="54"/>
  <c r="K141" i="48"/>
  <c r="H116" i="54"/>
  <c r="K93" i="48"/>
  <c r="H8" i="61"/>
  <c r="K53" i="48"/>
  <c r="H46" i="54"/>
  <c r="K13" i="48"/>
  <c r="H9" i="54"/>
  <c r="K163" i="48"/>
  <c r="H135" i="54"/>
  <c r="K348" i="48"/>
  <c r="H295" i="54"/>
  <c r="K292" i="48"/>
  <c r="H245" i="54"/>
  <c r="K252" i="48"/>
  <c r="H209" i="54"/>
  <c r="K212" i="48"/>
  <c r="H176" i="54"/>
  <c r="K172" i="48"/>
  <c r="H144" i="54"/>
  <c r="K140" i="48"/>
  <c r="H115" i="54"/>
  <c r="K108" i="48"/>
  <c r="H88" i="54"/>
  <c r="K60" i="48"/>
  <c r="H7" i="57"/>
  <c r="K346" i="48"/>
  <c r="H293" i="54"/>
  <c r="K360" i="48"/>
  <c r="H23" i="57"/>
  <c r="K344" i="48"/>
  <c r="H292" i="54"/>
  <c r="K328" i="48"/>
  <c r="H22" i="57"/>
  <c r="K320" i="48"/>
  <c r="H271" i="54"/>
  <c r="K304" i="48"/>
  <c r="H256" i="54"/>
  <c r="K288" i="48"/>
  <c r="H241" i="54"/>
  <c r="K272" i="48"/>
  <c r="H227" i="54"/>
  <c r="K256" i="48"/>
  <c r="H213" i="54"/>
  <c r="K240" i="48"/>
  <c r="H199" i="54"/>
  <c r="K224" i="48"/>
  <c r="H187" i="54"/>
  <c r="K359" i="48"/>
  <c r="H306" i="54"/>
  <c r="K351" i="48"/>
  <c r="H298" i="54"/>
  <c r="K343" i="48"/>
  <c r="H291" i="54"/>
  <c r="K335" i="48"/>
  <c r="H284" i="54"/>
  <c r="K327" i="48"/>
  <c r="H277" i="54"/>
  <c r="K319" i="48"/>
  <c r="H270" i="54"/>
  <c r="K311" i="48"/>
  <c r="H262" i="54"/>
  <c r="K303" i="48"/>
  <c r="H255" i="54"/>
  <c r="K295" i="48"/>
  <c r="H248" i="54"/>
  <c r="K287" i="48"/>
  <c r="H240" i="54"/>
  <c r="K279" i="48"/>
  <c r="H233" i="54"/>
  <c r="K271" i="48"/>
  <c r="H226" i="54"/>
  <c r="K263" i="48"/>
  <c r="H219" i="54"/>
  <c r="K255" i="48"/>
  <c r="H212" i="54"/>
  <c r="K247" i="48"/>
  <c r="H204" i="54"/>
  <c r="K239" i="48"/>
  <c r="H198" i="54"/>
  <c r="K231" i="48"/>
  <c r="H192" i="54"/>
  <c r="K223" i="48"/>
  <c r="H186" i="54"/>
  <c r="K215" i="48"/>
  <c r="H178" i="54"/>
  <c r="K207" i="48"/>
  <c r="H16" i="57"/>
  <c r="K199" i="48"/>
  <c r="H20" i="61"/>
  <c r="K191" i="48"/>
  <c r="H162" i="54"/>
  <c r="K183" i="48"/>
  <c r="H155" i="54"/>
  <c r="K175" i="48"/>
  <c r="H147" i="54"/>
  <c r="K167" i="48"/>
  <c r="H139" i="54"/>
  <c r="K159" i="48"/>
  <c r="H18" i="61"/>
  <c r="K151" i="48"/>
  <c r="H126" i="54"/>
  <c r="K143" i="48"/>
  <c r="H118" i="54"/>
  <c r="K135" i="48"/>
  <c r="H110" i="54"/>
  <c r="K127" i="48"/>
  <c r="H16" i="61"/>
  <c r="K119" i="48"/>
  <c r="H98" i="54"/>
  <c r="K111" i="48"/>
  <c r="H91" i="54"/>
  <c r="K103" i="48"/>
  <c r="H12" i="61"/>
  <c r="K95" i="48"/>
  <c r="H79" i="54"/>
  <c r="K87" i="48"/>
  <c r="H73" i="54"/>
  <c r="K79" i="48"/>
  <c r="H66" i="54"/>
  <c r="K63" i="48"/>
  <c r="H53" i="54"/>
  <c r="K55" i="48"/>
  <c r="H5" i="57"/>
  <c r="K47" i="48"/>
  <c r="H41" i="54"/>
  <c r="K39" i="48"/>
  <c r="H33" i="54"/>
  <c r="K31" i="48"/>
  <c r="H26" i="54"/>
  <c r="K23" i="48"/>
  <c r="H19" i="54"/>
  <c r="K15" i="48"/>
  <c r="H11" i="54"/>
  <c r="K7" i="48"/>
  <c r="H4" i="61"/>
  <c r="K301" i="48"/>
  <c r="H253" i="54"/>
  <c r="K205" i="48"/>
  <c r="H171" i="54"/>
  <c r="K173" i="48"/>
  <c r="H145" i="54"/>
  <c r="K101" i="48"/>
  <c r="H83" i="54"/>
  <c r="K45" i="48"/>
  <c r="H39" i="54"/>
  <c r="K324" i="48"/>
  <c r="H274" i="54"/>
  <c r="K244" i="48"/>
  <c r="H19" i="57"/>
  <c r="K358" i="48"/>
  <c r="H305" i="54"/>
  <c r="K350" i="48"/>
  <c r="H297" i="54"/>
  <c r="K342" i="48"/>
  <c r="H32" i="61"/>
  <c r="K334" i="48"/>
  <c r="H283" i="54"/>
  <c r="K326" i="48"/>
  <c r="H276" i="54"/>
  <c r="K318" i="48"/>
  <c r="H269" i="54"/>
  <c r="K310" i="48"/>
  <c r="H261" i="54"/>
  <c r="K302" i="48"/>
  <c r="H254" i="54"/>
  <c r="K294" i="48"/>
  <c r="H247" i="54"/>
  <c r="K286" i="48"/>
  <c r="H239" i="54"/>
  <c r="K278" i="48"/>
  <c r="H232" i="54"/>
  <c r="K270" i="48"/>
  <c r="H225" i="54"/>
  <c r="K262" i="48"/>
  <c r="H27" i="61"/>
  <c r="K254" i="48"/>
  <c r="H211" i="54"/>
  <c r="K246" i="48"/>
  <c r="H203" i="54"/>
  <c r="K238" i="48"/>
  <c r="H197" i="54"/>
  <c r="K230" i="48"/>
  <c r="H17" i="57"/>
  <c r="K222" i="48"/>
  <c r="H185" i="54"/>
  <c r="K214" i="48"/>
  <c r="H23" i="61"/>
  <c r="K206" i="48"/>
  <c r="H172" i="54"/>
  <c r="K198" i="48"/>
  <c r="H14" i="57"/>
  <c r="K190" i="48"/>
  <c r="H161" i="54"/>
  <c r="K182" i="48"/>
  <c r="H154" i="54"/>
  <c r="K174" i="48"/>
  <c r="H146" i="54"/>
  <c r="K166" i="48"/>
  <c r="H138" i="54"/>
  <c r="K158" i="48"/>
  <c r="H132" i="54"/>
  <c r="K150" i="48"/>
  <c r="H125" i="54"/>
  <c r="K142" i="48"/>
  <c r="H117" i="54"/>
  <c r="K134" i="48"/>
  <c r="H11" i="57"/>
  <c r="K126" i="48"/>
  <c r="H103" i="54"/>
  <c r="K118" i="48"/>
  <c r="H97" i="54"/>
  <c r="K102" i="48"/>
  <c r="H84" i="54"/>
  <c r="K94" i="48"/>
  <c r="H9" i="61"/>
  <c r="K86" i="48"/>
  <c r="H9" i="57"/>
  <c r="K78" i="48"/>
  <c r="H65" i="54"/>
  <c r="K70" i="48"/>
  <c r="H6" i="61"/>
  <c r="K62" i="48"/>
  <c r="H52" i="54"/>
  <c r="K54" i="48"/>
  <c r="H47" i="54"/>
  <c r="K46" i="48"/>
  <c r="H40" i="54"/>
  <c r="K38" i="48"/>
  <c r="H3" i="57"/>
  <c r="K30" i="48"/>
  <c r="H25" i="54"/>
  <c r="K22" i="48"/>
  <c r="H18" i="54"/>
  <c r="K14" i="48"/>
  <c r="H10" i="54"/>
  <c r="K6" i="48"/>
  <c r="H4" i="54"/>
  <c r="L260" i="41"/>
  <c r="AA260" i="54" s="1"/>
  <c r="L204" i="41"/>
  <c r="AA204" i="54" s="1"/>
  <c r="L148" i="41"/>
  <c r="AA148" i="54" s="1"/>
  <c r="L20" i="41"/>
  <c r="AA20" i="54" s="1"/>
  <c r="L308" i="41"/>
  <c r="AA308" i="54" s="1"/>
  <c r="L300" i="41"/>
  <c r="AA300" i="54" s="1"/>
  <c r="L305" i="41"/>
  <c r="AA305" i="54" s="1"/>
  <c r="L297" i="41"/>
  <c r="AA297" i="54" s="1"/>
  <c r="L288" i="41"/>
  <c r="AA288" i="54" s="1"/>
  <c r="L280" i="41"/>
  <c r="AA280" i="54" s="1"/>
  <c r="L272" i="41"/>
  <c r="AA272" i="54" s="1"/>
  <c r="L264" i="41"/>
  <c r="AA264" i="54" s="1"/>
  <c r="L256" i="41"/>
  <c r="AA256" i="54" s="1"/>
  <c r="L248" i="41"/>
  <c r="AA248" i="54" s="1"/>
  <c r="L240" i="41"/>
  <c r="AA240" i="54" s="1"/>
  <c r="L232" i="41"/>
  <c r="AA232" i="54" s="1"/>
  <c r="L224" i="41"/>
  <c r="AA224" i="54" s="1"/>
  <c r="L216" i="41"/>
  <c r="AA216" i="54" s="1"/>
  <c r="L208" i="41"/>
  <c r="AA208" i="54" s="1"/>
  <c r="L200" i="41"/>
  <c r="AA200" i="54" s="1"/>
  <c r="L192" i="41"/>
  <c r="AA192" i="54" s="1"/>
  <c r="L184" i="41"/>
  <c r="AA184" i="54" s="1"/>
  <c r="L175" i="41"/>
  <c r="AA175" i="54" s="1"/>
  <c r="L167" i="41"/>
  <c r="AA167" i="54" s="1"/>
  <c r="L159" i="41"/>
  <c r="AA159" i="54" s="1"/>
  <c r="L151" i="41"/>
  <c r="AA151" i="54" s="1"/>
  <c r="L143" i="41"/>
  <c r="AA143" i="54" s="1"/>
  <c r="L135" i="41"/>
  <c r="AA135" i="54" s="1"/>
  <c r="L127" i="41"/>
  <c r="AA127" i="54" s="1"/>
  <c r="L119" i="41"/>
  <c r="AA119" i="54" s="1"/>
  <c r="L111" i="41"/>
  <c r="AA111" i="54" s="1"/>
  <c r="L103" i="41"/>
  <c r="AA103" i="54" s="1"/>
  <c r="L95" i="41"/>
  <c r="AA95" i="54" s="1"/>
  <c r="L87" i="41"/>
  <c r="AA87" i="54" s="1"/>
  <c r="L79" i="41"/>
  <c r="AA79" i="54" s="1"/>
  <c r="L71" i="41"/>
  <c r="AA71" i="54" s="1"/>
  <c r="L63" i="41"/>
  <c r="AA63" i="54" s="1"/>
  <c r="L55" i="41"/>
  <c r="AA55" i="54" s="1"/>
  <c r="L47" i="41"/>
  <c r="AA47" i="54" s="1"/>
  <c r="L39" i="41"/>
  <c r="AA39" i="54" s="1"/>
  <c r="L31" i="41"/>
  <c r="AA31" i="54" s="1"/>
  <c r="L23" i="41"/>
  <c r="AA23" i="54" s="1"/>
  <c r="L15" i="41"/>
  <c r="AA15" i="54" s="1"/>
  <c r="L7" i="41"/>
  <c r="AA7" i="54" s="1"/>
  <c r="L307" i="41"/>
  <c r="AA307" i="54" s="1"/>
  <c r="L299" i="41"/>
  <c r="AA299" i="54" s="1"/>
  <c r="L179" i="41"/>
  <c r="AA179" i="54" s="1"/>
  <c r="L171" i="41"/>
  <c r="AA171" i="54" s="1"/>
  <c r="L163" i="41"/>
  <c r="AA163" i="54" s="1"/>
  <c r="L155" i="41"/>
  <c r="AA155" i="54" s="1"/>
  <c r="L147" i="41"/>
  <c r="AA147" i="54" s="1"/>
  <c r="L139" i="41"/>
  <c r="AA139" i="54" s="1"/>
  <c r="L131" i="41"/>
  <c r="AA131" i="54" s="1"/>
  <c r="L123" i="41"/>
  <c r="AA123" i="54" s="1"/>
  <c r="L115" i="41"/>
  <c r="AA115" i="54" s="1"/>
  <c r="L107" i="41"/>
  <c r="AA107" i="54" s="1"/>
  <c r="L99" i="41"/>
  <c r="AA99" i="54" s="1"/>
  <c r="L91" i="41"/>
  <c r="AA91" i="54" s="1"/>
  <c r="L83" i="41"/>
  <c r="AA83" i="54" s="1"/>
  <c r="L101" i="41"/>
  <c r="AA101" i="54" s="1"/>
  <c r="L61" i="41"/>
  <c r="AA61" i="54" s="1"/>
  <c r="L304" i="41"/>
  <c r="AA304" i="54" s="1"/>
  <c r="L296" i="41"/>
  <c r="AA296" i="54" s="1"/>
  <c r="L287" i="41"/>
  <c r="AA287" i="54" s="1"/>
  <c r="L279" i="41"/>
  <c r="AA279" i="54" s="1"/>
  <c r="L271" i="41"/>
  <c r="AA271" i="54" s="1"/>
  <c r="L263" i="41"/>
  <c r="AA263" i="54" s="1"/>
  <c r="L255" i="41"/>
  <c r="AA255" i="54" s="1"/>
  <c r="L247" i="41"/>
  <c r="AA247" i="54" s="1"/>
  <c r="L239" i="41"/>
  <c r="AA239" i="54" s="1"/>
  <c r="L231" i="41"/>
  <c r="AA231" i="54" s="1"/>
  <c r="L223" i="41"/>
  <c r="AA223" i="54" s="1"/>
  <c r="L215" i="41"/>
  <c r="AA215" i="54" s="1"/>
  <c r="L207" i="41"/>
  <c r="AA207" i="54" s="1"/>
  <c r="L199" i="41"/>
  <c r="AA199" i="54" s="1"/>
  <c r="L191" i="41"/>
  <c r="AA191" i="54" s="1"/>
  <c r="L183" i="41"/>
  <c r="AA183" i="54" s="1"/>
  <c r="L197" i="41"/>
  <c r="AA197" i="54" s="1"/>
  <c r="L140" i="41"/>
  <c r="AA140" i="54" s="1"/>
  <c r="L100" i="41"/>
  <c r="AA100" i="54" s="1"/>
  <c r="L60" i="41"/>
  <c r="AA60" i="54" s="1"/>
  <c r="L12" i="41"/>
  <c r="AA12" i="54" s="1"/>
  <c r="L165" i="41"/>
  <c r="AA165" i="54" s="1"/>
  <c r="L133" i="41"/>
  <c r="AA133" i="54" s="1"/>
  <c r="L125" i="41"/>
  <c r="AA125" i="54" s="1"/>
  <c r="L93" i="41"/>
  <c r="AA93" i="54" s="1"/>
  <c r="L69" i="41"/>
  <c r="AA69" i="54" s="1"/>
  <c r="L37" i="41"/>
  <c r="AA37" i="54" s="1"/>
  <c r="L29" i="41"/>
  <c r="AA29" i="54" s="1"/>
  <c r="L5" i="41"/>
  <c r="AA5" i="54" s="1"/>
  <c r="L261" i="41"/>
  <c r="AA261" i="54" s="1"/>
  <c r="L229" i="41"/>
  <c r="AA229" i="54" s="1"/>
  <c r="L172" i="41"/>
  <c r="AA172" i="54" s="1"/>
  <c r="L164" i="41"/>
  <c r="AA164" i="54" s="1"/>
  <c r="L156" i="41"/>
  <c r="AA156" i="54" s="1"/>
  <c r="L132" i="41"/>
  <c r="AA132" i="54" s="1"/>
  <c r="L124" i="41"/>
  <c r="AA124" i="54" s="1"/>
  <c r="L116" i="41"/>
  <c r="AA116" i="54" s="1"/>
  <c r="L108" i="41"/>
  <c r="AA108" i="54" s="1"/>
  <c r="L92" i="41"/>
  <c r="AA92" i="54" s="1"/>
  <c r="L84" i="41"/>
  <c r="AA84" i="54" s="1"/>
  <c r="L76" i="41"/>
  <c r="AA76" i="54" s="1"/>
  <c r="L68" i="41"/>
  <c r="AA68" i="54" s="1"/>
  <c r="L52" i="41"/>
  <c r="AA52" i="54" s="1"/>
  <c r="L44" i="41"/>
  <c r="AA44" i="54" s="1"/>
  <c r="L36" i="41"/>
  <c r="AA36" i="54" s="1"/>
  <c r="L28" i="41"/>
  <c r="AA28" i="54" s="1"/>
  <c r="L4" i="41"/>
  <c r="AA4" i="54" s="1"/>
  <c r="L292" i="41"/>
  <c r="AA292" i="54" s="1"/>
  <c r="L284" i="41"/>
  <c r="AA284" i="54" s="1"/>
  <c r="L276" i="41"/>
  <c r="AA276" i="54" s="1"/>
  <c r="L268" i="41"/>
  <c r="AA268" i="54" s="1"/>
  <c r="L244" i="41"/>
  <c r="AA244" i="54" s="1"/>
  <c r="L236" i="41"/>
  <c r="AA236" i="54" s="1"/>
  <c r="L228" i="41"/>
  <c r="AA228" i="54" s="1"/>
  <c r="L220" i="41"/>
  <c r="AA220" i="54" s="1"/>
  <c r="L212" i="41"/>
  <c r="AA212" i="54" s="1"/>
  <c r="L196" i="41"/>
  <c r="AA196" i="54" s="1"/>
  <c r="L188" i="41"/>
  <c r="AA188" i="54" s="1"/>
  <c r="L303" i="41"/>
  <c r="AA303" i="54" s="1"/>
  <c r="L295" i="41"/>
  <c r="AA295" i="54" s="1"/>
  <c r="L310" i="41"/>
  <c r="AA310" i="54" s="1"/>
  <c r="L302" i="41"/>
  <c r="AA302" i="54" s="1"/>
  <c r="L294" i="41"/>
  <c r="AA294" i="54" s="1"/>
  <c r="L309" i="41"/>
  <c r="AA309" i="54" s="1"/>
  <c r="L301" i="41"/>
  <c r="AA301" i="54" s="1"/>
  <c r="L285" i="41"/>
  <c r="AA285" i="54" s="1"/>
  <c r="L277" i="41"/>
  <c r="AA277" i="54" s="1"/>
  <c r="L269" i="41"/>
  <c r="AA269" i="54" s="1"/>
  <c r="L253" i="41"/>
  <c r="AA253" i="54" s="1"/>
  <c r="L245" i="41"/>
  <c r="AA245" i="54" s="1"/>
  <c r="L237" i="41"/>
  <c r="AA237" i="54" s="1"/>
  <c r="L221" i="41"/>
  <c r="AA221" i="54" s="1"/>
  <c r="L213" i="41"/>
  <c r="AA213" i="54" s="1"/>
  <c r="L205" i="41"/>
  <c r="AA205" i="54" s="1"/>
  <c r="L189" i="41"/>
  <c r="AA189" i="54" s="1"/>
  <c r="L181" i="41"/>
  <c r="AA181" i="54" s="1"/>
  <c r="L173" i="41"/>
  <c r="AA173" i="54" s="1"/>
  <c r="L157" i="41"/>
  <c r="AA157" i="54" s="1"/>
  <c r="L149" i="41"/>
  <c r="AA149" i="54" s="1"/>
  <c r="L141" i="41"/>
  <c r="AA141" i="54" s="1"/>
  <c r="L117" i="41"/>
  <c r="AA117" i="54" s="1"/>
  <c r="L109" i="41"/>
  <c r="AA109" i="54" s="1"/>
  <c r="L85" i="41"/>
  <c r="AA85" i="54" s="1"/>
  <c r="L77" i="41"/>
  <c r="AA77" i="54" s="1"/>
  <c r="L53" i="41"/>
  <c r="AA53" i="54" s="1"/>
  <c r="L45" i="41"/>
  <c r="AA45" i="54" s="1"/>
  <c r="L21" i="41"/>
  <c r="AA21" i="54" s="1"/>
  <c r="L13" i="41"/>
  <c r="AA13" i="54" s="1"/>
  <c r="L75" i="41"/>
  <c r="AA75" i="54" s="1"/>
  <c r="L67" i="41"/>
  <c r="AA67" i="54" s="1"/>
  <c r="L59" i="41"/>
  <c r="AA59" i="54" s="1"/>
  <c r="L51" i="41"/>
  <c r="AA51" i="54" s="1"/>
  <c r="L43" i="41"/>
  <c r="AA43" i="54" s="1"/>
  <c r="L35" i="41"/>
  <c r="AA35" i="54" s="1"/>
  <c r="L27" i="41"/>
  <c r="AA27" i="54" s="1"/>
  <c r="L19" i="41"/>
  <c r="AA19" i="54" s="1"/>
  <c r="L11" i="41"/>
  <c r="AA11" i="54" s="1"/>
  <c r="L3" i="41"/>
  <c r="AA3" i="54" s="1"/>
  <c r="L176" i="41"/>
  <c r="AA176" i="54" s="1"/>
  <c r="L168" i="41"/>
  <c r="AA168" i="54" s="1"/>
  <c r="L160" i="41"/>
  <c r="AA160" i="54" s="1"/>
  <c r="L152" i="41"/>
  <c r="AA152" i="54" s="1"/>
  <c r="L144" i="41"/>
  <c r="AA144" i="54" s="1"/>
  <c r="L136" i="41"/>
  <c r="AA136" i="54" s="1"/>
  <c r="L128" i="41"/>
  <c r="AA128" i="54" s="1"/>
  <c r="L120" i="41"/>
  <c r="AA120" i="54" s="1"/>
  <c r="L112" i="41"/>
  <c r="AA112" i="54" s="1"/>
  <c r="L104" i="41"/>
  <c r="AA104" i="54" s="1"/>
  <c r="L96" i="41"/>
  <c r="AA96" i="54" s="1"/>
  <c r="L88" i="41"/>
  <c r="AA88" i="54" s="1"/>
  <c r="L80" i="41"/>
  <c r="AA80" i="54" s="1"/>
  <c r="L72" i="41"/>
  <c r="AA72" i="54" s="1"/>
  <c r="L64" i="41"/>
  <c r="AA64" i="54" s="1"/>
  <c r="L56" i="41"/>
  <c r="AA56" i="54" s="1"/>
  <c r="L48" i="41"/>
  <c r="AA48" i="54" s="1"/>
  <c r="L40" i="41"/>
  <c r="AA40" i="54" s="1"/>
  <c r="L32" i="41"/>
  <c r="AA32" i="54" s="1"/>
  <c r="L24" i="41"/>
  <c r="AA24" i="54" s="1"/>
  <c r="L16" i="41"/>
  <c r="AA16" i="54" s="1"/>
  <c r="L8" i="41"/>
  <c r="AA8" i="54" s="1"/>
  <c r="L146" i="41"/>
  <c r="AA146" i="54" s="1"/>
  <c r="L130" i="41"/>
  <c r="AA130" i="54" s="1"/>
  <c r="L114" i="41"/>
  <c r="AA114" i="54" s="1"/>
  <c r="L98" i="41"/>
  <c r="AA98" i="54" s="1"/>
  <c r="L82" i="41"/>
  <c r="AA82" i="54" s="1"/>
  <c r="L66" i="41"/>
  <c r="AA66" i="54" s="1"/>
  <c r="L50" i="41"/>
  <c r="AA50" i="54" s="1"/>
  <c r="L34" i="41"/>
  <c r="AA34" i="54" s="1"/>
  <c r="L26" i="41"/>
  <c r="AA26" i="54" s="1"/>
  <c r="L18" i="41"/>
  <c r="AA18" i="54" s="1"/>
  <c r="L10" i="41"/>
  <c r="AA10" i="54" s="1"/>
  <c r="L154" i="41"/>
  <c r="AA154" i="54" s="1"/>
  <c r="L138" i="41"/>
  <c r="AA138" i="54" s="1"/>
  <c r="L122" i="41"/>
  <c r="AA122" i="54" s="1"/>
  <c r="L106" i="41"/>
  <c r="AA106" i="54" s="1"/>
  <c r="L90" i="41"/>
  <c r="AA90" i="54" s="1"/>
  <c r="L74" i="41"/>
  <c r="AA74" i="54" s="1"/>
  <c r="L58" i="41"/>
  <c r="AA58" i="54" s="1"/>
  <c r="L42" i="41"/>
  <c r="AA42" i="54" s="1"/>
  <c r="L290" i="41"/>
  <c r="AA290" i="54" s="1"/>
  <c r="L282" i="41"/>
  <c r="AA282" i="54" s="1"/>
  <c r="L274" i="41"/>
  <c r="AA274" i="54" s="1"/>
  <c r="L266" i="41"/>
  <c r="AA266" i="54" s="1"/>
  <c r="L258" i="41"/>
  <c r="AA258" i="54" s="1"/>
  <c r="L250" i="41"/>
  <c r="AA250" i="54" s="1"/>
  <c r="L242" i="41"/>
  <c r="AA242" i="54" s="1"/>
  <c r="L234" i="41"/>
  <c r="AA234" i="54" s="1"/>
  <c r="L226" i="41"/>
  <c r="AA226" i="54" s="1"/>
  <c r="L218" i="41"/>
  <c r="AA218" i="54" s="1"/>
  <c r="L210" i="41"/>
  <c r="AA210" i="54" s="1"/>
  <c r="L202" i="41"/>
  <c r="AA202" i="54" s="1"/>
  <c r="L194" i="41"/>
  <c r="AA194" i="54" s="1"/>
  <c r="L186" i="41"/>
  <c r="AA186" i="54" s="1"/>
  <c r="L177" i="41"/>
  <c r="AA177" i="54" s="1"/>
  <c r="L169" i="41"/>
  <c r="AA169" i="54" s="1"/>
  <c r="L161" i="41"/>
  <c r="AA161" i="54" s="1"/>
  <c r="L153" i="41"/>
  <c r="AA153" i="54" s="1"/>
  <c r="L145" i="41"/>
  <c r="AA145" i="54" s="1"/>
  <c r="L137" i="41"/>
  <c r="AA137" i="54" s="1"/>
  <c r="L129" i="41"/>
  <c r="AA129" i="54" s="1"/>
  <c r="L121" i="41"/>
  <c r="AA121" i="54" s="1"/>
  <c r="L113" i="41"/>
  <c r="AA113" i="54" s="1"/>
  <c r="L105" i="41"/>
  <c r="AA105" i="54" s="1"/>
  <c r="L97" i="41"/>
  <c r="AA97" i="54" s="1"/>
  <c r="L89" i="41"/>
  <c r="AA89" i="54" s="1"/>
  <c r="L81" i="41"/>
  <c r="AA81" i="54" s="1"/>
  <c r="L73" i="41"/>
  <c r="AA73" i="54" s="1"/>
  <c r="L65" i="41"/>
  <c r="AA65" i="54" s="1"/>
  <c r="L57" i="41"/>
  <c r="AA57" i="54" s="1"/>
  <c r="L49" i="41"/>
  <c r="AA49" i="54" s="1"/>
  <c r="L41" i="41"/>
  <c r="AA41" i="54" s="1"/>
  <c r="L33" i="41"/>
  <c r="AA33" i="54" s="1"/>
  <c r="L25" i="41"/>
  <c r="AA25" i="54" s="1"/>
  <c r="L17" i="41"/>
  <c r="AA17" i="54" s="1"/>
  <c r="L9" i="41"/>
  <c r="AA9" i="54" s="1"/>
  <c r="L306" i="41"/>
  <c r="AA306" i="54" s="1"/>
  <c r="L298" i="41"/>
  <c r="AA298" i="54" s="1"/>
  <c r="L289" i="41"/>
  <c r="AA289" i="54" s="1"/>
  <c r="L281" i="41"/>
  <c r="AA281" i="54" s="1"/>
  <c r="L273" i="41"/>
  <c r="AA273" i="54" s="1"/>
  <c r="L265" i="41"/>
  <c r="AA265" i="54" s="1"/>
  <c r="L257" i="41"/>
  <c r="AA257" i="54" s="1"/>
  <c r="L249" i="41"/>
  <c r="AA249" i="54" s="1"/>
  <c r="L241" i="41"/>
  <c r="AA241" i="54" s="1"/>
  <c r="L233" i="41"/>
  <c r="AA233" i="54" s="1"/>
  <c r="L225" i="41"/>
  <c r="AA225" i="54" s="1"/>
  <c r="L217" i="41"/>
  <c r="AA217" i="54" s="1"/>
  <c r="L209" i="41"/>
  <c r="AA209" i="54" s="1"/>
  <c r="L201" i="41"/>
  <c r="AA201" i="54" s="1"/>
  <c r="L193" i="41"/>
  <c r="AA193" i="54" s="1"/>
  <c r="L185" i="41"/>
  <c r="AA185" i="54" s="1"/>
  <c r="L178" i="41"/>
  <c r="AA178" i="54" s="1"/>
  <c r="L291" i="41"/>
  <c r="AA291" i="54" s="1"/>
  <c r="L283" i="41"/>
  <c r="AA283" i="54" s="1"/>
  <c r="L275" i="41"/>
  <c r="AA275" i="54" s="1"/>
  <c r="L267" i="41"/>
  <c r="AA267" i="54" s="1"/>
  <c r="L259" i="41"/>
  <c r="AA259" i="54" s="1"/>
  <c r="L251" i="41"/>
  <c r="AA251" i="54" s="1"/>
  <c r="L243" i="41"/>
  <c r="AA243" i="54" s="1"/>
  <c r="L235" i="41"/>
  <c r="AA235" i="54" s="1"/>
  <c r="L227" i="41"/>
  <c r="AA227" i="54" s="1"/>
  <c r="L219" i="41"/>
  <c r="AA219" i="54" s="1"/>
  <c r="L211" i="41"/>
  <c r="AA211" i="54" s="1"/>
  <c r="L203" i="41"/>
  <c r="AA203" i="54" s="1"/>
  <c r="L195" i="41"/>
  <c r="AA195" i="54" s="1"/>
  <c r="L187" i="41"/>
  <c r="AA187" i="54" s="1"/>
  <c r="L170" i="41"/>
  <c r="AA170" i="54" s="1"/>
  <c r="L174" i="41"/>
  <c r="AA174" i="54" s="1"/>
  <c r="L166" i="41"/>
  <c r="AA166" i="54" s="1"/>
  <c r="L158" i="41"/>
  <c r="AA158" i="54" s="1"/>
  <c r="L150" i="41"/>
  <c r="AA150" i="54" s="1"/>
  <c r="L142" i="41"/>
  <c r="AA142" i="54" s="1"/>
  <c r="L134" i="41"/>
  <c r="AA134" i="54" s="1"/>
  <c r="L126" i="41"/>
  <c r="AA126" i="54" s="1"/>
  <c r="L118" i="41"/>
  <c r="AA118" i="54" s="1"/>
  <c r="L110" i="41"/>
  <c r="AA110" i="54" s="1"/>
  <c r="L102" i="41"/>
  <c r="AA102" i="54" s="1"/>
  <c r="L94" i="41"/>
  <c r="AA94" i="54" s="1"/>
  <c r="L86" i="41"/>
  <c r="AA86" i="54" s="1"/>
  <c r="L78" i="41"/>
  <c r="AA78" i="54" s="1"/>
  <c r="L70" i="41"/>
  <c r="AA70" i="54" s="1"/>
  <c r="L62" i="41"/>
  <c r="AA62" i="54" s="1"/>
  <c r="L54" i="41"/>
  <c r="AA54" i="54" s="1"/>
  <c r="L46" i="41"/>
  <c r="AA46" i="54" s="1"/>
  <c r="L38" i="41"/>
  <c r="AA38" i="54" s="1"/>
  <c r="L30" i="41"/>
  <c r="AA30" i="54" s="1"/>
  <c r="L22" i="41"/>
  <c r="AA22" i="54" s="1"/>
  <c r="L14" i="41"/>
  <c r="AA14" i="54" s="1"/>
  <c r="L6" i="41"/>
  <c r="AA6" i="54" s="1"/>
  <c r="L162" i="41"/>
  <c r="AA162" i="54" s="1"/>
  <c r="L2" i="41"/>
  <c r="AA2" i="54" s="1"/>
  <c r="L286" i="41"/>
  <c r="AA286" i="54" s="1"/>
  <c r="L278" i="41"/>
  <c r="AA278" i="54" s="1"/>
  <c r="L270" i="41"/>
  <c r="AA270" i="54" s="1"/>
  <c r="L262" i="41"/>
  <c r="AA262" i="54" s="1"/>
  <c r="L254" i="41"/>
  <c r="AA254" i="54" s="1"/>
  <c r="L246" i="41"/>
  <c r="AA246" i="54" s="1"/>
  <c r="L238" i="41"/>
  <c r="AA238" i="54" s="1"/>
  <c r="L230" i="41"/>
  <c r="AA230" i="54" s="1"/>
  <c r="L222" i="41"/>
  <c r="AA222" i="54" s="1"/>
  <c r="L214" i="41"/>
  <c r="AA214" i="54" s="1"/>
  <c r="L206" i="41"/>
  <c r="AA206" i="54" s="1"/>
  <c r="L198" i="41"/>
  <c r="AA198" i="54" s="1"/>
  <c r="L190" i="41"/>
  <c r="AA190" i="54" s="1"/>
  <c r="L182" i="41"/>
  <c r="AA182" i="54" s="1"/>
  <c r="L293" i="41" l="1"/>
  <c r="AA293" i="54" s="1"/>
  <c r="L180" i="41"/>
  <c r="AA180" i="54" s="1"/>
  <c r="M2" i="61"/>
  <c r="H2" i="48"/>
  <c r="K144" i="48"/>
  <c r="H119" i="54"/>
  <c r="K187" i="48"/>
  <c r="H159" i="54"/>
  <c r="K71" i="48"/>
  <c r="H60" i="54"/>
  <c r="K110" i="48"/>
  <c r="H90" i="54"/>
  <c r="K245" i="48"/>
  <c r="H202" i="54"/>
  <c r="B4" i="38" l="1"/>
  <c r="B3" i="38"/>
  <c r="B2" i="38"/>
  <c r="C228" i="29" l="1"/>
  <c r="G24" i="61" s="1"/>
  <c r="I24" i="61" s="1"/>
  <c r="C364" i="29"/>
  <c r="G310" i="54" s="1"/>
  <c r="I310" i="54" s="1"/>
  <c r="B10" i="60"/>
  <c r="B2" i="60"/>
  <c r="B2" i="56"/>
  <c r="A363" i="48"/>
  <c r="A364" i="48"/>
  <c r="A3" i="48"/>
  <c r="A4" i="48"/>
  <c r="A5"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249" i="48"/>
  <c r="A250" i="48"/>
  <c r="A251" i="48"/>
  <c r="A252" i="48"/>
  <c r="A253" i="48"/>
  <c r="A254" i="48"/>
  <c r="A255" i="48"/>
  <c r="A256" i="48"/>
  <c r="A257" i="48"/>
  <c r="A258" i="48"/>
  <c r="A259" i="48"/>
  <c r="A260" i="48"/>
  <c r="A261" i="48"/>
  <c r="A262" i="48"/>
  <c r="A263" i="48"/>
  <c r="A264" i="48"/>
  <c r="A265" i="48"/>
  <c r="A266" i="48"/>
  <c r="A267" i="48"/>
  <c r="A268" i="48"/>
  <c r="A269" i="48"/>
  <c r="A270" i="48"/>
  <c r="A271" i="48"/>
  <c r="A272" i="48"/>
  <c r="A273" i="48"/>
  <c r="A274" i="48"/>
  <c r="A275" i="48"/>
  <c r="A276" i="48"/>
  <c r="A277" i="48"/>
  <c r="A278" i="48"/>
  <c r="A279" i="48"/>
  <c r="A280" i="48"/>
  <c r="A281" i="48"/>
  <c r="A282" i="48"/>
  <c r="A283" i="48"/>
  <c r="A284" i="48"/>
  <c r="A285" i="48"/>
  <c r="A286" i="48"/>
  <c r="A287" i="48"/>
  <c r="A288" i="48"/>
  <c r="A289" i="48"/>
  <c r="A290" i="48"/>
  <c r="A291" i="48"/>
  <c r="A292" i="48"/>
  <c r="A293" i="48"/>
  <c r="A294" i="48"/>
  <c r="A295" i="48"/>
  <c r="A296" i="48"/>
  <c r="A297" i="48"/>
  <c r="A298" i="48"/>
  <c r="A299" i="48"/>
  <c r="A300" i="48"/>
  <c r="A301" i="48"/>
  <c r="A302" i="48"/>
  <c r="A303" i="48"/>
  <c r="A304" i="48"/>
  <c r="A305" i="48"/>
  <c r="A306" i="48"/>
  <c r="A307" i="48"/>
  <c r="A308" i="48"/>
  <c r="A309" i="48"/>
  <c r="A310" i="48"/>
  <c r="A311" i="48"/>
  <c r="A312" i="48"/>
  <c r="A313" i="48"/>
  <c r="A314" i="48"/>
  <c r="A315" i="48"/>
  <c r="A316"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341" i="48"/>
  <c r="A342" i="48"/>
  <c r="A343" i="48"/>
  <c r="A344" i="48"/>
  <c r="A345" i="48"/>
  <c r="A346" i="48"/>
  <c r="A347" i="48"/>
  <c r="A348" i="48"/>
  <c r="A349" i="48"/>
  <c r="A350" i="48"/>
  <c r="A351" i="48"/>
  <c r="A352" i="48"/>
  <c r="A353" i="48"/>
  <c r="A354" i="48"/>
  <c r="A355" i="48"/>
  <c r="A356" i="48"/>
  <c r="A357" i="48"/>
  <c r="A358" i="48"/>
  <c r="A359" i="48"/>
  <c r="A360" i="48"/>
  <c r="A361" i="48"/>
  <c r="A362" i="48"/>
  <c r="A2" i="48"/>
  <c r="B10" i="53"/>
  <c r="B7" i="53"/>
  <c r="B3" i="53"/>
  <c r="B2" i="53"/>
  <c r="C3" i="45"/>
  <c r="D3" i="45"/>
  <c r="C4" i="45"/>
  <c r="D4" i="45"/>
  <c r="C5" i="45"/>
  <c r="D5" i="45"/>
  <c r="C6" i="45"/>
  <c r="D6" i="45"/>
  <c r="C7" i="45"/>
  <c r="D7" i="45"/>
  <c r="C8" i="45"/>
  <c r="D8" i="45"/>
  <c r="C9" i="45"/>
  <c r="D9" i="45"/>
  <c r="C10" i="45"/>
  <c r="D10" i="45"/>
  <c r="C11" i="45"/>
  <c r="D11" i="45"/>
  <c r="C12" i="45"/>
  <c r="D12" i="45"/>
  <c r="C13" i="45"/>
  <c r="D13" i="45"/>
  <c r="C14" i="45"/>
  <c r="D14" i="45"/>
  <c r="C15" i="45"/>
  <c r="D15" i="45"/>
  <c r="C16" i="45"/>
  <c r="D16" i="45"/>
  <c r="C17" i="45"/>
  <c r="D17" i="45"/>
  <c r="C18" i="45"/>
  <c r="D18" i="45"/>
  <c r="C19" i="45"/>
  <c r="D19" i="45"/>
  <c r="C20" i="45"/>
  <c r="D20" i="45"/>
  <c r="C21" i="45"/>
  <c r="D21" i="45"/>
  <c r="C22" i="45"/>
  <c r="D22" i="45"/>
  <c r="C23" i="45"/>
  <c r="D23" i="45"/>
  <c r="C5" i="43"/>
  <c r="C9" i="43"/>
  <c r="C13" i="43"/>
  <c r="C17" i="43"/>
  <c r="C21" i="43"/>
  <c r="C25" i="43"/>
  <c r="C29" i="43"/>
  <c r="C33" i="43"/>
  <c r="D2"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 i="43"/>
  <c r="C6" i="43"/>
  <c r="C7" i="43"/>
  <c r="C8" i="43"/>
  <c r="C10" i="43"/>
  <c r="C11" i="43"/>
  <c r="C12" i="43"/>
  <c r="C14" i="43"/>
  <c r="C15" i="43"/>
  <c r="C16" i="43"/>
  <c r="C18" i="43"/>
  <c r="C19" i="43"/>
  <c r="C20" i="43"/>
  <c r="C22" i="43"/>
  <c r="C23" i="43"/>
  <c r="C24" i="43"/>
  <c r="C26" i="43"/>
  <c r="C27" i="43"/>
  <c r="C28" i="43"/>
  <c r="C30" i="43"/>
  <c r="C31" i="43"/>
  <c r="C32" i="43"/>
  <c r="C4" i="43"/>
  <c r="C3" i="43"/>
  <c r="G308" i="41"/>
  <c r="G306" i="41"/>
  <c r="G300" i="41"/>
  <c r="G298" i="41"/>
  <c r="G280" i="41"/>
  <c r="G276" i="41"/>
  <c r="G274" i="41"/>
  <c r="G266" i="41"/>
  <c r="G264" i="41"/>
  <c r="G258" i="41"/>
  <c r="G200" i="41"/>
  <c r="G198" i="41"/>
  <c r="G196" i="41"/>
  <c r="G194" i="41"/>
  <c r="G192" i="41"/>
  <c r="G190" i="41"/>
  <c r="G188" i="41"/>
  <c r="G186" i="41"/>
  <c r="G184" i="41"/>
  <c r="G182" i="41"/>
  <c r="G180" i="41"/>
  <c r="G178" i="41"/>
  <c r="G160" i="41"/>
  <c r="G158" i="41"/>
  <c r="G156" i="41"/>
  <c r="G154" i="41"/>
  <c r="G152" i="41"/>
  <c r="G150" i="41"/>
  <c r="G110" i="41"/>
  <c r="G108" i="41"/>
  <c r="G106" i="41"/>
  <c r="G104" i="41"/>
  <c r="G102" i="41"/>
  <c r="G100" i="41"/>
  <c r="G98" i="41"/>
  <c r="G96" i="41"/>
  <c r="G94" i="41"/>
  <c r="G92" i="41"/>
  <c r="G90" i="41"/>
  <c r="G88" i="41"/>
  <c r="G86" i="41"/>
  <c r="G84" i="41"/>
  <c r="G82" i="41"/>
  <c r="G80" i="41"/>
  <c r="G78" i="41"/>
  <c r="G76" i="41"/>
  <c r="G74" i="41"/>
  <c r="G72" i="41"/>
  <c r="G70" i="41"/>
  <c r="G68" i="41"/>
  <c r="G66" i="41"/>
  <c r="G64" i="41"/>
  <c r="G62" i="41"/>
  <c r="G60" i="41"/>
  <c r="G58" i="41"/>
  <c r="G56" i="41"/>
  <c r="G54" i="41"/>
  <c r="G52" i="41"/>
  <c r="G50" i="41"/>
  <c r="G48" i="41"/>
  <c r="G46" i="41"/>
  <c r="G44" i="41"/>
  <c r="G42" i="41"/>
  <c r="G40" i="41"/>
  <c r="G38" i="41"/>
  <c r="G36" i="41"/>
  <c r="G34" i="41"/>
  <c r="G32" i="41"/>
  <c r="G30" i="41"/>
  <c r="G28" i="41"/>
  <c r="G26" i="41"/>
  <c r="G24" i="41"/>
  <c r="G22" i="41"/>
  <c r="G20" i="41"/>
  <c r="G18" i="41"/>
  <c r="G16" i="41"/>
  <c r="G14" i="41"/>
  <c r="G12" i="41"/>
  <c r="G10" i="41"/>
  <c r="G8" i="41"/>
  <c r="G6" i="41"/>
  <c r="G4" i="41"/>
  <c r="G2" i="41"/>
  <c r="Z2" i="54" s="1"/>
  <c r="AB2" i="54" s="1"/>
  <c r="E10" i="43" l="1"/>
  <c r="P11" i="61" s="1"/>
  <c r="R11" i="61" s="1"/>
  <c r="G112" i="41"/>
  <c r="G114" i="41"/>
  <c r="G116" i="41"/>
  <c r="G118" i="41"/>
  <c r="Z118" i="54" s="1"/>
  <c r="AB118" i="54" s="1"/>
  <c r="G120" i="41"/>
  <c r="Z120" i="54" s="1"/>
  <c r="AB120" i="54" s="1"/>
  <c r="G122" i="41"/>
  <c r="G124" i="41"/>
  <c r="G126" i="41"/>
  <c r="Z126" i="54" s="1"/>
  <c r="AB126" i="54" s="1"/>
  <c r="G128" i="41"/>
  <c r="G130" i="41"/>
  <c r="G132" i="41"/>
  <c r="G134" i="41"/>
  <c r="Z134" i="54" s="1"/>
  <c r="AB134" i="54" s="1"/>
  <c r="G136" i="41"/>
  <c r="Z136" i="54" s="1"/>
  <c r="AB136" i="54" s="1"/>
  <c r="G138" i="41"/>
  <c r="G140" i="41"/>
  <c r="G142" i="41"/>
  <c r="Z142" i="54" s="1"/>
  <c r="AB142" i="54" s="1"/>
  <c r="G144" i="41"/>
  <c r="G146" i="41"/>
  <c r="G148" i="41"/>
  <c r="G162" i="41"/>
  <c r="Z162" i="54" s="1"/>
  <c r="AB162" i="54" s="1"/>
  <c r="G164" i="41"/>
  <c r="Z164" i="54" s="1"/>
  <c r="AB164" i="54" s="1"/>
  <c r="G166" i="41"/>
  <c r="G168" i="41"/>
  <c r="G170" i="41"/>
  <c r="Z170" i="54" s="1"/>
  <c r="AB170" i="54" s="1"/>
  <c r="G172" i="41"/>
  <c r="G174" i="41"/>
  <c r="G176" i="41"/>
  <c r="G202" i="41"/>
  <c r="Z202" i="54" s="1"/>
  <c r="AB202" i="54" s="1"/>
  <c r="G204" i="41"/>
  <c r="Z204" i="54" s="1"/>
  <c r="AB204" i="54" s="1"/>
  <c r="G206" i="41"/>
  <c r="G208" i="41"/>
  <c r="G210" i="41"/>
  <c r="Z210" i="54" s="1"/>
  <c r="AB210" i="54" s="1"/>
  <c r="G212" i="41"/>
  <c r="G214" i="41"/>
  <c r="G216" i="41"/>
  <c r="G218" i="41"/>
  <c r="G220" i="41"/>
  <c r="G222" i="41"/>
  <c r="G224" i="41"/>
  <c r="G226" i="41"/>
  <c r="Z226" i="54" s="1"/>
  <c r="AB226" i="54" s="1"/>
  <c r="G228" i="41"/>
  <c r="G230" i="41"/>
  <c r="G232" i="41"/>
  <c r="G234" i="41"/>
  <c r="Z234" i="54" s="1"/>
  <c r="AB234" i="54" s="1"/>
  <c r="G236" i="41"/>
  <c r="G238" i="41"/>
  <c r="G240" i="41"/>
  <c r="G242" i="41"/>
  <c r="G244" i="41"/>
  <c r="G246" i="41"/>
  <c r="G248" i="41"/>
  <c r="G250" i="41"/>
  <c r="G252" i="41"/>
  <c r="G254" i="41"/>
  <c r="G256" i="41"/>
  <c r="G260" i="41"/>
  <c r="G262" i="41"/>
  <c r="G268" i="41"/>
  <c r="G270" i="41"/>
  <c r="G272" i="41"/>
  <c r="G278" i="41"/>
  <c r="G282" i="41"/>
  <c r="G284" i="41"/>
  <c r="G286" i="41"/>
  <c r="G288" i="41"/>
  <c r="G290" i="41"/>
  <c r="G292" i="41"/>
  <c r="G294" i="41"/>
  <c r="G296" i="41"/>
  <c r="Z296" i="54" s="1"/>
  <c r="AB296" i="54" s="1"/>
  <c r="G302" i="41"/>
  <c r="G304" i="41"/>
  <c r="E4" i="71"/>
  <c r="E15" i="43"/>
  <c r="P15" i="61" s="1"/>
  <c r="R15" i="61" s="1"/>
  <c r="E7" i="43"/>
  <c r="P8" i="61" s="1"/>
  <c r="R8" i="61" s="1"/>
  <c r="E33" i="43"/>
  <c r="P33" i="61" s="1"/>
  <c r="R33" i="61" s="1"/>
  <c r="E29" i="43"/>
  <c r="P29" i="61" s="1"/>
  <c r="R29" i="61" s="1"/>
  <c r="E25" i="43"/>
  <c r="P25" i="61" s="1"/>
  <c r="R25" i="61" s="1"/>
  <c r="E21" i="43"/>
  <c r="P21" i="61" s="1"/>
  <c r="R21" i="61" s="1"/>
  <c r="E17" i="43"/>
  <c r="P17" i="61" s="1"/>
  <c r="R17" i="61" s="1"/>
  <c r="E13" i="43"/>
  <c r="P6" i="61" s="1"/>
  <c r="R6" i="61" s="1"/>
  <c r="E9" i="43"/>
  <c r="P10" i="61" s="1"/>
  <c r="R10" i="61" s="1"/>
  <c r="E5" i="43"/>
  <c r="P5" i="61" s="1"/>
  <c r="R5" i="61" s="1"/>
  <c r="E32" i="43"/>
  <c r="P32" i="61" s="1"/>
  <c r="R32" i="61" s="1"/>
  <c r="E24" i="43"/>
  <c r="P24" i="61" s="1"/>
  <c r="R24" i="61" s="1"/>
  <c r="E20" i="43"/>
  <c r="P20" i="61" s="1"/>
  <c r="R20" i="61" s="1"/>
  <c r="E16" i="43"/>
  <c r="P16" i="61" s="1"/>
  <c r="R16" i="61" s="1"/>
  <c r="E12" i="43"/>
  <c r="P13" i="61" s="1"/>
  <c r="R13" i="61" s="1"/>
  <c r="E8" i="43"/>
  <c r="P9" i="61" s="1"/>
  <c r="R9" i="61" s="1"/>
  <c r="E4" i="43"/>
  <c r="P4" i="61" s="1"/>
  <c r="R4" i="61" s="1"/>
  <c r="E27" i="43"/>
  <c r="P27" i="61" s="1"/>
  <c r="R27" i="61" s="1"/>
  <c r="E31" i="43"/>
  <c r="P31" i="61" s="1"/>
  <c r="R31" i="61" s="1"/>
  <c r="E23" i="43"/>
  <c r="P23" i="61" s="1"/>
  <c r="R23" i="61" s="1"/>
  <c r="E19" i="43"/>
  <c r="P19" i="61" s="1"/>
  <c r="R19" i="61" s="1"/>
  <c r="E11" i="43"/>
  <c r="P12" i="61" s="1"/>
  <c r="R12" i="61" s="1"/>
  <c r="E3" i="43"/>
  <c r="P3" i="61" s="1"/>
  <c r="R3" i="61" s="1"/>
  <c r="E30" i="43"/>
  <c r="P30" i="61" s="1"/>
  <c r="R30" i="61" s="1"/>
  <c r="E26" i="43"/>
  <c r="P26" i="61" s="1"/>
  <c r="R26" i="61" s="1"/>
  <c r="E22" i="43"/>
  <c r="P22" i="61" s="1"/>
  <c r="R22" i="61" s="1"/>
  <c r="E18" i="43"/>
  <c r="P18" i="61" s="1"/>
  <c r="R18" i="61" s="1"/>
  <c r="E14" i="43"/>
  <c r="P14" i="61" s="1"/>
  <c r="R14" i="61" s="1"/>
  <c r="E6" i="43"/>
  <c r="P7" i="61" s="1"/>
  <c r="R7" i="61" s="1"/>
  <c r="G310" i="41"/>
  <c r="G5" i="41"/>
  <c r="G11" i="41"/>
  <c r="G17" i="41"/>
  <c r="G23" i="41"/>
  <c r="Z23" i="54" s="1"/>
  <c r="AB23" i="54" s="1"/>
  <c r="G29" i="41"/>
  <c r="G35" i="41"/>
  <c r="Z35" i="54" s="1"/>
  <c r="AB35" i="54" s="1"/>
  <c r="G41" i="41"/>
  <c r="Z41" i="54" s="1"/>
  <c r="AB41" i="54" s="1"/>
  <c r="G43" i="41"/>
  <c r="G51" i="41"/>
  <c r="G55" i="41"/>
  <c r="G59" i="41"/>
  <c r="G63" i="41"/>
  <c r="Z63" i="54" s="1"/>
  <c r="AB63" i="54" s="1"/>
  <c r="G67" i="41"/>
  <c r="G69" i="41"/>
  <c r="Z69" i="54" s="1"/>
  <c r="AB69" i="54" s="1"/>
  <c r="G73" i="41"/>
  <c r="Z73" i="54" s="1"/>
  <c r="AB73" i="54" s="1"/>
  <c r="G75" i="41"/>
  <c r="G77" i="41"/>
  <c r="Z77" i="54" s="1"/>
  <c r="AB77" i="54" s="1"/>
  <c r="G79" i="41"/>
  <c r="Z79" i="54" s="1"/>
  <c r="AB79" i="54" s="1"/>
  <c r="G81" i="41"/>
  <c r="Z81" i="54" s="1"/>
  <c r="AB81" i="54" s="1"/>
  <c r="G83" i="41"/>
  <c r="Z83" i="54" s="1"/>
  <c r="AB83" i="54" s="1"/>
  <c r="G85" i="41"/>
  <c r="G87" i="41"/>
  <c r="Z87" i="54" s="1"/>
  <c r="AB87" i="54" s="1"/>
  <c r="G89" i="41"/>
  <c r="Z89" i="54" s="1"/>
  <c r="AB89" i="54" s="1"/>
  <c r="G91" i="41"/>
  <c r="G93" i="41"/>
  <c r="G95" i="41"/>
  <c r="G97" i="41"/>
  <c r="G99" i="41"/>
  <c r="Z99" i="54" s="1"/>
  <c r="AB99" i="54" s="1"/>
  <c r="G101" i="41"/>
  <c r="G103" i="41"/>
  <c r="Z103" i="54" s="1"/>
  <c r="AB103" i="54" s="1"/>
  <c r="G105" i="41"/>
  <c r="Z105" i="54" s="1"/>
  <c r="AB105" i="54" s="1"/>
  <c r="G107" i="41"/>
  <c r="G109" i="41"/>
  <c r="G111" i="41"/>
  <c r="Z111" i="54" s="1"/>
  <c r="AB111" i="54" s="1"/>
  <c r="G113" i="41"/>
  <c r="G115" i="41"/>
  <c r="Z115" i="54" s="1"/>
  <c r="AB115" i="54" s="1"/>
  <c r="G117" i="41"/>
  <c r="G119" i="41"/>
  <c r="Z119" i="54" s="1"/>
  <c r="AB119" i="54" s="1"/>
  <c r="G121" i="41"/>
  <c r="Z121" i="54" s="1"/>
  <c r="AB121" i="54" s="1"/>
  <c r="G123" i="41"/>
  <c r="G125" i="41"/>
  <c r="G127" i="41"/>
  <c r="Z127" i="54" s="1"/>
  <c r="AB127" i="54" s="1"/>
  <c r="G129" i="41"/>
  <c r="Z129" i="54" s="1"/>
  <c r="AB129" i="54" s="1"/>
  <c r="G131" i="41"/>
  <c r="Z131" i="54" s="1"/>
  <c r="AB131" i="54" s="1"/>
  <c r="G133" i="41"/>
  <c r="G135" i="41"/>
  <c r="Z135" i="54" s="1"/>
  <c r="AB135" i="54" s="1"/>
  <c r="G137" i="41"/>
  <c r="Z137" i="54" s="1"/>
  <c r="AB137" i="54" s="1"/>
  <c r="G139" i="41"/>
  <c r="G141" i="41"/>
  <c r="G143" i="41"/>
  <c r="Z143" i="54" s="1"/>
  <c r="AB143" i="54" s="1"/>
  <c r="G145" i="41"/>
  <c r="G147" i="41"/>
  <c r="G149" i="41"/>
  <c r="G151" i="41"/>
  <c r="Z151" i="54" s="1"/>
  <c r="AB151" i="54" s="1"/>
  <c r="G153" i="41"/>
  <c r="Z153" i="54" s="1"/>
  <c r="AB153" i="54" s="1"/>
  <c r="G155" i="41"/>
  <c r="G157" i="41"/>
  <c r="G159" i="41"/>
  <c r="Z159" i="54" s="1"/>
  <c r="AB159" i="54" s="1"/>
  <c r="G161" i="41"/>
  <c r="Z161" i="54" s="1"/>
  <c r="AB161" i="54" s="1"/>
  <c r="G163" i="41"/>
  <c r="Z163" i="54" s="1"/>
  <c r="AB163" i="54" s="1"/>
  <c r="G165" i="41"/>
  <c r="G167" i="41"/>
  <c r="Z167" i="54" s="1"/>
  <c r="AB167" i="54" s="1"/>
  <c r="G169" i="41"/>
  <c r="Z169" i="54" s="1"/>
  <c r="AB169" i="54" s="1"/>
  <c r="G171" i="41"/>
  <c r="G173" i="41"/>
  <c r="G175" i="41"/>
  <c r="Z175" i="54" s="1"/>
  <c r="AB175" i="54" s="1"/>
  <c r="G177" i="41"/>
  <c r="G179" i="41"/>
  <c r="G181" i="41"/>
  <c r="G183" i="41"/>
  <c r="Z183" i="54" s="1"/>
  <c r="AB183" i="54" s="1"/>
  <c r="G185" i="41"/>
  <c r="G187" i="41"/>
  <c r="G189" i="41"/>
  <c r="G191" i="41"/>
  <c r="G193" i="41"/>
  <c r="G195" i="41"/>
  <c r="G197" i="41"/>
  <c r="G199" i="41"/>
  <c r="G201" i="41"/>
  <c r="G203" i="41"/>
  <c r="G205" i="41"/>
  <c r="G207" i="41"/>
  <c r="G209" i="41"/>
  <c r="G211" i="41"/>
  <c r="G213" i="41"/>
  <c r="G215" i="41"/>
  <c r="G217" i="41"/>
  <c r="G219" i="41"/>
  <c r="G221" i="41"/>
  <c r="G223" i="41"/>
  <c r="G225" i="41"/>
  <c r="G227" i="41"/>
  <c r="G229" i="41"/>
  <c r="G231" i="41"/>
  <c r="G233" i="41"/>
  <c r="G235" i="41"/>
  <c r="G237" i="41"/>
  <c r="G239" i="41"/>
  <c r="G241" i="41"/>
  <c r="G243" i="41"/>
  <c r="Z243" i="54" s="1"/>
  <c r="AB243" i="54" s="1"/>
  <c r="G245" i="41"/>
  <c r="G247" i="41"/>
  <c r="Z247" i="54" s="1"/>
  <c r="AB247" i="54" s="1"/>
  <c r="G249" i="41"/>
  <c r="Z249" i="54" s="1"/>
  <c r="AB249" i="54" s="1"/>
  <c r="G251" i="41"/>
  <c r="G253" i="41"/>
  <c r="G255" i="41"/>
  <c r="G257" i="41"/>
  <c r="G259" i="41"/>
  <c r="Z259" i="54" s="1"/>
  <c r="AB259" i="54" s="1"/>
  <c r="G261" i="41"/>
  <c r="G263" i="41"/>
  <c r="Z263" i="54" s="1"/>
  <c r="AB263" i="54" s="1"/>
  <c r="G265" i="41"/>
  <c r="Z265" i="54" s="1"/>
  <c r="AB265" i="54" s="1"/>
  <c r="G267" i="41"/>
  <c r="G269" i="41"/>
  <c r="G271" i="41"/>
  <c r="G273" i="41"/>
  <c r="G275" i="41"/>
  <c r="Z275" i="54" s="1"/>
  <c r="AB275" i="54" s="1"/>
  <c r="G277" i="41"/>
  <c r="G279" i="41"/>
  <c r="Z279" i="54" s="1"/>
  <c r="AB279" i="54" s="1"/>
  <c r="G281" i="41"/>
  <c r="Z281" i="54" s="1"/>
  <c r="AB281" i="54" s="1"/>
  <c r="G283" i="41"/>
  <c r="G285" i="41"/>
  <c r="G287" i="41"/>
  <c r="G289" i="41"/>
  <c r="G291" i="41"/>
  <c r="G293" i="41"/>
  <c r="G295" i="41"/>
  <c r="G297" i="41"/>
  <c r="G299" i="41"/>
  <c r="G301" i="41"/>
  <c r="G303" i="41"/>
  <c r="G305" i="41"/>
  <c r="G307" i="41"/>
  <c r="G7" i="41"/>
  <c r="G15" i="41"/>
  <c r="Z15" i="54" s="1"/>
  <c r="AB15" i="54" s="1"/>
  <c r="G21" i="41"/>
  <c r="Z21" i="54" s="1"/>
  <c r="AB21" i="54" s="1"/>
  <c r="G27" i="41"/>
  <c r="G33" i="41"/>
  <c r="G39" i="41"/>
  <c r="Z39" i="54" s="1"/>
  <c r="AB39" i="54" s="1"/>
  <c r="G45" i="41"/>
  <c r="G49" i="41"/>
  <c r="Z49" i="54" s="1"/>
  <c r="AB49" i="54" s="1"/>
  <c r="G57" i="41"/>
  <c r="G61" i="41"/>
  <c r="Z61" i="54" s="1"/>
  <c r="AB61" i="54" s="1"/>
  <c r="G65" i="41"/>
  <c r="Z65" i="54" s="1"/>
  <c r="AB65" i="54" s="1"/>
  <c r="G71" i="41"/>
  <c r="G309" i="41"/>
  <c r="G3" i="41"/>
  <c r="Z3" i="54" s="1"/>
  <c r="AB3" i="54" s="1"/>
  <c r="G9" i="41"/>
  <c r="G13" i="41"/>
  <c r="Z13" i="54" s="1"/>
  <c r="AB13" i="54" s="1"/>
  <c r="G19" i="41"/>
  <c r="G25" i="41"/>
  <c r="Z25" i="54" s="1"/>
  <c r="AB25" i="54" s="1"/>
  <c r="G31" i="41"/>
  <c r="Z31" i="54" s="1"/>
  <c r="AB31" i="54" s="1"/>
  <c r="G37" i="41"/>
  <c r="G47" i="41"/>
  <c r="G53" i="41"/>
  <c r="Z53" i="54" s="1"/>
  <c r="AB53" i="54" s="1"/>
  <c r="C95" i="39"/>
  <c r="C27" i="39"/>
  <c r="C245" i="39"/>
  <c r="C42" i="39"/>
  <c r="E17" i="45"/>
  <c r="S17" i="57" s="1"/>
  <c r="U17" i="57" s="1"/>
  <c r="E9" i="45"/>
  <c r="S9" i="57" s="1"/>
  <c r="U9" i="57" s="1"/>
  <c r="E22" i="45"/>
  <c r="S22" i="57" s="1"/>
  <c r="U22" i="57" s="1"/>
  <c r="E18" i="45"/>
  <c r="S18" i="57" s="1"/>
  <c r="U18" i="57" s="1"/>
  <c r="E14" i="45"/>
  <c r="S14" i="57" s="1"/>
  <c r="U14" i="57" s="1"/>
  <c r="E10" i="45"/>
  <c r="S10" i="57" s="1"/>
  <c r="U10" i="57" s="1"/>
  <c r="E6" i="45"/>
  <c r="S6" i="57" s="1"/>
  <c r="U6" i="57" s="1"/>
  <c r="E21" i="45"/>
  <c r="S21" i="57" s="1"/>
  <c r="U21" i="57" s="1"/>
  <c r="E13" i="45"/>
  <c r="S13" i="57" s="1"/>
  <c r="U13" i="57" s="1"/>
  <c r="E5" i="45"/>
  <c r="S5" i="57" s="1"/>
  <c r="U5" i="57" s="1"/>
  <c r="E20" i="45"/>
  <c r="S20" i="57" s="1"/>
  <c r="U20" i="57" s="1"/>
  <c r="E16" i="45"/>
  <c r="S16" i="57" s="1"/>
  <c r="U16" i="57" s="1"/>
  <c r="E12" i="45"/>
  <c r="S12" i="57" s="1"/>
  <c r="U12" i="57" s="1"/>
  <c r="E8" i="45"/>
  <c r="S8" i="57" s="1"/>
  <c r="U8" i="57" s="1"/>
  <c r="E4" i="45"/>
  <c r="S4" i="57" s="1"/>
  <c r="U4" i="57" s="1"/>
  <c r="E2" i="45"/>
  <c r="S2" i="57" s="1"/>
  <c r="U2" i="57" s="1"/>
  <c r="E23" i="45"/>
  <c r="S23" i="57" s="1"/>
  <c r="U23" i="57" s="1"/>
  <c r="E19" i="45"/>
  <c r="S19" i="57" s="1"/>
  <c r="U19" i="57" s="1"/>
  <c r="E15" i="45"/>
  <c r="S15" i="57" s="1"/>
  <c r="U15" i="57" s="1"/>
  <c r="E11" i="45"/>
  <c r="S11" i="57" s="1"/>
  <c r="U11" i="57" s="1"/>
  <c r="E7" i="45"/>
  <c r="S7" i="57" s="1"/>
  <c r="U7" i="57" s="1"/>
  <c r="E3" i="45"/>
  <c r="S3" i="57" s="1"/>
  <c r="U3" i="57" s="1"/>
  <c r="E2" i="43"/>
  <c r="P2" i="61" s="1"/>
  <c r="R2" i="61" s="1"/>
  <c r="E28" i="43"/>
  <c r="P28" i="61" s="1"/>
  <c r="R28" i="61" s="1"/>
  <c r="E6" i="71"/>
  <c r="E2" i="71"/>
  <c r="C10" i="39"/>
  <c r="E10" i="71"/>
  <c r="C330" i="39"/>
  <c r="C322" i="39"/>
  <c r="C306" i="39"/>
  <c r="C298" i="39"/>
  <c r="C290" i="39"/>
  <c r="C282" i="39"/>
  <c r="C274" i="39"/>
  <c r="C266" i="39"/>
  <c r="C258" i="39"/>
  <c r="C250" i="39"/>
  <c r="C242" i="39"/>
  <c r="C234" i="39"/>
  <c r="C226" i="39"/>
  <c r="C218" i="39"/>
  <c r="C210" i="39"/>
  <c r="C202" i="39"/>
  <c r="C194" i="39"/>
  <c r="C178" i="39"/>
  <c r="C170" i="39"/>
  <c r="C162" i="39"/>
  <c r="C154" i="39"/>
  <c r="C146" i="39"/>
  <c r="C138" i="39"/>
  <c r="C130" i="39"/>
  <c r="C122" i="39"/>
  <c r="C114" i="39"/>
  <c r="C106" i="39"/>
  <c r="C98" i="39"/>
  <c r="C90" i="39"/>
  <c r="C82" i="39"/>
  <c r="C74" i="39"/>
  <c r="C66" i="39"/>
  <c r="C58" i="39"/>
  <c r="C50" i="39"/>
  <c r="C34" i="39"/>
  <c r="C26" i="39"/>
  <c r="C18" i="39"/>
  <c r="C329" i="39"/>
  <c r="C321" i="39"/>
  <c r="C313" i="39"/>
  <c r="C305" i="39"/>
  <c r="C297" i="39"/>
  <c r="C289" i="39"/>
  <c r="C281" i="39"/>
  <c r="C273" i="39"/>
  <c r="C265" i="39"/>
  <c r="C257" i="39"/>
  <c r="C249" i="39"/>
  <c r="C233" i="39"/>
  <c r="C225" i="39"/>
  <c r="C217" i="39"/>
  <c r="C209" i="39"/>
  <c r="C201" i="39"/>
  <c r="C193" i="39"/>
  <c r="C185" i="39"/>
  <c r="C177" i="39"/>
  <c r="C169" i="39"/>
  <c r="C161" i="39"/>
  <c r="C153" i="39"/>
  <c r="C145" i="39"/>
  <c r="C137" i="39"/>
  <c r="C129" i="39"/>
  <c r="C113" i="39"/>
  <c r="C105" i="39"/>
  <c r="C97" i="39"/>
  <c r="C89" i="39"/>
  <c r="C81" i="39"/>
  <c r="C73" i="39"/>
  <c r="C65" i="39"/>
  <c r="C57" i="39"/>
  <c r="C49" i="39"/>
  <c r="C41" i="39"/>
  <c r="C33" i="39"/>
  <c r="C25" i="39"/>
  <c r="C17" i="39"/>
  <c r="C9" i="39"/>
  <c r="C328" i="39"/>
  <c r="C320" i="39"/>
  <c r="C312" i="39"/>
  <c r="C304" i="39"/>
  <c r="C296" i="39"/>
  <c r="C288" i="39"/>
  <c r="C280" i="39"/>
  <c r="C272" i="39"/>
  <c r="C264" i="39"/>
  <c r="C256" i="39"/>
  <c r="C248" i="39"/>
  <c r="C240" i="39"/>
  <c r="C232" i="39"/>
  <c r="C224" i="39"/>
  <c r="C216" i="39"/>
  <c r="C208" i="39"/>
  <c r="C200" i="39"/>
  <c r="C192" i="39"/>
  <c r="C184" i="39"/>
  <c r="C176" i="39"/>
  <c r="C168" i="39"/>
  <c r="C160" i="39"/>
  <c r="C152" i="39"/>
  <c r="C144" i="39"/>
  <c r="C136" i="39"/>
  <c r="C128" i="39"/>
  <c r="C112" i="39"/>
  <c r="C104" i="39"/>
  <c r="C96" i="39"/>
  <c r="C88" i="39"/>
  <c r="C80" i="39"/>
  <c r="C72" i="39"/>
  <c r="C64" i="39"/>
  <c r="C56" i="39"/>
  <c r="C48" i="39"/>
  <c r="C40" i="39"/>
  <c r="C32" i="39"/>
  <c r="C24" i="39"/>
  <c r="C16" i="39"/>
  <c r="C8" i="39"/>
  <c r="C327" i="39"/>
  <c r="C319" i="39"/>
  <c r="C311" i="39"/>
  <c r="C303" i="39"/>
  <c r="C295" i="39"/>
  <c r="C287" i="39"/>
  <c r="C279" i="39"/>
  <c r="C271" i="39"/>
  <c r="C263" i="39"/>
  <c r="C255" i="39"/>
  <c r="C247" i="39"/>
  <c r="C239" i="39"/>
  <c r="C231" i="39"/>
  <c r="C223" i="39"/>
  <c r="C215" i="39"/>
  <c r="C207" i="39"/>
  <c r="C199" i="39"/>
  <c r="C191" i="39"/>
  <c r="C175" i="39"/>
  <c r="C167" i="39"/>
  <c r="C159" i="39"/>
  <c r="C151" i="39"/>
  <c r="C143" i="39"/>
  <c r="C135" i="39"/>
  <c r="C127" i="39"/>
  <c r="C119" i="39"/>
  <c r="C111" i="39"/>
  <c r="C103" i="39"/>
  <c r="C87" i="39"/>
  <c r="C79" i="39"/>
  <c r="C71" i="39"/>
  <c r="C63" i="39"/>
  <c r="C55" i="39"/>
  <c r="C47" i="39"/>
  <c r="C39" i="39"/>
  <c r="C31" i="39"/>
  <c r="C23" i="39"/>
  <c r="C15" i="39"/>
  <c r="C7" i="39"/>
  <c r="C326" i="39"/>
  <c r="C318" i="39"/>
  <c r="C310" i="39"/>
  <c r="C302" i="39"/>
  <c r="C294" i="39"/>
  <c r="C286" i="39"/>
  <c r="C278" i="39"/>
  <c r="C270" i="39"/>
  <c r="C262" i="39"/>
  <c r="C254" i="39"/>
  <c r="C246" i="39"/>
  <c r="C238" i="39"/>
  <c r="C230" i="39"/>
  <c r="C222" i="39"/>
  <c r="C214" i="39"/>
  <c r="C198" i="39"/>
  <c r="C190" i="39"/>
  <c r="C182" i="39"/>
  <c r="C174" i="39"/>
  <c r="C166" i="39"/>
  <c r="C158" i="39"/>
  <c r="C150" i="39"/>
  <c r="C142" i="39"/>
  <c r="C126" i="39"/>
  <c r="C118" i="39"/>
  <c r="C110" i="39"/>
  <c r="C102" i="39"/>
  <c r="C94" i="39"/>
  <c r="C86" i="39"/>
  <c r="C78" i="39"/>
  <c r="C70" i="39"/>
  <c r="C62" i="39"/>
  <c r="C54" i="39"/>
  <c r="C46" i="39"/>
  <c r="C38" i="39"/>
  <c r="C30" i="39"/>
  <c r="C22" i="39"/>
  <c r="C14" i="39"/>
  <c r="C6" i="39"/>
  <c r="C325" i="39"/>
  <c r="C309" i="39"/>
  <c r="C301" i="39"/>
  <c r="C293" i="39"/>
  <c r="C285" i="39"/>
  <c r="C277" i="39"/>
  <c r="C269" i="39"/>
  <c r="C261" i="39"/>
  <c r="C253" i="39"/>
  <c r="C237" i="39"/>
  <c r="C229" i="39"/>
  <c r="C221" i="39"/>
  <c r="C213" i="39"/>
  <c r="C205" i="39"/>
  <c r="C197" i="39"/>
  <c r="C189" i="39"/>
  <c r="C181" i="39"/>
  <c r="C165" i="39"/>
  <c r="C157" i="39"/>
  <c r="C149" i="39"/>
  <c r="C141" i="39"/>
  <c r="C133" i="39"/>
  <c r="C125" i="39"/>
  <c r="C117" i="39"/>
  <c r="C109" i="39"/>
  <c r="C101" i="39"/>
  <c r="C93" i="39"/>
  <c r="C85" i="39"/>
  <c r="C77" i="39"/>
  <c r="C69" i="39"/>
  <c r="C61" i="39"/>
  <c r="C53" i="39"/>
  <c r="C45" i="39"/>
  <c r="C37" i="39"/>
  <c r="C29" i="39"/>
  <c r="C21" i="39"/>
  <c r="C13" i="39"/>
  <c r="C5" i="39"/>
  <c r="C332" i="39"/>
  <c r="C324" i="39"/>
  <c r="C308" i="39"/>
  <c r="C300" i="39"/>
  <c r="C292" i="39"/>
  <c r="C284" i="39"/>
  <c r="C276" i="39"/>
  <c r="C260" i="39"/>
  <c r="C252" i="39"/>
  <c r="C244" i="39"/>
  <c r="C236" i="39"/>
  <c r="C228" i="39"/>
  <c r="C220" i="39"/>
  <c r="C212" i="39"/>
  <c r="C204" i="39"/>
  <c r="C196" i="39"/>
  <c r="C188" i="39"/>
  <c r="C180" i="39"/>
  <c r="C172" i="39"/>
  <c r="C164" i="39"/>
  <c r="C156" i="39"/>
  <c r="C148" i="39"/>
  <c r="C140" i="39"/>
  <c r="C132" i="39"/>
  <c r="C124" i="39"/>
  <c r="C116" i="39"/>
  <c r="C108" i="39"/>
  <c r="C92" i="39"/>
  <c r="C76" i="39"/>
  <c r="C68" i="39"/>
  <c r="C60" i="39"/>
  <c r="C52" i="39"/>
  <c r="C44" i="39"/>
  <c r="C36" i="39"/>
  <c r="C28" i="39"/>
  <c r="C20" i="39"/>
  <c r="C12" i="39"/>
  <c r="C4" i="39"/>
  <c r="C331" i="39"/>
  <c r="C323" i="39"/>
  <c r="C315" i="39"/>
  <c r="C307" i="39"/>
  <c r="C299" i="39"/>
  <c r="C291" i="39"/>
  <c r="C283" i="39"/>
  <c r="C275" i="39"/>
  <c r="C267" i="39"/>
  <c r="C259" i="39"/>
  <c r="C251" i="39"/>
  <c r="C243" i="39"/>
  <c r="C235" i="39"/>
  <c r="C227" i="39"/>
  <c r="C219" i="39"/>
  <c r="C211" i="39"/>
  <c r="C203" i="39"/>
  <c r="C187" i="39"/>
  <c r="C179" i="39"/>
  <c r="C171" i="39"/>
  <c r="C163" i="39"/>
  <c r="C155" i="39"/>
  <c r="C147" i="39"/>
  <c r="C139" i="39"/>
  <c r="C131" i="39"/>
  <c r="C123" i="39"/>
  <c r="C115" i="39"/>
  <c r="C99" i="39"/>
  <c r="C91" i="39"/>
  <c r="C83" i="39"/>
  <c r="C75" i="39"/>
  <c r="C67" i="39"/>
  <c r="C59" i="39"/>
  <c r="C51" i="39"/>
  <c r="C43" i="39"/>
  <c r="C35" i="39"/>
  <c r="C19" i="39"/>
  <c r="C11" i="39"/>
  <c r="C3" i="39"/>
  <c r="Z68" i="54"/>
  <c r="AB68" i="54" s="1"/>
  <c r="Z75" i="54"/>
  <c r="AB75" i="54" s="1"/>
  <c r="Z90" i="54"/>
  <c r="AB90" i="54" s="1"/>
  <c r="Z96" i="54"/>
  <c r="AB96" i="54" s="1"/>
  <c r="Z104" i="54"/>
  <c r="AB104" i="54" s="1"/>
  <c r="Z110" i="54"/>
  <c r="AB110" i="54" s="1"/>
  <c r="Z114" i="54"/>
  <c r="AB114" i="54" s="1"/>
  <c r="Z122" i="54"/>
  <c r="AB122" i="54" s="1"/>
  <c r="Z128" i="54"/>
  <c r="AB128" i="54" s="1"/>
  <c r="Z130" i="54"/>
  <c r="AB130" i="54" s="1"/>
  <c r="Z139" i="54"/>
  <c r="AB139" i="54" s="1"/>
  <c r="Z64" i="54"/>
  <c r="AB64" i="54" s="1"/>
  <c r="Z70" i="54"/>
  <c r="AB70" i="54" s="1"/>
  <c r="Z88" i="54"/>
  <c r="AB88" i="54" s="1"/>
  <c r="Z94" i="54"/>
  <c r="AB94" i="54" s="1"/>
  <c r="Z100" i="54"/>
  <c r="AB100" i="54" s="1"/>
  <c r="Z106" i="54"/>
  <c r="AB106" i="54" s="1"/>
  <c r="Z112" i="54"/>
  <c r="AB112" i="54" s="1"/>
  <c r="Z124" i="54"/>
  <c r="AB124" i="54" s="1"/>
  <c r="Z66" i="54"/>
  <c r="AB66" i="54" s="1"/>
  <c r="Z72" i="54"/>
  <c r="AB72" i="54" s="1"/>
  <c r="Z86" i="54"/>
  <c r="AB86" i="54" s="1"/>
  <c r="Z92" i="54"/>
  <c r="AB92" i="54" s="1"/>
  <c r="Z98" i="54"/>
  <c r="AB98" i="54" s="1"/>
  <c r="Z102" i="54"/>
  <c r="AB102" i="54" s="1"/>
  <c r="Z108" i="54"/>
  <c r="AB108" i="54" s="1"/>
  <c r="Z116" i="54"/>
  <c r="AB116" i="54" s="1"/>
  <c r="Z132" i="54"/>
  <c r="AB132" i="54" s="1"/>
  <c r="Z141" i="54"/>
  <c r="AB141" i="54" s="1"/>
  <c r="Z292" i="54"/>
  <c r="AB292" i="54" s="1"/>
  <c r="Z300" i="54"/>
  <c r="AB300" i="54" s="1"/>
  <c r="Z302" i="54"/>
  <c r="AB302" i="54" s="1"/>
  <c r="Z304" i="54"/>
  <c r="AB304" i="54" s="1"/>
  <c r="Z306" i="54"/>
  <c r="AB306" i="54" s="1"/>
  <c r="Z145" i="54"/>
  <c r="AB145" i="54" s="1"/>
  <c r="Z147" i="54"/>
  <c r="AB147" i="54" s="1"/>
  <c r="Z149" i="54"/>
  <c r="AB149" i="54" s="1"/>
  <c r="Z155" i="54"/>
  <c r="AB155" i="54" s="1"/>
  <c r="Z157" i="54"/>
  <c r="AB157" i="54" s="1"/>
  <c r="Z165" i="54"/>
  <c r="AB165" i="54" s="1"/>
  <c r="Z171" i="54"/>
  <c r="AB171" i="54" s="1"/>
  <c r="Z173" i="54"/>
  <c r="AB173" i="54" s="1"/>
  <c r="Z177" i="54"/>
  <c r="AB177" i="54" s="1"/>
  <c r="Z179" i="54"/>
  <c r="AB179" i="54" s="1"/>
  <c r="Z67" i="54"/>
  <c r="AB67" i="54" s="1"/>
  <c r="Z71" i="54"/>
  <c r="AB71" i="54" s="1"/>
  <c r="Z74" i="54"/>
  <c r="AB74" i="54" s="1"/>
  <c r="Z76" i="54"/>
  <c r="AB76" i="54" s="1"/>
  <c r="Z78" i="54"/>
  <c r="AB78" i="54" s="1"/>
  <c r="Z80" i="54"/>
  <c r="AB80" i="54" s="1"/>
  <c r="Z82" i="54"/>
  <c r="AB82" i="54" s="1"/>
  <c r="Z84" i="54"/>
  <c r="AB84" i="54" s="1"/>
  <c r="Z85" i="54"/>
  <c r="AB85" i="54" s="1"/>
  <c r="Z91" i="54"/>
  <c r="AB91" i="54" s="1"/>
  <c r="Z93" i="54"/>
  <c r="AB93" i="54" s="1"/>
  <c r="Z95" i="54"/>
  <c r="AB95" i="54" s="1"/>
  <c r="Z97" i="54"/>
  <c r="AB97" i="54" s="1"/>
  <c r="Z101" i="54"/>
  <c r="AB101" i="54" s="1"/>
  <c r="Z107" i="54"/>
  <c r="AB107" i="54" s="1"/>
  <c r="Z109" i="54"/>
  <c r="AB109" i="54" s="1"/>
  <c r="Z113" i="54"/>
  <c r="AB113" i="54" s="1"/>
  <c r="Z117" i="54"/>
  <c r="AB117" i="54" s="1"/>
  <c r="Z123" i="54"/>
  <c r="AB123" i="54" s="1"/>
  <c r="Z125" i="54"/>
  <c r="AB125" i="54" s="1"/>
  <c r="Z133" i="54"/>
  <c r="AB133" i="54" s="1"/>
  <c r="Z138" i="54"/>
  <c r="AB138" i="54" s="1"/>
  <c r="Z140" i="54"/>
  <c r="AB140" i="54" s="1"/>
  <c r="Z8" i="54"/>
  <c r="AB8" i="54" s="1"/>
  <c r="Z12" i="54"/>
  <c r="AB12" i="54" s="1"/>
  <c r="Z16" i="54"/>
  <c r="AB16" i="54" s="1"/>
  <c r="Z20" i="54"/>
  <c r="AB20" i="54" s="1"/>
  <c r="Z24" i="54"/>
  <c r="AB24" i="54" s="1"/>
  <c r="Z28" i="54"/>
  <c r="AB28" i="54" s="1"/>
  <c r="Z32" i="54"/>
  <c r="AB32" i="54" s="1"/>
  <c r="Z36" i="54"/>
  <c r="AB36" i="54" s="1"/>
  <c r="Z40" i="54"/>
  <c r="AB40" i="54" s="1"/>
  <c r="Z44" i="54"/>
  <c r="AB44" i="54" s="1"/>
  <c r="Z48" i="54"/>
  <c r="AB48" i="54" s="1"/>
  <c r="Z52" i="54"/>
  <c r="AB52" i="54" s="1"/>
  <c r="Z56" i="54"/>
  <c r="AB56" i="54" s="1"/>
  <c r="Z60" i="54"/>
  <c r="AB60" i="54" s="1"/>
  <c r="Z4" i="54"/>
  <c r="AB4" i="54" s="1"/>
  <c r="Z6" i="54"/>
  <c r="AB6" i="54" s="1"/>
  <c r="Z10" i="54"/>
  <c r="AB10" i="54" s="1"/>
  <c r="Z14" i="54"/>
  <c r="AB14" i="54" s="1"/>
  <c r="Z18" i="54"/>
  <c r="AB18" i="54" s="1"/>
  <c r="Z22" i="54"/>
  <c r="AB22" i="54" s="1"/>
  <c r="Z26" i="54"/>
  <c r="AB26" i="54" s="1"/>
  <c r="Z30" i="54"/>
  <c r="AB30" i="54" s="1"/>
  <c r="Z34" i="54"/>
  <c r="AB34" i="54" s="1"/>
  <c r="Z38" i="54"/>
  <c r="AB38" i="54" s="1"/>
  <c r="Z42" i="54"/>
  <c r="AB42" i="54" s="1"/>
  <c r="Z46" i="54"/>
  <c r="AB46" i="54" s="1"/>
  <c r="Z50" i="54"/>
  <c r="AB50" i="54" s="1"/>
  <c r="Z54" i="54"/>
  <c r="AB54" i="54" s="1"/>
  <c r="Z58" i="54"/>
  <c r="AB58" i="54" s="1"/>
  <c r="Z62" i="54"/>
  <c r="AB62" i="54" s="1"/>
  <c r="Z7" i="54"/>
  <c r="AB7" i="54" s="1"/>
  <c r="Z11" i="54"/>
  <c r="AB11" i="54" s="1"/>
  <c r="Z19" i="54"/>
  <c r="AB19" i="54" s="1"/>
  <c r="Z27" i="54"/>
  <c r="AB27" i="54" s="1"/>
  <c r="Z43" i="54"/>
  <c r="AB43" i="54" s="1"/>
  <c r="Z47" i="54"/>
  <c r="AB47" i="54" s="1"/>
  <c r="Z51" i="54"/>
  <c r="AB51" i="54" s="1"/>
  <c r="Z55" i="54"/>
  <c r="AB55" i="54" s="1"/>
  <c r="Z59" i="54"/>
  <c r="AB59" i="54" s="1"/>
  <c r="Z5" i="54"/>
  <c r="AB5" i="54" s="1"/>
  <c r="Z9" i="54"/>
  <c r="AB9" i="54" s="1"/>
  <c r="Z17" i="54"/>
  <c r="AB17" i="54" s="1"/>
  <c r="Z29" i="54"/>
  <c r="AB29" i="54" s="1"/>
  <c r="Z33" i="54"/>
  <c r="AB33" i="54" s="1"/>
  <c r="Z37" i="54"/>
  <c r="AB37" i="54" s="1"/>
  <c r="Z45" i="54"/>
  <c r="AB45" i="54" s="1"/>
  <c r="Z57" i="54"/>
  <c r="AB57" i="54" s="1"/>
  <c r="Z144" i="54"/>
  <c r="AB144" i="54" s="1"/>
  <c r="Z146" i="54"/>
  <c r="AB146" i="54" s="1"/>
  <c r="Z148" i="54"/>
  <c r="AB148" i="54" s="1"/>
  <c r="Z150" i="54"/>
  <c r="AB150" i="54" s="1"/>
  <c r="Z152" i="54"/>
  <c r="AB152" i="54" s="1"/>
  <c r="Z154" i="54"/>
  <c r="AB154" i="54" s="1"/>
  <c r="Z156" i="54"/>
  <c r="AB156" i="54" s="1"/>
  <c r="Z158" i="54"/>
  <c r="AB158" i="54" s="1"/>
  <c r="Z160" i="54"/>
  <c r="AB160" i="54" s="1"/>
  <c r="Z166" i="54"/>
  <c r="AB166" i="54" s="1"/>
  <c r="Z168" i="54"/>
  <c r="AB168" i="54" s="1"/>
  <c r="Z172" i="54"/>
  <c r="AB172" i="54" s="1"/>
  <c r="Z174" i="54"/>
  <c r="AB174" i="54" s="1"/>
  <c r="Z176" i="54"/>
  <c r="AB176" i="54" s="1"/>
  <c r="Z178" i="54"/>
  <c r="AB178" i="54" s="1"/>
  <c r="Z181" i="54"/>
  <c r="AB181" i="54" s="1"/>
  <c r="Z186" i="54"/>
  <c r="AB186" i="54" s="1"/>
  <c r="Z188" i="54"/>
  <c r="AB188" i="54" s="1"/>
  <c r="Z194" i="54"/>
  <c r="AB194" i="54" s="1"/>
  <c r="Z196" i="54"/>
  <c r="AB196" i="54" s="1"/>
  <c r="Z198" i="54"/>
  <c r="AB198" i="54" s="1"/>
  <c r="Z200" i="54"/>
  <c r="AB200" i="54" s="1"/>
  <c r="Z212" i="54"/>
  <c r="AB212" i="54" s="1"/>
  <c r="Z214" i="54"/>
  <c r="AB214" i="54" s="1"/>
  <c r="Z216" i="54"/>
  <c r="AB216" i="54" s="1"/>
  <c r="Z218" i="54"/>
  <c r="AB218" i="54" s="1"/>
  <c r="Z220" i="54"/>
  <c r="AB220" i="54" s="1"/>
  <c r="Z228" i="54"/>
  <c r="AB228" i="54" s="1"/>
  <c r="Z230" i="54"/>
  <c r="AB230" i="54" s="1"/>
  <c r="Z232" i="54"/>
  <c r="AB232" i="54" s="1"/>
  <c r="Z239" i="54"/>
  <c r="AB239" i="54" s="1"/>
  <c r="Z245" i="54"/>
  <c r="AB245" i="54" s="1"/>
  <c r="Z251" i="54"/>
  <c r="AB251" i="54" s="1"/>
  <c r="Z255" i="54"/>
  <c r="AB255" i="54" s="1"/>
  <c r="Z261" i="54"/>
  <c r="AB261" i="54" s="1"/>
  <c r="Z267" i="54"/>
  <c r="AB267" i="54" s="1"/>
  <c r="Z271" i="54"/>
  <c r="AB271" i="54" s="1"/>
  <c r="Z277" i="54"/>
  <c r="AB277" i="54" s="1"/>
  <c r="Z283" i="54"/>
  <c r="AB283" i="54" s="1"/>
  <c r="Z285" i="54"/>
  <c r="AB285" i="54" s="1"/>
  <c r="Z287" i="54"/>
  <c r="AB287" i="54" s="1"/>
  <c r="Z288" i="54"/>
  <c r="AB288" i="54" s="1"/>
  <c r="Z290" i="54"/>
  <c r="AB290" i="54" s="1"/>
  <c r="Z293" i="54"/>
  <c r="AB293" i="54" s="1"/>
  <c r="Z303" i="54"/>
  <c r="AB303" i="54" s="1"/>
  <c r="Z305" i="54"/>
  <c r="AB305" i="54" s="1"/>
  <c r="C2" i="38"/>
  <c r="B11" i="53" s="1"/>
  <c r="C3" i="38"/>
  <c r="B12" i="53" s="1"/>
  <c r="C4" i="38"/>
  <c r="B13" i="53" s="1"/>
  <c r="C268" i="39" l="1"/>
  <c r="W3" i="54"/>
  <c r="X3" i="54" s="1"/>
  <c r="W19" i="54"/>
  <c r="X19" i="54" s="1"/>
  <c r="W83" i="54"/>
  <c r="X83" i="54" s="1"/>
  <c r="W152" i="54"/>
  <c r="X152" i="54" s="1"/>
  <c r="W217" i="54"/>
  <c r="X217" i="54" s="1"/>
  <c r="W278" i="54"/>
  <c r="X278" i="54" s="1"/>
  <c r="W27" i="54"/>
  <c r="X27" i="54" s="1"/>
  <c r="W99" i="54"/>
  <c r="X99" i="54" s="1"/>
  <c r="P13" i="57"/>
  <c r="Q13" i="57" s="1"/>
  <c r="W218" i="54"/>
  <c r="X218" i="54" s="1"/>
  <c r="W279" i="54"/>
  <c r="X279" i="54" s="1"/>
  <c r="W35" i="54"/>
  <c r="X35" i="54" s="1"/>
  <c r="W93" i="54"/>
  <c r="X93" i="54" s="1"/>
  <c r="W154" i="54"/>
  <c r="X154" i="54" s="1"/>
  <c r="W219" i="54"/>
  <c r="X219" i="54" s="1"/>
  <c r="W288" i="54"/>
  <c r="X288" i="54" s="1"/>
  <c r="W49" i="54"/>
  <c r="X49" i="54" s="1"/>
  <c r="W109" i="54"/>
  <c r="X109" i="54" s="1"/>
  <c r="W175" i="54"/>
  <c r="X175" i="54" s="1"/>
  <c r="W244" i="54"/>
  <c r="X244" i="54" s="1"/>
  <c r="W305" i="54"/>
  <c r="X305" i="54" s="1"/>
  <c r="W57" i="54"/>
  <c r="X57" i="54" s="1"/>
  <c r="W125" i="54"/>
  <c r="X125" i="54" s="1"/>
  <c r="P17" i="57"/>
  <c r="Q17" i="57" s="1"/>
  <c r="W253" i="54"/>
  <c r="X253" i="54" s="1"/>
  <c r="W8" i="54"/>
  <c r="X8" i="54" s="1"/>
  <c r="W65" i="54"/>
  <c r="X65" i="54" s="1"/>
  <c r="P12" i="57"/>
  <c r="Q12" i="57" s="1"/>
  <c r="W192" i="54"/>
  <c r="X192" i="54" s="1"/>
  <c r="W254" i="54"/>
  <c r="X254" i="54" s="1"/>
  <c r="W9" i="54"/>
  <c r="X9" i="54" s="1"/>
  <c r="W66" i="54"/>
  <c r="X66" i="54" s="1"/>
  <c r="W134" i="54"/>
  <c r="X134" i="54" s="1"/>
  <c r="W193" i="54"/>
  <c r="X193" i="54" s="1"/>
  <c r="W262" i="54"/>
  <c r="X262" i="54" s="1"/>
  <c r="W25" i="54"/>
  <c r="X25" i="54" s="1"/>
  <c r="W90" i="54"/>
  <c r="X90" i="54" s="1"/>
  <c r="W151" i="54"/>
  <c r="X151" i="54" s="1"/>
  <c r="W216" i="54"/>
  <c r="X216" i="54" s="1"/>
  <c r="P22" i="57"/>
  <c r="Q22" i="57" s="1"/>
  <c r="W26" i="54"/>
  <c r="X26" i="54" s="1"/>
  <c r="W136" i="54"/>
  <c r="X136" i="54" s="1"/>
  <c r="W33" i="54"/>
  <c r="X33" i="54" s="1"/>
  <c r="W91" i="54"/>
  <c r="X91" i="54" s="1"/>
  <c r="W160" i="54"/>
  <c r="X160" i="54" s="1"/>
  <c r="W225" i="54"/>
  <c r="X225" i="54" s="1"/>
  <c r="W286" i="54"/>
  <c r="X286" i="54" s="1"/>
  <c r="W34" i="54"/>
  <c r="X34" i="54" s="1"/>
  <c r="W107" i="54"/>
  <c r="X107" i="54" s="1"/>
  <c r="P14" i="57"/>
  <c r="Q14" i="57" s="1"/>
  <c r="W226" i="54"/>
  <c r="X226" i="54" s="1"/>
  <c r="W287" i="54"/>
  <c r="X287" i="54" s="1"/>
  <c r="P4" i="57"/>
  <c r="Q4" i="57" s="1"/>
  <c r="W100" i="54"/>
  <c r="X100" i="54" s="1"/>
  <c r="P15" i="57"/>
  <c r="Q15" i="57" s="1"/>
  <c r="W235" i="54"/>
  <c r="X235" i="54" s="1"/>
  <c r="W304" i="54"/>
  <c r="X304" i="54" s="1"/>
  <c r="W56" i="54"/>
  <c r="X56" i="54" s="1"/>
  <c r="W116" i="54"/>
  <c r="X116" i="54" s="1"/>
  <c r="W183" i="54"/>
  <c r="X183" i="54" s="1"/>
  <c r="W252" i="54"/>
  <c r="X252" i="54" s="1"/>
  <c r="W7" i="54"/>
  <c r="X7" i="54" s="1"/>
  <c r="W64" i="54"/>
  <c r="X64" i="54" s="1"/>
  <c r="W133" i="54"/>
  <c r="X133" i="54" s="1"/>
  <c r="W198" i="54"/>
  <c r="X198" i="54" s="1"/>
  <c r="W260" i="54"/>
  <c r="X260" i="54" s="1"/>
  <c r="W16" i="54"/>
  <c r="X16" i="54" s="1"/>
  <c r="P9" i="57"/>
  <c r="Q9" i="57" s="1"/>
  <c r="W141" i="54"/>
  <c r="X141" i="54" s="1"/>
  <c r="W199" i="54"/>
  <c r="X199" i="54" s="1"/>
  <c r="W261" i="54"/>
  <c r="X261" i="54" s="1"/>
  <c r="W17" i="54"/>
  <c r="X17" i="54" s="1"/>
  <c r="W73" i="54"/>
  <c r="X73" i="54" s="1"/>
  <c r="W142" i="54"/>
  <c r="X142" i="54" s="1"/>
  <c r="W200" i="54"/>
  <c r="X200" i="54" s="1"/>
  <c r="W270" i="54"/>
  <c r="X270" i="54" s="1"/>
  <c r="P3" i="57"/>
  <c r="Q3" i="57" s="1"/>
  <c r="W98" i="54"/>
  <c r="X98" i="54" s="1"/>
  <c r="W159" i="54"/>
  <c r="X159" i="54" s="1"/>
  <c r="W224" i="54"/>
  <c r="X224" i="54" s="1"/>
  <c r="W285" i="54"/>
  <c r="X285" i="54" s="1"/>
  <c r="W87" i="54"/>
  <c r="X87" i="54" s="1"/>
  <c r="W68" i="54"/>
  <c r="X68" i="54" s="1"/>
  <c r="W41" i="54"/>
  <c r="X41" i="54" s="1"/>
  <c r="W106" i="54"/>
  <c r="X106" i="54" s="1"/>
  <c r="W167" i="54"/>
  <c r="X167" i="54" s="1"/>
  <c r="W233" i="54"/>
  <c r="X233" i="54" s="1"/>
  <c r="W294" i="54"/>
  <c r="X294" i="54" s="1"/>
  <c r="W42" i="54"/>
  <c r="X42" i="54" s="1"/>
  <c r="W114" i="54"/>
  <c r="X114" i="54" s="1"/>
  <c r="W173" i="54"/>
  <c r="X173" i="54" s="1"/>
  <c r="W234" i="54"/>
  <c r="X234" i="54" s="1"/>
  <c r="W303" i="54"/>
  <c r="X303" i="54" s="1"/>
  <c r="P6" i="57"/>
  <c r="Q6" i="57" s="1"/>
  <c r="W108" i="54"/>
  <c r="X108" i="54" s="1"/>
  <c r="W174" i="54"/>
  <c r="X174" i="54" s="1"/>
  <c r="W243" i="54"/>
  <c r="X243" i="54" s="1"/>
  <c r="W6" i="54"/>
  <c r="X6" i="54" s="1"/>
  <c r="W63" i="54"/>
  <c r="X63" i="54" s="1"/>
  <c r="W132" i="54"/>
  <c r="X132" i="54" s="1"/>
  <c r="W197" i="54"/>
  <c r="X197" i="54" s="1"/>
  <c r="W259" i="54"/>
  <c r="X259" i="54" s="1"/>
  <c r="W15" i="54"/>
  <c r="X15" i="54" s="1"/>
  <c r="W72" i="54"/>
  <c r="X72" i="54" s="1"/>
  <c r="W140" i="54"/>
  <c r="X140" i="54" s="1"/>
  <c r="W205" i="54"/>
  <c r="X205" i="54" s="1"/>
  <c r="W268" i="54"/>
  <c r="X268" i="54" s="1"/>
  <c r="W23" i="54"/>
  <c r="X23" i="54" s="1"/>
  <c r="W80" i="54"/>
  <c r="X80" i="54" s="1"/>
  <c r="W149" i="54"/>
  <c r="X149" i="54" s="1"/>
  <c r="W206" i="54"/>
  <c r="X206" i="54" s="1"/>
  <c r="W269" i="54"/>
  <c r="X269" i="54" s="1"/>
  <c r="W24" i="54"/>
  <c r="X24" i="54" s="1"/>
  <c r="W81" i="54"/>
  <c r="X81" i="54" s="1"/>
  <c r="W150" i="54"/>
  <c r="X150" i="54" s="1"/>
  <c r="W207" i="54"/>
  <c r="X207" i="54" s="1"/>
  <c r="W277" i="54"/>
  <c r="X277" i="54" s="1"/>
  <c r="W47" i="54"/>
  <c r="X47" i="54" s="1"/>
  <c r="W105" i="54"/>
  <c r="X105" i="54" s="1"/>
  <c r="W166" i="54"/>
  <c r="X166" i="54" s="1"/>
  <c r="W232" i="54"/>
  <c r="X232" i="54" s="1"/>
  <c r="W301" i="54"/>
  <c r="X301" i="54" s="1"/>
  <c r="P5" i="57"/>
  <c r="Q5" i="57" s="1"/>
  <c r="W113" i="54"/>
  <c r="X113" i="54" s="1"/>
  <c r="P16" i="57"/>
  <c r="Q16" i="57" s="1"/>
  <c r="W241" i="54"/>
  <c r="X241" i="54" s="1"/>
  <c r="W302" i="54"/>
  <c r="X302" i="54" s="1"/>
  <c r="W48" i="54"/>
  <c r="X48" i="54" s="1"/>
  <c r="W122" i="54"/>
  <c r="X122" i="54" s="1"/>
  <c r="W181" i="54"/>
  <c r="X181" i="54" s="1"/>
  <c r="W242" i="54"/>
  <c r="X242" i="54" s="1"/>
  <c r="W310" i="54"/>
  <c r="X310" i="54" s="1"/>
  <c r="W55" i="54"/>
  <c r="X55" i="54" s="1"/>
  <c r="W115" i="54"/>
  <c r="X115" i="54" s="1"/>
  <c r="W182" i="54"/>
  <c r="X182" i="54" s="1"/>
  <c r="W251" i="54"/>
  <c r="X251" i="54" s="1"/>
  <c r="W14" i="54"/>
  <c r="X14" i="54" s="1"/>
  <c r="W71" i="54"/>
  <c r="X71" i="54" s="1"/>
  <c r="W139" i="54"/>
  <c r="X139" i="54" s="1"/>
  <c r="W204" i="54"/>
  <c r="X204" i="54" s="1"/>
  <c r="W267" i="54"/>
  <c r="X267" i="54" s="1"/>
  <c r="P2" i="57"/>
  <c r="Q2" i="57" s="1"/>
  <c r="W79" i="54"/>
  <c r="X79" i="54" s="1"/>
  <c r="W148" i="54"/>
  <c r="X148" i="54" s="1"/>
  <c r="W213" i="54"/>
  <c r="X213" i="54" s="1"/>
  <c r="W275" i="54"/>
  <c r="X275" i="54" s="1"/>
  <c r="W31" i="54"/>
  <c r="X31" i="54" s="1"/>
  <c r="W88" i="54"/>
  <c r="X88" i="54" s="1"/>
  <c r="W157" i="54"/>
  <c r="X157" i="54" s="1"/>
  <c r="W214" i="54"/>
  <c r="X214" i="54" s="1"/>
  <c r="W276" i="54"/>
  <c r="X276" i="54" s="1"/>
  <c r="W32" i="54"/>
  <c r="X32" i="54" s="1"/>
  <c r="W89" i="54"/>
  <c r="X89" i="54" s="1"/>
  <c r="W158" i="54"/>
  <c r="X158" i="54" s="1"/>
  <c r="W215" i="54"/>
  <c r="X215" i="54" s="1"/>
  <c r="W284" i="54"/>
  <c r="X284" i="54" s="1"/>
  <c r="W52" i="54"/>
  <c r="X52" i="54" s="1"/>
  <c r="W112" i="54"/>
  <c r="X112" i="54" s="1"/>
  <c r="W179" i="54"/>
  <c r="X179" i="54" s="1"/>
  <c r="W240" i="54"/>
  <c r="X240" i="54" s="1"/>
  <c r="W308" i="54"/>
  <c r="X308" i="54" s="1"/>
  <c r="W53" i="54"/>
  <c r="X53" i="54" s="1"/>
  <c r="W121" i="54"/>
  <c r="X121" i="54" s="1"/>
  <c r="W188" i="54"/>
  <c r="X188" i="54" s="1"/>
  <c r="W249" i="54"/>
  <c r="X249" i="54" s="1"/>
  <c r="W309" i="54"/>
  <c r="X309" i="54" s="1"/>
  <c r="W54" i="54"/>
  <c r="X54" i="54" s="1"/>
  <c r="W130" i="54"/>
  <c r="X130" i="54" s="1"/>
  <c r="W189" i="54"/>
  <c r="X189" i="54" s="1"/>
  <c r="W5" i="54"/>
  <c r="X5" i="54" s="1"/>
  <c r="W62" i="54"/>
  <c r="X62" i="54" s="1"/>
  <c r="W123" i="54"/>
  <c r="X123" i="54" s="1"/>
  <c r="W190" i="54"/>
  <c r="X190" i="54" s="1"/>
  <c r="P20" i="57"/>
  <c r="Q20" i="57" s="1"/>
  <c r="W22" i="54"/>
  <c r="X22" i="54" s="1"/>
  <c r="W78" i="54"/>
  <c r="X78" i="54" s="1"/>
  <c r="W147" i="54"/>
  <c r="X147" i="54" s="1"/>
  <c r="W212" i="54"/>
  <c r="X212" i="54" s="1"/>
  <c r="W274" i="54"/>
  <c r="X274" i="54" s="1"/>
  <c r="W30" i="54"/>
  <c r="X30" i="54" s="1"/>
  <c r="W95" i="54"/>
  <c r="X95" i="54" s="1"/>
  <c r="W156" i="54"/>
  <c r="X156" i="54" s="1"/>
  <c r="W221" i="54"/>
  <c r="X221" i="54" s="1"/>
  <c r="W282" i="54"/>
  <c r="X282" i="54" s="1"/>
  <c r="W38" i="54"/>
  <c r="X38" i="54" s="1"/>
  <c r="W96" i="54"/>
  <c r="X96" i="54" s="1"/>
  <c r="W164" i="54"/>
  <c r="X164" i="54" s="1"/>
  <c r="W222" i="54"/>
  <c r="X222" i="54" s="1"/>
  <c r="W283" i="54"/>
  <c r="X283" i="54" s="1"/>
  <c r="W39" i="54"/>
  <c r="X39" i="54" s="1"/>
  <c r="W97" i="54"/>
  <c r="X97" i="54" s="1"/>
  <c r="W165" i="54"/>
  <c r="X165" i="54" s="1"/>
  <c r="W231" i="54"/>
  <c r="X231" i="54" s="1"/>
  <c r="W292" i="54"/>
  <c r="X292" i="54" s="1"/>
  <c r="W60" i="54"/>
  <c r="X60" i="54" s="1"/>
  <c r="W120" i="54"/>
  <c r="X120" i="54" s="1"/>
  <c r="W187" i="54"/>
  <c r="X187" i="54" s="1"/>
  <c r="W248" i="54"/>
  <c r="X248" i="54" s="1"/>
  <c r="W61" i="54"/>
  <c r="X61" i="54" s="1"/>
  <c r="W129" i="54"/>
  <c r="X129" i="54" s="1"/>
  <c r="W195" i="54"/>
  <c r="X195" i="54" s="1"/>
  <c r="W257" i="54"/>
  <c r="X257" i="54" s="1"/>
  <c r="W4" i="54"/>
  <c r="X4" i="54" s="1"/>
  <c r="P8" i="57"/>
  <c r="Q8" i="57" s="1"/>
  <c r="W137" i="54"/>
  <c r="X137" i="54" s="1"/>
  <c r="P18" i="57"/>
  <c r="Q18" i="57" s="1"/>
  <c r="W258" i="54"/>
  <c r="X258" i="54" s="1"/>
  <c r="W13" i="54"/>
  <c r="X13" i="54" s="1"/>
  <c r="W70" i="54"/>
  <c r="X70" i="54" s="1"/>
  <c r="W131" i="54"/>
  <c r="X131" i="54" s="1"/>
  <c r="W196" i="54"/>
  <c r="X196" i="54" s="1"/>
  <c r="W266" i="54"/>
  <c r="X266" i="54" s="1"/>
  <c r="W29" i="54"/>
  <c r="X29" i="54" s="1"/>
  <c r="W86" i="54"/>
  <c r="X86" i="54" s="1"/>
  <c r="W155" i="54"/>
  <c r="X155" i="54" s="1"/>
  <c r="W220" i="54"/>
  <c r="X220" i="54" s="1"/>
  <c r="W281" i="54"/>
  <c r="X281" i="54" s="1"/>
  <c r="W37" i="54"/>
  <c r="X37" i="54" s="1"/>
  <c r="W102" i="54"/>
  <c r="X102" i="54" s="1"/>
  <c r="W163" i="54"/>
  <c r="X163" i="54" s="1"/>
  <c r="W229" i="54"/>
  <c r="X229" i="54" s="1"/>
  <c r="W290" i="54"/>
  <c r="X290" i="54" s="1"/>
  <c r="W45" i="54"/>
  <c r="X45" i="54" s="1"/>
  <c r="W103" i="54"/>
  <c r="X103" i="54" s="1"/>
  <c r="W170" i="54"/>
  <c r="X170" i="54" s="1"/>
  <c r="W230" i="54"/>
  <c r="X230" i="54" s="1"/>
  <c r="W291" i="54"/>
  <c r="X291" i="54" s="1"/>
  <c r="W46" i="54"/>
  <c r="X46" i="54" s="1"/>
  <c r="W104" i="54"/>
  <c r="X104" i="54" s="1"/>
  <c r="W171" i="54"/>
  <c r="X171" i="54" s="1"/>
  <c r="W239" i="54"/>
  <c r="X239" i="54" s="1"/>
  <c r="W300" i="54"/>
  <c r="X300" i="54" s="1"/>
  <c r="W67" i="54"/>
  <c r="X67" i="54" s="1"/>
  <c r="W128" i="54"/>
  <c r="X128" i="54" s="1"/>
  <c r="W194" i="54"/>
  <c r="X194" i="54" s="1"/>
  <c r="W256" i="54"/>
  <c r="X256" i="54" s="1"/>
  <c r="W10" i="54"/>
  <c r="X10" i="54" s="1"/>
  <c r="P19" i="57"/>
  <c r="Q19" i="57" s="1"/>
  <c r="W264" i="54"/>
  <c r="X264" i="54" s="1"/>
  <c r="W12" i="54"/>
  <c r="X12" i="54" s="1"/>
  <c r="W69" i="54"/>
  <c r="X69" i="54" s="1"/>
  <c r="W145" i="54"/>
  <c r="X145" i="54" s="1"/>
  <c r="W202" i="54"/>
  <c r="X202" i="54" s="1"/>
  <c r="W265" i="54"/>
  <c r="X265" i="54" s="1"/>
  <c r="W21" i="54"/>
  <c r="X21" i="54" s="1"/>
  <c r="W77" i="54"/>
  <c r="X77" i="54" s="1"/>
  <c r="W138" i="54"/>
  <c r="X138" i="54" s="1"/>
  <c r="W203" i="54"/>
  <c r="X203" i="54" s="1"/>
  <c r="W273" i="54"/>
  <c r="X273" i="54" s="1"/>
  <c r="W36" i="54"/>
  <c r="X36" i="54" s="1"/>
  <c r="W94" i="54"/>
  <c r="X94" i="54" s="1"/>
  <c r="W162" i="54"/>
  <c r="X162" i="54" s="1"/>
  <c r="W228" i="54"/>
  <c r="X228" i="54" s="1"/>
  <c r="W289" i="54"/>
  <c r="X289" i="54" s="1"/>
  <c r="W44" i="54"/>
  <c r="X44" i="54" s="1"/>
  <c r="P11" i="57"/>
  <c r="Q11" i="57" s="1"/>
  <c r="W176" i="54"/>
  <c r="X176" i="54" s="1"/>
  <c r="W237" i="54"/>
  <c r="X237" i="54" s="1"/>
  <c r="W298" i="54"/>
  <c r="X298" i="54" s="1"/>
  <c r="P7" i="57"/>
  <c r="Q7" i="57" s="1"/>
  <c r="W118" i="54"/>
  <c r="X118" i="54" s="1"/>
  <c r="W177" i="54"/>
  <c r="X177" i="54" s="1"/>
  <c r="W238" i="54"/>
  <c r="X238" i="54" s="1"/>
  <c r="W299" i="54"/>
  <c r="X299" i="54" s="1"/>
  <c r="W51" i="54"/>
  <c r="X51" i="54" s="1"/>
  <c r="W119" i="54"/>
  <c r="X119" i="54" s="1"/>
  <c r="W178" i="54"/>
  <c r="X178" i="54" s="1"/>
  <c r="W247" i="54"/>
  <c r="X247" i="54" s="1"/>
  <c r="W307" i="54"/>
  <c r="X307" i="54" s="1"/>
  <c r="W74" i="54"/>
  <c r="X74" i="54" s="1"/>
  <c r="W135" i="54"/>
  <c r="X135" i="54" s="1"/>
  <c r="W201" i="54"/>
  <c r="X201" i="54" s="1"/>
  <c r="W263" i="54"/>
  <c r="X263" i="54" s="1"/>
  <c r="W40" i="54"/>
  <c r="X40" i="54" s="1"/>
  <c r="W11" i="54"/>
  <c r="X11" i="54" s="1"/>
  <c r="W75" i="54"/>
  <c r="X75" i="54" s="1"/>
  <c r="W144" i="54"/>
  <c r="X144" i="54" s="1"/>
  <c r="W209" i="54"/>
  <c r="X209" i="54" s="1"/>
  <c r="W272" i="54"/>
  <c r="X272" i="54" s="1"/>
  <c r="W20" i="54"/>
  <c r="X20" i="54" s="1"/>
  <c r="W84" i="54"/>
  <c r="X84" i="54" s="1"/>
  <c r="W153" i="54"/>
  <c r="X153" i="54" s="1"/>
  <c r="W210" i="54"/>
  <c r="X210" i="54" s="1"/>
  <c r="P21" i="57"/>
  <c r="Q21" i="57" s="1"/>
  <c r="W28" i="54"/>
  <c r="X28" i="54" s="1"/>
  <c r="W85" i="54"/>
  <c r="X85" i="54" s="1"/>
  <c r="W146" i="54"/>
  <c r="X146" i="54" s="1"/>
  <c r="W211" i="54"/>
  <c r="X211" i="54" s="1"/>
  <c r="W280" i="54"/>
  <c r="X280" i="54" s="1"/>
  <c r="W43" i="54"/>
  <c r="X43" i="54" s="1"/>
  <c r="W101" i="54"/>
  <c r="X101" i="54" s="1"/>
  <c r="W168" i="54"/>
  <c r="X168" i="54" s="1"/>
  <c r="W236" i="54"/>
  <c r="X236" i="54" s="1"/>
  <c r="W297" i="54"/>
  <c r="X297" i="54" s="1"/>
  <c r="W50" i="54"/>
  <c r="X50" i="54" s="1"/>
  <c r="W117" i="54"/>
  <c r="X117" i="54" s="1"/>
  <c r="W184" i="54"/>
  <c r="X184" i="54" s="1"/>
  <c r="W245" i="54"/>
  <c r="X245" i="54" s="1"/>
  <c r="W306" i="54"/>
  <c r="X306" i="54" s="1"/>
  <c r="W58" i="54"/>
  <c r="X58" i="54" s="1"/>
  <c r="W126" i="54"/>
  <c r="X126" i="54" s="1"/>
  <c r="W185" i="54"/>
  <c r="X185" i="54" s="1"/>
  <c r="W246" i="54"/>
  <c r="X246" i="54" s="1"/>
  <c r="P23" i="57"/>
  <c r="Q23" i="57" s="1"/>
  <c r="W59" i="54"/>
  <c r="X59" i="54" s="1"/>
  <c r="W127" i="54"/>
  <c r="X127" i="54" s="1"/>
  <c r="W186" i="54"/>
  <c r="X186" i="54" s="1"/>
  <c r="W255" i="54"/>
  <c r="X255" i="54" s="1"/>
  <c r="W18" i="54"/>
  <c r="X18" i="54" s="1"/>
  <c r="W82" i="54"/>
  <c r="X82" i="54" s="1"/>
  <c r="W143" i="54"/>
  <c r="X143" i="54" s="1"/>
  <c r="W208" i="54"/>
  <c r="X208" i="54" s="1"/>
  <c r="W271" i="54"/>
  <c r="X271" i="54" s="1"/>
  <c r="W227" i="54"/>
  <c r="X227" i="54" s="1"/>
  <c r="V11" i="57"/>
  <c r="V21" i="57"/>
  <c r="V4" i="57"/>
  <c r="V6" i="57"/>
  <c r="V2" i="57"/>
  <c r="V3" i="57"/>
  <c r="V8" i="57"/>
  <c r="V10" i="57"/>
  <c r="V7" i="57"/>
  <c r="V12" i="57"/>
  <c r="V14" i="57"/>
  <c r="V16" i="57"/>
  <c r="V18" i="57"/>
  <c r="V15" i="57"/>
  <c r="V20" i="57"/>
  <c r="V22" i="57"/>
  <c r="V19" i="57"/>
  <c r="V5" i="57"/>
  <c r="V9" i="57"/>
  <c r="V23" i="57"/>
  <c r="V13" i="57"/>
  <c r="V17" i="57"/>
  <c r="S18" i="61"/>
  <c r="O18" i="61" s="1"/>
  <c r="S2" i="61"/>
  <c r="O2" i="61" s="1"/>
  <c r="S3" i="61"/>
  <c r="O3" i="61" s="1"/>
  <c r="S13" i="61"/>
  <c r="O13" i="61" s="1"/>
  <c r="S17" i="61"/>
  <c r="O17" i="61" s="1"/>
  <c r="S12" i="61"/>
  <c r="O12" i="61" s="1"/>
  <c r="S16" i="61"/>
  <c r="O16" i="61" s="1"/>
  <c r="S21" i="61"/>
  <c r="O21" i="61" s="1"/>
  <c r="S25" i="61"/>
  <c r="O25" i="61" s="1"/>
  <c r="S7" i="61"/>
  <c r="O7" i="61" s="1"/>
  <c r="S19" i="61"/>
  <c r="O19" i="61" s="1"/>
  <c r="S20" i="61"/>
  <c r="O20" i="61" s="1"/>
  <c r="S14" i="61"/>
  <c r="O14" i="61" s="1"/>
  <c r="S23" i="61"/>
  <c r="O23" i="61" s="1"/>
  <c r="S24" i="61"/>
  <c r="O24" i="61" s="1"/>
  <c r="S29" i="61"/>
  <c r="O29" i="61" s="1"/>
  <c r="S31" i="61"/>
  <c r="O31" i="61" s="1"/>
  <c r="S33" i="61"/>
  <c r="O33" i="61" s="1"/>
  <c r="S22" i="61"/>
  <c r="O22" i="61" s="1"/>
  <c r="S5" i="61"/>
  <c r="O5" i="61" s="1"/>
  <c r="S8" i="61"/>
  <c r="O8" i="61" s="1"/>
  <c r="S32" i="61"/>
  <c r="O32" i="61" s="1"/>
  <c r="S27" i="61"/>
  <c r="O27" i="61" s="1"/>
  <c r="S26" i="61"/>
  <c r="O26" i="61" s="1"/>
  <c r="S4" i="61"/>
  <c r="O4" i="61" s="1"/>
  <c r="S10" i="61"/>
  <c r="O10" i="61" s="1"/>
  <c r="S15" i="61"/>
  <c r="O15" i="61" s="1"/>
  <c r="S28" i="61"/>
  <c r="O28" i="61" s="1"/>
  <c r="S30" i="61"/>
  <c r="O30" i="61" s="1"/>
  <c r="S9" i="61"/>
  <c r="O9" i="61" s="1"/>
  <c r="S6" i="61"/>
  <c r="O6" i="61" s="1"/>
  <c r="S11" i="61"/>
  <c r="O11" i="61" s="1"/>
  <c r="C2" i="39"/>
  <c r="C314" i="39"/>
  <c r="C84" i="39"/>
  <c r="C316" i="39"/>
  <c r="C195" i="39"/>
  <c r="H2" i="71"/>
  <c r="I2" i="71" s="1"/>
  <c r="C100" i="39" s="1"/>
  <c r="E9" i="71"/>
  <c r="E8" i="71"/>
  <c r="E11" i="71"/>
  <c r="H4" i="71"/>
  <c r="I4" i="71" s="1"/>
  <c r="C120" i="39" s="1"/>
  <c r="H3" i="71"/>
  <c r="H9" i="71"/>
  <c r="E5" i="71"/>
  <c r="H10" i="71"/>
  <c r="I10" i="71" s="1"/>
  <c r="C186" i="39" s="1"/>
  <c r="H6" i="71"/>
  <c r="I6" i="71" s="1"/>
  <c r="C134" i="39" s="1"/>
  <c r="H13" i="71"/>
  <c r="I13" i="71" s="1"/>
  <c r="C317" i="39" s="1"/>
  <c r="H5" i="71"/>
  <c r="H11" i="71"/>
  <c r="H12" i="71"/>
  <c r="I12" i="71" s="1"/>
  <c r="C241" i="39" s="1"/>
  <c r="H8" i="71"/>
  <c r="E3" i="71"/>
  <c r="Z221" i="54"/>
  <c r="AB221" i="54" s="1"/>
  <c r="Z205" i="54"/>
  <c r="AB205" i="54" s="1"/>
  <c r="Z189" i="54"/>
  <c r="AB189" i="54" s="1"/>
  <c r="Z291" i="54"/>
  <c r="AB291" i="54" s="1"/>
  <c r="Z268" i="54"/>
  <c r="AB268" i="54" s="1"/>
  <c r="Z252" i="54"/>
  <c r="AB252" i="54" s="1"/>
  <c r="Z236" i="54"/>
  <c r="AB236" i="54" s="1"/>
  <c r="Z273" i="54"/>
  <c r="AB273" i="54" s="1"/>
  <c r="Z257" i="54"/>
  <c r="AB257" i="54" s="1"/>
  <c r="Z241" i="54"/>
  <c r="AB241" i="54" s="1"/>
  <c r="Z224" i="54"/>
  <c r="AB224" i="54" s="1"/>
  <c r="Z208" i="54"/>
  <c r="AB208" i="54" s="1"/>
  <c r="Z192" i="54"/>
  <c r="AB192" i="54" s="1"/>
  <c r="Z266" i="54"/>
  <c r="AB266" i="54" s="1"/>
  <c r="Z250" i="54"/>
  <c r="AB250" i="54" s="1"/>
  <c r="Z235" i="54"/>
  <c r="AB235" i="54" s="1"/>
  <c r="Z219" i="54"/>
  <c r="AB219" i="54" s="1"/>
  <c r="Z203" i="54"/>
  <c r="AB203" i="54" s="1"/>
  <c r="Z187" i="54"/>
  <c r="AB187" i="54" s="1"/>
  <c r="Z308" i="54"/>
  <c r="AB308" i="54" s="1"/>
  <c r="Z310" i="54"/>
  <c r="AB310" i="54" s="1"/>
  <c r="Z264" i="54"/>
  <c r="AB264" i="54" s="1"/>
  <c r="Z248" i="54"/>
  <c r="AB248" i="54" s="1"/>
  <c r="Z233" i="54"/>
  <c r="AB233" i="54" s="1"/>
  <c r="Z217" i="54"/>
  <c r="AB217" i="54" s="1"/>
  <c r="Z201" i="54"/>
  <c r="AB201" i="54" s="1"/>
  <c r="Z185" i="54"/>
  <c r="AB185" i="54" s="1"/>
  <c r="Z289" i="54"/>
  <c r="AB289" i="54" s="1"/>
  <c r="Z262" i="54"/>
  <c r="AB262" i="54" s="1"/>
  <c r="Z246" i="54"/>
  <c r="AB246" i="54" s="1"/>
  <c r="Z231" i="54"/>
  <c r="AB231" i="54" s="1"/>
  <c r="Z215" i="54"/>
  <c r="AB215" i="54" s="1"/>
  <c r="Z199" i="54"/>
  <c r="AB199" i="54" s="1"/>
  <c r="Z184" i="54"/>
  <c r="AB184" i="54" s="1"/>
  <c r="Z278" i="54"/>
  <c r="AB278" i="54" s="1"/>
  <c r="Z301" i="54"/>
  <c r="AB301" i="54" s="1"/>
  <c r="Z276" i="54"/>
  <c r="AB276" i="54" s="1"/>
  <c r="Z260" i="54"/>
  <c r="AB260" i="54" s="1"/>
  <c r="Z244" i="54"/>
  <c r="AB244" i="54" s="1"/>
  <c r="Z229" i="54"/>
  <c r="AB229" i="54" s="1"/>
  <c r="Z213" i="54"/>
  <c r="AB213" i="54" s="1"/>
  <c r="Z197" i="54"/>
  <c r="AB197" i="54" s="1"/>
  <c r="Z182" i="54"/>
  <c r="AB182" i="54" s="1"/>
  <c r="Z286" i="54"/>
  <c r="AB286" i="54" s="1"/>
  <c r="Z299" i="54"/>
  <c r="AB299" i="54" s="1"/>
  <c r="Z269" i="54"/>
  <c r="AB269" i="54" s="1"/>
  <c r="Z253" i="54"/>
  <c r="AB253" i="54" s="1"/>
  <c r="Z237" i="54"/>
  <c r="AB237" i="54" s="1"/>
  <c r="Z222" i="54"/>
  <c r="AB222" i="54" s="1"/>
  <c r="Z206" i="54"/>
  <c r="AB206" i="54" s="1"/>
  <c r="Z190" i="54"/>
  <c r="AB190" i="54" s="1"/>
  <c r="Z274" i="54"/>
  <c r="AB274" i="54" s="1"/>
  <c r="Z258" i="54"/>
  <c r="AB258" i="54" s="1"/>
  <c r="Z242" i="54"/>
  <c r="AB242" i="54" s="1"/>
  <c r="Z227" i="54"/>
  <c r="AB227" i="54" s="1"/>
  <c r="Z211" i="54"/>
  <c r="AB211" i="54" s="1"/>
  <c r="Z195" i="54"/>
  <c r="AB195" i="54" s="1"/>
  <c r="Z180" i="54"/>
  <c r="AB180" i="54" s="1"/>
  <c r="Z298" i="54"/>
  <c r="AB298" i="54" s="1"/>
  <c r="Z284" i="54"/>
  <c r="AB284" i="54" s="1"/>
  <c r="Z297" i="54"/>
  <c r="AB297" i="54" s="1"/>
  <c r="Z272" i="54"/>
  <c r="AB272" i="54" s="1"/>
  <c r="Z256" i="54"/>
  <c r="AB256" i="54" s="1"/>
  <c r="Z240" i="54"/>
  <c r="AB240" i="54" s="1"/>
  <c r="Z225" i="54"/>
  <c r="AB225" i="54" s="1"/>
  <c r="Z209" i="54"/>
  <c r="AB209" i="54" s="1"/>
  <c r="Z193" i="54"/>
  <c r="AB193" i="54" s="1"/>
  <c r="Z282" i="54"/>
  <c r="AB282" i="54" s="1"/>
  <c r="Z295" i="54"/>
  <c r="AB295" i="54" s="1"/>
  <c r="Z270" i="54"/>
  <c r="AB270" i="54" s="1"/>
  <c r="Z254" i="54"/>
  <c r="AB254" i="54" s="1"/>
  <c r="Z238" i="54"/>
  <c r="AB238" i="54" s="1"/>
  <c r="Z223" i="54"/>
  <c r="AB223" i="54" s="1"/>
  <c r="Z207" i="54"/>
  <c r="AB207" i="54" s="1"/>
  <c r="Z191" i="54"/>
  <c r="AB191" i="54" s="1"/>
  <c r="Z294" i="54"/>
  <c r="AB294" i="54" s="1"/>
  <c r="Z280" i="54"/>
  <c r="AB280" i="54" s="1"/>
  <c r="Z307" i="54"/>
  <c r="AB307" i="54" s="1"/>
  <c r="Z309" i="54"/>
  <c r="AB309" i="54" s="1"/>
  <c r="W250" i="54" l="1"/>
  <c r="X250" i="54" s="1"/>
  <c r="L60" i="54"/>
  <c r="G71" i="48"/>
  <c r="L135" i="54"/>
  <c r="G163" i="48"/>
  <c r="W295" i="54"/>
  <c r="X295" i="54" s="1"/>
  <c r="W124" i="54"/>
  <c r="X124" i="54" s="1"/>
  <c r="W76" i="54"/>
  <c r="X76" i="54" s="1"/>
  <c r="W293" i="54"/>
  <c r="X293" i="54" s="1"/>
  <c r="W110" i="54"/>
  <c r="X110" i="54" s="1"/>
  <c r="W172" i="54"/>
  <c r="X172" i="54" s="1"/>
  <c r="W92" i="54"/>
  <c r="X92" i="54" s="1"/>
  <c r="W2" i="54"/>
  <c r="X2" i="54" s="1"/>
  <c r="W223" i="54"/>
  <c r="X223" i="54" s="1"/>
  <c r="W180" i="54"/>
  <c r="X180" i="54" s="1"/>
  <c r="W296" i="54"/>
  <c r="X296" i="54" s="1"/>
  <c r="AC32" i="54"/>
  <c r="I11" i="71"/>
  <c r="C206" i="39" s="1"/>
  <c r="I9" i="71"/>
  <c r="C183" i="39" s="1"/>
  <c r="AC130" i="54"/>
  <c r="AC295" i="54"/>
  <c r="AC243" i="54"/>
  <c r="AC280" i="54"/>
  <c r="AC297" i="54"/>
  <c r="AC299" i="54"/>
  <c r="AC310" i="54"/>
  <c r="AC96" i="54"/>
  <c r="AC140" i="54"/>
  <c r="AC21" i="54"/>
  <c r="AC282" i="54"/>
  <c r="AC289" i="54"/>
  <c r="AC251" i="54"/>
  <c r="AC19" i="54"/>
  <c r="AC62" i="54"/>
  <c r="AC70" i="54"/>
  <c r="AC131" i="54"/>
  <c r="AC105" i="54"/>
  <c r="AC65" i="54"/>
  <c r="AC74" i="54"/>
  <c r="AC193" i="54"/>
  <c r="AC278" i="54"/>
  <c r="AC187" i="54"/>
  <c r="AC90" i="54"/>
  <c r="AC277" i="54"/>
  <c r="AC125" i="54"/>
  <c r="AC28" i="54"/>
  <c r="AC59" i="54"/>
  <c r="AC198" i="54"/>
  <c r="AC167" i="54"/>
  <c r="AC16" i="54"/>
  <c r="AC121" i="54"/>
  <c r="AC122" i="54"/>
  <c r="AC13" i="54"/>
  <c r="AC209" i="54"/>
  <c r="AC197" i="54"/>
  <c r="AC184" i="54"/>
  <c r="AC201" i="54"/>
  <c r="AC203" i="54"/>
  <c r="AC241" i="54"/>
  <c r="AC205" i="54"/>
  <c r="AC136" i="54"/>
  <c r="AC99" i="54"/>
  <c r="AC33" i="54"/>
  <c r="AC303" i="54"/>
  <c r="AC83" i="54"/>
  <c r="AC81" i="54"/>
  <c r="AC8" i="54"/>
  <c r="AC164" i="54"/>
  <c r="AC188" i="54"/>
  <c r="AC30" i="54"/>
  <c r="AC64" i="54"/>
  <c r="AC107" i="54"/>
  <c r="AC45" i="54"/>
  <c r="AC129" i="54"/>
  <c r="AC53" i="54"/>
  <c r="AC271" i="54"/>
  <c r="AC35" i="54"/>
  <c r="AC183" i="54"/>
  <c r="AC92" i="54"/>
  <c r="AC48" i="54"/>
  <c r="AC194" i="54"/>
  <c r="AC175" i="54"/>
  <c r="AC137" i="54"/>
  <c r="AC114" i="54"/>
  <c r="AC79" i="54"/>
  <c r="AC113" i="54"/>
  <c r="AC57" i="54"/>
  <c r="AC68" i="54"/>
  <c r="AC155" i="54"/>
  <c r="AC258" i="54"/>
  <c r="AC192" i="54"/>
  <c r="AC27" i="54"/>
  <c r="AC263" i="54"/>
  <c r="AC230" i="54"/>
  <c r="AC135" i="54"/>
  <c r="AC89" i="54"/>
  <c r="AC208" i="54"/>
  <c r="AC39" i="54"/>
  <c r="AC267" i="54"/>
  <c r="AC298" i="54"/>
  <c r="AC182" i="54"/>
  <c r="AC224" i="54"/>
  <c r="AC80" i="54"/>
  <c r="AC234" i="54"/>
  <c r="AC148" i="54"/>
  <c r="AC104" i="54"/>
  <c r="AC52" i="54"/>
  <c r="AC88" i="54"/>
  <c r="AC93" i="54"/>
  <c r="AC206" i="54"/>
  <c r="AC195" i="54"/>
  <c r="AC213" i="54"/>
  <c r="AC199" i="54"/>
  <c r="AC217" i="54"/>
  <c r="AC219" i="54"/>
  <c r="AC257" i="54"/>
  <c r="AC221" i="54"/>
  <c r="AC94" i="54"/>
  <c r="AC123" i="54"/>
  <c r="AC146" i="54"/>
  <c r="AC152" i="54"/>
  <c r="AC76" i="54"/>
  <c r="AC126" i="54"/>
  <c r="AC40" i="54"/>
  <c r="AC181" i="54"/>
  <c r="AC285" i="54"/>
  <c r="AC17" i="54"/>
  <c r="AC106" i="54"/>
  <c r="AC127" i="54"/>
  <c r="AC150" i="54"/>
  <c r="AC18" i="54"/>
  <c r="AC214" i="54"/>
  <c r="AC75" i="54"/>
  <c r="AC69" i="54"/>
  <c r="AC247" i="54"/>
  <c r="AC134" i="54"/>
  <c r="AC50" i="54"/>
  <c r="AC287" i="54"/>
  <c r="AC4" i="54"/>
  <c r="AC153" i="54"/>
  <c r="AC73" i="54"/>
  <c r="AC124" i="54"/>
  <c r="AC133" i="54"/>
  <c r="AC156" i="54"/>
  <c r="AC66" i="54"/>
  <c r="AC268" i="54"/>
  <c r="AC226" i="54"/>
  <c r="AC281" i="54"/>
  <c r="AC2" i="54"/>
  <c r="AC294" i="54"/>
  <c r="AC274" i="54"/>
  <c r="AC308" i="54"/>
  <c r="AC7" i="54"/>
  <c r="AC139" i="54"/>
  <c r="AC37" i="54"/>
  <c r="AC296" i="54"/>
  <c r="AC63" i="54"/>
  <c r="AC20" i="54"/>
  <c r="AC151" i="54"/>
  <c r="AC290" i="54"/>
  <c r="AC220" i="54"/>
  <c r="AC191" i="54"/>
  <c r="AC190" i="54"/>
  <c r="AC185" i="54"/>
  <c r="AC189" i="54"/>
  <c r="AC51" i="54"/>
  <c r="AC100" i="54"/>
  <c r="AC5" i="54"/>
  <c r="AC84" i="54"/>
  <c r="AC283" i="54"/>
  <c r="AC245" i="54"/>
  <c r="AC112" i="54"/>
  <c r="AC9" i="54"/>
  <c r="AC31" i="54"/>
  <c r="AC288" i="54"/>
  <c r="AC207" i="54"/>
  <c r="AC180" i="54"/>
  <c r="AC223" i="54"/>
  <c r="AC225" i="54"/>
  <c r="AC222" i="54"/>
  <c r="AC238" i="54"/>
  <c r="AC240" i="54"/>
  <c r="AC211" i="54"/>
  <c r="AC237" i="54"/>
  <c r="AC229" i="54"/>
  <c r="AC215" i="54"/>
  <c r="AC233" i="54"/>
  <c r="AC235" i="54"/>
  <c r="AC273" i="54"/>
  <c r="AC77" i="54"/>
  <c r="AC142" i="54"/>
  <c r="AC162" i="54"/>
  <c r="AC232" i="54"/>
  <c r="AC97" i="54"/>
  <c r="AC304" i="54"/>
  <c r="AC10" i="54"/>
  <c r="AC204" i="54"/>
  <c r="AC111" i="54"/>
  <c r="AC158" i="54"/>
  <c r="AC86" i="54"/>
  <c r="AC12" i="54"/>
  <c r="AC166" i="54"/>
  <c r="AC23" i="54"/>
  <c r="AC128" i="54"/>
  <c r="AC116" i="54"/>
  <c r="AC87" i="54"/>
  <c r="AC279" i="54"/>
  <c r="AC143" i="54"/>
  <c r="AC49" i="54"/>
  <c r="AC149" i="54"/>
  <c r="AC47" i="54"/>
  <c r="AC169" i="54"/>
  <c r="AC118" i="54"/>
  <c r="AC102" i="54"/>
  <c r="AC24" i="54"/>
  <c r="AC172" i="54"/>
  <c r="AC173" i="54"/>
  <c r="AC29" i="54"/>
  <c r="AC262" i="54"/>
  <c r="AC38" i="54"/>
  <c r="AC55" i="54"/>
  <c r="AC46" i="54"/>
  <c r="AC115" i="54"/>
  <c r="AC85" i="54"/>
  <c r="AC218" i="54"/>
  <c r="AC171" i="54"/>
  <c r="AC284" i="54"/>
  <c r="AC301" i="54"/>
  <c r="AC177" i="54"/>
  <c r="AC309" i="54"/>
  <c r="AC227" i="54"/>
  <c r="AC244" i="54"/>
  <c r="AC42" i="54"/>
  <c r="AC228" i="54"/>
  <c r="AC54" i="54"/>
  <c r="AC72" i="54"/>
  <c r="AC132" i="54"/>
  <c r="AC44" i="54"/>
  <c r="AC186" i="54"/>
  <c r="AC168" i="54"/>
  <c r="AC108" i="54"/>
  <c r="AC117" i="54"/>
  <c r="AC103" i="54"/>
  <c r="AC15" i="54"/>
  <c r="AC163" i="54"/>
  <c r="AC212" i="54"/>
  <c r="AC138" i="54"/>
  <c r="AC200" i="54"/>
  <c r="AC249" i="54"/>
  <c r="AC98" i="54"/>
  <c r="AC292" i="54"/>
  <c r="AC56" i="54"/>
  <c r="AC196" i="54"/>
  <c r="AC60" i="54"/>
  <c r="AC176" i="54"/>
  <c r="AC276" i="54"/>
  <c r="AC157" i="54"/>
  <c r="AC82" i="54"/>
  <c r="AC161" i="54"/>
  <c r="AC91" i="54"/>
  <c r="AC110" i="54"/>
  <c r="AC71" i="54"/>
  <c r="AC300" i="54"/>
  <c r="AC58" i="54"/>
  <c r="AC239" i="54"/>
  <c r="AC174" i="54"/>
  <c r="AC286" i="54"/>
  <c r="AC291" i="54"/>
  <c r="AC170" i="54"/>
  <c r="AC101" i="54"/>
  <c r="AC305" i="54"/>
  <c r="AC160" i="54"/>
  <c r="AC259" i="54"/>
  <c r="AC144" i="54"/>
  <c r="AC109" i="54"/>
  <c r="AC254" i="54"/>
  <c r="AC256" i="54"/>
  <c r="AC253" i="54"/>
  <c r="AC231" i="54"/>
  <c r="AC248" i="54"/>
  <c r="AC250" i="54"/>
  <c r="AC236" i="54"/>
  <c r="AC120" i="54"/>
  <c r="AC36" i="54"/>
  <c r="AC178" i="54"/>
  <c r="AC165" i="54"/>
  <c r="AC34" i="54"/>
  <c r="AC159" i="54"/>
  <c r="AC307" i="54"/>
  <c r="AC270" i="54"/>
  <c r="AC272" i="54"/>
  <c r="AC242" i="54"/>
  <c r="AC269" i="54"/>
  <c r="AC260" i="54"/>
  <c r="AC246" i="54"/>
  <c r="AC264" i="54"/>
  <c r="AC266" i="54"/>
  <c r="AC252" i="54"/>
  <c r="AC302" i="54"/>
  <c r="AC6" i="54"/>
  <c r="AC202" i="54"/>
  <c r="AC22" i="54"/>
  <c r="AC275" i="54"/>
  <c r="AC179" i="54"/>
  <c r="AC11" i="54"/>
  <c r="AC255" i="54"/>
  <c r="AC154" i="54"/>
  <c r="AC78" i="54"/>
  <c r="AC306" i="54"/>
  <c r="AC14" i="54"/>
  <c r="AC210" i="54"/>
  <c r="AC261" i="54"/>
  <c r="AC95" i="54"/>
  <c r="AC3" i="54"/>
  <c r="AC119" i="54"/>
  <c r="AC25" i="54"/>
  <c r="AC67" i="54"/>
  <c r="AC145" i="54"/>
  <c r="AC61" i="54"/>
  <c r="AC41" i="54"/>
  <c r="AC265" i="54"/>
  <c r="AC141" i="54"/>
  <c r="AC147" i="54"/>
  <c r="AC26" i="54"/>
  <c r="AC216" i="54"/>
  <c r="AC43" i="54"/>
  <c r="AC293" i="54"/>
  <c r="I8" i="71"/>
  <c r="C173" i="39" s="1"/>
  <c r="I3" i="71"/>
  <c r="C107" i="39" s="1"/>
  <c r="I5" i="71"/>
  <c r="C121" i="39" s="1"/>
  <c r="P10" i="57" l="1"/>
  <c r="Q10" i="57" s="1"/>
  <c r="W161" i="54"/>
  <c r="X161" i="54" s="1"/>
  <c r="W169" i="54"/>
  <c r="X169" i="54" s="1"/>
  <c r="W111" i="54"/>
  <c r="X111" i="54" s="1"/>
  <c r="W191" i="54"/>
  <c r="X191" i="54" s="1"/>
  <c r="D15" i="34"/>
  <c r="D11" i="34"/>
  <c r="C3" i="36"/>
  <c r="P3" i="54" s="1"/>
  <c r="D3" i="36"/>
  <c r="R3" i="54" s="1"/>
  <c r="E3" i="36"/>
  <c r="T3" i="54" s="1"/>
  <c r="C4" i="36"/>
  <c r="P4" i="54" s="1"/>
  <c r="D4" i="36"/>
  <c r="R4" i="54" s="1"/>
  <c r="E4" i="36"/>
  <c r="T4" i="54" s="1"/>
  <c r="C5" i="36"/>
  <c r="P5" i="54" s="1"/>
  <c r="D5" i="36"/>
  <c r="R5" i="54" s="1"/>
  <c r="E5" i="36"/>
  <c r="T5" i="54" s="1"/>
  <c r="C6" i="36"/>
  <c r="P6" i="54" s="1"/>
  <c r="D6" i="36"/>
  <c r="R6" i="54" s="1"/>
  <c r="E6" i="36"/>
  <c r="T6" i="54" s="1"/>
  <c r="C7" i="36"/>
  <c r="P7" i="54" s="1"/>
  <c r="D7" i="36"/>
  <c r="R7" i="54" s="1"/>
  <c r="E7" i="36"/>
  <c r="T7" i="54" s="1"/>
  <c r="C8" i="36"/>
  <c r="P8" i="54" s="1"/>
  <c r="D8" i="36"/>
  <c r="R8" i="54" s="1"/>
  <c r="E8" i="36"/>
  <c r="T8" i="54" s="1"/>
  <c r="C9" i="36"/>
  <c r="P9" i="54" s="1"/>
  <c r="D9" i="36"/>
  <c r="R9" i="54" s="1"/>
  <c r="E9" i="36"/>
  <c r="T9" i="54" s="1"/>
  <c r="C10" i="36"/>
  <c r="P10" i="54" s="1"/>
  <c r="D10" i="36"/>
  <c r="R10" i="54" s="1"/>
  <c r="E10" i="36"/>
  <c r="T10" i="54" s="1"/>
  <c r="C11" i="36"/>
  <c r="P11" i="54" s="1"/>
  <c r="D11" i="36"/>
  <c r="R11" i="54" s="1"/>
  <c r="E11" i="36"/>
  <c r="T11" i="54" s="1"/>
  <c r="C12" i="36"/>
  <c r="P12" i="54" s="1"/>
  <c r="D12" i="36"/>
  <c r="R12" i="54" s="1"/>
  <c r="E12" i="36"/>
  <c r="T12" i="54" s="1"/>
  <c r="C13" i="36"/>
  <c r="P13" i="54" s="1"/>
  <c r="D13" i="36"/>
  <c r="R13" i="54" s="1"/>
  <c r="E13" i="36"/>
  <c r="T13" i="54" s="1"/>
  <c r="C14" i="36"/>
  <c r="P14" i="54" s="1"/>
  <c r="D14" i="36"/>
  <c r="R14" i="54" s="1"/>
  <c r="E14" i="36"/>
  <c r="T14" i="54" s="1"/>
  <c r="C15" i="36"/>
  <c r="P15" i="54" s="1"/>
  <c r="D15" i="36"/>
  <c r="R15" i="54" s="1"/>
  <c r="E15" i="36"/>
  <c r="T15" i="54" s="1"/>
  <c r="C16" i="36"/>
  <c r="P16" i="54" s="1"/>
  <c r="D16" i="36"/>
  <c r="R16" i="54" s="1"/>
  <c r="E16" i="36"/>
  <c r="T16" i="54" s="1"/>
  <c r="C17" i="36"/>
  <c r="P17" i="54" s="1"/>
  <c r="D17" i="36"/>
  <c r="R17" i="54" s="1"/>
  <c r="E17" i="36"/>
  <c r="T17" i="54" s="1"/>
  <c r="C18" i="36"/>
  <c r="P18" i="54" s="1"/>
  <c r="D18" i="36"/>
  <c r="R18" i="54" s="1"/>
  <c r="E18" i="36"/>
  <c r="T18" i="54" s="1"/>
  <c r="C19" i="36"/>
  <c r="P19" i="54" s="1"/>
  <c r="D19" i="36"/>
  <c r="R19" i="54" s="1"/>
  <c r="E19" i="36"/>
  <c r="T19" i="54" s="1"/>
  <c r="C20" i="36"/>
  <c r="P20" i="54" s="1"/>
  <c r="D20" i="36"/>
  <c r="R20" i="54" s="1"/>
  <c r="E20" i="36"/>
  <c r="T20" i="54" s="1"/>
  <c r="C21" i="36"/>
  <c r="P21" i="54" s="1"/>
  <c r="D21" i="36"/>
  <c r="R21" i="54" s="1"/>
  <c r="E21" i="36"/>
  <c r="T21" i="54" s="1"/>
  <c r="C22" i="36"/>
  <c r="P22" i="54" s="1"/>
  <c r="D22" i="36"/>
  <c r="R22" i="54" s="1"/>
  <c r="E22" i="36"/>
  <c r="T22" i="54" s="1"/>
  <c r="C23" i="36"/>
  <c r="P23" i="54" s="1"/>
  <c r="D23" i="36"/>
  <c r="R23" i="54" s="1"/>
  <c r="E23" i="36"/>
  <c r="T23" i="54" s="1"/>
  <c r="C24" i="36"/>
  <c r="P24" i="54" s="1"/>
  <c r="D24" i="36"/>
  <c r="R24" i="54" s="1"/>
  <c r="E24" i="36"/>
  <c r="T24" i="54" s="1"/>
  <c r="C25" i="36"/>
  <c r="P25" i="54" s="1"/>
  <c r="D25" i="36"/>
  <c r="R25" i="54" s="1"/>
  <c r="E25" i="36"/>
  <c r="T25" i="54" s="1"/>
  <c r="C27" i="36"/>
  <c r="P27" i="54" s="1"/>
  <c r="D27" i="36"/>
  <c r="R27" i="54" s="1"/>
  <c r="E27" i="36"/>
  <c r="T27" i="54" s="1"/>
  <c r="C28" i="36"/>
  <c r="P28" i="54" s="1"/>
  <c r="D28" i="36"/>
  <c r="R28" i="54" s="1"/>
  <c r="E28" i="36"/>
  <c r="T28" i="54" s="1"/>
  <c r="C29" i="36"/>
  <c r="P29" i="54" s="1"/>
  <c r="D29" i="36"/>
  <c r="R29" i="54" s="1"/>
  <c r="E29" i="36"/>
  <c r="T29" i="54" s="1"/>
  <c r="C30" i="36"/>
  <c r="P30" i="54" s="1"/>
  <c r="D30" i="36"/>
  <c r="R30" i="54" s="1"/>
  <c r="E30" i="36"/>
  <c r="T30" i="54" s="1"/>
  <c r="C31" i="36"/>
  <c r="P31" i="54" s="1"/>
  <c r="D31" i="36"/>
  <c r="R31" i="54" s="1"/>
  <c r="E31" i="36"/>
  <c r="T31" i="54" s="1"/>
  <c r="C32" i="36"/>
  <c r="P32" i="54" s="1"/>
  <c r="D32" i="36"/>
  <c r="R32" i="54" s="1"/>
  <c r="E32" i="36"/>
  <c r="T32" i="54" s="1"/>
  <c r="C33" i="36"/>
  <c r="P33" i="54" s="1"/>
  <c r="D33" i="36"/>
  <c r="R33" i="54" s="1"/>
  <c r="E33" i="36"/>
  <c r="T33" i="54" s="1"/>
  <c r="C34" i="36"/>
  <c r="P34" i="54" s="1"/>
  <c r="D34" i="36"/>
  <c r="R34" i="54" s="1"/>
  <c r="E34" i="36"/>
  <c r="T34" i="54" s="1"/>
  <c r="C35" i="36"/>
  <c r="P35" i="54" s="1"/>
  <c r="D35" i="36"/>
  <c r="R35" i="54" s="1"/>
  <c r="E35" i="36"/>
  <c r="T35" i="54" s="1"/>
  <c r="C36" i="36"/>
  <c r="P36" i="54" s="1"/>
  <c r="D36" i="36"/>
  <c r="R36" i="54" s="1"/>
  <c r="E36" i="36"/>
  <c r="T36" i="54" s="1"/>
  <c r="C37" i="36"/>
  <c r="P37" i="54" s="1"/>
  <c r="D37" i="36"/>
  <c r="R37" i="54" s="1"/>
  <c r="E37" i="36"/>
  <c r="T37" i="54" s="1"/>
  <c r="C38" i="36"/>
  <c r="P38" i="54" s="1"/>
  <c r="D38" i="36"/>
  <c r="R38" i="54" s="1"/>
  <c r="E38" i="36"/>
  <c r="T38" i="54" s="1"/>
  <c r="C39" i="36"/>
  <c r="P39" i="54" s="1"/>
  <c r="D39" i="36"/>
  <c r="R39" i="54" s="1"/>
  <c r="E39" i="36"/>
  <c r="T39" i="54" s="1"/>
  <c r="C41" i="36"/>
  <c r="P41" i="54" s="1"/>
  <c r="D41" i="36"/>
  <c r="R41" i="54" s="1"/>
  <c r="E41" i="36"/>
  <c r="T41" i="54" s="1"/>
  <c r="C42" i="36"/>
  <c r="P42" i="54" s="1"/>
  <c r="D42" i="36"/>
  <c r="R42" i="54" s="1"/>
  <c r="E42" i="36"/>
  <c r="T42" i="54" s="1"/>
  <c r="C43" i="36"/>
  <c r="P43" i="54" s="1"/>
  <c r="D43" i="36"/>
  <c r="R43" i="54" s="1"/>
  <c r="E43" i="36"/>
  <c r="T43" i="54" s="1"/>
  <c r="C44" i="36"/>
  <c r="P44" i="54" s="1"/>
  <c r="D44" i="36"/>
  <c r="R44" i="54" s="1"/>
  <c r="E44" i="36"/>
  <c r="T44" i="54" s="1"/>
  <c r="C45" i="36"/>
  <c r="P45" i="54" s="1"/>
  <c r="D45" i="36"/>
  <c r="R45" i="54" s="1"/>
  <c r="E45" i="36"/>
  <c r="T45" i="54" s="1"/>
  <c r="C46" i="36"/>
  <c r="P46" i="54" s="1"/>
  <c r="D46" i="36"/>
  <c r="R46" i="54" s="1"/>
  <c r="E46" i="36"/>
  <c r="T46" i="54" s="1"/>
  <c r="C47" i="36"/>
  <c r="P47" i="54" s="1"/>
  <c r="D47" i="36"/>
  <c r="R47" i="54" s="1"/>
  <c r="E47" i="36"/>
  <c r="T47" i="54" s="1"/>
  <c r="C48" i="36"/>
  <c r="P48" i="54" s="1"/>
  <c r="D48" i="36"/>
  <c r="R48" i="54" s="1"/>
  <c r="E48" i="36"/>
  <c r="T48" i="54" s="1"/>
  <c r="C49" i="36"/>
  <c r="P49" i="54" s="1"/>
  <c r="D49" i="36"/>
  <c r="R49" i="54" s="1"/>
  <c r="E49" i="36"/>
  <c r="T49" i="54" s="1"/>
  <c r="C50" i="36"/>
  <c r="P50" i="54" s="1"/>
  <c r="D50" i="36"/>
  <c r="R50" i="54" s="1"/>
  <c r="E50" i="36"/>
  <c r="T50" i="54" s="1"/>
  <c r="C51" i="36"/>
  <c r="P51" i="54" s="1"/>
  <c r="D51" i="36"/>
  <c r="R51" i="54" s="1"/>
  <c r="E51" i="36"/>
  <c r="T51" i="54" s="1"/>
  <c r="C52" i="36"/>
  <c r="P52" i="54" s="1"/>
  <c r="D52" i="36"/>
  <c r="R52" i="54" s="1"/>
  <c r="E52" i="36"/>
  <c r="T52" i="54" s="1"/>
  <c r="C53" i="36"/>
  <c r="P53" i="54" s="1"/>
  <c r="D53" i="36"/>
  <c r="R53" i="54" s="1"/>
  <c r="E53" i="36"/>
  <c r="T53" i="54" s="1"/>
  <c r="C54" i="36"/>
  <c r="P54" i="54" s="1"/>
  <c r="D54" i="36"/>
  <c r="R54" i="54" s="1"/>
  <c r="E54" i="36"/>
  <c r="T54" i="54" s="1"/>
  <c r="C55" i="36"/>
  <c r="P55" i="54" s="1"/>
  <c r="D55" i="36"/>
  <c r="R55" i="54" s="1"/>
  <c r="E55" i="36"/>
  <c r="T55" i="54" s="1"/>
  <c r="C56" i="36"/>
  <c r="P56" i="54" s="1"/>
  <c r="D56" i="36"/>
  <c r="R56" i="54" s="1"/>
  <c r="E56" i="36"/>
  <c r="T56" i="54" s="1"/>
  <c r="C57" i="36"/>
  <c r="P57" i="54" s="1"/>
  <c r="D57" i="36"/>
  <c r="R57" i="54" s="1"/>
  <c r="E57" i="36"/>
  <c r="T57" i="54" s="1"/>
  <c r="C58" i="36"/>
  <c r="P58" i="54" s="1"/>
  <c r="D58" i="36"/>
  <c r="R58" i="54" s="1"/>
  <c r="E58" i="36"/>
  <c r="T58" i="54" s="1"/>
  <c r="C59" i="36"/>
  <c r="P59" i="54" s="1"/>
  <c r="D59" i="36"/>
  <c r="R59" i="54" s="1"/>
  <c r="E59" i="36"/>
  <c r="T59" i="54" s="1"/>
  <c r="C60" i="36"/>
  <c r="P60" i="54" s="1"/>
  <c r="D60" i="36"/>
  <c r="R60" i="54" s="1"/>
  <c r="E60" i="36"/>
  <c r="T60" i="54" s="1"/>
  <c r="C61" i="36"/>
  <c r="P61" i="54" s="1"/>
  <c r="D61" i="36"/>
  <c r="R61" i="54" s="1"/>
  <c r="E61" i="36"/>
  <c r="T61" i="54" s="1"/>
  <c r="C62" i="36"/>
  <c r="P62" i="54" s="1"/>
  <c r="D62" i="36"/>
  <c r="R62" i="54" s="1"/>
  <c r="E62" i="36"/>
  <c r="T62" i="54" s="1"/>
  <c r="C63" i="36"/>
  <c r="P63" i="54" s="1"/>
  <c r="D63" i="36"/>
  <c r="R63" i="54" s="1"/>
  <c r="E63" i="36"/>
  <c r="T63" i="54" s="1"/>
  <c r="C64" i="36"/>
  <c r="P64" i="54" s="1"/>
  <c r="D64" i="36"/>
  <c r="R64" i="54" s="1"/>
  <c r="E64" i="36"/>
  <c r="T64" i="54" s="1"/>
  <c r="C65" i="36"/>
  <c r="P65" i="54" s="1"/>
  <c r="D65" i="36"/>
  <c r="R65" i="54" s="1"/>
  <c r="E65" i="36"/>
  <c r="T65" i="54" s="1"/>
  <c r="C66" i="36"/>
  <c r="P66" i="54" s="1"/>
  <c r="D66" i="36"/>
  <c r="R66" i="54" s="1"/>
  <c r="E66" i="36"/>
  <c r="T66" i="54" s="1"/>
  <c r="C67" i="36"/>
  <c r="P67" i="54" s="1"/>
  <c r="D67" i="36"/>
  <c r="R67" i="54" s="1"/>
  <c r="E67" i="36"/>
  <c r="T67" i="54" s="1"/>
  <c r="C68" i="36"/>
  <c r="P68" i="54" s="1"/>
  <c r="D68" i="36"/>
  <c r="R68" i="54" s="1"/>
  <c r="E68" i="36"/>
  <c r="T68" i="54" s="1"/>
  <c r="C69" i="36"/>
  <c r="P69" i="54" s="1"/>
  <c r="D69" i="36"/>
  <c r="R69" i="54" s="1"/>
  <c r="E69" i="36"/>
  <c r="T69" i="54" s="1"/>
  <c r="C70" i="36"/>
  <c r="P70" i="54" s="1"/>
  <c r="D70" i="36"/>
  <c r="R70" i="54" s="1"/>
  <c r="E70" i="36"/>
  <c r="T70" i="54" s="1"/>
  <c r="C71" i="36"/>
  <c r="P71" i="54" s="1"/>
  <c r="D71" i="36"/>
  <c r="R71" i="54" s="1"/>
  <c r="E71" i="36"/>
  <c r="T71" i="54" s="1"/>
  <c r="C72" i="36"/>
  <c r="P72" i="54" s="1"/>
  <c r="D72" i="36"/>
  <c r="R72" i="54" s="1"/>
  <c r="E72" i="36"/>
  <c r="T72" i="54" s="1"/>
  <c r="C73" i="36"/>
  <c r="P73" i="54" s="1"/>
  <c r="D73" i="36"/>
  <c r="R73" i="54" s="1"/>
  <c r="E73" i="36"/>
  <c r="T73" i="54" s="1"/>
  <c r="C74" i="36"/>
  <c r="P74" i="54" s="1"/>
  <c r="D74" i="36"/>
  <c r="R74" i="54" s="1"/>
  <c r="E74" i="36"/>
  <c r="T74" i="54" s="1"/>
  <c r="C75" i="36"/>
  <c r="P75" i="54" s="1"/>
  <c r="D75" i="36"/>
  <c r="R75" i="54" s="1"/>
  <c r="E75" i="36"/>
  <c r="T75" i="54" s="1"/>
  <c r="C77" i="36"/>
  <c r="P77" i="54" s="1"/>
  <c r="D77" i="36"/>
  <c r="R77" i="54" s="1"/>
  <c r="E77" i="36"/>
  <c r="T77" i="54" s="1"/>
  <c r="C78" i="36"/>
  <c r="P78" i="54" s="1"/>
  <c r="D78" i="36"/>
  <c r="R78" i="54" s="1"/>
  <c r="E78" i="36"/>
  <c r="T78" i="54" s="1"/>
  <c r="C79" i="36"/>
  <c r="P79" i="54" s="1"/>
  <c r="D79" i="36"/>
  <c r="R79" i="54" s="1"/>
  <c r="E79" i="36"/>
  <c r="T79" i="54" s="1"/>
  <c r="C80" i="36"/>
  <c r="P80" i="54" s="1"/>
  <c r="D80" i="36"/>
  <c r="R80" i="54" s="1"/>
  <c r="E80" i="36"/>
  <c r="T80" i="54" s="1"/>
  <c r="C81" i="36"/>
  <c r="P81" i="54" s="1"/>
  <c r="D81" i="36"/>
  <c r="R81" i="54" s="1"/>
  <c r="E81" i="36"/>
  <c r="T81" i="54" s="1"/>
  <c r="C82" i="36"/>
  <c r="P82" i="54" s="1"/>
  <c r="D82" i="36"/>
  <c r="R82" i="54" s="1"/>
  <c r="E82" i="36"/>
  <c r="T82" i="54" s="1"/>
  <c r="C83" i="36"/>
  <c r="P83" i="54" s="1"/>
  <c r="D83" i="36"/>
  <c r="R83" i="54" s="1"/>
  <c r="E83" i="36"/>
  <c r="T83" i="54" s="1"/>
  <c r="C84" i="36"/>
  <c r="P84" i="54" s="1"/>
  <c r="D84" i="36"/>
  <c r="R84" i="54" s="1"/>
  <c r="E84" i="36"/>
  <c r="T84" i="54" s="1"/>
  <c r="C85" i="36"/>
  <c r="P85" i="54" s="1"/>
  <c r="D85" i="36"/>
  <c r="R85" i="54" s="1"/>
  <c r="E85" i="36"/>
  <c r="T85" i="54" s="1"/>
  <c r="C86" i="36"/>
  <c r="P86" i="54" s="1"/>
  <c r="D86" i="36"/>
  <c r="R86" i="54" s="1"/>
  <c r="E86" i="36"/>
  <c r="T86" i="54" s="1"/>
  <c r="C88" i="36"/>
  <c r="P88" i="54" s="1"/>
  <c r="D88" i="36"/>
  <c r="R88" i="54" s="1"/>
  <c r="E88" i="36"/>
  <c r="T88" i="54" s="1"/>
  <c r="C89" i="36"/>
  <c r="P89" i="54" s="1"/>
  <c r="D89" i="36"/>
  <c r="R89" i="54" s="1"/>
  <c r="E89" i="36"/>
  <c r="T89" i="54" s="1"/>
  <c r="C90" i="36"/>
  <c r="P90" i="54" s="1"/>
  <c r="D90" i="36"/>
  <c r="R90" i="54" s="1"/>
  <c r="E90" i="36"/>
  <c r="T90" i="54" s="1"/>
  <c r="C91" i="36"/>
  <c r="P91" i="54" s="1"/>
  <c r="D91" i="36"/>
  <c r="R91" i="54" s="1"/>
  <c r="E91" i="36"/>
  <c r="T91" i="54" s="1"/>
  <c r="C92" i="36"/>
  <c r="P92" i="54" s="1"/>
  <c r="D92" i="36"/>
  <c r="R92" i="54" s="1"/>
  <c r="E92" i="36"/>
  <c r="T92" i="54" s="1"/>
  <c r="C93" i="36"/>
  <c r="P93" i="54" s="1"/>
  <c r="D93" i="36"/>
  <c r="R93" i="54" s="1"/>
  <c r="E93" i="36"/>
  <c r="T93" i="54" s="1"/>
  <c r="C94" i="36"/>
  <c r="P94" i="54" s="1"/>
  <c r="D94" i="36"/>
  <c r="R94" i="54" s="1"/>
  <c r="E94" i="36"/>
  <c r="T94" i="54" s="1"/>
  <c r="C95" i="36"/>
  <c r="P95" i="54" s="1"/>
  <c r="D95" i="36"/>
  <c r="R95" i="54" s="1"/>
  <c r="E95" i="36"/>
  <c r="T95" i="54" s="1"/>
  <c r="C96" i="36"/>
  <c r="P96" i="54" s="1"/>
  <c r="D96" i="36"/>
  <c r="R96" i="54" s="1"/>
  <c r="E96" i="36"/>
  <c r="T96" i="54" s="1"/>
  <c r="C97" i="36"/>
  <c r="P97" i="54" s="1"/>
  <c r="D97" i="36"/>
  <c r="R97" i="54" s="1"/>
  <c r="E97" i="36"/>
  <c r="T97" i="54" s="1"/>
  <c r="C98" i="36"/>
  <c r="P98" i="54" s="1"/>
  <c r="D98" i="36"/>
  <c r="R98" i="54" s="1"/>
  <c r="E98" i="36"/>
  <c r="T98" i="54" s="1"/>
  <c r="C99" i="36"/>
  <c r="P99" i="54" s="1"/>
  <c r="D99" i="36"/>
  <c r="R99" i="54" s="1"/>
  <c r="E99" i="36"/>
  <c r="T99" i="54" s="1"/>
  <c r="C100" i="36"/>
  <c r="P100" i="54" s="1"/>
  <c r="D100" i="36"/>
  <c r="R100" i="54" s="1"/>
  <c r="E100" i="36"/>
  <c r="T100" i="54" s="1"/>
  <c r="C101" i="36"/>
  <c r="P101" i="54" s="1"/>
  <c r="D101" i="36"/>
  <c r="R101" i="54" s="1"/>
  <c r="E101" i="36"/>
  <c r="T101" i="54" s="1"/>
  <c r="C102" i="36"/>
  <c r="P102" i="54" s="1"/>
  <c r="D102" i="36"/>
  <c r="R102" i="54" s="1"/>
  <c r="E102" i="36"/>
  <c r="T102" i="54" s="1"/>
  <c r="C103" i="36"/>
  <c r="P103" i="54" s="1"/>
  <c r="D103" i="36"/>
  <c r="R103" i="54" s="1"/>
  <c r="E103" i="36"/>
  <c r="T103" i="54" s="1"/>
  <c r="C104" i="36"/>
  <c r="P104" i="54" s="1"/>
  <c r="D104" i="36"/>
  <c r="R104" i="54" s="1"/>
  <c r="E104" i="36"/>
  <c r="T104" i="54" s="1"/>
  <c r="C105" i="36"/>
  <c r="P105" i="54" s="1"/>
  <c r="D105" i="36"/>
  <c r="R105" i="54" s="1"/>
  <c r="E105" i="36"/>
  <c r="T105" i="54" s="1"/>
  <c r="C106" i="36"/>
  <c r="P106" i="54" s="1"/>
  <c r="D106" i="36"/>
  <c r="R106" i="54" s="1"/>
  <c r="E106" i="36"/>
  <c r="T106" i="54" s="1"/>
  <c r="C107" i="36"/>
  <c r="P107" i="54" s="1"/>
  <c r="D107" i="36"/>
  <c r="R107" i="54" s="1"/>
  <c r="E107" i="36"/>
  <c r="T107" i="54" s="1"/>
  <c r="C108" i="36"/>
  <c r="P108" i="54" s="1"/>
  <c r="D108" i="36"/>
  <c r="R108" i="54" s="1"/>
  <c r="E108" i="36"/>
  <c r="T108" i="54" s="1"/>
  <c r="C109" i="36"/>
  <c r="P109" i="54" s="1"/>
  <c r="D109" i="36"/>
  <c r="R109" i="54" s="1"/>
  <c r="E109" i="36"/>
  <c r="T109" i="54" s="1"/>
  <c r="C110" i="36"/>
  <c r="P110" i="54" s="1"/>
  <c r="D110" i="36"/>
  <c r="R110" i="54" s="1"/>
  <c r="E110" i="36"/>
  <c r="T110" i="54" s="1"/>
  <c r="C111" i="36"/>
  <c r="P111" i="54" s="1"/>
  <c r="D111" i="36"/>
  <c r="R111" i="54" s="1"/>
  <c r="E111" i="36"/>
  <c r="T111" i="54" s="1"/>
  <c r="C112" i="36"/>
  <c r="P112" i="54" s="1"/>
  <c r="D112" i="36"/>
  <c r="R112" i="54" s="1"/>
  <c r="E112" i="36"/>
  <c r="T112" i="54" s="1"/>
  <c r="C113" i="36"/>
  <c r="P113" i="54" s="1"/>
  <c r="D113" i="36"/>
  <c r="R113" i="54" s="1"/>
  <c r="E113" i="36"/>
  <c r="T113" i="54" s="1"/>
  <c r="C114" i="36"/>
  <c r="P114" i="54" s="1"/>
  <c r="D114" i="36"/>
  <c r="R114" i="54" s="1"/>
  <c r="E114" i="36"/>
  <c r="T114" i="54" s="1"/>
  <c r="C115" i="36"/>
  <c r="P115" i="54" s="1"/>
  <c r="D115" i="36"/>
  <c r="R115" i="54" s="1"/>
  <c r="E115" i="36"/>
  <c r="T115" i="54" s="1"/>
  <c r="C116" i="36"/>
  <c r="P116" i="54" s="1"/>
  <c r="D116" i="36"/>
  <c r="R116" i="54" s="1"/>
  <c r="E116" i="36"/>
  <c r="T116" i="54" s="1"/>
  <c r="C117" i="36"/>
  <c r="P117" i="54" s="1"/>
  <c r="D117" i="36"/>
  <c r="R117" i="54" s="1"/>
  <c r="E117" i="36"/>
  <c r="T117" i="54" s="1"/>
  <c r="C118" i="36"/>
  <c r="P118" i="54" s="1"/>
  <c r="D118" i="36"/>
  <c r="R118" i="54" s="1"/>
  <c r="E118" i="36"/>
  <c r="T118" i="54" s="1"/>
  <c r="C119" i="36"/>
  <c r="P119" i="54" s="1"/>
  <c r="D119" i="36"/>
  <c r="R119" i="54" s="1"/>
  <c r="E119" i="36"/>
  <c r="T119" i="54" s="1"/>
  <c r="C120" i="36"/>
  <c r="P120" i="54" s="1"/>
  <c r="D120" i="36"/>
  <c r="R120" i="54" s="1"/>
  <c r="E120" i="36"/>
  <c r="T120" i="54" s="1"/>
  <c r="C121" i="36"/>
  <c r="P121" i="54" s="1"/>
  <c r="D121" i="36"/>
  <c r="R121" i="54" s="1"/>
  <c r="E121" i="36"/>
  <c r="T121" i="54" s="1"/>
  <c r="C122" i="36"/>
  <c r="P122" i="54" s="1"/>
  <c r="D122" i="36"/>
  <c r="R122" i="54" s="1"/>
  <c r="E122" i="36"/>
  <c r="T122" i="54" s="1"/>
  <c r="C123" i="36"/>
  <c r="P123" i="54" s="1"/>
  <c r="D123" i="36"/>
  <c r="R123" i="54" s="1"/>
  <c r="E123" i="36"/>
  <c r="T123" i="54" s="1"/>
  <c r="C124" i="36"/>
  <c r="P124" i="54" s="1"/>
  <c r="D124" i="36"/>
  <c r="R124" i="54" s="1"/>
  <c r="E124" i="36"/>
  <c r="T124" i="54" s="1"/>
  <c r="C125" i="36"/>
  <c r="P125" i="54" s="1"/>
  <c r="D125" i="36"/>
  <c r="R125" i="54" s="1"/>
  <c r="E125" i="36"/>
  <c r="T125" i="54" s="1"/>
  <c r="C126" i="36"/>
  <c r="P126" i="54" s="1"/>
  <c r="D126" i="36"/>
  <c r="R126" i="54" s="1"/>
  <c r="E126" i="36"/>
  <c r="T126" i="54" s="1"/>
  <c r="C127" i="36"/>
  <c r="P127" i="54" s="1"/>
  <c r="D127" i="36"/>
  <c r="R127" i="54" s="1"/>
  <c r="E127" i="36"/>
  <c r="T127" i="54" s="1"/>
  <c r="C128" i="36"/>
  <c r="P128" i="54" s="1"/>
  <c r="D128" i="36"/>
  <c r="R128" i="54" s="1"/>
  <c r="E128" i="36"/>
  <c r="T128" i="54" s="1"/>
  <c r="C129" i="36"/>
  <c r="P129" i="54" s="1"/>
  <c r="D129" i="36"/>
  <c r="R129" i="54" s="1"/>
  <c r="E129" i="36"/>
  <c r="T129" i="54" s="1"/>
  <c r="C130" i="36"/>
  <c r="P130" i="54" s="1"/>
  <c r="D130" i="36"/>
  <c r="R130" i="54" s="1"/>
  <c r="E130" i="36"/>
  <c r="T130" i="54" s="1"/>
  <c r="C131" i="36"/>
  <c r="P131" i="54" s="1"/>
  <c r="D131" i="36"/>
  <c r="R131" i="54" s="1"/>
  <c r="E131" i="36"/>
  <c r="T131" i="54" s="1"/>
  <c r="C132" i="36"/>
  <c r="P132" i="54" s="1"/>
  <c r="D132" i="36"/>
  <c r="R132" i="54" s="1"/>
  <c r="E132" i="36"/>
  <c r="T132" i="54" s="1"/>
  <c r="C133" i="36"/>
  <c r="P133" i="54" s="1"/>
  <c r="D133" i="36"/>
  <c r="R133" i="54" s="1"/>
  <c r="E133" i="36"/>
  <c r="T133" i="54" s="1"/>
  <c r="C134" i="36"/>
  <c r="P134" i="54" s="1"/>
  <c r="D134" i="36"/>
  <c r="R134" i="54" s="1"/>
  <c r="E134" i="36"/>
  <c r="T134" i="54" s="1"/>
  <c r="C135" i="36"/>
  <c r="P135" i="54" s="1"/>
  <c r="D135" i="36"/>
  <c r="R135" i="54" s="1"/>
  <c r="E135" i="36"/>
  <c r="T135" i="54" s="1"/>
  <c r="C136" i="36"/>
  <c r="P136" i="54" s="1"/>
  <c r="D136" i="36"/>
  <c r="R136" i="54" s="1"/>
  <c r="E136" i="36"/>
  <c r="T136" i="54" s="1"/>
  <c r="C137" i="36"/>
  <c r="P137" i="54" s="1"/>
  <c r="D137" i="36"/>
  <c r="R137" i="54" s="1"/>
  <c r="E137" i="36"/>
  <c r="T137" i="54" s="1"/>
  <c r="C138" i="36"/>
  <c r="P138" i="54" s="1"/>
  <c r="D138" i="36"/>
  <c r="R138" i="54" s="1"/>
  <c r="E138" i="36"/>
  <c r="T138" i="54" s="1"/>
  <c r="C139" i="36"/>
  <c r="P139" i="54" s="1"/>
  <c r="D139" i="36"/>
  <c r="R139" i="54" s="1"/>
  <c r="E139" i="36"/>
  <c r="T139" i="54" s="1"/>
  <c r="C140" i="36"/>
  <c r="P140" i="54" s="1"/>
  <c r="D140" i="36"/>
  <c r="R140" i="54" s="1"/>
  <c r="E140" i="36"/>
  <c r="T140" i="54" s="1"/>
  <c r="C141" i="36"/>
  <c r="P141" i="54" s="1"/>
  <c r="D141" i="36"/>
  <c r="R141" i="54" s="1"/>
  <c r="E141" i="36"/>
  <c r="T141" i="54" s="1"/>
  <c r="C142" i="36"/>
  <c r="P142" i="54" s="1"/>
  <c r="D142" i="36"/>
  <c r="R142" i="54" s="1"/>
  <c r="E142" i="36"/>
  <c r="T142" i="54" s="1"/>
  <c r="C143" i="36"/>
  <c r="P143" i="54" s="1"/>
  <c r="D143" i="36"/>
  <c r="R143" i="54" s="1"/>
  <c r="E143" i="36"/>
  <c r="T143" i="54" s="1"/>
  <c r="C144" i="36"/>
  <c r="P144" i="54" s="1"/>
  <c r="D144" i="36"/>
  <c r="R144" i="54" s="1"/>
  <c r="E144" i="36"/>
  <c r="T144" i="54" s="1"/>
  <c r="C145" i="36"/>
  <c r="P145" i="54" s="1"/>
  <c r="D145" i="36"/>
  <c r="R145" i="54" s="1"/>
  <c r="E145" i="36"/>
  <c r="T145" i="54" s="1"/>
  <c r="C146" i="36"/>
  <c r="P146" i="54" s="1"/>
  <c r="D146" i="36"/>
  <c r="R146" i="54" s="1"/>
  <c r="E146" i="36"/>
  <c r="T146" i="54" s="1"/>
  <c r="C147" i="36"/>
  <c r="P147" i="54" s="1"/>
  <c r="D147" i="36"/>
  <c r="R147" i="54" s="1"/>
  <c r="E147" i="36"/>
  <c r="T147" i="54" s="1"/>
  <c r="C148" i="36"/>
  <c r="P148" i="54" s="1"/>
  <c r="D148" i="36"/>
  <c r="R148" i="54" s="1"/>
  <c r="E148" i="36"/>
  <c r="T148" i="54" s="1"/>
  <c r="C149" i="36"/>
  <c r="P149" i="54" s="1"/>
  <c r="D149" i="36"/>
  <c r="R149" i="54" s="1"/>
  <c r="E149" i="36"/>
  <c r="T149" i="54" s="1"/>
  <c r="C150" i="36"/>
  <c r="P150" i="54" s="1"/>
  <c r="D150" i="36"/>
  <c r="R150" i="54" s="1"/>
  <c r="E150" i="36"/>
  <c r="T150" i="54" s="1"/>
  <c r="C151" i="36"/>
  <c r="P151" i="54" s="1"/>
  <c r="D151" i="36"/>
  <c r="R151" i="54" s="1"/>
  <c r="E151" i="36"/>
  <c r="T151" i="54" s="1"/>
  <c r="C152" i="36"/>
  <c r="P152" i="54" s="1"/>
  <c r="D152" i="36"/>
  <c r="R152" i="54" s="1"/>
  <c r="E152" i="36"/>
  <c r="T152" i="54" s="1"/>
  <c r="C153" i="36"/>
  <c r="P153" i="54" s="1"/>
  <c r="D153" i="36"/>
  <c r="R153" i="54" s="1"/>
  <c r="E153" i="36"/>
  <c r="T153" i="54" s="1"/>
  <c r="C154" i="36"/>
  <c r="P154" i="54" s="1"/>
  <c r="D154" i="36"/>
  <c r="R154" i="54" s="1"/>
  <c r="E154" i="36"/>
  <c r="T154" i="54" s="1"/>
  <c r="C155" i="36"/>
  <c r="P155" i="54" s="1"/>
  <c r="D155" i="36"/>
  <c r="R155" i="54" s="1"/>
  <c r="E155" i="36"/>
  <c r="T155" i="54" s="1"/>
  <c r="C156" i="36"/>
  <c r="P156" i="54" s="1"/>
  <c r="D156" i="36"/>
  <c r="R156" i="54" s="1"/>
  <c r="E156" i="36"/>
  <c r="T156" i="54" s="1"/>
  <c r="C157" i="36"/>
  <c r="P157" i="54" s="1"/>
  <c r="D157" i="36"/>
  <c r="R157" i="54" s="1"/>
  <c r="E157" i="36"/>
  <c r="T157" i="54" s="1"/>
  <c r="C158" i="36"/>
  <c r="P158" i="54" s="1"/>
  <c r="D158" i="36"/>
  <c r="R158" i="54" s="1"/>
  <c r="E158" i="36"/>
  <c r="T158" i="54" s="1"/>
  <c r="C159" i="36"/>
  <c r="P159" i="54" s="1"/>
  <c r="D159" i="36"/>
  <c r="R159" i="54" s="1"/>
  <c r="E159" i="36"/>
  <c r="T159" i="54" s="1"/>
  <c r="C160" i="36"/>
  <c r="P160" i="54" s="1"/>
  <c r="D160" i="36"/>
  <c r="R160" i="54" s="1"/>
  <c r="E160" i="36"/>
  <c r="T160" i="54" s="1"/>
  <c r="C161" i="36"/>
  <c r="P161" i="54" s="1"/>
  <c r="D161" i="36"/>
  <c r="R161" i="54" s="1"/>
  <c r="E161" i="36"/>
  <c r="T161" i="54" s="1"/>
  <c r="C162" i="36"/>
  <c r="P162" i="54" s="1"/>
  <c r="D162" i="36"/>
  <c r="R162" i="54" s="1"/>
  <c r="E162" i="36"/>
  <c r="T162" i="54" s="1"/>
  <c r="C163" i="36"/>
  <c r="P163" i="54" s="1"/>
  <c r="D163" i="36"/>
  <c r="R163" i="54" s="1"/>
  <c r="E163" i="36"/>
  <c r="T163" i="54" s="1"/>
  <c r="C164" i="36"/>
  <c r="P164" i="54" s="1"/>
  <c r="D164" i="36"/>
  <c r="R164" i="54" s="1"/>
  <c r="E164" i="36"/>
  <c r="T164" i="54" s="1"/>
  <c r="C165" i="36"/>
  <c r="P165" i="54" s="1"/>
  <c r="D165" i="36"/>
  <c r="R165" i="54" s="1"/>
  <c r="E165" i="36"/>
  <c r="T165" i="54" s="1"/>
  <c r="C166" i="36"/>
  <c r="P166" i="54" s="1"/>
  <c r="D166" i="36"/>
  <c r="R166" i="54" s="1"/>
  <c r="E166" i="36"/>
  <c r="T166" i="54" s="1"/>
  <c r="C167" i="36"/>
  <c r="P167" i="54" s="1"/>
  <c r="D167" i="36"/>
  <c r="R167" i="54" s="1"/>
  <c r="E167" i="36"/>
  <c r="T167" i="54" s="1"/>
  <c r="C168" i="36"/>
  <c r="P168" i="54" s="1"/>
  <c r="D168" i="36"/>
  <c r="R168" i="54" s="1"/>
  <c r="E168" i="36"/>
  <c r="T168" i="54" s="1"/>
  <c r="C169" i="36"/>
  <c r="P169" i="54" s="1"/>
  <c r="D169" i="36"/>
  <c r="R169" i="54" s="1"/>
  <c r="E169" i="36"/>
  <c r="T169" i="54" s="1"/>
  <c r="C170" i="36"/>
  <c r="P170" i="54" s="1"/>
  <c r="D170" i="36"/>
  <c r="R170" i="54" s="1"/>
  <c r="E170" i="36"/>
  <c r="T170" i="54" s="1"/>
  <c r="C171" i="36"/>
  <c r="P171" i="54" s="1"/>
  <c r="D171" i="36"/>
  <c r="R171" i="54" s="1"/>
  <c r="E171" i="36"/>
  <c r="T171" i="54" s="1"/>
  <c r="C172" i="36"/>
  <c r="P172" i="54" s="1"/>
  <c r="D172" i="36"/>
  <c r="R172" i="54" s="1"/>
  <c r="E172" i="36"/>
  <c r="T172" i="54" s="1"/>
  <c r="C173" i="36"/>
  <c r="P173" i="54" s="1"/>
  <c r="D173" i="36"/>
  <c r="R173" i="54" s="1"/>
  <c r="E173" i="36"/>
  <c r="T173" i="54" s="1"/>
  <c r="C174" i="36"/>
  <c r="P174" i="54" s="1"/>
  <c r="D174" i="36"/>
  <c r="R174" i="54" s="1"/>
  <c r="E174" i="36"/>
  <c r="T174" i="54" s="1"/>
  <c r="C175" i="36"/>
  <c r="P175" i="54" s="1"/>
  <c r="D175" i="36"/>
  <c r="R175" i="54" s="1"/>
  <c r="E175" i="36"/>
  <c r="T175" i="54" s="1"/>
  <c r="C176" i="36"/>
  <c r="P176" i="54" s="1"/>
  <c r="D176" i="36"/>
  <c r="R176" i="54" s="1"/>
  <c r="E176" i="36"/>
  <c r="T176" i="54" s="1"/>
  <c r="C177" i="36"/>
  <c r="P177" i="54" s="1"/>
  <c r="D177" i="36"/>
  <c r="R177" i="54" s="1"/>
  <c r="E177" i="36"/>
  <c r="T177" i="54" s="1"/>
  <c r="C178" i="36"/>
  <c r="P178" i="54" s="1"/>
  <c r="D178" i="36"/>
  <c r="R178" i="54" s="1"/>
  <c r="E178" i="36"/>
  <c r="T178" i="54" s="1"/>
  <c r="C179" i="36"/>
  <c r="P179" i="54" s="1"/>
  <c r="D179" i="36"/>
  <c r="R179" i="54" s="1"/>
  <c r="E179" i="36"/>
  <c r="T179" i="54" s="1"/>
  <c r="C181" i="36"/>
  <c r="P181" i="54" s="1"/>
  <c r="D181" i="36"/>
  <c r="R181" i="54" s="1"/>
  <c r="E181" i="36"/>
  <c r="T181" i="54" s="1"/>
  <c r="C182" i="36"/>
  <c r="P182" i="54" s="1"/>
  <c r="D182" i="36"/>
  <c r="R182" i="54" s="1"/>
  <c r="E182" i="36"/>
  <c r="T182" i="54" s="1"/>
  <c r="C183" i="36"/>
  <c r="P183" i="54" s="1"/>
  <c r="D183" i="36"/>
  <c r="R183" i="54" s="1"/>
  <c r="E183" i="36"/>
  <c r="T183" i="54" s="1"/>
  <c r="C184" i="36"/>
  <c r="P184" i="54" s="1"/>
  <c r="D184" i="36"/>
  <c r="R184" i="54" s="1"/>
  <c r="E184" i="36"/>
  <c r="T184" i="54" s="1"/>
  <c r="C185" i="36"/>
  <c r="P185" i="54" s="1"/>
  <c r="D185" i="36"/>
  <c r="R185" i="54" s="1"/>
  <c r="E185" i="36"/>
  <c r="T185" i="54" s="1"/>
  <c r="C186" i="36"/>
  <c r="P186" i="54" s="1"/>
  <c r="D186" i="36"/>
  <c r="R186" i="54" s="1"/>
  <c r="E186" i="36"/>
  <c r="T186" i="54" s="1"/>
  <c r="C187" i="36"/>
  <c r="P187" i="54" s="1"/>
  <c r="D187" i="36"/>
  <c r="R187" i="54" s="1"/>
  <c r="E187" i="36"/>
  <c r="T187" i="54" s="1"/>
  <c r="C188" i="36"/>
  <c r="P188" i="54" s="1"/>
  <c r="D188" i="36"/>
  <c r="R188" i="54" s="1"/>
  <c r="E188" i="36"/>
  <c r="T188" i="54" s="1"/>
  <c r="C189" i="36"/>
  <c r="P189" i="54" s="1"/>
  <c r="D189" i="36"/>
  <c r="R189" i="54" s="1"/>
  <c r="E189" i="36"/>
  <c r="T189" i="54" s="1"/>
  <c r="C190" i="36"/>
  <c r="P190" i="54" s="1"/>
  <c r="D190" i="36"/>
  <c r="R190" i="54" s="1"/>
  <c r="E190" i="36"/>
  <c r="T190" i="54" s="1"/>
  <c r="C191" i="36"/>
  <c r="P191" i="54" s="1"/>
  <c r="D191" i="36"/>
  <c r="R191" i="54" s="1"/>
  <c r="E191" i="36"/>
  <c r="T191" i="54" s="1"/>
  <c r="C192" i="36"/>
  <c r="P192" i="54" s="1"/>
  <c r="D192" i="36"/>
  <c r="R192" i="54" s="1"/>
  <c r="E192" i="36"/>
  <c r="T192" i="54" s="1"/>
  <c r="C193" i="36"/>
  <c r="P193" i="54" s="1"/>
  <c r="D193" i="36"/>
  <c r="R193" i="54" s="1"/>
  <c r="E193" i="36"/>
  <c r="T193" i="54" s="1"/>
  <c r="C194" i="36"/>
  <c r="P194" i="54" s="1"/>
  <c r="D194" i="36"/>
  <c r="R194" i="54" s="1"/>
  <c r="E194" i="36"/>
  <c r="T194" i="54" s="1"/>
  <c r="C195" i="36"/>
  <c r="P195" i="54" s="1"/>
  <c r="D195" i="36"/>
  <c r="R195" i="54" s="1"/>
  <c r="E195" i="36"/>
  <c r="T195" i="54" s="1"/>
  <c r="C196" i="36"/>
  <c r="P196" i="54" s="1"/>
  <c r="D196" i="36"/>
  <c r="R196" i="54" s="1"/>
  <c r="E196" i="36"/>
  <c r="T196" i="54" s="1"/>
  <c r="C197" i="36"/>
  <c r="P197" i="54" s="1"/>
  <c r="D197" i="36"/>
  <c r="R197" i="54" s="1"/>
  <c r="E197" i="36"/>
  <c r="T197" i="54" s="1"/>
  <c r="C198" i="36"/>
  <c r="P198" i="54" s="1"/>
  <c r="D198" i="36"/>
  <c r="R198" i="54" s="1"/>
  <c r="E198" i="36"/>
  <c r="T198" i="54" s="1"/>
  <c r="C199" i="36"/>
  <c r="P199" i="54" s="1"/>
  <c r="D199" i="36"/>
  <c r="R199" i="54" s="1"/>
  <c r="E199" i="36"/>
  <c r="T199" i="54" s="1"/>
  <c r="C200" i="36"/>
  <c r="P200" i="54" s="1"/>
  <c r="D200" i="36"/>
  <c r="R200" i="54" s="1"/>
  <c r="E200" i="36"/>
  <c r="T200" i="54" s="1"/>
  <c r="C201" i="36"/>
  <c r="P201" i="54" s="1"/>
  <c r="D201" i="36"/>
  <c r="R201" i="54" s="1"/>
  <c r="E201" i="36"/>
  <c r="T201" i="54" s="1"/>
  <c r="C202" i="36"/>
  <c r="P202" i="54" s="1"/>
  <c r="D202" i="36"/>
  <c r="R202" i="54" s="1"/>
  <c r="E202" i="36"/>
  <c r="T202" i="54" s="1"/>
  <c r="C203" i="36"/>
  <c r="P203" i="54" s="1"/>
  <c r="D203" i="36"/>
  <c r="R203" i="54" s="1"/>
  <c r="E203" i="36"/>
  <c r="T203" i="54" s="1"/>
  <c r="C204" i="36"/>
  <c r="P204" i="54" s="1"/>
  <c r="D204" i="36"/>
  <c r="R204" i="54" s="1"/>
  <c r="E204" i="36"/>
  <c r="T204" i="54" s="1"/>
  <c r="C205" i="36"/>
  <c r="P205" i="54" s="1"/>
  <c r="D205" i="36"/>
  <c r="R205" i="54" s="1"/>
  <c r="E205" i="36"/>
  <c r="T205" i="54" s="1"/>
  <c r="C206" i="36"/>
  <c r="P206" i="54" s="1"/>
  <c r="D206" i="36"/>
  <c r="R206" i="54" s="1"/>
  <c r="E206" i="36"/>
  <c r="T206" i="54" s="1"/>
  <c r="C207" i="36"/>
  <c r="P207" i="54" s="1"/>
  <c r="D207" i="36"/>
  <c r="R207" i="54" s="1"/>
  <c r="E207" i="36"/>
  <c r="T207" i="54" s="1"/>
  <c r="C208" i="36"/>
  <c r="P208" i="54" s="1"/>
  <c r="D208" i="36"/>
  <c r="R208" i="54" s="1"/>
  <c r="E208" i="36"/>
  <c r="T208" i="54" s="1"/>
  <c r="C209" i="36"/>
  <c r="P209" i="54" s="1"/>
  <c r="D209" i="36"/>
  <c r="R209" i="54" s="1"/>
  <c r="E209" i="36"/>
  <c r="T209" i="54" s="1"/>
  <c r="C210" i="36"/>
  <c r="P210" i="54" s="1"/>
  <c r="D210" i="36"/>
  <c r="R210" i="54" s="1"/>
  <c r="E210" i="36"/>
  <c r="T210" i="54" s="1"/>
  <c r="C211" i="36"/>
  <c r="P211" i="54" s="1"/>
  <c r="D211" i="36"/>
  <c r="R211" i="54" s="1"/>
  <c r="E211" i="36"/>
  <c r="T211" i="54" s="1"/>
  <c r="C212" i="36"/>
  <c r="P212" i="54" s="1"/>
  <c r="D212" i="36"/>
  <c r="R212" i="54" s="1"/>
  <c r="E212" i="36"/>
  <c r="T212" i="54" s="1"/>
  <c r="C213" i="36"/>
  <c r="P213" i="54" s="1"/>
  <c r="D213" i="36"/>
  <c r="R213" i="54" s="1"/>
  <c r="E213" i="36"/>
  <c r="T213" i="54" s="1"/>
  <c r="C214" i="36"/>
  <c r="P214" i="54" s="1"/>
  <c r="D214" i="36"/>
  <c r="R214" i="54" s="1"/>
  <c r="E214" i="36"/>
  <c r="T214" i="54" s="1"/>
  <c r="C215" i="36"/>
  <c r="P215" i="54" s="1"/>
  <c r="D215" i="36"/>
  <c r="R215" i="54" s="1"/>
  <c r="E215" i="36"/>
  <c r="T215" i="54" s="1"/>
  <c r="C216" i="36"/>
  <c r="P216" i="54" s="1"/>
  <c r="D216" i="36"/>
  <c r="R216" i="54" s="1"/>
  <c r="E216" i="36"/>
  <c r="T216" i="54" s="1"/>
  <c r="C217" i="36"/>
  <c r="P217" i="54" s="1"/>
  <c r="D217" i="36"/>
  <c r="R217" i="54" s="1"/>
  <c r="E217" i="36"/>
  <c r="T217" i="54" s="1"/>
  <c r="C218" i="36"/>
  <c r="P218" i="54" s="1"/>
  <c r="D218" i="36"/>
  <c r="R218" i="54" s="1"/>
  <c r="E218" i="36"/>
  <c r="T218" i="54" s="1"/>
  <c r="C219" i="36"/>
  <c r="P219" i="54" s="1"/>
  <c r="D219" i="36"/>
  <c r="R219" i="54" s="1"/>
  <c r="E219" i="36"/>
  <c r="T219" i="54" s="1"/>
  <c r="C220" i="36"/>
  <c r="P220" i="54" s="1"/>
  <c r="D220" i="36"/>
  <c r="R220" i="54" s="1"/>
  <c r="E220" i="36"/>
  <c r="T220" i="54" s="1"/>
  <c r="C221" i="36"/>
  <c r="P221" i="54" s="1"/>
  <c r="D221" i="36"/>
  <c r="R221" i="54" s="1"/>
  <c r="E221" i="36"/>
  <c r="T221" i="54" s="1"/>
  <c r="C222" i="36"/>
  <c r="P222" i="54" s="1"/>
  <c r="D222" i="36"/>
  <c r="R222" i="54" s="1"/>
  <c r="E222" i="36"/>
  <c r="T222" i="54" s="1"/>
  <c r="C223" i="36"/>
  <c r="P223" i="54" s="1"/>
  <c r="D223" i="36"/>
  <c r="R223" i="54" s="1"/>
  <c r="E223" i="36"/>
  <c r="T223" i="54" s="1"/>
  <c r="C224" i="36"/>
  <c r="P224" i="54" s="1"/>
  <c r="D224" i="36"/>
  <c r="R224" i="54" s="1"/>
  <c r="E224" i="36"/>
  <c r="T224" i="54" s="1"/>
  <c r="C225" i="36"/>
  <c r="P225" i="54" s="1"/>
  <c r="D225" i="36"/>
  <c r="R225" i="54" s="1"/>
  <c r="E225" i="36"/>
  <c r="T225" i="54" s="1"/>
  <c r="C226" i="36"/>
  <c r="P226" i="54" s="1"/>
  <c r="D226" i="36"/>
  <c r="R226" i="54" s="1"/>
  <c r="E226" i="36"/>
  <c r="T226" i="54" s="1"/>
  <c r="C228" i="36"/>
  <c r="P228" i="54" s="1"/>
  <c r="D228" i="36"/>
  <c r="R228" i="54" s="1"/>
  <c r="E228" i="36"/>
  <c r="T228" i="54" s="1"/>
  <c r="C229" i="36"/>
  <c r="P229" i="54" s="1"/>
  <c r="D229" i="36"/>
  <c r="R229" i="54" s="1"/>
  <c r="E229" i="36"/>
  <c r="T229" i="54" s="1"/>
  <c r="C230" i="36"/>
  <c r="P230" i="54" s="1"/>
  <c r="D230" i="36"/>
  <c r="R230" i="54" s="1"/>
  <c r="E230" i="36"/>
  <c r="T230" i="54" s="1"/>
  <c r="C231" i="36"/>
  <c r="P231" i="54" s="1"/>
  <c r="D231" i="36"/>
  <c r="R231" i="54" s="1"/>
  <c r="E231" i="36"/>
  <c r="T231" i="54" s="1"/>
  <c r="C232" i="36"/>
  <c r="P232" i="54" s="1"/>
  <c r="D232" i="36"/>
  <c r="R232" i="54" s="1"/>
  <c r="E232" i="36"/>
  <c r="T232" i="54" s="1"/>
  <c r="C233" i="36"/>
  <c r="P233" i="54" s="1"/>
  <c r="D233" i="36"/>
  <c r="R233" i="54" s="1"/>
  <c r="E233" i="36"/>
  <c r="T233" i="54" s="1"/>
  <c r="C234" i="36"/>
  <c r="P234" i="54" s="1"/>
  <c r="D234" i="36"/>
  <c r="R234" i="54" s="1"/>
  <c r="E234" i="36"/>
  <c r="T234" i="54" s="1"/>
  <c r="C235" i="36"/>
  <c r="P235" i="54" s="1"/>
  <c r="D235" i="36"/>
  <c r="R235" i="54" s="1"/>
  <c r="E235" i="36"/>
  <c r="T235" i="54" s="1"/>
  <c r="C236" i="36"/>
  <c r="P236" i="54" s="1"/>
  <c r="D236" i="36"/>
  <c r="R236" i="54" s="1"/>
  <c r="E236" i="36"/>
  <c r="T236" i="54" s="1"/>
  <c r="C237" i="36"/>
  <c r="P237" i="54" s="1"/>
  <c r="D237" i="36"/>
  <c r="R237" i="54" s="1"/>
  <c r="E237" i="36"/>
  <c r="T237" i="54" s="1"/>
  <c r="C238" i="36"/>
  <c r="P238" i="54" s="1"/>
  <c r="D238" i="36"/>
  <c r="R238" i="54" s="1"/>
  <c r="E238" i="36"/>
  <c r="T238" i="54" s="1"/>
  <c r="C239" i="36"/>
  <c r="P239" i="54" s="1"/>
  <c r="D239" i="36"/>
  <c r="R239" i="54" s="1"/>
  <c r="E239" i="36"/>
  <c r="T239" i="54" s="1"/>
  <c r="C240" i="36"/>
  <c r="P240" i="54" s="1"/>
  <c r="D240" i="36"/>
  <c r="R240" i="54" s="1"/>
  <c r="E240" i="36"/>
  <c r="T240" i="54" s="1"/>
  <c r="C241" i="36"/>
  <c r="P241" i="54" s="1"/>
  <c r="D241" i="36"/>
  <c r="R241" i="54" s="1"/>
  <c r="E241" i="36"/>
  <c r="T241" i="54" s="1"/>
  <c r="C242" i="36"/>
  <c r="P242" i="54" s="1"/>
  <c r="D242" i="36"/>
  <c r="R242" i="54" s="1"/>
  <c r="E242" i="36"/>
  <c r="T242" i="54" s="1"/>
  <c r="C243" i="36"/>
  <c r="P243" i="54" s="1"/>
  <c r="D243" i="36"/>
  <c r="R243" i="54" s="1"/>
  <c r="E243" i="36"/>
  <c r="T243" i="54" s="1"/>
  <c r="C244" i="36"/>
  <c r="P244" i="54" s="1"/>
  <c r="D244" i="36"/>
  <c r="R244" i="54" s="1"/>
  <c r="E244" i="36"/>
  <c r="T244" i="54" s="1"/>
  <c r="C245" i="36"/>
  <c r="P245" i="54" s="1"/>
  <c r="D245" i="36"/>
  <c r="R245" i="54" s="1"/>
  <c r="E245" i="36"/>
  <c r="T245" i="54" s="1"/>
  <c r="C246" i="36"/>
  <c r="P246" i="54" s="1"/>
  <c r="D246" i="36"/>
  <c r="R246" i="54" s="1"/>
  <c r="E246" i="36"/>
  <c r="T246" i="54" s="1"/>
  <c r="C247" i="36"/>
  <c r="P247" i="54" s="1"/>
  <c r="D247" i="36"/>
  <c r="R247" i="54" s="1"/>
  <c r="E247" i="36"/>
  <c r="T247" i="54" s="1"/>
  <c r="C248" i="36"/>
  <c r="P248" i="54" s="1"/>
  <c r="D248" i="36"/>
  <c r="R248" i="54" s="1"/>
  <c r="E248" i="36"/>
  <c r="T248" i="54" s="1"/>
  <c r="C249" i="36"/>
  <c r="P249" i="54" s="1"/>
  <c r="D249" i="36"/>
  <c r="R249" i="54" s="1"/>
  <c r="E249" i="36"/>
  <c r="T249" i="54" s="1"/>
  <c r="C250" i="36"/>
  <c r="P250" i="54" s="1"/>
  <c r="D250" i="36"/>
  <c r="R250" i="54" s="1"/>
  <c r="E250" i="36"/>
  <c r="T250" i="54" s="1"/>
  <c r="C251" i="36"/>
  <c r="P251" i="54" s="1"/>
  <c r="D251" i="36"/>
  <c r="R251" i="54" s="1"/>
  <c r="E251" i="36"/>
  <c r="T251" i="54" s="1"/>
  <c r="C252" i="36"/>
  <c r="P252" i="54" s="1"/>
  <c r="D252" i="36"/>
  <c r="R252" i="54" s="1"/>
  <c r="E252" i="36"/>
  <c r="T252" i="54" s="1"/>
  <c r="C253" i="36"/>
  <c r="P253" i="54" s="1"/>
  <c r="D253" i="36"/>
  <c r="R253" i="54" s="1"/>
  <c r="E253" i="36"/>
  <c r="T253" i="54" s="1"/>
  <c r="C254" i="36"/>
  <c r="P254" i="54" s="1"/>
  <c r="D254" i="36"/>
  <c r="R254" i="54" s="1"/>
  <c r="E254" i="36"/>
  <c r="T254" i="54" s="1"/>
  <c r="C255" i="36"/>
  <c r="P255" i="54" s="1"/>
  <c r="D255" i="36"/>
  <c r="R255" i="54" s="1"/>
  <c r="E255" i="36"/>
  <c r="T255" i="54" s="1"/>
  <c r="C256" i="36"/>
  <c r="P256" i="54" s="1"/>
  <c r="D256" i="36"/>
  <c r="R256" i="54" s="1"/>
  <c r="E256" i="36"/>
  <c r="T256" i="54" s="1"/>
  <c r="C257" i="36"/>
  <c r="P257" i="54" s="1"/>
  <c r="D257" i="36"/>
  <c r="R257" i="54" s="1"/>
  <c r="E257" i="36"/>
  <c r="T257" i="54" s="1"/>
  <c r="C258" i="36"/>
  <c r="P258" i="54" s="1"/>
  <c r="D258" i="36"/>
  <c r="R258" i="54" s="1"/>
  <c r="E258" i="36"/>
  <c r="T258" i="54" s="1"/>
  <c r="C259" i="36"/>
  <c r="P259" i="54" s="1"/>
  <c r="D259" i="36"/>
  <c r="R259" i="54" s="1"/>
  <c r="E259" i="36"/>
  <c r="T259" i="54" s="1"/>
  <c r="C260" i="36"/>
  <c r="P260" i="54" s="1"/>
  <c r="D260" i="36"/>
  <c r="R260" i="54" s="1"/>
  <c r="E260" i="36"/>
  <c r="T260" i="54" s="1"/>
  <c r="C261" i="36"/>
  <c r="P261" i="54" s="1"/>
  <c r="D261" i="36"/>
  <c r="R261" i="54" s="1"/>
  <c r="E261" i="36"/>
  <c r="T261" i="54" s="1"/>
  <c r="C262" i="36"/>
  <c r="P262" i="54" s="1"/>
  <c r="D262" i="36"/>
  <c r="R262" i="54" s="1"/>
  <c r="E262" i="36"/>
  <c r="T262" i="54" s="1"/>
  <c r="C263" i="36"/>
  <c r="P263" i="54" s="1"/>
  <c r="D263" i="36"/>
  <c r="R263" i="54" s="1"/>
  <c r="E263" i="36"/>
  <c r="T263" i="54" s="1"/>
  <c r="C264" i="36"/>
  <c r="P264" i="54" s="1"/>
  <c r="D264" i="36"/>
  <c r="R264" i="54" s="1"/>
  <c r="E264" i="36"/>
  <c r="T264" i="54" s="1"/>
  <c r="C265" i="36"/>
  <c r="P265" i="54" s="1"/>
  <c r="D265" i="36"/>
  <c r="R265" i="54" s="1"/>
  <c r="E265" i="36"/>
  <c r="T265" i="54" s="1"/>
  <c r="C266" i="36"/>
  <c r="P266" i="54" s="1"/>
  <c r="D266" i="36"/>
  <c r="R266" i="54" s="1"/>
  <c r="E266" i="36"/>
  <c r="T266" i="54" s="1"/>
  <c r="C267" i="36"/>
  <c r="P267" i="54" s="1"/>
  <c r="D267" i="36"/>
  <c r="R267" i="54" s="1"/>
  <c r="E267" i="36"/>
  <c r="T267" i="54" s="1"/>
  <c r="C268" i="36"/>
  <c r="P268" i="54" s="1"/>
  <c r="D268" i="36"/>
  <c r="R268" i="54" s="1"/>
  <c r="E268" i="36"/>
  <c r="T268" i="54" s="1"/>
  <c r="C269" i="36"/>
  <c r="P269" i="54" s="1"/>
  <c r="D269" i="36"/>
  <c r="R269" i="54" s="1"/>
  <c r="E269" i="36"/>
  <c r="T269" i="54" s="1"/>
  <c r="C270" i="36"/>
  <c r="P270" i="54" s="1"/>
  <c r="D270" i="36"/>
  <c r="R270" i="54" s="1"/>
  <c r="E270" i="36"/>
  <c r="T270" i="54" s="1"/>
  <c r="C271" i="36"/>
  <c r="P271" i="54" s="1"/>
  <c r="D271" i="36"/>
  <c r="R271" i="54" s="1"/>
  <c r="E271" i="36"/>
  <c r="T271" i="54" s="1"/>
  <c r="C272" i="36"/>
  <c r="P272" i="54" s="1"/>
  <c r="D272" i="36"/>
  <c r="R272" i="54" s="1"/>
  <c r="E272" i="36"/>
  <c r="T272" i="54" s="1"/>
  <c r="C273" i="36"/>
  <c r="P273" i="54" s="1"/>
  <c r="D273" i="36"/>
  <c r="R273" i="54" s="1"/>
  <c r="E273" i="36"/>
  <c r="T273" i="54" s="1"/>
  <c r="C274" i="36"/>
  <c r="P274" i="54" s="1"/>
  <c r="D274" i="36"/>
  <c r="R274" i="54" s="1"/>
  <c r="E274" i="36"/>
  <c r="T274" i="54" s="1"/>
  <c r="C275" i="36"/>
  <c r="P275" i="54" s="1"/>
  <c r="D275" i="36"/>
  <c r="R275" i="54" s="1"/>
  <c r="E275" i="36"/>
  <c r="T275" i="54" s="1"/>
  <c r="C276" i="36"/>
  <c r="P276" i="54" s="1"/>
  <c r="D276" i="36"/>
  <c r="R276" i="54" s="1"/>
  <c r="E276" i="36"/>
  <c r="T276" i="54" s="1"/>
  <c r="C277" i="36"/>
  <c r="P277" i="54" s="1"/>
  <c r="D277" i="36"/>
  <c r="R277" i="54" s="1"/>
  <c r="E277" i="36"/>
  <c r="T277" i="54" s="1"/>
  <c r="C278" i="36"/>
  <c r="P278" i="54" s="1"/>
  <c r="D278" i="36"/>
  <c r="R278" i="54" s="1"/>
  <c r="E278" i="36"/>
  <c r="T278" i="54" s="1"/>
  <c r="C279" i="36"/>
  <c r="P279" i="54" s="1"/>
  <c r="D279" i="36"/>
  <c r="R279" i="54" s="1"/>
  <c r="E279" i="36"/>
  <c r="T279" i="54" s="1"/>
  <c r="C280" i="36"/>
  <c r="P280" i="54" s="1"/>
  <c r="D280" i="36"/>
  <c r="R280" i="54" s="1"/>
  <c r="E280" i="36"/>
  <c r="T280" i="54" s="1"/>
  <c r="C281" i="36"/>
  <c r="P281" i="54" s="1"/>
  <c r="D281" i="36"/>
  <c r="R281" i="54" s="1"/>
  <c r="E281" i="36"/>
  <c r="T281" i="54" s="1"/>
  <c r="C282" i="36"/>
  <c r="P282" i="54" s="1"/>
  <c r="D282" i="36"/>
  <c r="R282" i="54" s="1"/>
  <c r="E282" i="36"/>
  <c r="T282" i="54" s="1"/>
  <c r="C283" i="36"/>
  <c r="P283" i="54" s="1"/>
  <c r="D283" i="36"/>
  <c r="R283" i="54" s="1"/>
  <c r="E283" i="36"/>
  <c r="T283" i="54" s="1"/>
  <c r="C284" i="36"/>
  <c r="P284" i="54" s="1"/>
  <c r="D284" i="36"/>
  <c r="R284" i="54" s="1"/>
  <c r="E284" i="36"/>
  <c r="T284" i="54" s="1"/>
  <c r="C285" i="36"/>
  <c r="P285" i="54" s="1"/>
  <c r="D285" i="36"/>
  <c r="R285" i="54" s="1"/>
  <c r="E285" i="36"/>
  <c r="T285" i="54" s="1"/>
  <c r="C286" i="36"/>
  <c r="P286" i="54" s="1"/>
  <c r="D286" i="36"/>
  <c r="R286" i="54" s="1"/>
  <c r="E286" i="36"/>
  <c r="T286" i="54" s="1"/>
  <c r="C287" i="36"/>
  <c r="P287" i="54" s="1"/>
  <c r="D287" i="36"/>
  <c r="R287" i="54" s="1"/>
  <c r="E287" i="36"/>
  <c r="T287" i="54" s="1"/>
  <c r="C288" i="36"/>
  <c r="P288" i="54" s="1"/>
  <c r="D288" i="36"/>
  <c r="R288" i="54" s="1"/>
  <c r="E288" i="36"/>
  <c r="T288" i="54" s="1"/>
  <c r="C289" i="36"/>
  <c r="P289" i="54" s="1"/>
  <c r="D289" i="36"/>
  <c r="R289" i="54" s="1"/>
  <c r="E289" i="36"/>
  <c r="T289" i="54" s="1"/>
  <c r="C290" i="36"/>
  <c r="P290" i="54" s="1"/>
  <c r="D290" i="36"/>
  <c r="R290" i="54" s="1"/>
  <c r="E290" i="36"/>
  <c r="T290" i="54" s="1"/>
  <c r="C291" i="36"/>
  <c r="P291" i="54" s="1"/>
  <c r="D291" i="36"/>
  <c r="R291" i="54" s="1"/>
  <c r="E291" i="36"/>
  <c r="T291" i="54" s="1"/>
  <c r="C292" i="36"/>
  <c r="P292" i="54" s="1"/>
  <c r="D292" i="36"/>
  <c r="R292" i="54" s="1"/>
  <c r="E292" i="36"/>
  <c r="T292" i="54" s="1"/>
  <c r="C294" i="36"/>
  <c r="P294" i="54" s="1"/>
  <c r="D294" i="36"/>
  <c r="R294" i="54" s="1"/>
  <c r="E294" i="36"/>
  <c r="T294" i="54" s="1"/>
  <c r="C296" i="36"/>
  <c r="P296" i="54" s="1"/>
  <c r="D296" i="36"/>
  <c r="R296" i="54" s="1"/>
  <c r="E296" i="36"/>
  <c r="T296" i="54" s="1"/>
  <c r="C297" i="36"/>
  <c r="P297" i="54" s="1"/>
  <c r="D297" i="36"/>
  <c r="R297" i="54" s="1"/>
  <c r="E297" i="36"/>
  <c r="T297" i="54" s="1"/>
  <c r="C298" i="36"/>
  <c r="P298" i="54" s="1"/>
  <c r="D298" i="36"/>
  <c r="R298" i="54" s="1"/>
  <c r="E298" i="36"/>
  <c r="T298" i="54" s="1"/>
  <c r="C299" i="36"/>
  <c r="P299" i="54" s="1"/>
  <c r="D299" i="36"/>
  <c r="R299" i="54" s="1"/>
  <c r="E299" i="36"/>
  <c r="T299" i="54" s="1"/>
  <c r="C300" i="36"/>
  <c r="P300" i="54" s="1"/>
  <c r="D300" i="36"/>
  <c r="R300" i="54" s="1"/>
  <c r="E300" i="36"/>
  <c r="T300" i="54" s="1"/>
  <c r="C301" i="36"/>
  <c r="P301" i="54" s="1"/>
  <c r="D301" i="36"/>
  <c r="R301" i="54" s="1"/>
  <c r="E301" i="36"/>
  <c r="T301" i="54" s="1"/>
  <c r="C302" i="36"/>
  <c r="P302" i="54" s="1"/>
  <c r="D302" i="36"/>
  <c r="R302" i="54" s="1"/>
  <c r="E302" i="36"/>
  <c r="T302" i="54" s="1"/>
  <c r="C303" i="36"/>
  <c r="P303" i="54" s="1"/>
  <c r="D303" i="36"/>
  <c r="R303" i="54" s="1"/>
  <c r="E303" i="36"/>
  <c r="T303" i="54" s="1"/>
  <c r="C304" i="36"/>
  <c r="P304" i="54" s="1"/>
  <c r="D304" i="36"/>
  <c r="R304" i="54" s="1"/>
  <c r="E304" i="36"/>
  <c r="T304" i="54" s="1"/>
  <c r="C305" i="36"/>
  <c r="P305" i="54" s="1"/>
  <c r="D305" i="36"/>
  <c r="R305" i="54" s="1"/>
  <c r="E305" i="36"/>
  <c r="T305" i="54" s="1"/>
  <c r="C306" i="36"/>
  <c r="P306" i="54" s="1"/>
  <c r="D306" i="36"/>
  <c r="R306" i="54" s="1"/>
  <c r="E306" i="36"/>
  <c r="T306" i="54" s="1"/>
  <c r="C307" i="36"/>
  <c r="P307" i="54" s="1"/>
  <c r="D307" i="36"/>
  <c r="R307" i="54" s="1"/>
  <c r="E307" i="36"/>
  <c r="T307" i="54" s="1"/>
  <c r="C308" i="36"/>
  <c r="P308" i="54" s="1"/>
  <c r="D308" i="36"/>
  <c r="R308" i="54" s="1"/>
  <c r="E308" i="36"/>
  <c r="T308" i="54" s="1"/>
  <c r="C309" i="36"/>
  <c r="P309" i="54" s="1"/>
  <c r="D309" i="36"/>
  <c r="R309" i="54" s="1"/>
  <c r="E309" i="36"/>
  <c r="T309" i="54" s="1"/>
  <c r="C310" i="36"/>
  <c r="P310" i="54" s="1"/>
  <c r="D310" i="36"/>
  <c r="R310" i="54" s="1"/>
  <c r="E310" i="36"/>
  <c r="T310" i="54" s="1"/>
  <c r="E2" i="36"/>
  <c r="T2" i="54" s="1"/>
  <c r="D2" i="36"/>
  <c r="R2" i="54" s="1"/>
  <c r="C2" i="36"/>
  <c r="P2" i="54" s="1"/>
  <c r="D8" i="34"/>
  <c r="D4" i="34"/>
  <c r="C346" i="24"/>
  <c r="K293" i="54" s="1"/>
  <c r="M293" i="54" s="1"/>
  <c r="C217" i="24"/>
  <c r="K180" i="54" s="1"/>
  <c r="M180" i="54" s="1"/>
  <c r="Y297" i="54" l="1"/>
  <c r="V297" i="54" s="1"/>
  <c r="Y249" i="54"/>
  <c r="V249" i="54" s="1"/>
  <c r="Y166" i="54"/>
  <c r="V166" i="54" s="1"/>
  <c r="Y212" i="54"/>
  <c r="V212" i="54" s="1"/>
  <c r="Y179" i="54"/>
  <c r="V179" i="54" s="1"/>
  <c r="Y34" i="54"/>
  <c r="V34" i="54" s="1"/>
  <c r="Y6" i="54"/>
  <c r="V6" i="54" s="1"/>
  <c r="Y258" i="54"/>
  <c r="V258" i="54" s="1"/>
  <c r="Y308" i="54"/>
  <c r="V308" i="54" s="1"/>
  <c r="Y228" i="54"/>
  <c r="V228" i="54" s="1"/>
  <c r="Y153" i="54"/>
  <c r="V153" i="54" s="1"/>
  <c r="Y283" i="54"/>
  <c r="V283" i="54" s="1"/>
  <c r="Y269" i="54"/>
  <c r="V269" i="54" s="1"/>
  <c r="Y183" i="54"/>
  <c r="V183" i="54" s="1"/>
  <c r="Y16" i="54"/>
  <c r="V16" i="54" s="1"/>
  <c r="Y288" i="54"/>
  <c r="V288" i="54" s="1"/>
  <c r="Y246" i="54"/>
  <c r="V246" i="54" s="1"/>
  <c r="Y141" i="54"/>
  <c r="V141" i="54" s="1"/>
  <c r="Y248" i="54"/>
  <c r="V248" i="54" s="1"/>
  <c r="Y121" i="54"/>
  <c r="V121" i="54" s="1"/>
  <c r="Y209" i="54"/>
  <c r="V209" i="54" s="1"/>
  <c r="Y203" i="54"/>
  <c r="V203" i="54" s="1"/>
  <c r="Y2" i="54"/>
  <c r="V2" i="54" s="1"/>
  <c r="Y240" i="54"/>
  <c r="V240" i="54" s="1"/>
  <c r="Y295" i="54"/>
  <c r="V295" i="54" s="1"/>
  <c r="Y11" i="54"/>
  <c r="V11" i="54" s="1"/>
  <c r="Y282" i="54"/>
  <c r="V282" i="54" s="1"/>
  <c r="Y175" i="54"/>
  <c r="V175" i="54" s="1"/>
  <c r="Y12" i="54"/>
  <c r="V12" i="54" s="1"/>
  <c r="Y89" i="54"/>
  <c r="V89" i="54" s="1"/>
  <c r="Y147" i="54"/>
  <c r="V147" i="54" s="1"/>
  <c r="Y136" i="54"/>
  <c r="V136" i="54" s="1"/>
  <c r="Y172" i="54"/>
  <c r="V172" i="54" s="1"/>
  <c r="Y200" i="54"/>
  <c r="V200" i="54" s="1"/>
  <c r="Y174" i="54"/>
  <c r="V174" i="54" s="1"/>
  <c r="Y165" i="54"/>
  <c r="V165" i="54" s="1"/>
  <c r="Y260" i="54"/>
  <c r="V260" i="54" s="1"/>
  <c r="Y50" i="54"/>
  <c r="V50" i="54" s="1"/>
  <c r="Y22" i="54"/>
  <c r="V22" i="54" s="1"/>
  <c r="Y67" i="54"/>
  <c r="V67" i="54" s="1"/>
  <c r="Y299" i="54"/>
  <c r="V299" i="54" s="1"/>
  <c r="Y105" i="54"/>
  <c r="V105" i="54" s="1"/>
  <c r="Y9" i="54"/>
  <c r="V9" i="54" s="1"/>
  <c r="Y232" i="54"/>
  <c r="V232" i="54" s="1"/>
  <c r="Y93" i="54"/>
  <c r="V93" i="54" s="1"/>
  <c r="Y88" i="54"/>
  <c r="V88" i="54" s="1"/>
  <c r="Y40" i="54"/>
  <c r="V40" i="54" s="1"/>
  <c r="Y291" i="54"/>
  <c r="V291" i="54" s="1"/>
  <c r="Y310" i="54"/>
  <c r="V310" i="54" s="1"/>
  <c r="Y26" i="54"/>
  <c r="V26" i="54" s="1"/>
  <c r="Y116" i="54"/>
  <c r="V116" i="54" s="1"/>
  <c r="Y303" i="54"/>
  <c r="V303" i="54" s="1"/>
  <c r="Y198" i="54"/>
  <c r="V198" i="54" s="1"/>
  <c r="Y108" i="54"/>
  <c r="V108" i="54" s="1"/>
  <c r="Y83" i="54"/>
  <c r="V83" i="54" s="1"/>
  <c r="Y243" i="54"/>
  <c r="V243" i="54" s="1"/>
  <c r="Y292" i="54"/>
  <c r="V292" i="54" s="1"/>
  <c r="Y181" i="54"/>
  <c r="V181" i="54" s="1"/>
  <c r="Y15" i="54"/>
  <c r="V15" i="54" s="1"/>
  <c r="Y78" i="54"/>
  <c r="V78" i="54" s="1"/>
  <c r="Y191" i="54"/>
  <c r="V191" i="54" s="1"/>
  <c r="Y210" i="54"/>
  <c r="V210" i="54" s="1"/>
  <c r="Y106" i="54"/>
  <c r="V106" i="54" s="1"/>
  <c r="Y5" i="54"/>
  <c r="V5" i="54" s="1"/>
  <c r="Y110" i="54"/>
  <c r="V110" i="54" s="1"/>
  <c r="Y28" i="54"/>
  <c r="V28" i="54" s="1"/>
  <c r="Y167" i="54"/>
  <c r="V167" i="54" s="1"/>
  <c r="Y79" i="54"/>
  <c r="V79" i="54" s="1"/>
  <c r="Y211" i="54"/>
  <c r="V211" i="54" s="1"/>
  <c r="Y268" i="54"/>
  <c r="V268" i="54" s="1"/>
  <c r="Y255" i="54"/>
  <c r="V255" i="54" s="1"/>
  <c r="Y170" i="54"/>
  <c r="V170" i="54" s="1"/>
  <c r="Y133" i="54"/>
  <c r="V133" i="54" s="1"/>
  <c r="Y75" i="54"/>
  <c r="V75" i="54" s="1"/>
  <c r="Y55" i="54"/>
  <c r="V55" i="54" s="1"/>
  <c r="Y52" i="54"/>
  <c r="V52" i="54" s="1"/>
  <c r="Y115" i="54"/>
  <c r="V115" i="54" s="1"/>
  <c r="Y274" i="54"/>
  <c r="V274" i="54" s="1"/>
  <c r="Y72" i="54"/>
  <c r="V72" i="54" s="1"/>
  <c r="Y152" i="54"/>
  <c r="V152" i="54" s="1"/>
  <c r="Y81" i="54"/>
  <c r="V81" i="54" s="1"/>
  <c r="Y134" i="54"/>
  <c r="V134" i="54" s="1"/>
  <c r="Y43" i="54"/>
  <c r="V43" i="54" s="1"/>
  <c r="Y25" i="54"/>
  <c r="V25" i="54" s="1"/>
  <c r="Y120" i="54"/>
  <c r="V120" i="54" s="1"/>
  <c r="Y305" i="54"/>
  <c r="V305" i="54" s="1"/>
  <c r="Y270" i="54"/>
  <c r="V270" i="54" s="1"/>
  <c r="Y218" i="54"/>
  <c r="V218" i="54" s="1"/>
  <c r="Y77" i="54"/>
  <c r="V77" i="54" s="1"/>
  <c r="Y63" i="54"/>
  <c r="V63" i="54" s="1"/>
  <c r="Y194" i="54"/>
  <c r="V194" i="54" s="1"/>
  <c r="Y137" i="54"/>
  <c r="V137" i="54" s="1"/>
  <c r="Y46" i="54"/>
  <c r="V46" i="54" s="1"/>
  <c r="Y144" i="54"/>
  <c r="V144" i="54" s="1"/>
  <c r="Y217" i="54"/>
  <c r="V217" i="54" s="1"/>
  <c r="Y251" i="54"/>
  <c r="V251" i="54" s="1"/>
  <c r="Y86" i="54"/>
  <c r="V86" i="54" s="1"/>
  <c r="Y276" i="54"/>
  <c r="V276" i="54" s="1"/>
  <c r="Y176" i="54"/>
  <c r="V176" i="54" s="1"/>
  <c r="Y289" i="54"/>
  <c r="V289" i="54" s="1"/>
  <c r="Y233" i="54"/>
  <c r="V233" i="54" s="1"/>
  <c r="Y32" i="54"/>
  <c r="V32" i="54" s="1"/>
  <c r="Y195" i="54"/>
  <c r="V195" i="54" s="1"/>
  <c r="Y192" i="54"/>
  <c r="V192" i="54" s="1"/>
  <c r="Y146" i="54"/>
  <c r="V146" i="54" s="1"/>
  <c r="Y266" i="54"/>
  <c r="V266" i="54" s="1"/>
  <c r="Y114" i="54"/>
  <c r="V114" i="54" s="1"/>
  <c r="Y186" i="54"/>
  <c r="V186" i="54" s="1"/>
  <c r="Y219" i="54"/>
  <c r="V219" i="54" s="1"/>
  <c r="Y62" i="54"/>
  <c r="V62" i="54" s="1"/>
  <c r="Y140" i="54"/>
  <c r="V140" i="54" s="1"/>
  <c r="Y188" i="54"/>
  <c r="V188" i="54" s="1"/>
  <c r="Y290" i="54"/>
  <c r="V290" i="54" s="1"/>
  <c r="Y264" i="54"/>
  <c r="V264" i="54" s="1"/>
  <c r="Y68" i="54"/>
  <c r="V68" i="54" s="1"/>
  <c r="Y117" i="54"/>
  <c r="V117" i="54" s="1"/>
  <c r="Y259" i="54"/>
  <c r="V259" i="54" s="1"/>
  <c r="Y102" i="54"/>
  <c r="V102" i="54" s="1"/>
  <c r="Y101" i="54"/>
  <c r="V101" i="54" s="1"/>
  <c r="Y281" i="54"/>
  <c r="V281" i="54" s="1"/>
  <c r="Y189" i="54"/>
  <c r="V189" i="54" s="1"/>
  <c r="Y30" i="54"/>
  <c r="V30" i="54" s="1"/>
  <c r="Y85" i="54"/>
  <c r="V85" i="54" s="1"/>
  <c r="Y213" i="54"/>
  <c r="V213" i="54" s="1"/>
  <c r="Y287" i="54"/>
  <c r="V287" i="54" s="1"/>
  <c r="Y13" i="54"/>
  <c r="V13" i="54" s="1"/>
  <c r="Y237" i="54"/>
  <c r="V237" i="54" s="1"/>
  <c r="Y35" i="54"/>
  <c r="V35" i="54" s="1"/>
  <c r="Y150" i="54"/>
  <c r="V150" i="54" s="1"/>
  <c r="Y294" i="54"/>
  <c r="V294" i="54" s="1"/>
  <c r="Y61" i="54"/>
  <c r="V61" i="54" s="1"/>
  <c r="Y58" i="54"/>
  <c r="V58" i="54" s="1"/>
  <c r="Y275" i="54"/>
  <c r="V275" i="54" s="1"/>
  <c r="Y168" i="54"/>
  <c r="V168" i="54" s="1"/>
  <c r="Y247" i="54"/>
  <c r="V247" i="54" s="1"/>
  <c r="Y91" i="54"/>
  <c r="V91" i="54" s="1"/>
  <c r="Y21" i="54"/>
  <c r="V21" i="54" s="1"/>
  <c r="Y59" i="54"/>
  <c r="V59" i="54" s="1"/>
  <c r="Y149" i="54"/>
  <c r="V149" i="54" s="1"/>
  <c r="Y226" i="54"/>
  <c r="V226" i="54" s="1"/>
  <c r="Y127" i="54"/>
  <c r="V127" i="54" s="1"/>
  <c r="Y206" i="54"/>
  <c r="V206" i="54" s="1"/>
  <c r="Y256" i="54"/>
  <c r="V256" i="54" s="1"/>
  <c r="Y18" i="54"/>
  <c r="V18" i="54" s="1"/>
  <c r="Y306" i="54"/>
  <c r="V306" i="54" s="1"/>
  <c r="Y222" i="54"/>
  <c r="V222" i="54" s="1"/>
  <c r="Y44" i="54"/>
  <c r="V44" i="54" s="1"/>
  <c r="Y90" i="54"/>
  <c r="V90" i="54" s="1"/>
  <c r="Y184" i="54"/>
  <c r="V184" i="54" s="1"/>
  <c r="Y227" i="54"/>
  <c r="V227" i="54" s="1"/>
  <c r="Y272" i="54"/>
  <c r="V272" i="54" s="1"/>
  <c r="Y278" i="54"/>
  <c r="V278" i="54" s="1"/>
  <c r="Y94" i="54"/>
  <c r="V94" i="54" s="1"/>
  <c r="Y128" i="54"/>
  <c r="V128" i="54" s="1"/>
  <c r="Y107" i="54"/>
  <c r="V107" i="54" s="1"/>
  <c r="Y263" i="54"/>
  <c r="V263" i="54" s="1"/>
  <c r="Y60" i="54"/>
  <c r="V60" i="54" s="1"/>
  <c r="Y51" i="54"/>
  <c r="V51" i="54" s="1"/>
  <c r="Y56" i="54"/>
  <c r="V56" i="54" s="1"/>
  <c r="Y158" i="54"/>
  <c r="V158" i="54" s="1"/>
  <c r="Y154" i="54"/>
  <c r="V154" i="54" s="1"/>
  <c r="Y159" i="54"/>
  <c r="V159" i="54" s="1"/>
  <c r="Y216" i="54"/>
  <c r="V216" i="54" s="1"/>
  <c r="Y4" i="54"/>
  <c r="V4" i="54" s="1"/>
  <c r="Y123" i="54"/>
  <c r="V123" i="54" s="1"/>
  <c r="Y156" i="54"/>
  <c r="V156" i="54" s="1"/>
  <c r="Y239" i="54"/>
  <c r="V239" i="54" s="1"/>
  <c r="Y252" i="54"/>
  <c r="V252" i="54" s="1"/>
  <c r="Y69" i="54"/>
  <c r="V69" i="54" s="1"/>
  <c r="Y113" i="54"/>
  <c r="V113" i="54" s="1"/>
  <c r="Y157" i="54"/>
  <c r="V157" i="54" s="1"/>
  <c r="Y14" i="54"/>
  <c r="V14" i="54" s="1"/>
  <c r="Y38" i="54"/>
  <c r="V38" i="54" s="1"/>
  <c r="Y242" i="54"/>
  <c r="V242" i="54" s="1"/>
  <c r="Y148" i="54"/>
  <c r="V148" i="54" s="1"/>
  <c r="Y178" i="54"/>
  <c r="V178" i="54" s="1"/>
  <c r="Y42" i="54"/>
  <c r="V42" i="54" s="1"/>
  <c r="Y193" i="54"/>
  <c r="V193" i="54" s="1"/>
  <c r="Y163" i="54"/>
  <c r="V163" i="54" s="1"/>
  <c r="Y162" i="54"/>
  <c r="V162" i="54" s="1"/>
  <c r="Y302" i="54"/>
  <c r="V302" i="54" s="1"/>
  <c r="Y132" i="54"/>
  <c r="V132" i="54" s="1"/>
  <c r="Y3" i="54"/>
  <c r="V3" i="54" s="1"/>
  <c r="Y284" i="54"/>
  <c r="V284" i="54" s="1"/>
  <c r="Y139" i="54"/>
  <c r="V139" i="54" s="1"/>
  <c r="Y111" i="54"/>
  <c r="V111" i="54" s="1"/>
  <c r="Y24" i="54"/>
  <c r="V24" i="54" s="1"/>
  <c r="Y129" i="54"/>
  <c r="V129" i="54" s="1"/>
  <c r="Y66" i="54"/>
  <c r="V66" i="54" s="1"/>
  <c r="Y173" i="54"/>
  <c r="V173" i="54" s="1"/>
  <c r="Y215" i="54"/>
  <c r="V215" i="54" s="1"/>
  <c r="Y190" i="54"/>
  <c r="V190" i="54" s="1"/>
  <c r="Y199" i="54"/>
  <c r="V199" i="54" s="1"/>
  <c r="Y205" i="54"/>
  <c r="V205" i="54" s="1"/>
  <c r="Y125" i="54"/>
  <c r="V125" i="54" s="1"/>
  <c r="Y98" i="54"/>
  <c r="V98" i="54" s="1"/>
  <c r="Y207" i="54"/>
  <c r="V207" i="54" s="1"/>
  <c r="Y245" i="54"/>
  <c r="V245" i="54" s="1"/>
  <c r="Y182" i="54"/>
  <c r="V182" i="54" s="1"/>
  <c r="Y104" i="54"/>
  <c r="V104" i="54" s="1"/>
  <c r="Y33" i="54"/>
  <c r="V33" i="54" s="1"/>
  <c r="Y142" i="54"/>
  <c r="V142" i="54" s="1"/>
  <c r="Y70" i="54"/>
  <c r="V70" i="54" s="1"/>
  <c r="Y253" i="54"/>
  <c r="V253" i="54" s="1"/>
  <c r="Y224" i="54"/>
  <c r="V224" i="54" s="1"/>
  <c r="Y151" i="54"/>
  <c r="V151" i="54" s="1"/>
  <c r="Y48" i="54"/>
  <c r="V48" i="54" s="1"/>
  <c r="Y31" i="54"/>
  <c r="V31" i="54" s="1"/>
  <c r="Y95" i="54"/>
  <c r="V95" i="54" s="1"/>
  <c r="Y100" i="54"/>
  <c r="V100" i="54" s="1"/>
  <c r="Y279" i="54"/>
  <c r="V279" i="54" s="1"/>
  <c r="Y164" i="54"/>
  <c r="V164" i="54" s="1"/>
  <c r="Y36" i="54"/>
  <c r="V36" i="54" s="1"/>
  <c r="Y171" i="54"/>
  <c r="V171" i="54" s="1"/>
  <c r="Y57" i="54"/>
  <c r="V57" i="54" s="1"/>
  <c r="Y23" i="54"/>
  <c r="V23" i="54" s="1"/>
  <c r="Y84" i="54"/>
  <c r="V84" i="54" s="1"/>
  <c r="Y262" i="54"/>
  <c r="V262" i="54" s="1"/>
  <c r="Y309" i="54"/>
  <c r="V309" i="54" s="1"/>
  <c r="Y273" i="54"/>
  <c r="V273" i="54" s="1"/>
  <c r="Y208" i="54"/>
  <c r="V208" i="54" s="1"/>
  <c r="Y235" i="54"/>
  <c r="V235" i="54" s="1"/>
  <c r="Y196" i="54"/>
  <c r="V196" i="54" s="1"/>
  <c r="Y39" i="54"/>
  <c r="V39" i="54" s="1"/>
  <c r="Y267" i="54"/>
  <c r="V267" i="54" s="1"/>
  <c r="Y27" i="54"/>
  <c r="V27" i="54" s="1"/>
  <c r="Y241" i="54"/>
  <c r="V241" i="54" s="1"/>
  <c r="Y293" i="54"/>
  <c r="V293" i="54" s="1"/>
  <c r="Y185" i="54"/>
  <c r="V185" i="54" s="1"/>
  <c r="Y277" i="54"/>
  <c r="V277" i="54" s="1"/>
  <c r="Y286" i="54"/>
  <c r="V286" i="54" s="1"/>
  <c r="Y124" i="54"/>
  <c r="V124" i="54" s="1"/>
  <c r="Y254" i="54"/>
  <c r="V254" i="54" s="1"/>
  <c r="Y221" i="54"/>
  <c r="V221" i="54" s="1"/>
  <c r="Y285" i="54"/>
  <c r="V285" i="54" s="1"/>
  <c r="Y250" i="54"/>
  <c r="V250" i="54" s="1"/>
  <c r="Y103" i="54"/>
  <c r="V103" i="54" s="1"/>
  <c r="Y119" i="54"/>
  <c r="V119" i="54" s="1"/>
  <c r="Y49" i="54"/>
  <c r="V49" i="54" s="1"/>
  <c r="Y169" i="54"/>
  <c r="V169" i="54" s="1"/>
  <c r="Y202" i="54"/>
  <c r="V202" i="54" s="1"/>
  <c r="Y180" i="54"/>
  <c r="V180" i="54" s="1"/>
  <c r="Y54" i="54"/>
  <c r="V54" i="54" s="1"/>
  <c r="Y234" i="54"/>
  <c r="V234" i="54" s="1"/>
  <c r="Y143" i="54"/>
  <c r="V143" i="54" s="1"/>
  <c r="Y45" i="54"/>
  <c r="V45" i="54" s="1"/>
  <c r="Y298" i="54"/>
  <c r="V298" i="54" s="1"/>
  <c r="Y265" i="54"/>
  <c r="V265" i="54" s="1"/>
  <c r="Y64" i="54"/>
  <c r="V64" i="54" s="1"/>
  <c r="Y47" i="54"/>
  <c r="V47" i="54" s="1"/>
  <c r="Y76" i="54"/>
  <c r="V76" i="54" s="1"/>
  <c r="Y187" i="54"/>
  <c r="V187" i="54" s="1"/>
  <c r="Y257" i="54"/>
  <c r="V257" i="54" s="1"/>
  <c r="Y96" i="54"/>
  <c r="V96" i="54" s="1"/>
  <c r="Y8" i="54"/>
  <c r="V8" i="54" s="1"/>
  <c r="Y307" i="54"/>
  <c r="V307" i="54" s="1"/>
  <c r="Y230" i="54"/>
  <c r="V230" i="54" s="1"/>
  <c r="Y225" i="54"/>
  <c r="V225" i="54" s="1"/>
  <c r="Y244" i="54"/>
  <c r="V244" i="54" s="1"/>
  <c r="Y204" i="54"/>
  <c r="V204" i="54" s="1"/>
  <c r="Y99" i="54"/>
  <c r="V99" i="54" s="1"/>
  <c r="Y87" i="54"/>
  <c r="V87" i="54" s="1"/>
  <c r="Y29" i="54"/>
  <c r="V29" i="54" s="1"/>
  <c r="Y126" i="54"/>
  <c r="V126" i="54" s="1"/>
  <c r="Y131" i="54"/>
  <c r="V131" i="54" s="1"/>
  <c r="Y138" i="54"/>
  <c r="V138" i="54" s="1"/>
  <c r="Y135" i="54"/>
  <c r="V135" i="54" s="1"/>
  <c r="Y17" i="54"/>
  <c r="V17" i="54" s="1"/>
  <c r="Y231" i="54"/>
  <c r="V231" i="54" s="1"/>
  <c r="Y10" i="54"/>
  <c r="V10" i="54" s="1"/>
  <c r="Y197" i="54"/>
  <c r="V197" i="54" s="1"/>
  <c r="Y229" i="54"/>
  <c r="V229" i="54" s="1"/>
  <c r="Y82" i="54"/>
  <c r="V82" i="54" s="1"/>
  <c r="Y223" i="54"/>
  <c r="V223" i="54" s="1"/>
  <c r="Y300" i="54"/>
  <c r="V300" i="54" s="1"/>
  <c r="Y304" i="54"/>
  <c r="V304" i="54" s="1"/>
  <c r="Y92" i="54"/>
  <c r="V92" i="54" s="1"/>
  <c r="Y20" i="54"/>
  <c r="V20" i="54" s="1"/>
  <c r="Y201" i="54"/>
  <c r="V201" i="54" s="1"/>
  <c r="Y122" i="54"/>
  <c r="V122" i="54" s="1"/>
  <c r="Y155" i="54"/>
  <c r="V155" i="54" s="1"/>
  <c r="Y160" i="54"/>
  <c r="V160" i="54" s="1"/>
  <c r="Y80" i="54"/>
  <c r="V80" i="54" s="1"/>
  <c r="Y37" i="54"/>
  <c r="V37" i="54" s="1"/>
  <c r="Y280" i="54"/>
  <c r="V280" i="54" s="1"/>
  <c r="Y271" i="54"/>
  <c r="V271" i="54" s="1"/>
  <c r="Y71" i="54"/>
  <c r="V71" i="54" s="1"/>
  <c r="Y74" i="54"/>
  <c r="V74" i="54" s="1"/>
  <c r="Y261" i="54"/>
  <c r="V261" i="54" s="1"/>
  <c r="Y112" i="54"/>
  <c r="V112" i="54" s="1"/>
  <c r="Y220" i="54"/>
  <c r="V220" i="54" s="1"/>
  <c r="Y65" i="54"/>
  <c r="V65" i="54" s="1"/>
  <c r="Y296" i="54"/>
  <c r="V296" i="54" s="1"/>
  <c r="Y118" i="54"/>
  <c r="V118" i="54" s="1"/>
  <c r="Y41" i="54"/>
  <c r="V41" i="54" s="1"/>
  <c r="Y53" i="54"/>
  <c r="V53" i="54" s="1"/>
  <c r="Y238" i="54"/>
  <c r="V238" i="54" s="1"/>
  <c r="Y97" i="54"/>
  <c r="V97" i="54" s="1"/>
  <c r="Y73" i="54"/>
  <c r="V73" i="54" s="1"/>
  <c r="Y145" i="54"/>
  <c r="V145" i="54" s="1"/>
  <c r="Y236" i="54"/>
  <c r="V236" i="54" s="1"/>
  <c r="Y109" i="54"/>
  <c r="V109" i="54" s="1"/>
  <c r="Y301" i="54"/>
  <c r="V301" i="54" s="1"/>
  <c r="Y161" i="54"/>
  <c r="V161" i="54" s="1"/>
  <c r="Y19" i="54"/>
  <c r="V19" i="54" s="1"/>
  <c r="Y130" i="54"/>
  <c r="V130" i="54" s="1"/>
  <c r="Y177" i="54"/>
  <c r="V177" i="54" s="1"/>
  <c r="Y7" i="54"/>
  <c r="V7" i="54" s="1"/>
  <c r="Y214" i="54"/>
  <c r="V214" i="54" s="1"/>
  <c r="R10" i="57"/>
  <c r="O10" i="57" s="1"/>
  <c r="R20" i="57"/>
  <c r="O20" i="57" s="1"/>
  <c r="R23" i="57"/>
  <c r="O23" i="57" s="1"/>
  <c r="R3" i="57"/>
  <c r="O3" i="57" s="1"/>
  <c r="R18" i="57"/>
  <c r="O18" i="57" s="1"/>
  <c r="R16" i="57"/>
  <c r="O16" i="57" s="1"/>
  <c r="R4" i="57"/>
  <c r="O4" i="57" s="1"/>
  <c r="R2" i="57"/>
  <c r="O2" i="57" s="1"/>
  <c r="R12" i="57"/>
  <c r="O12" i="57" s="1"/>
  <c r="R5" i="57"/>
  <c r="O5" i="57" s="1"/>
  <c r="R14" i="57"/>
  <c r="O14" i="57" s="1"/>
  <c r="R8" i="57"/>
  <c r="O8" i="57" s="1"/>
  <c r="R17" i="57"/>
  <c r="O17" i="57" s="1"/>
  <c r="R13" i="57"/>
  <c r="O13" i="57" s="1"/>
  <c r="R9" i="57"/>
  <c r="O9" i="57" s="1"/>
  <c r="R19" i="57"/>
  <c r="O19" i="57" s="1"/>
  <c r="R22" i="57"/>
  <c r="O22" i="57" s="1"/>
  <c r="R21" i="57"/>
  <c r="O21" i="57" s="1"/>
  <c r="R15" i="57"/>
  <c r="O15" i="57" s="1"/>
  <c r="R11" i="57"/>
  <c r="O11" i="57" s="1"/>
  <c r="R6" i="57"/>
  <c r="O6" i="57" s="1"/>
  <c r="R7" i="57"/>
  <c r="O7" i="57" s="1"/>
  <c r="D5" i="34"/>
  <c r="D9" i="34"/>
  <c r="D2" i="34"/>
  <c r="D13" i="34"/>
  <c r="D10" i="34"/>
  <c r="D12" i="34"/>
  <c r="D14" i="34"/>
  <c r="D16" i="34"/>
  <c r="D17" i="34"/>
  <c r="D7" i="34"/>
  <c r="D6" i="34"/>
  <c r="D3" i="34"/>
  <c r="F346" i="48"/>
  <c r="H346" i="48" s="1"/>
  <c r="F217" i="48"/>
  <c r="H217" i="48" s="1"/>
  <c r="C290" i="50"/>
  <c r="D290" i="50" s="1"/>
  <c r="E243" i="54" s="1"/>
  <c r="C226" i="50"/>
  <c r="D226" i="50" s="1"/>
  <c r="E189" i="54" s="1"/>
  <c r="C154" i="50"/>
  <c r="D154" i="50" s="1"/>
  <c r="E128" i="54" s="1"/>
  <c r="C74" i="50"/>
  <c r="D74" i="50" s="1"/>
  <c r="E8" i="57" s="1"/>
  <c r="C18" i="50"/>
  <c r="D18" i="50" s="1"/>
  <c r="E14" i="54" s="1"/>
  <c r="C337" i="50"/>
  <c r="D337" i="50" s="1"/>
  <c r="E286" i="54" s="1"/>
  <c r="C321" i="50"/>
  <c r="D321" i="50" s="1"/>
  <c r="E272" i="54" s="1"/>
  <c r="C289" i="50"/>
  <c r="D289" i="50" s="1"/>
  <c r="E242" i="54" s="1"/>
  <c r="C225" i="50"/>
  <c r="D225" i="50" s="1"/>
  <c r="E188" i="54" s="1"/>
  <c r="C161" i="50"/>
  <c r="D161" i="50" s="1"/>
  <c r="E12" i="57" s="1"/>
  <c r="C113" i="50"/>
  <c r="D113" i="50" s="1"/>
  <c r="E93" i="54" s="1"/>
  <c r="C105" i="50"/>
  <c r="D105" i="50" s="1"/>
  <c r="E85" i="54" s="1"/>
  <c r="C33" i="50"/>
  <c r="D33" i="50" s="1"/>
  <c r="E28" i="54" s="1"/>
  <c r="C352" i="50"/>
  <c r="D352" i="50" s="1"/>
  <c r="E299" i="54" s="1"/>
  <c r="C328" i="50"/>
  <c r="D328" i="50" s="1"/>
  <c r="E22" i="57" s="1"/>
  <c r="C320" i="50"/>
  <c r="D320" i="50" s="1"/>
  <c r="E271" i="54" s="1"/>
  <c r="C312" i="50"/>
  <c r="D312" i="50" s="1"/>
  <c r="E263" i="54" s="1"/>
  <c r="C304" i="50"/>
  <c r="D304" i="50" s="1"/>
  <c r="E256" i="54" s="1"/>
  <c r="C296" i="50"/>
  <c r="D296" i="50" s="1"/>
  <c r="E249" i="54" s="1"/>
  <c r="C288" i="50"/>
  <c r="D288" i="50" s="1"/>
  <c r="E241" i="54" s="1"/>
  <c r="C280" i="50"/>
  <c r="D280" i="50" s="1"/>
  <c r="E234" i="54" s="1"/>
  <c r="C272" i="50"/>
  <c r="D272" i="50" s="1"/>
  <c r="E227" i="54" s="1"/>
  <c r="C264" i="50"/>
  <c r="D264" i="50" s="1"/>
  <c r="E220" i="54" s="1"/>
  <c r="C256" i="50"/>
  <c r="D256" i="50" s="1"/>
  <c r="E213" i="54" s="1"/>
  <c r="C248" i="50"/>
  <c r="D248" i="50" s="1"/>
  <c r="E205" i="54" s="1"/>
  <c r="C240" i="50"/>
  <c r="D240" i="50" s="1"/>
  <c r="E199" i="54" s="1"/>
  <c r="C232" i="50"/>
  <c r="D232" i="50" s="1"/>
  <c r="E25" i="61" s="1"/>
  <c r="C224" i="50"/>
  <c r="D224" i="50" s="1"/>
  <c r="E187" i="54" s="1"/>
  <c r="C216" i="50"/>
  <c r="D216" i="50" s="1"/>
  <c r="E179" i="54" s="1"/>
  <c r="C208" i="50"/>
  <c r="D208" i="50" s="1"/>
  <c r="E22" i="61" s="1"/>
  <c r="C200" i="50"/>
  <c r="D200" i="50" s="1"/>
  <c r="E21" i="61" s="1"/>
  <c r="C192" i="50"/>
  <c r="D192" i="50" s="1"/>
  <c r="E163" i="54" s="1"/>
  <c r="C184" i="50"/>
  <c r="D184" i="50" s="1"/>
  <c r="E156" i="54" s="1"/>
  <c r="C176" i="50"/>
  <c r="D176" i="50" s="1"/>
  <c r="E148" i="54" s="1"/>
  <c r="C168" i="50"/>
  <c r="D168" i="50" s="1"/>
  <c r="E140" i="54" s="1"/>
  <c r="C160" i="50"/>
  <c r="D160" i="50" s="1"/>
  <c r="E133" i="54" s="1"/>
  <c r="C152" i="50"/>
  <c r="D152" i="50" s="1"/>
  <c r="E17" i="61" s="1"/>
  <c r="C144" i="50"/>
  <c r="D144" i="50" s="1"/>
  <c r="E119" i="54" s="1"/>
  <c r="C136" i="50"/>
  <c r="D136" i="50" s="1"/>
  <c r="E111" i="54" s="1"/>
  <c r="C128" i="50"/>
  <c r="D128" i="50" s="1"/>
  <c r="E104" i="54" s="1"/>
  <c r="C120" i="50"/>
  <c r="D120" i="50" s="1"/>
  <c r="E15" i="61" s="1"/>
  <c r="C112" i="50"/>
  <c r="D112" i="50" s="1"/>
  <c r="E92" i="54" s="1"/>
  <c r="C104" i="50"/>
  <c r="D104" i="50" s="1"/>
  <c r="E13" i="61" s="1"/>
  <c r="C96" i="50"/>
  <c r="D96" i="50" s="1"/>
  <c r="E10" i="61" s="1"/>
  <c r="C88" i="50"/>
  <c r="D88" i="50" s="1"/>
  <c r="E74" i="54" s="1"/>
  <c r="C80" i="50"/>
  <c r="D80" i="50" s="1"/>
  <c r="E67" i="54" s="1"/>
  <c r="C72" i="50"/>
  <c r="D72" i="50" s="1"/>
  <c r="E7" i="61" s="1"/>
  <c r="C64" i="50"/>
  <c r="D64" i="50" s="1"/>
  <c r="E54" i="54" s="1"/>
  <c r="C56" i="50"/>
  <c r="D56" i="50" s="1"/>
  <c r="E48" i="54" s="1"/>
  <c r="C48" i="50"/>
  <c r="D48" i="50" s="1"/>
  <c r="E42" i="54" s="1"/>
  <c r="C40" i="50"/>
  <c r="D40" i="50" s="1"/>
  <c r="E34" i="54" s="1"/>
  <c r="C32" i="50"/>
  <c r="D32" i="50" s="1"/>
  <c r="E27" i="54" s="1"/>
  <c r="C24" i="50"/>
  <c r="D24" i="50" s="1"/>
  <c r="E20" i="54" s="1"/>
  <c r="C16" i="50"/>
  <c r="D16" i="50" s="1"/>
  <c r="E12" i="54" s="1"/>
  <c r="C8" i="50"/>
  <c r="D8" i="50" s="1"/>
  <c r="E5" i="61" s="1"/>
  <c r="C338" i="50"/>
  <c r="D338" i="50" s="1"/>
  <c r="E287" i="54" s="1"/>
  <c r="C314" i="50"/>
  <c r="D314" i="50" s="1"/>
  <c r="E265" i="54" s="1"/>
  <c r="C250" i="50"/>
  <c r="D250" i="50" s="1"/>
  <c r="E207" i="54" s="1"/>
  <c r="C210" i="50"/>
  <c r="D210" i="50" s="1"/>
  <c r="E174" i="54" s="1"/>
  <c r="C194" i="50"/>
  <c r="D194" i="50" s="1"/>
  <c r="E165" i="54" s="1"/>
  <c r="C146" i="50"/>
  <c r="D146" i="50" s="1"/>
  <c r="E121" i="54" s="1"/>
  <c r="C82" i="50"/>
  <c r="D82" i="50" s="1"/>
  <c r="E69" i="54" s="1"/>
  <c r="C58" i="50"/>
  <c r="D58" i="50" s="1"/>
  <c r="E49" i="54" s="1"/>
  <c r="C26" i="50"/>
  <c r="D26" i="50" s="1"/>
  <c r="E22" i="54" s="1"/>
  <c r="C329" i="50"/>
  <c r="D329" i="50" s="1"/>
  <c r="E278" i="54" s="1"/>
  <c r="C313" i="50"/>
  <c r="D313" i="50" s="1"/>
  <c r="E264" i="54" s="1"/>
  <c r="C241" i="50"/>
  <c r="D241" i="50" s="1"/>
  <c r="E200" i="54" s="1"/>
  <c r="C185" i="50"/>
  <c r="D185" i="50" s="1"/>
  <c r="E157" i="54" s="1"/>
  <c r="C137" i="50"/>
  <c r="D137" i="50" s="1"/>
  <c r="E112" i="54" s="1"/>
  <c r="C97" i="50"/>
  <c r="D97" i="50" s="1"/>
  <c r="E80" i="54" s="1"/>
  <c r="C363" i="50"/>
  <c r="D363" i="50" s="1"/>
  <c r="E309" i="54" s="1"/>
  <c r="C336" i="50"/>
  <c r="D336" i="50" s="1"/>
  <c r="E285" i="54" s="1"/>
  <c r="C351" i="50"/>
  <c r="D351" i="50" s="1"/>
  <c r="E298" i="54" s="1"/>
  <c r="C303" i="50"/>
  <c r="D303" i="50" s="1"/>
  <c r="E255" i="54" s="1"/>
  <c r="C295" i="50"/>
  <c r="D295" i="50" s="1"/>
  <c r="E248" i="54" s="1"/>
  <c r="C287" i="50"/>
  <c r="D287" i="50" s="1"/>
  <c r="E240" i="54" s="1"/>
  <c r="C279" i="50"/>
  <c r="D279" i="50" s="1"/>
  <c r="E233" i="54" s="1"/>
  <c r="C271" i="50"/>
  <c r="D271" i="50" s="1"/>
  <c r="E226" i="54" s="1"/>
  <c r="C263" i="50"/>
  <c r="D263" i="50" s="1"/>
  <c r="E219" i="54" s="1"/>
  <c r="C255" i="50"/>
  <c r="D255" i="50" s="1"/>
  <c r="E212" i="54" s="1"/>
  <c r="C247" i="50"/>
  <c r="D247" i="50" s="1"/>
  <c r="E204" i="54" s="1"/>
  <c r="C239" i="50"/>
  <c r="D239" i="50" s="1"/>
  <c r="E198" i="54" s="1"/>
  <c r="C231" i="50"/>
  <c r="D231" i="50" s="1"/>
  <c r="E192" i="54" s="1"/>
  <c r="C223" i="50"/>
  <c r="D223" i="50" s="1"/>
  <c r="E186" i="54" s="1"/>
  <c r="C215" i="50"/>
  <c r="D215" i="50" s="1"/>
  <c r="E178" i="54" s="1"/>
  <c r="C207" i="50"/>
  <c r="D207" i="50" s="1"/>
  <c r="E16" i="57" s="1"/>
  <c r="C199" i="50"/>
  <c r="D199" i="50" s="1"/>
  <c r="E20" i="61" s="1"/>
  <c r="C191" i="50"/>
  <c r="D191" i="50" s="1"/>
  <c r="E162" i="54" s="1"/>
  <c r="C183" i="50"/>
  <c r="D183" i="50" s="1"/>
  <c r="E155" i="54" s="1"/>
  <c r="C175" i="50"/>
  <c r="D175" i="50" s="1"/>
  <c r="E147" i="54" s="1"/>
  <c r="C167" i="50"/>
  <c r="D167" i="50" s="1"/>
  <c r="E139" i="54" s="1"/>
  <c r="C159" i="50"/>
  <c r="D159" i="50" s="1"/>
  <c r="E18" i="61" s="1"/>
  <c r="C151" i="50"/>
  <c r="D151" i="50" s="1"/>
  <c r="E126" i="54" s="1"/>
  <c r="C143" i="50"/>
  <c r="D143" i="50" s="1"/>
  <c r="E118" i="54" s="1"/>
  <c r="C135" i="50"/>
  <c r="D135" i="50" s="1"/>
  <c r="E110" i="54" s="1"/>
  <c r="C127" i="50"/>
  <c r="D127" i="50" s="1"/>
  <c r="E16" i="61" s="1"/>
  <c r="C119" i="50"/>
  <c r="D119" i="50" s="1"/>
  <c r="E98" i="54" s="1"/>
  <c r="C111" i="50"/>
  <c r="D111" i="50" s="1"/>
  <c r="E91" i="54" s="1"/>
  <c r="C103" i="50"/>
  <c r="D103" i="50" s="1"/>
  <c r="E12" i="61" s="1"/>
  <c r="C95" i="50"/>
  <c r="D95" i="50" s="1"/>
  <c r="E79" i="54" s="1"/>
  <c r="C87" i="50"/>
  <c r="D87" i="50" s="1"/>
  <c r="E73" i="54" s="1"/>
  <c r="C79" i="50"/>
  <c r="D79" i="50" s="1"/>
  <c r="E66" i="54" s="1"/>
  <c r="C71" i="50"/>
  <c r="D71" i="50" s="1"/>
  <c r="E60" i="54" s="1"/>
  <c r="C63" i="50"/>
  <c r="D63" i="50" s="1"/>
  <c r="E53" i="54" s="1"/>
  <c r="C55" i="50"/>
  <c r="D55" i="50" s="1"/>
  <c r="E5" i="57" s="1"/>
  <c r="C47" i="50"/>
  <c r="D47" i="50" s="1"/>
  <c r="E41" i="54" s="1"/>
  <c r="C39" i="50"/>
  <c r="D39" i="50" s="1"/>
  <c r="E33" i="54" s="1"/>
  <c r="C31" i="50"/>
  <c r="D31" i="50" s="1"/>
  <c r="E26" i="54" s="1"/>
  <c r="C23" i="50"/>
  <c r="D23" i="50" s="1"/>
  <c r="E19" i="54" s="1"/>
  <c r="C15" i="50"/>
  <c r="D15" i="50" s="1"/>
  <c r="E11" i="54" s="1"/>
  <c r="C7" i="50"/>
  <c r="D7" i="50" s="1"/>
  <c r="E4" i="61" s="1"/>
  <c r="C330" i="50"/>
  <c r="D330" i="50" s="1"/>
  <c r="E279" i="54" s="1"/>
  <c r="C282" i="50"/>
  <c r="D282" i="50" s="1"/>
  <c r="E235" i="54" s="1"/>
  <c r="C274" i="50"/>
  <c r="D274" i="50" s="1"/>
  <c r="E228" i="54" s="1"/>
  <c r="C170" i="50"/>
  <c r="D170" i="50" s="1"/>
  <c r="E142" i="54" s="1"/>
  <c r="C122" i="50"/>
  <c r="D122" i="50" s="1"/>
  <c r="E99" i="54" s="1"/>
  <c r="C50" i="50"/>
  <c r="D50" i="50" s="1"/>
  <c r="E43" i="54" s="1"/>
  <c r="C361" i="50"/>
  <c r="D361" i="50" s="1"/>
  <c r="E307" i="54" s="1"/>
  <c r="C353" i="50"/>
  <c r="D353" i="50" s="1"/>
  <c r="E300" i="54" s="1"/>
  <c r="C273" i="50"/>
  <c r="D273" i="50" s="1"/>
  <c r="E29" i="61" s="1"/>
  <c r="C257" i="50"/>
  <c r="D257" i="50" s="1"/>
  <c r="E214" i="54" s="1"/>
  <c r="C209" i="50"/>
  <c r="D209" i="50" s="1"/>
  <c r="E173" i="54" s="1"/>
  <c r="C177" i="50"/>
  <c r="D177" i="50" s="1"/>
  <c r="E149" i="54" s="1"/>
  <c r="C129" i="50"/>
  <c r="D129" i="50" s="1"/>
  <c r="E105" i="54" s="1"/>
  <c r="C49" i="50"/>
  <c r="D49" i="50" s="1"/>
  <c r="E4" i="57" s="1"/>
  <c r="C25" i="50"/>
  <c r="D25" i="50" s="1"/>
  <c r="E21" i="54" s="1"/>
  <c r="C343" i="50"/>
  <c r="D343" i="50" s="1"/>
  <c r="E291" i="54" s="1"/>
  <c r="C311" i="50"/>
  <c r="D311" i="50" s="1"/>
  <c r="E262" i="54" s="1"/>
  <c r="C310" i="50"/>
  <c r="D310" i="50" s="1"/>
  <c r="E261" i="54" s="1"/>
  <c r="C302" i="50"/>
  <c r="D302" i="50" s="1"/>
  <c r="E254" i="54" s="1"/>
  <c r="C294" i="50"/>
  <c r="D294" i="50" s="1"/>
  <c r="E247" i="54" s="1"/>
  <c r="C286" i="50"/>
  <c r="D286" i="50" s="1"/>
  <c r="E239" i="54" s="1"/>
  <c r="C278" i="50"/>
  <c r="D278" i="50" s="1"/>
  <c r="E232" i="54" s="1"/>
  <c r="C270" i="50"/>
  <c r="D270" i="50" s="1"/>
  <c r="E225" i="54" s="1"/>
  <c r="C262" i="50"/>
  <c r="D262" i="50" s="1"/>
  <c r="E27" i="61" s="1"/>
  <c r="C254" i="50"/>
  <c r="D254" i="50" s="1"/>
  <c r="E211" i="54" s="1"/>
  <c r="C246" i="50"/>
  <c r="D246" i="50" s="1"/>
  <c r="E203" i="54" s="1"/>
  <c r="C238" i="50"/>
  <c r="D238" i="50" s="1"/>
  <c r="E197" i="54" s="1"/>
  <c r="C230" i="50"/>
  <c r="D230" i="50" s="1"/>
  <c r="E17" i="57" s="1"/>
  <c r="C222" i="50"/>
  <c r="D222" i="50" s="1"/>
  <c r="E185" i="54" s="1"/>
  <c r="C214" i="50"/>
  <c r="D214" i="50" s="1"/>
  <c r="E23" i="61" s="1"/>
  <c r="C206" i="50"/>
  <c r="D206" i="50" s="1"/>
  <c r="E172" i="54" s="1"/>
  <c r="C198" i="50"/>
  <c r="D198" i="50" s="1"/>
  <c r="E14" i="57" s="1"/>
  <c r="C190" i="50"/>
  <c r="D190" i="50" s="1"/>
  <c r="E161" i="54" s="1"/>
  <c r="C182" i="50"/>
  <c r="D182" i="50" s="1"/>
  <c r="E154" i="54" s="1"/>
  <c r="C174" i="50"/>
  <c r="D174" i="50" s="1"/>
  <c r="E146" i="54" s="1"/>
  <c r="C166" i="50"/>
  <c r="D166" i="50" s="1"/>
  <c r="E138" i="54" s="1"/>
  <c r="C158" i="50"/>
  <c r="D158" i="50" s="1"/>
  <c r="E132" i="54" s="1"/>
  <c r="C150" i="50"/>
  <c r="D150" i="50" s="1"/>
  <c r="E125" i="54" s="1"/>
  <c r="C142" i="50"/>
  <c r="D142" i="50" s="1"/>
  <c r="E117" i="54" s="1"/>
  <c r="C134" i="50"/>
  <c r="D134" i="50" s="1"/>
  <c r="E11" i="57" s="1"/>
  <c r="C126" i="50"/>
  <c r="D126" i="50" s="1"/>
  <c r="E103" i="54" s="1"/>
  <c r="C118" i="50"/>
  <c r="D118" i="50" s="1"/>
  <c r="E97" i="54" s="1"/>
  <c r="C110" i="50"/>
  <c r="D110" i="50" s="1"/>
  <c r="E90" i="54" s="1"/>
  <c r="C102" i="50"/>
  <c r="D102" i="50" s="1"/>
  <c r="E84" i="54" s="1"/>
  <c r="C94" i="50"/>
  <c r="D94" i="50" s="1"/>
  <c r="E9" i="61" s="1"/>
  <c r="C86" i="50"/>
  <c r="D86" i="50" s="1"/>
  <c r="E9" i="57" s="1"/>
  <c r="C78" i="50"/>
  <c r="D78" i="50" s="1"/>
  <c r="E65" i="54" s="1"/>
  <c r="C70" i="50"/>
  <c r="D70" i="50" s="1"/>
  <c r="E6" i="61" s="1"/>
  <c r="C62" i="50"/>
  <c r="D62" i="50" s="1"/>
  <c r="E52" i="54" s="1"/>
  <c r="C54" i="50"/>
  <c r="D54" i="50" s="1"/>
  <c r="E47" i="54" s="1"/>
  <c r="C46" i="50"/>
  <c r="D46" i="50" s="1"/>
  <c r="E40" i="54" s="1"/>
  <c r="C38" i="50"/>
  <c r="D38" i="50" s="1"/>
  <c r="E3" i="57" s="1"/>
  <c r="C30" i="50"/>
  <c r="D30" i="50" s="1"/>
  <c r="E25" i="54" s="1"/>
  <c r="C22" i="50"/>
  <c r="D22" i="50" s="1"/>
  <c r="E18" i="54" s="1"/>
  <c r="C14" i="50"/>
  <c r="D14" i="50" s="1"/>
  <c r="E10" i="54" s="1"/>
  <c r="C6" i="50"/>
  <c r="D6" i="50" s="1"/>
  <c r="E4" i="54" s="1"/>
  <c r="C362" i="50"/>
  <c r="D362" i="50" s="1"/>
  <c r="E308" i="54" s="1"/>
  <c r="C346" i="50"/>
  <c r="D346" i="50" s="1"/>
  <c r="E293" i="54" s="1"/>
  <c r="C306" i="50"/>
  <c r="D306" i="50" s="1"/>
  <c r="E258" i="54" s="1"/>
  <c r="C266" i="50"/>
  <c r="D266" i="50" s="1"/>
  <c r="E222" i="54" s="1"/>
  <c r="C234" i="50"/>
  <c r="D234" i="50" s="1"/>
  <c r="E194" i="54" s="1"/>
  <c r="C218" i="50"/>
  <c r="D218" i="50" s="1"/>
  <c r="E181" i="54" s="1"/>
  <c r="C186" i="50"/>
  <c r="D186" i="50" s="1"/>
  <c r="E158" i="54" s="1"/>
  <c r="C162" i="50"/>
  <c r="D162" i="50" s="1"/>
  <c r="E134" i="54" s="1"/>
  <c r="C130" i="50"/>
  <c r="D130" i="50" s="1"/>
  <c r="E106" i="54" s="1"/>
  <c r="C98" i="50"/>
  <c r="D98" i="50" s="1"/>
  <c r="E81" i="54" s="1"/>
  <c r="C10" i="50"/>
  <c r="D10" i="50" s="1"/>
  <c r="E6" i="54" s="1"/>
  <c r="C297" i="50"/>
  <c r="D297" i="50" s="1"/>
  <c r="E31" i="61" s="1"/>
  <c r="C201" i="50"/>
  <c r="D201" i="50" s="1"/>
  <c r="E15" i="57" s="1"/>
  <c r="C153" i="50"/>
  <c r="D153" i="50" s="1"/>
  <c r="E127" i="54" s="1"/>
  <c r="C145" i="50"/>
  <c r="D145" i="50" s="1"/>
  <c r="E120" i="54" s="1"/>
  <c r="C57" i="50"/>
  <c r="D57" i="50" s="1"/>
  <c r="E6" i="57" s="1"/>
  <c r="C17" i="50"/>
  <c r="D17" i="50" s="1"/>
  <c r="E13" i="54" s="1"/>
  <c r="C344" i="50"/>
  <c r="D344" i="50" s="1"/>
  <c r="E292" i="54" s="1"/>
  <c r="C327" i="50"/>
  <c r="D327" i="50" s="1"/>
  <c r="E277" i="54" s="1"/>
  <c r="C350" i="50"/>
  <c r="D350" i="50" s="1"/>
  <c r="E297" i="54" s="1"/>
  <c r="C334" i="50"/>
  <c r="D334" i="50" s="1"/>
  <c r="E283" i="54" s="1"/>
  <c r="C357" i="50"/>
  <c r="D357" i="50" s="1"/>
  <c r="E304" i="54" s="1"/>
  <c r="C341" i="50"/>
  <c r="D341" i="50" s="1"/>
  <c r="E290" i="54" s="1"/>
  <c r="C317" i="50"/>
  <c r="D317" i="50" s="1"/>
  <c r="E268" i="54" s="1"/>
  <c r="C309" i="50"/>
  <c r="D309" i="50" s="1"/>
  <c r="E260" i="54" s="1"/>
  <c r="C301" i="50"/>
  <c r="D301" i="50" s="1"/>
  <c r="E253" i="54" s="1"/>
  <c r="C293" i="50"/>
  <c r="D293" i="50" s="1"/>
  <c r="E246" i="54" s="1"/>
  <c r="C285" i="50"/>
  <c r="D285" i="50" s="1"/>
  <c r="E238" i="54" s="1"/>
  <c r="C277" i="50"/>
  <c r="D277" i="50" s="1"/>
  <c r="E231" i="54" s="1"/>
  <c r="C269" i="50"/>
  <c r="D269" i="50" s="1"/>
  <c r="E224" i="54" s="1"/>
  <c r="C261" i="50"/>
  <c r="D261" i="50" s="1"/>
  <c r="E218" i="54" s="1"/>
  <c r="C253" i="50"/>
  <c r="D253" i="50" s="1"/>
  <c r="E210" i="54" s="1"/>
  <c r="C245" i="50"/>
  <c r="D245" i="50" s="1"/>
  <c r="E202" i="54" s="1"/>
  <c r="C237" i="50"/>
  <c r="D237" i="50" s="1"/>
  <c r="E196" i="54" s="1"/>
  <c r="C229" i="50"/>
  <c r="D229" i="50" s="1"/>
  <c r="E191" i="54" s="1"/>
  <c r="C221" i="50"/>
  <c r="D221" i="50" s="1"/>
  <c r="E184" i="54" s="1"/>
  <c r="C213" i="50"/>
  <c r="D213" i="50" s="1"/>
  <c r="E177" i="54" s="1"/>
  <c r="C205" i="50"/>
  <c r="D205" i="50" s="1"/>
  <c r="E171" i="54" s="1"/>
  <c r="C197" i="50"/>
  <c r="D197" i="50" s="1"/>
  <c r="E167" i="54" s="1"/>
  <c r="C189" i="50"/>
  <c r="D189" i="50" s="1"/>
  <c r="E13" i="57" s="1"/>
  <c r="C181" i="50"/>
  <c r="D181" i="50" s="1"/>
  <c r="E153" i="54" s="1"/>
  <c r="C173" i="50"/>
  <c r="D173" i="50" s="1"/>
  <c r="E145" i="54" s="1"/>
  <c r="C165" i="50"/>
  <c r="D165" i="50" s="1"/>
  <c r="E137" i="54" s="1"/>
  <c r="C157" i="50"/>
  <c r="D157" i="50" s="1"/>
  <c r="E131" i="54" s="1"/>
  <c r="C149" i="50"/>
  <c r="D149" i="50" s="1"/>
  <c r="E124" i="54" s="1"/>
  <c r="C141" i="50"/>
  <c r="D141" i="50" s="1"/>
  <c r="E116" i="54" s="1"/>
  <c r="C133" i="50"/>
  <c r="D133" i="50" s="1"/>
  <c r="E109" i="54" s="1"/>
  <c r="C125" i="50"/>
  <c r="D125" i="50" s="1"/>
  <c r="E102" i="54" s="1"/>
  <c r="C117" i="50"/>
  <c r="D117" i="50" s="1"/>
  <c r="E14" i="61" s="1"/>
  <c r="C109" i="50"/>
  <c r="D109" i="50" s="1"/>
  <c r="E89" i="54" s="1"/>
  <c r="C101" i="50"/>
  <c r="D101" i="50" s="1"/>
  <c r="E83" i="54" s="1"/>
  <c r="C93" i="50"/>
  <c r="D93" i="50" s="1"/>
  <c r="E8" i="61" s="1"/>
  <c r="C85" i="50"/>
  <c r="D85" i="50" s="1"/>
  <c r="E72" i="54" s="1"/>
  <c r="C77" i="50"/>
  <c r="D77" i="50" s="1"/>
  <c r="E64" i="54" s="1"/>
  <c r="C69" i="50"/>
  <c r="D69" i="50" s="1"/>
  <c r="E59" i="54" s="1"/>
  <c r="C61" i="50"/>
  <c r="D61" i="50" s="1"/>
  <c r="E51" i="54" s="1"/>
  <c r="C53" i="50"/>
  <c r="D53" i="50" s="1"/>
  <c r="E46" i="54" s="1"/>
  <c r="C45" i="50"/>
  <c r="D45" i="50" s="1"/>
  <c r="E39" i="54" s="1"/>
  <c r="C37" i="50"/>
  <c r="D37" i="50" s="1"/>
  <c r="E32" i="54" s="1"/>
  <c r="C29" i="50"/>
  <c r="D29" i="50" s="1"/>
  <c r="E24" i="54" s="1"/>
  <c r="C21" i="50"/>
  <c r="D21" i="50" s="1"/>
  <c r="E17" i="54" s="1"/>
  <c r="C13" i="50"/>
  <c r="D13" i="50" s="1"/>
  <c r="E9" i="54" s="1"/>
  <c r="C5" i="50"/>
  <c r="D5" i="50" s="1"/>
  <c r="E3" i="54" s="1"/>
  <c r="C322" i="50"/>
  <c r="D322" i="50" s="1"/>
  <c r="E21" i="57" s="1"/>
  <c r="C258" i="50"/>
  <c r="D258" i="50" s="1"/>
  <c r="E215" i="54" s="1"/>
  <c r="C178" i="50"/>
  <c r="D178" i="50" s="1"/>
  <c r="E150" i="54" s="1"/>
  <c r="C114" i="50"/>
  <c r="D114" i="50" s="1"/>
  <c r="E94" i="54" s="1"/>
  <c r="C90" i="50"/>
  <c r="D90" i="50" s="1"/>
  <c r="E76" i="54" s="1"/>
  <c r="C66" i="50"/>
  <c r="D66" i="50" s="1"/>
  <c r="E56" i="54" s="1"/>
  <c r="C34" i="50"/>
  <c r="D34" i="50" s="1"/>
  <c r="E29" i="54" s="1"/>
  <c r="C305" i="50"/>
  <c r="D305" i="50" s="1"/>
  <c r="E257" i="54" s="1"/>
  <c r="C265" i="50"/>
  <c r="D265" i="50" s="1"/>
  <c r="E221" i="54" s="1"/>
  <c r="C233" i="50"/>
  <c r="D233" i="50" s="1"/>
  <c r="E193" i="54" s="1"/>
  <c r="C169" i="50"/>
  <c r="D169" i="50" s="1"/>
  <c r="E141" i="54" s="1"/>
  <c r="C89" i="50"/>
  <c r="D89" i="50" s="1"/>
  <c r="E75" i="54" s="1"/>
  <c r="C73" i="50"/>
  <c r="D73" i="50" s="1"/>
  <c r="E61" i="54" s="1"/>
  <c r="C41" i="50"/>
  <c r="D41" i="50" s="1"/>
  <c r="E35" i="54" s="1"/>
  <c r="C359" i="50"/>
  <c r="D359" i="50" s="1"/>
  <c r="E306" i="54" s="1"/>
  <c r="C342" i="50"/>
  <c r="D342" i="50" s="1"/>
  <c r="E32" i="61" s="1"/>
  <c r="C318" i="50"/>
  <c r="D318" i="50" s="1"/>
  <c r="E269" i="54" s="1"/>
  <c r="C333" i="50"/>
  <c r="D333" i="50" s="1"/>
  <c r="E282" i="54" s="1"/>
  <c r="C356" i="50"/>
  <c r="D356" i="50" s="1"/>
  <c r="E303" i="54" s="1"/>
  <c r="C332" i="50"/>
  <c r="D332" i="50" s="1"/>
  <c r="E281" i="54" s="1"/>
  <c r="C316" i="50"/>
  <c r="D316" i="50" s="1"/>
  <c r="E267" i="54" s="1"/>
  <c r="C300" i="50"/>
  <c r="D300" i="50" s="1"/>
  <c r="E252" i="54" s="1"/>
  <c r="C284" i="50"/>
  <c r="D284" i="50" s="1"/>
  <c r="E237" i="54" s="1"/>
  <c r="C276" i="50"/>
  <c r="D276" i="50" s="1"/>
  <c r="E230" i="54" s="1"/>
  <c r="C268" i="50"/>
  <c r="D268" i="50" s="1"/>
  <c r="E28" i="61" s="1"/>
  <c r="C260" i="50"/>
  <c r="D260" i="50" s="1"/>
  <c r="E217" i="54" s="1"/>
  <c r="C252" i="50"/>
  <c r="D252" i="50" s="1"/>
  <c r="E209" i="54" s="1"/>
  <c r="C244" i="50"/>
  <c r="D244" i="50" s="1"/>
  <c r="E19" i="57" s="1"/>
  <c r="C236" i="50"/>
  <c r="D236" i="50" s="1"/>
  <c r="E18" i="57" s="1"/>
  <c r="C228" i="50"/>
  <c r="D228" i="50" s="1"/>
  <c r="E24" i="61" s="1"/>
  <c r="C220" i="50"/>
  <c r="D220" i="50" s="1"/>
  <c r="E183" i="54" s="1"/>
  <c r="C212" i="50"/>
  <c r="D212" i="50" s="1"/>
  <c r="E176" i="54" s="1"/>
  <c r="C204" i="50"/>
  <c r="D204" i="50" s="1"/>
  <c r="E170" i="54" s="1"/>
  <c r="C196" i="50"/>
  <c r="D196" i="50" s="1"/>
  <c r="E166" i="54" s="1"/>
  <c r="C188" i="50"/>
  <c r="D188" i="50" s="1"/>
  <c r="E160" i="54" s="1"/>
  <c r="C180" i="50"/>
  <c r="D180" i="50" s="1"/>
  <c r="E152" i="54" s="1"/>
  <c r="C172" i="50"/>
  <c r="D172" i="50" s="1"/>
  <c r="E144" i="54" s="1"/>
  <c r="C164" i="50"/>
  <c r="D164" i="50" s="1"/>
  <c r="E136" i="54" s="1"/>
  <c r="C156" i="50"/>
  <c r="D156" i="50" s="1"/>
  <c r="E130" i="54" s="1"/>
  <c r="C148" i="50"/>
  <c r="D148" i="50" s="1"/>
  <c r="E123" i="54" s="1"/>
  <c r="C140" i="50"/>
  <c r="D140" i="50" s="1"/>
  <c r="E115" i="54" s="1"/>
  <c r="C132" i="50"/>
  <c r="D132" i="50" s="1"/>
  <c r="E108" i="54" s="1"/>
  <c r="C124" i="50"/>
  <c r="D124" i="50" s="1"/>
  <c r="E101" i="54" s="1"/>
  <c r="C116" i="50"/>
  <c r="D116" i="50" s="1"/>
  <c r="E96" i="54" s="1"/>
  <c r="C108" i="50"/>
  <c r="D108" i="50" s="1"/>
  <c r="E88" i="54" s="1"/>
  <c r="C100" i="50"/>
  <c r="D100" i="50" s="1"/>
  <c r="E82" i="54" s="1"/>
  <c r="C92" i="50"/>
  <c r="D92" i="50" s="1"/>
  <c r="E78" i="54" s="1"/>
  <c r="C84" i="50"/>
  <c r="D84" i="50" s="1"/>
  <c r="E71" i="54" s="1"/>
  <c r="C76" i="50"/>
  <c r="D76" i="50" s="1"/>
  <c r="E63" i="54" s="1"/>
  <c r="C68" i="50"/>
  <c r="D68" i="50" s="1"/>
  <c r="E58" i="54" s="1"/>
  <c r="C60" i="50"/>
  <c r="D60" i="50" s="1"/>
  <c r="E7" i="57" s="1"/>
  <c r="C52" i="50"/>
  <c r="D52" i="50" s="1"/>
  <c r="E45" i="54" s="1"/>
  <c r="C44" i="50"/>
  <c r="D44" i="50" s="1"/>
  <c r="E38" i="54" s="1"/>
  <c r="C36" i="50"/>
  <c r="D36" i="50" s="1"/>
  <c r="E31" i="54" s="1"/>
  <c r="C28" i="50"/>
  <c r="D28" i="50" s="1"/>
  <c r="E23" i="54" s="1"/>
  <c r="C20" i="50"/>
  <c r="D20" i="50" s="1"/>
  <c r="E16" i="54" s="1"/>
  <c r="C12" i="50"/>
  <c r="D12" i="50" s="1"/>
  <c r="E8" i="54" s="1"/>
  <c r="C4" i="50"/>
  <c r="D4" i="50" s="1"/>
  <c r="E2" i="54" s="1"/>
  <c r="C354" i="50"/>
  <c r="D354" i="50" s="1"/>
  <c r="E301" i="54" s="1"/>
  <c r="C298" i="50"/>
  <c r="D298" i="50" s="1"/>
  <c r="E250" i="54" s="1"/>
  <c r="C242" i="50"/>
  <c r="D242" i="50" s="1"/>
  <c r="E201" i="54" s="1"/>
  <c r="C202" i="50"/>
  <c r="D202" i="50" s="1"/>
  <c r="E168" i="54" s="1"/>
  <c r="C138" i="50"/>
  <c r="D138" i="50" s="1"/>
  <c r="E113" i="54" s="1"/>
  <c r="C106" i="50"/>
  <c r="D106" i="50" s="1"/>
  <c r="E86" i="54" s="1"/>
  <c r="C42" i="50"/>
  <c r="D42" i="50" s="1"/>
  <c r="E36" i="54" s="1"/>
  <c r="C364" i="50"/>
  <c r="D364" i="50" s="1"/>
  <c r="E310" i="54" s="1"/>
  <c r="C345" i="50"/>
  <c r="D345" i="50" s="1"/>
  <c r="E33" i="61" s="1"/>
  <c r="C281" i="50"/>
  <c r="D281" i="50" s="1"/>
  <c r="E30" i="61" s="1"/>
  <c r="C249" i="50"/>
  <c r="D249" i="50" s="1"/>
  <c r="E206" i="54" s="1"/>
  <c r="C217" i="50"/>
  <c r="D217" i="50" s="1"/>
  <c r="E180" i="54" s="1"/>
  <c r="C193" i="50"/>
  <c r="D193" i="50" s="1"/>
  <c r="E164" i="54" s="1"/>
  <c r="C121" i="50"/>
  <c r="D121" i="50" s="1"/>
  <c r="E10" i="57" s="1"/>
  <c r="C81" i="50"/>
  <c r="D81" i="50" s="1"/>
  <c r="E68" i="54" s="1"/>
  <c r="C65" i="50"/>
  <c r="D65" i="50" s="1"/>
  <c r="E55" i="54" s="1"/>
  <c r="C9" i="50"/>
  <c r="D9" i="50" s="1"/>
  <c r="E5" i="54" s="1"/>
  <c r="C360" i="50"/>
  <c r="D360" i="50" s="1"/>
  <c r="E23" i="57" s="1"/>
  <c r="C335" i="50"/>
  <c r="D335" i="50" s="1"/>
  <c r="E284" i="54" s="1"/>
  <c r="C319" i="50"/>
  <c r="D319" i="50" s="1"/>
  <c r="E270" i="54" s="1"/>
  <c r="C358" i="50"/>
  <c r="D358" i="50" s="1"/>
  <c r="E305" i="54" s="1"/>
  <c r="C326" i="50"/>
  <c r="D326" i="50" s="1"/>
  <c r="E276" i="54" s="1"/>
  <c r="C349" i="50"/>
  <c r="D349" i="50" s="1"/>
  <c r="E296" i="54" s="1"/>
  <c r="C325" i="50"/>
  <c r="D325" i="50" s="1"/>
  <c r="E275" i="54" s="1"/>
  <c r="C348" i="50"/>
  <c r="D348" i="50" s="1"/>
  <c r="E295" i="54" s="1"/>
  <c r="C340" i="50"/>
  <c r="D340" i="50" s="1"/>
  <c r="E289" i="54" s="1"/>
  <c r="C324" i="50"/>
  <c r="D324" i="50" s="1"/>
  <c r="E274" i="54" s="1"/>
  <c r="C308" i="50"/>
  <c r="D308" i="50" s="1"/>
  <c r="E259" i="54" s="1"/>
  <c r="C292" i="50"/>
  <c r="D292" i="50" s="1"/>
  <c r="E245" i="54" s="1"/>
  <c r="C2" i="50"/>
  <c r="D2" i="50" s="1"/>
  <c r="E2" i="61" s="1"/>
  <c r="C355" i="50"/>
  <c r="D355" i="50" s="1"/>
  <c r="E302" i="54" s="1"/>
  <c r="C347" i="50"/>
  <c r="D347" i="50" s="1"/>
  <c r="E294" i="54" s="1"/>
  <c r="C339" i="50"/>
  <c r="D339" i="50" s="1"/>
  <c r="E288" i="54" s="1"/>
  <c r="C331" i="50"/>
  <c r="D331" i="50" s="1"/>
  <c r="E280" i="54" s="1"/>
  <c r="C323" i="50"/>
  <c r="D323" i="50" s="1"/>
  <c r="E273" i="54" s="1"/>
  <c r="C315" i="50"/>
  <c r="D315" i="50" s="1"/>
  <c r="E266" i="54" s="1"/>
  <c r="C307" i="50"/>
  <c r="D307" i="50" s="1"/>
  <c r="E20" i="57" s="1"/>
  <c r="C299" i="50"/>
  <c r="D299" i="50" s="1"/>
  <c r="E251" i="54" s="1"/>
  <c r="C291" i="50"/>
  <c r="D291" i="50" s="1"/>
  <c r="E244" i="54" s="1"/>
  <c r="C283" i="50"/>
  <c r="D283" i="50" s="1"/>
  <c r="E236" i="54" s="1"/>
  <c r="C275" i="50"/>
  <c r="D275" i="50" s="1"/>
  <c r="E229" i="54" s="1"/>
  <c r="C267" i="50"/>
  <c r="D267" i="50" s="1"/>
  <c r="E223" i="54" s="1"/>
  <c r="C259" i="50"/>
  <c r="D259" i="50" s="1"/>
  <c r="E216" i="54" s="1"/>
  <c r="C251" i="50"/>
  <c r="D251" i="50" s="1"/>
  <c r="E208" i="54" s="1"/>
  <c r="C243" i="50"/>
  <c r="D243" i="50" s="1"/>
  <c r="E26" i="61" s="1"/>
  <c r="C235" i="50"/>
  <c r="D235" i="50" s="1"/>
  <c r="E195" i="54" s="1"/>
  <c r="C227" i="50"/>
  <c r="D227" i="50" s="1"/>
  <c r="E190" i="54" s="1"/>
  <c r="C219" i="50"/>
  <c r="D219" i="50" s="1"/>
  <c r="E182" i="54" s="1"/>
  <c r="C211" i="50"/>
  <c r="D211" i="50" s="1"/>
  <c r="E175" i="54" s="1"/>
  <c r="C203" i="50"/>
  <c r="D203" i="50" s="1"/>
  <c r="E169" i="54" s="1"/>
  <c r="C195" i="50"/>
  <c r="D195" i="50" s="1"/>
  <c r="E19" i="61" s="1"/>
  <c r="C187" i="50"/>
  <c r="D187" i="50" s="1"/>
  <c r="E159" i="54" s="1"/>
  <c r="C179" i="50"/>
  <c r="D179" i="50" s="1"/>
  <c r="E151" i="54" s="1"/>
  <c r="C171" i="50"/>
  <c r="D171" i="50" s="1"/>
  <c r="E143" i="54" s="1"/>
  <c r="C163" i="50"/>
  <c r="D163" i="50" s="1"/>
  <c r="E135" i="54" s="1"/>
  <c r="C155" i="50"/>
  <c r="D155" i="50" s="1"/>
  <c r="E129" i="54" s="1"/>
  <c r="C147" i="50"/>
  <c r="D147" i="50" s="1"/>
  <c r="E122" i="54" s="1"/>
  <c r="C139" i="50"/>
  <c r="D139" i="50" s="1"/>
  <c r="E114" i="54" s="1"/>
  <c r="C131" i="50"/>
  <c r="D131" i="50" s="1"/>
  <c r="E107" i="54" s="1"/>
  <c r="C123" i="50"/>
  <c r="D123" i="50" s="1"/>
  <c r="E100" i="54" s="1"/>
  <c r="C115" i="50"/>
  <c r="D115" i="50" s="1"/>
  <c r="E95" i="54" s="1"/>
  <c r="C107" i="50"/>
  <c r="D107" i="50" s="1"/>
  <c r="E87" i="54" s="1"/>
  <c r="C99" i="50"/>
  <c r="D99" i="50" s="1"/>
  <c r="E11" i="61" s="1"/>
  <c r="C91" i="50"/>
  <c r="D91" i="50" s="1"/>
  <c r="E77" i="54" s="1"/>
  <c r="C83" i="50"/>
  <c r="D83" i="50" s="1"/>
  <c r="E70" i="54" s="1"/>
  <c r="C75" i="50"/>
  <c r="D75" i="50" s="1"/>
  <c r="E62" i="54" s="1"/>
  <c r="C67" i="50"/>
  <c r="D67" i="50" s="1"/>
  <c r="E57" i="54" s="1"/>
  <c r="C59" i="50"/>
  <c r="D59" i="50" s="1"/>
  <c r="E50" i="54" s="1"/>
  <c r="C51" i="50"/>
  <c r="D51" i="50" s="1"/>
  <c r="E44" i="54" s="1"/>
  <c r="C43" i="50"/>
  <c r="D43" i="50" s="1"/>
  <c r="E37" i="54" s="1"/>
  <c r="C35" i="50"/>
  <c r="D35" i="50" s="1"/>
  <c r="E30" i="54" s="1"/>
  <c r="C27" i="50"/>
  <c r="D27" i="50" s="1"/>
  <c r="E2" i="57" s="1"/>
  <c r="C19" i="50"/>
  <c r="D19" i="50" s="1"/>
  <c r="E15" i="54" s="1"/>
  <c r="C11" i="50"/>
  <c r="D11" i="50" s="1"/>
  <c r="E7" i="54" s="1"/>
  <c r="C3" i="50"/>
  <c r="D3" i="50" s="1"/>
  <c r="E3" i="61" s="1"/>
  <c r="C71" i="29"/>
  <c r="G60" i="54" s="1"/>
  <c r="I60" i="54" s="1"/>
  <c r="C75" i="29"/>
  <c r="G62" i="54" s="1"/>
  <c r="I62" i="54" s="1"/>
  <c r="C80" i="29"/>
  <c r="G67" i="54" s="1"/>
  <c r="I67" i="54" s="1"/>
  <c r="C88" i="29"/>
  <c r="G74" i="54" s="1"/>
  <c r="I74" i="54" s="1"/>
  <c r="C101" i="29"/>
  <c r="G83" i="54" s="1"/>
  <c r="I83" i="54" s="1"/>
  <c r="C116" i="29"/>
  <c r="G96" i="54" s="1"/>
  <c r="I96" i="54" s="1"/>
  <c r="C124" i="29"/>
  <c r="G101" i="54" s="1"/>
  <c r="I101" i="54" s="1"/>
  <c r="C144" i="29"/>
  <c r="G119" i="54" s="1"/>
  <c r="I119" i="54" s="1"/>
  <c r="C163" i="29"/>
  <c r="G135" i="54" s="1"/>
  <c r="I135" i="54" s="1"/>
  <c r="C175" i="29"/>
  <c r="G147" i="54" s="1"/>
  <c r="I147" i="54" s="1"/>
  <c r="C193" i="29"/>
  <c r="G164" i="54" s="1"/>
  <c r="I164" i="54" s="1"/>
  <c r="C249" i="29"/>
  <c r="G206" i="54" s="1"/>
  <c r="I206" i="54" s="1"/>
  <c r="C277" i="29"/>
  <c r="G231" i="54" s="1"/>
  <c r="I231" i="54" s="1"/>
  <c r="C283" i="29"/>
  <c r="G236" i="54" s="1"/>
  <c r="I236" i="54" s="1"/>
  <c r="C311" i="29"/>
  <c r="G262" i="54" s="1"/>
  <c r="I262" i="54" s="1"/>
  <c r="C315" i="29"/>
  <c r="G266" i="54" s="1"/>
  <c r="I266" i="54" s="1"/>
  <c r="C323" i="29"/>
  <c r="G273" i="54" s="1"/>
  <c r="I273" i="54" s="1"/>
  <c r="C341" i="29"/>
  <c r="G290" i="54" s="1"/>
  <c r="I290" i="54" s="1"/>
  <c r="C37" i="29"/>
  <c r="G32" i="54" s="1"/>
  <c r="I32" i="54" s="1"/>
  <c r="C3" i="29"/>
  <c r="G3" i="61" s="1"/>
  <c r="I3" i="61" s="1"/>
  <c r="C4" i="29"/>
  <c r="G2" i="54" s="1"/>
  <c r="I2" i="54" s="1"/>
  <c r="C5" i="29"/>
  <c r="G3" i="54" s="1"/>
  <c r="I3" i="54" s="1"/>
  <c r="C6" i="29"/>
  <c r="G4" i="54" s="1"/>
  <c r="I4" i="54" s="1"/>
  <c r="C7" i="29"/>
  <c r="G4" i="61" s="1"/>
  <c r="I4" i="61" s="1"/>
  <c r="C8" i="29"/>
  <c r="G5" i="61" s="1"/>
  <c r="I5" i="61" s="1"/>
  <c r="C9" i="29"/>
  <c r="G5" i="54" s="1"/>
  <c r="I5" i="54" s="1"/>
  <c r="C10" i="29"/>
  <c r="G6" i="54" s="1"/>
  <c r="I6" i="54" s="1"/>
  <c r="C11" i="29"/>
  <c r="G7" i="54" s="1"/>
  <c r="C12" i="29"/>
  <c r="G8" i="54" s="1"/>
  <c r="I8" i="54" s="1"/>
  <c r="C13" i="29"/>
  <c r="G9" i="54" s="1"/>
  <c r="I9" i="54" s="1"/>
  <c r="C14" i="29"/>
  <c r="G10" i="54" s="1"/>
  <c r="I10" i="54" s="1"/>
  <c r="C15" i="29"/>
  <c r="G11" i="54" s="1"/>
  <c r="I11" i="54" s="1"/>
  <c r="C16" i="29"/>
  <c r="G12" i="54" s="1"/>
  <c r="I12" i="54" s="1"/>
  <c r="C17" i="29"/>
  <c r="G13" i="54" s="1"/>
  <c r="I13" i="54" s="1"/>
  <c r="C18" i="29"/>
  <c r="G14" i="54" s="1"/>
  <c r="I14" i="54" s="1"/>
  <c r="C19" i="29"/>
  <c r="G15" i="54" s="1"/>
  <c r="I15" i="54" s="1"/>
  <c r="C20" i="29"/>
  <c r="G16" i="54" s="1"/>
  <c r="I16" i="54" s="1"/>
  <c r="C21" i="29"/>
  <c r="G17" i="54" s="1"/>
  <c r="I17" i="54" s="1"/>
  <c r="C22" i="29"/>
  <c r="G18" i="54" s="1"/>
  <c r="I18" i="54" s="1"/>
  <c r="C23" i="29"/>
  <c r="G19" i="54" s="1"/>
  <c r="I19" i="54" s="1"/>
  <c r="C24" i="29"/>
  <c r="G20" i="54" s="1"/>
  <c r="I20" i="54" s="1"/>
  <c r="C25" i="29"/>
  <c r="G21" i="54" s="1"/>
  <c r="I21" i="54" s="1"/>
  <c r="C26" i="29"/>
  <c r="G22" i="54" s="1"/>
  <c r="I22" i="54" s="1"/>
  <c r="C27" i="29"/>
  <c r="G2" i="57" s="1"/>
  <c r="I2" i="57" s="1"/>
  <c r="C28" i="29"/>
  <c r="G23" i="54" s="1"/>
  <c r="I23" i="54" s="1"/>
  <c r="C29" i="29"/>
  <c r="G24" i="54" s="1"/>
  <c r="I24" i="54" s="1"/>
  <c r="C30" i="29"/>
  <c r="G25" i="54" s="1"/>
  <c r="I25" i="54" s="1"/>
  <c r="C31" i="29"/>
  <c r="G26" i="54" s="1"/>
  <c r="I26" i="54" s="1"/>
  <c r="C32" i="29"/>
  <c r="G27" i="54" s="1"/>
  <c r="I27" i="54" s="1"/>
  <c r="C33" i="29"/>
  <c r="G28" i="54" s="1"/>
  <c r="I28" i="54" s="1"/>
  <c r="C34" i="29"/>
  <c r="G29" i="54" s="1"/>
  <c r="I29" i="54" s="1"/>
  <c r="C35" i="29"/>
  <c r="G30" i="54" s="1"/>
  <c r="I30" i="54" s="1"/>
  <c r="C36" i="29"/>
  <c r="G31" i="54" s="1"/>
  <c r="I31" i="54" s="1"/>
  <c r="C38" i="29"/>
  <c r="G3" i="57" s="1"/>
  <c r="I3" i="57" s="1"/>
  <c r="C39" i="29"/>
  <c r="G33" i="54" s="1"/>
  <c r="I33" i="54" s="1"/>
  <c r="C40" i="29"/>
  <c r="G34" i="54" s="1"/>
  <c r="I34" i="54" s="1"/>
  <c r="C41" i="29"/>
  <c r="G35" i="54" s="1"/>
  <c r="I35" i="54" s="1"/>
  <c r="C42" i="29"/>
  <c r="G36" i="54" s="1"/>
  <c r="I36" i="54" s="1"/>
  <c r="C43" i="29"/>
  <c r="G37" i="54" s="1"/>
  <c r="I37" i="54" s="1"/>
  <c r="C44" i="29"/>
  <c r="G38" i="54" s="1"/>
  <c r="I38" i="54" s="1"/>
  <c r="C45" i="29"/>
  <c r="G39" i="54" s="1"/>
  <c r="I39" i="54" s="1"/>
  <c r="C46" i="29"/>
  <c r="G40" i="54" s="1"/>
  <c r="I40" i="54" s="1"/>
  <c r="C47" i="29"/>
  <c r="G41" i="54" s="1"/>
  <c r="I41" i="54" s="1"/>
  <c r="C48" i="29"/>
  <c r="G42" i="54" s="1"/>
  <c r="I42" i="54" s="1"/>
  <c r="C49" i="29"/>
  <c r="G4" i="57" s="1"/>
  <c r="I4" i="57" s="1"/>
  <c r="C50" i="29"/>
  <c r="G43" i="54" s="1"/>
  <c r="I43" i="54" s="1"/>
  <c r="C51" i="29"/>
  <c r="G44" i="54" s="1"/>
  <c r="I44" i="54" s="1"/>
  <c r="C52" i="29"/>
  <c r="G45" i="54" s="1"/>
  <c r="I45" i="54" s="1"/>
  <c r="C53" i="29"/>
  <c r="G46" i="54" s="1"/>
  <c r="I46" i="54" s="1"/>
  <c r="C54" i="29"/>
  <c r="G47" i="54" s="1"/>
  <c r="I47" i="54" s="1"/>
  <c r="C55" i="29"/>
  <c r="G5" i="57" s="1"/>
  <c r="I5" i="57" s="1"/>
  <c r="C56" i="29"/>
  <c r="G48" i="54" s="1"/>
  <c r="I48" i="54" s="1"/>
  <c r="C57" i="29"/>
  <c r="G6" i="57" s="1"/>
  <c r="I6" i="57" s="1"/>
  <c r="C58" i="29"/>
  <c r="G49" i="54" s="1"/>
  <c r="I49" i="54" s="1"/>
  <c r="C59" i="29"/>
  <c r="G50" i="54" s="1"/>
  <c r="I50" i="54" s="1"/>
  <c r="C60" i="29"/>
  <c r="G7" i="57" s="1"/>
  <c r="C61" i="29"/>
  <c r="G51" i="54" s="1"/>
  <c r="I51" i="54" s="1"/>
  <c r="C62" i="29"/>
  <c r="G52" i="54" s="1"/>
  <c r="I52" i="54" s="1"/>
  <c r="C63" i="29"/>
  <c r="G53" i="54" s="1"/>
  <c r="I53" i="54" s="1"/>
  <c r="C64" i="29"/>
  <c r="G54" i="54" s="1"/>
  <c r="I54" i="54" s="1"/>
  <c r="C65" i="29"/>
  <c r="G55" i="54" s="1"/>
  <c r="I55" i="54" s="1"/>
  <c r="C66" i="29"/>
  <c r="G56" i="54" s="1"/>
  <c r="I56" i="54" s="1"/>
  <c r="C67" i="29"/>
  <c r="G57" i="54" s="1"/>
  <c r="I57" i="54" s="1"/>
  <c r="C68" i="29"/>
  <c r="G58" i="54" s="1"/>
  <c r="I58" i="54" s="1"/>
  <c r="C69" i="29"/>
  <c r="G59" i="54" s="1"/>
  <c r="I59" i="54" s="1"/>
  <c r="C70" i="29"/>
  <c r="G6" i="61" s="1"/>
  <c r="I6" i="61" s="1"/>
  <c r="C72" i="29"/>
  <c r="G7" i="61" s="1"/>
  <c r="C73" i="29"/>
  <c r="G61" i="54" s="1"/>
  <c r="I61" i="54" s="1"/>
  <c r="C74" i="29"/>
  <c r="G8" i="57" s="1"/>
  <c r="I8" i="57" s="1"/>
  <c r="C76" i="29"/>
  <c r="G63" i="54" s="1"/>
  <c r="I63" i="54" s="1"/>
  <c r="C77" i="29"/>
  <c r="G64" i="54" s="1"/>
  <c r="I64" i="54" s="1"/>
  <c r="C78" i="29"/>
  <c r="G65" i="54" s="1"/>
  <c r="I65" i="54" s="1"/>
  <c r="C79" i="29"/>
  <c r="G66" i="54" s="1"/>
  <c r="I66" i="54" s="1"/>
  <c r="C81" i="29"/>
  <c r="G68" i="54" s="1"/>
  <c r="I68" i="54" s="1"/>
  <c r="C82" i="29"/>
  <c r="G69" i="54" s="1"/>
  <c r="I69" i="54" s="1"/>
  <c r="C83" i="29"/>
  <c r="G70" i="54" s="1"/>
  <c r="I70" i="54" s="1"/>
  <c r="C84" i="29"/>
  <c r="G71" i="54" s="1"/>
  <c r="I71" i="54" s="1"/>
  <c r="C85" i="29"/>
  <c r="G72" i="54" s="1"/>
  <c r="I72" i="54" s="1"/>
  <c r="C86" i="29"/>
  <c r="G9" i="57" s="1"/>
  <c r="I9" i="57" s="1"/>
  <c r="C87" i="29"/>
  <c r="G73" i="54" s="1"/>
  <c r="I73" i="54" s="1"/>
  <c r="C89" i="29"/>
  <c r="G75" i="54" s="1"/>
  <c r="I75" i="54" s="1"/>
  <c r="C90" i="29"/>
  <c r="G76" i="54" s="1"/>
  <c r="I76" i="54" s="1"/>
  <c r="C91" i="29"/>
  <c r="G77" i="54" s="1"/>
  <c r="I77" i="54" s="1"/>
  <c r="C92" i="29"/>
  <c r="G78" i="54" s="1"/>
  <c r="I78" i="54" s="1"/>
  <c r="C93" i="29"/>
  <c r="G8" i="61" s="1"/>
  <c r="I8" i="61" s="1"/>
  <c r="C94" i="29"/>
  <c r="G9" i="61" s="1"/>
  <c r="I9" i="61" s="1"/>
  <c r="C95" i="29"/>
  <c r="G79" i="54" s="1"/>
  <c r="I79" i="54" s="1"/>
  <c r="C96" i="29"/>
  <c r="G10" i="61" s="1"/>
  <c r="I10" i="61" s="1"/>
  <c r="C97" i="29"/>
  <c r="G80" i="54" s="1"/>
  <c r="I80" i="54" s="1"/>
  <c r="C98" i="29"/>
  <c r="G81" i="54" s="1"/>
  <c r="I81" i="54" s="1"/>
  <c r="C99" i="29"/>
  <c r="G11" i="61" s="1"/>
  <c r="I11" i="61" s="1"/>
  <c r="C100" i="29"/>
  <c r="G82" i="54" s="1"/>
  <c r="I82" i="54" s="1"/>
  <c r="C102" i="29"/>
  <c r="G84" i="54" s="1"/>
  <c r="I84" i="54" s="1"/>
  <c r="C103" i="29"/>
  <c r="G12" i="61" s="1"/>
  <c r="I12" i="61" s="1"/>
  <c r="C104" i="29"/>
  <c r="G13" i="61" s="1"/>
  <c r="I13" i="61" s="1"/>
  <c r="C105" i="29"/>
  <c r="G85" i="54" s="1"/>
  <c r="I85" i="54" s="1"/>
  <c r="C106" i="29"/>
  <c r="G86" i="54" s="1"/>
  <c r="I86" i="54" s="1"/>
  <c r="C107" i="29"/>
  <c r="G87" i="54" s="1"/>
  <c r="I87" i="54" s="1"/>
  <c r="C108" i="29"/>
  <c r="G88" i="54" s="1"/>
  <c r="I88" i="54" s="1"/>
  <c r="C109" i="29"/>
  <c r="G89" i="54" s="1"/>
  <c r="I89" i="54" s="1"/>
  <c r="C110" i="29"/>
  <c r="G90" i="54" s="1"/>
  <c r="I90" i="54" s="1"/>
  <c r="C111" i="29"/>
  <c r="G91" i="54" s="1"/>
  <c r="I91" i="54" s="1"/>
  <c r="C112" i="29"/>
  <c r="G92" i="54" s="1"/>
  <c r="I92" i="54" s="1"/>
  <c r="C113" i="29"/>
  <c r="G93" i="54" s="1"/>
  <c r="I93" i="54" s="1"/>
  <c r="C114" i="29"/>
  <c r="G94" i="54" s="1"/>
  <c r="I94" i="54" s="1"/>
  <c r="C115" i="29"/>
  <c r="G95" i="54" s="1"/>
  <c r="I95" i="54" s="1"/>
  <c r="C117" i="29"/>
  <c r="G14" i="61" s="1"/>
  <c r="I14" i="61" s="1"/>
  <c r="C118" i="29"/>
  <c r="G97" i="54" s="1"/>
  <c r="I97" i="54" s="1"/>
  <c r="C119" i="29"/>
  <c r="G98" i="54" s="1"/>
  <c r="I98" i="54" s="1"/>
  <c r="C120" i="29"/>
  <c r="G15" i="61" s="1"/>
  <c r="I15" i="61" s="1"/>
  <c r="C121" i="29"/>
  <c r="G10" i="57" s="1"/>
  <c r="I10" i="57" s="1"/>
  <c r="C122" i="29"/>
  <c r="G99" i="54" s="1"/>
  <c r="I99" i="54" s="1"/>
  <c r="C123" i="29"/>
  <c r="G100" i="54" s="1"/>
  <c r="I100" i="54" s="1"/>
  <c r="C125" i="29"/>
  <c r="G102" i="54" s="1"/>
  <c r="I102" i="54" s="1"/>
  <c r="C126" i="29"/>
  <c r="G103" i="54" s="1"/>
  <c r="I103" i="54" s="1"/>
  <c r="C127" i="29"/>
  <c r="G16" i="61" s="1"/>
  <c r="I16" i="61" s="1"/>
  <c r="C128" i="29"/>
  <c r="G104" i="54" s="1"/>
  <c r="I104" i="54" s="1"/>
  <c r="C129" i="29"/>
  <c r="G105" i="54" s="1"/>
  <c r="I105" i="54" s="1"/>
  <c r="C130" i="29"/>
  <c r="G106" i="54" s="1"/>
  <c r="I106" i="54" s="1"/>
  <c r="C131" i="29"/>
  <c r="G107" i="54" s="1"/>
  <c r="I107" i="54" s="1"/>
  <c r="C132" i="29"/>
  <c r="G108" i="54" s="1"/>
  <c r="I108" i="54" s="1"/>
  <c r="C133" i="29"/>
  <c r="G109" i="54" s="1"/>
  <c r="I109" i="54" s="1"/>
  <c r="C134" i="29"/>
  <c r="G11" i="57" s="1"/>
  <c r="I11" i="57" s="1"/>
  <c r="C135" i="29"/>
  <c r="G110" i="54" s="1"/>
  <c r="I110" i="54" s="1"/>
  <c r="C136" i="29"/>
  <c r="G111" i="54" s="1"/>
  <c r="I111" i="54" s="1"/>
  <c r="C137" i="29"/>
  <c r="G112" i="54" s="1"/>
  <c r="I112" i="54" s="1"/>
  <c r="C138" i="29"/>
  <c r="G113" i="54" s="1"/>
  <c r="I113" i="54" s="1"/>
  <c r="C139" i="29"/>
  <c r="G114" i="54" s="1"/>
  <c r="I114" i="54" s="1"/>
  <c r="C140" i="29"/>
  <c r="G115" i="54" s="1"/>
  <c r="I115" i="54" s="1"/>
  <c r="C141" i="29"/>
  <c r="G116" i="54" s="1"/>
  <c r="I116" i="54" s="1"/>
  <c r="C142" i="29"/>
  <c r="G117" i="54" s="1"/>
  <c r="I117" i="54" s="1"/>
  <c r="C143" i="29"/>
  <c r="G118" i="54" s="1"/>
  <c r="I118" i="54" s="1"/>
  <c r="C145" i="29"/>
  <c r="G120" i="54" s="1"/>
  <c r="I120" i="54" s="1"/>
  <c r="C146" i="29"/>
  <c r="G121" i="54" s="1"/>
  <c r="I121" i="54" s="1"/>
  <c r="C147" i="29"/>
  <c r="G122" i="54" s="1"/>
  <c r="I122" i="54" s="1"/>
  <c r="C148" i="29"/>
  <c r="G123" i="54" s="1"/>
  <c r="I123" i="54" s="1"/>
  <c r="C149" i="29"/>
  <c r="G124" i="54" s="1"/>
  <c r="I124" i="54" s="1"/>
  <c r="C150" i="29"/>
  <c r="G125" i="54" s="1"/>
  <c r="I125" i="54" s="1"/>
  <c r="C151" i="29"/>
  <c r="G126" i="54" s="1"/>
  <c r="I126" i="54" s="1"/>
  <c r="C152" i="29"/>
  <c r="G17" i="61" s="1"/>
  <c r="I17" i="61" s="1"/>
  <c r="C153" i="29"/>
  <c r="G127" i="54" s="1"/>
  <c r="I127" i="54" s="1"/>
  <c r="C154" i="29"/>
  <c r="G128" i="54" s="1"/>
  <c r="I128" i="54" s="1"/>
  <c r="C155" i="29"/>
  <c r="G129" i="54" s="1"/>
  <c r="I129" i="54" s="1"/>
  <c r="C156" i="29"/>
  <c r="G130" i="54" s="1"/>
  <c r="I130" i="54" s="1"/>
  <c r="C157" i="29"/>
  <c r="G131" i="54" s="1"/>
  <c r="I131" i="54" s="1"/>
  <c r="C158" i="29"/>
  <c r="G132" i="54" s="1"/>
  <c r="I132" i="54" s="1"/>
  <c r="C159" i="29"/>
  <c r="G18" i="61" s="1"/>
  <c r="I18" i="61" s="1"/>
  <c r="C160" i="29"/>
  <c r="G133" i="54" s="1"/>
  <c r="I133" i="54" s="1"/>
  <c r="C161" i="29"/>
  <c r="G12" i="57" s="1"/>
  <c r="I12" i="57" s="1"/>
  <c r="C162" i="29"/>
  <c r="G134" i="54" s="1"/>
  <c r="I134" i="54" s="1"/>
  <c r="C164" i="29"/>
  <c r="G136" i="54" s="1"/>
  <c r="I136" i="54" s="1"/>
  <c r="C165" i="29"/>
  <c r="G137" i="54" s="1"/>
  <c r="I137" i="54" s="1"/>
  <c r="C166" i="29"/>
  <c r="G138" i="54" s="1"/>
  <c r="I138" i="54" s="1"/>
  <c r="C167" i="29"/>
  <c r="G139" i="54" s="1"/>
  <c r="I139" i="54" s="1"/>
  <c r="C168" i="29"/>
  <c r="G140" i="54" s="1"/>
  <c r="I140" i="54" s="1"/>
  <c r="C169" i="29"/>
  <c r="G141" i="54" s="1"/>
  <c r="I141" i="54" s="1"/>
  <c r="C170" i="29"/>
  <c r="G142" i="54" s="1"/>
  <c r="I142" i="54" s="1"/>
  <c r="C171" i="29"/>
  <c r="G143" i="54" s="1"/>
  <c r="I143" i="54" s="1"/>
  <c r="C172" i="29"/>
  <c r="G144" i="54" s="1"/>
  <c r="I144" i="54" s="1"/>
  <c r="C173" i="29"/>
  <c r="G145" i="54" s="1"/>
  <c r="I145" i="54" s="1"/>
  <c r="C174" i="29"/>
  <c r="G146" i="54" s="1"/>
  <c r="I146" i="54" s="1"/>
  <c r="C176" i="29"/>
  <c r="G148" i="54" s="1"/>
  <c r="I148" i="54" s="1"/>
  <c r="C177" i="29"/>
  <c r="G149" i="54" s="1"/>
  <c r="I149" i="54" s="1"/>
  <c r="C178" i="29"/>
  <c r="G150" i="54" s="1"/>
  <c r="I150" i="54" s="1"/>
  <c r="C179" i="29"/>
  <c r="G151" i="54" s="1"/>
  <c r="I151" i="54" s="1"/>
  <c r="C180" i="29"/>
  <c r="G152" i="54" s="1"/>
  <c r="I152" i="54" s="1"/>
  <c r="C181" i="29"/>
  <c r="G153" i="54" s="1"/>
  <c r="I153" i="54" s="1"/>
  <c r="C182" i="29"/>
  <c r="G154" i="54" s="1"/>
  <c r="I154" i="54" s="1"/>
  <c r="C183" i="29"/>
  <c r="G155" i="54" s="1"/>
  <c r="I155" i="54" s="1"/>
  <c r="C184" i="29"/>
  <c r="G156" i="54" s="1"/>
  <c r="I156" i="54" s="1"/>
  <c r="C185" i="29"/>
  <c r="G157" i="54" s="1"/>
  <c r="I157" i="54" s="1"/>
  <c r="C186" i="29"/>
  <c r="G158" i="54" s="1"/>
  <c r="I158" i="54" s="1"/>
  <c r="C187" i="29"/>
  <c r="G159" i="54" s="1"/>
  <c r="I159" i="54" s="1"/>
  <c r="C188" i="29"/>
  <c r="G160" i="54" s="1"/>
  <c r="I160" i="54" s="1"/>
  <c r="C189" i="29"/>
  <c r="G13" i="57" s="1"/>
  <c r="I13" i="57" s="1"/>
  <c r="C190" i="29"/>
  <c r="G161" i="54" s="1"/>
  <c r="I161" i="54" s="1"/>
  <c r="C191" i="29"/>
  <c r="G162" i="54" s="1"/>
  <c r="I162" i="54" s="1"/>
  <c r="C192" i="29"/>
  <c r="G163" i="54" s="1"/>
  <c r="I163" i="54" s="1"/>
  <c r="C194" i="29"/>
  <c r="G165" i="54" s="1"/>
  <c r="I165" i="54" s="1"/>
  <c r="C195" i="29"/>
  <c r="G19" i="61" s="1"/>
  <c r="I19" i="61" s="1"/>
  <c r="C196" i="29"/>
  <c r="G166" i="54" s="1"/>
  <c r="I166" i="54" s="1"/>
  <c r="C197" i="29"/>
  <c r="G167" i="54" s="1"/>
  <c r="I167" i="54" s="1"/>
  <c r="C198" i="29"/>
  <c r="G14" i="57" s="1"/>
  <c r="I14" i="57" s="1"/>
  <c r="C199" i="29"/>
  <c r="G20" i="61" s="1"/>
  <c r="I20" i="61" s="1"/>
  <c r="C200" i="29"/>
  <c r="G21" i="61" s="1"/>
  <c r="I21" i="61" s="1"/>
  <c r="C201" i="29"/>
  <c r="G15" i="57" s="1"/>
  <c r="I15" i="57" s="1"/>
  <c r="C202" i="29"/>
  <c r="G168" i="54" s="1"/>
  <c r="I168" i="54" s="1"/>
  <c r="C203" i="29"/>
  <c r="G169" i="54" s="1"/>
  <c r="I169" i="54" s="1"/>
  <c r="C204" i="29"/>
  <c r="G170" i="54" s="1"/>
  <c r="I170" i="54" s="1"/>
  <c r="C205" i="29"/>
  <c r="G171" i="54" s="1"/>
  <c r="I171" i="54" s="1"/>
  <c r="C206" i="29"/>
  <c r="G172" i="54" s="1"/>
  <c r="I172" i="54" s="1"/>
  <c r="C207" i="29"/>
  <c r="G16" i="57" s="1"/>
  <c r="I16" i="57" s="1"/>
  <c r="C208" i="29"/>
  <c r="G22" i="61" s="1"/>
  <c r="I22" i="61" s="1"/>
  <c r="C209" i="29"/>
  <c r="G173" i="54" s="1"/>
  <c r="I173" i="54" s="1"/>
  <c r="C210" i="29"/>
  <c r="G174" i="54" s="1"/>
  <c r="I174" i="54" s="1"/>
  <c r="C211" i="29"/>
  <c r="G175" i="54" s="1"/>
  <c r="I175" i="54" s="1"/>
  <c r="C212" i="29"/>
  <c r="G176" i="54" s="1"/>
  <c r="I176" i="54" s="1"/>
  <c r="C213" i="29"/>
  <c r="G177" i="54" s="1"/>
  <c r="I177" i="54" s="1"/>
  <c r="C214" i="29"/>
  <c r="G23" i="61" s="1"/>
  <c r="I23" i="61" s="1"/>
  <c r="C215" i="29"/>
  <c r="G178" i="54" s="1"/>
  <c r="I178" i="54" s="1"/>
  <c r="C216" i="29"/>
  <c r="G179" i="54" s="1"/>
  <c r="I179" i="54" s="1"/>
  <c r="C217" i="29"/>
  <c r="G180" i="54" s="1"/>
  <c r="I180" i="54" s="1"/>
  <c r="C218" i="29"/>
  <c r="G181" i="54" s="1"/>
  <c r="I181" i="54" s="1"/>
  <c r="C219" i="29"/>
  <c r="G182" i="54" s="1"/>
  <c r="I182" i="54" s="1"/>
  <c r="C220" i="29"/>
  <c r="G183" i="54" s="1"/>
  <c r="I183" i="54" s="1"/>
  <c r="C221" i="29"/>
  <c r="G184" i="54" s="1"/>
  <c r="I184" i="54" s="1"/>
  <c r="C222" i="29"/>
  <c r="G185" i="54" s="1"/>
  <c r="I185" i="54" s="1"/>
  <c r="C223" i="29"/>
  <c r="G186" i="54" s="1"/>
  <c r="I186" i="54" s="1"/>
  <c r="C224" i="29"/>
  <c r="G187" i="54" s="1"/>
  <c r="I187" i="54" s="1"/>
  <c r="C225" i="29"/>
  <c r="G188" i="54" s="1"/>
  <c r="I188" i="54" s="1"/>
  <c r="C226" i="29"/>
  <c r="G189" i="54" s="1"/>
  <c r="I189" i="54" s="1"/>
  <c r="C227" i="29"/>
  <c r="G190" i="54" s="1"/>
  <c r="I190" i="54" s="1"/>
  <c r="C229" i="29"/>
  <c r="G191" i="54" s="1"/>
  <c r="I191" i="54" s="1"/>
  <c r="C230" i="29"/>
  <c r="G17" i="57" s="1"/>
  <c r="I17" i="57" s="1"/>
  <c r="C231" i="29"/>
  <c r="G192" i="54" s="1"/>
  <c r="I192" i="54" s="1"/>
  <c r="C232" i="29"/>
  <c r="G25" i="61" s="1"/>
  <c r="I25" i="61" s="1"/>
  <c r="C233" i="29"/>
  <c r="G193" i="54" s="1"/>
  <c r="I193" i="54" s="1"/>
  <c r="C234" i="29"/>
  <c r="G194" i="54" s="1"/>
  <c r="I194" i="54" s="1"/>
  <c r="C235" i="29"/>
  <c r="G195" i="54" s="1"/>
  <c r="I195" i="54" s="1"/>
  <c r="C236" i="29"/>
  <c r="G18" i="57" s="1"/>
  <c r="I18" i="57" s="1"/>
  <c r="C237" i="29"/>
  <c r="G196" i="54" s="1"/>
  <c r="I196" i="54" s="1"/>
  <c r="C238" i="29"/>
  <c r="G197" i="54" s="1"/>
  <c r="I197" i="54" s="1"/>
  <c r="C239" i="29"/>
  <c r="G198" i="54" s="1"/>
  <c r="I198" i="54" s="1"/>
  <c r="C240" i="29"/>
  <c r="G199" i="54" s="1"/>
  <c r="I199" i="54" s="1"/>
  <c r="C241" i="29"/>
  <c r="G200" i="54" s="1"/>
  <c r="I200" i="54" s="1"/>
  <c r="C242" i="29"/>
  <c r="G201" i="54" s="1"/>
  <c r="I201" i="54" s="1"/>
  <c r="C243" i="29"/>
  <c r="G26" i="61" s="1"/>
  <c r="I26" i="61" s="1"/>
  <c r="C244" i="29"/>
  <c r="G19" i="57" s="1"/>
  <c r="I19" i="57" s="1"/>
  <c r="C245" i="29"/>
  <c r="G202" i="54" s="1"/>
  <c r="I202" i="54" s="1"/>
  <c r="C246" i="29"/>
  <c r="G203" i="54" s="1"/>
  <c r="I203" i="54" s="1"/>
  <c r="C247" i="29"/>
  <c r="G204" i="54" s="1"/>
  <c r="I204" i="54" s="1"/>
  <c r="C248" i="29"/>
  <c r="G205" i="54" s="1"/>
  <c r="I205" i="54" s="1"/>
  <c r="C250" i="29"/>
  <c r="G207" i="54" s="1"/>
  <c r="I207" i="54" s="1"/>
  <c r="C251" i="29"/>
  <c r="G208" i="54" s="1"/>
  <c r="I208" i="54" s="1"/>
  <c r="C252" i="29"/>
  <c r="G209" i="54" s="1"/>
  <c r="I209" i="54" s="1"/>
  <c r="C253" i="29"/>
  <c r="G210" i="54" s="1"/>
  <c r="I210" i="54" s="1"/>
  <c r="C254" i="29"/>
  <c r="G211" i="54" s="1"/>
  <c r="I211" i="54" s="1"/>
  <c r="C255" i="29"/>
  <c r="G212" i="54" s="1"/>
  <c r="I212" i="54" s="1"/>
  <c r="C256" i="29"/>
  <c r="G213" i="54" s="1"/>
  <c r="I213" i="54" s="1"/>
  <c r="C257" i="29"/>
  <c r="G214" i="54" s="1"/>
  <c r="I214" i="54" s="1"/>
  <c r="C258" i="29"/>
  <c r="G215" i="54" s="1"/>
  <c r="I215" i="54" s="1"/>
  <c r="C259" i="29"/>
  <c r="G216" i="54" s="1"/>
  <c r="I216" i="54" s="1"/>
  <c r="C260" i="29"/>
  <c r="G217" i="54" s="1"/>
  <c r="I217" i="54" s="1"/>
  <c r="C261" i="29"/>
  <c r="G218" i="54" s="1"/>
  <c r="I218" i="54" s="1"/>
  <c r="C262" i="29"/>
  <c r="G27" i="61" s="1"/>
  <c r="I27" i="61" s="1"/>
  <c r="C263" i="29"/>
  <c r="G219" i="54" s="1"/>
  <c r="I219" i="54" s="1"/>
  <c r="C264" i="29"/>
  <c r="G220" i="54" s="1"/>
  <c r="I220" i="54" s="1"/>
  <c r="C265" i="29"/>
  <c r="G221" i="54" s="1"/>
  <c r="I221" i="54" s="1"/>
  <c r="C266" i="29"/>
  <c r="G222" i="54" s="1"/>
  <c r="I222" i="54" s="1"/>
  <c r="C267" i="29"/>
  <c r="G223" i="54" s="1"/>
  <c r="I223" i="54" s="1"/>
  <c r="C268" i="29"/>
  <c r="G28" i="61" s="1"/>
  <c r="I28" i="61" s="1"/>
  <c r="C269" i="29"/>
  <c r="G224" i="54" s="1"/>
  <c r="I224" i="54" s="1"/>
  <c r="C270" i="29"/>
  <c r="G225" i="54" s="1"/>
  <c r="I225" i="54" s="1"/>
  <c r="C271" i="29"/>
  <c r="G226" i="54" s="1"/>
  <c r="I226" i="54" s="1"/>
  <c r="C272" i="29"/>
  <c r="G227" i="54" s="1"/>
  <c r="I227" i="54" s="1"/>
  <c r="C273" i="29"/>
  <c r="G29" i="61" s="1"/>
  <c r="I29" i="61" s="1"/>
  <c r="C274" i="29"/>
  <c r="G228" i="54" s="1"/>
  <c r="I228" i="54" s="1"/>
  <c r="C275" i="29"/>
  <c r="G229" i="54" s="1"/>
  <c r="I229" i="54" s="1"/>
  <c r="C276" i="29"/>
  <c r="G230" i="54" s="1"/>
  <c r="I230" i="54" s="1"/>
  <c r="C278" i="29"/>
  <c r="G232" i="54" s="1"/>
  <c r="I232" i="54" s="1"/>
  <c r="C279" i="29"/>
  <c r="G233" i="54" s="1"/>
  <c r="I233" i="54" s="1"/>
  <c r="C280" i="29"/>
  <c r="G234" i="54" s="1"/>
  <c r="I234" i="54" s="1"/>
  <c r="C281" i="29"/>
  <c r="G30" i="61" s="1"/>
  <c r="I30" i="61" s="1"/>
  <c r="C282" i="29"/>
  <c r="G235" i="54" s="1"/>
  <c r="I235" i="54" s="1"/>
  <c r="C284" i="29"/>
  <c r="G237" i="54" s="1"/>
  <c r="I237" i="54" s="1"/>
  <c r="C285" i="29"/>
  <c r="G238" i="54" s="1"/>
  <c r="I238" i="54" s="1"/>
  <c r="C286" i="29"/>
  <c r="G239" i="54" s="1"/>
  <c r="I239" i="54" s="1"/>
  <c r="C287" i="29"/>
  <c r="G240" i="54" s="1"/>
  <c r="I240" i="54" s="1"/>
  <c r="C288" i="29"/>
  <c r="G241" i="54" s="1"/>
  <c r="I241" i="54" s="1"/>
  <c r="C289" i="29"/>
  <c r="G242" i="54" s="1"/>
  <c r="I242" i="54" s="1"/>
  <c r="C290" i="29"/>
  <c r="G243" i="54" s="1"/>
  <c r="I243" i="54" s="1"/>
  <c r="C291" i="29"/>
  <c r="G244" i="54" s="1"/>
  <c r="I244" i="54" s="1"/>
  <c r="C292" i="29"/>
  <c r="G245" i="54" s="1"/>
  <c r="I245" i="54" s="1"/>
  <c r="C293" i="29"/>
  <c r="G246" i="54" s="1"/>
  <c r="I246" i="54" s="1"/>
  <c r="C294" i="29"/>
  <c r="G247" i="54" s="1"/>
  <c r="I247" i="54" s="1"/>
  <c r="C295" i="29"/>
  <c r="G248" i="54" s="1"/>
  <c r="I248" i="54" s="1"/>
  <c r="C296" i="29"/>
  <c r="G249" i="54" s="1"/>
  <c r="I249" i="54" s="1"/>
  <c r="C297" i="29"/>
  <c r="G31" i="61" s="1"/>
  <c r="I31" i="61" s="1"/>
  <c r="C298" i="29"/>
  <c r="G250" i="54" s="1"/>
  <c r="I250" i="54" s="1"/>
  <c r="C299" i="29"/>
  <c r="G251" i="54" s="1"/>
  <c r="I251" i="54" s="1"/>
  <c r="C300" i="29"/>
  <c r="G252" i="54" s="1"/>
  <c r="I252" i="54" s="1"/>
  <c r="C301" i="29"/>
  <c r="G253" i="54" s="1"/>
  <c r="I253" i="54" s="1"/>
  <c r="C302" i="29"/>
  <c r="G254" i="54" s="1"/>
  <c r="I254" i="54" s="1"/>
  <c r="C303" i="29"/>
  <c r="G255" i="54" s="1"/>
  <c r="I255" i="54" s="1"/>
  <c r="C304" i="29"/>
  <c r="G256" i="54" s="1"/>
  <c r="I256" i="54" s="1"/>
  <c r="C305" i="29"/>
  <c r="G257" i="54" s="1"/>
  <c r="I257" i="54" s="1"/>
  <c r="C306" i="29"/>
  <c r="G258" i="54" s="1"/>
  <c r="I258" i="54" s="1"/>
  <c r="C307" i="29"/>
  <c r="G20" i="57" s="1"/>
  <c r="I20" i="57" s="1"/>
  <c r="C308" i="29"/>
  <c r="G259" i="54" s="1"/>
  <c r="I259" i="54" s="1"/>
  <c r="C309" i="29"/>
  <c r="G260" i="54" s="1"/>
  <c r="I260" i="54" s="1"/>
  <c r="C310" i="29"/>
  <c r="G261" i="54" s="1"/>
  <c r="I261" i="54" s="1"/>
  <c r="C312" i="29"/>
  <c r="G263" i="54" s="1"/>
  <c r="I263" i="54" s="1"/>
  <c r="C313" i="29"/>
  <c r="G264" i="54" s="1"/>
  <c r="I264" i="54" s="1"/>
  <c r="C314" i="29"/>
  <c r="G265" i="54" s="1"/>
  <c r="I265" i="54" s="1"/>
  <c r="C316" i="29"/>
  <c r="G267" i="54" s="1"/>
  <c r="I267" i="54" s="1"/>
  <c r="C317" i="29"/>
  <c r="G268" i="54" s="1"/>
  <c r="I268" i="54" s="1"/>
  <c r="C318" i="29"/>
  <c r="G269" i="54" s="1"/>
  <c r="I269" i="54" s="1"/>
  <c r="C319" i="29"/>
  <c r="G270" i="54" s="1"/>
  <c r="I270" i="54" s="1"/>
  <c r="C320" i="29"/>
  <c r="G271" i="54" s="1"/>
  <c r="I271" i="54" s="1"/>
  <c r="C321" i="29"/>
  <c r="G272" i="54" s="1"/>
  <c r="I272" i="54" s="1"/>
  <c r="C322" i="29"/>
  <c r="G21" i="57" s="1"/>
  <c r="I21" i="57" s="1"/>
  <c r="C324" i="29"/>
  <c r="G274" i="54" s="1"/>
  <c r="I274" i="54" s="1"/>
  <c r="C325" i="29"/>
  <c r="G275" i="54" s="1"/>
  <c r="I275" i="54" s="1"/>
  <c r="C326" i="29"/>
  <c r="G276" i="54" s="1"/>
  <c r="I276" i="54" s="1"/>
  <c r="C327" i="29"/>
  <c r="G277" i="54" s="1"/>
  <c r="I277" i="54" s="1"/>
  <c r="C328" i="29"/>
  <c r="G22" i="57" s="1"/>
  <c r="I22" i="57" s="1"/>
  <c r="C329" i="29"/>
  <c r="G278" i="54" s="1"/>
  <c r="I278" i="54" s="1"/>
  <c r="C330" i="29"/>
  <c r="G279" i="54" s="1"/>
  <c r="I279" i="54" s="1"/>
  <c r="C331" i="29"/>
  <c r="G280" i="54" s="1"/>
  <c r="I280" i="54" s="1"/>
  <c r="C332" i="29"/>
  <c r="G281" i="54" s="1"/>
  <c r="I281" i="54" s="1"/>
  <c r="C333" i="29"/>
  <c r="G282" i="54" s="1"/>
  <c r="I282" i="54" s="1"/>
  <c r="C334" i="29"/>
  <c r="G283" i="54" s="1"/>
  <c r="I283" i="54" s="1"/>
  <c r="C335" i="29"/>
  <c r="G284" i="54" s="1"/>
  <c r="I284" i="54" s="1"/>
  <c r="C336" i="29"/>
  <c r="G285" i="54" s="1"/>
  <c r="I285" i="54" s="1"/>
  <c r="C337" i="29"/>
  <c r="G286" i="54" s="1"/>
  <c r="I286" i="54" s="1"/>
  <c r="C338" i="29"/>
  <c r="G287" i="54" s="1"/>
  <c r="I287" i="54" s="1"/>
  <c r="C339" i="29"/>
  <c r="G288" i="54" s="1"/>
  <c r="I288" i="54" s="1"/>
  <c r="C340" i="29"/>
  <c r="G289" i="54" s="1"/>
  <c r="I289" i="54" s="1"/>
  <c r="C342" i="29"/>
  <c r="G32" i="61" s="1"/>
  <c r="I32" i="61" s="1"/>
  <c r="C343" i="29"/>
  <c r="G291" i="54" s="1"/>
  <c r="I291" i="54" s="1"/>
  <c r="C344" i="29"/>
  <c r="G292" i="54" s="1"/>
  <c r="I292" i="54" s="1"/>
  <c r="C345" i="29"/>
  <c r="G33" i="61" s="1"/>
  <c r="I33" i="61" s="1"/>
  <c r="C346" i="29"/>
  <c r="G293" i="54" s="1"/>
  <c r="I293" i="54" s="1"/>
  <c r="C347" i="29"/>
  <c r="G294" i="54" s="1"/>
  <c r="I294" i="54" s="1"/>
  <c r="C348" i="29"/>
  <c r="G295" i="54" s="1"/>
  <c r="I295" i="54" s="1"/>
  <c r="C349" i="29"/>
  <c r="G296" i="54" s="1"/>
  <c r="I296" i="54" s="1"/>
  <c r="C350" i="29"/>
  <c r="G297" i="54" s="1"/>
  <c r="I297" i="54" s="1"/>
  <c r="C351" i="29"/>
  <c r="G298" i="54" s="1"/>
  <c r="I298" i="54" s="1"/>
  <c r="C352" i="29"/>
  <c r="G299" i="54" s="1"/>
  <c r="I299" i="54" s="1"/>
  <c r="C353" i="29"/>
  <c r="G300" i="54" s="1"/>
  <c r="I300" i="54" s="1"/>
  <c r="C354" i="29"/>
  <c r="G301" i="54" s="1"/>
  <c r="I301" i="54" s="1"/>
  <c r="C355" i="29"/>
  <c r="G302" i="54" s="1"/>
  <c r="I302" i="54" s="1"/>
  <c r="C356" i="29"/>
  <c r="G303" i="54" s="1"/>
  <c r="I303" i="54" s="1"/>
  <c r="C357" i="29"/>
  <c r="G304" i="54" s="1"/>
  <c r="I304" i="54" s="1"/>
  <c r="C358" i="29"/>
  <c r="G305" i="54" s="1"/>
  <c r="I305" i="54" s="1"/>
  <c r="C359" i="29"/>
  <c r="G306" i="54" s="1"/>
  <c r="I306" i="54" s="1"/>
  <c r="C360" i="29"/>
  <c r="G23" i="57" s="1"/>
  <c r="I23" i="57" s="1"/>
  <c r="C361" i="29"/>
  <c r="G307" i="54" s="1"/>
  <c r="I307" i="54" s="1"/>
  <c r="C362" i="29"/>
  <c r="G308" i="54" s="1"/>
  <c r="I308" i="54" s="1"/>
  <c r="C363" i="29"/>
  <c r="G309" i="54" s="1"/>
  <c r="I309" i="54" s="1"/>
  <c r="C2" i="29"/>
  <c r="C15" i="24"/>
  <c r="K11" i="54" s="1"/>
  <c r="M11" i="54" s="1"/>
  <c r="C23" i="24"/>
  <c r="K19" i="54" s="1"/>
  <c r="M19" i="54" s="1"/>
  <c r="C31" i="24"/>
  <c r="K26" i="54" s="1"/>
  <c r="M26" i="54" s="1"/>
  <c r="C39" i="24"/>
  <c r="K33" i="54" s="1"/>
  <c r="M33" i="54" s="1"/>
  <c r="C47" i="24"/>
  <c r="K41" i="54" s="1"/>
  <c r="M41" i="54" s="1"/>
  <c r="C55" i="24"/>
  <c r="K5" i="57" s="1"/>
  <c r="M5" i="57" s="1"/>
  <c r="C63" i="24"/>
  <c r="K53" i="54" s="1"/>
  <c r="M53" i="54" s="1"/>
  <c r="C79" i="24"/>
  <c r="K66" i="54" s="1"/>
  <c r="M66" i="54" s="1"/>
  <c r="C87" i="24"/>
  <c r="K73" i="54" s="1"/>
  <c r="M73" i="54" s="1"/>
  <c r="C95" i="24"/>
  <c r="K79" i="54" s="1"/>
  <c r="M79" i="54" s="1"/>
  <c r="C111" i="24"/>
  <c r="K91" i="54" s="1"/>
  <c r="M91" i="54" s="1"/>
  <c r="C119" i="24"/>
  <c r="K98" i="54" s="1"/>
  <c r="M98" i="54" s="1"/>
  <c r="C135" i="24"/>
  <c r="K110" i="54" s="1"/>
  <c r="M110" i="54" s="1"/>
  <c r="C143" i="24"/>
  <c r="K118" i="54" s="1"/>
  <c r="M118" i="54" s="1"/>
  <c r="C151" i="24"/>
  <c r="K126" i="54" s="1"/>
  <c r="M126" i="54" s="1"/>
  <c r="C167" i="24"/>
  <c r="K139" i="54" s="1"/>
  <c r="M139" i="54" s="1"/>
  <c r="C175" i="24"/>
  <c r="K147" i="54" s="1"/>
  <c r="M147" i="54" s="1"/>
  <c r="C183" i="24"/>
  <c r="K155" i="54" s="1"/>
  <c r="M155" i="54" s="1"/>
  <c r="C191" i="24"/>
  <c r="K162" i="54" s="1"/>
  <c r="M162" i="54" s="1"/>
  <c r="C207" i="24"/>
  <c r="K16" i="57" s="1"/>
  <c r="M16" i="57" s="1"/>
  <c r="C215" i="24"/>
  <c r="K178" i="54" s="1"/>
  <c r="M178" i="54" s="1"/>
  <c r="C223" i="24"/>
  <c r="K186" i="54" s="1"/>
  <c r="M186" i="54" s="1"/>
  <c r="C231" i="24"/>
  <c r="K192" i="54" s="1"/>
  <c r="M192" i="54" s="1"/>
  <c r="C239" i="24"/>
  <c r="K198" i="54" s="1"/>
  <c r="M198" i="54" s="1"/>
  <c r="C247" i="24"/>
  <c r="K204" i="54" s="1"/>
  <c r="M204" i="54" s="1"/>
  <c r="C255" i="24"/>
  <c r="K212" i="54" s="1"/>
  <c r="M212" i="54" s="1"/>
  <c r="C263" i="24"/>
  <c r="K219" i="54" s="1"/>
  <c r="M219" i="54" s="1"/>
  <c r="C271" i="24"/>
  <c r="K226" i="54" s="1"/>
  <c r="M226" i="54" s="1"/>
  <c r="C279" i="24"/>
  <c r="K233" i="54" s="1"/>
  <c r="M233" i="54" s="1"/>
  <c r="C287" i="24"/>
  <c r="K240" i="54" s="1"/>
  <c r="M240" i="54" s="1"/>
  <c r="C295" i="24"/>
  <c r="K248" i="54" s="1"/>
  <c r="M248" i="54" s="1"/>
  <c r="C303" i="24"/>
  <c r="K255" i="54" s="1"/>
  <c r="M255" i="54" s="1"/>
  <c r="C311" i="24"/>
  <c r="K262" i="54" s="1"/>
  <c r="M262" i="54" s="1"/>
  <c r="C319" i="24"/>
  <c r="K270" i="54" s="1"/>
  <c r="M270" i="54" s="1"/>
  <c r="C327" i="24"/>
  <c r="K277" i="54" s="1"/>
  <c r="M277" i="54" s="1"/>
  <c r="C335" i="24"/>
  <c r="K284" i="54" s="1"/>
  <c r="M284" i="54" s="1"/>
  <c r="C343" i="24"/>
  <c r="K291" i="54" s="1"/>
  <c r="M291" i="54" s="1"/>
  <c r="C351" i="24"/>
  <c r="K298" i="54" s="1"/>
  <c r="M298" i="54" s="1"/>
  <c r="C359" i="24"/>
  <c r="K306" i="54" s="1"/>
  <c r="M306" i="54" s="1"/>
  <c r="C360" i="24"/>
  <c r="K23" i="57" s="1"/>
  <c r="M23" i="57" s="1"/>
  <c r="C163" i="24"/>
  <c r="C71" i="24"/>
  <c r="K60" i="54" s="1"/>
  <c r="M60" i="54" s="1"/>
  <c r="F273" i="54" l="1"/>
  <c r="F19" i="61"/>
  <c r="F206" i="54"/>
  <c r="F2" i="57"/>
  <c r="F57" i="54"/>
  <c r="F216" i="54"/>
  <c r="J308" i="54"/>
  <c r="J301" i="54"/>
  <c r="J21" i="57"/>
  <c r="F163" i="48"/>
  <c r="H163" i="48" s="1"/>
  <c r="K135" i="54"/>
  <c r="M135" i="54" s="1"/>
  <c r="J287" i="54"/>
  <c r="J296" i="54"/>
  <c r="J303" i="54"/>
  <c r="J289" i="54"/>
  <c r="J309" i="54"/>
  <c r="J302" i="54"/>
  <c r="J294" i="54"/>
  <c r="J288" i="54"/>
  <c r="J280" i="54"/>
  <c r="J20" i="57"/>
  <c r="J251" i="54"/>
  <c r="J244" i="54"/>
  <c r="J229" i="54"/>
  <c r="J223" i="54"/>
  <c r="J216" i="54"/>
  <c r="J208" i="54"/>
  <c r="J195" i="54"/>
  <c r="J190" i="54"/>
  <c r="J182" i="54"/>
  <c r="J175" i="54"/>
  <c r="J169" i="54"/>
  <c r="J159" i="54"/>
  <c r="J151" i="54"/>
  <c r="J143" i="54"/>
  <c r="J129" i="54"/>
  <c r="J122" i="54"/>
  <c r="J114" i="54"/>
  <c r="J107" i="54"/>
  <c r="J100" i="54"/>
  <c r="J95" i="54"/>
  <c r="J87" i="54"/>
  <c r="J77" i="54"/>
  <c r="J70" i="54"/>
  <c r="J57" i="54"/>
  <c r="J50" i="54"/>
  <c r="J44" i="54"/>
  <c r="J37" i="54"/>
  <c r="J30" i="54"/>
  <c r="J2" i="57"/>
  <c r="J15" i="54"/>
  <c r="J7" i="54"/>
  <c r="J293" i="54"/>
  <c r="J250" i="54"/>
  <c r="J243" i="54"/>
  <c r="J235" i="54"/>
  <c r="J228" i="54"/>
  <c r="J222" i="54"/>
  <c r="J215" i="54"/>
  <c r="J207" i="54"/>
  <c r="J201" i="54"/>
  <c r="J194" i="54"/>
  <c r="J189" i="54"/>
  <c r="J181" i="54"/>
  <c r="J174" i="54"/>
  <c r="J168" i="54"/>
  <c r="J165" i="54"/>
  <c r="J158" i="54"/>
  <c r="J150" i="54"/>
  <c r="J142" i="54"/>
  <c r="J134" i="54"/>
  <c r="J128" i="54"/>
  <c r="J121" i="54"/>
  <c r="J113" i="54"/>
  <c r="J106" i="54"/>
  <c r="J99" i="54"/>
  <c r="J94" i="54"/>
  <c r="J86" i="54"/>
  <c r="J81" i="54"/>
  <c r="J76" i="54"/>
  <c r="J69" i="54"/>
  <c r="J8" i="57"/>
  <c r="J56" i="54"/>
  <c r="J49" i="54"/>
  <c r="J43" i="54"/>
  <c r="J36" i="54"/>
  <c r="J29" i="54"/>
  <c r="J22" i="54"/>
  <c r="J14" i="54"/>
  <c r="J6" i="54"/>
  <c r="J307" i="54"/>
  <c r="J278" i="54"/>
  <c r="J257" i="54"/>
  <c r="J242" i="54"/>
  <c r="J221" i="54"/>
  <c r="J214" i="54"/>
  <c r="J200" i="54"/>
  <c r="J193" i="54"/>
  <c r="J188" i="54"/>
  <c r="J180" i="54"/>
  <c r="J173" i="54"/>
  <c r="J15" i="57"/>
  <c r="J157" i="54"/>
  <c r="J149" i="54"/>
  <c r="J141" i="54"/>
  <c r="J12" i="57"/>
  <c r="J127" i="54"/>
  <c r="J120" i="54"/>
  <c r="J112" i="54"/>
  <c r="J105" i="54"/>
  <c r="J10" i="57"/>
  <c r="J93" i="54"/>
  <c r="J85" i="54"/>
  <c r="J80" i="54"/>
  <c r="J75" i="54"/>
  <c r="J68" i="54"/>
  <c r="J61" i="54"/>
  <c r="J55" i="54"/>
  <c r="J6" i="57"/>
  <c r="J4" i="57"/>
  <c r="J35" i="54"/>
  <c r="J28" i="54"/>
  <c r="J21" i="54"/>
  <c r="J13" i="54"/>
  <c r="J5" i="54"/>
  <c r="J258" i="54"/>
  <c r="J272" i="54"/>
  <c r="J264" i="54"/>
  <c r="J23" i="57"/>
  <c r="J299" i="54"/>
  <c r="J292" i="54"/>
  <c r="J285" i="54"/>
  <c r="J22" i="57"/>
  <c r="J271" i="54"/>
  <c r="J263" i="54"/>
  <c r="J256" i="54"/>
  <c r="J249" i="54"/>
  <c r="J241" i="54"/>
  <c r="J234" i="54"/>
  <c r="J227" i="54"/>
  <c r="J220" i="54"/>
  <c r="J205" i="54"/>
  <c r="J199" i="54"/>
  <c r="J187" i="54"/>
  <c r="J179" i="54"/>
  <c r="J163" i="54"/>
  <c r="J156" i="54"/>
  <c r="J148" i="54"/>
  <c r="J140" i="54"/>
  <c r="J133" i="54"/>
  <c r="J111" i="54"/>
  <c r="J104" i="54"/>
  <c r="J92" i="54"/>
  <c r="J54" i="54"/>
  <c r="J48" i="54"/>
  <c r="J42" i="54"/>
  <c r="J34" i="54"/>
  <c r="J27" i="54"/>
  <c r="J20" i="54"/>
  <c r="J12" i="54"/>
  <c r="J265" i="54"/>
  <c r="J286" i="54"/>
  <c r="J306" i="54"/>
  <c r="J298" i="54"/>
  <c r="J291" i="54"/>
  <c r="J284" i="54"/>
  <c r="J277" i="54"/>
  <c r="J270" i="54"/>
  <c r="J255" i="54"/>
  <c r="J248" i="54"/>
  <c r="J240" i="54"/>
  <c r="J233" i="54"/>
  <c r="J226" i="54"/>
  <c r="J219" i="54"/>
  <c r="J212" i="54"/>
  <c r="J204" i="54"/>
  <c r="J198" i="54"/>
  <c r="J192" i="54"/>
  <c r="J186" i="54"/>
  <c r="J178" i="54"/>
  <c r="J16" i="57"/>
  <c r="J162" i="54"/>
  <c r="J155" i="54"/>
  <c r="J139" i="54"/>
  <c r="J126" i="54"/>
  <c r="J118" i="54"/>
  <c r="J110" i="54"/>
  <c r="J98" i="54"/>
  <c r="J91" i="54"/>
  <c r="J79" i="54"/>
  <c r="J73" i="54"/>
  <c r="J66" i="54"/>
  <c r="J53" i="54"/>
  <c r="J5" i="57"/>
  <c r="J41" i="54"/>
  <c r="J33" i="54"/>
  <c r="J213" i="54"/>
  <c r="J26" i="54"/>
  <c r="J19" i="54"/>
  <c r="J11" i="54"/>
  <c r="J279" i="54"/>
  <c r="J300" i="54"/>
  <c r="J305" i="54"/>
  <c r="J297" i="54"/>
  <c r="J283" i="54"/>
  <c r="J276" i="54"/>
  <c r="J269" i="54"/>
  <c r="J261" i="54"/>
  <c r="J254" i="54"/>
  <c r="J247" i="54"/>
  <c r="J239" i="54"/>
  <c r="J232" i="54"/>
  <c r="J225" i="54"/>
  <c r="J211" i="54"/>
  <c r="J203" i="54"/>
  <c r="J197" i="54"/>
  <c r="J17" i="57"/>
  <c r="J185" i="54"/>
  <c r="J172" i="54"/>
  <c r="J14" i="57"/>
  <c r="J161" i="54"/>
  <c r="J154" i="54"/>
  <c r="J146" i="54"/>
  <c r="J138" i="54"/>
  <c r="J132" i="54"/>
  <c r="J125" i="54"/>
  <c r="J117" i="54"/>
  <c r="J11" i="57"/>
  <c r="J103" i="54"/>
  <c r="J97" i="54"/>
  <c r="J90" i="54"/>
  <c r="J84" i="54"/>
  <c r="J9" i="57"/>
  <c r="J65" i="54"/>
  <c r="J52" i="54"/>
  <c r="J47" i="54"/>
  <c r="J40" i="54"/>
  <c r="J3" i="57"/>
  <c r="J25" i="54"/>
  <c r="J18" i="54"/>
  <c r="J10" i="54"/>
  <c r="J4" i="54"/>
  <c r="J282" i="54"/>
  <c r="J268" i="54"/>
  <c r="J260" i="54"/>
  <c r="J253" i="54"/>
  <c r="J246" i="54"/>
  <c r="J238" i="54"/>
  <c r="J224" i="54"/>
  <c r="J218" i="54"/>
  <c r="J210" i="54"/>
  <c r="J202" i="54"/>
  <c r="J196" i="54"/>
  <c r="J191" i="54"/>
  <c r="J184" i="54"/>
  <c r="J177" i="54"/>
  <c r="J171" i="54"/>
  <c r="J167" i="54"/>
  <c r="J13" i="57"/>
  <c r="J153" i="54"/>
  <c r="J145" i="54"/>
  <c r="J137" i="54"/>
  <c r="J131" i="54"/>
  <c r="J124" i="54"/>
  <c r="J116" i="54"/>
  <c r="J109" i="54"/>
  <c r="J102" i="54"/>
  <c r="J89" i="54"/>
  <c r="J72" i="54"/>
  <c r="J64" i="54"/>
  <c r="J59" i="54"/>
  <c r="J51" i="54"/>
  <c r="J46" i="54"/>
  <c r="J39" i="54"/>
  <c r="J24" i="54"/>
  <c r="J17" i="54"/>
  <c r="J9" i="54"/>
  <c r="J3" i="54"/>
  <c r="J304" i="54"/>
  <c r="J275" i="54"/>
  <c r="J2" i="48"/>
  <c r="L2" i="48" s="1"/>
  <c r="G2" i="61"/>
  <c r="J295" i="54"/>
  <c r="J281" i="54"/>
  <c r="J274" i="54"/>
  <c r="J267" i="54"/>
  <c r="J259" i="54"/>
  <c r="J252" i="54"/>
  <c r="J245" i="54"/>
  <c r="J237" i="54"/>
  <c r="J230" i="54"/>
  <c r="J217" i="54"/>
  <c r="J209" i="54"/>
  <c r="J19" i="57"/>
  <c r="J18" i="57"/>
  <c r="J183" i="54"/>
  <c r="J176" i="54"/>
  <c r="J170" i="54"/>
  <c r="J166" i="54"/>
  <c r="J160" i="54"/>
  <c r="J152" i="54"/>
  <c r="J144" i="54"/>
  <c r="J136" i="54"/>
  <c r="J130" i="54"/>
  <c r="J123" i="54"/>
  <c r="J115" i="54"/>
  <c r="J108" i="54"/>
  <c r="J88" i="54"/>
  <c r="J82" i="54"/>
  <c r="J78" i="54"/>
  <c r="J71" i="54"/>
  <c r="J63" i="54"/>
  <c r="J58" i="54"/>
  <c r="J7" i="57"/>
  <c r="J45" i="54"/>
  <c r="J38" i="54"/>
  <c r="J31" i="54"/>
  <c r="J23" i="54"/>
  <c r="J16" i="54"/>
  <c r="J8" i="54"/>
  <c r="J2" i="54"/>
  <c r="J147" i="54"/>
  <c r="J62" i="54"/>
  <c r="J96" i="54"/>
  <c r="J290" i="54"/>
  <c r="J266" i="54"/>
  <c r="J231" i="54"/>
  <c r="J273" i="54"/>
  <c r="J206" i="54"/>
  <c r="J32" i="54"/>
  <c r="J119" i="54"/>
  <c r="J262" i="54"/>
  <c r="J83" i="54"/>
  <c r="J135" i="54"/>
  <c r="J164" i="54"/>
  <c r="J74" i="54"/>
  <c r="J101" i="54"/>
  <c r="J67" i="54"/>
  <c r="J236" i="54"/>
  <c r="J60" i="54"/>
  <c r="J310" i="54"/>
  <c r="F190" i="54"/>
  <c r="F170" i="54"/>
  <c r="F300" i="54"/>
  <c r="F4" i="61"/>
  <c r="F60" i="54"/>
  <c r="F110" i="54"/>
  <c r="F20" i="61"/>
  <c r="F219" i="54"/>
  <c r="F309" i="54"/>
  <c r="F49" i="54"/>
  <c r="F5" i="61"/>
  <c r="F7" i="61"/>
  <c r="F111" i="54"/>
  <c r="F21" i="61"/>
  <c r="F220" i="54"/>
  <c r="F22" i="57"/>
  <c r="F272" i="54"/>
  <c r="F11" i="61"/>
  <c r="F244" i="54"/>
  <c r="F68" i="54"/>
  <c r="F63" i="54"/>
  <c r="F269" i="54"/>
  <c r="F102" i="54"/>
  <c r="F13" i="57"/>
  <c r="F134" i="54"/>
  <c r="F4" i="54"/>
  <c r="F6" i="61"/>
  <c r="F27" i="61"/>
  <c r="F37" i="54"/>
  <c r="F87" i="54"/>
  <c r="F143" i="54"/>
  <c r="F195" i="54"/>
  <c r="F251" i="54"/>
  <c r="F2" i="61"/>
  <c r="F276" i="54"/>
  <c r="F10" i="57"/>
  <c r="F86" i="54"/>
  <c r="F16" i="54"/>
  <c r="F71" i="54"/>
  <c r="F123" i="54"/>
  <c r="F176" i="54"/>
  <c r="F230" i="54"/>
  <c r="F32" i="61"/>
  <c r="F257" i="54"/>
  <c r="F3" i="54"/>
  <c r="F59" i="54"/>
  <c r="F109" i="54"/>
  <c r="F167" i="54"/>
  <c r="F218" i="54"/>
  <c r="F290" i="54"/>
  <c r="F120" i="54"/>
  <c r="F158" i="54"/>
  <c r="F10" i="54"/>
  <c r="F65" i="54"/>
  <c r="F117" i="54"/>
  <c r="F172" i="54"/>
  <c r="F225" i="54"/>
  <c r="F21" i="54"/>
  <c r="F307" i="54"/>
  <c r="F11" i="54"/>
  <c r="F66" i="54"/>
  <c r="F118" i="54"/>
  <c r="F16" i="57"/>
  <c r="F226" i="54"/>
  <c r="F80" i="54"/>
  <c r="F69" i="54"/>
  <c r="F12" i="54"/>
  <c r="F67" i="54"/>
  <c r="F119" i="54"/>
  <c r="F22" i="61"/>
  <c r="F227" i="54"/>
  <c r="F299" i="54"/>
  <c r="F286" i="54"/>
  <c r="F135" i="54"/>
  <c r="F296" i="54"/>
  <c r="F8" i="54"/>
  <c r="F115" i="54"/>
  <c r="F221" i="54"/>
  <c r="F51" i="54"/>
  <c r="F268" i="54"/>
  <c r="F291" i="54"/>
  <c r="F44" i="54"/>
  <c r="F95" i="54"/>
  <c r="F151" i="54"/>
  <c r="F26" i="61"/>
  <c r="F20" i="57"/>
  <c r="F245" i="54"/>
  <c r="F305" i="54"/>
  <c r="F164" i="54"/>
  <c r="F113" i="54"/>
  <c r="F23" i="54"/>
  <c r="F78" i="54"/>
  <c r="F130" i="54"/>
  <c r="F183" i="54"/>
  <c r="F237" i="54"/>
  <c r="F306" i="54"/>
  <c r="F29" i="54"/>
  <c r="F9" i="54"/>
  <c r="F64" i="54"/>
  <c r="F116" i="54"/>
  <c r="F171" i="54"/>
  <c r="F224" i="54"/>
  <c r="F304" i="54"/>
  <c r="F127" i="54"/>
  <c r="F181" i="54"/>
  <c r="F18" i="54"/>
  <c r="F9" i="57"/>
  <c r="F125" i="54"/>
  <c r="F23" i="61"/>
  <c r="F232" i="54"/>
  <c r="F4" i="57"/>
  <c r="F43" i="54"/>
  <c r="F19" i="54"/>
  <c r="F73" i="54"/>
  <c r="F126" i="54"/>
  <c r="F178" i="54"/>
  <c r="F233" i="54"/>
  <c r="F112" i="54"/>
  <c r="F121" i="54"/>
  <c r="F20" i="54"/>
  <c r="F74" i="54"/>
  <c r="F17" i="61"/>
  <c r="F179" i="54"/>
  <c r="F234" i="54"/>
  <c r="F28" i="54"/>
  <c r="F14" i="54"/>
  <c r="F107" i="54"/>
  <c r="F77" i="54"/>
  <c r="F30" i="54"/>
  <c r="F302" i="54"/>
  <c r="F36" i="54"/>
  <c r="F28" i="61"/>
  <c r="F21" i="57"/>
  <c r="F210" i="54"/>
  <c r="F6" i="57"/>
  <c r="F11" i="57"/>
  <c r="F14" i="57"/>
  <c r="F50" i="54"/>
  <c r="F100" i="54"/>
  <c r="F159" i="54"/>
  <c r="F208" i="54"/>
  <c r="F266" i="54"/>
  <c r="F259" i="54"/>
  <c r="F270" i="54"/>
  <c r="F180" i="54"/>
  <c r="F168" i="54"/>
  <c r="F31" i="54"/>
  <c r="F82" i="54"/>
  <c r="F136" i="54"/>
  <c r="F24" i="61"/>
  <c r="F252" i="54"/>
  <c r="F35" i="54"/>
  <c r="F56" i="54"/>
  <c r="F17" i="54"/>
  <c r="F72" i="54"/>
  <c r="F124" i="54"/>
  <c r="F177" i="54"/>
  <c r="F231" i="54"/>
  <c r="F283" i="54"/>
  <c r="F15" i="57"/>
  <c r="F194" i="54"/>
  <c r="F25" i="54"/>
  <c r="F9" i="61"/>
  <c r="F132" i="54"/>
  <c r="F185" i="54"/>
  <c r="F239" i="54"/>
  <c r="F105" i="54"/>
  <c r="F99" i="54"/>
  <c r="F26" i="54"/>
  <c r="F79" i="54"/>
  <c r="F18" i="61"/>
  <c r="F186" i="54"/>
  <c r="F240" i="54"/>
  <c r="F157" i="54"/>
  <c r="F165" i="54"/>
  <c r="F27" i="54"/>
  <c r="F10" i="61"/>
  <c r="F133" i="54"/>
  <c r="F187" i="54"/>
  <c r="F241" i="54"/>
  <c r="F85" i="54"/>
  <c r="F8" i="57"/>
  <c r="F88" i="54"/>
  <c r="F18" i="57"/>
  <c r="F267" i="54"/>
  <c r="F61" i="54"/>
  <c r="F76" i="54"/>
  <c r="F24" i="54"/>
  <c r="F8" i="61"/>
  <c r="F131" i="54"/>
  <c r="F184" i="54"/>
  <c r="F238" i="54"/>
  <c r="F297" i="54"/>
  <c r="F31" i="61"/>
  <c r="F222" i="54"/>
  <c r="F3" i="57"/>
  <c r="F84" i="54"/>
  <c r="F138" i="54"/>
  <c r="F17" i="57"/>
  <c r="F247" i="54"/>
  <c r="F149" i="54"/>
  <c r="F142" i="54"/>
  <c r="F33" i="54"/>
  <c r="F12" i="61"/>
  <c r="F139" i="54"/>
  <c r="F192" i="54"/>
  <c r="F248" i="54"/>
  <c r="F200" i="54"/>
  <c r="F174" i="54"/>
  <c r="F34" i="54"/>
  <c r="F13" i="61"/>
  <c r="F140" i="54"/>
  <c r="F25" i="61"/>
  <c r="F249" i="54"/>
  <c r="F93" i="54"/>
  <c r="F128" i="54"/>
  <c r="F284" i="54"/>
  <c r="F201" i="54"/>
  <c r="F38" i="54"/>
  <c r="F144" i="54"/>
  <c r="F7" i="54"/>
  <c r="F62" i="54"/>
  <c r="F114" i="54"/>
  <c r="F169" i="54"/>
  <c r="F223" i="54"/>
  <c r="F280" i="54"/>
  <c r="F289" i="54"/>
  <c r="F23" i="57"/>
  <c r="F30" i="61"/>
  <c r="F250" i="54"/>
  <c r="F45" i="54"/>
  <c r="F96" i="54"/>
  <c r="F152" i="54"/>
  <c r="F19" i="57"/>
  <c r="F281" i="54"/>
  <c r="F75" i="54"/>
  <c r="F94" i="54"/>
  <c r="F32" i="54"/>
  <c r="F83" i="54"/>
  <c r="F137" i="54"/>
  <c r="F191" i="54"/>
  <c r="F246" i="54"/>
  <c r="F277" i="54"/>
  <c r="F6" i="54"/>
  <c r="F258" i="54"/>
  <c r="F40" i="54"/>
  <c r="F90" i="54"/>
  <c r="F146" i="54"/>
  <c r="F197" i="54"/>
  <c r="F254" i="54"/>
  <c r="F173" i="54"/>
  <c r="F228" i="54"/>
  <c r="F41" i="54"/>
  <c r="F91" i="54"/>
  <c r="F147" i="54"/>
  <c r="F198" i="54"/>
  <c r="F255" i="54"/>
  <c r="F264" i="54"/>
  <c r="F207" i="54"/>
  <c r="F42" i="54"/>
  <c r="F92" i="54"/>
  <c r="F148" i="54"/>
  <c r="F199" i="54"/>
  <c r="F256" i="54"/>
  <c r="F12" i="57"/>
  <c r="F189" i="54"/>
  <c r="F3" i="61"/>
  <c r="F274" i="54"/>
  <c r="F15" i="54"/>
  <c r="F70" i="54"/>
  <c r="F122" i="54"/>
  <c r="F175" i="54"/>
  <c r="F229" i="54"/>
  <c r="F288" i="54"/>
  <c r="F295" i="54"/>
  <c r="F5" i="54"/>
  <c r="F33" i="61"/>
  <c r="F301" i="54"/>
  <c r="F7" i="57"/>
  <c r="F101" i="54"/>
  <c r="F160" i="54"/>
  <c r="F209" i="54"/>
  <c r="F303" i="54"/>
  <c r="F141" i="54"/>
  <c r="F150" i="54"/>
  <c r="F39" i="54"/>
  <c r="F89" i="54"/>
  <c r="F145" i="54"/>
  <c r="F196" i="54"/>
  <c r="F253" i="54"/>
  <c r="F292" i="54"/>
  <c r="F81" i="54"/>
  <c r="F293" i="54"/>
  <c r="F47" i="54"/>
  <c r="F97" i="54"/>
  <c r="F154" i="54"/>
  <c r="F203" i="54"/>
  <c r="F261" i="54"/>
  <c r="F214" i="54"/>
  <c r="F235" i="54"/>
  <c r="F5" i="57"/>
  <c r="F98" i="54"/>
  <c r="F155" i="54"/>
  <c r="F204" i="54"/>
  <c r="F298" i="54"/>
  <c r="F278" i="54"/>
  <c r="F265" i="54"/>
  <c r="F48" i="54"/>
  <c r="F15" i="61"/>
  <c r="F156" i="54"/>
  <c r="F205" i="54"/>
  <c r="F263" i="54"/>
  <c r="F188" i="54"/>
  <c r="F243" i="54"/>
  <c r="F129" i="54"/>
  <c r="F182" i="54"/>
  <c r="F236" i="54"/>
  <c r="F294" i="54"/>
  <c r="F275" i="54"/>
  <c r="F55" i="54"/>
  <c r="F310" i="54"/>
  <c r="F2" i="54"/>
  <c r="F58" i="54"/>
  <c r="F108" i="54"/>
  <c r="F166" i="54"/>
  <c r="F217" i="54"/>
  <c r="F282" i="54"/>
  <c r="F193" i="54"/>
  <c r="F215" i="54"/>
  <c r="F46" i="54"/>
  <c r="F14" i="61"/>
  <c r="F153" i="54"/>
  <c r="F202" i="54"/>
  <c r="F260" i="54"/>
  <c r="F13" i="54"/>
  <c r="F106" i="54"/>
  <c r="F308" i="54"/>
  <c r="F52" i="54"/>
  <c r="F103" i="54"/>
  <c r="F161" i="54"/>
  <c r="F211" i="54"/>
  <c r="F262" i="54"/>
  <c r="F29" i="61"/>
  <c r="F279" i="54"/>
  <c r="F53" i="54"/>
  <c r="F16" i="61"/>
  <c r="F162" i="54"/>
  <c r="F212" i="54"/>
  <c r="F285" i="54"/>
  <c r="F22" i="54"/>
  <c r="F287" i="54"/>
  <c r="F54" i="54"/>
  <c r="F104" i="54"/>
  <c r="F163" i="54"/>
  <c r="F213" i="54"/>
  <c r="F271" i="54"/>
  <c r="F242" i="54"/>
  <c r="J122" i="48"/>
  <c r="L122" i="48" s="1"/>
  <c r="J114" i="48"/>
  <c r="L114" i="48" s="1"/>
  <c r="C310" i="24"/>
  <c r="K261" i="54" s="1"/>
  <c r="M261" i="54" s="1"/>
  <c r="C302" i="24"/>
  <c r="K254" i="54" s="1"/>
  <c r="M254" i="54" s="1"/>
  <c r="C294" i="24"/>
  <c r="K247" i="54" s="1"/>
  <c r="M247" i="54" s="1"/>
  <c r="C286" i="24"/>
  <c r="C278" i="24"/>
  <c r="C270" i="24"/>
  <c r="C262" i="24"/>
  <c r="K27" i="61" s="1"/>
  <c r="M27" i="61" s="1"/>
  <c r="C254" i="24"/>
  <c r="K211" i="54" s="1"/>
  <c r="M211" i="54" s="1"/>
  <c r="C246" i="24"/>
  <c r="C238" i="24"/>
  <c r="K197" i="54" s="1"/>
  <c r="M197" i="54" s="1"/>
  <c r="C230" i="24"/>
  <c r="K17" i="57" s="1"/>
  <c r="M17" i="57" s="1"/>
  <c r="C222" i="24"/>
  <c r="C214" i="24"/>
  <c r="K23" i="61" s="1"/>
  <c r="M23" i="61" s="1"/>
  <c r="C206" i="24"/>
  <c r="C198" i="24"/>
  <c r="C190" i="24"/>
  <c r="K161" i="54" s="1"/>
  <c r="M161" i="54" s="1"/>
  <c r="C182" i="24"/>
  <c r="K154" i="54" s="1"/>
  <c r="M154" i="54" s="1"/>
  <c r="C174" i="24"/>
  <c r="C166" i="24"/>
  <c r="C158" i="24"/>
  <c r="K132" i="54" s="1"/>
  <c r="M132" i="54" s="1"/>
  <c r="C150" i="24"/>
  <c r="K125" i="54" s="1"/>
  <c r="M125" i="54" s="1"/>
  <c r="C142" i="24"/>
  <c r="C134" i="24"/>
  <c r="C126" i="24"/>
  <c r="K103" i="54" s="1"/>
  <c r="M103" i="54" s="1"/>
  <c r="C118" i="24"/>
  <c r="K97" i="54" s="1"/>
  <c r="M97" i="54" s="1"/>
  <c r="C110" i="24"/>
  <c r="K90" i="54" s="1"/>
  <c r="M90" i="54" s="1"/>
  <c r="C102" i="24"/>
  <c r="K84" i="54" s="1"/>
  <c r="M84" i="54" s="1"/>
  <c r="C94" i="24"/>
  <c r="K9" i="61" s="1"/>
  <c r="M9" i="61" s="1"/>
  <c r="C86" i="24"/>
  <c r="K9" i="57" s="1"/>
  <c r="M9" i="57" s="1"/>
  <c r="C78" i="24"/>
  <c r="C70" i="24"/>
  <c r="K6" i="61" s="1"/>
  <c r="M6" i="61" s="1"/>
  <c r="C62" i="24"/>
  <c r="C54" i="24"/>
  <c r="K47" i="54" s="1"/>
  <c r="M47" i="54" s="1"/>
  <c r="C46" i="24"/>
  <c r="C38" i="24"/>
  <c r="C30" i="24"/>
  <c r="K25" i="54" s="1"/>
  <c r="M25" i="54" s="1"/>
  <c r="C22" i="24"/>
  <c r="K18" i="54" s="1"/>
  <c r="M18" i="54" s="1"/>
  <c r="C14" i="24"/>
  <c r="C6" i="24"/>
  <c r="C358" i="24"/>
  <c r="C350" i="24"/>
  <c r="K297" i="54" s="1"/>
  <c r="M297" i="54" s="1"/>
  <c r="C342" i="24"/>
  <c r="K32" i="61" s="1"/>
  <c r="M32" i="61" s="1"/>
  <c r="C334" i="24"/>
  <c r="C326" i="24"/>
  <c r="K276" i="54" s="1"/>
  <c r="M276" i="54" s="1"/>
  <c r="C318" i="24"/>
  <c r="C357" i="24"/>
  <c r="C349" i="24"/>
  <c r="C341" i="24"/>
  <c r="K290" i="54" s="1"/>
  <c r="M290" i="54" s="1"/>
  <c r="C333" i="24"/>
  <c r="C325" i="24"/>
  <c r="K275" i="54" s="1"/>
  <c r="M275" i="54" s="1"/>
  <c r="C317" i="24"/>
  <c r="C309" i="24"/>
  <c r="K260" i="54" s="1"/>
  <c r="M260" i="54" s="1"/>
  <c r="C301" i="24"/>
  <c r="K253" i="54" s="1"/>
  <c r="M253" i="54" s="1"/>
  <c r="C293" i="24"/>
  <c r="C285" i="24"/>
  <c r="C277" i="24"/>
  <c r="K231" i="54" s="1"/>
  <c r="M231" i="54" s="1"/>
  <c r="C269" i="24"/>
  <c r="K224" i="54" s="1"/>
  <c r="M224" i="54" s="1"/>
  <c r="C261" i="24"/>
  <c r="K218" i="54" s="1"/>
  <c r="M218" i="54" s="1"/>
  <c r="C253" i="24"/>
  <c r="K210" i="54" s="1"/>
  <c r="M210" i="54" s="1"/>
  <c r="C245" i="24"/>
  <c r="C237" i="24"/>
  <c r="K196" i="54" s="1"/>
  <c r="M196" i="54" s="1"/>
  <c r="C229" i="24"/>
  <c r="C221" i="24"/>
  <c r="K184" i="54" s="1"/>
  <c r="M184" i="54" s="1"/>
  <c r="C213" i="24"/>
  <c r="C205" i="24"/>
  <c r="K171" i="54" s="1"/>
  <c r="M171" i="54" s="1"/>
  <c r="C197" i="24"/>
  <c r="C189" i="24"/>
  <c r="K13" i="57" s="1"/>
  <c r="M13" i="57" s="1"/>
  <c r="C181" i="24"/>
  <c r="K153" i="54" s="1"/>
  <c r="M153" i="54" s="1"/>
  <c r="C173" i="24"/>
  <c r="K145" i="54" s="1"/>
  <c r="M145" i="54" s="1"/>
  <c r="C165" i="24"/>
  <c r="K137" i="54" s="1"/>
  <c r="M137" i="54" s="1"/>
  <c r="C157" i="24"/>
  <c r="K131" i="54" s="1"/>
  <c r="M131" i="54" s="1"/>
  <c r="C149" i="24"/>
  <c r="K124" i="54" s="1"/>
  <c r="M124" i="54" s="1"/>
  <c r="C141" i="24"/>
  <c r="C133" i="24"/>
  <c r="C125" i="24"/>
  <c r="C117" i="24"/>
  <c r="K14" i="61" s="1"/>
  <c r="M14" i="61" s="1"/>
  <c r="C109" i="24"/>
  <c r="C101" i="24"/>
  <c r="C93" i="24"/>
  <c r="K8" i="61" s="1"/>
  <c r="M8" i="61" s="1"/>
  <c r="C85" i="24"/>
  <c r="C77" i="24"/>
  <c r="C69" i="24"/>
  <c r="C61" i="24"/>
  <c r="C53" i="24"/>
  <c r="C45" i="24"/>
  <c r="K39" i="54" s="1"/>
  <c r="M39" i="54" s="1"/>
  <c r="C37" i="24"/>
  <c r="C29" i="24"/>
  <c r="C21" i="24"/>
  <c r="K17" i="54" s="1"/>
  <c r="M17" i="54" s="1"/>
  <c r="C13" i="24"/>
  <c r="K9" i="54" s="1"/>
  <c r="M9" i="54" s="1"/>
  <c r="C5" i="24"/>
  <c r="C364" i="24"/>
  <c r="C348" i="24"/>
  <c r="K295" i="54" s="1"/>
  <c r="M295" i="54" s="1"/>
  <c r="C332" i="24"/>
  <c r="K281" i="54" s="1"/>
  <c r="M281" i="54" s="1"/>
  <c r="C316" i="24"/>
  <c r="C308" i="24"/>
  <c r="K259" i="54" s="1"/>
  <c r="M259" i="54" s="1"/>
  <c r="C300" i="24"/>
  <c r="K252" i="54" s="1"/>
  <c r="M252" i="54" s="1"/>
  <c r="C292" i="24"/>
  <c r="K245" i="54" s="1"/>
  <c r="M245" i="54" s="1"/>
  <c r="C284" i="24"/>
  <c r="K237" i="54" s="1"/>
  <c r="M237" i="54" s="1"/>
  <c r="C276" i="24"/>
  <c r="C268" i="24"/>
  <c r="K28" i="61" s="1"/>
  <c r="M28" i="61" s="1"/>
  <c r="C260" i="24"/>
  <c r="K217" i="54" s="1"/>
  <c r="M217" i="54" s="1"/>
  <c r="C252" i="24"/>
  <c r="C244" i="24"/>
  <c r="C236" i="24"/>
  <c r="C228" i="24"/>
  <c r="K24" i="61" s="1"/>
  <c r="M24" i="61" s="1"/>
  <c r="C220" i="24"/>
  <c r="K183" i="54" s="1"/>
  <c r="M183" i="54" s="1"/>
  <c r="C212" i="24"/>
  <c r="C204" i="24"/>
  <c r="C196" i="24"/>
  <c r="C188" i="24"/>
  <c r="K160" i="54" s="1"/>
  <c r="M160" i="54" s="1"/>
  <c r="C180" i="24"/>
  <c r="K152" i="54" s="1"/>
  <c r="M152" i="54" s="1"/>
  <c r="C172" i="24"/>
  <c r="C164" i="24"/>
  <c r="C156" i="24"/>
  <c r="C148" i="24"/>
  <c r="K123" i="54" s="1"/>
  <c r="M123" i="54" s="1"/>
  <c r="C140" i="24"/>
  <c r="C132" i="24"/>
  <c r="K108" i="54" s="1"/>
  <c r="M108" i="54" s="1"/>
  <c r="C124" i="24"/>
  <c r="K101" i="54" s="1"/>
  <c r="M101" i="54" s="1"/>
  <c r="C116" i="24"/>
  <c r="C108" i="24"/>
  <c r="C100" i="24"/>
  <c r="K82" i="54" s="1"/>
  <c r="M82" i="54" s="1"/>
  <c r="C92" i="24"/>
  <c r="C84" i="24"/>
  <c r="K71" i="54" s="1"/>
  <c r="M71" i="54" s="1"/>
  <c r="C76" i="24"/>
  <c r="K63" i="54" s="1"/>
  <c r="M63" i="54" s="1"/>
  <c r="C68" i="24"/>
  <c r="K58" i="54" s="1"/>
  <c r="M58" i="54" s="1"/>
  <c r="C60" i="24"/>
  <c r="C52" i="24"/>
  <c r="K45" i="54" s="1"/>
  <c r="M45" i="54" s="1"/>
  <c r="C44" i="24"/>
  <c r="K38" i="54" s="1"/>
  <c r="M38" i="54" s="1"/>
  <c r="C36" i="24"/>
  <c r="C28" i="24"/>
  <c r="K23" i="54" s="1"/>
  <c r="M23" i="54" s="1"/>
  <c r="C20" i="24"/>
  <c r="K16" i="54" s="1"/>
  <c r="M16" i="54" s="1"/>
  <c r="C12" i="24"/>
  <c r="C4" i="24"/>
  <c r="K2" i="54" s="1"/>
  <c r="M2" i="54" s="1"/>
  <c r="C356" i="24"/>
  <c r="C340" i="24"/>
  <c r="C324" i="24"/>
  <c r="K274" i="54" s="1"/>
  <c r="M274" i="54" s="1"/>
  <c r="C363" i="24"/>
  <c r="C355" i="24"/>
  <c r="C347" i="24"/>
  <c r="C339" i="24"/>
  <c r="K288" i="54" s="1"/>
  <c r="M288" i="54" s="1"/>
  <c r="C331" i="24"/>
  <c r="C323" i="24"/>
  <c r="C315" i="24"/>
  <c r="C307" i="24"/>
  <c r="C299" i="24"/>
  <c r="C291" i="24"/>
  <c r="K244" i="54" s="1"/>
  <c r="M244" i="54" s="1"/>
  <c r="C283" i="24"/>
  <c r="K236" i="54" s="1"/>
  <c r="M236" i="54" s="1"/>
  <c r="C275" i="24"/>
  <c r="K229" i="54" s="1"/>
  <c r="M229" i="54" s="1"/>
  <c r="C267" i="24"/>
  <c r="C259" i="24"/>
  <c r="C251" i="24"/>
  <c r="K208" i="54" s="1"/>
  <c r="M208" i="54" s="1"/>
  <c r="C243" i="24"/>
  <c r="K26" i="61" s="1"/>
  <c r="M26" i="61" s="1"/>
  <c r="C235" i="24"/>
  <c r="C227" i="24"/>
  <c r="K190" i="54" s="1"/>
  <c r="M190" i="54" s="1"/>
  <c r="C219" i="24"/>
  <c r="C211" i="24"/>
  <c r="C203" i="24"/>
  <c r="C195" i="24"/>
  <c r="K19" i="61" s="1"/>
  <c r="M19" i="61" s="1"/>
  <c r="C187" i="24"/>
  <c r="K159" i="54" s="1"/>
  <c r="M159" i="54" s="1"/>
  <c r="C179" i="24"/>
  <c r="C171" i="24"/>
  <c r="C155" i="24"/>
  <c r="C147" i="24"/>
  <c r="C139" i="24"/>
  <c r="C131" i="24"/>
  <c r="C123" i="24"/>
  <c r="K100" i="54" s="1"/>
  <c r="M100" i="54" s="1"/>
  <c r="C115" i="24"/>
  <c r="C107" i="24"/>
  <c r="C99" i="24"/>
  <c r="K11" i="61" s="1"/>
  <c r="M11" i="61" s="1"/>
  <c r="C91" i="24"/>
  <c r="K77" i="54" s="1"/>
  <c r="M77" i="54" s="1"/>
  <c r="C83" i="24"/>
  <c r="C75" i="24"/>
  <c r="K62" i="54" s="1"/>
  <c r="M62" i="54" s="1"/>
  <c r="C67" i="24"/>
  <c r="C59" i="24"/>
  <c r="C51" i="24"/>
  <c r="C43" i="24"/>
  <c r="K37" i="54" s="1"/>
  <c r="M37" i="54" s="1"/>
  <c r="C35" i="24"/>
  <c r="K30" i="54" s="1"/>
  <c r="M30" i="54" s="1"/>
  <c r="C27" i="24"/>
  <c r="C19" i="24"/>
  <c r="K15" i="54" s="1"/>
  <c r="M15" i="54" s="1"/>
  <c r="C11" i="24"/>
  <c r="C3" i="24"/>
  <c r="K3" i="61" s="1"/>
  <c r="M3" i="61" s="1"/>
  <c r="C354" i="24"/>
  <c r="K301" i="54" s="1"/>
  <c r="M301" i="54" s="1"/>
  <c r="C330" i="24"/>
  <c r="K279" i="54" s="1"/>
  <c r="M279" i="54" s="1"/>
  <c r="C314" i="24"/>
  <c r="C306" i="24"/>
  <c r="K258" i="54" s="1"/>
  <c r="M258" i="54" s="1"/>
  <c r="C298" i="24"/>
  <c r="C290" i="24"/>
  <c r="C282" i="24"/>
  <c r="C274" i="24"/>
  <c r="K228" i="54" s="1"/>
  <c r="M228" i="54" s="1"/>
  <c r="C266" i="24"/>
  <c r="C258" i="24"/>
  <c r="C250" i="24"/>
  <c r="C242" i="24"/>
  <c r="C234" i="24"/>
  <c r="C226" i="24"/>
  <c r="K189" i="54" s="1"/>
  <c r="M189" i="54" s="1"/>
  <c r="C218" i="24"/>
  <c r="K181" i="54" s="1"/>
  <c r="M181" i="54" s="1"/>
  <c r="C210" i="24"/>
  <c r="K174" i="54" s="1"/>
  <c r="M174" i="54" s="1"/>
  <c r="C202" i="24"/>
  <c r="K168" i="54" s="1"/>
  <c r="M168" i="54" s="1"/>
  <c r="C194" i="24"/>
  <c r="C186" i="24"/>
  <c r="C178" i="24"/>
  <c r="C170" i="24"/>
  <c r="K142" i="54" s="1"/>
  <c r="M142" i="54" s="1"/>
  <c r="C162" i="24"/>
  <c r="K134" i="54" s="1"/>
  <c r="M134" i="54" s="1"/>
  <c r="C154" i="24"/>
  <c r="C146" i="24"/>
  <c r="C138" i="24"/>
  <c r="C130" i="24"/>
  <c r="K106" i="54" s="1"/>
  <c r="M106" i="54" s="1"/>
  <c r="C122" i="24"/>
  <c r="C114" i="24"/>
  <c r="C106" i="24"/>
  <c r="C98" i="24"/>
  <c r="C90" i="24"/>
  <c r="K76" i="54" s="1"/>
  <c r="M76" i="54" s="1"/>
  <c r="C82" i="24"/>
  <c r="K69" i="54" s="1"/>
  <c r="M69" i="54" s="1"/>
  <c r="C74" i="24"/>
  <c r="C66" i="24"/>
  <c r="C58" i="24"/>
  <c r="C50" i="24"/>
  <c r="C42" i="24"/>
  <c r="C34" i="24"/>
  <c r="K29" i="54" s="1"/>
  <c r="M29" i="54" s="1"/>
  <c r="C26" i="24"/>
  <c r="C18" i="24"/>
  <c r="C10" i="24"/>
  <c r="C322" i="24"/>
  <c r="K21" i="57" s="1"/>
  <c r="M21" i="57" s="1"/>
  <c r="C353" i="24"/>
  <c r="K300" i="54" s="1"/>
  <c r="M300" i="54" s="1"/>
  <c r="C329" i="24"/>
  <c r="C305" i="24"/>
  <c r="C297" i="24"/>
  <c r="K31" i="61" s="1"/>
  <c r="M31" i="61" s="1"/>
  <c r="C289" i="24"/>
  <c r="C281" i="24"/>
  <c r="K30" i="61" s="1"/>
  <c r="M30" i="61" s="1"/>
  <c r="C273" i="24"/>
  <c r="K29" i="61" s="1"/>
  <c r="M29" i="61" s="1"/>
  <c r="C265" i="24"/>
  <c r="K221" i="54" s="1"/>
  <c r="M221" i="54" s="1"/>
  <c r="C257" i="24"/>
  <c r="K214" i="54" s="1"/>
  <c r="M214" i="54" s="1"/>
  <c r="C249" i="24"/>
  <c r="C241" i="24"/>
  <c r="K200" i="54" s="1"/>
  <c r="M200" i="54" s="1"/>
  <c r="C233" i="24"/>
  <c r="C225" i="24"/>
  <c r="C209" i="24"/>
  <c r="C201" i="24"/>
  <c r="C193" i="24"/>
  <c r="C185" i="24"/>
  <c r="C177" i="24"/>
  <c r="C169" i="24"/>
  <c r="C161" i="24"/>
  <c r="K12" i="57" s="1"/>
  <c r="M12" i="57" s="1"/>
  <c r="C153" i="24"/>
  <c r="C145" i="24"/>
  <c r="K120" i="54" s="1"/>
  <c r="M120" i="54" s="1"/>
  <c r="C137" i="24"/>
  <c r="C129" i="24"/>
  <c r="C121" i="24"/>
  <c r="C113" i="24"/>
  <c r="C105" i="24"/>
  <c r="K85" i="54" s="1"/>
  <c r="M85" i="54" s="1"/>
  <c r="C97" i="24"/>
  <c r="C89" i="24"/>
  <c r="C81" i="24"/>
  <c r="K68" i="54" s="1"/>
  <c r="M68" i="54" s="1"/>
  <c r="C73" i="24"/>
  <c r="C65" i="24"/>
  <c r="K55" i="54" s="1"/>
  <c r="M55" i="54" s="1"/>
  <c r="C57" i="24"/>
  <c r="C49" i="24"/>
  <c r="C41" i="24"/>
  <c r="C33" i="24"/>
  <c r="K28" i="54" s="1"/>
  <c r="M28" i="54" s="1"/>
  <c r="C25" i="24"/>
  <c r="C17" i="24"/>
  <c r="C9" i="24"/>
  <c r="C362" i="24"/>
  <c r="C338" i="24"/>
  <c r="K287" i="54" s="1"/>
  <c r="M287" i="54" s="1"/>
  <c r="C361" i="24"/>
  <c r="C345" i="24"/>
  <c r="K33" i="61" s="1"/>
  <c r="M33" i="61" s="1"/>
  <c r="C337" i="24"/>
  <c r="C321" i="24"/>
  <c r="C313" i="24"/>
  <c r="K264" i="54" s="1"/>
  <c r="M264" i="54" s="1"/>
  <c r="C352" i="24"/>
  <c r="K299" i="54" s="1"/>
  <c r="M299" i="54" s="1"/>
  <c r="C344" i="24"/>
  <c r="K292" i="54" s="1"/>
  <c r="M292" i="54" s="1"/>
  <c r="C336" i="24"/>
  <c r="K285" i="54" s="1"/>
  <c r="M285" i="54" s="1"/>
  <c r="C328" i="24"/>
  <c r="K22" i="57" s="1"/>
  <c r="M22" i="57" s="1"/>
  <c r="C320" i="24"/>
  <c r="K271" i="54" s="1"/>
  <c r="M271" i="54" s="1"/>
  <c r="C312" i="24"/>
  <c r="K263" i="54" s="1"/>
  <c r="M263" i="54" s="1"/>
  <c r="C304" i="24"/>
  <c r="K256" i="54" s="1"/>
  <c r="M256" i="54" s="1"/>
  <c r="C296" i="24"/>
  <c r="K249" i="54" s="1"/>
  <c r="M249" i="54" s="1"/>
  <c r="C288" i="24"/>
  <c r="K241" i="54" s="1"/>
  <c r="M241" i="54" s="1"/>
  <c r="C280" i="24"/>
  <c r="K234" i="54" s="1"/>
  <c r="M234" i="54" s="1"/>
  <c r="C272" i="24"/>
  <c r="C264" i="24"/>
  <c r="C256" i="24"/>
  <c r="C248" i="24"/>
  <c r="C240" i="24"/>
  <c r="K199" i="54" s="1"/>
  <c r="M199" i="54" s="1"/>
  <c r="C232" i="24"/>
  <c r="K25" i="61" s="1"/>
  <c r="M25" i="61" s="1"/>
  <c r="C224" i="24"/>
  <c r="C216" i="24"/>
  <c r="C208" i="24"/>
  <c r="K22" i="61" s="1"/>
  <c r="M22" i="61" s="1"/>
  <c r="C200" i="24"/>
  <c r="K21" i="61" s="1"/>
  <c r="M21" i="61" s="1"/>
  <c r="C192" i="24"/>
  <c r="K163" i="54" s="1"/>
  <c r="M163" i="54" s="1"/>
  <c r="C184" i="24"/>
  <c r="K156" i="54" s="1"/>
  <c r="M156" i="54" s="1"/>
  <c r="C176" i="24"/>
  <c r="C168" i="24"/>
  <c r="C160" i="24"/>
  <c r="K133" i="54" s="1"/>
  <c r="M133" i="54" s="1"/>
  <c r="C152" i="24"/>
  <c r="K17" i="61" s="1"/>
  <c r="M17" i="61" s="1"/>
  <c r="C144" i="24"/>
  <c r="K119" i="54" s="1"/>
  <c r="M119" i="54" s="1"/>
  <c r="C136" i="24"/>
  <c r="K111" i="54" s="1"/>
  <c r="M111" i="54" s="1"/>
  <c r="C128" i="24"/>
  <c r="K104" i="54" s="1"/>
  <c r="M104" i="54" s="1"/>
  <c r="C120" i="24"/>
  <c r="K15" i="61" s="1"/>
  <c r="M15" i="61" s="1"/>
  <c r="C112" i="24"/>
  <c r="K92" i="54" s="1"/>
  <c r="M92" i="54" s="1"/>
  <c r="C104" i="24"/>
  <c r="K13" i="61" s="1"/>
  <c r="M13" i="61" s="1"/>
  <c r="C96" i="24"/>
  <c r="K10" i="61" s="1"/>
  <c r="M10" i="61" s="1"/>
  <c r="C88" i="24"/>
  <c r="K74" i="54" s="1"/>
  <c r="M74" i="54" s="1"/>
  <c r="C80" i="24"/>
  <c r="C72" i="24"/>
  <c r="K7" i="61" s="1"/>
  <c r="M7" i="61" s="1"/>
  <c r="C64" i="24"/>
  <c r="K54" i="54" s="1"/>
  <c r="M54" i="54" s="1"/>
  <c r="C56" i="24"/>
  <c r="K48" i="54" s="1"/>
  <c r="M48" i="54" s="1"/>
  <c r="C48" i="24"/>
  <c r="K42" i="54" s="1"/>
  <c r="M42" i="54" s="1"/>
  <c r="C40" i="24"/>
  <c r="C32" i="24"/>
  <c r="K27" i="54" s="1"/>
  <c r="M27" i="54" s="1"/>
  <c r="C24" i="24"/>
  <c r="K20" i="54" s="1"/>
  <c r="M20" i="54" s="1"/>
  <c r="C16" i="24"/>
  <c r="C8" i="24"/>
  <c r="K5" i="61" s="1"/>
  <c r="M5" i="61" s="1"/>
  <c r="C199" i="24"/>
  <c r="K20" i="61" s="1"/>
  <c r="M20" i="61" s="1"/>
  <c r="C159" i="24"/>
  <c r="K18" i="61" s="1"/>
  <c r="M18" i="61" s="1"/>
  <c r="C127" i="24"/>
  <c r="K16" i="61" s="1"/>
  <c r="M16" i="61" s="1"/>
  <c r="C103" i="24"/>
  <c r="K12" i="61" s="1"/>
  <c r="M12" i="61" s="1"/>
  <c r="C7" i="24"/>
  <c r="K4" i="61" s="1"/>
  <c r="M4" i="61" s="1"/>
  <c r="D7" i="35" a="1"/>
  <c r="D7" i="35" s="1"/>
  <c r="D293" i="36" s="1"/>
  <c r="R293" i="54" s="1"/>
  <c r="D3" i="35" a="1"/>
  <c r="D3" i="35" s="1"/>
  <c r="D87" i="36" s="1"/>
  <c r="R87" i="54" s="1"/>
  <c r="C3" i="35" a="1"/>
  <c r="C3" i="35" s="1"/>
  <c r="C87" i="36" s="1"/>
  <c r="P87" i="54" s="1"/>
  <c r="E7" i="35" a="1"/>
  <c r="E7" i="35" s="1"/>
  <c r="E293" i="36" s="1"/>
  <c r="T293" i="54" s="1"/>
  <c r="E3" i="35" a="1"/>
  <c r="E3" i="35" s="1"/>
  <c r="E87" i="36" s="1"/>
  <c r="T87" i="54" s="1"/>
  <c r="C4" i="35" a="1"/>
  <c r="C4" i="35" s="1"/>
  <c r="C227" i="36" s="1"/>
  <c r="P227" i="54" s="1"/>
  <c r="D40" i="36"/>
  <c r="R40" i="54" s="1"/>
  <c r="E5" i="35" a="1"/>
  <c r="E5" i="35" s="1"/>
  <c r="E295" i="36" s="1"/>
  <c r="T295" i="54" s="1"/>
  <c r="C40" i="36"/>
  <c r="P40" i="54" s="1"/>
  <c r="C7" i="35" a="1"/>
  <c r="C7" i="35" s="1"/>
  <c r="C293" i="36" s="1"/>
  <c r="P293" i="54" s="1"/>
  <c r="D2" i="35" a="1"/>
  <c r="D2" i="35" s="1"/>
  <c r="D26" i="36" s="1"/>
  <c r="R26" i="54" s="1"/>
  <c r="D4" i="35" a="1"/>
  <c r="D4" i="35" s="1"/>
  <c r="D227" i="36" s="1"/>
  <c r="R227" i="54" s="1"/>
  <c r="C5" i="35" a="1"/>
  <c r="C5" i="35" s="1"/>
  <c r="C295" i="36" s="1"/>
  <c r="P295" i="54" s="1"/>
  <c r="C6" i="35" a="1"/>
  <c r="C6" i="35" s="1"/>
  <c r="C180" i="36" s="1"/>
  <c r="P180" i="54" s="1"/>
  <c r="E40" i="36"/>
  <c r="T40" i="54" s="1"/>
  <c r="E6" i="35" a="1"/>
  <c r="E6" i="35" s="1"/>
  <c r="E180" i="36" s="1"/>
  <c r="T180" i="54" s="1"/>
  <c r="C76" i="36"/>
  <c r="P76" i="54" s="1"/>
  <c r="E2" i="35" a="1"/>
  <c r="E2" i="35" s="1"/>
  <c r="E26" i="36" s="1"/>
  <c r="T26" i="54" s="1"/>
  <c r="E4" i="35" a="1"/>
  <c r="E4" i="35" s="1"/>
  <c r="E227" i="36" s="1"/>
  <c r="T227" i="54" s="1"/>
  <c r="C2" i="35" a="1"/>
  <c r="C2" i="35" s="1"/>
  <c r="C26" i="36" s="1"/>
  <c r="P26" i="54" s="1"/>
  <c r="D5" i="35" a="1"/>
  <c r="D5" i="35" s="1"/>
  <c r="D295" i="36" s="1"/>
  <c r="R295" i="54" s="1"/>
  <c r="D6" i="35" a="1"/>
  <c r="D6" i="35" s="1"/>
  <c r="D180" i="36" s="1"/>
  <c r="R180" i="54" s="1"/>
  <c r="D76" i="36"/>
  <c r="R76" i="54" s="1"/>
  <c r="E76" i="36"/>
  <c r="T76" i="54" s="1"/>
  <c r="F71" i="48"/>
  <c r="H71" i="48" s="1"/>
  <c r="F327" i="48"/>
  <c r="H327" i="48" s="1"/>
  <c r="F271" i="48"/>
  <c r="H271" i="48" s="1"/>
  <c r="F231" i="48"/>
  <c r="H231" i="48" s="1"/>
  <c r="F175" i="48"/>
  <c r="H175" i="48" s="1"/>
  <c r="F335" i="48"/>
  <c r="H335" i="48" s="1"/>
  <c r="F279" i="48"/>
  <c r="H279" i="48" s="1"/>
  <c r="F223" i="48"/>
  <c r="H223" i="48" s="1"/>
  <c r="F183" i="48"/>
  <c r="H183" i="48" s="1"/>
  <c r="F135" i="48"/>
  <c r="H135" i="48" s="1"/>
  <c r="F87" i="48"/>
  <c r="H87" i="48" s="1"/>
  <c r="F47" i="48"/>
  <c r="H47" i="48" s="1"/>
  <c r="F343" i="48"/>
  <c r="H343" i="48" s="1"/>
  <c r="F263" i="48"/>
  <c r="H263" i="48" s="1"/>
  <c r="F207" i="48"/>
  <c r="H207" i="48" s="1"/>
  <c r="F79" i="48"/>
  <c r="H79" i="48" s="1"/>
  <c r="F31" i="48"/>
  <c r="H31" i="48" s="1"/>
  <c r="F359" i="48"/>
  <c r="H359" i="48" s="1"/>
  <c r="F295" i="48"/>
  <c r="H295" i="48" s="1"/>
  <c r="F247" i="48"/>
  <c r="H247" i="48" s="1"/>
  <c r="F111" i="48"/>
  <c r="H111" i="48" s="1"/>
  <c r="F23" i="48"/>
  <c r="H23" i="48" s="1"/>
  <c r="F311" i="48"/>
  <c r="H311" i="48" s="1"/>
  <c r="F255" i="48"/>
  <c r="H255" i="48" s="1"/>
  <c r="F191" i="48"/>
  <c r="H191" i="48" s="1"/>
  <c r="F151" i="48"/>
  <c r="H151" i="48" s="1"/>
  <c r="F95" i="48"/>
  <c r="H95" i="48" s="1"/>
  <c r="F39" i="48"/>
  <c r="H39" i="48" s="1"/>
  <c r="F351" i="48"/>
  <c r="H351" i="48" s="1"/>
  <c r="F303" i="48"/>
  <c r="H303" i="48" s="1"/>
  <c r="F239" i="48"/>
  <c r="H239" i="48" s="1"/>
  <c r="F215" i="48"/>
  <c r="H215" i="48" s="1"/>
  <c r="F167" i="48"/>
  <c r="H167" i="48" s="1"/>
  <c r="F119" i="48"/>
  <c r="H119" i="48" s="1"/>
  <c r="F55" i="48"/>
  <c r="H55" i="48" s="1"/>
  <c r="F15" i="48"/>
  <c r="H15" i="48" s="1"/>
  <c r="F319" i="48"/>
  <c r="H319" i="48" s="1"/>
  <c r="F287" i="48"/>
  <c r="H287" i="48" s="1"/>
  <c r="F143" i="48"/>
  <c r="H143" i="48" s="1"/>
  <c r="F63" i="48"/>
  <c r="H63" i="48" s="1"/>
  <c r="F360" i="48"/>
  <c r="H360" i="48" s="1"/>
  <c r="F269" i="48"/>
  <c r="H269" i="48" s="1"/>
  <c r="F118" i="48"/>
  <c r="H118" i="48" s="1"/>
  <c r="F54" i="48"/>
  <c r="H54" i="48" s="1"/>
  <c r="F310" i="48"/>
  <c r="H310" i="48" s="1"/>
  <c r="J197" i="48"/>
  <c r="L197" i="48" s="1"/>
  <c r="J110" i="48"/>
  <c r="L110" i="48" s="1"/>
  <c r="J134" i="48"/>
  <c r="L134" i="48" s="1"/>
  <c r="J209" i="48"/>
  <c r="L209" i="48" s="1"/>
  <c r="J185" i="48"/>
  <c r="L185" i="48" s="1"/>
  <c r="J169" i="48"/>
  <c r="L169" i="48" s="1"/>
  <c r="J84" i="48"/>
  <c r="L84" i="48" s="1"/>
  <c r="J76" i="48"/>
  <c r="L76" i="48" s="1"/>
  <c r="J216" i="48"/>
  <c r="L216" i="48" s="1"/>
  <c r="J200" i="48"/>
  <c r="L200" i="48" s="1"/>
  <c r="J176" i="48"/>
  <c r="L176" i="48" s="1"/>
  <c r="J168" i="48"/>
  <c r="L168" i="48" s="1"/>
  <c r="J161" i="48"/>
  <c r="L161" i="48" s="1"/>
  <c r="J153" i="48"/>
  <c r="L153" i="48" s="1"/>
  <c r="J113" i="48"/>
  <c r="L113" i="48" s="1"/>
  <c r="J105" i="48"/>
  <c r="L105" i="48" s="1"/>
  <c r="J363" i="48"/>
  <c r="L363" i="48" s="1"/>
  <c r="J215" i="48"/>
  <c r="L215" i="48" s="1"/>
  <c r="J199" i="48"/>
  <c r="L199" i="48" s="1"/>
  <c r="J191" i="48"/>
  <c r="L191" i="48" s="1"/>
  <c r="J183" i="48"/>
  <c r="L183" i="48" s="1"/>
  <c r="J167" i="48"/>
  <c r="L167" i="48" s="1"/>
  <c r="J160" i="48"/>
  <c r="L160" i="48" s="1"/>
  <c r="J136" i="48"/>
  <c r="L136" i="48" s="1"/>
  <c r="J112" i="48"/>
  <c r="L112" i="48" s="1"/>
  <c r="J104" i="48"/>
  <c r="L104" i="48" s="1"/>
  <c r="J364" i="48"/>
  <c r="L364" i="48" s="1"/>
  <c r="J214" i="48"/>
  <c r="L214" i="48" s="1"/>
  <c r="J206" i="48"/>
  <c r="L206" i="48" s="1"/>
  <c r="J182" i="48"/>
  <c r="L182" i="48" s="1"/>
  <c r="J166" i="48"/>
  <c r="L166" i="48" s="1"/>
  <c r="J159" i="48"/>
  <c r="L159" i="48" s="1"/>
  <c r="J151" i="48"/>
  <c r="L151" i="48" s="1"/>
  <c r="J143" i="48"/>
  <c r="L143" i="48" s="1"/>
  <c r="J127" i="48"/>
  <c r="L127" i="48" s="1"/>
  <c r="J111" i="48"/>
  <c r="L111" i="48" s="1"/>
  <c r="J96" i="48"/>
  <c r="L96" i="48" s="1"/>
  <c r="J276" i="48"/>
  <c r="L276" i="48" s="1"/>
  <c r="J103" i="48"/>
  <c r="L103" i="48" s="1"/>
  <c r="J95" i="48"/>
  <c r="L95" i="48" s="1"/>
  <c r="J340" i="48"/>
  <c r="L340" i="48" s="1"/>
  <c r="J86" i="48"/>
  <c r="L86" i="48" s="1"/>
  <c r="J79" i="48"/>
  <c r="L79" i="48" s="1"/>
  <c r="J338" i="48"/>
  <c r="L338" i="48" s="1"/>
  <c r="J93" i="48"/>
  <c r="L93" i="48" s="1"/>
  <c r="J78" i="48"/>
  <c r="L78" i="48" s="1"/>
  <c r="J63" i="48"/>
  <c r="L63" i="48" s="1"/>
  <c r="J55" i="48"/>
  <c r="L55" i="48" s="1"/>
  <c r="J47" i="48"/>
  <c r="L47" i="48" s="1"/>
  <c r="J39" i="48"/>
  <c r="L39" i="48" s="1"/>
  <c r="J31" i="48"/>
  <c r="L31" i="48" s="1"/>
  <c r="J23" i="48"/>
  <c r="L23" i="48" s="1"/>
  <c r="J15" i="48"/>
  <c r="L15" i="48" s="1"/>
  <c r="J7" i="48"/>
  <c r="L7" i="48" s="1"/>
  <c r="J193" i="48"/>
  <c r="L193" i="48" s="1"/>
  <c r="J80" i="48"/>
  <c r="L80" i="48" s="1"/>
  <c r="J100" i="48"/>
  <c r="L100" i="48" s="1"/>
  <c r="J92" i="48"/>
  <c r="L92" i="48" s="1"/>
  <c r="J85" i="48"/>
  <c r="L85" i="48" s="1"/>
  <c r="J77" i="48"/>
  <c r="L77" i="48" s="1"/>
  <c r="J70" i="48"/>
  <c r="L70" i="48" s="1"/>
  <c r="J62" i="48"/>
  <c r="L62" i="48" s="1"/>
  <c r="J54" i="48"/>
  <c r="L54" i="48" s="1"/>
  <c r="J46" i="48"/>
  <c r="L46" i="48" s="1"/>
  <c r="J38" i="48"/>
  <c r="L38" i="48" s="1"/>
  <c r="J30" i="48"/>
  <c r="L30" i="48" s="1"/>
  <c r="J22" i="48"/>
  <c r="L22" i="48" s="1"/>
  <c r="J14" i="48"/>
  <c r="L14" i="48" s="1"/>
  <c r="J6" i="48"/>
  <c r="L6" i="48" s="1"/>
  <c r="J175" i="48"/>
  <c r="L175" i="48" s="1"/>
  <c r="J75" i="48"/>
  <c r="L75" i="48" s="1"/>
  <c r="J106" i="48"/>
  <c r="L106" i="48" s="1"/>
  <c r="J69" i="48"/>
  <c r="L69" i="48" s="1"/>
  <c r="J61" i="48"/>
  <c r="L61" i="48" s="1"/>
  <c r="J53" i="48"/>
  <c r="L53" i="48" s="1"/>
  <c r="J45" i="48"/>
  <c r="L45" i="48" s="1"/>
  <c r="J29" i="48"/>
  <c r="L29" i="48" s="1"/>
  <c r="J21" i="48"/>
  <c r="L21" i="48" s="1"/>
  <c r="J13" i="48"/>
  <c r="L13" i="48" s="1"/>
  <c r="J5" i="48"/>
  <c r="L5" i="48" s="1"/>
  <c r="J163" i="48"/>
  <c r="L163" i="48" s="1"/>
  <c r="J71" i="48"/>
  <c r="L71" i="48" s="1"/>
  <c r="J98" i="48"/>
  <c r="L98" i="48" s="1"/>
  <c r="J90" i="48"/>
  <c r="L90" i="48" s="1"/>
  <c r="J83" i="48"/>
  <c r="L83" i="48" s="1"/>
  <c r="J68" i="48"/>
  <c r="L68" i="48" s="1"/>
  <c r="J60" i="48"/>
  <c r="L60" i="48" s="1"/>
  <c r="J52" i="48"/>
  <c r="L52" i="48" s="1"/>
  <c r="J44" i="48"/>
  <c r="L44" i="48" s="1"/>
  <c r="J36" i="48"/>
  <c r="L36" i="48" s="1"/>
  <c r="J28" i="48"/>
  <c r="L28" i="48" s="1"/>
  <c r="J20" i="48"/>
  <c r="L20" i="48" s="1"/>
  <c r="J12" i="48"/>
  <c r="L12" i="48" s="1"/>
  <c r="J4" i="48"/>
  <c r="L4" i="48" s="1"/>
  <c r="J144" i="48"/>
  <c r="L144" i="48" s="1"/>
  <c r="J362" i="48"/>
  <c r="L362" i="48" s="1"/>
  <c r="J354" i="48"/>
  <c r="L354" i="48" s="1"/>
  <c r="J213" i="48"/>
  <c r="L213" i="48" s="1"/>
  <c r="J181" i="48"/>
  <c r="L181" i="48" s="1"/>
  <c r="J158" i="48"/>
  <c r="L158" i="48" s="1"/>
  <c r="J150" i="48"/>
  <c r="L150" i="48" s="1"/>
  <c r="J118" i="48"/>
  <c r="L118" i="48" s="1"/>
  <c r="J212" i="48"/>
  <c r="L212" i="48" s="1"/>
  <c r="J204" i="48"/>
  <c r="L204" i="48" s="1"/>
  <c r="J196" i="48"/>
  <c r="L196" i="48" s="1"/>
  <c r="J188" i="48"/>
  <c r="L188" i="48" s="1"/>
  <c r="J180" i="48"/>
  <c r="L180" i="48" s="1"/>
  <c r="J172" i="48"/>
  <c r="L172" i="48" s="1"/>
  <c r="J165" i="48"/>
  <c r="L165" i="48" s="1"/>
  <c r="J157" i="48"/>
  <c r="L157" i="48" s="1"/>
  <c r="J149" i="48"/>
  <c r="L149" i="48" s="1"/>
  <c r="J141" i="48"/>
  <c r="L141" i="48" s="1"/>
  <c r="J133" i="48"/>
  <c r="L133" i="48" s="1"/>
  <c r="J125" i="48"/>
  <c r="L125" i="48" s="1"/>
  <c r="J117" i="48"/>
  <c r="L117" i="48" s="1"/>
  <c r="J109" i="48"/>
  <c r="L109" i="48" s="1"/>
  <c r="J211" i="48"/>
  <c r="L211" i="48" s="1"/>
  <c r="J203" i="48"/>
  <c r="L203" i="48" s="1"/>
  <c r="J195" i="48"/>
  <c r="L195" i="48" s="1"/>
  <c r="J187" i="48"/>
  <c r="L187" i="48" s="1"/>
  <c r="J179" i="48"/>
  <c r="L179" i="48" s="1"/>
  <c r="J171" i="48"/>
  <c r="L171" i="48" s="1"/>
  <c r="J164" i="48"/>
  <c r="L164" i="48" s="1"/>
  <c r="J156" i="48"/>
  <c r="L156" i="48" s="1"/>
  <c r="J210" i="48"/>
  <c r="L210" i="48" s="1"/>
  <c r="J202" i="48"/>
  <c r="L202" i="48" s="1"/>
  <c r="J194" i="48"/>
  <c r="L194" i="48" s="1"/>
  <c r="J186" i="48"/>
  <c r="L186" i="48" s="1"/>
  <c r="J178" i="48"/>
  <c r="L178" i="48" s="1"/>
  <c r="J170" i="48"/>
  <c r="L170" i="48" s="1"/>
  <c r="J155" i="48"/>
  <c r="L155" i="48" s="1"/>
  <c r="J147" i="48"/>
  <c r="L147" i="48" s="1"/>
  <c r="J139" i="48"/>
  <c r="L139" i="48" s="1"/>
  <c r="J131" i="48"/>
  <c r="L131" i="48" s="1"/>
  <c r="J123" i="48"/>
  <c r="L123" i="48" s="1"/>
  <c r="J115" i="48"/>
  <c r="L115" i="48" s="1"/>
  <c r="J107" i="48"/>
  <c r="L107" i="48" s="1"/>
  <c r="J162" i="48"/>
  <c r="L162" i="48" s="1"/>
  <c r="J146" i="48"/>
  <c r="L146" i="48" s="1"/>
  <c r="J138" i="48"/>
  <c r="L138" i="48" s="1"/>
  <c r="J130" i="48"/>
  <c r="L130" i="48" s="1"/>
  <c r="J184" i="48"/>
  <c r="L184" i="48" s="1"/>
  <c r="J82" i="48"/>
  <c r="L82" i="48" s="1"/>
  <c r="J67" i="48"/>
  <c r="L67" i="48" s="1"/>
  <c r="J59" i="48"/>
  <c r="L59" i="48" s="1"/>
  <c r="J51" i="48"/>
  <c r="L51" i="48" s="1"/>
  <c r="J43" i="48"/>
  <c r="L43" i="48" s="1"/>
  <c r="J35" i="48"/>
  <c r="L35" i="48" s="1"/>
  <c r="J27" i="48"/>
  <c r="L27" i="48" s="1"/>
  <c r="J19" i="48"/>
  <c r="L19" i="48" s="1"/>
  <c r="J11" i="48"/>
  <c r="L11" i="48" s="1"/>
  <c r="J3" i="48"/>
  <c r="L3" i="48" s="1"/>
  <c r="J124" i="48"/>
  <c r="L124" i="48" s="1"/>
  <c r="J74" i="48"/>
  <c r="L74" i="48" s="1"/>
  <c r="J66" i="48"/>
  <c r="L66" i="48" s="1"/>
  <c r="J58" i="48"/>
  <c r="L58" i="48" s="1"/>
  <c r="J50" i="48"/>
  <c r="L50" i="48" s="1"/>
  <c r="J42" i="48"/>
  <c r="L42" i="48" s="1"/>
  <c r="J34" i="48"/>
  <c r="L34" i="48" s="1"/>
  <c r="J26" i="48"/>
  <c r="L26" i="48" s="1"/>
  <c r="J18" i="48"/>
  <c r="L18" i="48" s="1"/>
  <c r="J10" i="48"/>
  <c r="L10" i="48" s="1"/>
  <c r="J37" i="48"/>
  <c r="L37" i="48" s="1"/>
  <c r="J116" i="48"/>
  <c r="L116" i="48" s="1"/>
  <c r="J73" i="48"/>
  <c r="L73" i="48" s="1"/>
  <c r="J65" i="48"/>
  <c r="L65" i="48" s="1"/>
  <c r="J57" i="48"/>
  <c r="L57" i="48" s="1"/>
  <c r="J49" i="48"/>
  <c r="L49" i="48" s="1"/>
  <c r="J41" i="48"/>
  <c r="L41" i="48" s="1"/>
  <c r="J33" i="48"/>
  <c r="L33" i="48" s="1"/>
  <c r="J25" i="48"/>
  <c r="L25" i="48" s="1"/>
  <c r="J17" i="48"/>
  <c r="L17" i="48" s="1"/>
  <c r="J9" i="48"/>
  <c r="L9" i="48" s="1"/>
  <c r="J101" i="48"/>
  <c r="L101" i="48" s="1"/>
  <c r="J102" i="48"/>
  <c r="L102" i="48" s="1"/>
  <c r="J72" i="48"/>
  <c r="L72" i="48" s="1"/>
  <c r="J64" i="48"/>
  <c r="L64" i="48" s="1"/>
  <c r="J56" i="48"/>
  <c r="L56" i="48" s="1"/>
  <c r="J48" i="48"/>
  <c r="L48" i="48" s="1"/>
  <c r="J40" i="48"/>
  <c r="L40" i="48" s="1"/>
  <c r="J32" i="48"/>
  <c r="L32" i="48" s="1"/>
  <c r="J24" i="48"/>
  <c r="L24" i="48" s="1"/>
  <c r="J16" i="48"/>
  <c r="L16" i="48" s="1"/>
  <c r="J8" i="48"/>
  <c r="L8" i="48" s="1"/>
  <c r="J227" i="48"/>
  <c r="L227" i="48" s="1"/>
  <c r="J88" i="48"/>
  <c r="L88" i="48" s="1"/>
  <c r="N251" i="48"/>
  <c r="N319" i="48"/>
  <c r="N164" i="48"/>
  <c r="N228" i="48"/>
  <c r="N41" i="48"/>
  <c r="N53" i="48"/>
  <c r="N277" i="48"/>
  <c r="N129" i="48"/>
  <c r="N63" i="48"/>
  <c r="N337" i="48"/>
  <c r="N338" i="48"/>
  <c r="N32" i="48"/>
  <c r="N223" i="48"/>
  <c r="N224" i="48"/>
  <c r="N74" i="48"/>
  <c r="N35" i="48"/>
  <c r="N99" i="48"/>
  <c r="N131" i="48"/>
  <c r="N195" i="48"/>
  <c r="N259" i="48"/>
  <c r="N323" i="48"/>
  <c r="N349" i="48"/>
  <c r="N249" i="48"/>
  <c r="N42" i="48"/>
  <c r="N12" i="48"/>
  <c r="N76" i="48"/>
  <c r="N140" i="48"/>
  <c r="N204" i="48"/>
  <c r="N268" i="48"/>
  <c r="N318" i="48"/>
  <c r="N73" i="48"/>
  <c r="N321" i="48"/>
  <c r="N322" i="48"/>
  <c r="N61" i="48"/>
  <c r="N125" i="48"/>
  <c r="N189" i="48"/>
  <c r="N253" i="48"/>
  <c r="N317" i="48"/>
  <c r="N297" i="48"/>
  <c r="N162" i="48"/>
  <c r="N6" i="48"/>
  <c r="N70" i="48"/>
  <c r="N134" i="48"/>
  <c r="N198" i="48"/>
  <c r="N262" i="48"/>
  <c r="N343" i="48"/>
  <c r="N351" i="48"/>
  <c r="N353" i="48"/>
  <c r="N7" i="48"/>
  <c r="N71" i="48"/>
  <c r="N103" i="48"/>
  <c r="N199" i="48"/>
  <c r="N263" i="48"/>
  <c r="N361" i="48"/>
  <c r="N363" i="48"/>
  <c r="N210" i="48"/>
  <c r="N40" i="48"/>
  <c r="N136" i="48"/>
  <c r="N200" i="48"/>
  <c r="N232" i="48"/>
  <c r="N296" i="48"/>
  <c r="N154" i="48"/>
  <c r="N123" i="48"/>
  <c r="N308" i="48"/>
  <c r="N21" i="48"/>
  <c r="N213" i="48"/>
  <c r="N233" i="48"/>
  <c r="N234" i="48"/>
  <c r="N94" i="48"/>
  <c r="N311" i="48"/>
  <c r="N127" i="48"/>
  <c r="N287" i="48"/>
  <c r="N128" i="48"/>
  <c r="N320" i="48"/>
  <c r="N3" i="48"/>
  <c r="N67" i="48"/>
  <c r="N163" i="48"/>
  <c r="N227" i="48"/>
  <c r="N290" i="48"/>
  <c r="N291" i="48"/>
  <c r="N355" i="48"/>
  <c r="N81" i="48"/>
  <c r="N242" i="48"/>
  <c r="N44" i="48"/>
  <c r="N108" i="48"/>
  <c r="N172" i="48"/>
  <c r="N236" i="48"/>
  <c r="N316" i="48"/>
  <c r="N265" i="48"/>
  <c r="N90" i="48"/>
  <c r="N29" i="48"/>
  <c r="N93" i="48"/>
  <c r="N157" i="48"/>
  <c r="N221" i="48"/>
  <c r="N285" i="48"/>
  <c r="N350" i="48"/>
  <c r="N57" i="48"/>
  <c r="N266" i="48"/>
  <c r="N38" i="48"/>
  <c r="N102" i="48"/>
  <c r="N166" i="48"/>
  <c r="N230" i="48"/>
  <c r="N294" i="48"/>
  <c r="N177" i="48"/>
  <c r="N170" i="48"/>
  <c r="N39" i="48"/>
  <c r="N135" i="48"/>
  <c r="N167" i="48"/>
  <c r="N231" i="48"/>
  <c r="N295" i="48"/>
  <c r="N241" i="48"/>
  <c r="N58" i="48"/>
  <c r="N8" i="48"/>
  <c r="N72" i="48"/>
  <c r="N104" i="48"/>
  <c r="N168" i="48"/>
  <c r="N264" i="48"/>
  <c r="N328" i="48"/>
  <c r="N113" i="48"/>
  <c r="N155" i="48"/>
  <c r="N345" i="48"/>
  <c r="N347" i="48"/>
  <c r="N202" i="48"/>
  <c r="N36" i="48"/>
  <c r="N260" i="48"/>
  <c r="N66" i="48"/>
  <c r="N149" i="48"/>
  <c r="N360" i="48"/>
  <c r="N158" i="48"/>
  <c r="N330" i="48"/>
  <c r="N191" i="48"/>
  <c r="N194" i="48"/>
  <c r="N96" i="48"/>
  <c r="N192" i="48"/>
  <c r="N105" i="48"/>
  <c r="N43" i="48"/>
  <c r="N107" i="48"/>
  <c r="N171" i="48"/>
  <c r="N235" i="48"/>
  <c r="N299" i="48"/>
  <c r="N280" i="48"/>
  <c r="N281" i="48"/>
  <c r="N106" i="48"/>
  <c r="N52" i="48"/>
  <c r="N84" i="48"/>
  <c r="N148" i="48"/>
  <c r="N212" i="48"/>
  <c r="N276" i="48"/>
  <c r="N342" i="48"/>
  <c r="N89" i="48"/>
  <c r="N114" i="48"/>
  <c r="N5" i="48"/>
  <c r="N69" i="48"/>
  <c r="N133" i="48"/>
  <c r="N197" i="48"/>
  <c r="N261" i="48"/>
  <c r="N341" i="48"/>
  <c r="N145" i="48"/>
  <c r="N10" i="48"/>
  <c r="N186" i="48"/>
  <c r="N14" i="48"/>
  <c r="N78" i="48"/>
  <c r="N142" i="48"/>
  <c r="N206" i="48"/>
  <c r="N270" i="48"/>
  <c r="N302" i="48"/>
  <c r="N25" i="48"/>
  <c r="N209" i="48"/>
  <c r="N274" i="48"/>
  <c r="N15" i="48"/>
  <c r="N79" i="48"/>
  <c r="N143" i="48"/>
  <c r="N207" i="48"/>
  <c r="N313" i="48"/>
  <c r="N82" i="48"/>
  <c r="N16" i="48"/>
  <c r="N80" i="48"/>
  <c r="N144" i="48"/>
  <c r="N225" i="48"/>
  <c r="N226" i="48"/>
  <c r="N27" i="48"/>
  <c r="N91" i="48"/>
  <c r="N315" i="48"/>
  <c r="N217" i="48"/>
  <c r="N68" i="48"/>
  <c r="N333" i="48"/>
  <c r="N85" i="48"/>
  <c r="N245" i="48"/>
  <c r="N201" i="48"/>
  <c r="N30" i="48"/>
  <c r="N190" i="48"/>
  <c r="N273" i="48"/>
  <c r="N31" i="48"/>
  <c r="N335" i="48"/>
  <c r="N336" i="48"/>
  <c r="N64" i="48"/>
  <c r="N289" i="48"/>
  <c r="N11" i="48"/>
  <c r="N75" i="48"/>
  <c r="N139" i="48"/>
  <c r="N203" i="48"/>
  <c r="N267" i="48"/>
  <c r="N331" i="48"/>
  <c r="N2" i="48"/>
  <c r="N340" i="48"/>
  <c r="N326" i="48"/>
  <c r="N121" i="48"/>
  <c r="N298" i="48"/>
  <c r="N20" i="48"/>
  <c r="N116" i="48"/>
  <c r="N180" i="48"/>
  <c r="N244" i="48"/>
  <c r="N332" i="48"/>
  <c r="N304" i="48"/>
  <c r="N305" i="48"/>
  <c r="N37" i="48"/>
  <c r="N101" i="48"/>
  <c r="N165" i="48"/>
  <c r="N229" i="48"/>
  <c r="N293" i="48"/>
  <c r="N327" i="48"/>
  <c r="N306" i="48"/>
  <c r="N46" i="48"/>
  <c r="N110" i="48"/>
  <c r="N174" i="48"/>
  <c r="N238" i="48"/>
  <c r="N47" i="48"/>
  <c r="N111" i="48"/>
  <c r="N175" i="48"/>
  <c r="N303" i="48"/>
  <c r="N97" i="48"/>
  <c r="N250" i="48"/>
  <c r="N48" i="48"/>
  <c r="N112" i="48"/>
  <c r="N176" i="48"/>
  <c r="N208" i="48"/>
  <c r="N239" i="48"/>
  <c r="N240" i="48"/>
  <c r="N271" i="48"/>
  <c r="N272" i="48"/>
  <c r="N352" i="48"/>
  <c r="N161" i="48"/>
  <c r="N187" i="48"/>
  <c r="N324" i="48"/>
  <c r="N325" i="48"/>
  <c r="N65" i="48"/>
  <c r="N132" i="48"/>
  <c r="N300" i="48"/>
  <c r="N117" i="48"/>
  <c r="N334" i="48"/>
  <c r="N17" i="48"/>
  <c r="N62" i="48"/>
  <c r="N126" i="48"/>
  <c r="N286" i="48"/>
  <c r="N159" i="48"/>
  <c r="N254" i="48"/>
  <c r="N255" i="48"/>
  <c r="N26" i="48"/>
  <c r="N256" i="48"/>
  <c r="N51" i="48"/>
  <c r="N115" i="48"/>
  <c r="N211" i="48"/>
  <c r="N307" i="48"/>
  <c r="N292" i="48"/>
  <c r="N358" i="48"/>
  <c r="N9" i="48"/>
  <c r="N193" i="48"/>
  <c r="N138" i="48"/>
  <c r="N28" i="48"/>
  <c r="N60" i="48"/>
  <c r="N92" i="48"/>
  <c r="N124" i="48"/>
  <c r="N156" i="48"/>
  <c r="N188" i="48"/>
  <c r="N220" i="48"/>
  <c r="N252" i="48"/>
  <c r="N284" i="48"/>
  <c r="N354" i="48"/>
  <c r="N356" i="48"/>
  <c r="N359" i="48"/>
  <c r="N169" i="48"/>
  <c r="N34" i="48"/>
  <c r="N178" i="48"/>
  <c r="N13" i="48"/>
  <c r="N45" i="48"/>
  <c r="N77" i="48"/>
  <c r="N109" i="48"/>
  <c r="N141" i="48"/>
  <c r="N173" i="48"/>
  <c r="N205" i="48"/>
  <c r="N269" i="48"/>
  <c r="N344" i="48"/>
  <c r="N153" i="48"/>
  <c r="N98" i="48"/>
  <c r="N218" i="48"/>
  <c r="N22" i="48"/>
  <c r="N118" i="48"/>
  <c r="N182" i="48"/>
  <c r="N278" i="48"/>
  <c r="N257" i="48"/>
  <c r="N50" i="48"/>
  <c r="N23" i="48"/>
  <c r="N119" i="48"/>
  <c r="N183" i="48"/>
  <c r="N137" i="48"/>
  <c r="N314" i="48"/>
  <c r="N120" i="48"/>
  <c r="N184" i="48"/>
  <c r="N248" i="48"/>
  <c r="N18" i="48"/>
  <c r="N59" i="48"/>
  <c r="N219" i="48"/>
  <c r="N283" i="48"/>
  <c r="N362" i="48"/>
  <c r="N364" i="48"/>
  <c r="N4" i="48"/>
  <c r="N100" i="48"/>
  <c r="N196" i="48"/>
  <c r="N258" i="48"/>
  <c r="N181" i="48"/>
  <c r="N309" i="48"/>
  <c r="N130" i="48"/>
  <c r="N122" i="48"/>
  <c r="N95" i="48"/>
  <c r="N222" i="48"/>
  <c r="N185" i="48"/>
  <c r="N160" i="48"/>
  <c r="N288" i="48"/>
  <c r="N19" i="48"/>
  <c r="N83" i="48"/>
  <c r="N147" i="48"/>
  <c r="N179" i="48"/>
  <c r="N243" i="48"/>
  <c r="N275" i="48"/>
  <c r="N339" i="48"/>
  <c r="N346" i="48"/>
  <c r="N348" i="48"/>
  <c r="N237" i="48"/>
  <c r="N301" i="48"/>
  <c r="N357" i="48"/>
  <c r="N54" i="48"/>
  <c r="N86" i="48"/>
  <c r="N150" i="48"/>
  <c r="N214" i="48"/>
  <c r="N246" i="48"/>
  <c r="N310" i="48"/>
  <c r="N49" i="48"/>
  <c r="N282" i="48"/>
  <c r="N55" i="48"/>
  <c r="N87" i="48"/>
  <c r="N151" i="48"/>
  <c r="N215" i="48"/>
  <c r="N247" i="48"/>
  <c r="N329" i="48"/>
  <c r="N146" i="48"/>
  <c r="N24" i="48"/>
  <c r="N56" i="48"/>
  <c r="N88" i="48"/>
  <c r="N152" i="48"/>
  <c r="N216" i="48"/>
  <c r="N279" i="48"/>
  <c r="N312" i="48"/>
  <c r="N33" i="48"/>
  <c r="F158" i="48" l="1"/>
  <c r="H158" i="48" s="1"/>
  <c r="F348" i="48"/>
  <c r="H348" i="48" s="1"/>
  <c r="I2" i="61"/>
  <c r="J7" i="61" s="1"/>
  <c r="F100" i="48"/>
  <c r="H100" i="48" s="1"/>
  <c r="F13" i="48"/>
  <c r="H13" i="48" s="1"/>
  <c r="F227" i="48"/>
  <c r="H227" i="48" s="1"/>
  <c r="F292" i="48"/>
  <c r="H292" i="48" s="1"/>
  <c r="F302" i="48"/>
  <c r="H302" i="48" s="1"/>
  <c r="F350" i="48"/>
  <c r="H350" i="48" s="1"/>
  <c r="F182" i="48"/>
  <c r="H182" i="48" s="1"/>
  <c r="F91" i="48"/>
  <c r="H91" i="48" s="1"/>
  <c r="F150" i="48"/>
  <c r="H150" i="48" s="1"/>
  <c r="F301" i="48"/>
  <c r="H301" i="48" s="1"/>
  <c r="F22" i="48"/>
  <c r="H22" i="48" s="1"/>
  <c r="F45" i="48"/>
  <c r="H45" i="48" s="1"/>
  <c r="F86" i="48"/>
  <c r="H86" i="48" s="1"/>
  <c r="F332" i="48"/>
  <c r="H332" i="48" s="1"/>
  <c r="F81" i="48"/>
  <c r="H81" i="48" s="1"/>
  <c r="F260" i="48"/>
  <c r="H260" i="48" s="1"/>
  <c r="F274" i="48"/>
  <c r="H274" i="48" s="1"/>
  <c r="F275" i="48"/>
  <c r="H275" i="48" s="1"/>
  <c r="F218" i="48"/>
  <c r="H218" i="48" s="1"/>
  <c r="F76" i="48"/>
  <c r="H76" i="48" s="1"/>
  <c r="F261" i="48"/>
  <c r="H261" i="48" s="1"/>
  <c r="F238" i="48"/>
  <c r="H238" i="48" s="1"/>
  <c r="F284" i="48"/>
  <c r="H284" i="48" s="1"/>
  <c r="F110" i="48"/>
  <c r="H110" i="48" s="1"/>
  <c r="F220" i="48"/>
  <c r="H220" i="48" s="1"/>
  <c r="F253" i="48"/>
  <c r="H253" i="48" s="1"/>
  <c r="F230" i="48"/>
  <c r="H230" i="48" s="1"/>
  <c r="F294" i="48"/>
  <c r="H294" i="48" s="1"/>
  <c r="N16" i="61"/>
  <c r="F176" i="48"/>
  <c r="H176" i="48" s="1"/>
  <c r="K148" i="54"/>
  <c r="M148" i="54" s="1"/>
  <c r="N5" i="61"/>
  <c r="N7" i="61"/>
  <c r="N21" i="61"/>
  <c r="F264" i="48"/>
  <c r="H264" i="48" s="1"/>
  <c r="K220" i="54"/>
  <c r="M220" i="54" s="1"/>
  <c r="F361" i="48"/>
  <c r="H361" i="48" s="1"/>
  <c r="K307" i="54"/>
  <c r="M307" i="54" s="1"/>
  <c r="F49" i="48"/>
  <c r="H49" i="48" s="1"/>
  <c r="K4" i="57"/>
  <c r="M4" i="57" s="1"/>
  <c r="F113" i="48"/>
  <c r="H113" i="48" s="1"/>
  <c r="K93" i="54"/>
  <c r="M93" i="54" s="1"/>
  <c r="F177" i="48"/>
  <c r="H177" i="48" s="1"/>
  <c r="K149" i="54"/>
  <c r="M149" i="54" s="1"/>
  <c r="F249" i="48"/>
  <c r="H249" i="48" s="1"/>
  <c r="K206" i="54"/>
  <c r="M206" i="54" s="1"/>
  <c r="F329" i="48"/>
  <c r="H329" i="48" s="1"/>
  <c r="K278" i="54"/>
  <c r="M278" i="54" s="1"/>
  <c r="F50" i="48"/>
  <c r="H50" i="48" s="1"/>
  <c r="K43" i="54"/>
  <c r="M43" i="54" s="1"/>
  <c r="F114" i="48"/>
  <c r="H114" i="48" s="1"/>
  <c r="K94" i="54"/>
  <c r="M94" i="54" s="1"/>
  <c r="F178" i="48"/>
  <c r="H178" i="48" s="1"/>
  <c r="K150" i="54"/>
  <c r="M150" i="54" s="1"/>
  <c r="F242" i="48"/>
  <c r="H242" i="48" s="1"/>
  <c r="K201" i="54"/>
  <c r="M201" i="54" s="1"/>
  <c r="N11" i="61"/>
  <c r="F171" i="48"/>
  <c r="H171" i="48" s="1"/>
  <c r="K143" i="54"/>
  <c r="M143" i="54" s="1"/>
  <c r="F235" i="48"/>
  <c r="H235" i="48" s="1"/>
  <c r="K195" i="54"/>
  <c r="M195" i="54" s="1"/>
  <c r="F299" i="48"/>
  <c r="H299" i="48" s="1"/>
  <c r="K251" i="54"/>
  <c r="M251" i="54" s="1"/>
  <c r="F363" i="48"/>
  <c r="H363" i="48" s="1"/>
  <c r="K309" i="54"/>
  <c r="M309" i="54" s="1"/>
  <c r="F36" i="48"/>
  <c r="H36" i="48" s="1"/>
  <c r="K31" i="54"/>
  <c r="M31" i="54" s="1"/>
  <c r="F164" i="48"/>
  <c r="H164" i="48" s="1"/>
  <c r="K136" i="54"/>
  <c r="M136" i="54" s="1"/>
  <c r="N24" i="61"/>
  <c r="F77" i="48"/>
  <c r="H77" i="48" s="1"/>
  <c r="K64" i="54"/>
  <c r="M64" i="54" s="1"/>
  <c r="F141" i="48"/>
  <c r="H141" i="48" s="1"/>
  <c r="K116" i="54"/>
  <c r="M116" i="54" s="1"/>
  <c r="F333" i="48"/>
  <c r="H333" i="48" s="1"/>
  <c r="K282" i="54"/>
  <c r="M282" i="54" s="1"/>
  <c r="F246" i="48"/>
  <c r="H246" i="48" s="1"/>
  <c r="K203" i="54"/>
  <c r="M203" i="54" s="1"/>
  <c r="F16" i="48"/>
  <c r="H16" i="48" s="1"/>
  <c r="K12" i="54"/>
  <c r="M12" i="54" s="1"/>
  <c r="F80" i="48"/>
  <c r="H80" i="48" s="1"/>
  <c r="K67" i="54"/>
  <c r="M67" i="54" s="1"/>
  <c r="N22" i="61"/>
  <c r="F272" i="48"/>
  <c r="H272" i="48" s="1"/>
  <c r="K227" i="54"/>
  <c r="M227" i="54" s="1"/>
  <c r="F57" i="48"/>
  <c r="H57" i="48" s="1"/>
  <c r="K6" i="57"/>
  <c r="M6" i="57" s="1"/>
  <c r="F121" i="48"/>
  <c r="H121" i="48" s="1"/>
  <c r="K10" i="57"/>
  <c r="M10" i="57" s="1"/>
  <c r="F185" i="48"/>
  <c r="H185" i="48" s="1"/>
  <c r="K157" i="54"/>
  <c r="M157" i="54" s="1"/>
  <c r="F58" i="48"/>
  <c r="H58" i="48" s="1"/>
  <c r="K49" i="54"/>
  <c r="M49" i="54" s="1"/>
  <c r="F122" i="48"/>
  <c r="H122" i="48" s="1"/>
  <c r="K99" i="54"/>
  <c r="M99" i="54" s="1"/>
  <c r="F186" i="48"/>
  <c r="H186" i="48" s="1"/>
  <c r="K158" i="54"/>
  <c r="M158" i="54" s="1"/>
  <c r="F250" i="48"/>
  <c r="H250" i="48" s="1"/>
  <c r="K207" i="54"/>
  <c r="M207" i="54" s="1"/>
  <c r="F314" i="48"/>
  <c r="H314" i="48" s="1"/>
  <c r="K265" i="54"/>
  <c r="M265" i="54" s="1"/>
  <c r="F107" i="48"/>
  <c r="H107" i="48" s="1"/>
  <c r="K87" i="54"/>
  <c r="M87" i="54" s="1"/>
  <c r="F179" i="48"/>
  <c r="H179" i="48" s="1"/>
  <c r="K151" i="54"/>
  <c r="M151" i="54" s="1"/>
  <c r="N26" i="61"/>
  <c r="F307" i="48"/>
  <c r="H307" i="48" s="1"/>
  <c r="K20" i="57"/>
  <c r="M20" i="57" s="1"/>
  <c r="F108" i="48"/>
  <c r="H108" i="48" s="1"/>
  <c r="K88" i="54"/>
  <c r="M88" i="54" s="1"/>
  <c r="F172" i="48"/>
  <c r="H172" i="48" s="1"/>
  <c r="K144" i="54"/>
  <c r="M144" i="54" s="1"/>
  <c r="F236" i="48"/>
  <c r="H236" i="48" s="1"/>
  <c r="K18" i="57"/>
  <c r="M18" i="57" s="1"/>
  <c r="F85" i="48"/>
  <c r="H85" i="48" s="1"/>
  <c r="K72" i="54"/>
  <c r="M72" i="54" s="1"/>
  <c r="F213" i="48"/>
  <c r="H213" i="48" s="1"/>
  <c r="K177" i="54"/>
  <c r="M177" i="54" s="1"/>
  <c r="F358" i="48"/>
  <c r="H358" i="48" s="1"/>
  <c r="K305" i="54"/>
  <c r="M305" i="54" s="1"/>
  <c r="F62" i="48"/>
  <c r="H62" i="48" s="1"/>
  <c r="K52" i="54"/>
  <c r="M52" i="54" s="1"/>
  <c r="N17" i="61"/>
  <c r="F216" i="48"/>
  <c r="H216" i="48" s="1"/>
  <c r="K179" i="54"/>
  <c r="M179" i="54" s="1"/>
  <c r="F362" i="48"/>
  <c r="H362" i="48" s="1"/>
  <c r="K308" i="54"/>
  <c r="M308" i="54" s="1"/>
  <c r="F129" i="48"/>
  <c r="H129" i="48" s="1"/>
  <c r="K105" i="54"/>
  <c r="M105" i="54" s="1"/>
  <c r="F193" i="48"/>
  <c r="H193" i="48" s="1"/>
  <c r="K164" i="54"/>
  <c r="M164" i="54" s="1"/>
  <c r="F66" i="48"/>
  <c r="H66" i="48" s="1"/>
  <c r="K56" i="54"/>
  <c r="M56" i="54" s="1"/>
  <c r="F194" i="48"/>
  <c r="H194" i="48" s="1"/>
  <c r="K165" i="54"/>
  <c r="M165" i="54" s="1"/>
  <c r="F258" i="48"/>
  <c r="H258" i="48" s="1"/>
  <c r="K215" i="54"/>
  <c r="M215" i="54" s="1"/>
  <c r="F51" i="48"/>
  <c r="H51" i="48" s="1"/>
  <c r="K44" i="54"/>
  <c r="M44" i="54" s="1"/>
  <c r="F115" i="48"/>
  <c r="H115" i="48" s="1"/>
  <c r="K95" i="54"/>
  <c r="M95" i="54" s="1"/>
  <c r="F315" i="48"/>
  <c r="H315" i="48" s="1"/>
  <c r="K266" i="54"/>
  <c r="M266" i="54" s="1"/>
  <c r="F340" i="48"/>
  <c r="H340" i="48" s="1"/>
  <c r="K289" i="54"/>
  <c r="M289" i="54" s="1"/>
  <c r="F116" i="48"/>
  <c r="H116" i="48" s="1"/>
  <c r="K96" i="54"/>
  <c r="M96" i="54" s="1"/>
  <c r="F244" i="48"/>
  <c r="H244" i="48" s="1"/>
  <c r="K19" i="57"/>
  <c r="M19" i="57" s="1"/>
  <c r="F29" i="48"/>
  <c r="H29" i="48" s="1"/>
  <c r="K24" i="54"/>
  <c r="M24" i="54" s="1"/>
  <c r="N8" i="61"/>
  <c r="F285" i="48"/>
  <c r="H285" i="48" s="1"/>
  <c r="K238" i="54"/>
  <c r="M238" i="54" s="1"/>
  <c r="F349" i="48"/>
  <c r="H349" i="48" s="1"/>
  <c r="K296" i="54"/>
  <c r="M296" i="54" s="1"/>
  <c r="F6" i="48"/>
  <c r="H6" i="48" s="1"/>
  <c r="K4" i="54"/>
  <c r="M4" i="54" s="1"/>
  <c r="N6" i="61"/>
  <c r="F134" i="48"/>
  <c r="H134" i="48" s="1"/>
  <c r="K11" i="57"/>
  <c r="M11" i="57" s="1"/>
  <c r="F198" i="48"/>
  <c r="H198" i="48" s="1"/>
  <c r="K14" i="57"/>
  <c r="M14" i="57" s="1"/>
  <c r="N27" i="61"/>
  <c r="N4" i="61"/>
  <c r="N10" i="61"/>
  <c r="F224" i="48"/>
  <c r="H224" i="48" s="1"/>
  <c r="K187" i="54"/>
  <c r="M187" i="54" s="1"/>
  <c r="F9" i="48"/>
  <c r="H9" i="48" s="1"/>
  <c r="K5" i="54"/>
  <c r="M5" i="54" s="1"/>
  <c r="F73" i="48"/>
  <c r="H73" i="48" s="1"/>
  <c r="K61" i="54"/>
  <c r="M61" i="54" s="1"/>
  <c r="F137" i="48"/>
  <c r="H137" i="48" s="1"/>
  <c r="K112" i="54"/>
  <c r="M112" i="54" s="1"/>
  <c r="F201" i="48"/>
  <c r="H201" i="48" s="1"/>
  <c r="K15" i="57"/>
  <c r="M15" i="57" s="1"/>
  <c r="N29" i="61"/>
  <c r="F10" i="48"/>
  <c r="H10" i="48" s="1"/>
  <c r="K6" i="54"/>
  <c r="M6" i="54" s="1"/>
  <c r="F74" i="48"/>
  <c r="H74" i="48" s="1"/>
  <c r="K8" i="57"/>
  <c r="M8" i="57" s="1"/>
  <c r="F138" i="48"/>
  <c r="H138" i="48" s="1"/>
  <c r="K113" i="54"/>
  <c r="M113" i="54" s="1"/>
  <c r="F266" i="48"/>
  <c r="H266" i="48" s="1"/>
  <c r="K222" i="54"/>
  <c r="M222" i="54" s="1"/>
  <c r="F59" i="48"/>
  <c r="H59" i="48" s="1"/>
  <c r="K50" i="54"/>
  <c r="M50" i="54" s="1"/>
  <c r="N19" i="61"/>
  <c r="F259" i="48"/>
  <c r="H259" i="48" s="1"/>
  <c r="K216" i="54"/>
  <c r="M216" i="54" s="1"/>
  <c r="F323" i="48"/>
  <c r="H323" i="48" s="1"/>
  <c r="K273" i="54"/>
  <c r="M273" i="54" s="1"/>
  <c r="F356" i="48"/>
  <c r="H356" i="48" s="1"/>
  <c r="K303" i="54"/>
  <c r="M303" i="54" s="1"/>
  <c r="F60" i="48"/>
  <c r="H60" i="48" s="1"/>
  <c r="K7" i="57"/>
  <c r="M7" i="57" s="1"/>
  <c r="F252" i="48"/>
  <c r="H252" i="48" s="1"/>
  <c r="K209" i="54"/>
  <c r="M209" i="54" s="1"/>
  <c r="F316" i="48"/>
  <c r="H316" i="48" s="1"/>
  <c r="K267" i="54"/>
  <c r="M267" i="54" s="1"/>
  <c r="F37" i="48"/>
  <c r="H37" i="48" s="1"/>
  <c r="K32" i="54"/>
  <c r="M32" i="54" s="1"/>
  <c r="F101" i="48"/>
  <c r="H101" i="48" s="1"/>
  <c r="K83" i="54"/>
  <c r="M83" i="54" s="1"/>
  <c r="F229" i="48"/>
  <c r="H229" i="48" s="1"/>
  <c r="K191" i="54"/>
  <c r="M191" i="54" s="1"/>
  <c r="F293" i="48"/>
  <c r="H293" i="48" s="1"/>
  <c r="K246" i="54"/>
  <c r="M246" i="54" s="1"/>
  <c r="F357" i="48"/>
  <c r="H357" i="48" s="1"/>
  <c r="K304" i="54"/>
  <c r="M304" i="54" s="1"/>
  <c r="F14" i="48"/>
  <c r="H14" i="48" s="1"/>
  <c r="K10" i="54"/>
  <c r="M10" i="54" s="1"/>
  <c r="F78" i="48"/>
  <c r="H78" i="48" s="1"/>
  <c r="K65" i="54"/>
  <c r="M65" i="54" s="1"/>
  <c r="F142" i="48"/>
  <c r="H142" i="48" s="1"/>
  <c r="K117" i="54"/>
  <c r="M117" i="54" s="1"/>
  <c r="F206" i="48"/>
  <c r="H206" i="48" s="1"/>
  <c r="K172" i="54"/>
  <c r="M172" i="54" s="1"/>
  <c r="F270" i="48"/>
  <c r="H270" i="48" s="1"/>
  <c r="K225" i="54"/>
  <c r="M225" i="54" s="1"/>
  <c r="N12" i="61"/>
  <c r="F40" i="48"/>
  <c r="H40" i="48" s="1"/>
  <c r="K34" i="54"/>
  <c r="M34" i="54" s="1"/>
  <c r="N13" i="61"/>
  <c r="F168" i="48"/>
  <c r="H168" i="48" s="1"/>
  <c r="K140" i="54"/>
  <c r="M140" i="54" s="1"/>
  <c r="N25" i="61"/>
  <c r="F17" i="48"/>
  <c r="H17" i="48" s="1"/>
  <c r="K13" i="54"/>
  <c r="M13" i="54" s="1"/>
  <c r="F209" i="48"/>
  <c r="H209" i="48" s="1"/>
  <c r="K173" i="54"/>
  <c r="M173" i="54" s="1"/>
  <c r="N30" i="61"/>
  <c r="F18" i="48"/>
  <c r="H18" i="48" s="1"/>
  <c r="K14" i="54"/>
  <c r="M14" i="54" s="1"/>
  <c r="F146" i="48"/>
  <c r="H146" i="48" s="1"/>
  <c r="K121" i="54"/>
  <c r="M121" i="54" s="1"/>
  <c r="N3" i="61"/>
  <c r="N2" i="61"/>
  <c r="F67" i="48"/>
  <c r="H67" i="48" s="1"/>
  <c r="K57" i="54"/>
  <c r="M57" i="54" s="1"/>
  <c r="F131" i="48"/>
  <c r="H131" i="48" s="1"/>
  <c r="K107" i="54"/>
  <c r="M107" i="54" s="1"/>
  <c r="F203" i="48"/>
  <c r="H203" i="48" s="1"/>
  <c r="K169" i="54"/>
  <c r="M169" i="54" s="1"/>
  <c r="F267" i="48"/>
  <c r="H267" i="48" s="1"/>
  <c r="K223" i="54"/>
  <c r="M223" i="54" s="1"/>
  <c r="F331" i="48"/>
  <c r="H331" i="48" s="1"/>
  <c r="K280" i="54"/>
  <c r="M280" i="54" s="1"/>
  <c r="F196" i="48"/>
  <c r="H196" i="48" s="1"/>
  <c r="K166" i="54"/>
  <c r="M166" i="54" s="1"/>
  <c r="F109" i="48"/>
  <c r="H109" i="48" s="1"/>
  <c r="K89" i="54"/>
  <c r="M89" i="54" s="1"/>
  <c r="F318" i="48"/>
  <c r="H318" i="48" s="1"/>
  <c r="K269" i="54"/>
  <c r="M269" i="54" s="1"/>
  <c r="N23" i="61"/>
  <c r="F278" i="48"/>
  <c r="H278" i="48" s="1"/>
  <c r="K232" i="54"/>
  <c r="M232" i="54" s="1"/>
  <c r="F321" i="48"/>
  <c r="H321" i="48" s="1"/>
  <c r="K272" i="54"/>
  <c r="M272" i="54" s="1"/>
  <c r="F25" i="48"/>
  <c r="H25" i="48" s="1"/>
  <c r="K21" i="54"/>
  <c r="M21" i="54" s="1"/>
  <c r="F89" i="48"/>
  <c r="H89" i="48" s="1"/>
  <c r="K75" i="54"/>
  <c r="M75" i="54" s="1"/>
  <c r="F153" i="48"/>
  <c r="H153" i="48" s="1"/>
  <c r="K127" i="54"/>
  <c r="M127" i="54" s="1"/>
  <c r="F225" i="48"/>
  <c r="H225" i="48" s="1"/>
  <c r="K188" i="54"/>
  <c r="M188" i="54" s="1"/>
  <c r="F289" i="48"/>
  <c r="H289" i="48" s="1"/>
  <c r="K242" i="54"/>
  <c r="M242" i="54" s="1"/>
  <c r="F26" i="48"/>
  <c r="H26" i="48" s="1"/>
  <c r="K22" i="54"/>
  <c r="M22" i="54" s="1"/>
  <c r="F154" i="48"/>
  <c r="H154" i="48" s="1"/>
  <c r="K128" i="54"/>
  <c r="M128" i="54" s="1"/>
  <c r="F282" i="48"/>
  <c r="H282" i="48" s="1"/>
  <c r="K235" i="54"/>
  <c r="M235" i="54" s="1"/>
  <c r="F11" i="48"/>
  <c r="H11" i="48" s="1"/>
  <c r="K7" i="54"/>
  <c r="M7" i="54" s="1"/>
  <c r="F139" i="48"/>
  <c r="H139" i="48" s="1"/>
  <c r="K114" i="54"/>
  <c r="M114" i="54" s="1"/>
  <c r="F211" i="48"/>
  <c r="H211" i="48" s="1"/>
  <c r="K175" i="54"/>
  <c r="M175" i="54" s="1"/>
  <c r="F12" i="48"/>
  <c r="H12" i="48" s="1"/>
  <c r="K8" i="54"/>
  <c r="M8" i="54" s="1"/>
  <c r="F140" i="48"/>
  <c r="H140" i="48" s="1"/>
  <c r="K115" i="54"/>
  <c r="M115" i="54" s="1"/>
  <c r="F204" i="48"/>
  <c r="H204" i="48" s="1"/>
  <c r="K170" i="54"/>
  <c r="M170" i="54" s="1"/>
  <c r="N28" i="61"/>
  <c r="F53" i="48"/>
  <c r="H53" i="48" s="1"/>
  <c r="K46" i="54"/>
  <c r="M46" i="54" s="1"/>
  <c r="N14" i="61"/>
  <c r="F245" i="48"/>
  <c r="H245" i="48" s="1"/>
  <c r="K202" i="54"/>
  <c r="M202" i="54" s="1"/>
  <c r="N9" i="61"/>
  <c r="F222" i="48"/>
  <c r="H222" i="48" s="1"/>
  <c r="K185" i="54"/>
  <c r="M185" i="54" s="1"/>
  <c r="F286" i="48"/>
  <c r="H286" i="48" s="1"/>
  <c r="K239" i="54"/>
  <c r="M239" i="54" s="1"/>
  <c r="N18" i="61"/>
  <c r="N15" i="61"/>
  <c r="F248" i="48"/>
  <c r="H248" i="48" s="1"/>
  <c r="K205" i="54"/>
  <c r="M205" i="54" s="1"/>
  <c r="F337" i="48"/>
  <c r="H337" i="48" s="1"/>
  <c r="K286" i="54"/>
  <c r="M286" i="54" s="1"/>
  <c r="F97" i="48"/>
  <c r="H97" i="48" s="1"/>
  <c r="K80" i="54"/>
  <c r="M80" i="54" s="1"/>
  <c r="F233" i="48"/>
  <c r="H233" i="48" s="1"/>
  <c r="K193" i="54"/>
  <c r="M193" i="54" s="1"/>
  <c r="N31" i="61"/>
  <c r="F98" i="48"/>
  <c r="H98" i="48" s="1"/>
  <c r="K81" i="54"/>
  <c r="M81" i="54" s="1"/>
  <c r="F290" i="48"/>
  <c r="H290" i="48" s="1"/>
  <c r="K243" i="54"/>
  <c r="M243" i="54" s="1"/>
  <c r="F83" i="48"/>
  <c r="H83" i="48" s="1"/>
  <c r="K70" i="54"/>
  <c r="M70" i="54" s="1"/>
  <c r="F147" i="48"/>
  <c r="H147" i="48" s="1"/>
  <c r="K122" i="54"/>
  <c r="M122" i="54" s="1"/>
  <c r="F219" i="48"/>
  <c r="H219" i="48" s="1"/>
  <c r="K182" i="54"/>
  <c r="M182" i="54" s="1"/>
  <c r="F347" i="48"/>
  <c r="H347" i="48" s="1"/>
  <c r="K294" i="54"/>
  <c r="M294" i="54" s="1"/>
  <c r="F212" i="48"/>
  <c r="H212" i="48" s="1"/>
  <c r="K176" i="54"/>
  <c r="M176" i="54" s="1"/>
  <c r="F276" i="48"/>
  <c r="H276" i="48" s="1"/>
  <c r="K230" i="54"/>
  <c r="M230" i="54" s="1"/>
  <c r="F364" i="48"/>
  <c r="H364" i="48" s="1"/>
  <c r="K310" i="54"/>
  <c r="M310" i="54" s="1"/>
  <c r="F61" i="48"/>
  <c r="H61" i="48" s="1"/>
  <c r="K51" i="54"/>
  <c r="M51" i="54" s="1"/>
  <c r="F125" i="48"/>
  <c r="H125" i="48" s="1"/>
  <c r="K102" i="54"/>
  <c r="M102" i="54" s="1"/>
  <c r="F317" i="48"/>
  <c r="H317" i="48" s="1"/>
  <c r="K268" i="54"/>
  <c r="M268" i="54" s="1"/>
  <c r="F334" i="48"/>
  <c r="H334" i="48" s="1"/>
  <c r="K283" i="54"/>
  <c r="M283" i="54" s="1"/>
  <c r="F38" i="48"/>
  <c r="H38" i="48" s="1"/>
  <c r="K3" i="57"/>
  <c r="M3" i="57" s="1"/>
  <c r="F166" i="48"/>
  <c r="H166" i="48" s="1"/>
  <c r="K138" i="54"/>
  <c r="M138" i="54" s="1"/>
  <c r="N20" i="61"/>
  <c r="F256" i="48"/>
  <c r="H256" i="48" s="1"/>
  <c r="K213" i="54"/>
  <c r="M213" i="54" s="1"/>
  <c r="N33" i="61"/>
  <c r="F41" i="48"/>
  <c r="H41" i="48" s="1"/>
  <c r="K35" i="54"/>
  <c r="M35" i="54" s="1"/>
  <c r="F169" i="48"/>
  <c r="H169" i="48" s="1"/>
  <c r="K141" i="54"/>
  <c r="M141" i="54" s="1"/>
  <c r="F305" i="48"/>
  <c r="H305" i="48" s="1"/>
  <c r="K257" i="54"/>
  <c r="M257" i="54" s="1"/>
  <c r="F42" i="48"/>
  <c r="H42" i="48" s="1"/>
  <c r="K36" i="54"/>
  <c r="M36" i="54" s="1"/>
  <c r="F106" i="48"/>
  <c r="H106" i="48" s="1"/>
  <c r="K86" i="54"/>
  <c r="M86" i="54" s="1"/>
  <c r="F234" i="48"/>
  <c r="H234" i="48" s="1"/>
  <c r="K194" i="54"/>
  <c r="M194" i="54" s="1"/>
  <c r="F298" i="48"/>
  <c r="H298" i="48" s="1"/>
  <c r="K250" i="54"/>
  <c r="M250" i="54" s="1"/>
  <c r="F27" i="48"/>
  <c r="H27" i="48" s="1"/>
  <c r="K2" i="57"/>
  <c r="M2" i="57" s="1"/>
  <c r="F155" i="48"/>
  <c r="H155" i="48" s="1"/>
  <c r="K129" i="54"/>
  <c r="M129" i="54" s="1"/>
  <c r="F355" i="48"/>
  <c r="H355" i="48" s="1"/>
  <c r="K302" i="54"/>
  <c r="M302" i="54" s="1"/>
  <c r="F92" i="48"/>
  <c r="H92" i="48" s="1"/>
  <c r="K78" i="54"/>
  <c r="M78" i="54" s="1"/>
  <c r="F156" i="48"/>
  <c r="H156" i="48" s="1"/>
  <c r="K130" i="54"/>
  <c r="M130" i="54" s="1"/>
  <c r="F5" i="48"/>
  <c r="H5" i="48" s="1"/>
  <c r="K3" i="54"/>
  <c r="M3" i="54" s="1"/>
  <c r="F69" i="48"/>
  <c r="H69" i="48" s="1"/>
  <c r="K59" i="54"/>
  <c r="M59" i="54" s="1"/>
  <c r="F133" i="48"/>
  <c r="H133" i="48" s="1"/>
  <c r="K109" i="54"/>
  <c r="M109" i="54" s="1"/>
  <c r="F197" i="48"/>
  <c r="H197" i="48" s="1"/>
  <c r="K167" i="54"/>
  <c r="M167" i="54" s="1"/>
  <c r="N32" i="61"/>
  <c r="F46" i="48"/>
  <c r="H46" i="48" s="1"/>
  <c r="K40" i="54"/>
  <c r="M40" i="54" s="1"/>
  <c r="F174" i="48"/>
  <c r="H174" i="48" s="1"/>
  <c r="K146" i="54"/>
  <c r="M146" i="54" s="1"/>
  <c r="J25" i="61"/>
  <c r="O2" i="48"/>
  <c r="J148" i="48"/>
  <c r="L148" i="48" s="1"/>
  <c r="J140" i="48"/>
  <c r="L140" i="48" s="1"/>
  <c r="J154" i="48"/>
  <c r="L154" i="48" s="1"/>
  <c r="J346" i="48"/>
  <c r="L346" i="48" s="1"/>
  <c r="J132" i="48"/>
  <c r="L132" i="48" s="1"/>
  <c r="J207" i="48"/>
  <c r="L207" i="48" s="1"/>
  <c r="F165" i="48"/>
  <c r="H165" i="48" s="1"/>
  <c r="F300" i="48"/>
  <c r="H300" i="48" s="1"/>
  <c r="F341" i="48"/>
  <c r="H341" i="48" s="1"/>
  <c r="F277" i="48"/>
  <c r="H277" i="48" s="1"/>
  <c r="F43" i="48"/>
  <c r="H43" i="48" s="1"/>
  <c r="F64" i="48"/>
  <c r="H64" i="48" s="1"/>
  <c r="F257" i="48"/>
  <c r="H257" i="48" s="1"/>
  <c r="F324" i="48"/>
  <c r="H324" i="48" s="1"/>
  <c r="F44" i="48"/>
  <c r="H44" i="48" s="1"/>
  <c r="J208" i="48"/>
  <c r="L208" i="48" s="1"/>
  <c r="J87" i="48"/>
  <c r="L87" i="48" s="1"/>
  <c r="J97" i="48"/>
  <c r="L97" i="48" s="1"/>
  <c r="J361" i="48"/>
  <c r="L361" i="48" s="1"/>
  <c r="F149" i="48"/>
  <c r="H149" i="48" s="1"/>
  <c r="F322" i="48"/>
  <c r="H322" i="48" s="1"/>
  <c r="F180" i="48"/>
  <c r="H180" i="48" s="1"/>
  <c r="F52" i="48"/>
  <c r="H52" i="48" s="1"/>
  <c r="F353" i="48"/>
  <c r="H353" i="48" s="1"/>
  <c r="F240" i="48"/>
  <c r="H240" i="48" s="1"/>
  <c r="F112" i="48"/>
  <c r="H112" i="48" s="1"/>
  <c r="F184" i="48"/>
  <c r="H184" i="48" s="1"/>
  <c r="F202" i="48"/>
  <c r="H202" i="48" s="1"/>
  <c r="F352" i="48"/>
  <c r="H352" i="48" s="1"/>
  <c r="F221" i="48"/>
  <c r="H221" i="48" s="1"/>
  <c r="F288" i="48"/>
  <c r="H288" i="48" s="1"/>
  <c r="F123" i="48"/>
  <c r="H123" i="48" s="1"/>
  <c r="F354" i="48"/>
  <c r="H354" i="48" s="1"/>
  <c r="F338" i="48"/>
  <c r="H338" i="48" s="1"/>
  <c r="F28" i="48"/>
  <c r="H28" i="48" s="1"/>
  <c r="F326" i="48"/>
  <c r="H326" i="48" s="1"/>
  <c r="F228" i="48"/>
  <c r="H228" i="48" s="1"/>
  <c r="F328" i="48"/>
  <c r="H328" i="48" s="1"/>
  <c r="F309" i="48"/>
  <c r="H309" i="48" s="1"/>
  <c r="F144" i="48"/>
  <c r="H144" i="48" s="1"/>
  <c r="F124" i="48"/>
  <c r="H124" i="48" s="1"/>
  <c r="F30" i="48"/>
  <c r="H30" i="48" s="1"/>
  <c r="F161" i="48"/>
  <c r="H161" i="48" s="1"/>
  <c r="F205" i="48"/>
  <c r="H205" i="48" s="1"/>
  <c r="F325" i="48"/>
  <c r="H325" i="48" s="1"/>
  <c r="F90" i="48"/>
  <c r="H90" i="48" s="1"/>
  <c r="F82" i="48"/>
  <c r="H82" i="48" s="1"/>
  <c r="F160" i="48"/>
  <c r="H160" i="48" s="1"/>
  <c r="F190" i="48"/>
  <c r="H190" i="48" s="1"/>
  <c r="F188" i="48"/>
  <c r="H188" i="48" s="1"/>
  <c r="F75" i="48"/>
  <c r="H75" i="48" s="1"/>
  <c r="F320" i="48"/>
  <c r="H320" i="48" s="1"/>
  <c r="F339" i="48"/>
  <c r="H339" i="48" s="1"/>
  <c r="F126" i="48"/>
  <c r="H126" i="48" s="1"/>
  <c r="F21" i="48"/>
  <c r="H21" i="48" s="1"/>
  <c r="F94" i="48"/>
  <c r="H94" i="48" s="1"/>
  <c r="F132" i="48"/>
  <c r="H132" i="48" s="1"/>
  <c r="F313" i="48"/>
  <c r="H313" i="48" s="1"/>
  <c r="F199" i="48"/>
  <c r="H199" i="48" s="1"/>
  <c r="F200" i="48"/>
  <c r="H200" i="48" s="1"/>
  <c r="F291" i="48"/>
  <c r="H291" i="48" s="1"/>
  <c r="F35" i="48"/>
  <c r="H35" i="48" s="1"/>
  <c r="F181" i="48"/>
  <c r="H181" i="48" s="1"/>
  <c r="F254" i="48"/>
  <c r="H254" i="48" s="1"/>
  <c r="F237" i="48"/>
  <c r="H237" i="48" s="1"/>
  <c r="F306" i="48"/>
  <c r="H306" i="48" s="1"/>
  <c r="F8" i="48"/>
  <c r="H8" i="48" s="1"/>
  <c r="F7" i="48"/>
  <c r="H7" i="48" s="1"/>
  <c r="F32" i="48"/>
  <c r="H32" i="48" s="1"/>
  <c r="F192" i="48"/>
  <c r="H192" i="48" s="1"/>
  <c r="F68" i="48"/>
  <c r="H68" i="48" s="1"/>
  <c r="F72" i="48"/>
  <c r="H72" i="48" s="1"/>
  <c r="F103" i="48"/>
  <c r="H103" i="48" s="1"/>
  <c r="F48" i="48"/>
  <c r="H48" i="48" s="1"/>
  <c r="F128" i="48"/>
  <c r="H128" i="48" s="1"/>
  <c r="F296" i="48"/>
  <c r="H296" i="48" s="1"/>
  <c r="F345" i="48"/>
  <c r="H345" i="48" s="1"/>
  <c r="F105" i="48"/>
  <c r="H105" i="48" s="1"/>
  <c r="F145" i="48"/>
  <c r="H145" i="48" s="1"/>
  <c r="F241" i="48"/>
  <c r="H241" i="48" s="1"/>
  <c r="F281" i="48"/>
  <c r="H281" i="48" s="1"/>
  <c r="F170" i="48"/>
  <c r="H170" i="48" s="1"/>
  <c r="F210" i="48"/>
  <c r="H210" i="48" s="1"/>
  <c r="F3" i="48"/>
  <c r="H3" i="48" s="1"/>
  <c r="F4" i="48"/>
  <c r="H4" i="48" s="1"/>
  <c r="F173" i="48"/>
  <c r="H173" i="48" s="1"/>
  <c r="F342" i="48"/>
  <c r="H342" i="48" s="1"/>
  <c r="F127" i="48"/>
  <c r="H127" i="48" s="1"/>
  <c r="F96" i="48"/>
  <c r="H96" i="48" s="1"/>
  <c r="F136" i="48"/>
  <c r="H136" i="48" s="1"/>
  <c r="F99" i="48"/>
  <c r="H99" i="48" s="1"/>
  <c r="F195" i="48"/>
  <c r="H195" i="48" s="1"/>
  <c r="F104" i="48"/>
  <c r="H104" i="48" s="1"/>
  <c r="F232" i="48"/>
  <c r="H232" i="48" s="1"/>
  <c r="F336" i="48"/>
  <c r="H336" i="48" s="1"/>
  <c r="F273" i="48"/>
  <c r="H273" i="48" s="1"/>
  <c r="F102" i="48"/>
  <c r="H102" i="48" s="1"/>
  <c r="F34" i="48"/>
  <c r="H34" i="48" s="1"/>
  <c r="F159" i="48"/>
  <c r="H159" i="48" s="1"/>
  <c r="F120" i="48"/>
  <c r="H120" i="48" s="1"/>
  <c r="F297" i="48"/>
  <c r="H297" i="48" s="1"/>
  <c r="F162" i="48"/>
  <c r="H162" i="48" s="1"/>
  <c r="F330" i="48"/>
  <c r="H330" i="48" s="1"/>
  <c r="F283" i="48"/>
  <c r="H283" i="48" s="1"/>
  <c r="F148" i="48"/>
  <c r="H148" i="48" s="1"/>
  <c r="F157" i="48"/>
  <c r="H157" i="48" s="1"/>
  <c r="F56" i="48"/>
  <c r="H56" i="48" s="1"/>
  <c r="F187" i="48"/>
  <c r="H187" i="48" s="1"/>
  <c r="F88" i="48"/>
  <c r="H88" i="48" s="1"/>
  <c r="F280" i="48"/>
  <c r="H280" i="48" s="1"/>
  <c r="F65" i="48"/>
  <c r="H65" i="48" s="1"/>
  <c r="F344" i="48"/>
  <c r="H344" i="48" s="1"/>
  <c r="F24" i="48"/>
  <c r="H24" i="48" s="1"/>
  <c r="F84" i="48"/>
  <c r="H84" i="48" s="1"/>
  <c r="F189" i="48"/>
  <c r="H189" i="48" s="1"/>
  <c r="F152" i="48"/>
  <c r="H152" i="48" s="1"/>
  <c r="F265" i="48"/>
  <c r="H265" i="48" s="1"/>
  <c r="F130" i="48"/>
  <c r="H130" i="48" s="1"/>
  <c r="F19" i="48"/>
  <c r="H19" i="48" s="1"/>
  <c r="F251" i="48"/>
  <c r="H251" i="48" s="1"/>
  <c r="F20" i="48"/>
  <c r="H20" i="48" s="1"/>
  <c r="F308" i="48"/>
  <c r="H308" i="48" s="1"/>
  <c r="F93" i="48"/>
  <c r="H93" i="48" s="1"/>
  <c r="F70" i="48"/>
  <c r="H70" i="48" s="1"/>
  <c r="F33" i="48"/>
  <c r="H33" i="48" s="1"/>
  <c r="F312" i="48"/>
  <c r="H312" i="48" s="1"/>
  <c r="F304" i="48"/>
  <c r="H304" i="48" s="1"/>
  <c r="F226" i="48"/>
  <c r="H226" i="48" s="1"/>
  <c r="F208" i="48"/>
  <c r="H208" i="48" s="1"/>
  <c r="F243" i="48"/>
  <c r="H243" i="48" s="1"/>
  <c r="F268" i="48"/>
  <c r="H268" i="48" s="1"/>
  <c r="F117" i="48"/>
  <c r="H117" i="48" s="1"/>
  <c r="F262" i="48"/>
  <c r="H262" i="48" s="1"/>
  <c r="F214" i="48"/>
  <c r="H214" i="48" s="1"/>
  <c r="J190" i="48"/>
  <c r="L190" i="48" s="1"/>
  <c r="J322" i="48"/>
  <c r="L322" i="48" s="1"/>
  <c r="Q298" i="54"/>
  <c r="Q184" i="54"/>
  <c r="U229" i="54"/>
  <c r="U196" i="54"/>
  <c r="U209" i="54"/>
  <c r="Q122" i="54"/>
  <c r="U224" i="54"/>
  <c r="U222" i="54"/>
  <c r="Q274" i="54"/>
  <c r="S289" i="54"/>
  <c r="J205" i="48"/>
  <c r="L205" i="48" s="1"/>
  <c r="J108" i="48"/>
  <c r="L108" i="48" s="1"/>
  <c r="S253" i="54"/>
  <c r="S94" i="54"/>
  <c r="S122" i="54"/>
  <c r="Q279" i="54"/>
  <c r="S267" i="54"/>
  <c r="Q240" i="54"/>
  <c r="Q278" i="54"/>
  <c r="S242" i="54"/>
  <c r="S285" i="54"/>
  <c r="S163" i="54"/>
  <c r="S164" i="54"/>
  <c r="S29" i="54"/>
  <c r="S198" i="54"/>
  <c r="S82" i="54"/>
  <c r="S43" i="54"/>
  <c r="S135" i="54"/>
  <c r="S294" i="54"/>
  <c r="S257" i="54"/>
  <c r="S279" i="54"/>
  <c r="S301" i="54"/>
  <c r="Q269" i="54"/>
  <c r="S181" i="54"/>
  <c r="S211" i="54"/>
  <c r="Q215" i="54"/>
  <c r="S75" i="54"/>
  <c r="Q288" i="54"/>
  <c r="S207" i="54"/>
  <c r="S189" i="54"/>
  <c r="S246" i="54"/>
  <c r="S262" i="54"/>
  <c r="S219" i="54"/>
  <c r="S179" i="54"/>
  <c r="S247" i="54"/>
  <c r="S117" i="54"/>
  <c r="S288" i="54"/>
  <c r="S304" i="54"/>
  <c r="S88" i="54"/>
  <c r="S72" i="54"/>
  <c r="S152" i="54"/>
  <c r="S177" i="54"/>
  <c r="S216" i="54"/>
  <c r="S201" i="54"/>
  <c r="S148" i="54"/>
  <c r="S77" i="54"/>
  <c r="S130" i="54"/>
  <c r="Q234" i="54"/>
  <c r="S195" i="54"/>
  <c r="Q250" i="54"/>
  <c r="Q228" i="54"/>
  <c r="Q237" i="54"/>
  <c r="Q219" i="54"/>
  <c r="S235" i="54"/>
  <c r="S261" i="54"/>
  <c r="S183" i="54"/>
  <c r="S47" i="54"/>
  <c r="Q208" i="54"/>
  <c r="S292" i="54"/>
  <c r="Q257" i="54"/>
  <c r="S165" i="54"/>
  <c r="Q303" i="54"/>
  <c r="S123" i="54"/>
  <c r="S108" i="54"/>
  <c r="S26" i="54"/>
  <c r="S131" i="54"/>
  <c r="Q295" i="54"/>
  <c r="S31" i="54"/>
  <c r="S278" i="54"/>
  <c r="Q258" i="54"/>
  <c r="S218" i="54"/>
  <c r="S194" i="54"/>
  <c r="Q211" i="54"/>
  <c r="Q285" i="54"/>
  <c r="U183" i="54"/>
  <c r="U278" i="54"/>
  <c r="U181" i="54"/>
  <c r="U179" i="54"/>
  <c r="U252" i="54"/>
  <c r="U234" i="54"/>
  <c r="U231" i="54"/>
  <c r="U306" i="54"/>
  <c r="U167" i="54"/>
  <c r="U284" i="54"/>
  <c r="U303" i="54"/>
  <c r="U260" i="54"/>
  <c r="U169" i="54"/>
  <c r="Q141" i="54"/>
  <c r="U289" i="54"/>
  <c r="U232" i="54"/>
  <c r="U210" i="54"/>
  <c r="U290" i="54"/>
  <c r="U211" i="54"/>
  <c r="U171" i="54"/>
  <c r="U281" i="54"/>
  <c r="U259" i="54"/>
  <c r="U165" i="54"/>
  <c r="U286" i="54"/>
  <c r="U266" i="54"/>
  <c r="U280" i="54"/>
  <c r="U275" i="54"/>
  <c r="U243" i="54"/>
  <c r="U264" i="54"/>
  <c r="U205" i="54"/>
  <c r="U207" i="54"/>
  <c r="U298" i="54"/>
  <c r="U219" i="54"/>
  <c r="U182" i="54"/>
  <c r="U212" i="54"/>
  <c r="U241" i="54"/>
  <c r="U302" i="54"/>
  <c r="U257" i="54"/>
  <c r="U188" i="54"/>
  <c r="U233" i="54"/>
  <c r="Q299" i="54"/>
  <c r="S236" i="54"/>
  <c r="S39" i="54"/>
  <c r="S203" i="54"/>
  <c r="S71" i="54"/>
  <c r="Q2" i="54"/>
  <c r="S280" i="54"/>
  <c r="Q292" i="54"/>
  <c r="S186" i="54"/>
  <c r="Q297" i="54"/>
  <c r="Q165" i="54"/>
  <c r="Q305" i="54"/>
  <c r="S204" i="54"/>
  <c r="S260" i="54"/>
  <c r="Q5" i="54"/>
  <c r="Q87" i="54"/>
  <c r="Q39" i="54"/>
  <c r="S227" i="54"/>
  <c r="U293" i="54"/>
  <c r="S25" i="54"/>
  <c r="S238" i="54"/>
  <c r="S303" i="54"/>
  <c r="S271" i="54"/>
  <c r="S2" i="54"/>
  <c r="Q66" i="54"/>
  <c r="Q36" i="54"/>
  <c r="Q20" i="54"/>
  <c r="Q47" i="54"/>
  <c r="Q145" i="54"/>
  <c r="Q105" i="54"/>
  <c r="Q44" i="54"/>
  <c r="Q30" i="54"/>
  <c r="Q84" i="54"/>
  <c r="Q108" i="54"/>
  <c r="S76" i="54"/>
  <c r="U40" i="54"/>
  <c r="U193" i="54"/>
  <c r="U272" i="54"/>
  <c r="U184" i="54"/>
  <c r="U308" i="54"/>
  <c r="U213" i="54"/>
  <c r="U263" i="54"/>
  <c r="U173" i="54"/>
  <c r="U296" i="54"/>
  <c r="U268" i="54"/>
  <c r="U185" i="54"/>
  <c r="U220" i="54"/>
  <c r="U202" i="54"/>
  <c r="U238" i="54"/>
  <c r="U237" i="54"/>
  <c r="U255" i="54"/>
  <c r="U242" i="54"/>
  <c r="U240" i="54"/>
  <c r="U199" i="54"/>
  <c r="U230" i="54"/>
  <c r="U279" i="54"/>
  <c r="U187" i="54"/>
  <c r="U269" i="54"/>
  <c r="U201" i="54"/>
  <c r="U251" i="54"/>
  <c r="U218" i="54"/>
  <c r="U254" i="54"/>
  <c r="U253" i="54"/>
  <c r="U271" i="54"/>
  <c r="U258" i="54"/>
  <c r="U190" i="54"/>
  <c r="U215" i="54"/>
  <c r="U245" i="54"/>
  <c r="U294" i="54"/>
  <c r="U299" i="54"/>
  <c r="U203" i="54"/>
  <c r="U217" i="54"/>
  <c r="U283" i="54"/>
  <c r="U236" i="54"/>
  <c r="U270" i="54"/>
  <c r="U287" i="54"/>
  <c r="U295" i="54"/>
  <c r="U256" i="54"/>
  <c r="U274" i="54"/>
  <c r="U178" i="54"/>
  <c r="U246" i="54"/>
  <c r="U200" i="54"/>
  <c r="U261" i="54"/>
  <c r="U198" i="54"/>
  <c r="U235" i="54"/>
  <c r="U249" i="54"/>
  <c r="U276" i="54"/>
  <c r="U177" i="54"/>
  <c r="U300" i="54"/>
  <c r="U285" i="54"/>
  <c r="U305" i="54"/>
  <c r="U192" i="54"/>
  <c r="U180" i="54"/>
  <c r="U304" i="54"/>
  <c r="U291" i="54"/>
  <c r="U194" i="54"/>
  <c r="U262" i="54"/>
  <c r="U288" i="54"/>
  <c r="U216" i="54"/>
  <c r="U214" i="54"/>
  <c r="U250" i="54"/>
  <c r="U307" i="54"/>
  <c r="U175" i="54"/>
  <c r="U277" i="54"/>
  <c r="U191" i="54"/>
  <c r="U189" i="54"/>
  <c r="U208" i="54"/>
  <c r="U195" i="54"/>
  <c r="U297" i="54"/>
  <c r="U228" i="54"/>
  <c r="U206" i="54"/>
  <c r="U244" i="54"/>
  <c r="U267" i="54"/>
  <c r="U292" i="54"/>
  <c r="U197" i="54"/>
  <c r="U247" i="54"/>
  <c r="U248" i="54"/>
  <c r="U282" i="54"/>
  <c r="U301" i="54"/>
  <c r="U204" i="54"/>
  <c r="U186" i="54"/>
  <c r="U223" i="54"/>
  <c r="U221" i="54"/>
  <c r="U239" i="54"/>
  <c r="U227" i="54"/>
  <c r="U225" i="54"/>
  <c r="S214" i="54"/>
  <c r="S49" i="54"/>
  <c r="S254" i="54"/>
  <c r="S295" i="54"/>
  <c r="S105" i="54"/>
  <c r="S151" i="54"/>
  <c r="S112" i="54"/>
  <c r="S103" i="54"/>
  <c r="S245" i="54"/>
  <c r="S221" i="54"/>
  <c r="S37" i="54"/>
  <c r="S268" i="54"/>
  <c r="S91" i="54"/>
  <c r="S208" i="54"/>
  <c r="S70" i="54"/>
  <c r="S127" i="54"/>
  <c r="S190" i="54"/>
  <c r="S111" i="54"/>
  <c r="S102" i="54"/>
  <c r="S226" i="54"/>
  <c r="S191" i="54"/>
  <c r="S205" i="54"/>
  <c r="S175" i="54"/>
  <c r="S120" i="54"/>
  <c r="S137" i="54"/>
  <c r="S256" i="54"/>
  <c r="S277" i="54"/>
  <c r="S134" i="54"/>
  <c r="S106" i="54"/>
  <c r="S40" i="54"/>
  <c r="S174" i="54"/>
  <c r="S115" i="54"/>
  <c r="S258" i="54"/>
  <c r="S136" i="54"/>
  <c r="S64" i="54"/>
  <c r="S307" i="54"/>
  <c r="S129" i="54"/>
  <c r="S196" i="54"/>
  <c r="S143" i="54"/>
  <c r="S202" i="54"/>
  <c r="S266" i="54"/>
  <c r="S269" i="54"/>
  <c r="S147" i="54"/>
  <c r="S53" i="54"/>
  <c r="S109" i="54"/>
  <c r="S283" i="54"/>
  <c r="S100" i="54"/>
  <c r="S172" i="54"/>
  <c r="S223" i="54"/>
  <c r="S146" i="54"/>
  <c r="S124" i="54"/>
  <c r="S118" i="54"/>
  <c r="S133" i="54"/>
  <c r="S230" i="54"/>
  <c r="S244" i="54"/>
  <c r="S243" i="54"/>
  <c r="S167" i="54"/>
  <c r="S185" i="54"/>
  <c r="S286" i="54"/>
  <c r="S300" i="54"/>
  <c r="S180" i="54"/>
  <c r="S126" i="54"/>
  <c r="S142" i="54"/>
  <c r="S176" i="54"/>
  <c r="S281" i="54"/>
  <c r="S255" i="54"/>
  <c r="S79" i="54"/>
  <c r="S215" i="54"/>
  <c r="S19" i="54"/>
  <c r="S220" i="54"/>
  <c r="S233" i="54"/>
  <c r="S297" i="54"/>
  <c r="S200" i="54"/>
  <c r="S68" i="54"/>
  <c r="S140" i="54"/>
  <c r="S116" i="54"/>
  <c r="S206" i="54"/>
  <c r="S249" i="54"/>
  <c r="S197" i="54"/>
  <c r="S169" i="54"/>
  <c r="S161" i="54"/>
  <c r="S178" i="54"/>
  <c r="S250" i="54"/>
  <c r="S274" i="54"/>
  <c r="S308" i="54"/>
  <c r="S27" i="54"/>
  <c r="S275" i="54"/>
  <c r="S213" i="54"/>
  <c r="S251" i="54"/>
  <c r="S173" i="54"/>
  <c r="S193" i="54"/>
  <c r="S234" i="54"/>
  <c r="S210" i="54"/>
  <c r="S168" i="54"/>
  <c r="S84" i="54"/>
  <c r="S145" i="54"/>
  <c r="S110" i="54"/>
  <c r="S184" i="54"/>
  <c r="S282" i="54"/>
  <c r="S141" i="54"/>
  <c r="S51" i="54"/>
  <c r="S89" i="54"/>
  <c r="S98" i="54"/>
  <c r="S121" i="54"/>
  <c r="S187" i="54"/>
  <c r="S229" i="54"/>
  <c r="S224" i="54"/>
  <c r="S228" i="54"/>
  <c r="S276" i="54"/>
  <c r="S273" i="54"/>
  <c r="S287" i="54"/>
  <c r="S41" i="54"/>
  <c r="S241" i="54"/>
  <c r="S78" i="54"/>
  <c r="S232" i="54"/>
  <c r="S59" i="54"/>
  <c r="S291" i="54"/>
  <c r="S171" i="54"/>
  <c r="S45" i="54"/>
  <c r="S248" i="54"/>
  <c r="S97" i="54"/>
  <c r="S101" i="54"/>
  <c r="S188" i="54"/>
  <c r="S212" i="54"/>
  <c r="S154" i="54"/>
  <c r="S209" i="54"/>
  <c r="S192" i="54"/>
  <c r="S66" i="54"/>
  <c r="S144" i="54"/>
  <c r="S107" i="54"/>
  <c r="S157" i="54"/>
  <c r="S114" i="54"/>
  <c r="S166" i="54"/>
  <c r="S222" i="54"/>
  <c r="S270" i="54"/>
  <c r="S23" i="54"/>
  <c r="S305" i="54"/>
  <c r="S159" i="54"/>
  <c r="S57" i="54"/>
  <c r="S284" i="54"/>
  <c r="S95" i="54"/>
  <c r="S298" i="54"/>
  <c r="S73" i="54"/>
  <c r="S119" i="54"/>
  <c r="S239" i="54"/>
  <c r="S61" i="54"/>
  <c r="S299" i="54"/>
  <c r="S302" i="54"/>
  <c r="S306" i="54"/>
  <c r="S92" i="54"/>
  <c r="S170" i="54"/>
  <c r="S33" i="54"/>
  <c r="S225" i="54"/>
  <c r="S265" i="54"/>
  <c r="S85" i="54"/>
  <c r="S96" i="54"/>
  <c r="S160" i="54"/>
  <c r="S217" i="54"/>
  <c r="S182" i="54"/>
  <c r="S21" i="54"/>
  <c r="S237" i="54"/>
  <c r="S272" i="54"/>
  <c r="S153" i="54"/>
  <c r="S55" i="54"/>
  <c r="S293" i="54"/>
  <c r="S156" i="54"/>
  <c r="S93" i="54"/>
  <c r="S296" i="54"/>
  <c r="S86" i="54"/>
  <c r="S162" i="54"/>
  <c r="S150" i="54"/>
  <c r="S128" i="54"/>
  <c r="S104" i="54"/>
  <c r="S87" i="54"/>
  <c r="S231" i="54"/>
  <c r="S252" i="54"/>
  <c r="S90" i="54"/>
  <c r="S125" i="54"/>
  <c r="S99" i="54"/>
  <c r="S139" i="54"/>
  <c r="S132" i="54"/>
  <c r="Q282" i="54"/>
  <c r="Q261" i="54"/>
  <c r="S264" i="54"/>
  <c r="Q256" i="54"/>
  <c r="Q51" i="54"/>
  <c r="Q178" i="54"/>
  <c r="Q93" i="54"/>
  <c r="Q80" i="54"/>
  <c r="Q138" i="54"/>
  <c r="Q198" i="54"/>
  <c r="S69" i="54"/>
  <c r="Q202" i="54"/>
  <c r="Q116" i="54"/>
  <c r="Q76" i="54"/>
  <c r="Q212" i="54"/>
  <c r="Q243" i="54"/>
  <c r="Q226" i="54"/>
  <c r="Q57" i="54"/>
  <c r="Q151" i="54"/>
  <c r="Q55" i="54"/>
  <c r="Q136" i="54"/>
  <c r="Q310" i="54"/>
  <c r="Q188" i="54"/>
  <c r="Q45" i="54"/>
  <c r="Q124" i="54"/>
  <c r="Q157" i="54"/>
  <c r="Q27" i="54"/>
  <c r="Q120" i="54"/>
  <c r="Q149" i="54"/>
  <c r="Q17" i="54"/>
  <c r="Q104" i="54"/>
  <c r="Q309" i="54"/>
  <c r="Q126" i="54"/>
  <c r="Q9" i="54"/>
  <c r="Q90" i="54"/>
  <c r="Q75" i="54"/>
  <c r="Q102" i="54"/>
  <c r="Q3" i="54"/>
  <c r="Q189" i="54"/>
  <c r="Q19" i="54"/>
  <c r="Q81" i="54"/>
  <c r="Q171" i="54"/>
  <c r="Q26" i="54"/>
  <c r="Q85" i="54"/>
  <c r="Q260" i="54"/>
  <c r="Q52" i="54"/>
  <c r="Q133" i="54"/>
  <c r="Q176" i="54"/>
  <c r="Q131" i="54"/>
  <c r="Q172" i="54"/>
  <c r="Q158" i="54"/>
  <c r="Q10" i="54"/>
  <c r="Q154" i="54"/>
  <c r="Q8" i="54"/>
  <c r="Q150" i="54"/>
  <c r="Q160" i="54"/>
  <c r="Q196" i="54"/>
  <c r="Q71" i="54"/>
  <c r="Q83" i="54"/>
  <c r="Q13" i="54"/>
  <c r="Q179" i="54"/>
  <c r="Q96" i="54"/>
  <c r="Q114" i="54"/>
  <c r="Q61" i="54"/>
  <c r="Q245" i="54"/>
  <c r="Q185" i="54"/>
  <c r="Q291" i="54"/>
  <c r="Q210" i="54"/>
  <c r="Q227" i="54"/>
  <c r="Q254" i="54"/>
  <c r="Q73" i="54"/>
  <c r="Q11" i="54"/>
  <c r="Q244" i="54"/>
  <c r="Q69" i="54"/>
  <c r="Q197" i="54"/>
  <c r="Q34" i="54"/>
  <c r="Q115" i="54"/>
  <c r="Q144" i="54"/>
  <c r="Q113" i="54"/>
  <c r="Q140" i="54"/>
  <c r="Q127" i="54"/>
  <c r="Q170" i="54"/>
  <c r="Q125" i="54"/>
  <c r="Q164" i="54"/>
  <c r="Q123" i="54"/>
  <c r="Q129" i="54"/>
  <c r="Q275" i="54"/>
  <c r="Q56" i="54"/>
  <c r="Q68" i="54"/>
  <c r="Q31" i="54"/>
  <c r="Q15" i="54"/>
  <c r="Q128" i="54"/>
  <c r="Q161" i="54"/>
  <c r="Q79" i="54"/>
  <c r="Q209" i="54"/>
  <c r="Q270" i="54"/>
  <c r="Q187" i="54"/>
  <c r="Q217" i="54"/>
  <c r="Q262" i="54"/>
  <c r="Q191" i="54"/>
  <c r="Q232" i="54"/>
  <c r="Q200" i="54"/>
  <c r="Q177" i="54"/>
  <c r="Q29" i="54"/>
  <c r="Q267" i="54"/>
  <c r="Q54" i="54"/>
  <c r="Q168" i="54"/>
  <c r="Q16" i="54"/>
  <c r="Q99" i="54"/>
  <c r="Q293" i="54"/>
  <c r="Q97" i="54"/>
  <c r="Q153" i="54"/>
  <c r="Q111" i="54"/>
  <c r="Q137" i="54"/>
  <c r="Q109" i="54"/>
  <c r="Q135" i="54"/>
  <c r="Q107" i="54"/>
  <c r="Q173" i="54"/>
  <c r="Q213" i="54"/>
  <c r="Q38" i="54"/>
  <c r="Q53" i="54"/>
  <c r="Q49" i="54"/>
  <c r="Q33" i="54"/>
  <c r="Q159" i="54"/>
  <c r="Q100" i="54"/>
  <c r="Q118" i="54"/>
  <c r="Q235" i="54"/>
  <c r="Q280" i="54"/>
  <c r="Q287" i="54"/>
  <c r="Q203" i="54"/>
  <c r="Q238" i="54"/>
  <c r="Q272" i="54"/>
  <c r="Q301" i="54"/>
  <c r="Q207" i="54"/>
  <c r="Q308" i="54"/>
  <c r="Q253" i="54"/>
  <c r="Q230" i="54"/>
  <c r="Q183" i="54"/>
  <c r="Q214" i="54"/>
  <c r="Q64" i="54"/>
  <c r="Q174" i="54"/>
  <c r="Q18" i="54"/>
  <c r="Q117" i="54"/>
  <c r="Q290" i="54"/>
  <c r="Q65" i="54"/>
  <c r="Q283" i="54"/>
  <c r="Q63" i="54"/>
  <c r="Q92" i="54"/>
  <c r="Q78" i="54"/>
  <c r="Q307" i="54"/>
  <c r="Q74" i="54"/>
  <c r="Q259" i="54"/>
  <c r="Q58" i="54"/>
  <c r="Q110" i="54"/>
  <c r="Q146" i="54"/>
  <c r="Q4" i="54"/>
  <c r="Q21" i="54"/>
  <c r="Q88" i="54"/>
  <c r="Q72" i="54"/>
  <c r="Q23" i="54"/>
  <c r="Q163" i="54"/>
  <c r="Q148" i="54"/>
  <c r="Q246" i="54"/>
  <c r="Q271" i="54"/>
  <c r="Q190" i="54"/>
  <c r="Q306" i="54"/>
  <c r="Q248" i="54"/>
  <c r="Q263" i="54"/>
  <c r="Q225" i="54"/>
  <c r="Q265" i="54"/>
  <c r="Q201" i="54"/>
  <c r="Q167" i="54"/>
  <c r="Q239" i="54"/>
  <c r="Q86" i="54"/>
  <c r="Q142" i="54"/>
  <c r="Q152" i="54"/>
  <c r="Q101" i="54"/>
  <c r="Q302" i="54"/>
  <c r="Q50" i="54"/>
  <c r="Q294" i="54"/>
  <c r="Q48" i="54"/>
  <c r="Q40" i="54"/>
  <c r="Q62" i="54"/>
  <c r="Q268" i="54"/>
  <c r="Q60" i="54"/>
  <c r="Q204" i="54"/>
  <c r="Q42" i="54"/>
  <c r="Q70" i="54"/>
  <c r="Q121" i="54"/>
  <c r="Q156" i="54"/>
  <c r="Q112" i="54"/>
  <c r="Q134" i="54"/>
  <c r="Q94" i="54"/>
  <c r="Q41" i="54"/>
  <c r="Q7" i="54"/>
  <c r="Q186" i="54"/>
  <c r="Q216" i="54"/>
  <c r="Q281" i="54"/>
  <c r="Q206" i="54"/>
  <c r="Q192" i="54"/>
  <c r="Q273" i="54"/>
  <c r="Q181" i="54"/>
  <c r="Q242" i="54"/>
  <c r="Q264" i="54"/>
  <c r="Q195" i="54"/>
  <c r="Q277" i="54"/>
  <c r="Q231" i="54"/>
  <c r="Q266" i="54"/>
  <c r="Q255" i="54"/>
  <c r="Q35" i="54"/>
  <c r="Q98" i="54"/>
  <c r="Q139" i="54"/>
  <c r="Q180" i="54"/>
  <c r="Q103" i="54"/>
  <c r="Q236" i="54"/>
  <c r="O236" i="54" s="1"/>
  <c r="Q67" i="54"/>
  <c r="Q166" i="54"/>
  <c r="Q14" i="54"/>
  <c r="Q162" i="54"/>
  <c r="Q12" i="54"/>
  <c r="Q220" i="54"/>
  <c r="Q28" i="54"/>
  <c r="Q229" i="54"/>
  <c r="Q24" i="54"/>
  <c r="Q221" i="54"/>
  <c r="Q6" i="54"/>
  <c r="Q252" i="54"/>
  <c r="O252" i="54" s="1"/>
  <c r="Q89" i="54"/>
  <c r="Q106" i="54"/>
  <c r="Q175" i="54"/>
  <c r="Q147" i="54"/>
  <c r="Q182" i="54"/>
  <c r="Q77" i="54"/>
  <c r="Q43" i="54"/>
  <c r="Q218" i="54"/>
  <c r="O218" i="54" s="1"/>
  <c r="Q304" i="54"/>
  <c r="Q247" i="54"/>
  <c r="Q241" i="54"/>
  <c r="Q194" i="54"/>
  <c r="Q286" i="54"/>
  <c r="Q233" i="54"/>
  <c r="Q296" i="54"/>
  <c r="Q289" i="54"/>
  <c r="Q199" i="54"/>
  <c r="S113" i="54"/>
  <c r="S74" i="54"/>
  <c r="Q224" i="54"/>
  <c r="S149" i="54"/>
  <c r="Q222" i="54"/>
  <c r="O222" i="54" s="1"/>
  <c r="S81" i="54"/>
  <c r="S240" i="54"/>
  <c r="S290" i="54"/>
  <c r="Q25" i="54"/>
  <c r="Q143" i="54"/>
  <c r="Q22" i="54"/>
  <c r="Q46" i="54"/>
  <c r="Q32" i="54"/>
  <c r="Q119" i="54"/>
  <c r="Q155" i="54"/>
  <c r="Q249" i="54"/>
  <c r="S259" i="54"/>
  <c r="Q193" i="54"/>
  <c r="S155" i="54"/>
  <c r="Q223" i="54"/>
  <c r="S83" i="54"/>
  <c r="S35" i="54"/>
  <c r="S138" i="54"/>
  <c r="Q300" i="54"/>
  <c r="Q132" i="54"/>
  <c r="Q37" i="54"/>
  <c r="Q91" i="54"/>
  <c r="Q95" i="54"/>
  <c r="Q82" i="54"/>
  <c r="Q205" i="54"/>
  <c r="S80" i="54"/>
  <c r="S263" i="54"/>
  <c r="S199" i="54"/>
  <c r="Q59" i="54"/>
  <c r="Q169" i="54"/>
  <c r="Q284" i="54"/>
  <c r="Q276" i="54"/>
  <c r="Q251" i="54"/>
  <c r="Q130" i="54"/>
  <c r="U76" i="54"/>
  <c r="U87" i="54"/>
  <c r="S5" i="54"/>
  <c r="S56" i="54"/>
  <c r="S38" i="54"/>
  <c r="S20" i="54"/>
  <c r="S4" i="54"/>
  <c r="S6" i="54"/>
  <c r="S3" i="54"/>
  <c r="S54" i="54"/>
  <c r="S36" i="54"/>
  <c r="S18" i="54"/>
  <c r="S42" i="54"/>
  <c r="S158" i="54"/>
  <c r="S17" i="54"/>
  <c r="S67" i="54"/>
  <c r="S52" i="54"/>
  <c r="S34" i="54"/>
  <c r="S16" i="54"/>
  <c r="S15" i="54"/>
  <c r="S65" i="54"/>
  <c r="S50" i="54"/>
  <c r="S32" i="54"/>
  <c r="S14" i="54"/>
  <c r="S309" i="54"/>
  <c r="S13" i="54"/>
  <c r="S63" i="54"/>
  <c r="S48" i="54"/>
  <c r="S30" i="54"/>
  <c r="S12" i="54"/>
  <c r="S11" i="54"/>
  <c r="S62" i="54"/>
  <c r="S46" i="54"/>
  <c r="S28" i="54"/>
  <c r="S10" i="54"/>
  <c r="S310" i="54"/>
  <c r="S58" i="54"/>
  <c r="S9" i="54"/>
  <c r="S60" i="54"/>
  <c r="S44" i="54"/>
  <c r="S24" i="54"/>
  <c r="S8" i="54"/>
  <c r="S7" i="54"/>
  <c r="S22" i="54"/>
  <c r="U273" i="54"/>
  <c r="U26" i="54"/>
  <c r="U151" i="54"/>
  <c r="U134" i="54"/>
  <c r="U118" i="54"/>
  <c r="U102" i="54"/>
  <c r="U86" i="54"/>
  <c r="U70" i="54"/>
  <c r="U53" i="54"/>
  <c r="U37" i="54"/>
  <c r="U21" i="54"/>
  <c r="U5" i="54"/>
  <c r="U172" i="54"/>
  <c r="U156" i="54"/>
  <c r="U140" i="54"/>
  <c r="U125" i="54"/>
  <c r="U109" i="54"/>
  <c r="U93" i="54"/>
  <c r="U74" i="54"/>
  <c r="U58" i="54"/>
  <c r="U42" i="54"/>
  <c r="U22" i="54"/>
  <c r="U6" i="54"/>
  <c r="U72" i="54"/>
  <c r="U95" i="54"/>
  <c r="U265" i="54"/>
  <c r="U149" i="54"/>
  <c r="U132" i="54"/>
  <c r="U116" i="54"/>
  <c r="U100" i="54"/>
  <c r="U83" i="54"/>
  <c r="U68" i="54"/>
  <c r="U51" i="54"/>
  <c r="U35" i="54"/>
  <c r="U19" i="54"/>
  <c r="U3" i="54"/>
  <c r="U170" i="54"/>
  <c r="U154" i="54"/>
  <c r="U138" i="54"/>
  <c r="U123" i="54"/>
  <c r="U107" i="54"/>
  <c r="U91" i="54"/>
  <c r="U71" i="54"/>
  <c r="O71" i="54" s="1"/>
  <c r="U56" i="54"/>
  <c r="U38" i="54"/>
  <c r="U20" i="54"/>
  <c r="U4" i="54"/>
  <c r="U88" i="54"/>
  <c r="U78" i="54"/>
  <c r="U163" i="54"/>
  <c r="U147" i="54"/>
  <c r="U130" i="54"/>
  <c r="U114" i="54"/>
  <c r="U98" i="54"/>
  <c r="U81" i="54"/>
  <c r="U66" i="54"/>
  <c r="U49" i="54"/>
  <c r="U33" i="54"/>
  <c r="U17" i="54"/>
  <c r="U168" i="54"/>
  <c r="U152" i="54"/>
  <c r="U137" i="54"/>
  <c r="U121" i="54"/>
  <c r="U105" i="54"/>
  <c r="U89" i="54"/>
  <c r="U69" i="54"/>
  <c r="U54" i="54"/>
  <c r="U36" i="54"/>
  <c r="U18" i="54"/>
  <c r="U44" i="54"/>
  <c r="U309" i="54"/>
  <c r="U161" i="54"/>
  <c r="U145" i="54"/>
  <c r="U128" i="54"/>
  <c r="U112" i="54"/>
  <c r="U96" i="54"/>
  <c r="U79" i="54"/>
  <c r="U64" i="54"/>
  <c r="U47" i="54"/>
  <c r="U31" i="54"/>
  <c r="U15" i="54"/>
  <c r="U166" i="54"/>
  <c r="U150" i="54"/>
  <c r="U135" i="54"/>
  <c r="U119" i="54"/>
  <c r="U103" i="54"/>
  <c r="U85" i="54"/>
  <c r="U67" i="54"/>
  <c r="U52" i="54"/>
  <c r="U34" i="54"/>
  <c r="U16" i="54"/>
  <c r="U136" i="54"/>
  <c r="U158" i="54"/>
  <c r="U8" i="54"/>
  <c r="U2" i="54"/>
  <c r="U159" i="54"/>
  <c r="U143" i="54"/>
  <c r="U126" i="54"/>
  <c r="U110" i="54"/>
  <c r="U94" i="54"/>
  <c r="U77" i="54"/>
  <c r="U61" i="54"/>
  <c r="U45" i="54"/>
  <c r="U29" i="54"/>
  <c r="U13" i="54"/>
  <c r="U164" i="54"/>
  <c r="U148" i="54"/>
  <c r="U133" i="54"/>
  <c r="U117" i="54"/>
  <c r="U101" i="54"/>
  <c r="U84" i="54"/>
  <c r="U65" i="54"/>
  <c r="U50" i="54"/>
  <c r="U32" i="54"/>
  <c r="U14" i="54"/>
  <c r="U142" i="54"/>
  <c r="U157" i="54"/>
  <c r="U141" i="54"/>
  <c r="U124" i="54"/>
  <c r="U108" i="54"/>
  <c r="U92" i="54"/>
  <c r="U75" i="54"/>
  <c r="U59" i="54"/>
  <c r="U43" i="54"/>
  <c r="U27" i="54"/>
  <c r="U11" i="54"/>
  <c r="U162" i="54"/>
  <c r="U146" i="54"/>
  <c r="U131" i="54"/>
  <c r="U115" i="54"/>
  <c r="U99" i="54"/>
  <c r="U82" i="54"/>
  <c r="U63" i="54"/>
  <c r="U48" i="54"/>
  <c r="U30" i="54"/>
  <c r="U12" i="54"/>
  <c r="U153" i="54"/>
  <c r="U104" i="54"/>
  <c r="U55" i="54"/>
  <c r="U23" i="54"/>
  <c r="U7" i="54"/>
  <c r="U174" i="54"/>
  <c r="U111" i="54"/>
  <c r="U24" i="54"/>
  <c r="U310" i="54"/>
  <c r="U226" i="54"/>
  <c r="U155" i="54"/>
  <c r="U139" i="54"/>
  <c r="U122" i="54"/>
  <c r="U106" i="54"/>
  <c r="U90" i="54"/>
  <c r="U73" i="54"/>
  <c r="U57" i="54"/>
  <c r="U41" i="54"/>
  <c r="U25" i="54"/>
  <c r="U9" i="54"/>
  <c r="U176" i="54"/>
  <c r="U160" i="54"/>
  <c r="U144" i="54"/>
  <c r="U129" i="54"/>
  <c r="U113" i="54"/>
  <c r="U97" i="54"/>
  <c r="U80" i="54"/>
  <c r="U62" i="54"/>
  <c r="U46" i="54"/>
  <c r="U28" i="54"/>
  <c r="U10" i="54"/>
  <c r="U120" i="54"/>
  <c r="U39" i="54"/>
  <c r="U127" i="54"/>
  <c r="U60" i="54"/>
  <c r="J94" i="48"/>
  <c r="L94" i="48" s="1"/>
  <c r="J142" i="48"/>
  <c r="L142" i="48" s="1"/>
  <c r="J152" i="48"/>
  <c r="L152" i="48" s="1"/>
  <c r="J201" i="48"/>
  <c r="L201" i="48" s="1"/>
  <c r="J189" i="48"/>
  <c r="L189" i="48" s="1"/>
  <c r="J91" i="48"/>
  <c r="L91" i="48" s="1"/>
  <c r="J248" i="48"/>
  <c r="L248" i="48" s="1"/>
  <c r="J145" i="48"/>
  <c r="L145" i="48" s="1"/>
  <c r="J282" i="48"/>
  <c r="L282" i="48" s="1"/>
  <c r="J174" i="48"/>
  <c r="L174" i="48" s="1"/>
  <c r="J135" i="48"/>
  <c r="L135" i="48" s="1"/>
  <c r="J198" i="48"/>
  <c r="L198" i="48" s="1"/>
  <c r="J314" i="48"/>
  <c r="L314" i="48" s="1"/>
  <c r="J173" i="48"/>
  <c r="L173" i="48" s="1"/>
  <c r="J177" i="48"/>
  <c r="L177" i="48" s="1"/>
  <c r="J119" i="48"/>
  <c r="L119" i="48" s="1"/>
  <c r="J192" i="48"/>
  <c r="L192" i="48" s="1"/>
  <c r="J126" i="48"/>
  <c r="L126" i="48" s="1"/>
  <c r="J121" i="48"/>
  <c r="L121" i="48" s="1"/>
  <c r="J81" i="48"/>
  <c r="L81" i="48" s="1"/>
  <c r="J120" i="48"/>
  <c r="L120" i="48" s="1"/>
  <c r="J128" i="48"/>
  <c r="L128" i="48" s="1"/>
  <c r="J129" i="48"/>
  <c r="L129" i="48" s="1"/>
  <c r="J137" i="48"/>
  <c r="L137" i="48" s="1"/>
  <c r="J310" i="48"/>
  <c r="L310" i="48" s="1"/>
  <c r="J89" i="48"/>
  <c r="L89" i="48" s="1"/>
  <c r="J99" i="48"/>
  <c r="L99" i="48" s="1"/>
  <c r="J285" i="48"/>
  <c r="L285" i="48" s="1"/>
  <c r="J259" i="48"/>
  <c r="L259" i="48" s="1"/>
  <c r="J267" i="48"/>
  <c r="L267" i="48" s="1"/>
  <c r="J270" i="48"/>
  <c r="L270" i="48" s="1"/>
  <c r="J333" i="48"/>
  <c r="L333" i="48" s="1"/>
  <c r="J263" i="48"/>
  <c r="L263" i="48" s="1"/>
  <c r="J334" i="48"/>
  <c r="L334" i="48" s="1"/>
  <c r="J264" i="48"/>
  <c r="L264" i="48" s="1"/>
  <c r="J327" i="48"/>
  <c r="L327" i="48" s="1"/>
  <c r="J241" i="48"/>
  <c r="L241" i="48" s="1"/>
  <c r="J328" i="48"/>
  <c r="L328" i="48" s="1"/>
  <c r="J290" i="48"/>
  <c r="L290" i="48" s="1"/>
  <c r="J323" i="48"/>
  <c r="L323" i="48" s="1"/>
  <c r="J329" i="48"/>
  <c r="L329" i="48" s="1"/>
  <c r="J252" i="48"/>
  <c r="L252" i="48" s="1"/>
  <c r="J234" i="48"/>
  <c r="L234" i="48" s="1"/>
  <c r="J237" i="48"/>
  <c r="L237" i="48" s="1"/>
  <c r="J300" i="48"/>
  <c r="L300" i="48" s="1"/>
  <c r="J235" i="48"/>
  <c r="L235" i="48" s="1"/>
  <c r="J262" i="48"/>
  <c r="L262" i="48" s="1"/>
  <c r="J275" i="48"/>
  <c r="L275" i="48" s="1"/>
  <c r="J278" i="48"/>
  <c r="L278" i="48" s="1"/>
  <c r="J348" i="48"/>
  <c r="L348" i="48" s="1"/>
  <c r="J271" i="48"/>
  <c r="L271" i="48" s="1"/>
  <c r="J341" i="48"/>
  <c r="L341" i="48" s="1"/>
  <c r="J272" i="48"/>
  <c r="L272" i="48" s="1"/>
  <c r="J335" i="48"/>
  <c r="L335" i="48" s="1"/>
  <c r="J249" i="48"/>
  <c r="L249" i="48" s="1"/>
  <c r="J343" i="48"/>
  <c r="L343" i="48" s="1"/>
  <c r="J330" i="48"/>
  <c r="L330" i="48" s="1"/>
  <c r="J288" i="48"/>
  <c r="L288" i="48" s="1"/>
  <c r="J344" i="48"/>
  <c r="L344" i="48" s="1"/>
  <c r="J268" i="48"/>
  <c r="L268" i="48" s="1"/>
  <c r="J242" i="48"/>
  <c r="L242" i="48" s="1"/>
  <c r="J245" i="48"/>
  <c r="L245" i="48" s="1"/>
  <c r="J308" i="48"/>
  <c r="L308" i="48" s="1"/>
  <c r="J279" i="48"/>
  <c r="L279" i="48" s="1"/>
  <c r="J349" i="48"/>
  <c r="L349" i="48" s="1"/>
  <c r="J280" i="48"/>
  <c r="L280" i="48" s="1"/>
  <c r="J342" i="48"/>
  <c r="L342" i="48" s="1"/>
  <c r="J257" i="48"/>
  <c r="L257" i="48" s="1"/>
  <c r="J351" i="48"/>
  <c r="L351" i="48" s="1"/>
  <c r="J353" i="48"/>
  <c r="L353" i="48" s="1"/>
  <c r="J304" i="48"/>
  <c r="L304" i="48" s="1"/>
  <c r="J360" i="48"/>
  <c r="L360" i="48" s="1"/>
  <c r="J283" i="48"/>
  <c r="L283" i="48" s="1"/>
  <c r="J250" i="48"/>
  <c r="L250" i="48" s="1"/>
  <c r="J253" i="48"/>
  <c r="L253" i="48" s="1"/>
  <c r="J316" i="48"/>
  <c r="L316" i="48" s="1"/>
  <c r="J222" i="48"/>
  <c r="L222" i="48" s="1"/>
  <c r="J220" i="48"/>
  <c r="L220" i="48" s="1"/>
  <c r="J230" i="48"/>
  <c r="L230" i="48" s="1"/>
  <c r="J293" i="48"/>
  <c r="L293" i="48" s="1"/>
  <c r="J223" i="48"/>
  <c r="L223" i="48" s="1"/>
  <c r="J286" i="48"/>
  <c r="L286" i="48" s="1"/>
  <c r="J357" i="48"/>
  <c r="L357" i="48" s="1"/>
  <c r="J287" i="48"/>
  <c r="L287" i="48" s="1"/>
  <c r="J350" i="48"/>
  <c r="L350" i="48" s="1"/>
  <c r="J265" i="48"/>
  <c r="L265" i="48" s="1"/>
  <c r="J289" i="48"/>
  <c r="L289" i="48" s="1"/>
  <c r="J228" i="48"/>
  <c r="L228" i="48" s="1"/>
  <c r="J320" i="48"/>
  <c r="L320" i="48" s="1"/>
  <c r="J298" i="48"/>
  <c r="L298" i="48" s="1"/>
  <c r="J299" i="48"/>
  <c r="L299" i="48" s="1"/>
  <c r="J258" i="48"/>
  <c r="L258" i="48" s="1"/>
  <c r="J261" i="48"/>
  <c r="L261" i="48" s="1"/>
  <c r="J324" i="48"/>
  <c r="L324" i="48" s="1"/>
  <c r="J356" i="48"/>
  <c r="L356" i="48" s="1"/>
  <c r="J238" i="48"/>
  <c r="L238" i="48" s="1"/>
  <c r="J301" i="48"/>
  <c r="L301" i="48" s="1"/>
  <c r="J231" i="48"/>
  <c r="L231" i="48" s="1"/>
  <c r="J294" i="48"/>
  <c r="L294" i="48" s="1"/>
  <c r="J217" i="48"/>
  <c r="L217" i="48" s="1"/>
  <c r="J295" i="48"/>
  <c r="L295" i="48" s="1"/>
  <c r="J358" i="48"/>
  <c r="L358" i="48" s="1"/>
  <c r="J273" i="48"/>
  <c r="L273" i="48" s="1"/>
  <c r="J305" i="48"/>
  <c r="L305" i="48" s="1"/>
  <c r="J244" i="48"/>
  <c r="L244" i="48" s="1"/>
  <c r="J336" i="48"/>
  <c r="L336" i="48" s="1"/>
  <c r="J306" i="48"/>
  <c r="L306" i="48" s="1"/>
  <c r="J315" i="48"/>
  <c r="L315" i="48" s="1"/>
  <c r="J266" i="48"/>
  <c r="L266" i="48" s="1"/>
  <c r="J269" i="48"/>
  <c r="L269" i="48" s="1"/>
  <c r="J332" i="48"/>
  <c r="L332" i="48" s="1"/>
  <c r="J243" i="48"/>
  <c r="L243" i="48" s="1"/>
  <c r="J309" i="48"/>
  <c r="L309" i="48" s="1"/>
  <c r="J239" i="48"/>
  <c r="L239" i="48" s="1"/>
  <c r="J302" i="48"/>
  <c r="L302" i="48" s="1"/>
  <c r="J224" i="48"/>
  <c r="L224" i="48" s="1"/>
  <c r="J303" i="48"/>
  <c r="L303" i="48" s="1"/>
  <c r="J218" i="48"/>
  <c r="L218" i="48" s="1"/>
  <c r="J281" i="48"/>
  <c r="L281" i="48" s="1"/>
  <c r="J321" i="48"/>
  <c r="L321" i="48" s="1"/>
  <c r="J260" i="48"/>
  <c r="L260" i="48" s="1"/>
  <c r="J359" i="48"/>
  <c r="L359" i="48" s="1"/>
  <c r="J345" i="48"/>
  <c r="L345" i="48" s="1"/>
  <c r="J331" i="48"/>
  <c r="L331" i="48" s="1"/>
  <c r="J274" i="48"/>
  <c r="L274" i="48" s="1"/>
  <c r="J277" i="48"/>
  <c r="L277" i="48" s="1"/>
  <c r="J339" i="48"/>
  <c r="L339" i="48" s="1"/>
  <c r="J246" i="48"/>
  <c r="L246" i="48" s="1"/>
  <c r="J251" i="48"/>
  <c r="L251" i="48" s="1"/>
  <c r="J254" i="48"/>
  <c r="L254" i="48" s="1"/>
  <c r="J317" i="48"/>
  <c r="L317" i="48" s="1"/>
  <c r="J247" i="48"/>
  <c r="L247" i="48" s="1"/>
  <c r="J318" i="48"/>
  <c r="L318" i="48" s="1"/>
  <c r="J232" i="48"/>
  <c r="L232" i="48" s="1"/>
  <c r="J311" i="48"/>
  <c r="L311" i="48" s="1"/>
  <c r="J225" i="48"/>
  <c r="L225" i="48" s="1"/>
  <c r="J296" i="48"/>
  <c r="L296" i="48" s="1"/>
  <c r="J337" i="48"/>
  <c r="L337" i="48" s="1"/>
  <c r="J291" i="48"/>
  <c r="L291" i="48" s="1"/>
  <c r="J297" i="48"/>
  <c r="L297" i="48" s="1"/>
  <c r="J221" i="48"/>
  <c r="L221" i="48" s="1"/>
  <c r="J219" i="48"/>
  <c r="L219" i="48" s="1"/>
  <c r="J256" i="48"/>
  <c r="L256" i="48" s="1"/>
  <c r="J284" i="48"/>
  <c r="L284" i="48" s="1"/>
  <c r="J347" i="48"/>
  <c r="L347" i="48" s="1"/>
  <c r="J325" i="48"/>
  <c r="L325" i="48" s="1"/>
  <c r="J255" i="48"/>
  <c r="L255" i="48" s="1"/>
  <c r="J326" i="48"/>
  <c r="L326" i="48" s="1"/>
  <c r="J240" i="48"/>
  <c r="L240" i="48" s="1"/>
  <c r="J319" i="48"/>
  <c r="L319" i="48" s="1"/>
  <c r="J233" i="48"/>
  <c r="L233" i="48" s="1"/>
  <c r="J312" i="48"/>
  <c r="L312" i="48" s="1"/>
  <c r="J352" i="48"/>
  <c r="L352" i="48" s="1"/>
  <c r="J307" i="48"/>
  <c r="L307" i="48" s="1"/>
  <c r="J313" i="48"/>
  <c r="L313" i="48" s="1"/>
  <c r="J236" i="48"/>
  <c r="L236" i="48" s="1"/>
  <c r="J226" i="48"/>
  <c r="L226" i="48" s="1"/>
  <c r="J229" i="48"/>
  <c r="L229" i="48" s="1"/>
  <c r="J292" i="48"/>
  <c r="L292" i="48" s="1"/>
  <c r="J355" i="48"/>
  <c r="L355" i="48" s="1"/>
  <c r="O33" i="48"/>
  <c r="O37" i="48"/>
  <c r="O100" i="48"/>
  <c r="O215" i="48"/>
  <c r="O347" i="48"/>
  <c r="O50" i="48"/>
  <c r="O195" i="48"/>
  <c r="O178" i="48"/>
  <c r="O336" i="48"/>
  <c r="O313" i="48"/>
  <c r="O160" i="48"/>
  <c r="O303" i="48"/>
  <c r="O108" i="48"/>
  <c r="O130" i="48"/>
  <c r="O95" i="48"/>
  <c r="O231" i="48"/>
  <c r="O213" i="48"/>
  <c r="O202" i="48"/>
  <c r="O320" i="48"/>
  <c r="O267" i="48"/>
  <c r="O54" i="48"/>
  <c r="O7" i="48"/>
  <c r="O183" i="48"/>
  <c r="O321" i="48"/>
  <c r="O179" i="48"/>
  <c r="O141" i="48"/>
  <c r="O142" i="48"/>
  <c r="O73" i="48"/>
  <c r="O35" i="48"/>
  <c r="O16" i="48"/>
  <c r="O156" i="48"/>
  <c r="O284" i="48"/>
  <c r="O122" i="48"/>
  <c r="O218" i="48"/>
  <c r="O348" i="48"/>
  <c r="O305" i="48"/>
  <c r="O201" i="48"/>
  <c r="O295" i="48"/>
  <c r="O27" i="48"/>
  <c r="O157" i="48"/>
  <c r="O211" i="48"/>
  <c r="O21" i="48"/>
  <c r="O76" i="48"/>
  <c r="O302" i="48"/>
  <c r="O20" i="48"/>
  <c r="O356" i="48"/>
  <c r="O292" i="48"/>
  <c r="O276" i="48"/>
  <c r="O259" i="48"/>
  <c r="O105" i="48"/>
  <c r="O258" i="48"/>
  <c r="O190" i="48"/>
  <c r="O75" i="48"/>
  <c r="O288" i="48"/>
  <c r="O181" i="48"/>
  <c r="O300" i="48"/>
  <c r="O323" i="48"/>
  <c r="O228" i="48"/>
  <c r="O23" i="48"/>
  <c r="O12" i="48"/>
  <c r="O24" i="48"/>
  <c r="O285" i="48"/>
  <c r="O128" i="48"/>
  <c r="O327" i="48"/>
  <c r="O269" i="48"/>
  <c r="O114" i="48"/>
  <c r="O311" i="48"/>
  <c r="O224" i="48"/>
  <c r="O203" i="48"/>
  <c r="O116" i="48"/>
  <c r="O127" i="48"/>
  <c r="O312" i="48"/>
  <c r="O358" i="48"/>
  <c r="O316" i="48"/>
  <c r="O198" i="48"/>
  <c r="O152" i="48"/>
  <c r="O265" i="48"/>
  <c r="O256" i="48"/>
  <c r="O250" i="48"/>
  <c r="O252" i="48"/>
  <c r="O15" i="48"/>
  <c r="O192" i="48"/>
  <c r="O237" i="48"/>
  <c r="O146" i="48"/>
  <c r="O56" i="48"/>
  <c r="O222" i="48"/>
  <c r="O143" i="48"/>
  <c r="O89" i="48"/>
  <c r="O72" i="48"/>
  <c r="O297" i="48"/>
  <c r="O263" i="48"/>
  <c r="O260" i="48"/>
  <c r="O274" i="48"/>
  <c r="O126" i="48"/>
  <c r="O298" i="48"/>
  <c r="O175" i="48"/>
  <c r="O318" i="48"/>
  <c r="O4" i="48"/>
  <c r="O238" i="48"/>
  <c r="O91" i="48"/>
  <c r="O354" i="48"/>
  <c r="O207" i="48"/>
  <c r="O78" i="48"/>
  <c r="O174" i="48"/>
  <c r="O140" i="48"/>
  <c r="O90" i="48"/>
  <c r="O329" i="48"/>
  <c r="O196" i="48"/>
  <c r="O334" i="48"/>
  <c r="O129" i="48"/>
  <c r="O124" i="48"/>
  <c r="O155" i="48"/>
  <c r="O234" i="48"/>
  <c r="O41" i="48"/>
  <c r="O153" i="48"/>
  <c r="O61" i="48"/>
  <c r="O249" i="48"/>
  <c r="O63" i="48"/>
  <c r="O42" i="48"/>
  <c r="O99" i="48"/>
  <c r="O176" i="48"/>
  <c r="O57" i="48"/>
  <c r="O289" i="48"/>
  <c r="O102" i="48"/>
  <c r="O315" i="48"/>
  <c r="O123" i="48"/>
  <c r="O43" i="48"/>
  <c r="O307" i="48"/>
  <c r="O337" i="48"/>
  <c r="O293" i="48"/>
  <c r="O150" i="48"/>
  <c r="O132" i="48"/>
  <c r="O340" i="48"/>
  <c r="O170" i="48"/>
  <c r="O44" i="48"/>
  <c r="O18" i="48"/>
  <c r="O52" i="48"/>
  <c r="O245" i="48"/>
  <c r="O254" i="48"/>
  <c r="O135" i="48"/>
  <c r="O84" i="48"/>
  <c r="O326" i="48"/>
  <c r="O104" i="48"/>
  <c r="O125" i="48"/>
  <c r="O66" i="48"/>
  <c r="O247" i="48"/>
  <c r="O39" i="48"/>
  <c r="O343" i="48"/>
  <c r="O208" i="48"/>
  <c r="O31" i="48"/>
  <c r="O59" i="48"/>
  <c r="O308" i="48"/>
  <c r="O277" i="48"/>
  <c r="O204" i="48"/>
  <c r="O177" i="48"/>
  <c r="O352" i="48"/>
  <c r="O69" i="48"/>
  <c r="O306" i="48"/>
  <c r="O113" i="48"/>
  <c r="O266" i="48"/>
  <c r="O331" i="48"/>
  <c r="O97" i="48"/>
  <c r="O48" i="48"/>
  <c r="O182" i="48"/>
  <c r="O291" i="48"/>
  <c r="O189" i="48"/>
  <c r="O296" i="48"/>
  <c r="O151" i="48"/>
  <c r="O26" i="48"/>
  <c r="O248" i="48"/>
  <c r="O286" i="48"/>
  <c r="O60" i="48"/>
  <c r="O355" i="48"/>
  <c r="O273" i="48"/>
  <c r="O93" i="48"/>
  <c r="O158" i="48"/>
  <c r="O86" i="48"/>
  <c r="O350" i="48"/>
  <c r="O186" i="48"/>
  <c r="O40" i="48"/>
  <c r="O5" i="48"/>
  <c r="O161" i="48"/>
  <c r="O51" i="48"/>
  <c r="O246" i="48"/>
  <c r="O239" i="48"/>
  <c r="O92" i="48"/>
  <c r="O19" i="48"/>
  <c r="O106" i="48"/>
  <c r="O98" i="48"/>
  <c r="O349" i="48"/>
  <c r="O139" i="48"/>
  <c r="O77" i="48"/>
  <c r="O255" i="48"/>
  <c r="O324" i="48"/>
  <c r="O166" i="48"/>
  <c r="O342" i="48"/>
  <c r="O221" i="48"/>
  <c r="O188" i="48"/>
  <c r="O361" i="48"/>
  <c r="O67" i="48"/>
  <c r="O25" i="48"/>
  <c r="O162" i="48"/>
  <c r="O58" i="48"/>
  <c r="O328" i="48"/>
  <c r="O136" i="48"/>
  <c r="O64" i="48"/>
  <c r="O120" i="48"/>
  <c r="O314" i="48"/>
  <c r="O165" i="48"/>
  <c r="O65" i="48"/>
  <c r="O3" i="48"/>
  <c r="O173" i="48"/>
  <c r="O261" i="48"/>
  <c r="O103" i="48"/>
  <c r="O167" i="48"/>
  <c r="O304" i="48"/>
  <c r="O210" i="48"/>
  <c r="O279" i="48"/>
  <c r="O191" i="48"/>
  <c r="O109" i="48"/>
  <c r="O243" i="48"/>
  <c r="O199" i="48"/>
  <c r="O46" i="48"/>
  <c r="O68" i="48"/>
  <c r="O163" i="48"/>
  <c r="O71" i="48"/>
  <c r="O137" i="48"/>
  <c r="O278" i="48"/>
  <c r="O74" i="48"/>
  <c r="O10" i="48"/>
  <c r="O359" i="48"/>
  <c r="O147" i="48"/>
  <c r="O148" i="48"/>
  <c r="O335" i="48"/>
  <c r="O220" i="48"/>
  <c r="O281" i="48"/>
  <c r="O241" i="48"/>
  <c r="O362" i="48"/>
  <c r="O115" i="48"/>
  <c r="O6" i="48"/>
  <c r="O322" i="48"/>
  <c r="O138" i="48"/>
  <c r="O309" i="48"/>
  <c r="O88" i="48"/>
  <c r="O225" i="48"/>
  <c r="O13" i="48"/>
  <c r="O145" i="48"/>
  <c r="O118" i="48"/>
  <c r="O341" i="48"/>
  <c r="O172" i="48"/>
  <c r="O80" i="48"/>
  <c r="O131" i="48"/>
  <c r="O214" i="48"/>
  <c r="O205" i="48"/>
  <c r="O62" i="48"/>
  <c r="O240" i="48"/>
  <c r="O217" i="48"/>
  <c r="O219" i="48"/>
  <c r="O53" i="48"/>
  <c r="O280" i="48"/>
  <c r="O49" i="48"/>
  <c r="O236" i="48"/>
  <c r="O119" i="48"/>
  <c r="O317" i="48"/>
  <c r="O55" i="48"/>
  <c r="O212" i="48"/>
  <c r="O184" i="48"/>
  <c r="O232" i="48"/>
  <c r="O134" i="48"/>
  <c r="O233" i="48"/>
  <c r="O272" i="48"/>
  <c r="O282" i="48"/>
  <c r="O81" i="48"/>
  <c r="O216" i="48"/>
  <c r="O227" i="48"/>
  <c r="O164" i="48"/>
  <c r="O112" i="48"/>
  <c r="O14" i="48"/>
  <c r="O262" i="48"/>
  <c r="O94" i="48"/>
  <c r="O357" i="48"/>
  <c r="O79" i="48"/>
  <c r="O363" i="48"/>
  <c r="O330" i="48"/>
  <c r="O171" i="48"/>
  <c r="O242" i="48"/>
  <c r="O275" i="48"/>
  <c r="O338" i="48"/>
  <c r="O268" i="48"/>
  <c r="O29" i="48"/>
  <c r="O200" i="48"/>
  <c r="O187" i="48"/>
  <c r="O206" i="48"/>
  <c r="O169" i="48"/>
  <c r="O87" i="48"/>
  <c r="O28" i="48"/>
  <c r="O251" i="48"/>
  <c r="O294" i="48"/>
  <c r="O319" i="48"/>
  <c r="O193" i="48"/>
  <c r="O47" i="48"/>
  <c r="O333" i="48"/>
  <c r="O96" i="48"/>
  <c r="O271" i="48"/>
  <c r="O38" i="48"/>
  <c r="O110" i="48"/>
  <c r="O287" i="48"/>
  <c r="O270" i="48"/>
  <c r="O32" i="48"/>
  <c r="O149" i="48"/>
  <c r="O194" i="48"/>
  <c r="O299" i="48"/>
  <c r="O82" i="48"/>
  <c r="O223" i="48"/>
  <c r="O346" i="48"/>
  <c r="O83" i="48"/>
  <c r="O9" i="48"/>
  <c r="O257" i="48"/>
  <c r="O339" i="48"/>
  <c r="O290" i="48"/>
  <c r="O353" i="48"/>
  <c r="O17" i="48"/>
  <c r="O133" i="48"/>
  <c r="O85" i="48"/>
  <c r="O264" i="48"/>
  <c r="O144" i="48"/>
  <c r="O11" i="48"/>
  <c r="O325" i="48"/>
  <c r="O180" i="48"/>
  <c r="O229" i="48"/>
  <c r="O45" i="48"/>
  <c r="O364" i="48"/>
  <c r="O230" i="48"/>
  <c r="O34" i="48"/>
  <c r="O154" i="48"/>
  <c r="O22" i="48"/>
  <c r="O351" i="48"/>
  <c r="O283" i="48"/>
  <c r="O101" i="48"/>
  <c r="O310" i="48"/>
  <c r="O360" i="48"/>
  <c r="O107" i="48"/>
  <c r="O159" i="48"/>
  <c r="O209" i="48"/>
  <c r="O235" i="48"/>
  <c r="O168" i="48"/>
  <c r="O301" i="48"/>
  <c r="O117" i="48"/>
  <c r="O253" i="48"/>
  <c r="O244" i="48"/>
  <c r="O70" i="48"/>
  <c r="O8" i="48"/>
  <c r="O345" i="48"/>
  <c r="O111" i="48"/>
  <c r="O36" i="48"/>
  <c r="O226" i="48"/>
  <c r="O197" i="48"/>
  <c r="O344" i="48"/>
  <c r="O121" i="48"/>
  <c r="O185" i="48"/>
  <c r="O332" i="48"/>
  <c r="O30" i="48"/>
  <c r="J5" i="61" l="1"/>
  <c r="D5" i="61" s="1"/>
  <c r="J17" i="61"/>
  <c r="D17" i="61" s="1"/>
  <c r="J30" i="61"/>
  <c r="D30" i="61" s="1"/>
  <c r="J23" i="61"/>
  <c r="D23" i="61" s="1"/>
  <c r="J11" i="61"/>
  <c r="D11" i="61" s="1"/>
  <c r="J24" i="61"/>
  <c r="D24" i="61" s="1"/>
  <c r="J29" i="61"/>
  <c r="D29" i="61" s="1"/>
  <c r="J12" i="61"/>
  <c r="D12" i="61" s="1"/>
  <c r="J4" i="61"/>
  <c r="D4" i="61" s="1"/>
  <c r="J27" i="61"/>
  <c r="D27" i="61" s="1"/>
  <c r="J20" i="61"/>
  <c r="D20" i="61" s="1"/>
  <c r="J26" i="61"/>
  <c r="D26" i="61" s="1"/>
  <c r="J6" i="61"/>
  <c r="D6" i="61" s="1"/>
  <c r="J22" i="61"/>
  <c r="D22" i="61" s="1"/>
  <c r="J21" i="61"/>
  <c r="D21" i="61" s="1"/>
  <c r="J16" i="61"/>
  <c r="D16" i="61" s="1"/>
  <c r="J33" i="61"/>
  <c r="D33" i="61" s="1"/>
  <c r="J10" i="61"/>
  <c r="D10" i="61" s="1"/>
  <c r="J18" i="61"/>
  <c r="D18" i="61" s="1"/>
  <c r="J14" i="61"/>
  <c r="D14" i="61" s="1"/>
  <c r="J32" i="61"/>
  <c r="D32" i="61" s="1"/>
  <c r="J13" i="61"/>
  <c r="D13" i="61" s="1"/>
  <c r="J19" i="61"/>
  <c r="D19" i="61" s="1"/>
  <c r="J8" i="61"/>
  <c r="D8" i="61" s="1"/>
  <c r="J2" i="61"/>
  <c r="D2" i="61" s="1"/>
  <c r="J9" i="61"/>
  <c r="D9" i="61" s="1"/>
  <c r="J15" i="61"/>
  <c r="D15" i="61" s="1"/>
  <c r="J3" i="61"/>
  <c r="D3" i="61" s="1"/>
  <c r="J31" i="61"/>
  <c r="D31" i="61" s="1"/>
  <c r="D7" i="61"/>
  <c r="J28" i="61"/>
  <c r="D28" i="61" s="1"/>
  <c r="O289" i="54"/>
  <c r="O230" i="54"/>
  <c r="O86" i="54"/>
  <c r="O175" i="54"/>
  <c r="O184" i="54"/>
  <c r="O49" i="54"/>
  <c r="O165" i="54"/>
  <c r="O211" i="54"/>
  <c r="O178" i="54"/>
  <c r="N270" i="54"/>
  <c r="D270" i="54" s="1"/>
  <c r="D25" i="61"/>
  <c r="N12" i="57"/>
  <c r="D12" i="57" s="1"/>
  <c r="N146" i="54"/>
  <c r="N17" i="57"/>
  <c r="D17" i="57" s="1"/>
  <c r="N275" i="54"/>
  <c r="D275" i="54" s="1"/>
  <c r="N154" i="54"/>
  <c r="N186" i="54"/>
  <c r="N40" i="54"/>
  <c r="N129" i="54"/>
  <c r="N200" i="54"/>
  <c r="N213" i="54"/>
  <c r="D213" i="54" s="1"/>
  <c r="N98" i="54"/>
  <c r="N84" i="54"/>
  <c r="D84" i="54" s="1"/>
  <c r="N13" i="57"/>
  <c r="D13" i="57" s="1"/>
  <c r="N236" i="54"/>
  <c r="N243" i="54"/>
  <c r="D243" i="54" s="1"/>
  <c r="N193" i="54"/>
  <c r="N263" i="54"/>
  <c r="D263" i="54" s="1"/>
  <c r="N233" i="54"/>
  <c r="N185" i="54"/>
  <c r="N175" i="54"/>
  <c r="N248" i="54"/>
  <c r="N125" i="54"/>
  <c r="D125" i="54" s="1"/>
  <c r="N89" i="54"/>
  <c r="N58" i="54"/>
  <c r="N169" i="54"/>
  <c r="N228" i="54"/>
  <c r="N173" i="54"/>
  <c r="D173" i="54" s="1"/>
  <c r="N19" i="54"/>
  <c r="D19" i="54" s="1"/>
  <c r="N172" i="54"/>
  <c r="D172" i="54" s="1"/>
  <c r="N304" i="54"/>
  <c r="N101" i="54"/>
  <c r="N168" i="54"/>
  <c r="D168" i="54" s="1"/>
  <c r="N15" i="57"/>
  <c r="D15" i="57" s="1"/>
  <c r="N299" i="54"/>
  <c r="D299" i="54" s="1"/>
  <c r="N41" i="54"/>
  <c r="N8" i="57"/>
  <c r="D8" i="57" s="1"/>
  <c r="N14" i="57"/>
  <c r="D14" i="57" s="1"/>
  <c r="N259" i="54"/>
  <c r="N308" i="54"/>
  <c r="N20" i="54"/>
  <c r="N17" i="54"/>
  <c r="N38" i="54"/>
  <c r="N99" i="54"/>
  <c r="N10" i="57"/>
  <c r="D10" i="57" s="1"/>
  <c r="N198" i="54"/>
  <c r="N203" i="54"/>
  <c r="N224" i="54"/>
  <c r="N251" i="54"/>
  <c r="N258" i="54"/>
  <c r="D258" i="54" s="1"/>
  <c r="N59" i="54"/>
  <c r="N78" i="54"/>
  <c r="D78" i="54" s="1"/>
  <c r="N142" i="54"/>
  <c r="D142" i="54" s="1"/>
  <c r="N141" i="54"/>
  <c r="D141" i="54" s="1"/>
  <c r="N212" i="54"/>
  <c r="N16" i="57"/>
  <c r="D16" i="57" s="1"/>
  <c r="N3" i="57"/>
  <c r="D3" i="57" s="1"/>
  <c r="N102" i="54"/>
  <c r="D102" i="54" s="1"/>
  <c r="N176" i="54"/>
  <c r="N182" i="54"/>
  <c r="D182" i="54" s="1"/>
  <c r="N205" i="54"/>
  <c r="D205" i="54" s="1"/>
  <c r="N33" i="54"/>
  <c r="N153" i="54"/>
  <c r="N115" i="54"/>
  <c r="N181" i="54"/>
  <c r="D181" i="54" s="1"/>
  <c r="N188" i="54"/>
  <c r="D188" i="54" s="1"/>
  <c r="N272" i="54"/>
  <c r="N9" i="57"/>
  <c r="D9" i="57" s="1"/>
  <c r="N180" i="54"/>
  <c r="D180" i="54" s="1"/>
  <c r="N174" i="54"/>
  <c r="D174" i="54" s="1"/>
  <c r="N140" i="54"/>
  <c r="D140" i="54" s="1"/>
  <c r="N73" i="54"/>
  <c r="D73" i="54" s="1"/>
  <c r="N32" i="54"/>
  <c r="N7" i="57"/>
  <c r="D7" i="57" s="1"/>
  <c r="N113" i="54"/>
  <c r="D113" i="54" s="1"/>
  <c r="N241" i="54"/>
  <c r="N91" i="54"/>
  <c r="N238" i="54"/>
  <c r="D238" i="54" s="1"/>
  <c r="N19" i="57"/>
  <c r="D19" i="57" s="1"/>
  <c r="N266" i="54"/>
  <c r="N279" i="54"/>
  <c r="D279" i="54" s="1"/>
  <c r="N21" i="57"/>
  <c r="D21" i="57" s="1"/>
  <c r="N298" i="54"/>
  <c r="N290" i="54"/>
  <c r="N252" i="54"/>
  <c r="N274" i="54"/>
  <c r="D274" i="54" s="1"/>
  <c r="N37" i="54"/>
  <c r="D37" i="54" s="1"/>
  <c r="N119" i="54"/>
  <c r="D119" i="54" s="1"/>
  <c r="N240" i="54"/>
  <c r="D240" i="54" s="1"/>
  <c r="N171" i="54"/>
  <c r="D171" i="54" s="1"/>
  <c r="N136" i="54"/>
  <c r="N201" i="54"/>
  <c r="D201" i="54" s="1"/>
  <c r="N278" i="54"/>
  <c r="D278" i="54" s="1"/>
  <c r="N4" i="57"/>
  <c r="D4" i="57" s="1"/>
  <c r="N111" i="54"/>
  <c r="N77" i="54"/>
  <c r="D77" i="54" s="1"/>
  <c r="N86" i="54"/>
  <c r="N163" i="54"/>
  <c r="D163" i="54" s="1"/>
  <c r="N262" i="54"/>
  <c r="D262" i="54" s="1"/>
  <c r="N189" i="54"/>
  <c r="D189" i="54" s="1"/>
  <c r="N155" i="54"/>
  <c r="N132" i="54"/>
  <c r="D132" i="54" s="1"/>
  <c r="N114" i="54"/>
  <c r="N128" i="54"/>
  <c r="N18" i="54"/>
  <c r="N39" i="54"/>
  <c r="N293" i="54"/>
  <c r="D293" i="54" s="1"/>
  <c r="N107" i="54"/>
  <c r="N121" i="54"/>
  <c r="N120" i="54"/>
  <c r="N192" i="54"/>
  <c r="N117" i="54"/>
  <c r="D117" i="54" s="1"/>
  <c r="N246" i="54"/>
  <c r="D246" i="54" s="1"/>
  <c r="N100" i="54"/>
  <c r="D100" i="54" s="1"/>
  <c r="N112" i="54"/>
  <c r="N187" i="54"/>
  <c r="D187" i="54" s="1"/>
  <c r="N277" i="54"/>
  <c r="N11" i="57"/>
  <c r="D11" i="57" s="1"/>
  <c r="N215" i="54"/>
  <c r="N221" i="54"/>
  <c r="D221" i="54" s="1"/>
  <c r="N292" i="54"/>
  <c r="N26" i="54"/>
  <c r="N211" i="54"/>
  <c r="D211" i="54" s="1"/>
  <c r="N231" i="54"/>
  <c r="N18" i="57"/>
  <c r="D18" i="57" s="1"/>
  <c r="N20" i="57"/>
  <c r="D20" i="57" s="1"/>
  <c r="N265" i="54"/>
  <c r="D265" i="54" s="1"/>
  <c r="N49" i="54"/>
  <c r="N6" i="57"/>
  <c r="D6" i="57" s="1"/>
  <c r="N67" i="54"/>
  <c r="N116" i="54"/>
  <c r="D116" i="54" s="1"/>
  <c r="N195" i="54"/>
  <c r="N254" i="54"/>
  <c r="N3" i="54"/>
  <c r="D3" i="54" s="1"/>
  <c r="N23" i="54"/>
  <c r="N2" i="57"/>
  <c r="D2" i="57" s="1"/>
  <c r="N23" i="57"/>
  <c r="D23" i="57" s="1"/>
  <c r="N5" i="57"/>
  <c r="D5" i="57" s="1"/>
  <c r="N85" i="54"/>
  <c r="N104" i="54"/>
  <c r="D104" i="54" s="1"/>
  <c r="N118" i="54"/>
  <c r="N283" i="54"/>
  <c r="D283" i="54" s="1"/>
  <c r="N51" i="54"/>
  <c r="N123" i="54"/>
  <c r="N122" i="54"/>
  <c r="D122" i="54" s="1"/>
  <c r="N134" i="54"/>
  <c r="D134" i="54" s="1"/>
  <c r="N80" i="54"/>
  <c r="N156" i="54"/>
  <c r="N204" i="54"/>
  <c r="N46" i="54"/>
  <c r="N63" i="54"/>
  <c r="D63" i="54" s="1"/>
  <c r="N127" i="54"/>
  <c r="N256" i="54"/>
  <c r="N269" i="54"/>
  <c r="N281" i="54"/>
  <c r="N2" i="54"/>
  <c r="D2" i="54" s="1"/>
  <c r="N68" i="54"/>
  <c r="N267" i="54"/>
  <c r="N303" i="54"/>
  <c r="N50" i="54"/>
  <c r="N11" i="54"/>
  <c r="D11" i="54" s="1"/>
  <c r="N184" i="54"/>
  <c r="D184" i="54" s="1"/>
  <c r="N152" i="54"/>
  <c r="D152" i="54" s="1"/>
  <c r="N208" i="54"/>
  <c r="D208" i="54" s="1"/>
  <c r="N164" i="54"/>
  <c r="N234" i="54"/>
  <c r="D234" i="54" s="1"/>
  <c r="N60" i="54"/>
  <c r="D60" i="54" s="1"/>
  <c r="N161" i="54"/>
  <c r="D161" i="54" s="1"/>
  <c r="N177" i="54"/>
  <c r="D177" i="54" s="1"/>
  <c r="N97" i="54"/>
  <c r="D97" i="54" s="1"/>
  <c r="N82" i="54"/>
  <c r="N150" i="54"/>
  <c r="N206" i="54"/>
  <c r="N307" i="54"/>
  <c r="N226" i="54"/>
  <c r="D226" i="54" s="1"/>
  <c r="N197" i="54"/>
  <c r="N218" i="54"/>
  <c r="N302" i="54"/>
  <c r="D302" i="54" s="1"/>
  <c r="N36" i="54"/>
  <c r="D36" i="54" s="1"/>
  <c r="N35" i="54"/>
  <c r="N54" i="54"/>
  <c r="D54" i="54" s="1"/>
  <c r="N247" i="54"/>
  <c r="D247" i="54" s="1"/>
  <c r="N71" i="54"/>
  <c r="N81" i="54"/>
  <c r="D81" i="54" s="1"/>
  <c r="N66" i="54"/>
  <c r="D66" i="54" s="1"/>
  <c r="N25" i="54"/>
  <c r="N8" i="54"/>
  <c r="N62" i="54"/>
  <c r="D62" i="54" s="1"/>
  <c r="N76" i="54"/>
  <c r="N178" i="54"/>
  <c r="D178" i="54" s="1"/>
  <c r="N217" i="54"/>
  <c r="D217" i="54" s="1"/>
  <c r="N280" i="54"/>
  <c r="N57" i="54"/>
  <c r="N69" i="54"/>
  <c r="D69" i="54" s="1"/>
  <c r="N13" i="54"/>
  <c r="D13" i="54" s="1"/>
  <c r="N34" i="54"/>
  <c r="N65" i="54"/>
  <c r="N191" i="54"/>
  <c r="N61" i="54"/>
  <c r="N133" i="54"/>
  <c r="N126" i="54"/>
  <c r="D126" i="54" s="1"/>
  <c r="N131" i="54"/>
  <c r="N96" i="54"/>
  <c r="D96" i="54" s="1"/>
  <c r="N159" i="54"/>
  <c r="N165" i="54"/>
  <c r="D165" i="54" s="1"/>
  <c r="N179" i="54"/>
  <c r="D179" i="54" s="1"/>
  <c r="N255" i="54"/>
  <c r="D255" i="54" s="1"/>
  <c r="N103" i="54"/>
  <c r="D103" i="54" s="1"/>
  <c r="N144" i="54"/>
  <c r="D144" i="54" s="1"/>
  <c r="N207" i="54"/>
  <c r="D207" i="54" s="1"/>
  <c r="N300" i="54"/>
  <c r="D300" i="54" s="1"/>
  <c r="N287" i="54"/>
  <c r="D287" i="54" s="1"/>
  <c r="N12" i="54"/>
  <c r="D12" i="54" s="1"/>
  <c r="N47" i="54"/>
  <c r="D47" i="54" s="1"/>
  <c r="N64" i="54"/>
  <c r="D64" i="54" s="1"/>
  <c r="N31" i="54"/>
  <c r="D31" i="54" s="1"/>
  <c r="N143" i="54"/>
  <c r="D143" i="54" s="1"/>
  <c r="N148" i="54"/>
  <c r="N167" i="54"/>
  <c r="N237" i="54"/>
  <c r="N250" i="54"/>
  <c r="N268" i="54"/>
  <c r="N310" i="54"/>
  <c r="N16" i="54"/>
  <c r="N70" i="54"/>
  <c r="D70" i="54" s="1"/>
  <c r="N28" i="54"/>
  <c r="N48" i="54"/>
  <c r="D48" i="54" s="1"/>
  <c r="N276" i="54"/>
  <c r="D276" i="54" s="1"/>
  <c r="N295" i="54"/>
  <c r="N7" i="54"/>
  <c r="D7" i="54" s="1"/>
  <c r="N22" i="54"/>
  <c r="D22" i="54" s="1"/>
  <c r="N75" i="54"/>
  <c r="D75" i="54" s="1"/>
  <c r="N219" i="54"/>
  <c r="D219" i="54" s="1"/>
  <c r="N232" i="54"/>
  <c r="D232" i="54" s="1"/>
  <c r="N253" i="54"/>
  <c r="N166" i="54"/>
  <c r="N14" i="54"/>
  <c r="N209" i="54"/>
  <c r="N273" i="54"/>
  <c r="N301" i="54"/>
  <c r="N6" i="54"/>
  <c r="D6" i="54" s="1"/>
  <c r="N4" i="54"/>
  <c r="N95" i="54"/>
  <c r="D95" i="54" s="1"/>
  <c r="N105" i="54"/>
  <c r="N53" i="54"/>
  <c r="N52" i="54"/>
  <c r="D52" i="54" s="1"/>
  <c r="N124" i="54"/>
  <c r="D124" i="54" s="1"/>
  <c r="N151" i="54"/>
  <c r="D151" i="54" s="1"/>
  <c r="N214" i="54"/>
  <c r="D214" i="54" s="1"/>
  <c r="N285" i="54"/>
  <c r="N297" i="54"/>
  <c r="N94" i="54"/>
  <c r="N149" i="54"/>
  <c r="D149" i="54" s="1"/>
  <c r="N22" i="57"/>
  <c r="D22" i="57" s="1"/>
  <c r="N135" i="54"/>
  <c r="D135" i="54" s="1"/>
  <c r="N183" i="54"/>
  <c r="D183" i="54" s="1"/>
  <c r="N244" i="54"/>
  <c r="N257" i="54"/>
  <c r="N199" i="54"/>
  <c r="N138" i="54"/>
  <c r="N294" i="54"/>
  <c r="D294" i="54" s="1"/>
  <c r="N29" i="54"/>
  <c r="N286" i="54"/>
  <c r="D286" i="54" s="1"/>
  <c r="N239" i="54"/>
  <c r="N260" i="54"/>
  <c r="N288" i="54"/>
  <c r="N79" i="54"/>
  <c r="N196" i="54"/>
  <c r="D196" i="54" s="1"/>
  <c r="N223" i="54"/>
  <c r="D223" i="54" s="1"/>
  <c r="N264" i="54"/>
  <c r="N225" i="54"/>
  <c r="D225" i="54" s="1"/>
  <c r="N296" i="54"/>
  <c r="D296" i="54" s="1"/>
  <c r="N10" i="54"/>
  <c r="N137" i="54"/>
  <c r="N222" i="54"/>
  <c r="D222" i="54" s="1"/>
  <c r="N5" i="54"/>
  <c r="N27" i="54"/>
  <c r="N24" i="54"/>
  <c r="N45" i="54"/>
  <c r="N106" i="54"/>
  <c r="D106" i="54" s="1"/>
  <c r="N72" i="54"/>
  <c r="N88" i="54"/>
  <c r="D88" i="54" s="1"/>
  <c r="N158" i="54"/>
  <c r="D158" i="54" s="1"/>
  <c r="N157" i="54"/>
  <c r="D157" i="54" s="1"/>
  <c r="N227" i="54"/>
  <c r="N284" i="54"/>
  <c r="N282" i="54"/>
  <c r="D282" i="54" s="1"/>
  <c r="N9" i="54"/>
  <c r="D9" i="54" s="1"/>
  <c r="N309" i="54"/>
  <c r="N220" i="54"/>
  <c r="D220" i="54" s="1"/>
  <c r="N42" i="54"/>
  <c r="D42" i="54" s="1"/>
  <c r="N139" i="54"/>
  <c r="D139" i="54" s="1"/>
  <c r="N90" i="54"/>
  <c r="D90" i="54" s="1"/>
  <c r="N109" i="54"/>
  <c r="D109" i="54" s="1"/>
  <c r="N130" i="54"/>
  <c r="D130" i="54" s="1"/>
  <c r="N190" i="54"/>
  <c r="D190" i="54" s="1"/>
  <c r="N194" i="54"/>
  <c r="N271" i="54"/>
  <c r="D271" i="54" s="1"/>
  <c r="N291" i="54"/>
  <c r="D291" i="54" s="1"/>
  <c r="N210" i="54"/>
  <c r="N230" i="54"/>
  <c r="N15" i="54"/>
  <c r="D15" i="54" s="1"/>
  <c r="N92" i="54"/>
  <c r="N202" i="54"/>
  <c r="D202" i="54" s="1"/>
  <c r="N170" i="54"/>
  <c r="D170" i="54" s="1"/>
  <c r="N229" i="54"/>
  <c r="N235" i="54"/>
  <c r="D235" i="54" s="1"/>
  <c r="N242" i="54"/>
  <c r="D242" i="54" s="1"/>
  <c r="N21" i="54"/>
  <c r="N147" i="54"/>
  <c r="N145" i="54"/>
  <c r="D145" i="54" s="1"/>
  <c r="N108" i="54"/>
  <c r="N249" i="54"/>
  <c r="D249" i="54" s="1"/>
  <c r="N162" i="54"/>
  <c r="D162" i="54" s="1"/>
  <c r="N83" i="54"/>
  <c r="D83" i="54" s="1"/>
  <c r="N160" i="54"/>
  <c r="N216" i="54"/>
  <c r="D216" i="54" s="1"/>
  <c r="N289" i="54"/>
  <c r="D289" i="54" s="1"/>
  <c r="N44" i="54"/>
  <c r="D44" i="54" s="1"/>
  <c r="N56" i="54"/>
  <c r="N55" i="54"/>
  <c r="N74" i="54"/>
  <c r="D74" i="54" s="1"/>
  <c r="N305" i="54"/>
  <c r="D305" i="54" s="1"/>
  <c r="N87" i="54"/>
  <c r="N306" i="54"/>
  <c r="N261" i="54"/>
  <c r="D261" i="54" s="1"/>
  <c r="N245" i="54"/>
  <c r="D245" i="54" s="1"/>
  <c r="N30" i="54"/>
  <c r="N43" i="54"/>
  <c r="N93" i="54"/>
  <c r="N110" i="54"/>
  <c r="D110" i="54" s="1"/>
  <c r="O212" i="54"/>
  <c r="O207" i="54"/>
  <c r="O148" i="54"/>
  <c r="O288" i="54"/>
  <c r="O219" i="54"/>
  <c r="O43" i="54"/>
  <c r="O197" i="54"/>
  <c r="O261" i="54"/>
  <c r="O276" i="54"/>
  <c r="D121" i="54"/>
  <c r="M352" i="48"/>
  <c r="M347" i="48"/>
  <c r="M323" i="48"/>
  <c r="M115" i="48"/>
  <c r="M28" i="48"/>
  <c r="M56" i="48"/>
  <c r="M333" i="48"/>
  <c r="M137" i="48"/>
  <c r="M119" i="48"/>
  <c r="M145" i="48"/>
  <c r="M87" i="48"/>
  <c r="M148" i="48"/>
  <c r="M93" i="48"/>
  <c r="M165" i="48"/>
  <c r="M9" i="48"/>
  <c r="M338" i="48"/>
  <c r="M182" i="48"/>
  <c r="M4" i="48"/>
  <c r="M65" i="48"/>
  <c r="M14" i="48"/>
  <c r="M166" i="48"/>
  <c r="M144" i="48"/>
  <c r="M34" i="48"/>
  <c r="M25" i="48"/>
  <c r="M159" i="48"/>
  <c r="M362" i="48"/>
  <c r="M26" i="48"/>
  <c r="M191" i="48"/>
  <c r="M151" i="48"/>
  <c r="M354" i="48"/>
  <c r="M92" i="48"/>
  <c r="M171" i="48"/>
  <c r="M88" i="48"/>
  <c r="M209" i="48"/>
  <c r="M79" i="48"/>
  <c r="M251" i="48"/>
  <c r="M223" i="48"/>
  <c r="M263" i="48"/>
  <c r="M192" i="48"/>
  <c r="M140" i="48"/>
  <c r="M73" i="48"/>
  <c r="M68" i="48"/>
  <c r="M60" i="48"/>
  <c r="M136" i="48"/>
  <c r="M155" i="48"/>
  <c r="M44" i="48"/>
  <c r="M355" i="48"/>
  <c r="M225" i="48"/>
  <c r="M305" i="48"/>
  <c r="M293" i="48"/>
  <c r="M343" i="48"/>
  <c r="M233" i="48"/>
  <c r="M256" i="48"/>
  <c r="M311" i="48"/>
  <c r="M339" i="48"/>
  <c r="M281" i="48"/>
  <c r="M332" i="48"/>
  <c r="M273" i="48"/>
  <c r="M356" i="48"/>
  <c r="M289" i="48"/>
  <c r="M230" i="48"/>
  <c r="M304" i="48"/>
  <c r="M308" i="48"/>
  <c r="M249" i="48"/>
  <c r="M262" i="48"/>
  <c r="M290" i="48"/>
  <c r="M270" i="48"/>
  <c r="M129" i="48"/>
  <c r="M177" i="48"/>
  <c r="M248" i="48"/>
  <c r="M322" i="48"/>
  <c r="M208" i="48"/>
  <c r="M15" i="48"/>
  <c r="M211" i="48"/>
  <c r="M32" i="48"/>
  <c r="M109" i="48"/>
  <c r="M276" i="48"/>
  <c r="M118" i="48"/>
  <c r="M24" i="48"/>
  <c r="M20" i="48"/>
  <c r="M103" i="48"/>
  <c r="M212" i="48"/>
  <c r="M57" i="48"/>
  <c r="M214" i="48"/>
  <c r="M95" i="48"/>
  <c r="M204" i="48"/>
  <c r="M49" i="48"/>
  <c r="M45" i="48"/>
  <c r="M340" i="48"/>
  <c r="M110" i="48"/>
  <c r="M30" i="48"/>
  <c r="M170" i="48"/>
  <c r="M127" i="48"/>
  <c r="M90" i="48"/>
  <c r="M22" i="48"/>
  <c r="M260" i="48"/>
  <c r="M349" i="48"/>
  <c r="M310" i="48"/>
  <c r="M94" i="48"/>
  <c r="M96" i="48"/>
  <c r="M167" i="48"/>
  <c r="M23" i="48"/>
  <c r="M11" i="48"/>
  <c r="M52" i="48"/>
  <c r="M112" i="48"/>
  <c r="M39" i="48"/>
  <c r="M125" i="48"/>
  <c r="M364" i="48"/>
  <c r="M284" i="48"/>
  <c r="M246" i="48"/>
  <c r="M243" i="48"/>
  <c r="M228" i="48"/>
  <c r="M279" i="48"/>
  <c r="M292" i="48"/>
  <c r="M229" i="48"/>
  <c r="M319" i="48"/>
  <c r="M219" i="48"/>
  <c r="M232" i="48"/>
  <c r="M277" i="48"/>
  <c r="M218" i="48"/>
  <c r="M269" i="48"/>
  <c r="M358" i="48"/>
  <c r="M324" i="48"/>
  <c r="M265" i="48"/>
  <c r="M220" i="48"/>
  <c r="M353" i="48"/>
  <c r="M245" i="48"/>
  <c r="M335" i="48"/>
  <c r="M235" i="48"/>
  <c r="M328" i="48"/>
  <c r="M267" i="48"/>
  <c r="M128" i="48"/>
  <c r="M173" i="48"/>
  <c r="M91" i="48"/>
  <c r="M190" i="48"/>
  <c r="M2" i="48"/>
  <c r="M70" i="48"/>
  <c r="M210" i="48"/>
  <c r="M42" i="48"/>
  <c r="M35" i="48"/>
  <c r="M78" i="48"/>
  <c r="M157" i="48"/>
  <c r="M107" i="48"/>
  <c r="M172" i="48"/>
  <c r="M63" i="48"/>
  <c r="M149" i="48"/>
  <c r="M102" i="48"/>
  <c r="M77" i="48"/>
  <c r="M55" i="48"/>
  <c r="M141" i="48"/>
  <c r="M72" i="48"/>
  <c r="M158" i="48"/>
  <c r="M47" i="48"/>
  <c r="M200" i="48"/>
  <c r="M61" i="48"/>
  <c r="M162" i="48"/>
  <c r="M31" i="48"/>
  <c r="M147" i="48"/>
  <c r="M53" i="48"/>
  <c r="M301" i="48"/>
  <c r="M330" i="48"/>
  <c r="M282" i="48"/>
  <c r="M97" i="48"/>
  <c r="M150" i="48"/>
  <c r="M37" i="48"/>
  <c r="M19" i="48"/>
  <c r="M160" i="48"/>
  <c r="M227" i="48"/>
  <c r="M3" i="48"/>
  <c r="M48" i="48"/>
  <c r="M312" i="48"/>
  <c r="M321" i="48"/>
  <c r="M238" i="48"/>
  <c r="M360" i="48"/>
  <c r="M275" i="48"/>
  <c r="M226" i="48"/>
  <c r="M240" i="48"/>
  <c r="M221" i="48"/>
  <c r="M318" i="48"/>
  <c r="M274" i="48"/>
  <c r="M303" i="48"/>
  <c r="M266" i="48"/>
  <c r="M295" i="48"/>
  <c r="M261" i="48"/>
  <c r="M350" i="48"/>
  <c r="M222" i="48"/>
  <c r="M351" i="48"/>
  <c r="M242" i="48"/>
  <c r="M272" i="48"/>
  <c r="M300" i="48"/>
  <c r="M241" i="48"/>
  <c r="M259" i="48"/>
  <c r="M120" i="48"/>
  <c r="M314" i="48"/>
  <c r="M189" i="48"/>
  <c r="M207" i="48"/>
  <c r="M185" i="48"/>
  <c r="M6" i="48"/>
  <c r="M139" i="48"/>
  <c r="M101" i="48"/>
  <c r="M40" i="48"/>
  <c r="M7" i="48"/>
  <c r="M203" i="48"/>
  <c r="M41" i="48"/>
  <c r="M58" i="48"/>
  <c r="M193" i="48"/>
  <c r="M195" i="48"/>
  <c r="M16" i="48"/>
  <c r="M156" i="48"/>
  <c r="M80" i="48"/>
  <c r="M187" i="48"/>
  <c r="M8" i="48"/>
  <c r="M138" i="48"/>
  <c r="M100" i="48"/>
  <c r="M215" i="48"/>
  <c r="M71" i="48"/>
  <c r="M51" i="48"/>
  <c r="M85" i="48"/>
  <c r="M17" i="48"/>
  <c r="M320" i="48"/>
  <c r="M278" i="48"/>
  <c r="M326" i="48"/>
  <c r="M297" i="48"/>
  <c r="M247" i="48"/>
  <c r="M331" i="48"/>
  <c r="M224" i="48"/>
  <c r="M315" i="48"/>
  <c r="M217" i="48"/>
  <c r="M258" i="48"/>
  <c r="M287" i="48"/>
  <c r="M316" i="48"/>
  <c r="M257" i="48"/>
  <c r="M268" i="48"/>
  <c r="M341" i="48"/>
  <c r="M237" i="48"/>
  <c r="M327" i="48"/>
  <c r="M285" i="48"/>
  <c r="M81" i="48"/>
  <c r="M198" i="48"/>
  <c r="M201" i="48"/>
  <c r="M132" i="48"/>
  <c r="M161" i="48"/>
  <c r="M29" i="48"/>
  <c r="M130" i="48"/>
  <c r="M59" i="48"/>
  <c r="M122" i="48"/>
  <c r="M62" i="48"/>
  <c r="M202" i="48"/>
  <c r="M117" i="48"/>
  <c r="M114" i="48"/>
  <c r="M54" i="48"/>
  <c r="M194" i="48"/>
  <c r="M133" i="48"/>
  <c r="M116" i="48"/>
  <c r="M46" i="48"/>
  <c r="M186" i="48"/>
  <c r="M196" i="48"/>
  <c r="M197" i="48"/>
  <c r="M38" i="48"/>
  <c r="M104" i="48"/>
  <c r="M36" i="48"/>
  <c r="M74" i="48"/>
  <c r="M98" i="48"/>
  <c r="M134" i="48"/>
  <c r="M180" i="48"/>
  <c r="M296" i="48"/>
  <c r="M244" i="48"/>
  <c r="M329" i="48"/>
  <c r="M313" i="48"/>
  <c r="M291" i="48"/>
  <c r="M345" i="48"/>
  <c r="M302" i="48"/>
  <c r="M294" i="48"/>
  <c r="M357" i="48"/>
  <c r="M342" i="48"/>
  <c r="M344" i="48"/>
  <c r="M271" i="48"/>
  <c r="M234" i="48"/>
  <c r="M264" i="48"/>
  <c r="M99" i="48"/>
  <c r="M121" i="48"/>
  <c r="M135" i="48"/>
  <c r="M152" i="48"/>
  <c r="M108" i="48"/>
  <c r="M346" i="48"/>
  <c r="M183" i="48"/>
  <c r="M83" i="48"/>
  <c r="M27" i="48"/>
  <c r="M124" i="48"/>
  <c r="M169" i="48"/>
  <c r="M175" i="48"/>
  <c r="M131" i="48"/>
  <c r="M66" i="48"/>
  <c r="M84" i="48"/>
  <c r="M75" i="48"/>
  <c r="M123" i="48"/>
  <c r="M178" i="48"/>
  <c r="M76" i="48"/>
  <c r="M106" i="48"/>
  <c r="M179" i="48"/>
  <c r="M216" i="48"/>
  <c r="M69" i="48"/>
  <c r="M143" i="48"/>
  <c r="M213" i="48"/>
  <c r="M10" i="48"/>
  <c r="M181" i="48"/>
  <c r="M176" i="48"/>
  <c r="M146" i="48"/>
  <c r="M309" i="48"/>
  <c r="M283" i="48"/>
  <c r="M236" i="48"/>
  <c r="M255" i="48"/>
  <c r="M317" i="48"/>
  <c r="M306" i="48"/>
  <c r="M299" i="48"/>
  <c r="M253" i="48"/>
  <c r="M307" i="48"/>
  <c r="M325" i="48"/>
  <c r="M337" i="48"/>
  <c r="M254" i="48"/>
  <c r="M359" i="48"/>
  <c r="M239" i="48"/>
  <c r="M336" i="48"/>
  <c r="M231" i="48"/>
  <c r="M298" i="48"/>
  <c r="M286" i="48"/>
  <c r="M250" i="48"/>
  <c r="M280" i="48"/>
  <c r="M288" i="48"/>
  <c r="M348" i="48"/>
  <c r="M252" i="48"/>
  <c r="M334" i="48"/>
  <c r="M89" i="48"/>
  <c r="M126" i="48"/>
  <c r="M174" i="48"/>
  <c r="M142" i="48"/>
  <c r="M205" i="48"/>
  <c r="M361" i="48"/>
  <c r="M154" i="48"/>
  <c r="M206" i="48"/>
  <c r="M12" i="48"/>
  <c r="M50" i="48"/>
  <c r="M164" i="48"/>
  <c r="M153" i="48"/>
  <c r="M21" i="48"/>
  <c r="M184" i="48"/>
  <c r="M111" i="48"/>
  <c r="M113" i="48"/>
  <c r="M13" i="48"/>
  <c r="M82" i="48"/>
  <c r="M18" i="48"/>
  <c r="M105" i="48"/>
  <c r="M5" i="48"/>
  <c r="M67" i="48"/>
  <c r="M64" i="48"/>
  <c r="M363" i="48"/>
  <c r="M163" i="48"/>
  <c r="M86" i="48"/>
  <c r="M188" i="48"/>
  <c r="M33" i="48"/>
  <c r="M43" i="48"/>
  <c r="M199" i="48"/>
  <c r="M168" i="48"/>
  <c r="O245" i="54"/>
  <c r="O206" i="54"/>
  <c r="O140" i="54"/>
  <c r="O306" i="54"/>
  <c r="O293" i="54"/>
  <c r="O160" i="54"/>
  <c r="O106" i="54"/>
  <c r="O61" i="54"/>
  <c r="O154" i="54"/>
  <c r="O291" i="54"/>
  <c r="O23" i="54"/>
  <c r="O19" i="54"/>
  <c r="O198" i="54"/>
  <c r="O203" i="54"/>
  <c r="O274" i="54"/>
  <c r="O286" i="54"/>
  <c r="O191" i="54"/>
  <c r="O253" i="54"/>
  <c r="O216" i="54"/>
  <c r="O232" i="54"/>
  <c r="O122" i="54"/>
  <c r="O79" i="54"/>
  <c r="O76" i="54"/>
  <c r="O186" i="54"/>
  <c r="O167" i="54"/>
  <c r="O246" i="54"/>
  <c r="O238" i="54"/>
  <c r="O262" i="54"/>
  <c r="O39" i="54"/>
  <c r="O153" i="54"/>
  <c r="O129" i="54"/>
  <c r="O224" i="54"/>
  <c r="O188" i="54"/>
  <c r="O2" i="54"/>
  <c r="I208" i="48"/>
  <c r="I359" i="48"/>
  <c r="I70" i="48"/>
  <c r="I265" i="48"/>
  <c r="I297" i="48"/>
  <c r="I336" i="48"/>
  <c r="I99" i="48"/>
  <c r="I241" i="48"/>
  <c r="I48" i="48"/>
  <c r="I32" i="48"/>
  <c r="I306" i="48"/>
  <c r="I291" i="48"/>
  <c r="I126" i="48"/>
  <c r="I30" i="48"/>
  <c r="I328" i="48"/>
  <c r="I354" i="48"/>
  <c r="I202" i="48"/>
  <c r="I52" i="48"/>
  <c r="I64" i="48"/>
  <c r="I165" i="48"/>
  <c r="I349" i="48"/>
  <c r="I51" i="48"/>
  <c r="I71" i="48"/>
  <c r="I310" i="48"/>
  <c r="I307" i="48"/>
  <c r="I185" i="48"/>
  <c r="I311" i="48"/>
  <c r="I350" i="48"/>
  <c r="I299" i="48"/>
  <c r="I249" i="48"/>
  <c r="I15" i="48"/>
  <c r="I69" i="48"/>
  <c r="I234" i="48"/>
  <c r="I47" i="48"/>
  <c r="I332" i="48"/>
  <c r="I317" i="48"/>
  <c r="I147" i="48"/>
  <c r="I100" i="48"/>
  <c r="I81" i="48"/>
  <c r="I12" i="48"/>
  <c r="I225" i="48"/>
  <c r="I111" i="48"/>
  <c r="I196" i="48"/>
  <c r="I209" i="48"/>
  <c r="I119" i="48"/>
  <c r="I78" i="48"/>
  <c r="I252" i="48"/>
  <c r="I74" i="48"/>
  <c r="I135" i="48"/>
  <c r="I20" i="48"/>
  <c r="I65" i="48"/>
  <c r="I157" i="48"/>
  <c r="I148" i="48"/>
  <c r="I232" i="48"/>
  <c r="I136" i="48"/>
  <c r="I4" i="48"/>
  <c r="I145" i="48"/>
  <c r="I103" i="48"/>
  <c r="I339" i="48"/>
  <c r="I190" i="48"/>
  <c r="I240" i="48"/>
  <c r="I180" i="48"/>
  <c r="I43" i="48"/>
  <c r="I285" i="48"/>
  <c r="I258" i="48"/>
  <c r="I271" i="48"/>
  <c r="I62" i="48"/>
  <c r="I179" i="48"/>
  <c r="I121" i="48"/>
  <c r="I95" i="48"/>
  <c r="I246" i="48"/>
  <c r="I235" i="48"/>
  <c r="I177" i="48"/>
  <c r="I182" i="48"/>
  <c r="I5" i="48"/>
  <c r="I106" i="48"/>
  <c r="I79" i="48"/>
  <c r="I292" i="48"/>
  <c r="I125" i="48"/>
  <c r="I83" i="48"/>
  <c r="I175" i="48"/>
  <c r="I54" i="48"/>
  <c r="I211" i="48"/>
  <c r="I153" i="48"/>
  <c r="I351" i="48"/>
  <c r="I331" i="48"/>
  <c r="I17" i="48"/>
  <c r="I269" i="48"/>
  <c r="I14" i="48"/>
  <c r="I60" i="48"/>
  <c r="I10" i="48"/>
  <c r="I263" i="48"/>
  <c r="I214" i="48"/>
  <c r="I226" i="48"/>
  <c r="I152" i="48"/>
  <c r="I280" i="48"/>
  <c r="I120" i="48"/>
  <c r="I104" i="48"/>
  <c r="I96" i="48"/>
  <c r="I105" i="48"/>
  <c r="I237" i="48"/>
  <c r="I200" i="48"/>
  <c r="I320" i="48"/>
  <c r="I188" i="48"/>
  <c r="I160" i="48"/>
  <c r="I325" i="48"/>
  <c r="I124" i="48"/>
  <c r="I228" i="48"/>
  <c r="I123" i="48"/>
  <c r="I322" i="48"/>
  <c r="I277" i="48"/>
  <c r="I29" i="48"/>
  <c r="I194" i="48"/>
  <c r="I87" i="48"/>
  <c r="I358" i="48"/>
  <c r="I107" i="48"/>
  <c r="I57" i="48"/>
  <c r="I55" i="48"/>
  <c r="I333" i="48"/>
  <c r="I171" i="48"/>
  <c r="I113" i="48"/>
  <c r="I274" i="48"/>
  <c r="I156" i="48"/>
  <c r="I42" i="48"/>
  <c r="I247" i="48"/>
  <c r="I22" i="48"/>
  <c r="I61" i="48"/>
  <c r="I290" i="48"/>
  <c r="I31" i="48"/>
  <c r="I286" i="48"/>
  <c r="I139" i="48"/>
  <c r="I89" i="48"/>
  <c r="I319" i="48"/>
  <c r="I267" i="48"/>
  <c r="I168" i="48"/>
  <c r="I86" i="48"/>
  <c r="I357" i="48"/>
  <c r="I356" i="48"/>
  <c r="I201" i="48"/>
  <c r="I262" i="48"/>
  <c r="I304" i="48"/>
  <c r="I251" i="48"/>
  <c r="I189" i="48"/>
  <c r="I88" i="48"/>
  <c r="I283" i="48"/>
  <c r="I159" i="48"/>
  <c r="I127" i="48"/>
  <c r="I3" i="48"/>
  <c r="I2" i="48"/>
  <c r="I217" i="48"/>
  <c r="I346" i="48"/>
  <c r="I163" i="48"/>
  <c r="I345" i="48"/>
  <c r="I72" i="48"/>
  <c r="I254" i="48"/>
  <c r="I199" i="48"/>
  <c r="I75" i="48"/>
  <c r="I205" i="48"/>
  <c r="I326" i="48"/>
  <c r="I149" i="48"/>
  <c r="I44" i="48"/>
  <c r="I244" i="48"/>
  <c r="I66" i="48"/>
  <c r="I207" i="48"/>
  <c r="I213" i="48"/>
  <c r="I314" i="48"/>
  <c r="I272" i="48"/>
  <c r="I143" i="48"/>
  <c r="I141" i="48"/>
  <c r="I242" i="48"/>
  <c r="I49" i="48"/>
  <c r="I253" i="48"/>
  <c r="I92" i="48"/>
  <c r="I305" i="48"/>
  <c r="I255" i="48"/>
  <c r="I348" i="48"/>
  <c r="I364" i="48"/>
  <c r="I98" i="48"/>
  <c r="I191" i="48"/>
  <c r="I222" i="48"/>
  <c r="I11" i="48"/>
  <c r="I25" i="48"/>
  <c r="I227" i="48"/>
  <c r="I203" i="48"/>
  <c r="I40" i="48"/>
  <c r="I238" i="48"/>
  <c r="I293" i="48"/>
  <c r="I323" i="48"/>
  <c r="I137" i="48"/>
  <c r="I151" i="48"/>
  <c r="I117" i="48"/>
  <c r="I312" i="48"/>
  <c r="I93" i="48"/>
  <c r="I84" i="48"/>
  <c r="I34" i="48"/>
  <c r="I210" i="48"/>
  <c r="I296" i="48"/>
  <c r="I68" i="48"/>
  <c r="I181" i="48"/>
  <c r="I313" i="48"/>
  <c r="I21" i="48"/>
  <c r="I161" i="48"/>
  <c r="I144" i="48"/>
  <c r="I309" i="48"/>
  <c r="I28" i="48"/>
  <c r="I353" i="48"/>
  <c r="I116" i="48"/>
  <c r="I193" i="48"/>
  <c r="I239" i="48"/>
  <c r="I85" i="48"/>
  <c r="I250" i="48"/>
  <c r="I80" i="48"/>
  <c r="I150" i="48"/>
  <c r="I77" i="48"/>
  <c r="I178" i="48"/>
  <c r="I361" i="48"/>
  <c r="I174" i="48"/>
  <c r="I355" i="48"/>
  <c r="I169" i="48"/>
  <c r="I39" i="48"/>
  <c r="I275" i="48"/>
  <c r="I276" i="48"/>
  <c r="I233" i="48"/>
  <c r="I167" i="48"/>
  <c r="I245" i="48"/>
  <c r="I282" i="48"/>
  <c r="I321" i="48"/>
  <c r="I218" i="48"/>
  <c r="I131" i="48"/>
  <c r="I110" i="48"/>
  <c r="I220" i="48"/>
  <c r="I229" i="48"/>
  <c r="I259" i="48"/>
  <c r="I73" i="48"/>
  <c r="I287" i="48"/>
  <c r="I268" i="48"/>
  <c r="I19" i="48"/>
  <c r="I24" i="48"/>
  <c r="I187" i="48"/>
  <c r="I102" i="48"/>
  <c r="I342" i="48"/>
  <c r="I170" i="48"/>
  <c r="I338" i="48"/>
  <c r="I288" i="48"/>
  <c r="I184" i="48"/>
  <c r="I324" i="48"/>
  <c r="I198" i="48"/>
  <c r="I340" i="48"/>
  <c r="I129" i="48"/>
  <c r="I118" i="48"/>
  <c r="I236" i="48"/>
  <c r="I186" i="48"/>
  <c r="I16" i="48"/>
  <c r="I260" i="48"/>
  <c r="I164" i="48"/>
  <c r="I114" i="48"/>
  <c r="I264" i="48"/>
  <c r="I46" i="48"/>
  <c r="I155" i="48"/>
  <c r="I41" i="48"/>
  <c r="I215" i="48"/>
  <c r="I166" i="48"/>
  <c r="I212" i="48"/>
  <c r="I97" i="48"/>
  <c r="I360" i="48"/>
  <c r="I53" i="48"/>
  <c r="I154" i="48"/>
  <c r="I176" i="48"/>
  <c r="I278" i="48"/>
  <c r="I67" i="48"/>
  <c r="I335" i="48"/>
  <c r="I270" i="48"/>
  <c r="I101" i="48"/>
  <c r="I59" i="48"/>
  <c r="I9" i="48"/>
  <c r="I301" i="48"/>
  <c r="I243" i="48"/>
  <c r="I308" i="48"/>
  <c r="I344" i="48"/>
  <c r="I330" i="48"/>
  <c r="I273" i="48"/>
  <c r="I173" i="48"/>
  <c r="I35" i="48"/>
  <c r="I132" i="48"/>
  <c r="I82" i="48"/>
  <c r="I221" i="48"/>
  <c r="I112" i="48"/>
  <c r="I257" i="48"/>
  <c r="I341" i="48"/>
  <c r="I134" i="48"/>
  <c r="I315" i="48"/>
  <c r="I362" i="48"/>
  <c r="I230" i="48"/>
  <c r="I172" i="48"/>
  <c r="I122" i="48"/>
  <c r="I279" i="48"/>
  <c r="I302" i="48"/>
  <c r="I36" i="48"/>
  <c r="I50" i="48"/>
  <c r="I261" i="48"/>
  <c r="I197" i="48"/>
  <c r="I27" i="48"/>
  <c r="I256" i="48"/>
  <c r="I63" i="48"/>
  <c r="I38" i="48"/>
  <c r="I347" i="48"/>
  <c r="I337" i="48"/>
  <c r="I284" i="48"/>
  <c r="I204" i="48"/>
  <c r="I26" i="48"/>
  <c r="I183" i="48"/>
  <c r="I318" i="48"/>
  <c r="I146" i="48"/>
  <c r="I23" i="48"/>
  <c r="I206" i="48"/>
  <c r="I37" i="48"/>
  <c r="I266" i="48"/>
  <c r="I224" i="48"/>
  <c r="I158" i="48"/>
  <c r="I33" i="48"/>
  <c r="I130" i="48"/>
  <c r="I56" i="48"/>
  <c r="I162" i="48"/>
  <c r="I195" i="48"/>
  <c r="I281" i="48"/>
  <c r="I128" i="48"/>
  <c r="I192" i="48"/>
  <c r="I8" i="48"/>
  <c r="I94" i="48"/>
  <c r="I90" i="48"/>
  <c r="I352" i="48"/>
  <c r="I300" i="48"/>
  <c r="I6" i="48"/>
  <c r="I115" i="48"/>
  <c r="I216" i="48"/>
  <c r="I13" i="48"/>
  <c r="I108" i="48"/>
  <c r="I58" i="48"/>
  <c r="I295" i="48"/>
  <c r="I45" i="48"/>
  <c r="I363" i="48"/>
  <c r="I329" i="48"/>
  <c r="I223" i="48"/>
  <c r="I133" i="48"/>
  <c r="I298" i="48"/>
  <c r="I231" i="48"/>
  <c r="I294" i="48"/>
  <c r="I334" i="48"/>
  <c r="I219" i="48"/>
  <c r="I248" i="48"/>
  <c r="I91" i="48"/>
  <c r="I140" i="48"/>
  <c r="I289" i="48"/>
  <c r="I343" i="48"/>
  <c r="I109" i="48"/>
  <c r="I18" i="48"/>
  <c r="I303" i="48"/>
  <c r="I142" i="48"/>
  <c r="I316" i="48"/>
  <c r="I138" i="48"/>
  <c r="I327" i="48"/>
  <c r="I76" i="48"/>
  <c r="O270" i="54"/>
  <c r="O84" i="54"/>
  <c r="O250" i="54"/>
  <c r="O193" i="54"/>
  <c r="O258" i="54"/>
  <c r="O95" i="54"/>
  <c r="O143" i="54"/>
  <c r="O31" i="54"/>
  <c r="O88" i="54"/>
  <c r="O231" i="54"/>
  <c r="O275" i="54"/>
  <c r="O295" i="54"/>
  <c r="O267" i="54"/>
  <c r="O196" i="54"/>
  <c r="O47" i="54"/>
  <c r="O174" i="54"/>
  <c r="O137" i="54"/>
  <c r="O180" i="54"/>
  <c r="O287" i="54"/>
  <c r="O152" i="54"/>
  <c r="O170" i="54"/>
  <c r="O294" i="54"/>
  <c r="O210" i="54"/>
  <c r="O109" i="54"/>
  <c r="O264" i="54"/>
  <c r="O296" i="54"/>
  <c r="O299" i="54"/>
  <c r="O254" i="54"/>
  <c r="O181" i="54"/>
  <c r="O130" i="54"/>
  <c r="O240" i="54"/>
  <c r="O81" i="54"/>
  <c r="O80" i="54"/>
  <c r="O183" i="54"/>
  <c r="O127" i="54"/>
  <c r="O41" i="54"/>
  <c r="O69" i="54"/>
  <c r="O33" i="54"/>
  <c r="O26" i="54"/>
  <c r="O145" i="54"/>
  <c r="O146" i="54"/>
  <c r="O105" i="54"/>
  <c r="O66" i="54"/>
  <c r="O169" i="54"/>
  <c r="O248" i="54"/>
  <c r="O213" i="54"/>
  <c r="O228" i="54"/>
  <c r="O234" i="54"/>
  <c r="O176" i="54"/>
  <c r="O172" i="54"/>
  <c r="O147" i="54"/>
  <c r="O278" i="54"/>
  <c r="O257" i="54"/>
  <c r="O201" i="54"/>
  <c r="O173" i="54"/>
  <c r="O185" i="54"/>
  <c r="O204" i="54"/>
  <c r="O244" i="54"/>
  <c r="O277" i="54"/>
  <c r="O271" i="54"/>
  <c r="O202" i="54"/>
  <c r="O256" i="54"/>
  <c r="O265" i="54"/>
  <c r="O233" i="54"/>
  <c r="O221" i="54"/>
  <c r="O255" i="54"/>
  <c r="O298" i="54"/>
  <c r="O208" i="54"/>
  <c r="O259" i="54"/>
  <c r="O164" i="54"/>
  <c r="O241" i="54"/>
  <c r="O281" i="54"/>
  <c r="O266" i="54"/>
  <c r="O70" i="54"/>
  <c r="O144" i="54"/>
  <c r="O85" i="54"/>
  <c r="O64" i="54"/>
  <c r="O199" i="54"/>
  <c r="O139" i="54"/>
  <c r="O135" i="54"/>
  <c r="O110" i="54"/>
  <c r="O225" i="54"/>
  <c r="O187" i="54"/>
  <c r="O103" i="54"/>
  <c r="O98" i="54"/>
  <c r="O119" i="54"/>
  <c r="O35" i="54"/>
  <c r="O37" i="54"/>
  <c r="O83" i="54"/>
  <c r="O166" i="54"/>
  <c r="O273" i="54"/>
  <c r="O94" i="54"/>
  <c r="O163" i="54"/>
  <c r="O111" i="54"/>
  <c r="O131" i="54"/>
  <c r="O138" i="54"/>
  <c r="O282" i="54"/>
  <c r="O217" i="54"/>
  <c r="O92" i="54"/>
  <c r="O171" i="54"/>
  <c r="O89" i="54"/>
  <c r="O168" i="54"/>
  <c r="O249" i="54"/>
  <c r="O283" i="54"/>
  <c r="O40" i="54"/>
  <c r="O205" i="54"/>
  <c r="O214" i="54"/>
  <c r="O192" i="54"/>
  <c r="O251" i="54"/>
  <c r="O242" i="54"/>
  <c r="O305" i="54"/>
  <c r="O243" i="54"/>
  <c r="O303" i="54"/>
  <c r="O304" i="54"/>
  <c r="O279" i="54"/>
  <c r="O29" i="54"/>
  <c r="O235" i="54"/>
  <c r="O209" i="54"/>
  <c r="O189" i="54"/>
  <c r="O101" i="54"/>
  <c r="O156" i="54"/>
  <c r="O87" i="54"/>
  <c r="O247" i="54"/>
  <c r="O220" i="54"/>
  <c r="O195" i="54"/>
  <c r="O239" i="54"/>
  <c r="O301" i="54"/>
  <c r="O179" i="54"/>
  <c r="O260" i="54"/>
  <c r="O77" i="54"/>
  <c r="O82" i="54"/>
  <c r="O25" i="54"/>
  <c r="O113" i="54"/>
  <c r="O121" i="54"/>
  <c r="O21" i="54"/>
  <c r="O78" i="54"/>
  <c r="O107" i="54"/>
  <c r="O51" i="54"/>
  <c r="O162" i="54"/>
  <c r="O272" i="54"/>
  <c r="O100" i="54"/>
  <c r="O159" i="54"/>
  <c r="O68" i="54"/>
  <c r="O125" i="54"/>
  <c r="O194" i="54"/>
  <c r="O229" i="54"/>
  <c r="O308" i="54"/>
  <c r="O177" i="54"/>
  <c r="O215" i="54"/>
  <c r="O292" i="54"/>
  <c r="O285" i="54"/>
  <c r="O99" i="54"/>
  <c r="O161" i="54"/>
  <c r="O123" i="54"/>
  <c r="O91" i="54"/>
  <c r="O155" i="54"/>
  <c r="O142" i="54"/>
  <c r="O72" i="54"/>
  <c r="O74" i="54"/>
  <c r="O97" i="54"/>
  <c r="O73" i="54"/>
  <c r="O114" i="54"/>
  <c r="O150" i="54"/>
  <c r="O133" i="54"/>
  <c r="O93" i="54"/>
  <c r="O128" i="54"/>
  <c r="O96" i="54"/>
  <c r="O302" i="54"/>
  <c r="O284" i="54"/>
  <c r="O59" i="54"/>
  <c r="O116" i="54"/>
  <c r="O300" i="54"/>
  <c r="O118" i="54"/>
  <c r="O53" i="54"/>
  <c r="O307" i="54"/>
  <c r="O134" i="54"/>
  <c r="O226" i="54"/>
  <c r="O268" i="54"/>
  <c r="O223" i="54"/>
  <c r="O200" i="54"/>
  <c r="O190" i="54"/>
  <c r="O269" i="54"/>
  <c r="O237" i="54"/>
  <c r="O263" i="54"/>
  <c r="O108" i="54"/>
  <c r="O227" i="54"/>
  <c r="O297" i="54"/>
  <c r="O182" i="54"/>
  <c r="O280" i="54"/>
  <c r="O290" i="54"/>
  <c r="O5" i="54"/>
  <c r="O141" i="54"/>
  <c r="O132" i="54"/>
  <c r="O117" i="54"/>
  <c r="O112" i="54"/>
  <c r="O75" i="54"/>
  <c r="O20" i="54"/>
  <c r="O36" i="54"/>
  <c r="O48" i="54"/>
  <c r="O115" i="54"/>
  <c r="O27" i="54"/>
  <c r="O126" i="54"/>
  <c r="O151" i="54"/>
  <c r="O12" i="54"/>
  <c r="O4" i="54"/>
  <c r="O16" i="54"/>
  <c r="O34" i="54"/>
  <c r="O13" i="54"/>
  <c r="O10" i="54"/>
  <c r="O104" i="54"/>
  <c r="O7" i="54"/>
  <c r="O42" i="54"/>
  <c r="O50" i="54"/>
  <c r="O63" i="54"/>
  <c r="O15" i="54"/>
  <c r="O158" i="54"/>
  <c r="O55" i="54"/>
  <c r="O32" i="54"/>
  <c r="O6" i="54"/>
  <c r="O14" i="54"/>
  <c r="O54" i="54"/>
  <c r="O9" i="54"/>
  <c r="O57" i="54"/>
  <c r="O157" i="54"/>
  <c r="O124" i="54"/>
  <c r="O102" i="54"/>
  <c r="O46" i="54"/>
  <c r="O149" i="54"/>
  <c r="O60" i="54"/>
  <c r="O58" i="54"/>
  <c r="O65" i="54"/>
  <c r="O136" i="54"/>
  <c r="O30" i="54"/>
  <c r="O22" i="54"/>
  <c r="O24" i="54"/>
  <c r="O67" i="54"/>
  <c r="O38" i="54"/>
  <c r="O56" i="54"/>
  <c r="O11" i="54"/>
  <c r="O309" i="54"/>
  <c r="O90" i="54"/>
  <c r="O44" i="54"/>
  <c r="O62" i="54"/>
  <c r="O120" i="54"/>
  <c r="O28" i="54"/>
  <c r="O18" i="54"/>
  <c r="O8" i="54"/>
  <c r="O52" i="54"/>
  <c r="O3" i="54"/>
  <c r="O17" i="54"/>
  <c r="O310" i="54"/>
  <c r="O45" i="54"/>
  <c r="D5" i="54" l="1"/>
  <c r="D164" i="54"/>
  <c r="D257" i="54"/>
  <c r="D76" i="54"/>
  <c r="D231" i="54"/>
  <c r="C231" i="54" s="1"/>
  <c r="C231" i="55" s="1"/>
  <c r="D49" i="54"/>
  <c r="C49" i="54" s="1"/>
  <c r="C49" i="55" s="1"/>
  <c r="D228" i="54"/>
  <c r="D166" i="54"/>
  <c r="C166" i="54" s="1"/>
  <c r="C166" i="55" s="1"/>
  <c r="D260" i="54"/>
  <c r="D55" i="54"/>
  <c r="C55" i="54" s="1"/>
  <c r="C55" i="55" s="1"/>
  <c r="D108" i="54"/>
  <c r="D115" i="54"/>
  <c r="D204" i="54"/>
  <c r="D194" i="54"/>
  <c r="C194" i="54" s="1"/>
  <c r="C194" i="55" s="1"/>
  <c r="D198" i="54"/>
  <c r="C198" i="54" s="1"/>
  <c r="C198" i="55" s="1"/>
  <c r="D248" i="54"/>
  <c r="C248" i="54" s="1"/>
  <c r="C248" i="55" s="1"/>
  <c r="D18" i="54"/>
  <c r="D150" i="54"/>
  <c r="C150" i="54" s="1"/>
  <c r="C150" i="55" s="1"/>
  <c r="D32" i="54"/>
  <c r="D43" i="54"/>
  <c r="D51" i="54"/>
  <c r="C51" i="54" s="1"/>
  <c r="C51" i="55" s="1"/>
  <c r="D253" i="54"/>
  <c r="C253" i="54" s="1"/>
  <c r="C253" i="55" s="1"/>
  <c r="D137" i="54"/>
  <c r="C137" i="54" s="1"/>
  <c r="C137" i="55" s="1"/>
  <c r="D136" i="54"/>
  <c r="C136" i="54" s="1"/>
  <c r="C136" i="55" s="1"/>
  <c r="D131" i="54"/>
  <c r="C131" i="54" s="1"/>
  <c r="C131" i="55" s="1"/>
  <c r="D40" i="54"/>
  <c r="C40" i="54" s="1"/>
  <c r="C40" i="55" s="1"/>
  <c r="D155" i="54"/>
  <c r="C155" i="54" s="1"/>
  <c r="C155" i="55" s="1"/>
  <c r="D241" i="54"/>
  <c r="D91" i="54"/>
  <c r="D80" i="54"/>
  <c r="C80" i="54" s="1"/>
  <c r="C80" i="55" s="1"/>
  <c r="D237" i="54"/>
  <c r="C237" i="54" s="1"/>
  <c r="C237" i="55" s="1"/>
  <c r="D272" i="54"/>
  <c r="C272" i="54" s="1"/>
  <c r="C272" i="55" s="1"/>
  <c r="D17" i="54"/>
  <c r="D298" i="54"/>
  <c r="D269" i="54"/>
  <c r="D38" i="54"/>
  <c r="D86" i="54"/>
  <c r="C86" i="54" s="1"/>
  <c r="C86" i="55" s="1"/>
  <c r="D26" i="54"/>
  <c r="C26" i="54" s="1"/>
  <c r="C26" i="55" s="1"/>
  <c r="D233" i="54"/>
  <c r="C233" i="54" s="1"/>
  <c r="C233" i="55" s="1"/>
  <c r="D230" i="54"/>
  <c r="C230" i="54" s="1"/>
  <c r="C230" i="55" s="1"/>
  <c r="D250" i="54"/>
  <c r="C250" i="54" s="1"/>
  <c r="C250" i="55" s="1"/>
  <c r="D185" i="54"/>
  <c r="C185" i="54" s="1"/>
  <c r="C185" i="55" s="1"/>
  <c r="D105" i="54"/>
  <c r="D61" i="54"/>
  <c r="D133" i="54"/>
  <c r="C133" i="54" s="1"/>
  <c r="C133" i="55" s="1"/>
  <c r="D85" i="54"/>
  <c r="C85" i="54" s="1"/>
  <c r="C85" i="55" s="1"/>
  <c r="D46" i="54"/>
  <c r="C46" i="54" s="1"/>
  <c r="C46" i="55" s="1"/>
  <c r="D267" i="54"/>
  <c r="C267" i="54" s="1"/>
  <c r="C267" i="55" s="1"/>
  <c r="D268" i="54"/>
  <c r="D8" i="54"/>
  <c r="C8" i="54" s="1"/>
  <c r="C8" i="55" s="1"/>
  <c r="D218" i="54"/>
  <c r="D99" i="54"/>
  <c r="D118" i="54"/>
  <c r="C118" i="54" s="1"/>
  <c r="C118" i="55" s="1"/>
  <c r="D310" i="54"/>
  <c r="C310" i="54" s="1"/>
  <c r="C310" i="55" s="1"/>
  <c r="D92" i="54"/>
  <c r="C92" i="54" s="1"/>
  <c r="C92" i="55" s="1"/>
  <c r="D169" i="54"/>
  <c r="C169" i="54" s="1"/>
  <c r="C169" i="55" s="1"/>
  <c r="D304" i="54"/>
  <c r="C304" i="54" s="1"/>
  <c r="C304" i="55" s="1"/>
  <c r="D71" i="54"/>
  <c r="C71" i="54" s="1"/>
  <c r="C71" i="55" s="1"/>
  <c r="D191" i="54"/>
  <c r="D27" i="54"/>
  <c r="D256" i="54"/>
  <c r="C256" i="54" s="1"/>
  <c r="C256" i="55" s="1"/>
  <c r="D229" i="54"/>
  <c r="C229" i="54" s="1"/>
  <c r="C229" i="55" s="1"/>
  <c r="D16" i="54"/>
  <c r="C16" i="54" s="1"/>
  <c r="C16" i="55" s="1"/>
  <c r="D138" i="54"/>
  <c r="C138" i="54" s="1"/>
  <c r="C138" i="55" s="1"/>
  <c r="D146" i="54"/>
  <c r="C146" i="54" s="1"/>
  <c r="C146" i="55" s="1"/>
  <c r="D111" i="54"/>
  <c r="C111" i="54" s="1"/>
  <c r="C111" i="55" s="1"/>
  <c r="D251" i="54"/>
  <c r="D227" i="54"/>
  <c r="D65" i="54"/>
  <c r="C65" i="54" s="1"/>
  <c r="C65" i="55" s="1"/>
  <c r="D59" i="54"/>
  <c r="C59" i="54" s="1"/>
  <c r="C59" i="55" s="1"/>
  <c r="D107" i="54"/>
  <c r="C107" i="54" s="1"/>
  <c r="C107" i="55" s="1"/>
  <c r="D24" i="54"/>
  <c r="C24" i="54" s="1"/>
  <c r="C24" i="55" s="1"/>
  <c r="D281" i="54"/>
  <c r="C281" i="54" s="1"/>
  <c r="C281" i="55" s="1"/>
  <c r="D120" i="54"/>
  <c r="C120" i="54" s="1"/>
  <c r="C120" i="55" s="1"/>
  <c r="D159" i="54"/>
  <c r="C159" i="54" s="1"/>
  <c r="C159" i="55" s="1"/>
  <c r="D45" i="54"/>
  <c r="D199" i="54"/>
  <c r="C199" i="54" s="1"/>
  <c r="C199" i="55" s="1"/>
  <c r="D167" i="54"/>
  <c r="C167" i="54" s="1"/>
  <c r="C167" i="55" s="1"/>
  <c r="D147" i="54"/>
  <c r="C147" i="54" s="1"/>
  <c r="C147" i="55" s="1"/>
  <c r="D284" i="54"/>
  <c r="C284" i="54" s="1"/>
  <c r="C284" i="55" s="1"/>
  <c r="D160" i="54"/>
  <c r="D308" i="54"/>
  <c r="D128" i="54"/>
  <c r="C128" i="54" s="1"/>
  <c r="C128" i="55" s="1"/>
  <c r="D209" i="54"/>
  <c r="D285" i="54"/>
  <c r="C285" i="54" s="1"/>
  <c r="C285" i="55" s="1"/>
  <c r="D39" i="54"/>
  <c r="C39" i="54" s="1"/>
  <c r="C39" i="55" s="1"/>
  <c r="D301" i="54"/>
  <c r="C301" i="54" s="1"/>
  <c r="C301" i="55" s="1"/>
  <c r="D93" i="54"/>
  <c r="C93" i="54" s="1"/>
  <c r="C93" i="55" s="1"/>
  <c r="D57" i="54"/>
  <c r="D33" i="54"/>
  <c r="D34" i="54"/>
  <c r="D112" i="54"/>
  <c r="D101" i="54"/>
  <c r="C101" i="54" s="1"/>
  <c r="C101" i="55" s="1"/>
  <c r="D236" i="54"/>
  <c r="C236" i="54" s="1"/>
  <c r="C236" i="55" s="1"/>
  <c r="D307" i="54"/>
  <c r="C307" i="54" s="1"/>
  <c r="C307" i="55" s="1"/>
  <c r="D295" i="54"/>
  <c r="C295" i="54" s="1"/>
  <c r="C295" i="55" s="1"/>
  <c r="D292" i="54"/>
  <c r="C292" i="54" s="1"/>
  <c r="C292" i="55" s="1"/>
  <c r="D244" i="54"/>
  <c r="C244" i="54" s="1"/>
  <c r="C244" i="55" s="1"/>
  <c r="D200" i="54"/>
  <c r="D14" i="54"/>
  <c r="D206" i="54"/>
  <c r="C206" i="54" s="1"/>
  <c r="C206" i="55" s="1"/>
  <c r="D20" i="54"/>
  <c r="C20" i="54" s="1"/>
  <c r="C20" i="55" s="1"/>
  <c r="D266" i="54"/>
  <c r="C266" i="54" s="1"/>
  <c r="C266" i="55" s="1"/>
  <c r="D186" i="54"/>
  <c r="C186" i="54" s="1"/>
  <c r="C186" i="55" s="1"/>
  <c r="D87" i="54"/>
  <c r="C87" i="54" s="1"/>
  <c r="C87" i="55" s="1"/>
  <c r="D306" i="54"/>
  <c r="C306" i="54" s="1"/>
  <c r="C306" i="55" s="1"/>
  <c r="D50" i="54"/>
  <c r="D210" i="54"/>
  <c r="D58" i="54"/>
  <c r="C58" i="54" s="1"/>
  <c r="C58" i="55" s="1"/>
  <c r="D25" i="54"/>
  <c r="C25" i="54" s="1"/>
  <c r="C25" i="55" s="1"/>
  <c r="D252" i="54"/>
  <c r="C252" i="54" s="1"/>
  <c r="C252" i="55" s="1"/>
  <c r="D175" i="54"/>
  <c r="C175" i="54" s="1"/>
  <c r="C175" i="55" s="1"/>
  <c r="D82" i="54"/>
  <c r="C82" i="54" s="1"/>
  <c r="C82" i="55" s="1"/>
  <c r="D259" i="54"/>
  <c r="C259" i="54" s="1"/>
  <c r="C259" i="55" s="1"/>
  <c r="D193" i="54"/>
  <c r="D41" i="54"/>
  <c r="D273" i="54"/>
  <c r="C273" i="54" s="1"/>
  <c r="C273" i="55" s="1"/>
  <c r="D203" i="54"/>
  <c r="C203" i="54" s="1"/>
  <c r="C203" i="55" s="1"/>
  <c r="D53" i="54"/>
  <c r="C53" i="54" s="1"/>
  <c r="C53" i="55" s="1"/>
  <c r="D23" i="54"/>
  <c r="C23" i="54" s="1"/>
  <c r="C23" i="55" s="1"/>
  <c r="D264" i="54"/>
  <c r="C264" i="54" s="1"/>
  <c r="D127" i="54"/>
  <c r="C127" i="54" s="1"/>
  <c r="C127" i="55" s="1"/>
  <c r="D4" i="54"/>
  <c r="D114" i="54"/>
  <c r="D30" i="54"/>
  <c r="C30" i="54" s="1"/>
  <c r="C30" i="55" s="1"/>
  <c r="D148" i="54"/>
  <c r="C148" i="54" s="1"/>
  <c r="C148" i="55" s="1"/>
  <c r="D156" i="54"/>
  <c r="C156" i="54" s="1"/>
  <c r="C156" i="55" s="1"/>
  <c r="D129" i="54"/>
  <c r="C129" i="54" s="1"/>
  <c r="C129" i="55" s="1"/>
  <c r="D123" i="54"/>
  <c r="C123" i="54" s="1"/>
  <c r="C123" i="55" s="1"/>
  <c r="D239" i="54"/>
  <c r="C239" i="54" s="1"/>
  <c r="C239" i="55" s="1"/>
  <c r="D68" i="54"/>
  <c r="D10" i="54"/>
  <c r="D309" i="54"/>
  <c r="C309" i="54" s="1"/>
  <c r="C309" i="55" s="1"/>
  <c r="D215" i="54"/>
  <c r="C215" i="54" s="1"/>
  <c r="C215" i="55" s="1"/>
  <c r="D89" i="54"/>
  <c r="C89" i="54" s="1"/>
  <c r="C89" i="55" s="1"/>
  <c r="D94" i="54"/>
  <c r="C94" i="54" s="1"/>
  <c r="C94" i="55" s="1"/>
  <c r="D72" i="54"/>
  <c r="C72" i="54" s="1"/>
  <c r="C72" i="55" s="1"/>
  <c r="D303" i="54"/>
  <c r="C303" i="54" s="1"/>
  <c r="C303" i="55" s="1"/>
  <c r="D176" i="54"/>
  <c r="D195" i="54"/>
  <c r="D224" i="54"/>
  <c r="C224" i="54" s="1"/>
  <c r="C224" i="55" s="1"/>
  <c r="D277" i="54"/>
  <c r="C277" i="54" s="1"/>
  <c r="C277" i="55" s="1"/>
  <c r="D21" i="54"/>
  <c r="C21" i="54" s="1"/>
  <c r="C21" i="55" s="1"/>
  <c r="D35" i="54"/>
  <c r="C35" i="54" s="1"/>
  <c r="C35" i="55" s="1"/>
  <c r="D154" i="54"/>
  <c r="C154" i="54" s="1"/>
  <c r="C154" i="55" s="1"/>
  <c r="D192" i="54"/>
  <c r="C192" i="54" s="1"/>
  <c r="C192" i="55" s="1"/>
  <c r="D254" i="54"/>
  <c r="D56" i="54"/>
  <c r="D297" i="54"/>
  <c r="C297" i="54" s="1"/>
  <c r="C297" i="55" s="1"/>
  <c r="D288" i="54"/>
  <c r="C288" i="54" s="1"/>
  <c r="C288" i="55" s="1"/>
  <c r="D280" i="54"/>
  <c r="C280" i="54" s="1"/>
  <c r="C280" i="55" s="1"/>
  <c r="D98" i="54"/>
  <c r="C98" i="54" s="1"/>
  <c r="C98" i="55" s="1"/>
  <c r="D197" i="54"/>
  <c r="C197" i="54" s="1"/>
  <c r="C197" i="55" s="1"/>
  <c r="D67" i="54"/>
  <c r="C67" i="54" s="1"/>
  <c r="C67" i="55" s="1"/>
  <c r="D153" i="54"/>
  <c r="D290" i="54"/>
  <c r="D28" i="54"/>
  <c r="C28" i="54" s="1"/>
  <c r="C28" i="55" s="1"/>
  <c r="D79" i="54"/>
  <c r="C79" i="54" s="1"/>
  <c r="C79" i="55" s="1"/>
  <c r="D29" i="54"/>
  <c r="C29" i="54" s="1"/>
  <c r="C29" i="55" s="1"/>
  <c r="D212" i="54"/>
  <c r="C212" i="54" s="1"/>
  <c r="C212" i="55" s="1"/>
  <c r="D76" i="48"/>
  <c r="D327" i="48"/>
  <c r="D138" i="48"/>
  <c r="D316" i="48"/>
  <c r="D142" i="48"/>
  <c r="D303" i="48"/>
  <c r="C255" i="54"/>
  <c r="C255" i="55" s="1"/>
  <c r="D18" i="48"/>
  <c r="D109" i="48"/>
  <c r="D343" i="48"/>
  <c r="C291" i="54"/>
  <c r="D289" i="48"/>
  <c r="D140" i="48"/>
  <c r="D91" i="48"/>
  <c r="D248" i="48"/>
  <c r="D219" i="48"/>
  <c r="D334" i="48"/>
  <c r="C283" i="54"/>
  <c r="C283" i="55" s="1"/>
  <c r="D294" i="48"/>
  <c r="D231" i="48"/>
  <c r="D298" i="48"/>
  <c r="D133" i="48"/>
  <c r="D223" i="48"/>
  <c r="D329" i="48"/>
  <c r="D363" i="48"/>
  <c r="D45" i="48"/>
  <c r="D295" i="48"/>
  <c r="D58" i="48"/>
  <c r="D108" i="48"/>
  <c r="D13" i="48"/>
  <c r="C9" i="54"/>
  <c r="C9" i="55" s="1"/>
  <c r="D216" i="48"/>
  <c r="D115" i="48"/>
  <c r="D6" i="48"/>
  <c r="D300" i="48"/>
  <c r="D352" i="48"/>
  <c r="C299" i="54"/>
  <c r="C299" i="55" s="1"/>
  <c r="D90" i="48"/>
  <c r="D94" i="48"/>
  <c r="D8" i="48"/>
  <c r="D192" i="48"/>
  <c r="C163" i="54"/>
  <c r="C163" i="55" s="1"/>
  <c r="D128" i="48"/>
  <c r="C104" i="54"/>
  <c r="C104" i="55" s="1"/>
  <c r="D281" i="48"/>
  <c r="D195" i="48"/>
  <c r="D162" i="48"/>
  <c r="D56" i="48"/>
  <c r="C48" i="54"/>
  <c r="C48" i="55" s="1"/>
  <c r="D130" i="48"/>
  <c r="D33" i="48"/>
  <c r="D158" i="48"/>
  <c r="C132" i="54"/>
  <c r="C132" i="55" s="1"/>
  <c r="D224" i="48"/>
  <c r="D266" i="48"/>
  <c r="C222" i="54"/>
  <c r="C222" i="55" s="1"/>
  <c r="D37" i="48"/>
  <c r="C32" i="54"/>
  <c r="C32" i="55" s="1"/>
  <c r="D206" i="48"/>
  <c r="D23" i="48"/>
  <c r="D146" i="48"/>
  <c r="D318" i="48"/>
  <c r="D183" i="48"/>
  <c r="D26" i="48"/>
  <c r="D204" i="48"/>
  <c r="D284" i="48"/>
  <c r="D337" i="48"/>
  <c r="C286" i="54"/>
  <c r="C286" i="55" s="1"/>
  <c r="D347" i="48"/>
  <c r="C294" i="54"/>
  <c r="C294" i="55" s="1"/>
  <c r="D38" i="48"/>
  <c r="D63" i="48"/>
  <c r="D256" i="48"/>
  <c r="D27" i="48"/>
  <c r="D197" i="48"/>
  <c r="D261" i="48"/>
  <c r="D50" i="48"/>
  <c r="C43" i="54"/>
  <c r="C43" i="55" s="1"/>
  <c r="D36" i="48"/>
  <c r="C31" i="54"/>
  <c r="C31" i="55" s="1"/>
  <c r="D302" i="48"/>
  <c r="D279" i="48"/>
  <c r="D122" i="48"/>
  <c r="C99" i="54"/>
  <c r="C99" i="55" s="1"/>
  <c r="D172" i="48"/>
  <c r="D230" i="48"/>
  <c r="D362" i="48"/>
  <c r="D315" i="48"/>
  <c r="D134" i="48"/>
  <c r="D341" i="48"/>
  <c r="D257" i="48"/>
  <c r="D112" i="48"/>
  <c r="D221" i="48"/>
  <c r="D82" i="48"/>
  <c r="C69" i="54"/>
  <c r="C69" i="55" s="1"/>
  <c r="D132" i="48"/>
  <c r="C108" i="54"/>
  <c r="C108" i="55" s="1"/>
  <c r="D35" i="48"/>
  <c r="D173" i="48"/>
  <c r="C145" i="54"/>
  <c r="C145" i="55" s="1"/>
  <c r="D273" i="48"/>
  <c r="D330" i="48"/>
  <c r="C279" i="54"/>
  <c r="C279" i="55" s="1"/>
  <c r="D344" i="48"/>
  <c r="D308" i="48"/>
  <c r="D243" i="48"/>
  <c r="D301" i="48"/>
  <c r="D9" i="48"/>
  <c r="D59" i="48"/>
  <c r="D101" i="48"/>
  <c r="C83" i="54"/>
  <c r="C83" i="55" s="1"/>
  <c r="D270" i="48"/>
  <c r="D335" i="48"/>
  <c r="D67" i="48"/>
  <c r="D278" i="48"/>
  <c r="C232" i="54"/>
  <c r="D176" i="48"/>
  <c r="D154" i="48"/>
  <c r="D53" i="48"/>
  <c r="D360" i="48"/>
  <c r="D97" i="48"/>
  <c r="D212" i="48"/>
  <c r="D166" i="48"/>
  <c r="D215" i="48"/>
  <c r="D41" i="48"/>
  <c r="D155" i="48"/>
  <c r="D46" i="48"/>
  <c r="D264" i="48"/>
  <c r="D114" i="48"/>
  <c r="D164" i="48"/>
  <c r="D260" i="48"/>
  <c r="D16" i="48"/>
  <c r="C12" i="54"/>
  <c r="C12" i="55" s="1"/>
  <c r="D186" i="48"/>
  <c r="C158" i="54"/>
  <c r="C158" i="55" s="1"/>
  <c r="D236" i="48"/>
  <c r="D118" i="48"/>
  <c r="D129" i="48"/>
  <c r="C105" i="54"/>
  <c r="C105" i="55" s="1"/>
  <c r="D340" i="48"/>
  <c r="D198" i="48"/>
  <c r="D324" i="48"/>
  <c r="C274" i="54"/>
  <c r="C274" i="55" s="1"/>
  <c r="D184" i="48"/>
  <c r="D288" i="48"/>
  <c r="D338" i="48"/>
  <c r="D170" i="48"/>
  <c r="C142" i="54"/>
  <c r="C142" i="55" s="1"/>
  <c r="D342" i="48"/>
  <c r="D102" i="48"/>
  <c r="C84" i="54"/>
  <c r="C84" i="55" s="1"/>
  <c r="D187" i="48"/>
  <c r="D24" i="48"/>
  <c r="D19" i="48"/>
  <c r="D268" i="48"/>
  <c r="D287" i="48"/>
  <c r="C240" i="54"/>
  <c r="C240" i="55" s="1"/>
  <c r="D73" i="48"/>
  <c r="C61" i="54"/>
  <c r="C61" i="55" s="1"/>
  <c r="D259" i="48"/>
  <c r="C216" i="54"/>
  <c r="C216" i="55" s="1"/>
  <c r="D229" i="48"/>
  <c r="C191" i="54"/>
  <c r="C191" i="55" s="1"/>
  <c r="D220" i="48"/>
  <c r="C183" i="54"/>
  <c r="C183" i="55" s="1"/>
  <c r="D110" i="48"/>
  <c r="D131" i="48"/>
  <c r="D218" i="48"/>
  <c r="D321" i="48"/>
  <c r="D282" i="48"/>
  <c r="D245" i="48"/>
  <c r="D167" i="48"/>
  <c r="D233" i="48"/>
  <c r="D276" i="48"/>
  <c r="D275" i="48"/>
  <c r="D39" i="48"/>
  <c r="D169" i="48"/>
  <c r="C141" i="54"/>
  <c r="C141" i="55" s="1"/>
  <c r="D355" i="48"/>
  <c r="D174" i="48"/>
  <c r="D361" i="48"/>
  <c r="D178" i="48"/>
  <c r="D77" i="48"/>
  <c r="C64" i="54"/>
  <c r="C64" i="55" s="1"/>
  <c r="D150" i="48"/>
  <c r="D80" i="48"/>
  <c r="D250" i="48"/>
  <c r="C207" i="54"/>
  <c r="C207" i="55" s="1"/>
  <c r="D85" i="48"/>
  <c r="D239" i="48"/>
  <c r="D193" i="48"/>
  <c r="D116" i="48"/>
  <c r="D353" i="48"/>
  <c r="D28" i="48"/>
  <c r="D309" i="48"/>
  <c r="D144" i="48"/>
  <c r="D161" i="48"/>
  <c r="D21" i="48"/>
  <c r="D313" i="48"/>
  <c r="D181" i="48"/>
  <c r="D7" i="48"/>
  <c r="D68" i="48"/>
  <c r="D296" i="48"/>
  <c r="D210" i="48"/>
  <c r="C174" i="54"/>
  <c r="C174" i="55" s="1"/>
  <c r="D34" i="48"/>
  <c r="D84" i="48"/>
  <c r="D93" i="48"/>
  <c r="D312" i="48"/>
  <c r="D117" i="48"/>
  <c r="D151" i="48"/>
  <c r="D137" i="48"/>
  <c r="C112" i="54"/>
  <c r="C112" i="55" s="1"/>
  <c r="D323" i="48"/>
  <c r="D293" i="48"/>
  <c r="C246" i="54"/>
  <c r="C246" i="55" s="1"/>
  <c r="D238" i="48"/>
  <c r="D40" i="48"/>
  <c r="D203" i="48"/>
  <c r="D227" i="48"/>
  <c r="C190" i="54"/>
  <c r="C190" i="55" s="1"/>
  <c r="D25" i="48"/>
  <c r="D11" i="48"/>
  <c r="D222" i="48"/>
  <c r="D191" i="48"/>
  <c r="D98" i="48"/>
  <c r="D364" i="48"/>
  <c r="D348" i="48"/>
  <c r="D255" i="48"/>
  <c r="D305" i="48"/>
  <c r="C257" i="54"/>
  <c r="C257" i="55" s="1"/>
  <c r="D92" i="48"/>
  <c r="D253" i="48"/>
  <c r="D49" i="48"/>
  <c r="D242" i="48"/>
  <c r="D141" i="48"/>
  <c r="D143" i="48"/>
  <c r="D272" i="48"/>
  <c r="D314" i="48"/>
  <c r="D213" i="48"/>
  <c r="D207" i="48"/>
  <c r="D66" i="48"/>
  <c r="D244" i="48"/>
  <c r="D44" i="48"/>
  <c r="D149" i="48"/>
  <c r="D326" i="48"/>
  <c r="D205" i="48"/>
  <c r="C171" i="54"/>
  <c r="C171" i="55" s="1"/>
  <c r="D75" i="48"/>
  <c r="C62" i="54"/>
  <c r="C62" i="55" s="1"/>
  <c r="D199" i="48"/>
  <c r="D254" i="48"/>
  <c r="C211" i="54"/>
  <c r="C211" i="55" s="1"/>
  <c r="D72" i="48"/>
  <c r="D345" i="48"/>
  <c r="D163" i="48"/>
  <c r="C135" i="54"/>
  <c r="C135" i="55" s="1"/>
  <c r="D346" i="48"/>
  <c r="C293" i="54"/>
  <c r="C293" i="55" s="1"/>
  <c r="D217" i="48"/>
  <c r="D2" i="48"/>
  <c r="D3" i="48"/>
  <c r="D127" i="48"/>
  <c r="D159" i="48"/>
  <c r="D283" i="48"/>
  <c r="D88" i="48"/>
  <c r="C74" i="54"/>
  <c r="C74" i="55" s="1"/>
  <c r="D189" i="48"/>
  <c r="D251" i="48"/>
  <c r="D304" i="48"/>
  <c r="D262" i="48"/>
  <c r="D201" i="48"/>
  <c r="D356" i="48"/>
  <c r="D357" i="48"/>
  <c r="D86" i="48"/>
  <c r="D168" i="48"/>
  <c r="D267" i="48"/>
  <c r="C223" i="54"/>
  <c r="C223" i="55" s="1"/>
  <c r="D319" i="48"/>
  <c r="C270" i="54"/>
  <c r="D89" i="48"/>
  <c r="C75" i="54"/>
  <c r="C75" i="55" s="1"/>
  <c r="D139" i="48"/>
  <c r="D286" i="48"/>
  <c r="D31" i="48"/>
  <c r="D290" i="48"/>
  <c r="C243" i="54"/>
  <c r="C243" i="55" s="1"/>
  <c r="D61" i="48"/>
  <c r="D22" i="48"/>
  <c r="D247" i="48"/>
  <c r="C204" i="54"/>
  <c r="C204" i="55" s="1"/>
  <c r="D42" i="48"/>
  <c r="D156" i="48"/>
  <c r="C130" i="54"/>
  <c r="C130" i="55" s="1"/>
  <c r="D274" i="48"/>
  <c r="D113" i="48"/>
  <c r="D171" i="48"/>
  <c r="C143" i="54"/>
  <c r="C143" i="55" s="1"/>
  <c r="D333" i="48"/>
  <c r="D55" i="48"/>
  <c r="D57" i="48"/>
  <c r="D107" i="48"/>
  <c r="D358" i="48"/>
  <c r="D87" i="48"/>
  <c r="D194" i="48"/>
  <c r="C165" i="54"/>
  <c r="C165" i="55" s="1"/>
  <c r="D29" i="48"/>
  <c r="D277" i="48"/>
  <c r="D322" i="48"/>
  <c r="D123" i="48"/>
  <c r="C100" i="54"/>
  <c r="C100" i="55" s="1"/>
  <c r="D228" i="48"/>
  <c r="D124" i="48"/>
  <c r="D325" i="48"/>
  <c r="D160" i="48"/>
  <c r="D188" i="48"/>
  <c r="D320" i="48"/>
  <c r="C271" i="54"/>
  <c r="C271" i="55" s="1"/>
  <c r="D200" i="48"/>
  <c r="D237" i="48"/>
  <c r="C196" i="54"/>
  <c r="C196" i="55" s="1"/>
  <c r="D105" i="48"/>
  <c r="D96" i="48"/>
  <c r="D104" i="48"/>
  <c r="D120" i="48"/>
  <c r="D280" i="48"/>
  <c r="D152" i="48"/>
  <c r="D226" i="48"/>
  <c r="D214" i="48"/>
  <c r="D263" i="48"/>
  <c r="C219" i="54"/>
  <c r="C219" i="55" s="1"/>
  <c r="D10" i="48"/>
  <c r="D60" i="48"/>
  <c r="D14" i="48"/>
  <c r="C10" i="54"/>
  <c r="C10" i="55" s="1"/>
  <c r="D269" i="48"/>
  <c r="D17" i="48"/>
  <c r="D331" i="48"/>
  <c r="D351" i="48"/>
  <c r="D153" i="48"/>
  <c r="D211" i="48"/>
  <c r="D54" i="48"/>
  <c r="D175" i="48"/>
  <c r="D83" i="48"/>
  <c r="C70" i="54"/>
  <c r="C70" i="55" s="1"/>
  <c r="D125" i="48"/>
  <c r="C102" i="54"/>
  <c r="C102" i="55" s="1"/>
  <c r="D292" i="48"/>
  <c r="D79" i="48"/>
  <c r="C66" i="54"/>
  <c r="C66" i="55" s="1"/>
  <c r="D106" i="48"/>
  <c r="D5" i="48"/>
  <c r="C3" i="54"/>
  <c r="C3" i="55" s="1"/>
  <c r="D182" i="48"/>
  <c r="D177" i="48"/>
  <c r="D235" i="48"/>
  <c r="C195" i="54"/>
  <c r="C195" i="55" s="1"/>
  <c r="D246" i="48"/>
  <c r="D95" i="48"/>
  <c r="D121" i="48"/>
  <c r="D179" i="48"/>
  <c r="D62" i="48"/>
  <c r="C52" i="54"/>
  <c r="C52" i="55" s="1"/>
  <c r="D271" i="48"/>
  <c r="C226" i="54"/>
  <c r="C226" i="55" s="1"/>
  <c r="D258" i="48"/>
  <c r="D285" i="48"/>
  <c r="C238" i="54"/>
  <c r="C238" i="55" s="1"/>
  <c r="D43" i="48"/>
  <c r="C37" i="54"/>
  <c r="C37" i="55" s="1"/>
  <c r="D180" i="48"/>
  <c r="C152" i="54"/>
  <c r="C152" i="55" s="1"/>
  <c r="D240" i="48"/>
  <c r="D190" i="48"/>
  <c r="C161" i="54"/>
  <c r="C161" i="55" s="1"/>
  <c r="D339" i="48"/>
  <c r="D103" i="48"/>
  <c r="D145" i="48"/>
  <c r="D4" i="48"/>
  <c r="C2" i="54"/>
  <c r="C2" i="55" s="1"/>
  <c r="D136" i="48"/>
  <c r="D232" i="48"/>
  <c r="D148" i="48"/>
  <c r="D157" i="48"/>
  <c r="D65" i="48"/>
  <c r="D20" i="48"/>
  <c r="D135" i="48"/>
  <c r="D74" i="48"/>
  <c r="D252" i="48"/>
  <c r="C209" i="54"/>
  <c r="C209" i="55" s="1"/>
  <c r="D78" i="48"/>
  <c r="D119" i="48"/>
  <c r="D209" i="48"/>
  <c r="C173" i="54"/>
  <c r="C173" i="55" s="1"/>
  <c r="D196" i="48"/>
  <c r="D111" i="48"/>
  <c r="D225" i="48"/>
  <c r="C188" i="54"/>
  <c r="C188" i="55" s="1"/>
  <c r="D12" i="48"/>
  <c r="D81" i="48"/>
  <c r="C68" i="54"/>
  <c r="C68" i="55" s="1"/>
  <c r="D100" i="48"/>
  <c r="D147" i="48"/>
  <c r="C122" i="54"/>
  <c r="C122" i="55" s="1"/>
  <c r="D317" i="48"/>
  <c r="C268" i="54"/>
  <c r="C268" i="55" s="1"/>
  <c r="D332" i="48"/>
  <c r="D47" i="48"/>
  <c r="C41" i="54"/>
  <c r="C41" i="55" s="1"/>
  <c r="D234" i="48"/>
  <c r="D69" i="48"/>
  <c r="D15" i="48"/>
  <c r="C11" i="54"/>
  <c r="C11" i="55" s="1"/>
  <c r="D249" i="48"/>
  <c r="D299" i="48"/>
  <c r="C251" i="54"/>
  <c r="C251" i="55" s="1"/>
  <c r="D350" i="48"/>
  <c r="D311" i="48"/>
  <c r="C262" i="54"/>
  <c r="C262" i="55" s="1"/>
  <c r="D185" i="48"/>
  <c r="D307" i="48"/>
  <c r="D310" i="48"/>
  <c r="C261" i="54"/>
  <c r="C261" i="55" s="1"/>
  <c r="D71" i="48"/>
  <c r="C60" i="54"/>
  <c r="C60" i="55" s="1"/>
  <c r="D51" i="48"/>
  <c r="C44" i="54"/>
  <c r="C44" i="55" s="1"/>
  <c r="D349" i="48"/>
  <c r="C296" i="54"/>
  <c r="C296" i="55" s="1"/>
  <c r="D165" i="48"/>
  <c r="D64" i="48"/>
  <c r="C54" i="54"/>
  <c r="C54" i="55" s="1"/>
  <c r="D52" i="48"/>
  <c r="D202" i="48"/>
  <c r="C168" i="54"/>
  <c r="C168" i="55" s="1"/>
  <c r="D354" i="48"/>
  <c r="D328" i="48"/>
  <c r="D30" i="48"/>
  <c r="D126" i="48"/>
  <c r="D291" i="48"/>
  <c r="D306" i="48"/>
  <c r="C258" i="54"/>
  <c r="C258" i="55" s="1"/>
  <c r="D32" i="48"/>
  <c r="C27" i="54"/>
  <c r="C27" i="55" s="1"/>
  <c r="D48" i="48"/>
  <c r="D241" i="48"/>
  <c r="C200" i="54"/>
  <c r="C200" i="55" s="1"/>
  <c r="D99" i="48"/>
  <c r="D336" i="48"/>
  <c r="D297" i="48"/>
  <c r="D265" i="48"/>
  <c r="C221" i="54"/>
  <c r="C221" i="55" s="1"/>
  <c r="D70" i="48"/>
  <c r="D359" i="48"/>
  <c r="D208" i="48"/>
  <c r="C6" i="54"/>
  <c r="C6" i="55" s="1"/>
  <c r="C76" i="54"/>
  <c r="C76" i="55" s="1"/>
  <c r="C260" i="54"/>
  <c r="C260" i="55" s="1"/>
  <c r="C172" i="54"/>
  <c r="C172" i="55" s="1"/>
  <c r="C96" i="54"/>
  <c r="C96" i="55" s="1"/>
  <c r="C45" i="54"/>
  <c r="C45" i="55" s="1"/>
  <c r="C178" i="54"/>
  <c r="C178" i="55" s="1"/>
  <c r="C265" i="54"/>
  <c r="C265" i="55" s="1"/>
  <c r="C109" i="54"/>
  <c r="C109" i="55" s="1"/>
  <c r="C126" i="54"/>
  <c r="C126" i="55" s="1"/>
  <c r="C184" i="54"/>
  <c r="C184" i="55" s="1"/>
  <c r="C289" i="54"/>
  <c r="C289" i="55" s="1"/>
  <c r="C95" i="54"/>
  <c r="C95" i="55" s="1"/>
  <c r="C97" i="54"/>
  <c r="C97" i="55" s="1"/>
  <c r="C193" i="54"/>
  <c r="C193" i="55" s="1"/>
  <c r="C73" i="54"/>
  <c r="C73" i="55" s="1"/>
  <c r="C217" i="54"/>
  <c r="C217" i="55" s="1"/>
  <c r="C164" i="54"/>
  <c r="C164" i="55" s="1"/>
  <c r="C290" i="54"/>
  <c r="C290" i="55" s="1"/>
  <c r="C38" i="54"/>
  <c r="C38" i="55" s="1"/>
  <c r="C235" i="54"/>
  <c r="C235" i="55" s="1"/>
  <c r="C78" i="54"/>
  <c r="C78" i="55" s="1"/>
  <c r="C18" i="54"/>
  <c r="C18" i="55" s="1"/>
  <c r="C302" i="54"/>
  <c r="C302" i="55" s="1"/>
  <c r="C14" i="54"/>
  <c r="C14" i="55" s="1"/>
  <c r="C114" i="54"/>
  <c r="C114" i="55" s="1"/>
  <c r="C140" i="54"/>
  <c r="C140" i="55" s="1"/>
  <c r="C110" i="54"/>
  <c r="C110" i="55" s="1"/>
  <c r="C180" i="54"/>
  <c r="C180" i="55" s="1"/>
  <c r="C160" i="54"/>
  <c r="C160" i="55" s="1"/>
  <c r="C149" i="54"/>
  <c r="C149" i="55" s="1"/>
  <c r="C182" i="54"/>
  <c r="C182" i="55" s="1"/>
  <c r="C116" i="54"/>
  <c r="C116" i="55" s="1"/>
  <c r="C247" i="54"/>
  <c r="C247" i="55" s="1"/>
  <c r="C121" i="54"/>
  <c r="C121" i="55" s="1"/>
  <c r="C177" i="54"/>
  <c r="C177" i="55" s="1"/>
  <c r="C36" i="54"/>
  <c r="C36" i="55" s="1"/>
  <c r="C81" i="54"/>
  <c r="C81" i="55" s="1"/>
  <c r="C15" i="54"/>
  <c r="C15" i="55" s="1"/>
  <c r="C305" i="54"/>
  <c r="C305" i="55" s="1"/>
  <c r="C34" i="54"/>
  <c r="C34" i="55" s="1"/>
  <c r="C139" i="54"/>
  <c r="C139" i="55" s="1"/>
  <c r="C181" i="54"/>
  <c r="C181" i="55" s="1"/>
  <c r="C210" i="54"/>
  <c r="C210" i="55" s="1"/>
  <c r="C205" i="54"/>
  <c r="C205" i="55" s="1"/>
  <c r="C115" i="54"/>
  <c r="C115" i="55" s="1"/>
  <c r="C234" i="54"/>
  <c r="C234" i="55" s="1"/>
  <c r="C242" i="54"/>
  <c r="C242" i="55" s="1"/>
  <c r="C176" i="54"/>
  <c r="C176" i="55" s="1"/>
  <c r="C5" i="54"/>
  <c r="C5" i="55" s="1"/>
  <c r="C125" i="54"/>
  <c r="C125" i="55" s="1"/>
  <c r="C276" i="54"/>
  <c r="C276" i="55" s="1"/>
  <c r="C298" i="54"/>
  <c r="C298" i="55" s="1"/>
  <c r="C42" i="54"/>
  <c r="C42" i="55" s="1"/>
  <c r="C300" i="54"/>
  <c r="C300" i="55" s="1"/>
  <c r="C113" i="54"/>
  <c r="C113" i="55" s="1"/>
  <c r="C117" i="54"/>
  <c r="C117" i="55" s="1"/>
  <c r="C241" i="54"/>
  <c r="C241" i="55" s="1"/>
  <c r="C263" i="54"/>
  <c r="C263" i="55" s="1"/>
  <c r="C103" i="54"/>
  <c r="C103" i="55" s="1"/>
  <c r="C187" i="54"/>
  <c r="C187" i="55" s="1"/>
  <c r="C213" i="54"/>
  <c r="C213" i="55" s="1"/>
  <c r="C225" i="54"/>
  <c r="C225" i="55" s="1"/>
  <c r="C47" i="54"/>
  <c r="C47" i="55" s="1"/>
  <c r="C208" i="54"/>
  <c r="C208" i="55" s="1"/>
  <c r="C7" i="54"/>
  <c r="C7" i="55" s="1"/>
  <c r="C189" i="54"/>
  <c r="C189" i="55" s="1"/>
  <c r="C201" i="54"/>
  <c r="C201" i="55" s="1"/>
  <c r="C19" i="54"/>
  <c r="C19" i="55" s="1"/>
  <c r="C17" i="54"/>
  <c r="C17" i="55" s="1"/>
  <c r="C91" i="54"/>
  <c r="C91" i="55" s="1"/>
  <c r="C308" i="54"/>
  <c r="C308" i="55" s="1"/>
  <c r="C77" i="54"/>
  <c r="C77" i="55" s="1"/>
  <c r="C106" i="54"/>
  <c r="C106" i="55" s="1"/>
  <c r="C4" i="54"/>
  <c r="C4" i="55" s="1"/>
  <c r="C245" i="54"/>
  <c r="C245" i="55" s="1"/>
  <c r="C254" i="54"/>
  <c r="C254" i="55" s="1"/>
  <c r="C153" i="54"/>
  <c r="C153" i="55" s="1"/>
  <c r="C275" i="54"/>
  <c r="C275" i="55" s="1"/>
  <c r="C90" i="54"/>
  <c r="C90" i="55" s="1"/>
  <c r="C269" i="54"/>
  <c r="C269" i="55" s="1"/>
  <c r="C144" i="54"/>
  <c r="C144" i="55" s="1"/>
  <c r="C157" i="54"/>
  <c r="C157" i="55" s="1"/>
  <c r="C287" i="54"/>
  <c r="C287" i="55" s="1"/>
  <c r="C218" i="54"/>
  <c r="C218" i="55" s="1"/>
  <c r="C13" i="54"/>
  <c r="C13" i="55" s="1"/>
  <c r="C151" i="54"/>
  <c r="C151" i="55" s="1"/>
  <c r="C119" i="54"/>
  <c r="C119" i="55" s="1"/>
  <c r="C249" i="54"/>
  <c r="C249" i="55" s="1"/>
  <c r="C214" i="54"/>
  <c r="C214" i="55" s="1"/>
  <c r="C56" i="54"/>
  <c r="C56" i="55" s="1"/>
  <c r="C227" i="54"/>
  <c r="C227" i="55" s="1"/>
  <c r="C179" i="54"/>
  <c r="C179" i="55" s="1"/>
  <c r="C88" i="54"/>
  <c r="C88" i="55" s="1"/>
  <c r="C63" i="54"/>
  <c r="C63" i="55" s="1"/>
  <c r="C170" i="54"/>
  <c r="C170" i="55" s="1"/>
  <c r="C282" i="54"/>
  <c r="C282" i="55" s="1"/>
  <c r="C228" i="54"/>
  <c r="C228" i="55" s="1"/>
  <c r="C278" i="54"/>
  <c r="C278" i="55" s="1"/>
  <c r="C202" i="54"/>
  <c r="C202" i="55" s="1"/>
  <c r="C50" i="54"/>
  <c r="C50" i="55" s="1"/>
  <c r="C33" i="54"/>
  <c r="C33" i="55" s="1"/>
  <c r="C220" i="54"/>
  <c r="C220" i="55" s="1"/>
  <c r="C57" i="54"/>
  <c r="C57" i="55" s="1"/>
  <c r="C162" i="54"/>
  <c r="C162" i="55" s="1"/>
  <c r="C134" i="54"/>
  <c r="C134" i="55" s="1"/>
  <c r="C124" i="54"/>
  <c r="C124" i="55" s="1"/>
  <c r="C22" i="54"/>
  <c r="C22" i="55" s="1"/>
  <c r="C291" i="55"/>
  <c r="C232" i="55"/>
  <c r="C22" i="61" l="1"/>
  <c r="C8" i="62" s="1"/>
  <c r="C22" i="57"/>
  <c r="C22" i="58" s="1"/>
  <c r="C10" i="61"/>
  <c r="C4" i="62" s="1"/>
  <c r="C24" i="61"/>
  <c r="C31" i="62" s="1"/>
  <c r="C6" i="57"/>
  <c r="C6" i="58" s="1"/>
  <c r="C16" i="61"/>
  <c r="C6" i="62" s="1"/>
  <c r="C14" i="61"/>
  <c r="C5" i="62" s="1"/>
  <c r="C23" i="57"/>
  <c r="C23" i="58" s="1"/>
  <c r="C11" i="57"/>
  <c r="C11" i="58" s="1"/>
  <c r="C3" i="57"/>
  <c r="C3" i="58" s="1"/>
  <c r="C10" i="57"/>
  <c r="C10" i="58" s="1"/>
  <c r="C7" i="57"/>
  <c r="C7" i="58" s="1"/>
  <c r="C17" i="61"/>
  <c r="C30" i="62" s="1"/>
  <c r="C13" i="57"/>
  <c r="C13" i="58" s="1"/>
  <c r="C20" i="61"/>
  <c r="C23" i="62" s="1"/>
  <c r="C5" i="57"/>
  <c r="C5" i="58" s="1"/>
  <c r="C15" i="57"/>
  <c r="C15" i="58" s="1"/>
  <c r="C3" i="61"/>
  <c r="C27" i="62" s="1"/>
  <c r="C19" i="57"/>
  <c r="C19" i="58" s="1"/>
  <c r="C12" i="57"/>
  <c r="C12" i="58" s="1"/>
  <c r="C29" i="61"/>
  <c r="C12" i="62" s="1"/>
  <c r="C2" i="57"/>
  <c r="C2" i="58" s="1"/>
  <c r="C6" i="61"/>
  <c r="C28" i="62" s="1"/>
  <c r="C11" i="61"/>
  <c r="C29" i="62" s="1"/>
  <c r="C20" i="57"/>
  <c r="C20" i="58" s="1"/>
  <c r="C33" i="61"/>
  <c r="C26" i="62" s="1"/>
  <c r="C8" i="61"/>
  <c r="C2" i="62" s="1"/>
  <c r="C8" i="57"/>
  <c r="C8" i="58" s="1"/>
  <c r="C15" i="61"/>
  <c r="C21" i="62" s="1"/>
  <c r="C21" i="57"/>
  <c r="C21" i="58" s="1"/>
  <c r="C27" i="61"/>
  <c r="C11" i="62" s="1"/>
  <c r="C2" i="61"/>
  <c r="C15" i="62" s="1"/>
  <c r="C28" i="61"/>
  <c r="C33" i="62" s="1"/>
  <c r="C18" i="57"/>
  <c r="C18" i="58" s="1"/>
  <c r="C26" i="61"/>
  <c r="C10" i="62" s="1"/>
  <c r="C17" i="57"/>
  <c r="C17" i="58" s="1"/>
  <c r="C19" i="61"/>
  <c r="C22" i="62" s="1"/>
  <c r="C5" i="61"/>
  <c r="C17" i="62" s="1"/>
  <c r="C31" i="61"/>
  <c r="C25" i="62" s="1"/>
  <c r="C12" i="61"/>
  <c r="C19" i="62" s="1"/>
  <c r="C9" i="57"/>
  <c r="C9" i="58" s="1"/>
  <c r="C7" i="61"/>
  <c r="C18" i="62" s="1"/>
  <c r="C16" i="57"/>
  <c r="C16" i="58" s="1"/>
  <c r="C4" i="61"/>
  <c r="C16" i="62" s="1"/>
  <c r="C32" i="61"/>
  <c r="C14" i="62" s="1"/>
  <c r="C25" i="61"/>
  <c r="C32" i="62" s="1"/>
  <c r="C23" i="61"/>
  <c r="C9" i="62" s="1"/>
  <c r="C13" i="61"/>
  <c r="C20" i="62" s="1"/>
  <c r="C21" i="61"/>
  <c r="C24" i="62" s="1"/>
  <c r="C18" i="61"/>
  <c r="C7" i="62" s="1"/>
  <c r="C4" i="57"/>
  <c r="C4" i="58" s="1"/>
  <c r="C14" i="57"/>
  <c r="C14" i="58" s="1"/>
  <c r="C30" i="61"/>
  <c r="C13" i="62" s="1"/>
  <c r="C9" i="61"/>
  <c r="C3" i="62" s="1"/>
  <c r="C270" i="55"/>
  <c r="E267" i="48"/>
  <c r="C264" i="55"/>
  <c r="E194" i="48"/>
  <c r="E279" i="48"/>
  <c r="E334" i="48"/>
  <c r="E89" i="48"/>
  <c r="E78" i="48"/>
  <c r="E234" i="48"/>
  <c r="E244" i="48"/>
  <c r="E50" i="48"/>
  <c r="E190" i="48"/>
  <c r="E133" i="48"/>
  <c r="E111" i="48"/>
  <c r="E10" i="48"/>
  <c r="E306" i="48"/>
  <c r="E11" i="48"/>
  <c r="E341" i="48"/>
  <c r="E156" i="48"/>
  <c r="E174" i="48"/>
  <c r="E351" i="48"/>
  <c r="E337" i="48"/>
  <c r="E289" i="48"/>
  <c r="E152" i="48"/>
  <c r="E327" i="48"/>
  <c r="E170" i="48"/>
  <c r="E110" i="48"/>
  <c r="E169" i="48"/>
  <c r="E283" i="48"/>
  <c r="E132" i="48"/>
  <c r="E79" i="48"/>
  <c r="E188" i="48"/>
  <c r="E328" i="48"/>
  <c r="E56" i="48"/>
  <c r="E326" i="48"/>
  <c r="E180" i="48"/>
  <c r="E312" i="48"/>
  <c r="E87" i="48"/>
  <c r="E316" i="48"/>
  <c r="E291" i="48"/>
  <c r="E116" i="48"/>
  <c r="E208" i="48"/>
  <c r="E335" i="48"/>
  <c r="E82" i="48"/>
  <c r="E63" i="48"/>
  <c r="E21" i="48"/>
  <c r="E202" i="48"/>
  <c r="E37" i="48"/>
  <c r="E39" i="48"/>
  <c r="E247" i="48"/>
  <c r="E106" i="48"/>
  <c r="E107" i="48"/>
  <c r="E350" i="48"/>
  <c r="E355" i="48"/>
  <c r="E249" i="48"/>
  <c r="E12" i="48"/>
  <c r="E251" i="48"/>
  <c r="E69" i="48"/>
  <c r="E83" i="48"/>
  <c r="E77" i="48"/>
  <c r="E348" i="48"/>
  <c r="E141" i="48"/>
  <c r="E122" i="48"/>
  <c r="E65" i="48"/>
  <c r="E144" i="48"/>
  <c r="E187" i="48"/>
  <c r="E177" i="48"/>
  <c r="E179" i="48"/>
  <c r="E153" i="48"/>
  <c r="E120" i="48"/>
  <c r="E155" i="48"/>
  <c r="E308" i="48"/>
  <c r="E123" i="48"/>
  <c r="E224" i="48"/>
  <c r="E16" i="48"/>
  <c r="E45" i="48"/>
  <c r="E230" i="48"/>
  <c r="E52" i="48"/>
  <c r="E44" i="48"/>
  <c r="E228" i="48"/>
  <c r="E178" i="48"/>
  <c r="E28" i="48"/>
  <c r="E19" i="48"/>
  <c r="E131" i="48"/>
  <c r="E263" i="48"/>
  <c r="E261" i="48"/>
  <c r="E266" i="48"/>
  <c r="E186" i="48"/>
  <c r="E105" i="48"/>
  <c r="E17" i="48"/>
  <c r="E302" i="48"/>
  <c r="E274" i="48"/>
  <c r="E296" i="48"/>
  <c r="E292" i="48"/>
  <c r="E6" i="48"/>
  <c r="E135" i="48"/>
  <c r="E108" i="48"/>
  <c r="E151" i="48"/>
  <c r="E246" i="48"/>
  <c r="E148" i="48"/>
  <c r="E222" i="48"/>
  <c r="E288" i="48"/>
  <c r="E134" i="48"/>
  <c r="E128" i="48"/>
  <c r="E173" i="48"/>
  <c r="E273" i="48"/>
  <c r="E255" i="48"/>
  <c r="E276" i="48"/>
  <c r="E204" i="48"/>
  <c r="E124" i="48"/>
  <c r="E353" i="48"/>
  <c r="E336" i="48"/>
  <c r="E14" i="48"/>
  <c r="E277" i="48"/>
  <c r="E264" i="48"/>
  <c r="E349" i="48"/>
  <c r="E183" i="48"/>
  <c r="E198" i="48"/>
  <c r="E290" i="48"/>
  <c r="E212" i="48"/>
  <c r="E68" i="48"/>
  <c r="E71" i="48"/>
  <c r="E25" i="48"/>
  <c r="E189" i="48"/>
  <c r="E32" i="48"/>
  <c r="E38" i="48"/>
  <c r="E207" i="48"/>
  <c r="E24" i="48"/>
  <c r="E164" i="48"/>
  <c r="E143" i="48"/>
  <c r="E294" i="48"/>
  <c r="E8" i="48"/>
  <c r="E80" i="48"/>
  <c r="E40" i="48"/>
  <c r="E317" i="48"/>
  <c r="E282" i="48"/>
  <c r="E181" i="48"/>
  <c r="E57" i="48"/>
  <c r="E66" i="48"/>
  <c r="E109" i="48"/>
  <c r="E59" i="48"/>
  <c r="E114" i="48"/>
  <c r="E265" i="48"/>
  <c r="E33" i="48"/>
  <c r="E269" i="48"/>
  <c r="E127" i="48"/>
  <c r="E165" i="48"/>
  <c r="E154" i="48"/>
  <c r="E346" i="48"/>
  <c r="E70" i="48"/>
  <c r="E49" i="48"/>
  <c r="E75" i="48"/>
  <c r="E185" i="48"/>
  <c r="E64" i="48"/>
  <c r="E345" i="48"/>
  <c r="E192" i="48"/>
  <c r="E307" i="48"/>
  <c r="E221" i="48"/>
  <c r="E103" i="48"/>
  <c r="E162" i="48"/>
  <c r="E362" i="48"/>
  <c r="E113" i="48"/>
  <c r="E112" i="48"/>
  <c r="E220" i="48"/>
  <c r="E99" i="48"/>
  <c r="E213" i="48"/>
  <c r="E20" i="48"/>
  <c r="E226" i="48"/>
  <c r="E145" i="48"/>
  <c r="E286" i="48"/>
  <c r="E364" i="48"/>
  <c r="E322" i="48"/>
  <c r="E323" i="48"/>
  <c r="E93" i="48"/>
  <c r="E299" i="48"/>
  <c r="E146" i="48"/>
  <c r="E200" i="48"/>
  <c r="E199" i="48"/>
  <c r="E91" i="48"/>
  <c r="E241" i="48"/>
  <c r="E197" i="48"/>
  <c r="E232" i="48"/>
  <c r="E149" i="48"/>
  <c r="E62" i="48"/>
  <c r="E223" i="48"/>
  <c r="E201" i="48"/>
  <c r="E104" i="48"/>
  <c r="E147" i="48"/>
  <c r="E160" i="48"/>
  <c r="E227" i="48"/>
  <c r="E138" i="48"/>
  <c r="E92" i="48"/>
  <c r="E357" i="48"/>
  <c r="E53" i="48"/>
  <c r="E363" i="48"/>
  <c r="E157" i="48"/>
  <c r="E304" i="48"/>
  <c r="E356" i="48"/>
  <c r="E26" i="48"/>
  <c r="E46" i="48"/>
  <c r="E139" i="48"/>
  <c r="E284" i="48"/>
  <c r="E9" i="48"/>
  <c r="E321" i="48"/>
  <c r="E97" i="48"/>
  <c r="E42" i="48"/>
  <c r="E219" i="48"/>
  <c r="E250" i="48"/>
  <c r="E280" i="48"/>
  <c r="E216" i="48"/>
  <c r="E303" i="48"/>
  <c r="E168" i="48"/>
  <c r="E18" i="48"/>
  <c r="E137" i="48"/>
  <c r="E191" i="48"/>
  <c r="E176" i="48"/>
  <c r="E163" i="48"/>
  <c r="E295" i="48"/>
  <c r="E13" i="48"/>
  <c r="E338" i="48"/>
  <c r="E195" i="48"/>
  <c r="E325" i="48"/>
  <c r="E211" i="48"/>
  <c r="E158" i="48"/>
  <c r="E330" i="48"/>
  <c r="E268" i="48"/>
  <c r="E214" i="48"/>
  <c r="E61" i="48"/>
  <c r="E7" i="48"/>
  <c r="E278" i="48"/>
  <c r="E218" i="48"/>
  <c r="E229" i="48"/>
  <c r="E344" i="48"/>
  <c r="E118" i="48"/>
  <c r="E298" i="48"/>
  <c r="E47" i="48"/>
  <c r="E329" i="48"/>
  <c r="E237" i="48"/>
  <c r="E85" i="48"/>
  <c r="E67" i="48"/>
  <c r="E95" i="48"/>
  <c r="E54" i="48"/>
  <c r="E340" i="48"/>
  <c r="E217" i="48"/>
  <c r="E258" i="48"/>
  <c r="E333" i="48"/>
  <c r="E215" i="48"/>
  <c r="E81" i="48"/>
  <c r="E76" i="48"/>
  <c r="E140" i="48"/>
  <c r="E184" i="48"/>
  <c r="E136" i="48"/>
  <c r="E252" i="48"/>
  <c r="E175" i="48"/>
  <c r="E171" i="48"/>
  <c r="E354" i="48"/>
  <c r="E318" i="48"/>
  <c r="E22" i="48"/>
  <c r="E74" i="48"/>
  <c r="E352" i="48"/>
  <c r="E260" i="48"/>
  <c r="E193" i="48"/>
  <c r="E243" i="48"/>
  <c r="E205" i="48"/>
  <c r="E360" i="48"/>
  <c r="E172" i="48"/>
  <c r="E314" i="48"/>
  <c r="E86" i="48"/>
  <c r="E2" i="48"/>
  <c r="E320" i="48"/>
  <c r="E225" i="48"/>
  <c r="E115" i="48"/>
  <c r="E239" i="48"/>
  <c r="E3" i="48"/>
  <c r="E305" i="48"/>
  <c r="E51" i="48"/>
  <c r="E15" i="48"/>
  <c r="E5" i="48"/>
  <c r="E23" i="48"/>
  <c r="E130" i="48"/>
  <c r="E343" i="48"/>
  <c r="E319" i="48"/>
  <c r="E117" i="48"/>
  <c r="E129" i="48"/>
  <c r="E262" i="48"/>
  <c r="E101" i="48"/>
  <c r="E210" i="48"/>
  <c r="E297" i="48"/>
  <c r="E315" i="48"/>
  <c r="E166" i="48"/>
  <c r="E60" i="48"/>
  <c r="E236" i="48"/>
  <c r="E30" i="48"/>
  <c r="E119" i="48"/>
  <c r="E347" i="48"/>
  <c r="E285" i="48"/>
  <c r="E358" i="48"/>
  <c r="E301" i="48"/>
  <c r="E121" i="48"/>
  <c r="E253" i="48"/>
  <c r="E150" i="48"/>
  <c r="E254" i="48"/>
  <c r="E126" i="48"/>
  <c r="E100" i="48"/>
  <c r="E48" i="48"/>
  <c r="E203" i="48"/>
  <c r="E55" i="48"/>
  <c r="E270" i="48"/>
  <c r="E361" i="48"/>
  <c r="E36" i="48"/>
  <c r="E339" i="48"/>
  <c r="E182" i="48"/>
  <c r="E209" i="48"/>
  <c r="E142" i="48"/>
  <c r="E332" i="48"/>
  <c r="E275" i="48"/>
  <c r="E248" i="48"/>
  <c r="E240" i="48"/>
  <c r="E31" i="48"/>
  <c r="E256" i="48"/>
  <c r="E238" i="48"/>
  <c r="E84" i="48"/>
  <c r="E287" i="48"/>
  <c r="E259" i="48"/>
  <c r="E102" i="48"/>
  <c r="E29" i="48"/>
  <c r="E27" i="48"/>
  <c r="E257" i="48"/>
  <c r="E167" i="48"/>
  <c r="E35" i="48"/>
  <c r="E96" i="48"/>
  <c r="E235" i="48"/>
  <c r="E309" i="48"/>
  <c r="E206" i="48"/>
  <c r="E94" i="48"/>
  <c r="E88" i="48"/>
  <c r="E300" i="48"/>
  <c r="E242" i="48"/>
  <c r="E271" i="48"/>
  <c r="E41" i="48"/>
  <c r="E331" i="48"/>
  <c r="E43" i="48"/>
  <c r="E161" i="48"/>
  <c r="E310" i="48"/>
  <c r="E245" i="48"/>
  <c r="E281" i="48"/>
  <c r="E159" i="48"/>
  <c r="E125" i="48"/>
  <c r="E293" i="48"/>
  <c r="E34" i="48"/>
  <c r="E73" i="48"/>
  <c r="E72" i="48"/>
  <c r="E233" i="48"/>
  <c r="E98" i="48"/>
  <c r="E90" i="48"/>
  <c r="E359" i="48"/>
  <c r="E311" i="48"/>
  <c r="E196" i="48"/>
  <c r="E272" i="48"/>
  <c r="E4" i="48"/>
  <c r="E58" i="48"/>
  <c r="E231" i="48"/>
  <c r="E342" i="48"/>
  <c r="E313" i="48"/>
  <c r="E324" i="48"/>
  <c r="D11" i="58" l="1"/>
  <c r="D19" i="58"/>
  <c r="D12" i="58"/>
  <c r="D23" i="58"/>
  <c r="D3" i="58"/>
  <c r="D9" i="58"/>
  <c r="D6" i="62"/>
  <c r="D9" i="62"/>
  <c r="D15" i="58"/>
  <c r="D19" i="62"/>
  <c r="D5" i="62"/>
  <c r="D12" i="62"/>
  <c r="D18" i="62"/>
  <c r="D31" i="62"/>
  <c r="D4" i="62"/>
  <c r="D15" i="62"/>
  <c r="D24" i="62"/>
  <c r="D7" i="58"/>
  <c r="D14" i="58"/>
  <c r="D11" i="62"/>
  <c r="D7" i="62"/>
  <c r="D16" i="62"/>
  <c r="D20" i="62"/>
  <c r="D8" i="58"/>
  <c r="D2" i="58"/>
  <c r="D4" i="58"/>
  <c r="D8" i="62"/>
  <c r="D25" i="62"/>
  <c r="D17" i="62"/>
  <c r="D23" i="62"/>
  <c r="D20" i="58"/>
  <c r="D5" i="58"/>
  <c r="D33" i="62"/>
  <c r="D2" i="62"/>
  <c r="D3" i="62"/>
  <c r="D30" i="62"/>
  <c r="D13" i="58"/>
  <c r="D10" i="58"/>
  <c r="D6" i="58"/>
  <c r="D27" i="62"/>
  <c r="D26" i="62"/>
  <c r="D21" i="62"/>
  <c r="D29" i="62"/>
  <c r="D21" i="58"/>
  <c r="D16" i="58"/>
  <c r="D28" i="62"/>
  <c r="D22" i="62"/>
  <c r="D14" i="62"/>
  <c r="D18" i="58"/>
  <c r="D22" i="58"/>
  <c r="D17" i="58"/>
  <c r="D13" i="62"/>
  <c r="D10" i="62"/>
  <c r="D32" i="62"/>
  <c r="D2" i="49"/>
  <c r="C2" i="49"/>
  <c r="B2" i="49"/>
  <c r="D4" i="49"/>
  <c r="C4" i="49"/>
  <c r="B4" i="49"/>
  <c r="D3" i="49"/>
  <c r="C3" i="49"/>
  <c r="B3" i="49"/>
  <c r="D176" i="55"/>
  <c r="D255" i="55"/>
  <c r="D118" i="55"/>
  <c r="D75" i="55"/>
  <c r="D263" i="55"/>
  <c r="D161" i="55"/>
  <c r="D237" i="55"/>
  <c r="D115" i="55"/>
  <c r="D279" i="55"/>
  <c r="D36" i="55"/>
  <c r="D102" i="55"/>
  <c r="D149" i="55"/>
  <c r="D178" i="55"/>
  <c r="D13" i="55"/>
  <c r="D197" i="55"/>
  <c r="D181" i="55"/>
  <c r="D257" i="55"/>
  <c r="D169" i="55"/>
  <c r="D268" i="55"/>
  <c r="D9" i="55"/>
  <c r="D204" i="55"/>
  <c r="D160" i="55"/>
  <c r="D109" i="55"/>
  <c r="D190" i="55"/>
  <c r="D146" i="55"/>
  <c r="D126" i="55"/>
  <c r="D186" i="55"/>
  <c r="D185" i="55"/>
  <c r="D32" i="55"/>
  <c r="D212" i="55"/>
  <c r="D136" i="55"/>
  <c r="D51" i="55"/>
  <c r="D222" i="55"/>
  <c r="D110" i="55"/>
  <c r="D217" i="55"/>
  <c r="D82" i="55"/>
  <c r="D243" i="55"/>
  <c r="D100" i="55"/>
  <c r="D79" i="55"/>
  <c r="D285" i="55"/>
  <c r="D233" i="55"/>
  <c r="D41" i="55"/>
  <c r="D8" i="55"/>
  <c r="D46" i="55"/>
  <c r="D96" i="55"/>
  <c r="D107" i="55"/>
  <c r="D179" i="55"/>
  <c r="D205" i="55"/>
  <c r="D213" i="55"/>
  <c r="D47" i="55"/>
  <c r="D134" i="55"/>
  <c r="D49" i="55"/>
  <c r="D61" i="55"/>
  <c r="D76" i="55"/>
  <c r="D74" i="55"/>
  <c r="D33" i="55"/>
  <c r="D201" i="55"/>
  <c r="D91" i="55"/>
  <c r="D159" i="55"/>
  <c r="D166" i="55"/>
  <c r="D192" i="55"/>
  <c r="D15" i="55"/>
  <c r="D199" i="55"/>
  <c r="D272" i="55"/>
  <c r="D139" i="55"/>
  <c r="D50" i="55"/>
  <c r="D122" i="55"/>
  <c r="D94" i="55"/>
  <c r="D54" i="55"/>
  <c r="D119" i="55"/>
  <c r="D230" i="55"/>
  <c r="D225" i="55"/>
  <c r="D65" i="55"/>
  <c r="D44" i="55"/>
  <c r="D58" i="55"/>
  <c r="D211" i="55"/>
  <c r="D145" i="55"/>
  <c r="D235" i="55"/>
  <c r="D152" i="55"/>
  <c r="D120" i="55"/>
  <c r="D224" i="55"/>
  <c r="D37" i="55"/>
  <c r="D21" i="55"/>
  <c r="D251" i="55"/>
  <c r="D43" i="55"/>
  <c r="D62" i="55"/>
  <c r="D86" i="55"/>
  <c r="D97" i="55"/>
  <c r="D89" i="55"/>
  <c r="D5" i="55"/>
  <c r="D88" i="55"/>
  <c r="D219" i="55"/>
  <c r="D173" i="55"/>
  <c r="D164" i="55"/>
  <c r="D24" i="55"/>
  <c r="D244" i="55"/>
  <c r="D299" i="55"/>
  <c r="D117" i="55"/>
  <c r="D78" i="55"/>
  <c r="D108" i="55"/>
  <c r="D16" i="55"/>
  <c r="D266" i="55"/>
  <c r="D247" i="55"/>
  <c r="D187" i="55"/>
  <c r="D87" i="55"/>
  <c r="D273" i="55"/>
  <c r="D70" i="55"/>
  <c r="D170" i="55"/>
  <c r="D284" i="55"/>
  <c r="D147" i="55"/>
  <c r="D193" i="55"/>
  <c r="D93" i="55"/>
  <c r="D153" i="55"/>
  <c r="D261" i="55"/>
  <c r="D232" i="55"/>
  <c r="D141" i="55"/>
  <c r="D259" i="55"/>
  <c r="D295" i="55"/>
  <c r="D35" i="55"/>
  <c r="D125" i="55"/>
  <c r="D174" i="55"/>
  <c r="D292" i="55"/>
  <c r="D168" i="55"/>
  <c r="D45" i="55"/>
  <c r="D221" i="55"/>
  <c r="D151" i="55"/>
  <c r="D60" i="55"/>
  <c r="D124" i="55"/>
  <c r="D241" i="55"/>
  <c r="D177" i="55"/>
  <c r="D306" i="55"/>
  <c r="D250" i="55"/>
  <c r="D310" i="55"/>
  <c r="D191" i="55"/>
  <c r="D206" i="55"/>
  <c r="D27" i="55"/>
  <c r="D227" i="55"/>
  <c r="D308" i="55"/>
  <c r="D300" i="55"/>
  <c r="D52" i="55"/>
  <c r="D3" i="55"/>
  <c r="D267" i="55"/>
  <c r="D165" i="55"/>
  <c r="D104" i="55"/>
  <c r="D172" i="55"/>
  <c r="D290" i="55"/>
  <c r="D23" i="55"/>
  <c r="D111" i="55"/>
  <c r="D254" i="55"/>
  <c r="D55" i="55"/>
  <c r="D103" i="55"/>
  <c r="D73" i="55"/>
  <c r="D64" i="55"/>
  <c r="D218" i="55"/>
  <c r="D245" i="55"/>
  <c r="D128" i="55"/>
  <c r="D264" i="55"/>
  <c r="D282" i="55"/>
  <c r="D116" i="55"/>
  <c r="D234" i="55"/>
  <c r="D157" i="55"/>
  <c r="D20" i="55"/>
  <c r="D112" i="55"/>
  <c r="D163" i="55"/>
  <c r="D31" i="55"/>
  <c r="D276" i="55"/>
  <c r="D303" i="55"/>
  <c r="D71" i="55"/>
  <c r="D39" i="55"/>
  <c r="D167" i="55"/>
  <c r="D67" i="55"/>
  <c r="D77" i="55"/>
  <c r="D30" i="55"/>
  <c r="D260" i="55"/>
  <c r="D183" i="55"/>
  <c r="D92" i="55"/>
  <c r="D11" i="55"/>
  <c r="D83" i="55"/>
  <c r="D19" i="55"/>
  <c r="D155" i="55"/>
  <c r="D4" i="55"/>
  <c r="D202" i="55"/>
  <c r="D26" i="55"/>
  <c r="D195" i="55"/>
  <c r="D175" i="55"/>
  <c r="D249" i="55"/>
  <c r="D135" i="55"/>
  <c r="D18" i="55"/>
  <c r="D154" i="55"/>
  <c r="D309" i="55"/>
  <c r="D137" i="55"/>
  <c r="D283" i="55"/>
  <c r="D291" i="55"/>
  <c r="D28" i="55"/>
  <c r="D236" i="55"/>
  <c r="D114" i="55"/>
  <c r="D22" i="55"/>
  <c r="D281" i="55"/>
  <c r="D25" i="55"/>
  <c r="D69" i="55"/>
  <c r="D123" i="55"/>
  <c r="D90" i="55"/>
  <c r="D29" i="55"/>
  <c r="D207" i="55"/>
  <c r="D17" i="55"/>
  <c r="D81" i="55"/>
  <c r="D287" i="55"/>
  <c r="D229" i="55"/>
  <c r="D6" i="55"/>
  <c r="D304" i="55"/>
  <c r="D240" i="55"/>
  <c r="D144" i="55"/>
  <c r="D274" i="55"/>
  <c r="D297" i="55"/>
  <c r="D262" i="55"/>
  <c r="D34" i="55"/>
  <c r="D132" i="55"/>
  <c r="D238" i="55"/>
  <c r="D95" i="55"/>
  <c r="D127" i="55"/>
  <c r="D256" i="55"/>
  <c r="D129" i="55"/>
  <c r="D101" i="55"/>
  <c r="D275" i="55"/>
  <c r="D278" i="55"/>
  <c r="D231" i="55"/>
  <c r="D85" i="55"/>
  <c r="D288" i="55"/>
  <c r="D294" i="55"/>
  <c r="D142" i="55"/>
  <c r="D66" i="55"/>
  <c r="D7" i="55"/>
  <c r="D56" i="55"/>
  <c r="D203" i="55"/>
  <c r="D210" i="55"/>
  <c r="D99" i="55"/>
  <c r="D10" i="55"/>
  <c r="D84" i="55"/>
  <c r="D63" i="55"/>
  <c r="D148" i="55"/>
  <c r="D133" i="55"/>
  <c r="D298" i="55"/>
  <c r="D214" i="55"/>
  <c r="D289" i="55"/>
  <c r="D302" i="55"/>
  <c r="D258" i="55"/>
  <c r="D209" i="55"/>
  <c r="D72" i="55"/>
  <c r="D271" i="55"/>
  <c r="D226" i="55"/>
  <c r="D286" i="55"/>
  <c r="D113" i="55"/>
  <c r="D228" i="55"/>
  <c r="D171" i="55"/>
  <c r="D188" i="55"/>
  <c r="D143" i="55"/>
  <c r="D138" i="55"/>
  <c r="D194" i="55"/>
  <c r="D215" i="55"/>
  <c r="D189" i="55"/>
  <c r="D57" i="55"/>
  <c r="D253" i="55"/>
  <c r="D242" i="55"/>
  <c r="D305" i="55"/>
  <c r="D208" i="55"/>
  <c r="D252" i="55"/>
  <c r="D184" i="55"/>
  <c r="D293" i="55"/>
  <c r="D301" i="55"/>
  <c r="D131" i="55"/>
  <c r="D180" i="55"/>
  <c r="D158" i="55"/>
  <c r="D216" i="55"/>
  <c r="D105" i="55"/>
  <c r="D270" i="55"/>
  <c r="D42" i="55"/>
  <c r="D198" i="55"/>
  <c r="D130" i="55"/>
  <c r="D296" i="55"/>
  <c r="D14" i="55"/>
  <c r="D200" i="55"/>
  <c r="D106" i="55"/>
  <c r="D156" i="55"/>
  <c r="D162" i="55"/>
  <c r="D40" i="55"/>
  <c r="D182" i="55"/>
  <c r="D2" i="55"/>
  <c r="D277" i="55"/>
  <c r="D280" i="55"/>
  <c r="D220" i="55"/>
  <c r="D239" i="55"/>
  <c r="D53" i="55"/>
  <c r="D12" i="55"/>
  <c r="D223" i="55"/>
  <c r="D307" i="55"/>
  <c r="D48" i="55"/>
  <c r="D265" i="55"/>
  <c r="D269" i="55"/>
  <c r="D196" i="55"/>
  <c r="D150" i="55"/>
  <c r="D248" i="55"/>
  <c r="D140" i="55"/>
  <c r="D68" i="55"/>
  <c r="D38" i="55"/>
  <c r="D121" i="55"/>
  <c r="D59" i="55"/>
  <c r="D246" i="55"/>
  <c r="D98" i="55"/>
  <c r="D80" i="55"/>
  <c r="E6" i="62" l="1"/>
  <c r="E13" i="58"/>
  <c r="E240" i="55"/>
  <c r="E13" i="62"/>
  <c r="E18" i="58"/>
  <c r="E16" i="58"/>
  <c r="E2" i="58"/>
  <c r="E5" i="58"/>
  <c r="E4" i="58"/>
  <c r="E12" i="58"/>
  <c r="E207" i="55"/>
  <c r="E297" i="55"/>
  <c r="E21" i="58"/>
  <c r="E143" i="55"/>
  <c r="E8" i="58"/>
  <c r="E9" i="58"/>
  <c r="E11" i="58"/>
  <c r="E94" i="55"/>
  <c r="E131" i="55"/>
  <c r="E269" i="55"/>
  <c r="E290" i="55"/>
  <c r="E174" i="55"/>
  <c r="E178" i="55"/>
  <c r="E44" i="55"/>
  <c r="E255" i="55"/>
  <c r="E15" i="55"/>
  <c r="E214" i="55"/>
  <c r="E204" i="55"/>
  <c r="E84" i="55"/>
  <c r="E180" i="55"/>
  <c r="E145" i="55"/>
  <c r="E187" i="55"/>
  <c r="E228" i="55"/>
  <c r="E67" i="55"/>
  <c r="E263" i="55"/>
  <c r="E62" i="55"/>
  <c r="E310" i="55"/>
  <c r="E3" i="55"/>
  <c r="E2" i="73" s="1"/>
  <c r="E2" i="111" s="1"/>
  <c r="E226" i="55"/>
  <c r="E33" i="55"/>
  <c r="E20" i="58"/>
  <c r="E149" i="55"/>
  <c r="E41" i="55"/>
  <c r="E182" i="55"/>
  <c r="E39" i="55"/>
  <c r="E185" i="55"/>
  <c r="E134" i="55"/>
  <c r="E221" i="55"/>
  <c r="E158" i="55"/>
  <c r="E235" i="55"/>
  <c r="E50" i="55"/>
  <c r="E8" i="62"/>
  <c r="E272" i="55"/>
  <c r="E91" i="55"/>
  <c r="E3" i="62"/>
  <c r="E104" i="55"/>
  <c r="E288" i="55"/>
  <c r="E110" i="55"/>
  <c r="E299" i="55"/>
  <c r="E262" i="55"/>
  <c r="E245" i="55"/>
  <c r="E232" i="55"/>
  <c r="E48" i="55"/>
  <c r="E19" i="62"/>
  <c r="E259" i="55"/>
  <c r="E10" i="55"/>
  <c r="E81" i="55"/>
  <c r="E97" i="55"/>
  <c r="E246" i="55"/>
  <c r="E30" i="55"/>
  <c r="E249" i="55"/>
  <c r="E55" i="55"/>
  <c r="E14" i="62"/>
  <c r="E293" i="55"/>
  <c r="E254" i="55"/>
  <c r="E179" i="55"/>
  <c r="E192" i="55"/>
  <c r="E229" i="55"/>
  <c r="E42" i="55"/>
  <c r="E82" i="55"/>
  <c r="E119" i="55"/>
  <c r="E198" i="55"/>
  <c r="E186" i="55"/>
  <c r="E163" i="55"/>
  <c r="E247" i="55"/>
  <c r="E116" i="55"/>
  <c r="E280" i="55"/>
  <c r="E2" i="62"/>
  <c r="E9" i="62"/>
  <c r="E88" i="55"/>
  <c r="E15" i="62"/>
  <c r="E32" i="62"/>
  <c r="E286" i="55"/>
  <c r="E72" i="55"/>
  <c r="E284" i="55"/>
  <c r="E109" i="55"/>
  <c r="E264" i="55"/>
  <c r="E197" i="55"/>
  <c r="E16" i="55"/>
  <c r="E11" i="62"/>
  <c r="E30" i="62"/>
  <c r="E80" i="55"/>
  <c r="E127" i="55"/>
  <c r="E188" i="55"/>
  <c r="E26" i="55"/>
  <c r="E126" i="55"/>
  <c r="E12" i="55"/>
  <c r="E281" i="55"/>
  <c r="E166" i="55"/>
  <c r="E69" i="55"/>
  <c r="E121" i="55"/>
  <c r="E172" i="55"/>
  <c r="E20" i="62"/>
  <c r="E33" i="62"/>
  <c r="E5" i="55"/>
  <c r="E3" i="58"/>
  <c r="E14" i="58"/>
  <c r="E28" i="62"/>
  <c r="E276" i="55"/>
  <c r="E136" i="55"/>
  <c r="E231" i="55"/>
  <c r="E23" i="58"/>
  <c r="E10" i="58"/>
  <c r="E31" i="62"/>
  <c r="E216" i="55"/>
  <c r="E61" i="55"/>
  <c r="E25" i="55"/>
  <c r="E17" i="58"/>
  <c r="E171" i="55"/>
  <c r="E142" i="55"/>
  <c r="E21" i="55"/>
  <c r="E102" i="55"/>
  <c r="E200" i="55"/>
  <c r="E291" i="55"/>
  <c r="E209" i="55"/>
  <c r="E261" i="55"/>
  <c r="E138" i="55"/>
  <c r="E77" i="55"/>
  <c r="E93" i="55"/>
  <c r="E193" i="55"/>
  <c r="E15" i="58"/>
  <c r="E19" i="58"/>
  <c r="E6" i="58"/>
  <c r="E16" i="62"/>
  <c r="E9" i="55"/>
  <c r="E148" i="55"/>
  <c r="E8" i="55"/>
  <c r="E169" i="55"/>
  <c r="E295" i="55"/>
  <c r="E183" i="55"/>
  <c r="E117" i="55"/>
  <c r="E160" i="55"/>
  <c r="E217" i="55"/>
  <c r="E86" i="55"/>
  <c r="E65" i="55"/>
  <c r="E120" i="55"/>
  <c r="E105" i="55"/>
  <c r="E220" i="55"/>
  <c r="E251" i="55"/>
  <c r="E63" i="55"/>
  <c r="E22" i="58"/>
  <c r="E7" i="58"/>
  <c r="E152" i="55"/>
  <c r="E308" i="55"/>
  <c r="E99" i="55"/>
  <c r="E176" i="55"/>
  <c r="E132" i="55"/>
  <c r="E115" i="55"/>
  <c r="E151" i="55"/>
  <c r="E147" i="55"/>
  <c r="E133" i="55"/>
  <c r="E139" i="55"/>
  <c r="E18" i="55"/>
  <c r="E274" i="55"/>
  <c r="E125" i="55"/>
  <c r="E107" i="55"/>
  <c r="E181" i="55"/>
  <c r="E59" i="55"/>
  <c r="E301" i="55"/>
  <c r="E17" i="55"/>
  <c r="E27" i="55"/>
  <c r="E37" i="55"/>
  <c r="E167" i="55"/>
  <c r="E98" i="55"/>
  <c r="E2" i="55"/>
  <c r="E73" i="55"/>
  <c r="E100" i="55"/>
  <c r="E66" i="55"/>
  <c r="E43" i="55"/>
  <c r="E101" i="55"/>
  <c r="E22" i="62"/>
  <c r="E18" i="62"/>
  <c r="E26" i="62"/>
  <c r="E25" i="62"/>
  <c r="E250" i="55"/>
  <c r="E47" i="55"/>
  <c r="E92" i="55"/>
  <c r="E213" i="55"/>
  <c r="E54" i="55"/>
  <c r="E257" i="55"/>
  <c r="E189" i="55"/>
  <c r="E85" i="55"/>
  <c r="E277" i="55"/>
  <c r="E74" i="55"/>
  <c r="E70" i="55"/>
  <c r="E206" i="55"/>
  <c r="E244" i="55"/>
  <c r="E307" i="55"/>
  <c r="E224" i="55"/>
  <c r="E79" i="55"/>
  <c r="E241" i="55"/>
  <c r="E237" i="55"/>
  <c r="E190" i="55"/>
  <c r="E210" i="55"/>
  <c r="E144" i="55"/>
  <c r="E253" i="55"/>
  <c r="E298" i="55"/>
  <c r="E24" i="55"/>
  <c r="E294" i="55"/>
  <c r="E22" i="55"/>
  <c r="E4" i="55"/>
  <c r="E199" i="55"/>
  <c r="E248" i="55"/>
  <c r="E87" i="55"/>
  <c r="E68" i="55"/>
  <c r="E168" i="55"/>
  <c r="E273" i="55"/>
  <c r="E211" i="55"/>
  <c r="E95" i="55"/>
  <c r="E146" i="55"/>
  <c r="E76" i="55"/>
  <c r="E36" i="55"/>
  <c r="E282" i="55"/>
  <c r="E175" i="55"/>
  <c r="E302" i="55"/>
  <c r="E156" i="55"/>
  <c r="E278" i="55"/>
  <c r="E56" i="55"/>
  <c r="E223" i="55"/>
  <c r="E141" i="55"/>
  <c r="E40" i="55"/>
  <c r="E202" i="55"/>
  <c r="E137" i="55"/>
  <c r="E287" i="55"/>
  <c r="E111" i="55"/>
  <c r="E122" i="55"/>
  <c r="E12" i="62"/>
  <c r="E7" i="62"/>
  <c r="E29" i="62"/>
  <c r="E17" i="62"/>
  <c r="E89" i="55"/>
  <c r="E283" i="55"/>
  <c r="E195" i="55"/>
  <c r="E233" i="55"/>
  <c r="E161" i="55"/>
  <c r="E51" i="55"/>
  <c r="E60" i="55"/>
  <c r="E275" i="55"/>
  <c r="E165" i="55"/>
  <c r="E236" i="55"/>
  <c r="E289" i="55"/>
  <c r="E19" i="55"/>
  <c r="E268" i="55"/>
  <c r="E230" i="55"/>
  <c r="E123" i="55"/>
  <c r="E256" i="55"/>
  <c r="E135" i="55"/>
  <c r="E20" i="55"/>
  <c r="E306" i="55"/>
  <c r="E173" i="55"/>
  <c r="E35" i="55"/>
  <c r="E112" i="55"/>
  <c r="E154" i="55"/>
  <c r="E266" i="55"/>
  <c r="E155" i="55"/>
  <c r="E252" i="55"/>
  <c r="E130" i="55"/>
  <c r="E203" i="55"/>
  <c r="E124" i="55"/>
  <c r="E242" i="55"/>
  <c r="E304" i="55"/>
  <c r="E159" i="55"/>
  <c r="E28" i="55"/>
  <c r="E212" i="55"/>
  <c r="E23" i="55"/>
  <c r="E108" i="55"/>
  <c r="E75" i="55"/>
  <c r="E52" i="55"/>
  <c r="E23" i="62"/>
  <c r="E27" i="62"/>
  <c r="E4" i="62"/>
  <c r="E10" i="62"/>
  <c r="E13" i="55"/>
  <c r="E6" i="55"/>
  <c r="E196" i="55"/>
  <c r="E11" i="55"/>
  <c r="E234" i="55"/>
  <c r="E285" i="55"/>
  <c r="E114" i="55"/>
  <c r="E38" i="55"/>
  <c r="E300" i="55"/>
  <c r="E309" i="55"/>
  <c r="E239" i="55"/>
  <c r="E205" i="55"/>
  <c r="E64" i="55"/>
  <c r="E184" i="55"/>
  <c r="E118" i="55"/>
  <c r="E201" i="55"/>
  <c r="E113" i="55"/>
  <c r="E53" i="55"/>
  <c r="E191" i="55"/>
  <c r="E267" i="55"/>
  <c r="E71" i="55"/>
  <c r="E162" i="55"/>
  <c r="E265" i="55"/>
  <c r="E296" i="55"/>
  <c r="E57" i="55"/>
  <c r="E292" i="55"/>
  <c r="E164" i="55"/>
  <c r="E103" i="55"/>
  <c r="E129" i="55"/>
  <c r="E219" i="55"/>
  <c r="E194" i="55"/>
  <c r="E260" i="55"/>
  <c r="E140" i="55"/>
  <c r="E215" i="55"/>
  <c r="E46" i="55"/>
  <c r="E7" i="55"/>
  <c r="E305" i="55"/>
  <c r="E45" i="55"/>
  <c r="E83" i="55"/>
  <c r="E24" i="62"/>
  <c r="E5" i="62"/>
  <c r="E21" i="62"/>
  <c r="E238" i="55"/>
  <c r="E222" i="55"/>
  <c r="E150" i="55"/>
  <c r="E153" i="55"/>
  <c r="E227" i="55"/>
  <c r="E106" i="55"/>
  <c r="E243" i="55"/>
  <c r="E170" i="55"/>
  <c r="E128" i="55"/>
  <c r="E90" i="55"/>
  <c r="E34" i="55"/>
  <c r="E157" i="55"/>
  <c r="E270" i="55"/>
  <c r="E29" i="55"/>
  <c r="E177" i="55"/>
  <c r="E58" i="55"/>
  <c r="E279" i="55"/>
  <c r="E271" i="55"/>
  <c r="E96" i="55"/>
  <c r="E14" i="55"/>
  <c r="E49" i="55"/>
  <c r="E78" i="55"/>
  <c r="E303" i="55"/>
  <c r="E225" i="55"/>
  <c r="E31" i="55"/>
  <c r="E218" i="55"/>
  <c r="E32" i="55"/>
  <c r="E208" i="55"/>
  <c r="E258" i="55"/>
  <c r="E348" i="73" l="1"/>
  <c r="E350" i="111" s="1"/>
  <c r="E345" i="73"/>
  <c r="E346" i="111" s="1"/>
  <c r="E357" i="73"/>
  <c r="E348" i="111" s="1"/>
  <c r="E363" i="73"/>
  <c r="E361" i="111" s="1"/>
  <c r="E360" i="73"/>
  <c r="E355" i="111" s="1"/>
  <c r="E346" i="73"/>
  <c r="E347" i="111" s="1"/>
  <c r="E347" i="73"/>
  <c r="E349" i="111" s="1"/>
  <c r="E343" i="73"/>
  <c r="E343" i="111" s="1"/>
  <c r="E361" i="73"/>
  <c r="E357" i="111" s="1"/>
  <c r="E352" i="73"/>
  <c r="E354" i="111" s="1"/>
  <c r="E351" i="73"/>
  <c r="E353" i="111" s="1"/>
  <c r="E364" i="73"/>
  <c r="E364" i="111" s="1"/>
  <c r="E362" i="73"/>
  <c r="E359" i="111" s="1"/>
  <c r="E353" i="73"/>
  <c r="E356" i="111" s="1"/>
  <c r="E356" i="73"/>
  <c r="E344" i="111" s="1"/>
  <c r="E358" i="73"/>
  <c r="E362" i="111" s="1"/>
  <c r="E359" i="73"/>
  <c r="E363" i="111" s="1"/>
  <c r="E350" i="73"/>
  <c r="E352" i="111" s="1"/>
  <c r="E355" i="73"/>
  <c r="E360" i="111" s="1"/>
  <c r="E354" i="73"/>
  <c r="E358" i="111" s="1"/>
  <c r="E349" i="73"/>
  <c r="E351" i="111" s="1"/>
  <c r="E344" i="73"/>
  <c r="E345" i="111" s="1"/>
  <c r="E323" i="73"/>
  <c r="E311" i="111" s="1"/>
  <c r="E337" i="73"/>
  <c r="E328" i="111" s="1"/>
  <c r="E311" i="73"/>
  <c r="E312" i="111" s="1"/>
  <c r="E322" i="73"/>
  <c r="E327" i="111" s="1"/>
  <c r="E324" i="73"/>
  <c r="E330" i="111" s="1"/>
  <c r="E335" i="73"/>
  <c r="E337" i="111" s="1"/>
  <c r="E315" i="73"/>
  <c r="E316" i="111" s="1"/>
  <c r="E339" i="73"/>
  <c r="E339" i="111" s="1"/>
  <c r="E329" i="73"/>
  <c r="E320" i="111" s="1"/>
  <c r="E341" i="73"/>
  <c r="E341" i="111" s="1"/>
  <c r="E316" i="73"/>
  <c r="E317" i="111" s="1"/>
  <c r="E331" i="73"/>
  <c r="E322" i="111" s="1"/>
  <c r="E330" i="73"/>
  <c r="E321" i="111" s="1"/>
  <c r="E325" i="73"/>
  <c r="E331" i="111" s="1"/>
  <c r="E313" i="73"/>
  <c r="E314" i="111" s="1"/>
  <c r="E327" i="73"/>
  <c r="E333" i="111" s="1"/>
  <c r="E328" i="73"/>
  <c r="E319" i="111" s="1"/>
  <c r="E340" i="73"/>
  <c r="E340" i="111" s="1"/>
  <c r="E312" i="73"/>
  <c r="E313" i="111" s="1"/>
  <c r="E319" i="73"/>
  <c r="E324" i="111" s="1"/>
  <c r="E320" i="73"/>
  <c r="E325" i="111" s="1"/>
  <c r="E334" i="73"/>
  <c r="E336" i="111" s="1"/>
  <c r="E321" i="73"/>
  <c r="E326" i="111" s="1"/>
  <c r="E332" i="73"/>
  <c r="E334" i="111" s="1"/>
  <c r="E342" i="73"/>
  <c r="E342" i="111" s="1"/>
  <c r="E326" i="73"/>
  <c r="E332" i="111" s="1"/>
  <c r="E336" i="73"/>
  <c r="E338" i="111" s="1"/>
  <c r="E333" i="73"/>
  <c r="E335" i="111" s="1"/>
  <c r="E338" i="73"/>
  <c r="E329" i="111" s="1"/>
  <c r="E317" i="73"/>
  <c r="E318" i="111" s="1"/>
  <c r="E318" i="73"/>
  <c r="E323" i="111" s="1"/>
  <c r="E314" i="73"/>
  <c r="E315" i="111" s="1"/>
  <c r="E78" i="73"/>
  <c r="E85" i="111" s="1"/>
  <c r="E204" i="73"/>
  <c r="E214" i="111" s="1"/>
  <c r="E77" i="73"/>
  <c r="E84" i="111" s="1"/>
  <c r="E155" i="73"/>
  <c r="E165" i="111" s="1"/>
  <c r="E153" i="73"/>
  <c r="E163" i="111" s="1"/>
  <c r="E92" i="73"/>
  <c r="E99" i="111" s="1"/>
  <c r="E9" i="73"/>
  <c r="E9" i="111" s="1"/>
  <c r="E170" i="73"/>
  <c r="E181" i="111" s="1"/>
  <c r="E182" i="73"/>
  <c r="E192" i="111" s="1"/>
  <c r="E5" i="73"/>
  <c r="E5" i="111" s="1"/>
  <c r="E234" i="73"/>
  <c r="E242" i="111" s="1"/>
  <c r="E100" i="73"/>
  <c r="E107" i="111" s="1"/>
  <c r="E224" i="73"/>
  <c r="E232" i="111" s="1"/>
  <c r="E51" i="73"/>
  <c r="E55" i="111" s="1"/>
  <c r="E41" i="73"/>
  <c r="E45" i="111" s="1"/>
  <c r="E274" i="73"/>
  <c r="E276" i="111" s="1"/>
  <c r="E192" i="73"/>
  <c r="E202" i="111" s="1"/>
  <c r="E242" i="73"/>
  <c r="E250" i="111" s="1"/>
  <c r="E284" i="73"/>
  <c r="E286" i="111" s="1"/>
  <c r="E252" i="73"/>
  <c r="E162" i="111" s="1"/>
  <c r="E271" i="73"/>
  <c r="E273" i="111" s="1"/>
  <c r="E289" i="73"/>
  <c r="E291" i="111" s="1"/>
  <c r="E138" i="73"/>
  <c r="E147" i="111" s="1"/>
  <c r="E106" i="73"/>
  <c r="E115" i="111" s="1"/>
  <c r="E79" i="73"/>
  <c r="E86" i="111" s="1"/>
  <c r="E218" i="73"/>
  <c r="E226" i="111" s="1"/>
  <c r="E43" i="73"/>
  <c r="E47" i="111" s="1"/>
  <c r="E199" i="73"/>
  <c r="E211" i="111" s="1"/>
  <c r="E142" i="73"/>
  <c r="E150" i="111" s="1"/>
  <c r="E222" i="73"/>
  <c r="E230" i="111" s="1"/>
  <c r="E31" i="73"/>
  <c r="E33" i="111" s="1"/>
  <c r="E211" i="73"/>
  <c r="E220" i="111" s="1"/>
  <c r="E93" i="73"/>
  <c r="E100" i="111" s="1"/>
  <c r="E244" i="73"/>
  <c r="E251" i="111" s="1"/>
  <c r="E183" i="73"/>
  <c r="E193" i="111" s="1"/>
  <c r="E216" i="73"/>
  <c r="E127" i="111" s="1"/>
  <c r="E253" i="73"/>
  <c r="E258" i="111" s="1"/>
  <c r="E166" i="73"/>
  <c r="E177" i="111" s="1"/>
  <c r="E184" i="73"/>
  <c r="E194" i="111" s="1"/>
  <c r="E69" i="73"/>
  <c r="E74" i="111" s="1"/>
  <c r="E22" i="73"/>
  <c r="E23" i="111" s="1"/>
  <c r="E37" i="73"/>
  <c r="E41" i="111" s="1"/>
  <c r="E212" i="73"/>
  <c r="E221" i="111" s="1"/>
  <c r="E89" i="73"/>
  <c r="E96" i="111" s="1"/>
  <c r="E154" i="73"/>
  <c r="E164" i="111" s="1"/>
  <c r="E177" i="73"/>
  <c r="E187" i="111" s="1"/>
  <c r="E126" i="73"/>
  <c r="E136" i="111" s="1"/>
  <c r="E81" i="73"/>
  <c r="E88" i="111" s="1"/>
  <c r="E150" i="73"/>
  <c r="E159" i="111" s="1"/>
  <c r="E280" i="73"/>
  <c r="E282" i="111" s="1"/>
  <c r="E221" i="73"/>
  <c r="E229" i="111" s="1"/>
  <c r="E255" i="73"/>
  <c r="E260" i="111" s="1"/>
  <c r="E145" i="73"/>
  <c r="E153" i="111" s="1"/>
  <c r="E39" i="73"/>
  <c r="E43" i="111" s="1"/>
  <c r="E83" i="73"/>
  <c r="E90" i="111" s="1"/>
  <c r="E240" i="73"/>
  <c r="E248" i="111" s="1"/>
  <c r="E173" i="73"/>
  <c r="E81" i="111" s="1"/>
  <c r="E10" i="73"/>
  <c r="E10" i="111" s="1"/>
  <c r="E290" i="73"/>
  <c r="E292" i="111" s="1"/>
  <c r="E36" i="73"/>
  <c r="E40" i="111" s="1"/>
  <c r="E146" i="73"/>
  <c r="E154" i="111" s="1"/>
  <c r="E295" i="73"/>
  <c r="E296" i="111" s="1"/>
  <c r="E94" i="73"/>
  <c r="E101" i="111" s="1"/>
  <c r="E14" i="73"/>
  <c r="E14" i="111" s="1"/>
  <c r="E282" i="73"/>
  <c r="E284" i="111" s="1"/>
  <c r="E118" i="73"/>
  <c r="E128" i="111" s="1"/>
  <c r="E148" i="73"/>
  <c r="E157" i="111" s="1"/>
  <c r="E270" i="73"/>
  <c r="E272" i="111" s="1"/>
  <c r="E45" i="73"/>
  <c r="E49" i="111" s="1"/>
  <c r="E61" i="73"/>
  <c r="E65" i="111" s="1"/>
  <c r="E152" i="73"/>
  <c r="E161" i="111" s="1"/>
  <c r="E296" i="73"/>
  <c r="E206" i="111" s="1"/>
  <c r="E16" i="73"/>
  <c r="E17" i="111" s="1"/>
  <c r="E26" i="73"/>
  <c r="E27" i="111" s="1"/>
  <c r="E23" i="73"/>
  <c r="E24" i="111" s="1"/>
  <c r="E169" i="73"/>
  <c r="E180" i="111" s="1"/>
  <c r="E105" i="73"/>
  <c r="E114" i="111" s="1"/>
  <c r="E251" i="73"/>
  <c r="E257" i="111" s="1"/>
  <c r="E243" i="73"/>
  <c r="E152" i="111" s="1"/>
  <c r="E214" i="73"/>
  <c r="E223" i="111" s="1"/>
  <c r="E165" i="73"/>
  <c r="E176" i="111" s="1"/>
  <c r="E133" i="73"/>
  <c r="E143" i="111" s="1"/>
  <c r="E104" i="73"/>
  <c r="E113" i="111" s="1"/>
  <c r="E72" i="73"/>
  <c r="E78" i="111" s="1"/>
  <c r="E237" i="73"/>
  <c r="E245" i="111" s="1"/>
  <c r="E213" i="73"/>
  <c r="E222" i="111" s="1"/>
  <c r="E268" i="73"/>
  <c r="E186" i="111" s="1"/>
  <c r="E12" i="73"/>
  <c r="E12" i="111" s="1"/>
  <c r="E179" i="73"/>
  <c r="E189" i="111" s="1"/>
  <c r="E121" i="73"/>
  <c r="E131" i="111" s="1"/>
  <c r="E58" i="73"/>
  <c r="E62" i="111" s="1"/>
  <c r="E175" i="73"/>
  <c r="E184" i="111" s="1"/>
  <c r="E96" i="73"/>
  <c r="E103" i="111" s="1"/>
  <c r="E220" i="73"/>
  <c r="E228" i="111" s="1"/>
  <c r="E101" i="73"/>
  <c r="E108" i="111" s="1"/>
  <c r="E103" i="73"/>
  <c r="E112" i="111" s="1"/>
  <c r="E140" i="73"/>
  <c r="E148" i="111" s="1"/>
  <c r="E262" i="73"/>
  <c r="E265" i="111" s="1"/>
  <c r="E257" i="73"/>
  <c r="E262" i="111" s="1"/>
  <c r="E6" i="73"/>
  <c r="E6" i="111" s="1"/>
  <c r="E275" i="73"/>
  <c r="E277" i="111" s="1"/>
  <c r="E144" i="73"/>
  <c r="E151" i="111" s="1"/>
  <c r="E120" i="73"/>
  <c r="E130" i="111" s="1"/>
  <c r="E46" i="73"/>
  <c r="E50" i="111" s="1"/>
  <c r="E70" i="73"/>
  <c r="E75" i="111" s="1"/>
  <c r="E263" i="73"/>
  <c r="E266" i="111" s="1"/>
  <c r="E172" i="73"/>
  <c r="E182" i="111" s="1"/>
  <c r="E266" i="73"/>
  <c r="E269" i="111" s="1"/>
  <c r="E137" i="73"/>
  <c r="E146" i="111" s="1"/>
  <c r="E112" i="73"/>
  <c r="E122" i="111" s="1"/>
  <c r="E194" i="73"/>
  <c r="E204" i="111" s="1"/>
  <c r="E258" i="73"/>
  <c r="E169" i="111" s="1"/>
  <c r="E267" i="73"/>
  <c r="E270" i="111" s="1"/>
  <c r="E162" i="73"/>
  <c r="E173" i="111" s="1"/>
  <c r="E197" i="73"/>
  <c r="E209" i="111" s="1"/>
  <c r="E122" i="73"/>
  <c r="E132" i="111" s="1"/>
  <c r="E124" i="73"/>
  <c r="E134" i="111" s="1"/>
  <c r="E128" i="73"/>
  <c r="E138" i="111" s="1"/>
  <c r="E228" i="73"/>
  <c r="E236" i="111" s="1"/>
  <c r="E143" i="73"/>
  <c r="E38" i="111" s="1"/>
  <c r="E272" i="73"/>
  <c r="E274" i="111" s="1"/>
  <c r="E110" i="73"/>
  <c r="E120" i="111" s="1"/>
  <c r="E181" i="73"/>
  <c r="E191" i="111" s="1"/>
  <c r="E231" i="73"/>
  <c r="E239" i="111" s="1"/>
  <c r="E63" i="73"/>
  <c r="E68" i="111" s="1"/>
  <c r="E160" i="73"/>
  <c r="E67" i="111" s="1"/>
  <c r="E158" i="73"/>
  <c r="E168" i="111" s="1"/>
  <c r="E250" i="73"/>
  <c r="E256" i="111" s="1"/>
  <c r="E283" i="73"/>
  <c r="E285" i="111" s="1"/>
  <c r="E256" i="73"/>
  <c r="E261" i="111" s="1"/>
  <c r="E27" i="73"/>
  <c r="E28" i="111" s="1"/>
  <c r="E34" i="73"/>
  <c r="E37" i="111" s="1"/>
  <c r="E233" i="73"/>
  <c r="E241" i="111" s="1"/>
  <c r="E111" i="73"/>
  <c r="E121" i="111" s="1"/>
  <c r="E245" i="73"/>
  <c r="E252" i="111" s="1"/>
  <c r="E276" i="73"/>
  <c r="E278" i="111" s="1"/>
  <c r="E99" i="73"/>
  <c r="E106" i="111" s="1"/>
  <c r="E223" i="73"/>
  <c r="E231" i="111" s="1"/>
  <c r="E293" i="73"/>
  <c r="E295" i="111" s="1"/>
  <c r="E303" i="73"/>
  <c r="E303" i="111" s="1"/>
  <c r="E259" i="73"/>
  <c r="E171" i="111" s="1"/>
  <c r="E287" i="73"/>
  <c r="E289" i="111" s="1"/>
  <c r="E273" i="73"/>
  <c r="E275" i="111" s="1"/>
  <c r="E33" i="73"/>
  <c r="E36" i="111" s="1"/>
  <c r="E55" i="73"/>
  <c r="E59" i="111" s="1"/>
  <c r="E248" i="73"/>
  <c r="E254" i="111" s="1"/>
  <c r="E65" i="73"/>
  <c r="E70" i="111" s="1"/>
  <c r="E130" i="73"/>
  <c r="E140" i="111" s="1"/>
  <c r="E64" i="73"/>
  <c r="E69" i="111" s="1"/>
  <c r="E307" i="73"/>
  <c r="E307" i="111" s="1"/>
  <c r="E159" i="73"/>
  <c r="E170" i="111" s="1"/>
  <c r="E279" i="73"/>
  <c r="E281" i="111" s="1"/>
  <c r="E249" i="73"/>
  <c r="E255" i="111" s="1"/>
  <c r="E15" i="73"/>
  <c r="E16" i="111" s="1"/>
  <c r="E238" i="73"/>
  <c r="E246" i="111" s="1"/>
  <c r="E305" i="73"/>
  <c r="E305" i="111" s="1"/>
  <c r="E203" i="73"/>
  <c r="E213" i="111" s="1"/>
  <c r="E108" i="73"/>
  <c r="E118" i="111" s="1"/>
  <c r="E147" i="73"/>
  <c r="E155" i="111" s="1"/>
  <c r="E308" i="73"/>
  <c r="E308" i="111" s="1"/>
  <c r="E299" i="73"/>
  <c r="E299" i="111" s="1"/>
  <c r="E168" i="73"/>
  <c r="E179" i="111" s="1"/>
  <c r="E141" i="73"/>
  <c r="E149" i="111" s="1"/>
  <c r="E292" i="73"/>
  <c r="E294" i="111" s="1"/>
  <c r="E28" i="73"/>
  <c r="E29" i="111" s="1"/>
  <c r="E102" i="73"/>
  <c r="E110" i="111" s="1"/>
  <c r="E66" i="73"/>
  <c r="E71" i="111" s="1"/>
  <c r="E227" i="73"/>
  <c r="E235" i="111" s="1"/>
  <c r="E134" i="73"/>
  <c r="E144" i="111" s="1"/>
  <c r="E115" i="73"/>
  <c r="E125" i="111" s="1"/>
  <c r="E209" i="73"/>
  <c r="E218" i="111" s="1"/>
  <c r="E206" i="73"/>
  <c r="E215" i="111" s="1"/>
  <c r="E29" i="73"/>
  <c r="E30" i="111" s="1"/>
  <c r="E139" i="73"/>
  <c r="E34" i="111" s="1"/>
  <c r="E301" i="73"/>
  <c r="E301" i="111" s="1"/>
  <c r="E71" i="73"/>
  <c r="E76" i="111" s="1"/>
  <c r="E176" i="73"/>
  <c r="E185" i="111" s="1"/>
  <c r="E254" i="73"/>
  <c r="E259" i="111" s="1"/>
  <c r="E297" i="73"/>
  <c r="E297" i="111" s="1"/>
  <c r="E186" i="73"/>
  <c r="E196" i="111" s="1"/>
  <c r="E67" i="73"/>
  <c r="E72" i="111" s="1"/>
  <c r="E80" i="73"/>
  <c r="E87" i="111" s="1"/>
  <c r="E281" i="73"/>
  <c r="E283" i="111" s="1"/>
  <c r="E90" i="73"/>
  <c r="E97" i="111" s="1"/>
  <c r="E114" i="73"/>
  <c r="E124" i="111" s="1"/>
  <c r="E310" i="73"/>
  <c r="E310" i="111" s="1"/>
  <c r="E25" i="73"/>
  <c r="E26" i="111" s="1"/>
  <c r="E196" i="73"/>
  <c r="E208" i="111" s="1"/>
  <c r="E54" i="73"/>
  <c r="E58" i="111" s="1"/>
  <c r="E60" i="73"/>
  <c r="E64" i="111" s="1"/>
  <c r="E127" i="73"/>
  <c r="E137" i="111" s="1"/>
  <c r="E131" i="73"/>
  <c r="E141" i="111" s="1"/>
  <c r="E20" i="73"/>
  <c r="E21" i="111" s="1"/>
  <c r="E47" i="73"/>
  <c r="E51" i="111" s="1"/>
  <c r="E44" i="73"/>
  <c r="E48" i="111" s="1"/>
  <c r="E48" i="73"/>
  <c r="E52" i="111" s="1"/>
  <c r="E226" i="73"/>
  <c r="E234" i="111" s="1"/>
  <c r="E178" i="73"/>
  <c r="E188" i="111" s="1"/>
  <c r="E200" i="73"/>
  <c r="E109" i="111" s="1"/>
  <c r="E49" i="73"/>
  <c r="E53" i="111" s="1"/>
  <c r="E75" i="73"/>
  <c r="E82" i="111" s="1"/>
  <c r="E157" i="73"/>
  <c r="E167" i="111" s="1"/>
  <c r="E208" i="73"/>
  <c r="E217" i="111" s="1"/>
  <c r="E269" i="73"/>
  <c r="E271" i="111" s="1"/>
  <c r="E132" i="73"/>
  <c r="E142" i="111" s="1"/>
  <c r="E187" i="73"/>
  <c r="E197" i="111" s="1"/>
  <c r="E189" i="73"/>
  <c r="E199" i="111" s="1"/>
  <c r="E135" i="73"/>
  <c r="E145" i="111" s="1"/>
  <c r="E123" i="73"/>
  <c r="E133" i="111" s="1"/>
  <c r="E190" i="73"/>
  <c r="E200" i="111" s="1"/>
  <c r="E59" i="73"/>
  <c r="E63" i="111" s="1"/>
  <c r="E236" i="73"/>
  <c r="E244" i="111" s="1"/>
  <c r="E215" i="73"/>
  <c r="E224" i="111" s="1"/>
  <c r="E24" i="73"/>
  <c r="E25" i="111" s="1"/>
  <c r="E109" i="73"/>
  <c r="E119" i="111" s="1"/>
  <c r="E32" i="73"/>
  <c r="E35" i="111" s="1"/>
  <c r="E87" i="73"/>
  <c r="E94" i="111" s="1"/>
  <c r="E302" i="73"/>
  <c r="E302" i="111" s="1"/>
  <c r="E260" i="73"/>
  <c r="E263" i="111" s="1"/>
  <c r="E113" i="73"/>
  <c r="E123" i="111" s="1"/>
  <c r="E265" i="73"/>
  <c r="E268" i="111" s="1"/>
  <c r="E84" i="73"/>
  <c r="E91" i="111" s="1"/>
  <c r="E207" i="73"/>
  <c r="E216" i="111" s="1"/>
  <c r="E277" i="73"/>
  <c r="E279" i="111" s="1"/>
  <c r="E294" i="73"/>
  <c r="E205" i="111" s="1"/>
  <c r="E195" i="73"/>
  <c r="E207" i="111" s="1"/>
  <c r="E53" i="73"/>
  <c r="E57" i="111" s="1"/>
  <c r="E264" i="73"/>
  <c r="E267" i="111" s="1"/>
  <c r="E8" i="73"/>
  <c r="E8" i="111" s="1"/>
  <c r="E278" i="73"/>
  <c r="E280" i="111" s="1"/>
  <c r="E21" i="73"/>
  <c r="E22" i="111" s="1"/>
  <c r="E117" i="73"/>
  <c r="E15" i="111" s="1"/>
  <c r="E19" i="73"/>
  <c r="E20" i="111" s="1"/>
  <c r="E107" i="73"/>
  <c r="E117" i="111" s="1"/>
  <c r="E42" i="73"/>
  <c r="E46" i="111" s="1"/>
  <c r="E309" i="73"/>
  <c r="E309" i="111" s="1"/>
  <c r="E35" i="73"/>
  <c r="E39" i="111" s="1"/>
  <c r="E57" i="73"/>
  <c r="E61" i="111" s="1"/>
  <c r="E68" i="73"/>
  <c r="E73" i="111" s="1"/>
  <c r="E30" i="73"/>
  <c r="E32" i="111" s="1"/>
  <c r="E95" i="73"/>
  <c r="E102" i="111" s="1"/>
  <c r="E156" i="73"/>
  <c r="E166" i="111" s="1"/>
  <c r="E62" i="73"/>
  <c r="E66" i="111" s="1"/>
  <c r="E235" i="73"/>
  <c r="E243" i="111" s="1"/>
  <c r="E191" i="73"/>
  <c r="E201" i="111" s="1"/>
  <c r="E161" i="73"/>
  <c r="E172" i="111" s="1"/>
  <c r="E17" i="73"/>
  <c r="E18" i="111" s="1"/>
  <c r="E171" i="73"/>
  <c r="E77" i="111" s="1"/>
  <c r="E288" i="73"/>
  <c r="E290" i="111" s="1"/>
  <c r="E97" i="73"/>
  <c r="E104" i="111" s="1"/>
  <c r="E74" i="73"/>
  <c r="E80" i="111" s="1"/>
  <c r="E116" i="73"/>
  <c r="E126" i="111" s="1"/>
  <c r="E163" i="73"/>
  <c r="E174" i="111" s="1"/>
  <c r="E286" i="73"/>
  <c r="E288" i="111" s="1"/>
  <c r="E261" i="73"/>
  <c r="E264" i="111" s="1"/>
  <c r="E151" i="73"/>
  <c r="E160" i="111" s="1"/>
  <c r="E38" i="73"/>
  <c r="E42" i="111" s="1"/>
  <c r="E198" i="73"/>
  <c r="E210" i="111" s="1"/>
  <c r="E225" i="73"/>
  <c r="E233" i="111" s="1"/>
  <c r="E210" i="73"/>
  <c r="E219" i="111" s="1"/>
  <c r="E125" i="73"/>
  <c r="E135" i="111" s="1"/>
  <c r="E3" i="73"/>
  <c r="E3" i="111" s="1"/>
  <c r="E298" i="73"/>
  <c r="E298" i="111" s="1"/>
  <c r="E85" i="73"/>
  <c r="E92" i="111" s="1"/>
  <c r="E76" i="73"/>
  <c r="E83" i="111" s="1"/>
  <c r="E219" i="73"/>
  <c r="E227" i="111" s="1"/>
  <c r="E86" i="73"/>
  <c r="E93" i="111" s="1"/>
  <c r="E119" i="73"/>
  <c r="E129" i="111" s="1"/>
  <c r="E193" i="73"/>
  <c r="E203" i="111" s="1"/>
  <c r="E180" i="73"/>
  <c r="E190" i="111" s="1"/>
  <c r="E229" i="73"/>
  <c r="E237" i="111" s="1"/>
  <c r="E167" i="73"/>
  <c r="E178" i="111" s="1"/>
  <c r="E88" i="73"/>
  <c r="E95" i="111" s="1"/>
  <c r="E241" i="73"/>
  <c r="E249" i="111" s="1"/>
  <c r="E239" i="73"/>
  <c r="E247" i="111" s="1"/>
  <c r="E11" i="73"/>
  <c r="E11" i="111" s="1"/>
  <c r="E52" i="73"/>
  <c r="E56" i="111" s="1"/>
  <c r="E40" i="73"/>
  <c r="E44" i="111" s="1"/>
  <c r="E56" i="73"/>
  <c r="E60" i="111" s="1"/>
  <c r="E230" i="73"/>
  <c r="E238" i="111" s="1"/>
  <c r="E149" i="73"/>
  <c r="E158" i="111" s="1"/>
  <c r="E306" i="73"/>
  <c r="E306" i="111" s="1"/>
  <c r="E91" i="73"/>
  <c r="E98" i="111" s="1"/>
  <c r="E300" i="73"/>
  <c r="E300" i="111" s="1"/>
  <c r="E185" i="73"/>
  <c r="E195" i="111" s="1"/>
  <c r="E291" i="73"/>
  <c r="E293" i="111" s="1"/>
  <c r="E82" i="73"/>
  <c r="E89" i="111" s="1"/>
  <c r="E136" i="73"/>
  <c r="E31" i="111" s="1"/>
  <c r="E98" i="73"/>
  <c r="E105" i="111" s="1"/>
  <c r="E247" i="73"/>
  <c r="E156" i="111" s="1"/>
  <c r="E50" i="73"/>
  <c r="E54" i="111" s="1"/>
  <c r="E18" i="73"/>
  <c r="E19" i="111" s="1"/>
  <c r="E202" i="73"/>
  <c r="E212" i="111" s="1"/>
  <c r="E232" i="73"/>
  <c r="E240" i="111" s="1"/>
  <c r="E7" i="73"/>
  <c r="E7" i="111" s="1"/>
  <c r="E201" i="73"/>
  <c r="E111" i="111" s="1"/>
  <c r="E4" i="73"/>
  <c r="E4" i="111" s="1"/>
  <c r="E205" i="73"/>
  <c r="E116" i="111" s="1"/>
  <c r="E164" i="73"/>
  <c r="E175" i="111" s="1"/>
  <c r="E188" i="73"/>
  <c r="E198" i="111" s="1"/>
  <c r="E129" i="73"/>
  <c r="E139" i="111" s="1"/>
  <c r="E304" i="73"/>
  <c r="E304" i="111" s="1"/>
  <c r="E217" i="73"/>
  <c r="E225" i="111" s="1"/>
  <c r="E13" i="73"/>
  <c r="E13" i="111" s="1"/>
  <c r="E285" i="73"/>
  <c r="E287" i="111" s="1"/>
  <c r="E174" i="73"/>
  <c r="E183" i="111" s="1"/>
  <c r="E246" i="73"/>
  <c r="E253" i="111" s="1"/>
  <c r="E73" i="73"/>
  <c r="E79" i="1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<sst xmlns="http://schemas.openxmlformats.org/spreadsheetml/2006/main" count="101327" uniqueCount="1482">
  <si>
    <t>Spreadsheet model underpinning categorisation of places for the Levelling Up Fund</t>
  </si>
  <si>
    <t>Purpose of spreadsheet</t>
  </si>
  <si>
    <t xml:space="preserve">This spreadsheet shows all the steps that were taken in using data to assign local authorities in England, Scotland and Wales to categories 1, 2 and 3 in the context of the Levelling Up Fund. Specifically, the spreadsheet shows the datasets that were used and where they can be found, how inputs were constructed when data values were missing, how indicator index scores were calculated from inputs, how GB and national index scores were calculated from constituent indicator index scores and how indices were used to assign local authorities to categories. </t>
  </si>
  <si>
    <t>Sheet colour code</t>
  </si>
  <si>
    <t>Sheet colour</t>
  </si>
  <si>
    <t>Sheet type</t>
  </si>
  <si>
    <t>Grey</t>
  </si>
  <si>
    <t>Spreadsheet guidance</t>
  </si>
  <si>
    <t>Green</t>
  </si>
  <si>
    <t>Data and input construction</t>
  </si>
  <si>
    <t>Red</t>
  </si>
  <si>
    <t>Methodology step 1 (GB index and resulting number of local authorities per category per nation)</t>
  </si>
  <si>
    <t>Blue</t>
  </si>
  <si>
    <t>Methodology step 2 (national indices and resulting categories for local authorities)</t>
  </si>
  <si>
    <t>Yellow</t>
  </si>
  <si>
    <t>Methodology step 3 (Resulting categories for local authorities considering previous categories in round one)</t>
  </si>
  <si>
    <t>Sheet name code</t>
  </si>
  <si>
    <t xml:space="preserve">The table below describes the content that sheets with different sheet names hold. 
Some of the sheets serve the same purpose in the context of different sheet types, different target metrics or different indices. Where this is the case, the sheet names are composed of the relevant sheet type/ target metric(s)/ index; a hyphen and the same sheet extension. In the table below, the changing sheet type/ target metric(s)/ index is presented in square brackets (i.e. "[]") and the changing year is a suffix also in square brackets. An example of [target metric(s)]-LA_d_[year] would be Dwellings_vacancy_S-LA_d_2021. It should be noted certain sheet names contain abbreviations. For instance, "E", "W" and "S" are used to refer to England, Wales and Scotland, respectively. 
</t>
  </si>
  <si>
    <t>Sheet name</t>
  </si>
  <si>
    <t>Sheet content</t>
  </si>
  <si>
    <t>Spreadsheet_guide</t>
  </si>
  <si>
    <t>A guide for navigating this spreadsheet</t>
  </si>
  <si>
    <t>[sheet type]&gt;</t>
  </si>
  <si>
    <t>None (This sheet indicates the sheet type of subsequent sheets.)</t>
  </si>
  <si>
    <t>List_of_sheets</t>
  </si>
  <si>
    <t>A list of the sheets in the spreadsheet and hyperlinks to access them</t>
  </si>
  <si>
    <t>Access_to_data</t>
  </si>
  <si>
    <t>Links and paths for accessing datasets used in the model, valid as of the 24 January 2022</t>
  </si>
  <si>
    <t>[target metric(s)]-LA_data</t>
  </si>
  <si>
    <t>Raw local authority data for the target metric (To ensure consistency in local authority names and codes across the spreadsheet, some local authority names and codes might be different from those displayed in the data source(s). In contrast, the data headings are kept consistent with the headings in the data source(s) to make it easy to identify relevant columns.)</t>
  </si>
  <si>
    <t>[target metric(s)]-LA_d_[year]</t>
  </si>
  <si>
    <t>[target metric(s)]-miss_val_d_[year]</t>
  </si>
  <si>
    <t>Raw aggregated area data to use as local authority input where local authority data is missing for the target metric for a reason other than local authority boundary changes, labelled as per source(s)</t>
  </si>
  <si>
    <t>[target metric(s)]-miss_val_c_[year]</t>
  </si>
  <si>
    <t>Constructed local authority input for local authorities where raw data on target metric is not available</t>
  </si>
  <si>
    <t>[target metric(s)]-inputs_1</t>
  </si>
  <si>
    <t>Some final local authority inputs feeding into model for target metric</t>
  </si>
  <si>
    <t>[target metric(s)]-inputs_2</t>
  </si>
  <si>
    <t>Some final local authority inputs feeding into model for target metric (includes local authorities not included in [target metric]-inputs1)</t>
  </si>
  <si>
    <t>[target metric(s)]-inputs_3</t>
  </si>
  <si>
    <t>Some final local authority inputs feeding into model for target metric (includes local authorities not included in [target metric]-inputs2 or [target metric]-inputs1)</t>
  </si>
  <si>
    <t>[target metric(s)]-all_inputs</t>
  </si>
  <si>
    <t>All final local authority inputs feeding into model for target metric</t>
  </si>
  <si>
    <t>[target metric(s)]-new_boundaries_1</t>
  </si>
  <si>
    <t>Data relevant for estimating local authority inputs, for local authorities not included in the dataset due to local authority boundary changes (this includes target metric data for constituent local authorities and in some cases, data relating to a weighting metric)</t>
  </si>
  <si>
    <t>[target metric(s)]-new_boundaries_2</t>
  </si>
  <si>
    <t xml:space="preserve">Local authority estimates for local authorities not included in the dataset due to local authority boundary changes. </t>
  </si>
  <si>
    <t>[target metric(s)]-new_boundaries_3</t>
  </si>
  <si>
    <t>Further local authority estimates and aggregations for local authorities not included in the dataset due to local authority boundary changes.</t>
  </si>
  <si>
    <t>[target metric(s)]-weights_data</t>
  </si>
  <si>
    <t>Data used to determine target metrics relative weights</t>
  </si>
  <si>
    <t>[target metric(s)]-weighs_input</t>
  </si>
  <si>
    <t>Target metrics relative weights</t>
  </si>
  <si>
    <t>[index]-weights_[round]</t>
  </si>
  <si>
    <t>Indicators and weights making up the index</t>
  </si>
  <si>
    <t>[index]-scores_[round]</t>
  </si>
  <si>
    <t>Resulting index and indicator scores for all local authorities</t>
  </si>
  <si>
    <t>LAs_by_category_by_nation</t>
  </si>
  <si>
    <t>Resulting number of local authorities in each category for each nation</t>
  </si>
  <si>
    <t>[index]-categories_[round]</t>
  </si>
  <si>
    <t>Resulting categories for all local authorities (These sheets contain ouputs from the national indices)</t>
  </si>
  <si>
    <t>[index]-missing_LAs_[round]</t>
  </si>
  <si>
    <t>Constructed categories for local authorities not included in the index due to local authority boundary changes.</t>
  </si>
  <si>
    <t>[index]-categories_initial</t>
  </si>
  <si>
    <t>Resulting categories for all local authorities without considering local authorities placement in the previous index.</t>
  </si>
  <si>
    <t>[index]-categories_final</t>
  </si>
  <si>
    <t>Resulting categories for all local authorities (This sheet contain ouputs from the national indices)</t>
  </si>
  <si>
    <t>Column headings</t>
  </si>
  <si>
    <t>Many of the column headings are different across sheets and employ language from the data sources and/or the methodology note. The table below describes some of the headings that are recurrent across sheets.</t>
  </si>
  <si>
    <t>Column heading</t>
  </si>
  <si>
    <t>Column description</t>
  </si>
  <si>
    <t>LA 21 name</t>
  </si>
  <si>
    <t>Names of places that are local authorities in 2021</t>
  </si>
  <si>
    <t>LA 21 code</t>
  </si>
  <si>
    <t>Codes for places that are local authorities in 2021</t>
  </si>
  <si>
    <t>LA 20 name</t>
  </si>
  <si>
    <t>Names of places that are local authorities in 2020</t>
  </si>
  <si>
    <t>LA 20 code</t>
  </si>
  <si>
    <t>Codes for places that are local authorities in 2020</t>
  </si>
  <si>
    <t>LA name</t>
  </si>
  <si>
    <t>Names of places that are or have been local authorities</t>
  </si>
  <si>
    <t>LA code</t>
  </si>
  <si>
    <t>Codes for places that are or have been local authorities</t>
  </si>
  <si>
    <t>LA (previous) name</t>
  </si>
  <si>
    <t>Names of places that were local authorities prior to 2021 but are no longer local authorities in 2021</t>
  </si>
  <si>
    <t>LA (previous) code</t>
  </si>
  <si>
    <t>Codes for places that were local authorities prior to 2021 but are no longer local authorities in 2021</t>
  </si>
  <si>
    <t>Sheet notes</t>
  </si>
  <si>
    <t>Please see sheet notes at the bottom of sheets.</t>
  </si>
  <si>
    <t>Spreadsheet_guidance&gt;</t>
  </si>
  <si>
    <t>Data_and_input construction&gt;</t>
  </si>
  <si>
    <t>Unemployment-LA_data</t>
  </si>
  <si>
    <t>Unemployment-miss_val_d_20-21</t>
  </si>
  <si>
    <t>Unemployment-miss_val_d_19-20</t>
  </si>
  <si>
    <t>Unemployment-all_inputs</t>
  </si>
  <si>
    <t>Skills-LA_data</t>
  </si>
  <si>
    <t>Skills-miss_val_d_2020</t>
  </si>
  <si>
    <t>Skills-miss_val_d_2019</t>
  </si>
  <si>
    <t>Skills-all_inputs</t>
  </si>
  <si>
    <t>Productivity-LA_data</t>
  </si>
  <si>
    <t>Productivity-all_inputs</t>
  </si>
  <si>
    <t>Journey_time-LA_data</t>
  </si>
  <si>
    <t>Journey_time-inputs_1</t>
  </si>
  <si>
    <t>Journey_time-new_boundaries_1</t>
  </si>
  <si>
    <t>Journey_time-new_boundaries_2</t>
  </si>
  <si>
    <t>Journey_time-all_inputs</t>
  </si>
  <si>
    <t>Journey_time-weights_data</t>
  </si>
  <si>
    <t>Journey_time-weights_input</t>
  </si>
  <si>
    <t>Comm_vacancy-LA_data</t>
  </si>
  <si>
    <t>Comm_vacancy-inputs_1</t>
  </si>
  <si>
    <t>Comm_vacancy-inputs_2</t>
  </si>
  <si>
    <t>Comm_vacancy-new_boundaries_1</t>
  </si>
  <si>
    <t>Comm_vacancy-new_boundaries_2</t>
  </si>
  <si>
    <t>Comm_vacancy-new_boundaries_3</t>
  </si>
  <si>
    <t>Comm_vacancy-inputs_3</t>
  </si>
  <si>
    <t>Comm_vacancy-all_inputs</t>
  </si>
  <si>
    <t>Dwellings_vacancy_E-LA_d_2021</t>
  </si>
  <si>
    <t>Dwellings_vacancy_E-LA_d_2020</t>
  </si>
  <si>
    <t>Dwellings_vacancy_E-all_inputs</t>
  </si>
  <si>
    <t>Dwellings_vacancy_S-LA d_2021</t>
  </si>
  <si>
    <t>Dwellings_vacancy_S-LA d_2020</t>
  </si>
  <si>
    <t>Dwellings vacancy S-all_inputs</t>
  </si>
  <si>
    <t>Dwellings_vacancy_W-LA_d_22-23</t>
  </si>
  <si>
    <t>Dwellings_vacancy_W-LA_d_21-22</t>
  </si>
  <si>
    <t>Dwellings_vacancy_W-all_inputs</t>
  </si>
  <si>
    <t>Methodology step 1</t>
  </si>
  <si>
    <t>Methodology_step_1&gt;</t>
  </si>
  <si>
    <t>GB_index-weights_R2</t>
  </si>
  <si>
    <t>GB_index-scores_R2</t>
  </si>
  <si>
    <t>Methodology step 2</t>
  </si>
  <si>
    <t>Methodology_step_2&gt;</t>
  </si>
  <si>
    <t>England_index-weights_R2</t>
  </si>
  <si>
    <t>England_index-scores_R2</t>
  </si>
  <si>
    <t>England_index-categories_R2</t>
  </si>
  <si>
    <t>Wales_index-weights_R2</t>
  </si>
  <si>
    <t>Wales_index-scores_R2</t>
  </si>
  <si>
    <t>Wales_index-categories_R2</t>
  </si>
  <si>
    <t>Scotland_index-weights_R2</t>
  </si>
  <si>
    <t>Scotland_index-scores_R2</t>
  </si>
  <si>
    <t>Scotland_index-categories_R2</t>
  </si>
  <si>
    <t>GB_index-categories_initial</t>
  </si>
  <si>
    <t>Methodology step 3</t>
  </si>
  <si>
    <t>Methodology_step_3&gt;</t>
  </si>
  <si>
    <t>England_index-categories_R1</t>
  </si>
  <si>
    <t>Wales_index-categories_R1</t>
  </si>
  <si>
    <t>Scotland_index-categories_R1</t>
  </si>
  <si>
    <t>GB_index-categories_R1</t>
  </si>
  <si>
    <t>GB_index-missing_LAs_R1</t>
  </si>
  <si>
    <t>GB_index-categories_final</t>
  </si>
  <si>
    <t>Note:</t>
  </si>
  <si>
    <t>For information regarding the content of individual sheets, please see the 'Sheet name code' section in the 'Spreadsheet_guide' sheet.</t>
  </si>
  <si>
    <t>Dataset name</t>
  </si>
  <si>
    <t>Sheet containing data</t>
  </si>
  <si>
    <t>Dataset link</t>
  </si>
  <si>
    <t>Path for accessing the data</t>
  </si>
  <si>
    <t>Subregional productivity: labour productivity indices by local authority district</t>
  </si>
  <si>
    <t>https://www.ons.gov.uk/employmentandlabourmarket/peopleinwork/labourproductivity/datasets/subregionalproductivitylabourproductivityindicesbylocalauthoritydistrict</t>
  </si>
  <si>
    <t>Click on the green button to download table &gt; See the 'A3' sheet to find 'Table A3: Nominal (smoothed) GVA (B) per hour worked (£); Local Authority District,  2004 - 2019' &gt; See the column for year 2019.</t>
  </si>
  <si>
    <t>Model-based estimates of unemployment </t>
  </si>
  <si>
    <t>https://www.nomisweb.co.uk/customerrors/nodataset.asp</t>
  </si>
  <si>
    <t>Annual Population Survey</t>
  </si>
  <si>
    <t>Unemployment-missing_values_d</t>
  </si>
  <si>
    <t>Skills-missing_values_d</t>
  </si>
  <si>
    <t>JTS0401: Travel time, destination and origin indicators for Employment centres by mode of travel and local authority, England</t>
  </si>
  <si>
    <t>https://www.gov.uk/government/collections/journey-time-statistics</t>
  </si>
  <si>
    <t>Click on 'Journey time statistics: data tables (JTS)' &gt; 'Travel time, destination and origin indicators for Employment centres by mode of travel and local authority, England' next to 'JTS0401' &gt; See the '2019' sheet &gt; The data for car, cycle, and public transport are labelled as '5000EmpCart', '5000EMPCyct' and '5000EmpPTt', respectively. The weighting metric is labelled as 'Empl_pop'.</t>
  </si>
  <si>
    <t>TSGB0108: Usual method of travel to work by region of residence</t>
  </si>
  <si>
    <t>https://www.gov.uk/government/statistical-data-sets/tsgb01-modal-comparisons</t>
  </si>
  <si>
    <t>Click on 'Usual method of travel to work by region of residence' next to 'TSGB0108' &gt; See the 'TSGB0108' sheet for the 2019 data.</t>
  </si>
  <si>
    <t>Sqwyre.com commercial location data aggregations for England and Wales as of July 2020</t>
  </si>
  <si>
    <t>https://www.whythawk.com/index.php/research-reports</t>
  </si>
  <si>
    <t>Click on 'Download the data'.</t>
  </si>
  <si>
    <t>Council Taxbase local authority level data 2021</t>
  </si>
  <si>
    <t>Dwellings_vacancy_E-LA_data</t>
  </si>
  <si>
    <t>https://www.gov.uk/government/statistics/council-taxbase-2021-in-england</t>
  </si>
  <si>
    <t>Click on 'Council Taxbase local authority level data 2021' &gt; See the 'Data' sheet.</t>
  </si>
  <si>
    <t>Council Taxbase local authority level data 2020</t>
  </si>
  <si>
    <t>https://www.gov.uk/government/statistics/council-taxbase-2020-in-england</t>
  </si>
  <si>
    <t>Click on 'Council Taxbase local authority level data 2020' &gt; See the 'Data' sheet.</t>
  </si>
  <si>
    <t>Council tax dwellings, by local authority (number of dwellings)</t>
  </si>
  <si>
    <t>Dwellings_vacancy_W-LA_data</t>
  </si>
  <si>
    <t>https://statswales.gov.wales/Catalogue/Local-Government/Finance/Council-Tax/Dwellings/counciltaxdwellings-by-localauthority</t>
  </si>
  <si>
    <t>Empty properties and second homes</t>
  </si>
  <si>
    <t>Dwellings_vacancy_S-LA data</t>
  </si>
  <si>
    <t>https://www.gov.scot/publications/housing-statistics-empty-properties-and-second-homes/</t>
  </si>
  <si>
    <t>Number of Chargeable Dwellings - September 2021</t>
  </si>
  <si>
    <t>https://www.gov.scot/publications/council-tax-datasets/</t>
  </si>
  <si>
    <t>Click on 'Chargeable Dwellings – September 2021:data’.</t>
  </si>
  <si>
    <t>Number of Chargeable Dwellings - September 2020</t>
  </si>
  <si>
    <t>Click on 'Chargeable Dwellings – September 2020:data’.</t>
  </si>
  <si>
    <t>Notes:</t>
  </si>
  <si>
    <t xml:space="preserve">The paths for accessing the data are valid as of the 24 January 2022. Where datasets have been updated on or after the 24  January 2022, relevant data may no longer be accessible via the above paths and datasets that were accessible on the 24 January 2022 should be sought. </t>
  </si>
  <si>
    <t>Some of the data accessible via the paths provided is not relevant to the purpose of the spreadsheet and has not been included in the spreadsheet.</t>
  </si>
  <si>
    <t>Unemployment rate (model based), Oct 2020-Sep 2021</t>
  </si>
  <si>
    <t>Unemployment rate (model based), Oct 2019-Sep 2020</t>
  </si>
  <si>
    <t>S12000033</t>
  </si>
  <si>
    <t>Aberdeen City</t>
  </si>
  <si>
    <t>S12000034</t>
  </si>
  <si>
    <t>Aberdeenshire</t>
  </si>
  <si>
    <t>E07000223</t>
  </si>
  <si>
    <t>Adur</t>
  </si>
  <si>
    <t>E07000026</t>
  </si>
  <si>
    <t>Allerdale</t>
  </si>
  <si>
    <t>E07000032</t>
  </si>
  <si>
    <t>Amber Valley</t>
  </si>
  <si>
    <t>S12000041</t>
  </si>
  <si>
    <t>Angus</t>
  </si>
  <si>
    <t>S12000035</t>
  </si>
  <si>
    <t>Argyll and Bute</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</si>
  <si>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</si>
  <si>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</si>
  <si>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</si>
  <si>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</si>
  <si>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</si>
  <si>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</si>
  <si>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</si>
  <si>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</si>
  <si>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</si>
  <si>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</si>
  <si>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</si>
  <si>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</si>
  <si>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</si>
  <si>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</si>
  <si>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</si>
  <si>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</si>
  <si>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</si>
  <si>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</si>
  <si>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</si>
  <si>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</si>
  <si>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</si>
  <si>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</si>
  <si>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</si>
  <si>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</si>
  <si>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</si>
  <si>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</si>
  <si>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</si>
  <si>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</si>
  <si>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</si>
  <si>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</si>
  <si>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</si>
  <si>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</si>
  <si>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</si>
  <si>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</si>
  <si>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</si>
  <si>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</si>
  <si>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W06000019</t>
  </si>
  <si>
    <t>Blaenau Gwent</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</si>
  <si>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</si>
  <si>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</si>
  <si>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</si>
  <si>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</si>
  <si>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</si>
  <si>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</si>
  <si>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</si>
  <si>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</si>
  <si>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</si>
  <si>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</si>
  <si>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</si>
  <si>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</si>
  <si>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</si>
  <si>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</si>
  <si>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</si>
  <si>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</si>
  <si>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</si>
  <si>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</si>
  <si>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</si>
  <si>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</si>
  <si>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W06000013</t>
  </si>
  <si>
    <t>Bridgend</t>
  </si>
  <si>
    <t>E06000043</t>
  </si>
  <si>
    <t>Brighton and Hove</t>
  </si>
  <si>
    <t>E06000023</t>
  </si>
  <si>
    <t>Bristol, City of</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</si>
  <si>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</si>
  <si>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</si>
  <si>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</si>
  <si>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</si>
  <si>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</si>
  <si>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</si>
  <si>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</si>
  <si>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</si>
  <si>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</si>
  <si>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</si>
  <si>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</si>
  <si>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</si>
  <si>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</si>
  <si>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</si>
  <si>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</si>
  <si>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</si>
  <si>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W06000018</t>
  </si>
  <si>
    <t>Caerphilly</t>
  </si>
  <si>
    <t>E08000033</t>
  </si>
  <si>
    <t>Calderdale</t>
  </si>
  <si>
    <t>E07000008</t>
  </si>
  <si>
    <t>Cambridge</t>
  </si>
  <si>
    <t>E09000007</t>
  </si>
  <si>
    <t>Camden</t>
  </si>
  <si>
    <t>E07000192</t>
  </si>
  <si>
    <t>Cannock Chase</t>
  </si>
  <si>
    <t>E07000106</t>
  </si>
  <si>
    <t>Canterbury</t>
  </si>
  <si>
    <t>W06000015</t>
  </si>
  <si>
    <t>Cardiff</t>
  </si>
  <si>
    <t>E07000028</t>
  </si>
  <si>
    <t>Carlisle</t>
  </si>
  <si>
    <t>W06000010</t>
  </si>
  <si>
    <t>Carmarthenshire</t>
  </si>
  <si>
    <t>E07000069</t>
  </si>
  <si>
    <t>Castle Point</t>
  </si>
  <si>
    <t>E06000056</t>
  </si>
  <si>
    <t>Central Bedfordshire</t>
  </si>
  <si>
    <t>W06000008</t>
  </si>
  <si>
    <t>Ceredigion</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</si>
  <si>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</si>
  <si>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</si>
  <si>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</si>
  <si>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</si>
  <si>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</si>
  <si>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</si>
  <si>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</si>
  <si>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</si>
  <si>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</si>
  <si>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</si>
  <si>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</si>
  <si>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</si>
  <si>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</si>
  <si>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</si>
  <si>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</si>
  <si>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</si>
  <si>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</si>
  <si>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</si>
  <si>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S12000036</t>
  </si>
  <si>
    <t>City of Edinburgh</t>
  </si>
  <si>
    <t>E09000001</t>
  </si>
  <si>
    <t>City of London</t>
  </si>
  <si>
    <t>-</t>
  </si>
  <si>
    <t>S12000005</t>
  </si>
  <si>
    <t>Clackmannanshire</t>
  </si>
  <si>
    <t>E07000071</t>
  </si>
  <si>
    <t>Colchester</t>
  </si>
  <si>
    <t>W06000003</t>
  </si>
  <si>
    <t>Conwy</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</si>
  <si>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</si>
  <si>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</si>
  <si>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</si>
  <si>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</si>
  <si>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</si>
  <si>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</si>
  <si>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</si>
  <si>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</si>
  <si>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</si>
  <si>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</si>
  <si>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</si>
  <si>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</si>
  <si>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</si>
  <si>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</si>
  <si>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</si>
  <si>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</si>
  <si>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</si>
  <si>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</si>
  <si>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</si>
  <si>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</si>
  <si>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</si>
  <si>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</si>
  <si>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W06000004</t>
  </si>
  <si>
    <t>Denbighshire</t>
  </si>
  <si>
    <t>E06000015</t>
  </si>
  <si>
    <t>Derby</t>
  </si>
  <si>
    <t>E07000035</t>
  </si>
  <si>
    <t>Derbyshire Dales</t>
  </si>
  <si>
    <t>E08000017</t>
  </si>
  <si>
    <t>Doncaster</t>
  </si>
  <si>
    <t>E06000059</t>
  </si>
  <si>
    <t>Dorset</t>
  </si>
  <si>
    <t>E07000108</t>
  </si>
  <si>
    <t>Dover</t>
  </si>
  <si>
    <t>E08000027</t>
  </si>
  <si>
    <t>Dudley</t>
  </si>
  <si>
    <t>S12000006</t>
  </si>
  <si>
    <t>Dumfries and Galloway</t>
  </si>
  <si>
    <t>S12000042</t>
  </si>
  <si>
    <t>Dundee City</t>
  </si>
  <si>
    <t>E09000009</t>
  </si>
  <si>
    <t>Ealing</t>
  </si>
  <si>
    <t>S12000008</t>
  </si>
  <si>
    <t>East Ayrshire</t>
  </si>
  <si>
    <t>E07000009</t>
  </si>
  <si>
    <t>East Cambridgeshire</t>
  </si>
  <si>
    <t>E07000040</t>
  </si>
  <si>
    <t>East Devon</t>
  </si>
  <si>
    <t>S12000045</t>
  </si>
  <si>
    <t>East Dunbartonshire</t>
  </si>
  <si>
    <t>E07000085</t>
  </si>
  <si>
    <t>East Hampshire</t>
  </si>
  <si>
    <t>E07000242</t>
  </si>
  <si>
    <t>East Hertfordshire</t>
  </si>
  <si>
    <t>E07000137</t>
  </si>
  <si>
    <t>East Lindsey</t>
  </si>
  <si>
    <t>S12000010</t>
  </si>
  <si>
    <t>East Lothian</t>
  </si>
  <si>
    <t>S12000011</t>
  </si>
  <si>
    <t>East Renfrewshire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</si>
  <si>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</si>
  <si>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</si>
  <si>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</si>
  <si>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</si>
  <si>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</si>
  <si>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</si>
  <si>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</si>
  <si>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</si>
  <si>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</si>
  <si>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</si>
  <si>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</si>
  <si>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</si>
  <si>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</si>
  <si>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</si>
  <si>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</si>
  <si>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</si>
  <si>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</si>
  <si>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</si>
  <si>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</si>
  <si>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</si>
  <si>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</si>
  <si>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</si>
  <si>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</si>
  <si>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</si>
  <si>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S12000014</t>
  </si>
  <si>
    <t>Falkirk</t>
  </si>
  <si>
    <t>E07000087</t>
  </si>
  <si>
    <t>Fareham</t>
  </si>
  <si>
    <t>E07000010</t>
  </si>
  <si>
    <t>Fenland</t>
  </si>
  <si>
    <t>S12000047</t>
  </si>
  <si>
    <t>Fife</t>
  </si>
  <si>
    <t>W06000005</t>
  </si>
  <si>
    <t>Flintshire</t>
  </si>
  <si>
    <t>E07000112</t>
  </si>
  <si>
    <t>Folkestone and Hythe</t>
  </si>
  <si>
    <t>E07000080</t>
  </si>
  <si>
    <t>Forest of Dean</t>
  </si>
  <si>
    <t>E07000119</t>
  </si>
  <si>
    <t>Fylde</t>
  </si>
  <si>
    <t>E08000037</t>
  </si>
  <si>
    <t>Gateshead</t>
  </si>
  <si>
    <t>E07000173</t>
  </si>
  <si>
    <t>Gedling</t>
  </si>
  <si>
    <t>S12000049</t>
  </si>
  <si>
    <t>Glasgow City</t>
  </si>
  <si>
    <t>E07000081</t>
  </si>
  <si>
    <t>Gloucester</t>
  </si>
  <si>
    <t>E07000088</t>
  </si>
  <si>
    <t>Gosport</t>
  </si>
  <si>
    <t>E07000109</t>
  </si>
  <si>
    <t>Gravesham</t>
  </si>
  <si>
    <t>E07000145</t>
  </si>
  <si>
    <t>Great Yarmouth</t>
  </si>
  <si>
    <t>E09000011</t>
  </si>
  <si>
    <t>Greenwich</t>
  </si>
  <si>
    <t>E07000209</t>
  </si>
  <si>
    <t>Guildford</t>
  </si>
  <si>
    <t>W06000002</t>
  </si>
  <si>
    <t>Gwynedd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</si>
  <si>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</si>
  <si>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</si>
  <si>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</si>
  <si>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</si>
  <si>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</si>
  <si>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</si>
  <si>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</si>
  <si>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</si>
  <si>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</si>
  <si>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</si>
  <si>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</si>
  <si>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</si>
  <si>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</si>
  <si>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</si>
  <si>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</si>
  <si>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</si>
  <si>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</si>
  <si>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</si>
  <si>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</si>
  <si>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</si>
  <si>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</si>
  <si>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</si>
  <si>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</si>
  <si>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</si>
  <si>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</si>
  <si>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</si>
  <si>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</si>
  <si>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</si>
  <si>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</si>
  <si>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</si>
  <si>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</si>
  <si>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</si>
  <si>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</si>
  <si>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</si>
  <si>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S12000017</t>
  </si>
  <si>
    <t>Highland</t>
  </si>
  <si>
    <t>E09000017</t>
  </si>
  <si>
    <t>Hillingdon</t>
  </si>
  <si>
    <t>E07000132</t>
  </si>
  <si>
    <t>Hinckley and Bosworth</t>
  </si>
  <si>
    <t>E07000227</t>
  </si>
  <si>
    <t>Horsham</t>
  </si>
  <si>
    <t>E09000018</t>
  </si>
  <si>
    <t>Hounslow</t>
  </si>
  <si>
    <t>E07000011</t>
  </si>
  <si>
    <t>Huntingdonshire</t>
  </si>
  <si>
    <t>E07000120</t>
  </si>
  <si>
    <t>Hyndburn</t>
  </si>
  <si>
    <t>S12000018</t>
  </si>
  <si>
    <t>Inverclyde</t>
  </si>
  <si>
    <t>E07000202</t>
  </si>
  <si>
    <t>Ipswich</t>
  </si>
  <si>
    <t>W06000001</t>
  </si>
  <si>
    <t>Isle of Anglesey</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</si>
  <si>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</si>
  <si>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</si>
  <si>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</si>
  <si>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</si>
  <si>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</si>
  <si>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</si>
  <si>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</si>
  <si>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</si>
  <si>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</si>
  <si>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</si>
  <si>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</si>
  <si>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</si>
  <si>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</si>
  <si>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</si>
  <si>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</si>
  <si>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</si>
  <si>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</si>
  <si>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</si>
  <si>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</si>
  <si>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</si>
  <si>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</si>
  <si>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</si>
  <si>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</si>
  <si>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</si>
  <si>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</si>
  <si>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</si>
  <si>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</si>
  <si>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</si>
  <si>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</si>
  <si>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</si>
  <si>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</si>
  <si>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</si>
  <si>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</si>
  <si>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</si>
  <si>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</si>
  <si>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</si>
  <si>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</si>
  <si>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</si>
  <si>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</si>
  <si>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</si>
  <si>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</si>
  <si>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</si>
  <si>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</si>
  <si>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</si>
  <si>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</si>
  <si>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</si>
  <si>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</si>
  <si>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</si>
  <si>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</si>
  <si>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</si>
  <si>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</si>
  <si>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</si>
  <si>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</si>
  <si>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</si>
  <si>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W06000024</t>
  </si>
  <si>
    <t>Merthyr Tydfil</t>
  </si>
  <si>
    <t>E09000024</t>
  </si>
  <si>
    <t>Merton</t>
  </si>
  <si>
    <t>E07000042</t>
  </si>
  <si>
    <t>Mid Devon</t>
  </si>
  <si>
    <t>E07000203</t>
  </si>
  <si>
    <t>Mid Suffolk</t>
  </si>
  <si>
    <t>E07000228</t>
  </si>
  <si>
    <t>Mid Sussex</t>
  </si>
  <si>
    <t>E06000002</t>
  </si>
  <si>
    <t>Middlesbrough</t>
  </si>
  <si>
    <t>S12000019</t>
  </si>
  <si>
    <t>Midlothian</t>
  </si>
  <si>
    <t>E06000042</t>
  </si>
  <si>
    <t>Milton Keynes</t>
  </si>
  <si>
    <t>E07000210</t>
  </si>
  <si>
    <t>Mole Valley</t>
  </si>
  <si>
    <t>W06000021</t>
  </si>
  <si>
    <t>Monmouthshire</t>
  </si>
  <si>
    <t>S12000020</t>
  </si>
  <si>
    <t>Moray</t>
  </si>
  <si>
    <t>S12000013</t>
  </si>
  <si>
    <t>Na h-Eileanan Siar</t>
  </si>
  <si>
    <t>W06000012</t>
  </si>
  <si>
    <t>Neath Port Talbot</t>
  </si>
  <si>
    <t>E07000091</t>
  </si>
  <si>
    <t>New Forest</t>
  </si>
  <si>
    <t>E07000175</t>
  </si>
  <si>
    <t>Newark and Sherwood</t>
  </si>
  <si>
    <t>E08000021</t>
  </si>
  <si>
    <t>Newcastle upon Tyne</t>
  </si>
  <si>
    <t>E07000195</t>
  </si>
  <si>
    <t>Newcastle-under-Lyme</t>
  </si>
  <si>
    <t>E09000025</t>
  </si>
  <si>
    <t>Newham</t>
  </si>
  <si>
    <t>W06000022</t>
  </si>
  <si>
    <t>Newport</t>
  </si>
  <si>
    <t>S12000021</t>
  </si>
  <si>
    <t>North Ayrshire</t>
  </si>
  <si>
    <t>E07000043</t>
  </si>
  <si>
    <t>North Devon</t>
  </si>
  <si>
    <t>E07000038</t>
  </si>
  <si>
    <t>North East Derbyshire</t>
  </si>
  <si>
    <t>E06000012</t>
  </si>
  <si>
    <t>North East Lincolnshire</t>
  </si>
  <si>
    <t>E07000099</t>
  </si>
  <si>
    <t>North Hertfordshire</t>
  </si>
  <si>
    <t>E07000139</t>
  </si>
  <si>
    <t>North Kesteven</t>
  </si>
  <si>
    <t>S12000050</t>
  </si>
  <si>
    <t>North Lanarkshire</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</si>
  <si>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</si>
  <si>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</si>
  <si>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</si>
  <si>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</si>
  <si>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</si>
  <si>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</si>
  <si>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</si>
  <si>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</si>
  <si>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</si>
  <si>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</si>
  <si>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</si>
  <si>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</si>
  <si>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</si>
  <si>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</si>
  <si>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</si>
  <si>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</si>
  <si>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</si>
  <si>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</si>
  <si>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</si>
  <si>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</si>
  <si>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</si>
  <si>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</si>
  <si>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</si>
  <si>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</si>
  <si>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</si>
  <si>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</si>
  <si>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S12000023</t>
  </si>
  <si>
    <t>Orkney Islands</t>
  </si>
  <si>
    <t>E07000178</t>
  </si>
  <si>
    <t>Oxford</t>
  </si>
  <si>
    <t>W06000009</t>
  </si>
  <si>
    <t>Pembrokeshire</t>
  </si>
  <si>
    <t>E07000122</t>
  </si>
  <si>
    <t>Pendle</t>
  </si>
  <si>
    <t>S12000048</t>
  </si>
  <si>
    <t>Perth and Kinross</t>
  </si>
  <si>
    <t>E06000031</t>
  </si>
  <si>
    <t>Peterborough</t>
  </si>
  <si>
    <t>E06000026</t>
  </si>
  <si>
    <t>Plymouth</t>
  </si>
  <si>
    <t>E06000044</t>
  </si>
  <si>
    <t>Portsmouth</t>
  </si>
  <si>
    <t>W06000023</t>
  </si>
  <si>
    <t>Powys</t>
  </si>
  <si>
    <t>E07000123</t>
  </si>
  <si>
    <t>Preston</t>
  </si>
  <si>
    <t>E06000038</t>
  </si>
  <si>
    <t>Reading</t>
  </si>
  <si>
    <t>E09000026</t>
  </si>
  <si>
    <t>Redbridge</t>
  </si>
  <si>
    <t>E06000003</t>
  </si>
  <si>
    <t>Redcar and Cleveland</t>
  </si>
  <si>
    <t>E07000236</t>
  </si>
  <si>
    <t>Redditch</t>
  </si>
  <si>
    <t>E07000211</t>
  </si>
  <si>
    <t>Reigate and Banstead</t>
  </si>
  <si>
    <t>S12000038</t>
  </si>
  <si>
    <t>Renfrewshire</t>
  </si>
  <si>
    <t>W06000016</t>
  </si>
  <si>
    <t>Rhondda Cynon Taff</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</si>
  <si>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</si>
  <si>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</si>
  <si>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</si>
  <si>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</si>
  <si>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</si>
  <si>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</si>
  <si>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</si>
  <si>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</si>
  <si>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</si>
  <si>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</si>
  <si>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</si>
  <si>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</si>
  <si>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</si>
  <si>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</si>
  <si>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</si>
  <si>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</si>
  <si>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</si>
  <si>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</si>
  <si>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</si>
  <si>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</si>
  <si>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</si>
  <si>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</si>
  <si>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</si>
  <si>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</si>
  <si>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</si>
  <si>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</si>
  <si>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</si>
  <si>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</si>
  <si>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</si>
  <si>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</si>
  <si>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</si>
  <si>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</si>
  <si>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</si>
  <si>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</si>
  <si>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S12000026</t>
  </si>
  <si>
    <t>Scottish Borders</t>
  </si>
  <si>
    <t>E07000188</t>
  </si>
  <si>
    <t>Sedgemoor</t>
  </si>
  <si>
    <t>E08000014</t>
  </si>
  <si>
    <t>Sefton</t>
  </si>
  <si>
    <t>E07000169</t>
  </si>
  <si>
    <t>Selby</t>
  </si>
  <si>
    <t>E07000111</t>
  </si>
  <si>
    <t>Sevenoaks</t>
  </si>
  <si>
    <t>E08000019</t>
  </si>
  <si>
    <t>Sheffield</t>
  </si>
  <si>
    <t>S12000027</t>
  </si>
  <si>
    <t>Shetland Islands</t>
  </si>
  <si>
    <t>E06000051</t>
  </si>
  <si>
    <t>Shropshire</t>
  </si>
  <si>
    <t>E06000039</t>
  </si>
  <si>
    <t>Slough</t>
  </si>
  <si>
    <t>E08000029</t>
  </si>
  <si>
    <t>Solihull</t>
  </si>
  <si>
    <t>E07000246</t>
  </si>
  <si>
    <t>Somerset West and Taunton</t>
  </si>
  <si>
    <t>S12000028</t>
  </si>
  <si>
    <t>South Ayrshire</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</si>
  <si>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</si>
  <si>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</si>
  <si>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</si>
  <si>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</si>
  <si>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</si>
  <si>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</si>
  <si>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</si>
  <si>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</si>
  <si>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</si>
  <si>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</si>
  <si>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</si>
  <si>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</si>
  <si>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</si>
  <si>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</si>
  <si>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S12000029</t>
  </si>
  <si>
    <t>South Lanarkshire</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</si>
  <si>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</si>
  <si>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</si>
  <si>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</si>
  <si>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</si>
  <si>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</si>
  <si>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</si>
  <si>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</si>
  <si>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</si>
  <si>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</si>
  <si>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</si>
  <si>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</si>
  <si>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</si>
  <si>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</si>
  <si>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</si>
  <si>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</si>
  <si>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</si>
  <si>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</si>
  <si>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</si>
  <si>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</si>
  <si>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</si>
  <si>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</si>
  <si>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</si>
  <si>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</si>
  <si>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</si>
  <si>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</si>
  <si>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</si>
  <si>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</si>
  <si>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</si>
  <si>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</si>
  <si>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</si>
  <si>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S12000030</t>
  </si>
  <si>
    <t>Stirling</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</si>
  <si>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</si>
  <si>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</si>
  <si>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</si>
  <si>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</si>
  <si>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</si>
  <si>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</si>
  <si>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</si>
  <si>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</si>
  <si>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</si>
  <si>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</si>
  <si>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</si>
  <si>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</si>
  <si>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</si>
  <si>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</si>
  <si>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</si>
  <si>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</si>
  <si>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</si>
  <si>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</si>
  <si>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W06000011</t>
  </si>
  <si>
    <t>Swansea</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</si>
  <si>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</si>
  <si>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</si>
  <si>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</si>
  <si>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</si>
  <si>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</si>
  <si>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</si>
  <si>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</si>
  <si>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</si>
  <si>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</si>
  <si>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</si>
  <si>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</si>
  <si>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</si>
  <si>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</si>
  <si>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</si>
  <si>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</si>
  <si>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</si>
  <si>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</si>
  <si>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</si>
  <si>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</si>
  <si>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</si>
  <si>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</si>
  <si>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</si>
  <si>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</si>
  <si>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</si>
  <si>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</si>
  <si>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</si>
  <si>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</si>
  <si>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</si>
  <si>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W06000020</t>
  </si>
  <si>
    <t>Torfaen</t>
  </si>
  <si>
    <t>E07000046</t>
  </si>
  <si>
    <t>Torridge</t>
  </si>
  <si>
    <t>E09000030</t>
  </si>
  <si>
    <t>Tower Hamlets</t>
  </si>
  <si>
    <t>E08000009</t>
  </si>
  <si>
    <t>Trafford</t>
  </si>
  <si>
    <t>E07000116</t>
  </si>
  <si>
    <t>Tunbridge Wells</t>
  </si>
  <si>
    <t>E07000077</t>
  </si>
  <si>
    <t>Uttlesford</t>
  </si>
  <si>
    <t>W06000014</t>
  </si>
  <si>
    <t>Vale of Glamorgan</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</si>
  <si>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</si>
  <si>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</si>
  <si>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</si>
  <si>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</si>
  <si>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</si>
  <si>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</si>
  <si>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</si>
  <si>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</si>
  <si>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</si>
  <si>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</si>
  <si>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</si>
  <si>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</si>
  <si>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</si>
  <si>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</si>
  <si>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</si>
  <si>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</si>
  <si>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</si>
  <si>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</si>
  <si>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</si>
  <si>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</si>
  <si>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</si>
  <si>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</si>
  <si>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</si>
  <si>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</si>
  <si>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</si>
  <si>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</si>
  <si>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S12000039</t>
  </si>
  <si>
    <t>West Dunbartonshire</t>
  </si>
  <si>
    <t>E07000127</t>
  </si>
  <si>
    <t>West Lancashire</t>
  </si>
  <si>
    <t>E07000142</t>
  </si>
  <si>
    <t>West Lindsey</t>
  </si>
  <si>
    <t>S12000040</t>
  </si>
  <si>
    <t>West Lothian</t>
  </si>
  <si>
    <t>E06000062</t>
  </si>
  <si>
    <t>West Northamptonshire</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</si>
  <si>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</si>
  <si>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</si>
  <si>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</si>
  <si>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</si>
  <si>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</si>
  <si>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</si>
  <si>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</si>
  <si>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</si>
  <si>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</si>
  <si>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</si>
  <si>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</si>
  <si>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</si>
  <si>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</si>
  <si>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</si>
  <si>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</si>
  <si>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</si>
  <si>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</si>
  <si>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</si>
  <si>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</si>
  <si>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</si>
  <si>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</si>
  <si>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</si>
  <si>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</si>
  <si>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</si>
  <si>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</si>
  <si>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</si>
  <si>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W06000006</t>
  </si>
  <si>
    <t>Wrexham</t>
  </si>
  <si>
    <t>E07000238</t>
  </si>
  <si>
    <t>Wychavon</t>
  </si>
  <si>
    <t>E07000128</t>
  </si>
  <si>
    <t>Wyre</t>
  </si>
  <si>
    <t>E07000239</t>
  </si>
  <si>
    <t>Wyre Forest</t>
  </si>
  <si>
    <t>E06000014</t>
  </si>
  <si>
    <t>York</t>
  </si>
  <si>
    <t>Where the local authority's unemployment rate data is missing, it has been marked as "-".</t>
  </si>
  <si>
    <t>NUTS3 code</t>
  </si>
  <si>
    <t>NUTS3 name</t>
  </si>
  <si>
    <t>Nuts 2016 level 3 - Unemployment rate - aged 16+ (Oct 2020-Sep 2021)</t>
  </si>
  <si>
    <t>UKI31</t>
  </si>
  <si>
    <t>Camden and City of London</t>
  </si>
  <si>
    <t>UKK30</t>
  </si>
  <si>
    <t>Cornwall and Isles of Scilly</t>
  </si>
  <si>
    <t>UKF25</t>
  </si>
  <si>
    <t>UKF24</t>
  </si>
  <si>
    <t>The local authorities in the above table are those for which unemployment rate data is missing from the period October 2020 to September 2021. This sheet identifies the unemployment rate of the NUTS3 area for the relevant local authorities.</t>
  </si>
  <si>
    <t>Nuts 2016 level 3 - Unemployment rate - aged 16+ (Oct 2019-Sep 2020)</t>
  </si>
  <si>
    <t>The local authorities in the above table are those for which unemployment rate data is missing from the period October 2019 to September 2020. This sheet identifies the unemployment rate of the NUTS3 area for the relevant local authorities.</t>
  </si>
  <si>
    <t>% with no qualifications (NVQ) - aged 16-64, 2020</t>
  </si>
  <si>
    <t>% with no qualifications (NVQ) - aged 16-64, 2019</t>
  </si>
  <si>
    <t>Where the local authority's % with no qualifications data is missing, it has been marked as "-".</t>
  </si>
  <si>
    <t>Nuts 2016 level 3 - % with no qualifications (NVQ) - aged 16-64, 2020</t>
  </si>
  <si>
    <t>UKH36</t>
  </si>
  <si>
    <t>Heart of Essex</t>
  </si>
  <si>
    <t>UKD11</t>
  </si>
  <si>
    <t>West Cumbria</t>
  </si>
  <si>
    <t>UKE22</t>
  </si>
  <si>
    <t>North Yorkshire CC</t>
  </si>
  <si>
    <t>UKF13</t>
  </si>
  <si>
    <t>South and West Derbyshire</t>
  </si>
  <si>
    <t>UKH23</t>
  </si>
  <si>
    <t>Hertfordshire</t>
  </si>
  <si>
    <t>UKK43</t>
  </si>
  <si>
    <t>Devon CC</t>
  </si>
  <si>
    <t>UKD45</t>
  </si>
  <si>
    <t>Mid Lancashire</t>
  </si>
  <si>
    <t>UKJ37</t>
  </si>
  <si>
    <t>North Hampshire</t>
  </si>
  <si>
    <t>UKJ22</t>
  </si>
  <si>
    <t>East Sussex CC</t>
  </si>
  <si>
    <t>UKJ28</t>
  </si>
  <si>
    <t>West Sussex (North East)</t>
  </si>
  <si>
    <t>UKH37</t>
  </si>
  <si>
    <t>Essex Thames Gateway</t>
  </si>
  <si>
    <t>UKJ14</t>
  </si>
  <si>
    <t>Oxfordshire</t>
  </si>
  <si>
    <t>UKJ26</t>
  </si>
  <si>
    <t>East Surrey</t>
  </si>
  <si>
    <t>UKJ36</t>
  </si>
  <si>
    <t>Central Hampshire</t>
  </si>
  <si>
    <t>NUTS2 code</t>
  </si>
  <si>
    <t>NUTS2 name</t>
  </si>
  <si>
    <t>Nuts 2016 level 2 - % with no qualifications (NVQ) - aged 16-64, 2020</t>
  </si>
  <si>
    <t>UKM6</t>
  </si>
  <si>
    <t>Highlands and Islands</t>
  </si>
  <si>
    <t>The local authorities in the above table are those for which % with no qualifications data is missing. This sheet identifies the % with no qualifications of the NUTS3 and NUTS2 area for the relevant local authorities.</t>
  </si>
  <si>
    <t>Nuts 2016 level 3 - % with no qualifications (NVQ) - aged 16-64, 2019</t>
  </si>
  <si>
    <t>UKJ27</t>
  </si>
  <si>
    <t>West Sussex (South West)</t>
  </si>
  <si>
    <t>UKD12</t>
  </si>
  <si>
    <t>East Cumbria</t>
  </si>
  <si>
    <t>UKF22</t>
  </si>
  <si>
    <t>Leicestershire CC and Rutland</t>
  </si>
  <si>
    <t>Proportion of the 16-64 population without NVQ or other formal qualifications (%), 2020</t>
  </si>
  <si>
    <t>Proportion of the 16-64 population without NVQ or other formal qualifications (%), 2019</t>
  </si>
  <si>
    <t>Nominal (smoothed) GVA (B) per hour worked (£), 2019</t>
  </si>
  <si>
    <t>Natural log of GVA per hour</t>
  </si>
  <si>
    <t>Empl_pop</t>
  </si>
  <si>
    <t>5000EmpPTt</t>
  </si>
  <si>
    <t>5000EmpCyct</t>
  </si>
  <si>
    <t>5000EmpCart</t>
  </si>
  <si>
    <t>E07000004</t>
  </si>
  <si>
    <t>Aylesbury Vale</t>
  </si>
  <si>
    <t>E06000028</t>
  </si>
  <si>
    <t>Bournemouth</t>
  </si>
  <si>
    <t>Bristol</t>
  </si>
  <si>
    <t>E07000005</t>
  </si>
  <si>
    <t>Chiltern</t>
  </si>
  <si>
    <t>E07000048</t>
  </si>
  <si>
    <t>Christchurch</t>
  </si>
  <si>
    <t>E07000150</t>
  </si>
  <si>
    <t>Corby</t>
  </si>
  <si>
    <t>E07000151</t>
  </si>
  <si>
    <t>Daventry</t>
  </si>
  <si>
    <t>E07000049</t>
  </si>
  <si>
    <t>East Dorset</t>
  </si>
  <si>
    <t>E07000097</t>
  </si>
  <si>
    <t>E07000152</t>
  </si>
  <si>
    <t>East Northamptonshire</t>
  </si>
  <si>
    <t>E07000201</t>
  </si>
  <si>
    <t>Forest Heath</t>
  </si>
  <si>
    <t>E08000020</t>
  </si>
  <si>
    <t>Herefordshire</t>
  </si>
  <si>
    <t>E07000153</t>
  </si>
  <si>
    <t>Kettering</t>
  </si>
  <si>
    <t>Kingston upon Hull</t>
  </si>
  <si>
    <t>E07000050</t>
  </si>
  <si>
    <t>North Dorset</t>
  </si>
  <si>
    <t>E07000154</t>
  </si>
  <si>
    <t>Northampton</t>
  </si>
  <si>
    <t>E06000048</t>
  </si>
  <si>
    <t>E06000029</t>
  </si>
  <si>
    <t>Poole</t>
  </si>
  <si>
    <t>E07000051</t>
  </si>
  <si>
    <t>Purbeck</t>
  </si>
  <si>
    <t>Shepway</t>
  </si>
  <si>
    <t>E07000006</t>
  </si>
  <si>
    <t>South Bucks</t>
  </si>
  <si>
    <t>E07000155</t>
  </si>
  <si>
    <t>South Northamptonshire</t>
  </si>
  <si>
    <t>E07000100</t>
  </si>
  <si>
    <t>E07000204</t>
  </si>
  <si>
    <t>St Edmundsbury</t>
  </si>
  <si>
    <t>E07000101</t>
  </si>
  <si>
    <t>E07000205</t>
  </si>
  <si>
    <t>Suffolk Coastal</t>
  </si>
  <si>
    <t>E07000190</t>
  </si>
  <si>
    <t>Taunton Deane</t>
  </si>
  <si>
    <t>E07000206</t>
  </si>
  <si>
    <t>Waveney</t>
  </si>
  <si>
    <t>E07000156</t>
  </si>
  <si>
    <t>Wellingborough</t>
  </si>
  <si>
    <t>E07000104</t>
  </si>
  <si>
    <t>E07000052</t>
  </si>
  <si>
    <t>West Dorset</t>
  </si>
  <si>
    <t>E07000191</t>
  </si>
  <si>
    <t>West Somerset</t>
  </si>
  <si>
    <t>E07000053</t>
  </si>
  <si>
    <t>Weymouth and Portland</t>
  </si>
  <si>
    <t>E07000007</t>
  </si>
  <si>
    <t>Wycombe</t>
  </si>
  <si>
    <t>E10000002</t>
  </si>
  <si>
    <t>E10000009</t>
  </si>
  <si>
    <t xml:space="preserve">Some of the local authorities included in the dataset are no longer local authorities in 2021. Given this, the column headings for local authorities' codes and names are 'LA code' and 'LA name', rather than 'LA 20 code' and 'LA 20 name'. </t>
  </si>
  <si>
    <t>In the dataset source, the headings for columns C-F are described in the following way: Empl_pop: Service users in LA = working age population (16-74 years old); 5000EmpPTt: Travel time in minutes to nearest employment centre with at least 5000 jobs by PT/walk; 5000EmpCyct: Travel time in minutes to nearest employment centre with at least 5000 jobs by cycle; 5000EmpCart: Travel time in minutes to nearest employment centre with at least 5000 jobs by car.</t>
  </si>
  <si>
    <t>Employed population</t>
  </si>
  <si>
    <t>Average journey time to the nearest employment centre of at least 5,000 jobs when traveling by car</t>
  </si>
  <si>
    <t>Average journey time to the nearest employment centre of at least 5,000 jobs when traveling by public transport</t>
  </si>
  <si>
    <t>Average journey time to the nearest employment centre of at least 5,000 jobs when traveling by cycle</t>
  </si>
  <si>
    <t>Where the local authority's average journey time to the nearest employment centre of at least 5,000 jobs when traveling by different modes of transport data is not readily available because the local authority is not being considered in its 2021 form in the dataset), it has been marked as "-".</t>
  </si>
  <si>
    <t>Employed population (weighting metric)</t>
  </si>
  <si>
    <t>Weight in LA 21 estimate</t>
  </si>
  <si>
    <t xml:space="preserve">In 2021, Bournemouth, Christchurch and Poole, East Suffolk, Somerset West and Taunton, West Suffolk and North Northamptonshire and West Northamptonshire are local authorities. This sheet shows the previous local authorities that existed before these 2021 local authorities.  It also shows the data relating to previous local authorities that were used to estimate Bournemouth, Christchurch and Poole, Buckinghamshire, Dorset, East Suffolk, Somerset West and Taunton, West Suffolk, North Northamptonshire and West Northamptonshire's respective average journey times to the nearest employment centre of at least 5,000 jobs when traveling by different transport modes. </t>
  </si>
  <si>
    <t xml:space="preserve">The weighting metric is the metric used to determine the respective weights that the previous local authorities have in the estimation of the indicator value for the 2021 local authority. The resulting weights are displayed in the above table. </t>
  </si>
  <si>
    <t>In 2021, Bournemouth, Christchurch and Poole, East Suffolk, Somerset West and Taunton, West Suffolk, North Northamptonshire and West Northamptonshire are local authorities. This sheet shows the values that were estimated for Bournemouth, Christchurch and Poole, East Suffolk, Somerset West and Taunton, West Suffolk, North Northamptonshire and West Northamptonshire's respective average journey times to the nearest employment centre of at least 5,000 jobs when traveling by different transport modes using data relating to the relevant previous local authorities.</t>
  </si>
  <si>
    <t>Region of residence</t>
  </si>
  <si>
    <t>Car</t>
  </si>
  <si>
    <t>Motorcycle</t>
  </si>
  <si>
    <t>Bicycle</t>
  </si>
  <si>
    <t>Bus / coach</t>
  </si>
  <si>
    <t>National rail</t>
  </si>
  <si>
    <t>Other rail1</t>
  </si>
  <si>
    <t>All rail</t>
  </si>
  <si>
    <t>Walk</t>
  </si>
  <si>
    <t>Other modes2</t>
  </si>
  <si>
    <t>England</t>
  </si>
  <si>
    <t xml:space="preserve">This sheet contains the data that was used to dermine the weights that are placed on the different indicators that form Indicator 2. </t>
  </si>
  <si>
    <t>In the dataset source, there are two notes relating to the headings. These are copied here: 1. Includes underground, light railway systems and trams. 2. Includes taxis.</t>
  </si>
  <si>
    <t>Transport mode</t>
  </si>
  <si>
    <t>Proportion of those in employment using this mode of transport in England (%)</t>
  </si>
  <si>
    <t>Proportion of those in employment using car, public transport or cycle using this mode of transport in England (%)</t>
  </si>
  <si>
    <t>Public transport</t>
  </si>
  <si>
    <t>This sheet shows the calculations for the weights that are placed on the different indicators that form Indicator 2.</t>
  </si>
  <si>
    <t>LA Code</t>
  </si>
  <si>
    <t>LA Name</t>
  </si>
  <si>
    <t>category__description</t>
  </si>
  <si>
    <t>quarter</t>
  </si>
  <si>
    <t>count_total</t>
  </si>
  <si>
    <t>count_total_void</t>
  </si>
  <si>
    <t>Quarter (dd/MM/yyyy)</t>
  </si>
  <si>
    <t>Industrial</t>
  </si>
  <si>
    <t>2021-07-01 00:00:00+00:00</t>
  </si>
  <si>
    <t>2021-04-01 00:00:00+00:00</t>
  </si>
  <si>
    <t>2021-01-01 00:00:00+00:00</t>
  </si>
  <si>
    <t>2020-10-01 00:00:00+00:00</t>
  </si>
  <si>
    <t>2020-07-01 00:00:00+00:00</t>
  </si>
  <si>
    <t>2020-04-01 00:00:00+00:00</t>
  </si>
  <si>
    <t>2020-01-01 00:00:00+00:00</t>
  </si>
  <si>
    <t>2019-10-01 00:00:00+00:00</t>
  </si>
  <si>
    <t>2019-07-01 00:00:00+00:00</t>
  </si>
  <si>
    <t>2019-04-01 00:00:00+00:00</t>
  </si>
  <si>
    <t>2019-01-01 00:00:00+00:00</t>
  </si>
  <si>
    <t>2018-10-01 00:00:00+00:00</t>
  </si>
  <si>
    <t>Office</t>
  </si>
  <si>
    <t>Leisure</t>
  </si>
  <si>
    <t>Retail</t>
  </si>
  <si>
    <t>Quarter_edit</t>
  </si>
  <si>
    <t>In 2021, Bournemouth, Christchurch and Poole, Buckinghamshire, Dorset, East Suffolk, Somerset West and Taunton, West Suffolk, North Northamptonshire and West Northamptonshire are local authorities. This sheet shows the previous local authorities that existed before these 2021 local authorities. It also shows the data relating to previous local authorities that was used to estimate Bournemouth, Christchurch and Poole, Buckinghamshire, Dorset, East Suffolk, Somerset West and Taunton, West Suffolk, North Northamptonshire and West Northamptonshire's commercial vacancy rates.</t>
  </si>
  <si>
    <t>In 2021, Bournemouth, Christchurch and Poole, Buckinghamshire, Dorset, East Suffolk, Somerset West and Taunton, West Suffolk, North Northamptonshire and West Northamptonshire are local authorities. This sheet shows the values that were estimated for Bournemouth, Christchurch and Poole, Buckinghamshire, Dorset, East Suffolk, Somerset West and Taunton, West Suffolk, North Northamptonshire and West Northamptonshire's respective commercial vacancy rates using data relating to the relevant previous local authorities.</t>
  </si>
  <si>
    <t>UKJ2</t>
  </si>
  <si>
    <t>Surrey, East and West Sussex</t>
  </si>
  <si>
    <t>UKD1</t>
  </si>
  <si>
    <t>Cumbria</t>
  </si>
  <si>
    <t>UKF1</t>
  </si>
  <si>
    <t>Derbyshire and Nottinghamshire</t>
  </si>
  <si>
    <t>UKF15</t>
  </si>
  <si>
    <t>North Nottinghamshire</t>
  </si>
  <si>
    <t>UKJ45</t>
  </si>
  <si>
    <t>Mid Kent</t>
  </si>
  <si>
    <t>UKJ4</t>
  </si>
  <si>
    <t>Kent</t>
  </si>
  <si>
    <t>UKH14</t>
  </si>
  <si>
    <t>Suffolk</t>
  </si>
  <si>
    <t>UKH1</t>
  </si>
  <si>
    <t>East Anglia</t>
  </si>
  <si>
    <t>UKI52</t>
  </si>
  <si>
    <t>Barking &amp; Dagenham and Havering</t>
  </si>
  <si>
    <t>UKI5</t>
  </si>
  <si>
    <t>Outer London - East and North East</t>
  </si>
  <si>
    <t>UKI71</t>
  </si>
  <si>
    <t>UKI7</t>
  </si>
  <si>
    <t>Outer London - West and North West</t>
  </si>
  <si>
    <t>UKE31</t>
  </si>
  <si>
    <t>Barnsley, Doncaster and Rotherham</t>
  </si>
  <si>
    <t>UKE3</t>
  </si>
  <si>
    <t>South Yorkshire</t>
  </si>
  <si>
    <t>UKH3</t>
  </si>
  <si>
    <t>Essex</t>
  </si>
  <si>
    <t>UKJ3</t>
  </si>
  <si>
    <t>Hampshire and Isle of Wight</t>
  </si>
  <si>
    <t>UKK12</t>
  </si>
  <si>
    <t>Bath and North East Somerset, North Somerset and South Gloucestershire</t>
  </si>
  <si>
    <t>UKK1</t>
  </si>
  <si>
    <t>Gloucestershire, Wiltshire and Bath/Bristol area</t>
  </si>
  <si>
    <t>UKH24</t>
  </si>
  <si>
    <t>UKH2</t>
  </si>
  <si>
    <t>Bedfordshire and Hertfordshire</t>
  </si>
  <si>
    <t>UKI51</t>
  </si>
  <si>
    <t>Bexley and Greenwich</t>
  </si>
  <si>
    <t>UKG31</t>
  </si>
  <si>
    <t>UKG3</t>
  </si>
  <si>
    <t>West Midlands</t>
  </si>
  <si>
    <t>UKF2</t>
  </si>
  <si>
    <t>Leicestershire, Rutland and Northamptonshire</t>
  </si>
  <si>
    <t>UKD41</t>
  </si>
  <si>
    <t>UKD4</t>
  </si>
  <si>
    <t>Lancashire</t>
  </si>
  <si>
    <t>UKD42</t>
  </si>
  <si>
    <t>UKL16</t>
  </si>
  <si>
    <t>Gwent Valleys</t>
  </si>
  <si>
    <t>UKL1</t>
  </si>
  <si>
    <t>West Wales and The Valleys</t>
  </si>
  <si>
    <t>UKF12</t>
  </si>
  <si>
    <t>East Derbyshire</t>
  </si>
  <si>
    <t>UKD36</t>
  </si>
  <si>
    <t>Greater Manchester North West</t>
  </si>
  <si>
    <t>UKD3</t>
  </si>
  <si>
    <t>Greater Manchester</t>
  </si>
  <si>
    <t>UKF30</t>
  </si>
  <si>
    <t>Lincolnshire</t>
  </si>
  <si>
    <t>UKF3</t>
  </si>
  <si>
    <t>UKJ11</t>
  </si>
  <si>
    <t>Berkshire</t>
  </si>
  <si>
    <t>UKJ1</t>
  </si>
  <si>
    <t>Berkshire, Buckinghamshire and Oxfordshire</t>
  </si>
  <si>
    <t>UKE41</t>
  </si>
  <si>
    <t>UKE4</t>
  </si>
  <si>
    <t>West Yorkshire</t>
  </si>
  <si>
    <t>UKH34</t>
  </si>
  <si>
    <t>Essex Haven Gateway</t>
  </si>
  <si>
    <t>UKH17</t>
  </si>
  <si>
    <t>Breckland and South Norfolk</t>
  </si>
  <si>
    <t>UKI72</t>
  </si>
  <si>
    <t>UKL17</t>
  </si>
  <si>
    <t>Bridgend and Neath Port Talbot</t>
  </si>
  <si>
    <t>UKJ21</t>
  </si>
  <si>
    <t>UKK11</t>
  </si>
  <si>
    <t>UKH15</t>
  </si>
  <si>
    <t>Norwich and East Norfolk</t>
  </si>
  <si>
    <t>UKI61</t>
  </si>
  <si>
    <t>UKI6</t>
  </si>
  <si>
    <t>Outer London - South</t>
  </si>
  <si>
    <t>UKG12</t>
  </si>
  <si>
    <t>Worcestershire</t>
  </si>
  <si>
    <t>UKG1</t>
  </si>
  <si>
    <t>Herefordshire, Worcestershire and Warwickshire</t>
  </si>
  <si>
    <t>UKF16</t>
  </si>
  <si>
    <t>South Nottinghamshire</t>
  </si>
  <si>
    <t>UKD46</t>
  </si>
  <si>
    <t>East Lancashire</t>
  </si>
  <si>
    <t>UKD37</t>
  </si>
  <si>
    <t>Greater Manchester North East</t>
  </si>
  <si>
    <t>UKE44</t>
  </si>
  <si>
    <t>Calderdale and Kirklees</t>
  </si>
  <si>
    <t>UKH12</t>
  </si>
  <si>
    <t>Cambridgeshire CC</t>
  </si>
  <si>
    <t>UKI3</t>
  </si>
  <si>
    <t>Inner London - West</t>
  </si>
  <si>
    <t>UKG24</t>
  </si>
  <si>
    <t>Staffordshire CC</t>
  </si>
  <si>
    <t>UKG2</t>
  </si>
  <si>
    <t>Shropshire and Staffordshire</t>
  </si>
  <si>
    <t>UKJ44</t>
  </si>
  <si>
    <t>East Kent</t>
  </si>
  <si>
    <t>UKL22</t>
  </si>
  <si>
    <t>Cardiff and Vale of Glamorgan</t>
  </si>
  <si>
    <t>UKL2</t>
  </si>
  <si>
    <t>East Wales</t>
  </si>
  <si>
    <t>UKL14</t>
  </si>
  <si>
    <t>South West Wales</t>
  </si>
  <si>
    <t>UKH25</t>
  </si>
  <si>
    <t>UKK13</t>
  </si>
  <si>
    <t>Gloucestershire</t>
  </si>
  <si>
    <t>UKD62</t>
  </si>
  <si>
    <t>UKD6</t>
  </si>
  <si>
    <t>Cheshire</t>
  </si>
  <si>
    <t>UKD63</t>
  </si>
  <si>
    <t>UKD47</t>
  </si>
  <si>
    <t>Chorley and West Lancashire</t>
  </si>
  <si>
    <t>UKL13</t>
  </si>
  <si>
    <t>Conwy and Denbighshire</t>
  </si>
  <si>
    <t>UKK3</t>
  </si>
  <si>
    <t>UKC14</t>
  </si>
  <si>
    <t>Durham CC</t>
  </si>
  <si>
    <t>UKC1</t>
  </si>
  <si>
    <t>Tees Valley and Durham</t>
  </si>
  <si>
    <t>UKG33</t>
  </si>
  <si>
    <t>UKE2</t>
  </si>
  <si>
    <t>North Yorkshire</t>
  </si>
  <si>
    <t>UKI62</t>
  </si>
  <si>
    <t>UKC13</t>
  </si>
  <si>
    <t>UKJ43</t>
  </si>
  <si>
    <t>Kent Thames Gateway</t>
  </si>
  <si>
    <t>UKF11</t>
  </si>
  <si>
    <t>UKG36</t>
  </si>
  <si>
    <t>UKI73</t>
  </si>
  <si>
    <t>UKK4</t>
  </si>
  <si>
    <t>Devon</t>
  </si>
  <si>
    <t>UKE12</t>
  </si>
  <si>
    <t>UKE1</t>
  </si>
  <si>
    <t>East Yorkshire and Northern Lincolnshire</t>
  </si>
  <si>
    <t>UKJ35</t>
  </si>
  <si>
    <t>South Hampshire</t>
  </si>
  <si>
    <t>UKJ25</t>
  </si>
  <si>
    <t>West Surrey</t>
  </si>
  <si>
    <t>UKI54</t>
  </si>
  <si>
    <t>UKH35</t>
  </si>
  <si>
    <t>West Essex</t>
  </si>
  <si>
    <t>UKL23</t>
  </si>
  <si>
    <t>Flintshire and Wrexham</t>
  </si>
  <si>
    <t>UKC22</t>
  </si>
  <si>
    <t>Tyneside</t>
  </si>
  <si>
    <t>UKC2</t>
  </si>
  <si>
    <t>Northumberland and Tyne and Wear</t>
  </si>
  <si>
    <t>UKL12</t>
  </si>
  <si>
    <t>UKI41</t>
  </si>
  <si>
    <t>Hackney and Newham</t>
  </si>
  <si>
    <t>UKI4</t>
  </si>
  <si>
    <t>Inner London - East</t>
  </si>
  <si>
    <t>UKD71</t>
  </si>
  <si>
    <t>East Merseyside</t>
  </si>
  <si>
    <t>UKD7</t>
  </si>
  <si>
    <t>Merseyside</t>
  </si>
  <si>
    <t>UKI33</t>
  </si>
  <si>
    <t>Kensington &amp; Chelsea and Hammersmith &amp; Fulham</t>
  </si>
  <si>
    <t>UKI43</t>
  </si>
  <si>
    <t>Haringey and Islington</t>
  </si>
  <si>
    <t>UKI74</t>
  </si>
  <si>
    <t>Harrow and Hillingdon</t>
  </si>
  <si>
    <t>UKC11</t>
  </si>
  <si>
    <t>Hartlepool and Stockton-on-Tees</t>
  </si>
  <si>
    <t>UKG11</t>
  </si>
  <si>
    <t>UKI75</t>
  </si>
  <si>
    <t>Hounslow and Richmond upon Thames</t>
  </si>
  <si>
    <t>UKL11</t>
  </si>
  <si>
    <t>UKJ34</t>
  </si>
  <si>
    <t>UKH16</t>
  </si>
  <si>
    <t>North and West Norfolk</t>
  </si>
  <si>
    <t>UKE11</t>
  </si>
  <si>
    <t>UKI63</t>
  </si>
  <si>
    <t>Merton, Kingston upon Thames and Sutton</t>
  </si>
  <si>
    <t>UKI45</t>
  </si>
  <si>
    <t>UKD44</t>
  </si>
  <si>
    <t>Lancaster and Wyre</t>
  </si>
  <si>
    <t>UKE42</t>
  </si>
  <si>
    <t>UKF21</t>
  </si>
  <si>
    <t>UKI44</t>
  </si>
  <si>
    <t>Lewisham and Southwark</t>
  </si>
  <si>
    <t>UKD72</t>
  </si>
  <si>
    <t>UKH21</t>
  </si>
  <si>
    <t>UKD33</t>
  </si>
  <si>
    <t>UKJ41</t>
  </si>
  <si>
    <t>UKK23</t>
  </si>
  <si>
    <t>Somerset</t>
  </si>
  <si>
    <t>UKK2</t>
  </si>
  <si>
    <t>Dorset and Somerset</t>
  </si>
  <si>
    <t>UKL15</t>
  </si>
  <si>
    <t>Central Valleys</t>
  </si>
  <si>
    <t>UKC12</t>
  </si>
  <si>
    <t>South Teesside</t>
  </si>
  <si>
    <t>UKJ12</t>
  </si>
  <si>
    <t>UKL21</t>
  </si>
  <si>
    <t>Monmouthshire and Newport</t>
  </si>
  <si>
    <t>UKE13</t>
  </si>
  <si>
    <t>North and North East Lincolnshire</t>
  </si>
  <si>
    <t>UKG13</t>
  </si>
  <si>
    <t>Warwickshire</t>
  </si>
  <si>
    <t>UKC21</t>
  </si>
  <si>
    <t>UKF14</t>
  </si>
  <si>
    <t>UKH11</t>
  </si>
  <si>
    <t>UKK41</t>
  </si>
  <si>
    <t>UKJ31</t>
  </si>
  <si>
    <t>UKL24</t>
  </si>
  <si>
    <t>UKI53</t>
  </si>
  <si>
    <t>Redbridge and Waltham Forest</t>
  </si>
  <si>
    <t>UKD34</t>
  </si>
  <si>
    <t>Greater Manchester South West</t>
  </si>
  <si>
    <t>UKG37</t>
  </si>
  <si>
    <t>UKD73</t>
  </si>
  <si>
    <t>UKJ46</t>
  </si>
  <si>
    <t>West Kent</t>
  </si>
  <si>
    <t>UKE32</t>
  </si>
  <si>
    <t>UKG22</t>
  </si>
  <si>
    <t>Shropshire CC</t>
  </si>
  <si>
    <t>UKG32</t>
  </si>
  <si>
    <t>UKJ32</t>
  </si>
  <si>
    <t>UKH31</t>
  </si>
  <si>
    <t>UKD35</t>
  </si>
  <si>
    <t>Greater Manchester South East</t>
  </si>
  <si>
    <t>UKG23</t>
  </si>
  <si>
    <t>UKC23</t>
  </si>
  <si>
    <t>UKL18</t>
  </si>
  <si>
    <t>UKK14</t>
  </si>
  <si>
    <t>UKG21</t>
  </si>
  <si>
    <t>UKH32</t>
  </si>
  <si>
    <t>UKK42</t>
  </si>
  <si>
    <t>UKI42</t>
  </si>
  <si>
    <t>UKE45</t>
  </si>
  <si>
    <t>UKG38</t>
  </si>
  <si>
    <t>UKI34</t>
  </si>
  <si>
    <t>UKD61</t>
  </si>
  <si>
    <t>UKI32</t>
  </si>
  <si>
    <t>UKK15</t>
  </si>
  <si>
    <t>UKD74</t>
  </si>
  <si>
    <t>UKG39</t>
  </si>
  <si>
    <t>UKE21</t>
  </si>
  <si>
    <t>The local authorities in the above table are those for which the data used to calculate the commercial vacancy rate is missing. This sheet estimates the commercial vacancy rate for these local authorities. Where possible, a local authority's commercial vacancy rates is estimated using the average of the commercial vacancy rates of the local authorities that fall within the same NUTS3 area and for which the relevant data is available. If a local authority falls in a NUTS3 area where there is no local authority for which the commercial vacancy rate could be calculated, then its commercial vacancy rate is estimated using the average of the commercial vacancy rates of the local authorities that fall within the same NUTS2 area and for which the relevant data is available.</t>
  </si>
  <si>
    <t>If a local authority falls in a NUTS3 area where there is no local authority for which the commercial vacancy rate could be calculated, the NUTS3 LA average commercial vacancy rate is marked as "-".</t>
  </si>
  <si>
    <t>7. Number of chargeable dwellings adjusted in accordance with lines 5 and 6  - Total, 2021</t>
  </si>
  <si>
    <t>16. Number of dwellings that are classed as empty on 4 october 2021 and have been for more than 6 months. - Total, 2021</t>
  </si>
  <si>
    <t>16a.  The number of dwellings included in line 16 above which are empty on 4 october 2021 because of the flooding that occurred between 1 December 2015 and 31 March 2016 - Total, 2021</t>
  </si>
  <si>
    <t>16b.  The number of dwellings included in line 16 above which are empty on 4 october 2021 because of the flooding that occurred between November 2019 and February 2020 and are only empty because of the flooding. - Total, 2021</t>
  </si>
  <si>
    <t>7. Number of chargeable dwellings adjusted in accordance with lines 5 and 6  - Total, 2020</t>
  </si>
  <si>
    <t>16. Number of dwellings that are classed as empty on 5 October 2020 and have been for more than 6 months.- Total, 2020</t>
  </si>
  <si>
    <t>16a.  The number of dwellings included in line 16 above which are empty on 5 October 2020 because of the flooding that occurred between 1 December 2015 and 31 March 2016 - Total, 2020</t>
  </si>
  <si>
    <t>16b.  The number of dwellings included in line 16 above which are empty on 5 October 2020 because of the flooding that occurred between November 2019 and February 2020 and are only empty because of the flooding. - Total, 2020</t>
  </si>
  <si>
    <t>In 2021, North Northamptonshire and West Northamptonshire are local authorities. This sheet shows the previous local authorities that existed before these 2021 local authorities. It also shows the data relating to previous local authorities that was used to estimate North Northamptonshire and West Northamptonshire's dwellings vacancy rates.</t>
  </si>
  <si>
    <t>In 2021, North Northamptonshire and West Northamptonshire are local authorities. This sheet shows the values that were estimated for North Northamptonshire and West Northamptonshire's respective dwellings vacancy rates using data relating to the relevant previous local authorities.</t>
  </si>
  <si>
    <t>Proportion of dwellings chargeable for council tax that are classed as long-term empty (empty for more than 6 months) index, 2021</t>
  </si>
  <si>
    <t>Proportion of dwellings chargeable for council tax that are classed as long-term empty (empty for more than 6 months) index, 2020</t>
  </si>
  <si>
    <t>Empty properties - 6 months or more, 2021</t>
  </si>
  <si>
    <t>Number of Chargeable Dwellings - 2021 - Total</t>
  </si>
  <si>
    <t>Empty properties - 6 months or more, 2020</t>
  </si>
  <si>
    <t>Number of Chargeable Dwellings - 2020 - Total</t>
  </si>
  <si>
    <t>Number of Chargeable Dwellings - September 2021 - Total</t>
  </si>
  <si>
    <t>Ratio of long-term empty dwellings (empty for 6 months or more) to total dwellings chargeable for council tax, 2021</t>
  </si>
  <si>
    <t>Number of Chargeable Dwellings - September 2020 - Total</t>
  </si>
  <si>
    <t>Ratio of long-term empty dwellings (empty for 6 months or more) to total dwellings chargeable for council tax, 2020</t>
  </si>
  <si>
    <t>A1 - All chargeable dwellings, 2022-2023</t>
  </si>
  <si>
    <t>H7 - Total chargeable long term empty properties, 2022-2023</t>
  </si>
  <si>
    <t>Rhondda Cynon Taf</t>
  </si>
  <si>
    <t>A1 - All chargeable dwellings, 2021-22</t>
  </si>
  <si>
    <t>H7 - Total chargeable long term empty properties, 2021-22</t>
  </si>
  <si>
    <t>Proportion of dwellings chargeable for council tax that are classed as empty, 2022-2023</t>
  </si>
  <si>
    <t>A1 - All chargeable dwellings, 2021-2022</t>
  </si>
  <si>
    <t>H7 - Total chargeable long term empty properties, 2021-2022</t>
  </si>
  <si>
    <t>Proportion of dwellings chargeable for council tax that are classed as empty, 2021-2022</t>
  </si>
  <si>
    <t>Indicator</t>
  </si>
  <si>
    <t>Weight</t>
  </si>
  <si>
    <t>Estimates of unemployment rate in the 16+ population</t>
  </si>
  <si>
    <t>Estimates of unemployment rate in the 16+ population (Oct 2020- Sep 2021)</t>
  </si>
  <si>
    <t>Estimates of unemployment rate in the 16+ population (Oct 2019- Sep 2020)</t>
  </si>
  <si>
    <t>Proportion of the 16-64 population without NVQ or other formal qualifications</t>
  </si>
  <si>
    <t>Proportion of the 16-64 population without NVQ or other formal qualifications (2020)</t>
  </si>
  <si>
    <t>Proportion of the 16-64 population without NVQ or other formal qualifications (2019)</t>
  </si>
  <si>
    <t>Nation</t>
  </si>
  <si>
    <t>GB index</t>
  </si>
  <si>
    <t>GB index rank</t>
  </si>
  <si>
    <t>Estimates of unemployment rate in the 16+ population, Oct 2020-Sep 2021</t>
  </si>
  <si>
    <t>Estimates of unemployment rate in the 16+ population, Oct 2019-Sep 2020</t>
  </si>
  <si>
    <t>Average estimates of unemployment rate in the 16+ population</t>
  </si>
  <si>
    <t>Estimates of unemployment rate in the 16+ population index</t>
  </si>
  <si>
    <t>Proportion of the 16-64 population without NVQ or other formal qualifications, 2020</t>
  </si>
  <si>
    <t>Proportion of the 16-64 population without NVQ or other formal qualifications, 2019</t>
  </si>
  <si>
    <t>Average proportion of the 16-64 population without NVQ or other formal qualifications</t>
  </si>
  <si>
    <t>Proportion of the 16-64 population without NVQ or other formal qualifications index</t>
  </si>
  <si>
    <t>Natural log of GVA per hour worked</t>
  </si>
  <si>
    <t>Natural log of GVA per hour index</t>
  </si>
  <si>
    <t xml:space="preserve">In this sheet, indicator values are standardised into indicator index scores; GB index scores are calculated using a weighted average of these indicator index scores and all local authorities in Great Britain are ranked according to their GB index scores. </t>
  </si>
  <si>
    <t>Country</t>
  </si>
  <si>
    <t>Category 1: number of local authorities with GB index scores ranking 1st to 121st</t>
  </si>
  <si>
    <t>Category 2: number of local authorities with GB index scores ranking 122nd to 242nd</t>
  </si>
  <si>
    <t>Category 3: number of local authorities with GB index scores ranking 243rd to 363rd</t>
  </si>
  <si>
    <t>Scotland</t>
  </si>
  <si>
    <t>Wales</t>
  </si>
  <si>
    <t xml:space="preserve">In this sheet, the number of local authorities with GB index rank falling within different brackets is counted in order to determine the number of local authorities to be in each category in each nation. </t>
  </si>
  <si>
    <t>Indicator 1: Need for economic recovery and growth</t>
  </si>
  <si>
    <t>Indicator 2: Need for improved transport connectivity</t>
  </si>
  <si>
    <t>Average journey time to the nearest employment centre of at least 5,000 jobs when traveling by car index</t>
  </si>
  <si>
    <t>Average journey time to the nearest employment centre of at least 5,000 jobs when traveling by public transport index</t>
  </si>
  <si>
    <t>Average journey time to the nearest employment centre of at least 5,000 jobs when traveling by cycle index</t>
  </si>
  <si>
    <t>Indicator 3: Need for regeneration</t>
  </si>
  <si>
    <t>Proportion of retail, industrial, office and leisure units that are vacant index</t>
  </si>
  <si>
    <t>Proportion of dwellings chargeable for council tax that are classed as long-term empty (empty for more than 6 months) index</t>
  </si>
  <si>
    <t>England national index</t>
  </si>
  <si>
    <t>Proportion of the 16-64 population without NVQ or other formal qualifications England Index</t>
  </si>
  <si>
    <t>Average proportion of retail, industrial, office and leisure units that are vacant</t>
  </si>
  <si>
    <t>Proportion of dwellings chargeable for council tax that are classed as long-term empty (empty for more than 6 months), 2021</t>
  </si>
  <si>
    <t>Proportion of dwellings chargeable for council tax that are classed as long-term empty (empty for more than 6 months), 2020</t>
  </si>
  <si>
    <t>Average proportion of dwellings chargeable for council tax that are classed as long-term empty (empty for more than 6 months)</t>
  </si>
  <si>
    <t>In this sheet, indicator values are standardised into indicator index scores; England national index scores are calculated using a weighted average of these indicator index scores and all local authorities in England are ranked according to their England national index scores.</t>
  </si>
  <si>
    <t>England national index rank</t>
  </si>
  <si>
    <t>Category</t>
  </si>
  <si>
    <t>In this sheet, local authorities in England are assigned to categories 1, 2 and 3, based on their England national index rank.</t>
  </si>
  <si>
    <t>Proportion of dwellings chargeable for council tax that are classed as empty index</t>
  </si>
  <si>
    <t>2021-2022</t>
  </si>
  <si>
    <t>Wales national index</t>
  </si>
  <si>
    <t>Average proportion of dwellings chargeable for council tax that are classed as empty</t>
  </si>
  <si>
    <t>In this sheet, indicator values are standardised into indicator index scores; Wales national index scores are calculated using a weighted average of these indicator index scores and all local authorities in Wales are ranked according to their Wales national index scores.</t>
  </si>
  <si>
    <t>Wales national index rank</t>
  </si>
  <si>
    <t>In this sheet, local authorities in Wales are assigned to categories 1, 2 and 3, based on their Wales national index rank.</t>
  </si>
  <si>
    <t>Ratio of long-term empty dwellings (empty for 6 months or more) to total dwellings chargeable for council tax index</t>
  </si>
  <si>
    <t>Scotland national index</t>
  </si>
  <si>
    <t>Ratio of long-term empty dwellings (empty for 6 months or more) to total dwellings chargeable for council tax</t>
  </si>
  <si>
    <t>Average ratio of long-term empty dwellings (empty for 6 months or more) to total dwellings chargeable for council tax</t>
  </si>
  <si>
    <t>In this sheet, indicator values are standardised into indicator index scores; Scotland national index scores are calculated using a weighted average of these indicator index scores and all local authorities in Scotland are ranked according to their Scotland national index scores.</t>
  </si>
  <si>
    <t>Scotland national index rank</t>
  </si>
  <si>
    <t xml:space="preserve">In this sheet, local authorities in Scotland are assigned to categories 1, 2 and 3, based on their Scotland national index rank.  </t>
  </si>
  <si>
    <t>Region</t>
  </si>
  <si>
    <t>North West</t>
  </si>
  <si>
    <t>South East</t>
  </si>
  <si>
    <t>London</t>
  </si>
  <si>
    <t>Yorkshire and The Humber</t>
  </si>
  <si>
    <t>East Midlands</t>
  </si>
  <si>
    <t>East of England</t>
  </si>
  <si>
    <t>South West</t>
  </si>
  <si>
    <t>North East</t>
  </si>
  <si>
    <t xml:space="preserve">In this sheet, local authorities in Great Britain are assigned to categories 1, 2 and 3, based on their respective national index rank.  </t>
  </si>
  <si>
    <t>These are the categories each local authority in England was assigned to in round one of the Levelling Up Fund.</t>
  </si>
  <si>
    <t>These are the categories each local authority in Wales was assigned to in round one of the Levelling Up Fund.</t>
  </si>
  <si>
    <t>These are the categories each local authority in Scotland was assigned to in round one of the Levelling Up Fund.</t>
  </si>
  <si>
    <t>These are the categories each local authority was assigned to in round one of the Levelling Up Fund.</t>
  </si>
  <si>
    <t>ONS Population estimates, 2020</t>
  </si>
  <si>
    <t>Weighting</t>
  </si>
  <si>
    <t>Average Round 1 Category</t>
  </si>
  <si>
    <t>In 2021, North Northamptonshire and West Northamptonshire are local authorities. This sheet shows the previous local authorities that existed before these 2021 local authorities. It also shows the data relating to previous local authorities that was used to estimate North Northamptonshire and West Northamptonshire's position in the round one index.</t>
  </si>
  <si>
    <t>In this sheet, local authorities in Great Britain are assigned to categories 1, 2 and 3, based on the highest category of need that they have been assigned to across the first Levelling Up Fund index and the updated data.</t>
  </si>
  <si>
    <t>Median commercial vacancy rate, 10-2019 to 07-2021</t>
  </si>
  <si>
    <t>NUTS3 LA average commercial vacancy rate, 10-2019 to 07-2021</t>
  </si>
  <si>
    <t>NUTS2 LA average commercial vacancy rate, 10-2019 to 07-2021</t>
  </si>
  <si>
    <t>Average commercial vacancy rate, 10-2019 to 07-2021</t>
  </si>
  <si>
    <t>Proportion of retail, industrial, office and leisure units that are vacant, 2019-2021</t>
  </si>
  <si>
    <t>Proportion of retail, industrial, office and leisure units that are vacant,2019-2021</t>
  </si>
  <si>
    <t>commercial_vacancy_rate</t>
  </si>
  <si>
    <t>Comm_vacancy-miss_val_c_19-21</t>
  </si>
  <si>
    <t>Click on the ‘Download’ button next to 'Empty properties and second homes' &gt; See the 'Summary table' sheet &gt; Select '2021' next to 'Choose a year', and then select '2020' also.</t>
  </si>
  <si>
    <t>For total chargeable long term empty properties: At the top of the table, select Band: ‘Total’; Row: ‘H7 - Total chargeable long term empty properties’ &gt; See the column for year 2021-22 and 2022-23. For all chargeable dwellings: At the top of the table, select Band: 'Total'; Row: ‘A1 - All chargeable dwellings’ &gt; See the column for year 2021-22 and 2022-23.</t>
  </si>
  <si>
    <t>Click on 'dataset selection page' &gt; 'Start a new query manually' &gt; ‘Annual Population Survey/ Labour Force Survey’ folder &gt; ‘Current’ folder &gt; ‘annual population survey Dec 2004 to Sep 2021’ &gt; Geography ('NUTS 2016 level 3 (Dec 2012 onwards)' and 'nuts 2016 level 2 (Dec 2012 onwards)'); Date ('12 months to December 2020' and '12 months to December 2019'; Variable ('% with no qualifications (NVQ) – aged 16-64') need to be selected.</t>
  </si>
  <si>
    <t>Click on 'dataset selection page' &gt; 'Start a new query manually' &gt; ‘Annual Population Survey/ Labour Force Survey’ folder &gt; ‘Current’ folder &gt; ‘annual population survey Dec 2004 to Sep 2021’ &gt; Geography ('local authorities: district/ unitary (as of April 2021)'; Date ('12 months to December 2020' and '12 months to December 2019'; Variable ('% with no qualifications (NVQ) – aged 16-64') need to be selected. (Note that this data is updated on an annual basis as at the end of December).</t>
  </si>
  <si>
    <t>Click on 'dataset selection page' &gt; 'Start a new query manually' &gt; ‘Annual Population Survey/ Labour Force Survey’ folder &gt; ‘Current’ folder &gt; ‘annual population survey Dec 2004 to Sep 2021’ &gt; Geography ('NUTS 2016 level 3 (Dec 2012 onwards'); Date ('12 months to Sep 2021' and '12 months to Sep 2020'); Variable ('Unemployment rate – aged 16+') need to be selected.</t>
  </si>
  <si>
    <t>Click on 'dataset selection page' &gt; 'Start a new query manually' &gt; ‘Annual Population Survey/ Labour Force Survey’ folder&gt; ‘Current’ folder &gt; ‘model-based estimates of unemployment (Dec 2004 to Sep 2021)’&gt; Geography ('local authorities: district/ unitary (as of April 2021)' &gt; Date ('Sep 2021' and 'Sep 2020') &gt; Variable ('Unemployment Rate') need to be selected.</t>
  </si>
  <si>
    <t>October 2019 to July 2021</t>
  </si>
  <si>
    <t>2022-2023</t>
  </si>
  <si>
    <t>This spreadsheet contains five types of sheets: sheets that contain information about the spreadsheet; sheets that show how model inputs are derived from datasets; sheets that perform calculations for the first step of the methodology; sheets that perform calculations for the second step of the methodology and the sheets that perform the calculations for the third step of the methodology. These appear in different colours, please see the table below for detail.</t>
  </si>
  <si>
    <t>This spreadsheet should be read alongside the Levelling Up Fund: prioritisation of places explanatory note and previous methodology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</si>
</sst>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quot; &quot;#,##0.00&quot; &quot;;&quot;-&quot;#,##0.00&quot; &quot;;&quot; -&quot;00&quot; &quot;;&quot; &quot;@&quot; &quot;"/>
    <numFmt numFmtId="166" formatCode="#,##0.0"/>
    <numFmt numFmtId="167" formatCode="_-* #,##0_-;\-* #,##0_-;_-* &quot;-&quot;??_-;_-@_-"/>
    <numFmt numFmtId="168" formatCode="[=0]0;[&gt;0.5]#,##0;&quot;-&quot;"/>
    <numFmt numFmtId="169" formatCode="0.0%"/>
    <numFmt numFmtId="170" formatCode="0.000"/>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0"/>
      <name val="Arial"/>
      <family val="2"/>
    </font>
    <font>
      <u/>
      <sz val="11"/>
      <color theme="10"/>
      <name val="Calibri"/>
      <family val="2"/>
      <scheme val="minor"/>
    </font>
    <font>
      <sz val="11"/>
      <color rgb="FF000000"/>
      <name val="Calibri"/>
      <family val="2"/>
    </font>
    <font>
      <sz val="10"/>
      <color rgb="FF000000"/>
      <name val="Arial"/>
      <family val="2"/>
    </font>
    <font>
      <u/>
      <sz val="10"/>
      <color rgb="FF0000FF"/>
      <name val="Arial"/>
      <family val="2"/>
    </font>
    <font>
      <b/>
      <sz val="10"/>
      <name val="Arial"/>
      <family val="2"/>
    </font>
    <font>
      <sz val="10"/>
      <color theme="1"/>
      <name val="Arial"/>
      <family val="2"/>
    </font>
    <font>
      <b/>
      <sz val="11"/>
      <name val="Calibri"/>
      <family val="2"/>
      <scheme val="minor"/>
    </font>
    <font>
      <sz val="11"/>
      <name val="Calibri"/>
      <family val="2"/>
      <scheme val="minor"/>
    </font>
    <font>
      <sz val="11"/>
      <name val="Calibri"/>
      <family val="2"/>
      <charset val="1"/>
    </font>
    <font>
      <sz val="11"/>
      <name val="Arial"/>
      <family val="2"/>
    </font>
    <font>
      <b/>
      <sz val="11"/>
      <name val="Arial"/>
      <family val="2"/>
    </font>
    <font>
      <b/>
      <sz val="11"/>
      <name val="Calibri"/>
      <family val="2"/>
    </font>
    <font>
      <sz val="1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charset val="1"/>
      <scheme val="minor"/>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sz val="11"/>
      <color rgb="FF333399"/>
      <name val="Calibri"/>
      <family val="2"/>
    </font>
    <font>
      <sz val="11"/>
      <color rgb="FFFF9900"/>
      <name val="Calibri"/>
      <family val="2"/>
    </font>
    <font>
      <sz val="11"/>
      <color rgb="FF993300"/>
      <name val="Calibri"/>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u/>
      <sz val="10"/>
      <color rgb="FF0000FF"/>
      <name val="Times New Roman"/>
      <family val="1"/>
    </font>
    <font>
      <u/>
      <sz val="10"/>
      <color theme="10"/>
      <name val="System"/>
      <family val="2"/>
    </font>
    <font>
      <u/>
      <sz val="11"/>
      <name val="Calibri"/>
      <family val="2"/>
      <scheme val="minor"/>
    </font>
    <font>
      <u/>
      <sz val="10"/>
      <name val="Arial"/>
      <family val="2"/>
    </font>
    <font>
      <sz val="11"/>
      <color indexed="8"/>
      <name val="Calibri"/>
      <family val="2"/>
      <scheme val="minor"/>
    </font>
    <font>
      <u/>
      <sz val="7.5"/>
      <color indexed="12"/>
      <name val="Arial"/>
      <family val="2"/>
    </font>
    <font>
      <u/>
      <sz val="10"/>
      <color theme="10"/>
      <name val="Arial"/>
      <family val="2"/>
    </font>
    <font>
      <sz val="12"/>
      <color theme="1"/>
      <name val="Arial"/>
      <family val="2"/>
    </font>
    <font>
      <u/>
      <sz val="8.5"/>
      <color indexed="12"/>
      <name val="Arial"/>
      <family val="2"/>
    </font>
    <font>
      <sz val="8"/>
      <name val="Calibri"/>
      <family val="2"/>
      <scheme val="minor"/>
    </font>
    <font>
      <sz val="11"/>
      <color indexed="19"/>
      <name val="Calibri"/>
      <family val="2"/>
    </font>
  </fonts>
  <fills count="6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3"/>
      </patternFill>
    </fill>
    <fill>
      <patternFill patternType="solid">
        <fgColor theme="0"/>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s>
  <cellStyleXfs count="123">
    <xf numFmtId="0" fontId="0" fillId="0" borderId="0"/>
    <xf numFmtId="43"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5"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applyNumberFormat="0" applyFont="0" applyBorder="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9" applyNumberFormat="0" applyAlignment="0" applyProtection="0"/>
    <xf numFmtId="0" fontId="27" fillId="10" borderId="10" applyNumberFormat="0" applyAlignment="0" applyProtection="0"/>
    <xf numFmtId="0" fontId="28" fillId="10" borderId="9" applyNumberFormat="0" applyAlignment="0" applyProtection="0"/>
    <xf numFmtId="0" fontId="29" fillId="0" borderId="11" applyNumberFormat="0" applyFill="0" applyAlignment="0" applyProtection="0"/>
    <xf numFmtId="0" fontId="30" fillId="11" borderId="12" applyNumberFormat="0" applyAlignment="0" applyProtection="0"/>
    <xf numFmtId="0" fontId="31" fillId="0" borderId="0" applyNumberFormat="0" applyFill="0" applyBorder="0" applyAlignment="0" applyProtection="0"/>
    <xf numFmtId="0" fontId="1" fillId="12" borderId="13" applyNumberFormat="0" applyFont="0" applyAlignment="0" applyProtection="0"/>
    <xf numFmtId="0" fontId="32" fillId="0" borderId="0" applyNumberFormat="0" applyFill="0" applyBorder="0" applyAlignment="0" applyProtection="0"/>
    <xf numFmtId="0" fontId="2" fillId="0" borderId="14" applyNumberFormat="0" applyFill="0" applyAlignment="0" applyProtection="0"/>
    <xf numFmtId="0" fontId="3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8" fillId="0" borderId="0" applyNumberFormat="0" applyFill="0" applyBorder="0" applyAlignment="0" applyProtection="0"/>
    <xf numFmtId="0" fontId="41" fillId="0" borderId="17" applyNumberFormat="0" applyFill="0" applyAlignment="0" applyProtection="0"/>
    <xf numFmtId="0" fontId="42" fillId="0" borderId="18" applyNumberFormat="0" applyFill="0" applyAlignment="0" applyProtection="0"/>
    <xf numFmtId="0" fontId="43" fillId="0" borderId="19" applyNumberFormat="0" applyFill="0" applyAlignment="0" applyProtection="0"/>
    <xf numFmtId="0" fontId="43" fillId="0" borderId="0" applyNumberFormat="0" applyFill="0" applyBorder="0" applyAlignment="0" applyProtection="0"/>
    <xf numFmtId="0" fontId="40" fillId="39" borderId="0" applyNumberFormat="0" applyBorder="0" applyAlignment="0" applyProtection="0"/>
    <xf numFmtId="0" fontId="36" fillId="38" borderId="0" applyNumberFormat="0" applyBorder="0" applyAlignment="0" applyProtection="0"/>
    <xf numFmtId="0" fontId="46" fillId="57" borderId="0" applyNumberFormat="0" applyBorder="0" applyAlignment="0" applyProtection="0"/>
    <xf numFmtId="0" fontId="44" fillId="42" borderId="15" applyNumberFormat="0" applyAlignment="0" applyProtection="0"/>
    <xf numFmtId="0" fontId="47" fillId="55" borderId="22" applyNumberFormat="0" applyAlignment="0" applyProtection="0"/>
    <xf numFmtId="0" fontId="37" fillId="55" borderId="15" applyNumberFormat="0" applyAlignment="0" applyProtection="0"/>
    <xf numFmtId="0" fontId="45" fillId="0" borderId="20" applyNumberFormat="0" applyFill="0" applyAlignment="0" applyProtection="0"/>
    <xf numFmtId="0" fontId="38" fillId="56" borderId="16" applyNumberFormat="0" applyAlignment="0" applyProtection="0"/>
    <xf numFmtId="0" fontId="50" fillId="0" borderId="0" applyNumberFormat="0" applyFill="0" applyBorder="0" applyAlignment="0" applyProtection="0"/>
    <xf numFmtId="0" fontId="8" fillId="58" borderId="21" applyNumberFormat="0" applyFont="0" applyAlignment="0" applyProtection="0"/>
    <xf numFmtId="0" fontId="39" fillId="0" borderId="0" applyNumberFormat="0" applyFill="0" applyBorder="0" applyAlignment="0" applyProtection="0"/>
    <xf numFmtId="0" fontId="49" fillId="0" borderId="23" applyNumberFormat="0" applyFill="0" applyAlignment="0" applyProtection="0"/>
    <xf numFmtId="0" fontId="35" fillId="51" borderId="0" applyNumberFormat="0" applyBorder="0" applyAlignment="0" applyProtection="0"/>
    <xf numFmtId="0" fontId="7" fillId="37" borderId="0" applyNumberFormat="0" applyBorder="0" applyAlignment="0" applyProtection="0"/>
    <xf numFmtId="0" fontId="7" fillId="43" borderId="0" applyNumberFormat="0" applyBorder="0" applyAlignment="0" applyProtection="0"/>
    <xf numFmtId="0" fontId="35" fillId="47" borderId="0" applyNumberFormat="0" applyBorder="0" applyAlignment="0" applyProtection="0"/>
    <xf numFmtId="0" fontId="35" fillId="52" borderId="0" applyNumberFormat="0" applyBorder="0" applyAlignment="0" applyProtection="0"/>
    <xf numFmtId="0" fontId="7" fillId="38" borderId="0" applyNumberFormat="0" applyBorder="0" applyAlignment="0" applyProtection="0"/>
    <xf numFmtId="0" fontId="7" fillId="44" borderId="0" applyNumberFormat="0" applyBorder="0" applyAlignment="0" applyProtection="0"/>
    <xf numFmtId="0" fontId="35" fillId="44" borderId="0" applyNumberFormat="0" applyBorder="0" applyAlignment="0" applyProtection="0"/>
    <xf numFmtId="0" fontId="35" fillId="53" borderId="0" applyNumberFormat="0" applyBorder="0" applyAlignment="0" applyProtection="0"/>
    <xf numFmtId="0" fontId="7" fillId="39" borderId="0" applyNumberFormat="0" applyBorder="0" applyAlignment="0" applyProtection="0"/>
    <xf numFmtId="0" fontId="7" fillId="45"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35" fillId="49" borderId="0" applyNumberFormat="0" applyBorder="0" applyAlignment="0" applyProtection="0"/>
    <xf numFmtId="0" fontId="35" fillId="54"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35" fillId="50" borderId="0" applyNumberFormat="0" applyBorder="0" applyAlignment="0" applyProtection="0"/>
    <xf numFmtId="0" fontId="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43" fontId="1" fillId="0" borderId="0" applyFont="0" applyFill="0" applyBorder="0" applyAlignment="0" applyProtection="0"/>
    <xf numFmtId="0" fontId="55" fillId="0" borderId="0"/>
    <xf numFmtId="0" fontId="5" fillId="0" borderId="0"/>
    <xf numFmtId="0" fontId="11" fillId="0" borderId="0"/>
    <xf numFmtId="0" fontId="59"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0" fontId="3" fillId="0" borderId="0"/>
    <xf numFmtId="3" fontId="10" fillId="2" borderId="1">
      <alignment horizontal="right"/>
    </xf>
    <xf numFmtId="43" fontId="5" fillId="0" borderId="0" applyFont="0" applyFill="0" applyBorder="0" applyAlignment="0" applyProtection="0"/>
    <xf numFmtId="0" fontId="56" fillId="0" borderId="0" applyNumberFormat="0" applyFill="0" applyBorder="0" applyAlignment="0" applyProtection="0">
      <alignment vertical="top"/>
      <protection locked="0"/>
    </xf>
    <xf numFmtId="3" fontId="5" fillId="2" borderId="25">
      <alignment horizontal="right"/>
    </xf>
    <xf numFmtId="3" fontId="5" fillId="2" borderId="25">
      <alignment horizontal="right"/>
    </xf>
    <xf numFmtId="3" fontId="5" fillId="2" borderId="1">
      <alignment horizontal="right"/>
    </xf>
    <xf numFmtId="3" fontId="5" fillId="2" borderId="1">
      <alignment horizontal="right"/>
    </xf>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61" fillId="59" borderId="0" applyNumberFormat="0" applyBorder="0" applyAlignment="0" applyProtection="0"/>
    <xf numFmtId="0" fontId="58" fillId="0" borderId="0"/>
    <xf numFmtId="0" fontId="1" fillId="0" borderId="0"/>
    <xf numFmtId="9" fontId="5" fillId="0" borderId="0" applyFont="0" applyFill="0" applyBorder="0" applyAlignment="0" applyProtection="0"/>
    <xf numFmtId="0" fontId="58" fillId="0" borderId="0"/>
    <xf numFmtId="0" fontId="58" fillId="0" borderId="0"/>
    <xf numFmtId="9" fontId="1" fillId="0" borderId="0" applyFont="0" applyFill="0" applyBorder="0" applyAlignment="0" applyProtection="0"/>
  </cellStyleXfs>
  <cellXfs count="145">
    <xf numFmtId="0" fontId="0" fillId="0" borderId="0" xfId="0"/>
    <xf numFmtId="0" fontId="0" fillId="3" borderId="0" xfId="0" applyFill="1"/>
    <xf numFmtId="0" fontId="12" fillId="3" borderId="1" xfId="0" applyFont="1" applyFill="1" applyBorder="1" applyAlignment="1">
      <alignment horizontal="left" vertical="top"/>
    </xf>
    <xf numFmtId="0" fontId="12" fillId="3" borderId="1" xfId="0" applyFont="1" applyFill="1" applyBorder="1" applyAlignment="1">
      <alignment horizontal="left" vertical="top" wrapText="1"/>
    </xf>
    <xf numFmtId="0" fontId="13" fillId="3" borderId="0" xfId="0" applyFont="1" applyFill="1"/>
    <xf numFmtId="0" fontId="13" fillId="3" borderId="1" xfId="0" applyFont="1" applyFill="1" applyBorder="1" applyAlignment="1">
      <alignment horizontal="left"/>
    </xf>
    <xf numFmtId="164" fontId="13" fillId="3" borderId="1" xfId="0" applyNumberFormat="1" applyFont="1" applyFill="1" applyBorder="1" applyAlignment="1">
      <alignment horizontal="right"/>
    </xf>
    <xf numFmtId="0" fontId="13" fillId="3" borderId="0" xfId="0" applyFont="1" applyFill="1" applyAlignment="1">
      <alignment horizontal="left"/>
    </xf>
    <xf numFmtId="0" fontId="13" fillId="3" borderId="0" xfId="0" applyFont="1" applyFill="1" applyAlignment="1">
      <alignment horizontal="left" vertical="top"/>
    </xf>
    <xf numFmtId="0" fontId="14" fillId="3" borderId="0" xfId="0" quotePrefix="1" applyFont="1" applyFill="1" applyAlignment="1">
      <alignment horizontal="left" vertical="top"/>
    </xf>
    <xf numFmtId="0" fontId="13" fillId="3" borderId="1" xfId="0" applyFont="1" applyFill="1" applyBorder="1" applyAlignment="1">
      <alignment horizontal="left" vertical="top"/>
    </xf>
    <xf numFmtId="164" fontId="13" fillId="3" borderId="1" xfId="0" applyNumberFormat="1" applyFont="1" applyFill="1" applyBorder="1" applyAlignment="1">
      <alignment horizontal="right" vertical="top"/>
    </xf>
    <xf numFmtId="0" fontId="13" fillId="3" borderId="1" xfId="0" applyFont="1" applyFill="1" applyBorder="1" applyAlignment="1">
      <alignment horizontal="left" vertical="top" wrapText="1"/>
    </xf>
    <xf numFmtId="164" fontId="13" fillId="3" borderId="1" xfId="0" applyNumberFormat="1" applyFont="1" applyFill="1" applyBorder="1" applyAlignment="1">
      <alignment horizontal="right" vertical="top" wrapText="1"/>
    </xf>
    <xf numFmtId="0" fontId="14" fillId="3" borderId="0" xfId="0" applyFont="1" applyFill="1" applyAlignment="1">
      <alignment horizontal="left" vertical="top"/>
    </xf>
    <xf numFmtId="0" fontId="12" fillId="3" borderId="1" xfId="0" applyFont="1" applyFill="1" applyBorder="1" applyAlignment="1">
      <alignment vertical="top"/>
    </xf>
    <xf numFmtId="0" fontId="12" fillId="3" borderId="1" xfId="0" applyFont="1" applyFill="1" applyBorder="1" applyAlignment="1">
      <alignment vertical="top" wrapText="1"/>
    </xf>
    <xf numFmtId="0" fontId="13" fillId="3" borderId="1" xfId="0" applyFont="1" applyFill="1" applyBorder="1"/>
    <xf numFmtId="164" fontId="13" fillId="3" borderId="1" xfId="0" applyNumberFormat="1" applyFont="1" applyFill="1" applyBorder="1"/>
    <xf numFmtId="0" fontId="13" fillId="3" borderId="1" xfId="5" applyFont="1" applyFill="1" applyBorder="1" applyAlignment="1">
      <alignment horizontal="left" vertical="top"/>
    </xf>
    <xf numFmtId="3" fontId="13" fillId="3" borderId="1" xfId="3" applyNumberFormat="1" applyFont="1" applyFill="1" applyBorder="1" applyAlignment="1">
      <alignment horizontal="right" vertical="top"/>
    </xf>
    <xf numFmtId="3" fontId="15" fillId="5" borderId="0" xfId="3" applyNumberFormat="1" applyFont="1" applyFill="1"/>
    <xf numFmtId="3" fontId="15" fillId="5" borderId="0" xfId="3" applyNumberFormat="1" applyFont="1" applyFill="1" applyAlignment="1">
      <alignment horizontal="right"/>
    </xf>
    <xf numFmtId="164" fontId="15" fillId="5" borderId="0" xfId="7" applyNumberFormat="1" applyFont="1" applyFill="1" applyAlignment="1">
      <alignment horizontal="right"/>
    </xf>
    <xf numFmtId="0" fontId="13" fillId="3" borderId="0" xfId="8" applyFont="1" applyFill="1" applyAlignment="1">
      <alignment horizontal="left" vertical="top"/>
    </xf>
    <xf numFmtId="0" fontId="16" fillId="5" borderId="0" xfId="5" applyFont="1" applyFill="1"/>
    <xf numFmtId="0" fontId="15" fillId="5" borderId="0" xfId="5" applyFont="1" applyFill="1"/>
    <xf numFmtId="0" fontId="12" fillId="5" borderId="1" xfId="5" applyFont="1" applyFill="1" applyBorder="1" applyAlignment="1">
      <alignment horizontal="left" vertical="top" wrapText="1"/>
    </xf>
    <xf numFmtId="0" fontId="17" fillId="3" borderId="1" xfId="0" applyFont="1" applyFill="1" applyBorder="1" applyAlignment="1">
      <alignment horizontal="left" vertical="top" wrapText="1"/>
    </xf>
    <xf numFmtId="0" fontId="14" fillId="3" borderId="0" xfId="0" applyFont="1" applyFill="1"/>
    <xf numFmtId="1" fontId="13" fillId="3" borderId="1" xfId="0" applyNumberFormat="1" applyFont="1" applyFill="1" applyBorder="1" applyAlignment="1">
      <alignment horizontal="right" vertical="top"/>
    </xf>
    <xf numFmtId="0" fontId="13" fillId="3" borderId="0" xfId="0" applyFont="1" applyFill="1" applyAlignment="1">
      <alignment horizontal="left" vertical="top" wrapText="1"/>
    </xf>
    <xf numFmtId="0" fontId="17" fillId="3" borderId="1" xfId="0" applyFont="1" applyFill="1" applyBorder="1" applyAlignment="1">
      <alignment vertical="top" wrapText="1"/>
    </xf>
    <xf numFmtId="1" fontId="13" fillId="3" borderId="1" xfId="0" applyNumberFormat="1" applyFont="1" applyFill="1" applyBorder="1"/>
    <xf numFmtId="168" fontId="13" fillId="5" borderId="1" xfId="5" applyNumberFormat="1" applyFont="1" applyFill="1" applyBorder="1" applyAlignment="1">
      <alignment horizontal="right" vertical="top"/>
    </xf>
    <xf numFmtId="2" fontId="13" fillId="3" borderId="1" xfId="0" applyNumberFormat="1" applyFont="1" applyFill="1" applyBorder="1"/>
    <xf numFmtId="3" fontId="13" fillId="3" borderId="1" xfId="0" applyNumberFormat="1" applyFont="1" applyFill="1" applyBorder="1" applyAlignment="1">
      <alignment horizontal="right" vertical="top"/>
    </xf>
    <xf numFmtId="2" fontId="12" fillId="3" borderId="1" xfId="0" applyNumberFormat="1" applyFont="1" applyFill="1" applyBorder="1" applyAlignment="1">
      <alignment horizontal="left" vertical="top" wrapText="1"/>
    </xf>
    <xf numFmtId="3" fontId="13" fillId="3" borderId="1" xfId="0" applyNumberFormat="1" applyFont="1" applyFill="1" applyBorder="1" applyAlignment="1">
      <alignment horizontal="right"/>
    </xf>
    <xf numFmtId="167" fontId="13" fillId="3" borderId="1" xfId="1" applyNumberFormat="1" applyFont="1" applyFill="1" applyBorder="1" applyAlignment="1">
      <alignment horizontal="right"/>
    </xf>
    <xf numFmtId="3" fontId="13" fillId="3" borderId="1" xfId="0" applyNumberFormat="1" applyFont="1" applyFill="1" applyBorder="1"/>
    <xf numFmtId="0" fontId="12" fillId="3" borderId="0" xfId="0" applyFont="1" applyFill="1" applyAlignment="1">
      <alignment horizontal="left" vertical="top" wrapText="1"/>
    </xf>
    <xf numFmtId="3" fontId="13" fillId="3" borderId="1" xfId="1" applyNumberFormat="1" applyFont="1" applyFill="1" applyBorder="1" applyAlignment="1">
      <alignment horizontal="right" vertical="top"/>
    </xf>
    <xf numFmtId="2" fontId="13" fillId="3" borderId="1" xfId="0" applyNumberFormat="1" applyFont="1" applyFill="1" applyBorder="1" applyAlignment="1">
      <alignment horizontal="right" vertical="top"/>
    </xf>
    <xf numFmtId="0" fontId="13" fillId="3" borderId="1" xfId="0" applyFont="1" applyFill="1" applyBorder="1" applyAlignment="1">
      <alignment vertical="top"/>
    </xf>
    <xf numFmtId="0" fontId="18" fillId="3" borderId="1" xfId="0" applyFont="1" applyFill="1" applyBorder="1" applyAlignment="1">
      <alignment vertical="top"/>
    </xf>
    <xf numFmtId="0" fontId="12" fillId="3" borderId="2" xfId="0" applyFont="1" applyFill="1" applyBorder="1" applyAlignment="1">
      <alignment vertical="top"/>
    </xf>
    <xf numFmtId="0" fontId="12" fillId="3" borderId="2" xfId="0" applyFont="1" applyFill="1" applyBorder="1" applyAlignment="1">
      <alignment vertical="top" wrapText="1"/>
    </xf>
    <xf numFmtId="0" fontId="13" fillId="3" borderId="2" xfId="0" applyFont="1" applyFill="1" applyBorder="1"/>
    <xf numFmtId="164" fontId="18" fillId="3" borderId="1" xfId="0" applyNumberFormat="1" applyFont="1" applyFill="1" applyBorder="1"/>
    <xf numFmtId="1" fontId="18" fillId="3" borderId="1" xfId="0" applyNumberFormat="1" applyFont="1" applyFill="1" applyBorder="1"/>
    <xf numFmtId="2" fontId="12" fillId="3" borderId="1" xfId="0" applyNumberFormat="1" applyFont="1" applyFill="1" applyBorder="1" applyAlignment="1">
      <alignment horizontal="right" vertical="top"/>
    </xf>
    <xf numFmtId="0" fontId="18" fillId="3" borderId="1" xfId="0" applyFont="1" applyFill="1" applyBorder="1" applyAlignment="1">
      <alignment horizontal="left" vertical="top" wrapText="1"/>
    </xf>
    <xf numFmtId="0" fontId="17" fillId="3" borderId="1" xfId="0" applyFont="1" applyFill="1" applyBorder="1" applyAlignment="1">
      <alignment horizontal="left" vertical="top"/>
    </xf>
    <xf numFmtId="0" fontId="18" fillId="3" borderId="1" xfId="0" applyFont="1" applyFill="1" applyBorder="1" applyAlignment="1">
      <alignment horizontal="left" vertical="top"/>
    </xf>
    <xf numFmtId="0" fontId="12" fillId="3" borderId="0" xfId="0" applyFont="1" applyFill="1" applyAlignment="1">
      <alignment horizontal="left" vertical="top"/>
    </xf>
    <xf numFmtId="2" fontId="18" fillId="3" borderId="1" xfId="0" applyNumberFormat="1" applyFont="1" applyFill="1" applyBorder="1"/>
    <xf numFmtId="2" fontId="18" fillId="3" borderId="1" xfId="0" applyNumberFormat="1" applyFont="1" applyFill="1" applyBorder="1" applyAlignment="1">
      <alignment wrapText="1"/>
    </xf>
    <xf numFmtId="2" fontId="18" fillId="3" borderId="1" xfId="0" applyNumberFormat="1" applyFont="1" applyFill="1" applyBorder="1" applyAlignment="1">
      <alignment horizontal="right"/>
    </xf>
    <xf numFmtId="2" fontId="18" fillId="3" borderId="1" xfId="0" applyNumberFormat="1" applyFont="1" applyFill="1" applyBorder="1" applyAlignment="1">
      <alignment horizontal="right" vertical="top"/>
    </xf>
    <xf numFmtId="2" fontId="18" fillId="3" borderId="1" xfId="0" applyNumberFormat="1" applyFont="1" applyFill="1" applyBorder="1" applyAlignment="1">
      <alignment horizontal="right" vertical="top" wrapText="1"/>
    </xf>
    <xf numFmtId="0" fontId="18" fillId="3" borderId="1" xfId="0" applyFont="1" applyFill="1" applyBorder="1"/>
    <xf numFmtId="0" fontId="12" fillId="3" borderId="0" xfId="0" applyFont="1" applyFill="1" applyAlignment="1">
      <alignment vertical="top"/>
    </xf>
    <xf numFmtId="0" fontId="13" fillId="3" borderId="0" xfId="0" applyFont="1" applyFill="1" applyAlignment="1">
      <alignment vertical="top"/>
    </xf>
    <xf numFmtId="0" fontId="17" fillId="4" borderId="1" xfId="0" applyFont="1" applyFill="1" applyBorder="1"/>
    <xf numFmtId="0" fontId="17" fillId="4" borderId="3" xfId="0" applyFont="1" applyFill="1" applyBorder="1"/>
    <xf numFmtId="0" fontId="18" fillId="4" borderId="4" xfId="0" applyFont="1" applyFill="1" applyBorder="1"/>
    <xf numFmtId="0" fontId="18" fillId="4" borderId="5" xfId="0" applyFont="1" applyFill="1" applyBorder="1"/>
    <xf numFmtId="0" fontId="17" fillId="4" borderId="0" xfId="0" applyFont="1" applyFill="1"/>
    <xf numFmtId="0" fontId="17" fillId="4" borderId="1" xfId="0" applyFont="1" applyFill="1" applyBorder="1" applyAlignment="1">
      <alignment wrapText="1"/>
    </xf>
    <xf numFmtId="0" fontId="18" fillId="4" borderId="1" xfId="0" applyFont="1" applyFill="1" applyBorder="1"/>
    <xf numFmtId="0" fontId="12" fillId="4" borderId="1" xfId="0" applyFont="1" applyFill="1" applyBorder="1"/>
    <xf numFmtId="0" fontId="0" fillId="0" borderId="1" xfId="0" applyBorder="1"/>
    <xf numFmtId="2" fontId="0" fillId="0" borderId="1" xfId="0" applyNumberFormat="1" applyBorder="1" applyAlignment="1">
      <alignment horizontal="right"/>
    </xf>
    <xf numFmtId="0" fontId="12" fillId="4" borderId="1" xfId="0" applyFont="1" applyFill="1" applyBorder="1" applyAlignment="1">
      <alignment horizontal="left" vertical="top"/>
    </xf>
    <xf numFmtId="0" fontId="13" fillId="4" borderId="1" xfId="0" applyFont="1" applyFill="1" applyBorder="1" applyAlignment="1">
      <alignment horizontal="left" vertical="top"/>
    </xf>
    <xf numFmtId="0" fontId="13" fillId="4" borderId="0" xfId="0" applyFont="1" applyFill="1"/>
    <xf numFmtId="0" fontId="13" fillId="4" borderId="0" xfId="0" applyFont="1" applyFill="1" applyAlignment="1">
      <alignment horizontal="left" vertical="top"/>
    </xf>
    <xf numFmtId="0" fontId="34" fillId="4" borderId="0" xfId="0" applyFont="1" applyFill="1" applyAlignment="1">
      <alignment horizontal="left" vertical="top"/>
    </xf>
    <xf numFmtId="0" fontId="12" fillId="4" borderId="1" xfId="0" applyFont="1" applyFill="1" applyBorder="1" applyAlignment="1">
      <alignment horizontal="left" vertical="top" wrapText="1"/>
    </xf>
    <xf numFmtId="0" fontId="34" fillId="4" borderId="0" xfId="0" applyFont="1" applyFill="1"/>
    <xf numFmtId="2" fontId="0" fillId="0" borderId="1" xfId="0" applyNumberFormat="1" applyBorder="1"/>
    <xf numFmtId="2" fontId="18" fillId="4" borderId="5" xfId="0" applyNumberFormat="1" applyFont="1" applyFill="1" applyBorder="1"/>
    <xf numFmtId="0" fontId="13" fillId="4" borderId="1" xfId="0" applyFont="1" applyFill="1" applyBorder="1"/>
    <xf numFmtId="0" fontId="54" fillId="3" borderId="0" xfId="91" quotePrefix="1" applyFont="1" applyFill="1" applyBorder="1"/>
    <xf numFmtId="0" fontId="6" fillId="3" borderId="1" xfId="2" applyFill="1" applyBorder="1" applyAlignment="1">
      <alignment horizontal="left" vertical="top" wrapText="1"/>
    </xf>
    <xf numFmtId="0" fontId="13" fillId="3" borderId="24" xfId="0" applyFont="1" applyFill="1" applyBorder="1" applyAlignment="1">
      <alignment horizontal="left" vertical="top" wrapText="1"/>
    </xf>
    <xf numFmtId="0" fontId="12" fillId="3" borderId="0" xfId="0" applyFont="1" applyFill="1"/>
    <xf numFmtId="0" fontId="12" fillId="3" borderId="1" xfId="0" applyFont="1" applyFill="1" applyBorder="1"/>
    <xf numFmtId="0" fontId="13" fillId="3" borderId="1" xfId="0" applyFont="1" applyFill="1" applyBorder="1" applyAlignment="1">
      <alignment vertical="top" wrapText="1"/>
    </xf>
    <xf numFmtId="0" fontId="13" fillId="3" borderId="0" xfId="0" applyFont="1" applyFill="1" applyAlignment="1">
      <alignment vertical="top" wrapText="1"/>
    </xf>
    <xf numFmtId="0" fontId="13" fillId="3" borderId="24" xfId="0" applyFont="1" applyFill="1" applyBorder="1" applyAlignment="1">
      <alignment horizontal="left" vertical="top"/>
    </xf>
    <xf numFmtId="0" fontId="54" fillId="3" borderId="1" xfId="91" quotePrefix="1" applyFont="1" applyFill="1" applyBorder="1"/>
    <xf numFmtId="0" fontId="53" fillId="3" borderId="0" xfId="0" applyFont="1" applyFill="1" applyAlignment="1">
      <alignment vertical="top" wrapText="1"/>
    </xf>
    <xf numFmtId="0" fontId="9" fillId="3" borderId="1" xfId="91" applyFill="1" applyBorder="1" applyAlignment="1">
      <alignment horizontal="left" vertical="top" wrapText="1"/>
    </xf>
    <xf numFmtId="0" fontId="9" fillId="3" borderId="1" xfId="91" applyFill="1" applyBorder="1" applyAlignment="1">
      <alignment horizontal="left" vertical="top"/>
    </xf>
    <xf numFmtId="0" fontId="9" fillId="3" borderId="24" xfId="91" applyFill="1" applyBorder="1" applyAlignment="1">
      <alignment horizontal="left" vertical="top" wrapText="1"/>
    </xf>
    <xf numFmtId="0" fontId="53" fillId="3" borderId="0" xfId="91" applyFont="1" applyFill="1" applyAlignment="1">
      <alignment horizontal="left" vertical="top" wrapText="1"/>
    </xf>
    <xf numFmtId="9" fontId="13" fillId="3" borderId="1" xfId="0" applyNumberFormat="1" applyFont="1" applyFill="1" applyBorder="1"/>
    <xf numFmtId="169" fontId="13" fillId="3" borderId="1" xfId="0" applyNumberFormat="1" applyFont="1" applyFill="1" applyBorder="1"/>
    <xf numFmtId="0" fontId="13" fillId="3" borderId="0" xfId="0" quotePrefix="1" applyFont="1" applyFill="1"/>
    <xf numFmtId="0" fontId="13" fillId="3" borderId="2" xfId="0" applyFont="1" applyFill="1" applyBorder="1" applyAlignment="1">
      <alignment horizontal="left"/>
    </xf>
    <xf numFmtId="2" fontId="13" fillId="3" borderId="0" xfId="0" applyNumberFormat="1" applyFont="1" applyFill="1"/>
    <xf numFmtId="0" fontId="17" fillId="3" borderId="1" xfId="0" applyFont="1" applyFill="1" applyBorder="1" applyAlignment="1">
      <alignment vertical="top"/>
    </xf>
    <xf numFmtId="2" fontId="12" fillId="3" borderId="1" xfId="0" applyNumberFormat="1" applyFont="1" applyFill="1" applyBorder="1"/>
    <xf numFmtId="1" fontId="0" fillId="0" borderId="1" xfId="0" applyNumberFormat="1" applyBorder="1"/>
    <xf numFmtId="0" fontId="3" fillId="3" borderId="0" xfId="5" applyFont="1" applyFill="1"/>
    <xf numFmtId="168" fontId="4" fillId="5" borderId="0" xfId="5" applyNumberFormat="1" applyFont="1" applyFill="1" applyAlignment="1">
      <alignment horizontal="right"/>
    </xf>
    <xf numFmtId="14" fontId="0" fillId="0" borderId="1" xfId="0" applyNumberFormat="1" applyBorder="1"/>
    <xf numFmtId="3" fontId="18" fillId="3" borderId="1" xfId="0" applyNumberFormat="1" applyFont="1" applyFill="1" applyBorder="1"/>
    <xf numFmtId="3" fontId="0" fillId="0" borderId="1" xfId="0" applyNumberFormat="1" applyBorder="1" applyAlignment="1">
      <alignment horizontal="right"/>
    </xf>
    <xf numFmtId="14" fontId="0" fillId="0" borderId="0" xfId="0" applyNumberFormat="1"/>
    <xf numFmtId="0" fontId="12" fillId="4" borderId="0" xfId="0" applyFont="1" applyFill="1"/>
    <xf numFmtId="0" fontId="12" fillId="60" borderId="1" xfId="0" applyFont="1" applyFill="1" applyBorder="1" applyAlignment="1">
      <alignment horizontal="left" vertical="top"/>
    </xf>
    <xf numFmtId="0" fontId="12" fillId="60" borderId="1" xfId="0" applyFont="1" applyFill="1" applyBorder="1"/>
    <xf numFmtId="14" fontId="0" fillId="3" borderId="1" xfId="0" applyNumberFormat="1" applyFill="1" applyBorder="1"/>
    <xf numFmtId="0" fontId="13" fillId="60" borderId="0" xfId="0" applyFont="1" applyFill="1" applyAlignment="1">
      <alignment horizontal="left" vertical="top"/>
    </xf>
    <xf numFmtId="0" fontId="13" fillId="60" borderId="0" xfId="0" applyFont="1" applyFill="1"/>
    <xf numFmtId="0" fontId="34" fillId="60" borderId="0" xfId="0" applyFont="1" applyFill="1" applyAlignment="1">
      <alignment horizontal="left" vertical="top"/>
    </xf>
    <xf numFmtId="164" fontId="18" fillId="3" borderId="0" xfId="0" applyNumberFormat="1" applyFont="1" applyFill="1"/>
    <xf numFmtId="0" fontId="2" fillId="3" borderId="0" xfId="0" applyFont="1" applyFill="1"/>
    <xf numFmtId="4" fontId="18" fillId="3" borderId="1" xfId="0" applyNumberFormat="1" applyFont="1" applyFill="1" applyBorder="1"/>
    <xf numFmtId="4" fontId="18" fillId="3" borderId="0" xfId="0" applyNumberFormat="1" applyFont="1" applyFill="1"/>
    <xf numFmtId="166" fontId="18" fillId="3" borderId="1" xfId="0" applyNumberFormat="1" applyFont="1" applyFill="1" applyBorder="1"/>
    <xf numFmtId="170" fontId="13" fillId="3" borderId="1" xfId="0" applyNumberFormat="1" applyFont="1" applyFill="1" applyBorder="1" applyAlignment="1">
      <alignment horizontal="right" vertical="top"/>
    </xf>
    <xf numFmtId="164" fontId="13" fillId="3" borderId="0" xfId="0" applyNumberFormat="1" applyFont="1" applyFill="1"/>
    <xf numFmtId="170" fontId="13" fillId="3" borderId="0" xfId="0" applyNumberFormat="1" applyFont="1" applyFill="1"/>
    <xf numFmtId="0" fontId="12" fillId="3" borderId="1" xfId="5" applyFont="1" applyFill="1" applyBorder="1" applyAlignment="1">
      <alignment horizontal="left" vertical="top"/>
    </xf>
    <xf numFmtId="3" fontId="13" fillId="3" borderId="1" xfId="3" applyNumberFormat="1" applyFont="1" applyFill="1" applyBorder="1" applyAlignment="1">
      <alignment vertical="top"/>
    </xf>
    <xf numFmtId="0" fontId="13" fillId="3" borderId="1" xfId="0" applyFont="1" applyFill="1" applyBorder="1" applyAlignment="1">
      <alignment vertical="center"/>
    </xf>
    <xf numFmtId="1" fontId="18" fillId="3" borderId="1" xfId="0" applyNumberFormat="1" applyFont="1" applyFill="1" applyBorder="1" applyAlignment="1">
      <alignment vertical="center"/>
    </xf>
    <xf numFmtId="0" fontId="13" fillId="4" borderId="1" xfId="0" applyFont="1" applyFill="1" applyBorder="1" applyAlignment="1">
      <alignment horizontal="right"/>
    </xf>
    <xf numFmtId="4" fontId="0" fillId="0" borderId="1" xfId="0" applyNumberFormat="1" applyBorder="1"/>
    <xf numFmtId="4" fontId="0" fillId="0" borderId="1" xfId="0" applyNumberFormat="1" applyBorder="1" applyAlignment="1">
      <alignment horizontal="right"/>
    </xf>
    <xf numFmtId="4" fontId="0" fillId="3" borderId="1" xfId="0" applyNumberFormat="1" applyFill="1" applyBorder="1"/>
    <xf numFmtId="166" fontId="0" fillId="0" borderId="1" xfId="0" applyNumberFormat="1" applyBorder="1"/>
    <xf numFmtId="4" fontId="0" fillId="0" borderId="0" xfId="0" applyNumberFormat="1"/>
    <xf numFmtId="2" fontId="0" fillId="0" borderId="0" xfId="0" applyNumberFormat="1"/>
    <xf numFmtId="10" fontId="0" fillId="0" borderId="0" xfId="122" applyNumberFormat="1" applyFont="1" applyAlignment="1">
      <alignment horizontal="right"/>
    </xf>
    <xf numFmtId="0" fontId="0" fillId="0" borderId="0" xfId="0" applyBorder="1"/>
    <xf numFmtId="0" fontId="13" fillId="61" borderId="1" xfId="0" applyFont="1" applyFill="1" applyBorder="1"/>
    <xf numFmtId="0" fontId="13" fillId="62" borderId="1" xfId="0" applyFont="1" applyFill="1" applyBorder="1"/>
    <xf numFmtId="0" fontId="13" fillId="63" borderId="1" xfId="0" applyFont="1" applyFill="1" applyBorder="1"/>
    <xf numFmtId="0" fontId="13" fillId="3" borderId="0" xfId="0" applyFont="1" applyFill="1" applyAlignment="1">
      <alignment horizontal="left" vertical="top" wrapText="1"/>
    </xf>
    <xf numFmtId="0" fontId="12" fillId="3" borderId="0" xfId="0" applyFont="1" applyFill="1" applyAlignment="1">
      <alignment horizontal="left" vertical="top"/>
    </xf>
  </cellXfs>
  <cellStyles count="123">
    <cellStyle name="20% - Accent1" xfId="27" builtinId="30" customBuiltin="1"/>
    <cellStyle name="20% - Accent1 2" xfId="68" xr:uid="{47240D3B-BACE-44C2-98D3-E636F7EB06AF}"/>
    <cellStyle name="20% - Accent2" xfId="31" builtinId="34" customBuiltin="1"/>
    <cellStyle name="20% - Accent2 2" xfId="72" xr:uid="{82D1531D-8B0E-4F94-ADF5-D1779490263B}"/>
    <cellStyle name="20% - Accent3" xfId="35" builtinId="38" customBuiltin="1"/>
    <cellStyle name="20% - Accent3 2" xfId="76" xr:uid="{5B122E5A-FDBD-4D66-BD80-F85408B8DF33}"/>
    <cellStyle name="20% - Accent4" xfId="39" builtinId="42" customBuiltin="1"/>
    <cellStyle name="20% - Accent4 2" xfId="80" xr:uid="{95FBCEDA-D051-49D2-B4D1-B4BFB4BDC505}"/>
    <cellStyle name="20% - Accent5" xfId="43" builtinId="46" customBuiltin="1"/>
    <cellStyle name="20% - Accent5 2" xfId="84" xr:uid="{23DEB98C-7668-4DBC-B1CC-89A9AA7F07E5}"/>
    <cellStyle name="20% - Accent6" xfId="47" builtinId="50" customBuiltin="1"/>
    <cellStyle name="20% - Accent6 2" xfId="88" xr:uid="{5D85FFBA-0470-41F3-B41A-761E1577E7CB}"/>
    <cellStyle name="40% - Accent1" xfId="28" builtinId="31" customBuiltin="1"/>
    <cellStyle name="40% - Accent1 2" xfId="69" xr:uid="{C91CBC73-E802-4017-9BCF-73B919616C0D}"/>
    <cellStyle name="40% - Accent2" xfId="32" builtinId="35" customBuiltin="1"/>
    <cellStyle name="40% - Accent2 2" xfId="73" xr:uid="{A6B6CDF6-9E96-420D-93E5-05578C262594}"/>
    <cellStyle name="40% - Accent3" xfId="36" builtinId="39" customBuiltin="1"/>
    <cellStyle name="40% - Accent3 2" xfId="77" xr:uid="{6A5A1F20-6FFA-4D8E-9424-EFC6F1BA5950}"/>
    <cellStyle name="40% - Accent4" xfId="40" builtinId="43" customBuiltin="1"/>
    <cellStyle name="40% - Accent4 2" xfId="81" xr:uid="{87D0F639-08BB-44B4-94C7-C1BD04D9FC2F}"/>
    <cellStyle name="40% - Accent5" xfId="44" builtinId="47" customBuiltin="1"/>
    <cellStyle name="40% - Accent5 2" xfId="85" xr:uid="{C99AEB6D-3A3E-448F-8B3A-079B7649FA01}"/>
    <cellStyle name="40% - Accent6" xfId="48" builtinId="51" customBuiltin="1"/>
    <cellStyle name="40% - Accent6 2" xfId="89" xr:uid="{65638766-7DF1-4641-A7F8-055903986738}"/>
    <cellStyle name="60% - Accent1" xfId="29" builtinId="32" customBuiltin="1"/>
    <cellStyle name="60% - Accent1 2" xfId="70" xr:uid="{6EF407A7-5E1C-41AE-A15A-3909A441E61A}"/>
    <cellStyle name="60% - Accent2" xfId="33" builtinId="36" customBuiltin="1"/>
    <cellStyle name="60% - Accent2 2" xfId="74" xr:uid="{127B9A3C-651C-4F73-843C-D5E97B12C7B7}"/>
    <cellStyle name="60% - Accent3" xfId="37" builtinId="40" customBuiltin="1"/>
    <cellStyle name="60% - Accent3 2" xfId="78" xr:uid="{6BFA9222-512A-4CD9-8E1A-6D7FA61E9B5C}"/>
    <cellStyle name="60% - Accent4" xfId="41" builtinId="44" customBuiltin="1"/>
    <cellStyle name="60% - Accent4 2" xfId="82" xr:uid="{471E6E45-3A63-4E1D-B023-D446C49FE769}"/>
    <cellStyle name="60% - Accent5" xfId="45" builtinId="48" customBuiltin="1"/>
    <cellStyle name="60% - Accent5 2" xfId="86" xr:uid="{38797A66-2EA1-4813-9715-B083E994E545}"/>
    <cellStyle name="60% - Accent6" xfId="49" builtinId="52" customBuiltin="1"/>
    <cellStyle name="60% - Accent6 2" xfId="90" xr:uid="{BFED4AD2-E182-4E2E-9DA2-7346E4010A64}"/>
    <cellStyle name="Accent1" xfId="26" builtinId="29" customBuiltin="1"/>
    <cellStyle name="Accent1 2" xfId="67" xr:uid="{F73E00B3-8866-443E-A8FD-80DD46593D4C}"/>
    <cellStyle name="Accent2" xfId="30" builtinId="33" customBuiltin="1"/>
    <cellStyle name="Accent2 2" xfId="71" xr:uid="{B6279596-2B33-4363-AF56-35CCE3943CF3}"/>
    <cellStyle name="Accent3" xfId="34" builtinId="37" customBuiltin="1"/>
    <cellStyle name="Accent3 2" xfId="75" xr:uid="{270B8D59-9CDD-4FE5-9E0A-DE3E94B2E43B}"/>
    <cellStyle name="Accent4" xfId="38" builtinId="41" customBuiltin="1"/>
    <cellStyle name="Accent4 2" xfId="79" xr:uid="{38B20DA1-5D31-4706-BDA6-6313B16EE7DC}"/>
    <cellStyle name="Accent5" xfId="42" builtinId="45" customBuiltin="1"/>
    <cellStyle name="Accent5 2" xfId="83" xr:uid="{C5D4C645-9CC4-4D72-AAF0-B9D33BC0B656}"/>
    <cellStyle name="Accent6" xfId="46" builtinId="49" customBuiltin="1"/>
    <cellStyle name="Accent6 2" xfId="87" xr:uid="{CF5845DD-C172-4259-8183-E0C0522016CE}"/>
    <cellStyle name="Bad" xfId="15" builtinId="27" customBuiltin="1"/>
    <cellStyle name="Bad 2" xfId="56" xr:uid="{4E8AAA1B-BAF4-4843-9A90-8C8291C8A6EC}"/>
    <cellStyle name="Calculation" xfId="19" builtinId="22" customBuiltin="1"/>
    <cellStyle name="Calculation 2" xfId="60" xr:uid="{229C360A-9A2D-49CE-8857-8CC09CEA0886}"/>
    <cellStyle name="CellBAValue" xfId="109" xr:uid="{C6227339-CB3D-4F55-9D96-4080839EBD53}"/>
    <cellStyle name="CellBAValue 2" xfId="110" xr:uid="{8BC33F57-1A51-47F7-9C62-62E8D053A641}"/>
    <cellStyle name="CellNationValue" xfId="106" xr:uid="{851ECD10-5904-4C85-AFD5-EE7481117467}"/>
    <cellStyle name="CellUAValue" xfId="111" xr:uid="{CD861CA7-ED9F-4944-A2D1-A6F4FB0EE6B2}"/>
    <cellStyle name="CellUAValue 2" xfId="112" xr:uid="{DCB94B35-296E-4BC9-A2FB-1C346A8C0561}"/>
    <cellStyle name="Check Cell" xfId="21" builtinId="23" customBuiltin="1"/>
    <cellStyle name="Check Cell 2" xfId="62" xr:uid="{4FA23D5F-F5DA-4638-B72C-B8B86D7717B5}"/>
    <cellStyle name="Comma" xfId="1" builtinId="3"/>
    <cellStyle name="Comma 2" xfId="6" xr:uid="{9FC312E7-CA14-446C-925C-42E9E0A7C5F1}"/>
    <cellStyle name="Comma 2 2" xfId="114" xr:uid="{E9039BF5-2A7A-4474-BD8A-089217D3FB00}"/>
    <cellStyle name="Comma 2 3" xfId="113" xr:uid="{143038E6-4E6F-4E39-B5E6-577CE3E6640C}"/>
    <cellStyle name="Comma 3" xfId="98" xr:uid="{A303F2C9-937A-4C41-BEFA-4066FB9417D6}"/>
    <cellStyle name="Comma 4" xfId="94" xr:uid="{608BFA67-F80A-42CF-9623-3F535EC1B995}"/>
    <cellStyle name="Comma 5" xfId="107" xr:uid="{6D8F2C01-7A16-4315-851F-5AFCE1B40F39}"/>
    <cellStyle name="Explanatory Text" xfId="24" builtinId="53" customBuiltin="1"/>
    <cellStyle name="Explanatory Text 2" xfId="65" xr:uid="{73719583-63E6-4477-9025-EBEB0CDDE65F}"/>
    <cellStyle name="Good" xfId="14" builtinId="26" customBuiltin="1"/>
    <cellStyle name="Good 2" xfId="55" xr:uid="{7F6CEA97-9B88-49B0-99E9-1271327539A9}"/>
    <cellStyle name="Heading 1" xfId="10" builtinId="16" customBuiltin="1"/>
    <cellStyle name="Heading 1 2" xfId="51" xr:uid="{B6E29D41-6F5E-43D0-86B7-B5101248FCCD}"/>
    <cellStyle name="Heading 2" xfId="11" builtinId="17" customBuiltin="1"/>
    <cellStyle name="Heading 2 2" xfId="52" xr:uid="{5B1C93D6-B366-4777-87EB-D0AC366FCC58}"/>
    <cellStyle name="Heading 3" xfId="12" builtinId="18" customBuiltin="1"/>
    <cellStyle name="Heading 3 2" xfId="53" xr:uid="{6977136F-2474-49E0-BAA8-FE4D88A2E727}"/>
    <cellStyle name="Heading 4" xfId="13" builtinId="19" customBuiltin="1"/>
    <cellStyle name="Heading 4 2" xfId="54" xr:uid="{093B70F4-A5AA-4470-BDFC-3711851B6834}"/>
    <cellStyle name="Hyperlink" xfId="2" builtinId="8"/>
    <cellStyle name="Hyperlink 2" xfId="96" xr:uid="{EA8D4F3A-8E7C-4EEB-89B8-E8AB9E0C5764}"/>
    <cellStyle name="Hyperlink 2 2" xfId="97" xr:uid="{BBF9DF70-D5A9-4662-A097-455DA5213E58}"/>
    <cellStyle name="Hyperlink 2 3" xfId="115" xr:uid="{1631E8A1-DBE3-49C4-AA35-0099E8BD12EF}"/>
    <cellStyle name="Hyperlink 3" xfId="95" xr:uid="{F1A59207-9246-4CD0-81B9-8B60DD1D299F}"/>
    <cellStyle name="Hyperlink 4" xfId="91" xr:uid="{3D35FD80-4E53-4BA8-9AE4-5699EB22388F}"/>
    <cellStyle name="Hyperlink 5" xfId="102" xr:uid="{0694FDD7-71AF-4E5F-8315-A8E730CEF1D6}"/>
    <cellStyle name="Hyperlink 6" xfId="108" xr:uid="{1F22E82F-3A8B-47E8-9909-937F96F7BE0A}"/>
    <cellStyle name="Input" xfId="17" builtinId="20" customBuiltin="1"/>
    <cellStyle name="Input 2" xfId="58" xr:uid="{ACC64624-C210-489F-9295-741789A55DFA}"/>
    <cellStyle name="Linked Cell" xfId="20" builtinId="24" customBuiltin="1"/>
    <cellStyle name="Linked Cell 2" xfId="61" xr:uid="{A1F32109-D26B-4C47-8CF0-CCE7B8A0B065}"/>
    <cellStyle name="Neutral" xfId="16" builtinId="28" customBuiltin="1"/>
    <cellStyle name="Neutral 2" xfId="57" xr:uid="{8F6A9199-DC8C-47B6-93C0-93D569C9582A}"/>
    <cellStyle name="Neutral 2 2" xfId="116" xr:uid="{B8E12C70-D546-42C9-A426-3AB7F9D1BCE3}"/>
    <cellStyle name="Normal" xfId="0" builtinId="0"/>
    <cellStyle name="Normal 2" xfId="92" xr:uid="{9210ABF1-CCCC-402A-B172-F4881292E158}"/>
    <cellStyle name="Normal 2 2 2" xfId="4" xr:uid="{BDB4D902-8820-4FB3-83C6-BD03209335E3}"/>
    <cellStyle name="Normal 3" xfId="93" xr:uid="{746CA973-4C1E-40A1-A21C-D2A8B604EF31}"/>
    <cellStyle name="Normal 3 2" xfId="121" xr:uid="{F3946E63-C065-4C22-BF8A-75BFBD62185B}"/>
    <cellStyle name="Normal 3 3" xfId="101" xr:uid="{5B9BD2D9-DBDA-4816-8017-554636B49BE9}"/>
    <cellStyle name="Normal 3 4" xfId="117" xr:uid="{298EA448-44C5-4690-B8F5-A9948350E96D}"/>
    <cellStyle name="Normal 4" xfId="5" xr:uid="{68B878F3-3300-4F68-B2A4-42CA79F56789}"/>
    <cellStyle name="Normal 4 2" xfId="120" xr:uid="{FB84AB93-45CF-4C9E-8DBC-3970F8C3FD14}"/>
    <cellStyle name="Normal 5" xfId="99" xr:uid="{03961630-4B01-47DC-A2EA-6B21B13CD418}"/>
    <cellStyle name="Normal 5 2" xfId="118" xr:uid="{9976A8F6-C819-4011-A370-35F7ABCB3698}"/>
    <cellStyle name="Normal 6" xfId="100" xr:uid="{249EBD15-DF26-452C-AFDA-8F24995E3B74}"/>
    <cellStyle name="Normal 7" xfId="104" xr:uid="{D1EAD698-F4AE-44BA-BEAB-9ED725659B8C}"/>
    <cellStyle name="Normal 8" xfId="105" xr:uid="{9248095A-958E-471E-976C-C5471C1D5D12}"/>
    <cellStyle name="Normal_1. DM PERSONAL TRAVEL ab 2" xfId="8" xr:uid="{4C843B28-7778-479F-A1A3-420F0B4AB91F}"/>
    <cellStyle name="Normal_LSOA_EMPLO" xfId="3" xr:uid="{23C59DFB-42C6-48D1-A4F1-6E33C5ED4F09}"/>
    <cellStyle name="Note" xfId="23" builtinId="10" customBuiltin="1"/>
    <cellStyle name="Note 2" xfId="64" xr:uid="{EBC57C4E-0E54-44B9-9462-AE14921A470A}"/>
    <cellStyle name="Output" xfId="18" builtinId="21" customBuiltin="1"/>
    <cellStyle name="Output 2" xfId="59" xr:uid="{CDE5FCBA-6188-4BA7-824B-AB61E0ABA164}"/>
    <cellStyle name="Percent" xfId="122" builtinId="5"/>
    <cellStyle name="Percent 2" xfId="7" xr:uid="{3C643F44-80E8-4E77-9A1D-8A0563B4C00E}"/>
    <cellStyle name="Percent 2 2" xfId="119" xr:uid="{67C09DFF-2E98-4AC4-BD6B-8785D02AAB0B}"/>
    <cellStyle name="Percent 3" xfId="103" xr:uid="{05D950C0-A242-4C6E-957E-209365DDAEB6}"/>
    <cellStyle name="Title" xfId="9" builtinId="15" customBuiltin="1"/>
    <cellStyle name="Title 2" xfId="50" xr:uid="{2B106491-722A-44E6-ADFF-1E3688ACF318}"/>
    <cellStyle name="Total" xfId="25" builtinId="25" customBuiltin="1"/>
    <cellStyle name="Total 2" xfId="66" xr:uid="{9F32486F-1F6C-4799-9DD2-3648292DC57A}"/>
    <cellStyle name="Warning Text" xfId="22" builtinId="11" customBuiltin="1"/>
    <cellStyle name="Warning Text 2" xfId="63" xr:uid="{D67A9EA4-C1C7-45A4-9522-62C471ED41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statistics/council-taxbase-2021-in-england" TargetMode="External"/><Relationship Id="rId13" Type="http://schemas.openxmlformats.org/officeDocument/2006/relationships/hyperlink" Target="https://www.gov.uk/government/statistics/council-taxbase-2020-in-england" TargetMode="External"/><Relationship Id="rId3" Type="http://schemas.openxmlformats.org/officeDocument/2006/relationships/hyperlink" Target="https://www.nomisweb.co.uk/customerrors/nodataset.asp" TargetMode="External"/><Relationship Id="rId7" Type="http://schemas.openxmlformats.org/officeDocument/2006/relationships/hyperlink" Target="https://www.whythawk.com/index.php/research-reports" TargetMode="External"/><Relationship Id="rId12" Type="http://schemas.openxmlformats.org/officeDocument/2006/relationships/hyperlink" Target="https://www.ons.gov.uk/employmentandlabourmarket/peopleinwork/labourproductivity/datasets/subregionalproductivitylabourproductivityindicesbylocalauthoritydistrict" TargetMode="External"/><Relationship Id="rId2" Type="http://schemas.openxmlformats.org/officeDocument/2006/relationships/hyperlink" Target="https://www.nomisweb.co.uk/customerrors/nodataset.asp" TargetMode="External"/><Relationship Id="rId1" Type="http://schemas.openxmlformats.org/officeDocument/2006/relationships/hyperlink" Target="https://www.nomisweb.co.uk/customerrors/nodataset.asp" TargetMode="External"/><Relationship Id="rId6" Type="http://schemas.openxmlformats.org/officeDocument/2006/relationships/hyperlink" Target="https://www.gov.uk/government/statistical-data-sets/tsgb01-modal-comparisons" TargetMode="External"/><Relationship Id="rId11" Type="http://schemas.openxmlformats.org/officeDocument/2006/relationships/hyperlink" Target="https://www.gov.scot/publications/council-tax-datasets/" TargetMode="External"/><Relationship Id="rId5" Type="http://schemas.openxmlformats.org/officeDocument/2006/relationships/hyperlink" Target="https://www.gov.uk/government/collections/journey-time-statistics" TargetMode="External"/><Relationship Id="rId10" Type="http://schemas.openxmlformats.org/officeDocument/2006/relationships/hyperlink" Target="https://www.gov.scot/publications/housing-statistics-empty-properties-and-second-homes/" TargetMode="External"/><Relationship Id="rId4" Type="http://schemas.openxmlformats.org/officeDocument/2006/relationships/hyperlink" Target="https://www.nomisweb.co.uk/customerrors/nodataset.asp" TargetMode="External"/><Relationship Id="rId9" Type="http://schemas.openxmlformats.org/officeDocument/2006/relationships/hyperlink" Target="https://statswales.gov.wales/Catalogue/Local-Government/Finance/Council-Tax/Dwellings/counciltaxdwellings-by-localauthority" TargetMode="External"/><Relationship Id="rId14" Type="http://schemas.openxmlformats.org/officeDocument/2006/relationships/hyperlink" Target="https://www.gov.scot/publications/council-tax-dataset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E8CF6-9B90-4007-A01E-D5E962DC2958}">
  <sheetPr codeName="Sheet1">
    <tabColor theme="0"/>
  </sheetPr>
  <dimension ref="A1"/>
  <sheetViews>
    <sheetView zoomScale="75" zoomScaleNormal="75" workbookViewId="0">
      <selection activeCell="P30" sqref="P30"/>
    </sheetView>
  </sheetViews>
  <sheetFormatPr defaultColWidth="8.7265625" defaultRowHeight="14.5" x14ac:dyDescent="0.35"/>
  <cols>
    <col min="1" max="16384" width="8.7265625" style="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6843-7879-4A4A-A7C2-19F09620C322}">
  <sheetPr codeName="Sheet30">
    <tabColor theme="9" tint="0.79998168889431442"/>
  </sheetPr>
  <dimension ref="A1:D367"/>
  <sheetViews>
    <sheetView topLeftCell="A342" zoomScale="75" zoomScaleNormal="75" workbookViewId="0">
      <selection activeCell="O33" sqref="O33"/>
    </sheetView>
  </sheetViews>
  <sheetFormatPr defaultColWidth="8.7265625" defaultRowHeight="14.5" x14ac:dyDescent="0.35"/>
  <cols>
    <col min="1" max="1" width="13.453125" style="4" bestFit="1" customWidth="1"/>
    <col min="2" max="2" width="33" style="4" customWidth="1"/>
    <col min="3" max="4" width="43.1796875" style="4" bestFit="1" customWidth="1"/>
    <col min="5" max="16384" width="8.7265625" style="4"/>
  </cols>
  <sheetData>
    <row r="1" spans="1:4" ht="14.15" customHeight="1" x14ac:dyDescent="0.35">
      <c r="A1" s="2" t="s">
        <v>73</v>
      </c>
      <c r="B1" s="2" t="s">
        <v>71</v>
      </c>
      <c r="C1" s="3" t="s">
        <v>935</v>
      </c>
      <c r="D1" s="3" t="s">
        <v>936</v>
      </c>
    </row>
    <row r="2" spans="1:4" x14ac:dyDescent="0.35">
      <c r="A2" s="5" t="s">
        <v>195</v>
      </c>
      <c r="B2" s="5" t="s">
        <v>196</v>
      </c>
      <c r="C2" s="11">
        <v>6.5</v>
      </c>
      <c r="D2" s="11">
        <v>6.6</v>
      </c>
    </row>
    <row r="3" spans="1:4" x14ac:dyDescent="0.35">
      <c r="A3" s="5" t="s">
        <v>197</v>
      </c>
      <c r="B3" s="5" t="s">
        <v>198</v>
      </c>
      <c r="C3" s="11">
        <v>4.9000000000000004</v>
      </c>
      <c r="D3" s="11">
        <v>5.8</v>
      </c>
    </row>
    <row r="4" spans="1:4" x14ac:dyDescent="0.35">
      <c r="A4" s="5" t="s">
        <v>199</v>
      </c>
      <c r="B4" s="5" t="s">
        <v>200</v>
      </c>
      <c r="C4" s="11">
        <v>4.5999999999999996</v>
      </c>
      <c r="D4" s="11" t="s">
        <v>335</v>
      </c>
    </row>
    <row r="5" spans="1:4" x14ac:dyDescent="0.35">
      <c r="A5" s="5" t="s">
        <v>201</v>
      </c>
      <c r="B5" s="5" t="s">
        <v>202</v>
      </c>
      <c r="C5" s="11">
        <v>4.4000000000000004</v>
      </c>
      <c r="D5" s="11">
        <v>3.9</v>
      </c>
    </row>
    <row r="6" spans="1:4" x14ac:dyDescent="0.35">
      <c r="A6" s="5" t="s">
        <v>203</v>
      </c>
      <c r="B6" s="5" t="s">
        <v>204</v>
      </c>
      <c r="C6" s="11">
        <v>5.8</v>
      </c>
      <c r="D6" s="11">
        <v>3.1</v>
      </c>
    </row>
    <row r="7" spans="1:4" x14ac:dyDescent="0.35">
      <c r="A7" s="5" t="s">
        <v>205</v>
      </c>
      <c r="B7" s="5" t="s">
        <v>206</v>
      </c>
      <c r="C7" s="11">
        <v>5.6</v>
      </c>
      <c r="D7" s="11">
        <v>7.3</v>
      </c>
    </row>
    <row r="8" spans="1:4" x14ac:dyDescent="0.35">
      <c r="A8" s="5" t="s">
        <v>207</v>
      </c>
      <c r="B8" s="5" t="s">
        <v>208</v>
      </c>
      <c r="C8" s="11">
        <v>7.1</v>
      </c>
      <c r="D8" s="11">
        <v>7.2</v>
      </c>
    </row>
    <row r="9" spans="1:4" x14ac:dyDescent="0.35">
      <c r="A9" s="5" t="s">
        <v>209</v>
      </c>
      <c r="B9" s="5" t="s">
        <v>210</v>
      </c>
      <c r="C9" s="11">
        <v>3.5</v>
      </c>
      <c r="D9" s="11">
        <v>7.6</v>
      </c>
    </row>
    <row r="10" spans="1:4" x14ac:dyDescent="0.35">
      <c r="A10" s="5" t="s">
        <v>211</v>
      </c>
      <c r="B10" s="5" t="s">
        <v>212</v>
      </c>
      <c r="C10" s="11">
        <v>8.4</v>
      </c>
      <c r="D10" s="11">
        <v>9.8000000000000007</v>
      </c>
    </row>
    <row r="11" spans="1:4" x14ac:dyDescent="0.35">
      <c r="A11" s="5" t="s">
        <v>213</v>
      </c>
      <c r="B11" s="5" t="s">
        <v>214</v>
      </c>
      <c r="C11" s="11">
        <v>10.5</v>
      </c>
      <c r="D11" s="11">
        <v>6.6</v>
      </c>
    </row>
    <row r="12" spans="1:4" x14ac:dyDescent="0.35">
      <c r="A12" s="5" t="s">
        <v>215</v>
      </c>
      <c r="B12" s="5" t="s">
        <v>216</v>
      </c>
      <c r="C12" s="11">
        <v>6.5</v>
      </c>
      <c r="D12" s="11">
        <v>6.3</v>
      </c>
    </row>
    <row r="13" spans="1:4" x14ac:dyDescent="0.35">
      <c r="A13" s="5" t="s">
        <v>217</v>
      </c>
      <c r="B13" s="5" t="s">
        <v>218</v>
      </c>
      <c r="C13" s="11">
        <v>8.6999999999999993</v>
      </c>
      <c r="D13" s="11">
        <v>8.3000000000000007</v>
      </c>
    </row>
    <row r="14" spans="1:4" x14ac:dyDescent="0.35">
      <c r="A14" s="5" t="s">
        <v>219</v>
      </c>
      <c r="B14" s="5" t="s">
        <v>220</v>
      </c>
      <c r="C14" s="11">
        <v>2.4</v>
      </c>
      <c r="D14" s="11">
        <v>4.9000000000000004</v>
      </c>
    </row>
    <row r="15" spans="1:4" x14ac:dyDescent="0.35">
      <c r="A15" s="5" t="s">
        <v>221</v>
      </c>
      <c r="B15" s="5" t="s">
        <v>222</v>
      </c>
      <c r="C15" s="11">
        <v>8.6</v>
      </c>
      <c r="D15" s="11">
        <v>9.3000000000000007</v>
      </c>
    </row>
    <row r="16" spans="1:4" x14ac:dyDescent="0.35">
      <c r="A16" s="5" t="s">
        <v>223</v>
      </c>
      <c r="B16" s="5" t="s">
        <v>224</v>
      </c>
      <c r="C16" s="11">
        <v>8</v>
      </c>
      <c r="D16" s="11">
        <v>14.3</v>
      </c>
    </row>
    <row r="17" spans="1:4" x14ac:dyDescent="0.35">
      <c r="A17" s="5" t="s">
        <v>225</v>
      </c>
      <c r="B17" s="5" t="s">
        <v>226</v>
      </c>
      <c r="C17" s="11">
        <v>6.5</v>
      </c>
      <c r="D17" s="11">
        <v>12.8</v>
      </c>
    </row>
    <row r="18" spans="1:4" x14ac:dyDescent="0.35">
      <c r="A18" s="5" t="s">
        <v>227</v>
      </c>
      <c r="B18" s="5" t="s">
        <v>228</v>
      </c>
      <c r="C18" s="11">
        <v>2.5</v>
      </c>
      <c r="D18" s="11">
        <v>5.3</v>
      </c>
    </row>
    <row r="19" spans="1:4" x14ac:dyDescent="0.35">
      <c r="A19" s="5" t="s">
        <v>229</v>
      </c>
      <c r="B19" s="5" t="s">
        <v>230</v>
      </c>
      <c r="C19" s="11">
        <v>9.1999999999999993</v>
      </c>
      <c r="D19" s="11">
        <v>10</v>
      </c>
    </row>
    <row r="20" spans="1:4" x14ac:dyDescent="0.35">
      <c r="A20" s="5" t="s">
        <v>231</v>
      </c>
      <c r="B20" s="5" t="s">
        <v>232</v>
      </c>
      <c r="C20" s="11">
        <v>3.8</v>
      </c>
      <c r="D20" s="11">
        <v>2.6</v>
      </c>
    </row>
    <row r="21" spans="1:4" x14ac:dyDescent="0.35">
      <c r="A21" s="5" t="s">
        <v>233</v>
      </c>
      <c r="B21" s="5" t="s">
        <v>234</v>
      </c>
      <c r="C21" s="11">
        <v>3.9</v>
      </c>
      <c r="D21" s="11">
        <v>8.5</v>
      </c>
    </row>
    <row r="22" spans="1:4" x14ac:dyDescent="0.35">
      <c r="A22" s="5" t="s">
        <v>235</v>
      </c>
      <c r="B22" s="5" t="s">
        <v>236</v>
      </c>
      <c r="C22" s="11">
        <v>6.5</v>
      </c>
      <c r="D22" s="11">
        <v>6.1</v>
      </c>
    </row>
    <row r="23" spans="1:4" x14ac:dyDescent="0.35">
      <c r="A23" s="5" t="s">
        <v>237</v>
      </c>
      <c r="B23" s="5" t="s">
        <v>238</v>
      </c>
      <c r="C23" s="11">
        <v>9.5</v>
      </c>
      <c r="D23" s="11">
        <v>12.9</v>
      </c>
    </row>
    <row r="24" spans="1:4" x14ac:dyDescent="0.35">
      <c r="A24" s="5" t="s">
        <v>239</v>
      </c>
      <c r="B24" s="5" t="s">
        <v>240</v>
      </c>
      <c r="C24" s="11">
        <v>3.8</v>
      </c>
      <c r="D24" s="11">
        <v>3.9</v>
      </c>
    </row>
    <row r="25" spans="1:4" x14ac:dyDescent="0.35">
      <c r="A25" s="5" t="s">
        <v>241</v>
      </c>
      <c r="B25" s="5" t="s">
        <v>242</v>
      </c>
      <c r="C25" s="11">
        <v>10.1</v>
      </c>
      <c r="D25" s="11">
        <v>11.1</v>
      </c>
    </row>
    <row r="26" spans="1:4" x14ac:dyDescent="0.35">
      <c r="A26" s="5" t="s">
        <v>243</v>
      </c>
      <c r="B26" s="5" t="s">
        <v>244</v>
      </c>
      <c r="C26" s="11">
        <v>7.3</v>
      </c>
      <c r="D26" s="11">
        <v>10.199999999999999</v>
      </c>
    </row>
    <row r="27" spans="1:4" x14ac:dyDescent="0.35">
      <c r="A27" s="5" t="s">
        <v>245</v>
      </c>
      <c r="B27" s="5" t="s">
        <v>246</v>
      </c>
      <c r="C27" s="11">
        <v>10.7</v>
      </c>
      <c r="D27" s="11">
        <v>13.8</v>
      </c>
    </row>
    <row r="28" spans="1:4" x14ac:dyDescent="0.35">
      <c r="A28" s="5" t="s">
        <v>247</v>
      </c>
      <c r="B28" s="5" t="s">
        <v>248</v>
      </c>
      <c r="C28" s="11">
        <v>9.1999999999999993</v>
      </c>
      <c r="D28" s="11">
        <v>9.3000000000000007</v>
      </c>
    </row>
    <row r="29" spans="1:4" x14ac:dyDescent="0.35">
      <c r="A29" s="5" t="s">
        <v>249</v>
      </c>
      <c r="B29" s="5" t="s">
        <v>250</v>
      </c>
      <c r="C29" s="11">
        <v>10.1</v>
      </c>
      <c r="D29" s="11">
        <v>11.2</v>
      </c>
    </row>
    <row r="30" spans="1:4" x14ac:dyDescent="0.35">
      <c r="A30" s="5" t="s">
        <v>251</v>
      </c>
      <c r="B30" s="5" t="s">
        <v>252</v>
      </c>
      <c r="C30" s="11">
        <v>14.4</v>
      </c>
      <c r="D30" s="11">
        <v>7.1</v>
      </c>
    </row>
    <row r="31" spans="1:4" x14ac:dyDescent="0.35">
      <c r="A31" s="5" t="s">
        <v>253</v>
      </c>
      <c r="B31" s="5" t="s">
        <v>254</v>
      </c>
      <c r="C31" s="11">
        <v>5</v>
      </c>
      <c r="D31" s="11">
        <v>5.3</v>
      </c>
    </row>
    <row r="32" spans="1:4" x14ac:dyDescent="0.35">
      <c r="A32" s="5" t="s">
        <v>255</v>
      </c>
      <c r="B32" s="5" t="s">
        <v>256</v>
      </c>
      <c r="C32" s="11">
        <v>2.2999999999999998</v>
      </c>
      <c r="D32" s="11">
        <v>3.6</v>
      </c>
    </row>
    <row r="33" spans="1:4" x14ac:dyDescent="0.35">
      <c r="A33" s="5" t="s">
        <v>257</v>
      </c>
      <c r="B33" s="5" t="s">
        <v>258</v>
      </c>
      <c r="C33" s="11">
        <v>10.3</v>
      </c>
      <c r="D33" s="11">
        <v>13.9</v>
      </c>
    </row>
    <row r="34" spans="1:4" x14ac:dyDescent="0.35">
      <c r="A34" s="5" t="s">
        <v>259</v>
      </c>
      <c r="B34" s="5" t="s">
        <v>260</v>
      </c>
      <c r="C34" s="11">
        <v>6.3</v>
      </c>
      <c r="D34" s="11">
        <v>8</v>
      </c>
    </row>
    <row r="35" spans="1:4" x14ac:dyDescent="0.35">
      <c r="A35" s="5" t="s">
        <v>261</v>
      </c>
      <c r="B35" s="5" t="s">
        <v>262</v>
      </c>
      <c r="C35" s="11">
        <v>6.5</v>
      </c>
      <c r="D35" s="11">
        <v>3.9</v>
      </c>
    </row>
    <row r="36" spans="1:4" x14ac:dyDescent="0.35">
      <c r="A36" s="5" t="s">
        <v>263</v>
      </c>
      <c r="B36" s="5" t="s">
        <v>264</v>
      </c>
      <c r="C36" s="11">
        <v>9</v>
      </c>
      <c r="D36" s="11">
        <v>7.1</v>
      </c>
    </row>
    <row r="37" spans="1:4" x14ac:dyDescent="0.35">
      <c r="A37" s="5" t="s">
        <v>265</v>
      </c>
      <c r="B37" s="5" t="s">
        <v>266</v>
      </c>
      <c r="C37" s="11" t="s">
        <v>335</v>
      </c>
      <c r="D37" s="11">
        <v>5.8</v>
      </c>
    </row>
    <row r="38" spans="1:4" x14ac:dyDescent="0.35">
      <c r="A38" s="5" t="s">
        <v>267</v>
      </c>
      <c r="B38" s="5" t="s">
        <v>268</v>
      </c>
      <c r="C38" s="11">
        <v>7.9</v>
      </c>
      <c r="D38" s="11">
        <v>9.1</v>
      </c>
    </row>
    <row r="39" spans="1:4" x14ac:dyDescent="0.35">
      <c r="A39" s="5" t="s">
        <v>269</v>
      </c>
      <c r="B39" s="5" t="s">
        <v>270</v>
      </c>
      <c r="C39" s="11">
        <v>3</v>
      </c>
      <c r="D39" s="11">
        <v>3.9</v>
      </c>
    </row>
    <row r="40" spans="1:4" x14ac:dyDescent="0.35">
      <c r="A40" s="5" t="s">
        <v>271</v>
      </c>
      <c r="B40" s="5" t="s">
        <v>272</v>
      </c>
      <c r="C40" s="11">
        <v>4</v>
      </c>
      <c r="D40" s="11">
        <v>5.7</v>
      </c>
    </row>
    <row r="41" spans="1:4" x14ac:dyDescent="0.35">
      <c r="A41" s="5" t="s">
        <v>273</v>
      </c>
      <c r="B41" s="5" t="s">
        <v>274</v>
      </c>
      <c r="C41" s="11">
        <v>5.6</v>
      </c>
      <c r="D41" s="11">
        <v>3.2</v>
      </c>
    </row>
    <row r="42" spans="1:4" x14ac:dyDescent="0.35">
      <c r="A42" s="5" t="s">
        <v>275</v>
      </c>
      <c r="B42" s="5" t="s">
        <v>276</v>
      </c>
      <c r="C42" s="11">
        <v>3.3</v>
      </c>
      <c r="D42" s="11">
        <v>3.8</v>
      </c>
    </row>
    <row r="43" spans="1:4" x14ac:dyDescent="0.35">
      <c r="A43" s="5" t="s">
        <v>277</v>
      </c>
      <c r="B43" s="5" t="s">
        <v>278</v>
      </c>
      <c r="C43" s="11">
        <v>5.2</v>
      </c>
      <c r="D43" s="11">
        <v>6.5</v>
      </c>
    </row>
    <row r="44" spans="1:4" x14ac:dyDescent="0.35">
      <c r="A44" s="5" t="s">
        <v>279</v>
      </c>
      <c r="B44" s="5" t="s">
        <v>280</v>
      </c>
      <c r="C44" s="11">
        <v>6.9</v>
      </c>
      <c r="D44" s="11">
        <v>14.6</v>
      </c>
    </row>
    <row r="45" spans="1:4" x14ac:dyDescent="0.35">
      <c r="A45" s="5" t="s">
        <v>281</v>
      </c>
      <c r="B45" s="5" t="s">
        <v>282</v>
      </c>
      <c r="C45" s="11">
        <v>6.9</v>
      </c>
      <c r="D45" s="11">
        <v>5.8</v>
      </c>
    </row>
    <row r="46" spans="1:4" x14ac:dyDescent="0.35">
      <c r="A46" s="5" t="s">
        <v>283</v>
      </c>
      <c r="B46" s="5" t="s">
        <v>284</v>
      </c>
      <c r="C46" s="11">
        <v>5.5</v>
      </c>
      <c r="D46" s="11">
        <v>6.1</v>
      </c>
    </row>
    <row r="47" spans="1:4" x14ac:dyDescent="0.35">
      <c r="A47" s="5" t="s">
        <v>285</v>
      </c>
      <c r="B47" s="5" t="s">
        <v>286</v>
      </c>
      <c r="C47" s="11">
        <v>9.5</v>
      </c>
      <c r="D47" s="11">
        <v>15.1</v>
      </c>
    </row>
    <row r="48" spans="1:4" x14ac:dyDescent="0.35">
      <c r="A48" s="5" t="s">
        <v>287</v>
      </c>
      <c r="B48" s="5" t="s">
        <v>288</v>
      </c>
      <c r="C48" s="11">
        <v>4.5</v>
      </c>
      <c r="D48" s="11">
        <v>9.1</v>
      </c>
    </row>
    <row r="49" spans="1:4" x14ac:dyDescent="0.35">
      <c r="A49" s="5" t="s">
        <v>289</v>
      </c>
      <c r="B49" s="5" t="s">
        <v>290</v>
      </c>
      <c r="C49" s="11">
        <v>10.1</v>
      </c>
      <c r="D49" s="11">
        <v>9.3000000000000007</v>
      </c>
    </row>
    <row r="50" spans="1:4" x14ac:dyDescent="0.35">
      <c r="A50" s="5" t="s">
        <v>291</v>
      </c>
      <c r="B50" s="5" t="s">
        <v>292</v>
      </c>
      <c r="C50" s="11">
        <v>9</v>
      </c>
      <c r="D50" s="11">
        <v>9.8000000000000007</v>
      </c>
    </row>
    <row r="51" spans="1:4" x14ac:dyDescent="0.35">
      <c r="A51" s="5" t="s">
        <v>293</v>
      </c>
      <c r="B51" s="5" t="s">
        <v>294</v>
      </c>
      <c r="C51" s="11">
        <v>4.3</v>
      </c>
      <c r="D51" s="11">
        <v>6.7</v>
      </c>
    </row>
    <row r="52" spans="1:4" x14ac:dyDescent="0.35">
      <c r="A52" s="5" t="s">
        <v>295</v>
      </c>
      <c r="B52" s="5" t="s">
        <v>296</v>
      </c>
      <c r="C52" s="11">
        <v>5.5</v>
      </c>
      <c r="D52" s="11">
        <v>6.7</v>
      </c>
    </row>
    <row r="53" spans="1:4" x14ac:dyDescent="0.35">
      <c r="A53" s="5" t="s">
        <v>297</v>
      </c>
      <c r="B53" s="5" t="s">
        <v>298</v>
      </c>
      <c r="C53" s="11">
        <v>4.3</v>
      </c>
      <c r="D53" s="11">
        <v>3.4</v>
      </c>
    </row>
    <row r="54" spans="1:4" x14ac:dyDescent="0.35">
      <c r="A54" s="5" t="s">
        <v>299</v>
      </c>
      <c r="B54" s="5" t="s">
        <v>300</v>
      </c>
      <c r="C54" s="11">
        <v>3.9</v>
      </c>
      <c r="D54" s="11">
        <v>8.8000000000000007</v>
      </c>
    </row>
    <row r="55" spans="1:4" x14ac:dyDescent="0.35">
      <c r="A55" s="5" t="s">
        <v>301</v>
      </c>
      <c r="B55" s="5" t="s">
        <v>302</v>
      </c>
      <c r="C55" s="11">
        <v>5.3</v>
      </c>
      <c r="D55" s="11">
        <v>7</v>
      </c>
    </row>
    <row r="56" spans="1:4" x14ac:dyDescent="0.35">
      <c r="A56" s="5" t="s">
        <v>303</v>
      </c>
      <c r="B56" s="5" t="s">
        <v>304</v>
      </c>
      <c r="C56" s="11">
        <v>5.3</v>
      </c>
      <c r="D56" s="11">
        <v>6.4</v>
      </c>
    </row>
    <row r="57" spans="1:4" x14ac:dyDescent="0.35">
      <c r="A57" s="5" t="s">
        <v>305</v>
      </c>
      <c r="B57" s="5" t="s">
        <v>306</v>
      </c>
      <c r="C57" s="11">
        <v>7</v>
      </c>
      <c r="D57" s="11">
        <v>8.6</v>
      </c>
    </row>
    <row r="58" spans="1:4" x14ac:dyDescent="0.35">
      <c r="A58" s="5" t="s">
        <v>307</v>
      </c>
      <c r="B58" s="5" t="s">
        <v>308</v>
      </c>
      <c r="C58" s="11">
        <v>6</v>
      </c>
      <c r="D58" s="11">
        <v>7.8</v>
      </c>
    </row>
    <row r="59" spans="1:4" x14ac:dyDescent="0.35">
      <c r="A59" s="5" t="s">
        <v>309</v>
      </c>
      <c r="B59" s="5" t="s">
        <v>310</v>
      </c>
      <c r="C59" s="11">
        <v>4.9000000000000004</v>
      </c>
      <c r="D59" s="11">
        <v>4.0999999999999996</v>
      </c>
    </row>
    <row r="60" spans="1:4" x14ac:dyDescent="0.35">
      <c r="A60" s="5" t="s">
        <v>311</v>
      </c>
      <c r="B60" s="5" t="s">
        <v>312</v>
      </c>
      <c r="C60" s="11">
        <v>4.9000000000000004</v>
      </c>
      <c r="D60" s="11">
        <v>7.4</v>
      </c>
    </row>
    <row r="61" spans="1:4" x14ac:dyDescent="0.35">
      <c r="A61" s="5" t="s">
        <v>313</v>
      </c>
      <c r="B61" s="5" t="s">
        <v>314</v>
      </c>
      <c r="C61" s="11">
        <v>4.4000000000000004</v>
      </c>
      <c r="D61" s="11">
        <v>2.6</v>
      </c>
    </row>
    <row r="62" spans="1:4" x14ac:dyDescent="0.35">
      <c r="A62" s="5" t="s">
        <v>315</v>
      </c>
      <c r="B62" s="5" t="s">
        <v>316</v>
      </c>
      <c r="C62" s="11">
        <v>3.9</v>
      </c>
      <c r="D62" s="11">
        <v>4.2</v>
      </c>
    </row>
    <row r="63" spans="1:4" x14ac:dyDescent="0.35">
      <c r="A63" s="5" t="s">
        <v>317</v>
      </c>
      <c r="B63" s="5" t="s">
        <v>318</v>
      </c>
      <c r="C63" s="11">
        <v>5.4</v>
      </c>
      <c r="D63" s="11">
        <v>2.8</v>
      </c>
    </row>
    <row r="64" spans="1:4" x14ac:dyDescent="0.35">
      <c r="A64" s="5" t="s">
        <v>319</v>
      </c>
      <c r="B64" s="5" t="s">
        <v>320</v>
      </c>
      <c r="C64" s="11">
        <v>5.5</v>
      </c>
      <c r="D64" s="11">
        <v>2</v>
      </c>
    </row>
    <row r="65" spans="1:4" x14ac:dyDescent="0.35">
      <c r="A65" s="5" t="s">
        <v>321</v>
      </c>
      <c r="B65" s="5" t="s">
        <v>322</v>
      </c>
      <c r="C65" s="11">
        <v>4.5</v>
      </c>
      <c r="D65" s="11">
        <v>6.4</v>
      </c>
    </row>
    <row r="66" spans="1:4" x14ac:dyDescent="0.35">
      <c r="A66" s="5" t="s">
        <v>323</v>
      </c>
      <c r="B66" s="5" t="s">
        <v>324</v>
      </c>
      <c r="C66" s="11">
        <v>6.5</v>
      </c>
      <c r="D66" s="11">
        <v>6.6</v>
      </c>
    </row>
    <row r="67" spans="1:4" x14ac:dyDescent="0.35">
      <c r="A67" s="5" t="s">
        <v>325</v>
      </c>
      <c r="B67" s="5" t="s">
        <v>326</v>
      </c>
      <c r="C67" s="11">
        <v>4.9000000000000004</v>
      </c>
      <c r="D67" s="11">
        <v>6.3</v>
      </c>
    </row>
    <row r="68" spans="1:4" x14ac:dyDescent="0.35">
      <c r="A68" s="5" t="s">
        <v>327</v>
      </c>
      <c r="B68" s="5" t="s">
        <v>328</v>
      </c>
      <c r="C68" s="11">
        <v>8.1</v>
      </c>
      <c r="D68" s="11">
        <v>7.4</v>
      </c>
    </row>
    <row r="69" spans="1:4" x14ac:dyDescent="0.35">
      <c r="A69" s="5" t="s">
        <v>329</v>
      </c>
      <c r="B69" s="5" t="s">
        <v>330</v>
      </c>
      <c r="C69" s="11">
        <v>6.9</v>
      </c>
      <c r="D69" s="11">
        <v>7.8</v>
      </c>
    </row>
    <row r="70" spans="1:4" x14ac:dyDescent="0.35">
      <c r="A70" s="5" t="s">
        <v>331</v>
      </c>
      <c r="B70" s="5" t="s">
        <v>332</v>
      </c>
      <c r="C70" s="11">
        <v>5.8</v>
      </c>
      <c r="D70" s="11">
        <v>5.9</v>
      </c>
    </row>
    <row r="71" spans="1:4" x14ac:dyDescent="0.35">
      <c r="A71" s="5" t="s">
        <v>333</v>
      </c>
      <c r="B71" s="5" t="s">
        <v>334</v>
      </c>
      <c r="C71" s="11" t="s">
        <v>335</v>
      </c>
      <c r="D71" s="11" t="s">
        <v>335</v>
      </c>
    </row>
    <row r="72" spans="1:4" x14ac:dyDescent="0.35">
      <c r="A72" s="5" t="s">
        <v>336</v>
      </c>
      <c r="B72" s="5" t="s">
        <v>337</v>
      </c>
      <c r="C72" s="11">
        <v>10.199999999999999</v>
      </c>
      <c r="D72" s="11">
        <v>11.9</v>
      </c>
    </row>
    <row r="73" spans="1:4" x14ac:dyDescent="0.35">
      <c r="A73" s="5" t="s">
        <v>338</v>
      </c>
      <c r="B73" s="5" t="s">
        <v>339</v>
      </c>
      <c r="C73" s="11">
        <v>4.2</v>
      </c>
      <c r="D73" s="11">
        <v>4.0999999999999996</v>
      </c>
    </row>
    <row r="74" spans="1:4" x14ac:dyDescent="0.35">
      <c r="A74" s="5" t="s">
        <v>340</v>
      </c>
      <c r="B74" s="5" t="s">
        <v>341</v>
      </c>
      <c r="C74" s="11">
        <v>8.4</v>
      </c>
      <c r="D74" s="11">
        <v>9.6999999999999993</v>
      </c>
    </row>
    <row r="75" spans="1:4" x14ac:dyDescent="0.35">
      <c r="A75" s="5" t="s">
        <v>342</v>
      </c>
      <c r="B75" s="5" t="s">
        <v>343</v>
      </c>
      <c r="C75" s="11" t="s">
        <v>335</v>
      </c>
      <c r="D75" s="11">
        <v>3.1</v>
      </c>
    </row>
    <row r="76" spans="1:4" x14ac:dyDescent="0.35">
      <c r="A76" s="5" t="s">
        <v>344</v>
      </c>
      <c r="B76" s="5" t="s">
        <v>345</v>
      </c>
      <c r="C76" s="11">
        <v>5.0999999999999996</v>
      </c>
      <c r="D76" s="11">
        <v>5.9</v>
      </c>
    </row>
    <row r="77" spans="1:4" x14ac:dyDescent="0.35">
      <c r="A77" s="5" t="s">
        <v>346</v>
      </c>
      <c r="B77" s="5" t="s">
        <v>347</v>
      </c>
      <c r="C77" s="11">
        <v>5.8</v>
      </c>
      <c r="D77" s="11">
        <v>6.3</v>
      </c>
    </row>
    <row r="78" spans="1:4" x14ac:dyDescent="0.35">
      <c r="A78" s="5" t="s">
        <v>348</v>
      </c>
      <c r="B78" s="5" t="s">
        <v>349</v>
      </c>
      <c r="C78" s="11">
        <v>8.5</v>
      </c>
      <c r="D78" s="11">
        <v>8.6999999999999993</v>
      </c>
    </row>
    <row r="79" spans="1:4" x14ac:dyDescent="0.35">
      <c r="A79" s="5" t="s">
        <v>350</v>
      </c>
      <c r="B79" s="5" t="s">
        <v>351</v>
      </c>
      <c r="C79" s="11">
        <v>7.1</v>
      </c>
      <c r="D79" s="11">
        <v>9.1</v>
      </c>
    </row>
    <row r="80" spans="1:4" x14ac:dyDescent="0.35">
      <c r="A80" s="5" t="s">
        <v>352</v>
      </c>
      <c r="B80" s="5" t="s">
        <v>353</v>
      </c>
      <c r="C80" s="11" t="s">
        <v>335</v>
      </c>
      <c r="D80" s="11" t="s">
        <v>335</v>
      </c>
    </row>
    <row r="81" spans="1:4" x14ac:dyDescent="0.35">
      <c r="A81" s="5" t="s">
        <v>354</v>
      </c>
      <c r="B81" s="5" t="s">
        <v>355</v>
      </c>
      <c r="C81" s="11">
        <v>6.7</v>
      </c>
      <c r="D81" s="11">
        <v>3</v>
      </c>
    </row>
    <row r="82" spans="1:4" x14ac:dyDescent="0.35">
      <c r="A82" s="5" t="s">
        <v>356</v>
      </c>
      <c r="B82" s="5" t="s">
        <v>357</v>
      </c>
      <c r="C82" s="11">
        <v>5</v>
      </c>
      <c r="D82" s="11">
        <v>7.5</v>
      </c>
    </row>
    <row r="83" spans="1:4" x14ac:dyDescent="0.35">
      <c r="A83" s="5" t="s">
        <v>358</v>
      </c>
      <c r="B83" s="5" t="s">
        <v>359</v>
      </c>
      <c r="C83" s="11">
        <v>5.3</v>
      </c>
      <c r="D83" s="11">
        <v>3.6</v>
      </c>
    </row>
    <row r="84" spans="1:4" x14ac:dyDescent="0.35">
      <c r="A84" s="5" t="s">
        <v>360</v>
      </c>
      <c r="B84" s="5" t="s">
        <v>361</v>
      </c>
      <c r="C84" s="11">
        <v>4.9000000000000004</v>
      </c>
      <c r="D84" s="11">
        <v>6.6</v>
      </c>
    </row>
    <row r="85" spans="1:4" x14ac:dyDescent="0.35">
      <c r="A85" s="5" t="s">
        <v>362</v>
      </c>
      <c r="B85" s="5" t="s">
        <v>363</v>
      </c>
      <c r="C85" s="11">
        <v>6.7</v>
      </c>
      <c r="D85" s="11">
        <v>5</v>
      </c>
    </row>
    <row r="86" spans="1:4" x14ac:dyDescent="0.35">
      <c r="A86" s="5" t="s">
        <v>364</v>
      </c>
      <c r="B86" s="5" t="s">
        <v>365</v>
      </c>
      <c r="C86" s="11">
        <v>7.8</v>
      </c>
      <c r="D86" s="11">
        <v>9.5</v>
      </c>
    </row>
    <row r="87" spans="1:4" x14ac:dyDescent="0.35">
      <c r="A87" s="5" t="s">
        <v>366</v>
      </c>
      <c r="B87" s="5" t="s">
        <v>367</v>
      </c>
      <c r="C87" s="11">
        <v>5.2</v>
      </c>
      <c r="D87" s="11">
        <v>9.5</v>
      </c>
    </row>
    <row r="88" spans="1:4" x14ac:dyDescent="0.35">
      <c r="A88" s="5" t="s">
        <v>368</v>
      </c>
      <c r="B88" s="5" t="s">
        <v>369</v>
      </c>
      <c r="C88" s="11" t="s">
        <v>335</v>
      </c>
      <c r="D88" s="11">
        <v>7.4</v>
      </c>
    </row>
    <row r="89" spans="1:4" x14ac:dyDescent="0.35">
      <c r="A89" s="5" t="s">
        <v>370</v>
      </c>
      <c r="B89" s="5" t="s">
        <v>371</v>
      </c>
      <c r="C89" s="11">
        <v>7.3</v>
      </c>
      <c r="D89" s="11">
        <v>10.9</v>
      </c>
    </row>
    <row r="90" spans="1:4" x14ac:dyDescent="0.35">
      <c r="A90" s="5" t="s">
        <v>372</v>
      </c>
      <c r="B90" s="5" t="s">
        <v>373</v>
      </c>
      <c r="C90" s="11">
        <v>5.0999999999999996</v>
      </c>
      <c r="D90" s="11">
        <v>4.5</v>
      </c>
    </row>
    <row r="91" spans="1:4" x14ac:dyDescent="0.35">
      <c r="A91" s="5" t="s">
        <v>374</v>
      </c>
      <c r="B91" s="5" t="s">
        <v>375</v>
      </c>
      <c r="C91" s="11">
        <v>4.3</v>
      </c>
      <c r="D91" s="11">
        <v>6.4</v>
      </c>
    </row>
    <row r="92" spans="1:4" x14ac:dyDescent="0.35">
      <c r="A92" s="5" t="s">
        <v>376</v>
      </c>
      <c r="B92" s="5" t="s">
        <v>377</v>
      </c>
      <c r="C92" s="11">
        <v>11.3</v>
      </c>
      <c r="D92" s="11">
        <v>16.399999999999999</v>
      </c>
    </row>
    <row r="93" spans="1:4" x14ac:dyDescent="0.35">
      <c r="A93" s="5" t="s">
        <v>378</v>
      </c>
      <c r="B93" s="5" t="s">
        <v>379</v>
      </c>
      <c r="C93" s="11">
        <v>8.8000000000000007</v>
      </c>
      <c r="D93" s="11">
        <v>9</v>
      </c>
    </row>
    <row r="94" spans="1:4" x14ac:dyDescent="0.35">
      <c r="A94" s="5" t="s">
        <v>380</v>
      </c>
      <c r="B94" s="5" t="s">
        <v>381</v>
      </c>
      <c r="C94" s="11">
        <v>5</v>
      </c>
      <c r="D94" s="11">
        <v>7.9</v>
      </c>
    </row>
    <row r="95" spans="1:4" x14ac:dyDescent="0.35">
      <c r="A95" s="5" t="s">
        <v>382</v>
      </c>
      <c r="B95" s="5" t="s">
        <v>383</v>
      </c>
      <c r="C95" s="11">
        <v>6.8</v>
      </c>
      <c r="D95" s="11">
        <v>8.1</v>
      </c>
    </row>
    <row r="96" spans="1:4" x14ac:dyDescent="0.35">
      <c r="A96" s="5" t="s">
        <v>384</v>
      </c>
      <c r="B96" s="5" t="s">
        <v>385</v>
      </c>
      <c r="C96" s="11">
        <v>8.6</v>
      </c>
      <c r="D96" s="11">
        <v>9.1</v>
      </c>
    </row>
    <row r="97" spans="1:4" x14ac:dyDescent="0.35">
      <c r="A97" s="5" t="s">
        <v>386</v>
      </c>
      <c r="B97" s="5" t="s">
        <v>387</v>
      </c>
      <c r="C97" s="11">
        <v>5.5</v>
      </c>
      <c r="D97" s="11">
        <v>5.2</v>
      </c>
    </row>
    <row r="98" spans="1:4" x14ac:dyDescent="0.35">
      <c r="A98" s="5" t="s">
        <v>388</v>
      </c>
      <c r="B98" s="5" t="s">
        <v>389</v>
      </c>
      <c r="C98" s="11">
        <v>8.1</v>
      </c>
      <c r="D98" s="11">
        <v>4</v>
      </c>
    </row>
    <row r="99" spans="1:4" x14ac:dyDescent="0.35">
      <c r="A99" s="5" t="s">
        <v>390</v>
      </c>
      <c r="B99" s="5" t="s">
        <v>391</v>
      </c>
      <c r="C99" s="11">
        <v>7.6</v>
      </c>
      <c r="D99" s="11">
        <v>5.7</v>
      </c>
    </row>
    <row r="100" spans="1:4" x14ac:dyDescent="0.35">
      <c r="A100" s="5" t="s">
        <v>392</v>
      </c>
      <c r="B100" s="5" t="s">
        <v>393</v>
      </c>
      <c r="C100" s="11">
        <v>1.8</v>
      </c>
      <c r="D100" s="11">
        <v>2.4</v>
      </c>
    </row>
    <row r="101" spans="1:4" x14ac:dyDescent="0.35">
      <c r="A101" s="5" t="s">
        <v>394</v>
      </c>
      <c r="B101" s="5" t="s">
        <v>395</v>
      </c>
      <c r="C101" s="11" t="s">
        <v>335</v>
      </c>
      <c r="D101" s="11">
        <v>3.7</v>
      </c>
    </row>
    <row r="102" spans="1:4" x14ac:dyDescent="0.35">
      <c r="A102" s="5" t="s">
        <v>396</v>
      </c>
      <c r="B102" s="5" t="s">
        <v>397</v>
      </c>
      <c r="C102" s="11">
        <v>8.4</v>
      </c>
      <c r="D102" s="11">
        <v>8.5</v>
      </c>
    </row>
    <row r="103" spans="1:4" x14ac:dyDescent="0.35">
      <c r="A103" s="5" t="s">
        <v>398</v>
      </c>
      <c r="B103" s="5" t="s">
        <v>399</v>
      </c>
      <c r="C103" s="11">
        <v>6.9</v>
      </c>
      <c r="D103" s="11">
        <v>7.6</v>
      </c>
    </row>
    <row r="104" spans="1:4" x14ac:dyDescent="0.35">
      <c r="A104" s="5" t="s">
        <v>400</v>
      </c>
      <c r="B104" s="5" t="s">
        <v>401</v>
      </c>
      <c r="C104" s="11">
        <v>5.5</v>
      </c>
      <c r="D104" s="11">
        <v>6.4</v>
      </c>
    </row>
    <row r="105" spans="1:4" x14ac:dyDescent="0.35">
      <c r="A105" s="5" t="s">
        <v>402</v>
      </c>
      <c r="B105" s="5" t="s">
        <v>403</v>
      </c>
      <c r="C105" s="11">
        <v>4.5</v>
      </c>
      <c r="D105" s="11">
        <v>8.6999999999999993</v>
      </c>
    </row>
    <row r="106" spans="1:4" x14ac:dyDescent="0.35">
      <c r="A106" s="5" t="s">
        <v>404</v>
      </c>
      <c r="B106" s="5" t="s">
        <v>405</v>
      </c>
      <c r="C106" s="11">
        <v>10.1</v>
      </c>
      <c r="D106" s="11">
        <v>8.6</v>
      </c>
    </row>
    <row r="107" spans="1:4" x14ac:dyDescent="0.35">
      <c r="A107" s="5" t="s">
        <v>406</v>
      </c>
      <c r="B107" s="5" t="s">
        <v>407</v>
      </c>
      <c r="C107" s="11">
        <v>4.8</v>
      </c>
      <c r="D107" s="11">
        <v>6</v>
      </c>
    </row>
    <row r="108" spans="1:4" x14ac:dyDescent="0.35">
      <c r="A108" s="5" t="s">
        <v>408</v>
      </c>
      <c r="B108" s="5" t="s">
        <v>409</v>
      </c>
      <c r="C108" s="11">
        <v>8.6999999999999993</v>
      </c>
      <c r="D108" s="11">
        <v>5.4</v>
      </c>
    </row>
    <row r="109" spans="1:4" x14ac:dyDescent="0.35">
      <c r="A109" s="5" t="s">
        <v>410</v>
      </c>
      <c r="B109" s="5" t="s">
        <v>411</v>
      </c>
      <c r="C109" s="11">
        <v>3.4</v>
      </c>
      <c r="D109" s="11">
        <v>4.8</v>
      </c>
    </row>
    <row r="110" spans="1:4" x14ac:dyDescent="0.35">
      <c r="A110" s="5" t="s">
        <v>412</v>
      </c>
      <c r="B110" s="5" t="s">
        <v>413</v>
      </c>
      <c r="C110" s="11">
        <v>2.2999999999999998</v>
      </c>
      <c r="D110" s="11" t="s">
        <v>335</v>
      </c>
    </row>
    <row r="111" spans="1:4" x14ac:dyDescent="0.35">
      <c r="A111" s="5" t="s">
        <v>414</v>
      </c>
      <c r="B111" s="5" t="s">
        <v>415</v>
      </c>
      <c r="C111" s="11">
        <v>3.3</v>
      </c>
      <c r="D111" s="11">
        <v>9.4</v>
      </c>
    </row>
    <row r="112" spans="1:4" x14ac:dyDescent="0.35">
      <c r="A112" s="5" t="s">
        <v>416</v>
      </c>
      <c r="B112" s="5" t="s">
        <v>417</v>
      </c>
      <c r="C112" s="11">
        <v>7.1</v>
      </c>
      <c r="D112" s="11">
        <v>4.7</v>
      </c>
    </row>
    <row r="113" spans="1:4" x14ac:dyDescent="0.35">
      <c r="A113" s="5" t="s">
        <v>418</v>
      </c>
      <c r="B113" s="5" t="s">
        <v>419</v>
      </c>
      <c r="C113" s="11">
        <v>3.8</v>
      </c>
      <c r="D113" s="11">
        <v>9.1999999999999993</v>
      </c>
    </row>
    <row r="114" spans="1:4" x14ac:dyDescent="0.35">
      <c r="A114" s="5" t="s">
        <v>420</v>
      </c>
      <c r="B114" s="5" t="s">
        <v>421</v>
      </c>
      <c r="C114" s="11">
        <v>7</v>
      </c>
      <c r="D114" s="11">
        <v>4.0999999999999996</v>
      </c>
    </row>
    <row r="115" spans="1:4" x14ac:dyDescent="0.35">
      <c r="A115" s="5" t="s">
        <v>422</v>
      </c>
      <c r="B115" s="5" t="s">
        <v>423</v>
      </c>
      <c r="C115" s="11">
        <v>5.5</v>
      </c>
      <c r="D115" s="11">
        <v>2.2999999999999998</v>
      </c>
    </row>
    <row r="116" spans="1:4" x14ac:dyDescent="0.35">
      <c r="A116" s="5" t="s">
        <v>424</v>
      </c>
      <c r="B116" s="5" t="s">
        <v>425</v>
      </c>
      <c r="C116" s="11" t="s">
        <v>335</v>
      </c>
      <c r="D116" s="11">
        <v>3</v>
      </c>
    </row>
    <row r="117" spans="1:4" x14ac:dyDescent="0.35">
      <c r="A117" s="5" t="s">
        <v>426</v>
      </c>
      <c r="B117" s="5" t="s">
        <v>427</v>
      </c>
      <c r="C117" s="11">
        <v>10.4</v>
      </c>
      <c r="D117" s="11">
        <v>16.5</v>
      </c>
    </row>
    <row r="118" spans="1:4" x14ac:dyDescent="0.35">
      <c r="A118" s="5" t="s">
        <v>428</v>
      </c>
      <c r="B118" s="5" t="s">
        <v>429</v>
      </c>
      <c r="C118" s="11">
        <v>3.4</v>
      </c>
      <c r="D118" s="11">
        <v>1.9</v>
      </c>
    </row>
    <row r="119" spans="1:4" x14ac:dyDescent="0.35">
      <c r="A119" s="5" t="s">
        <v>430</v>
      </c>
      <c r="B119" s="5" t="s">
        <v>431</v>
      </c>
      <c r="C119" s="11">
        <v>5.7</v>
      </c>
      <c r="D119" s="11">
        <v>4.5</v>
      </c>
    </row>
    <row r="120" spans="1:4" x14ac:dyDescent="0.35">
      <c r="A120" s="5" t="s">
        <v>432</v>
      </c>
      <c r="B120" s="5" t="s">
        <v>433</v>
      </c>
      <c r="C120" s="11">
        <v>5.9</v>
      </c>
      <c r="D120" s="11">
        <v>7.3</v>
      </c>
    </row>
    <row r="121" spans="1:4" x14ac:dyDescent="0.35">
      <c r="A121" s="5" t="s">
        <v>434</v>
      </c>
      <c r="B121" s="5" t="s">
        <v>435</v>
      </c>
      <c r="C121" s="11">
        <v>8.1</v>
      </c>
      <c r="D121" s="11">
        <v>7.6</v>
      </c>
    </row>
    <row r="122" spans="1:4" x14ac:dyDescent="0.35">
      <c r="A122" s="5" t="s">
        <v>436</v>
      </c>
      <c r="B122" s="5" t="s">
        <v>437</v>
      </c>
      <c r="C122" s="11">
        <v>9.5</v>
      </c>
      <c r="D122" s="11">
        <v>8</v>
      </c>
    </row>
    <row r="123" spans="1:4" x14ac:dyDescent="0.35">
      <c r="A123" s="5" t="s">
        <v>438</v>
      </c>
      <c r="B123" s="5" t="s">
        <v>439</v>
      </c>
      <c r="C123" s="11">
        <v>5.4</v>
      </c>
      <c r="D123" s="11">
        <v>4.8</v>
      </c>
    </row>
    <row r="124" spans="1:4" x14ac:dyDescent="0.35">
      <c r="A124" s="5" t="s">
        <v>440</v>
      </c>
      <c r="B124" s="5" t="s">
        <v>441</v>
      </c>
      <c r="C124" s="11" t="s">
        <v>335</v>
      </c>
      <c r="D124" s="11">
        <v>8.6</v>
      </c>
    </row>
    <row r="125" spans="1:4" x14ac:dyDescent="0.35">
      <c r="A125" s="5" t="s">
        <v>442</v>
      </c>
      <c r="B125" s="5" t="s">
        <v>443</v>
      </c>
      <c r="C125" s="11">
        <v>9.1999999999999993</v>
      </c>
      <c r="D125" s="11">
        <v>10.1</v>
      </c>
    </row>
    <row r="126" spans="1:4" x14ac:dyDescent="0.35">
      <c r="A126" s="5" t="s">
        <v>444</v>
      </c>
      <c r="B126" s="5" t="s">
        <v>445</v>
      </c>
      <c r="C126" s="11">
        <v>6.5</v>
      </c>
      <c r="D126" s="11">
        <v>6.3</v>
      </c>
    </row>
    <row r="127" spans="1:4" x14ac:dyDescent="0.35">
      <c r="A127" s="5" t="s">
        <v>446</v>
      </c>
      <c r="B127" s="5" t="s">
        <v>447</v>
      </c>
      <c r="C127" s="11">
        <v>12.5</v>
      </c>
      <c r="D127" s="11">
        <v>16.399999999999999</v>
      </c>
    </row>
    <row r="128" spans="1:4" x14ac:dyDescent="0.35">
      <c r="A128" s="5" t="s">
        <v>448</v>
      </c>
      <c r="B128" s="5" t="s">
        <v>449</v>
      </c>
      <c r="C128" s="11">
        <v>7.1</v>
      </c>
      <c r="D128" s="11">
        <v>7.2</v>
      </c>
    </row>
    <row r="129" spans="1:4" x14ac:dyDescent="0.35">
      <c r="A129" s="5" t="s">
        <v>450</v>
      </c>
      <c r="B129" s="5" t="s">
        <v>451</v>
      </c>
      <c r="C129" s="11">
        <v>3.5</v>
      </c>
      <c r="D129" s="11">
        <v>10.1</v>
      </c>
    </row>
    <row r="130" spans="1:4" x14ac:dyDescent="0.35">
      <c r="A130" s="5" t="s">
        <v>452</v>
      </c>
      <c r="B130" s="5" t="s">
        <v>453</v>
      </c>
      <c r="C130" s="11">
        <v>9.6999999999999993</v>
      </c>
      <c r="D130" s="11">
        <v>12.8</v>
      </c>
    </row>
    <row r="131" spans="1:4" x14ac:dyDescent="0.35">
      <c r="A131" s="5" t="s">
        <v>454</v>
      </c>
      <c r="B131" s="5" t="s">
        <v>455</v>
      </c>
      <c r="C131" s="11">
        <v>11.1</v>
      </c>
      <c r="D131" s="11">
        <v>13.2</v>
      </c>
    </row>
    <row r="132" spans="1:4" x14ac:dyDescent="0.35">
      <c r="A132" s="5" t="s">
        <v>456</v>
      </c>
      <c r="B132" s="5" t="s">
        <v>457</v>
      </c>
      <c r="C132" s="11">
        <v>2.2999999999999998</v>
      </c>
      <c r="D132" s="11">
        <v>6.6</v>
      </c>
    </row>
    <row r="133" spans="1:4" x14ac:dyDescent="0.35">
      <c r="A133" s="5" t="s">
        <v>458</v>
      </c>
      <c r="B133" s="5" t="s">
        <v>459</v>
      </c>
      <c r="C133" s="11">
        <v>5.2</v>
      </c>
      <c r="D133" s="11">
        <v>3.1</v>
      </c>
    </row>
    <row r="134" spans="1:4" x14ac:dyDescent="0.35">
      <c r="A134" s="5" t="s">
        <v>460</v>
      </c>
      <c r="B134" s="5" t="s">
        <v>461</v>
      </c>
      <c r="C134" s="11">
        <v>7</v>
      </c>
      <c r="D134" s="11">
        <v>6.7</v>
      </c>
    </row>
    <row r="135" spans="1:4" x14ac:dyDescent="0.35">
      <c r="A135" s="5" t="s">
        <v>462</v>
      </c>
      <c r="B135" s="5" t="s">
        <v>463</v>
      </c>
      <c r="C135" s="11">
        <v>7.6</v>
      </c>
      <c r="D135" s="11">
        <v>10.8</v>
      </c>
    </row>
    <row r="136" spans="1:4" x14ac:dyDescent="0.35">
      <c r="A136" s="5" t="s">
        <v>464</v>
      </c>
      <c r="B136" s="5" t="s">
        <v>465</v>
      </c>
      <c r="C136" s="11">
        <v>8.6</v>
      </c>
      <c r="D136" s="11">
        <v>10.3</v>
      </c>
    </row>
    <row r="137" spans="1:4" x14ac:dyDescent="0.35">
      <c r="A137" s="5" t="s">
        <v>466</v>
      </c>
      <c r="B137" s="5" t="s">
        <v>467</v>
      </c>
      <c r="C137" s="11">
        <v>2.7</v>
      </c>
      <c r="D137" s="11">
        <v>2.9</v>
      </c>
    </row>
    <row r="138" spans="1:4" x14ac:dyDescent="0.35">
      <c r="A138" s="5" t="s">
        <v>468</v>
      </c>
      <c r="B138" s="5" t="s">
        <v>469</v>
      </c>
      <c r="C138" s="11">
        <v>2.9</v>
      </c>
      <c r="D138" s="11">
        <v>4.7</v>
      </c>
    </row>
    <row r="139" spans="1:4" x14ac:dyDescent="0.35">
      <c r="A139" s="5" t="s">
        <v>470</v>
      </c>
      <c r="B139" s="5" t="s">
        <v>471</v>
      </c>
      <c r="C139" s="11">
        <v>2.7</v>
      </c>
      <c r="D139" s="11">
        <v>4.5999999999999996</v>
      </c>
    </row>
    <row r="140" spans="1:4" x14ac:dyDescent="0.35">
      <c r="A140" s="5" t="s">
        <v>472</v>
      </c>
      <c r="B140" s="5" t="s">
        <v>473</v>
      </c>
      <c r="C140" s="11">
        <v>4.4000000000000004</v>
      </c>
      <c r="D140" s="11">
        <v>5.5</v>
      </c>
    </row>
    <row r="141" spans="1:4" x14ac:dyDescent="0.35">
      <c r="A141" s="5" t="s">
        <v>474</v>
      </c>
      <c r="B141" s="5" t="s">
        <v>475</v>
      </c>
      <c r="C141" s="11">
        <v>3.8</v>
      </c>
      <c r="D141" s="11">
        <v>13.2</v>
      </c>
    </row>
    <row r="142" spans="1:4" x14ac:dyDescent="0.35">
      <c r="A142" s="5" t="s">
        <v>476</v>
      </c>
      <c r="B142" s="5" t="s">
        <v>477</v>
      </c>
      <c r="C142" s="11">
        <v>3.5</v>
      </c>
      <c r="D142" s="11">
        <v>1.9</v>
      </c>
    </row>
    <row r="143" spans="1:4" x14ac:dyDescent="0.35">
      <c r="A143" s="5" t="s">
        <v>478</v>
      </c>
      <c r="B143" s="5" t="s">
        <v>479</v>
      </c>
      <c r="C143" s="11">
        <v>6.5</v>
      </c>
      <c r="D143" s="11">
        <v>5.8</v>
      </c>
    </row>
    <row r="144" spans="1:4" x14ac:dyDescent="0.35">
      <c r="A144" s="5" t="s">
        <v>480</v>
      </c>
      <c r="B144" s="5" t="s">
        <v>481</v>
      </c>
      <c r="C144" s="11" t="s">
        <v>335</v>
      </c>
      <c r="D144" s="11" t="s">
        <v>335</v>
      </c>
    </row>
    <row r="145" spans="1:4" x14ac:dyDescent="0.35">
      <c r="A145" s="5" t="s">
        <v>482</v>
      </c>
      <c r="B145" s="5" t="s">
        <v>483</v>
      </c>
      <c r="C145" s="11">
        <v>7.2</v>
      </c>
      <c r="D145" s="11">
        <v>11</v>
      </c>
    </row>
    <row r="146" spans="1:4" x14ac:dyDescent="0.35">
      <c r="A146" s="5" t="s">
        <v>484</v>
      </c>
      <c r="B146" s="5" t="s">
        <v>485</v>
      </c>
      <c r="C146" s="11">
        <v>11.6</v>
      </c>
      <c r="D146" s="11">
        <v>12.2</v>
      </c>
    </row>
    <row r="147" spans="1:4" x14ac:dyDescent="0.35">
      <c r="A147" s="5" t="s">
        <v>486</v>
      </c>
      <c r="B147" s="5" t="s">
        <v>487</v>
      </c>
      <c r="C147" s="11">
        <v>11</v>
      </c>
      <c r="D147" s="11">
        <v>10.5</v>
      </c>
    </row>
    <row r="148" spans="1:4" x14ac:dyDescent="0.35">
      <c r="A148" s="5" t="s">
        <v>488</v>
      </c>
      <c r="B148" s="5" t="s">
        <v>489</v>
      </c>
      <c r="C148" s="11">
        <v>6.8</v>
      </c>
      <c r="D148" s="11">
        <v>9.3000000000000007</v>
      </c>
    </row>
    <row r="149" spans="1:4" x14ac:dyDescent="0.35">
      <c r="A149" s="5" t="s">
        <v>490</v>
      </c>
      <c r="B149" s="5" t="s">
        <v>491</v>
      </c>
      <c r="C149" s="11">
        <v>5</v>
      </c>
      <c r="D149" s="11">
        <v>6.9</v>
      </c>
    </row>
    <row r="150" spans="1:4" x14ac:dyDescent="0.35">
      <c r="A150" s="5" t="s">
        <v>492</v>
      </c>
      <c r="B150" s="5" t="s">
        <v>493</v>
      </c>
      <c r="C150" s="11">
        <v>6.2</v>
      </c>
      <c r="D150" s="11">
        <v>10.7</v>
      </c>
    </row>
    <row r="151" spans="1:4" x14ac:dyDescent="0.35">
      <c r="A151" s="5" t="s">
        <v>494</v>
      </c>
      <c r="B151" s="5" t="s">
        <v>495</v>
      </c>
      <c r="C151" s="11">
        <v>5.0999999999999996</v>
      </c>
      <c r="D151" s="11">
        <v>7.3</v>
      </c>
    </row>
    <row r="152" spans="1:4" x14ac:dyDescent="0.35">
      <c r="A152" s="5" t="s">
        <v>496</v>
      </c>
      <c r="B152" s="5" t="s">
        <v>497</v>
      </c>
      <c r="C152" s="11">
        <v>5.0999999999999996</v>
      </c>
      <c r="D152" s="11">
        <v>6.9</v>
      </c>
    </row>
    <row r="153" spans="1:4" x14ac:dyDescent="0.35">
      <c r="A153" s="5" t="s">
        <v>498</v>
      </c>
      <c r="B153" s="5" t="s">
        <v>499</v>
      </c>
      <c r="C153" s="11">
        <v>6.6</v>
      </c>
      <c r="D153" s="11">
        <v>6.9</v>
      </c>
    </row>
    <row r="154" spans="1:4" x14ac:dyDescent="0.35">
      <c r="A154" s="5" t="s">
        <v>500</v>
      </c>
      <c r="B154" s="5" t="s">
        <v>501</v>
      </c>
      <c r="C154" s="11">
        <v>7.8</v>
      </c>
      <c r="D154" s="11">
        <v>5.6</v>
      </c>
    </row>
    <row r="155" spans="1:4" x14ac:dyDescent="0.35">
      <c r="A155" s="5" t="s">
        <v>502</v>
      </c>
      <c r="B155" s="5" t="s">
        <v>503</v>
      </c>
      <c r="C155" s="11">
        <v>4.5</v>
      </c>
      <c r="D155" s="11">
        <v>5.4</v>
      </c>
    </row>
    <row r="156" spans="1:4" x14ac:dyDescent="0.35">
      <c r="A156" s="5" t="s">
        <v>504</v>
      </c>
      <c r="B156" s="5" t="s">
        <v>505</v>
      </c>
      <c r="C156" s="11">
        <v>5.8</v>
      </c>
      <c r="D156" s="11">
        <v>10.6</v>
      </c>
    </row>
    <row r="157" spans="1:4" x14ac:dyDescent="0.35">
      <c r="A157" s="5" t="s">
        <v>506</v>
      </c>
      <c r="B157" s="5" t="s">
        <v>507</v>
      </c>
      <c r="C157" s="11">
        <v>2.1</v>
      </c>
      <c r="D157" s="11">
        <v>3.5</v>
      </c>
    </row>
    <row r="158" spans="1:4" x14ac:dyDescent="0.35">
      <c r="A158" s="5" t="s">
        <v>508</v>
      </c>
      <c r="B158" s="5" t="s">
        <v>509</v>
      </c>
      <c r="C158" s="11">
        <v>6</v>
      </c>
      <c r="D158" s="11">
        <v>8.1</v>
      </c>
    </row>
    <row r="159" spans="1:4" x14ac:dyDescent="0.35">
      <c r="A159" s="5" t="s">
        <v>510</v>
      </c>
      <c r="B159" s="5" t="s">
        <v>511</v>
      </c>
      <c r="C159" s="11">
        <v>12.5</v>
      </c>
      <c r="D159" s="11">
        <v>10.1</v>
      </c>
    </row>
    <row r="160" spans="1:4" x14ac:dyDescent="0.35">
      <c r="A160" s="5" t="s">
        <v>512</v>
      </c>
      <c r="B160" s="5" t="s">
        <v>513</v>
      </c>
      <c r="C160" s="11">
        <v>7.4</v>
      </c>
      <c r="D160" s="11">
        <v>8.4</v>
      </c>
    </row>
    <row r="161" spans="1:4" x14ac:dyDescent="0.35">
      <c r="A161" s="5" t="s">
        <v>514</v>
      </c>
      <c r="B161" s="5" t="s">
        <v>515</v>
      </c>
      <c r="C161" s="11">
        <v>6.5</v>
      </c>
      <c r="D161" s="11">
        <v>5.6</v>
      </c>
    </row>
    <row r="162" spans="1:4" x14ac:dyDescent="0.35">
      <c r="A162" s="5" t="s">
        <v>516</v>
      </c>
      <c r="B162" s="5" t="s">
        <v>517</v>
      </c>
      <c r="C162" s="11">
        <v>5.6</v>
      </c>
      <c r="D162" s="11">
        <v>4.8</v>
      </c>
    </row>
    <row r="163" spans="1:4" x14ac:dyDescent="0.35">
      <c r="A163" s="5" t="s">
        <v>518</v>
      </c>
      <c r="B163" s="5" t="s">
        <v>519</v>
      </c>
      <c r="C163" s="11" t="s">
        <v>335</v>
      </c>
      <c r="D163" s="11" t="s">
        <v>335</v>
      </c>
    </row>
    <row r="164" spans="1:4" x14ac:dyDescent="0.35">
      <c r="A164" s="5" t="s">
        <v>520</v>
      </c>
      <c r="B164" s="5" t="s">
        <v>521</v>
      </c>
      <c r="C164" s="11">
        <v>5.9</v>
      </c>
      <c r="D164" s="11">
        <v>10.5</v>
      </c>
    </row>
    <row r="165" spans="1:4" x14ac:dyDescent="0.35">
      <c r="A165" s="5" t="s">
        <v>522</v>
      </c>
      <c r="B165" s="5" t="s">
        <v>523</v>
      </c>
      <c r="C165" s="11">
        <v>3.3</v>
      </c>
      <c r="D165" s="11">
        <v>4.7</v>
      </c>
    </row>
    <row r="166" spans="1:4" x14ac:dyDescent="0.35">
      <c r="A166" s="5" t="s">
        <v>524</v>
      </c>
      <c r="B166" s="5" t="s">
        <v>525</v>
      </c>
      <c r="C166" s="11">
        <v>7.1</v>
      </c>
      <c r="D166" s="11">
        <v>8</v>
      </c>
    </row>
    <row r="167" spans="1:4" x14ac:dyDescent="0.35">
      <c r="A167" s="5" t="s">
        <v>526</v>
      </c>
      <c r="B167" s="5" t="s">
        <v>527</v>
      </c>
      <c r="C167" s="11">
        <v>11.3</v>
      </c>
      <c r="D167" s="11">
        <v>8.9</v>
      </c>
    </row>
    <row r="168" spans="1:4" x14ac:dyDescent="0.35">
      <c r="A168" s="5" t="s">
        <v>528</v>
      </c>
      <c r="B168" s="5" t="s">
        <v>529</v>
      </c>
      <c r="C168" s="11">
        <v>1.7</v>
      </c>
      <c r="D168" s="11">
        <v>3</v>
      </c>
    </row>
    <row r="169" spans="1:4" x14ac:dyDescent="0.35">
      <c r="A169" s="5" t="s">
        <v>530</v>
      </c>
      <c r="B169" s="5" t="s">
        <v>531</v>
      </c>
      <c r="C169" s="11">
        <v>9.3000000000000007</v>
      </c>
      <c r="D169" s="11">
        <v>9.4</v>
      </c>
    </row>
    <row r="170" spans="1:4" x14ac:dyDescent="0.35">
      <c r="A170" s="5" t="s">
        <v>532</v>
      </c>
      <c r="B170" s="5" t="s">
        <v>533</v>
      </c>
      <c r="C170" s="11">
        <v>13.2</v>
      </c>
      <c r="D170" s="11">
        <v>14.7</v>
      </c>
    </row>
    <row r="171" spans="1:4" x14ac:dyDescent="0.35">
      <c r="A171" s="5" t="s">
        <v>534</v>
      </c>
      <c r="B171" s="5" t="s">
        <v>535</v>
      </c>
      <c r="C171" s="11">
        <v>3.5</v>
      </c>
      <c r="D171" s="11">
        <v>4.3</v>
      </c>
    </row>
    <row r="172" spans="1:4" x14ac:dyDescent="0.35">
      <c r="A172" s="5" t="s">
        <v>536</v>
      </c>
      <c r="B172" s="5" t="s">
        <v>537</v>
      </c>
      <c r="C172" s="11">
        <v>4.7</v>
      </c>
      <c r="D172" s="11">
        <v>5.4</v>
      </c>
    </row>
    <row r="173" spans="1:4" x14ac:dyDescent="0.35">
      <c r="A173" s="5" t="s">
        <v>538</v>
      </c>
      <c r="B173" s="5" t="s">
        <v>539</v>
      </c>
      <c r="C173" s="11">
        <v>4.2</v>
      </c>
      <c r="D173" s="11">
        <v>6.7</v>
      </c>
    </row>
    <row r="174" spans="1:4" x14ac:dyDescent="0.35">
      <c r="A174" s="5" t="s">
        <v>540</v>
      </c>
      <c r="B174" s="5" t="s">
        <v>541</v>
      </c>
      <c r="C174" s="11">
        <v>11.2</v>
      </c>
      <c r="D174" s="11">
        <v>16.899999999999999</v>
      </c>
    </row>
    <row r="175" spans="1:4" x14ac:dyDescent="0.35">
      <c r="A175" s="5" t="s">
        <v>542</v>
      </c>
      <c r="B175" s="5" t="s">
        <v>543</v>
      </c>
      <c r="C175" s="11" t="s">
        <v>335</v>
      </c>
      <c r="D175" s="11">
        <v>8.5</v>
      </c>
    </row>
    <row r="176" spans="1:4" x14ac:dyDescent="0.35">
      <c r="A176" s="5" t="s">
        <v>544</v>
      </c>
      <c r="B176" s="5" t="s">
        <v>545</v>
      </c>
      <c r="C176" s="11">
        <v>2.8</v>
      </c>
      <c r="D176" s="11">
        <v>4</v>
      </c>
    </row>
    <row r="177" spans="1:4" x14ac:dyDescent="0.35">
      <c r="A177" s="5" t="s">
        <v>546</v>
      </c>
      <c r="B177" s="5" t="s">
        <v>547</v>
      </c>
      <c r="C177" s="11">
        <v>4</v>
      </c>
      <c r="D177" s="11">
        <v>5.0999999999999996</v>
      </c>
    </row>
    <row r="178" spans="1:4" x14ac:dyDescent="0.35">
      <c r="A178" s="5" t="s">
        <v>548</v>
      </c>
      <c r="B178" s="5" t="s">
        <v>549</v>
      </c>
      <c r="C178" s="11">
        <v>6.4</v>
      </c>
      <c r="D178" s="11">
        <v>6.5</v>
      </c>
    </row>
    <row r="179" spans="1:4" x14ac:dyDescent="0.35">
      <c r="A179" s="5" t="s">
        <v>550</v>
      </c>
      <c r="B179" s="5" t="s">
        <v>551</v>
      </c>
      <c r="C179" s="11">
        <v>12.2</v>
      </c>
      <c r="D179" s="11">
        <v>11.5</v>
      </c>
    </row>
    <row r="180" spans="1:4" x14ac:dyDescent="0.35">
      <c r="A180" s="5" t="s">
        <v>552</v>
      </c>
      <c r="B180" s="5" t="s">
        <v>553</v>
      </c>
      <c r="C180" s="11">
        <v>10.9</v>
      </c>
      <c r="D180" s="11">
        <v>10.4</v>
      </c>
    </row>
    <row r="181" spans="1:4" x14ac:dyDescent="0.35">
      <c r="A181" s="5" t="s">
        <v>554</v>
      </c>
      <c r="B181" s="5" t="s">
        <v>555</v>
      </c>
      <c r="C181" s="11">
        <v>3.7</v>
      </c>
      <c r="D181" s="11">
        <v>8.8000000000000007</v>
      </c>
    </row>
    <row r="182" spans="1:4" x14ac:dyDescent="0.35">
      <c r="A182" s="5" t="s">
        <v>556</v>
      </c>
      <c r="B182" s="5" t="s">
        <v>557</v>
      </c>
      <c r="C182" s="11">
        <v>7.2</v>
      </c>
      <c r="D182" s="11">
        <v>5.0999999999999996</v>
      </c>
    </row>
    <row r="183" spans="1:4" x14ac:dyDescent="0.35">
      <c r="A183" s="5" t="s">
        <v>558</v>
      </c>
      <c r="B183" s="5" t="s">
        <v>559</v>
      </c>
      <c r="C183" s="11">
        <v>7.3</v>
      </c>
      <c r="D183" s="11">
        <v>8.4</v>
      </c>
    </row>
    <row r="184" spans="1:4" x14ac:dyDescent="0.35">
      <c r="A184" s="5" t="s">
        <v>560</v>
      </c>
      <c r="B184" s="5" t="s">
        <v>561</v>
      </c>
      <c r="C184" s="11">
        <v>7.4</v>
      </c>
      <c r="D184" s="11">
        <v>10.7</v>
      </c>
    </row>
    <row r="185" spans="1:4" x14ac:dyDescent="0.35">
      <c r="A185" s="5" t="s">
        <v>562</v>
      </c>
      <c r="B185" s="5" t="s">
        <v>563</v>
      </c>
      <c r="C185" s="11">
        <v>9.8000000000000007</v>
      </c>
      <c r="D185" s="11">
        <v>8.4</v>
      </c>
    </row>
    <row r="186" spans="1:4" x14ac:dyDescent="0.35">
      <c r="A186" s="5" t="s">
        <v>564</v>
      </c>
      <c r="B186" s="5" t="s">
        <v>565</v>
      </c>
      <c r="C186" s="11">
        <v>4.2</v>
      </c>
      <c r="D186" s="11">
        <v>8.4</v>
      </c>
    </row>
    <row r="187" spans="1:4" x14ac:dyDescent="0.35">
      <c r="A187" s="5" t="s">
        <v>566</v>
      </c>
      <c r="B187" s="5" t="s">
        <v>567</v>
      </c>
      <c r="C187" s="11">
        <v>6.6</v>
      </c>
      <c r="D187" s="11" t="s">
        <v>335</v>
      </c>
    </row>
    <row r="188" spans="1:4" x14ac:dyDescent="0.35">
      <c r="A188" s="5" t="s">
        <v>568</v>
      </c>
      <c r="B188" s="5" t="s">
        <v>569</v>
      </c>
      <c r="C188" s="11">
        <v>5.6</v>
      </c>
      <c r="D188" s="11">
        <v>8.8000000000000007</v>
      </c>
    </row>
    <row r="189" spans="1:4" x14ac:dyDescent="0.35">
      <c r="A189" s="5" t="s">
        <v>570</v>
      </c>
      <c r="B189" s="5" t="s">
        <v>571</v>
      </c>
      <c r="C189" s="11">
        <v>14.9</v>
      </c>
      <c r="D189" s="11">
        <v>16</v>
      </c>
    </row>
    <row r="190" spans="1:4" x14ac:dyDescent="0.35">
      <c r="A190" s="5" t="s">
        <v>572</v>
      </c>
      <c r="B190" s="5" t="s">
        <v>573</v>
      </c>
      <c r="C190" s="11">
        <v>4.7</v>
      </c>
      <c r="D190" s="11">
        <v>5.9</v>
      </c>
    </row>
    <row r="191" spans="1:4" x14ac:dyDescent="0.35">
      <c r="A191" s="5" t="s">
        <v>574</v>
      </c>
      <c r="B191" s="5" t="s">
        <v>575</v>
      </c>
      <c r="C191" s="11">
        <v>7.8</v>
      </c>
      <c r="D191" s="11">
        <v>4.3</v>
      </c>
    </row>
    <row r="192" spans="1:4" x14ac:dyDescent="0.35">
      <c r="A192" s="5" t="s">
        <v>576</v>
      </c>
      <c r="B192" s="5" t="s">
        <v>577</v>
      </c>
      <c r="C192" s="11">
        <v>8</v>
      </c>
      <c r="D192" s="11">
        <v>4.3</v>
      </c>
    </row>
    <row r="193" spans="1:4" x14ac:dyDescent="0.35">
      <c r="A193" s="5" t="s">
        <v>578</v>
      </c>
      <c r="B193" s="5" t="s">
        <v>579</v>
      </c>
      <c r="C193" s="11" t="s">
        <v>335</v>
      </c>
      <c r="D193" s="11">
        <v>2.8</v>
      </c>
    </row>
    <row r="194" spans="1:4" x14ac:dyDescent="0.35">
      <c r="A194" s="5" t="s">
        <v>580</v>
      </c>
      <c r="B194" s="5" t="s">
        <v>581</v>
      </c>
      <c r="C194" s="11">
        <v>12.1</v>
      </c>
      <c r="D194" s="11">
        <v>15.1</v>
      </c>
    </row>
    <row r="195" spans="1:4" x14ac:dyDescent="0.35">
      <c r="A195" s="5" t="s">
        <v>582</v>
      </c>
      <c r="B195" s="5" t="s">
        <v>583</v>
      </c>
      <c r="C195" s="11">
        <v>5.4</v>
      </c>
      <c r="D195" s="11">
        <v>9.4</v>
      </c>
    </row>
    <row r="196" spans="1:4" x14ac:dyDescent="0.35">
      <c r="A196" s="5" t="s">
        <v>584</v>
      </c>
      <c r="B196" s="5" t="s">
        <v>585</v>
      </c>
      <c r="C196" s="11">
        <v>5.7</v>
      </c>
      <c r="D196" s="11">
        <v>5.4</v>
      </c>
    </row>
    <row r="197" spans="1:4" x14ac:dyDescent="0.35">
      <c r="A197" s="5" t="s">
        <v>586</v>
      </c>
      <c r="B197" s="5" t="s">
        <v>587</v>
      </c>
      <c r="C197" s="11">
        <v>4.8</v>
      </c>
      <c r="D197" s="11">
        <v>3</v>
      </c>
    </row>
    <row r="198" spans="1:4" x14ac:dyDescent="0.35">
      <c r="A198" s="5" t="s">
        <v>588</v>
      </c>
      <c r="B198" s="5" t="s">
        <v>589</v>
      </c>
      <c r="C198" s="11">
        <v>3.7</v>
      </c>
      <c r="D198" s="11">
        <v>4.2</v>
      </c>
    </row>
    <row r="199" spans="1:4" x14ac:dyDescent="0.35">
      <c r="A199" s="5" t="s">
        <v>590</v>
      </c>
      <c r="B199" s="5" t="s">
        <v>591</v>
      </c>
      <c r="C199" s="11">
        <v>7.4</v>
      </c>
      <c r="D199" s="11">
        <v>9.1</v>
      </c>
    </row>
    <row r="200" spans="1:4" x14ac:dyDescent="0.35">
      <c r="A200" s="5" t="s">
        <v>592</v>
      </c>
      <c r="B200" s="5" t="s">
        <v>593</v>
      </c>
      <c r="C200" s="11">
        <v>5.5</v>
      </c>
      <c r="D200" s="11">
        <v>4.4000000000000004</v>
      </c>
    </row>
    <row r="201" spans="1:4" x14ac:dyDescent="0.35">
      <c r="A201" s="5" t="s">
        <v>594</v>
      </c>
      <c r="B201" s="5" t="s">
        <v>595</v>
      </c>
      <c r="C201" s="11">
        <v>11.2</v>
      </c>
      <c r="D201" s="11">
        <v>10.8</v>
      </c>
    </row>
    <row r="202" spans="1:4" x14ac:dyDescent="0.35">
      <c r="A202" s="5" t="s">
        <v>596</v>
      </c>
      <c r="B202" s="5" t="s">
        <v>597</v>
      </c>
      <c r="C202" s="11">
        <v>1.7</v>
      </c>
      <c r="D202" s="11">
        <v>3.8</v>
      </c>
    </row>
    <row r="203" spans="1:4" x14ac:dyDescent="0.35">
      <c r="A203" s="5" t="s">
        <v>598</v>
      </c>
      <c r="B203" s="5" t="s">
        <v>599</v>
      </c>
      <c r="C203" s="11">
        <v>7.2</v>
      </c>
      <c r="D203" s="11">
        <v>11</v>
      </c>
    </row>
    <row r="204" spans="1:4" x14ac:dyDescent="0.35">
      <c r="A204" s="5" t="s">
        <v>600</v>
      </c>
      <c r="B204" s="5" t="s">
        <v>601</v>
      </c>
      <c r="C204" s="11">
        <v>8.6</v>
      </c>
      <c r="D204" s="11">
        <v>9</v>
      </c>
    </row>
    <row r="205" spans="1:4" x14ac:dyDescent="0.35">
      <c r="A205" s="5" t="s">
        <v>602</v>
      </c>
      <c r="B205" s="5" t="s">
        <v>603</v>
      </c>
      <c r="C205" s="11">
        <v>11.1</v>
      </c>
      <c r="D205" s="11">
        <v>6.9</v>
      </c>
    </row>
    <row r="206" spans="1:4" x14ac:dyDescent="0.35">
      <c r="A206" s="5" t="s">
        <v>604</v>
      </c>
      <c r="B206" s="5" t="s">
        <v>605</v>
      </c>
      <c r="C206" s="11">
        <v>4.4000000000000004</v>
      </c>
      <c r="D206" s="11">
        <v>10.1</v>
      </c>
    </row>
    <row r="207" spans="1:4" x14ac:dyDescent="0.35">
      <c r="A207" s="5" t="s">
        <v>606</v>
      </c>
      <c r="B207" s="5" t="s">
        <v>607</v>
      </c>
      <c r="C207" s="11">
        <v>9.8000000000000007</v>
      </c>
      <c r="D207" s="11">
        <v>7.8</v>
      </c>
    </row>
    <row r="208" spans="1:4" x14ac:dyDescent="0.35">
      <c r="A208" s="5" t="s">
        <v>608</v>
      </c>
      <c r="B208" s="5" t="s">
        <v>609</v>
      </c>
      <c r="C208" s="11">
        <v>8.8000000000000007</v>
      </c>
      <c r="D208" s="11">
        <v>9.9</v>
      </c>
    </row>
    <row r="209" spans="1:4" x14ac:dyDescent="0.35">
      <c r="A209" s="5" t="s">
        <v>610</v>
      </c>
      <c r="B209" s="5" t="s">
        <v>611</v>
      </c>
      <c r="C209" s="11">
        <v>2.5</v>
      </c>
      <c r="D209" s="11">
        <v>3.9</v>
      </c>
    </row>
    <row r="210" spans="1:4" x14ac:dyDescent="0.35">
      <c r="A210" s="5" t="s">
        <v>612</v>
      </c>
      <c r="B210" s="5" t="s">
        <v>613</v>
      </c>
      <c r="C210" s="11">
        <v>2.8</v>
      </c>
      <c r="D210" s="11">
        <v>7.3</v>
      </c>
    </row>
    <row r="211" spans="1:4" x14ac:dyDescent="0.35">
      <c r="A211" s="5" t="s">
        <v>614</v>
      </c>
      <c r="B211" s="5" t="s">
        <v>615</v>
      </c>
      <c r="C211" s="11">
        <v>11.7</v>
      </c>
      <c r="D211" s="11">
        <v>10.7</v>
      </c>
    </row>
    <row r="212" spans="1:4" x14ac:dyDescent="0.35">
      <c r="A212" s="5" t="s">
        <v>616</v>
      </c>
      <c r="B212" s="5" t="s">
        <v>617</v>
      </c>
      <c r="C212" s="11">
        <v>4.8</v>
      </c>
      <c r="D212" s="11">
        <v>8.6</v>
      </c>
    </row>
    <row r="213" spans="1:4" x14ac:dyDescent="0.35">
      <c r="A213" s="5" t="s">
        <v>618</v>
      </c>
      <c r="B213" s="5" t="s">
        <v>619</v>
      </c>
      <c r="C213" s="11">
        <v>7.6</v>
      </c>
      <c r="D213" s="11">
        <v>4.9000000000000004</v>
      </c>
    </row>
    <row r="214" spans="1:4" x14ac:dyDescent="0.35">
      <c r="A214" s="5" t="s">
        <v>620</v>
      </c>
      <c r="B214" s="5" t="s">
        <v>621</v>
      </c>
      <c r="C214" s="11">
        <v>12.8</v>
      </c>
      <c r="D214" s="11">
        <v>15.1</v>
      </c>
    </row>
    <row r="215" spans="1:4" x14ac:dyDescent="0.35">
      <c r="A215" s="5" t="s">
        <v>622</v>
      </c>
      <c r="B215" s="5" t="s">
        <v>623</v>
      </c>
      <c r="C215" s="11">
        <v>7.2</v>
      </c>
      <c r="D215" s="11">
        <v>11.3</v>
      </c>
    </row>
    <row r="216" spans="1:4" x14ac:dyDescent="0.35">
      <c r="A216" s="5" t="s">
        <v>624</v>
      </c>
      <c r="B216" s="5" t="s">
        <v>625</v>
      </c>
      <c r="C216" s="11">
        <v>6.7</v>
      </c>
      <c r="D216" s="11">
        <v>4.5</v>
      </c>
    </row>
    <row r="217" spans="1:4" x14ac:dyDescent="0.35">
      <c r="A217" s="5" t="s">
        <v>626</v>
      </c>
      <c r="B217" s="5" t="s">
        <v>627</v>
      </c>
      <c r="C217" s="11">
        <v>4.4000000000000004</v>
      </c>
      <c r="D217" s="11">
        <v>8.5</v>
      </c>
    </row>
    <row r="218" spans="1:4" x14ac:dyDescent="0.35">
      <c r="A218" s="5" t="s">
        <v>628</v>
      </c>
      <c r="B218" s="5" t="s">
        <v>629</v>
      </c>
      <c r="C218" s="11">
        <v>4.2</v>
      </c>
      <c r="D218" s="11">
        <v>4</v>
      </c>
    </row>
    <row r="219" spans="1:4" x14ac:dyDescent="0.35">
      <c r="A219" s="5" t="s">
        <v>630</v>
      </c>
      <c r="B219" s="5" t="s">
        <v>631</v>
      </c>
      <c r="C219" s="11">
        <v>4.8</v>
      </c>
      <c r="D219" s="11">
        <v>5.5</v>
      </c>
    </row>
    <row r="220" spans="1:4" x14ac:dyDescent="0.35">
      <c r="A220" s="5" t="s">
        <v>632</v>
      </c>
      <c r="B220" s="5" t="s">
        <v>633</v>
      </c>
      <c r="C220" s="11">
        <v>7.9</v>
      </c>
      <c r="D220" s="11">
        <v>6.7</v>
      </c>
    </row>
    <row r="221" spans="1:4" x14ac:dyDescent="0.35">
      <c r="A221" s="5" t="s">
        <v>634</v>
      </c>
      <c r="B221" s="5" t="s">
        <v>635</v>
      </c>
      <c r="C221" s="11">
        <v>6</v>
      </c>
      <c r="D221" s="11">
        <v>7.1</v>
      </c>
    </row>
    <row r="222" spans="1:4" x14ac:dyDescent="0.35">
      <c r="A222" s="5" t="s">
        <v>636</v>
      </c>
      <c r="B222" s="5" t="s">
        <v>637</v>
      </c>
      <c r="C222" s="11">
        <v>6.7</v>
      </c>
      <c r="D222" s="11">
        <v>9.6999999999999993</v>
      </c>
    </row>
    <row r="223" spans="1:4" x14ac:dyDescent="0.35">
      <c r="A223" s="5" t="s">
        <v>638</v>
      </c>
      <c r="B223" s="5" t="s">
        <v>639</v>
      </c>
      <c r="C223" s="11">
        <v>7.3</v>
      </c>
      <c r="D223" s="11">
        <v>10.6</v>
      </c>
    </row>
    <row r="224" spans="1:4" x14ac:dyDescent="0.35">
      <c r="A224" s="5" t="s">
        <v>640</v>
      </c>
      <c r="B224" s="5" t="s">
        <v>641</v>
      </c>
      <c r="C224" s="11">
        <v>6.4</v>
      </c>
      <c r="D224" s="11">
        <v>10.1</v>
      </c>
    </row>
    <row r="225" spans="1:4" x14ac:dyDescent="0.35">
      <c r="A225" s="5" t="s">
        <v>642</v>
      </c>
      <c r="B225" s="5" t="s">
        <v>643</v>
      </c>
      <c r="C225" s="11">
        <v>6.2</v>
      </c>
      <c r="D225" s="11">
        <v>6.7</v>
      </c>
    </row>
    <row r="226" spans="1:4" x14ac:dyDescent="0.35">
      <c r="A226" s="5" t="s">
        <v>644</v>
      </c>
      <c r="B226" s="5" t="s">
        <v>645</v>
      </c>
      <c r="C226" s="11">
        <v>6.9</v>
      </c>
      <c r="D226" s="11">
        <v>8.4</v>
      </c>
    </row>
    <row r="227" spans="1:4" x14ac:dyDescent="0.35">
      <c r="A227" s="5" t="s">
        <v>646</v>
      </c>
      <c r="B227" s="5" t="s">
        <v>647</v>
      </c>
      <c r="C227" s="11">
        <v>9.5</v>
      </c>
      <c r="D227" s="11">
        <v>13.3</v>
      </c>
    </row>
    <row r="228" spans="1:4" x14ac:dyDescent="0.35">
      <c r="A228" s="5" t="s">
        <v>648</v>
      </c>
      <c r="B228" s="5" t="s">
        <v>649</v>
      </c>
      <c r="C228" s="11" t="s">
        <v>335</v>
      </c>
      <c r="D228" s="11">
        <v>2.1</v>
      </c>
    </row>
    <row r="229" spans="1:4" x14ac:dyDescent="0.35">
      <c r="A229" s="5" t="s">
        <v>650</v>
      </c>
      <c r="B229" s="5" t="s">
        <v>651</v>
      </c>
      <c r="C229" s="11">
        <v>6.2</v>
      </c>
      <c r="D229" s="11">
        <v>7</v>
      </c>
    </row>
    <row r="230" spans="1:4" x14ac:dyDescent="0.35">
      <c r="A230" s="5" t="s">
        <v>652</v>
      </c>
      <c r="B230" s="5" t="s">
        <v>653</v>
      </c>
      <c r="C230" s="11">
        <v>5.8</v>
      </c>
      <c r="D230" s="11">
        <v>9.3000000000000007</v>
      </c>
    </row>
    <row r="231" spans="1:4" x14ac:dyDescent="0.35">
      <c r="A231" s="5" t="s">
        <v>654</v>
      </c>
      <c r="B231" s="5" t="s">
        <v>655</v>
      </c>
      <c r="C231" s="11">
        <v>9.9</v>
      </c>
      <c r="D231" s="11">
        <v>20.100000000000001</v>
      </c>
    </row>
    <row r="232" spans="1:4" x14ac:dyDescent="0.35">
      <c r="A232" s="5" t="s">
        <v>656</v>
      </c>
      <c r="B232" s="5" t="s">
        <v>657</v>
      </c>
      <c r="C232" s="11">
        <v>7</v>
      </c>
      <c r="D232" s="11">
        <v>6.6</v>
      </c>
    </row>
    <row r="233" spans="1:4" x14ac:dyDescent="0.35">
      <c r="A233" s="5" t="s">
        <v>658</v>
      </c>
      <c r="B233" s="5" t="s">
        <v>659</v>
      </c>
      <c r="C233" s="11">
        <v>7.8</v>
      </c>
      <c r="D233" s="11">
        <v>10.7</v>
      </c>
    </row>
    <row r="234" spans="1:4" x14ac:dyDescent="0.35">
      <c r="A234" s="5" t="s">
        <v>660</v>
      </c>
      <c r="B234" s="5" t="s">
        <v>661</v>
      </c>
      <c r="C234" s="11">
        <v>6.7</v>
      </c>
      <c r="D234" s="11">
        <v>6.4</v>
      </c>
    </row>
    <row r="235" spans="1:4" x14ac:dyDescent="0.35">
      <c r="A235" s="5" t="s">
        <v>662</v>
      </c>
      <c r="B235" s="5" t="s">
        <v>663</v>
      </c>
      <c r="C235" s="11">
        <v>6.7</v>
      </c>
      <c r="D235" s="11">
        <v>6.9</v>
      </c>
    </row>
    <row r="236" spans="1:4" x14ac:dyDescent="0.35">
      <c r="A236" s="5" t="s">
        <v>664</v>
      </c>
      <c r="B236" s="5" t="s">
        <v>665</v>
      </c>
      <c r="C236" s="11">
        <v>5.9</v>
      </c>
      <c r="D236" s="11">
        <v>7.4</v>
      </c>
    </row>
    <row r="237" spans="1:4" x14ac:dyDescent="0.35">
      <c r="A237" s="5" t="s">
        <v>666</v>
      </c>
      <c r="B237" s="5" t="s">
        <v>667</v>
      </c>
      <c r="C237" s="11">
        <v>10.1</v>
      </c>
      <c r="D237" s="11">
        <v>6.9</v>
      </c>
    </row>
    <row r="238" spans="1:4" x14ac:dyDescent="0.35">
      <c r="A238" s="5" t="s">
        <v>668</v>
      </c>
      <c r="B238" s="5" t="s">
        <v>669</v>
      </c>
      <c r="C238" s="11">
        <v>4.2</v>
      </c>
      <c r="D238" s="11">
        <v>8.1999999999999993</v>
      </c>
    </row>
    <row r="239" spans="1:4" x14ac:dyDescent="0.35">
      <c r="A239" s="5" t="s">
        <v>670</v>
      </c>
      <c r="B239" s="5" t="s">
        <v>671</v>
      </c>
      <c r="C239" s="11">
        <v>9</v>
      </c>
      <c r="D239" s="11">
        <v>8.1999999999999993</v>
      </c>
    </row>
    <row r="240" spans="1:4" x14ac:dyDescent="0.35">
      <c r="A240" s="5" t="s">
        <v>672</v>
      </c>
      <c r="B240" s="5" t="s">
        <v>673</v>
      </c>
      <c r="C240" s="11">
        <v>10.7</v>
      </c>
      <c r="D240" s="11">
        <v>12.8</v>
      </c>
    </row>
    <row r="241" spans="1:4" x14ac:dyDescent="0.35">
      <c r="A241" s="5" t="s">
        <v>674</v>
      </c>
      <c r="B241" s="5" t="s">
        <v>675</v>
      </c>
      <c r="C241" s="11">
        <v>8.8000000000000007</v>
      </c>
      <c r="D241" s="11">
        <v>8.3000000000000007</v>
      </c>
    </row>
    <row r="242" spans="1:4" x14ac:dyDescent="0.35">
      <c r="A242" s="5" t="s">
        <v>676</v>
      </c>
      <c r="B242" s="5" t="s">
        <v>677</v>
      </c>
      <c r="C242" s="11">
        <v>2</v>
      </c>
      <c r="D242" s="11">
        <v>5.7</v>
      </c>
    </row>
    <row r="243" spans="1:4" x14ac:dyDescent="0.35">
      <c r="A243" s="5" t="s">
        <v>678</v>
      </c>
      <c r="B243" s="5" t="s">
        <v>679</v>
      </c>
      <c r="C243" s="11">
        <v>4.5999999999999996</v>
      </c>
      <c r="D243" s="11">
        <v>9.4</v>
      </c>
    </row>
    <row r="244" spans="1:4" x14ac:dyDescent="0.35">
      <c r="A244" s="5" t="s">
        <v>680</v>
      </c>
      <c r="B244" s="5" t="s">
        <v>681</v>
      </c>
      <c r="C244" s="11">
        <v>9.6</v>
      </c>
      <c r="D244" s="11">
        <v>11</v>
      </c>
    </row>
    <row r="245" spans="1:4" x14ac:dyDescent="0.35">
      <c r="A245" s="5" t="s">
        <v>682</v>
      </c>
      <c r="B245" s="5" t="s">
        <v>683</v>
      </c>
      <c r="C245" s="11">
        <v>2.4</v>
      </c>
      <c r="D245" s="11" t="s">
        <v>335</v>
      </c>
    </row>
    <row r="246" spans="1:4" x14ac:dyDescent="0.35">
      <c r="A246" s="5" t="s">
        <v>684</v>
      </c>
      <c r="B246" s="5" t="s">
        <v>685</v>
      </c>
      <c r="C246" s="11">
        <v>1.3</v>
      </c>
      <c r="D246" s="11">
        <v>2.5</v>
      </c>
    </row>
    <row r="247" spans="1:4" x14ac:dyDescent="0.35">
      <c r="A247" s="5" t="s">
        <v>686</v>
      </c>
      <c r="B247" s="5" t="s">
        <v>687</v>
      </c>
      <c r="C247" s="11">
        <v>3.8</v>
      </c>
      <c r="D247" s="11">
        <v>7.3</v>
      </c>
    </row>
    <row r="248" spans="1:4" x14ac:dyDescent="0.35">
      <c r="A248" s="5" t="s">
        <v>688</v>
      </c>
      <c r="B248" s="5" t="s">
        <v>689</v>
      </c>
      <c r="C248" s="11">
        <v>9.8000000000000007</v>
      </c>
      <c r="D248" s="11">
        <v>11.7</v>
      </c>
    </row>
    <row r="249" spans="1:4" x14ac:dyDescent="0.35">
      <c r="A249" s="5" t="s">
        <v>690</v>
      </c>
      <c r="B249" s="5" t="s">
        <v>691</v>
      </c>
      <c r="C249" s="11" t="s">
        <v>335</v>
      </c>
      <c r="D249" s="11">
        <v>8.8000000000000007</v>
      </c>
    </row>
    <row r="250" spans="1:4" x14ac:dyDescent="0.35">
      <c r="A250" s="5" t="s">
        <v>692</v>
      </c>
      <c r="B250" s="5" t="s">
        <v>693</v>
      </c>
      <c r="C250" s="11">
        <v>5.7</v>
      </c>
      <c r="D250" s="11">
        <v>12</v>
      </c>
    </row>
    <row r="251" spans="1:4" x14ac:dyDescent="0.35">
      <c r="A251" s="5" t="s">
        <v>694</v>
      </c>
      <c r="B251" s="5" t="s">
        <v>695</v>
      </c>
      <c r="C251" s="11">
        <v>8.5</v>
      </c>
      <c r="D251" s="11">
        <v>3</v>
      </c>
    </row>
    <row r="252" spans="1:4" x14ac:dyDescent="0.35">
      <c r="A252" s="5" t="s">
        <v>696</v>
      </c>
      <c r="B252" s="5" t="s">
        <v>697</v>
      </c>
      <c r="C252" s="11">
        <v>2.8</v>
      </c>
      <c r="D252" s="11">
        <v>7.5</v>
      </c>
    </row>
    <row r="253" spans="1:4" x14ac:dyDescent="0.35">
      <c r="A253" s="5" t="s">
        <v>698</v>
      </c>
      <c r="B253" s="5" t="s">
        <v>699</v>
      </c>
      <c r="C253" s="11">
        <v>2.9</v>
      </c>
      <c r="D253" s="11">
        <v>4.2</v>
      </c>
    </row>
    <row r="254" spans="1:4" x14ac:dyDescent="0.35">
      <c r="A254" s="5" t="s">
        <v>700</v>
      </c>
      <c r="B254" s="5" t="s">
        <v>701</v>
      </c>
      <c r="C254" s="11">
        <v>7.2</v>
      </c>
      <c r="D254" s="11">
        <v>4.3</v>
      </c>
    </row>
    <row r="255" spans="1:4" x14ac:dyDescent="0.35">
      <c r="A255" s="5" t="s">
        <v>702</v>
      </c>
      <c r="B255" s="5" t="s">
        <v>703</v>
      </c>
      <c r="C255" s="11">
        <v>2.9</v>
      </c>
      <c r="D255" s="11">
        <v>1.9</v>
      </c>
    </row>
    <row r="256" spans="1:4" x14ac:dyDescent="0.35">
      <c r="A256" s="5" t="s">
        <v>704</v>
      </c>
      <c r="B256" s="5" t="s">
        <v>705</v>
      </c>
      <c r="C256" s="11">
        <v>5</v>
      </c>
      <c r="D256" s="11">
        <v>6.3</v>
      </c>
    </row>
    <row r="257" spans="1:4" x14ac:dyDescent="0.35">
      <c r="A257" s="5" t="s">
        <v>706</v>
      </c>
      <c r="B257" s="5" t="s">
        <v>707</v>
      </c>
      <c r="C257" s="11">
        <v>1.7</v>
      </c>
      <c r="D257" s="11">
        <v>2.7</v>
      </c>
    </row>
    <row r="258" spans="1:4" x14ac:dyDescent="0.35">
      <c r="A258" s="5" t="s">
        <v>708</v>
      </c>
      <c r="B258" s="5" t="s">
        <v>709</v>
      </c>
      <c r="C258" s="11">
        <v>4.4000000000000004</v>
      </c>
      <c r="D258" s="11">
        <v>6.5</v>
      </c>
    </row>
    <row r="259" spans="1:4" x14ac:dyDescent="0.35">
      <c r="A259" s="5" t="s">
        <v>710</v>
      </c>
      <c r="B259" s="5" t="s">
        <v>711</v>
      </c>
      <c r="C259" s="11">
        <v>7.2</v>
      </c>
      <c r="D259" s="11">
        <v>8.9</v>
      </c>
    </row>
    <row r="260" spans="1:4" x14ac:dyDescent="0.35">
      <c r="A260" s="5" t="s">
        <v>712</v>
      </c>
      <c r="B260" s="5" t="s">
        <v>713</v>
      </c>
      <c r="C260" s="11">
        <v>16.899999999999999</v>
      </c>
      <c r="D260" s="11">
        <v>20.3</v>
      </c>
    </row>
    <row r="261" spans="1:4" x14ac:dyDescent="0.35">
      <c r="A261" s="5" t="s">
        <v>714</v>
      </c>
      <c r="B261" s="5" t="s">
        <v>715</v>
      </c>
      <c r="C261" s="11">
        <v>7.4</v>
      </c>
      <c r="D261" s="11">
        <v>9.5</v>
      </c>
    </row>
    <row r="262" spans="1:4" x14ac:dyDescent="0.35">
      <c r="A262" s="5" t="s">
        <v>716</v>
      </c>
      <c r="B262" s="5" t="s">
        <v>717</v>
      </c>
      <c r="C262" s="11">
        <v>6</v>
      </c>
      <c r="D262" s="11">
        <v>8.1999999999999993</v>
      </c>
    </row>
    <row r="263" spans="1:4" x14ac:dyDescent="0.35">
      <c r="A263" s="5" t="s">
        <v>718</v>
      </c>
      <c r="B263" s="5" t="s">
        <v>719</v>
      </c>
      <c r="C263" s="11">
        <v>9.6999999999999993</v>
      </c>
      <c r="D263" s="11">
        <v>9</v>
      </c>
    </row>
    <row r="264" spans="1:4" x14ac:dyDescent="0.35">
      <c r="A264" s="5" t="s">
        <v>720</v>
      </c>
      <c r="B264" s="5" t="s">
        <v>721</v>
      </c>
      <c r="C264" s="11">
        <v>6.4</v>
      </c>
      <c r="D264" s="11">
        <v>6.1</v>
      </c>
    </row>
    <row r="265" spans="1:4" x14ac:dyDescent="0.35">
      <c r="A265" s="5" t="s">
        <v>722</v>
      </c>
      <c r="B265" s="5" t="s">
        <v>723</v>
      </c>
      <c r="C265" s="11">
        <v>7.5</v>
      </c>
      <c r="D265" s="11">
        <v>6.9</v>
      </c>
    </row>
    <row r="266" spans="1:4" x14ac:dyDescent="0.35">
      <c r="A266" s="5" t="s">
        <v>724</v>
      </c>
      <c r="B266" s="5" t="s">
        <v>725</v>
      </c>
      <c r="C266" s="11">
        <v>5.3</v>
      </c>
      <c r="D266" s="11">
        <v>4.5999999999999996</v>
      </c>
    </row>
    <row r="267" spans="1:4" x14ac:dyDescent="0.35">
      <c r="A267" s="5" t="s">
        <v>726</v>
      </c>
      <c r="B267" s="5" t="s">
        <v>727</v>
      </c>
      <c r="C267" s="11">
        <v>7.4</v>
      </c>
      <c r="D267" s="11">
        <v>6.7</v>
      </c>
    </row>
    <row r="268" spans="1:4" x14ac:dyDescent="0.35">
      <c r="A268" s="5" t="s">
        <v>728</v>
      </c>
      <c r="B268" s="5" t="s">
        <v>729</v>
      </c>
      <c r="C268" s="11">
        <v>13.2</v>
      </c>
      <c r="D268" s="11">
        <v>2.6</v>
      </c>
    </row>
    <row r="269" spans="1:4" x14ac:dyDescent="0.35">
      <c r="A269" s="5" t="s">
        <v>730</v>
      </c>
      <c r="B269" s="5" t="s">
        <v>731</v>
      </c>
      <c r="C269" s="11">
        <v>4.5999999999999996</v>
      </c>
      <c r="D269" s="11">
        <v>5.4</v>
      </c>
    </row>
    <row r="270" spans="1:4" x14ac:dyDescent="0.35">
      <c r="A270" s="5" t="s">
        <v>732</v>
      </c>
      <c r="B270" s="5" t="s">
        <v>733</v>
      </c>
      <c r="C270" s="11">
        <v>6.3</v>
      </c>
      <c r="D270" s="11">
        <v>7.2</v>
      </c>
    </row>
    <row r="271" spans="1:4" x14ac:dyDescent="0.35">
      <c r="A271" s="5" t="s">
        <v>734</v>
      </c>
      <c r="B271" s="5" t="s">
        <v>735</v>
      </c>
      <c r="C271" s="11">
        <v>5.9</v>
      </c>
      <c r="D271" s="11">
        <v>5.5</v>
      </c>
    </row>
    <row r="272" spans="1:4" x14ac:dyDescent="0.35">
      <c r="A272" s="5" t="s">
        <v>736</v>
      </c>
      <c r="B272" s="5" t="s">
        <v>737</v>
      </c>
      <c r="C272" s="11">
        <v>3.7</v>
      </c>
      <c r="D272" s="11">
        <v>4.5</v>
      </c>
    </row>
    <row r="273" spans="1:4" x14ac:dyDescent="0.35">
      <c r="A273" s="5" t="s">
        <v>738</v>
      </c>
      <c r="B273" s="5" t="s">
        <v>739</v>
      </c>
      <c r="C273" s="11">
        <v>8</v>
      </c>
      <c r="D273" s="11">
        <v>8.6999999999999993</v>
      </c>
    </row>
    <row r="274" spans="1:4" x14ac:dyDescent="0.35">
      <c r="A274" s="5" t="s">
        <v>740</v>
      </c>
      <c r="B274" s="5" t="s">
        <v>741</v>
      </c>
      <c r="C274" s="11">
        <v>3.2</v>
      </c>
      <c r="D274" s="11">
        <v>5.8</v>
      </c>
    </row>
    <row r="275" spans="1:4" x14ac:dyDescent="0.35">
      <c r="A275" s="5" t="s">
        <v>742</v>
      </c>
      <c r="B275" s="5" t="s">
        <v>743</v>
      </c>
      <c r="C275" s="11">
        <v>5.2</v>
      </c>
      <c r="D275" s="11">
        <v>1.9</v>
      </c>
    </row>
    <row r="276" spans="1:4" x14ac:dyDescent="0.35">
      <c r="A276" s="5" t="s">
        <v>744</v>
      </c>
      <c r="B276" s="5" t="s">
        <v>745</v>
      </c>
      <c r="C276" s="11">
        <v>2.6</v>
      </c>
      <c r="D276" s="11">
        <v>3.5</v>
      </c>
    </row>
    <row r="277" spans="1:4" x14ac:dyDescent="0.35">
      <c r="A277" s="5" t="s">
        <v>746</v>
      </c>
      <c r="B277" s="5" t="s">
        <v>747</v>
      </c>
      <c r="C277" s="11" t="s">
        <v>335</v>
      </c>
      <c r="D277" s="11">
        <v>4.0999999999999996</v>
      </c>
    </row>
    <row r="278" spans="1:4" x14ac:dyDescent="0.35">
      <c r="A278" s="5" t="s">
        <v>748</v>
      </c>
      <c r="B278" s="5" t="s">
        <v>749</v>
      </c>
      <c r="C278" s="11">
        <v>8.1</v>
      </c>
      <c r="D278" s="11">
        <v>4.3</v>
      </c>
    </row>
    <row r="279" spans="1:4" x14ac:dyDescent="0.35">
      <c r="A279" s="5" t="s">
        <v>750</v>
      </c>
      <c r="B279" s="5" t="s">
        <v>751</v>
      </c>
      <c r="C279" s="11">
        <v>2.6</v>
      </c>
      <c r="D279" s="11">
        <v>2.9</v>
      </c>
    </row>
    <row r="280" spans="1:4" x14ac:dyDescent="0.35">
      <c r="A280" s="5" t="s">
        <v>752</v>
      </c>
      <c r="B280" s="5" t="s">
        <v>753</v>
      </c>
      <c r="C280" s="11">
        <v>3.3</v>
      </c>
      <c r="D280" s="11">
        <v>2.8</v>
      </c>
    </row>
    <row r="281" spans="1:4" x14ac:dyDescent="0.35">
      <c r="A281" s="5" t="s">
        <v>754</v>
      </c>
      <c r="B281" s="5" t="s">
        <v>755</v>
      </c>
      <c r="C281" s="11">
        <v>8.9</v>
      </c>
      <c r="D281" s="11">
        <v>11</v>
      </c>
    </row>
    <row r="282" spans="1:4" x14ac:dyDescent="0.35">
      <c r="A282" s="5" t="s">
        <v>756</v>
      </c>
      <c r="B282" s="5" t="s">
        <v>757</v>
      </c>
      <c r="C282" s="11">
        <v>3.8</v>
      </c>
      <c r="D282" s="11">
        <v>6.6</v>
      </c>
    </row>
    <row r="283" spans="1:4" x14ac:dyDescent="0.35">
      <c r="A283" s="5" t="s">
        <v>758</v>
      </c>
      <c r="B283" s="5" t="s">
        <v>759</v>
      </c>
      <c r="C283" s="11" t="s">
        <v>335</v>
      </c>
      <c r="D283" s="11">
        <v>7.7</v>
      </c>
    </row>
    <row r="284" spans="1:4" x14ac:dyDescent="0.35">
      <c r="A284" s="5" t="s">
        <v>760</v>
      </c>
      <c r="B284" s="5" t="s">
        <v>761</v>
      </c>
      <c r="C284" s="11">
        <v>10.3</v>
      </c>
      <c r="D284" s="11">
        <v>2.2999999999999998</v>
      </c>
    </row>
    <row r="285" spans="1:4" x14ac:dyDescent="0.35">
      <c r="A285" s="5" t="s">
        <v>762</v>
      </c>
      <c r="B285" s="5" t="s">
        <v>763</v>
      </c>
      <c r="C285" s="11">
        <v>8.5</v>
      </c>
      <c r="D285" s="11">
        <v>10.1</v>
      </c>
    </row>
    <row r="286" spans="1:4" x14ac:dyDescent="0.35">
      <c r="A286" s="5" t="s">
        <v>764</v>
      </c>
      <c r="B286" s="5" t="s">
        <v>765</v>
      </c>
      <c r="C286" s="11">
        <v>6.5</v>
      </c>
      <c r="D286" s="11">
        <v>3.9</v>
      </c>
    </row>
    <row r="287" spans="1:4" x14ac:dyDescent="0.35">
      <c r="A287" s="5" t="s">
        <v>766</v>
      </c>
      <c r="B287" s="5" t="s">
        <v>767</v>
      </c>
      <c r="C287" s="11">
        <v>8.5</v>
      </c>
      <c r="D287" s="11">
        <v>8</v>
      </c>
    </row>
    <row r="288" spans="1:4" x14ac:dyDescent="0.35">
      <c r="A288" s="5" t="s">
        <v>768</v>
      </c>
      <c r="B288" s="5" t="s">
        <v>769</v>
      </c>
      <c r="C288" s="11">
        <v>4.5</v>
      </c>
      <c r="D288" s="11">
        <v>7.5</v>
      </c>
    </row>
    <row r="289" spans="1:4" x14ac:dyDescent="0.35">
      <c r="A289" s="5" t="s">
        <v>770</v>
      </c>
      <c r="B289" s="5" t="s">
        <v>771</v>
      </c>
      <c r="C289" s="11">
        <v>7</v>
      </c>
      <c r="D289" s="11">
        <v>10.4</v>
      </c>
    </row>
    <row r="290" spans="1:4" x14ac:dyDescent="0.35">
      <c r="A290" s="5" t="s">
        <v>772</v>
      </c>
      <c r="B290" s="5" t="s">
        <v>773</v>
      </c>
      <c r="C290" s="11">
        <v>2.7</v>
      </c>
      <c r="D290" s="11">
        <v>5.4</v>
      </c>
    </row>
    <row r="291" spans="1:4" x14ac:dyDescent="0.35">
      <c r="A291" s="5" t="s">
        <v>774</v>
      </c>
      <c r="B291" s="5" t="s">
        <v>775</v>
      </c>
      <c r="C291" s="11">
        <v>5.2</v>
      </c>
      <c r="D291" s="11">
        <v>2.6</v>
      </c>
    </row>
    <row r="292" spans="1:4" x14ac:dyDescent="0.35">
      <c r="A292" s="5" t="s">
        <v>776</v>
      </c>
      <c r="B292" s="5" t="s">
        <v>777</v>
      </c>
      <c r="C292" s="11">
        <v>3.2</v>
      </c>
      <c r="D292" s="11">
        <v>6.2</v>
      </c>
    </row>
    <row r="293" spans="1:4" x14ac:dyDescent="0.35">
      <c r="A293" s="5" t="s">
        <v>778</v>
      </c>
      <c r="B293" s="5" t="s">
        <v>779</v>
      </c>
      <c r="C293" s="11">
        <v>7.7</v>
      </c>
      <c r="D293" s="11">
        <v>10.6</v>
      </c>
    </row>
    <row r="294" spans="1:4" x14ac:dyDescent="0.35">
      <c r="A294" s="5" t="s">
        <v>780</v>
      </c>
      <c r="B294" s="5" t="s">
        <v>781</v>
      </c>
      <c r="C294" s="11">
        <v>5.8</v>
      </c>
      <c r="D294" s="11">
        <v>2.7</v>
      </c>
    </row>
    <row r="295" spans="1:4" x14ac:dyDescent="0.35">
      <c r="A295" s="5" t="s">
        <v>782</v>
      </c>
      <c r="B295" s="5" t="s">
        <v>783</v>
      </c>
      <c r="C295" s="11">
        <v>5.7</v>
      </c>
      <c r="D295" s="11">
        <v>8.5</v>
      </c>
    </row>
    <row r="296" spans="1:4" x14ac:dyDescent="0.35">
      <c r="A296" s="5" t="s">
        <v>784</v>
      </c>
      <c r="B296" s="5" t="s">
        <v>785</v>
      </c>
      <c r="C296" s="11">
        <v>4.5999999999999996</v>
      </c>
      <c r="D296" s="11">
        <v>4.4000000000000004</v>
      </c>
    </row>
    <row r="297" spans="1:4" x14ac:dyDescent="0.35">
      <c r="A297" s="5" t="s">
        <v>786</v>
      </c>
      <c r="B297" s="5" t="s">
        <v>787</v>
      </c>
      <c r="C297" s="11">
        <v>6.7</v>
      </c>
      <c r="D297" s="11">
        <v>9.8000000000000007</v>
      </c>
    </row>
    <row r="298" spans="1:4" x14ac:dyDescent="0.35">
      <c r="A298" s="5" t="s">
        <v>788</v>
      </c>
      <c r="B298" s="5" t="s">
        <v>789</v>
      </c>
      <c r="C298" s="11">
        <v>6.7</v>
      </c>
      <c r="D298" s="11">
        <v>7.1</v>
      </c>
    </row>
    <row r="299" spans="1:4" x14ac:dyDescent="0.35">
      <c r="A299" s="5" t="s">
        <v>790</v>
      </c>
      <c r="B299" s="5" t="s">
        <v>791</v>
      </c>
      <c r="C299" s="11">
        <v>6.5</v>
      </c>
      <c r="D299" s="11">
        <v>9.1</v>
      </c>
    </row>
    <row r="300" spans="1:4" x14ac:dyDescent="0.35">
      <c r="A300" s="5" t="s">
        <v>792</v>
      </c>
      <c r="B300" s="5" t="s">
        <v>793</v>
      </c>
      <c r="C300" s="11">
        <v>12.2</v>
      </c>
      <c r="D300" s="11">
        <v>12.6</v>
      </c>
    </row>
    <row r="301" spans="1:4" x14ac:dyDescent="0.35">
      <c r="A301" s="5" t="s">
        <v>794</v>
      </c>
      <c r="B301" s="5" t="s">
        <v>795</v>
      </c>
      <c r="C301" s="11">
        <v>5.7</v>
      </c>
      <c r="D301" s="11">
        <v>5.8</v>
      </c>
    </row>
    <row r="302" spans="1:4" x14ac:dyDescent="0.35">
      <c r="A302" s="5" t="s">
        <v>796</v>
      </c>
      <c r="B302" s="5" t="s">
        <v>797</v>
      </c>
      <c r="C302" s="11">
        <v>5.5</v>
      </c>
      <c r="D302" s="11">
        <v>4.7</v>
      </c>
    </row>
    <row r="303" spans="1:4" x14ac:dyDescent="0.35">
      <c r="A303" s="5" t="s">
        <v>798</v>
      </c>
      <c r="B303" s="5" t="s">
        <v>799</v>
      </c>
      <c r="C303" s="11">
        <v>8.6</v>
      </c>
      <c r="D303" s="11">
        <v>9.9</v>
      </c>
    </row>
    <row r="304" spans="1:4" x14ac:dyDescent="0.35">
      <c r="A304" s="5" t="s">
        <v>800</v>
      </c>
      <c r="B304" s="5" t="s">
        <v>801</v>
      </c>
      <c r="C304" s="11">
        <v>4.0999999999999996</v>
      </c>
      <c r="D304" s="11">
        <v>4.5999999999999996</v>
      </c>
    </row>
    <row r="305" spans="1:4" x14ac:dyDescent="0.35">
      <c r="A305" s="5" t="s">
        <v>802</v>
      </c>
      <c r="B305" s="5" t="s">
        <v>803</v>
      </c>
      <c r="C305" s="11">
        <v>6</v>
      </c>
      <c r="D305" s="11">
        <v>7.4</v>
      </c>
    </row>
    <row r="306" spans="1:4" x14ac:dyDescent="0.35">
      <c r="A306" s="5" t="s">
        <v>804</v>
      </c>
      <c r="B306" s="5" t="s">
        <v>805</v>
      </c>
      <c r="C306" s="11">
        <v>6.9</v>
      </c>
      <c r="D306" s="11">
        <v>9.9</v>
      </c>
    </row>
    <row r="307" spans="1:4" x14ac:dyDescent="0.35">
      <c r="A307" s="5" t="s">
        <v>806</v>
      </c>
      <c r="B307" s="5" t="s">
        <v>807</v>
      </c>
      <c r="C307" s="11">
        <v>7.2</v>
      </c>
      <c r="D307" s="11">
        <v>7.9</v>
      </c>
    </row>
    <row r="308" spans="1:4" x14ac:dyDescent="0.35">
      <c r="A308" s="5" t="s">
        <v>808</v>
      </c>
      <c r="B308" s="5" t="s">
        <v>809</v>
      </c>
      <c r="C308" s="11">
        <v>6</v>
      </c>
      <c r="D308" s="11">
        <v>6.1</v>
      </c>
    </row>
    <row r="309" spans="1:4" x14ac:dyDescent="0.35">
      <c r="A309" s="5" t="s">
        <v>810</v>
      </c>
      <c r="B309" s="5" t="s">
        <v>811</v>
      </c>
      <c r="C309" s="11">
        <v>7.7</v>
      </c>
      <c r="D309" s="11">
        <v>7.8</v>
      </c>
    </row>
    <row r="310" spans="1:4" x14ac:dyDescent="0.35">
      <c r="A310" s="5" t="s">
        <v>812</v>
      </c>
      <c r="B310" s="5" t="s">
        <v>813</v>
      </c>
      <c r="C310" s="11">
        <v>6.5</v>
      </c>
      <c r="D310" s="11">
        <v>7.6</v>
      </c>
    </row>
    <row r="311" spans="1:4" x14ac:dyDescent="0.35">
      <c r="A311" s="5" t="s">
        <v>814</v>
      </c>
      <c r="B311" s="5" t="s">
        <v>815</v>
      </c>
      <c r="C311" s="11" t="s">
        <v>335</v>
      </c>
      <c r="D311" s="11">
        <v>7.1</v>
      </c>
    </row>
    <row r="312" spans="1:4" x14ac:dyDescent="0.35">
      <c r="A312" s="5" t="s">
        <v>816</v>
      </c>
      <c r="B312" s="5" t="s">
        <v>817</v>
      </c>
      <c r="C312" s="11">
        <v>4.5999999999999996</v>
      </c>
      <c r="D312" s="11">
        <v>4.7</v>
      </c>
    </row>
    <row r="313" spans="1:4" x14ac:dyDescent="0.35">
      <c r="A313" s="5" t="s">
        <v>818</v>
      </c>
      <c r="B313" s="5" t="s">
        <v>819</v>
      </c>
      <c r="C313" s="11">
        <v>5.9</v>
      </c>
      <c r="D313" s="11">
        <v>6.8</v>
      </c>
    </row>
    <row r="314" spans="1:4" x14ac:dyDescent="0.35">
      <c r="A314" s="5" t="s">
        <v>820</v>
      </c>
      <c r="B314" s="5" t="s">
        <v>821</v>
      </c>
      <c r="C314" s="11">
        <v>4.7</v>
      </c>
      <c r="D314" s="11">
        <v>11.5</v>
      </c>
    </row>
    <row r="315" spans="1:4" x14ac:dyDescent="0.35">
      <c r="A315" s="5" t="s">
        <v>822</v>
      </c>
      <c r="B315" s="5" t="s">
        <v>823</v>
      </c>
      <c r="C315" s="11" t="s">
        <v>335</v>
      </c>
      <c r="D315" s="11">
        <v>3.2</v>
      </c>
    </row>
    <row r="316" spans="1:4" x14ac:dyDescent="0.35">
      <c r="A316" s="5" t="s">
        <v>824</v>
      </c>
      <c r="B316" s="5" t="s">
        <v>825</v>
      </c>
      <c r="C316" s="11">
        <v>2.8</v>
      </c>
      <c r="D316" s="11">
        <v>1.9</v>
      </c>
    </row>
    <row r="317" spans="1:4" x14ac:dyDescent="0.35">
      <c r="A317" s="5" t="s">
        <v>826</v>
      </c>
      <c r="B317" s="5" t="s">
        <v>827</v>
      </c>
      <c r="C317" s="11">
        <v>9.1999999999999993</v>
      </c>
      <c r="D317" s="11">
        <v>9.9</v>
      </c>
    </row>
    <row r="318" spans="1:4" x14ac:dyDescent="0.35">
      <c r="A318" s="5" t="s">
        <v>828</v>
      </c>
      <c r="B318" s="5" t="s">
        <v>829</v>
      </c>
      <c r="C318" s="11">
        <v>3</v>
      </c>
      <c r="D318" s="11">
        <v>5.9</v>
      </c>
    </row>
    <row r="319" spans="1:4" x14ac:dyDescent="0.35">
      <c r="A319" s="5" t="s">
        <v>830</v>
      </c>
      <c r="B319" s="5" t="s">
        <v>831</v>
      </c>
      <c r="C319" s="11">
        <v>7.9</v>
      </c>
      <c r="D319" s="11">
        <v>9.4</v>
      </c>
    </row>
    <row r="320" spans="1:4" x14ac:dyDescent="0.35">
      <c r="A320" s="5" t="s">
        <v>832</v>
      </c>
      <c r="B320" s="5" t="s">
        <v>833</v>
      </c>
      <c r="C320" s="11">
        <v>4.7</v>
      </c>
      <c r="D320" s="11">
        <v>6.8</v>
      </c>
    </row>
    <row r="321" spans="1:4" x14ac:dyDescent="0.35">
      <c r="A321" s="5" t="s">
        <v>834</v>
      </c>
      <c r="B321" s="5" t="s">
        <v>835</v>
      </c>
      <c r="C321" s="11">
        <v>9</v>
      </c>
      <c r="D321" s="11">
        <v>6.7</v>
      </c>
    </row>
    <row r="322" spans="1:4" x14ac:dyDescent="0.35">
      <c r="A322" s="5" t="s">
        <v>836</v>
      </c>
      <c r="B322" s="5" t="s">
        <v>837</v>
      </c>
      <c r="C322" s="11">
        <v>8.5</v>
      </c>
      <c r="D322" s="11">
        <v>8.8000000000000007</v>
      </c>
    </row>
    <row r="323" spans="1:4" x14ac:dyDescent="0.35">
      <c r="A323" s="5" t="s">
        <v>838</v>
      </c>
      <c r="B323" s="5" t="s">
        <v>839</v>
      </c>
      <c r="C323" s="11" t="s">
        <v>335</v>
      </c>
      <c r="D323" s="11">
        <v>7.1</v>
      </c>
    </row>
    <row r="324" spans="1:4" x14ac:dyDescent="0.35">
      <c r="A324" s="5" t="s">
        <v>840</v>
      </c>
      <c r="B324" s="5" t="s">
        <v>841</v>
      </c>
      <c r="C324" s="11">
        <v>9.9</v>
      </c>
      <c r="D324" s="11">
        <v>9.6999999999999993</v>
      </c>
    </row>
    <row r="325" spans="1:4" x14ac:dyDescent="0.35">
      <c r="A325" s="5" t="s">
        <v>842</v>
      </c>
      <c r="B325" s="5" t="s">
        <v>843</v>
      </c>
      <c r="C325" s="11">
        <v>4.3</v>
      </c>
      <c r="D325" s="11">
        <v>3.8</v>
      </c>
    </row>
    <row r="326" spans="1:4" x14ac:dyDescent="0.35">
      <c r="A326" s="5" t="s">
        <v>844</v>
      </c>
      <c r="B326" s="5" t="s">
        <v>845</v>
      </c>
      <c r="C326" s="11">
        <v>7</v>
      </c>
      <c r="D326" s="11">
        <v>4.5999999999999996</v>
      </c>
    </row>
    <row r="327" spans="1:4" x14ac:dyDescent="0.35">
      <c r="A327" s="5" t="s">
        <v>846</v>
      </c>
      <c r="B327" s="5" t="s">
        <v>847</v>
      </c>
      <c r="C327" s="11">
        <v>5.8</v>
      </c>
      <c r="D327" s="11">
        <v>6.9</v>
      </c>
    </row>
    <row r="328" spans="1:4" x14ac:dyDescent="0.35">
      <c r="A328" s="5" t="s">
        <v>848</v>
      </c>
      <c r="B328" s="5" t="s">
        <v>849</v>
      </c>
      <c r="C328" s="11">
        <v>3.3</v>
      </c>
      <c r="D328" s="11">
        <v>5.2</v>
      </c>
    </row>
    <row r="329" spans="1:4" x14ac:dyDescent="0.35">
      <c r="A329" s="5" t="s">
        <v>850</v>
      </c>
      <c r="B329" s="5" t="s">
        <v>851</v>
      </c>
      <c r="C329" s="11">
        <v>2.6</v>
      </c>
      <c r="D329" s="11">
        <v>3.9</v>
      </c>
    </row>
    <row r="330" spans="1:4" x14ac:dyDescent="0.35">
      <c r="A330" s="5" t="s">
        <v>852</v>
      </c>
      <c r="B330" s="5" t="s">
        <v>853</v>
      </c>
      <c r="C330" s="11">
        <v>7.9</v>
      </c>
      <c r="D330" s="11">
        <v>9.1</v>
      </c>
    </row>
    <row r="331" spans="1:4" x14ac:dyDescent="0.35">
      <c r="A331" s="5" t="s">
        <v>854</v>
      </c>
      <c r="B331" s="5" t="s">
        <v>855</v>
      </c>
      <c r="C331" s="11">
        <v>9.1999999999999993</v>
      </c>
      <c r="D331" s="11">
        <v>12.3</v>
      </c>
    </row>
    <row r="332" spans="1:4" x14ac:dyDescent="0.35">
      <c r="A332" s="5" t="s">
        <v>856</v>
      </c>
      <c r="B332" s="5" t="s">
        <v>857</v>
      </c>
      <c r="C332" s="11">
        <v>4.7</v>
      </c>
      <c r="D332" s="11">
        <v>8.9</v>
      </c>
    </row>
    <row r="333" spans="1:4" x14ac:dyDescent="0.35">
      <c r="A333" s="5" t="s">
        <v>858</v>
      </c>
      <c r="B333" s="5" t="s">
        <v>859</v>
      </c>
      <c r="C333" s="11">
        <v>2.6</v>
      </c>
      <c r="D333" s="11">
        <v>4.0999999999999996</v>
      </c>
    </row>
    <row r="334" spans="1:4" x14ac:dyDescent="0.35">
      <c r="A334" s="5" t="s">
        <v>860</v>
      </c>
      <c r="B334" s="5" t="s">
        <v>861</v>
      </c>
      <c r="C334" s="11">
        <v>4.7</v>
      </c>
      <c r="D334" s="11">
        <v>5.9</v>
      </c>
    </row>
    <row r="335" spans="1:4" x14ac:dyDescent="0.35">
      <c r="A335" s="5" t="s">
        <v>862</v>
      </c>
      <c r="B335" s="5" t="s">
        <v>863</v>
      </c>
      <c r="C335" s="11">
        <v>1.3</v>
      </c>
      <c r="D335" s="11">
        <v>7</v>
      </c>
    </row>
    <row r="336" spans="1:4" x14ac:dyDescent="0.35">
      <c r="A336" s="5" t="s">
        <v>864</v>
      </c>
      <c r="B336" s="5" t="s">
        <v>865</v>
      </c>
      <c r="C336" s="11">
        <v>4.5999999999999996</v>
      </c>
      <c r="D336" s="11">
        <v>4.3</v>
      </c>
    </row>
    <row r="337" spans="1:4" x14ac:dyDescent="0.35">
      <c r="A337" s="5" t="s">
        <v>866</v>
      </c>
      <c r="B337" s="5" t="s">
        <v>867</v>
      </c>
      <c r="C337" s="11">
        <v>5.5</v>
      </c>
      <c r="D337" s="11">
        <v>4.4000000000000004</v>
      </c>
    </row>
    <row r="338" spans="1:4" x14ac:dyDescent="0.35">
      <c r="A338" s="5" t="s">
        <v>868</v>
      </c>
      <c r="B338" s="5" t="s">
        <v>869</v>
      </c>
      <c r="C338" s="11">
        <v>1.8</v>
      </c>
      <c r="D338" s="11">
        <v>3.4</v>
      </c>
    </row>
    <row r="339" spans="1:4" x14ac:dyDescent="0.35">
      <c r="A339" s="5" t="s">
        <v>870</v>
      </c>
      <c r="B339" s="5" t="s">
        <v>871</v>
      </c>
      <c r="C339" s="11">
        <v>7.6</v>
      </c>
      <c r="D339" s="11">
        <v>5.5</v>
      </c>
    </row>
    <row r="340" spans="1:4" x14ac:dyDescent="0.35">
      <c r="A340" s="5" t="s">
        <v>872</v>
      </c>
      <c r="B340" s="5" t="s">
        <v>873</v>
      </c>
      <c r="C340" s="11">
        <v>2.6</v>
      </c>
      <c r="D340" s="11">
        <v>3.4</v>
      </c>
    </row>
    <row r="341" spans="1:4" x14ac:dyDescent="0.35">
      <c r="A341" s="5" t="s">
        <v>874</v>
      </c>
      <c r="B341" s="5" t="s">
        <v>875</v>
      </c>
      <c r="C341" s="11" t="s">
        <v>335</v>
      </c>
      <c r="D341" s="11">
        <v>4.5999999999999996</v>
      </c>
    </row>
    <row r="342" spans="1:4" x14ac:dyDescent="0.35">
      <c r="A342" s="5" t="s">
        <v>876</v>
      </c>
      <c r="B342" s="5" t="s">
        <v>877</v>
      </c>
      <c r="C342" s="11">
        <v>13.9</v>
      </c>
      <c r="D342" s="11">
        <v>14.2</v>
      </c>
    </row>
    <row r="343" spans="1:4" x14ac:dyDescent="0.35">
      <c r="A343" s="5" t="s">
        <v>878</v>
      </c>
      <c r="B343" s="5" t="s">
        <v>879</v>
      </c>
      <c r="C343" s="11">
        <v>14</v>
      </c>
      <c r="D343" s="11">
        <v>7.4</v>
      </c>
    </row>
    <row r="344" spans="1:4" x14ac:dyDescent="0.35">
      <c r="A344" s="5" t="s">
        <v>880</v>
      </c>
      <c r="B344" s="5" t="s">
        <v>881</v>
      </c>
      <c r="C344" s="11">
        <v>3.5</v>
      </c>
      <c r="D344" s="11">
        <v>3.2</v>
      </c>
    </row>
    <row r="345" spans="1:4" x14ac:dyDescent="0.35">
      <c r="A345" s="5" t="s">
        <v>882</v>
      </c>
      <c r="B345" s="5" t="s">
        <v>883</v>
      </c>
      <c r="C345" s="11">
        <v>8.8000000000000007</v>
      </c>
      <c r="D345" s="11">
        <v>12.8</v>
      </c>
    </row>
    <row r="346" spans="1:4" x14ac:dyDescent="0.35">
      <c r="A346" s="5" t="s">
        <v>884</v>
      </c>
      <c r="B346" s="5" t="s">
        <v>885</v>
      </c>
      <c r="C346" s="11">
        <v>4.8</v>
      </c>
      <c r="D346" s="11">
        <v>6.3</v>
      </c>
    </row>
    <row r="347" spans="1:4" x14ac:dyDescent="0.35">
      <c r="A347" s="5" t="s">
        <v>886</v>
      </c>
      <c r="B347" s="5" t="s">
        <v>887</v>
      </c>
      <c r="C347" s="11">
        <v>8.3000000000000007</v>
      </c>
      <c r="D347" s="11">
        <v>2.8</v>
      </c>
    </row>
    <row r="348" spans="1:4" x14ac:dyDescent="0.35">
      <c r="A348" s="5" t="s">
        <v>888</v>
      </c>
      <c r="B348" s="5" t="s">
        <v>889</v>
      </c>
      <c r="C348" s="11">
        <v>5.3</v>
      </c>
      <c r="D348" s="11">
        <v>5.9</v>
      </c>
    </row>
    <row r="349" spans="1:4" x14ac:dyDescent="0.35">
      <c r="A349" s="5" t="s">
        <v>890</v>
      </c>
      <c r="B349" s="5" t="s">
        <v>891</v>
      </c>
      <c r="C349" s="11">
        <v>5.9</v>
      </c>
      <c r="D349" s="11">
        <v>5.8</v>
      </c>
    </row>
    <row r="350" spans="1:4" x14ac:dyDescent="0.35">
      <c r="A350" s="5" t="s">
        <v>892</v>
      </c>
      <c r="B350" s="5" t="s">
        <v>893</v>
      </c>
      <c r="C350" s="11">
        <v>9.3000000000000007</v>
      </c>
      <c r="D350" s="11">
        <v>8.6</v>
      </c>
    </row>
    <row r="351" spans="1:4" x14ac:dyDescent="0.35">
      <c r="A351" s="5" t="s">
        <v>894</v>
      </c>
      <c r="B351" s="5" t="s">
        <v>895</v>
      </c>
      <c r="C351" s="11">
        <v>4.5999999999999996</v>
      </c>
      <c r="D351" s="11">
        <v>5.7</v>
      </c>
    </row>
    <row r="352" spans="1:4" x14ac:dyDescent="0.35">
      <c r="A352" s="5" t="s">
        <v>896</v>
      </c>
      <c r="B352" s="5" t="s">
        <v>897</v>
      </c>
      <c r="C352" s="11">
        <v>3</v>
      </c>
      <c r="D352" s="11">
        <v>2.9</v>
      </c>
    </row>
    <row r="353" spans="1:4" x14ac:dyDescent="0.35">
      <c r="A353" s="5" t="s">
        <v>898</v>
      </c>
      <c r="B353" s="5" t="s">
        <v>899</v>
      </c>
      <c r="C353" s="11">
        <v>2.7</v>
      </c>
      <c r="D353" s="11">
        <v>3.4</v>
      </c>
    </row>
    <row r="354" spans="1:4" x14ac:dyDescent="0.35">
      <c r="A354" s="5" t="s">
        <v>900</v>
      </c>
      <c r="B354" s="5" t="s">
        <v>901</v>
      </c>
      <c r="C354" s="11">
        <v>7.2</v>
      </c>
      <c r="D354" s="11">
        <v>6.7</v>
      </c>
    </row>
    <row r="355" spans="1:4" x14ac:dyDescent="0.35">
      <c r="A355" s="5" t="s">
        <v>902</v>
      </c>
      <c r="B355" s="5" t="s">
        <v>903</v>
      </c>
      <c r="C355" s="11">
        <v>5.0999999999999996</v>
      </c>
      <c r="D355" s="11">
        <v>5.7</v>
      </c>
    </row>
    <row r="356" spans="1:4" x14ac:dyDescent="0.35">
      <c r="A356" s="5" t="s">
        <v>904</v>
      </c>
      <c r="B356" s="5" t="s">
        <v>905</v>
      </c>
      <c r="C356" s="11">
        <v>3.1</v>
      </c>
      <c r="D356" s="11">
        <v>4.4000000000000004</v>
      </c>
    </row>
    <row r="357" spans="1:4" x14ac:dyDescent="0.35">
      <c r="A357" s="5" t="s">
        <v>906</v>
      </c>
      <c r="B357" s="5" t="s">
        <v>907</v>
      </c>
      <c r="C357" s="11">
        <v>12.3</v>
      </c>
      <c r="D357" s="11">
        <v>17.3</v>
      </c>
    </row>
    <row r="358" spans="1:4" x14ac:dyDescent="0.35">
      <c r="A358" s="5" t="s">
        <v>908</v>
      </c>
      <c r="B358" s="5" t="s">
        <v>909</v>
      </c>
      <c r="C358" s="11">
        <v>6.5</v>
      </c>
      <c r="D358" s="11">
        <v>12.3</v>
      </c>
    </row>
    <row r="359" spans="1:4" x14ac:dyDescent="0.35">
      <c r="A359" s="5" t="s">
        <v>910</v>
      </c>
      <c r="B359" s="5" t="s">
        <v>911</v>
      </c>
      <c r="C359" s="11">
        <v>4.5999999999999996</v>
      </c>
      <c r="D359" s="11">
        <v>6.3</v>
      </c>
    </row>
    <row r="360" spans="1:4" x14ac:dyDescent="0.35">
      <c r="A360" s="5" t="s">
        <v>912</v>
      </c>
      <c r="B360" s="5" t="s">
        <v>913</v>
      </c>
      <c r="C360" s="11">
        <v>10</v>
      </c>
      <c r="D360" s="11">
        <v>8.6</v>
      </c>
    </row>
    <row r="361" spans="1:4" x14ac:dyDescent="0.35">
      <c r="A361" s="5" t="s">
        <v>914</v>
      </c>
      <c r="B361" s="5" t="s">
        <v>915</v>
      </c>
      <c r="C361" s="11">
        <v>5.0999999999999996</v>
      </c>
      <c r="D361" s="11">
        <v>5.4</v>
      </c>
    </row>
    <row r="362" spans="1:4" x14ac:dyDescent="0.35">
      <c r="A362" s="5" t="s">
        <v>916</v>
      </c>
      <c r="B362" s="5" t="s">
        <v>917</v>
      </c>
      <c r="C362" s="11">
        <v>4.5999999999999996</v>
      </c>
      <c r="D362" s="11">
        <v>6.4</v>
      </c>
    </row>
    <row r="363" spans="1:4" x14ac:dyDescent="0.35">
      <c r="A363" s="5" t="s">
        <v>918</v>
      </c>
      <c r="B363" s="5" t="s">
        <v>919</v>
      </c>
      <c r="C363" s="11">
        <v>3.8</v>
      </c>
      <c r="D363" s="11">
        <v>3.1</v>
      </c>
    </row>
    <row r="364" spans="1:4" x14ac:dyDescent="0.35">
      <c r="A364" s="5" t="s">
        <v>920</v>
      </c>
      <c r="B364" s="5" t="s">
        <v>921</v>
      </c>
      <c r="C364" s="11">
        <v>5.3</v>
      </c>
      <c r="D364" s="11">
        <v>4.0999999999999996</v>
      </c>
    </row>
    <row r="366" spans="1:4" x14ac:dyDescent="0.35">
      <c r="A366" s="4" t="s">
        <v>149</v>
      </c>
    </row>
    <row r="367" spans="1:4" x14ac:dyDescent="0.35">
      <c r="A367" s="8">
        <v>1</v>
      </c>
      <c r="B367" s="9" t="s">
        <v>937</v>
      </c>
    </row>
  </sheetData>
  <sheetProtection algorithmName="SHA-512" hashValue="Hg2y47h0Eu8EtKj7sUed9IhhPRHtdln6+Nkb/kWpBjsHAVx7k1U/pjVIPZ7duv51sN22C54IFgDVt1rD5OizKQ==" saltValue="XakIjr4+2Re03q64CMyz3Q==" spinCount="100000" sheet="1" objects="1" scenarios="1"/>
  <autoFilter ref="A1:D364" xr:uid="{8D586843-7879-4A4A-A7C2-19F09620C322}"/>
  <phoneticPr fontId="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D31A-CDB1-48ED-8AA1-F58D6F01CB8B}">
  <sheetPr codeName="Sheet31">
    <tabColor theme="9" tint="0.79998168889431442"/>
  </sheetPr>
  <dimension ref="A1:E26"/>
  <sheetViews>
    <sheetView zoomScale="75" zoomScaleNormal="75" workbookViewId="0">
      <selection activeCell="M55" sqref="M55"/>
    </sheetView>
  </sheetViews>
  <sheetFormatPr defaultColWidth="8.7265625" defaultRowHeight="14.5" x14ac:dyDescent="0.35"/>
  <cols>
    <col min="1" max="1" width="9.81640625" style="4" bestFit="1" customWidth="1"/>
    <col min="2" max="2" width="12.81640625" style="4" bestFit="1" customWidth="1"/>
    <col min="3" max="3" width="10.7265625" style="4" bestFit="1" customWidth="1"/>
    <col min="4" max="4" width="25.7265625" style="4" bestFit="1" customWidth="1"/>
    <col min="5" max="5" width="61.54296875" style="4" customWidth="1"/>
    <col min="6" max="16384" width="8.7265625" style="4"/>
  </cols>
  <sheetData>
    <row r="1" spans="1:5" ht="14.15" customHeight="1" x14ac:dyDescent="0.35">
      <c r="A1" s="15" t="s">
        <v>73</v>
      </c>
      <c r="B1" s="15" t="s">
        <v>71</v>
      </c>
      <c r="C1" s="16" t="s">
        <v>923</v>
      </c>
      <c r="D1" s="16" t="s">
        <v>924</v>
      </c>
      <c r="E1" s="16" t="s">
        <v>938</v>
      </c>
    </row>
    <row r="2" spans="1:5" x14ac:dyDescent="0.35">
      <c r="A2" s="10" t="s">
        <v>265</v>
      </c>
      <c r="B2" s="10" t="s">
        <v>266</v>
      </c>
      <c r="C2" s="17" t="s">
        <v>939</v>
      </c>
      <c r="D2" s="17" t="s">
        <v>940</v>
      </c>
      <c r="E2" s="18">
        <v>4.9000000000000004</v>
      </c>
    </row>
    <row r="3" spans="1:5" x14ac:dyDescent="0.35">
      <c r="A3" s="10" t="s">
        <v>333</v>
      </c>
      <c r="B3" s="10" t="s">
        <v>334</v>
      </c>
      <c r="C3" s="17" t="s">
        <v>926</v>
      </c>
      <c r="D3" s="17" t="s">
        <v>927</v>
      </c>
      <c r="E3" s="18">
        <v>5.3</v>
      </c>
    </row>
    <row r="4" spans="1:5" x14ac:dyDescent="0.35">
      <c r="A4" s="10" t="s">
        <v>342</v>
      </c>
      <c r="B4" s="10" t="s">
        <v>343</v>
      </c>
      <c r="C4" s="17" t="s">
        <v>941</v>
      </c>
      <c r="D4" s="17" t="s">
        <v>942</v>
      </c>
      <c r="E4" s="18">
        <v>4.5</v>
      </c>
    </row>
    <row r="5" spans="1:5" x14ac:dyDescent="0.35">
      <c r="A5" s="10" t="s">
        <v>352</v>
      </c>
      <c r="B5" s="10" t="s">
        <v>353</v>
      </c>
      <c r="C5" s="17" t="s">
        <v>943</v>
      </c>
      <c r="D5" s="17" t="s">
        <v>944</v>
      </c>
      <c r="E5" s="18">
        <v>4.7</v>
      </c>
    </row>
    <row r="6" spans="1:5" x14ac:dyDescent="0.35">
      <c r="A6" s="10" t="s">
        <v>368</v>
      </c>
      <c r="B6" s="10" t="s">
        <v>369</v>
      </c>
      <c r="C6" s="17" t="s">
        <v>945</v>
      </c>
      <c r="D6" s="17" t="s">
        <v>946</v>
      </c>
      <c r="E6" s="18">
        <v>4.8</v>
      </c>
    </row>
    <row r="7" spans="1:5" x14ac:dyDescent="0.35">
      <c r="A7" s="10" t="s">
        <v>394</v>
      </c>
      <c r="B7" s="10" t="s">
        <v>395</v>
      </c>
      <c r="C7" s="17" t="s">
        <v>947</v>
      </c>
      <c r="D7" s="17" t="s">
        <v>948</v>
      </c>
      <c r="E7" s="18">
        <v>4.7</v>
      </c>
    </row>
    <row r="8" spans="1:5" x14ac:dyDescent="0.35">
      <c r="A8" s="10" t="s">
        <v>424</v>
      </c>
      <c r="B8" s="10" t="s">
        <v>425</v>
      </c>
      <c r="C8" s="17" t="s">
        <v>949</v>
      </c>
      <c r="D8" s="17" t="s">
        <v>950</v>
      </c>
      <c r="E8" s="18">
        <v>3.8</v>
      </c>
    </row>
    <row r="9" spans="1:5" x14ac:dyDescent="0.35">
      <c r="A9" s="10" t="s">
        <v>440</v>
      </c>
      <c r="B9" s="10" t="s">
        <v>441</v>
      </c>
      <c r="C9" s="17" t="s">
        <v>951</v>
      </c>
      <c r="D9" s="17" t="s">
        <v>952</v>
      </c>
      <c r="E9" s="18">
        <v>7.4</v>
      </c>
    </row>
    <row r="10" spans="1:5" x14ac:dyDescent="0.35">
      <c r="A10" s="10" t="s">
        <v>480</v>
      </c>
      <c r="B10" s="10" t="s">
        <v>481</v>
      </c>
      <c r="C10" s="17" t="s">
        <v>953</v>
      </c>
      <c r="D10" s="17" t="s">
        <v>954</v>
      </c>
      <c r="E10" s="18">
        <v>2.8</v>
      </c>
    </row>
    <row r="11" spans="1:5" x14ac:dyDescent="0.35">
      <c r="A11" s="10" t="s">
        <v>518</v>
      </c>
      <c r="B11" s="10" t="s">
        <v>519</v>
      </c>
      <c r="C11" s="17" t="s">
        <v>928</v>
      </c>
      <c r="D11" s="17" t="s">
        <v>929</v>
      </c>
      <c r="E11" s="18">
        <v>5.0999999999999996</v>
      </c>
    </row>
    <row r="12" spans="1:5" x14ac:dyDescent="0.35">
      <c r="A12" s="10" t="s">
        <v>542</v>
      </c>
      <c r="B12" s="10" t="s">
        <v>543</v>
      </c>
      <c r="C12" s="17" t="s">
        <v>955</v>
      </c>
      <c r="D12" s="17" t="s">
        <v>956</v>
      </c>
      <c r="E12" s="18">
        <v>6</v>
      </c>
    </row>
    <row r="13" spans="1:5" x14ac:dyDescent="0.35">
      <c r="A13" s="10" t="s">
        <v>578</v>
      </c>
      <c r="B13" s="10" t="s">
        <v>579</v>
      </c>
      <c r="C13" s="17" t="s">
        <v>957</v>
      </c>
      <c r="D13" s="17" t="s">
        <v>958</v>
      </c>
      <c r="E13" s="18">
        <v>4.5999999999999996</v>
      </c>
    </row>
    <row r="14" spans="1:5" x14ac:dyDescent="0.35">
      <c r="A14" s="10" t="s">
        <v>690</v>
      </c>
      <c r="B14" s="10" t="s">
        <v>691</v>
      </c>
      <c r="C14" s="17" t="s">
        <v>959</v>
      </c>
      <c r="D14" s="17" t="s">
        <v>960</v>
      </c>
      <c r="E14" s="18">
        <v>5.3</v>
      </c>
    </row>
    <row r="15" spans="1:5" x14ac:dyDescent="0.35">
      <c r="A15" s="10" t="s">
        <v>746</v>
      </c>
      <c r="B15" s="10" t="s">
        <v>747</v>
      </c>
      <c r="C15" s="17" t="s">
        <v>949</v>
      </c>
      <c r="D15" s="17" t="s">
        <v>950</v>
      </c>
      <c r="E15" s="18">
        <v>3.8</v>
      </c>
    </row>
    <row r="16" spans="1:5" x14ac:dyDescent="0.35">
      <c r="A16" s="10" t="s">
        <v>758</v>
      </c>
      <c r="B16" s="10" t="s">
        <v>759</v>
      </c>
      <c r="C16" s="17" t="s">
        <v>961</v>
      </c>
      <c r="D16" s="17" t="s">
        <v>962</v>
      </c>
      <c r="E16" s="18">
        <v>4.7</v>
      </c>
    </row>
    <row r="17" spans="1:5" x14ac:dyDescent="0.35">
      <c r="A17" s="10" t="s">
        <v>814</v>
      </c>
      <c r="B17" s="10" t="s">
        <v>815</v>
      </c>
      <c r="C17" s="17" t="s">
        <v>963</v>
      </c>
      <c r="D17" s="17" t="s">
        <v>964</v>
      </c>
      <c r="E17" s="18">
        <v>3.1</v>
      </c>
    </row>
    <row r="18" spans="1:5" x14ac:dyDescent="0.35">
      <c r="A18" s="10" t="s">
        <v>822</v>
      </c>
      <c r="B18" s="10" t="s">
        <v>823</v>
      </c>
      <c r="C18" s="17" t="s">
        <v>965</v>
      </c>
      <c r="D18" s="17" t="s">
        <v>966</v>
      </c>
      <c r="E18" s="18">
        <v>1.9</v>
      </c>
    </row>
    <row r="19" spans="1:5" x14ac:dyDescent="0.35">
      <c r="A19" s="10" t="s">
        <v>838</v>
      </c>
      <c r="B19" s="10" t="s">
        <v>839</v>
      </c>
      <c r="C19" s="17" t="s">
        <v>949</v>
      </c>
      <c r="D19" s="17" t="s">
        <v>950</v>
      </c>
      <c r="E19" s="18">
        <v>3.8</v>
      </c>
    </row>
    <row r="20" spans="1:5" x14ac:dyDescent="0.35">
      <c r="A20" s="10" t="s">
        <v>874</v>
      </c>
      <c r="B20" s="10" t="s">
        <v>875</v>
      </c>
      <c r="C20" s="17" t="s">
        <v>949</v>
      </c>
      <c r="D20" s="17" t="s">
        <v>950</v>
      </c>
      <c r="E20" s="18">
        <v>3.8</v>
      </c>
    </row>
    <row r="21" spans="1:5" x14ac:dyDescent="0.35">
      <c r="A21" s="8"/>
      <c r="B21" s="8"/>
    </row>
    <row r="22" spans="1:5" ht="14.15" customHeight="1" x14ac:dyDescent="0.35">
      <c r="A22" s="15" t="s">
        <v>73</v>
      </c>
      <c r="B22" s="15" t="s">
        <v>71</v>
      </c>
      <c r="C22" s="16" t="s">
        <v>967</v>
      </c>
      <c r="D22" s="16" t="s">
        <v>968</v>
      </c>
      <c r="E22" s="16" t="s">
        <v>969</v>
      </c>
    </row>
    <row r="23" spans="1:5" x14ac:dyDescent="0.35">
      <c r="A23" s="10" t="s">
        <v>648</v>
      </c>
      <c r="B23" s="10" t="s">
        <v>649</v>
      </c>
      <c r="C23" s="17" t="s">
        <v>970</v>
      </c>
      <c r="D23" s="17" t="s">
        <v>971</v>
      </c>
      <c r="E23" s="6">
        <v>6.2</v>
      </c>
    </row>
    <row r="24" spans="1:5" x14ac:dyDescent="0.35">
      <c r="A24" s="8"/>
      <c r="B24" s="8"/>
    </row>
    <row r="25" spans="1:5" s="8" customFormat="1" x14ac:dyDescent="0.35">
      <c r="A25" s="8" t="s">
        <v>149</v>
      </c>
    </row>
    <row r="26" spans="1:5" s="8" customFormat="1" x14ac:dyDescent="0.35">
      <c r="A26" s="8">
        <v>1</v>
      </c>
      <c r="B26" s="8" t="s">
        <v>972</v>
      </c>
    </row>
  </sheetData>
  <sheetProtection algorithmName="SHA-512" hashValue="priIpFoBed0rDcrXotdlxUorBPTakwmbrj7tT3sx9qgroWfTUKDxEMOaL0895k3buqQP4Zny8pWvItBy6iXODw==" saltValue="R/bybUsotdCG1puu3l0Jx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4B4C5-3F64-4198-9D01-63D38AEB3E61}">
  <sheetPr>
    <tabColor theme="9" tint="0.79998168889431442"/>
  </sheetPr>
  <dimension ref="A1:E12"/>
  <sheetViews>
    <sheetView zoomScale="75" zoomScaleNormal="75" workbookViewId="0">
      <selection activeCell="O33" sqref="O33"/>
    </sheetView>
  </sheetViews>
  <sheetFormatPr defaultColWidth="8.7265625" defaultRowHeight="14.5" x14ac:dyDescent="0.35"/>
  <cols>
    <col min="1" max="1" width="10.7265625" style="4" bestFit="1" customWidth="1"/>
    <col min="2" max="2" width="12.81640625" style="4" bestFit="1" customWidth="1"/>
    <col min="3" max="3" width="11.81640625" style="4" customWidth="1"/>
    <col min="4" max="4" width="25.7265625" style="4" bestFit="1" customWidth="1"/>
    <col min="5" max="5" width="60.81640625" style="4" customWidth="1"/>
    <col min="6" max="16384" width="8.7265625" style="4"/>
  </cols>
  <sheetData>
    <row r="1" spans="1:5" x14ac:dyDescent="0.35">
      <c r="A1" s="15" t="s">
        <v>73</v>
      </c>
      <c r="B1" s="15" t="s">
        <v>71</v>
      </c>
      <c r="C1" s="16" t="s">
        <v>923</v>
      </c>
      <c r="D1" s="16" t="s">
        <v>924</v>
      </c>
      <c r="E1" s="16" t="s">
        <v>973</v>
      </c>
    </row>
    <row r="2" spans="1:5" x14ac:dyDescent="0.35">
      <c r="A2" s="101" t="s">
        <v>199</v>
      </c>
      <c r="B2" s="101" t="s">
        <v>200</v>
      </c>
      <c r="C2" s="17" t="s">
        <v>974</v>
      </c>
      <c r="D2" s="17" t="s">
        <v>975</v>
      </c>
      <c r="E2" s="48">
        <v>6.6</v>
      </c>
    </row>
    <row r="3" spans="1:5" x14ac:dyDescent="0.35">
      <c r="A3" s="101" t="s">
        <v>333</v>
      </c>
      <c r="B3" s="101" t="s">
        <v>334</v>
      </c>
      <c r="C3" s="17" t="s">
        <v>926</v>
      </c>
      <c r="D3" s="17" t="s">
        <v>927</v>
      </c>
      <c r="E3" s="48">
        <v>6.4</v>
      </c>
    </row>
    <row r="4" spans="1:5" x14ac:dyDescent="0.35">
      <c r="A4" s="101" t="s">
        <v>352</v>
      </c>
      <c r="B4" s="101" t="s">
        <v>353</v>
      </c>
      <c r="C4" s="17" t="s">
        <v>943</v>
      </c>
      <c r="D4" s="17" t="s">
        <v>944</v>
      </c>
      <c r="E4" s="48">
        <v>4.9000000000000004</v>
      </c>
    </row>
    <row r="5" spans="1:5" x14ac:dyDescent="0.35">
      <c r="A5" s="101" t="s">
        <v>412</v>
      </c>
      <c r="B5" s="101" t="s">
        <v>413</v>
      </c>
      <c r="C5" s="17" t="s">
        <v>976</v>
      </c>
      <c r="D5" s="17" t="s">
        <v>977</v>
      </c>
      <c r="E5" s="48">
        <v>4.2</v>
      </c>
    </row>
    <row r="6" spans="1:5" x14ac:dyDescent="0.35">
      <c r="A6" s="101" t="s">
        <v>480</v>
      </c>
      <c r="B6" s="101" t="s">
        <v>481</v>
      </c>
      <c r="C6" s="17" t="s">
        <v>953</v>
      </c>
      <c r="D6" s="17" t="s">
        <v>954</v>
      </c>
      <c r="E6" s="48">
        <v>4.5</v>
      </c>
    </row>
    <row r="7" spans="1:5" x14ac:dyDescent="0.35">
      <c r="A7" s="101" t="s">
        <v>518</v>
      </c>
      <c r="B7" s="101" t="s">
        <v>519</v>
      </c>
      <c r="C7" s="17" t="s">
        <v>928</v>
      </c>
      <c r="D7" s="17" t="s">
        <v>929</v>
      </c>
      <c r="E7" s="48">
        <v>5.9</v>
      </c>
    </row>
    <row r="8" spans="1:5" x14ac:dyDescent="0.35">
      <c r="A8" s="101" t="s">
        <v>566</v>
      </c>
      <c r="B8" s="101" t="s">
        <v>567</v>
      </c>
      <c r="C8" s="17" t="s">
        <v>978</v>
      </c>
      <c r="D8" s="17" t="s">
        <v>979</v>
      </c>
      <c r="E8" s="48">
        <v>4.5</v>
      </c>
    </row>
    <row r="9" spans="1:5" x14ac:dyDescent="0.35">
      <c r="A9" s="101" t="s">
        <v>682</v>
      </c>
      <c r="B9" s="101" t="s">
        <v>683</v>
      </c>
      <c r="C9" s="17" t="s">
        <v>951</v>
      </c>
      <c r="D9" s="17" t="s">
        <v>952</v>
      </c>
      <c r="E9" s="48">
        <v>4.9000000000000004</v>
      </c>
    </row>
    <row r="11" spans="1:5" x14ac:dyDescent="0.35">
      <c r="A11" s="8" t="s">
        <v>149</v>
      </c>
      <c r="B11" s="8"/>
      <c r="C11" s="8"/>
      <c r="D11" s="8"/>
      <c r="E11" s="8"/>
    </row>
    <row r="12" spans="1:5" x14ac:dyDescent="0.35">
      <c r="A12" s="8">
        <v>1</v>
      </c>
      <c r="B12" s="8" t="s">
        <v>972</v>
      </c>
      <c r="C12" s="8"/>
      <c r="D12" s="8"/>
      <c r="E12" s="8"/>
    </row>
  </sheetData>
  <sheetProtection algorithmName="SHA-512" hashValue="1Zg9uaSR+9v3ZPSkLX4oK+iV22STUASGrAPV2ajiWoeFK6/nI6YsqULeTviC0SPH9yD3yT7flHNQ609cXFyk6Q==" saltValue="vRvoJtjj4nKPZOQR5xrGe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F8754-7063-4131-9443-1ED7FAC3FA45}">
  <sheetPr codeName="Sheet32">
    <tabColor theme="9" tint="0.79998168889431442"/>
  </sheetPr>
  <dimension ref="A1:D364"/>
  <sheetViews>
    <sheetView topLeftCell="A339" zoomScale="75" zoomScaleNormal="75" workbookViewId="0">
      <selection activeCell="O33" sqref="O33"/>
    </sheetView>
  </sheetViews>
  <sheetFormatPr defaultColWidth="8.7265625" defaultRowHeight="14.5" x14ac:dyDescent="0.35"/>
  <cols>
    <col min="1" max="1" width="10.54296875" style="4" bestFit="1" customWidth="1"/>
    <col min="2" max="2" width="33" style="4" bestFit="1" customWidth="1"/>
    <col min="3" max="4" width="76.54296875" style="4" bestFit="1" customWidth="1"/>
    <col min="5" max="16384" width="8.7265625" style="4"/>
  </cols>
  <sheetData>
    <row r="1" spans="1:4" ht="14.15" customHeight="1" x14ac:dyDescent="0.35">
      <c r="A1" s="15" t="s">
        <v>73</v>
      </c>
      <c r="B1" s="15" t="s">
        <v>71</v>
      </c>
      <c r="C1" s="16" t="s">
        <v>980</v>
      </c>
      <c r="D1" s="16" t="s">
        <v>981</v>
      </c>
    </row>
    <row r="2" spans="1:4" x14ac:dyDescent="0.35">
      <c r="A2" s="10" t="s">
        <v>195</v>
      </c>
      <c r="B2" s="10" t="s">
        <v>196</v>
      </c>
      <c r="C2" s="6">
        <f>IFERROR(INDEX('Skills-miss_val_d_2020'!$E$2:$E$23,MATCH('Skills-all_inputs'!$A2,'Skills-miss_val_d_2020'!$A$2:$A$23,0)),
INDEX('Skills-LA_data'!$C:$C,MATCH($A2,'Skills-LA_data'!$A:$A,0)))</f>
        <v>6.5</v>
      </c>
      <c r="D2" s="6">
        <f>IFERROR(INDEX('Skills-miss_val_d_2019'!$E$2:$E$9,MATCH('Skills-all_inputs'!$A2,'Skills-miss_val_d_2019'!$A$2:$A$9,0)),
INDEX('Skills-LA_data'!$D:$D,MATCH($A2,'Skills-LA_data'!$A:$A,0)))</f>
        <v>6.6</v>
      </c>
    </row>
    <row r="3" spans="1:4" x14ac:dyDescent="0.35">
      <c r="A3" s="10" t="s">
        <v>197</v>
      </c>
      <c r="B3" s="10" t="s">
        <v>198</v>
      </c>
      <c r="C3" s="6">
        <f>IFERROR(INDEX('Skills-miss_val_d_2020'!$E$2:$E$23,MATCH('Skills-all_inputs'!$A3,'Skills-miss_val_d_2020'!$A$2:$A$23,0)),
INDEX('Skills-LA_data'!$C:$C,MATCH($A3,'Skills-LA_data'!$A:$A,0)))</f>
        <v>4.9000000000000004</v>
      </c>
      <c r="D3" s="6">
        <f>IFERROR(INDEX('Skills-miss_val_d_2019'!$E$2:$E$9,MATCH('Skills-all_inputs'!$A3,'Skills-miss_val_d_2019'!$A$2:$A$9,0)),
INDEX('Skills-LA_data'!$D:$D,MATCH($A3,'Skills-LA_data'!$A:$A,0)))</f>
        <v>5.8</v>
      </c>
    </row>
    <row r="4" spans="1:4" x14ac:dyDescent="0.35">
      <c r="A4" s="10" t="s">
        <v>199</v>
      </c>
      <c r="B4" s="10" t="s">
        <v>200</v>
      </c>
      <c r="C4" s="6">
        <f>IFERROR(INDEX('Skills-miss_val_d_2020'!$E$2:$E$23,MATCH('Skills-all_inputs'!$A4,'Skills-miss_val_d_2020'!$A$2:$A$23,0)),
INDEX('Skills-LA_data'!$C:$C,MATCH($A4,'Skills-LA_data'!$A:$A,0)))</f>
        <v>4.5999999999999996</v>
      </c>
      <c r="D4" s="6">
        <f>IFERROR(INDEX('Skills-miss_val_d_2019'!$E$2:$E$9,MATCH('Skills-all_inputs'!$A4,'Skills-miss_val_d_2019'!$A$2:$A$9,0)),
INDEX('Skills-LA_data'!$D:$D,MATCH($A4,'Skills-LA_data'!$A:$A,0)))</f>
        <v>6.6</v>
      </c>
    </row>
    <row r="5" spans="1:4" x14ac:dyDescent="0.35">
      <c r="A5" s="10" t="s">
        <v>201</v>
      </c>
      <c r="B5" s="10" t="s">
        <v>202</v>
      </c>
      <c r="C5" s="6">
        <f>IFERROR(INDEX('Skills-miss_val_d_2020'!$E$2:$E$23,MATCH('Skills-all_inputs'!$A5,'Skills-miss_val_d_2020'!$A$2:$A$23,0)),
INDEX('Skills-LA_data'!$C:$C,MATCH($A5,'Skills-LA_data'!$A:$A,0)))</f>
        <v>4.4000000000000004</v>
      </c>
      <c r="D5" s="6">
        <f>IFERROR(INDEX('Skills-miss_val_d_2019'!$E$2:$E$9,MATCH('Skills-all_inputs'!$A5,'Skills-miss_val_d_2019'!$A$2:$A$9,0)),
INDEX('Skills-LA_data'!$D:$D,MATCH($A5,'Skills-LA_data'!$A:$A,0)))</f>
        <v>3.9</v>
      </c>
    </row>
    <row r="6" spans="1:4" x14ac:dyDescent="0.35">
      <c r="A6" s="10" t="s">
        <v>203</v>
      </c>
      <c r="B6" s="10" t="s">
        <v>204</v>
      </c>
      <c r="C6" s="6">
        <f>IFERROR(INDEX('Skills-miss_val_d_2020'!$E$2:$E$23,MATCH('Skills-all_inputs'!$A6,'Skills-miss_val_d_2020'!$A$2:$A$23,0)),
INDEX('Skills-LA_data'!$C:$C,MATCH($A6,'Skills-LA_data'!$A:$A,0)))</f>
        <v>5.8</v>
      </c>
      <c r="D6" s="6">
        <f>IFERROR(INDEX('Skills-miss_val_d_2019'!$E$2:$E$9,MATCH('Skills-all_inputs'!$A6,'Skills-miss_val_d_2019'!$A$2:$A$9,0)),
INDEX('Skills-LA_data'!$D:$D,MATCH($A6,'Skills-LA_data'!$A:$A,0)))</f>
        <v>3.1</v>
      </c>
    </row>
    <row r="7" spans="1:4" x14ac:dyDescent="0.35">
      <c r="A7" s="10" t="s">
        <v>205</v>
      </c>
      <c r="B7" s="10" t="s">
        <v>206</v>
      </c>
      <c r="C7" s="6">
        <f>IFERROR(INDEX('Skills-miss_val_d_2020'!$E$2:$E$23,MATCH('Skills-all_inputs'!$A7,'Skills-miss_val_d_2020'!$A$2:$A$23,0)),
INDEX('Skills-LA_data'!$C:$C,MATCH($A7,'Skills-LA_data'!$A:$A,0)))</f>
        <v>5.6</v>
      </c>
      <c r="D7" s="6">
        <f>IFERROR(INDEX('Skills-miss_val_d_2019'!$E$2:$E$9,MATCH('Skills-all_inputs'!$A7,'Skills-miss_val_d_2019'!$A$2:$A$9,0)),
INDEX('Skills-LA_data'!$D:$D,MATCH($A7,'Skills-LA_data'!$A:$A,0)))</f>
        <v>7.3</v>
      </c>
    </row>
    <row r="8" spans="1:4" x14ac:dyDescent="0.35">
      <c r="A8" s="10" t="s">
        <v>207</v>
      </c>
      <c r="B8" s="10" t="s">
        <v>208</v>
      </c>
      <c r="C8" s="6">
        <f>IFERROR(INDEX('Skills-miss_val_d_2020'!$E$2:$E$23,MATCH('Skills-all_inputs'!$A8,'Skills-miss_val_d_2020'!$A$2:$A$23,0)),
INDEX('Skills-LA_data'!$C:$C,MATCH($A8,'Skills-LA_data'!$A:$A,0)))</f>
        <v>7.1</v>
      </c>
      <c r="D8" s="6">
        <f>IFERROR(INDEX('Skills-miss_val_d_2019'!$E$2:$E$9,MATCH('Skills-all_inputs'!$A8,'Skills-miss_val_d_2019'!$A$2:$A$9,0)),
INDEX('Skills-LA_data'!$D:$D,MATCH($A8,'Skills-LA_data'!$A:$A,0)))</f>
        <v>7.2</v>
      </c>
    </row>
    <row r="9" spans="1:4" x14ac:dyDescent="0.35">
      <c r="A9" s="10" t="s">
        <v>209</v>
      </c>
      <c r="B9" s="10" t="s">
        <v>210</v>
      </c>
      <c r="C9" s="6">
        <f>IFERROR(INDEX('Skills-miss_val_d_2020'!$E$2:$E$23,MATCH('Skills-all_inputs'!$A9,'Skills-miss_val_d_2020'!$A$2:$A$23,0)),
INDEX('Skills-LA_data'!$C:$C,MATCH($A9,'Skills-LA_data'!$A:$A,0)))</f>
        <v>3.5</v>
      </c>
      <c r="D9" s="6">
        <f>IFERROR(INDEX('Skills-miss_val_d_2019'!$E$2:$E$9,MATCH('Skills-all_inputs'!$A9,'Skills-miss_val_d_2019'!$A$2:$A$9,0)),
INDEX('Skills-LA_data'!$D:$D,MATCH($A9,'Skills-LA_data'!$A:$A,0)))</f>
        <v>7.6</v>
      </c>
    </row>
    <row r="10" spans="1:4" x14ac:dyDescent="0.35">
      <c r="A10" s="10" t="s">
        <v>211</v>
      </c>
      <c r="B10" s="10" t="s">
        <v>212</v>
      </c>
      <c r="C10" s="6">
        <f>IFERROR(INDEX('Skills-miss_val_d_2020'!$E$2:$E$23,MATCH('Skills-all_inputs'!$A10,'Skills-miss_val_d_2020'!$A$2:$A$23,0)),
INDEX('Skills-LA_data'!$C:$C,MATCH($A10,'Skills-LA_data'!$A:$A,0)))</f>
        <v>8.4</v>
      </c>
      <c r="D10" s="6">
        <f>IFERROR(INDEX('Skills-miss_val_d_2019'!$E$2:$E$9,MATCH('Skills-all_inputs'!$A10,'Skills-miss_val_d_2019'!$A$2:$A$9,0)),
INDEX('Skills-LA_data'!$D:$D,MATCH($A10,'Skills-LA_data'!$A:$A,0)))</f>
        <v>9.8000000000000007</v>
      </c>
    </row>
    <row r="11" spans="1:4" x14ac:dyDescent="0.35">
      <c r="A11" s="10" t="s">
        <v>213</v>
      </c>
      <c r="B11" s="10" t="s">
        <v>214</v>
      </c>
      <c r="C11" s="6">
        <f>IFERROR(INDEX('Skills-miss_val_d_2020'!$E$2:$E$23,MATCH('Skills-all_inputs'!$A11,'Skills-miss_val_d_2020'!$A$2:$A$23,0)),
INDEX('Skills-LA_data'!$C:$C,MATCH($A11,'Skills-LA_data'!$A:$A,0)))</f>
        <v>10.5</v>
      </c>
      <c r="D11" s="6">
        <f>IFERROR(INDEX('Skills-miss_val_d_2019'!$E$2:$E$9,MATCH('Skills-all_inputs'!$A11,'Skills-miss_val_d_2019'!$A$2:$A$9,0)),
INDEX('Skills-LA_data'!$D:$D,MATCH($A11,'Skills-LA_data'!$A:$A,0)))</f>
        <v>6.6</v>
      </c>
    </row>
    <row r="12" spans="1:4" x14ac:dyDescent="0.35">
      <c r="A12" s="10" t="s">
        <v>215</v>
      </c>
      <c r="B12" s="10" t="s">
        <v>216</v>
      </c>
      <c r="C12" s="6">
        <f>IFERROR(INDEX('Skills-miss_val_d_2020'!$E$2:$E$23,MATCH('Skills-all_inputs'!$A12,'Skills-miss_val_d_2020'!$A$2:$A$23,0)),
INDEX('Skills-LA_data'!$C:$C,MATCH($A12,'Skills-LA_data'!$A:$A,0)))</f>
        <v>6.5</v>
      </c>
      <c r="D12" s="6">
        <f>IFERROR(INDEX('Skills-miss_val_d_2019'!$E$2:$E$9,MATCH('Skills-all_inputs'!$A12,'Skills-miss_val_d_2019'!$A$2:$A$9,0)),
INDEX('Skills-LA_data'!$D:$D,MATCH($A12,'Skills-LA_data'!$A:$A,0)))</f>
        <v>6.3</v>
      </c>
    </row>
    <row r="13" spans="1:4" x14ac:dyDescent="0.35">
      <c r="A13" s="10" t="s">
        <v>217</v>
      </c>
      <c r="B13" s="10" t="s">
        <v>218</v>
      </c>
      <c r="C13" s="6">
        <f>IFERROR(INDEX('Skills-miss_val_d_2020'!$E$2:$E$23,MATCH('Skills-all_inputs'!$A13,'Skills-miss_val_d_2020'!$A$2:$A$23,0)),
INDEX('Skills-LA_data'!$C:$C,MATCH($A13,'Skills-LA_data'!$A:$A,0)))</f>
        <v>8.6999999999999993</v>
      </c>
      <c r="D13" s="6">
        <f>IFERROR(INDEX('Skills-miss_val_d_2019'!$E$2:$E$9,MATCH('Skills-all_inputs'!$A13,'Skills-miss_val_d_2019'!$A$2:$A$9,0)),
INDEX('Skills-LA_data'!$D:$D,MATCH($A13,'Skills-LA_data'!$A:$A,0)))</f>
        <v>8.3000000000000007</v>
      </c>
    </row>
    <row r="14" spans="1:4" x14ac:dyDescent="0.35">
      <c r="A14" s="10" t="s">
        <v>219</v>
      </c>
      <c r="B14" s="10" t="s">
        <v>220</v>
      </c>
      <c r="C14" s="6">
        <f>IFERROR(INDEX('Skills-miss_val_d_2020'!$E$2:$E$23,MATCH('Skills-all_inputs'!$A14,'Skills-miss_val_d_2020'!$A$2:$A$23,0)),
INDEX('Skills-LA_data'!$C:$C,MATCH($A14,'Skills-LA_data'!$A:$A,0)))</f>
        <v>2.4</v>
      </c>
      <c r="D14" s="6">
        <f>IFERROR(INDEX('Skills-miss_val_d_2019'!$E$2:$E$9,MATCH('Skills-all_inputs'!$A14,'Skills-miss_val_d_2019'!$A$2:$A$9,0)),
INDEX('Skills-LA_data'!$D:$D,MATCH($A14,'Skills-LA_data'!$A:$A,0)))</f>
        <v>4.9000000000000004</v>
      </c>
    </row>
    <row r="15" spans="1:4" x14ac:dyDescent="0.35">
      <c r="A15" s="10" t="s">
        <v>221</v>
      </c>
      <c r="B15" s="10" t="s">
        <v>222</v>
      </c>
      <c r="C15" s="6">
        <f>IFERROR(INDEX('Skills-miss_val_d_2020'!$E$2:$E$23,MATCH('Skills-all_inputs'!$A15,'Skills-miss_val_d_2020'!$A$2:$A$23,0)),
INDEX('Skills-LA_data'!$C:$C,MATCH($A15,'Skills-LA_data'!$A:$A,0)))</f>
        <v>8.6</v>
      </c>
      <c r="D15" s="6">
        <f>IFERROR(INDEX('Skills-miss_val_d_2019'!$E$2:$E$9,MATCH('Skills-all_inputs'!$A15,'Skills-miss_val_d_2019'!$A$2:$A$9,0)),
INDEX('Skills-LA_data'!$D:$D,MATCH($A15,'Skills-LA_data'!$A:$A,0)))</f>
        <v>9.3000000000000007</v>
      </c>
    </row>
    <row r="16" spans="1:4" x14ac:dyDescent="0.35">
      <c r="A16" s="10" t="s">
        <v>223</v>
      </c>
      <c r="B16" s="10" t="s">
        <v>224</v>
      </c>
      <c r="C16" s="6">
        <f>IFERROR(INDEX('Skills-miss_val_d_2020'!$E$2:$E$23,MATCH('Skills-all_inputs'!$A16,'Skills-miss_val_d_2020'!$A$2:$A$23,0)),
INDEX('Skills-LA_data'!$C:$C,MATCH($A16,'Skills-LA_data'!$A:$A,0)))</f>
        <v>8</v>
      </c>
      <c r="D16" s="6">
        <f>IFERROR(INDEX('Skills-miss_val_d_2019'!$E$2:$E$9,MATCH('Skills-all_inputs'!$A16,'Skills-miss_val_d_2019'!$A$2:$A$9,0)),
INDEX('Skills-LA_data'!$D:$D,MATCH($A16,'Skills-LA_data'!$A:$A,0)))</f>
        <v>14.3</v>
      </c>
    </row>
    <row r="17" spans="1:4" x14ac:dyDescent="0.35">
      <c r="A17" s="10" t="s">
        <v>225</v>
      </c>
      <c r="B17" s="10" t="s">
        <v>226</v>
      </c>
      <c r="C17" s="6">
        <f>IFERROR(INDEX('Skills-miss_val_d_2020'!$E$2:$E$23,MATCH('Skills-all_inputs'!$A17,'Skills-miss_val_d_2020'!$A$2:$A$23,0)),
INDEX('Skills-LA_data'!$C:$C,MATCH($A17,'Skills-LA_data'!$A:$A,0)))</f>
        <v>6.5</v>
      </c>
      <c r="D17" s="6">
        <f>IFERROR(INDEX('Skills-miss_val_d_2019'!$E$2:$E$9,MATCH('Skills-all_inputs'!$A17,'Skills-miss_val_d_2019'!$A$2:$A$9,0)),
INDEX('Skills-LA_data'!$D:$D,MATCH($A17,'Skills-LA_data'!$A:$A,0)))</f>
        <v>12.8</v>
      </c>
    </row>
    <row r="18" spans="1:4" x14ac:dyDescent="0.35">
      <c r="A18" s="10" t="s">
        <v>227</v>
      </c>
      <c r="B18" s="10" t="s">
        <v>228</v>
      </c>
      <c r="C18" s="6">
        <f>IFERROR(INDEX('Skills-miss_val_d_2020'!$E$2:$E$23,MATCH('Skills-all_inputs'!$A18,'Skills-miss_val_d_2020'!$A$2:$A$23,0)),
INDEX('Skills-LA_data'!$C:$C,MATCH($A18,'Skills-LA_data'!$A:$A,0)))</f>
        <v>2.5</v>
      </c>
      <c r="D18" s="6">
        <f>IFERROR(INDEX('Skills-miss_val_d_2019'!$E$2:$E$9,MATCH('Skills-all_inputs'!$A18,'Skills-miss_val_d_2019'!$A$2:$A$9,0)),
INDEX('Skills-LA_data'!$D:$D,MATCH($A18,'Skills-LA_data'!$A:$A,0)))</f>
        <v>5.3</v>
      </c>
    </row>
    <row r="19" spans="1:4" x14ac:dyDescent="0.35">
      <c r="A19" s="10" t="s">
        <v>229</v>
      </c>
      <c r="B19" s="10" t="s">
        <v>230</v>
      </c>
      <c r="C19" s="6">
        <f>IFERROR(INDEX('Skills-miss_val_d_2020'!$E$2:$E$23,MATCH('Skills-all_inputs'!$A19,'Skills-miss_val_d_2020'!$A$2:$A$23,0)),
INDEX('Skills-LA_data'!$C:$C,MATCH($A19,'Skills-LA_data'!$A:$A,0)))</f>
        <v>9.1999999999999993</v>
      </c>
      <c r="D19" s="6">
        <f>IFERROR(INDEX('Skills-miss_val_d_2019'!$E$2:$E$9,MATCH('Skills-all_inputs'!$A19,'Skills-miss_val_d_2019'!$A$2:$A$9,0)),
INDEX('Skills-LA_data'!$D:$D,MATCH($A19,'Skills-LA_data'!$A:$A,0)))</f>
        <v>10</v>
      </c>
    </row>
    <row r="20" spans="1:4" x14ac:dyDescent="0.35">
      <c r="A20" s="10" t="s">
        <v>231</v>
      </c>
      <c r="B20" s="10" t="s">
        <v>232</v>
      </c>
      <c r="C20" s="6">
        <f>IFERROR(INDEX('Skills-miss_val_d_2020'!$E$2:$E$23,MATCH('Skills-all_inputs'!$A20,'Skills-miss_val_d_2020'!$A$2:$A$23,0)),
INDEX('Skills-LA_data'!$C:$C,MATCH($A20,'Skills-LA_data'!$A:$A,0)))</f>
        <v>3.8</v>
      </c>
      <c r="D20" s="6">
        <f>IFERROR(INDEX('Skills-miss_val_d_2019'!$E$2:$E$9,MATCH('Skills-all_inputs'!$A20,'Skills-miss_val_d_2019'!$A$2:$A$9,0)),
INDEX('Skills-LA_data'!$D:$D,MATCH($A20,'Skills-LA_data'!$A:$A,0)))</f>
        <v>2.6</v>
      </c>
    </row>
    <row r="21" spans="1:4" x14ac:dyDescent="0.35">
      <c r="A21" s="10" t="s">
        <v>233</v>
      </c>
      <c r="B21" s="10" t="s">
        <v>234</v>
      </c>
      <c r="C21" s="6">
        <f>IFERROR(INDEX('Skills-miss_val_d_2020'!$E$2:$E$23,MATCH('Skills-all_inputs'!$A21,'Skills-miss_val_d_2020'!$A$2:$A$23,0)),
INDEX('Skills-LA_data'!$C:$C,MATCH($A21,'Skills-LA_data'!$A:$A,0)))</f>
        <v>3.9</v>
      </c>
      <c r="D21" s="6">
        <f>IFERROR(INDEX('Skills-miss_val_d_2019'!$E$2:$E$9,MATCH('Skills-all_inputs'!$A21,'Skills-miss_val_d_2019'!$A$2:$A$9,0)),
INDEX('Skills-LA_data'!$D:$D,MATCH($A21,'Skills-LA_data'!$A:$A,0)))</f>
        <v>8.5</v>
      </c>
    </row>
    <row r="22" spans="1:4" x14ac:dyDescent="0.35">
      <c r="A22" s="10" t="s">
        <v>235</v>
      </c>
      <c r="B22" s="10" t="s">
        <v>236</v>
      </c>
      <c r="C22" s="6">
        <f>IFERROR(INDEX('Skills-miss_val_d_2020'!$E$2:$E$23,MATCH('Skills-all_inputs'!$A22,'Skills-miss_val_d_2020'!$A$2:$A$23,0)),
INDEX('Skills-LA_data'!$C:$C,MATCH($A22,'Skills-LA_data'!$A:$A,0)))</f>
        <v>6.5</v>
      </c>
      <c r="D22" s="6">
        <f>IFERROR(INDEX('Skills-miss_val_d_2019'!$E$2:$E$9,MATCH('Skills-all_inputs'!$A22,'Skills-miss_val_d_2019'!$A$2:$A$9,0)),
INDEX('Skills-LA_data'!$D:$D,MATCH($A22,'Skills-LA_data'!$A:$A,0)))</f>
        <v>6.1</v>
      </c>
    </row>
    <row r="23" spans="1:4" x14ac:dyDescent="0.35">
      <c r="A23" s="10" t="s">
        <v>237</v>
      </c>
      <c r="B23" s="10" t="s">
        <v>238</v>
      </c>
      <c r="C23" s="6">
        <f>IFERROR(INDEX('Skills-miss_val_d_2020'!$E$2:$E$23,MATCH('Skills-all_inputs'!$A23,'Skills-miss_val_d_2020'!$A$2:$A$23,0)),
INDEX('Skills-LA_data'!$C:$C,MATCH($A23,'Skills-LA_data'!$A:$A,0)))</f>
        <v>9.5</v>
      </c>
      <c r="D23" s="6">
        <f>IFERROR(INDEX('Skills-miss_val_d_2019'!$E$2:$E$9,MATCH('Skills-all_inputs'!$A23,'Skills-miss_val_d_2019'!$A$2:$A$9,0)),
INDEX('Skills-LA_data'!$D:$D,MATCH($A23,'Skills-LA_data'!$A:$A,0)))</f>
        <v>12.9</v>
      </c>
    </row>
    <row r="24" spans="1:4" x14ac:dyDescent="0.35">
      <c r="A24" s="10" t="s">
        <v>239</v>
      </c>
      <c r="B24" s="10" t="s">
        <v>240</v>
      </c>
      <c r="C24" s="6">
        <f>IFERROR(INDEX('Skills-miss_val_d_2020'!$E$2:$E$23,MATCH('Skills-all_inputs'!$A24,'Skills-miss_val_d_2020'!$A$2:$A$23,0)),
INDEX('Skills-LA_data'!$C:$C,MATCH($A24,'Skills-LA_data'!$A:$A,0)))</f>
        <v>3.8</v>
      </c>
      <c r="D24" s="6">
        <f>IFERROR(INDEX('Skills-miss_val_d_2019'!$E$2:$E$9,MATCH('Skills-all_inputs'!$A24,'Skills-miss_val_d_2019'!$A$2:$A$9,0)),
INDEX('Skills-LA_data'!$D:$D,MATCH($A24,'Skills-LA_data'!$A:$A,0)))</f>
        <v>3.9</v>
      </c>
    </row>
    <row r="25" spans="1:4" x14ac:dyDescent="0.35">
      <c r="A25" s="10" t="s">
        <v>241</v>
      </c>
      <c r="B25" s="10" t="s">
        <v>242</v>
      </c>
      <c r="C25" s="6">
        <f>IFERROR(INDEX('Skills-miss_val_d_2020'!$E$2:$E$23,MATCH('Skills-all_inputs'!$A25,'Skills-miss_val_d_2020'!$A$2:$A$23,0)),
INDEX('Skills-LA_data'!$C:$C,MATCH($A25,'Skills-LA_data'!$A:$A,0)))</f>
        <v>10.1</v>
      </c>
      <c r="D25" s="6">
        <f>IFERROR(INDEX('Skills-miss_val_d_2019'!$E$2:$E$9,MATCH('Skills-all_inputs'!$A25,'Skills-miss_val_d_2019'!$A$2:$A$9,0)),
INDEX('Skills-LA_data'!$D:$D,MATCH($A25,'Skills-LA_data'!$A:$A,0)))</f>
        <v>11.1</v>
      </c>
    </row>
    <row r="26" spans="1:4" x14ac:dyDescent="0.35">
      <c r="A26" s="10" t="s">
        <v>243</v>
      </c>
      <c r="B26" s="10" t="s">
        <v>244</v>
      </c>
      <c r="C26" s="6">
        <f>IFERROR(INDEX('Skills-miss_val_d_2020'!$E$2:$E$23,MATCH('Skills-all_inputs'!$A26,'Skills-miss_val_d_2020'!$A$2:$A$23,0)),
INDEX('Skills-LA_data'!$C:$C,MATCH($A26,'Skills-LA_data'!$A:$A,0)))</f>
        <v>7.3</v>
      </c>
      <c r="D26" s="6">
        <f>IFERROR(INDEX('Skills-miss_val_d_2019'!$E$2:$E$9,MATCH('Skills-all_inputs'!$A26,'Skills-miss_val_d_2019'!$A$2:$A$9,0)),
INDEX('Skills-LA_data'!$D:$D,MATCH($A26,'Skills-LA_data'!$A:$A,0)))</f>
        <v>10.199999999999999</v>
      </c>
    </row>
    <row r="27" spans="1:4" x14ac:dyDescent="0.35">
      <c r="A27" s="10" t="s">
        <v>245</v>
      </c>
      <c r="B27" s="10" t="s">
        <v>246</v>
      </c>
      <c r="C27" s="6">
        <f>IFERROR(INDEX('Skills-miss_val_d_2020'!$E$2:$E$23,MATCH('Skills-all_inputs'!$A27,'Skills-miss_val_d_2020'!$A$2:$A$23,0)),
INDEX('Skills-LA_data'!$C:$C,MATCH($A27,'Skills-LA_data'!$A:$A,0)))</f>
        <v>10.7</v>
      </c>
      <c r="D27" s="6">
        <f>IFERROR(INDEX('Skills-miss_val_d_2019'!$E$2:$E$9,MATCH('Skills-all_inputs'!$A27,'Skills-miss_val_d_2019'!$A$2:$A$9,0)),
INDEX('Skills-LA_data'!$D:$D,MATCH($A27,'Skills-LA_data'!$A:$A,0)))</f>
        <v>13.8</v>
      </c>
    </row>
    <row r="28" spans="1:4" x14ac:dyDescent="0.35">
      <c r="A28" s="10" t="s">
        <v>247</v>
      </c>
      <c r="B28" s="10" t="s">
        <v>248</v>
      </c>
      <c r="C28" s="6">
        <f>IFERROR(INDEX('Skills-miss_val_d_2020'!$E$2:$E$23,MATCH('Skills-all_inputs'!$A28,'Skills-miss_val_d_2020'!$A$2:$A$23,0)),
INDEX('Skills-LA_data'!$C:$C,MATCH($A28,'Skills-LA_data'!$A:$A,0)))</f>
        <v>9.1999999999999993</v>
      </c>
      <c r="D28" s="6">
        <f>IFERROR(INDEX('Skills-miss_val_d_2019'!$E$2:$E$9,MATCH('Skills-all_inputs'!$A28,'Skills-miss_val_d_2019'!$A$2:$A$9,0)),
INDEX('Skills-LA_data'!$D:$D,MATCH($A28,'Skills-LA_data'!$A:$A,0)))</f>
        <v>9.3000000000000007</v>
      </c>
    </row>
    <row r="29" spans="1:4" x14ac:dyDescent="0.35">
      <c r="A29" s="10" t="s">
        <v>249</v>
      </c>
      <c r="B29" s="10" t="s">
        <v>250</v>
      </c>
      <c r="C29" s="6">
        <f>IFERROR(INDEX('Skills-miss_val_d_2020'!$E$2:$E$23,MATCH('Skills-all_inputs'!$A29,'Skills-miss_val_d_2020'!$A$2:$A$23,0)),
INDEX('Skills-LA_data'!$C:$C,MATCH($A29,'Skills-LA_data'!$A:$A,0)))</f>
        <v>10.1</v>
      </c>
      <c r="D29" s="6">
        <f>IFERROR(INDEX('Skills-miss_val_d_2019'!$E$2:$E$9,MATCH('Skills-all_inputs'!$A29,'Skills-miss_val_d_2019'!$A$2:$A$9,0)),
INDEX('Skills-LA_data'!$D:$D,MATCH($A29,'Skills-LA_data'!$A:$A,0)))</f>
        <v>11.2</v>
      </c>
    </row>
    <row r="30" spans="1:4" x14ac:dyDescent="0.35">
      <c r="A30" s="10" t="s">
        <v>251</v>
      </c>
      <c r="B30" s="10" t="s">
        <v>252</v>
      </c>
      <c r="C30" s="6">
        <f>IFERROR(INDEX('Skills-miss_val_d_2020'!$E$2:$E$23,MATCH('Skills-all_inputs'!$A30,'Skills-miss_val_d_2020'!$A$2:$A$23,0)),
INDEX('Skills-LA_data'!$C:$C,MATCH($A30,'Skills-LA_data'!$A:$A,0)))</f>
        <v>14.4</v>
      </c>
      <c r="D30" s="6">
        <f>IFERROR(INDEX('Skills-miss_val_d_2019'!$E$2:$E$9,MATCH('Skills-all_inputs'!$A30,'Skills-miss_val_d_2019'!$A$2:$A$9,0)),
INDEX('Skills-LA_data'!$D:$D,MATCH($A30,'Skills-LA_data'!$A:$A,0)))</f>
        <v>7.1</v>
      </c>
    </row>
    <row r="31" spans="1:4" x14ac:dyDescent="0.35">
      <c r="A31" s="10" t="s">
        <v>253</v>
      </c>
      <c r="B31" s="10" t="s">
        <v>254</v>
      </c>
      <c r="C31" s="6">
        <f>IFERROR(INDEX('Skills-miss_val_d_2020'!$E$2:$E$23,MATCH('Skills-all_inputs'!$A31,'Skills-miss_val_d_2020'!$A$2:$A$23,0)),
INDEX('Skills-LA_data'!$C:$C,MATCH($A31,'Skills-LA_data'!$A:$A,0)))</f>
        <v>5</v>
      </c>
      <c r="D31" s="6">
        <f>IFERROR(INDEX('Skills-miss_val_d_2019'!$E$2:$E$9,MATCH('Skills-all_inputs'!$A31,'Skills-miss_val_d_2019'!$A$2:$A$9,0)),
INDEX('Skills-LA_data'!$D:$D,MATCH($A31,'Skills-LA_data'!$A:$A,0)))</f>
        <v>5.3</v>
      </c>
    </row>
    <row r="32" spans="1:4" x14ac:dyDescent="0.35">
      <c r="A32" s="10" t="s">
        <v>255</v>
      </c>
      <c r="B32" s="10" t="s">
        <v>256</v>
      </c>
      <c r="C32" s="6">
        <f>IFERROR(INDEX('Skills-miss_val_d_2020'!$E$2:$E$23,MATCH('Skills-all_inputs'!$A32,'Skills-miss_val_d_2020'!$A$2:$A$23,0)),
INDEX('Skills-LA_data'!$C:$C,MATCH($A32,'Skills-LA_data'!$A:$A,0)))</f>
        <v>2.2999999999999998</v>
      </c>
      <c r="D32" s="6">
        <f>IFERROR(INDEX('Skills-miss_val_d_2019'!$E$2:$E$9,MATCH('Skills-all_inputs'!$A32,'Skills-miss_val_d_2019'!$A$2:$A$9,0)),
INDEX('Skills-LA_data'!$D:$D,MATCH($A32,'Skills-LA_data'!$A:$A,0)))</f>
        <v>3.6</v>
      </c>
    </row>
    <row r="33" spans="1:4" x14ac:dyDescent="0.35">
      <c r="A33" s="10" t="s">
        <v>257</v>
      </c>
      <c r="B33" s="10" t="s">
        <v>258</v>
      </c>
      <c r="C33" s="6">
        <f>IFERROR(INDEX('Skills-miss_val_d_2020'!$E$2:$E$23,MATCH('Skills-all_inputs'!$A33,'Skills-miss_val_d_2020'!$A$2:$A$23,0)),
INDEX('Skills-LA_data'!$C:$C,MATCH($A33,'Skills-LA_data'!$A:$A,0)))</f>
        <v>10.3</v>
      </c>
      <c r="D33" s="6">
        <f>IFERROR(INDEX('Skills-miss_val_d_2019'!$E$2:$E$9,MATCH('Skills-all_inputs'!$A33,'Skills-miss_val_d_2019'!$A$2:$A$9,0)),
INDEX('Skills-LA_data'!$D:$D,MATCH($A33,'Skills-LA_data'!$A:$A,0)))</f>
        <v>13.9</v>
      </c>
    </row>
    <row r="34" spans="1:4" x14ac:dyDescent="0.35">
      <c r="A34" s="10" t="s">
        <v>259</v>
      </c>
      <c r="B34" s="10" t="s">
        <v>260</v>
      </c>
      <c r="C34" s="6">
        <f>IFERROR(INDEX('Skills-miss_val_d_2020'!$E$2:$E$23,MATCH('Skills-all_inputs'!$A34,'Skills-miss_val_d_2020'!$A$2:$A$23,0)),
INDEX('Skills-LA_data'!$C:$C,MATCH($A34,'Skills-LA_data'!$A:$A,0)))</f>
        <v>6.3</v>
      </c>
      <c r="D34" s="6">
        <f>IFERROR(INDEX('Skills-miss_val_d_2019'!$E$2:$E$9,MATCH('Skills-all_inputs'!$A34,'Skills-miss_val_d_2019'!$A$2:$A$9,0)),
INDEX('Skills-LA_data'!$D:$D,MATCH($A34,'Skills-LA_data'!$A:$A,0)))</f>
        <v>8</v>
      </c>
    </row>
    <row r="35" spans="1:4" x14ac:dyDescent="0.35">
      <c r="A35" s="10" t="s">
        <v>261</v>
      </c>
      <c r="B35" s="10" t="s">
        <v>262</v>
      </c>
      <c r="C35" s="6">
        <f>IFERROR(INDEX('Skills-miss_val_d_2020'!$E$2:$E$23,MATCH('Skills-all_inputs'!$A35,'Skills-miss_val_d_2020'!$A$2:$A$23,0)),
INDEX('Skills-LA_data'!$C:$C,MATCH($A35,'Skills-LA_data'!$A:$A,0)))</f>
        <v>6.5</v>
      </c>
      <c r="D35" s="6">
        <f>IFERROR(INDEX('Skills-miss_val_d_2019'!$E$2:$E$9,MATCH('Skills-all_inputs'!$A35,'Skills-miss_val_d_2019'!$A$2:$A$9,0)),
INDEX('Skills-LA_data'!$D:$D,MATCH($A35,'Skills-LA_data'!$A:$A,0)))</f>
        <v>3.9</v>
      </c>
    </row>
    <row r="36" spans="1:4" x14ac:dyDescent="0.35">
      <c r="A36" s="10" t="s">
        <v>263</v>
      </c>
      <c r="B36" s="10" t="s">
        <v>264</v>
      </c>
      <c r="C36" s="6">
        <f>IFERROR(INDEX('Skills-miss_val_d_2020'!$E$2:$E$23,MATCH('Skills-all_inputs'!$A36,'Skills-miss_val_d_2020'!$A$2:$A$23,0)),
INDEX('Skills-LA_data'!$C:$C,MATCH($A36,'Skills-LA_data'!$A:$A,0)))</f>
        <v>9</v>
      </c>
      <c r="D36" s="6">
        <f>IFERROR(INDEX('Skills-miss_val_d_2019'!$E$2:$E$9,MATCH('Skills-all_inputs'!$A36,'Skills-miss_val_d_2019'!$A$2:$A$9,0)),
INDEX('Skills-LA_data'!$D:$D,MATCH($A36,'Skills-LA_data'!$A:$A,0)))</f>
        <v>7.1</v>
      </c>
    </row>
    <row r="37" spans="1:4" x14ac:dyDescent="0.35">
      <c r="A37" s="10" t="s">
        <v>265</v>
      </c>
      <c r="B37" s="10" t="s">
        <v>266</v>
      </c>
      <c r="C37" s="6">
        <f>IFERROR(INDEX('Skills-miss_val_d_2020'!$E$2:$E$23,MATCH('Skills-all_inputs'!$A37,'Skills-miss_val_d_2020'!$A$2:$A$23,0)),
INDEX('Skills-LA_data'!$C:$C,MATCH($A37,'Skills-LA_data'!$A:$A,0)))</f>
        <v>4.9000000000000004</v>
      </c>
      <c r="D37" s="6">
        <f>IFERROR(INDEX('Skills-miss_val_d_2019'!$E$2:$E$9,MATCH('Skills-all_inputs'!$A37,'Skills-miss_val_d_2019'!$A$2:$A$9,0)),
INDEX('Skills-LA_data'!$D:$D,MATCH($A37,'Skills-LA_data'!$A:$A,0)))</f>
        <v>5.8</v>
      </c>
    </row>
    <row r="38" spans="1:4" x14ac:dyDescent="0.35">
      <c r="A38" s="10" t="s">
        <v>267</v>
      </c>
      <c r="B38" s="10" t="s">
        <v>268</v>
      </c>
      <c r="C38" s="6">
        <f>IFERROR(INDEX('Skills-miss_val_d_2020'!$E$2:$E$23,MATCH('Skills-all_inputs'!$A38,'Skills-miss_val_d_2020'!$A$2:$A$23,0)),
INDEX('Skills-LA_data'!$C:$C,MATCH($A38,'Skills-LA_data'!$A:$A,0)))</f>
        <v>7.9</v>
      </c>
      <c r="D38" s="6">
        <f>IFERROR(INDEX('Skills-miss_val_d_2019'!$E$2:$E$9,MATCH('Skills-all_inputs'!$A38,'Skills-miss_val_d_2019'!$A$2:$A$9,0)),
INDEX('Skills-LA_data'!$D:$D,MATCH($A38,'Skills-LA_data'!$A:$A,0)))</f>
        <v>9.1</v>
      </c>
    </row>
    <row r="39" spans="1:4" x14ac:dyDescent="0.35">
      <c r="A39" s="10" t="s">
        <v>269</v>
      </c>
      <c r="B39" s="10" t="s">
        <v>270</v>
      </c>
      <c r="C39" s="6">
        <f>IFERROR(INDEX('Skills-miss_val_d_2020'!$E$2:$E$23,MATCH('Skills-all_inputs'!$A39,'Skills-miss_val_d_2020'!$A$2:$A$23,0)),
INDEX('Skills-LA_data'!$C:$C,MATCH($A39,'Skills-LA_data'!$A:$A,0)))</f>
        <v>3</v>
      </c>
      <c r="D39" s="6">
        <f>IFERROR(INDEX('Skills-miss_val_d_2019'!$E$2:$E$9,MATCH('Skills-all_inputs'!$A39,'Skills-miss_val_d_2019'!$A$2:$A$9,0)),
INDEX('Skills-LA_data'!$D:$D,MATCH($A39,'Skills-LA_data'!$A:$A,0)))</f>
        <v>3.9</v>
      </c>
    </row>
    <row r="40" spans="1:4" x14ac:dyDescent="0.35">
      <c r="A40" s="10" t="s">
        <v>271</v>
      </c>
      <c r="B40" s="10" t="s">
        <v>272</v>
      </c>
      <c r="C40" s="6">
        <f>IFERROR(INDEX('Skills-miss_val_d_2020'!$E$2:$E$23,MATCH('Skills-all_inputs'!$A40,'Skills-miss_val_d_2020'!$A$2:$A$23,0)),
INDEX('Skills-LA_data'!$C:$C,MATCH($A40,'Skills-LA_data'!$A:$A,0)))</f>
        <v>4</v>
      </c>
      <c r="D40" s="6">
        <f>IFERROR(INDEX('Skills-miss_val_d_2019'!$E$2:$E$9,MATCH('Skills-all_inputs'!$A40,'Skills-miss_val_d_2019'!$A$2:$A$9,0)),
INDEX('Skills-LA_data'!$D:$D,MATCH($A40,'Skills-LA_data'!$A:$A,0)))</f>
        <v>5.7</v>
      </c>
    </row>
    <row r="41" spans="1:4" x14ac:dyDescent="0.35">
      <c r="A41" s="10" t="s">
        <v>273</v>
      </c>
      <c r="B41" s="10" t="s">
        <v>274</v>
      </c>
      <c r="C41" s="6">
        <f>IFERROR(INDEX('Skills-miss_val_d_2020'!$E$2:$E$23,MATCH('Skills-all_inputs'!$A41,'Skills-miss_val_d_2020'!$A$2:$A$23,0)),
INDEX('Skills-LA_data'!$C:$C,MATCH($A41,'Skills-LA_data'!$A:$A,0)))</f>
        <v>5.6</v>
      </c>
      <c r="D41" s="6">
        <f>IFERROR(INDEX('Skills-miss_val_d_2019'!$E$2:$E$9,MATCH('Skills-all_inputs'!$A41,'Skills-miss_val_d_2019'!$A$2:$A$9,0)),
INDEX('Skills-LA_data'!$D:$D,MATCH($A41,'Skills-LA_data'!$A:$A,0)))</f>
        <v>3.2</v>
      </c>
    </row>
    <row r="42" spans="1:4" x14ac:dyDescent="0.35">
      <c r="A42" s="10" t="s">
        <v>275</v>
      </c>
      <c r="B42" s="10" t="s">
        <v>276</v>
      </c>
      <c r="C42" s="6">
        <f>IFERROR(INDEX('Skills-miss_val_d_2020'!$E$2:$E$23,MATCH('Skills-all_inputs'!$A42,'Skills-miss_val_d_2020'!$A$2:$A$23,0)),
INDEX('Skills-LA_data'!$C:$C,MATCH($A42,'Skills-LA_data'!$A:$A,0)))</f>
        <v>3.3</v>
      </c>
      <c r="D42" s="6">
        <f>IFERROR(INDEX('Skills-miss_val_d_2019'!$E$2:$E$9,MATCH('Skills-all_inputs'!$A42,'Skills-miss_val_d_2019'!$A$2:$A$9,0)),
INDEX('Skills-LA_data'!$D:$D,MATCH($A42,'Skills-LA_data'!$A:$A,0)))</f>
        <v>3.8</v>
      </c>
    </row>
    <row r="43" spans="1:4" x14ac:dyDescent="0.35">
      <c r="A43" s="10" t="s">
        <v>277</v>
      </c>
      <c r="B43" s="10" t="s">
        <v>278</v>
      </c>
      <c r="C43" s="6">
        <f>IFERROR(INDEX('Skills-miss_val_d_2020'!$E$2:$E$23,MATCH('Skills-all_inputs'!$A43,'Skills-miss_val_d_2020'!$A$2:$A$23,0)),
INDEX('Skills-LA_data'!$C:$C,MATCH($A43,'Skills-LA_data'!$A:$A,0)))</f>
        <v>5.2</v>
      </c>
      <c r="D43" s="6">
        <f>IFERROR(INDEX('Skills-miss_val_d_2019'!$E$2:$E$9,MATCH('Skills-all_inputs'!$A43,'Skills-miss_val_d_2019'!$A$2:$A$9,0)),
INDEX('Skills-LA_data'!$D:$D,MATCH($A43,'Skills-LA_data'!$A:$A,0)))</f>
        <v>6.5</v>
      </c>
    </row>
    <row r="44" spans="1:4" x14ac:dyDescent="0.35">
      <c r="A44" s="10" t="s">
        <v>279</v>
      </c>
      <c r="B44" s="10" t="s">
        <v>280</v>
      </c>
      <c r="C44" s="6">
        <f>IFERROR(INDEX('Skills-miss_val_d_2020'!$E$2:$E$23,MATCH('Skills-all_inputs'!$A44,'Skills-miss_val_d_2020'!$A$2:$A$23,0)),
INDEX('Skills-LA_data'!$C:$C,MATCH($A44,'Skills-LA_data'!$A:$A,0)))</f>
        <v>6.9</v>
      </c>
      <c r="D44" s="6">
        <f>IFERROR(INDEX('Skills-miss_val_d_2019'!$E$2:$E$9,MATCH('Skills-all_inputs'!$A44,'Skills-miss_val_d_2019'!$A$2:$A$9,0)),
INDEX('Skills-LA_data'!$D:$D,MATCH($A44,'Skills-LA_data'!$A:$A,0)))</f>
        <v>14.6</v>
      </c>
    </row>
    <row r="45" spans="1:4" x14ac:dyDescent="0.35">
      <c r="A45" s="10" t="s">
        <v>281</v>
      </c>
      <c r="B45" s="10" t="s">
        <v>282</v>
      </c>
      <c r="C45" s="6">
        <f>IFERROR(INDEX('Skills-miss_val_d_2020'!$E$2:$E$23,MATCH('Skills-all_inputs'!$A45,'Skills-miss_val_d_2020'!$A$2:$A$23,0)),
INDEX('Skills-LA_data'!$C:$C,MATCH($A45,'Skills-LA_data'!$A:$A,0)))</f>
        <v>6.9</v>
      </c>
      <c r="D45" s="6">
        <f>IFERROR(INDEX('Skills-miss_val_d_2019'!$E$2:$E$9,MATCH('Skills-all_inputs'!$A45,'Skills-miss_val_d_2019'!$A$2:$A$9,0)),
INDEX('Skills-LA_data'!$D:$D,MATCH($A45,'Skills-LA_data'!$A:$A,0)))</f>
        <v>5.8</v>
      </c>
    </row>
    <row r="46" spans="1:4" x14ac:dyDescent="0.35">
      <c r="A46" s="10" t="s">
        <v>283</v>
      </c>
      <c r="B46" s="10" t="s">
        <v>284</v>
      </c>
      <c r="C46" s="6">
        <f>IFERROR(INDEX('Skills-miss_val_d_2020'!$E$2:$E$23,MATCH('Skills-all_inputs'!$A46,'Skills-miss_val_d_2020'!$A$2:$A$23,0)),
INDEX('Skills-LA_data'!$C:$C,MATCH($A46,'Skills-LA_data'!$A:$A,0)))</f>
        <v>5.5</v>
      </c>
      <c r="D46" s="6">
        <f>IFERROR(INDEX('Skills-miss_val_d_2019'!$E$2:$E$9,MATCH('Skills-all_inputs'!$A46,'Skills-miss_val_d_2019'!$A$2:$A$9,0)),
INDEX('Skills-LA_data'!$D:$D,MATCH($A46,'Skills-LA_data'!$A:$A,0)))</f>
        <v>6.1</v>
      </c>
    </row>
    <row r="47" spans="1:4" x14ac:dyDescent="0.35">
      <c r="A47" s="10" t="s">
        <v>285</v>
      </c>
      <c r="B47" s="10" t="s">
        <v>286</v>
      </c>
      <c r="C47" s="6">
        <f>IFERROR(INDEX('Skills-miss_val_d_2020'!$E$2:$E$23,MATCH('Skills-all_inputs'!$A47,'Skills-miss_val_d_2020'!$A$2:$A$23,0)),
INDEX('Skills-LA_data'!$C:$C,MATCH($A47,'Skills-LA_data'!$A:$A,0)))</f>
        <v>9.5</v>
      </c>
      <c r="D47" s="6">
        <f>IFERROR(INDEX('Skills-miss_val_d_2019'!$E$2:$E$9,MATCH('Skills-all_inputs'!$A47,'Skills-miss_val_d_2019'!$A$2:$A$9,0)),
INDEX('Skills-LA_data'!$D:$D,MATCH($A47,'Skills-LA_data'!$A:$A,0)))</f>
        <v>15.1</v>
      </c>
    </row>
    <row r="48" spans="1:4" x14ac:dyDescent="0.35">
      <c r="A48" s="10" t="s">
        <v>287</v>
      </c>
      <c r="B48" s="10" t="s">
        <v>288</v>
      </c>
      <c r="C48" s="6">
        <f>IFERROR(INDEX('Skills-miss_val_d_2020'!$E$2:$E$23,MATCH('Skills-all_inputs'!$A48,'Skills-miss_val_d_2020'!$A$2:$A$23,0)),
INDEX('Skills-LA_data'!$C:$C,MATCH($A48,'Skills-LA_data'!$A:$A,0)))</f>
        <v>4.5</v>
      </c>
      <c r="D48" s="6">
        <f>IFERROR(INDEX('Skills-miss_val_d_2019'!$E$2:$E$9,MATCH('Skills-all_inputs'!$A48,'Skills-miss_val_d_2019'!$A$2:$A$9,0)),
INDEX('Skills-LA_data'!$D:$D,MATCH($A48,'Skills-LA_data'!$A:$A,0)))</f>
        <v>9.1</v>
      </c>
    </row>
    <row r="49" spans="1:4" x14ac:dyDescent="0.35">
      <c r="A49" s="10" t="s">
        <v>289</v>
      </c>
      <c r="B49" s="10" t="s">
        <v>290</v>
      </c>
      <c r="C49" s="6">
        <f>IFERROR(INDEX('Skills-miss_val_d_2020'!$E$2:$E$23,MATCH('Skills-all_inputs'!$A49,'Skills-miss_val_d_2020'!$A$2:$A$23,0)),
INDEX('Skills-LA_data'!$C:$C,MATCH($A49,'Skills-LA_data'!$A:$A,0)))</f>
        <v>10.1</v>
      </c>
      <c r="D49" s="6">
        <f>IFERROR(INDEX('Skills-miss_val_d_2019'!$E$2:$E$9,MATCH('Skills-all_inputs'!$A49,'Skills-miss_val_d_2019'!$A$2:$A$9,0)),
INDEX('Skills-LA_data'!$D:$D,MATCH($A49,'Skills-LA_data'!$A:$A,0)))</f>
        <v>9.3000000000000007</v>
      </c>
    </row>
    <row r="50" spans="1:4" x14ac:dyDescent="0.35">
      <c r="A50" s="10" t="s">
        <v>291</v>
      </c>
      <c r="B50" s="10" t="s">
        <v>292</v>
      </c>
      <c r="C50" s="6">
        <f>IFERROR(INDEX('Skills-miss_val_d_2020'!$E$2:$E$23,MATCH('Skills-all_inputs'!$A50,'Skills-miss_val_d_2020'!$A$2:$A$23,0)),
INDEX('Skills-LA_data'!$C:$C,MATCH($A50,'Skills-LA_data'!$A:$A,0)))</f>
        <v>9</v>
      </c>
      <c r="D50" s="6">
        <f>IFERROR(INDEX('Skills-miss_val_d_2019'!$E$2:$E$9,MATCH('Skills-all_inputs'!$A50,'Skills-miss_val_d_2019'!$A$2:$A$9,0)),
INDEX('Skills-LA_data'!$D:$D,MATCH($A50,'Skills-LA_data'!$A:$A,0)))</f>
        <v>9.8000000000000007</v>
      </c>
    </row>
    <row r="51" spans="1:4" x14ac:dyDescent="0.35">
      <c r="A51" s="10" t="s">
        <v>293</v>
      </c>
      <c r="B51" s="10" t="s">
        <v>294</v>
      </c>
      <c r="C51" s="6">
        <f>IFERROR(INDEX('Skills-miss_val_d_2020'!$E$2:$E$23,MATCH('Skills-all_inputs'!$A51,'Skills-miss_val_d_2020'!$A$2:$A$23,0)),
INDEX('Skills-LA_data'!$C:$C,MATCH($A51,'Skills-LA_data'!$A:$A,0)))</f>
        <v>4.3</v>
      </c>
      <c r="D51" s="6">
        <f>IFERROR(INDEX('Skills-miss_val_d_2019'!$E$2:$E$9,MATCH('Skills-all_inputs'!$A51,'Skills-miss_val_d_2019'!$A$2:$A$9,0)),
INDEX('Skills-LA_data'!$D:$D,MATCH($A51,'Skills-LA_data'!$A:$A,0)))</f>
        <v>6.7</v>
      </c>
    </row>
    <row r="52" spans="1:4" x14ac:dyDescent="0.35">
      <c r="A52" s="10" t="s">
        <v>295</v>
      </c>
      <c r="B52" s="10" t="s">
        <v>296</v>
      </c>
      <c r="C52" s="6">
        <f>IFERROR(INDEX('Skills-miss_val_d_2020'!$E$2:$E$23,MATCH('Skills-all_inputs'!$A52,'Skills-miss_val_d_2020'!$A$2:$A$23,0)),
INDEX('Skills-LA_data'!$C:$C,MATCH($A52,'Skills-LA_data'!$A:$A,0)))</f>
        <v>5.5</v>
      </c>
      <c r="D52" s="6">
        <f>IFERROR(INDEX('Skills-miss_val_d_2019'!$E$2:$E$9,MATCH('Skills-all_inputs'!$A52,'Skills-miss_val_d_2019'!$A$2:$A$9,0)),
INDEX('Skills-LA_data'!$D:$D,MATCH($A52,'Skills-LA_data'!$A:$A,0)))</f>
        <v>6.7</v>
      </c>
    </row>
    <row r="53" spans="1:4" x14ac:dyDescent="0.35">
      <c r="A53" s="10" t="s">
        <v>297</v>
      </c>
      <c r="B53" s="10" t="s">
        <v>298</v>
      </c>
      <c r="C53" s="6">
        <f>IFERROR(INDEX('Skills-miss_val_d_2020'!$E$2:$E$23,MATCH('Skills-all_inputs'!$A53,'Skills-miss_val_d_2020'!$A$2:$A$23,0)),
INDEX('Skills-LA_data'!$C:$C,MATCH($A53,'Skills-LA_data'!$A:$A,0)))</f>
        <v>4.3</v>
      </c>
      <c r="D53" s="6">
        <f>IFERROR(INDEX('Skills-miss_val_d_2019'!$E$2:$E$9,MATCH('Skills-all_inputs'!$A53,'Skills-miss_val_d_2019'!$A$2:$A$9,0)),
INDEX('Skills-LA_data'!$D:$D,MATCH($A53,'Skills-LA_data'!$A:$A,0)))</f>
        <v>3.4</v>
      </c>
    </row>
    <row r="54" spans="1:4" x14ac:dyDescent="0.35">
      <c r="A54" s="10" t="s">
        <v>299</v>
      </c>
      <c r="B54" s="10" t="s">
        <v>300</v>
      </c>
      <c r="C54" s="6">
        <f>IFERROR(INDEX('Skills-miss_val_d_2020'!$E$2:$E$23,MATCH('Skills-all_inputs'!$A54,'Skills-miss_val_d_2020'!$A$2:$A$23,0)),
INDEX('Skills-LA_data'!$C:$C,MATCH($A54,'Skills-LA_data'!$A:$A,0)))</f>
        <v>3.9</v>
      </c>
      <c r="D54" s="6">
        <f>IFERROR(INDEX('Skills-miss_val_d_2019'!$E$2:$E$9,MATCH('Skills-all_inputs'!$A54,'Skills-miss_val_d_2019'!$A$2:$A$9,0)),
INDEX('Skills-LA_data'!$D:$D,MATCH($A54,'Skills-LA_data'!$A:$A,0)))</f>
        <v>8.8000000000000007</v>
      </c>
    </row>
    <row r="55" spans="1:4" x14ac:dyDescent="0.35">
      <c r="A55" s="10" t="s">
        <v>301</v>
      </c>
      <c r="B55" s="10" t="s">
        <v>302</v>
      </c>
      <c r="C55" s="6">
        <f>IFERROR(INDEX('Skills-miss_val_d_2020'!$E$2:$E$23,MATCH('Skills-all_inputs'!$A55,'Skills-miss_val_d_2020'!$A$2:$A$23,0)),
INDEX('Skills-LA_data'!$C:$C,MATCH($A55,'Skills-LA_data'!$A:$A,0)))</f>
        <v>5.3</v>
      </c>
      <c r="D55" s="6">
        <f>IFERROR(INDEX('Skills-miss_val_d_2019'!$E$2:$E$9,MATCH('Skills-all_inputs'!$A55,'Skills-miss_val_d_2019'!$A$2:$A$9,0)),
INDEX('Skills-LA_data'!$D:$D,MATCH($A55,'Skills-LA_data'!$A:$A,0)))</f>
        <v>7</v>
      </c>
    </row>
    <row r="56" spans="1:4" x14ac:dyDescent="0.35">
      <c r="A56" s="10" t="s">
        <v>303</v>
      </c>
      <c r="B56" s="10" t="s">
        <v>304</v>
      </c>
      <c r="C56" s="6">
        <f>IFERROR(INDEX('Skills-miss_val_d_2020'!$E$2:$E$23,MATCH('Skills-all_inputs'!$A56,'Skills-miss_val_d_2020'!$A$2:$A$23,0)),
INDEX('Skills-LA_data'!$C:$C,MATCH($A56,'Skills-LA_data'!$A:$A,0)))</f>
        <v>5.3</v>
      </c>
      <c r="D56" s="6">
        <f>IFERROR(INDEX('Skills-miss_val_d_2019'!$E$2:$E$9,MATCH('Skills-all_inputs'!$A56,'Skills-miss_val_d_2019'!$A$2:$A$9,0)),
INDEX('Skills-LA_data'!$D:$D,MATCH($A56,'Skills-LA_data'!$A:$A,0)))</f>
        <v>6.4</v>
      </c>
    </row>
    <row r="57" spans="1:4" x14ac:dyDescent="0.35">
      <c r="A57" s="10" t="s">
        <v>305</v>
      </c>
      <c r="B57" s="10" t="s">
        <v>306</v>
      </c>
      <c r="C57" s="6">
        <f>IFERROR(INDEX('Skills-miss_val_d_2020'!$E$2:$E$23,MATCH('Skills-all_inputs'!$A57,'Skills-miss_val_d_2020'!$A$2:$A$23,0)),
INDEX('Skills-LA_data'!$C:$C,MATCH($A57,'Skills-LA_data'!$A:$A,0)))</f>
        <v>7</v>
      </c>
      <c r="D57" s="6">
        <f>IFERROR(INDEX('Skills-miss_val_d_2019'!$E$2:$E$9,MATCH('Skills-all_inputs'!$A57,'Skills-miss_val_d_2019'!$A$2:$A$9,0)),
INDEX('Skills-LA_data'!$D:$D,MATCH($A57,'Skills-LA_data'!$A:$A,0)))</f>
        <v>8.6</v>
      </c>
    </row>
    <row r="58" spans="1:4" x14ac:dyDescent="0.35">
      <c r="A58" s="10" t="s">
        <v>307</v>
      </c>
      <c r="B58" s="10" t="s">
        <v>308</v>
      </c>
      <c r="C58" s="6">
        <f>IFERROR(INDEX('Skills-miss_val_d_2020'!$E$2:$E$23,MATCH('Skills-all_inputs'!$A58,'Skills-miss_val_d_2020'!$A$2:$A$23,0)),
INDEX('Skills-LA_data'!$C:$C,MATCH($A58,'Skills-LA_data'!$A:$A,0)))</f>
        <v>6</v>
      </c>
      <c r="D58" s="6">
        <f>IFERROR(INDEX('Skills-miss_val_d_2019'!$E$2:$E$9,MATCH('Skills-all_inputs'!$A58,'Skills-miss_val_d_2019'!$A$2:$A$9,0)),
INDEX('Skills-LA_data'!$D:$D,MATCH($A58,'Skills-LA_data'!$A:$A,0)))</f>
        <v>7.8</v>
      </c>
    </row>
    <row r="59" spans="1:4" x14ac:dyDescent="0.35">
      <c r="A59" s="10" t="s">
        <v>309</v>
      </c>
      <c r="B59" s="10" t="s">
        <v>310</v>
      </c>
      <c r="C59" s="6">
        <f>IFERROR(INDEX('Skills-miss_val_d_2020'!$E$2:$E$23,MATCH('Skills-all_inputs'!$A59,'Skills-miss_val_d_2020'!$A$2:$A$23,0)),
INDEX('Skills-LA_data'!$C:$C,MATCH($A59,'Skills-LA_data'!$A:$A,0)))</f>
        <v>4.9000000000000004</v>
      </c>
      <c r="D59" s="6">
        <f>IFERROR(INDEX('Skills-miss_val_d_2019'!$E$2:$E$9,MATCH('Skills-all_inputs'!$A59,'Skills-miss_val_d_2019'!$A$2:$A$9,0)),
INDEX('Skills-LA_data'!$D:$D,MATCH($A59,'Skills-LA_data'!$A:$A,0)))</f>
        <v>4.0999999999999996</v>
      </c>
    </row>
    <row r="60" spans="1:4" x14ac:dyDescent="0.35">
      <c r="A60" s="10" t="s">
        <v>311</v>
      </c>
      <c r="B60" s="10" t="s">
        <v>312</v>
      </c>
      <c r="C60" s="6">
        <f>IFERROR(INDEX('Skills-miss_val_d_2020'!$E$2:$E$23,MATCH('Skills-all_inputs'!$A60,'Skills-miss_val_d_2020'!$A$2:$A$23,0)),
INDEX('Skills-LA_data'!$C:$C,MATCH($A60,'Skills-LA_data'!$A:$A,0)))</f>
        <v>4.9000000000000004</v>
      </c>
      <c r="D60" s="6">
        <f>IFERROR(INDEX('Skills-miss_val_d_2019'!$E$2:$E$9,MATCH('Skills-all_inputs'!$A60,'Skills-miss_val_d_2019'!$A$2:$A$9,0)),
INDEX('Skills-LA_data'!$D:$D,MATCH($A60,'Skills-LA_data'!$A:$A,0)))</f>
        <v>7.4</v>
      </c>
    </row>
    <row r="61" spans="1:4" x14ac:dyDescent="0.35">
      <c r="A61" s="10" t="s">
        <v>313</v>
      </c>
      <c r="B61" s="10" t="s">
        <v>314</v>
      </c>
      <c r="C61" s="6">
        <f>IFERROR(INDEX('Skills-miss_val_d_2020'!$E$2:$E$23,MATCH('Skills-all_inputs'!$A61,'Skills-miss_val_d_2020'!$A$2:$A$23,0)),
INDEX('Skills-LA_data'!$C:$C,MATCH($A61,'Skills-LA_data'!$A:$A,0)))</f>
        <v>4.4000000000000004</v>
      </c>
      <c r="D61" s="6">
        <f>IFERROR(INDEX('Skills-miss_val_d_2019'!$E$2:$E$9,MATCH('Skills-all_inputs'!$A61,'Skills-miss_val_d_2019'!$A$2:$A$9,0)),
INDEX('Skills-LA_data'!$D:$D,MATCH($A61,'Skills-LA_data'!$A:$A,0)))</f>
        <v>2.6</v>
      </c>
    </row>
    <row r="62" spans="1:4" x14ac:dyDescent="0.35">
      <c r="A62" s="10" t="s">
        <v>315</v>
      </c>
      <c r="B62" s="10" t="s">
        <v>316</v>
      </c>
      <c r="C62" s="6">
        <f>IFERROR(INDEX('Skills-miss_val_d_2020'!$E$2:$E$23,MATCH('Skills-all_inputs'!$A62,'Skills-miss_val_d_2020'!$A$2:$A$23,0)),
INDEX('Skills-LA_data'!$C:$C,MATCH($A62,'Skills-LA_data'!$A:$A,0)))</f>
        <v>3.9</v>
      </c>
      <c r="D62" s="6">
        <f>IFERROR(INDEX('Skills-miss_val_d_2019'!$E$2:$E$9,MATCH('Skills-all_inputs'!$A62,'Skills-miss_val_d_2019'!$A$2:$A$9,0)),
INDEX('Skills-LA_data'!$D:$D,MATCH($A62,'Skills-LA_data'!$A:$A,0)))</f>
        <v>4.2</v>
      </c>
    </row>
    <row r="63" spans="1:4" x14ac:dyDescent="0.35">
      <c r="A63" s="10" t="s">
        <v>317</v>
      </c>
      <c r="B63" s="10" t="s">
        <v>318</v>
      </c>
      <c r="C63" s="6">
        <f>IFERROR(INDEX('Skills-miss_val_d_2020'!$E$2:$E$23,MATCH('Skills-all_inputs'!$A63,'Skills-miss_val_d_2020'!$A$2:$A$23,0)),
INDEX('Skills-LA_data'!$C:$C,MATCH($A63,'Skills-LA_data'!$A:$A,0)))</f>
        <v>5.4</v>
      </c>
      <c r="D63" s="6">
        <f>IFERROR(INDEX('Skills-miss_val_d_2019'!$E$2:$E$9,MATCH('Skills-all_inputs'!$A63,'Skills-miss_val_d_2019'!$A$2:$A$9,0)),
INDEX('Skills-LA_data'!$D:$D,MATCH($A63,'Skills-LA_data'!$A:$A,0)))</f>
        <v>2.8</v>
      </c>
    </row>
    <row r="64" spans="1:4" x14ac:dyDescent="0.35">
      <c r="A64" s="10" t="s">
        <v>319</v>
      </c>
      <c r="B64" s="10" t="s">
        <v>320</v>
      </c>
      <c r="C64" s="6">
        <f>IFERROR(INDEX('Skills-miss_val_d_2020'!$E$2:$E$23,MATCH('Skills-all_inputs'!$A64,'Skills-miss_val_d_2020'!$A$2:$A$23,0)),
INDEX('Skills-LA_data'!$C:$C,MATCH($A64,'Skills-LA_data'!$A:$A,0)))</f>
        <v>5.5</v>
      </c>
      <c r="D64" s="6">
        <f>IFERROR(INDEX('Skills-miss_val_d_2019'!$E$2:$E$9,MATCH('Skills-all_inputs'!$A64,'Skills-miss_val_d_2019'!$A$2:$A$9,0)),
INDEX('Skills-LA_data'!$D:$D,MATCH($A64,'Skills-LA_data'!$A:$A,0)))</f>
        <v>2</v>
      </c>
    </row>
    <row r="65" spans="1:4" x14ac:dyDescent="0.35">
      <c r="A65" s="10" t="s">
        <v>321</v>
      </c>
      <c r="B65" s="10" t="s">
        <v>322</v>
      </c>
      <c r="C65" s="6">
        <f>IFERROR(INDEX('Skills-miss_val_d_2020'!$E$2:$E$23,MATCH('Skills-all_inputs'!$A65,'Skills-miss_val_d_2020'!$A$2:$A$23,0)),
INDEX('Skills-LA_data'!$C:$C,MATCH($A65,'Skills-LA_data'!$A:$A,0)))</f>
        <v>4.5</v>
      </c>
      <c r="D65" s="6">
        <f>IFERROR(INDEX('Skills-miss_val_d_2019'!$E$2:$E$9,MATCH('Skills-all_inputs'!$A65,'Skills-miss_val_d_2019'!$A$2:$A$9,0)),
INDEX('Skills-LA_data'!$D:$D,MATCH($A65,'Skills-LA_data'!$A:$A,0)))</f>
        <v>6.4</v>
      </c>
    </row>
    <row r="66" spans="1:4" x14ac:dyDescent="0.35">
      <c r="A66" s="10" t="s">
        <v>323</v>
      </c>
      <c r="B66" s="10" t="s">
        <v>324</v>
      </c>
      <c r="C66" s="6">
        <f>IFERROR(INDEX('Skills-miss_val_d_2020'!$E$2:$E$23,MATCH('Skills-all_inputs'!$A66,'Skills-miss_val_d_2020'!$A$2:$A$23,0)),
INDEX('Skills-LA_data'!$C:$C,MATCH($A66,'Skills-LA_data'!$A:$A,0)))</f>
        <v>6.5</v>
      </c>
      <c r="D66" s="6">
        <f>IFERROR(INDEX('Skills-miss_val_d_2019'!$E$2:$E$9,MATCH('Skills-all_inputs'!$A66,'Skills-miss_val_d_2019'!$A$2:$A$9,0)),
INDEX('Skills-LA_data'!$D:$D,MATCH($A66,'Skills-LA_data'!$A:$A,0)))</f>
        <v>6.6</v>
      </c>
    </row>
    <row r="67" spans="1:4" x14ac:dyDescent="0.35">
      <c r="A67" s="10" t="s">
        <v>325</v>
      </c>
      <c r="B67" s="10" t="s">
        <v>326</v>
      </c>
      <c r="C67" s="6">
        <f>IFERROR(INDEX('Skills-miss_val_d_2020'!$E$2:$E$23,MATCH('Skills-all_inputs'!$A67,'Skills-miss_val_d_2020'!$A$2:$A$23,0)),
INDEX('Skills-LA_data'!$C:$C,MATCH($A67,'Skills-LA_data'!$A:$A,0)))</f>
        <v>4.9000000000000004</v>
      </c>
      <c r="D67" s="6">
        <f>IFERROR(INDEX('Skills-miss_val_d_2019'!$E$2:$E$9,MATCH('Skills-all_inputs'!$A67,'Skills-miss_val_d_2019'!$A$2:$A$9,0)),
INDEX('Skills-LA_data'!$D:$D,MATCH($A67,'Skills-LA_data'!$A:$A,0)))</f>
        <v>6.3</v>
      </c>
    </row>
    <row r="68" spans="1:4" x14ac:dyDescent="0.35">
      <c r="A68" s="10" t="s">
        <v>327</v>
      </c>
      <c r="B68" s="10" t="s">
        <v>328</v>
      </c>
      <c r="C68" s="6">
        <f>IFERROR(INDEX('Skills-miss_val_d_2020'!$E$2:$E$23,MATCH('Skills-all_inputs'!$A68,'Skills-miss_val_d_2020'!$A$2:$A$23,0)),
INDEX('Skills-LA_data'!$C:$C,MATCH($A68,'Skills-LA_data'!$A:$A,0)))</f>
        <v>8.1</v>
      </c>
      <c r="D68" s="6">
        <f>IFERROR(INDEX('Skills-miss_val_d_2019'!$E$2:$E$9,MATCH('Skills-all_inputs'!$A68,'Skills-miss_val_d_2019'!$A$2:$A$9,0)),
INDEX('Skills-LA_data'!$D:$D,MATCH($A68,'Skills-LA_data'!$A:$A,0)))</f>
        <v>7.4</v>
      </c>
    </row>
    <row r="69" spans="1:4" x14ac:dyDescent="0.35">
      <c r="A69" s="10" t="s">
        <v>329</v>
      </c>
      <c r="B69" s="10" t="s">
        <v>330</v>
      </c>
      <c r="C69" s="6">
        <f>IFERROR(INDEX('Skills-miss_val_d_2020'!$E$2:$E$23,MATCH('Skills-all_inputs'!$A69,'Skills-miss_val_d_2020'!$A$2:$A$23,0)),
INDEX('Skills-LA_data'!$C:$C,MATCH($A69,'Skills-LA_data'!$A:$A,0)))</f>
        <v>6.9</v>
      </c>
      <c r="D69" s="6">
        <f>IFERROR(INDEX('Skills-miss_val_d_2019'!$E$2:$E$9,MATCH('Skills-all_inputs'!$A69,'Skills-miss_val_d_2019'!$A$2:$A$9,0)),
INDEX('Skills-LA_data'!$D:$D,MATCH($A69,'Skills-LA_data'!$A:$A,0)))</f>
        <v>7.8</v>
      </c>
    </row>
    <row r="70" spans="1:4" x14ac:dyDescent="0.35">
      <c r="A70" s="10" t="s">
        <v>331</v>
      </c>
      <c r="B70" s="10" t="s">
        <v>332</v>
      </c>
      <c r="C70" s="6">
        <f>IFERROR(INDEX('Skills-miss_val_d_2020'!$E$2:$E$23,MATCH('Skills-all_inputs'!$A70,'Skills-miss_val_d_2020'!$A$2:$A$23,0)),
INDEX('Skills-LA_data'!$C:$C,MATCH($A70,'Skills-LA_data'!$A:$A,0)))</f>
        <v>5.8</v>
      </c>
      <c r="D70" s="6">
        <f>IFERROR(INDEX('Skills-miss_val_d_2019'!$E$2:$E$9,MATCH('Skills-all_inputs'!$A70,'Skills-miss_val_d_2019'!$A$2:$A$9,0)),
INDEX('Skills-LA_data'!$D:$D,MATCH($A70,'Skills-LA_data'!$A:$A,0)))</f>
        <v>5.9</v>
      </c>
    </row>
    <row r="71" spans="1:4" x14ac:dyDescent="0.35">
      <c r="A71" s="10" t="s">
        <v>333</v>
      </c>
      <c r="B71" s="10" t="s">
        <v>334</v>
      </c>
      <c r="C71" s="6">
        <f>IFERROR(INDEX('Skills-miss_val_d_2020'!$E$2:$E$23,MATCH('Skills-all_inputs'!$A71,'Skills-miss_val_d_2020'!$A$2:$A$23,0)),
INDEX('Skills-LA_data'!$C:$C,MATCH($A71,'Skills-LA_data'!$A:$A,0)))</f>
        <v>5.3</v>
      </c>
      <c r="D71" s="6">
        <f>IFERROR(INDEX('Skills-miss_val_d_2019'!$E$2:$E$9,MATCH('Skills-all_inputs'!$A71,'Skills-miss_val_d_2019'!$A$2:$A$9,0)),
INDEX('Skills-LA_data'!$D:$D,MATCH($A71,'Skills-LA_data'!$A:$A,0)))</f>
        <v>6.4</v>
      </c>
    </row>
    <row r="72" spans="1:4" x14ac:dyDescent="0.35">
      <c r="A72" s="10" t="s">
        <v>336</v>
      </c>
      <c r="B72" s="10" t="s">
        <v>337</v>
      </c>
      <c r="C72" s="6">
        <f>IFERROR(INDEX('Skills-miss_val_d_2020'!$E$2:$E$23,MATCH('Skills-all_inputs'!$A72,'Skills-miss_val_d_2020'!$A$2:$A$23,0)),
INDEX('Skills-LA_data'!$C:$C,MATCH($A72,'Skills-LA_data'!$A:$A,0)))</f>
        <v>10.199999999999999</v>
      </c>
      <c r="D72" s="6">
        <f>IFERROR(INDEX('Skills-miss_val_d_2019'!$E$2:$E$9,MATCH('Skills-all_inputs'!$A72,'Skills-miss_val_d_2019'!$A$2:$A$9,0)),
INDEX('Skills-LA_data'!$D:$D,MATCH($A72,'Skills-LA_data'!$A:$A,0)))</f>
        <v>11.9</v>
      </c>
    </row>
    <row r="73" spans="1:4" x14ac:dyDescent="0.35">
      <c r="A73" s="10" t="s">
        <v>338</v>
      </c>
      <c r="B73" s="10" t="s">
        <v>339</v>
      </c>
      <c r="C73" s="6">
        <f>IFERROR(INDEX('Skills-miss_val_d_2020'!$E$2:$E$23,MATCH('Skills-all_inputs'!$A73,'Skills-miss_val_d_2020'!$A$2:$A$23,0)),
INDEX('Skills-LA_data'!$C:$C,MATCH($A73,'Skills-LA_data'!$A:$A,0)))</f>
        <v>4.2</v>
      </c>
      <c r="D73" s="6">
        <f>IFERROR(INDEX('Skills-miss_val_d_2019'!$E$2:$E$9,MATCH('Skills-all_inputs'!$A73,'Skills-miss_val_d_2019'!$A$2:$A$9,0)),
INDEX('Skills-LA_data'!$D:$D,MATCH($A73,'Skills-LA_data'!$A:$A,0)))</f>
        <v>4.0999999999999996</v>
      </c>
    </row>
    <row r="74" spans="1:4" x14ac:dyDescent="0.35">
      <c r="A74" s="10" t="s">
        <v>340</v>
      </c>
      <c r="B74" s="10" t="s">
        <v>341</v>
      </c>
      <c r="C74" s="6">
        <f>IFERROR(INDEX('Skills-miss_val_d_2020'!$E$2:$E$23,MATCH('Skills-all_inputs'!$A74,'Skills-miss_val_d_2020'!$A$2:$A$23,0)),
INDEX('Skills-LA_data'!$C:$C,MATCH($A74,'Skills-LA_data'!$A:$A,0)))</f>
        <v>8.4</v>
      </c>
      <c r="D74" s="6">
        <f>IFERROR(INDEX('Skills-miss_val_d_2019'!$E$2:$E$9,MATCH('Skills-all_inputs'!$A74,'Skills-miss_val_d_2019'!$A$2:$A$9,0)),
INDEX('Skills-LA_data'!$D:$D,MATCH($A74,'Skills-LA_data'!$A:$A,0)))</f>
        <v>9.6999999999999993</v>
      </c>
    </row>
    <row r="75" spans="1:4" x14ac:dyDescent="0.35">
      <c r="A75" s="10" t="s">
        <v>342</v>
      </c>
      <c r="B75" s="10" t="s">
        <v>343</v>
      </c>
      <c r="C75" s="6">
        <f>IFERROR(INDEX('Skills-miss_val_d_2020'!$E$2:$E$23,MATCH('Skills-all_inputs'!$A75,'Skills-miss_val_d_2020'!$A$2:$A$23,0)),
INDEX('Skills-LA_data'!$C:$C,MATCH($A75,'Skills-LA_data'!$A:$A,0)))</f>
        <v>4.5</v>
      </c>
      <c r="D75" s="6">
        <f>IFERROR(INDEX('Skills-miss_val_d_2019'!$E$2:$E$9,MATCH('Skills-all_inputs'!$A75,'Skills-miss_val_d_2019'!$A$2:$A$9,0)),
INDEX('Skills-LA_data'!$D:$D,MATCH($A75,'Skills-LA_data'!$A:$A,0)))</f>
        <v>3.1</v>
      </c>
    </row>
    <row r="76" spans="1:4" x14ac:dyDescent="0.35">
      <c r="A76" s="10" t="s">
        <v>344</v>
      </c>
      <c r="B76" s="10" t="s">
        <v>345</v>
      </c>
      <c r="C76" s="6">
        <f>IFERROR(INDEX('Skills-miss_val_d_2020'!$E$2:$E$23,MATCH('Skills-all_inputs'!$A76,'Skills-miss_val_d_2020'!$A$2:$A$23,0)),
INDEX('Skills-LA_data'!$C:$C,MATCH($A76,'Skills-LA_data'!$A:$A,0)))</f>
        <v>5.0999999999999996</v>
      </c>
      <c r="D76" s="6">
        <f>IFERROR(INDEX('Skills-miss_val_d_2019'!$E$2:$E$9,MATCH('Skills-all_inputs'!$A76,'Skills-miss_val_d_2019'!$A$2:$A$9,0)),
INDEX('Skills-LA_data'!$D:$D,MATCH($A76,'Skills-LA_data'!$A:$A,0)))</f>
        <v>5.9</v>
      </c>
    </row>
    <row r="77" spans="1:4" x14ac:dyDescent="0.35">
      <c r="A77" s="10" t="s">
        <v>346</v>
      </c>
      <c r="B77" s="10" t="s">
        <v>347</v>
      </c>
      <c r="C77" s="6">
        <f>IFERROR(INDEX('Skills-miss_val_d_2020'!$E$2:$E$23,MATCH('Skills-all_inputs'!$A77,'Skills-miss_val_d_2020'!$A$2:$A$23,0)),
INDEX('Skills-LA_data'!$C:$C,MATCH($A77,'Skills-LA_data'!$A:$A,0)))</f>
        <v>5.8</v>
      </c>
      <c r="D77" s="6">
        <f>IFERROR(INDEX('Skills-miss_val_d_2019'!$E$2:$E$9,MATCH('Skills-all_inputs'!$A77,'Skills-miss_val_d_2019'!$A$2:$A$9,0)),
INDEX('Skills-LA_data'!$D:$D,MATCH($A77,'Skills-LA_data'!$A:$A,0)))</f>
        <v>6.3</v>
      </c>
    </row>
    <row r="78" spans="1:4" x14ac:dyDescent="0.35">
      <c r="A78" s="10" t="s">
        <v>348</v>
      </c>
      <c r="B78" s="10" t="s">
        <v>349</v>
      </c>
      <c r="C78" s="6">
        <f>IFERROR(INDEX('Skills-miss_val_d_2020'!$E$2:$E$23,MATCH('Skills-all_inputs'!$A78,'Skills-miss_val_d_2020'!$A$2:$A$23,0)),
INDEX('Skills-LA_data'!$C:$C,MATCH($A78,'Skills-LA_data'!$A:$A,0)))</f>
        <v>8.5</v>
      </c>
      <c r="D78" s="6">
        <f>IFERROR(INDEX('Skills-miss_val_d_2019'!$E$2:$E$9,MATCH('Skills-all_inputs'!$A78,'Skills-miss_val_d_2019'!$A$2:$A$9,0)),
INDEX('Skills-LA_data'!$D:$D,MATCH($A78,'Skills-LA_data'!$A:$A,0)))</f>
        <v>8.6999999999999993</v>
      </c>
    </row>
    <row r="79" spans="1:4" x14ac:dyDescent="0.35">
      <c r="A79" s="10" t="s">
        <v>350</v>
      </c>
      <c r="B79" s="10" t="s">
        <v>351</v>
      </c>
      <c r="C79" s="6">
        <f>IFERROR(INDEX('Skills-miss_val_d_2020'!$E$2:$E$23,MATCH('Skills-all_inputs'!$A79,'Skills-miss_val_d_2020'!$A$2:$A$23,0)),
INDEX('Skills-LA_data'!$C:$C,MATCH($A79,'Skills-LA_data'!$A:$A,0)))</f>
        <v>7.1</v>
      </c>
      <c r="D79" s="6">
        <f>IFERROR(INDEX('Skills-miss_val_d_2019'!$E$2:$E$9,MATCH('Skills-all_inputs'!$A79,'Skills-miss_val_d_2019'!$A$2:$A$9,0)),
INDEX('Skills-LA_data'!$D:$D,MATCH($A79,'Skills-LA_data'!$A:$A,0)))</f>
        <v>9.1</v>
      </c>
    </row>
    <row r="80" spans="1:4" x14ac:dyDescent="0.35">
      <c r="A80" s="10" t="s">
        <v>352</v>
      </c>
      <c r="B80" s="10" t="s">
        <v>353</v>
      </c>
      <c r="C80" s="6">
        <f>IFERROR(INDEX('Skills-miss_val_d_2020'!$E$2:$E$23,MATCH('Skills-all_inputs'!$A80,'Skills-miss_val_d_2020'!$A$2:$A$23,0)),
INDEX('Skills-LA_data'!$C:$C,MATCH($A80,'Skills-LA_data'!$A:$A,0)))</f>
        <v>4.7</v>
      </c>
      <c r="D80" s="6">
        <f>IFERROR(INDEX('Skills-miss_val_d_2019'!$E$2:$E$9,MATCH('Skills-all_inputs'!$A80,'Skills-miss_val_d_2019'!$A$2:$A$9,0)),
INDEX('Skills-LA_data'!$D:$D,MATCH($A80,'Skills-LA_data'!$A:$A,0)))</f>
        <v>4.9000000000000004</v>
      </c>
    </row>
    <row r="81" spans="1:4" x14ac:dyDescent="0.35">
      <c r="A81" s="10" t="s">
        <v>354</v>
      </c>
      <c r="B81" s="10" t="s">
        <v>355</v>
      </c>
      <c r="C81" s="6">
        <f>IFERROR(INDEX('Skills-miss_val_d_2020'!$E$2:$E$23,MATCH('Skills-all_inputs'!$A81,'Skills-miss_val_d_2020'!$A$2:$A$23,0)),
INDEX('Skills-LA_data'!$C:$C,MATCH($A81,'Skills-LA_data'!$A:$A,0)))</f>
        <v>6.7</v>
      </c>
      <c r="D81" s="6">
        <f>IFERROR(INDEX('Skills-miss_val_d_2019'!$E$2:$E$9,MATCH('Skills-all_inputs'!$A81,'Skills-miss_val_d_2019'!$A$2:$A$9,0)),
INDEX('Skills-LA_data'!$D:$D,MATCH($A81,'Skills-LA_data'!$A:$A,0)))</f>
        <v>3</v>
      </c>
    </row>
    <row r="82" spans="1:4" x14ac:dyDescent="0.35">
      <c r="A82" s="10" t="s">
        <v>356</v>
      </c>
      <c r="B82" s="10" t="s">
        <v>357</v>
      </c>
      <c r="C82" s="6">
        <f>IFERROR(INDEX('Skills-miss_val_d_2020'!$E$2:$E$23,MATCH('Skills-all_inputs'!$A82,'Skills-miss_val_d_2020'!$A$2:$A$23,0)),
INDEX('Skills-LA_data'!$C:$C,MATCH($A82,'Skills-LA_data'!$A:$A,0)))</f>
        <v>5</v>
      </c>
      <c r="D82" s="6">
        <f>IFERROR(INDEX('Skills-miss_val_d_2019'!$E$2:$E$9,MATCH('Skills-all_inputs'!$A82,'Skills-miss_val_d_2019'!$A$2:$A$9,0)),
INDEX('Skills-LA_data'!$D:$D,MATCH($A82,'Skills-LA_data'!$A:$A,0)))</f>
        <v>7.5</v>
      </c>
    </row>
    <row r="83" spans="1:4" x14ac:dyDescent="0.35">
      <c r="A83" s="10" t="s">
        <v>358</v>
      </c>
      <c r="B83" s="10" t="s">
        <v>359</v>
      </c>
      <c r="C83" s="6">
        <f>IFERROR(INDEX('Skills-miss_val_d_2020'!$E$2:$E$23,MATCH('Skills-all_inputs'!$A83,'Skills-miss_val_d_2020'!$A$2:$A$23,0)),
INDEX('Skills-LA_data'!$C:$C,MATCH($A83,'Skills-LA_data'!$A:$A,0)))</f>
        <v>5.3</v>
      </c>
      <c r="D83" s="6">
        <f>IFERROR(INDEX('Skills-miss_val_d_2019'!$E$2:$E$9,MATCH('Skills-all_inputs'!$A83,'Skills-miss_val_d_2019'!$A$2:$A$9,0)),
INDEX('Skills-LA_data'!$D:$D,MATCH($A83,'Skills-LA_data'!$A:$A,0)))</f>
        <v>3.6</v>
      </c>
    </row>
    <row r="84" spans="1:4" x14ac:dyDescent="0.35">
      <c r="A84" s="10" t="s">
        <v>360</v>
      </c>
      <c r="B84" s="10" t="s">
        <v>361</v>
      </c>
      <c r="C84" s="6">
        <f>IFERROR(INDEX('Skills-miss_val_d_2020'!$E$2:$E$23,MATCH('Skills-all_inputs'!$A84,'Skills-miss_val_d_2020'!$A$2:$A$23,0)),
INDEX('Skills-LA_data'!$C:$C,MATCH($A84,'Skills-LA_data'!$A:$A,0)))</f>
        <v>4.9000000000000004</v>
      </c>
      <c r="D84" s="6">
        <f>IFERROR(INDEX('Skills-miss_val_d_2019'!$E$2:$E$9,MATCH('Skills-all_inputs'!$A84,'Skills-miss_val_d_2019'!$A$2:$A$9,0)),
INDEX('Skills-LA_data'!$D:$D,MATCH($A84,'Skills-LA_data'!$A:$A,0)))</f>
        <v>6.6</v>
      </c>
    </row>
    <row r="85" spans="1:4" x14ac:dyDescent="0.35">
      <c r="A85" s="10" t="s">
        <v>362</v>
      </c>
      <c r="B85" s="10" t="s">
        <v>363</v>
      </c>
      <c r="C85" s="6">
        <f>IFERROR(INDEX('Skills-miss_val_d_2020'!$E$2:$E$23,MATCH('Skills-all_inputs'!$A85,'Skills-miss_val_d_2020'!$A$2:$A$23,0)),
INDEX('Skills-LA_data'!$C:$C,MATCH($A85,'Skills-LA_data'!$A:$A,0)))</f>
        <v>6.7</v>
      </c>
      <c r="D85" s="6">
        <f>IFERROR(INDEX('Skills-miss_val_d_2019'!$E$2:$E$9,MATCH('Skills-all_inputs'!$A85,'Skills-miss_val_d_2019'!$A$2:$A$9,0)),
INDEX('Skills-LA_data'!$D:$D,MATCH($A85,'Skills-LA_data'!$A:$A,0)))</f>
        <v>5</v>
      </c>
    </row>
    <row r="86" spans="1:4" x14ac:dyDescent="0.35">
      <c r="A86" s="10" t="s">
        <v>364</v>
      </c>
      <c r="B86" s="10" t="s">
        <v>365</v>
      </c>
      <c r="C86" s="6">
        <f>IFERROR(INDEX('Skills-miss_val_d_2020'!$E$2:$E$23,MATCH('Skills-all_inputs'!$A86,'Skills-miss_val_d_2020'!$A$2:$A$23,0)),
INDEX('Skills-LA_data'!$C:$C,MATCH($A86,'Skills-LA_data'!$A:$A,0)))</f>
        <v>7.8</v>
      </c>
      <c r="D86" s="6">
        <f>IFERROR(INDEX('Skills-miss_val_d_2019'!$E$2:$E$9,MATCH('Skills-all_inputs'!$A86,'Skills-miss_val_d_2019'!$A$2:$A$9,0)),
INDEX('Skills-LA_data'!$D:$D,MATCH($A86,'Skills-LA_data'!$A:$A,0)))</f>
        <v>9.5</v>
      </c>
    </row>
    <row r="87" spans="1:4" x14ac:dyDescent="0.35">
      <c r="A87" s="10" t="s">
        <v>366</v>
      </c>
      <c r="B87" s="10" t="s">
        <v>367</v>
      </c>
      <c r="C87" s="6">
        <f>IFERROR(INDEX('Skills-miss_val_d_2020'!$E$2:$E$23,MATCH('Skills-all_inputs'!$A87,'Skills-miss_val_d_2020'!$A$2:$A$23,0)),
INDEX('Skills-LA_data'!$C:$C,MATCH($A87,'Skills-LA_data'!$A:$A,0)))</f>
        <v>5.2</v>
      </c>
      <c r="D87" s="6">
        <f>IFERROR(INDEX('Skills-miss_val_d_2019'!$E$2:$E$9,MATCH('Skills-all_inputs'!$A87,'Skills-miss_val_d_2019'!$A$2:$A$9,0)),
INDEX('Skills-LA_data'!$D:$D,MATCH($A87,'Skills-LA_data'!$A:$A,0)))</f>
        <v>9.5</v>
      </c>
    </row>
    <row r="88" spans="1:4" x14ac:dyDescent="0.35">
      <c r="A88" s="10" t="s">
        <v>368</v>
      </c>
      <c r="B88" s="10" t="s">
        <v>369</v>
      </c>
      <c r="C88" s="6">
        <f>IFERROR(INDEX('Skills-miss_val_d_2020'!$E$2:$E$23,MATCH('Skills-all_inputs'!$A88,'Skills-miss_val_d_2020'!$A$2:$A$23,0)),
INDEX('Skills-LA_data'!$C:$C,MATCH($A88,'Skills-LA_data'!$A:$A,0)))</f>
        <v>4.8</v>
      </c>
      <c r="D88" s="6">
        <f>IFERROR(INDEX('Skills-miss_val_d_2019'!$E$2:$E$9,MATCH('Skills-all_inputs'!$A88,'Skills-miss_val_d_2019'!$A$2:$A$9,0)),
INDEX('Skills-LA_data'!$D:$D,MATCH($A88,'Skills-LA_data'!$A:$A,0)))</f>
        <v>7.4</v>
      </c>
    </row>
    <row r="89" spans="1:4" x14ac:dyDescent="0.35">
      <c r="A89" s="10" t="s">
        <v>370</v>
      </c>
      <c r="B89" s="10" t="s">
        <v>371</v>
      </c>
      <c r="C89" s="6">
        <f>IFERROR(INDEX('Skills-miss_val_d_2020'!$E$2:$E$23,MATCH('Skills-all_inputs'!$A89,'Skills-miss_val_d_2020'!$A$2:$A$23,0)),
INDEX('Skills-LA_data'!$C:$C,MATCH($A89,'Skills-LA_data'!$A:$A,0)))</f>
        <v>7.3</v>
      </c>
      <c r="D89" s="6">
        <f>IFERROR(INDEX('Skills-miss_val_d_2019'!$E$2:$E$9,MATCH('Skills-all_inputs'!$A89,'Skills-miss_val_d_2019'!$A$2:$A$9,0)),
INDEX('Skills-LA_data'!$D:$D,MATCH($A89,'Skills-LA_data'!$A:$A,0)))</f>
        <v>10.9</v>
      </c>
    </row>
    <row r="90" spans="1:4" x14ac:dyDescent="0.35">
      <c r="A90" s="10" t="s">
        <v>372</v>
      </c>
      <c r="B90" s="10" t="s">
        <v>373</v>
      </c>
      <c r="C90" s="6">
        <f>IFERROR(INDEX('Skills-miss_val_d_2020'!$E$2:$E$23,MATCH('Skills-all_inputs'!$A90,'Skills-miss_val_d_2020'!$A$2:$A$23,0)),
INDEX('Skills-LA_data'!$C:$C,MATCH($A90,'Skills-LA_data'!$A:$A,0)))</f>
        <v>5.0999999999999996</v>
      </c>
      <c r="D90" s="6">
        <f>IFERROR(INDEX('Skills-miss_val_d_2019'!$E$2:$E$9,MATCH('Skills-all_inputs'!$A90,'Skills-miss_val_d_2019'!$A$2:$A$9,0)),
INDEX('Skills-LA_data'!$D:$D,MATCH($A90,'Skills-LA_data'!$A:$A,0)))</f>
        <v>4.5</v>
      </c>
    </row>
    <row r="91" spans="1:4" x14ac:dyDescent="0.35">
      <c r="A91" s="10" t="s">
        <v>374</v>
      </c>
      <c r="B91" s="10" t="s">
        <v>375</v>
      </c>
      <c r="C91" s="6">
        <f>IFERROR(INDEX('Skills-miss_val_d_2020'!$E$2:$E$23,MATCH('Skills-all_inputs'!$A91,'Skills-miss_val_d_2020'!$A$2:$A$23,0)),
INDEX('Skills-LA_data'!$C:$C,MATCH($A91,'Skills-LA_data'!$A:$A,0)))</f>
        <v>4.3</v>
      </c>
      <c r="D91" s="6">
        <f>IFERROR(INDEX('Skills-miss_val_d_2019'!$E$2:$E$9,MATCH('Skills-all_inputs'!$A91,'Skills-miss_val_d_2019'!$A$2:$A$9,0)),
INDEX('Skills-LA_data'!$D:$D,MATCH($A91,'Skills-LA_data'!$A:$A,0)))</f>
        <v>6.4</v>
      </c>
    </row>
    <row r="92" spans="1:4" x14ac:dyDescent="0.35">
      <c r="A92" s="10" t="s">
        <v>376</v>
      </c>
      <c r="B92" s="10" t="s">
        <v>377</v>
      </c>
      <c r="C92" s="6">
        <f>IFERROR(INDEX('Skills-miss_val_d_2020'!$E$2:$E$23,MATCH('Skills-all_inputs'!$A92,'Skills-miss_val_d_2020'!$A$2:$A$23,0)),
INDEX('Skills-LA_data'!$C:$C,MATCH($A92,'Skills-LA_data'!$A:$A,0)))</f>
        <v>11.3</v>
      </c>
      <c r="D92" s="6">
        <f>IFERROR(INDEX('Skills-miss_val_d_2019'!$E$2:$E$9,MATCH('Skills-all_inputs'!$A92,'Skills-miss_val_d_2019'!$A$2:$A$9,0)),
INDEX('Skills-LA_data'!$D:$D,MATCH($A92,'Skills-LA_data'!$A:$A,0)))</f>
        <v>16.399999999999999</v>
      </c>
    </row>
    <row r="93" spans="1:4" x14ac:dyDescent="0.35">
      <c r="A93" s="10" t="s">
        <v>378</v>
      </c>
      <c r="B93" s="10" t="s">
        <v>379</v>
      </c>
      <c r="C93" s="6">
        <f>IFERROR(INDEX('Skills-miss_val_d_2020'!$E$2:$E$23,MATCH('Skills-all_inputs'!$A93,'Skills-miss_val_d_2020'!$A$2:$A$23,0)),
INDEX('Skills-LA_data'!$C:$C,MATCH($A93,'Skills-LA_data'!$A:$A,0)))</f>
        <v>8.8000000000000007</v>
      </c>
      <c r="D93" s="6">
        <f>IFERROR(INDEX('Skills-miss_val_d_2019'!$E$2:$E$9,MATCH('Skills-all_inputs'!$A93,'Skills-miss_val_d_2019'!$A$2:$A$9,0)),
INDEX('Skills-LA_data'!$D:$D,MATCH($A93,'Skills-LA_data'!$A:$A,0)))</f>
        <v>9</v>
      </c>
    </row>
    <row r="94" spans="1:4" x14ac:dyDescent="0.35">
      <c r="A94" s="10" t="s">
        <v>380</v>
      </c>
      <c r="B94" s="10" t="s">
        <v>381</v>
      </c>
      <c r="C94" s="6">
        <f>IFERROR(INDEX('Skills-miss_val_d_2020'!$E$2:$E$23,MATCH('Skills-all_inputs'!$A94,'Skills-miss_val_d_2020'!$A$2:$A$23,0)),
INDEX('Skills-LA_data'!$C:$C,MATCH($A94,'Skills-LA_data'!$A:$A,0)))</f>
        <v>5</v>
      </c>
      <c r="D94" s="6">
        <f>IFERROR(INDEX('Skills-miss_val_d_2019'!$E$2:$E$9,MATCH('Skills-all_inputs'!$A94,'Skills-miss_val_d_2019'!$A$2:$A$9,0)),
INDEX('Skills-LA_data'!$D:$D,MATCH($A94,'Skills-LA_data'!$A:$A,0)))</f>
        <v>7.9</v>
      </c>
    </row>
    <row r="95" spans="1:4" x14ac:dyDescent="0.35">
      <c r="A95" s="10" t="s">
        <v>382</v>
      </c>
      <c r="B95" s="10" t="s">
        <v>383</v>
      </c>
      <c r="C95" s="6">
        <f>IFERROR(INDEX('Skills-miss_val_d_2020'!$E$2:$E$23,MATCH('Skills-all_inputs'!$A95,'Skills-miss_val_d_2020'!$A$2:$A$23,0)),
INDEX('Skills-LA_data'!$C:$C,MATCH($A95,'Skills-LA_data'!$A:$A,0)))</f>
        <v>6.8</v>
      </c>
      <c r="D95" s="6">
        <f>IFERROR(INDEX('Skills-miss_val_d_2019'!$E$2:$E$9,MATCH('Skills-all_inputs'!$A95,'Skills-miss_val_d_2019'!$A$2:$A$9,0)),
INDEX('Skills-LA_data'!$D:$D,MATCH($A95,'Skills-LA_data'!$A:$A,0)))</f>
        <v>8.1</v>
      </c>
    </row>
    <row r="96" spans="1:4" x14ac:dyDescent="0.35">
      <c r="A96" s="10" t="s">
        <v>384</v>
      </c>
      <c r="B96" s="10" t="s">
        <v>385</v>
      </c>
      <c r="C96" s="6">
        <f>IFERROR(INDEX('Skills-miss_val_d_2020'!$E$2:$E$23,MATCH('Skills-all_inputs'!$A96,'Skills-miss_val_d_2020'!$A$2:$A$23,0)),
INDEX('Skills-LA_data'!$C:$C,MATCH($A96,'Skills-LA_data'!$A:$A,0)))</f>
        <v>8.6</v>
      </c>
      <c r="D96" s="6">
        <f>IFERROR(INDEX('Skills-miss_val_d_2019'!$E$2:$E$9,MATCH('Skills-all_inputs'!$A96,'Skills-miss_val_d_2019'!$A$2:$A$9,0)),
INDEX('Skills-LA_data'!$D:$D,MATCH($A96,'Skills-LA_data'!$A:$A,0)))</f>
        <v>9.1</v>
      </c>
    </row>
    <row r="97" spans="1:4" x14ac:dyDescent="0.35">
      <c r="A97" s="10" t="s">
        <v>386</v>
      </c>
      <c r="B97" s="10" t="s">
        <v>387</v>
      </c>
      <c r="C97" s="6">
        <f>IFERROR(INDEX('Skills-miss_val_d_2020'!$E$2:$E$23,MATCH('Skills-all_inputs'!$A97,'Skills-miss_val_d_2020'!$A$2:$A$23,0)),
INDEX('Skills-LA_data'!$C:$C,MATCH($A97,'Skills-LA_data'!$A:$A,0)))</f>
        <v>5.5</v>
      </c>
      <c r="D97" s="6">
        <f>IFERROR(INDEX('Skills-miss_val_d_2019'!$E$2:$E$9,MATCH('Skills-all_inputs'!$A97,'Skills-miss_val_d_2019'!$A$2:$A$9,0)),
INDEX('Skills-LA_data'!$D:$D,MATCH($A97,'Skills-LA_data'!$A:$A,0)))</f>
        <v>5.2</v>
      </c>
    </row>
    <row r="98" spans="1:4" x14ac:dyDescent="0.35">
      <c r="A98" s="10" t="s">
        <v>388</v>
      </c>
      <c r="B98" s="10" t="s">
        <v>389</v>
      </c>
      <c r="C98" s="6">
        <f>IFERROR(INDEX('Skills-miss_val_d_2020'!$E$2:$E$23,MATCH('Skills-all_inputs'!$A98,'Skills-miss_val_d_2020'!$A$2:$A$23,0)),
INDEX('Skills-LA_data'!$C:$C,MATCH($A98,'Skills-LA_data'!$A:$A,0)))</f>
        <v>8.1</v>
      </c>
      <c r="D98" s="6">
        <f>IFERROR(INDEX('Skills-miss_val_d_2019'!$E$2:$E$9,MATCH('Skills-all_inputs'!$A98,'Skills-miss_val_d_2019'!$A$2:$A$9,0)),
INDEX('Skills-LA_data'!$D:$D,MATCH($A98,'Skills-LA_data'!$A:$A,0)))</f>
        <v>4</v>
      </c>
    </row>
    <row r="99" spans="1:4" x14ac:dyDescent="0.35">
      <c r="A99" s="10" t="s">
        <v>390</v>
      </c>
      <c r="B99" s="10" t="s">
        <v>391</v>
      </c>
      <c r="C99" s="6">
        <f>IFERROR(INDEX('Skills-miss_val_d_2020'!$E$2:$E$23,MATCH('Skills-all_inputs'!$A99,'Skills-miss_val_d_2020'!$A$2:$A$23,0)),
INDEX('Skills-LA_data'!$C:$C,MATCH($A99,'Skills-LA_data'!$A:$A,0)))</f>
        <v>7.6</v>
      </c>
      <c r="D99" s="6">
        <f>IFERROR(INDEX('Skills-miss_val_d_2019'!$E$2:$E$9,MATCH('Skills-all_inputs'!$A99,'Skills-miss_val_d_2019'!$A$2:$A$9,0)),
INDEX('Skills-LA_data'!$D:$D,MATCH($A99,'Skills-LA_data'!$A:$A,0)))</f>
        <v>5.7</v>
      </c>
    </row>
    <row r="100" spans="1:4" x14ac:dyDescent="0.35">
      <c r="A100" s="10" t="s">
        <v>392</v>
      </c>
      <c r="B100" s="10" t="s">
        <v>393</v>
      </c>
      <c r="C100" s="6">
        <f>IFERROR(INDEX('Skills-miss_val_d_2020'!$E$2:$E$23,MATCH('Skills-all_inputs'!$A100,'Skills-miss_val_d_2020'!$A$2:$A$23,0)),
INDEX('Skills-LA_data'!$C:$C,MATCH($A100,'Skills-LA_data'!$A:$A,0)))</f>
        <v>1.8</v>
      </c>
      <c r="D100" s="6">
        <f>IFERROR(INDEX('Skills-miss_val_d_2019'!$E$2:$E$9,MATCH('Skills-all_inputs'!$A100,'Skills-miss_val_d_2019'!$A$2:$A$9,0)),
INDEX('Skills-LA_data'!$D:$D,MATCH($A100,'Skills-LA_data'!$A:$A,0)))</f>
        <v>2.4</v>
      </c>
    </row>
    <row r="101" spans="1:4" x14ac:dyDescent="0.35">
      <c r="A101" s="10" t="s">
        <v>394</v>
      </c>
      <c r="B101" s="10" t="s">
        <v>395</v>
      </c>
      <c r="C101" s="6">
        <f>IFERROR(INDEX('Skills-miss_val_d_2020'!$E$2:$E$23,MATCH('Skills-all_inputs'!$A101,'Skills-miss_val_d_2020'!$A$2:$A$23,0)),
INDEX('Skills-LA_data'!$C:$C,MATCH($A101,'Skills-LA_data'!$A:$A,0)))</f>
        <v>4.7</v>
      </c>
      <c r="D101" s="6">
        <f>IFERROR(INDEX('Skills-miss_val_d_2019'!$E$2:$E$9,MATCH('Skills-all_inputs'!$A101,'Skills-miss_val_d_2019'!$A$2:$A$9,0)),
INDEX('Skills-LA_data'!$D:$D,MATCH($A101,'Skills-LA_data'!$A:$A,0)))</f>
        <v>3.7</v>
      </c>
    </row>
    <row r="102" spans="1:4" x14ac:dyDescent="0.35">
      <c r="A102" s="10" t="s">
        <v>396</v>
      </c>
      <c r="B102" s="10" t="s">
        <v>397</v>
      </c>
      <c r="C102" s="6">
        <f>IFERROR(INDEX('Skills-miss_val_d_2020'!$E$2:$E$23,MATCH('Skills-all_inputs'!$A102,'Skills-miss_val_d_2020'!$A$2:$A$23,0)),
INDEX('Skills-LA_data'!$C:$C,MATCH($A102,'Skills-LA_data'!$A:$A,0)))</f>
        <v>8.4</v>
      </c>
      <c r="D102" s="6">
        <f>IFERROR(INDEX('Skills-miss_val_d_2019'!$E$2:$E$9,MATCH('Skills-all_inputs'!$A102,'Skills-miss_val_d_2019'!$A$2:$A$9,0)),
INDEX('Skills-LA_data'!$D:$D,MATCH($A102,'Skills-LA_data'!$A:$A,0)))</f>
        <v>8.5</v>
      </c>
    </row>
    <row r="103" spans="1:4" x14ac:dyDescent="0.35">
      <c r="A103" s="10" t="s">
        <v>398</v>
      </c>
      <c r="B103" s="10" t="s">
        <v>399</v>
      </c>
      <c r="C103" s="6">
        <f>IFERROR(INDEX('Skills-miss_val_d_2020'!$E$2:$E$23,MATCH('Skills-all_inputs'!$A103,'Skills-miss_val_d_2020'!$A$2:$A$23,0)),
INDEX('Skills-LA_data'!$C:$C,MATCH($A103,'Skills-LA_data'!$A:$A,0)))</f>
        <v>6.9</v>
      </c>
      <c r="D103" s="6">
        <f>IFERROR(INDEX('Skills-miss_val_d_2019'!$E$2:$E$9,MATCH('Skills-all_inputs'!$A103,'Skills-miss_val_d_2019'!$A$2:$A$9,0)),
INDEX('Skills-LA_data'!$D:$D,MATCH($A103,'Skills-LA_data'!$A:$A,0)))</f>
        <v>7.6</v>
      </c>
    </row>
    <row r="104" spans="1:4" x14ac:dyDescent="0.35">
      <c r="A104" s="10" t="s">
        <v>400</v>
      </c>
      <c r="B104" s="10" t="s">
        <v>401</v>
      </c>
      <c r="C104" s="6">
        <f>IFERROR(INDEX('Skills-miss_val_d_2020'!$E$2:$E$23,MATCH('Skills-all_inputs'!$A104,'Skills-miss_val_d_2020'!$A$2:$A$23,0)),
INDEX('Skills-LA_data'!$C:$C,MATCH($A104,'Skills-LA_data'!$A:$A,0)))</f>
        <v>5.5</v>
      </c>
      <c r="D104" s="6">
        <f>IFERROR(INDEX('Skills-miss_val_d_2019'!$E$2:$E$9,MATCH('Skills-all_inputs'!$A104,'Skills-miss_val_d_2019'!$A$2:$A$9,0)),
INDEX('Skills-LA_data'!$D:$D,MATCH($A104,'Skills-LA_data'!$A:$A,0)))</f>
        <v>6.4</v>
      </c>
    </row>
    <row r="105" spans="1:4" x14ac:dyDescent="0.35">
      <c r="A105" s="10" t="s">
        <v>402</v>
      </c>
      <c r="B105" s="10" t="s">
        <v>403</v>
      </c>
      <c r="C105" s="6">
        <f>IFERROR(INDEX('Skills-miss_val_d_2020'!$E$2:$E$23,MATCH('Skills-all_inputs'!$A105,'Skills-miss_val_d_2020'!$A$2:$A$23,0)),
INDEX('Skills-LA_data'!$C:$C,MATCH($A105,'Skills-LA_data'!$A:$A,0)))</f>
        <v>4.5</v>
      </c>
      <c r="D105" s="6">
        <f>IFERROR(INDEX('Skills-miss_val_d_2019'!$E$2:$E$9,MATCH('Skills-all_inputs'!$A105,'Skills-miss_val_d_2019'!$A$2:$A$9,0)),
INDEX('Skills-LA_data'!$D:$D,MATCH($A105,'Skills-LA_data'!$A:$A,0)))</f>
        <v>8.6999999999999993</v>
      </c>
    </row>
    <row r="106" spans="1:4" x14ac:dyDescent="0.35">
      <c r="A106" s="10" t="s">
        <v>404</v>
      </c>
      <c r="B106" s="10" t="s">
        <v>405</v>
      </c>
      <c r="C106" s="6">
        <f>IFERROR(INDEX('Skills-miss_val_d_2020'!$E$2:$E$23,MATCH('Skills-all_inputs'!$A106,'Skills-miss_val_d_2020'!$A$2:$A$23,0)),
INDEX('Skills-LA_data'!$C:$C,MATCH($A106,'Skills-LA_data'!$A:$A,0)))</f>
        <v>10.1</v>
      </c>
      <c r="D106" s="6">
        <f>IFERROR(INDEX('Skills-miss_val_d_2019'!$E$2:$E$9,MATCH('Skills-all_inputs'!$A106,'Skills-miss_val_d_2019'!$A$2:$A$9,0)),
INDEX('Skills-LA_data'!$D:$D,MATCH($A106,'Skills-LA_data'!$A:$A,0)))</f>
        <v>8.6</v>
      </c>
    </row>
    <row r="107" spans="1:4" x14ac:dyDescent="0.35">
      <c r="A107" s="10" t="s">
        <v>406</v>
      </c>
      <c r="B107" s="10" t="s">
        <v>407</v>
      </c>
      <c r="C107" s="6">
        <f>IFERROR(INDEX('Skills-miss_val_d_2020'!$E$2:$E$23,MATCH('Skills-all_inputs'!$A107,'Skills-miss_val_d_2020'!$A$2:$A$23,0)),
INDEX('Skills-LA_data'!$C:$C,MATCH($A107,'Skills-LA_data'!$A:$A,0)))</f>
        <v>4.8</v>
      </c>
      <c r="D107" s="6">
        <f>IFERROR(INDEX('Skills-miss_val_d_2019'!$E$2:$E$9,MATCH('Skills-all_inputs'!$A107,'Skills-miss_val_d_2019'!$A$2:$A$9,0)),
INDEX('Skills-LA_data'!$D:$D,MATCH($A107,'Skills-LA_data'!$A:$A,0)))</f>
        <v>6</v>
      </c>
    </row>
    <row r="108" spans="1:4" x14ac:dyDescent="0.35">
      <c r="A108" s="10" t="s">
        <v>408</v>
      </c>
      <c r="B108" s="10" t="s">
        <v>409</v>
      </c>
      <c r="C108" s="6">
        <f>IFERROR(INDEX('Skills-miss_val_d_2020'!$E$2:$E$23,MATCH('Skills-all_inputs'!$A108,'Skills-miss_val_d_2020'!$A$2:$A$23,0)),
INDEX('Skills-LA_data'!$C:$C,MATCH($A108,'Skills-LA_data'!$A:$A,0)))</f>
        <v>8.6999999999999993</v>
      </c>
      <c r="D108" s="6">
        <f>IFERROR(INDEX('Skills-miss_val_d_2019'!$E$2:$E$9,MATCH('Skills-all_inputs'!$A108,'Skills-miss_val_d_2019'!$A$2:$A$9,0)),
INDEX('Skills-LA_data'!$D:$D,MATCH($A108,'Skills-LA_data'!$A:$A,0)))</f>
        <v>5.4</v>
      </c>
    </row>
    <row r="109" spans="1:4" x14ac:dyDescent="0.35">
      <c r="A109" s="10" t="s">
        <v>410</v>
      </c>
      <c r="B109" s="10" t="s">
        <v>411</v>
      </c>
      <c r="C109" s="6">
        <f>IFERROR(INDEX('Skills-miss_val_d_2020'!$E$2:$E$23,MATCH('Skills-all_inputs'!$A109,'Skills-miss_val_d_2020'!$A$2:$A$23,0)),
INDEX('Skills-LA_data'!$C:$C,MATCH($A109,'Skills-LA_data'!$A:$A,0)))</f>
        <v>3.4</v>
      </c>
      <c r="D109" s="6">
        <f>IFERROR(INDEX('Skills-miss_val_d_2019'!$E$2:$E$9,MATCH('Skills-all_inputs'!$A109,'Skills-miss_val_d_2019'!$A$2:$A$9,0)),
INDEX('Skills-LA_data'!$D:$D,MATCH($A109,'Skills-LA_data'!$A:$A,0)))</f>
        <v>4.8</v>
      </c>
    </row>
    <row r="110" spans="1:4" x14ac:dyDescent="0.35">
      <c r="A110" s="10" t="s">
        <v>412</v>
      </c>
      <c r="B110" s="10" t="s">
        <v>413</v>
      </c>
      <c r="C110" s="6">
        <f>IFERROR(INDEX('Skills-miss_val_d_2020'!$E$2:$E$23,MATCH('Skills-all_inputs'!$A110,'Skills-miss_val_d_2020'!$A$2:$A$23,0)),
INDEX('Skills-LA_data'!$C:$C,MATCH($A110,'Skills-LA_data'!$A:$A,0)))</f>
        <v>2.2999999999999998</v>
      </c>
      <c r="D110" s="6">
        <f>IFERROR(INDEX('Skills-miss_val_d_2019'!$E$2:$E$9,MATCH('Skills-all_inputs'!$A110,'Skills-miss_val_d_2019'!$A$2:$A$9,0)),
INDEX('Skills-LA_data'!$D:$D,MATCH($A110,'Skills-LA_data'!$A:$A,0)))</f>
        <v>4.2</v>
      </c>
    </row>
    <row r="111" spans="1:4" x14ac:dyDescent="0.35">
      <c r="A111" s="10" t="s">
        <v>414</v>
      </c>
      <c r="B111" s="10" t="s">
        <v>415</v>
      </c>
      <c r="C111" s="6">
        <f>IFERROR(INDEX('Skills-miss_val_d_2020'!$E$2:$E$23,MATCH('Skills-all_inputs'!$A111,'Skills-miss_val_d_2020'!$A$2:$A$23,0)),
INDEX('Skills-LA_data'!$C:$C,MATCH($A111,'Skills-LA_data'!$A:$A,0)))</f>
        <v>3.3</v>
      </c>
      <c r="D111" s="6">
        <f>IFERROR(INDEX('Skills-miss_val_d_2019'!$E$2:$E$9,MATCH('Skills-all_inputs'!$A111,'Skills-miss_val_d_2019'!$A$2:$A$9,0)),
INDEX('Skills-LA_data'!$D:$D,MATCH($A111,'Skills-LA_data'!$A:$A,0)))</f>
        <v>9.4</v>
      </c>
    </row>
    <row r="112" spans="1:4" x14ac:dyDescent="0.35">
      <c r="A112" s="10" t="s">
        <v>416</v>
      </c>
      <c r="B112" s="10" t="s">
        <v>417</v>
      </c>
      <c r="C112" s="6">
        <f>IFERROR(INDEX('Skills-miss_val_d_2020'!$E$2:$E$23,MATCH('Skills-all_inputs'!$A112,'Skills-miss_val_d_2020'!$A$2:$A$23,0)),
INDEX('Skills-LA_data'!$C:$C,MATCH($A112,'Skills-LA_data'!$A:$A,0)))</f>
        <v>7.1</v>
      </c>
      <c r="D112" s="6">
        <f>IFERROR(INDEX('Skills-miss_val_d_2019'!$E$2:$E$9,MATCH('Skills-all_inputs'!$A112,'Skills-miss_val_d_2019'!$A$2:$A$9,0)),
INDEX('Skills-LA_data'!$D:$D,MATCH($A112,'Skills-LA_data'!$A:$A,0)))</f>
        <v>4.7</v>
      </c>
    </row>
    <row r="113" spans="1:4" x14ac:dyDescent="0.35">
      <c r="A113" s="10" t="s">
        <v>418</v>
      </c>
      <c r="B113" s="10" t="s">
        <v>419</v>
      </c>
      <c r="C113" s="6">
        <f>IFERROR(INDEX('Skills-miss_val_d_2020'!$E$2:$E$23,MATCH('Skills-all_inputs'!$A113,'Skills-miss_val_d_2020'!$A$2:$A$23,0)),
INDEX('Skills-LA_data'!$C:$C,MATCH($A113,'Skills-LA_data'!$A:$A,0)))</f>
        <v>3.8</v>
      </c>
      <c r="D113" s="6">
        <f>IFERROR(INDEX('Skills-miss_val_d_2019'!$E$2:$E$9,MATCH('Skills-all_inputs'!$A113,'Skills-miss_val_d_2019'!$A$2:$A$9,0)),
INDEX('Skills-LA_data'!$D:$D,MATCH($A113,'Skills-LA_data'!$A:$A,0)))</f>
        <v>9.1999999999999993</v>
      </c>
    </row>
    <row r="114" spans="1:4" x14ac:dyDescent="0.35">
      <c r="A114" s="10" t="s">
        <v>420</v>
      </c>
      <c r="B114" s="10" t="s">
        <v>421</v>
      </c>
      <c r="C114" s="6">
        <f>IFERROR(INDEX('Skills-miss_val_d_2020'!$E$2:$E$23,MATCH('Skills-all_inputs'!$A114,'Skills-miss_val_d_2020'!$A$2:$A$23,0)),
INDEX('Skills-LA_data'!$C:$C,MATCH($A114,'Skills-LA_data'!$A:$A,0)))</f>
        <v>7</v>
      </c>
      <c r="D114" s="6">
        <f>IFERROR(INDEX('Skills-miss_val_d_2019'!$E$2:$E$9,MATCH('Skills-all_inputs'!$A114,'Skills-miss_val_d_2019'!$A$2:$A$9,0)),
INDEX('Skills-LA_data'!$D:$D,MATCH($A114,'Skills-LA_data'!$A:$A,0)))</f>
        <v>4.0999999999999996</v>
      </c>
    </row>
    <row r="115" spans="1:4" x14ac:dyDescent="0.35">
      <c r="A115" s="10" t="s">
        <v>422</v>
      </c>
      <c r="B115" s="10" t="s">
        <v>423</v>
      </c>
      <c r="C115" s="6">
        <f>IFERROR(INDEX('Skills-miss_val_d_2020'!$E$2:$E$23,MATCH('Skills-all_inputs'!$A115,'Skills-miss_val_d_2020'!$A$2:$A$23,0)),
INDEX('Skills-LA_data'!$C:$C,MATCH($A115,'Skills-LA_data'!$A:$A,0)))</f>
        <v>5.5</v>
      </c>
      <c r="D115" s="6">
        <f>IFERROR(INDEX('Skills-miss_val_d_2019'!$E$2:$E$9,MATCH('Skills-all_inputs'!$A115,'Skills-miss_val_d_2019'!$A$2:$A$9,0)),
INDEX('Skills-LA_data'!$D:$D,MATCH($A115,'Skills-LA_data'!$A:$A,0)))</f>
        <v>2.2999999999999998</v>
      </c>
    </row>
    <row r="116" spans="1:4" x14ac:dyDescent="0.35">
      <c r="A116" s="10" t="s">
        <v>424</v>
      </c>
      <c r="B116" s="10" t="s">
        <v>425</v>
      </c>
      <c r="C116" s="6">
        <f>IFERROR(INDEX('Skills-miss_val_d_2020'!$E$2:$E$23,MATCH('Skills-all_inputs'!$A116,'Skills-miss_val_d_2020'!$A$2:$A$23,0)),
INDEX('Skills-LA_data'!$C:$C,MATCH($A116,'Skills-LA_data'!$A:$A,0)))</f>
        <v>3.8</v>
      </c>
      <c r="D116" s="6">
        <f>IFERROR(INDEX('Skills-miss_val_d_2019'!$E$2:$E$9,MATCH('Skills-all_inputs'!$A116,'Skills-miss_val_d_2019'!$A$2:$A$9,0)),
INDEX('Skills-LA_data'!$D:$D,MATCH($A116,'Skills-LA_data'!$A:$A,0)))</f>
        <v>3</v>
      </c>
    </row>
    <row r="117" spans="1:4" x14ac:dyDescent="0.35">
      <c r="A117" s="10" t="s">
        <v>426</v>
      </c>
      <c r="B117" s="10" t="s">
        <v>427</v>
      </c>
      <c r="C117" s="6">
        <f>IFERROR(INDEX('Skills-miss_val_d_2020'!$E$2:$E$23,MATCH('Skills-all_inputs'!$A117,'Skills-miss_val_d_2020'!$A$2:$A$23,0)),
INDEX('Skills-LA_data'!$C:$C,MATCH($A117,'Skills-LA_data'!$A:$A,0)))</f>
        <v>10.4</v>
      </c>
      <c r="D117" s="6">
        <f>IFERROR(INDEX('Skills-miss_val_d_2019'!$E$2:$E$9,MATCH('Skills-all_inputs'!$A117,'Skills-miss_val_d_2019'!$A$2:$A$9,0)),
INDEX('Skills-LA_data'!$D:$D,MATCH($A117,'Skills-LA_data'!$A:$A,0)))</f>
        <v>16.5</v>
      </c>
    </row>
    <row r="118" spans="1:4" x14ac:dyDescent="0.35">
      <c r="A118" s="10" t="s">
        <v>428</v>
      </c>
      <c r="B118" s="10" t="s">
        <v>429</v>
      </c>
      <c r="C118" s="6">
        <f>IFERROR(INDEX('Skills-miss_val_d_2020'!$E$2:$E$23,MATCH('Skills-all_inputs'!$A118,'Skills-miss_val_d_2020'!$A$2:$A$23,0)),
INDEX('Skills-LA_data'!$C:$C,MATCH($A118,'Skills-LA_data'!$A:$A,0)))</f>
        <v>3.4</v>
      </c>
      <c r="D118" s="6">
        <f>IFERROR(INDEX('Skills-miss_val_d_2019'!$E$2:$E$9,MATCH('Skills-all_inputs'!$A118,'Skills-miss_val_d_2019'!$A$2:$A$9,0)),
INDEX('Skills-LA_data'!$D:$D,MATCH($A118,'Skills-LA_data'!$A:$A,0)))</f>
        <v>1.9</v>
      </c>
    </row>
    <row r="119" spans="1:4" x14ac:dyDescent="0.35">
      <c r="A119" s="10" t="s">
        <v>430</v>
      </c>
      <c r="B119" s="10" t="s">
        <v>431</v>
      </c>
      <c r="C119" s="6">
        <f>IFERROR(INDEX('Skills-miss_val_d_2020'!$E$2:$E$23,MATCH('Skills-all_inputs'!$A119,'Skills-miss_val_d_2020'!$A$2:$A$23,0)),
INDEX('Skills-LA_data'!$C:$C,MATCH($A119,'Skills-LA_data'!$A:$A,0)))</f>
        <v>5.7</v>
      </c>
      <c r="D119" s="6">
        <f>IFERROR(INDEX('Skills-miss_val_d_2019'!$E$2:$E$9,MATCH('Skills-all_inputs'!$A119,'Skills-miss_val_d_2019'!$A$2:$A$9,0)),
INDEX('Skills-LA_data'!$D:$D,MATCH($A119,'Skills-LA_data'!$A:$A,0)))</f>
        <v>4.5</v>
      </c>
    </row>
    <row r="120" spans="1:4" x14ac:dyDescent="0.35">
      <c r="A120" s="10" t="s">
        <v>432</v>
      </c>
      <c r="B120" s="10" t="s">
        <v>433</v>
      </c>
      <c r="C120" s="6">
        <f>IFERROR(INDEX('Skills-miss_val_d_2020'!$E$2:$E$23,MATCH('Skills-all_inputs'!$A120,'Skills-miss_val_d_2020'!$A$2:$A$23,0)),
INDEX('Skills-LA_data'!$C:$C,MATCH($A120,'Skills-LA_data'!$A:$A,0)))</f>
        <v>5.9</v>
      </c>
      <c r="D120" s="6">
        <f>IFERROR(INDEX('Skills-miss_val_d_2019'!$E$2:$E$9,MATCH('Skills-all_inputs'!$A120,'Skills-miss_val_d_2019'!$A$2:$A$9,0)),
INDEX('Skills-LA_data'!$D:$D,MATCH($A120,'Skills-LA_data'!$A:$A,0)))</f>
        <v>7.3</v>
      </c>
    </row>
    <row r="121" spans="1:4" x14ac:dyDescent="0.35">
      <c r="A121" s="10" t="s">
        <v>434</v>
      </c>
      <c r="B121" s="10" t="s">
        <v>435</v>
      </c>
      <c r="C121" s="6">
        <f>IFERROR(INDEX('Skills-miss_val_d_2020'!$E$2:$E$23,MATCH('Skills-all_inputs'!$A121,'Skills-miss_val_d_2020'!$A$2:$A$23,0)),
INDEX('Skills-LA_data'!$C:$C,MATCH($A121,'Skills-LA_data'!$A:$A,0)))</f>
        <v>8.1</v>
      </c>
      <c r="D121" s="6">
        <f>IFERROR(INDEX('Skills-miss_val_d_2019'!$E$2:$E$9,MATCH('Skills-all_inputs'!$A121,'Skills-miss_val_d_2019'!$A$2:$A$9,0)),
INDEX('Skills-LA_data'!$D:$D,MATCH($A121,'Skills-LA_data'!$A:$A,0)))</f>
        <v>7.6</v>
      </c>
    </row>
    <row r="122" spans="1:4" x14ac:dyDescent="0.35">
      <c r="A122" s="10" t="s">
        <v>436</v>
      </c>
      <c r="B122" s="10" t="s">
        <v>437</v>
      </c>
      <c r="C122" s="6">
        <f>IFERROR(INDEX('Skills-miss_val_d_2020'!$E$2:$E$23,MATCH('Skills-all_inputs'!$A122,'Skills-miss_val_d_2020'!$A$2:$A$23,0)),
INDEX('Skills-LA_data'!$C:$C,MATCH($A122,'Skills-LA_data'!$A:$A,0)))</f>
        <v>9.5</v>
      </c>
      <c r="D122" s="6">
        <f>IFERROR(INDEX('Skills-miss_val_d_2019'!$E$2:$E$9,MATCH('Skills-all_inputs'!$A122,'Skills-miss_val_d_2019'!$A$2:$A$9,0)),
INDEX('Skills-LA_data'!$D:$D,MATCH($A122,'Skills-LA_data'!$A:$A,0)))</f>
        <v>8</v>
      </c>
    </row>
    <row r="123" spans="1:4" x14ac:dyDescent="0.35">
      <c r="A123" s="10" t="s">
        <v>438</v>
      </c>
      <c r="B123" s="10" t="s">
        <v>439</v>
      </c>
      <c r="C123" s="6">
        <f>IFERROR(INDEX('Skills-miss_val_d_2020'!$E$2:$E$23,MATCH('Skills-all_inputs'!$A123,'Skills-miss_val_d_2020'!$A$2:$A$23,0)),
INDEX('Skills-LA_data'!$C:$C,MATCH($A123,'Skills-LA_data'!$A:$A,0)))</f>
        <v>5.4</v>
      </c>
      <c r="D123" s="6">
        <f>IFERROR(INDEX('Skills-miss_val_d_2019'!$E$2:$E$9,MATCH('Skills-all_inputs'!$A123,'Skills-miss_val_d_2019'!$A$2:$A$9,0)),
INDEX('Skills-LA_data'!$D:$D,MATCH($A123,'Skills-LA_data'!$A:$A,0)))</f>
        <v>4.8</v>
      </c>
    </row>
    <row r="124" spans="1:4" x14ac:dyDescent="0.35">
      <c r="A124" s="10" t="s">
        <v>440</v>
      </c>
      <c r="B124" s="10" t="s">
        <v>441</v>
      </c>
      <c r="C124" s="6">
        <f>IFERROR(INDEX('Skills-miss_val_d_2020'!$E$2:$E$23,MATCH('Skills-all_inputs'!$A124,'Skills-miss_val_d_2020'!$A$2:$A$23,0)),
INDEX('Skills-LA_data'!$C:$C,MATCH($A124,'Skills-LA_data'!$A:$A,0)))</f>
        <v>7.4</v>
      </c>
      <c r="D124" s="6">
        <f>IFERROR(INDEX('Skills-miss_val_d_2019'!$E$2:$E$9,MATCH('Skills-all_inputs'!$A124,'Skills-miss_val_d_2019'!$A$2:$A$9,0)),
INDEX('Skills-LA_data'!$D:$D,MATCH($A124,'Skills-LA_data'!$A:$A,0)))</f>
        <v>8.6</v>
      </c>
    </row>
    <row r="125" spans="1:4" x14ac:dyDescent="0.35">
      <c r="A125" s="10" t="s">
        <v>442</v>
      </c>
      <c r="B125" s="10" t="s">
        <v>443</v>
      </c>
      <c r="C125" s="6">
        <f>IFERROR(INDEX('Skills-miss_val_d_2020'!$E$2:$E$23,MATCH('Skills-all_inputs'!$A125,'Skills-miss_val_d_2020'!$A$2:$A$23,0)),
INDEX('Skills-LA_data'!$C:$C,MATCH($A125,'Skills-LA_data'!$A:$A,0)))</f>
        <v>9.1999999999999993</v>
      </c>
      <c r="D125" s="6">
        <f>IFERROR(INDEX('Skills-miss_val_d_2019'!$E$2:$E$9,MATCH('Skills-all_inputs'!$A125,'Skills-miss_val_d_2019'!$A$2:$A$9,0)),
INDEX('Skills-LA_data'!$D:$D,MATCH($A125,'Skills-LA_data'!$A:$A,0)))</f>
        <v>10.1</v>
      </c>
    </row>
    <row r="126" spans="1:4" x14ac:dyDescent="0.35">
      <c r="A126" s="10" t="s">
        <v>444</v>
      </c>
      <c r="B126" s="10" t="s">
        <v>445</v>
      </c>
      <c r="C126" s="6">
        <f>IFERROR(INDEX('Skills-miss_val_d_2020'!$E$2:$E$23,MATCH('Skills-all_inputs'!$A126,'Skills-miss_val_d_2020'!$A$2:$A$23,0)),
INDEX('Skills-LA_data'!$C:$C,MATCH($A126,'Skills-LA_data'!$A:$A,0)))</f>
        <v>6.5</v>
      </c>
      <c r="D126" s="6">
        <f>IFERROR(INDEX('Skills-miss_val_d_2019'!$E$2:$E$9,MATCH('Skills-all_inputs'!$A126,'Skills-miss_val_d_2019'!$A$2:$A$9,0)),
INDEX('Skills-LA_data'!$D:$D,MATCH($A126,'Skills-LA_data'!$A:$A,0)))</f>
        <v>6.3</v>
      </c>
    </row>
    <row r="127" spans="1:4" x14ac:dyDescent="0.35">
      <c r="A127" s="10" t="s">
        <v>446</v>
      </c>
      <c r="B127" s="10" t="s">
        <v>447</v>
      </c>
      <c r="C127" s="6">
        <f>IFERROR(INDEX('Skills-miss_val_d_2020'!$E$2:$E$23,MATCH('Skills-all_inputs'!$A127,'Skills-miss_val_d_2020'!$A$2:$A$23,0)),
INDEX('Skills-LA_data'!$C:$C,MATCH($A127,'Skills-LA_data'!$A:$A,0)))</f>
        <v>12.5</v>
      </c>
      <c r="D127" s="6">
        <f>IFERROR(INDEX('Skills-miss_val_d_2019'!$E$2:$E$9,MATCH('Skills-all_inputs'!$A127,'Skills-miss_val_d_2019'!$A$2:$A$9,0)),
INDEX('Skills-LA_data'!$D:$D,MATCH($A127,'Skills-LA_data'!$A:$A,0)))</f>
        <v>16.399999999999999</v>
      </c>
    </row>
    <row r="128" spans="1:4" x14ac:dyDescent="0.35">
      <c r="A128" s="10" t="s">
        <v>448</v>
      </c>
      <c r="B128" s="10" t="s">
        <v>449</v>
      </c>
      <c r="C128" s="6">
        <f>IFERROR(INDEX('Skills-miss_val_d_2020'!$E$2:$E$23,MATCH('Skills-all_inputs'!$A128,'Skills-miss_val_d_2020'!$A$2:$A$23,0)),
INDEX('Skills-LA_data'!$C:$C,MATCH($A128,'Skills-LA_data'!$A:$A,0)))</f>
        <v>7.1</v>
      </c>
      <c r="D128" s="6">
        <f>IFERROR(INDEX('Skills-miss_val_d_2019'!$E$2:$E$9,MATCH('Skills-all_inputs'!$A128,'Skills-miss_val_d_2019'!$A$2:$A$9,0)),
INDEX('Skills-LA_data'!$D:$D,MATCH($A128,'Skills-LA_data'!$A:$A,0)))</f>
        <v>7.2</v>
      </c>
    </row>
    <row r="129" spans="1:4" x14ac:dyDescent="0.35">
      <c r="A129" s="10" t="s">
        <v>450</v>
      </c>
      <c r="B129" s="10" t="s">
        <v>451</v>
      </c>
      <c r="C129" s="6">
        <f>IFERROR(INDEX('Skills-miss_val_d_2020'!$E$2:$E$23,MATCH('Skills-all_inputs'!$A129,'Skills-miss_val_d_2020'!$A$2:$A$23,0)),
INDEX('Skills-LA_data'!$C:$C,MATCH($A129,'Skills-LA_data'!$A:$A,0)))</f>
        <v>3.5</v>
      </c>
      <c r="D129" s="6">
        <f>IFERROR(INDEX('Skills-miss_val_d_2019'!$E$2:$E$9,MATCH('Skills-all_inputs'!$A129,'Skills-miss_val_d_2019'!$A$2:$A$9,0)),
INDEX('Skills-LA_data'!$D:$D,MATCH($A129,'Skills-LA_data'!$A:$A,0)))</f>
        <v>10.1</v>
      </c>
    </row>
    <row r="130" spans="1:4" x14ac:dyDescent="0.35">
      <c r="A130" s="10" t="s">
        <v>452</v>
      </c>
      <c r="B130" s="10" t="s">
        <v>453</v>
      </c>
      <c r="C130" s="6">
        <f>IFERROR(INDEX('Skills-miss_val_d_2020'!$E$2:$E$23,MATCH('Skills-all_inputs'!$A130,'Skills-miss_val_d_2020'!$A$2:$A$23,0)),
INDEX('Skills-LA_data'!$C:$C,MATCH($A130,'Skills-LA_data'!$A:$A,0)))</f>
        <v>9.6999999999999993</v>
      </c>
      <c r="D130" s="6">
        <f>IFERROR(INDEX('Skills-miss_val_d_2019'!$E$2:$E$9,MATCH('Skills-all_inputs'!$A130,'Skills-miss_val_d_2019'!$A$2:$A$9,0)),
INDEX('Skills-LA_data'!$D:$D,MATCH($A130,'Skills-LA_data'!$A:$A,0)))</f>
        <v>12.8</v>
      </c>
    </row>
    <row r="131" spans="1:4" x14ac:dyDescent="0.35">
      <c r="A131" s="10" t="s">
        <v>454</v>
      </c>
      <c r="B131" s="10" t="s">
        <v>455</v>
      </c>
      <c r="C131" s="6">
        <f>IFERROR(INDEX('Skills-miss_val_d_2020'!$E$2:$E$23,MATCH('Skills-all_inputs'!$A131,'Skills-miss_val_d_2020'!$A$2:$A$23,0)),
INDEX('Skills-LA_data'!$C:$C,MATCH($A131,'Skills-LA_data'!$A:$A,0)))</f>
        <v>11.1</v>
      </c>
      <c r="D131" s="6">
        <f>IFERROR(INDEX('Skills-miss_val_d_2019'!$E$2:$E$9,MATCH('Skills-all_inputs'!$A131,'Skills-miss_val_d_2019'!$A$2:$A$9,0)),
INDEX('Skills-LA_data'!$D:$D,MATCH($A131,'Skills-LA_data'!$A:$A,0)))</f>
        <v>13.2</v>
      </c>
    </row>
    <row r="132" spans="1:4" x14ac:dyDescent="0.35">
      <c r="A132" s="10" t="s">
        <v>456</v>
      </c>
      <c r="B132" s="10" t="s">
        <v>457</v>
      </c>
      <c r="C132" s="6">
        <f>IFERROR(INDEX('Skills-miss_val_d_2020'!$E$2:$E$23,MATCH('Skills-all_inputs'!$A132,'Skills-miss_val_d_2020'!$A$2:$A$23,0)),
INDEX('Skills-LA_data'!$C:$C,MATCH($A132,'Skills-LA_data'!$A:$A,0)))</f>
        <v>2.2999999999999998</v>
      </c>
      <c r="D132" s="6">
        <f>IFERROR(INDEX('Skills-miss_val_d_2019'!$E$2:$E$9,MATCH('Skills-all_inputs'!$A132,'Skills-miss_val_d_2019'!$A$2:$A$9,0)),
INDEX('Skills-LA_data'!$D:$D,MATCH($A132,'Skills-LA_data'!$A:$A,0)))</f>
        <v>6.6</v>
      </c>
    </row>
    <row r="133" spans="1:4" x14ac:dyDescent="0.35">
      <c r="A133" s="10" t="s">
        <v>458</v>
      </c>
      <c r="B133" s="10" t="s">
        <v>459</v>
      </c>
      <c r="C133" s="6">
        <f>IFERROR(INDEX('Skills-miss_val_d_2020'!$E$2:$E$23,MATCH('Skills-all_inputs'!$A133,'Skills-miss_val_d_2020'!$A$2:$A$23,0)),
INDEX('Skills-LA_data'!$C:$C,MATCH($A133,'Skills-LA_data'!$A:$A,0)))</f>
        <v>5.2</v>
      </c>
      <c r="D133" s="6">
        <f>IFERROR(INDEX('Skills-miss_val_d_2019'!$E$2:$E$9,MATCH('Skills-all_inputs'!$A133,'Skills-miss_val_d_2019'!$A$2:$A$9,0)),
INDEX('Skills-LA_data'!$D:$D,MATCH($A133,'Skills-LA_data'!$A:$A,0)))</f>
        <v>3.1</v>
      </c>
    </row>
    <row r="134" spans="1:4" x14ac:dyDescent="0.35">
      <c r="A134" s="10" t="s">
        <v>460</v>
      </c>
      <c r="B134" s="10" t="s">
        <v>461</v>
      </c>
      <c r="C134" s="6">
        <f>IFERROR(INDEX('Skills-miss_val_d_2020'!$E$2:$E$23,MATCH('Skills-all_inputs'!$A134,'Skills-miss_val_d_2020'!$A$2:$A$23,0)),
INDEX('Skills-LA_data'!$C:$C,MATCH($A134,'Skills-LA_data'!$A:$A,0)))</f>
        <v>7</v>
      </c>
      <c r="D134" s="6">
        <f>IFERROR(INDEX('Skills-miss_val_d_2019'!$E$2:$E$9,MATCH('Skills-all_inputs'!$A134,'Skills-miss_val_d_2019'!$A$2:$A$9,0)),
INDEX('Skills-LA_data'!$D:$D,MATCH($A134,'Skills-LA_data'!$A:$A,0)))</f>
        <v>6.7</v>
      </c>
    </row>
    <row r="135" spans="1:4" x14ac:dyDescent="0.35">
      <c r="A135" s="10" t="s">
        <v>462</v>
      </c>
      <c r="B135" s="10" t="s">
        <v>463</v>
      </c>
      <c r="C135" s="6">
        <f>IFERROR(INDEX('Skills-miss_val_d_2020'!$E$2:$E$23,MATCH('Skills-all_inputs'!$A135,'Skills-miss_val_d_2020'!$A$2:$A$23,0)),
INDEX('Skills-LA_data'!$C:$C,MATCH($A135,'Skills-LA_data'!$A:$A,0)))</f>
        <v>7.6</v>
      </c>
      <c r="D135" s="6">
        <f>IFERROR(INDEX('Skills-miss_val_d_2019'!$E$2:$E$9,MATCH('Skills-all_inputs'!$A135,'Skills-miss_val_d_2019'!$A$2:$A$9,0)),
INDEX('Skills-LA_data'!$D:$D,MATCH($A135,'Skills-LA_data'!$A:$A,0)))</f>
        <v>10.8</v>
      </c>
    </row>
    <row r="136" spans="1:4" x14ac:dyDescent="0.35">
      <c r="A136" s="10" t="s">
        <v>464</v>
      </c>
      <c r="B136" s="10" t="s">
        <v>465</v>
      </c>
      <c r="C136" s="6">
        <f>IFERROR(INDEX('Skills-miss_val_d_2020'!$E$2:$E$23,MATCH('Skills-all_inputs'!$A136,'Skills-miss_val_d_2020'!$A$2:$A$23,0)),
INDEX('Skills-LA_data'!$C:$C,MATCH($A136,'Skills-LA_data'!$A:$A,0)))</f>
        <v>8.6</v>
      </c>
      <c r="D136" s="6">
        <f>IFERROR(INDEX('Skills-miss_val_d_2019'!$E$2:$E$9,MATCH('Skills-all_inputs'!$A136,'Skills-miss_val_d_2019'!$A$2:$A$9,0)),
INDEX('Skills-LA_data'!$D:$D,MATCH($A136,'Skills-LA_data'!$A:$A,0)))</f>
        <v>10.3</v>
      </c>
    </row>
    <row r="137" spans="1:4" x14ac:dyDescent="0.35">
      <c r="A137" s="10" t="s">
        <v>466</v>
      </c>
      <c r="B137" s="10" t="s">
        <v>467</v>
      </c>
      <c r="C137" s="6">
        <f>IFERROR(INDEX('Skills-miss_val_d_2020'!$E$2:$E$23,MATCH('Skills-all_inputs'!$A137,'Skills-miss_val_d_2020'!$A$2:$A$23,0)),
INDEX('Skills-LA_data'!$C:$C,MATCH($A137,'Skills-LA_data'!$A:$A,0)))</f>
        <v>2.7</v>
      </c>
      <c r="D137" s="6">
        <f>IFERROR(INDEX('Skills-miss_val_d_2019'!$E$2:$E$9,MATCH('Skills-all_inputs'!$A137,'Skills-miss_val_d_2019'!$A$2:$A$9,0)),
INDEX('Skills-LA_data'!$D:$D,MATCH($A137,'Skills-LA_data'!$A:$A,0)))</f>
        <v>2.9</v>
      </c>
    </row>
    <row r="138" spans="1:4" x14ac:dyDescent="0.35">
      <c r="A138" s="10" t="s">
        <v>468</v>
      </c>
      <c r="B138" s="10" t="s">
        <v>469</v>
      </c>
      <c r="C138" s="6">
        <f>IFERROR(INDEX('Skills-miss_val_d_2020'!$E$2:$E$23,MATCH('Skills-all_inputs'!$A138,'Skills-miss_val_d_2020'!$A$2:$A$23,0)),
INDEX('Skills-LA_data'!$C:$C,MATCH($A138,'Skills-LA_data'!$A:$A,0)))</f>
        <v>2.9</v>
      </c>
      <c r="D138" s="6">
        <f>IFERROR(INDEX('Skills-miss_val_d_2019'!$E$2:$E$9,MATCH('Skills-all_inputs'!$A138,'Skills-miss_val_d_2019'!$A$2:$A$9,0)),
INDEX('Skills-LA_data'!$D:$D,MATCH($A138,'Skills-LA_data'!$A:$A,0)))</f>
        <v>4.7</v>
      </c>
    </row>
    <row r="139" spans="1:4" x14ac:dyDescent="0.35">
      <c r="A139" s="10" t="s">
        <v>470</v>
      </c>
      <c r="B139" s="10" t="s">
        <v>471</v>
      </c>
      <c r="C139" s="6">
        <f>IFERROR(INDEX('Skills-miss_val_d_2020'!$E$2:$E$23,MATCH('Skills-all_inputs'!$A139,'Skills-miss_val_d_2020'!$A$2:$A$23,0)),
INDEX('Skills-LA_data'!$C:$C,MATCH($A139,'Skills-LA_data'!$A:$A,0)))</f>
        <v>2.7</v>
      </c>
      <c r="D139" s="6">
        <f>IFERROR(INDEX('Skills-miss_val_d_2019'!$E$2:$E$9,MATCH('Skills-all_inputs'!$A139,'Skills-miss_val_d_2019'!$A$2:$A$9,0)),
INDEX('Skills-LA_data'!$D:$D,MATCH($A139,'Skills-LA_data'!$A:$A,0)))</f>
        <v>4.5999999999999996</v>
      </c>
    </row>
    <row r="140" spans="1:4" x14ac:dyDescent="0.35">
      <c r="A140" s="10" t="s">
        <v>472</v>
      </c>
      <c r="B140" s="10" t="s">
        <v>473</v>
      </c>
      <c r="C140" s="6">
        <f>IFERROR(INDEX('Skills-miss_val_d_2020'!$E$2:$E$23,MATCH('Skills-all_inputs'!$A140,'Skills-miss_val_d_2020'!$A$2:$A$23,0)),
INDEX('Skills-LA_data'!$C:$C,MATCH($A140,'Skills-LA_data'!$A:$A,0)))</f>
        <v>4.4000000000000004</v>
      </c>
      <c r="D140" s="6">
        <f>IFERROR(INDEX('Skills-miss_val_d_2019'!$E$2:$E$9,MATCH('Skills-all_inputs'!$A140,'Skills-miss_val_d_2019'!$A$2:$A$9,0)),
INDEX('Skills-LA_data'!$D:$D,MATCH($A140,'Skills-LA_data'!$A:$A,0)))</f>
        <v>5.5</v>
      </c>
    </row>
    <row r="141" spans="1:4" x14ac:dyDescent="0.35">
      <c r="A141" s="10" t="s">
        <v>474</v>
      </c>
      <c r="B141" s="10" t="s">
        <v>475</v>
      </c>
      <c r="C141" s="6">
        <f>IFERROR(INDEX('Skills-miss_val_d_2020'!$E$2:$E$23,MATCH('Skills-all_inputs'!$A141,'Skills-miss_val_d_2020'!$A$2:$A$23,0)),
INDEX('Skills-LA_data'!$C:$C,MATCH($A141,'Skills-LA_data'!$A:$A,0)))</f>
        <v>3.8</v>
      </c>
      <c r="D141" s="6">
        <f>IFERROR(INDEX('Skills-miss_val_d_2019'!$E$2:$E$9,MATCH('Skills-all_inputs'!$A141,'Skills-miss_val_d_2019'!$A$2:$A$9,0)),
INDEX('Skills-LA_data'!$D:$D,MATCH($A141,'Skills-LA_data'!$A:$A,0)))</f>
        <v>13.2</v>
      </c>
    </row>
    <row r="142" spans="1:4" x14ac:dyDescent="0.35">
      <c r="A142" s="10" t="s">
        <v>476</v>
      </c>
      <c r="B142" s="10" t="s">
        <v>477</v>
      </c>
      <c r="C142" s="6">
        <f>IFERROR(INDEX('Skills-miss_val_d_2020'!$E$2:$E$23,MATCH('Skills-all_inputs'!$A142,'Skills-miss_val_d_2020'!$A$2:$A$23,0)),
INDEX('Skills-LA_data'!$C:$C,MATCH($A142,'Skills-LA_data'!$A:$A,0)))</f>
        <v>3.5</v>
      </c>
      <c r="D142" s="6">
        <f>IFERROR(INDEX('Skills-miss_val_d_2019'!$E$2:$E$9,MATCH('Skills-all_inputs'!$A142,'Skills-miss_val_d_2019'!$A$2:$A$9,0)),
INDEX('Skills-LA_data'!$D:$D,MATCH($A142,'Skills-LA_data'!$A:$A,0)))</f>
        <v>1.9</v>
      </c>
    </row>
    <row r="143" spans="1:4" x14ac:dyDescent="0.35">
      <c r="A143" s="10" t="s">
        <v>478</v>
      </c>
      <c r="B143" s="10" t="s">
        <v>479</v>
      </c>
      <c r="C143" s="6">
        <f>IFERROR(INDEX('Skills-miss_val_d_2020'!$E$2:$E$23,MATCH('Skills-all_inputs'!$A143,'Skills-miss_val_d_2020'!$A$2:$A$23,0)),
INDEX('Skills-LA_data'!$C:$C,MATCH($A143,'Skills-LA_data'!$A:$A,0)))</f>
        <v>6.5</v>
      </c>
      <c r="D143" s="6">
        <f>IFERROR(INDEX('Skills-miss_val_d_2019'!$E$2:$E$9,MATCH('Skills-all_inputs'!$A143,'Skills-miss_val_d_2019'!$A$2:$A$9,0)),
INDEX('Skills-LA_data'!$D:$D,MATCH($A143,'Skills-LA_data'!$A:$A,0)))</f>
        <v>5.8</v>
      </c>
    </row>
    <row r="144" spans="1:4" x14ac:dyDescent="0.35">
      <c r="A144" s="10" t="s">
        <v>480</v>
      </c>
      <c r="B144" s="10" t="s">
        <v>481</v>
      </c>
      <c r="C144" s="6">
        <f>IFERROR(INDEX('Skills-miss_val_d_2020'!$E$2:$E$23,MATCH('Skills-all_inputs'!$A144,'Skills-miss_val_d_2020'!$A$2:$A$23,0)),
INDEX('Skills-LA_data'!$C:$C,MATCH($A144,'Skills-LA_data'!$A:$A,0)))</f>
        <v>2.8</v>
      </c>
      <c r="D144" s="6">
        <f>IFERROR(INDEX('Skills-miss_val_d_2019'!$E$2:$E$9,MATCH('Skills-all_inputs'!$A144,'Skills-miss_val_d_2019'!$A$2:$A$9,0)),
INDEX('Skills-LA_data'!$D:$D,MATCH($A144,'Skills-LA_data'!$A:$A,0)))</f>
        <v>4.5</v>
      </c>
    </row>
    <row r="145" spans="1:4" x14ac:dyDescent="0.35">
      <c r="A145" s="10" t="s">
        <v>482</v>
      </c>
      <c r="B145" s="10" t="s">
        <v>483</v>
      </c>
      <c r="C145" s="6">
        <f>IFERROR(INDEX('Skills-miss_val_d_2020'!$E$2:$E$23,MATCH('Skills-all_inputs'!$A145,'Skills-miss_val_d_2020'!$A$2:$A$23,0)),
INDEX('Skills-LA_data'!$C:$C,MATCH($A145,'Skills-LA_data'!$A:$A,0)))</f>
        <v>7.2</v>
      </c>
      <c r="D145" s="6">
        <f>IFERROR(INDEX('Skills-miss_val_d_2019'!$E$2:$E$9,MATCH('Skills-all_inputs'!$A145,'Skills-miss_val_d_2019'!$A$2:$A$9,0)),
INDEX('Skills-LA_data'!$D:$D,MATCH($A145,'Skills-LA_data'!$A:$A,0)))</f>
        <v>11</v>
      </c>
    </row>
    <row r="146" spans="1:4" x14ac:dyDescent="0.35">
      <c r="A146" s="10" t="s">
        <v>484</v>
      </c>
      <c r="B146" s="10" t="s">
        <v>485</v>
      </c>
      <c r="C146" s="6">
        <f>IFERROR(INDEX('Skills-miss_val_d_2020'!$E$2:$E$23,MATCH('Skills-all_inputs'!$A146,'Skills-miss_val_d_2020'!$A$2:$A$23,0)),
INDEX('Skills-LA_data'!$C:$C,MATCH($A146,'Skills-LA_data'!$A:$A,0)))</f>
        <v>11.6</v>
      </c>
      <c r="D146" s="6">
        <f>IFERROR(INDEX('Skills-miss_val_d_2019'!$E$2:$E$9,MATCH('Skills-all_inputs'!$A146,'Skills-miss_val_d_2019'!$A$2:$A$9,0)),
INDEX('Skills-LA_data'!$D:$D,MATCH($A146,'Skills-LA_data'!$A:$A,0)))</f>
        <v>12.2</v>
      </c>
    </row>
    <row r="147" spans="1:4" x14ac:dyDescent="0.35">
      <c r="A147" s="10" t="s">
        <v>486</v>
      </c>
      <c r="B147" s="10" t="s">
        <v>487</v>
      </c>
      <c r="C147" s="6">
        <f>IFERROR(INDEX('Skills-miss_val_d_2020'!$E$2:$E$23,MATCH('Skills-all_inputs'!$A147,'Skills-miss_val_d_2020'!$A$2:$A$23,0)),
INDEX('Skills-LA_data'!$C:$C,MATCH($A147,'Skills-LA_data'!$A:$A,0)))</f>
        <v>11</v>
      </c>
      <c r="D147" s="6">
        <f>IFERROR(INDEX('Skills-miss_val_d_2019'!$E$2:$E$9,MATCH('Skills-all_inputs'!$A147,'Skills-miss_val_d_2019'!$A$2:$A$9,0)),
INDEX('Skills-LA_data'!$D:$D,MATCH($A147,'Skills-LA_data'!$A:$A,0)))</f>
        <v>10.5</v>
      </c>
    </row>
    <row r="148" spans="1:4" x14ac:dyDescent="0.35">
      <c r="A148" s="10" t="s">
        <v>488</v>
      </c>
      <c r="B148" s="10" t="s">
        <v>489</v>
      </c>
      <c r="C148" s="6">
        <f>IFERROR(INDEX('Skills-miss_val_d_2020'!$E$2:$E$23,MATCH('Skills-all_inputs'!$A148,'Skills-miss_val_d_2020'!$A$2:$A$23,0)),
INDEX('Skills-LA_data'!$C:$C,MATCH($A148,'Skills-LA_data'!$A:$A,0)))</f>
        <v>6.8</v>
      </c>
      <c r="D148" s="6">
        <f>IFERROR(INDEX('Skills-miss_val_d_2019'!$E$2:$E$9,MATCH('Skills-all_inputs'!$A148,'Skills-miss_val_d_2019'!$A$2:$A$9,0)),
INDEX('Skills-LA_data'!$D:$D,MATCH($A148,'Skills-LA_data'!$A:$A,0)))</f>
        <v>9.3000000000000007</v>
      </c>
    </row>
    <row r="149" spans="1:4" x14ac:dyDescent="0.35">
      <c r="A149" s="10" t="s">
        <v>490</v>
      </c>
      <c r="B149" s="10" t="s">
        <v>491</v>
      </c>
      <c r="C149" s="6">
        <f>IFERROR(INDEX('Skills-miss_val_d_2020'!$E$2:$E$23,MATCH('Skills-all_inputs'!$A149,'Skills-miss_val_d_2020'!$A$2:$A$23,0)),
INDEX('Skills-LA_data'!$C:$C,MATCH($A149,'Skills-LA_data'!$A:$A,0)))</f>
        <v>5</v>
      </c>
      <c r="D149" s="6">
        <f>IFERROR(INDEX('Skills-miss_val_d_2019'!$E$2:$E$9,MATCH('Skills-all_inputs'!$A149,'Skills-miss_val_d_2019'!$A$2:$A$9,0)),
INDEX('Skills-LA_data'!$D:$D,MATCH($A149,'Skills-LA_data'!$A:$A,0)))</f>
        <v>6.9</v>
      </c>
    </row>
    <row r="150" spans="1:4" x14ac:dyDescent="0.35">
      <c r="A150" s="10" t="s">
        <v>492</v>
      </c>
      <c r="B150" s="10" t="s">
        <v>493</v>
      </c>
      <c r="C150" s="6">
        <f>IFERROR(INDEX('Skills-miss_val_d_2020'!$E$2:$E$23,MATCH('Skills-all_inputs'!$A150,'Skills-miss_val_d_2020'!$A$2:$A$23,0)),
INDEX('Skills-LA_data'!$C:$C,MATCH($A150,'Skills-LA_data'!$A:$A,0)))</f>
        <v>6.2</v>
      </c>
      <c r="D150" s="6">
        <f>IFERROR(INDEX('Skills-miss_val_d_2019'!$E$2:$E$9,MATCH('Skills-all_inputs'!$A150,'Skills-miss_val_d_2019'!$A$2:$A$9,0)),
INDEX('Skills-LA_data'!$D:$D,MATCH($A150,'Skills-LA_data'!$A:$A,0)))</f>
        <v>10.7</v>
      </c>
    </row>
    <row r="151" spans="1:4" x14ac:dyDescent="0.35">
      <c r="A151" s="10" t="s">
        <v>494</v>
      </c>
      <c r="B151" s="10" t="s">
        <v>495</v>
      </c>
      <c r="C151" s="6">
        <f>IFERROR(INDEX('Skills-miss_val_d_2020'!$E$2:$E$23,MATCH('Skills-all_inputs'!$A151,'Skills-miss_val_d_2020'!$A$2:$A$23,0)),
INDEX('Skills-LA_data'!$C:$C,MATCH($A151,'Skills-LA_data'!$A:$A,0)))</f>
        <v>5.0999999999999996</v>
      </c>
      <c r="D151" s="6">
        <f>IFERROR(INDEX('Skills-miss_val_d_2019'!$E$2:$E$9,MATCH('Skills-all_inputs'!$A151,'Skills-miss_val_d_2019'!$A$2:$A$9,0)),
INDEX('Skills-LA_data'!$D:$D,MATCH($A151,'Skills-LA_data'!$A:$A,0)))</f>
        <v>7.3</v>
      </c>
    </row>
    <row r="152" spans="1:4" x14ac:dyDescent="0.35">
      <c r="A152" s="10" t="s">
        <v>496</v>
      </c>
      <c r="B152" s="10" t="s">
        <v>497</v>
      </c>
      <c r="C152" s="6">
        <f>IFERROR(INDEX('Skills-miss_val_d_2020'!$E$2:$E$23,MATCH('Skills-all_inputs'!$A152,'Skills-miss_val_d_2020'!$A$2:$A$23,0)),
INDEX('Skills-LA_data'!$C:$C,MATCH($A152,'Skills-LA_data'!$A:$A,0)))</f>
        <v>5.0999999999999996</v>
      </c>
      <c r="D152" s="6">
        <f>IFERROR(INDEX('Skills-miss_val_d_2019'!$E$2:$E$9,MATCH('Skills-all_inputs'!$A152,'Skills-miss_val_d_2019'!$A$2:$A$9,0)),
INDEX('Skills-LA_data'!$D:$D,MATCH($A152,'Skills-LA_data'!$A:$A,0)))</f>
        <v>6.9</v>
      </c>
    </row>
    <row r="153" spans="1:4" x14ac:dyDescent="0.35">
      <c r="A153" s="10" t="s">
        <v>498</v>
      </c>
      <c r="B153" s="10" t="s">
        <v>499</v>
      </c>
      <c r="C153" s="6">
        <f>IFERROR(INDEX('Skills-miss_val_d_2020'!$E$2:$E$23,MATCH('Skills-all_inputs'!$A153,'Skills-miss_val_d_2020'!$A$2:$A$23,0)),
INDEX('Skills-LA_data'!$C:$C,MATCH($A153,'Skills-LA_data'!$A:$A,0)))</f>
        <v>6.6</v>
      </c>
      <c r="D153" s="6">
        <f>IFERROR(INDEX('Skills-miss_val_d_2019'!$E$2:$E$9,MATCH('Skills-all_inputs'!$A153,'Skills-miss_val_d_2019'!$A$2:$A$9,0)),
INDEX('Skills-LA_data'!$D:$D,MATCH($A153,'Skills-LA_data'!$A:$A,0)))</f>
        <v>6.9</v>
      </c>
    </row>
    <row r="154" spans="1:4" x14ac:dyDescent="0.35">
      <c r="A154" s="10" t="s">
        <v>500</v>
      </c>
      <c r="B154" s="10" t="s">
        <v>501</v>
      </c>
      <c r="C154" s="6">
        <f>IFERROR(INDEX('Skills-miss_val_d_2020'!$E$2:$E$23,MATCH('Skills-all_inputs'!$A154,'Skills-miss_val_d_2020'!$A$2:$A$23,0)),
INDEX('Skills-LA_data'!$C:$C,MATCH($A154,'Skills-LA_data'!$A:$A,0)))</f>
        <v>7.8</v>
      </c>
      <c r="D154" s="6">
        <f>IFERROR(INDEX('Skills-miss_val_d_2019'!$E$2:$E$9,MATCH('Skills-all_inputs'!$A154,'Skills-miss_val_d_2019'!$A$2:$A$9,0)),
INDEX('Skills-LA_data'!$D:$D,MATCH($A154,'Skills-LA_data'!$A:$A,0)))</f>
        <v>5.6</v>
      </c>
    </row>
    <row r="155" spans="1:4" x14ac:dyDescent="0.35">
      <c r="A155" s="10" t="s">
        <v>502</v>
      </c>
      <c r="B155" s="10" t="s">
        <v>503</v>
      </c>
      <c r="C155" s="6">
        <f>IFERROR(INDEX('Skills-miss_val_d_2020'!$E$2:$E$23,MATCH('Skills-all_inputs'!$A155,'Skills-miss_val_d_2020'!$A$2:$A$23,0)),
INDEX('Skills-LA_data'!$C:$C,MATCH($A155,'Skills-LA_data'!$A:$A,0)))</f>
        <v>4.5</v>
      </c>
      <c r="D155" s="6">
        <f>IFERROR(INDEX('Skills-miss_val_d_2019'!$E$2:$E$9,MATCH('Skills-all_inputs'!$A155,'Skills-miss_val_d_2019'!$A$2:$A$9,0)),
INDEX('Skills-LA_data'!$D:$D,MATCH($A155,'Skills-LA_data'!$A:$A,0)))</f>
        <v>5.4</v>
      </c>
    </row>
    <row r="156" spans="1:4" x14ac:dyDescent="0.35">
      <c r="A156" s="10" t="s">
        <v>504</v>
      </c>
      <c r="B156" s="10" t="s">
        <v>505</v>
      </c>
      <c r="C156" s="6">
        <f>IFERROR(INDEX('Skills-miss_val_d_2020'!$E$2:$E$23,MATCH('Skills-all_inputs'!$A156,'Skills-miss_val_d_2020'!$A$2:$A$23,0)),
INDEX('Skills-LA_data'!$C:$C,MATCH($A156,'Skills-LA_data'!$A:$A,0)))</f>
        <v>5.8</v>
      </c>
      <c r="D156" s="6">
        <f>IFERROR(INDEX('Skills-miss_val_d_2019'!$E$2:$E$9,MATCH('Skills-all_inputs'!$A156,'Skills-miss_val_d_2019'!$A$2:$A$9,0)),
INDEX('Skills-LA_data'!$D:$D,MATCH($A156,'Skills-LA_data'!$A:$A,0)))</f>
        <v>10.6</v>
      </c>
    </row>
    <row r="157" spans="1:4" x14ac:dyDescent="0.35">
      <c r="A157" s="10" t="s">
        <v>506</v>
      </c>
      <c r="B157" s="10" t="s">
        <v>507</v>
      </c>
      <c r="C157" s="6">
        <f>IFERROR(INDEX('Skills-miss_val_d_2020'!$E$2:$E$23,MATCH('Skills-all_inputs'!$A157,'Skills-miss_val_d_2020'!$A$2:$A$23,0)),
INDEX('Skills-LA_data'!$C:$C,MATCH($A157,'Skills-LA_data'!$A:$A,0)))</f>
        <v>2.1</v>
      </c>
      <c r="D157" s="6">
        <f>IFERROR(INDEX('Skills-miss_val_d_2019'!$E$2:$E$9,MATCH('Skills-all_inputs'!$A157,'Skills-miss_val_d_2019'!$A$2:$A$9,0)),
INDEX('Skills-LA_data'!$D:$D,MATCH($A157,'Skills-LA_data'!$A:$A,0)))</f>
        <v>3.5</v>
      </c>
    </row>
    <row r="158" spans="1:4" x14ac:dyDescent="0.35">
      <c r="A158" s="10" t="s">
        <v>508</v>
      </c>
      <c r="B158" s="10" t="s">
        <v>509</v>
      </c>
      <c r="C158" s="6">
        <f>IFERROR(INDEX('Skills-miss_val_d_2020'!$E$2:$E$23,MATCH('Skills-all_inputs'!$A158,'Skills-miss_val_d_2020'!$A$2:$A$23,0)),
INDEX('Skills-LA_data'!$C:$C,MATCH($A158,'Skills-LA_data'!$A:$A,0)))</f>
        <v>6</v>
      </c>
      <c r="D158" s="6">
        <f>IFERROR(INDEX('Skills-miss_val_d_2019'!$E$2:$E$9,MATCH('Skills-all_inputs'!$A158,'Skills-miss_val_d_2019'!$A$2:$A$9,0)),
INDEX('Skills-LA_data'!$D:$D,MATCH($A158,'Skills-LA_data'!$A:$A,0)))</f>
        <v>8.1</v>
      </c>
    </row>
    <row r="159" spans="1:4" x14ac:dyDescent="0.35">
      <c r="A159" s="10" t="s">
        <v>510</v>
      </c>
      <c r="B159" s="10" t="s">
        <v>511</v>
      </c>
      <c r="C159" s="6">
        <f>IFERROR(INDEX('Skills-miss_val_d_2020'!$E$2:$E$23,MATCH('Skills-all_inputs'!$A159,'Skills-miss_val_d_2020'!$A$2:$A$23,0)),
INDEX('Skills-LA_data'!$C:$C,MATCH($A159,'Skills-LA_data'!$A:$A,0)))</f>
        <v>12.5</v>
      </c>
      <c r="D159" s="6">
        <f>IFERROR(INDEX('Skills-miss_val_d_2019'!$E$2:$E$9,MATCH('Skills-all_inputs'!$A159,'Skills-miss_val_d_2019'!$A$2:$A$9,0)),
INDEX('Skills-LA_data'!$D:$D,MATCH($A159,'Skills-LA_data'!$A:$A,0)))</f>
        <v>10.1</v>
      </c>
    </row>
    <row r="160" spans="1:4" x14ac:dyDescent="0.35">
      <c r="A160" s="10" t="s">
        <v>512</v>
      </c>
      <c r="B160" s="10" t="s">
        <v>513</v>
      </c>
      <c r="C160" s="6">
        <f>IFERROR(INDEX('Skills-miss_val_d_2020'!$E$2:$E$23,MATCH('Skills-all_inputs'!$A160,'Skills-miss_val_d_2020'!$A$2:$A$23,0)),
INDEX('Skills-LA_data'!$C:$C,MATCH($A160,'Skills-LA_data'!$A:$A,0)))</f>
        <v>7.4</v>
      </c>
      <c r="D160" s="6">
        <f>IFERROR(INDEX('Skills-miss_val_d_2019'!$E$2:$E$9,MATCH('Skills-all_inputs'!$A160,'Skills-miss_val_d_2019'!$A$2:$A$9,0)),
INDEX('Skills-LA_data'!$D:$D,MATCH($A160,'Skills-LA_data'!$A:$A,0)))</f>
        <v>8.4</v>
      </c>
    </row>
    <row r="161" spans="1:4" x14ac:dyDescent="0.35">
      <c r="A161" s="10" t="s">
        <v>514</v>
      </c>
      <c r="B161" s="10" t="s">
        <v>515</v>
      </c>
      <c r="C161" s="6">
        <f>IFERROR(INDEX('Skills-miss_val_d_2020'!$E$2:$E$23,MATCH('Skills-all_inputs'!$A161,'Skills-miss_val_d_2020'!$A$2:$A$23,0)),
INDEX('Skills-LA_data'!$C:$C,MATCH($A161,'Skills-LA_data'!$A:$A,0)))</f>
        <v>6.5</v>
      </c>
      <c r="D161" s="6">
        <f>IFERROR(INDEX('Skills-miss_val_d_2019'!$E$2:$E$9,MATCH('Skills-all_inputs'!$A161,'Skills-miss_val_d_2019'!$A$2:$A$9,0)),
INDEX('Skills-LA_data'!$D:$D,MATCH($A161,'Skills-LA_data'!$A:$A,0)))</f>
        <v>5.6</v>
      </c>
    </row>
    <row r="162" spans="1:4" x14ac:dyDescent="0.35">
      <c r="A162" s="10" t="s">
        <v>516</v>
      </c>
      <c r="B162" s="10" t="s">
        <v>517</v>
      </c>
      <c r="C162" s="6">
        <f>IFERROR(INDEX('Skills-miss_val_d_2020'!$E$2:$E$23,MATCH('Skills-all_inputs'!$A162,'Skills-miss_val_d_2020'!$A$2:$A$23,0)),
INDEX('Skills-LA_data'!$C:$C,MATCH($A162,'Skills-LA_data'!$A:$A,0)))</f>
        <v>5.6</v>
      </c>
      <c r="D162" s="6">
        <f>IFERROR(INDEX('Skills-miss_val_d_2019'!$E$2:$E$9,MATCH('Skills-all_inputs'!$A162,'Skills-miss_val_d_2019'!$A$2:$A$9,0)),
INDEX('Skills-LA_data'!$D:$D,MATCH($A162,'Skills-LA_data'!$A:$A,0)))</f>
        <v>4.8</v>
      </c>
    </row>
    <row r="163" spans="1:4" x14ac:dyDescent="0.35">
      <c r="A163" s="10" t="s">
        <v>518</v>
      </c>
      <c r="B163" s="10" t="s">
        <v>519</v>
      </c>
      <c r="C163" s="6">
        <f>IFERROR(INDEX('Skills-miss_val_d_2020'!$E$2:$E$23,MATCH('Skills-all_inputs'!$A163,'Skills-miss_val_d_2020'!$A$2:$A$23,0)),
INDEX('Skills-LA_data'!$C:$C,MATCH($A163,'Skills-LA_data'!$A:$A,0)))</f>
        <v>5.0999999999999996</v>
      </c>
      <c r="D163" s="6">
        <f>IFERROR(INDEX('Skills-miss_val_d_2019'!$E$2:$E$9,MATCH('Skills-all_inputs'!$A163,'Skills-miss_val_d_2019'!$A$2:$A$9,0)),
INDEX('Skills-LA_data'!$D:$D,MATCH($A163,'Skills-LA_data'!$A:$A,0)))</f>
        <v>5.9</v>
      </c>
    </row>
    <row r="164" spans="1:4" x14ac:dyDescent="0.35">
      <c r="A164" s="10" t="s">
        <v>520</v>
      </c>
      <c r="B164" s="10" t="s">
        <v>521</v>
      </c>
      <c r="C164" s="6">
        <f>IFERROR(INDEX('Skills-miss_val_d_2020'!$E$2:$E$23,MATCH('Skills-all_inputs'!$A164,'Skills-miss_val_d_2020'!$A$2:$A$23,0)),
INDEX('Skills-LA_data'!$C:$C,MATCH($A164,'Skills-LA_data'!$A:$A,0)))</f>
        <v>5.9</v>
      </c>
      <c r="D164" s="6">
        <f>IFERROR(INDEX('Skills-miss_val_d_2019'!$E$2:$E$9,MATCH('Skills-all_inputs'!$A164,'Skills-miss_val_d_2019'!$A$2:$A$9,0)),
INDEX('Skills-LA_data'!$D:$D,MATCH($A164,'Skills-LA_data'!$A:$A,0)))</f>
        <v>10.5</v>
      </c>
    </row>
    <row r="165" spans="1:4" x14ac:dyDescent="0.35">
      <c r="A165" s="10" t="s">
        <v>522</v>
      </c>
      <c r="B165" s="10" t="s">
        <v>523</v>
      </c>
      <c r="C165" s="6">
        <f>IFERROR(INDEX('Skills-miss_val_d_2020'!$E$2:$E$23,MATCH('Skills-all_inputs'!$A165,'Skills-miss_val_d_2020'!$A$2:$A$23,0)),
INDEX('Skills-LA_data'!$C:$C,MATCH($A165,'Skills-LA_data'!$A:$A,0)))</f>
        <v>3.3</v>
      </c>
      <c r="D165" s="6">
        <f>IFERROR(INDEX('Skills-miss_val_d_2019'!$E$2:$E$9,MATCH('Skills-all_inputs'!$A165,'Skills-miss_val_d_2019'!$A$2:$A$9,0)),
INDEX('Skills-LA_data'!$D:$D,MATCH($A165,'Skills-LA_data'!$A:$A,0)))</f>
        <v>4.7</v>
      </c>
    </row>
    <row r="166" spans="1:4" x14ac:dyDescent="0.35">
      <c r="A166" s="10" t="s">
        <v>524</v>
      </c>
      <c r="B166" s="10" t="s">
        <v>525</v>
      </c>
      <c r="C166" s="6">
        <f>IFERROR(INDEX('Skills-miss_val_d_2020'!$E$2:$E$23,MATCH('Skills-all_inputs'!$A166,'Skills-miss_val_d_2020'!$A$2:$A$23,0)),
INDEX('Skills-LA_data'!$C:$C,MATCH($A166,'Skills-LA_data'!$A:$A,0)))</f>
        <v>7.1</v>
      </c>
      <c r="D166" s="6">
        <f>IFERROR(INDEX('Skills-miss_val_d_2019'!$E$2:$E$9,MATCH('Skills-all_inputs'!$A166,'Skills-miss_val_d_2019'!$A$2:$A$9,0)),
INDEX('Skills-LA_data'!$D:$D,MATCH($A166,'Skills-LA_data'!$A:$A,0)))</f>
        <v>8</v>
      </c>
    </row>
    <row r="167" spans="1:4" x14ac:dyDescent="0.35">
      <c r="A167" s="10" t="s">
        <v>526</v>
      </c>
      <c r="B167" s="10" t="s">
        <v>527</v>
      </c>
      <c r="C167" s="6">
        <f>IFERROR(INDEX('Skills-miss_val_d_2020'!$E$2:$E$23,MATCH('Skills-all_inputs'!$A167,'Skills-miss_val_d_2020'!$A$2:$A$23,0)),
INDEX('Skills-LA_data'!$C:$C,MATCH($A167,'Skills-LA_data'!$A:$A,0)))</f>
        <v>11.3</v>
      </c>
      <c r="D167" s="6">
        <f>IFERROR(INDEX('Skills-miss_val_d_2019'!$E$2:$E$9,MATCH('Skills-all_inputs'!$A167,'Skills-miss_val_d_2019'!$A$2:$A$9,0)),
INDEX('Skills-LA_data'!$D:$D,MATCH($A167,'Skills-LA_data'!$A:$A,0)))</f>
        <v>8.9</v>
      </c>
    </row>
    <row r="168" spans="1:4" x14ac:dyDescent="0.35">
      <c r="A168" s="10" t="s">
        <v>528</v>
      </c>
      <c r="B168" s="10" t="s">
        <v>529</v>
      </c>
      <c r="C168" s="6">
        <f>IFERROR(INDEX('Skills-miss_val_d_2020'!$E$2:$E$23,MATCH('Skills-all_inputs'!$A168,'Skills-miss_val_d_2020'!$A$2:$A$23,0)),
INDEX('Skills-LA_data'!$C:$C,MATCH($A168,'Skills-LA_data'!$A:$A,0)))</f>
        <v>1.7</v>
      </c>
      <c r="D168" s="6">
        <f>IFERROR(INDEX('Skills-miss_val_d_2019'!$E$2:$E$9,MATCH('Skills-all_inputs'!$A168,'Skills-miss_val_d_2019'!$A$2:$A$9,0)),
INDEX('Skills-LA_data'!$D:$D,MATCH($A168,'Skills-LA_data'!$A:$A,0)))</f>
        <v>3</v>
      </c>
    </row>
    <row r="169" spans="1:4" x14ac:dyDescent="0.35">
      <c r="A169" s="10" t="s">
        <v>530</v>
      </c>
      <c r="B169" s="10" t="s">
        <v>531</v>
      </c>
      <c r="C169" s="6">
        <f>IFERROR(INDEX('Skills-miss_val_d_2020'!$E$2:$E$23,MATCH('Skills-all_inputs'!$A169,'Skills-miss_val_d_2020'!$A$2:$A$23,0)),
INDEX('Skills-LA_data'!$C:$C,MATCH($A169,'Skills-LA_data'!$A:$A,0)))</f>
        <v>9.3000000000000007</v>
      </c>
      <c r="D169" s="6">
        <f>IFERROR(INDEX('Skills-miss_val_d_2019'!$E$2:$E$9,MATCH('Skills-all_inputs'!$A169,'Skills-miss_val_d_2019'!$A$2:$A$9,0)),
INDEX('Skills-LA_data'!$D:$D,MATCH($A169,'Skills-LA_data'!$A:$A,0)))</f>
        <v>9.4</v>
      </c>
    </row>
    <row r="170" spans="1:4" x14ac:dyDescent="0.35">
      <c r="A170" s="10" t="s">
        <v>532</v>
      </c>
      <c r="B170" s="10" t="s">
        <v>533</v>
      </c>
      <c r="C170" s="6">
        <f>IFERROR(INDEX('Skills-miss_val_d_2020'!$E$2:$E$23,MATCH('Skills-all_inputs'!$A170,'Skills-miss_val_d_2020'!$A$2:$A$23,0)),
INDEX('Skills-LA_data'!$C:$C,MATCH($A170,'Skills-LA_data'!$A:$A,0)))</f>
        <v>13.2</v>
      </c>
      <c r="D170" s="6">
        <f>IFERROR(INDEX('Skills-miss_val_d_2019'!$E$2:$E$9,MATCH('Skills-all_inputs'!$A170,'Skills-miss_val_d_2019'!$A$2:$A$9,0)),
INDEX('Skills-LA_data'!$D:$D,MATCH($A170,'Skills-LA_data'!$A:$A,0)))</f>
        <v>14.7</v>
      </c>
    </row>
    <row r="171" spans="1:4" x14ac:dyDescent="0.35">
      <c r="A171" s="10" t="s">
        <v>534</v>
      </c>
      <c r="B171" s="10" t="s">
        <v>535</v>
      </c>
      <c r="C171" s="6">
        <f>IFERROR(INDEX('Skills-miss_val_d_2020'!$E$2:$E$23,MATCH('Skills-all_inputs'!$A171,'Skills-miss_val_d_2020'!$A$2:$A$23,0)),
INDEX('Skills-LA_data'!$C:$C,MATCH($A171,'Skills-LA_data'!$A:$A,0)))</f>
        <v>3.5</v>
      </c>
      <c r="D171" s="6">
        <f>IFERROR(INDEX('Skills-miss_val_d_2019'!$E$2:$E$9,MATCH('Skills-all_inputs'!$A171,'Skills-miss_val_d_2019'!$A$2:$A$9,0)),
INDEX('Skills-LA_data'!$D:$D,MATCH($A171,'Skills-LA_data'!$A:$A,0)))</f>
        <v>4.3</v>
      </c>
    </row>
    <row r="172" spans="1:4" x14ac:dyDescent="0.35">
      <c r="A172" s="10" t="s">
        <v>536</v>
      </c>
      <c r="B172" s="10" t="s">
        <v>537</v>
      </c>
      <c r="C172" s="6">
        <f>IFERROR(INDEX('Skills-miss_val_d_2020'!$E$2:$E$23,MATCH('Skills-all_inputs'!$A172,'Skills-miss_val_d_2020'!$A$2:$A$23,0)),
INDEX('Skills-LA_data'!$C:$C,MATCH($A172,'Skills-LA_data'!$A:$A,0)))</f>
        <v>4.7</v>
      </c>
      <c r="D172" s="6">
        <f>IFERROR(INDEX('Skills-miss_val_d_2019'!$E$2:$E$9,MATCH('Skills-all_inputs'!$A172,'Skills-miss_val_d_2019'!$A$2:$A$9,0)),
INDEX('Skills-LA_data'!$D:$D,MATCH($A172,'Skills-LA_data'!$A:$A,0)))</f>
        <v>5.4</v>
      </c>
    </row>
    <row r="173" spans="1:4" x14ac:dyDescent="0.35">
      <c r="A173" s="10" t="s">
        <v>538</v>
      </c>
      <c r="B173" s="10" t="s">
        <v>539</v>
      </c>
      <c r="C173" s="6">
        <f>IFERROR(INDEX('Skills-miss_val_d_2020'!$E$2:$E$23,MATCH('Skills-all_inputs'!$A173,'Skills-miss_val_d_2020'!$A$2:$A$23,0)),
INDEX('Skills-LA_data'!$C:$C,MATCH($A173,'Skills-LA_data'!$A:$A,0)))</f>
        <v>4.2</v>
      </c>
      <c r="D173" s="6">
        <f>IFERROR(INDEX('Skills-miss_val_d_2019'!$E$2:$E$9,MATCH('Skills-all_inputs'!$A173,'Skills-miss_val_d_2019'!$A$2:$A$9,0)),
INDEX('Skills-LA_data'!$D:$D,MATCH($A173,'Skills-LA_data'!$A:$A,0)))</f>
        <v>6.7</v>
      </c>
    </row>
    <row r="174" spans="1:4" x14ac:dyDescent="0.35">
      <c r="A174" s="10" t="s">
        <v>540</v>
      </c>
      <c r="B174" s="10" t="s">
        <v>541</v>
      </c>
      <c r="C174" s="6">
        <f>IFERROR(INDEX('Skills-miss_val_d_2020'!$E$2:$E$23,MATCH('Skills-all_inputs'!$A174,'Skills-miss_val_d_2020'!$A$2:$A$23,0)),
INDEX('Skills-LA_data'!$C:$C,MATCH($A174,'Skills-LA_data'!$A:$A,0)))</f>
        <v>11.2</v>
      </c>
      <c r="D174" s="6">
        <f>IFERROR(INDEX('Skills-miss_val_d_2019'!$E$2:$E$9,MATCH('Skills-all_inputs'!$A174,'Skills-miss_val_d_2019'!$A$2:$A$9,0)),
INDEX('Skills-LA_data'!$D:$D,MATCH($A174,'Skills-LA_data'!$A:$A,0)))</f>
        <v>16.899999999999999</v>
      </c>
    </row>
    <row r="175" spans="1:4" x14ac:dyDescent="0.35">
      <c r="A175" s="10" t="s">
        <v>542</v>
      </c>
      <c r="B175" s="10" t="s">
        <v>543</v>
      </c>
      <c r="C175" s="6">
        <f>IFERROR(INDEX('Skills-miss_val_d_2020'!$E$2:$E$23,MATCH('Skills-all_inputs'!$A175,'Skills-miss_val_d_2020'!$A$2:$A$23,0)),
INDEX('Skills-LA_data'!$C:$C,MATCH($A175,'Skills-LA_data'!$A:$A,0)))</f>
        <v>6</v>
      </c>
      <c r="D175" s="6">
        <f>IFERROR(INDEX('Skills-miss_val_d_2019'!$E$2:$E$9,MATCH('Skills-all_inputs'!$A175,'Skills-miss_val_d_2019'!$A$2:$A$9,0)),
INDEX('Skills-LA_data'!$D:$D,MATCH($A175,'Skills-LA_data'!$A:$A,0)))</f>
        <v>8.5</v>
      </c>
    </row>
    <row r="176" spans="1:4" x14ac:dyDescent="0.35">
      <c r="A176" s="10" t="s">
        <v>544</v>
      </c>
      <c r="B176" s="10" t="s">
        <v>545</v>
      </c>
      <c r="C176" s="6">
        <f>IFERROR(INDEX('Skills-miss_val_d_2020'!$E$2:$E$23,MATCH('Skills-all_inputs'!$A176,'Skills-miss_val_d_2020'!$A$2:$A$23,0)),
INDEX('Skills-LA_data'!$C:$C,MATCH($A176,'Skills-LA_data'!$A:$A,0)))</f>
        <v>2.8</v>
      </c>
      <c r="D176" s="6">
        <f>IFERROR(INDEX('Skills-miss_val_d_2019'!$E$2:$E$9,MATCH('Skills-all_inputs'!$A176,'Skills-miss_val_d_2019'!$A$2:$A$9,0)),
INDEX('Skills-LA_data'!$D:$D,MATCH($A176,'Skills-LA_data'!$A:$A,0)))</f>
        <v>4</v>
      </c>
    </row>
    <row r="177" spans="1:4" x14ac:dyDescent="0.35">
      <c r="A177" s="10" t="s">
        <v>546</v>
      </c>
      <c r="B177" s="10" t="s">
        <v>547</v>
      </c>
      <c r="C177" s="6">
        <f>IFERROR(INDEX('Skills-miss_val_d_2020'!$E$2:$E$23,MATCH('Skills-all_inputs'!$A177,'Skills-miss_val_d_2020'!$A$2:$A$23,0)),
INDEX('Skills-LA_data'!$C:$C,MATCH($A177,'Skills-LA_data'!$A:$A,0)))</f>
        <v>4</v>
      </c>
      <c r="D177" s="6">
        <f>IFERROR(INDEX('Skills-miss_val_d_2019'!$E$2:$E$9,MATCH('Skills-all_inputs'!$A177,'Skills-miss_val_d_2019'!$A$2:$A$9,0)),
INDEX('Skills-LA_data'!$D:$D,MATCH($A177,'Skills-LA_data'!$A:$A,0)))</f>
        <v>5.0999999999999996</v>
      </c>
    </row>
    <row r="178" spans="1:4" x14ac:dyDescent="0.35">
      <c r="A178" s="10" t="s">
        <v>548</v>
      </c>
      <c r="B178" s="10" t="s">
        <v>549</v>
      </c>
      <c r="C178" s="6">
        <f>IFERROR(INDEX('Skills-miss_val_d_2020'!$E$2:$E$23,MATCH('Skills-all_inputs'!$A178,'Skills-miss_val_d_2020'!$A$2:$A$23,0)),
INDEX('Skills-LA_data'!$C:$C,MATCH($A178,'Skills-LA_data'!$A:$A,0)))</f>
        <v>6.4</v>
      </c>
      <c r="D178" s="6">
        <f>IFERROR(INDEX('Skills-miss_val_d_2019'!$E$2:$E$9,MATCH('Skills-all_inputs'!$A178,'Skills-miss_val_d_2019'!$A$2:$A$9,0)),
INDEX('Skills-LA_data'!$D:$D,MATCH($A178,'Skills-LA_data'!$A:$A,0)))</f>
        <v>6.5</v>
      </c>
    </row>
    <row r="179" spans="1:4" x14ac:dyDescent="0.35">
      <c r="A179" s="10" t="s">
        <v>550</v>
      </c>
      <c r="B179" s="10" t="s">
        <v>551</v>
      </c>
      <c r="C179" s="6">
        <f>IFERROR(INDEX('Skills-miss_val_d_2020'!$E$2:$E$23,MATCH('Skills-all_inputs'!$A179,'Skills-miss_val_d_2020'!$A$2:$A$23,0)),
INDEX('Skills-LA_data'!$C:$C,MATCH($A179,'Skills-LA_data'!$A:$A,0)))</f>
        <v>12.2</v>
      </c>
      <c r="D179" s="6">
        <f>IFERROR(INDEX('Skills-miss_val_d_2019'!$E$2:$E$9,MATCH('Skills-all_inputs'!$A179,'Skills-miss_val_d_2019'!$A$2:$A$9,0)),
INDEX('Skills-LA_data'!$D:$D,MATCH($A179,'Skills-LA_data'!$A:$A,0)))</f>
        <v>11.5</v>
      </c>
    </row>
    <row r="180" spans="1:4" x14ac:dyDescent="0.35">
      <c r="A180" s="10" t="s">
        <v>552</v>
      </c>
      <c r="B180" s="10" t="s">
        <v>553</v>
      </c>
      <c r="C180" s="6">
        <f>IFERROR(INDEX('Skills-miss_val_d_2020'!$E$2:$E$23,MATCH('Skills-all_inputs'!$A180,'Skills-miss_val_d_2020'!$A$2:$A$23,0)),
INDEX('Skills-LA_data'!$C:$C,MATCH($A180,'Skills-LA_data'!$A:$A,0)))</f>
        <v>10.9</v>
      </c>
      <c r="D180" s="6">
        <f>IFERROR(INDEX('Skills-miss_val_d_2019'!$E$2:$E$9,MATCH('Skills-all_inputs'!$A180,'Skills-miss_val_d_2019'!$A$2:$A$9,0)),
INDEX('Skills-LA_data'!$D:$D,MATCH($A180,'Skills-LA_data'!$A:$A,0)))</f>
        <v>10.4</v>
      </c>
    </row>
    <row r="181" spans="1:4" x14ac:dyDescent="0.35">
      <c r="A181" s="10" t="s">
        <v>554</v>
      </c>
      <c r="B181" s="10" t="s">
        <v>555</v>
      </c>
      <c r="C181" s="6">
        <f>IFERROR(INDEX('Skills-miss_val_d_2020'!$E$2:$E$23,MATCH('Skills-all_inputs'!$A181,'Skills-miss_val_d_2020'!$A$2:$A$23,0)),
INDEX('Skills-LA_data'!$C:$C,MATCH($A181,'Skills-LA_data'!$A:$A,0)))</f>
        <v>3.7</v>
      </c>
      <c r="D181" s="6">
        <f>IFERROR(INDEX('Skills-miss_val_d_2019'!$E$2:$E$9,MATCH('Skills-all_inputs'!$A181,'Skills-miss_val_d_2019'!$A$2:$A$9,0)),
INDEX('Skills-LA_data'!$D:$D,MATCH($A181,'Skills-LA_data'!$A:$A,0)))</f>
        <v>8.8000000000000007</v>
      </c>
    </row>
    <row r="182" spans="1:4" x14ac:dyDescent="0.35">
      <c r="A182" s="10" t="s">
        <v>556</v>
      </c>
      <c r="B182" s="10" t="s">
        <v>557</v>
      </c>
      <c r="C182" s="6">
        <f>IFERROR(INDEX('Skills-miss_val_d_2020'!$E$2:$E$23,MATCH('Skills-all_inputs'!$A182,'Skills-miss_val_d_2020'!$A$2:$A$23,0)),
INDEX('Skills-LA_data'!$C:$C,MATCH($A182,'Skills-LA_data'!$A:$A,0)))</f>
        <v>7.2</v>
      </c>
      <c r="D182" s="6">
        <f>IFERROR(INDEX('Skills-miss_val_d_2019'!$E$2:$E$9,MATCH('Skills-all_inputs'!$A182,'Skills-miss_val_d_2019'!$A$2:$A$9,0)),
INDEX('Skills-LA_data'!$D:$D,MATCH($A182,'Skills-LA_data'!$A:$A,0)))</f>
        <v>5.0999999999999996</v>
      </c>
    </row>
    <row r="183" spans="1:4" x14ac:dyDescent="0.35">
      <c r="A183" s="10" t="s">
        <v>558</v>
      </c>
      <c r="B183" s="10" t="s">
        <v>559</v>
      </c>
      <c r="C183" s="6">
        <f>IFERROR(INDEX('Skills-miss_val_d_2020'!$E$2:$E$23,MATCH('Skills-all_inputs'!$A183,'Skills-miss_val_d_2020'!$A$2:$A$23,0)),
INDEX('Skills-LA_data'!$C:$C,MATCH($A183,'Skills-LA_data'!$A:$A,0)))</f>
        <v>7.3</v>
      </c>
      <c r="D183" s="6">
        <f>IFERROR(INDEX('Skills-miss_val_d_2019'!$E$2:$E$9,MATCH('Skills-all_inputs'!$A183,'Skills-miss_val_d_2019'!$A$2:$A$9,0)),
INDEX('Skills-LA_data'!$D:$D,MATCH($A183,'Skills-LA_data'!$A:$A,0)))</f>
        <v>8.4</v>
      </c>
    </row>
    <row r="184" spans="1:4" x14ac:dyDescent="0.35">
      <c r="A184" s="10" t="s">
        <v>560</v>
      </c>
      <c r="B184" s="10" t="s">
        <v>561</v>
      </c>
      <c r="C184" s="6">
        <f>IFERROR(INDEX('Skills-miss_val_d_2020'!$E$2:$E$23,MATCH('Skills-all_inputs'!$A184,'Skills-miss_val_d_2020'!$A$2:$A$23,0)),
INDEX('Skills-LA_data'!$C:$C,MATCH($A184,'Skills-LA_data'!$A:$A,0)))</f>
        <v>7.4</v>
      </c>
      <c r="D184" s="6">
        <f>IFERROR(INDEX('Skills-miss_val_d_2019'!$E$2:$E$9,MATCH('Skills-all_inputs'!$A184,'Skills-miss_val_d_2019'!$A$2:$A$9,0)),
INDEX('Skills-LA_data'!$D:$D,MATCH($A184,'Skills-LA_data'!$A:$A,0)))</f>
        <v>10.7</v>
      </c>
    </row>
    <row r="185" spans="1:4" x14ac:dyDescent="0.35">
      <c r="A185" s="10" t="s">
        <v>562</v>
      </c>
      <c r="B185" s="10" t="s">
        <v>563</v>
      </c>
      <c r="C185" s="6">
        <f>IFERROR(INDEX('Skills-miss_val_d_2020'!$E$2:$E$23,MATCH('Skills-all_inputs'!$A185,'Skills-miss_val_d_2020'!$A$2:$A$23,0)),
INDEX('Skills-LA_data'!$C:$C,MATCH($A185,'Skills-LA_data'!$A:$A,0)))</f>
        <v>9.8000000000000007</v>
      </c>
      <c r="D185" s="6">
        <f>IFERROR(INDEX('Skills-miss_val_d_2019'!$E$2:$E$9,MATCH('Skills-all_inputs'!$A185,'Skills-miss_val_d_2019'!$A$2:$A$9,0)),
INDEX('Skills-LA_data'!$D:$D,MATCH($A185,'Skills-LA_data'!$A:$A,0)))</f>
        <v>8.4</v>
      </c>
    </row>
    <row r="186" spans="1:4" x14ac:dyDescent="0.35">
      <c r="A186" s="10" t="s">
        <v>564</v>
      </c>
      <c r="B186" s="10" t="s">
        <v>565</v>
      </c>
      <c r="C186" s="6">
        <f>IFERROR(INDEX('Skills-miss_val_d_2020'!$E$2:$E$23,MATCH('Skills-all_inputs'!$A186,'Skills-miss_val_d_2020'!$A$2:$A$23,0)),
INDEX('Skills-LA_data'!$C:$C,MATCH($A186,'Skills-LA_data'!$A:$A,0)))</f>
        <v>4.2</v>
      </c>
      <c r="D186" s="6">
        <f>IFERROR(INDEX('Skills-miss_val_d_2019'!$E$2:$E$9,MATCH('Skills-all_inputs'!$A186,'Skills-miss_val_d_2019'!$A$2:$A$9,0)),
INDEX('Skills-LA_data'!$D:$D,MATCH($A186,'Skills-LA_data'!$A:$A,0)))</f>
        <v>8.4</v>
      </c>
    </row>
    <row r="187" spans="1:4" x14ac:dyDescent="0.35">
      <c r="A187" s="10" t="s">
        <v>566</v>
      </c>
      <c r="B187" s="10" t="s">
        <v>567</v>
      </c>
      <c r="C187" s="6">
        <f>IFERROR(INDEX('Skills-miss_val_d_2020'!$E$2:$E$23,MATCH('Skills-all_inputs'!$A187,'Skills-miss_val_d_2020'!$A$2:$A$23,0)),
INDEX('Skills-LA_data'!$C:$C,MATCH($A187,'Skills-LA_data'!$A:$A,0)))</f>
        <v>6.6</v>
      </c>
      <c r="D187" s="6">
        <f>IFERROR(INDEX('Skills-miss_val_d_2019'!$E$2:$E$9,MATCH('Skills-all_inputs'!$A187,'Skills-miss_val_d_2019'!$A$2:$A$9,0)),
INDEX('Skills-LA_data'!$D:$D,MATCH($A187,'Skills-LA_data'!$A:$A,0)))</f>
        <v>4.5</v>
      </c>
    </row>
    <row r="188" spans="1:4" x14ac:dyDescent="0.35">
      <c r="A188" s="10" t="s">
        <v>568</v>
      </c>
      <c r="B188" s="10" t="s">
        <v>569</v>
      </c>
      <c r="C188" s="6">
        <f>IFERROR(INDEX('Skills-miss_val_d_2020'!$E$2:$E$23,MATCH('Skills-all_inputs'!$A188,'Skills-miss_val_d_2020'!$A$2:$A$23,0)),
INDEX('Skills-LA_data'!$C:$C,MATCH($A188,'Skills-LA_data'!$A:$A,0)))</f>
        <v>5.6</v>
      </c>
      <c r="D188" s="6">
        <f>IFERROR(INDEX('Skills-miss_val_d_2019'!$E$2:$E$9,MATCH('Skills-all_inputs'!$A188,'Skills-miss_val_d_2019'!$A$2:$A$9,0)),
INDEX('Skills-LA_data'!$D:$D,MATCH($A188,'Skills-LA_data'!$A:$A,0)))</f>
        <v>8.8000000000000007</v>
      </c>
    </row>
    <row r="189" spans="1:4" x14ac:dyDescent="0.35">
      <c r="A189" s="10" t="s">
        <v>570</v>
      </c>
      <c r="B189" s="10" t="s">
        <v>571</v>
      </c>
      <c r="C189" s="6">
        <f>IFERROR(INDEX('Skills-miss_val_d_2020'!$E$2:$E$23,MATCH('Skills-all_inputs'!$A189,'Skills-miss_val_d_2020'!$A$2:$A$23,0)),
INDEX('Skills-LA_data'!$C:$C,MATCH($A189,'Skills-LA_data'!$A:$A,0)))</f>
        <v>14.9</v>
      </c>
      <c r="D189" s="6">
        <f>IFERROR(INDEX('Skills-miss_val_d_2019'!$E$2:$E$9,MATCH('Skills-all_inputs'!$A189,'Skills-miss_val_d_2019'!$A$2:$A$9,0)),
INDEX('Skills-LA_data'!$D:$D,MATCH($A189,'Skills-LA_data'!$A:$A,0)))</f>
        <v>16</v>
      </c>
    </row>
    <row r="190" spans="1:4" x14ac:dyDescent="0.35">
      <c r="A190" s="10" t="s">
        <v>572</v>
      </c>
      <c r="B190" s="10" t="s">
        <v>573</v>
      </c>
      <c r="C190" s="6">
        <f>IFERROR(INDEX('Skills-miss_val_d_2020'!$E$2:$E$23,MATCH('Skills-all_inputs'!$A190,'Skills-miss_val_d_2020'!$A$2:$A$23,0)),
INDEX('Skills-LA_data'!$C:$C,MATCH($A190,'Skills-LA_data'!$A:$A,0)))</f>
        <v>4.7</v>
      </c>
      <c r="D190" s="6">
        <f>IFERROR(INDEX('Skills-miss_val_d_2019'!$E$2:$E$9,MATCH('Skills-all_inputs'!$A190,'Skills-miss_val_d_2019'!$A$2:$A$9,0)),
INDEX('Skills-LA_data'!$D:$D,MATCH($A190,'Skills-LA_data'!$A:$A,0)))</f>
        <v>5.9</v>
      </c>
    </row>
    <row r="191" spans="1:4" x14ac:dyDescent="0.35">
      <c r="A191" s="10" t="s">
        <v>574</v>
      </c>
      <c r="B191" s="10" t="s">
        <v>575</v>
      </c>
      <c r="C191" s="6">
        <f>IFERROR(INDEX('Skills-miss_val_d_2020'!$E$2:$E$23,MATCH('Skills-all_inputs'!$A191,'Skills-miss_val_d_2020'!$A$2:$A$23,0)),
INDEX('Skills-LA_data'!$C:$C,MATCH($A191,'Skills-LA_data'!$A:$A,0)))</f>
        <v>7.8</v>
      </c>
      <c r="D191" s="6">
        <f>IFERROR(INDEX('Skills-miss_val_d_2019'!$E$2:$E$9,MATCH('Skills-all_inputs'!$A191,'Skills-miss_val_d_2019'!$A$2:$A$9,0)),
INDEX('Skills-LA_data'!$D:$D,MATCH($A191,'Skills-LA_data'!$A:$A,0)))</f>
        <v>4.3</v>
      </c>
    </row>
    <row r="192" spans="1:4" x14ac:dyDescent="0.35">
      <c r="A192" s="10" t="s">
        <v>576</v>
      </c>
      <c r="B192" s="10" t="s">
        <v>577</v>
      </c>
      <c r="C192" s="6">
        <f>IFERROR(INDEX('Skills-miss_val_d_2020'!$E$2:$E$23,MATCH('Skills-all_inputs'!$A192,'Skills-miss_val_d_2020'!$A$2:$A$23,0)),
INDEX('Skills-LA_data'!$C:$C,MATCH($A192,'Skills-LA_data'!$A:$A,0)))</f>
        <v>8</v>
      </c>
      <c r="D192" s="6">
        <f>IFERROR(INDEX('Skills-miss_val_d_2019'!$E$2:$E$9,MATCH('Skills-all_inputs'!$A192,'Skills-miss_val_d_2019'!$A$2:$A$9,0)),
INDEX('Skills-LA_data'!$D:$D,MATCH($A192,'Skills-LA_data'!$A:$A,0)))</f>
        <v>4.3</v>
      </c>
    </row>
    <row r="193" spans="1:4" x14ac:dyDescent="0.35">
      <c r="A193" s="10" t="s">
        <v>578</v>
      </c>
      <c r="B193" s="10" t="s">
        <v>579</v>
      </c>
      <c r="C193" s="6">
        <f>IFERROR(INDEX('Skills-miss_val_d_2020'!$E$2:$E$23,MATCH('Skills-all_inputs'!$A193,'Skills-miss_val_d_2020'!$A$2:$A$23,0)),
INDEX('Skills-LA_data'!$C:$C,MATCH($A193,'Skills-LA_data'!$A:$A,0)))</f>
        <v>4.5999999999999996</v>
      </c>
      <c r="D193" s="6">
        <f>IFERROR(INDEX('Skills-miss_val_d_2019'!$E$2:$E$9,MATCH('Skills-all_inputs'!$A193,'Skills-miss_val_d_2019'!$A$2:$A$9,0)),
INDEX('Skills-LA_data'!$D:$D,MATCH($A193,'Skills-LA_data'!$A:$A,0)))</f>
        <v>2.8</v>
      </c>
    </row>
    <row r="194" spans="1:4" x14ac:dyDescent="0.35">
      <c r="A194" s="10" t="s">
        <v>580</v>
      </c>
      <c r="B194" s="10" t="s">
        <v>581</v>
      </c>
      <c r="C194" s="6">
        <f>IFERROR(INDEX('Skills-miss_val_d_2020'!$E$2:$E$23,MATCH('Skills-all_inputs'!$A194,'Skills-miss_val_d_2020'!$A$2:$A$23,0)),
INDEX('Skills-LA_data'!$C:$C,MATCH($A194,'Skills-LA_data'!$A:$A,0)))</f>
        <v>12.1</v>
      </c>
      <c r="D194" s="6">
        <f>IFERROR(INDEX('Skills-miss_val_d_2019'!$E$2:$E$9,MATCH('Skills-all_inputs'!$A194,'Skills-miss_val_d_2019'!$A$2:$A$9,0)),
INDEX('Skills-LA_data'!$D:$D,MATCH($A194,'Skills-LA_data'!$A:$A,0)))</f>
        <v>15.1</v>
      </c>
    </row>
    <row r="195" spans="1:4" x14ac:dyDescent="0.35">
      <c r="A195" s="10" t="s">
        <v>582</v>
      </c>
      <c r="B195" s="10" t="s">
        <v>583</v>
      </c>
      <c r="C195" s="6">
        <f>IFERROR(INDEX('Skills-miss_val_d_2020'!$E$2:$E$23,MATCH('Skills-all_inputs'!$A195,'Skills-miss_val_d_2020'!$A$2:$A$23,0)),
INDEX('Skills-LA_data'!$C:$C,MATCH($A195,'Skills-LA_data'!$A:$A,0)))</f>
        <v>5.4</v>
      </c>
      <c r="D195" s="6">
        <f>IFERROR(INDEX('Skills-miss_val_d_2019'!$E$2:$E$9,MATCH('Skills-all_inputs'!$A195,'Skills-miss_val_d_2019'!$A$2:$A$9,0)),
INDEX('Skills-LA_data'!$D:$D,MATCH($A195,'Skills-LA_data'!$A:$A,0)))</f>
        <v>9.4</v>
      </c>
    </row>
    <row r="196" spans="1:4" x14ac:dyDescent="0.35">
      <c r="A196" s="10" t="s">
        <v>584</v>
      </c>
      <c r="B196" s="10" t="s">
        <v>585</v>
      </c>
      <c r="C196" s="6">
        <f>IFERROR(INDEX('Skills-miss_val_d_2020'!$E$2:$E$23,MATCH('Skills-all_inputs'!$A196,'Skills-miss_val_d_2020'!$A$2:$A$23,0)),
INDEX('Skills-LA_data'!$C:$C,MATCH($A196,'Skills-LA_data'!$A:$A,0)))</f>
        <v>5.7</v>
      </c>
      <c r="D196" s="6">
        <f>IFERROR(INDEX('Skills-miss_val_d_2019'!$E$2:$E$9,MATCH('Skills-all_inputs'!$A196,'Skills-miss_val_d_2019'!$A$2:$A$9,0)),
INDEX('Skills-LA_data'!$D:$D,MATCH($A196,'Skills-LA_data'!$A:$A,0)))</f>
        <v>5.4</v>
      </c>
    </row>
    <row r="197" spans="1:4" x14ac:dyDescent="0.35">
      <c r="A197" s="10" t="s">
        <v>586</v>
      </c>
      <c r="B197" s="10" t="s">
        <v>587</v>
      </c>
      <c r="C197" s="6">
        <f>IFERROR(INDEX('Skills-miss_val_d_2020'!$E$2:$E$23,MATCH('Skills-all_inputs'!$A197,'Skills-miss_val_d_2020'!$A$2:$A$23,0)),
INDEX('Skills-LA_data'!$C:$C,MATCH($A197,'Skills-LA_data'!$A:$A,0)))</f>
        <v>4.8</v>
      </c>
      <c r="D197" s="6">
        <f>IFERROR(INDEX('Skills-miss_val_d_2019'!$E$2:$E$9,MATCH('Skills-all_inputs'!$A197,'Skills-miss_val_d_2019'!$A$2:$A$9,0)),
INDEX('Skills-LA_data'!$D:$D,MATCH($A197,'Skills-LA_data'!$A:$A,0)))</f>
        <v>3</v>
      </c>
    </row>
    <row r="198" spans="1:4" x14ac:dyDescent="0.35">
      <c r="A198" s="10" t="s">
        <v>588</v>
      </c>
      <c r="B198" s="10" t="s">
        <v>589</v>
      </c>
      <c r="C198" s="6">
        <f>IFERROR(INDEX('Skills-miss_val_d_2020'!$E$2:$E$23,MATCH('Skills-all_inputs'!$A198,'Skills-miss_val_d_2020'!$A$2:$A$23,0)),
INDEX('Skills-LA_data'!$C:$C,MATCH($A198,'Skills-LA_data'!$A:$A,0)))</f>
        <v>3.7</v>
      </c>
      <c r="D198" s="6">
        <f>IFERROR(INDEX('Skills-miss_val_d_2019'!$E$2:$E$9,MATCH('Skills-all_inputs'!$A198,'Skills-miss_val_d_2019'!$A$2:$A$9,0)),
INDEX('Skills-LA_data'!$D:$D,MATCH($A198,'Skills-LA_data'!$A:$A,0)))</f>
        <v>4.2</v>
      </c>
    </row>
    <row r="199" spans="1:4" x14ac:dyDescent="0.35">
      <c r="A199" s="10" t="s">
        <v>590</v>
      </c>
      <c r="B199" s="10" t="s">
        <v>591</v>
      </c>
      <c r="C199" s="6">
        <f>IFERROR(INDEX('Skills-miss_val_d_2020'!$E$2:$E$23,MATCH('Skills-all_inputs'!$A199,'Skills-miss_val_d_2020'!$A$2:$A$23,0)),
INDEX('Skills-LA_data'!$C:$C,MATCH($A199,'Skills-LA_data'!$A:$A,0)))</f>
        <v>7.4</v>
      </c>
      <c r="D199" s="6">
        <f>IFERROR(INDEX('Skills-miss_val_d_2019'!$E$2:$E$9,MATCH('Skills-all_inputs'!$A199,'Skills-miss_val_d_2019'!$A$2:$A$9,0)),
INDEX('Skills-LA_data'!$D:$D,MATCH($A199,'Skills-LA_data'!$A:$A,0)))</f>
        <v>9.1</v>
      </c>
    </row>
    <row r="200" spans="1:4" x14ac:dyDescent="0.35">
      <c r="A200" s="10" t="s">
        <v>592</v>
      </c>
      <c r="B200" s="10" t="s">
        <v>593</v>
      </c>
      <c r="C200" s="6">
        <f>IFERROR(INDEX('Skills-miss_val_d_2020'!$E$2:$E$23,MATCH('Skills-all_inputs'!$A200,'Skills-miss_val_d_2020'!$A$2:$A$23,0)),
INDEX('Skills-LA_data'!$C:$C,MATCH($A200,'Skills-LA_data'!$A:$A,0)))</f>
        <v>5.5</v>
      </c>
      <c r="D200" s="6">
        <f>IFERROR(INDEX('Skills-miss_val_d_2019'!$E$2:$E$9,MATCH('Skills-all_inputs'!$A200,'Skills-miss_val_d_2019'!$A$2:$A$9,0)),
INDEX('Skills-LA_data'!$D:$D,MATCH($A200,'Skills-LA_data'!$A:$A,0)))</f>
        <v>4.4000000000000004</v>
      </c>
    </row>
    <row r="201" spans="1:4" x14ac:dyDescent="0.35">
      <c r="A201" s="10" t="s">
        <v>594</v>
      </c>
      <c r="B201" s="10" t="s">
        <v>595</v>
      </c>
      <c r="C201" s="6">
        <f>IFERROR(INDEX('Skills-miss_val_d_2020'!$E$2:$E$23,MATCH('Skills-all_inputs'!$A201,'Skills-miss_val_d_2020'!$A$2:$A$23,0)),
INDEX('Skills-LA_data'!$C:$C,MATCH($A201,'Skills-LA_data'!$A:$A,0)))</f>
        <v>11.2</v>
      </c>
      <c r="D201" s="6">
        <f>IFERROR(INDEX('Skills-miss_val_d_2019'!$E$2:$E$9,MATCH('Skills-all_inputs'!$A201,'Skills-miss_val_d_2019'!$A$2:$A$9,0)),
INDEX('Skills-LA_data'!$D:$D,MATCH($A201,'Skills-LA_data'!$A:$A,0)))</f>
        <v>10.8</v>
      </c>
    </row>
    <row r="202" spans="1:4" x14ac:dyDescent="0.35">
      <c r="A202" s="10" t="s">
        <v>596</v>
      </c>
      <c r="B202" s="10" t="s">
        <v>597</v>
      </c>
      <c r="C202" s="6">
        <f>IFERROR(INDEX('Skills-miss_val_d_2020'!$E$2:$E$23,MATCH('Skills-all_inputs'!$A202,'Skills-miss_val_d_2020'!$A$2:$A$23,0)),
INDEX('Skills-LA_data'!$C:$C,MATCH($A202,'Skills-LA_data'!$A:$A,0)))</f>
        <v>1.7</v>
      </c>
      <c r="D202" s="6">
        <f>IFERROR(INDEX('Skills-miss_val_d_2019'!$E$2:$E$9,MATCH('Skills-all_inputs'!$A202,'Skills-miss_val_d_2019'!$A$2:$A$9,0)),
INDEX('Skills-LA_data'!$D:$D,MATCH($A202,'Skills-LA_data'!$A:$A,0)))</f>
        <v>3.8</v>
      </c>
    </row>
    <row r="203" spans="1:4" x14ac:dyDescent="0.35">
      <c r="A203" s="10" t="s">
        <v>598</v>
      </c>
      <c r="B203" s="10" t="s">
        <v>599</v>
      </c>
      <c r="C203" s="6">
        <f>IFERROR(INDEX('Skills-miss_val_d_2020'!$E$2:$E$23,MATCH('Skills-all_inputs'!$A203,'Skills-miss_val_d_2020'!$A$2:$A$23,0)),
INDEX('Skills-LA_data'!$C:$C,MATCH($A203,'Skills-LA_data'!$A:$A,0)))</f>
        <v>7.2</v>
      </c>
      <c r="D203" s="6">
        <f>IFERROR(INDEX('Skills-miss_val_d_2019'!$E$2:$E$9,MATCH('Skills-all_inputs'!$A203,'Skills-miss_val_d_2019'!$A$2:$A$9,0)),
INDEX('Skills-LA_data'!$D:$D,MATCH($A203,'Skills-LA_data'!$A:$A,0)))</f>
        <v>11</v>
      </c>
    </row>
    <row r="204" spans="1:4" x14ac:dyDescent="0.35">
      <c r="A204" s="10" t="s">
        <v>600</v>
      </c>
      <c r="B204" s="10" t="s">
        <v>601</v>
      </c>
      <c r="C204" s="6">
        <f>IFERROR(INDEX('Skills-miss_val_d_2020'!$E$2:$E$23,MATCH('Skills-all_inputs'!$A204,'Skills-miss_val_d_2020'!$A$2:$A$23,0)),
INDEX('Skills-LA_data'!$C:$C,MATCH($A204,'Skills-LA_data'!$A:$A,0)))</f>
        <v>8.6</v>
      </c>
      <c r="D204" s="6">
        <f>IFERROR(INDEX('Skills-miss_val_d_2019'!$E$2:$E$9,MATCH('Skills-all_inputs'!$A204,'Skills-miss_val_d_2019'!$A$2:$A$9,0)),
INDEX('Skills-LA_data'!$D:$D,MATCH($A204,'Skills-LA_data'!$A:$A,0)))</f>
        <v>9</v>
      </c>
    </row>
    <row r="205" spans="1:4" x14ac:dyDescent="0.35">
      <c r="A205" s="10" t="s">
        <v>602</v>
      </c>
      <c r="B205" s="10" t="s">
        <v>603</v>
      </c>
      <c r="C205" s="6">
        <f>IFERROR(INDEX('Skills-miss_val_d_2020'!$E$2:$E$23,MATCH('Skills-all_inputs'!$A205,'Skills-miss_val_d_2020'!$A$2:$A$23,0)),
INDEX('Skills-LA_data'!$C:$C,MATCH($A205,'Skills-LA_data'!$A:$A,0)))</f>
        <v>11.1</v>
      </c>
      <c r="D205" s="6">
        <f>IFERROR(INDEX('Skills-miss_val_d_2019'!$E$2:$E$9,MATCH('Skills-all_inputs'!$A205,'Skills-miss_val_d_2019'!$A$2:$A$9,0)),
INDEX('Skills-LA_data'!$D:$D,MATCH($A205,'Skills-LA_data'!$A:$A,0)))</f>
        <v>6.9</v>
      </c>
    </row>
    <row r="206" spans="1:4" x14ac:dyDescent="0.35">
      <c r="A206" s="10" t="s">
        <v>604</v>
      </c>
      <c r="B206" s="10" t="s">
        <v>605</v>
      </c>
      <c r="C206" s="6">
        <f>IFERROR(INDEX('Skills-miss_val_d_2020'!$E$2:$E$23,MATCH('Skills-all_inputs'!$A206,'Skills-miss_val_d_2020'!$A$2:$A$23,0)),
INDEX('Skills-LA_data'!$C:$C,MATCH($A206,'Skills-LA_data'!$A:$A,0)))</f>
        <v>4.4000000000000004</v>
      </c>
      <c r="D206" s="6">
        <f>IFERROR(INDEX('Skills-miss_val_d_2019'!$E$2:$E$9,MATCH('Skills-all_inputs'!$A206,'Skills-miss_val_d_2019'!$A$2:$A$9,0)),
INDEX('Skills-LA_data'!$D:$D,MATCH($A206,'Skills-LA_data'!$A:$A,0)))</f>
        <v>10.1</v>
      </c>
    </row>
    <row r="207" spans="1:4" x14ac:dyDescent="0.35">
      <c r="A207" s="10" t="s">
        <v>606</v>
      </c>
      <c r="B207" s="10" t="s">
        <v>607</v>
      </c>
      <c r="C207" s="6">
        <f>IFERROR(INDEX('Skills-miss_val_d_2020'!$E$2:$E$23,MATCH('Skills-all_inputs'!$A207,'Skills-miss_val_d_2020'!$A$2:$A$23,0)),
INDEX('Skills-LA_data'!$C:$C,MATCH($A207,'Skills-LA_data'!$A:$A,0)))</f>
        <v>9.8000000000000007</v>
      </c>
      <c r="D207" s="6">
        <f>IFERROR(INDEX('Skills-miss_val_d_2019'!$E$2:$E$9,MATCH('Skills-all_inputs'!$A207,'Skills-miss_val_d_2019'!$A$2:$A$9,0)),
INDEX('Skills-LA_data'!$D:$D,MATCH($A207,'Skills-LA_data'!$A:$A,0)))</f>
        <v>7.8</v>
      </c>
    </row>
    <row r="208" spans="1:4" x14ac:dyDescent="0.35">
      <c r="A208" s="10" t="s">
        <v>608</v>
      </c>
      <c r="B208" s="10" t="s">
        <v>609</v>
      </c>
      <c r="C208" s="6">
        <f>IFERROR(INDEX('Skills-miss_val_d_2020'!$E$2:$E$23,MATCH('Skills-all_inputs'!$A208,'Skills-miss_val_d_2020'!$A$2:$A$23,0)),
INDEX('Skills-LA_data'!$C:$C,MATCH($A208,'Skills-LA_data'!$A:$A,0)))</f>
        <v>8.8000000000000007</v>
      </c>
      <c r="D208" s="6">
        <f>IFERROR(INDEX('Skills-miss_val_d_2019'!$E$2:$E$9,MATCH('Skills-all_inputs'!$A208,'Skills-miss_val_d_2019'!$A$2:$A$9,0)),
INDEX('Skills-LA_data'!$D:$D,MATCH($A208,'Skills-LA_data'!$A:$A,0)))</f>
        <v>9.9</v>
      </c>
    </row>
    <row r="209" spans="1:4" x14ac:dyDescent="0.35">
      <c r="A209" s="10" t="s">
        <v>610</v>
      </c>
      <c r="B209" s="10" t="s">
        <v>611</v>
      </c>
      <c r="C209" s="6">
        <f>IFERROR(INDEX('Skills-miss_val_d_2020'!$E$2:$E$23,MATCH('Skills-all_inputs'!$A209,'Skills-miss_val_d_2020'!$A$2:$A$23,0)),
INDEX('Skills-LA_data'!$C:$C,MATCH($A209,'Skills-LA_data'!$A:$A,0)))</f>
        <v>2.5</v>
      </c>
      <c r="D209" s="6">
        <f>IFERROR(INDEX('Skills-miss_val_d_2019'!$E$2:$E$9,MATCH('Skills-all_inputs'!$A209,'Skills-miss_val_d_2019'!$A$2:$A$9,0)),
INDEX('Skills-LA_data'!$D:$D,MATCH($A209,'Skills-LA_data'!$A:$A,0)))</f>
        <v>3.9</v>
      </c>
    </row>
    <row r="210" spans="1:4" x14ac:dyDescent="0.35">
      <c r="A210" s="10" t="s">
        <v>612</v>
      </c>
      <c r="B210" s="10" t="s">
        <v>613</v>
      </c>
      <c r="C210" s="6">
        <f>IFERROR(INDEX('Skills-miss_val_d_2020'!$E$2:$E$23,MATCH('Skills-all_inputs'!$A210,'Skills-miss_val_d_2020'!$A$2:$A$23,0)),
INDEX('Skills-LA_data'!$C:$C,MATCH($A210,'Skills-LA_data'!$A:$A,0)))</f>
        <v>2.8</v>
      </c>
      <c r="D210" s="6">
        <f>IFERROR(INDEX('Skills-miss_val_d_2019'!$E$2:$E$9,MATCH('Skills-all_inputs'!$A210,'Skills-miss_val_d_2019'!$A$2:$A$9,0)),
INDEX('Skills-LA_data'!$D:$D,MATCH($A210,'Skills-LA_data'!$A:$A,0)))</f>
        <v>7.3</v>
      </c>
    </row>
    <row r="211" spans="1:4" x14ac:dyDescent="0.35">
      <c r="A211" s="10" t="s">
        <v>614</v>
      </c>
      <c r="B211" s="10" t="s">
        <v>615</v>
      </c>
      <c r="C211" s="6">
        <f>IFERROR(INDEX('Skills-miss_val_d_2020'!$E$2:$E$23,MATCH('Skills-all_inputs'!$A211,'Skills-miss_val_d_2020'!$A$2:$A$23,0)),
INDEX('Skills-LA_data'!$C:$C,MATCH($A211,'Skills-LA_data'!$A:$A,0)))</f>
        <v>11.7</v>
      </c>
      <c r="D211" s="6">
        <f>IFERROR(INDEX('Skills-miss_val_d_2019'!$E$2:$E$9,MATCH('Skills-all_inputs'!$A211,'Skills-miss_val_d_2019'!$A$2:$A$9,0)),
INDEX('Skills-LA_data'!$D:$D,MATCH($A211,'Skills-LA_data'!$A:$A,0)))</f>
        <v>10.7</v>
      </c>
    </row>
    <row r="212" spans="1:4" x14ac:dyDescent="0.35">
      <c r="A212" s="10" t="s">
        <v>616</v>
      </c>
      <c r="B212" s="10" t="s">
        <v>617</v>
      </c>
      <c r="C212" s="6">
        <f>IFERROR(INDEX('Skills-miss_val_d_2020'!$E$2:$E$23,MATCH('Skills-all_inputs'!$A212,'Skills-miss_val_d_2020'!$A$2:$A$23,0)),
INDEX('Skills-LA_data'!$C:$C,MATCH($A212,'Skills-LA_data'!$A:$A,0)))</f>
        <v>4.8</v>
      </c>
      <c r="D212" s="6">
        <f>IFERROR(INDEX('Skills-miss_val_d_2019'!$E$2:$E$9,MATCH('Skills-all_inputs'!$A212,'Skills-miss_val_d_2019'!$A$2:$A$9,0)),
INDEX('Skills-LA_data'!$D:$D,MATCH($A212,'Skills-LA_data'!$A:$A,0)))</f>
        <v>8.6</v>
      </c>
    </row>
    <row r="213" spans="1:4" x14ac:dyDescent="0.35">
      <c r="A213" s="10" t="s">
        <v>618</v>
      </c>
      <c r="B213" s="10" t="s">
        <v>619</v>
      </c>
      <c r="C213" s="6">
        <f>IFERROR(INDEX('Skills-miss_val_d_2020'!$E$2:$E$23,MATCH('Skills-all_inputs'!$A213,'Skills-miss_val_d_2020'!$A$2:$A$23,0)),
INDEX('Skills-LA_data'!$C:$C,MATCH($A213,'Skills-LA_data'!$A:$A,0)))</f>
        <v>7.6</v>
      </c>
      <c r="D213" s="6">
        <f>IFERROR(INDEX('Skills-miss_val_d_2019'!$E$2:$E$9,MATCH('Skills-all_inputs'!$A213,'Skills-miss_val_d_2019'!$A$2:$A$9,0)),
INDEX('Skills-LA_data'!$D:$D,MATCH($A213,'Skills-LA_data'!$A:$A,0)))</f>
        <v>4.9000000000000004</v>
      </c>
    </row>
    <row r="214" spans="1:4" x14ac:dyDescent="0.35">
      <c r="A214" s="10" t="s">
        <v>620</v>
      </c>
      <c r="B214" s="10" t="s">
        <v>621</v>
      </c>
      <c r="C214" s="6">
        <f>IFERROR(INDEX('Skills-miss_val_d_2020'!$E$2:$E$23,MATCH('Skills-all_inputs'!$A214,'Skills-miss_val_d_2020'!$A$2:$A$23,0)),
INDEX('Skills-LA_data'!$C:$C,MATCH($A214,'Skills-LA_data'!$A:$A,0)))</f>
        <v>12.8</v>
      </c>
      <c r="D214" s="6">
        <f>IFERROR(INDEX('Skills-miss_val_d_2019'!$E$2:$E$9,MATCH('Skills-all_inputs'!$A214,'Skills-miss_val_d_2019'!$A$2:$A$9,0)),
INDEX('Skills-LA_data'!$D:$D,MATCH($A214,'Skills-LA_data'!$A:$A,0)))</f>
        <v>15.1</v>
      </c>
    </row>
    <row r="215" spans="1:4" x14ac:dyDescent="0.35">
      <c r="A215" s="10" t="s">
        <v>622</v>
      </c>
      <c r="B215" s="10" t="s">
        <v>623</v>
      </c>
      <c r="C215" s="6">
        <f>IFERROR(INDEX('Skills-miss_val_d_2020'!$E$2:$E$23,MATCH('Skills-all_inputs'!$A215,'Skills-miss_val_d_2020'!$A$2:$A$23,0)),
INDEX('Skills-LA_data'!$C:$C,MATCH($A215,'Skills-LA_data'!$A:$A,0)))</f>
        <v>7.2</v>
      </c>
      <c r="D215" s="6">
        <f>IFERROR(INDEX('Skills-miss_val_d_2019'!$E$2:$E$9,MATCH('Skills-all_inputs'!$A215,'Skills-miss_val_d_2019'!$A$2:$A$9,0)),
INDEX('Skills-LA_data'!$D:$D,MATCH($A215,'Skills-LA_data'!$A:$A,0)))</f>
        <v>11.3</v>
      </c>
    </row>
    <row r="216" spans="1:4" x14ac:dyDescent="0.35">
      <c r="A216" s="10" t="s">
        <v>624</v>
      </c>
      <c r="B216" s="10" t="s">
        <v>625</v>
      </c>
      <c r="C216" s="6">
        <f>IFERROR(INDEX('Skills-miss_val_d_2020'!$E$2:$E$23,MATCH('Skills-all_inputs'!$A216,'Skills-miss_val_d_2020'!$A$2:$A$23,0)),
INDEX('Skills-LA_data'!$C:$C,MATCH($A216,'Skills-LA_data'!$A:$A,0)))</f>
        <v>6.7</v>
      </c>
      <c r="D216" s="6">
        <f>IFERROR(INDEX('Skills-miss_val_d_2019'!$E$2:$E$9,MATCH('Skills-all_inputs'!$A216,'Skills-miss_val_d_2019'!$A$2:$A$9,0)),
INDEX('Skills-LA_data'!$D:$D,MATCH($A216,'Skills-LA_data'!$A:$A,0)))</f>
        <v>4.5</v>
      </c>
    </row>
    <row r="217" spans="1:4" x14ac:dyDescent="0.35">
      <c r="A217" s="10" t="s">
        <v>626</v>
      </c>
      <c r="B217" s="10" t="s">
        <v>627</v>
      </c>
      <c r="C217" s="6">
        <f>IFERROR(INDEX('Skills-miss_val_d_2020'!$E$2:$E$23,MATCH('Skills-all_inputs'!$A217,'Skills-miss_val_d_2020'!$A$2:$A$23,0)),
INDEX('Skills-LA_data'!$C:$C,MATCH($A217,'Skills-LA_data'!$A:$A,0)))</f>
        <v>4.4000000000000004</v>
      </c>
      <c r="D217" s="6">
        <f>IFERROR(INDEX('Skills-miss_val_d_2019'!$E$2:$E$9,MATCH('Skills-all_inputs'!$A217,'Skills-miss_val_d_2019'!$A$2:$A$9,0)),
INDEX('Skills-LA_data'!$D:$D,MATCH($A217,'Skills-LA_data'!$A:$A,0)))</f>
        <v>8.5</v>
      </c>
    </row>
    <row r="218" spans="1:4" x14ac:dyDescent="0.35">
      <c r="A218" s="10" t="s">
        <v>628</v>
      </c>
      <c r="B218" s="10" t="s">
        <v>629</v>
      </c>
      <c r="C218" s="6">
        <f>IFERROR(INDEX('Skills-miss_val_d_2020'!$E$2:$E$23,MATCH('Skills-all_inputs'!$A218,'Skills-miss_val_d_2020'!$A$2:$A$23,0)),
INDEX('Skills-LA_data'!$C:$C,MATCH($A218,'Skills-LA_data'!$A:$A,0)))</f>
        <v>4.2</v>
      </c>
      <c r="D218" s="6">
        <f>IFERROR(INDEX('Skills-miss_val_d_2019'!$E$2:$E$9,MATCH('Skills-all_inputs'!$A218,'Skills-miss_val_d_2019'!$A$2:$A$9,0)),
INDEX('Skills-LA_data'!$D:$D,MATCH($A218,'Skills-LA_data'!$A:$A,0)))</f>
        <v>4</v>
      </c>
    </row>
    <row r="219" spans="1:4" x14ac:dyDescent="0.35">
      <c r="A219" s="10" t="s">
        <v>630</v>
      </c>
      <c r="B219" s="10" t="s">
        <v>631</v>
      </c>
      <c r="C219" s="6">
        <f>IFERROR(INDEX('Skills-miss_val_d_2020'!$E$2:$E$23,MATCH('Skills-all_inputs'!$A219,'Skills-miss_val_d_2020'!$A$2:$A$23,0)),
INDEX('Skills-LA_data'!$C:$C,MATCH($A219,'Skills-LA_data'!$A:$A,0)))</f>
        <v>4.8</v>
      </c>
      <c r="D219" s="6">
        <f>IFERROR(INDEX('Skills-miss_val_d_2019'!$E$2:$E$9,MATCH('Skills-all_inputs'!$A219,'Skills-miss_val_d_2019'!$A$2:$A$9,0)),
INDEX('Skills-LA_data'!$D:$D,MATCH($A219,'Skills-LA_data'!$A:$A,0)))</f>
        <v>5.5</v>
      </c>
    </row>
    <row r="220" spans="1:4" x14ac:dyDescent="0.35">
      <c r="A220" s="10" t="s">
        <v>632</v>
      </c>
      <c r="B220" s="10" t="s">
        <v>633</v>
      </c>
      <c r="C220" s="6">
        <f>IFERROR(INDEX('Skills-miss_val_d_2020'!$E$2:$E$23,MATCH('Skills-all_inputs'!$A220,'Skills-miss_val_d_2020'!$A$2:$A$23,0)),
INDEX('Skills-LA_data'!$C:$C,MATCH($A220,'Skills-LA_data'!$A:$A,0)))</f>
        <v>7.9</v>
      </c>
      <c r="D220" s="6">
        <f>IFERROR(INDEX('Skills-miss_val_d_2019'!$E$2:$E$9,MATCH('Skills-all_inputs'!$A220,'Skills-miss_val_d_2019'!$A$2:$A$9,0)),
INDEX('Skills-LA_data'!$D:$D,MATCH($A220,'Skills-LA_data'!$A:$A,0)))</f>
        <v>6.7</v>
      </c>
    </row>
    <row r="221" spans="1:4" x14ac:dyDescent="0.35">
      <c r="A221" s="10" t="s">
        <v>634</v>
      </c>
      <c r="B221" s="10" t="s">
        <v>635</v>
      </c>
      <c r="C221" s="6">
        <f>IFERROR(INDEX('Skills-miss_val_d_2020'!$E$2:$E$23,MATCH('Skills-all_inputs'!$A221,'Skills-miss_val_d_2020'!$A$2:$A$23,0)),
INDEX('Skills-LA_data'!$C:$C,MATCH($A221,'Skills-LA_data'!$A:$A,0)))</f>
        <v>6</v>
      </c>
      <c r="D221" s="6">
        <f>IFERROR(INDEX('Skills-miss_val_d_2019'!$E$2:$E$9,MATCH('Skills-all_inputs'!$A221,'Skills-miss_val_d_2019'!$A$2:$A$9,0)),
INDEX('Skills-LA_data'!$D:$D,MATCH($A221,'Skills-LA_data'!$A:$A,0)))</f>
        <v>7.1</v>
      </c>
    </row>
    <row r="222" spans="1:4" x14ac:dyDescent="0.35">
      <c r="A222" s="10" t="s">
        <v>636</v>
      </c>
      <c r="B222" s="10" t="s">
        <v>637</v>
      </c>
      <c r="C222" s="6">
        <f>IFERROR(INDEX('Skills-miss_val_d_2020'!$E$2:$E$23,MATCH('Skills-all_inputs'!$A222,'Skills-miss_val_d_2020'!$A$2:$A$23,0)),
INDEX('Skills-LA_data'!$C:$C,MATCH($A222,'Skills-LA_data'!$A:$A,0)))</f>
        <v>6.7</v>
      </c>
      <c r="D222" s="6">
        <f>IFERROR(INDEX('Skills-miss_val_d_2019'!$E$2:$E$9,MATCH('Skills-all_inputs'!$A222,'Skills-miss_val_d_2019'!$A$2:$A$9,0)),
INDEX('Skills-LA_data'!$D:$D,MATCH($A222,'Skills-LA_data'!$A:$A,0)))</f>
        <v>9.6999999999999993</v>
      </c>
    </row>
    <row r="223" spans="1:4" x14ac:dyDescent="0.35">
      <c r="A223" s="10" t="s">
        <v>638</v>
      </c>
      <c r="B223" s="10" t="s">
        <v>639</v>
      </c>
      <c r="C223" s="6">
        <f>IFERROR(INDEX('Skills-miss_val_d_2020'!$E$2:$E$23,MATCH('Skills-all_inputs'!$A223,'Skills-miss_val_d_2020'!$A$2:$A$23,0)),
INDEX('Skills-LA_data'!$C:$C,MATCH($A223,'Skills-LA_data'!$A:$A,0)))</f>
        <v>7.3</v>
      </c>
      <c r="D223" s="6">
        <f>IFERROR(INDEX('Skills-miss_val_d_2019'!$E$2:$E$9,MATCH('Skills-all_inputs'!$A223,'Skills-miss_val_d_2019'!$A$2:$A$9,0)),
INDEX('Skills-LA_data'!$D:$D,MATCH($A223,'Skills-LA_data'!$A:$A,0)))</f>
        <v>10.6</v>
      </c>
    </row>
    <row r="224" spans="1:4" x14ac:dyDescent="0.35">
      <c r="A224" s="10" t="s">
        <v>640</v>
      </c>
      <c r="B224" s="10" t="s">
        <v>641</v>
      </c>
      <c r="C224" s="6">
        <f>IFERROR(INDEX('Skills-miss_val_d_2020'!$E$2:$E$23,MATCH('Skills-all_inputs'!$A224,'Skills-miss_val_d_2020'!$A$2:$A$23,0)),
INDEX('Skills-LA_data'!$C:$C,MATCH($A224,'Skills-LA_data'!$A:$A,0)))</f>
        <v>6.4</v>
      </c>
      <c r="D224" s="6">
        <f>IFERROR(INDEX('Skills-miss_val_d_2019'!$E$2:$E$9,MATCH('Skills-all_inputs'!$A224,'Skills-miss_val_d_2019'!$A$2:$A$9,0)),
INDEX('Skills-LA_data'!$D:$D,MATCH($A224,'Skills-LA_data'!$A:$A,0)))</f>
        <v>10.1</v>
      </c>
    </row>
    <row r="225" spans="1:4" x14ac:dyDescent="0.35">
      <c r="A225" s="10" t="s">
        <v>642</v>
      </c>
      <c r="B225" s="10" t="s">
        <v>643</v>
      </c>
      <c r="C225" s="6">
        <f>IFERROR(INDEX('Skills-miss_val_d_2020'!$E$2:$E$23,MATCH('Skills-all_inputs'!$A225,'Skills-miss_val_d_2020'!$A$2:$A$23,0)),
INDEX('Skills-LA_data'!$C:$C,MATCH($A225,'Skills-LA_data'!$A:$A,0)))</f>
        <v>6.2</v>
      </c>
      <c r="D225" s="6">
        <f>IFERROR(INDEX('Skills-miss_val_d_2019'!$E$2:$E$9,MATCH('Skills-all_inputs'!$A225,'Skills-miss_val_d_2019'!$A$2:$A$9,0)),
INDEX('Skills-LA_data'!$D:$D,MATCH($A225,'Skills-LA_data'!$A:$A,0)))</f>
        <v>6.7</v>
      </c>
    </row>
    <row r="226" spans="1:4" x14ac:dyDescent="0.35">
      <c r="A226" s="10" t="s">
        <v>644</v>
      </c>
      <c r="B226" s="10" t="s">
        <v>645</v>
      </c>
      <c r="C226" s="6">
        <f>IFERROR(INDEX('Skills-miss_val_d_2020'!$E$2:$E$23,MATCH('Skills-all_inputs'!$A226,'Skills-miss_val_d_2020'!$A$2:$A$23,0)),
INDEX('Skills-LA_data'!$C:$C,MATCH($A226,'Skills-LA_data'!$A:$A,0)))</f>
        <v>6.9</v>
      </c>
      <c r="D226" s="6">
        <f>IFERROR(INDEX('Skills-miss_val_d_2019'!$E$2:$E$9,MATCH('Skills-all_inputs'!$A226,'Skills-miss_val_d_2019'!$A$2:$A$9,0)),
INDEX('Skills-LA_data'!$D:$D,MATCH($A226,'Skills-LA_data'!$A:$A,0)))</f>
        <v>8.4</v>
      </c>
    </row>
    <row r="227" spans="1:4" x14ac:dyDescent="0.35">
      <c r="A227" s="10" t="s">
        <v>646</v>
      </c>
      <c r="B227" s="10" t="s">
        <v>647</v>
      </c>
      <c r="C227" s="6">
        <f>IFERROR(INDEX('Skills-miss_val_d_2020'!$E$2:$E$23,MATCH('Skills-all_inputs'!$A227,'Skills-miss_val_d_2020'!$A$2:$A$23,0)),
INDEX('Skills-LA_data'!$C:$C,MATCH($A227,'Skills-LA_data'!$A:$A,0)))</f>
        <v>9.5</v>
      </c>
      <c r="D227" s="6">
        <f>IFERROR(INDEX('Skills-miss_val_d_2019'!$E$2:$E$9,MATCH('Skills-all_inputs'!$A227,'Skills-miss_val_d_2019'!$A$2:$A$9,0)),
INDEX('Skills-LA_data'!$D:$D,MATCH($A227,'Skills-LA_data'!$A:$A,0)))</f>
        <v>13.3</v>
      </c>
    </row>
    <row r="228" spans="1:4" x14ac:dyDescent="0.35">
      <c r="A228" s="10" t="s">
        <v>648</v>
      </c>
      <c r="B228" s="10" t="s">
        <v>649</v>
      </c>
      <c r="C228" s="6">
        <f>IFERROR(INDEX('Skills-miss_val_d_2020'!$E$2:$E$23,MATCH('Skills-all_inputs'!$A228,'Skills-miss_val_d_2020'!$A$2:$A$23,0)),
INDEX('Skills-LA_data'!$C:$C,MATCH($A228,'Skills-LA_data'!$A:$A,0)))</f>
        <v>6.2</v>
      </c>
      <c r="D228" s="6">
        <f>IFERROR(INDEX('Skills-miss_val_d_2019'!$E$2:$E$9,MATCH('Skills-all_inputs'!$A228,'Skills-miss_val_d_2019'!$A$2:$A$9,0)),
INDEX('Skills-LA_data'!$D:$D,MATCH($A228,'Skills-LA_data'!$A:$A,0)))</f>
        <v>2.1</v>
      </c>
    </row>
    <row r="229" spans="1:4" x14ac:dyDescent="0.35">
      <c r="A229" s="10" t="s">
        <v>650</v>
      </c>
      <c r="B229" s="10" t="s">
        <v>651</v>
      </c>
      <c r="C229" s="6">
        <f>IFERROR(INDEX('Skills-miss_val_d_2020'!$E$2:$E$23,MATCH('Skills-all_inputs'!$A229,'Skills-miss_val_d_2020'!$A$2:$A$23,0)),
INDEX('Skills-LA_data'!$C:$C,MATCH($A229,'Skills-LA_data'!$A:$A,0)))</f>
        <v>6.2</v>
      </c>
      <c r="D229" s="6">
        <f>IFERROR(INDEX('Skills-miss_val_d_2019'!$E$2:$E$9,MATCH('Skills-all_inputs'!$A229,'Skills-miss_val_d_2019'!$A$2:$A$9,0)),
INDEX('Skills-LA_data'!$D:$D,MATCH($A229,'Skills-LA_data'!$A:$A,0)))</f>
        <v>7</v>
      </c>
    </row>
    <row r="230" spans="1:4" x14ac:dyDescent="0.35">
      <c r="A230" s="10" t="s">
        <v>652</v>
      </c>
      <c r="B230" s="10" t="s">
        <v>653</v>
      </c>
      <c r="C230" s="6">
        <f>IFERROR(INDEX('Skills-miss_val_d_2020'!$E$2:$E$23,MATCH('Skills-all_inputs'!$A230,'Skills-miss_val_d_2020'!$A$2:$A$23,0)),
INDEX('Skills-LA_data'!$C:$C,MATCH($A230,'Skills-LA_data'!$A:$A,0)))</f>
        <v>5.8</v>
      </c>
      <c r="D230" s="6">
        <f>IFERROR(INDEX('Skills-miss_val_d_2019'!$E$2:$E$9,MATCH('Skills-all_inputs'!$A230,'Skills-miss_val_d_2019'!$A$2:$A$9,0)),
INDEX('Skills-LA_data'!$D:$D,MATCH($A230,'Skills-LA_data'!$A:$A,0)))</f>
        <v>9.3000000000000007</v>
      </c>
    </row>
    <row r="231" spans="1:4" x14ac:dyDescent="0.35">
      <c r="A231" s="10" t="s">
        <v>654</v>
      </c>
      <c r="B231" s="10" t="s">
        <v>655</v>
      </c>
      <c r="C231" s="6">
        <f>IFERROR(INDEX('Skills-miss_val_d_2020'!$E$2:$E$23,MATCH('Skills-all_inputs'!$A231,'Skills-miss_val_d_2020'!$A$2:$A$23,0)),
INDEX('Skills-LA_data'!$C:$C,MATCH($A231,'Skills-LA_data'!$A:$A,0)))</f>
        <v>9.9</v>
      </c>
      <c r="D231" s="6">
        <f>IFERROR(INDEX('Skills-miss_val_d_2019'!$E$2:$E$9,MATCH('Skills-all_inputs'!$A231,'Skills-miss_val_d_2019'!$A$2:$A$9,0)),
INDEX('Skills-LA_data'!$D:$D,MATCH($A231,'Skills-LA_data'!$A:$A,0)))</f>
        <v>20.100000000000001</v>
      </c>
    </row>
    <row r="232" spans="1:4" x14ac:dyDescent="0.35">
      <c r="A232" s="10" t="s">
        <v>656</v>
      </c>
      <c r="B232" s="10" t="s">
        <v>657</v>
      </c>
      <c r="C232" s="6">
        <f>IFERROR(INDEX('Skills-miss_val_d_2020'!$E$2:$E$23,MATCH('Skills-all_inputs'!$A232,'Skills-miss_val_d_2020'!$A$2:$A$23,0)),
INDEX('Skills-LA_data'!$C:$C,MATCH($A232,'Skills-LA_data'!$A:$A,0)))</f>
        <v>7</v>
      </c>
      <c r="D232" s="6">
        <f>IFERROR(INDEX('Skills-miss_val_d_2019'!$E$2:$E$9,MATCH('Skills-all_inputs'!$A232,'Skills-miss_val_d_2019'!$A$2:$A$9,0)),
INDEX('Skills-LA_data'!$D:$D,MATCH($A232,'Skills-LA_data'!$A:$A,0)))</f>
        <v>6.6</v>
      </c>
    </row>
    <row r="233" spans="1:4" x14ac:dyDescent="0.35">
      <c r="A233" s="10" t="s">
        <v>658</v>
      </c>
      <c r="B233" s="10" t="s">
        <v>659</v>
      </c>
      <c r="C233" s="6">
        <f>IFERROR(INDEX('Skills-miss_val_d_2020'!$E$2:$E$23,MATCH('Skills-all_inputs'!$A233,'Skills-miss_val_d_2020'!$A$2:$A$23,0)),
INDEX('Skills-LA_data'!$C:$C,MATCH($A233,'Skills-LA_data'!$A:$A,0)))</f>
        <v>7.8</v>
      </c>
      <c r="D233" s="6">
        <f>IFERROR(INDEX('Skills-miss_val_d_2019'!$E$2:$E$9,MATCH('Skills-all_inputs'!$A233,'Skills-miss_val_d_2019'!$A$2:$A$9,0)),
INDEX('Skills-LA_data'!$D:$D,MATCH($A233,'Skills-LA_data'!$A:$A,0)))</f>
        <v>10.7</v>
      </c>
    </row>
    <row r="234" spans="1:4" x14ac:dyDescent="0.35">
      <c r="A234" s="10" t="s">
        <v>660</v>
      </c>
      <c r="B234" s="10" t="s">
        <v>661</v>
      </c>
      <c r="C234" s="6">
        <f>IFERROR(INDEX('Skills-miss_val_d_2020'!$E$2:$E$23,MATCH('Skills-all_inputs'!$A234,'Skills-miss_val_d_2020'!$A$2:$A$23,0)),
INDEX('Skills-LA_data'!$C:$C,MATCH($A234,'Skills-LA_data'!$A:$A,0)))</f>
        <v>6.7</v>
      </c>
      <c r="D234" s="6">
        <f>IFERROR(INDEX('Skills-miss_val_d_2019'!$E$2:$E$9,MATCH('Skills-all_inputs'!$A234,'Skills-miss_val_d_2019'!$A$2:$A$9,0)),
INDEX('Skills-LA_data'!$D:$D,MATCH($A234,'Skills-LA_data'!$A:$A,0)))</f>
        <v>6.4</v>
      </c>
    </row>
    <row r="235" spans="1:4" x14ac:dyDescent="0.35">
      <c r="A235" s="10" t="s">
        <v>662</v>
      </c>
      <c r="B235" s="10" t="s">
        <v>663</v>
      </c>
      <c r="C235" s="6">
        <f>IFERROR(INDEX('Skills-miss_val_d_2020'!$E$2:$E$23,MATCH('Skills-all_inputs'!$A235,'Skills-miss_val_d_2020'!$A$2:$A$23,0)),
INDEX('Skills-LA_data'!$C:$C,MATCH($A235,'Skills-LA_data'!$A:$A,0)))</f>
        <v>6.7</v>
      </c>
      <c r="D235" s="6">
        <f>IFERROR(INDEX('Skills-miss_val_d_2019'!$E$2:$E$9,MATCH('Skills-all_inputs'!$A235,'Skills-miss_val_d_2019'!$A$2:$A$9,0)),
INDEX('Skills-LA_data'!$D:$D,MATCH($A235,'Skills-LA_data'!$A:$A,0)))</f>
        <v>6.9</v>
      </c>
    </row>
    <row r="236" spans="1:4" x14ac:dyDescent="0.35">
      <c r="A236" s="10" t="s">
        <v>664</v>
      </c>
      <c r="B236" s="10" t="s">
        <v>665</v>
      </c>
      <c r="C236" s="6">
        <f>IFERROR(INDEX('Skills-miss_val_d_2020'!$E$2:$E$23,MATCH('Skills-all_inputs'!$A236,'Skills-miss_val_d_2020'!$A$2:$A$23,0)),
INDEX('Skills-LA_data'!$C:$C,MATCH($A236,'Skills-LA_data'!$A:$A,0)))</f>
        <v>5.9</v>
      </c>
      <c r="D236" s="6">
        <f>IFERROR(INDEX('Skills-miss_val_d_2019'!$E$2:$E$9,MATCH('Skills-all_inputs'!$A236,'Skills-miss_val_d_2019'!$A$2:$A$9,0)),
INDEX('Skills-LA_data'!$D:$D,MATCH($A236,'Skills-LA_data'!$A:$A,0)))</f>
        <v>7.4</v>
      </c>
    </row>
    <row r="237" spans="1:4" x14ac:dyDescent="0.35">
      <c r="A237" s="10" t="s">
        <v>666</v>
      </c>
      <c r="B237" s="10" t="s">
        <v>667</v>
      </c>
      <c r="C237" s="6">
        <f>IFERROR(INDEX('Skills-miss_val_d_2020'!$E$2:$E$23,MATCH('Skills-all_inputs'!$A237,'Skills-miss_val_d_2020'!$A$2:$A$23,0)),
INDEX('Skills-LA_data'!$C:$C,MATCH($A237,'Skills-LA_data'!$A:$A,0)))</f>
        <v>10.1</v>
      </c>
      <c r="D237" s="6">
        <f>IFERROR(INDEX('Skills-miss_val_d_2019'!$E$2:$E$9,MATCH('Skills-all_inputs'!$A237,'Skills-miss_val_d_2019'!$A$2:$A$9,0)),
INDEX('Skills-LA_data'!$D:$D,MATCH($A237,'Skills-LA_data'!$A:$A,0)))</f>
        <v>6.9</v>
      </c>
    </row>
    <row r="238" spans="1:4" x14ac:dyDescent="0.35">
      <c r="A238" s="10" t="s">
        <v>668</v>
      </c>
      <c r="B238" s="10" t="s">
        <v>669</v>
      </c>
      <c r="C238" s="6">
        <f>IFERROR(INDEX('Skills-miss_val_d_2020'!$E$2:$E$23,MATCH('Skills-all_inputs'!$A238,'Skills-miss_val_d_2020'!$A$2:$A$23,0)),
INDEX('Skills-LA_data'!$C:$C,MATCH($A238,'Skills-LA_data'!$A:$A,0)))</f>
        <v>4.2</v>
      </c>
      <c r="D238" s="6">
        <f>IFERROR(INDEX('Skills-miss_val_d_2019'!$E$2:$E$9,MATCH('Skills-all_inputs'!$A238,'Skills-miss_val_d_2019'!$A$2:$A$9,0)),
INDEX('Skills-LA_data'!$D:$D,MATCH($A238,'Skills-LA_data'!$A:$A,0)))</f>
        <v>8.1999999999999993</v>
      </c>
    </row>
    <row r="239" spans="1:4" x14ac:dyDescent="0.35">
      <c r="A239" s="10" t="s">
        <v>670</v>
      </c>
      <c r="B239" s="10" t="s">
        <v>671</v>
      </c>
      <c r="C239" s="6">
        <f>IFERROR(INDEX('Skills-miss_val_d_2020'!$E$2:$E$23,MATCH('Skills-all_inputs'!$A239,'Skills-miss_val_d_2020'!$A$2:$A$23,0)),
INDEX('Skills-LA_data'!$C:$C,MATCH($A239,'Skills-LA_data'!$A:$A,0)))</f>
        <v>9</v>
      </c>
      <c r="D239" s="6">
        <f>IFERROR(INDEX('Skills-miss_val_d_2019'!$E$2:$E$9,MATCH('Skills-all_inputs'!$A239,'Skills-miss_val_d_2019'!$A$2:$A$9,0)),
INDEX('Skills-LA_data'!$D:$D,MATCH($A239,'Skills-LA_data'!$A:$A,0)))</f>
        <v>8.1999999999999993</v>
      </c>
    </row>
    <row r="240" spans="1:4" x14ac:dyDescent="0.35">
      <c r="A240" s="10" t="s">
        <v>672</v>
      </c>
      <c r="B240" s="10" t="s">
        <v>673</v>
      </c>
      <c r="C240" s="6">
        <f>IFERROR(INDEX('Skills-miss_val_d_2020'!$E$2:$E$23,MATCH('Skills-all_inputs'!$A240,'Skills-miss_val_d_2020'!$A$2:$A$23,0)),
INDEX('Skills-LA_data'!$C:$C,MATCH($A240,'Skills-LA_data'!$A:$A,0)))</f>
        <v>10.7</v>
      </c>
      <c r="D240" s="6">
        <f>IFERROR(INDEX('Skills-miss_val_d_2019'!$E$2:$E$9,MATCH('Skills-all_inputs'!$A240,'Skills-miss_val_d_2019'!$A$2:$A$9,0)),
INDEX('Skills-LA_data'!$D:$D,MATCH($A240,'Skills-LA_data'!$A:$A,0)))</f>
        <v>12.8</v>
      </c>
    </row>
    <row r="241" spans="1:4" x14ac:dyDescent="0.35">
      <c r="A241" s="10" t="s">
        <v>674</v>
      </c>
      <c r="B241" s="10" t="s">
        <v>675</v>
      </c>
      <c r="C241" s="6">
        <f>IFERROR(INDEX('Skills-miss_val_d_2020'!$E$2:$E$23,MATCH('Skills-all_inputs'!$A241,'Skills-miss_val_d_2020'!$A$2:$A$23,0)),
INDEX('Skills-LA_data'!$C:$C,MATCH($A241,'Skills-LA_data'!$A:$A,0)))</f>
        <v>8.8000000000000007</v>
      </c>
      <c r="D241" s="6">
        <f>IFERROR(INDEX('Skills-miss_val_d_2019'!$E$2:$E$9,MATCH('Skills-all_inputs'!$A241,'Skills-miss_val_d_2019'!$A$2:$A$9,0)),
INDEX('Skills-LA_data'!$D:$D,MATCH($A241,'Skills-LA_data'!$A:$A,0)))</f>
        <v>8.3000000000000007</v>
      </c>
    </row>
    <row r="242" spans="1:4" x14ac:dyDescent="0.35">
      <c r="A242" s="10" t="s">
        <v>676</v>
      </c>
      <c r="B242" s="10" t="s">
        <v>677</v>
      </c>
      <c r="C242" s="6">
        <f>IFERROR(INDEX('Skills-miss_val_d_2020'!$E$2:$E$23,MATCH('Skills-all_inputs'!$A242,'Skills-miss_val_d_2020'!$A$2:$A$23,0)),
INDEX('Skills-LA_data'!$C:$C,MATCH($A242,'Skills-LA_data'!$A:$A,0)))</f>
        <v>2</v>
      </c>
      <c r="D242" s="6">
        <f>IFERROR(INDEX('Skills-miss_val_d_2019'!$E$2:$E$9,MATCH('Skills-all_inputs'!$A242,'Skills-miss_val_d_2019'!$A$2:$A$9,0)),
INDEX('Skills-LA_data'!$D:$D,MATCH($A242,'Skills-LA_data'!$A:$A,0)))</f>
        <v>5.7</v>
      </c>
    </row>
    <row r="243" spans="1:4" x14ac:dyDescent="0.35">
      <c r="A243" s="10" t="s">
        <v>678</v>
      </c>
      <c r="B243" s="10" t="s">
        <v>679</v>
      </c>
      <c r="C243" s="6">
        <f>IFERROR(INDEX('Skills-miss_val_d_2020'!$E$2:$E$23,MATCH('Skills-all_inputs'!$A243,'Skills-miss_val_d_2020'!$A$2:$A$23,0)),
INDEX('Skills-LA_data'!$C:$C,MATCH($A243,'Skills-LA_data'!$A:$A,0)))</f>
        <v>4.5999999999999996</v>
      </c>
      <c r="D243" s="6">
        <f>IFERROR(INDEX('Skills-miss_val_d_2019'!$E$2:$E$9,MATCH('Skills-all_inputs'!$A243,'Skills-miss_val_d_2019'!$A$2:$A$9,0)),
INDEX('Skills-LA_data'!$D:$D,MATCH($A243,'Skills-LA_data'!$A:$A,0)))</f>
        <v>9.4</v>
      </c>
    </row>
    <row r="244" spans="1:4" x14ac:dyDescent="0.35">
      <c r="A244" s="10" t="s">
        <v>680</v>
      </c>
      <c r="B244" s="10" t="s">
        <v>681</v>
      </c>
      <c r="C244" s="6">
        <f>IFERROR(INDEX('Skills-miss_val_d_2020'!$E$2:$E$23,MATCH('Skills-all_inputs'!$A244,'Skills-miss_val_d_2020'!$A$2:$A$23,0)),
INDEX('Skills-LA_data'!$C:$C,MATCH($A244,'Skills-LA_data'!$A:$A,0)))</f>
        <v>9.6</v>
      </c>
      <c r="D244" s="6">
        <f>IFERROR(INDEX('Skills-miss_val_d_2019'!$E$2:$E$9,MATCH('Skills-all_inputs'!$A244,'Skills-miss_val_d_2019'!$A$2:$A$9,0)),
INDEX('Skills-LA_data'!$D:$D,MATCH($A244,'Skills-LA_data'!$A:$A,0)))</f>
        <v>11</v>
      </c>
    </row>
    <row r="245" spans="1:4" x14ac:dyDescent="0.35">
      <c r="A245" s="10" t="s">
        <v>682</v>
      </c>
      <c r="B245" s="10" t="s">
        <v>683</v>
      </c>
      <c r="C245" s="6">
        <f>IFERROR(INDEX('Skills-miss_val_d_2020'!$E$2:$E$23,MATCH('Skills-all_inputs'!$A245,'Skills-miss_val_d_2020'!$A$2:$A$23,0)),
INDEX('Skills-LA_data'!$C:$C,MATCH($A245,'Skills-LA_data'!$A:$A,0)))</f>
        <v>2.4</v>
      </c>
      <c r="D245" s="6">
        <f>IFERROR(INDEX('Skills-miss_val_d_2019'!$E$2:$E$9,MATCH('Skills-all_inputs'!$A245,'Skills-miss_val_d_2019'!$A$2:$A$9,0)),
INDEX('Skills-LA_data'!$D:$D,MATCH($A245,'Skills-LA_data'!$A:$A,0)))</f>
        <v>4.9000000000000004</v>
      </c>
    </row>
    <row r="246" spans="1:4" x14ac:dyDescent="0.35">
      <c r="A246" s="10" t="s">
        <v>684</v>
      </c>
      <c r="B246" s="10" t="s">
        <v>685</v>
      </c>
      <c r="C246" s="6">
        <f>IFERROR(INDEX('Skills-miss_val_d_2020'!$E$2:$E$23,MATCH('Skills-all_inputs'!$A246,'Skills-miss_val_d_2020'!$A$2:$A$23,0)),
INDEX('Skills-LA_data'!$C:$C,MATCH($A246,'Skills-LA_data'!$A:$A,0)))</f>
        <v>1.3</v>
      </c>
      <c r="D246" s="6">
        <f>IFERROR(INDEX('Skills-miss_val_d_2019'!$E$2:$E$9,MATCH('Skills-all_inputs'!$A246,'Skills-miss_val_d_2019'!$A$2:$A$9,0)),
INDEX('Skills-LA_data'!$D:$D,MATCH($A246,'Skills-LA_data'!$A:$A,0)))</f>
        <v>2.5</v>
      </c>
    </row>
    <row r="247" spans="1:4" x14ac:dyDescent="0.35">
      <c r="A247" s="10" t="s">
        <v>686</v>
      </c>
      <c r="B247" s="10" t="s">
        <v>687</v>
      </c>
      <c r="C247" s="6">
        <f>IFERROR(INDEX('Skills-miss_val_d_2020'!$E$2:$E$23,MATCH('Skills-all_inputs'!$A247,'Skills-miss_val_d_2020'!$A$2:$A$23,0)),
INDEX('Skills-LA_data'!$C:$C,MATCH($A247,'Skills-LA_data'!$A:$A,0)))</f>
        <v>3.8</v>
      </c>
      <c r="D247" s="6">
        <f>IFERROR(INDEX('Skills-miss_val_d_2019'!$E$2:$E$9,MATCH('Skills-all_inputs'!$A247,'Skills-miss_val_d_2019'!$A$2:$A$9,0)),
INDEX('Skills-LA_data'!$D:$D,MATCH($A247,'Skills-LA_data'!$A:$A,0)))</f>
        <v>7.3</v>
      </c>
    </row>
    <row r="248" spans="1:4" x14ac:dyDescent="0.35">
      <c r="A248" s="10" t="s">
        <v>688</v>
      </c>
      <c r="B248" s="10" t="s">
        <v>689</v>
      </c>
      <c r="C248" s="6">
        <f>IFERROR(INDEX('Skills-miss_val_d_2020'!$E$2:$E$23,MATCH('Skills-all_inputs'!$A248,'Skills-miss_val_d_2020'!$A$2:$A$23,0)),
INDEX('Skills-LA_data'!$C:$C,MATCH($A248,'Skills-LA_data'!$A:$A,0)))</f>
        <v>9.8000000000000007</v>
      </c>
      <c r="D248" s="6">
        <f>IFERROR(INDEX('Skills-miss_val_d_2019'!$E$2:$E$9,MATCH('Skills-all_inputs'!$A248,'Skills-miss_val_d_2019'!$A$2:$A$9,0)),
INDEX('Skills-LA_data'!$D:$D,MATCH($A248,'Skills-LA_data'!$A:$A,0)))</f>
        <v>11.7</v>
      </c>
    </row>
    <row r="249" spans="1:4" x14ac:dyDescent="0.35">
      <c r="A249" s="10" t="s">
        <v>690</v>
      </c>
      <c r="B249" s="10" t="s">
        <v>691</v>
      </c>
      <c r="C249" s="6">
        <f>IFERROR(INDEX('Skills-miss_val_d_2020'!$E$2:$E$23,MATCH('Skills-all_inputs'!$A249,'Skills-miss_val_d_2020'!$A$2:$A$23,0)),
INDEX('Skills-LA_data'!$C:$C,MATCH($A249,'Skills-LA_data'!$A:$A,0)))</f>
        <v>5.3</v>
      </c>
      <c r="D249" s="6">
        <f>IFERROR(INDEX('Skills-miss_val_d_2019'!$E$2:$E$9,MATCH('Skills-all_inputs'!$A249,'Skills-miss_val_d_2019'!$A$2:$A$9,0)),
INDEX('Skills-LA_data'!$D:$D,MATCH($A249,'Skills-LA_data'!$A:$A,0)))</f>
        <v>8.8000000000000007</v>
      </c>
    </row>
    <row r="250" spans="1:4" x14ac:dyDescent="0.35">
      <c r="A250" s="10" t="s">
        <v>692</v>
      </c>
      <c r="B250" s="10" t="s">
        <v>693</v>
      </c>
      <c r="C250" s="6">
        <f>IFERROR(INDEX('Skills-miss_val_d_2020'!$E$2:$E$23,MATCH('Skills-all_inputs'!$A250,'Skills-miss_val_d_2020'!$A$2:$A$23,0)),
INDEX('Skills-LA_data'!$C:$C,MATCH($A250,'Skills-LA_data'!$A:$A,0)))</f>
        <v>5.7</v>
      </c>
      <c r="D250" s="6">
        <f>IFERROR(INDEX('Skills-miss_val_d_2019'!$E$2:$E$9,MATCH('Skills-all_inputs'!$A250,'Skills-miss_val_d_2019'!$A$2:$A$9,0)),
INDEX('Skills-LA_data'!$D:$D,MATCH($A250,'Skills-LA_data'!$A:$A,0)))</f>
        <v>12</v>
      </c>
    </row>
    <row r="251" spans="1:4" x14ac:dyDescent="0.35">
      <c r="A251" s="10" t="s">
        <v>694</v>
      </c>
      <c r="B251" s="10" t="s">
        <v>695</v>
      </c>
      <c r="C251" s="6">
        <f>IFERROR(INDEX('Skills-miss_val_d_2020'!$E$2:$E$23,MATCH('Skills-all_inputs'!$A251,'Skills-miss_val_d_2020'!$A$2:$A$23,0)),
INDEX('Skills-LA_data'!$C:$C,MATCH($A251,'Skills-LA_data'!$A:$A,0)))</f>
        <v>8.5</v>
      </c>
      <c r="D251" s="6">
        <f>IFERROR(INDEX('Skills-miss_val_d_2019'!$E$2:$E$9,MATCH('Skills-all_inputs'!$A251,'Skills-miss_val_d_2019'!$A$2:$A$9,0)),
INDEX('Skills-LA_data'!$D:$D,MATCH($A251,'Skills-LA_data'!$A:$A,0)))</f>
        <v>3</v>
      </c>
    </row>
    <row r="252" spans="1:4" x14ac:dyDescent="0.35">
      <c r="A252" s="10" t="s">
        <v>696</v>
      </c>
      <c r="B252" s="10" t="s">
        <v>697</v>
      </c>
      <c r="C252" s="6">
        <f>IFERROR(INDEX('Skills-miss_val_d_2020'!$E$2:$E$23,MATCH('Skills-all_inputs'!$A252,'Skills-miss_val_d_2020'!$A$2:$A$23,0)),
INDEX('Skills-LA_data'!$C:$C,MATCH($A252,'Skills-LA_data'!$A:$A,0)))</f>
        <v>2.8</v>
      </c>
      <c r="D252" s="6">
        <f>IFERROR(INDEX('Skills-miss_val_d_2019'!$E$2:$E$9,MATCH('Skills-all_inputs'!$A252,'Skills-miss_val_d_2019'!$A$2:$A$9,0)),
INDEX('Skills-LA_data'!$D:$D,MATCH($A252,'Skills-LA_data'!$A:$A,0)))</f>
        <v>7.5</v>
      </c>
    </row>
    <row r="253" spans="1:4" x14ac:dyDescent="0.35">
      <c r="A253" s="10" t="s">
        <v>698</v>
      </c>
      <c r="B253" s="10" t="s">
        <v>699</v>
      </c>
      <c r="C253" s="6">
        <f>IFERROR(INDEX('Skills-miss_val_d_2020'!$E$2:$E$23,MATCH('Skills-all_inputs'!$A253,'Skills-miss_val_d_2020'!$A$2:$A$23,0)),
INDEX('Skills-LA_data'!$C:$C,MATCH($A253,'Skills-LA_data'!$A:$A,0)))</f>
        <v>2.9</v>
      </c>
      <c r="D253" s="6">
        <f>IFERROR(INDEX('Skills-miss_val_d_2019'!$E$2:$E$9,MATCH('Skills-all_inputs'!$A253,'Skills-miss_val_d_2019'!$A$2:$A$9,0)),
INDEX('Skills-LA_data'!$D:$D,MATCH($A253,'Skills-LA_data'!$A:$A,0)))</f>
        <v>4.2</v>
      </c>
    </row>
    <row r="254" spans="1:4" x14ac:dyDescent="0.35">
      <c r="A254" s="10" t="s">
        <v>700</v>
      </c>
      <c r="B254" s="10" t="s">
        <v>701</v>
      </c>
      <c r="C254" s="6">
        <f>IFERROR(INDEX('Skills-miss_val_d_2020'!$E$2:$E$23,MATCH('Skills-all_inputs'!$A254,'Skills-miss_val_d_2020'!$A$2:$A$23,0)),
INDEX('Skills-LA_data'!$C:$C,MATCH($A254,'Skills-LA_data'!$A:$A,0)))</f>
        <v>7.2</v>
      </c>
      <c r="D254" s="6">
        <f>IFERROR(INDEX('Skills-miss_val_d_2019'!$E$2:$E$9,MATCH('Skills-all_inputs'!$A254,'Skills-miss_val_d_2019'!$A$2:$A$9,0)),
INDEX('Skills-LA_data'!$D:$D,MATCH($A254,'Skills-LA_data'!$A:$A,0)))</f>
        <v>4.3</v>
      </c>
    </row>
    <row r="255" spans="1:4" x14ac:dyDescent="0.35">
      <c r="A255" s="10" t="s">
        <v>702</v>
      </c>
      <c r="B255" s="10" t="s">
        <v>703</v>
      </c>
      <c r="C255" s="6">
        <f>IFERROR(INDEX('Skills-miss_val_d_2020'!$E$2:$E$23,MATCH('Skills-all_inputs'!$A255,'Skills-miss_val_d_2020'!$A$2:$A$23,0)),
INDEX('Skills-LA_data'!$C:$C,MATCH($A255,'Skills-LA_data'!$A:$A,0)))</f>
        <v>2.9</v>
      </c>
      <c r="D255" s="6">
        <f>IFERROR(INDEX('Skills-miss_val_d_2019'!$E$2:$E$9,MATCH('Skills-all_inputs'!$A255,'Skills-miss_val_d_2019'!$A$2:$A$9,0)),
INDEX('Skills-LA_data'!$D:$D,MATCH($A255,'Skills-LA_data'!$A:$A,0)))</f>
        <v>1.9</v>
      </c>
    </row>
    <row r="256" spans="1:4" x14ac:dyDescent="0.35">
      <c r="A256" s="10" t="s">
        <v>704</v>
      </c>
      <c r="B256" s="10" t="s">
        <v>705</v>
      </c>
      <c r="C256" s="6">
        <f>IFERROR(INDEX('Skills-miss_val_d_2020'!$E$2:$E$23,MATCH('Skills-all_inputs'!$A256,'Skills-miss_val_d_2020'!$A$2:$A$23,0)),
INDEX('Skills-LA_data'!$C:$C,MATCH($A256,'Skills-LA_data'!$A:$A,0)))</f>
        <v>5</v>
      </c>
      <c r="D256" s="6">
        <f>IFERROR(INDEX('Skills-miss_val_d_2019'!$E$2:$E$9,MATCH('Skills-all_inputs'!$A256,'Skills-miss_val_d_2019'!$A$2:$A$9,0)),
INDEX('Skills-LA_data'!$D:$D,MATCH($A256,'Skills-LA_data'!$A:$A,0)))</f>
        <v>6.3</v>
      </c>
    </row>
    <row r="257" spans="1:4" x14ac:dyDescent="0.35">
      <c r="A257" s="10" t="s">
        <v>706</v>
      </c>
      <c r="B257" s="10" t="s">
        <v>707</v>
      </c>
      <c r="C257" s="6">
        <f>IFERROR(INDEX('Skills-miss_val_d_2020'!$E$2:$E$23,MATCH('Skills-all_inputs'!$A257,'Skills-miss_val_d_2020'!$A$2:$A$23,0)),
INDEX('Skills-LA_data'!$C:$C,MATCH($A257,'Skills-LA_data'!$A:$A,0)))</f>
        <v>1.7</v>
      </c>
      <c r="D257" s="6">
        <f>IFERROR(INDEX('Skills-miss_val_d_2019'!$E$2:$E$9,MATCH('Skills-all_inputs'!$A257,'Skills-miss_val_d_2019'!$A$2:$A$9,0)),
INDEX('Skills-LA_data'!$D:$D,MATCH($A257,'Skills-LA_data'!$A:$A,0)))</f>
        <v>2.7</v>
      </c>
    </row>
    <row r="258" spans="1:4" x14ac:dyDescent="0.35">
      <c r="A258" s="10" t="s">
        <v>708</v>
      </c>
      <c r="B258" s="10" t="s">
        <v>709</v>
      </c>
      <c r="C258" s="6">
        <f>IFERROR(INDEX('Skills-miss_val_d_2020'!$E$2:$E$23,MATCH('Skills-all_inputs'!$A258,'Skills-miss_val_d_2020'!$A$2:$A$23,0)),
INDEX('Skills-LA_data'!$C:$C,MATCH($A258,'Skills-LA_data'!$A:$A,0)))</f>
        <v>4.4000000000000004</v>
      </c>
      <c r="D258" s="6">
        <f>IFERROR(INDEX('Skills-miss_val_d_2019'!$E$2:$E$9,MATCH('Skills-all_inputs'!$A258,'Skills-miss_val_d_2019'!$A$2:$A$9,0)),
INDEX('Skills-LA_data'!$D:$D,MATCH($A258,'Skills-LA_data'!$A:$A,0)))</f>
        <v>6.5</v>
      </c>
    </row>
    <row r="259" spans="1:4" x14ac:dyDescent="0.35">
      <c r="A259" s="10" t="s">
        <v>710</v>
      </c>
      <c r="B259" s="10" t="s">
        <v>711</v>
      </c>
      <c r="C259" s="6">
        <f>IFERROR(INDEX('Skills-miss_val_d_2020'!$E$2:$E$23,MATCH('Skills-all_inputs'!$A259,'Skills-miss_val_d_2020'!$A$2:$A$23,0)),
INDEX('Skills-LA_data'!$C:$C,MATCH($A259,'Skills-LA_data'!$A:$A,0)))</f>
        <v>7.2</v>
      </c>
      <c r="D259" s="6">
        <f>IFERROR(INDEX('Skills-miss_val_d_2019'!$E$2:$E$9,MATCH('Skills-all_inputs'!$A259,'Skills-miss_val_d_2019'!$A$2:$A$9,0)),
INDEX('Skills-LA_data'!$D:$D,MATCH($A259,'Skills-LA_data'!$A:$A,0)))</f>
        <v>8.9</v>
      </c>
    </row>
    <row r="260" spans="1:4" x14ac:dyDescent="0.35">
      <c r="A260" s="10" t="s">
        <v>712</v>
      </c>
      <c r="B260" s="10" t="s">
        <v>713</v>
      </c>
      <c r="C260" s="6">
        <f>IFERROR(INDEX('Skills-miss_val_d_2020'!$E$2:$E$23,MATCH('Skills-all_inputs'!$A260,'Skills-miss_val_d_2020'!$A$2:$A$23,0)),
INDEX('Skills-LA_data'!$C:$C,MATCH($A260,'Skills-LA_data'!$A:$A,0)))</f>
        <v>16.899999999999999</v>
      </c>
      <c r="D260" s="6">
        <f>IFERROR(INDEX('Skills-miss_val_d_2019'!$E$2:$E$9,MATCH('Skills-all_inputs'!$A260,'Skills-miss_val_d_2019'!$A$2:$A$9,0)),
INDEX('Skills-LA_data'!$D:$D,MATCH($A260,'Skills-LA_data'!$A:$A,0)))</f>
        <v>20.3</v>
      </c>
    </row>
    <row r="261" spans="1:4" x14ac:dyDescent="0.35">
      <c r="A261" s="10" t="s">
        <v>714</v>
      </c>
      <c r="B261" s="10" t="s">
        <v>715</v>
      </c>
      <c r="C261" s="6">
        <f>IFERROR(INDEX('Skills-miss_val_d_2020'!$E$2:$E$23,MATCH('Skills-all_inputs'!$A261,'Skills-miss_val_d_2020'!$A$2:$A$23,0)),
INDEX('Skills-LA_data'!$C:$C,MATCH($A261,'Skills-LA_data'!$A:$A,0)))</f>
        <v>7.4</v>
      </c>
      <c r="D261" s="6">
        <f>IFERROR(INDEX('Skills-miss_val_d_2019'!$E$2:$E$9,MATCH('Skills-all_inputs'!$A261,'Skills-miss_val_d_2019'!$A$2:$A$9,0)),
INDEX('Skills-LA_data'!$D:$D,MATCH($A261,'Skills-LA_data'!$A:$A,0)))</f>
        <v>9.5</v>
      </c>
    </row>
    <row r="262" spans="1:4" x14ac:dyDescent="0.35">
      <c r="A262" s="10" t="s">
        <v>716</v>
      </c>
      <c r="B262" s="10" t="s">
        <v>717</v>
      </c>
      <c r="C262" s="6">
        <f>IFERROR(INDEX('Skills-miss_val_d_2020'!$E$2:$E$23,MATCH('Skills-all_inputs'!$A262,'Skills-miss_val_d_2020'!$A$2:$A$23,0)),
INDEX('Skills-LA_data'!$C:$C,MATCH($A262,'Skills-LA_data'!$A:$A,0)))</f>
        <v>6</v>
      </c>
      <c r="D262" s="6">
        <f>IFERROR(INDEX('Skills-miss_val_d_2019'!$E$2:$E$9,MATCH('Skills-all_inputs'!$A262,'Skills-miss_val_d_2019'!$A$2:$A$9,0)),
INDEX('Skills-LA_data'!$D:$D,MATCH($A262,'Skills-LA_data'!$A:$A,0)))</f>
        <v>8.1999999999999993</v>
      </c>
    </row>
    <row r="263" spans="1:4" x14ac:dyDescent="0.35">
      <c r="A263" s="10" t="s">
        <v>718</v>
      </c>
      <c r="B263" s="10" t="s">
        <v>719</v>
      </c>
      <c r="C263" s="6">
        <f>IFERROR(INDEX('Skills-miss_val_d_2020'!$E$2:$E$23,MATCH('Skills-all_inputs'!$A263,'Skills-miss_val_d_2020'!$A$2:$A$23,0)),
INDEX('Skills-LA_data'!$C:$C,MATCH($A263,'Skills-LA_data'!$A:$A,0)))</f>
        <v>9.6999999999999993</v>
      </c>
      <c r="D263" s="6">
        <f>IFERROR(INDEX('Skills-miss_val_d_2019'!$E$2:$E$9,MATCH('Skills-all_inputs'!$A263,'Skills-miss_val_d_2019'!$A$2:$A$9,0)),
INDEX('Skills-LA_data'!$D:$D,MATCH($A263,'Skills-LA_data'!$A:$A,0)))</f>
        <v>9</v>
      </c>
    </row>
    <row r="264" spans="1:4" x14ac:dyDescent="0.35">
      <c r="A264" s="10" t="s">
        <v>720</v>
      </c>
      <c r="B264" s="10" t="s">
        <v>721</v>
      </c>
      <c r="C264" s="6">
        <f>IFERROR(INDEX('Skills-miss_val_d_2020'!$E$2:$E$23,MATCH('Skills-all_inputs'!$A264,'Skills-miss_val_d_2020'!$A$2:$A$23,0)),
INDEX('Skills-LA_data'!$C:$C,MATCH($A264,'Skills-LA_data'!$A:$A,0)))</f>
        <v>6.4</v>
      </c>
      <c r="D264" s="6">
        <f>IFERROR(INDEX('Skills-miss_val_d_2019'!$E$2:$E$9,MATCH('Skills-all_inputs'!$A264,'Skills-miss_val_d_2019'!$A$2:$A$9,0)),
INDEX('Skills-LA_data'!$D:$D,MATCH($A264,'Skills-LA_data'!$A:$A,0)))</f>
        <v>6.1</v>
      </c>
    </row>
    <row r="265" spans="1:4" x14ac:dyDescent="0.35">
      <c r="A265" s="10" t="s">
        <v>722</v>
      </c>
      <c r="B265" s="10" t="s">
        <v>723</v>
      </c>
      <c r="C265" s="6">
        <f>IFERROR(INDEX('Skills-miss_val_d_2020'!$E$2:$E$23,MATCH('Skills-all_inputs'!$A265,'Skills-miss_val_d_2020'!$A$2:$A$23,0)),
INDEX('Skills-LA_data'!$C:$C,MATCH($A265,'Skills-LA_data'!$A:$A,0)))</f>
        <v>7.5</v>
      </c>
      <c r="D265" s="6">
        <f>IFERROR(INDEX('Skills-miss_val_d_2019'!$E$2:$E$9,MATCH('Skills-all_inputs'!$A265,'Skills-miss_val_d_2019'!$A$2:$A$9,0)),
INDEX('Skills-LA_data'!$D:$D,MATCH($A265,'Skills-LA_data'!$A:$A,0)))</f>
        <v>6.9</v>
      </c>
    </row>
    <row r="266" spans="1:4" x14ac:dyDescent="0.35">
      <c r="A266" s="10" t="s">
        <v>724</v>
      </c>
      <c r="B266" s="10" t="s">
        <v>725</v>
      </c>
      <c r="C266" s="6">
        <f>IFERROR(INDEX('Skills-miss_val_d_2020'!$E$2:$E$23,MATCH('Skills-all_inputs'!$A266,'Skills-miss_val_d_2020'!$A$2:$A$23,0)),
INDEX('Skills-LA_data'!$C:$C,MATCH($A266,'Skills-LA_data'!$A:$A,0)))</f>
        <v>5.3</v>
      </c>
      <c r="D266" s="6">
        <f>IFERROR(INDEX('Skills-miss_val_d_2019'!$E$2:$E$9,MATCH('Skills-all_inputs'!$A266,'Skills-miss_val_d_2019'!$A$2:$A$9,0)),
INDEX('Skills-LA_data'!$D:$D,MATCH($A266,'Skills-LA_data'!$A:$A,0)))</f>
        <v>4.5999999999999996</v>
      </c>
    </row>
    <row r="267" spans="1:4" x14ac:dyDescent="0.35">
      <c r="A267" s="10" t="s">
        <v>726</v>
      </c>
      <c r="B267" s="10" t="s">
        <v>727</v>
      </c>
      <c r="C267" s="6">
        <f>IFERROR(INDEX('Skills-miss_val_d_2020'!$E$2:$E$23,MATCH('Skills-all_inputs'!$A267,'Skills-miss_val_d_2020'!$A$2:$A$23,0)),
INDEX('Skills-LA_data'!$C:$C,MATCH($A267,'Skills-LA_data'!$A:$A,0)))</f>
        <v>7.4</v>
      </c>
      <c r="D267" s="6">
        <f>IFERROR(INDEX('Skills-miss_val_d_2019'!$E$2:$E$9,MATCH('Skills-all_inputs'!$A267,'Skills-miss_val_d_2019'!$A$2:$A$9,0)),
INDEX('Skills-LA_data'!$D:$D,MATCH($A267,'Skills-LA_data'!$A:$A,0)))</f>
        <v>6.7</v>
      </c>
    </row>
    <row r="268" spans="1:4" x14ac:dyDescent="0.35">
      <c r="A268" s="10" t="s">
        <v>728</v>
      </c>
      <c r="B268" s="10" t="s">
        <v>729</v>
      </c>
      <c r="C268" s="6">
        <f>IFERROR(INDEX('Skills-miss_val_d_2020'!$E$2:$E$23,MATCH('Skills-all_inputs'!$A268,'Skills-miss_val_d_2020'!$A$2:$A$23,0)),
INDEX('Skills-LA_data'!$C:$C,MATCH($A268,'Skills-LA_data'!$A:$A,0)))</f>
        <v>13.2</v>
      </c>
      <c r="D268" s="6">
        <f>IFERROR(INDEX('Skills-miss_val_d_2019'!$E$2:$E$9,MATCH('Skills-all_inputs'!$A268,'Skills-miss_val_d_2019'!$A$2:$A$9,0)),
INDEX('Skills-LA_data'!$D:$D,MATCH($A268,'Skills-LA_data'!$A:$A,0)))</f>
        <v>2.6</v>
      </c>
    </row>
    <row r="269" spans="1:4" x14ac:dyDescent="0.35">
      <c r="A269" s="10" t="s">
        <v>730</v>
      </c>
      <c r="B269" s="10" t="s">
        <v>731</v>
      </c>
      <c r="C269" s="6">
        <f>IFERROR(INDEX('Skills-miss_val_d_2020'!$E$2:$E$23,MATCH('Skills-all_inputs'!$A269,'Skills-miss_val_d_2020'!$A$2:$A$23,0)),
INDEX('Skills-LA_data'!$C:$C,MATCH($A269,'Skills-LA_data'!$A:$A,0)))</f>
        <v>4.5999999999999996</v>
      </c>
      <c r="D269" s="6">
        <f>IFERROR(INDEX('Skills-miss_val_d_2019'!$E$2:$E$9,MATCH('Skills-all_inputs'!$A269,'Skills-miss_val_d_2019'!$A$2:$A$9,0)),
INDEX('Skills-LA_data'!$D:$D,MATCH($A269,'Skills-LA_data'!$A:$A,0)))</f>
        <v>5.4</v>
      </c>
    </row>
    <row r="270" spans="1:4" x14ac:dyDescent="0.35">
      <c r="A270" s="10" t="s">
        <v>732</v>
      </c>
      <c r="B270" s="10" t="s">
        <v>733</v>
      </c>
      <c r="C270" s="6">
        <f>IFERROR(INDEX('Skills-miss_val_d_2020'!$E$2:$E$23,MATCH('Skills-all_inputs'!$A270,'Skills-miss_val_d_2020'!$A$2:$A$23,0)),
INDEX('Skills-LA_data'!$C:$C,MATCH($A270,'Skills-LA_data'!$A:$A,0)))</f>
        <v>6.3</v>
      </c>
      <c r="D270" s="6">
        <f>IFERROR(INDEX('Skills-miss_val_d_2019'!$E$2:$E$9,MATCH('Skills-all_inputs'!$A270,'Skills-miss_val_d_2019'!$A$2:$A$9,0)),
INDEX('Skills-LA_data'!$D:$D,MATCH($A270,'Skills-LA_data'!$A:$A,0)))</f>
        <v>7.2</v>
      </c>
    </row>
    <row r="271" spans="1:4" x14ac:dyDescent="0.35">
      <c r="A271" s="10" t="s">
        <v>734</v>
      </c>
      <c r="B271" s="10" t="s">
        <v>735</v>
      </c>
      <c r="C271" s="6">
        <f>IFERROR(INDEX('Skills-miss_val_d_2020'!$E$2:$E$23,MATCH('Skills-all_inputs'!$A271,'Skills-miss_val_d_2020'!$A$2:$A$23,0)),
INDEX('Skills-LA_data'!$C:$C,MATCH($A271,'Skills-LA_data'!$A:$A,0)))</f>
        <v>5.9</v>
      </c>
      <c r="D271" s="6">
        <f>IFERROR(INDEX('Skills-miss_val_d_2019'!$E$2:$E$9,MATCH('Skills-all_inputs'!$A271,'Skills-miss_val_d_2019'!$A$2:$A$9,0)),
INDEX('Skills-LA_data'!$D:$D,MATCH($A271,'Skills-LA_data'!$A:$A,0)))</f>
        <v>5.5</v>
      </c>
    </row>
    <row r="272" spans="1:4" x14ac:dyDescent="0.35">
      <c r="A272" s="10" t="s">
        <v>736</v>
      </c>
      <c r="B272" s="10" t="s">
        <v>737</v>
      </c>
      <c r="C272" s="6">
        <f>IFERROR(INDEX('Skills-miss_val_d_2020'!$E$2:$E$23,MATCH('Skills-all_inputs'!$A272,'Skills-miss_val_d_2020'!$A$2:$A$23,0)),
INDEX('Skills-LA_data'!$C:$C,MATCH($A272,'Skills-LA_data'!$A:$A,0)))</f>
        <v>3.7</v>
      </c>
      <c r="D272" s="6">
        <f>IFERROR(INDEX('Skills-miss_val_d_2019'!$E$2:$E$9,MATCH('Skills-all_inputs'!$A272,'Skills-miss_val_d_2019'!$A$2:$A$9,0)),
INDEX('Skills-LA_data'!$D:$D,MATCH($A272,'Skills-LA_data'!$A:$A,0)))</f>
        <v>4.5</v>
      </c>
    </row>
    <row r="273" spans="1:4" x14ac:dyDescent="0.35">
      <c r="A273" s="10" t="s">
        <v>738</v>
      </c>
      <c r="B273" s="10" t="s">
        <v>739</v>
      </c>
      <c r="C273" s="6">
        <f>IFERROR(INDEX('Skills-miss_val_d_2020'!$E$2:$E$23,MATCH('Skills-all_inputs'!$A273,'Skills-miss_val_d_2020'!$A$2:$A$23,0)),
INDEX('Skills-LA_data'!$C:$C,MATCH($A273,'Skills-LA_data'!$A:$A,0)))</f>
        <v>8</v>
      </c>
      <c r="D273" s="6">
        <f>IFERROR(INDEX('Skills-miss_val_d_2019'!$E$2:$E$9,MATCH('Skills-all_inputs'!$A273,'Skills-miss_val_d_2019'!$A$2:$A$9,0)),
INDEX('Skills-LA_data'!$D:$D,MATCH($A273,'Skills-LA_data'!$A:$A,0)))</f>
        <v>8.6999999999999993</v>
      </c>
    </row>
    <row r="274" spans="1:4" x14ac:dyDescent="0.35">
      <c r="A274" s="10" t="s">
        <v>740</v>
      </c>
      <c r="B274" s="10" t="s">
        <v>741</v>
      </c>
      <c r="C274" s="6">
        <f>IFERROR(INDEX('Skills-miss_val_d_2020'!$E$2:$E$23,MATCH('Skills-all_inputs'!$A274,'Skills-miss_val_d_2020'!$A$2:$A$23,0)),
INDEX('Skills-LA_data'!$C:$C,MATCH($A274,'Skills-LA_data'!$A:$A,0)))</f>
        <v>3.2</v>
      </c>
      <c r="D274" s="6">
        <f>IFERROR(INDEX('Skills-miss_val_d_2019'!$E$2:$E$9,MATCH('Skills-all_inputs'!$A274,'Skills-miss_val_d_2019'!$A$2:$A$9,0)),
INDEX('Skills-LA_data'!$D:$D,MATCH($A274,'Skills-LA_data'!$A:$A,0)))</f>
        <v>5.8</v>
      </c>
    </row>
    <row r="275" spans="1:4" x14ac:dyDescent="0.35">
      <c r="A275" s="10" t="s">
        <v>742</v>
      </c>
      <c r="B275" s="10" t="s">
        <v>743</v>
      </c>
      <c r="C275" s="6">
        <f>IFERROR(INDEX('Skills-miss_val_d_2020'!$E$2:$E$23,MATCH('Skills-all_inputs'!$A275,'Skills-miss_val_d_2020'!$A$2:$A$23,0)),
INDEX('Skills-LA_data'!$C:$C,MATCH($A275,'Skills-LA_data'!$A:$A,0)))</f>
        <v>5.2</v>
      </c>
      <c r="D275" s="6">
        <f>IFERROR(INDEX('Skills-miss_val_d_2019'!$E$2:$E$9,MATCH('Skills-all_inputs'!$A275,'Skills-miss_val_d_2019'!$A$2:$A$9,0)),
INDEX('Skills-LA_data'!$D:$D,MATCH($A275,'Skills-LA_data'!$A:$A,0)))</f>
        <v>1.9</v>
      </c>
    </row>
    <row r="276" spans="1:4" x14ac:dyDescent="0.35">
      <c r="A276" s="10" t="s">
        <v>744</v>
      </c>
      <c r="B276" s="10" t="s">
        <v>745</v>
      </c>
      <c r="C276" s="6">
        <f>IFERROR(INDEX('Skills-miss_val_d_2020'!$E$2:$E$23,MATCH('Skills-all_inputs'!$A276,'Skills-miss_val_d_2020'!$A$2:$A$23,0)),
INDEX('Skills-LA_data'!$C:$C,MATCH($A276,'Skills-LA_data'!$A:$A,0)))</f>
        <v>2.6</v>
      </c>
      <c r="D276" s="6">
        <f>IFERROR(INDEX('Skills-miss_val_d_2019'!$E$2:$E$9,MATCH('Skills-all_inputs'!$A276,'Skills-miss_val_d_2019'!$A$2:$A$9,0)),
INDEX('Skills-LA_data'!$D:$D,MATCH($A276,'Skills-LA_data'!$A:$A,0)))</f>
        <v>3.5</v>
      </c>
    </row>
    <row r="277" spans="1:4" x14ac:dyDescent="0.35">
      <c r="A277" s="10" t="s">
        <v>746</v>
      </c>
      <c r="B277" s="10" t="s">
        <v>747</v>
      </c>
      <c r="C277" s="6">
        <f>IFERROR(INDEX('Skills-miss_val_d_2020'!$E$2:$E$23,MATCH('Skills-all_inputs'!$A277,'Skills-miss_val_d_2020'!$A$2:$A$23,0)),
INDEX('Skills-LA_data'!$C:$C,MATCH($A277,'Skills-LA_data'!$A:$A,0)))</f>
        <v>3.8</v>
      </c>
      <c r="D277" s="6">
        <f>IFERROR(INDEX('Skills-miss_val_d_2019'!$E$2:$E$9,MATCH('Skills-all_inputs'!$A277,'Skills-miss_val_d_2019'!$A$2:$A$9,0)),
INDEX('Skills-LA_data'!$D:$D,MATCH($A277,'Skills-LA_data'!$A:$A,0)))</f>
        <v>4.0999999999999996</v>
      </c>
    </row>
    <row r="278" spans="1:4" x14ac:dyDescent="0.35">
      <c r="A278" s="10" t="s">
        <v>748</v>
      </c>
      <c r="B278" s="10" t="s">
        <v>749</v>
      </c>
      <c r="C278" s="6">
        <f>IFERROR(INDEX('Skills-miss_val_d_2020'!$E$2:$E$23,MATCH('Skills-all_inputs'!$A278,'Skills-miss_val_d_2020'!$A$2:$A$23,0)),
INDEX('Skills-LA_data'!$C:$C,MATCH($A278,'Skills-LA_data'!$A:$A,0)))</f>
        <v>8.1</v>
      </c>
      <c r="D278" s="6">
        <f>IFERROR(INDEX('Skills-miss_val_d_2019'!$E$2:$E$9,MATCH('Skills-all_inputs'!$A278,'Skills-miss_val_d_2019'!$A$2:$A$9,0)),
INDEX('Skills-LA_data'!$D:$D,MATCH($A278,'Skills-LA_data'!$A:$A,0)))</f>
        <v>4.3</v>
      </c>
    </row>
    <row r="279" spans="1:4" x14ac:dyDescent="0.35">
      <c r="A279" s="10" t="s">
        <v>750</v>
      </c>
      <c r="B279" s="10" t="s">
        <v>751</v>
      </c>
      <c r="C279" s="6">
        <f>IFERROR(INDEX('Skills-miss_val_d_2020'!$E$2:$E$23,MATCH('Skills-all_inputs'!$A279,'Skills-miss_val_d_2020'!$A$2:$A$23,0)),
INDEX('Skills-LA_data'!$C:$C,MATCH($A279,'Skills-LA_data'!$A:$A,0)))</f>
        <v>2.6</v>
      </c>
      <c r="D279" s="6">
        <f>IFERROR(INDEX('Skills-miss_val_d_2019'!$E$2:$E$9,MATCH('Skills-all_inputs'!$A279,'Skills-miss_val_d_2019'!$A$2:$A$9,0)),
INDEX('Skills-LA_data'!$D:$D,MATCH($A279,'Skills-LA_data'!$A:$A,0)))</f>
        <v>2.9</v>
      </c>
    </row>
    <row r="280" spans="1:4" x14ac:dyDescent="0.35">
      <c r="A280" s="10" t="s">
        <v>752</v>
      </c>
      <c r="B280" s="10" t="s">
        <v>753</v>
      </c>
      <c r="C280" s="6">
        <f>IFERROR(INDEX('Skills-miss_val_d_2020'!$E$2:$E$23,MATCH('Skills-all_inputs'!$A280,'Skills-miss_val_d_2020'!$A$2:$A$23,0)),
INDEX('Skills-LA_data'!$C:$C,MATCH($A280,'Skills-LA_data'!$A:$A,0)))</f>
        <v>3.3</v>
      </c>
      <c r="D280" s="6">
        <f>IFERROR(INDEX('Skills-miss_val_d_2019'!$E$2:$E$9,MATCH('Skills-all_inputs'!$A280,'Skills-miss_val_d_2019'!$A$2:$A$9,0)),
INDEX('Skills-LA_data'!$D:$D,MATCH($A280,'Skills-LA_data'!$A:$A,0)))</f>
        <v>2.8</v>
      </c>
    </row>
    <row r="281" spans="1:4" x14ac:dyDescent="0.35">
      <c r="A281" s="10" t="s">
        <v>754</v>
      </c>
      <c r="B281" s="10" t="s">
        <v>755</v>
      </c>
      <c r="C281" s="6">
        <f>IFERROR(INDEX('Skills-miss_val_d_2020'!$E$2:$E$23,MATCH('Skills-all_inputs'!$A281,'Skills-miss_val_d_2020'!$A$2:$A$23,0)),
INDEX('Skills-LA_data'!$C:$C,MATCH($A281,'Skills-LA_data'!$A:$A,0)))</f>
        <v>8.9</v>
      </c>
      <c r="D281" s="6">
        <f>IFERROR(INDEX('Skills-miss_val_d_2019'!$E$2:$E$9,MATCH('Skills-all_inputs'!$A281,'Skills-miss_val_d_2019'!$A$2:$A$9,0)),
INDEX('Skills-LA_data'!$D:$D,MATCH($A281,'Skills-LA_data'!$A:$A,0)))</f>
        <v>11</v>
      </c>
    </row>
    <row r="282" spans="1:4" x14ac:dyDescent="0.35">
      <c r="A282" s="10" t="s">
        <v>756</v>
      </c>
      <c r="B282" s="10" t="s">
        <v>757</v>
      </c>
      <c r="C282" s="6">
        <f>IFERROR(INDEX('Skills-miss_val_d_2020'!$E$2:$E$23,MATCH('Skills-all_inputs'!$A282,'Skills-miss_val_d_2020'!$A$2:$A$23,0)),
INDEX('Skills-LA_data'!$C:$C,MATCH($A282,'Skills-LA_data'!$A:$A,0)))</f>
        <v>3.8</v>
      </c>
      <c r="D282" s="6">
        <f>IFERROR(INDEX('Skills-miss_val_d_2019'!$E$2:$E$9,MATCH('Skills-all_inputs'!$A282,'Skills-miss_val_d_2019'!$A$2:$A$9,0)),
INDEX('Skills-LA_data'!$D:$D,MATCH($A282,'Skills-LA_data'!$A:$A,0)))</f>
        <v>6.6</v>
      </c>
    </row>
    <row r="283" spans="1:4" x14ac:dyDescent="0.35">
      <c r="A283" s="10" t="s">
        <v>758</v>
      </c>
      <c r="B283" s="10" t="s">
        <v>759</v>
      </c>
      <c r="C283" s="6">
        <f>IFERROR(INDEX('Skills-miss_val_d_2020'!$E$2:$E$23,MATCH('Skills-all_inputs'!$A283,'Skills-miss_val_d_2020'!$A$2:$A$23,0)),
INDEX('Skills-LA_data'!$C:$C,MATCH($A283,'Skills-LA_data'!$A:$A,0)))</f>
        <v>4.7</v>
      </c>
      <c r="D283" s="6">
        <f>IFERROR(INDEX('Skills-miss_val_d_2019'!$E$2:$E$9,MATCH('Skills-all_inputs'!$A283,'Skills-miss_val_d_2019'!$A$2:$A$9,0)),
INDEX('Skills-LA_data'!$D:$D,MATCH($A283,'Skills-LA_data'!$A:$A,0)))</f>
        <v>7.7</v>
      </c>
    </row>
    <row r="284" spans="1:4" x14ac:dyDescent="0.35">
      <c r="A284" s="10" t="s">
        <v>760</v>
      </c>
      <c r="B284" s="10" t="s">
        <v>761</v>
      </c>
      <c r="C284" s="6">
        <f>IFERROR(INDEX('Skills-miss_val_d_2020'!$E$2:$E$23,MATCH('Skills-all_inputs'!$A284,'Skills-miss_val_d_2020'!$A$2:$A$23,0)),
INDEX('Skills-LA_data'!$C:$C,MATCH($A284,'Skills-LA_data'!$A:$A,0)))</f>
        <v>10.3</v>
      </c>
      <c r="D284" s="6">
        <f>IFERROR(INDEX('Skills-miss_val_d_2019'!$E$2:$E$9,MATCH('Skills-all_inputs'!$A284,'Skills-miss_val_d_2019'!$A$2:$A$9,0)),
INDEX('Skills-LA_data'!$D:$D,MATCH($A284,'Skills-LA_data'!$A:$A,0)))</f>
        <v>2.2999999999999998</v>
      </c>
    </row>
    <row r="285" spans="1:4" x14ac:dyDescent="0.35">
      <c r="A285" s="10" t="s">
        <v>762</v>
      </c>
      <c r="B285" s="10" t="s">
        <v>763</v>
      </c>
      <c r="C285" s="6">
        <f>IFERROR(INDEX('Skills-miss_val_d_2020'!$E$2:$E$23,MATCH('Skills-all_inputs'!$A285,'Skills-miss_val_d_2020'!$A$2:$A$23,0)),
INDEX('Skills-LA_data'!$C:$C,MATCH($A285,'Skills-LA_data'!$A:$A,0)))</f>
        <v>8.5</v>
      </c>
      <c r="D285" s="6">
        <f>IFERROR(INDEX('Skills-miss_val_d_2019'!$E$2:$E$9,MATCH('Skills-all_inputs'!$A285,'Skills-miss_val_d_2019'!$A$2:$A$9,0)),
INDEX('Skills-LA_data'!$D:$D,MATCH($A285,'Skills-LA_data'!$A:$A,0)))</f>
        <v>10.1</v>
      </c>
    </row>
    <row r="286" spans="1:4" x14ac:dyDescent="0.35">
      <c r="A286" s="10" t="s">
        <v>764</v>
      </c>
      <c r="B286" s="10" t="s">
        <v>765</v>
      </c>
      <c r="C286" s="6">
        <f>IFERROR(INDEX('Skills-miss_val_d_2020'!$E$2:$E$23,MATCH('Skills-all_inputs'!$A286,'Skills-miss_val_d_2020'!$A$2:$A$23,0)),
INDEX('Skills-LA_data'!$C:$C,MATCH($A286,'Skills-LA_data'!$A:$A,0)))</f>
        <v>6.5</v>
      </c>
      <c r="D286" s="6">
        <f>IFERROR(INDEX('Skills-miss_val_d_2019'!$E$2:$E$9,MATCH('Skills-all_inputs'!$A286,'Skills-miss_val_d_2019'!$A$2:$A$9,0)),
INDEX('Skills-LA_data'!$D:$D,MATCH($A286,'Skills-LA_data'!$A:$A,0)))</f>
        <v>3.9</v>
      </c>
    </row>
    <row r="287" spans="1:4" x14ac:dyDescent="0.35">
      <c r="A287" s="10" t="s">
        <v>766</v>
      </c>
      <c r="B287" s="10" t="s">
        <v>767</v>
      </c>
      <c r="C287" s="6">
        <f>IFERROR(INDEX('Skills-miss_val_d_2020'!$E$2:$E$23,MATCH('Skills-all_inputs'!$A287,'Skills-miss_val_d_2020'!$A$2:$A$23,0)),
INDEX('Skills-LA_data'!$C:$C,MATCH($A287,'Skills-LA_data'!$A:$A,0)))</f>
        <v>8.5</v>
      </c>
      <c r="D287" s="6">
        <f>IFERROR(INDEX('Skills-miss_val_d_2019'!$E$2:$E$9,MATCH('Skills-all_inputs'!$A287,'Skills-miss_val_d_2019'!$A$2:$A$9,0)),
INDEX('Skills-LA_data'!$D:$D,MATCH($A287,'Skills-LA_data'!$A:$A,0)))</f>
        <v>8</v>
      </c>
    </row>
    <row r="288" spans="1:4" x14ac:dyDescent="0.35">
      <c r="A288" s="10" t="s">
        <v>768</v>
      </c>
      <c r="B288" s="10" t="s">
        <v>769</v>
      </c>
      <c r="C288" s="6">
        <f>IFERROR(INDEX('Skills-miss_val_d_2020'!$E$2:$E$23,MATCH('Skills-all_inputs'!$A288,'Skills-miss_val_d_2020'!$A$2:$A$23,0)),
INDEX('Skills-LA_data'!$C:$C,MATCH($A288,'Skills-LA_data'!$A:$A,0)))</f>
        <v>4.5</v>
      </c>
      <c r="D288" s="6">
        <f>IFERROR(INDEX('Skills-miss_val_d_2019'!$E$2:$E$9,MATCH('Skills-all_inputs'!$A288,'Skills-miss_val_d_2019'!$A$2:$A$9,0)),
INDEX('Skills-LA_data'!$D:$D,MATCH($A288,'Skills-LA_data'!$A:$A,0)))</f>
        <v>7.5</v>
      </c>
    </row>
    <row r="289" spans="1:4" x14ac:dyDescent="0.35">
      <c r="A289" s="10" t="s">
        <v>770</v>
      </c>
      <c r="B289" s="10" t="s">
        <v>771</v>
      </c>
      <c r="C289" s="6">
        <f>IFERROR(INDEX('Skills-miss_val_d_2020'!$E$2:$E$23,MATCH('Skills-all_inputs'!$A289,'Skills-miss_val_d_2020'!$A$2:$A$23,0)),
INDEX('Skills-LA_data'!$C:$C,MATCH($A289,'Skills-LA_data'!$A:$A,0)))</f>
        <v>7</v>
      </c>
      <c r="D289" s="6">
        <f>IFERROR(INDEX('Skills-miss_val_d_2019'!$E$2:$E$9,MATCH('Skills-all_inputs'!$A289,'Skills-miss_val_d_2019'!$A$2:$A$9,0)),
INDEX('Skills-LA_data'!$D:$D,MATCH($A289,'Skills-LA_data'!$A:$A,0)))</f>
        <v>10.4</v>
      </c>
    </row>
    <row r="290" spans="1:4" x14ac:dyDescent="0.35">
      <c r="A290" s="10" t="s">
        <v>772</v>
      </c>
      <c r="B290" s="10" t="s">
        <v>773</v>
      </c>
      <c r="C290" s="6">
        <f>IFERROR(INDEX('Skills-miss_val_d_2020'!$E$2:$E$23,MATCH('Skills-all_inputs'!$A290,'Skills-miss_val_d_2020'!$A$2:$A$23,0)),
INDEX('Skills-LA_data'!$C:$C,MATCH($A290,'Skills-LA_data'!$A:$A,0)))</f>
        <v>2.7</v>
      </c>
      <c r="D290" s="6">
        <f>IFERROR(INDEX('Skills-miss_val_d_2019'!$E$2:$E$9,MATCH('Skills-all_inputs'!$A290,'Skills-miss_val_d_2019'!$A$2:$A$9,0)),
INDEX('Skills-LA_data'!$D:$D,MATCH($A290,'Skills-LA_data'!$A:$A,0)))</f>
        <v>5.4</v>
      </c>
    </row>
    <row r="291" spans="1:4" x14ac:dyDescent="0.35">
      <c r="A291" s="10" t="s">
        <v>774</v>
      </c>
      <c r="B291" s="10" t="s">
        <v>775</v>
      </c>
      <c r="C291" s="6">
        <f>IFERROR(INDEX('Skills-miss_val_d_2020'!$E$2:$E$23,MATCH('Skills-all_inputs'!$A291,'Skills-miss_val_d_2020'!$A$2:$A$23,0)),
INDEX('Skills-LA_data'!$C:$C,MATCH($A291,'Skills-LA_data'!$A:$A,0)))</f>
        <v>5.2</v>
      </c>
      <c r="D291" s="6">
        <f>IFERROR(INDEX('Skills-miss_val_d_2019'!$E$2:$E$9,MATCH('Skills-all_inputs'!$A291,'Skills-miss_val_d_2019'!$A$2:$A$9,0)),
INDEX('Skills-LA_data'!$D:$D,MATCH($A291,'Skills-LA_data'!$A:$A,0)))</f>
        <v>2.6</v>
      </c>
    </row>
    <row r="292" spans="1:4" x14ac:dyDescent="0.35">
      <c r="A292" s="10" t="s">
        <v>776</v>
      </c>
      <c r="B292" s="10" t="s">
        <v>777</v>
      </c>
      <c r="C292" s="6">
        <f>IFERROR(INDEX('Skills-miss_val_d_2020'!$E$2:$E$23,MATCH('Skills-all_inputs'!$A292,'Skills-miss_val_d_2020'!$A$2:$A$23,0)),
INDEX('Skills-LA_data'!$C:$C,MATCH($A292,'Skills-LA_data'!$A:$A,0)))</f>
        <v>3.2</v>
      </c>
      <c r="D292" s="6">
        <f>IFERROR(INDEX('Skills-miss_val_d_2019'!$E$2:$E$9,MATCH('Skills-all_inputs'!$A292,'Skills-miss_val_d_2019'!$A$2:$A$9,0)),
INDEX('Skills-LA_data'!$D:$D,MATCH($A292,'Skills-LA_data'!$A:$A,0)))</f>
        <v>6.2</v>
      </c>
    </row>
    <row r="293" spans="1:4" x14ac:dyDescent="0.35">
      <c r="A293" s="10" t="s">
        <v>778</v>
      </c>
      <c r="B293" s="10" t="s">
        <v>779</v>
      </c>
      <c r="C293" s="6">
        <f>IFERROR(INDEX('Skills-miss_val_d_2020'!$E$2:$E$23,MATCH('Skills-all_inputs'!$A293,'Skills-miss_val_d_2020'!$A$2:$A$23,0)),
INDEX('Skills-LA_data'!$C:$C,MATCH($A293,'Skills-LA_data'!$A:$A,0)))</f>
        <v>7.7</v>
      </c>
      <c r="D293" s="6">
        <f>IFERROR(INDEX('Skills-miss_val_d_2019'!$E$2:$E$9,MATCH('Skills-all_inputs'!$A293,'Skills-miss_val_d_2019'!$A$2:$A$9,0)),
INDEX('Skills-LA_data'!$D:$D,MATCH($A293,'Skills-LA_data'!$A:$A,0)))</f>
        <v>10.6</v>
      </c>
    </row>
    <row r="294" spans="1:4" x14ac:dyDescent="0.35">
      <c r="A294" s="10" t="s">
        <v>780</v>
      </c>
      <c r="B294" s="10" t="s">
        <v>781</v>
      </c>
      <c r="C294" s="6">
        <f>IFERROR(INDEX('Skills-miss_val_d_2020'!$E$2:$E$23,MATCH('Skills-all_inputs'!$A294,'Skills-miss_val_d_2020'!$A$2:$A$23,0)),
INDEX('Skills-LA_data'!$C:$C,MATCH($A294,'Skills-LA_data'!$A:$A,0)))</f>
        <v>5.8</v>
      </c>
      <c r="D294" s="6">
        <f>IFERROR(INDEX('Skills-miss_val_d_2019'!$E$2:$E$9,MATCH('Skills-all_inputs'!$A294,'Skills-miss_val_d_2019'!$A$2:$A$9,0)),
INDEX('Skills-LA_data'!$D:$D,MATCH($A294,'Skills-LA_data'!$A:$A,0)))</f>
        <v>2.7</v>
      </c>
    </row>
    <row r="295" spans="1:4" x14ac:dyDescent="0.35">
      <c r="A295" s="10" t="s">
        <v>782</v>
      </c>
      <c r="B295" s="10" t="s">
        <v>783</v>
      </c>
      <c r="C295" s="6">
        <f>IFERROR(INDEX('Skills-miss_val_d_2020'!$E$2:$E$23,MATCH('Skills-all_inputs'!$A295,'Skills-miss_val_d_2020'!$A$2:$A$23,0)),
INDEX('Skills-LA_data'!$C:$C,MATCH($A295,'Skills-LA_data'!$A:$A,0)))</f>
        <v>5.7</v>
      </c>
      <c r="D295" s="6">
        <f>IFERROR(INDEX('Skills-miss_val_d_2019'!$E$2:$E$9,MATCH('Skills-all_inputs'!$A295,'Skills-miss_val_d_2019'!$A$2:$A$9,0)),
INDEX('Skills-LA_data'!$D:$D,MATCH($A295,'Skills-LA_data'!$A:$A,0)))</f>
        <v>8.5</v>
      </c>
    </row>
    <row r="296" spans="1:4" x14ac:dyDescent="0.35">
      <c r="A296" s="10" t="s">
        <v>784</v>
      </c>
      <c r="B296" s="10" t="s">
        <v>785</v>
      </c>
      <c r="C296" s="6">
        <f>IFERROR(INDEX('Skills-miss_val_d_2020'!$E$2:$E$23,MATCH('Skills-all_inputs'!$A296,'Skills-miss_val_d_2020'!$A$2:$A$23,0)),
INDEX('Skills-LA_data'!$C:$C,MATCH($A296,'Skills-LA_data'!$A:$A,0)))</f>
        <v>4.5999999999999996</v>
      </c>
      <c r="D296" s="6">
        <f>IFERROR(INDEX('Skills-miss_val_d_2019'!$E$2:$E$9,MATCH('Skills-all_inputs'!$A296,'Skills-miss_val_d_2019'!$A$2:$A$9,0)),
INDEX('Skills-LA_data'!$D:$D,MATCH($A296,'Skills-LA_data'!$A:$A,0)))</f>
        <v>4.4000000000000004</v>
      </c>
    </row>
    <row r="297" spans="1:4" x14ac:dyDescent="0.35">
      <c r="A297" s="10" t="s">
        <v>786</v>
      </c>
      <c r="B297" s="10" t="s">
        <v>787</v>
      </c>
      <c r="C297" s="6">
        <f>IFERROR(INDEX('Skills-miss_val_d_2020'!$E$2:$E$23,MATCH('Skills-all_inputs'!$A297,'Skills-miss_val_d_2020'!$A$2:$A$23,0)),
INDEX('Skills-LA_data'!$C:$C,MATCH($A297,'Skills-LA_data'!$A:$A,0)))</f>
        <v>6.7</v>
      </c>
      <c r="D297" s="6">
        <f>IFERROR(INDEX('Skills-miss_val_d_2019'!$E$2:$E$9,MATCH('Skills-all_inputs'!$A297,'Skills-miss_val_d_2019'!$A$2:$A$9,0)),
INDEX('Skills-LA_data'!$D:$D,MATCH($A297,'Skills-LA_data'!$A:$A,0)))</f>
        <v>9.8000000000000007</v>
      </c>
    </row>
    <row r="298" spans="1:4" x14ac:dyDescent="0.35">
      <c r="A298" s="10" t="s">
        <v>788</v>
      </c>
      <c r="B298" s="10" t="s">
        <v>789</v>
      </c>
      <c r="C298" s="6">
        <f>IFERROR(INDEX('Skills-miss_val_d_2020'!$E$2:$E$23,MATCH('Skills-all_inputs'!$A298,'Skills-miss_val_d_2020'!$A$2:$A$23,0)),
INDEX('Skills-LA_data'!$C:$C,MATCH($A298,'Skills-LA_data'!$A:$A,0)))</f>
        <v>6.7</v>
      </c>
      <c r="D298" s="6">
        <f>IFERROR(INDEX('Skills-miss_val_d_2019'!$E$2:$E$9,MATCH('Skills-all_inputs'!$A298,'Skills-miss_val_d_2019'!$A$2:$A$9,0)),
INDEX('Skills-LA_data'!$D:$D,MATCH($A298,'Skills-LA_data'!$A:$A,0)))</f>
        <v>7.1</v>
      </c>
    </row>
    <row r="299" spans="1:4" x14ac:dyDescent="0.35">
      <c r="A299" s="10" t="s">
        <v>790</v>
      </c>
      <c r="B299" s="10" t="s">
        <v>791</v>
      </c>
      <c r="C299" s="6">
        <f>IFERROR(INDEX('Skills-miss_val_d_2020'!$E$2:$E$23,MATCH('Skills-all_inputs'!$A299,'Skills-miss_val_d_2020'!$A$2:$A$23,0)),
INDEX('Skills-LA_data'!$C:$C,MATCH($A299,'Skills-LA_data'!$A:$A,0)))</f>
        <v>6.5</v>
      </c>
      <c r="D299" s="6">
        <f>IFERROR(INDEX('Skills-miss_val_d_2019'!$E$2:$E$9,MATCH('Skills-all_inputs'!$A299,'Skills-miss_val_d_2019'!$A$2:$A$9,0)),
INDEX('Skills-LA_data'!$D:$D,MATCH($A299,'Skills-LA_data'!$A:$A,0)))</f>
        <v>9.1</v>
      </c>
    </row>
    <row r="300" spans="1:4" x14ac:dyDescent="0.35">
      <c r="A300" s="10" t="s">
        <v>792</v>
      </c>
      <c r="B300" s="10" t="s">
        <v>793</v>
      </c>
      <c r="C300" s="6">
        <f>IFERROR(INDEX('Skills-miss_val_d_2020'!$E$2:$E$23,MATCH('Skills-all_inputs'!$A300,'Skills-miss_val_d_2020'!$A$2:$A$23,0)),
INDEX('Skills-LA_data'!$C:$C,MATCH($A300,'Skills-LA_data'!$A:$A,0)))</f>
        <v>12.2</v>
      </c>
      <c r="D300" s="6">
        <f>IFERROR(INDEX('Skills-miss_val_d_2019'!$E$2:$E$9,MATCH('Skills-all_inputs'!$A300,'Skills-miss_val_d_2019'!$A$2:$A$9,0)),
INDEX('Skills-LA_data'!$D:$D,MATCH($A300,'Skills-LA_data'!$A:$A,0)))</f>
        <v>12.6</v>
      </c>
    </row>
    <row r="301" spans="1:4" x14ac:dyDescent="0.35">
      <c r="A301" s="10" t="s">
        <v>794</v>
      </c>
      <c r="B301" s="10" t="s">
        <v>795</v>
      </c>
      <c r="C301" s="6">
        <f>IFERROR(INDEX('Skills-miss_val_d_2020'!$E$2:$E$23,MATCH('Skills-all_inputs'!$A301,'Skills-miss_val_d_2020'!$A$2:$A$23,0)),
INDEX('Skills-LA_data'!$C:$C,MATCH($A301,'Skills-LA_data'!$A:$A,0)))</f>
        <v>5.7</v>
      </c>
      <c r="D301" s="6">
        <f>IFERROR(INDEX('Skills-miss_val_d_2019'!$E$2:$E$9,MATCH('Skills-all_inputs'!$A301,'Skills-miss_val_d_2019'!$A$2:$A$9,0)),
INDEX('Skills-LA_data'!$D:$D,MATCH($A301,'Skills-LA_data'!$A:$A,0)))</f>
        <v>5.8</v>
      </c>
    </row>
    <row r="302" spans="1:4" x14ac:dyDescent="0.35">
      <c r="A302" s="10" t="s">
        <v>796</v>
      </c>
      <c r="B302" s="10" t="s">
        <v>797</v>
      </c>
      <c r="C302" s="6">
        <f>IFERROR(INDEX('Skills-miss_val_d_2020'!$E$2:$E$23,MATCH('Skills-all_inputs'!$A302,'Skills-miss_val_d_2020'!$A$2:$A$23,0)),
INDEX('Skills-LA_data'!$C:$C,MATCH($A302,'Skills-LA_data'!$A:$A,0)))</f>
        <v>5.5</v>
      </c>
      <c r="D302" s="6">
        <f>IFERROR(INDEX('Skills-miss_val_d_2019'!$E$2:$E$9,MATCH('Skills-all_inputs'!$A302,'Skills-miss_val_d_2019'!$A$2:$A$9,0)),
INDEX('Skills-LA_data'!$D:$D,MATCH($A302,'Skills-LA_data'!$A:$A,0)))</f>
        <v>4.7</v>
      </c>
    </row>
    <row r="303" spans="1:4" x14ac:dyDescent="0.35">
      <c r="A303" s="10" t="s">
        <v>798</v>
      </c>
      <c r="B303" s="10" t="s">
        <v>799</v>
      </c>
      <c r="C303" s="6">
        <f>IFERROR(INDEX('Skills-miss_val_d_2020'!$E$2:$E$23,MATCH('Skills-all_inputs'!$A303,'Skills-miss_val_d_2020'!$A$2:$A$23,0)),
INDEX('Skills-LA_data'!$C:$C,MATCH($A303,'Skills-LA_data'!$A:$A,0)))</f>
        <v>8.6</v>
      </c>
      <c r="D303" s="6">
        <f>IFERROR(INDEX('Skills-miss_val_d_2019'!$E$2:$E$9,MATCH('Skills-all_inputs'!$A303,'Skills-miss_val_d_2019'!$A$2:$A$9,0)),
INDEX('Skills-LA_data'!$D:$D,MATCH($A303,'Skills-LA_data'!$A:$A,0)))</f>
        <v>9.9</v>
      </c>
    </row>
    <row r="304" spans="1:4" x14ac:dyDescent="0.35">
      <c r="A304" s="10" t="s">
        <v>800</v>
      </c>
      <c r="B304" s="10" t="s">
        <v>801</v>
      </c>
      <c r="C304" s="6">
        <f>IFERROR(INDEX('Skills-miss_val_d_2020'!$E$2:$E$23,MATCH('Skills-all_inputs'!$A304,'Skills-miss_val_d_2020'!$A$2:$A$23,0)),
INDEX('Skills-LA_data'!$C:$C,MATCH($A304,'Skills-LA_data'!$A:$A,0)))</f>
        <v>4.0999999999999996</v>
      </c>
      <c r="D304" s="6">
        <f>IFERROR(INDEX('Skills-miss_val_d_2019'!$E$2:$E$9,MATCH('Skills-all_inputs'!$A304,'Skills-miss_val_d_2019'!$A$2:$A$9,0)),
INDEX('Skills-LA_data'!$D:$D,MATCH($A304,'Skills-LA_data'!$A:$A,0)))</f>
        <v>4.5999999999999996</v>
      </c>
    </row>
    <row r="305" spans="1:4" x14ac:dyDescent="0.35">
      <c r="A305" s="10" t="s">
        <v>802</v>
      </c>
      <c r="B305" s="10" t="s">
        <v>803</v>
      </c>
      <c r="C305" s="6">
        <f>IFERROR(INDEX('Skills-miss_val_d_2020'!$E$2:$E$23,MATCH('Skills-all_inputs'!$A305,'Skills-miss_val_d_2020'!$A$2:$A$23,0)),
INDEX('Skills-LA_data'!$C:$C,MATCH($A305,'Skills-LA_data'!$A:$A,0)))</f>
        <v>6</v>
      </c>
      <c r="D305" s="6">
        <f>IFERROR(INDEX('Skills-miss_val_d_2019'!$E$2:$E$9,MATCH('Skills-all_inputs'!$A305,'Skills-miss_val_d_2019'!$A$2:$A$9,0)),
INDEX('Skills-LA_data'!$D:$D,MATCH($A305,'Skills-LA_data'!$A:$A,0)))</f>
        <v>7.4</v>
      </c>
    </row>
    <row r="306" spans="1:4" x14ac:dyDescent="0.35">
      <c r="A306" s="10" t="s">
        <v>804</v>
      </c>
      <c r="B306" s="10" t="s">
        <v>805</v>
      </c>
      <c r="C306" s="6">
        <f>IFERROR(INDEX('Skills-miss_val_d_2020'!$E$2:$E$23,MATCH('Skills-all_inputs'!$A306,'Skills-miss_val_d_2020'!$A$2:$A$23,0)),
INDEX('Skills-LA_data'!$C:$C,MATCH($A306,'Skills-LA_data'!$A:$A,0)))</f>
        <v>6.9</v>
      </c>
      <c r="D306" s="6">
        <f>IFERROR(INDEX('Skills-miss_val_d_2019'!$E$2:$E$9,MATCH('Skills-all_inputs'!$A306,'Skills-miss_val_d_2019'!$A$2:$A$9,0)),
INDEX('Skills-LA_data'!$D:$D,MATCH($A306,'Skills-LA_data'!$A:$A,0)))</f>
        <v>9.9</v>
      </c>
    </row>
    <row r="307" spans="1:4" x14ac:dyDescent="0.35">
      <c r="A307" s="10" t="s">
        <v>806</v>
      </c>
      <c r="B307" s="10" t="s">
        <v>807</v>
      </c>
      <c r="C307" s="6">
        <f>IFERROR(INDEX('Skills-miss_val_d_2020'!$E$2:$E$23,MATCH('Skills-all_inputs'!$A307,'Skills-miss_val_d_2020'!$A$2:$A$23,0)),
INDEX('Skills-LA_data'!$C:$C,MATCH($A307,'Skills-LA_data'!$A:$A,0)))</f>
        <v>7.2</v>
      </c>
      <c r="D307" s="6">
        <f>IFERROR(INDEX('Skills-miss_val_d_2019'!$E$2:$E$9,MATCH('Skills-all_inputs'!$A307,'Skills-miss_val_d_2019'!$A$2:$A$9,0)),
INDEX('Skills-LA_data'!$D:$D,MATCH($A307,'Skills-LA_data'!$A:$A,0)))</f>
        <v>7.9</v>
      </c>
    </row>
    <row r="308" spans="1:4" x14ac:dyDescent="0.35">
      <c r="A308" s="10" t="s">
        <v>808</v>
      </c>
      <c r="B308" s="10" t="s">
        <v>809</v>
      </c>
      <c r="C308" s="6">
        <f>IFERROR(INDEX('Skills-miss_val_d_2020'!$E$2:$E$23,MATCH('Skills-all_inputs'!$A308,'Skills-miss_val_d_2020'!$A$2:$A$23,0)),
INDEX('Skills-LA_data'!$C:$C,MATCH($A308,'Skills-LA_data'!$A:$A,0)))</f>
        <v>6</v>
      </c>
      <c r="D308" s="6">
        <f>IFERROR(INDEX('Skills-miss_val_d_2019'!$E$2:$E$9,MATCH('Skills-all_inputs'!$A308,'Skills-miss_val_d_2019'!$A$2:$A$9,0)),
INDEX('Skills-LA_data'!$D:$D,MATCH($A308,'Skills-LA_data'!$A:$A,0)))</f>
        <v>6.1</v>
      </c>
    </row>
    <row r="309" spans="1:4" x14ac:dyDescent="0.35">
      <c r="A309" s="10" t="s">
        <v>810</v>
      </c>
      <c r="B309" s="10" t="s">
        <v>811</v>
      </c>
      <c r="C309" s="6">
        <f>IFERROR(INDEX('Skills-miss_val_d_2020'!$E$2:$E$23,MATCH('Skills-all_inputs'!$A309,'Skills-miss_val_d_2020'!$A$2:$A$23,0)),
INDEX('Skills-LA_data'!$C:$C,MATCH($A309,'Skills-LA_data'!$A:$A,0)))</f>
        <v>7.7</v>
      </c>
      <c r="D309" s="6">
        <f>IFERROR(INDEX('Skills-miss_val_d_2019'!$E$2:$E$9,MATCH('Skills-all_inputs'!$A309,'Skills-miss_val_d_2019'!$A$2:$A$9,0)),
INDEX('Skills-LA_data'!$D:$D,MATCH($A309,'Skills-LA_data'!$A:$A,0)))</f>
        <v>7.8</v>
      </c>
    </row>
    <row r="310" spans="1:4" x14ac:dyDescent="0.35">
      <c r="A310" s="10" t="s">
        <v>812</v>
      </c>
      <c r="B310" s="10" t="s">
        <v>813</v>
      </c>
      <c r="C310" s="6">
        <f>IFERROR(INDEX('Skills-miss_val_d_2020'!$E$2:$E$23,MATCH('Skills-all_inputs'!$A310,'Skills-miss_val_d_2020'!$A$2:$A$23,0)),
INDEX('Skills-LA_data'!$C:$C,MATCH($A310,'Skills-LA_data'!$A:$A,0)))</f>
        <v>6.5</v>
      </c>
      <c r="D310" s="6">
        <f>IFERROR(INDEX('Skills-miss_val_d_2019'!$E$2:$E$9,MATCH('Skills-all_inputs'!$A310,'Skills-miss_val_d_2019'!$A$2:$A$9,0)),
INDEX('Skills-LA_data'!$D:$D,MATCH($A310,'Skills-LA_data'!$A:$A,0)))</f>
        <v>7.6</v>
      </c>
    </row>
    <row r="311" spans="1:4" x14ac:dyDescent="0.35">
      <c r="A311" s="10" t="s">
        <v>814</v>
      </c>
      <c r="B311" s="10" t="s">
        <v>815</v>
      </c>
      <c r="C311" s="6">
        <f>IFERROR(INDEX('Skills-miss_val_d_2020'!$E$2:$E$23,MATCH('Skills-all_inputs'!$A311,'Skills-miss_val_d_2020'!$A$2:$A$23,0)),
INDEX('Skills-LA_data'!$C:$C,MATCH($A311,'Skills-LA_data'!$A:$A,0)))</f>
        <v>3.1</v>
      </c>
      <c r="D311" s="6">
        <f>IFERROR(INDEX('Skills-miss_val_d_2019'!$E$2:$E$9,MATCH('Skills-all_inputs'!$A311,'Skills-miss_val_d_2019'!$A$2:$A$9,0)),
INDEX('Skills-LA_data'!$D:$D,MATCH($A311,'Skills-LA_data'!$A:$A,0)))</f>
        <v>7.1</v>
      </c>
    </row>
    <row r="312" spans="1:4" x14ac:dyDescent="0.35">
      <c r="A312" s="10" t="s">
        <v>816</v>
      </c>
      <c r="B312" s="10" t="s">
        <v>817</v>
      </c>
      <c r="C312" s="6">
        <f>IFERROR(INDEX('Skills-miss_val_d_2020'!$E$2:$E$23,MATCH('Skills-all_inputs'!$A312,'Skills-miss_val_d_2020'!$A$2:$A$23,0)),
INDEX('Skills-LA_data'!$C:$C,MATCH($A312,'Skills-LA_data'!$A:$A,0)))</f>
        <v>4.5999999999999996</v>
      </c>
      <c r="D312" s="6">
        <f>IFERROR(INDEX('Skills-miss_val_d_2019'!$E$2:$E$9,MATCH('Skills-all_inputs'!$A312,'Skills-miss_val_d_2019'!$A$2:$A$9,0)),
INDEX('Skills-LA_data'!$D:$D,MATCH($A312,'Skills-LA_data'!$A:$A,0)))</f>
        <v>4.7</v>
      </c>
    </row>
    <row r="313" spans="1:4" x14ac:dyDescent="0.35">
      <c r="A313" s="10" t="s">
        <v>818</v>
      </c>
      <c r="B313" s="10" t="s">
        <v>819</v>
      </c>
      <c r="C313" s="6">
        <f>IFERROR(INDEX('Skills-miss_val_d_2020'!$E$2:$E$23,MATCH('Skills-all_inputs'!$A313,'Skills-miss_val_d_2020'!$A$2:$A$23,0)),
INDEX('Skills-LA_data'!$C:$C,MATCH($A313,'Skills-LA_data'!$A:$A,0)))</f>
        <v>5.9</v>
      </c>
      <c r="D313" s="6">
        <f>IFERROR(INDEX('Skills-miss_val_d_2019'!$E$2:$E$9,MATCH('Skills-all_inputs'!$A313,'Skills-miss_val_d_2019'!$A$2:$A$9,0)),
INDEX('Skills-LA_data'!$D:$D,MATCH($A313,'Skills-LA_data'!$A:$A,0)))</f>
        <v>6.8</v>
      </c>
    </row>
    <row r="314" spans="1:4" x14ac:dyDescent="0.35">
      <c r="A314" s="10" t="s">
        <v>820</v>
      </c>
      <c r="B314" s="10" t="s">
        <v>821</v>
      </c>
      <c r="C314" s="6">
        <f>IFERROR(INDEX('Skills-miss_val_d_2020'!$E$2:$E$23,MATCH('Skills-all_inputs'!$A314,'Skills-miss_val_d_2020'!$A$2:$A$23,0)),
INDEX('Skills-LA_data'!$C:$C,MATCH($A314,'Skills-LA_data'!$A:$A,0)))</f>
        <v>4.7</v>
      </c>
      <c r="D314" s="6">
        <f>IFERROR(INDEX('Skills-miss_val_d_2019'!$E$2:$E$9,MATCH('Skills-all_inputs'!$A314,'Skills-miss_val_d_2019'!$A$2:$A$9,0)),
INDEX('Skills-LA_data'!$D:$D,MATCH($A314,'Skills-LA_data'!$A:$A,0)))</f>
        <v>11.5</v>
      </c>
    </row>
    <row r="315" spans="1:4" x14ac:dyDescent="0.35">
      <c r="A315" s="10" t="s">
        <v>822</v>
      </c>
      <c r="B315" s="10" t="s">
        <v>823</v>
      </c>
      <c r="C315" s="6">
        <f>IFERROR(INDEX('Skills-miss_val_d_2020'!$E$2:$E$23,MATCH('Skills-all_inputs'!$A315,'Skills-miss_val_d_2020'!$A$2:$A$23,0)),
INDEX('Skills-LA_data'!$C:$C,MATCH($A315,'Skills-LA_data'!$A:$A,0)))</f>
        <v>1.9</v>
      </c>
      <c r="D315" s="6">
        <f>IFERROR(INDEX('Skills-miss_val_d_2019'!$E$2:$E$9,MATCH('Skills-all_inputs'!$A315,'Skills-miss_val_d_2019'!$A$2:$A$9,0)),
INDEX('Skills-LA_data'!$D:$D,MATCH($A315,'Skills-LA_data'!$A:$A,0)))</f>
        <v>3.2</v>
      </c>
    </row>
    <row r="316" spans="1:4" x14ac:dyDescent="0.35">
      <c r="A316" s="10" t="s">
        <v>824</v>
      </c>
      <c r="B316" s="10" t="s">
        <v>825</v>
      </c>
      <c r="C316" s="6">
        <f>IFERROR(INDEX('Skills-miss_val_d_2020'!$E$2:$E$23,MATCH('Skills-all_inputs'!$A316,'Skills-miss_val_d_2020'!$A$2:$A$23,0)),
INDEX('Skills-LA_data'!$C:$C,MATCH($A316,'Skills-LA_data'!$A:$A,0)))</f>
        <v>2.8</v>
      </c>
      <c r="D316" s="6">
        <f>IFERROR(INDEX('Skills-miss_val_d_2019'!$E$2:$E$9,MATCH('Skills-all_inputs'!$A316,'Skills-miss_val_d_2019'!$A$2:$A$9,0)),
INDEX('Skills-LA_data'!$D:$D,MATCH($A316,'Skills-LA_data'!$A:$A,0)))</f>
        <v>1.9</v>
      </c>
    </row>
    <row r="317" spans="1:4" x14ac:dyDescent="0.35">
      <c r="A317" s="10" t="s">
        <v>826</v>
      </c>
      <c r="B317" s="10" t="s">
        <v>827</v>
      </c>
      <c r="C317" s="6">
        <f>IFERROR(INDEX('Skills-miss_val_d_2020'!$E$2:$E$23,MATCH('Skills-all_inputs'!$A317,'Skills-miss_val_d_2020'!$A$2:$A$23,0)),
INDEX('Skills-LA_data'!$C:$C,MATCH($A317,'Skills-LA_data'!$A:$A,0)))</f>
        <v>9.1999999999999993</v>
      </c>
      <c r="D317" s="6">
        <f>IFERROR(INDEX('Skills-miss_val_d_2019'!$E$2:$E$9,MATCH('Skills-all_inputs'!$A317,'Skills-miss_val_d_2019'!$A$2:$A$9,0)),
INDEX('Skills-LA_data'!$D:$D,MATCH($A317,'Skills-LA_data'!$A:$A,0)))</f>
        <v>9.9</v>
      </c>
    </row>
    <row r="318" spans="1:4" x14ac:dyDescent="0.35">
      <c r="A318" s="10" t="s">
        <v>828</v>
      </c>
      <c r="B318" s="10" t="s">
        <v>829</v>
      </c>
      <c r="C318" s="6">
        <f>IFERROR(INDEX('Skills-miss_val_d_2020'!$E$2:$E$23,MATCH('Skills-all_inputs'!$A318,'Skills-miss_val_d_2020'!$A$2:$A$23,0)),
INDEX('Skills-LA_data'!$C:$C,MATCH($A318,'Skills-LA_data'!$A:$A,0)))</f>
        <v>3</v>
      </c>
      <c r="D318" s="6">
        <f>IFERROR(INDEX('Skills-miss_val_d_2019'!$E$2:$E$9,MATCH('Skills-all_inputs'!$A318,'Skills-miss_val_d_2019'!$A$2:$A$9,0)),
INDEX('Skills-LA_data'!$D:$D,MATCH($A318,'Skills-LA_data'!$A:$A,0)))</f>
        <v>5.9</v>
      </c>
    </row>
    <row r="319" spans="1:4" x14ac:dyDescent="0.35">
      <c r="A319" s="10" t="s">
        <v>830</v>
      </c>
      <c r="B319" s="10" t="s">
        <v>831</v>
      </c>
      <c r="C319" s="6">
        <f>IFERROR(INDEX('Skills-miss_val_d_2020'!$E$2:$E$23,MATCH('Skills-all_inputs'!$A319,'Skills-miss_val_d_2020'!$A$2:$A$23,0)),
INDEX('Skills-LA_data'!$C:$C,MATCH($A319,'Skills-LA_data'!$A:$A,0)))</f>
        <v>7.9</v>
      </c>
      <c r="D319" s="6">
        <f>IFERROR(INDEX('Skills-miss_val_d_2019'!$E$2:$E$9,MATCH('Skills-all_inputs'!$A319,'Skills-miss_val_d_2019'!$A$2:$A$9,0)),
INDEX('Skills-LA_data'!$D:$D,MATCH($A319,'Skills-LA_data'!$A:$A,0)))</f>
        <v>9.4</v>
      </c>
    </row>
    <row r="320" spans="1:4" x14ac:dyDescent="0.35">
      <c r="A320" s="10" t="s">
        <v>832</v>
      </c>
      <c r="B320" s="10" t="s">
        <v>833</v>
      </c>
      <c r="C320" s="6">
        <f>IFERROR(INDEX('Skills-miss_val_d_2020'!$E$2:$E$23,MATCH('Skills-all_inputs'!$A320,'Skills-miss_val_d_2020'!$A$2:$A$23,0)),
INDEX('Skills-LA_data'!$C:$C,MATCH($A320,'Skills-LA_data'!$A:$A,0)))</f>
        <v>4.7</v>
      </c>
      <c r="D320" s="6">
        <f>IFERROR(INDEX('Skills-miss_val_d_2019'!$E$2:$E$9,MATCH('Skills-all_inputs'!$A320,'Skills-miss_val_d_2019'!$A$2:$A$9,0)),
INDEX('Skills-LA_data'!$D:$D,MATCH($A320,'Skills-LA_data'!$A:$A,0)))</f>
        <v>6.8</v>
      </c>
    </row>
    <row r="321" spans="1:4" x14ac:dyDescent="0.35">
      <c r="A321" s="10" t="s">
        <v>834</v>
      </c>
      <c r="B321" s="10" t="s">
        <v>835</v>
      </c>
      <c r="C321" s="6">
        <f>IFERROR(INDEX('Skills-miss_val_d_2020'!$E$2:$E$23,MATCH('Skills-all_inputs'!$A321,'Skills-miss_val_d_2020'!$A$2:$A$23,0)),
INDEX('Skills-LA_data'!$C:$C,MATCH($A321,'Skills-LA_data'!$A:$A,0)))</f>
        <v>9</v>
      </c>
      <c r="D321" s="6">
        <f>IFERROR(INDEX('Skills-miss_val_d_2019'!$E$2:$E$9,MATCH('Skills-all_inputs'!$A321,'Skills-miss_val_d_2019'!$A$2:$A$9,0)),
INDEX('Skills-LA_data'!$D:$D,MATCH($A321,'Skills-LA_data'!$A:$A,0)))</f>
        <v>6.7</v>
      </c>
    </row>
    <row r="322" spans="1:4" x14ac:dyDescent="0.35">
      <c r="A322" s="10" t="s">
        <v>836</v>
      </c>
      <c r="B322" s="10" t="s">
        <v>837</v>
      </c>
      <c r="C322" s="6">
        <f>IFERROR(INDEX('Skills-miss_val_d_2020'!$E$2:$E$23,MATCH('Skills-all_inputs'!$A322,'Skills-miss_val_d_2020'!$A$2:$A$23,0)),
INDEX('Skills-LA_data'!$C:$C,MATCH($A322,'Skills-LA_data'!$A:$A,0)))</f>
        <v>8.5</v>
      </c>
      <c r="D322" s="6">
        <f>IFERROR(INDEX('Skills-miss_val_d_2019'!$E$2:$E$9,MATCH('Skills-all_inputs'!$A322,'Skills-miss_val_d_2019'!$A$2:$A$9,0)),
INDEX('Skills-LA_data'!$D:$D,MATCH($A322,'Skills-LA_data'!$A:$A,0)))</f>
        <v>8.8000000000000007</v>
      </c>
    </row>
    <row r="323" spans="1:4" x14ac:dyDescent="0.35">
      <c r="A323" s="10" t="s">
        <v>838</v>
      </c>
      <c r="B323" s="10" t="s">
        <v>839</v>
      </c>
      <c r="C323" s="6">
        <f>IFERROR(INDEX('Skills-miss_val_d_2020'!$E$2:$E$23,MATCH('Skills-all_inputs'!$A323,'Skills-miss_val_d_2020'!$A$2:$A$23,0)),
INDEX('Skills-LA_data'!$C:$C,MATCH($A323,'Skills-LA_data'!$A:$A,0)))</f>
        <v>3.8</v>
      </c>
      <c r="D323" s="6">
        <f>IFERROR(INDEX('Skills-miss_val_d_2019'!$E$2:$E$9,MATCH('Skills-all_inputs'!$A323,'Skills-miss_val_d_2019'!$A$2:$A$9,0)),
INDEX('Skills-LA_data'!$D:$D,MATCH($A323,'Skills-LA_data'!$A:$A,0)))</f>
        <v>7.1</v>
      </c>
    </row>
    <row r="324" spans="1:4" x14ac:dyDescent="0.35">
      <c r="A324" s="10" t="s">
        <v>840</v>
      </c>
      <c r="B324" s="10" t="s">
        <v>841</v>
      </c>
      <c r="C324" s="6">
        <f>IFERROR(INDEX('Skills-miss_val_d_2020'!$E$2:$E$23,MATCH('Skills-all_inputs'!$A324,'Skills-miss_val_d_2020'!$A$2:$A$23,0)),
INDEX('Skills-LA_data'!$C:$C,MATCH($A324,'Skills-LA_data'!$A:$A,0)))</f>
        <v>9.9</v>
      </c>
      <c r="D324" s="6">
        <f>IFERROR(INDEX('Skills-miss_val_d_2019'!$E$2:$E$9,MATCH('Skills-all_inputs'!$A324,'Skills-miss_val_d_2019'!$A$2:$A$9,0)),
INDEX('Skills-LA_data'!$D:$D,MATCH($A324,'Skills-LA_data'!$A:$A,0)))</f>
        <v>9.6999999999999993</v>
      </c>
    </row>
    <row r="325" spans="1:4" x14ac:dyDescent="0.35">
      <c r="A325" s="10" t="s">
        <v>842</v>
      </c>
      <c r="B325" s="10" t="s">
        <v>843</v>
      </c>
      <c r="C325" s="6">
        <f>IFERROR(INDEX('Skills-miss_val_d_2020'!$E$2:$E$23,MATCH('Skills-all_inputs'!$A325,'Skills-miss_val_d_2020'!$A$2:$A$23,0)),
INDEX('Skills-LA_data'!$C:$C,MATCH($A325,'Skills-LA_data'!$A:$A,0)))</f>
        <v>4.3</v>
      </c>
      <c r="D325" s="6">
        <f>IFERROR(INDEX('Skills-miss_val_d_2019'!$E$2:$E$9,MATCH('Skills-all_inputs'!$A325,'Skills-miss_val_d_2019'!$A$2:$A$9,0)),
INDEX('Skills-LA_data'!$D:$D,MATCH($A325,'Skills-LA_data'!$A:$A,0)))</f>
        <v>3.8</v>
      </c>
    </row>
    <row r="326" spans="1:4" x14ac:dyDescent="0.35">
      <c r="A326" s="10" t="s">
        <v>844</v>
      </c>
      <c r="B326" s="10" t="s">
        <v>845</v>
      </c>
      <c r="C326" s="6">
        <f>IFERROR(INDEX('Skills-miss_val_d_2020'!$E$2:$E$23,MATCH('Skills-all_inputs'!$A326,'Skills-miss_val_d_2020'!$A$2:$A$23,0)),
INDEX('Skills-LA_data'!$C:$C,MATCH($A326,'Skills-LA_data'!$A:$A,0)))</f>
        <v>7</v>
      </c>
      <c r="D326" s="6">
        <f>IFERROR(INDEX('Skills-miss_val_d_2019'!$E$2:$E$9,MATCH('Skills-all_inputs'!$A326,'Skills-miss_val_d_2019'!$A$2:$A$9,0)),
INDEX('Skills-LA_data'!$D:$D,MATCH($A326,'Skills-LA_data'!$A:$A,0)))</f>
        <v>4.5999999999999996</v>
      </c>
    </row>
    <row r="327" spans="1:4" x14ac:dyDescent="0.35">
      <c r="A327" s="10" t="s">
        <v>846</v>
      </c>
      <c r="B327" s="10" t="s">
        <v>847</v>
      </c>
      <c r="C327" s="6">
        <f>IFERROR(INDEX('Skills-miss_val_d_2020'!$E$2:$E$23,MATCH('Skills-all_inputs'!$A327,'Skills-miss_val_d_2020'!$A$2:$A$23,0)),
INDEX('Skills-LA_data'!$C:$C,MATCH($A327,'Skills-LA_data'!$A:$A,0)))</f>
        <v>5.8</v>
      </c>
      <c r="D327" s="6">
        <f>IFERROR(INDEX('Skills-miss_val_d_2019'!$E$2:$E$9,MATCH('Skills-all_inputs'!$A327,'Skills-miss_val_d_2019'!$A$2:$A$9,0)),
INDEX('Skills-LA_data'!$D:$D,MATCH($A327,'Skills-LA_data'!$A:$A,0)))</f>
        <v>6.9</v>
      </c>
    </row>
    <row r="328" spans="1:4" x14ac:dyDescent="0.35">
      <c r="A328" s="10" t="s">
        <v>848</v>
      </c>
      <c r="B328" s="10" t="s">
        <v>849</v>
      </c>
      <c r="C328" s="6">
        <f>IFERROR(INDEX('Skills-miss_val_d_2020'!$E$2:$E$23,MATCH('Skills-all_inputs'!$A328,'Skills-miss_val_d_2020'!$A$2:$A$23,0)),
INDEX('Skills-LA_data'!$C:$C,MATCH($A328,'Skills-LA_data'!$A:$A,0)))</f>
        <v>3.3</v>
      </c>
      <c r="D328" s="6">
        <f>IFERROR(INDEX('Skills-miss_val_d_2019'!$E$2:$E$9,MATCH('Skills-all_inputs'!$A328,'Skills-miss_val_d_2019'!$A$2:$A$9,0)),
INDEX('Skills-LA_data'!$D:$D,MATCH($A328,'Skills-LA_data'!$A:$A,0)))</f>
        <v>5.2</v>
      </c>
    </row>
    <row r="329" spans="1:4" x14ac:dyDescent="0.35">
      <c r="A329" s="10" t="s">
        <v>850</v>
      </c>
      <c r="B329" s="10" t="s">
        <v>851</v>
      </c>
      <c r="C329" s="6">
        <f>IFERROR(INDEX('Skills-miss_val_d_2020'!$E$2:$E$23,MATCH('Skills-all_inputs'!$A329,'Skills-miss_val_d_2020'!$A$2:$A$23,0)),
INDEX('Skills-LA_data'!$C:$C,MATCH($A329,'Skills-LA_data'!$A:$A,0)))</f>
        <v>2.6</v>
      </c>
      <c r="D329" s="6">
        <f>IFERROR(INDEX('Skills-miss_val_d_2019'!$E$2:$E$9,MATCH('Skills-all_inputs'!$A329,'Skills-miss_val_d_2019'!$A$2:$A$9,0)),
INDEX('Skills-LA_data'!$D:$D,MATCH($A329,'Skills-LA_data'!$A:$A,0)))</f>
        <v>3.9</v>
      </c>
    </row>
    <row r="330" spans="1:4" x14ac:dyDescent="0.35">
      <c r="A330" s="10" t="s">
        <v>852</v>
      </c>
      <c r="B330" s="10" t="s">
        <v>853</v>
      </c>
      <c r="C330" s="6">
        <f>IFERROR(INDEX('Skills-miss_val_d_2020'!$E$2:$E$23,MATCH('Skills-all_inputs'!$A330,'Skills-miss_val_d_2020'!$A$2:$A$23,0)),
INDEX('Skills-LA_data'!$C:$C,MATCH($A330,'Skills-LA_data'!$A:$A,0)))</f>
        <v>7.9</v>
      </c>
      <c r="D330" s="6">
        <f>IFERROR(INDEX('Skills-miss_val_d_2019'!$E$2:$E$9,MATCH('Skills-all_inputs'!$A330,'Skills-miss_val_d_2019'!$A$2:$A$9,0)),
INDEX('Skills-LA_data'!$D:$D,MATCH($A330,'Skills-LA_data'!$A:$A,0)))</f>
        <v>9.1</v>
      </c>
    </row>
    <row r="331" spans="1:4" x14ac:dyDescent="0.35">
      <c r="A331" s="10" t="s">
        <v>854</v>
      </c>
      <c r="B331" s="10" t="s">
        <v>855</v>
      </c>
      <c r="C331" s="6">
        <f>IFERROR(INDEX('Skills-miss_val_d_2020'!$E$2:$E$23,MATCH('Skills-all_inputs'!$A331,'Skills-miss_val_d_2020'!$A$2:$A$23,0)),
INDEX('Skills-LA_data'!$C:$C,MATCH($A331,'Skills-LA_data'!$A:$A,0)))</f>
        <v>9.1999999999999993</v>
      </c>
      <c r="D331" s="6">
        <f>IFERROR(INDEX('Skills-miss_val_d_2019'!$E$2:$E$9,MATCH('Skills-all_inputs'!$A331,'Skills-miss_val_d_2019'!$A$2:$A$9,0)),
INDEX('Skills-LA_data'!$D:$D,MATCH($A331,'Skills-LA_data'!$A:$A,0)))</f>
        <v>12.3</v>
      </c>
    </row>
    <row r="332" spans="1:4" x14ac:dyDescent="0.35">
      <c r="A332" s="10" t="s">
        <v>856</v>
      </c>
      <c r="B332" s="10" t="s">
        <v>857</v>
      </c>
      <c r="C332" s="6">
        <f>IFERROR(INDEX('Skills-miss_val_d_2020'!$E$2:$E$23,MATCH('Skills-all_inputs'!$A332,'Skills-miss_val_d_2020'!$A$2:$A$23,0)),
INDEX('Skills-LA_data'!$C:$C,MATCH($A332,'Skills-LA_data'!$A:$A,0)))</f>
        <v>4.7</v>
      </c>
      <c r="D332" s="6">
        <f>IFERROR(INDEX('Skills-miss_val_d_2019'!$E$2:$E$9,MATCH('Skills-all_inputs'!$A332,'Skills-miss_val_d_2019'!$A$2:$A$9,0)),
INDEX('Skills-LA_data'!$D:$D,MATCH($A332,'Skills-LA_data'!$A:$A,0)))</f>
        <v>8.9</v>
      </c>
    </row>
    <row r="333" spans="1:4" x14ac:dyDescent="0.35">
      <c r="A333" s="10" t="s">
        <v>858</v>
      </c>
      <c r="B333" s="10" t="s">
        <v>859</v>
      </c>
      <c r="C333" s="6">
        <f>IFERROR(INDEX('Skills-miss_val_d_2020'!$E$2:$E$23,MATCH('Skills-all_inputs'!$A333,'Skills-miss_val_d_2020'!$A$2:$A$23,0)),
INDEX('Skills-LA_data'!$C:$C,MATCH($A333,'Skills-LA_data'!$A:$A,0)))</f>
        <v>2.6</v>
      </c>
      <c r="D333" s="6">
        <f>IFERROR(INDEX('Skills-miss_val_d_2019'!$E$2:$E$9,MATCH('Skills-all_inputs'!$A333,'Skills-miss_val_d_2019'!$A$2:$A$9,0)),
INDEX('Skills-LA_data'!$D:$D,MATCH($A333,'Skills-LA_data'!$A:$A,0)))</f>
        <v>4.0999999999999996</v>
      </c>
    </row>
    <row r="334" spans="1:4" x14ac:dyDescent="0.35">
      <c r="A334" s="10" t="s">
        <v>860</v>
      </c>
      <c r="B334" s="10" t="s">
        <v>861</v>
      </c>
      <c r="C334" s="6">
        <f>IFERROR(INDEX('Skills-miss_val_d_2020'!$E$2:$E$23,MATCH('Skills-all_inputs'!$A334,'Skills-miss_val_d_2020'!$A$2:$A$23,0)),
INDEX('Skills-LA_data'!$C:$C,MATCH($A334,'Skills-LA_data'!$A:$A,0)))</f>
        <v>4.7</v>
      </c>
      <c r="D334" s="6">
        <f>IFERROR(INDEX('Skills-miss_val_d_2019'!$E$2:$E$9,MATCH('Skills-all_inputs'!$A334,'Skills-miss_val_d_2019'!$A$2:$A$9,0)),
INDEX('Skills-LA_data'!$D:$D,MATCH($A334,'Skills-LA_data'!$A:$A,0)))</f>
        <v>5.9</v>
      </c>
    </row>
    <row r="335" spans="1:4" x14ac:dyDescent="0.35">
      <c r="A335" s="10" t="s">
        <v>862</v>
      </c>
      <c r="B335" s="10" t="s">
        <v>863</v>
      </c>
      <c r="C335" s="6">
        <f>IFERROR(INDEX('Skills-miss_val_d_2020'!$E$2:$E$23,MATCH('Skills-all_inputs'!$A335,'Skills-miss_val_d_2020'!$A$2:$A$23,0)),
INDEX('Skills-LA_data'!$C:$C,MATCH($A335,'Skills-LA_data'!$A:$A,0)))</f>
        <v>1.3</v>
      </c>
      <c r="D335" s="6">
        <f>IFERROR(INDEX('Skills-miss_val_d_2019'!$E$2:$E$9,MATCH('Skills-all_inputs'!$A335,'Skills-miss_val_d_2019'!$A$2:$A$9,0)),
INDEX('Skills-LA_data'!$D:$D,MATCH($A335,'Skills-LA_data'!$A:$A,0)))</f>
        <v>7</v>
      </c>
    </row>
    <row r="336" spans="1:4" x14ac:dyDescent="0.35">
      <c r="A336" s="10" t="s">
        <v>864</v>
      </c>
      <c r="B336" s="10" t="s">
        <v>865</v>
      </c>
      <c r="C336" s="6">
        <f>IFERROR(INDEX('Skills-miss_val_d_2020'!$E$2:$E$23,MATCH('Skills-all_inputs'!$A336,'Skills-miss_val_d_2020'!$A$2:$A$23,0)),
INDEX('Skills-LA_data'!$C:$C,MATCH($A336,'Skills-LA_data'!$A:$A,0)))</f>
        <v>4.5999999999999996</v>
      </c>
      <c r="D336" s="6">
        <f>IFERROR(INDEX('Skills-miss_val_d_2019'!$E$2:$E$9,MATCH('Skills-all_inputs'!$A336,'Skills-miss_val_d_2019'!$A$2:$A$9,0)),
INDEX('Skills-LA_data'!$D:$D,MATCH($A336,'Skills-LA_data'!$A:$A,0)))</f>
        <v>4.3</v>
      </c>
    </row>
    <row r="337" spans="1:4" x14ac:dyDescent="0.35">
      <c r="A337" s="10" t="s">
        <v>866</v>
      </c>
      <c r="B337" s="10" t="s">
        <v>867</v>
      </c>
      <c r="C337" s="6">
        <f>IFERROR(INDEX('Skills-miss_val_d_2020'!$E$2:$E$23,MATCH('Skills-all_inputs'!$A337,'Skills-miss_val_d_2020'!$A$2:$A$23,0)),
INDEX('Skills-LA_data'!$C:$C,MATCH($A337,'Skills-LA_data'!$A:$A,0)))</f>
        <v>5.5</v>
      </c>
      <c r="D337" s="6">
        <f>IFERROR(INDEX('Skills-miss_val_d_2019'!$E$2:$E$9,MATCH('Skills-all_inputs'!$A337,'Skills-miss_val_d_2019'!$A$2:$A$9,0)),
INDEX('Skills-LA_data'!$D:$D,MATCH($A337,'Skills-LA_data'!$A:$A,0)))</f>
        <v>4.4000000000000004</v>
      </c>
    </row>
    <row r="338" spans="1:4" x14ac:dyDescent="0.35">
      <c r="A338" s="10" t="s">
        <v>868</v>
      </c>
      <c r="B338" s="10" t="s">
        <v>869</v>
      </c>
      <c r="C338" s="6">
        <f>IFERROR(INDEX('Skills-miss_val_d_2020'!$E$2:$E$23,MATCH('Skills-all_inputs'!$A338,'Skills-miss_val_d_2020'!$A$2:$A$23,0)),
INDEX('Skills-LA_data'!$C:$C,MATCH($A338,'Skills-LA_data'!$A:$A,0)))</f>
        <v>1.8</v>
      </c>
      <c r="D338" s="6">
        <f>IFERROR(INDEX('Skills-miss_val_d_2019'!$E$2:$E$9,MATCH('Skills-all_inputs'!$A338,'Skills-miss_val_d_2019'!$A$2:$A$9,0)),
INDEX('Skills-LA_data'!$D:$D,MATCH($A338,'Skills-LA_data'!$A:$A,0)))</f>
        <v>3.4</v>
      </c>
    </row>
    <row r="339" spans="1:4" x14ac:dyDescent="0.35">
      <c r="A339" s="10" t="s">
        <v>870</v>
      </c>
      <c r="B339" s="10" t="s">
        <v>871</v>
      </c>
      <c r="C339" s="6">
        <f>IFERROR(INDEX('Skills-miss_val_d_2020'!$E$2:$E$23,MATCH('Skills-all_inputs'!$A339,'Skills-miss_val_d_2020'!$A$2:$A$23,0)),
INDEX('Skills-LA_data'!$C:$C,MATCH($A339,'Skills-LA_data'!$A:$A,0)))</f>
        <v>7.6</v>
      </c>
      <c r="D339" s="6">
        <f>IFERROR(INDEX('Skills-miss_val_d_2019'!$E$2:$E$9,MATCH('Skills-all_inputs'!$A339,'Skills-miss_val_d_2019'!$A$2:$A$9,0)),
INDEX('Skills-LA_data'!$D:$D,MATCH($A339,'Skills-LA_data'!$A:$A,0)))</f>
        <v>5.5</v>
      </c>
    </row>
    <row r="340" spans="1:4" x14ac:dyDescent="0.35">
      <c r="A340" s="10" t="s">
        <v>872</v>
      </c>
      <c r="B340" s="10" t="s">
        <v>873</v>
      </c>
      <c r="C340" s="6">
        <f>IFERROR(INDEX('Skills-miss_val_d_2020'!$E$2:$E$23,MATCH('Skills-all_inputs'!$A340,'Skills-miss_val_d_2020'!$A$2:$A$23,0)),
INDEX('Skills-LA_data'!$C:$C,MATCH($A340,'Skills-LA_data'!$A:$A,0)))</f>
        <v>2.6</v>
      </c>
      <c r="D340" s="6">
        <f>IFERROR(INDEX('Skills-miss_val_d_2019'!$E$2:$E$9,MATCH('Skills-all_inputs'!$A340,'Skills-miss_val_d_2019'!$A$2:$A$9,0)),
INDEX('Skills-LA_data'!$D:$D,MATCH($A340,'Skills-LA_data'!$A:$A,0)))</f>
        <v>3.4</v>
      </c>
    </row>
    <row r="341" spans="1:4" x14ac:dyDescent="0.35">
      <c r="A341" s="10" t="s">
        <v>874</v>
      </c>
      <c r="B341" s="10" t="s">
        <v>875</v>
      </c>
      <c r="C341" s="6">
        <f>IFERROR(INDEX('Skills-miss_val_d_2020'!$E$2:$E$23,MATCH('Skills-all_inputs'!$A341,'Skills-miss_val_d_2020'!$A$2:$A$23,0)),
INDEX('Skills-LA_data'!$C:$C,MATCH($A341,'Skills-LA_data'!$A:$A,0)))</f>
        <v>3.8</v>
      </c>
      <c r="D341" s="6">
        <f>IFERROR(INDEX('Skills-miss_val_d_2019'!$E$2:$E$9,MATCH('Skills-all_inputs'!$A341,'Skills-miss_val_d_2019'!$A$2:$A$9,0)),
INDEX('Skills-LA_data'!$D:$D,MATCH($A341,'Skills-LA_data'!$A:$A,0)))</f>
        <v>4.5999999999999996</v>
      </c>
    </row>
    <row r="342" spans="1:4" x14ac:dyDescent="0.35">
      <c r="A342" s="10" t="s">
        <v>876</v>
      </c>
      <c r="B342" s="10" t="s">
        <v>877</v>
      </c>
      <c r="C342" s="6">
        <f>IFERROR(INDEX('Skills-miss_val_d_2020'!$E$2:$E$23,MATCH('Skills-all_inputs'!$A342,'Skills-miss_val_d_2020'!$A$2:$A$23,0)),
INDEX('Skills-LA_data'!$C:$C,MATCH($A342,'Skills-LA_data'!$A:$A,0)))</f>
        <v>13.9</v>
      </c>
      <c r="D342" s="6">
        <f>IFERROR(INDEX('Skills-miss_val_d_2019'!$E$2:$E$9,MATCH('Skills-all_inputs'!$A342,'Skills-miss_val_d_2019'!$A$2:$A$9,0)),
INDEX('Skills-LA_data'!$D:$D,MATCH($A342,'Skills-LA_data'!$A:$A,0)))</f>
        <v>14.2</v>
      </c>
    </row>
    <row r="343" spans="1:4" x14ac:dyDescent="0.35">
      <c r="A343" s="10" t="s">
        <v>878</v>
      </c>
      <c r="B343" s="10" t="s">
        <v>879</v>
      </c>
      <c r="C343" s="6">
        <f>IFERROR(INDEX('Skills-miss_val_d_2020'!$E$2:$E$23,MATCH('Skills-all_inputs'!$A343,'Skills-miss_val_d_2020'!$A$2:$A$23,0)),
INDEX('Skills-LA_data'!$C:$C,MATCH($A343,'Skills-LA_data'!$A:$A,0)))</f>
        <v>14</v>
      </c>
      <c r="D343" s="6">
        <f>IFERROR(INDEX('Skills-miss_val_d_2019'!$E$2:$E$9,MATCH('Skills-all_inputs'!$A343,'Skills-miss_val_d_2019'!$A$2:$A$9,0)),
INDEX('Skills-LA_data'!$D:$D,MATCH($A343,'Skills-LA_data'!$A:$A,0)))</f>
        <v>7.4</v>
      </c>
    </row>
    <row r="344" spans="1:4" x14ac:dyDescent="0.35">
      <c r="A344" s="10" t="s">
        <v>880</v>
      </c>
      <c r="B344" s="10" t="s">
        <v>881</v>
      </c>
      <c r="C344" s="6">
        <f>IFERROR(INDEX('Skills-miss_val_d_2020'!$E$2:$E$23,MATCH('Skills-all_inputs'!$A344,'Skills-miss_val_d_2020'!$A$2:$A$23,0)),
INDEX('Skills-LA_data'!$C:$C,MATCH($A344,'Skills-LA_data'!$A:$A,0)))</f>
        <v>3.5</v>
      </c>
      <c r="D344" s="6">
        <f>IFERROR(INDEX('Skills-miss_val_d_2019'!$E$2:$E$9,MATCH('Skills-all_inputs'!$A344,'Skills-miss_val_d_2019'!$A$2:$A$9,0)),
INDEX('Skills-LA_data'!$D:$D,MATCH($A344,'Skills-LA_data'!$A:$A,0)))</f>
        <v>3.2</v>
      </c>
    </row>
    <row r="345" spans="1:4" x14ac:dyDescent="0.35">
      <c r="A345" s="10" t="s">
        <v>882</v>
      </c>
      <c r="B345" s="10" t="s">
        <v>883</v>
      </c>
      <c r="C345" s="6">
        <f>IFERROR(INDEX('Skills-miss_val_d_2020'!$E$2:$E$23,MATCH('Skills-all_inputs'!$A345,'Skills-miss_val_d_2020'!$A$2:$A$23,0)),
INDEX('Skills-LA_data'!$C:$C,MATCH($A345,'Skills-LA_data'!$A:$A,0)))</f>
        <v>8.8000000000000007</v>
      </c>
      <c r="D345" s="6">
        <f>IFERROR(INDEX('Skills-miss_val_d_2019'!$E$2:$E$9,MATCH('Skills-all_inputs'!$A345,'Skills-miss_val_d_2019'!$A$2:$A$9,0)),
INDEX('Skills-LA_data'!$D:$D,MATCH($A345,'Skills-LA_data'!$A:$A,0)))</f>
        <v>12.8</v>
      </c>
    </row>
    <row r="346" spans="1:4" x14ac:dyDescent="0.35">
      <c r="A346" s="10" t="s">
        <v>884</v>
      </c>
      <c r="B346" s="10" t="s">
        <v>885</v>
      </c>
      <c r="C346" s="6">
        <f>IFERROR(INDEX('Skills-miss_val_d_2020'!$E$2:$E$23,MATCH('Skills-all_inputs'!$A346,'Skills-miss_val_d_2020'!$A$2:$A$23,0)),
INDEX('Skills-LA_data'!$C:$C,MATCH($A346,'Skills-LA_data'!$A:$A,0)))</f>
        <v>4.8</v>
      </c>
      <c r="D346" s="6">
        <f>IFERROR(INDEX('Skills-miss_val_d_2019'!$E$2:$E$9,MATCH('Skills-all_inputs'!$A346,'Skills-miss_val_d_2019'!$A$2:$A$9,0)),
INDEX('Skills-LA_data'!$D:$D,MATCH($A346,'Skills-LA_data'!$A:$A,0)))</f>
        <v>6.3</v>
      </c>
    </row>
    <row r="347" spans="1:4" x14ac:dyDescent="0.35">
      <c r="A347" s="10" t="s">
        <v>886</v>
      </c>
      <c r="B347" s="10" t="s">
        <v>887</v>
      </c>
      <c r="C347" s="6">
        <f>IFERROR(INDEX('Skills-miss_val_d_2020'!$E$2:$E$23,MATCH('Skills-all_inputs'!$A347,'Skills-miss_val_d_2020'!$A$2:$A$23,0)),
INDEX('Skills-LA_data'!$C:$C,MATCH($A347,'Skills-LA_data'!$A:$A,0)))</f>
        <v>8.3000000000000007</v>
      </c>
      <c r="D347" s="6">
        <f>IFERROR(INDEX('Skills-miss_val_d_2019'!$E$2:$E$9,MATCH('Skills-all_inputs'!$A347,'Skills-miss_val_d_2019'!$A$2:$A$9,0)),
INDEX('Skills-LA_data'!$D:$D,MATCH($A347,'Skills-LA_data'!$A:$A,0)))</f>
        <v>2.8</v>
      </c>
    </row>
    <row r="348" spans="1:4" x14ac:dyDescent="0.35">
      <c r="A348" s="10" t="s">
        <v>888</v>
      </c>
      <c r="B348" s="10" t="s">
        <v>889</v>
      </c>
      <c r="C348" s="6">
        <f>IFERROR(INDEX('Skills-miss_val_d_2020'!$E$2:$E$23,MATCH('Skills-all_inputs'!$A348,'Skills-miss_val_d_2020'!$A$2:$A$23,0)),
INDEX('Skills-LA_data'!$C:$C,MATCH($A348,'Skills-LA_data'!$A:$A,0)))</f>
        <v>5.3</v>
      </c>
      <c r="D348" s="6">
        <f>IFERROR(INDEX('Skills-miss_val_d_2019'!$E$2:$E$9,MATCH('Skills-all_inputs'!$A348,'Skills-miss_val_d_2019'!$A$2:$A$9,0)),
INDEX('Skills-LA_data'!$D:$D,MATCH($A348,'Skills-LA_data'!$A:$A,0)))</f>
        <v>5.9</v>
      </c>
    </row>
    <row r="349" spans="1:4" x14ac:dyDescent="0.35">
      <c r="A349" s="10" t="s">
        <v>890</v>
      </c>
      <c r="B349" s="10" t="s">
        <v>891</v>
      </c>
      <c r="C349" s="6">
        <f>IFERROR(INDEX('Skills-miss_val_d_2020'!$E$2:$E$23,MATCH('Skills-all_inputs'!$A349,'Skills-miss_val_d_2020'!$A$2:$A$23,0)),
INDEX('Skills-LA_data'!$C:$C,MATCH($A349,'Skills-LA_data'!$A:$A,0)))</f>
        <v>5.9</v>
      </c>
      <c r="D349" s="6">
        <f>IFERROR(INDEX('Skills-miss_val_d_2019'!$E$2:$E$9,MATCH('Skills-all_inputs'!$A349,'Skills-miss_val_d_2019'!$A$2:$A$9,0)),
INDEX('Skills-LA_data'!$D:$D,MATCH($A349,'Skills-LA_data'!$A:$A,0)))</f>
        <v>5.8</v>
      </c>
    </row>
    <row r="350" spans="1:4" x14ac:dyDescent="0.35">
      <c r="A350" s="10" t="s">
        <v>892</v>
      </c>
      <c r="B350" s="10" t="s">
        <v>893</v>
      </c>
      <c r="C350" s="6">
        <f>IFERROR(INDEX('Skills-miss_val_d_2020'!$E$2:$E$23,MATCH('Skills-all_inputs'!$A350,'Skills-miss_val_d_2020'!$A$2:$A$23,0)),
INDEX('Skills-LA_data'!$C:$C,MATCH($A350,'Skills-LA_data'!$A:$A,0)))</f>
        <v>9.3000000000000007</v>
      </c>
      <c r="D350" s="6">
        <f>IFERROR(INDEX('Skills-miss_val_d_2019'!$E$2:$E$9,MATCH('Skills-all_inputs'!$A350,'Skills-miss_val_d_2019'!$A$2:$A$9,0)),
INDEX('Skills-LA_data'!$D:$D,MATCH($A350,'Skills-LA_data'!$A:$A,0)))</f>
        <v>8.6</v>
      </c>
    </row>
    <row r="351" spans="1:4" x14ac:dyDescent="0.35">
      <c r="A351" s="10" t="s">
        <v>894</v>
      </c>
      <c r="B351" s="10" t="s">
        <v>895</v>
      </c>
      <c r="C351" s="6">
        <f>IFERROR(INDEX('Skills-miss_val_d_2020'!$E$2:$E$23,MATCH('Skills-all_inputs'!$A351,'Skills-miss_val_d_2020'!$A$2:$A$23,0)),
INDEX('Skills-LA_data'!$C:$C,MATCH($A351,'Skills-LA_data'!$A:$A,0)))</f>
        <v>4.5999999999999996</v>
      </c>
      <c r="D351" s="6">
        <f>IFERROR(INDEX('Skills-miss_val_d_2019'!$E$2:$E$9,MATCH('Skills-all_inputs'!$A351,'Skills-miss_val_d_2019'!$A$2:$A$9,0)),
INDEX('Skills-LA_data'!$D:$D,MATCH($A351,'Skills-LA_data'!$A:$A,0)))</f>
        <v>5.7</v>
      </c>
    </row>
    <row r="352" spans="1:4" x14ac:dyDescent="0.35">
      <c r="A352" s="10" t="s">
        <v>896</v>
      </c>
      <c r="B352" s="10" t="s">
        <v>897</v>
      </c>
      <c r="C352" s="6">
        <f>IFERROR(INDEX('Skills-miss_val_d_2020'!$E$2:$E$23,MATCH('Skills-all_inputs'!$A352,'Skills-miss_val_d_2020'!$A$2:$A$23,0)),
INDEX('Skills-LA_data'!$C:$C,MATCH($A352,'Skills-LA_data'!$A:$A,0)))</f>
        <v>3</v>
      </c>
      <c r="D352" s="6">
        <f>IFERROR(INDEX('Skills-miss_val_d_2019'!$E$2:$E$9,MATCH('Skills-all_inputs'!$A352,'Skills-miss_val_d_2019'!$A$2:$A$9,0)),
INDEX('Skills-LA_data'!$D:$D,MATCH($A352,'Skills-LA_data'!$A:$A,0)))</f>
        <v>2.9</v>
      </c>
    </row>
    <row r="353" spans="1:4" x14ac:dyDescent="0.35">
      <c r="A353" s="10" t="s">
        <v>898</v>
      </c>
      <c r="B353" s="10" t="s">
        <v>899</v>
      </c>
      <c r="C353" s="6">
        <f>IFERROR(INDEX('Skills-miss_val_d_2020'!$E$2:$E$23,MATCH('Skills-all_inputs'!$A353,'Skills-miss_val_d_2020'!$A$2:$A$23,0)),
INDEX('Skills-LA_data'!$C:$C,MATCH($A353,'Skills-LA_data'!$A:$A,0)))</f>
        <v>2.7</v>
      </c>
      <c r="D353" s="6">
        <f>IFERROR(INDEX('Skills-miss_val_d_2019'!$E$2:$E$9,MATCH('Skills-all_inputs'!$A353,'Skills-miss_val_d_2019'!$A$2:$A$9,0)),
INDEX('Skills-LA_data'!$D:$D,MATCH($A353,'Skills-LA_data'!$A:$A,0)))</f>
        <v>3.4</v>
      </c>
    </row>
    <row r="354" spans="1:4" x14ac:dyDescent="0.35">
      <c r="A354" s="10" t="s">
        <v>900</v>
      </c>
      <c r="B354" s="10" t="s">
        <v>901</v>
      </c>
      <c r="C354" s="6">
        <f>IFERROR(INDEX('Skills-miss_val_d_2020'!$E$2:$E$23,MATCH('Skills-all_inputs'!$A354,'Skills-miss_val_d_2020'!$A$2:$A$23,0)),
INDEX('Skills-LA_data'!$C:$C,MATCH($A354,'Skills-LA_data'!$A:$A,0)))</f>
        <v>7.2</v>
      </c>
      <c r="D354" s="6">
        <f>IFERROR(INDEX('Skills-miss_val_d_2019'!$E$2:$E$9,MATCH('Skills-all_inputs'!$A354,'Skills-miss_val_d_2019'!$A$2:$A$9,0)),
INDEX('Skills-LA_data'!$D:$D,MATCH($A354,'Skills-LA_data'!$A:$A,0)))</f>
        <v>6.7</v>
      </c>
    </row>
    <row r="355" spans="1:4" x14ac:dyDescent="0.35">
      <c r="A355" s="10" t="s">
        <v>902</v>
      </c>
      <c r="B355" s="10" t="s">
        <v>903</v>
      </c>
      <c r="C355" s="6">
        <f>IFERROR(INDEX('Skills-miss_val_d_2020'!$E$2:$E$23,MATCH('Skills-all_inputs'!$A355,'Skills-miss_val_d_2020'!$A$2:$A$23,0)),
INDEX('Skills-LA_data'!$C:$C,MATCH($A355,'Skills-LA_data'!$A:$A,0)))</f>
        <v>5.0999999999999996</v>
      </c>
      <c r="D355" s="6">
        <f>IFERROR(INDEX('Skills-miss_val_d_2019'!$E$2:$E$9,MATCH('Skills-all_inputs'!$A355,'Skills-miss_val_d_2019'!$A$2:$A$9,0)),
INDEX('Skills-LA_data'!$D:$D,MATCH($A355,'Skills-LA_data'!$A:$A,0)))</f>
        <v>5.7</v>
      </c>
    </row>
    <row r="356" spans="1:4" x14ac:dyDescent="0.35">
      <c r="A356" s="10" t="s">
        <v>904</v>
      </c>
      <c r="B356" s="10" t="s">
        <v>905</v>
      </c>
      <c r="C356" s="6">
        <f>IFERROR(INDEX('Skills-miss_val_d_2020'!$E$2:$E$23,MATCH('Skills-all_inputs'!$A356,'Skills-miss_val_d_2020'!$A$2:$A$23,0)),
INDEX('Skills-LA_data'!$C:$C,MATCH($A356,'Skills-LA_data'!$A:$A,0)))</f>
        <v>3.1</v>
      </c>
      <c r="D356" s="6">
        <f>IFERROR(INDEX('Skills-miss_val_d_2019'!$E$2:$E$9,MATCH('Skills-all_inputs'!$A356,'Skills-miss_val_d_2019'!$A$2:$A$9,0)),
INDEX('Skills-LA_data'!$D:$D,MATCH($A356,'Skills-LA_data'!$A:$A,0)))</f>
        <v>4.4000000000000004</v>
      </c>
    </row>
    <row r="357" spans="1:4" x14ac:dyDescent="0.35">
      <c r="A357" s="10" t="s">
        <v>906</v>
      </c>
      <c r="B357" s="10" t="s">
        <v>907</v>
      </c>
      <c r="C357" s="6">
        <f>IFERROR(INDEX('Skills-miss_val_d_2020'!$E$2:$E$23,MATCH('Skills-all_inputs'!$A357,'Skills-miss_val_d_2020'!$A$2:$A$23,0)),
INDEX('Skills-LA_data'!$C:$C,MATCH($A357,'Skills-LA_data'!$A:$A,0)))</f>
        <v>12.3</v>
      </c>
      <c r="D357" s="6">
        <f>IFERROR(INDEX('Skills-miss_val_d_2019'!$E$2:$E$9,MATCH('Skills-all_inputs'!$A357,'Skills-miss_val_d_2019'!$A$2:$A$9,0)),
INDEX('Skills-LA_data'!$D:$D,MATCH($A357,'Skills-LA_data'!$A:$A,0)))</f>
        <v>17.3</v>
      </c>
    </row>
    <row r="358" spans="1:4" x14ac:dyDescent="0.35">
      <c r="A358" s="10" t="s">
        <v>908</v>
      </c>
      <c r="B358" s="10" t="s">
        <v>909</v>
      </c>
      <c r="C358" s="6">
        <f>IFERROR(INDEX('Skills-miss_val_d_2020'!$E$2:$E$23,MATCH('Skills-all_inputs'!$A358,'Skills-miss_val_d_2020'!$A$2:$A$23,0)),
INDEX('Skills-LA_data'!$C:$C,MATCH($A358,'Skills-LA_data'!$A:$A,0)))</f>
        <v>6.5</v>
      </c>
      <c r="D358" s="6">
        <f>IFERROR(INDEX('Skills-miss_val_d_2019'!$E$2:$E$9,MATCH('Skills-all_inputs'!$A358,'Skills-miss_val_d_2019'!$A$2:$A$9,0)),
INDEX('Skills-LA_data'!$D:$D,MATCH($A358,'Skills-LA_data'!$A:$A,0)))</f>
        <v>12.3</v>
      </c>
    </row>
    <row r="359" spans="1:4" x14ac:dyDescent="0.35">
      <c r="A359" s="10" t="s">
        <v>910</v>
      </c>
      <c r="B359" s="10" t="s">
        <v>911</v>
      </c>
      <c r="C359" s="6">
        <f>IFERROR(INDEX('Skills-miss_val_d_2020'!$E$2:$E$23,MATCH('Skills-all_inputs'!$A359,'Skills-miss_val_d_2020'!$A$2:$A$23,0)),
INDEX('Skills-LA_data'!$C:$C,MATCH($A359,'Skills-LA_data'!$A:$A,0)))</f>
        <v>4.5999999999999996</v>
      </c>
      <c r="D359" s="6">
        <f>IFERROR(INDEX('Skills-miss_val_d_2019'!$E$2:$E$9,MATCH('Skills-all_inputs'!$A359,'Skills-miss_val_d_2019'!$A$2:$A$9,0)),
INDEX('Skills-LA_data'!$D:$D,MATCH($A359,'Skills-LA_data'!$A:$A,0)))</f>
        <v>6.3</v>
      </c>
    </row>
    <row r="360" spans="1:4" x14ac:dyDescent="0.35">
      <c r="A360" s="10" t="s">
        <v>912</v>
      </c>
      <c r="B360" s="10" t="s">
        <v>913</v>
      </c>
      <c r="C360" s="6">
        <f>IFERROR(INDEX('Skills-miss_val_d_2020'!$E$2:$E$23,MATCH('Skills-all_inputs'!$A360,'Skills-miss_val_d_2020'!$A$2:$A$23,0)),
INDEX('Skills-LA_data'!$C:$C,MATCH($A360,'Skills-LA_data'!$A:$A,0)))</f>
        <v>10</v>
      </c>
      <c r="D360" s="6">
        <f>IFERROR(INDEX('Skills-miss_val_d_2019'!$E$2:$E$9,MATCH('Skills-all_inputs'!$A360,'Skills-miss_val_d_2019'!$A$2:$A$9,0)),
INDEX('Skills-LA_data'!$D:$D,MATCH($A360,'Skills-LA_data'!$A:$A,0)))</f>
        <v>8.6</v>
      </c>
    </row>
    <row r="361" spans="1:4" x14ac:dyDescent="0.35">
      <c r="A361" s="10" t="s">
        <v>914</v>
      </c>
      <c r="B361" s="10" t="s">
        <v>915</v>
      </c>
      <c r="C361" s="6">
        <f>IFERROR(INDEX('Skills-miss_val_d_2020'!$E$2:$E$23,MATCH('Skills-all_inputs'!$A361,'Skills-miss_val_d_2020'!$A$2:$A$23,0)),
INDEX('Skills-LA_data'!$C:$C,MATCH($A361,'Skills-LA_data'!$A:$A,0)))</f>
        <v>5.0999999999999996</v>
      </c>
      <c r="D361" s="6">
        <f>IFERROR(INDEX('Skills-miss_val_d_2019'!$E$2:$E$9,MATCH('Skills-all_inputs'!$A361,'Skills-miss_val_d_2019'!$A$2:$A$9,0)),
INDEX('Skills-LA_data'!$D:$D,MATCH($A361,'Skills-LA_data'!$A:$A,0)))</f>
        <v>5.4</v>
      </c>
    </row>
    <row r="362" spans="1:4" x14ac:dyDescent="0.35">
      <c r="A362" s="10" t="s">
        <v>916</v>
      </c>
      <c r="B362" s="10" t="s">
        <v>917</v>
      </c>
      <c r="C362" s="6">
        <f>IFERROR(INDEX('Skills-miss_val_d_2020'!$E$2:$E$23,MATCH('Skills-all_inputs'!$A362,'Skills-miss_val_d_2020'!$A$2:$A$23,0)),
INDEX('Skills-LA_data'!$C:$C,MATCH($A362,'Skills-LA_data'!$A:$A,0)))</f>
        <v>4.5999999999999996</v>
      </c>
      <c r="D362" s="6">
        <f>IFERROR(INDEX('Skills-miss_val_d_2019'!$E$2:$E$9,MATCH('Skills-all_inputs'!$A362,'Skills-miss_val_d_2019'!$A$2:$A$9,0)),
INDEX('Skills-LA_data'!$D:$D,MATCH($A362,'Skills-LA_data'!$A:$A,0)))</f>
        <v>6.4</v>
      </c>
    </row>
    <row r="363" spans="1:4" x14ac:dyDescent="0.35">
      <c r="A363" s="10" t="s">
        <v>918</v>
      </c>
      <c r="B363" s="10" t="s">
        <v>919</v>
      </c>
      <c r="C363" s="6">
        <f>IFERROR(INDEX('Skills-miss_val_d_2020'!$E$2:$E$23,MATCH('Skills-all_inputs'!$A363,'Skills-miss_val_d_2020'!$A$2:$A$23,0)),
INDEX('Skills-LA_data'!$C:$C,MATCH($A363,'Skills-LA_data'!$A:$A,0)))</f>
        <v>3.8</v>
      </c>
      <c r="D363" s="6">
        <f>IFERROR(INDEX('Skills-miss_val_d_2019'!$E$2:$E$9,MATCH('Skills-all_inputs'!$A363,'Skills-miss_val_d_2019'!$A$2:$A$9,0)),
INDEX('Skills-LA_data'!$D:$D,MATCH($A363,'Skills-LA_data'!$A:$A,0)))</f>
        <v>3.1</v>
      </c>
    </row>
    <row r="364" spans="1:4" x14ac:dyDescent="0.35">
      <c r="A364" s="10" t="s">
        <v>920</v>
      </c>
      <c r="B364" s="10" t="s">
        <v>921</v>
      </c>
      <c r="C364" s="6">
        <f>IFERROR(INDEX('Skills-miss_val_d_2020'!$E$2:$E$23,MATCH('Skills-all_inputs'!$A364,'Skills-miss_val_d_2020'!$A$2:$A$23,0)),
INDEX('Skills-LA_data'!$C:$C,MATCH($A364,'Skills-LA_data'!$A:$A,0)))</f>
        <v>5.3</v>
      </c>
      <c r="D364" s="6">
        <f>IFERROR(INDEX('Skills-miss_val_d_2019'!$E$2:$E$9,MATCH('Skills-all_inputs'!$A364,'Skills-miss_val_d_2019'!$A$2:$A$9,0)),
INDEX('Skills-LA_data'!$D:$D,MATCH($A364,'Skills-LA_data'!$A:$A,0)))</f>
        <v>4.0999999999999996</v>
      </c>
    </row>
  </sheetData>
  <sheetProtection algorithmName="SHA-512" hashValue="KJGPFFvu34v1ADAD3Zz1oFX7zWAlX9Tpl70Z+R5fx0Fr6wnICvwMmpYPhbuJx8XQvlgUIUG5iT/vkxFXeZBoZA==" saltValue="LeD9Y+vBV9sl/Q/iHq64xQ==" spinCount="100000" sheet="1" objects="1" scenarios="1"/>
  <phoneticPr fontId="6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3D6F7-CBA6-40D1-80A5-9AFFA32FA2AD}">
  <sheetPr codeName="Sheet33">
    <tabColor theme="9" tint="0.79998168889431442"/>
  </sheetPr>
  <dimension ref="A1:D364"/>
  <sheetViews>
    <sheetView topLeftCell="A339" zoomScale="75" zoomScaleNormal="75" workbookViewId="0">
      <selection activeCell="O33" sqref="O33"/>
    </sheetView>
  </sheetViews>
  <sheetFormatPr defaultColWidth="8.7265625" defaultRowHeight="14.5" x14ac:dyDescent="0.35"/>
  <cols>
    <col min="1" max="1" width="10.54296875" style="4" bestFit="1" customWidth="1"/>
    <col min="2" max="2" width="33" style="4" bestFit="1" customWidth="1"/>
    <col min="3" max="3" width="48.1796875" style="4" bestFit="1" customWidth="1"/>
    <col min="4" max="16384" width="8.7265625" style="4"/>
  </cols>
  <sheetData>
    <row r="1" spans="1:4" ht="14.15" customHeight="1" x14ac:dyDescent="0.35">
      <c r="A1" s="2" t="s">
        <v>73</v>
      </c>
      <c r="B1" s="2" t="s">
        <v>71</v>
      </c>
      <c r="C1" s="3" t="s">
        <v>982</v>
      </c>
    </row>
    <row r="2" spans="1:4" x14ac:dyDescent="0.35">
      <c r="A2" s="5" t="s">
        <v>195</v>
      </c>
      <c r="B2" s="5" t="s">
        <v>196</v>
      </c>
      <c r="C2" s="11">
        <v>34.4</v>
      </c>
      <c r="D2" s="126"/>
    </row>
    <row r="3" spans="1:4" x14ac:dyDescent="0.35">
      <c r="A3" s="5" t="s">
        <v>197</v>
      </c>
      <c r="B3" s="5" t="s">
        <v>198</v>
      </c>
      <c r="C3" s="11">
        <v>37</v>
      </c>
      <c r="D3" s="126"/>
    </row>
    <row r="4" spans="1:4" x14ac:dyDescent="0.35">
      <c r="A4" s="5" t="s">
        <v>199</v>
      </c>
      <c r="B4" s="5" t="s">
        <v>200</v>
      </c>
      <c r="C4" s="11">
        <v>32.700000000000003</v>
      </c>
      <c r="D4" s="126"/>
    </row>
    <row r="5" spans="1:4" x14ac:dyDescent="0.35">
      <c r="A5" s="5" t="s">
        <v>201</v>
      </c>
      <c r="B5" s="5" t="s">
        <v>202</v>
      </c>
      <c r="C5" s="11">
        <v>26.6</v>
      </c>
      <c r="D5" s="126"/>
    </row>
    <row r="6" spans="1:4" x14ac:dyDescent="0.35">
      <c r="A6" s="5" t="s">
        <v>203</v>
      </c>
      <c r="B6" s="5" t="s">
        <v>204</v>
      </c>
      <c r="C6" s="11">
        <v>30.8</v>
      </c>
      <c r="D6" s="126"/>
    </row>
    <row r="7" spans="1:4" x14ac:dyDescent="0.35">
      <c r="A7" s="5" t="s">
        <v>205</v>
      </c>
      <c r="B7" s="5" t="s">
        <v>206</v>
      </c>
      <c r="C7" s="11">
        <v>32.6</v>
      </c>
      <c r="D7" s="126"/>
    </row>
    <row r="8" spans="1:4" x14ac:dyDescent="0.35">
      <c r="A8" s="5" t="s">
        <v>207</v>
      </c>
      <c r="B8" s="5" t="s">
        <v>208</v>
      </c>
      <c r="C8" s="11">
        <v>29.1</v>
      </c>
      <c r="D8" s="126"/>
    </row>
    <row r="9" spans="1:4" x14ac:dyDescent="0.35">
      <c r="A9" s="5" t="s">
        <v>209</v>
      </c>
      <c r="B9" s="5" t="s">
        <v>210</v>
      </c>
      <c r="C9" s="11">
        <v>29.8</v>
      </c>
      <c r="D9" s="126"/>
    </row>
    <row r="10" spans="1:4" x14ac:dyDescent="0.35">
      <c r="A10" s="5" t="s">
        <v>211</v>
      </c>
      <c r="B10" s="5" t="s">
        <v>212</v>
      </c>
      <c r="C10" s="11">
        <v>30.1</v>
      </c>
      <c r="D10" s="126"/>
    </row>
    <row r="11" spans="1:4" x14ac:dyDescent="0.35">
      <c r="A11" s="5" t="s">
        <v>213</v>
      </c>
      <c r="B11" s="5" t="s">
        <v>214</v>
      </c>
      <c r="C11" s="11">
        <v>27.9</v>
      </c>
      <c r="D11" s="126"/>
    </row>
    <row r="12" spans="1:4" x14ac:dyDescent="0.35">
      <c r="A12" s="5" t="s">
        <v>215</v>
      </c>
      <c r="B12" s="5" t="s">
        <v>216</v>
      </c>
      <c r="C12" s="11">
        <v>32.299999999999997</v>
      </c>
      <c r="D12" s="126"/>
    </row>
    <row r="13" spans="1:4" x14ac:dyDescent="0.35">
      <c r="A13" s="5" t="s">
        <v>217</v>
      </c>
      <c r="B13" s="5" t="s">
        <v>218</v>
      </c>
      <c r="C13" s="11">
        <v>36.9</v>
      </c>
      <c r="D13" s="126"/>
    </row>
    <row r="14" spans="1:4" x14ac:dyDescent="0.35">
      <c r="A14" s="5" t="s">
        <v>219</v>
      </c>
      <c r="B14" s="5" t="s">
        <v>220</v>
      </c>
      <c r="C14" s="11">
        <v>36.799999999999997</v>
      </c>
      <c r="D14" s="126"/>
    </row>
    <row r="15" spans="1:4" x14ac:dyDescent="0.35">
      <c r="A15" s="5" t="s">
        <v>221</v>
      </c>
      <c r="B15" s="5" t="s">
        <v>222</v>
      </c>
      <c r="C15" s="11">
        <v>26.4</v>
      </c>
      <c r="D15" s="126"/>
    </row>
    <row r="16" spans="1:4" x14ac:dyDescent="0.35">
      <c r="A16" s="5" t="s">
        <v>223</v>
      </c>
      <c r="B16" s="5" t="s">
        <v>224</v>
      </c>
      <c r="C16" s="11">
        <v>37.9</v>
      </c>
      <c r="D16" s="126"/>
    </row>
    <row r="17" spans="1:4" x14ac:dyDescent="0.35">
      <c r="A17" s="5" t="s">
        <v>225</v>
      </c>
      <c r="B17" s="5" t="s">
        <v>226</v>
      </c>
      <c r="C17" s="11">
        <v>38.299999999999997</v>
      </c>
      <c r="D17" s="126"/>
    </row>
    <row r="18" spans="1:4" x14ac:dyDescent="0.35">
      <c r="A18" s="5" t="s">
        <v>227</v>
      </c>
      <c r="B18" s="5" t="s">
        <v>228</v>
      </c>
      <c r="C18" s="11">
        <v>47.5</v>
      </c>
      <c r="D18" s="126"/>
    </row>
    <row r="19" spans="1:4" x14ac:dyDescent="0.35">
      <c r="A19" s="5" t="s">
        <v>229</v>
      </c>
      <c r="B19" s="5" t="s">
        <v>230</v>
      </c>
      <c r="C19" s="11">
        <v>24.4</v>
      </c>
      <c r="D19" s="126"/>
    </row>
    <row r="20" spans="1:4" x14ac:dyDescent="0.35">
      <c r="A20" s="5" t="s">
        <v>231</v>
      </c>
      <c r="B20" s="5" t="s">
        <v>232</v>
      </c>
      <c r="C20" s="11">
        <v>28.7</v>
      </c>
      <c r="D20" s="126"/>
    </row>
    <row r="21" spans="1:4" x14ac:dyDescent="0.35">
      <c r="A21" s="5" t="s">
        <v>233</v>
      </c>
      <c r="B21" s="5" t="s">
        <v>234</v>
      </c>
      <c r="C21" s="11">
        <v>31.3</v>
      </c>
      <c r="D21" s="126"/>
    </row>
    <row r="22" spans="1:4" x14ac:dyDescent="0.35">
      <c r="A22" s="5" t="s">
        <v>235</v>
      </c>
      <c r="B22" s="5" t="s">
        <v>236</v>
      </c>
      <c r="C22" s="11">
        <v>49.4</v>
      </c>
      <c r="D22" s="126"/>
    </row>
    <row r="23" spans="1:4" x14ac:dyDescent="0.35">
      <c r="A23" s="5" t="s">
        <v>237</v>
      </c>
      <c r="B23" s="5" t="s">
        <v>238</v>
      </c>
      <c r="C23" s="11">
        <v>30.6</v>
      </c>
      <c r="D23" s="126"/>
    </row>
    <row r="24" spans="1:4" x14ac:dyDescent="0.35">
      <c r="A24" s="5" t="s">
        <v>239</v>
      </c>
      <c r="B24" s="5" t="s">
        <v>240</v>
      </c>
      <c r="C24" s="11">
        <v>36.700000000000003</v>
      </c>
      <c r="D24" s="126"/>
    </row>
    <row r="25" spans="1:4" x14ac:dyDescent="0.35">
      <c r="A25" s="5" t="s">
        <v>241</v>
      </c>
      <c r="B25" s="5" t="s">
        <v>242</v>
      </c>
      <c r="C25" s="11">
        <v>27.3</v>
      </c>
      <c r="D25" s="126"/>
    </row>
    <row r="26" spans="1:4" x14ac:dyDescent="0.35">
      <c r="A26" s="5" t="s">
        <v>243</v>
      </c>
      <c r="B26" s="5" t="s">
        <v>244</v>
      </c>
      <c r="C26" s="11">
        <v>27.1</v>
      </c>
      <c r="D26" s="126"/>
    </row>
    <row r="27" spans="1:4" x14ac:dyDescent="0.35">
      <c r="A27" s="5" t="s">
        <v>245</v>
      </c>
      <c r="B27" s="5" t="s">
        <v>246</v>
      </c>
      <c r="C27" s="11">
        <v>27.8</v>
      </c>
      <c r="D27" s="126"/>
    </row>
    <row r="28" spans="1:4" x14ac:dyDescent="0.35">
      <c r="A28" s="5" t="s">
        <v>247</v>
      </c>
      <c r="B28" s="5" t="s">
        <v>248</v>
      </c>
      <c r="C28" s="11">
        <v>41.5</v>
      </c>
      <c r="D28" s="126"/>
    </row>
    <row r="29" spans="1:4" x14ac:dyDescent="0.35">
      <c r="A29" s="5" t="s">
        <v>249</v>
      </c>
      <c r="B29" s="5" t="s">
        <v>250</v>
      </c>
      <c r="C29" s="11">
        <v>28.8</v>
      </c>
      <c r="D29" s="126"/>
    </row>
    <row r="30" spans="1:4" x14ac:dyDescent="0.35">
      <c r="A30" s="5" t="s">
        <v>251</v>
      </c>
      <c r="B30" s="5" t="s">
        <v>252</v>
      </c>
      <c r="C30" s="11">
        <v>25.9</v>
      </c>
      <c r="D30" s="126"/>
    </row>
    <row r="31" spans="1:4" x14ac:dyDescent="0.35">
      <c r="A31" s="5" t="s">
        <v>253</v>
      </c>
      <c r="B31" s="5" t="s">
        <v>254</v>
      </c>
      <c r="C31" s="11">
        <v>31.7</v>
      </c>
      <c r="D31" s="126"/>
    </row>
    <row r="32" spans="1:4" x14ac:dyDescent="0.35">
      <c r="A32" s="5" t="s">
        <v>255</v>
      </c>
      <c r="B32" s="5" t="s">
        <v>256</v>
      </c>
      <c r="C32" s="11">
        <v>48.1</v>
      </c>
      <c r="D32" s="126"/>
    </row>
    <row r="33" spans="1:4" x14ac:dyDescent="0.35">
      <c r="A33" s="5" t="s">
        <v>257</v>
      </c>
      <c r="B33" s="5" t="s">
        <v>258</v>
      </c>
      <c r="C33" s="11">
        <v>27.6</v>
      </c>
      <c r="D33" s="126"/>
    </row>
    <row r="34" spans="1:4" x14ac:dyDescent="0.35">
      <c r="A34" s="5" t="s">
        <v>259</v>
      </c>
      <c r="B34" s="5" t="s">
        <v>260</v>
      </c>
      <c r="C34" s="11">
        <v>36.200000000000003</v>
      </c>
      <c r="D34" s="126"/>
    </row>
    <row r="35" spans="1:4" x14ac:dyDescent="0.35">
      <c r="A35" s="5" t="s">
        <v>261</v>
      </c>
      <c r="B35" s="5" t="s">
        <v>262</v>
      </c>
      <c r="C35" s="11">
        <v>29.2</v>
      </c>
      <c r="D35" s="126"/>
    </row>
    <row r="36" spans="1:4" x14ac:dyDescent="0.35">
      <c r="A36" s="5" t="s">
        <v>263</v>
      </c>
      <c r="B36" s="5" t="s">
        <v>264</v>
      </c>
      <c r="C36" s="11">
        <v>36.799999999999997</v>
      </c>
      <c r="D36" s="126"/>
    </row>
    <row r="37" spans="1:4" x14ac:dyDescent="0.35">
      <c r="A37" s="5" t="s">
        <v>265</v>
      </c>
      <c r="B37" s="5" t="s">
        <v>266</v>
      </c>
      <c r="C37" s="11">
        <v>53.6</v>
      </c>
      <c r="D37" s="126"/>
    </row>
    <row r="38" spans="1:4" x14ac:dyDescent="0.35">
      <c r="A38" s="5" t="s">
        <v>267</v>
      </c>
      <c r="B38" s="5" t="s">
        <v>268</v>
      </c>
      <c r="C38" s="11">
        <v>32.700000000000003</v>
      </c>
      <c r="D38" s="126"/>
    </row>
    <row r="39" spans="1:4" x14ac:dyDescent="0.35">
      <c r="A39" s="5" t="s">
        <v>269</v>
      </c>
      <c r="B39" s="5" t="s">
        <v>270</v>
      </c>
      <c r="C39" s="11">
        <v>33.9</v>
      </c>
      <c r="D39" s="126"/>
    </row>
    <row r="40" spans="1:4" x14ac:dyDescent="0.35">
      <c r="A40" s="5" t="s">
        <v>271</v>
      </c>
      <c r="B40" s="5" t="s">
        <v>272</v>
      </c>
      <c r="C40" s="11">
        <v>31</v>
      </c>
      <c r="D40" s="126"/>
    </row>
    <row r="41" spans="1:4" x14ac:dyDescent="0.35">
      <c r="A41" s="5" t="s">
        <v>273</v>
      </c>
      <c r="B41" s="5" t="s">
        <v>274</v>
      </c>
      <c r="C41" s="11">
        <v>36</v>
      </c>
      <c r="D41" s="126"/>
    </row>
    <row r="42" spans="1:4" x14ac:dyDescent="0.35">
      <c r="A42" s="5" t="s">
        <v>275</v>
      </c>
      <c r="B42" s="5" t="s">
        <v>276</v>
      </c>
      <c r="C42" s="11">
        <v>42.6</v>
      </c>
      <c r="D42" s="126"/>
    </row>
    <row r="43" spans="1:4" x14ac:dyDescent="0.35">
      <c r="A43" s="5" t="s">
        <v>277</v>
      </c>
      <c r="B43" s="5" t="s">
        <v>278</v>
      </c>
      <c r="C43" s="11">
        <v>33.1</v>
      </c>
      <c r="D43" s="126"/>
    </row>
    <row r="44" spans="1:4" x14ac:dyDescent="0.35">
      <c r="A44" s="5" t="s">
        <v>279</v>
      </c>
      <c r="B44" s="5" t="s">
        <v>280</v>
      </c>
      <c r="C44" s="11">
        <v>35.799999999999997</v>
      </c>
      <c r="D44" s="126"/>
    </row>
    <row r="45" spans="1:4" x14ac:dyDescent="0.35">
      <c r="A45" s="5" t="s">
        <v>281</v>
      </c>
      <c r="B45" s="5" t="s">
        <v>282</v>
      </c>
      <c r="C45" s="11">
        <v>33.700000000000003</v>
      </c>
      <c r="D45" s="126"/>
    </row>
    <row r="46" spans="1:4" x14ac:dyDescent="0.35">
      <c r="A46" s="5" t="s">
        <v>283</v>
      </c>
      <c r="B46" s="5" t="s">
        <v>284</v>
      </c>
      <c r="C46" s="11">
        <v>35.9</v>
      </c>
      <c r="D46" s="126"/>
    </row>
    <row r="47" spans="1:4" x14ac:dyDescent="0.35">
      <c r="A47" s="5" t="s">
        <v>285</v>
      </c>
      <c r="B47" s="5" t="s">
        <v>286</v>
      </c>
      <c r="C47" s="11">
        <v>30.5</v>
      </c>
      <c r="D47" s="126"/>
    </row>
    <row r="48" spans="1:4" x14ac:dyDescent="0.35">
      <c r="A48" s="5" t="s">
        <v>287</v>
      </c>
      <c r="B48" s="5" t="s">
        <v>288</v>
      </c>
      <c r="C48" s="11">
        <v>27.6</v>
      </c>
      <c r="D48" s="126"/>
    </row>
    <row r="49" spans="1:4" x14ac:dyDescent="0.35">
      <c r="A49" s="5" t="s">
        <v>289</v>
      </c>
      <c r="B49" s="5" t="s">
        <v>290</v>
      </c>
      <c r="C49" s="11">
        <v>31.9</v>
      </c>
      <c r="D49" s="126"/>
    </row>
    <row r="50" spans="1:4" x14ac:dyDescent="0.35">
      <c r="A50" s="5" t="s">
        <v>291</v>
      </c>
      <c r="B50" s="5" t="s">
        <v>292</v>
      </c>
      <c r="C50" s="11">
        <v>29.1</v>
      </c>
      <c r="D50" s="126"/>
    </row>
    <row r="51" spans="1:4" x14ac:dyDescent="0.35">
      <c r="A51" s="5" t="s">
        <v>293</v>
      </c>
      <c r="B51" s="5" t="s">
        <v>294</v>
      </c>
      <c r="C51" s="11">
        <v>34</v>
      </c>
      <c r="D51" s="126"/>
    </row>
    <row r="52" spans="1:4" x14ac:dyDescent="0.35">
      <c r="A52" s="5" t="s">
        <v>295</v>
      </c>
      <c r="B52" s="5" t="s">
        <v>296</v>
      </c>
      <c r="C52" s="11">
        <v>51.3</v>
      </c>
      <c r="D52" s="126"/>
    </row>
    <row r="53" spans="1:4" x14ac:dyDescent="0.35">
      <c r="A53" s="5" t="s">
        <v>297</v>
      </c>
      <c r="B53" s="5" t="s">
        <v>298</v>
      </c>
      <c r="C53" s="11">
        <v>28.3</v>
      </c>
      <c r="D53" s="126"/>
    </row>
    <row r="54" spans="1:4" x14ac:dyDescent="0.35">
      <c r="A54" s="5" t="s">
        <v>299</v>
      </c>
      <c r="B54" s="5" t="s">
        <v>300</v>
      </c>
      <c r="C54" s="11">
        <v>27.2</v>
      </c>
      <c r="D54" s="126"/>
    </row>
    <row r="55" spans="1:4" x14ac:dyDescent="0.35">
      <c r="A55" s="5" t="s">
        <v>301</v>
      </c>
      <c r="B55" s="5" t="s">
        <v>302</v>
      </c>
      <c r="C55" s="11">
        <v>32.6</v>
      </c>
      <c r="D55" s="126"/>
    </row>
    <row r="56" spans="1:4" x14ac:dyDescent="0.35">
      <c r="A56" s="5" t="s">
        <v>303</v>
      </c>
      <c r="B56" s="5" t="s">
        <v>304</v>
      </c>
      <c r="C56" s="11">
        <v>30.3</v>
      </c>
      <c r="D56" s="126"/>
    </row>
    <row r="57" spans="1:4" x14ac:dyDescent="0.35">
      <c r="A57" s="5" t="s">
        <v>305</v>
      </c>
      <c r="B57" s="5" t="s">
        <v>306</v>
      </c>
      <c r="C57" s="11">
        <v>25.7</v>
      </c>
      <c r="D57" s="126"/>
    </row>
    <row r="58" spans="1:4" x14ac:dyDescent="0.35">
      <c r="A58" s="5" t="s">
        <v>307</v>
      </c>
      <c r="B58" s="5" t="s">
        <v>308</v>
      </c>
      <c r="C58" s="11">
        <v>24.8</v>
      </c>
      <c r="D58" s="126"/>
    </row>
    <row r="59" spans="1:4" x14ac:dyDescent="0.35">
      <c r="A59" s="5" t="s">
        <v>309</v>
      </c>
      <c r="B59" s="5" t="s">
        <v>310</v>
      </c>
      <c r="C59" s="11">
        <v>32.9</v>
      </c>
      <c r="D59" s="126"/>
    </row>
    <row r="60" spans="1:4" x14ac:dyDescent="0.35">
      <c r="A60" s="5" t="s">
        <v>311</v>
      </c>
      <c r="B60" s="5" t="s">
        <v>312</v>
      </c>
      <c r="C60" s="11">
        <v>24.7</v>
      </c>
      <c r="D60" s="126"/>
    </row>
    <row r="61" spans="1:4" x14ac:dyDescent="0.35">
      <c r="A61" s="5" t="s">
        <v>313</v>
      </c>
      <c r="B61" s="5" t="s">
        <v>314</v>
      </c>
      <c r="C61" s="11">
        <v>32.700000000000003</v>
      </c>
      <c r="D61" s="126"/>
    </row>
    <row r="62" spans="1:4" x14ac:dyDescent="0.35">
      <c r="A62" s="5" t="s">
        <v>315</v>
      </c>
      <c r="B62" s="5" t="s">
        <v>316</v>
      </c>
      <c r="C62" s="11">
        <v>33.1</v>
      </c>
      <c r="D62" s="126"/>
    </row>
    <row r="63" spans="1:4" x14ac:dyDescent="0.35">
      <c r="A63" s="5" t="s">
        <v>317</v>
      </c>
      <c r="B63" s="5" t="s">
        <v>318</v>
      </c>
      <c r="C63" s="11">
        <v>31.3</v>
      </c>
      <c r="D63" s="126"/>
    </row>
    <row r="64" spans="1:4" x14ac:dyDescent="0.35">
      <c r="A64" s="5" t="s">
        <v>319</v>
      </c>
      <c r="B64" s="5" t="s">
        <v>320</v>
      </c>
      <c r="C64" s="11">
        <v>35.299999999999997</v>
      </c>
      <c r="D64" s="126"/>
    </row>
    <row r="65" spans="1:4" x14ac:dyDescent="0.35">
      <c r="A65" s="5" t="s">
        <v>321</v>
      </c>
      <c r="B65" s="5" t="s">
        <v>322</v>
      </c>
      <c r="C65" s="11">
        <v>40.700000000000003</v>
      </c>
      <c r="D65" s="126"/>
    </row>
    <row r="66" spans="1:4" x14ac:dyDescent="0.35">
      <c r="A66" s="5" t="s">
        <v>323</v>
      </c>
      <c r="B66" s="5" t="s">
        <v>324</v>
      </c>
      <c r="C66" s="11">
        <v>35.200000000000003</v>
      </c>
      <c r="D66" s="126"/>
    </row>
    <row r="67" spans="1:4" x14ac:dyDescent="0.35">
      <c r="A67" s="5" t="s">
        <v>325</v>
      </c>
      <c r="B67" s="5" t="s">
        <v>326</v>
      </c>
      <c r="C67" s="11">
        <v>28</v>
      </c>
      <c r="D67" s="126"/>
    </row>
    <row r="68" spans="1:4" x14ac:dyDescent="0.35">
      <c r="A68" s="5" t="s">
        <v>327</v>
      </c>
      <c r="B68" s="5" t="s">
        <v>328</v>
      </c>
      <c r="C68" s="11">
        <v>31.2</v>
      </c>
      <c r="D68" s="126"/>
    </row>
    <row r="69" spans="1:4" x14ac:dyDescent="0.35">
      <c r="A69" s="5" t="s">
        <v>329</v>
      </c>
      <c r="B69" s="5" t="s">
        <v>330</v>
      </c>
      <c r="C69" s="11">
        <v>28.3</v>
      </c>
      <c r="D69" s="126"/>
    </row>
    <row r="70" spans="1:4" x14ac:dyDescent="0.35">
      <c r="A70" s="5" t="s">
        <v>331</v>
      </c>
      <c r="B70" s="5" t="s">
        <v>332</v>
      </c>
      <c r="C70" s="11">
        <v>41.9</v>
      </c>
      <c r="D70" s="126"/>
    </row>
    <row r="71" spans="1:4" x14ac:dyDescent="0.35">
      <c r="A71" s="5" t="s">
        <v>333</v>
      </c>
      <c r="B71" s="5" t="s">
        <v>334</v>
      </c>
      <c r="C71" s="11">
        <v>57</v>
      </c>
      <c r="D71" s="126"/>
    </row>
    <row r="72" spans="1:4" x14ac:dyDescent="0.35">
      <c r="A72" s="5" t="s">
        <v>336</v>
      </c>
      <c r="B72" s="5" t="s">
        <v>337</v>
      </c>
      <c r="C72" s="11">
        <v>45.9</v>
      </c>
      <c r="D72" s="126"/>
    </row>
    <row r="73" spans="1:4" x14ac:dyDescent="0.35">
      <c r="A73" s="5" t="s">
        <v>338</v>
      </c>
      <c r="B73" s="5" t="s">
        <v>339</v>
      </c>
      <c r="C73" s="11">
        <v>30.5</v>
      </c>
      <c r="D73" s="126"/>
    </row>
    <row r="74" spans="1:4" x14ac:dyDescent="0.35">
      <c r="A74" s="5" t="s">
        <v>340</v>
      </c>
      <c r="B74" s="5" t="s">
        <v>341</v>
      </c>
      <c r="C74" s="11">
        <v>24.8</v>
      </c>
      <c r="D74" s="126"/>
    </row>
    <row r="75" spans="1:4" x14ac:dyDescent="0.35">
      <c r="A75" s="5" t="s">
        <v>342</v>
      </c>
      <c r="B75" s="5" t="s">
        <v>343</v>
      </c>
      <c r="C75" s="11">
        <v>25.5</v>
      </c>
      <c r="D75" s="126"/>
    </row>
    <row r="76" spans="1:4" x14ac:dyDescent="0.35">
      <c r="A76" s="5" t="s">
        <v>344</v>
      </c>
      <c r="B76" s="5" t="s">
        <v>345</v>
      </c>
      <c r="C76" s="11">
        <v>27.2</v>
      </c>
      <c r="D76" s="126"/>
    </row>
    <row r="77" spans="1:4" x14ac:dyDescent="0.35">
      <c r="A77" s="5" t="s">
        <v>346</v>
      </c>
      <c r="B77" s="5" t="s">
        <v>347</v>
      </c>
      <c r="C77" s="11">
        <v>45.5</v>
      </c>
      <c r="D77" s="126"/>
    </row>
    <row r="78" spans="1:4" x14ac:dyDescent="0.35">
      <c r="A78" s="5" t="s">
        <v>348</v>
      </c>
      <c r="B78" s="5" t="s">
        <v>349</v>
      </c>
      <c r="C78" s="11">
        <v>29</v>
      </c>
      <c r="D78" s="126"/>
    </row>
    <row r="79" spans="1:4" x14ac:dyDescent="0.35">
      <c r="A79" s="5" t="s">
        <v>350</v>
      </c>
      <c r="B79" s="5" t="s">
        <v>351</v>
      </c>
      <c r="C79" s="11">
        <v>36.200000000000003</v>
      </c>
      <c r="D79" s="126"/>
    </row>
    <row r="80" spans="1:4" x14ac:dyDescent="0.35">
      <c r="A80" s="5" t="s">
        <v>352</v>
      </c>
      <c r="B80" s="5" t="s">
        <v>353</v>
      </c>
      <c r="C80" s="11">
        <v>26.5</v>
      </c>
      <c r="D80" s="126"/>
    </row>
    <row r="81" spans="1:4" x14ac:dyDescent="0.35">
      <c r="A81" s="5" t="s">
        <v>354</v>
      </c>
      <c r="B81" s="5" t="s">
        <v>355</v>
      </c>
      <c r="C81" s="11">
        <v>37.1</v>
      </c>
      <c r="D81" s="126"/>
    </row>
    <row r="82" spans="1:4" x14ac:dyDescent="0.35">
      <c r="A82" s="5" t="s">
        <v>356</v>
      </c>
      <c r="B82" s="5" t="s">
        <v>357</v>
      </c>
      <c r="C82" s="11">
        <v>43.5</v>
      </c>
      <c r="D82" s="126"/>
    </row>
    <row r="83" spans="1:4" x14ac:dyDescent="0.35">
      <c r="A83" s="5" t="s">
        <v>358</v>
      </c>
      <c r="B83" s="5" t="s">
        <v>359</v>
      </c>
      <c r="C83" s="11">
        <v>31.1</v>
      </c>
      <c r="D83" s="126"/>
    </row>
    <row r="84" spans="1:4" x14ac:dyDescent="0.35">
      <c r="A84" s="5" t="s">
        <v>360</v>
      </c>
      <c r="B84" s="5" t="s">
        <v>361</v>
      </c>
      <c r="C84" s="11">
        <v>32.700000000000003</v>
      </c>
      <c r="D84" s="126"/>
    </row>
    <row r="85" spans="1:4" x14ac:dyDescent="0.35">
      <c r="A85" s="5" t="s">
        <v>362</v>
      </c>
      <c r="B85" s="5" t="s">
        <v>363</v>
      </c>
      <c r="C85" s="11">
        <v>38.299999999999997</v>
      </c>
      <c r="D85" s="126"/>
    </row>
    <row r="86" spans="1:4" x14ac:dyDescent="0.35">
      <c r="A86" s="5" t="s">
        <v>364</v>
      </c>
      <c r="B86" s="5" t="s">
        <v>365</v>
      </c>
      <c r="C86" s="11">
        <v>25.1</v>
      </c>
      <c r="D86" s="126"/>
    </row>
    <row r="87" spans="1:4" x14ac:dyDescent="0.35">
      <c r="A87" s="5" t="s">
        <v>366</v>
      </c>
      <c r="B87" s="5" t="s">
        <v>367</v>
      </c>
      <c r="C87" s="11">
        <v>31.8</v>
      </c>
      <c r="D87" s="126"/>
    </row>
    <row r="88" spans="1:4" x14ac:dyDescent="0.35">
      <c r="A88" s="5" t="s">
        <v>368</v>
      </c>
      <c r="B88" s="5" t="s">
        <v>369</v>
      </c>
      <c r="C88" s="11">
        <v>24.2</v>
      </c>
      <c r="D88" s="126"/>
    </row>
    <row r="89" spans="1:4" x14ac:dyDescent="0.35">
      <c r="A89" s="5" t="s">
        <v>370</v>
      </c>
      <c r="B89" s="5" t="s">
        <v>371</v>
      </c>
      <c r="C89" s="11">
        <v>27.3</v>
      </c>
      <c r="D89" s="126"/>
    </row>
    <row r="90" spans="1:4" x14ac:dyDescent="0.35">
      <c r="A90" s="5" t="s">
        <v>372</v>
      </c>
      <c r="B90" s="5" t="s">
        <v>373</v>
      </c>
      <c r="C90" s="11">
        <v>28.6</v>
      </c>
      <c r="D90" s="126"/>
    </row>
    <row r="91" spans="1:4" x14ac:dyDescent="0.35">
      <c r="A91" s="5" t="s">
        <v>374</v>
      </c>
      <c r="B91" s="5" t="s">
        <v>375</v>
      </c>
      <c r="C91" s="11">
        <v>38.6</v>
      </c>
      <c r="D91" s="126"/>
    </row>
    <row r="92" spans="1:4" x14ac:dyDescent="0.35">
      <c r="A92" s="5" t="s">
        <v>376</v>
      </c>
      <c r="B92" s="5" t="s">
        <v>377</v>
      </c>
      <c r="C92" s="11">
        <v>26.6</v>
      </c>
      <c r="D92" s="126"/>
    </row>
    <row r="93" spans="1:4" x14ac:dyDescent="0.35">
      <c r="A93" s="5" t="s">
        <v>378</v>
      </c>
      <c r="B93" s="5" t="s">
        <v>379</v>
      </c>
      <c r="C93" s="11">
        <v>32.4</v>
      </c>
      <c r="D93" s="126"/>
    </row>
    <row r="94" spans="1:4" x14ac:dyDescent="0.35">
      <c r="A94" s="5" t="s">
        <v>380</v>
      </c>
      <c r="B94" s="5" t="s">
        <v>381</v>
      </c>
      <c r="C94" s="11">
        <v>30.5</v>
      </c>
      <c r="D94" s="126"/>
    </row>
    <row r="95" spans="1:4" x14ac:dyDescent="0.35">
      <c r="A95" s="5" t="s">
        <v>382</v>
      </c>
      <c r="B95" s="5" t="s">
        <v>383</v>
      </c>
      <c r="C95" s="11">
        <v>41.4</v>
      </c>
      <c r="D95" s="126"/>
    </row>
    <row r="96" spans="1:4" x14ac:dyDescent="0.35">
      <c r="A96" s="5" t="s">
        <v>384</v>
      </c>
      <c r="B96" s="5" t="s">
        <v>385</v>
      </c>
      <c r="C96" s="11">
        <v>27.2</v>
      </c>
      <c r="D96" s="126"/>
    </row>
    <row r="97" spans="1:4" x14ac:dyDescent="0.35">
      <c r="A97" s="5" t="s">
        <v>386</v>
      </c>
      <c r="B97" s="5" t="s">
        <v>387</v>
      </c>
      <c r="C97" s="11">
        <v>31.8</v>
      </c>
      <c r="D97" s="126"/>
    </row>
    <row r="98" spans="1:4" x14ac:dyDescent="0.35">
      <c r="A98" s="5" t="s">
        <v>388</v>
      </c>
      <c r="B98" s="5" t="s">
        <v>389</v>
      </c>
      <c r="C98" s="11">
        <v>30.5</v>
      </c>
      <c r="D98" s="126"/>
    </row>
    <row r="99" spans="1:4" x14ac:dyDescent="0.35">
      <c r="A99" s="5" t="s">
        <v>390</v>
      </c>
      <c r="B99" s="5" t="s">
        <v>391</v>
      </c>
      <c r="C99" s="11">
        <v>32.4</v>
      </c>
      <c r="D99" s="126"/>
    </row>
    <row r="100" spans="1:4" x14ac:dyDescent="0.35">
      <c r="A100" s="5" t="s">
        <v>392</v>
      </c>
      <c r="B100" s="5" t="s">
        <v>393</v>
      </c>
      <c r="C100" s="11">
        <v>32</v>
      </c>
      <c r="D100" s="126"/>
    </row>
    <row r="101" spans="1:4" x14ac:dyDescent="0.35">
      <c r="A101" s="5" t="s">
        <v>394</v>
      </c>
      <c r="B101" s="5" t="s">
        <v>395</v>
      </c>
      <c r="C101" s="11">
        <v>29.2</v>
      </c>
      <c r="D101" s="126"/>
    </row>
    <row r="102" spans="1:4" x14ac:dyDescent="0.35">
      <c r="A102" s="5" t="s">
        <v>396</v>
      </c>
      <c r="B102" s="5" t="s">
        <v>397</v>
      </c>
      <c r="C102" s="11">
        <v>26</v>
      </c>
      <c r="D102" s="126"/>
    </row>
    <row r="103" spans="1:4" x14ac:dyDescent="0.35">
      <c r="A103" s="5" t="s">
        <v>398</v>
      </c>
      <c r="B103" s="5" t="s">
        <v>399</v>
      </c>
      <c r="C103" s="11">
        <v>34.1</v>
      </c>
      <c r="D103" s="126"/>
    </row>
    <row r="104" spans="1:4" x14ac:dyDescent="0.35">
      <c r="A104" s="5" t="s">
        <v>400</v>
      </c>
      <c r="B104" s="5" t="s">
        <v>401</v>
      </c>
      <c r="C104" s="11">
        <v>32</v>
      </c>
      <c r="D104" s="126"/>
    </row>
    <row r="105" spans="1:4" x14ac:dyDescent="0.35">
      <c r="A105" s="5" t="s">
        <v>402</v>
      </c>
      <c r="B105" s="5" t="s">
        <v>403</v>
      </c>
      <c r="C105" s="11">
        <v>31.3</v>
      </c>
      <c r="D105" s="126"/>
    </row>
    <row r="106" spans="1:4" x14ac:dyDescent="0.35">
      <c r="A106" s="5" t="s">
        <v>404</v>
      </c>
      <c r="B106" s="5" t="s">
        <v>405</v>
      </c>
      <c r="C106" s="11">
        <v>33.799999999999997</v>
      </c>
      <c r="D106" s="126"/>
    </row>
    <row r="107" spans="1:4" x14ac:dyDescent="0.35">
      <c r="A107" s="5" t="s">
        <v>406</v>
      </c>
      <c r="B107" s="5" t="s">
        <v>407</v>
      </c>
      <c r="C107" s="11">
        <v>31.4</v>
      </c>
      <c r="D107" s="126"/>
    </row>
    <row r="108" spans="1:4" x14ac:dyDescent="0.35">
      <c r="A108" s="5" t="s">
        <v>408</v>
      </c>
      <c r="B108" s="5" t="s">
        <v>409</v>
      </c>
      <c r="C108" s="11">
        <v>27.2</v>
      </c>
      <c r="D108" s="126"/>
    </row>
    <row r="109" spans="1:4" x14ac:dyDescent="0.35">
      <c r="A109" s="5" t="s">
        <v>410</v>
      </c>
      <c r="B109" s="5" t="s">
        <v>411</v>
      </c>
      <c r="C109" s="11">
        <v>40.200000000000003</v>
      </c>
      <c r="D109" s="126"/>
    </row>
    <row r="110" spans="1:4" x14ac:dyDescent="0.35">
      <c r="A110" s="5" t="s">
        <v>412</v>
      </c>
      <c r="B110" s="5" t="s">
        <v>413</v>
      </c>
      <c r="C110" s="11">
        <v>29.8</v>
      </c>
      <c r="D110" s="126"/>
    </row>
    <row r="111" spans="1:4" x14ac:dyDescent="0.35">
      <c r="A111" s="5" t="s">
        <v>414</v>
      </c>
      <c r="B111" s="5" t="s">
        <v>415</v>
      </c>
      <c r="C111" s="11">
        <v>57.1</v>
      </c>
      <c r="D111" s="126"/>
    </row>
    <row r="112" spans="1:4" x14ac:dyDescent="0.35">
      <c r="A112" s="5" t="s">
        <v>416</v>
      </c>
      <c r="B112" s="5" t="s">
        <v>417</v>
      </c>
      <c r="C112" s="11">
        <v>42.3</v>
      </c>
      <c r="D112" s="126"/>
    </row>
    <row r="113" spans="1:4" x14ac:dyDescent="0.35">
      <c r="A113" s="5" t="s">
        <v>418</v>
      </c>
      <c r="B113" s="5" t="s">
        <v>419</v>
      </c>
      <c r="C113" s="11">
        <v>41.4</v>
      </c>
      <c r="D113" s="126"/>
    </row>
    <row r="114" spans="1:4" x14ac:dyDescent="0.35">
      <c r="A114" s="5" t="s">
        <v>420</v>
      </c>
      <c r="B114" s="5" t="s">
        <v>421</v>
      </c>
      <c r="C114" s="11">
        <v>34.5</v>
      </c>
      <c r="D114" s="126"/>
    </row>
    <row r="115" spans="1:4" x14ac:dyDescent="0.35">
      <c r="A115" s="5" t="s">
        <v>422</v>
      </c>
      <c r="B115" s="5" t="s">
        <v>423</v>
      </c>
      <c r="C115" s="11">
        <v>24.5</v>
      </c>
      <c r="D115" s="126"/>
    </row>
    <row r="116" spans="1:4" x14ac:dyDescent="0.35">
      <c r="A116" s="5" t="s">
        <v>424</v>
      </c>
      <c r="B116" s="5" t="s">
        <v>425</v>
      </c>
      <c r="C116" s="11">
        <v>35.799999999999997</v>
      </c>
      <c r="D116" s="126"/>
    </row>
    <row r="117" spans="1:4" x14ac:dyDescent="0.35">
      <c r="A117" s="5" t="s">
        <v>426</v>
      </c>
      <c r="B117" s="5" t="s">
        <v>427</v>
      </c>
      <c r="C117" s="11">
        <v>36.799999999999997</v>
      </c>
      <c r="D117" s="126"/>
    </row>
    <row r="118" spans="1:4" x14ac:dyDescent="0.35">
      <c r="A118" s="5" t="s">
        <v>428</v>
      </c>
      <c r="B118" s="5" t="s">
        <v>429</v>
      </c>
      <c r="C118" s="11">
        <v>38</v>
      </c>
      <c r="D118" s="126"/>
    </row>
    <row r="119" spans="1:4" x14ac:dyDescent="0.35">
      <c r="A119" s="5" t="s">
        <v>430</v>
      </c>
      <c r="B119" s="5" t="s">
        <v>431</v>
      </c>
      <c r="C119" s="11">
        <v>27.3</v>
      </c>
      <c r="D119" s="126"/>
    </row>
    <row r="120" spans="1:4" x14ac:dyDescent="0.35">
      <c r="A120" s="5" t="s">
        <v>432</v>
      </c>
      <c r="B120" s="5" t="s">
        <v>433</v>
      </c>
      <c r="C120" s="11">
        <v>34.799999999999997</v>
      </c>
      <c r="D120" s="126"/>
    </row>
    <row r="121" spans="1:4" x14ac:dyDescent="0.35">
      <c r="A121" s="5" t="s">
        <v>434</v>
      </c>
      <c r="B121" s="5" t="s">
        <v>435</v>
      </c>
      <c r="C121" s="11">
        <v>34.799999999999997</v>
      </c>
      <c r="D121" s="126"/>
    </row>
    <row r="122" spans="1:4" x14ac:dyDescent="0.35">
      <c r="A122" s="5" t="s">
        <v>436</v>
      </c>
      <c r="B122" s="5" t="s">
        <v>437</v>
      </c>
      <c r="C122" s="11">
        <v>33.6</v>
      </c>
      <c r="D122" s="126"/>
    </row>
    <row r="123" spans="1:4" x14ac:dyDescent="0.35">
      <c r="A123" s="5" t="s">
        <v>438</v>
      </c>
      <c r="B123" s="5" t="s">
        <v>439</v>
      </c>
      <c r="C123" s="11">
        <v>34.9</v>
      </c>
      <c r="D123" s="126"/>
    </row>
    <row r="124" spans="1:4" x14ac:dyDescent="0.35">
      <c r="A124" s="5" t="s">
        <v>440</v>
      </c>
      <c r="B124" s="5" t="s">
        <v>441</v>
      </c>
      <c r="C124" s="11">
        <v>38.6</v>
      </c>
      <c r="D124" s="126"/>
    </row>
    <row r="125" spans="1:4" x14ac:dyDescent="0.35">
      <c r="A125" s="5" t="s">
        <v>442</v>
      </c>
      <c r="B125" s="5" t="s">
        <v>443</v>
      </c>
      <c r="C125" s="11">
        <v>27.1</v>
      </c>
      <c r="D125" s="126"/>
    </row>
    <row r="126" spans="1:4" x14ac:dyDescent="0.35">
      <c r="A126" s="5" t="s">
        <v>444</v>
      </c>
      <c r="B126" s="5" t="s">
        <v>445</v>
      </c>
      <c r="C126" s="11">
        <v>29.6</v>
      </c>
      <c r="D126" s="126"/>
    </row>
    <row r="127" spans="1:4" x14ac:dyDescent="0.35">
      <c r="A127" s="5" t="s">
        <v>446</v>
      </c>
      <c r="B127" s="5" t="s">
        <v>447</v>
      </c>
      <c r="C127" s="11">
        <v>31.1</v>
      </c>
      <c r="D127" s="126"/>
    </row>
    <row r="128" spans="1:4" x14ac:dyDescent="0.35">
      <c r="A128" s="5" t="s">
        <v>448</v>
      </c>
      <c r="B128" s="5" t="s">
        <v>449</v>
      </c>
      <c r="C128" s="11">
        <v>28.9</v>
      </c>
      <c r="D128" s="126"/>
    </row>
    <row r="129" spans="1:4" x14ac:dyDescent="0.35">
      <c r="A129" s="5" t="s">
        <v>450</v>
      </c>
      <c r="B129" s="5" t="s">
        <v>451</v>
      </c>
      <c r="C129" s="11">
        <v>29.3</v>
      </c>
      <c r="D129" s="126"/>
    </row>
    <row r="130" spans="1:4" x14ac:dyDescent="0.35">
      <c r="A130" s="5" t="s">
        <v>452</v>
      </c>
      <c r="B130" s="5" t="s">
        <v>453</v>
      </c>
      <c r="C130" s="11">
        <v>30.7</v>
      </c>
      <c r="D130" s="126"/>
    </row>
    <row r="131" spans="1:4" x14ac:dyDescent="0.35">
      <c r="A131" s="5" t="s">
        <v>454</v>
      </c>
      <c r="B131" s="5" t="s">
        <v>455</v>
      </c>
      <c r="C131" s="11">
        <v>29</v>
      </c>
      <c r="D131" s="126"/>
    </row>
    <row r="132" spans="1:4" x14ac:dyDescent="0.35">
      <c r="A132" s="5" t="s">
        <v>456</v>
      </c>
      <c r="B132" s="5" t="s">
        <v>457</v>
      </c>
      <c r="C132" s="11">
        <v>38.5</v>
      </c>
      <c r="D132" s="126"/>
    </row>
    <row r="133" spans="1:4" x14ac:dyDescent="0.35">
      <c r="A133" s="5" t="s">
        <v>458</v>
      </c>
      <c r="B133" s="5" t="s">
        <v>459</v>
      </c>
      <c r="C133" s="11">
        <v>36.1</v>
      </c>
      <c r="D133" s="126"/>
    </row>
    <row r="134" spans="1:4" x14ac:dyDescent="0.35">
      <c r="A134" s="5" t="s">
        <v>460</v>
      </c>
      <c r="B134" s="5" t="s">
        <v>461</v>
      </c>
      <c r="C134" s="11">
        <v>25.4</v>
      </c>
      <c r="D134" s="126"/>
    </row>
    <row r="135" spans="1:4" x14ac:dyDescent="0.35">
      <c r="A135" s="5" t="s">
        <v>462</v>
      </c>
      <c r="B135" s="5" t="s">
        <v>463</v>
      </c>
      <c r="C135" s="11">
        <v>36.1</v>
      </c>
      <c r="D135" s="126"/>
    </row>
    <row r="136" spans="1:4" x14ac:dyDescent="0.35">
      <c r="A136" s="5" t="s">
        <v>464</v>
      </c>
      <c r="B136" s="5" t="s">
        <v>465</v>
      </c>
      <c r="C136" s="11">
        <v>38</v>
      </c>
      <c r="D136" s="126"/>
    </row>
    <row r="137" spans="1:4" x14ac:dyDescent="0.35">
      <c r="A137" s="5" t="s">
        <v>466</v>
      </c>
      <c r="B137" s="5" t="s">
        <v>467</v>
      </c>
      <c r="C137" s="11">
        <v>31.9</v>
      </c>
      <c r="D137" s="126"/>
    </row>
    <row r="138" spans="1:4" x14ac:dyDescent="0.35">
      <c r="A138" s="5" t="s">
        <v>468</v>
      </c>
      <c r="B138" s="5" t="s">
        <v>469</v>
      </c>
      <c r="C138" s="11">
        <v>45.3</v>
      </c>
      <c r="D138" s="126"/>
    </row>
    <row r="139" spans="1:4" x14ac:dyDescent="0.35">
      <c r="A139" s="5" t="s">
        <v>470</v>
      </c>
      <c r="B139" s="5" t="s">
        <v>471</v>
      </c>
      <c r="C139" s="11">
        <v>29.2</v>
      </c>
      <c r="D139" s="126"/>
    </row>
    <row r="140" spans="1:4" x14ac:dyDescent="0.35">
      <c r="A140" s="5" t="s">
        <v>472</v>
      </c>
      <c r="B140" s="5" t="s">
        <v>473</v>
      </c>
      <c r="C140" s="11">
        <v>32.1</v>
      </c>
      <c r="D140" s="126"/>
    </row>
    <row r="141" spans="1:4" x14ac:dyDescent="0.35">
      <c r="A141" s="5" t="s">
        <v>474</v>
      </c>
      <c r="B141" s="5" t="s">
        <v>475</v>
      </c>
      <c r="C141" s="11">
        <v>32.799999999999997</v>
      </c>
      <c r="D141" s="126"/>
    </row>
    <row r="142" spans="1:4" x14ac:dyDescent="0.35">
      <c r="A142" s="5" t="s">
        <v>476</v>
      </c>
      <c r="B142" s="5" t="s">
        <v>477</v>
      </c>
      <c r="C142" s="11">
        <v>30.5</v>
      </c>
      <c r="D142" s="126"/>
    </row>
    <row r="143" spans="1:4" x14ac:dyDescent="0.35">
      <c r="A143" s="5" t="s">
        <v>478</v>
      </c>
      <c r="B143" s="5" t="s">
        <v>479</v>
      </c>
      <c r="C143" s="11">
        <v>38.4</v>
      </c>
      <c r="D143" s="126"/>
    </row>
    <row r="144" spans="1:4" x14ac:dyDescent="0.35">
      <c r="A144" s="5" t="s">
        <v>480</v>
      </c>
      <c r="B144" s="5" t="s">
        <v>481</v>
      </c>
      <c r="C144" s="11">
        <v>46.8</v>
      </c>
      <c r="D144" s="126"/>
    </row>
    <row r="145" spans="1:4" x14ac:dyDescent="0.35">
      <c r="A145" s="5" t="s">
        <v>482</v>
      </c>
      <c r="B145" s="5" t="s">
        <v>483</v>
      </c>
      <c r="C145" s="11">
        <v>28.3</v>
      </c>
      <c r="D145" s="126"/>
    </row>
    <row r="146" spans="1:4" x14ac:dyDescent="0.35">
      <c r="A146" s="5" t="s">
        <v>484</v>
      </c>
      <c r="B146" s="5" t="s">
        <v>485</v>
      </c>
      <c r="C146" s="11">
        <v>26.8</v>
      </c>
      <c r="D146" s="126"/>
    </row>
    <row r="147" spans="1:4" x14ac:dyDescent="0.35">
      <c r="A147" s="5" t="s">
        <v>486</v>
      </c>
      <c r="B147" s="5" t="s">
        <v>487</v>
      </c>
      <c r="C147" s="11">
        <v>38.700000000000003</v>
      </c>
      <c r="D147" s="126"/>
    </row>
    <row r="148" spans="1:4" x14ac:dyDescent="0.35">
      <c r="A148" s="5" t="s">
        <v>488</v>
      </c>
      <c r="B148" s="5" t="s">
        <v>489</v>
      </c>
      <c r="C148" s="11">
        <v>39.9</v>
      </c>
      <c r="D148" s="126"/>
    </row>
    <row r="149" spans="1:4" x14ac:dyDescent="0.35">
      <c r="A149" s="5" t="s">
        <v>490</v>
      </c>
      <c r="B149" s="5" t="s">
        <v>491</v>
      </c>
      <c r="C149" s="11">
        <v>23.8</v>
      </c>
      <c r="D149" s="126"/>
    </row>
    <row r="150" spans="1:4" x14ac:dyDescent="0.35">
      <c r="A150" s="5" t="s">
        <v>492</v>
      </c>
      <c r="B150" s="5" t="s">
        <v>493</v>
      </c>
      <c r="C150" s="11">
        <v>42.8</v>
      </c>
      <c r="D150" s="126"/>
    </row>
    <row r="151" spans="1:4" x14ac:dyDescent="0.35">
      <c r="A151" s="5" t="s">
        <v>494</v>
      </c>
      <c r="B151" s="5" t="s">
        <v>495</v>
      </c>
      <c r="C151" s="11">
        <v>24.7</v>
      </c>
      <c r="D151" s="126"/>
    </row>
    <row r="152" spans="1:4" x14ac:dyDescent="0.35">
      <c r="A152" s="5" t="s">
        <v>496</v>
      </c>
      <c r="B152" s="5" t="s">
        <v>497</v>
      </c>
      <c r="C152" s="11">
        <v>32.9</v>
      </c>
      <c r="D152" s="126"/>
    </row>
    <row r="153" spans="1:4" x14ac:dyDescent="0.35">
      <c r="A153" s="5" t="s">
        <v>498</v>
      </c>
      <c r="B153" s="5" t="s">
        <v>499</v>
      </c>
      <c r="C153" s="11">
        <v>46.9</v>
      </c>
      <c r="D153" s="126"/>
    </row>
    <row r="154" spans="1:4" x14ac:dyDescent="0.35">
      <c r="A154" s="5" t="s">
        <v>500</v>
      </c>
      <c r="B154" s="5" t="s">
        <v>501</v>
      </c>
      <c r="C154" s="11">
        <v>32.9</v>
      </c>
      <c r="D154" s="126"/>
    </row>
    <row r="155" spans="1:4" x14ac:dyDescent="0.35">
      <c r="A155" s="5" t="s">
        <v>502</v>
      </c>
      <c r="B155" s="5" t="s">
        <v>503</v>
      </c>
      <c r="C155" s="11">
        <v>32.6</v>
      </c>
      <c r="D155" s="126"/>
    </row>
    <row r="156" spans="1:4" x14ac:dyDescent="0.35">
      <c r="A156" s="5" t="s">
        <v>504</v>
      </c>
      <c r="B156" s="5" t="s">
        <v>505</v>
      </c>
      <c r="C156" s="11">
        <v>60.8</v>
      </c>
      <c r="D156" s="126"/>
    </row>
    <row r="157" spans="1:4" x14ac:dyDescent="0.35">
      <c r="A157" s="5" t="s">
        <v>506</v>
      </c>
      <c r="B157" s="5" t="s">
        <v>507</v>
      </c>
      <c r="C157" s="11">
        <v>34.5</v>
      </c>
      <c r="D157" s="126"/>
    </row>
    <row r="158" spans="1:4" x14ac:dyDescent="0.35">
      <c r="A158" s="5" t="s">
        <v>508</v>
      </c>
      <c r="B158" s="5" t="s">
        <v>509</v>
      </c>
      <c r="C158" s="11">
        <v>28.5</v>
      </c>
      <c r="D158" s="126"/>
    </row>
    <row r="159" spans="1:4" x14ac:dyDescent="0.35">
      <c r="A159" s="5" t="s">
        <v>510</v>
      </c>
      <c r="B159" s="5" t="s">
        <v>511</v>
      </c>
      <c r="C159" s="11">
        <v>30.2</v>
      </c>
      <c r="D159" s="126"/>
    </row>
    <row r="160" spans="1:4" x14ac:dyDescent="0.35">
      <c r="A160" s="5" t="s">
        <v>512</v>
      </c>
      <c r="B160" s="5" t="s">
        <v>513</v>
      </c>
      <c r="C160" s="11">
        <v>35.799999999999997</v>
      </c>
      <c r="D160" s="126"/>
    </row>
    <row r="161" spans="1:4" x14ac:dyDescent="0.35">
      <c r="A161" s="5" t="s">
        <v>514</v>
      </c>
      <c r="B161" s="5" t="s">
        <v>515</v>
      </c>
      <c r="C161" s="11">
        <v>26.8</v>
      </c>
      <c r="D161" s="126"/>
    </row>
    <row r="162" spans="1:4" x14ac:dyDescent="0.35">
      <c r="A162" s="5" t="s">
        <v>516</v>
      </c>
      <c r="B162" s="5" t="s">
        <v>517</v>
      </c>
      <c r="C162" s="11">
        <v>29.6</v>
      </c>
      <c r="D162" s="126"/>
    </row>
    <row r="163" spans="1:4" x14ac:dyDescent="0.35">
      <c r="A163" s="5" t="s">
        <v>518</v>
      </c>
      <c r="B163" s="5" t="s">
        <v>519</v>
      </c>
      <c r="C163" s="11">
        <v>39.299999999999997</v>
      </c>
      <c r="D163" s="126"/>
    </row>
    <row r="164" spans="1:4" x14ac:dyDescent="0.35">
      <c r="A164" s="5" t="s">
        <v>520</v>
      </c>
      <c r="B164" s="5" t="s">
        <v>521</v>
      </c>
      <c r="C164" s="11">
        <v>46.1</v>
      </c>
      <c r="D164" s="126"/>
    </row>
    <row r="165" spans="1:4" x14ac:dyDescent="0.35">
      <c r="A165" s="5" t="s">
        <v>522</v>
      </c>
      <c r="B165" s="5" t="s">
        <v>523</v>
      </c>
      <c r="C165" s="11">
        <v>40.299999999999997</v>
      </c>
      <c r="D165" s="126"/>
    </row>
    <row r="166" spans="1:4" x14ac:dyDescent="0.35">
      <c r="A166" s="5" t="s">
        <v>524</v>
      </c>
      <c r="B166" s="5" t="s">
        <v>525</v>
      </c>
      <c r="C166" s="11">
        <v>30.6</v>
      </c>
      <c r="D166" s="126"/>
    </row>
    <row r="167" spans="1:4" x14ac:dyDescent="0.35">
      <c r="A167" s="5" t="s">
        <v>526</v>
      </c>
      <c r="B167" s="5" t="s">
        <v>527</v>
      </c>
      <c r="C167" s="11">
        <v>28.9</v>
      </c>
      <c r="D167" s="126"/>
    </row>
    <row r="168" spans="1:4" x14ac:dyDescent="0.35">
      <c r="A168" s="5" t="s">
        <v>528</v>
      </c>
      <c r="B168" s="5" t="s">
        <v>529</v>
      </c>
      <c r="C168" s="11">
        <v>37.1</v>
      </c>
      <c r="D168" s="126"/>
    </row>
    <row r="169" spans="1:4" x14ac:dyDescent="0.35">
      <c r="A169" s="5" t="s">
        <v>530</v>
      </c>
      <c r="B169" s="5" t="s">
        <v>531</v>
      </c>
      <c r="C169" s="11">
        <v>26.7</v>
      </c>
      <c r="D169" s="126"/>
    </row>
    <row r="170" spans="1:4" x14ac:dyDescent="0.35">
      <c r="A170" s="5" t="s">
        <v>532</v>
      </c>
      <c r="B170" s="5" t="s">
        <v>533</v>
      </c>
      <c r="C170" s="11">
        <v>32.1</v>
      </c>
      <c r="D170" s="126"/>
    </row>
    <row r="171" spans="1:4" x14ac:dyDescent="0.35">
      <c r="A171" s="5" t="s">
        <v>534</v>
      </c>
      <c r="B171" s="5" t="s">
        <v>535</v>
      </c>
      <c r="C171" s="11">
        <v>46.6</v>
      </c>
      <c r="D171" s="126"/>
    </row>
    <row r="172" spans="1:4" x14ac:dyDescent="0.35">
      <c r="A172" s="5" t="s">
        <v>536</v>
      </c>
      <c r="B172" s="5" t="s">
        <v>537</v>
      </c>
      <c r="C172" s="11">
        <v>30.3</v>
      </c>
      <c r="D172" s="126"/>
    </row>
    <row r="173" spans="1:4" x14ac:dyDescent="0.35">
      <c r="A173" s="5" t="s">
        <v>538</v>
      </c>
      <c r="B173" s="5" t="s">
        <v>539</v>
      </c>
      <c r="C173" s="11">
        <v>33.4</v>
      </c>
      <c r="D173" s="126"/>
    </row>
    <row r="174" spans="1:4" x14ac:dyDescent="0.35">
      <c r="A174" s="5" t="s">
        <v>540</v>
      </c>
      <c r="B174" s="5" t="s">
        <v>541</v>
      </c>
      <c r="C174" s="11">
        <v>31</v>
      </c>
      <c r="D174" s="126"/>
    </row>
    <row r="175" spans="1:4" x14ac:dyDescent="0.35">
      <c r="A175" s="5" t="s">
        <v>542</v>
      </c>
      <c r="B175" s="5" t="s">
        <v>543</v>
      </c>
      <c r="C175" s="11">
        <v>27.5</v>
      </c>
      <c r="D175" s="126"/>
    </row>
    <row r="176" spans="1:4" x14ac:dyDescent="0.35">
      <c r="A176" s="5" t="s">
        <v>544</v>
      </c>
      <c r="B176" s="5" t="s">
        <v>545</v>
      </c>
      <c r="C176" s="11">
        <v>29</v>
      </c>
      <c r="D176" s="126"/>
    </row>
    <row r="177" spans="1:4" x14ac:dyDescent="0.35">
      <c r="A177" s="5" t="s">
        <v>546</v>
      </c>
      <c r="B177" s="5" t="s">
        <v>547</v>
      </c>
      <c r="C177" s="11">
        <v>28.2</v>
      </c>
      <c r="D177" s="126"/>
    </row>
    <row r="178" spans="1:4" x14ac:dyDescent="0.35">
      <c r="A178" s="5" t="s">
        <v>548</v>
      </c>
      <c r="B178" s="5" t="s">
        <v>549</v>
      </c>
      <c r="C178" s="11">
        <v>29.8</v>
      </c>
      <c r="D178" s="126"/>
    </row>
    <row r="179" spans="1:4" x14ac:dyDescent="0.35">
      <c r="A179" s="5" t="s">
        <v>550</v>
      </c>
      <c r="B179" s="5" t="s">
        <v>551</v>
      </c>
      <c r="C179" s="11">
        <v>29.9</v>
      </c>
      <c r="D179" s="126"/>
    </row>
    <row r="180" spans="1:4" x14ac:dyDescent="0.35">
      <c r="A180" s="5" t="s">
        <v>552</v>
      </c>
      <c r="B180" s="5" t="s">
        <v>553</v>
      </c>
      <c r="C180" s="11">
        <v>36.299999999999997</v>
      </c>
      <c r="D180" s="126"/>
    </row>
    <row r="181" spans="1:4" x14ac:dyDescent="0.35">
      <c r="A181" s="5" t="s">
        <v>554</v>
      </c>
      <c r="B181" s="5" t="s">
        <v>555</v>
      </c>
      <c r="C181" s="11">
        <v>32.200000000000003</v>
      </c>
      <c r="D181" s="126"/>
    </row>
    <row r="182" spans="1:4" x14ac:dyDescent="0.35">
      <c r="A182" s="5" t="s">
        <v>556</v>
      </c>
      <c r="B182" s="5" t="s">
        <v>557</v>
      </c>
      <c r="C182" s="11">
        <v>28.2</v>
      </c>
      <c r="D182" s="126"/>
    </row>
    <row r="183" spans="1:4" x14ac:dyDescent="0.35">
      <c r="A183" s="5" t="s">
        <v>558</v>
      </c>
      <c r="B183" s="5" t="s">
        <v>559</v>
      </c>
      <c r="C183" s="11">
        <v>31.3</v>
      </c>
      <c r="D183" s="126"/>
    </row>
    <row r="184" spans="1:4" x14ac:dyDescent="0.35">
      <c r="A184" s="5" t="s">
        <v>560</v>
      </c>
      <c r="B184" s="5" t="s">
        <v>561</v>
      </c>
      <c r="C184" s="11">
        <v>33.4</v>
      </c>
      <c r="D184" s="126"/>
    </row>
    <row r="185" spans="1:4" x14ac:dyDescent="0.35">
      <c r="A185" s="5" t="s">
        <v>562</v>
      </c>
      <c r="B185" s="5" t="s">
        <v>563</v>
      </c>
      <c r="C185" s="11">
        <v>24.6</v>
      </c>
      <c r="D185" s="126"/>
    </row>
    <row r="186" spans="1:4" x14ac:dyDescent="0.35">
      <c r="A186" s="5" t="s">
        <v>564</v>
      </c>
      <c r="B186" s="5" t="s">
        <v>565</v>
      </c>
      <c r="C186" s="11">
        <v>36.6</v>
      </c>
      <c r="D186" s="126"/>
    </row>
    <row r="187" spans="1:4" x14ac:dyDescent="0.35">
      <c r="A187" s="5" t="s">
        <v>566</v>
      </c>
      <c r="B187" s="5" t="s">
        <v>567</v>
      </c>
      <c r="C187" s="11">
        <v>33.5</v>
      </c>
      <c r="D187" s="126"/>
    </row>
    <row r="188" spans="1:4" x14ac:dyDescent="0.35">
      <c r="A188" s="5" t="s">
        <v>568</v>
      </c>
      <c r="B188" s="5" t="s">
        <v>569</v>
      </c>
      <c r="C188" s="11">
        <v>25.2</v>
      </c>
      <c r="D188" s="126"/>
    </row>
    <row r="189" spans="1:4" x14ac:dyDescent="0.35">
      <c r="A189" s="5" t="s">
        <v>570</v>
      </c>
      <c r="B189" s="5" t="s">
        <v>571</v>
      </c>
      <c r="C189" s="11">
        <v>28.8</v>
      </c>
      <c r="D189" s="126"/>
    </row>
    <row r="190" spans="1:4" x14ac:dyDescent="0.35">
      <c r="A190" s="5" t="s">
        <v>572</v>
      </c>
      <c r="B190" s="5" t="s">
        <v>573</v>
      </c>
      <c r="C190" s="11">
        <v>36.799999999999997</v>
      </c>
      <c r="D190" s="126"/>
    </row>
    <row r="191" spans="1:4" x14ac:dyDescent="0.35">
      <c r="A191" s="5" t="s">
        <v>574</v>
      </c>
      <c r="B191" s="5" t="s">
        <v>575</v>
      </c>
      <c r="C191" s="11">
        <v>27.6</v>
      </c>
      <c r="D191" s="126"/>
    </row>
    <row r="192" spans="1:4" x14ac:dyDescent="0.35">
      <c r="A192" s="5" t="s">
        <v>576</v>
      </c>
      <c r="B192" s="5" t="s">
        <v>577</v>
      </c>
      <c r="C192" s="11">
        <v>31</v>
      </c>
      <c r="D192" s="126"/>
    </row>
    <row r="193" spans="1:4" x14ac:dyDescent="0.35">
      <c r="A193" s="5" t="s">
        <v>578</v>
      </c>
      <c r="B193" s="5" t="s">
        <v>579</v>
      </c>
      <c r="C193" s="11">
        <v>32.5</v>
      </c>
      <c r="D193" s="126"/>
    </row>
    <row r="194" spans="1:4" x14ac:dyDescent="0.35">
      <c r="A194" s="5" t="s">
        <v>580</v>
      </c>
      <c r="B194" s="5" t="s">
        <v>581</v>
      </c>
      <c r="C194" s="11">
        <v>29.3</v>
      </c>
      <c r="D194" s="126"/>
    </row>
    <row r="195" spans="1:4" x14ac:dyDescent="0.35">
      <c r="A195" s="5" t="s">
        <v>582</v>
      </c>
      <c r="B195" s="5" t="s">
        <v>583</v>
      </c>
      <c r="C195" s="11">
        <v>32.200000000000003</v>
      </c>
      <c r="D195" s="126"/>
    </row>
    <row r="196" spans="1:4" x14ac:dyDescent="0.35">
      <c r="A196" s="5" t="s">
        <v>584</v>
      </c>
      <c r="B196" s="5" t="s">
        <v>585</v>
      </c>
      <c r="C196" s="11">
        <v>43.9</v>
      </c>
      <c r="D196" s="126"/>
    </row>
    <row r="197" spans="1:4" x14ac:dyDescent="0.35">
      <c r="A197" s="5" t="s">
        <v>586</v>
      </c>
      <c r="B197" s="5" t="s">
        <v>587</v>
      </c>
      <c r="C197" s="11">
        <v>50.6</v>
      </c>
      <c r="D197" s="126"/>
    </row>
    <row r="198" spans="1:4" x14ac:dyDescent="0.35">
      <c r="A198" s="5" t="s">
        <v>588</v>
      </c>
      <c r="B198" s="5" t="s">
        <v>589</v>
      </c>
      <c r="C198" s="11">
        <v>29.5</v>
      </c>
      <c r="D198" s="126"/>
    </row>
    <row r="199" spans="1:4" x14ac:dyDescent="0.35">
      <c r="A199" s="5" t="s">
        <v>590</v>
      </c>
      <c r="B199" s="5" t="s">
        <v>591</v>
      </c>
      <c r="C199" s="11">
        <v>33.5</v>
      </c>
      <c r="D199" s="126"/>
    </row>
    <row r="200" spans="1:4" x14ac:dyDescent="0.35">
      <c r="A200" s="5" t="s">
        <v>592</v>
      </c>
      <c r="B200" s="5" t="s">
        <v>593</v>
      </c>
      <c r="C200" s="11">
        <v>28.3</v>
      </c>
      <c r="D200" s="126"/>
    </row>
    <row r="201" spans="1:4" x14ac:dyDescent="0.35">
      <c r="A201" s="5" t="s">
        <v>594</v>
      </c>
      <c r="B201" s="5" t="s">
        <v>595</v>
      </c>
      <c r="C201" s="11">
        <v>30.1</v>
      </c>
      <c r="D201" s="126"/>
    </row>
    <row r="202" spans="1:4" x14ac:dyDescent="0.35">
      <c r="A202" s="5" t="s">
        <v>596</v>
      </c>
      <c r="B202" s="5" t="s">
        <v>597</v>
      </c>
      <c r="C202" s="11">
        <v>37.4</v>
      </c>
      <c r="D202" s="126"/>
    </row>
    <row r="203" spans="1:4" x14ac:dyDescent="0.35">
      <c r="A203" s="5" t="s">
        <v>598</v>
      </c>
      <c r="B203" s="5" t="s">
        <v>599</v>
      </c>
      <c r="C203" s="11">
        <v>28.4</v>
      </c>
      <c r="D203" s="126"/>
    </row>
    <row r="204" spans="1:4" x14ac:dyDescent="0.35">
      <c r="A204" s="5" t="s">
        <v>600</v>
      </c>
      <c r="B204" s="5" t="s">
        <v>601</v>
      </c>
      <c r="C204" s="11">
        <v>30.4</v>
      </c>
      <c r="D204" s="126"/>
    </row>
    <row r="205" spans="1:4" x14ac:dyDescent="0.35">
      <c r="A205" s="5" t="s">
        <v>602</v>
      </c>
      <c r="B205" s="5" t="s">
        <v>603</v>
      </c>
      <c r="C205" s="11">
        <v>27.3</v>
      </c>
      <c r="D205" s="126"/>
    </row>
    <row r="206" spans="1:4" x14ac:dyDescent="0.35">
      <c r="A206" s="5" t="s">
        <v>604</v>
      </c>
      <c r="B206" s="5" t="s">
        <v>605</v>
      </c>
      <c r="C206" s="11">
        <v>34.5</v>
      </c>
      <c r="D206" s="126"/>
    </row>
    <row r="207" spans="1:4" x14ac:dyDescent="0.35">
      <c r="A207" s="5" t="s">
        <v>606</v>
      </c>
      <c r="B207" s="5" t="s">
        <v>607</v>
      </c>
      <c r="C207" s="11">
        <v>30.4</v>
      </c>
      <c r="D207" s="126"/>
    </row>
    <row r="208" spans="1:4" x14ac:dyDescent="0.35">
      <c r="A208" s="5" t="s">
        <v>608</v>
      </c>
      <c r="B208" s="5" t="s">
        <v>609</v>
      </c>
      <c r="C208" s="11">
        <v>32.5</v>
      </c>
      <c r="D208" s="126"/>
    </row>
    <row r="209" spans="1:4" x14ac:dyDescent="0.35">
      <c r="A209" s="5" t="s">
        <v>610</v>
      </c>
      <c r="B209" s="5" t="s">
        <v>611</v>
      </c>
      <c r="C209" s="11">
        <v>26.6</v>
      </c>
      <c r="D209" s="126"/>
    </row>
    <row r="210" spans="1:4" x14ac:dyDescent="0.35">
      <c r="A210" s="5" t="s">
        <v>612</v>
      </c>
      <c r="B210" s="5" t="s">
        <v>613</v>
      </c>
      <c r="C210" s="11">
        <v>28.7</v>
      </c>
      <c r="D210" s="126"/>
    </row>
    <row r="211" spans="1:4" x14ac:dyDescent="0.35">
      <c r="A211" s="5" t="s">
        <v>614</v>
      </c>
      <c r="B211" s="5" t="s">
        <v>615</v>
      </c>
      <c r="C211" s="11">
        <v>27.2</v>
      </c>
      <c r="D211" s="126"/>
    </row>
    <row r="212" spans="1:4" x14ac:dyDescent="0.35">
      <c r="A212" s="5" t="s">
        <v>616</v>
      </c>
      <c r="B212" s="5" t="s">
        <v>617</v>
      </c>
      <c r="C212" s="11">
        <v>35.700000000000003</v>
      </c>
      <c r="D212" s="126"/>
    </row>
    <row r="213" spans="1:4" x14ac:dyDescent="0.35">
      <c r="A213" s="5" t="s">
        <v>618</v>
      </c>
      <c r="B213" s="5" t="s">
        <v>619</v>
      </c>
      <c r="C213" s="11">
        <v>32.9</v>
      </c>
      <c r="D213" s="126"/>
    </row>
    <row r="214" spans="1:4" x14ac:dyDescent="0.35">
      <c r="A214" s="5" t="s">
        <v>620</v>
      </c>
      <c r="B214" s="5" t="s">
        <v>621</v>
      </c>
      <c r="C214" s="11">
        <v>35.700000000000003</v>
      </c>
      <c r="D214" s="126"/>
    </row>
    <row r="215" spans="1:4" x14ac:dyDescent="0.35">
      <c r="A215" s="5" t="s">
        <v>622</v>
      </c>
      <c r="B215" s="5" t="s">
        <v>623</v>
      </c>
      <c r="C215" s="11">
        <v>33.299999999999997</v>
      </c>
      <c r="D215" s="126"/>
    </row>
    <row r="216" spans="1:4" x14ac:dyDescent="0.35">
      <c r="A216" s="5" t="s">
        <v>624</v>
      </c>
      <c r="B216" s="5" t="s">
        <v>625</v>
      </c>
      <c r="C216" s="11">
        <v>26.3</v>
      </c>
      <c r="D216" s="126"/>
    </row>
    <row r="217" spans="1:4" x14ac:dyDescent="0.35">
      <c r="A217" s="5" t="s">
        <v>626</v>
      </c>
      <c r="B217" s="5" t="s">
        <v>627</v>
      </c>
      <c r="C217" s="11">
        <v>26.5</v>
      </c>
      <c r="D217" s="126"/>
    </row>
    <row r="218" spans="1:4" x14ac:dyDescent="0.35">
      <c r="A218" s="5" t="s">
        <v>628</v>
      </c>
      <c r="B218" s="5" t="s">
        <v>629</v>
      </c>
      <c r="C218" s="11">
        <v>30.6</v>
      </c>
      <c r="D218" s="126"/>
    </row>
    <row r="219" spans="1:4" x14ac:dyDescent="0.35">
      <c r="A219" s="5" t="s">
        <v>630</v>
      </c>
      <c r="B219" s="5" t="s">
        <v>631</v>
      </c>
      <c r="C219" s="11">
        <v>31.8</v>
      </c>
      <c r="D219" s="126"/>
    </row>
    <row r="220" spans="1:4" x14ac:dyDescent="0.35">
      <c r="A220" s="5" t="s">
        <v>632</v>
      </c>
      <c r="B220" s="5" t="s">
        <v>633</v>
      </c>
      <c r="C220" s="11">
        <v>34.799999999999997</v>
      </c>
      <c r="D220" s="126"/>
    </row>
    <row r="221" spans="1:4" x14ac:dyDescent="0.35">
      <c r="A221" s="5" t="s">
        <v>634</v>
      </c>
      <c r="B221" s="5" t="s">
        <v>635</v>
      </c>
      <c r="C221" s="11">
        <v>34</v>
      </c>
      <c r="D221" s="126"/>
    </row>
    <row r="222" spans="1:4" x14ac:dyDescent="0.35">
      <c r="A222" s="5" t="s">
        <v>636</v>
      </c>
      <c r="B222" s="5" t="s">
        <v>637</v>
      </c>
      <c r="C222" s="11">
        <v>27.1</v>
      </c>
      <c r="D222" s="126"/>
    </row>
    <row r="223" spans="1:4" x14ac:dyDescent="0.35">
      <c r="A223" s="5" t="s">
        <v>638</v>
      </c>
      <c r="B223" s="5" t="s">
        <v>639</v>
      </c>
      <c r="C223" s="11">
        <v>27.9</v>
      </c>
      <c r="D223" s="126"/>
    </row>
    <row r="224" spans="1:4" x14ac:dyDescent="0.35">
      <c r="A224" s="5" t="s">
        <v>640</v>
      </c>
      <c r="B224" s="5" t="s">
        <v>641</v>
      </c>
      <c r="C224" s="11">
        <v>30.8</v>
      </c>
      <c r="D224" s="126"/>
    </row>
    <row r="225" spans="1:4" x14ac:dyDescent="0.35">
      <c r="A225" s="5" t="s">
        <v>642</v>
      </c>
      <c r="B225" s="5" t="s">
        <v>643</v>
      </c>
      <c r="C225" s="11">
        <v>26.7</v>
      </c>
      <c r="D225" s="126"/>
    </row>
    <row r="226" spans="1:4" x14ac:dyDescent="0.35">
      <c r="A226" s="5" t="s">
        <v>644</v>
      </c>
      <c r="B226" s="5" t="s">
        <v>645</v>
      </c>
      <c r="C226" s="11">
        <v>25.9</v>
      </c>
      <c r="D226" s="126"/>
    </row>
    <row r="227" spans="1:4" x14ac:dyDescent="0.35">
      <c r="A227" s="5" t="s">
        <v>646</v>
      </c>
      <c r="B227" s="5" t="s">
        <v>647</v>
      </c>
      <c r="C227" s="11">
        <v>28</v>
      </c>
      <c r="D227" s="126"/>
    </row>
    <row r="228" spans="1:4" x14ac:dyDescent="0.35">
      <c r="A228" s="5" t="s">
        <v>648</v>
      </c>
      <c r="B228" s="5" t="s">
        <v>649</v>
      </c>
      <c r="C228" s="11">
        <v>32.4</v>
      </c>
      <c r="D228" s="126"/>
    </row>
    <row r="229" spans="1:4" x14ac:dyDescent="0.35">
      <c r="A229" s="5" t="s">
        <v>650</v>
      </c>
      <c r="B229" s="5" t="s">
        <v>651</v>
      </c>
      <c r="C229" s="11">
        <v>30.6</v>
      </c>
      <c r="D229" s="126"/>
    </row>
    <row r="230" spans="1:4" x14ac:dyDescent="0.35">
      <c r="A230" s="5" t="s">
        <v>652</v>
      </c>
      <c r="B230" s="5" t="s">
        <v>653</v>
      </c>
      <c r="C230" s="11">
        <v>29.5</v>
      </c>
      <c r="D230" s="126"/>
    </row>
    <row r="231" spans="1:4" x14ac:dyDescent="0.35">
      <c r="A231" s="5" t="s">
        <v>654</v>
      </c>
      <c r="B231" s="5" t="s">
        <v>655</v>
      </c>
      <c r="C231" s="11">
        <v>31.2</v>
      </c>
      <c r="D231" s="126"/>
    </row>
    <row r="232" spans="1:4" x14ac:dyDescent="0.35">
      <c r="A232" s="5" t="s">
        <v>656</v>
      </c>
      <c r="B232" s="5" t="s">
        <v>657</v>
      </c>
      <c r="C232" s="11">
        <v>37.700000000000003</v>
      </c>
      <c r="D232" s="126"/>
    </row>
    <row r="233" spans="1:4" x14ac:dyDescent="0.35">
      <c r="A233" s="5" t="s">
        <v>658</v>
      </c>
      <c r="B233" s="5" t="s">
        <v>659</v>
      </c>
      <c r="C233" s="11">
        <v>34.200000000000003</v>
      </c>
      <c r="D233" s="126"/>
    </row>
    <row r="234" spans="1:4" x14ac:dyDescent="0.35">
      <c r="A234" s="5" t="s">
        <v>660</v>
      </c>
      <c r="B234" s="5" t="s">
        <v>661</v>
      </c>
      <c r="C234" s="11">
        <v>30.2</v>
      </c>
      <c r="D234" s="126"/>
    </row>
    <row r="235" spans="1:4" x14ac:dyDescent="0.35">
      <c r="A235" s="5" t="s">
        <v>662</v>
      </c>
      <c r="B235" s="5" t="s">
        <v>663</v>
      </c>
      <c r="C235" s="11">
        <v>34.4</v>
      </c>
      <c r="D235" s="126"/>
    </row>
    <row r="236" spans="1:4" x14ac:dyDescent="0.35">
      <c r="A236" s="5" t="s">
        <v>664</v>
      </c>
      <c r="B236" s="5" t="s">
        <v>665</v>
      </c>
      <c r="C236" s="11">
        <v>20.3</v>
      </c>
      <c r="D236" s="126"/>
    </row>
    <row r="237" spans="1:4" x14ac:dyDescent="0.35">
      <c r="A237" s="5" t="s">
        <v>666</v>
      </c>
      <c r="B237" s="5" t="s">
        <v>667</v>
      </c>
      <c r="C237" s="11">
        <v>29.8</v>
      </c>
      <c r="D237" s="126"/>
    </row>
    <row r="238" spans="1:4" x14ac:dyDescent="0.35">
      <c r="A238" s="5" t="s">
        <v>668</v>
      </c>
      <c r="B238" s="5" t="s">
        <v>669</v>
      </c>
      <c r="C238" s="11">
        <v>45</v>
      </c>
      <c r="D238" s="126"/>
    </row>
    <row r="239" spans="1:4" x14ac:dyDescent="0.35">
      <c r="A239" s="5" t="s">
        <v>670</v>
      </c>
      <c r="B239" s="5" t="s">
        <v>671</v>
      </c>
      <c r="C239" s="11">
        <v>38</v>
      </c>
      <c r="D239" s="126"/>
    </row>
    <row r="240" spans="1:4" x14ac:dyDescent="0.35">
      <c r="A240" s="5" t="s">
        <v>672</v>
      </c>
      <c r="B240" s="5" t="s">
        <v>673</v>
      </c>
      <c r="C240" s="11">
        <v>26.5</v>
      </c>
      <c r="D240" s="126"/>
    </row>
    <row r="241" spans="1:4" x14ac:dyDescent="0.35">
      <c r="A241" s="5" t="s">
        <v>674</v>
      </c>
      <c r="B241" s="5" t="s">
        <v>675</v>
      </c>
      <c r="C241" s="11">
        <v>32.1</v>
      </c>
      <c r="D241" s="126"/>
    </row>
    <row r="242" spans="1:4" x14ac:dyDescent="0.35">
      <c r="A242" s="5" t="s">
        <v>676</v>
      </c>
      <c r="B242" s="5" t="s">
        <v>677</v>
      </c>
      <c r="C242" s="11">
        <v>49.5</v>
      </c>
      <c r="D242" s="126"/>
    </row>
    <row r="243" spans="1:4" x14ac:dyDescent="0.35">
      <c r="A243" s="5" t="s">
        <v>678</v>
      </c>
      <c r="B243" s="5" t="s">
        <v>679</v>
      </c>
      <c r="C243" s="11">
        <v>33.700000000000003</v>
      </c>
      <c r="D243" s="126"/>
    </row>
    <row r="244" spans="1:4" x14ac:dyDescent="0.35">
      <c r="A244" s="5" t="s">
        <v>680</v>
      </c>
      <c r="B244" s="5" t="s">
        <v>681</v>
      </c>
      <c r="C244" s="11">
        <v>33.1</v>
      </c>
      <c r="D244" s="126"/>
    </row>
    <row r="245" spans="1:4" x14ac:dyDescent="0.35">
      <c r="A245" s="5" t="s">
        <v>682</v>
      </c>
      <c r="B245" s="5" t="s">
        <v>683</v>
      </c>
      <c r="C245" s="11">
        <v>35.6</v>
      </c>
      <c r="D245" s="126"/>
    </row>
    <row r="246" spans="1:4" x14ac:dyDescent="0.35">
      <c r="A246" s="5" t="s">
        <v>684</v>
      </c>
      <c r="B246" s="5" t="s">
        <v>685</v>
      </c>
      <c r="C246" s="11">
        <v>47.8</v>
      </c>
      <c r="D246" s="126"/>
    </row>
    <row r="247" spans="1:4" x14ac:dyDescent="0.35">
      <c r="A247" s="5" t="s">
        <v>686</v>
      </c>
      <c r="B247" s="5" t="s">
        <v>687</v>
      </c>
      <c r="C247" s="11">
        <v>21.6</v>
      </c>
      <c r="D247" s="126"/>
    </row>
    <row r="248" spans="1:4" x14ac:dyDescent="0.35">
      <c r="A248" s="5" t="s">
        <v>688</v>
      </c>
      <c r="B248" s="5" t="s">
        <v>689</v>
      </c>
      <c r="C248" s="11">
        <v>27.9</v>
      </c>
      <c r="D248" s="126"/>
    </row>
    <row r="249" spans="1:4" x14ac:dyDescent="0.35">
      <c r="A249" s="5" t="s">
        <v>690</v>
      </c>
      <c r="B249" s="5" t="s">
        <v>691</v>
      </c>
      <c r="C249" s="11">
        <v>28.9</v>
      </c>
      <c r="D249" s="126"/>
    </row>
    <row r="250" spans="1:4" x14ac:dyDescent="0.35">
      <c r="A250" s="5" t="s">
        <v>692</v>
      </c>
      <c r="B250" s="5" t="s">
        <v>693</v>
      </c>
      <c r="C250" s="11">
        <v>26</v>
      </c>
      <c r="D250" s="126"/>
    </row>
    <row r="251" spans="1:4" x14ac:dyDescent="0.35">
      <c r="A251" s="5" t="s">
        <v>694</v>
      </c>
      <c r="B251" s="5" t="s">
        <v>695</v>
      </c>
      <c r="C251" s="11">
        <v>25.7</v>
      </c>
      <c r="D251" s="126"/>
    </row>
    <row r="252" spans="1:4" x14ac:dyDescent="0.35">
      <c r="A252" s="5" t="s">
        <v>696</v>
      </c>
      <c r="B252" s="5" t="s">
        <v>697</v>
      </c>
      <c r="C252" s="11">
        <v>27.6</v>
      </c>
      <c r="D252" s="126"/>
    </row>
    <row r="253" spans="1:4" x14ac:dyDescent="0.35">
      <c r="A253" s="5" t="s">
        <v>698</v>
      </c>
      <c r="B253" s="5" t="s">
        <v>699</v>
      </c>
      <c r="C253" s="11">
        <v>35.9</v>
      </c>
      <c r="D253" s="126"/>
    </row>
    <row r="254" spans="1:4" x14ac:dyDescent="0.35">
      <c r="A254" s="5" t="s">
        <v>700</v>
      </c>
      <c r="B254" s="5" t="s">
        <v>701</v>
      </c>
      <c r="C254" s="11">
        <v>62.4</v>
      </c>
      <c r="D254" s="126"/>
    </row>
    <row r="255" spans="1:4" x14ac:dyDescent="0.35">
      <c r="A255" s="5" t="s">
        <v>702</v>
      </c>
      <c r="B255" s="5" t="s">
        <v>703</v>
      </c>
      <c r="C255" s="11">
        <v>36.700000000000003</v>
      </c>
      <c r="D255" s="126"/>
    </row>
    <row r="256" spans="1:4" x14ac:dyDescent="0.35">
      <c r="A256" s="5" t="s">
        <v>704</v>
      </c>
      <c r="B256" s="5" t="s">
        <v>705</v>
      </c>
      <c r="C256" s="11">
        <v>55.6</v>
      </c>
      <c r="D256" s="126"/>
    </row>
    <row r="257" spans="1:4" x14ac:dyDescent="0.35">
      <c r="A257" s="5" t="s">
        <v>706</v>
      </c>
      <c r="B257" s="5" t="s">
        <v>707</v>
      </c>
      <c r="C257" s="11">
        <v>28.3</v>
      </c>
      <c r="D257" s="126"/>
    </row>
    <row r="258" spans="1:4" x14ac:dyDescent="0.35">
      <c r="A258" s="5" t="s">
        <v>708</v>
      </c>
      <c r="B258" s="5" t="s">
        <v>709</v>
      </c>
      <c r="C258" s="11">
        <v>29.2</v>
      </c>
      <c r="D258" s="126"/>
    </row>
    <row r="259" spans="1:4" x14ac:dyDescent="0.35">
      <c r="A259" s="5" t="s">
        <v>710</v>
      </c>
      <c r="B259" s="5" t="s">
        <v>711</v>
      </c>
      <c r="C259" s="11">
        <v>34.9</v>
      </c>
      <c r="D259" s="126"/>
    </row>
    <row r="260" spans="1:4" x14ac:dyDescent="0.35">
      <c r="A260" s="5" t="s">
        <v>712</v>
      </c>
      <c r="B260" s="5" t="s">
        <v>713</v>
      </c>
      <c r="C260" s="11">
        <v>30.4</v>
      </c>
      <c r="D260" s="126"/>
    </row>
    <row r="261" spans="1:4" x14ac:dyDescent="0.35">
      <c r="A261" s="5" t="s">
        <v>714</v>
      </c>
      <c r="B261" s="5" t="s">
        <v>715</v>
      </c>
      <c r="C261" s="11">
        <v>25.2</v>
      </c>
      <c r="D261" s="126"/>
    </row>
    <row r="262" spans="1:4" x14ac:dyDescent="0.35">
      <c r="A262" s="5" t="s">
        <v>716</v>
      </c>
      <c r="B262" s="5" t="s">
        <v>717</v>
      </c>
      <c r="C262" s="11">
        <v>29.7</v>
      </c>
      <c r="D262" s="126"/>
    </row>
    <row r="263" spans="1:4" x14ac:dyDescent="0.35">
      <c r="A263" s="5" t="s">
        <v>718</v>
      </c>
      <c r="B263" s="5" t="s">
        <v>719</v>
      </c>
      <c r="C263" s="11">
        <v>30.3</v>
      </c>
      <c r="D263" s="126"/>
    </row>
    <row r="264" spans="1:4" x14ac:dyDescent="0.35">
      <c r="A264" s="5" t="s">
        <v>720</v>
      </c>
      <c r="B264" s="5" t="s">
        <v>721</v>
      </c>
      <c r="C264" s="11">
        <v>29.2</v>
      </c>
      <c r="D264" s="126"/>
    </row>
    <row r="265" spans="1:4" x14ac:dyDescent="0.35">
      <c r="A265" s="5" t="s">
        <v>722</v>
      </c>
      <c r="B265" s="5" t="s">
        <v>723</v>
      </c>
      <c r="C265" s="11">
        <v>33.200000000000003</v>
      </c>
      <c r="D265" s="126"/>
    </row>
    <row r="266" spans="1:4" x14ac:dyDescent="0.35">
      <c r="A266" s="5" t="s">
        <v>724</v>
      </c>
      <c r="B266" s="5" t="s">
        <v>725</v>
      </c>
      <c r="C266" s="11">
        <v>43</v>
      </c>
      <c r="D266" s="126"/>
    </row>
    <row r="267" spans="1:4" x14ac:dyDescent="0.35">
      <c r="A267" s="5" t="s">
        <v>726</v>
      </c>
      <c r="B267" s="5" t="s">
        <v>727</v>
      </c>
      <c r="C267" s="11">
        <v>29.9</v>
      </c>
      <c r="D267" s="126"/>
    </row>
    <row r="268" spans="1:4" x14ac:dyDescent="0.35">
      <c r="A268" s="5" t="s">
        <v>728</v>
      </c>
      <c r="B268" s="5" t="s">
        <v>729</v>
      </c>
      <c r="C268" s="11">
        <v>35</v>
      </c>
      <c r="D268" s="126"/>
    </row>
    <row r="269" spans="1:4" x14ac:dyDescent="0.35">
      <c r="A269" s="5" t="s">
        <v>730</v>
      </c>
      <c r="B269" s="5" t="s">
        <v>731</v>
      </c>
      <c r="C269" s="11">
        <v>26.4</v>
      </c>
      <c r="D269" s="126"/>
    </row>
    <row r="270" spans="1:4" x14ac:dyDescent="0.35">
      <c r="A270" s="5" t="s">
        <v>732</v>
      </c>
      <c r="B270" s="5" t="s">
        <v>733</v>
      </c>
      <c r="C270" s="11">
        <v>53.6</v>
      </c>
      <c r="D270" s="126"/>
    </row>
    <row r="271" spans="1:4" x14ac:dyDescent="0.35">
      <c r="A271" s="5" t="s">
        <v>734</v>
      </c>
      <c r="B271" s="5" t="s">
        <v>735</v>
      </c>
      <c r="C271" s="11">
        <v>45.2</v>
      </c>
      <c r="D271" s="126"/>
    </row>
    <row r="272" spans="1:4" x14ac:dyDescent="0.35">
      <c r="A272" s="5" t="s">
        <v>736</v>
      </c>
      <c r="B272" s="5" t="s">
        <v>737</v>
      </c>
      <c r="C272" s="11">
        <v>26.7</v>
      </c>
      <c r="D272" s="126"/>
    </row>
    <row r="273" spans="1:4" x14ac:dyDescent="0.35">
      <c r="A273" s="5" t="s">
        <v>738</v>
      </c>
      <c r="B273" s="5" t="s">
        <v>739</v>
      </c>
      <c r="C273" s="11">
        <v>32.5</v>
      </c>
      <c r="D273" s="126"/>
    </row>
    <row r="274" spans="1:4" x14ac:dyDescent="0.35">
      <c r="A274" s="5" t="s">
        <v>740</v>
      </c>
      <c r="B274" s="5" t="s">
        <v>741</v>
      </c>
      <c r="C274" s="11">
        <v>35.1</v>
      </c>
      <c r="D274" s="126"/>
    </row>
    <row r="275" spans="1:4" x14ac:dyDescent="0.35">
      <c r="A275" s="5" t="s">
        <v>742</v>
      </c>
      <c r="B275" s="5" t="s">
        <v>743</v>
      </c>
      <c r="C275" s="11">
        <v>49.2</v>
      </c>
      <c r="D275" s="126"/>
    </row>
    <row r="276" spans="1:4" x14ac:dyDescent="0.35">
      <c r="A276" s="5" t="s">
        <v>744</v>
      </c>
      <c r="B276" s="5" t="s">
        <v>745</v>
      </c>
      <c r="C276" s="11">
        <v>47.5</v>
      </c>
      <c r="D276" s="126"/>
    </row>
    <row r="277" spans="1:4" x14ac:dyDescent="0.35">
      <c r="A277" s="5" t="s">
        <v>746</v>
      </c>
      <c r="B277" s="5" t="s">
        <v>747</v>
      </c>
      <c r="C277" s="11">
        <v>29.4</v>
      </c>
      <c r="D277" s="126"/>
    </row>
    <row r="278" spans="1:4" x14ac:dyDescent="0.35">
      <c r="A278" s="5" t="s">
        <v>748</v>
      </c>
      <c r="B278" s="5" t="s">
        <v>749</v>
      </c>
      <c r="C278" s="11">
        <v>31.1</v>
      </c>
      <c r="D278" s="126"/>
    </row>
    <row r="279" spans="1:4" x14ac:dyDescent="0.35">
      <c r="A279" s="5" t="s">
        <v>750</v>
      </c>
      <c r="B279" s="5" t="s">
        <v>751</v>
      </c>
      <c r="C279" s="11">
        <v>28</v>
      </c>
      <c r="D279" s="126"/>
    </row>
    <row r="280" spans="1:4" x14ac:dyDescent="0.35">
      <c r="A280" s="5" t="s">
        <v>752</v>
      </c>
      <c r="B280" s="5" t="s">
        <v>753</v>
      </c>
      <c r="C280" s="11">
        <v>28.2</v>
      </c>
      <c r="D280" s="126"/>
    </row>
    <row r="281" spans="1:4" x14ac:dyDescent="0.35">
      <c r="A281" s="5" t="s">
        <v>754</v>
      </c>
      <c r="B281" s="5" t="s">
        <v>755</v>
      </c>
      <c r="C281" s="11">
        <v>33.4</v>
      </c>
      <c r="D281" s="126"/>
    </row>
    <row r="282" spans="1:4" x14ac:dyDescent="0.35">
      <c r="A282" s="5" t="s">
        <v>756</v>
      </c>
      <c r="B282" s="5" t="s">
        <v>757</v>
      </c>
      <c r="C282" s="11">
        <v>29.2</v>
      </c>
      <c r="D282" s="126"/>
    </row>
    <row r="283" spans="1:4" x14ac:dyDescent="0.35">
      <c r="A283" s="5" t="s">
        <v>758</v>
      </c>
      <c r="B283" s="5" t="s">
        <v>759</v>
      </c>
      <c r="C283" s="11">
        <v>36.700000000000003</v>
      </c>
      <c r="D283" s="126"/>
    </row>
    <row r="284" spans="1:4" x14ac:dyDescent="0.35">
      <c r="A284" s="5" t="s">
        <v>760</v>
      </c>
      <c r="B284" s="5" t="s">
        <v>761</v>
      </c>
      <c r="C284" s="11">
        <v>40.299999999999997</v>
      </c>
      <c r="D284" s="126"/>
    </row>
    <row r="285" spans="1:4" x14ac:dyDescent="0.35">
      <c r="A285" s="5" t="s">
        <v>762</v>
      </c>
      <c r="B285" s="5" t="s">
        <v>763</v>
      </c>
      <c r="C285" s="11">
        <v>30.6</v>
      </c>
      <c r="D285" s="126"/>
    </row>
    <row r="286" spans="1:4" x14ac:dyDescent="0.35">
      <c r="A286" s="5" t="s">
        <v>764</v>
      </c>
      <c r="B286" s="5" t="s">
        <v>765</v>
      </c>
      <c r="C286" s="11">
        <v>30.2</v>
      </c>
      <c r="D286" s="126"/>
    </row>
    <row r="287" spans="1:4" x14ac:dyDescent="0.35">
      <c r="A287" s="5" t="s">
        <v>766</v>
      </c>
      <c r="B287" s="5" t="s">
        <v>767</v>
      </c>
      <c r="C287" s="11">
        <v>26.4</v>
      </c>
      <c r="D287" s="126"/>
    </row>
    <row r="288" spans="1:4" x14ac:dyDescent="0.35">
      <c r="A288" s="5" t="s">
        <v>768</v>
      </c>
      <c r="B288" s="5" t="s">
        <v>769</v>
      </c>
      <c r="C288" s="11">
        <v>40.299999999999997</v>
      </c>
      <c r="D288" s="126"/>
    </row>
    <row r="289" spans="1:4" x14ac:dyDescent="0.35">
      <c r="A289" s="5" t="s">
        <v>770</v>
      </c>
      <c r="B289" s="5" t="s">
        <v>771</v>
      </c>
      <c r="C289" s="11">
        <v>25.9</v>
      </c>
      <c r="D289" s="126"/>
    </row>
    <row r="290" spans="1:4" x14ac:dyDescent="0.35">
      <c r="A290" s="5" t="s">
        <v>772</v>
      </c>
      <c r="B290" s="5" t="s">
        <v>773</v>
      </c>
      <c r="C290" s="11">
        <v>38.299999999999997</v>
      </c>
      <c r="D290" s="126"/>
    </row>
    <row r="291" spans="1:4" x14ac:dyDescent="0.35">
      <c r="A291" s="5" t="s">
        <v>774</v>
      </c>
      <c r="B291" s="5" t="s">
        <v>775</v>
      </c>
      <c r="C291" s="11">
        <v>43.3</v>
      </c>
      <c r="D291" s="126"/>
    </row>
    <row r="292" spans="1:4" x14ac:dyDescent="0.35">
      <c r="A292" s="5" t="s">
        <v>776</v>
      </c>
      <c r="B292" s="5" t="s">
        <v>777</v>
      </c>
      <c r="C292" s="11">
        <v>32.1</v>
      </c>
      <c r="D292" s="126"/>
    </row>
    <row r="293" spans="1:4" x14ac:dyDescent="0.35">
      <c r="A293" s="5" t="s">
        <v>778</v>
      </c>
      <c r="B293" s="5" t="s">
        <v>779</v>
      </c>
      <c r="C293" s="11">
        <v>25.9</v>
      </c>
      <c r="D293" s="126"/>
    </row>
    <row r="294" spans="1:4" x14ac:dyDescent="0.35">
      <c r="A294" s="5" t="s">
        <v>780</v>
      </c>
      <c r="B294" s="5" t="s">
        <v>781</v>
      </c>
      <c r="C294" s="11">
        <v>29</v>
      </c>
      <c r="D294" s="126"/>
    </row>
    <row r="295" spans="1:4" x14ac:dyDescent="0.35">
      <c r="A295" s="5" t="s">
        <v>782</v>
      </c>
      <c r="B295" s="5" t="s">
        <v>783</v>
      </c>
      <c r="C295" s="11">
        <v>28.4</v>
      </c>
      <c r="D295" s="126"/>
    </row>
    <row r="296" spans="1:4" x14ac:dyDescent="0.35">
      <c r="A296" s="5" t="s">
        <v>784</v>
      </c>
      <c r="B296" s="5" t="s">
        <v>785</v>
      </c>
      <c r="C296" s="11">
        <v>32.5</v>
      </c>
      <c r="D296" s="126"/>
    </row>
    <row r="297" spans="1:4" x14ac:dyDescent="0.35">
      <c r="A297" s="5" t="s">
        <v>786</v>
      </c>
      <c r="B297" s="5" t="s">
        <v>787</v>
      </c>
      <c r="C297" s="11">
        <v>31.6</v>
      </c>
      <c r="D297" s="126"/>
    </row>
    <row r="298" spans="1:4" x14ac:dyDescent="0.35">
      <c r="A298" s="5" t="s">
        <v>788</v>
      </c>
      <c r="B298" s="5" t="s">
        <v>789</v>
      </c>
      <c r="C298" s="11">
        <v>30.5</v>
      </c>
      <c r="D298" s="126"/>
    </row>
    <row r="299" spans="1:4" x14ac:dyDescent="0.35">
      <c r="A299" s="5" t="s">
        <v>790</v>
      </c>
      <c r="B299" s="5" t="s">
        <v>791</v>
      </c>
      <c r="C299" s="11">
        <v>34.4</v>
      </c>
      <c r="D299" s="126"/>
    </row>
    <row r="300" spans="1:4" x14ac:dyDescent="0.35">
      <c r="A300" s="5" t="s">
        <v>792</v>
      </c>
      <c r="B300" s="5" t="s">
        <v>793</v>
      </c>
      <c r="C300" s="11">
        <v>29</v>
      </c>
      <c r="D300" s="126"/>
    </row>
    <row r="301" spans="1:4" x14ac:dyDescent="0.35">
      <c r="A301" s="5" t="s">
        <v>794</v>
      </c>
      <c r="B301" s="5" t="s">
        <v>795</v>
      </c>
      <c r="C301" s="11">
        <v>40.200000000000003</v>
      </c>
      <c r="D301" s="126"/>
    </row>
    <row r="302" spans="1:4" x14ac:dyDescent="0.35">
      <c r="A302" s="5" t="s">
        <v>796</v>
      </c>
      <c r="B302" s="5" t="s">
        <v>797</v>
      </c>
      <c r="C302" s="11">
        <v>29.4</v>
      </c>
      <c r="D302" s="126"/>
    </row>
    <row r="303" spans="1:4" x14ac:dyDescent="0.35">
      <c r="A303" s="5" t="s">
        <v>798</v>
      </c>
      <c r="B303" s="5" t="s">
        <v>799</v>
      </c>
      <c r="C303" s="11">
        <v>36.299999999999997</v>
      </c>
      <c r="D303" s="126"/>
    </row>
    <row r="304" spans="1:4" x14ac:dyDescent="0.35">
      <c r="A304" s="5" t="s">
        <v>800</v>
      </c>
      <c r="B304" s="5" t="s">
        <v>801</v>
      </c>
      <c r="C304" s="11">
        <v>38.1</v>
      </c>
      <c r="D304" s="126"/>
    </row>
    <row r="305" spans="1:4" x14ac:dyDescent="0.35">
      <c r="A305" s="5" t="s">
        <v>802</v>
      </c>
      <c r="B305" s="5" t="s">
        <v>803</v>
      </c>
      <c r="C305" s="11">
        <v>35.200000000000003</v>
      </c>
      <c r="D305" s="126"/>
    </row>
    <row r="306" spans="1:4" x14ac:dyDescent="0.35">
      <c r="A306" s="5" t="s">
        <v>804</v>
      </c>
      <c r="B306" s="5" t="s">
        <v>805</v>
      </c>
      <c r="C306" s="11">
        <v>29.4</v>
      </c>
      <c r="D306" s="126"/>
    </row>
    <row r="307" spans="1:4" x14ac:dyDescent="0.35">
      <c r="A307" s="5" t="s">
        <v>806</v>
      </c>
      <c r="B307" s="5" t="s">
        <v>807</v>
      </c>
      <c r="C307" s="11">
        <v>30.8</v>
      </c>
      <c r="D307" s="126"/>
    </row>
    <row r="308" spans="1:4" x14ac:dyDescent="0.35">
      <c r="A308" s="5" t="s">
        <v>808</v>
      </c>
      <c r="B308" s="5" t="s">
        <v>809</v>
      </c>
      <c r="C308" s="11">
        <v>47.9</v>
      </c>
      <c r="D308" s="126"/>
    </row>
    <row r="309" spans="1:4" x14ac:dyDescent="0.35">
      <c r="A309" s="5" t="s">
        <v>810</v>
      </c>
      <c r="B309" s="5" t="s">
        <v>811</v>
      </c>
      <c r="C309" s="11">
        <v>29.6</v>
      </c>
      <c r="D309" s="126"/>
    </row>
    <row r="310" spans="1:4" x14ac:dyDescent="0.35">
      <c r="A310" s="5" t="s">
        <v>812</v>
      </c>
      <c r="B310" s="5" t="s">
        <v>813</v>
      </c>
      <c r="C310" s="11">
        <v>31</v>
      </c>
      <c r="D310" s="126"/>
    </row>
    <row r="311" spans="1:4" x14ac:dyDescent="0.35">
      <c r="A311" s="5" t="s">
        <v>814</v>
      </c>
      <c r="B311" s="5" t="s">
        <v>815</v>
      </c>
      <c r="C311" s="11">
        <v>29.1</v>
      </c>
      <c r="D311" s="126"/>
    </row>
    <row r="312" spans="1:4" x14ac:dyDescent="0.35">
      <c r="A312" s="5" t="s">
        <v>816</v>
      </c>
      <c r="B312" s="5" t="s">
        <v>817</v>
      </c>
      <c r="C312" s="11">
        <v>29</v>
      </c>
      <c r="D312" s="126"/>
    </row>
    <row r="313" spans="1:4" x14ac:dyDescent="0.35">
      <c r="A313" s="5" t="s">
        <v>818</v>
      </c>
      <c r="B313" s="5" t="s">
        <v>819</v>
      </c>
      <c r="C313" s="11">
        <v>30.8</v>
      </c>
      <c r="D313" s="126"/>
    </row>
    <row r="314" spans="1:4" x14ac:dyDescent="0.35">
      <c r="A314" s="5" t="s">
        <v>820</v>
      </c>
      <c r="B314" s="5" t="s">
        <v>821</v>
      </c>
      <c r="C314" s="11">
        <v>26.4</v>
      </c>
      <c r="D314" s="126"/>
    </row>
    <row r="315" spans="1:4" x14ac:dyDescent="0.35">
      <c r="A315" s="5" t="s">
        <v>822</v>
      </c>
      <c r="B315" s="5" t="s">
        <v>823</v>
      </c>
      <c r="C315" s="11">
        <v>32.200000000000003</v>
      </c>
      <c r="D315" s="126"/>
    </row>
    <row r="316" spans="1:4" x14ac:dyDescent="0.35">
      <c r="A316" s="5" t="s">
        <v>824</v>
      </c>
      <c r="B316" s="5" t="s">
        <v>825</v>
      </c>
      <c r="C316" s="11">
        <v>34.799999999999997</v>
      </c>
      <c r="D316" s="126"/>
    </row>
    <row r="317" spans="1:4" x14ac:dyDescent="0.35">
      <c r="A317" s="5" t="s">
        <v>826</v>
      </c>
      <c r="B317" s="5" t="s">
        <v>827</v>
      </c>
      <c r="C317" s="11">
        <v>25.6</v>
      </c>
      <c r="D317" s="126"/>
    </row>
    <row r="318" spans="1:4" x14ac:dyDescent="0.35">
      <c r="A318" s="5" t="s">
        <v>828</v>
      </c>
      <c r="B318" s="5" t="s">
        <v>829</v>
      </c>
      <c r="C318" s="11">
        <v>54.7</v>
      </c>
      <c r="D318" s="126"/>
    </row>
    <row r="319" spans="1:4" x14ac:dyDescent="0.35">
      <c r="A319" s="5" t="s">
        <v>830</v>
      </c>
      <c r="B319" s="5" t="s">
        <v>831</v>
      </c>
      <c r="C319" s="11">
        <v>36.200000000000003</v>
      </c>
      <c r="D319" s="126"/>
    </row>
    <row r="320" spans="1:4" x14ac:dyDescent="0.35">
      <c r="A320" s="5" t="s">
        <v>832</v>
      </c>
      <c r="B320" s="5" t="s">
        <v>833</v>
      </c>
      <c r="C320" s="11">
        <v>40.6</v>
      </c>
      <c r="D320" s="126"/>
    </row>
    <row r="321" spans="1:4" x14ac:dyDescent="0.35">
      <c r="A321" s="5" t="s">
        <v>834</v>
      </c>
      <c r="B321" s="5" t="s">
        <v>835</v>
      </c>
      <c r="C321" s="11">
        <v>24.4</v>
      </c>
      <c r="D321" s="126"/>
    </row>
    <row r="322" spans="1:4" x14ac:dyDescent="0.35">
      <c r="A322" s="5" t="s">
        <v>836</v>
      </c>
      <c r="B322" s="5" t="s">
        <v>837</v>
      </c>
      <c r="C322" s="11">
        <v>28.3</v>
      </c>
      <c r="D322" s="126"/>
    </row>
    <row r="323" spans="1:4" x14ac:dyDescent="0.35">
      <c r="A323" s="5" t="s">
        <v>838</v>
      </c>
      <c r="B323" s="5" t="s">
        <v>839</v>
      </c>
      <c r="C323" s="11">
        <v>25.1</v>
      </c>
      <c r="D323" s="126"/>
    </row>
    <row r="324" spans="1:4" x14ac:dyDescent="0.35">
      <c r="A324" s="5" t="s">
        <v>840</v>
      </c>
      <c r="B324" s="5" t="s">
        <v>841</v>
      </c>
      <c r="C324" s="11">
        <v>60.5</v>
      </c>
      <c r="D324" s="126"/>
    </row>
    <row r="325" spans="1:4" x14ac:dyDescent="0.35">
      <c r="A325" s="5" t="s">
        <v>842</v>
      </c>
      <c r="B325" s="5" t="s">
        <v>843</v>
      </c>
      <c r="C325" s="11">
        <v>36.5</v>
      </c>
      <c r="D325" s="126"/>
    </row>
    <row r="326" spans="1:4" x14ac:dyDescent="0.35">
      <c r="A326" s="5" t="s">
        <v>844</v>
      </c>
      <c r="B326" s="5" t="s">
        <v>845</v>
      </c>
      <c r="C326" s="11">
        <v>38.4</v>
      </c>
      <c r="D326" s="126"/>
    </row>
    <row r="327" spans="1:4" x14ac:dyDescent="0.35">
      <c r="A327" s="5" t="s">
        <v>846</v>
      </c>
      <c r="B327" s="5" t="s">
        <v>847</v>
      </c>
      <c r="C327" s="11">
        <v>28</v>
      </c>
      <c r="D327" s="126"/>
    </row>
    <row r="328" spans="1:4" x14ac:dyDescent="0.35">
      <c r="A328" s="5" t="s">
        <v>848</v>
      </c>
      <c r="B328" s="5" t="s">
        <v>849</v>
      </c>
      <c r="C328" s="11">
        <v>27.9</v>
      </c>
      <c r="D328" s="126"/>
    </row>
    <row r="329" spans="1:4" x14ac:dyDescent="0.35">
      <c r="A329" s="5" t="s">
        <v>850</v>
      </c>
      <c r="B329" s="5" t="s">
        <v>851</v>
      </c>
      <c r="C329" s="11">
        <v>36.799999999999997</v>
      </c>
      <c r="D329" s="126"/>
    </row>
    <row r="330" spans="1:4" x14ac:dyDescent="0.35">
      <c r="A330" s="5" t="s">
        <v>852</v>
      </c>
      <c r="B330" s="5" t="s">
        <v>853</v>
      </c>
      <c r="C330" s="11">
        <v>29.7</v>
      </c>
      <c r="D330" s="126"/>
    </row>
    <row r="331" spans="1:4" x14ac:dyDescent="0.35">
      <c r="A331" s="5" t="s">
        <v>854</v>
      </c>
      <c r="B331" s="5" t="s">
        <v>855</v>
      </c>
      <c r="C331" s="11">
        <v>25.9</v>
      </c>
      <c r="D331" s="126"/>
    </row>
    <row r="332" spans="1:4" x14ac:dyDescent="0.35">
      <c r="A332" s="5" t="s">
        <v>856</v>
      </c>
      <c r="B332" s="5" t="s">
        <v>857</v>
      </c>
      <c r="C332" s="11">
        <v>34.6</v>
      </c>
      <c r="D332" s="126"/>
    </row>
    <row r="333" spans="1:4" x14ac:dyDescent="0.35">
      <c r="A333" s="5" t="s">
        <v>858</v>
      </c>
      <c r="B333" s="5" t="s">
        <v>859</v>
      </c>
      <c r="C333" s="11">
        <v>35.200000000000003</v>
      </c>
      <c r="D333" s="126"/>
    </row>
    <row r="334" spans="1:4" x14ac:dyDescent="0.35">
      <c r="A334" s="5" t="s">
        <v>860</v>
      </c>
      <c r="B334" s="5" t="s">
        <v>861</v>
      </c>
      <c r="C334" s="11">
        <v>32.799999999999997</v>
      </c>
      <c r="D334" s="126"/>
    </row>
    <row r="335" spans="1:4" x14ac:dyDescent="0.35">
      <c r="A335" s="5" t="s">
        <v>862</v>
      </c>
      <c r="B335" s="5" t="s">
        <v>863</v>
      </c>
      <c r="C335" s="11">
        <v>43</v>
      </c>
      <c r="D335" s="126"/>
    </row>
    <row r="336" spans="1:4" x14ac:dyDescent="0.35">
      <c r="A336" s="5" t="s">
        <v>864</v>
      </c>
      <c r="B336" s="5" t="s">
        <v>865</v>
      </c>
      <c r="C336" s="11">
        <v>38.200000000000003</v>
      </c>
      <c r="D336" s="126"/>
    </row>
    <row r="337" spans="1:4" x14ac:dyDescent="0.35">
      <c r="A337" s="5" t="s">
        <v>866</v>
      </c>
      <c r="B337" s="5" t="s">
        <v>867</v>
      </c>
      <c r="C337" s="11">
        <v>35.200000000000003</v>
      </c>
      <c r="D337" s="126"/>
    </row>
    <row r="338" spans="1:4" x14ac:dyDescent="0.35">
      <c r="A338" s="5" t="s">
        <v>868</v>
      </c>
      <c r="B338" s="5" t="s">
        <v>869</v>
      </c>
      <c r="C338" s="11">
        <v>25.8</v>
      </c>
      <c r="D338" s="126"/>
    </row>
    <row r="339" spans="1:4" x14ac:dyDescent="0.35">
      <c r="A339" s="5" t="s">
        <v>870</v>
      </c>
      <c r="B339" s="5" t="s">
        <v>871</v>
      </c>
      <c r="C339" s="11">
        <v>29.5</v>
      </c>
      <c r="D339" s="126"/>
    </row>
    <row r="340" spans="1:4" x14ac:dyDescent="0.35">
      <c r="A340" s="5" t="s">
        <v>872</v>
      </c>
      <c r="B340" s="5" t="s">
        <v>873</v>
      </c>
      <c r="C340" s="11">
        <v>43.5</v>
      </c>
      <c r="D340" s="126"/>
    </row>
    <row r="341" spans="1:4" x14ac:dyDescent="0.35">
      <c r="A341" s="5" t="s">
        <v>874</v>
      </c>
      <c r="B341" s="5" t="s">
        <v>875</v>
      </c>
      <c r="C341" s="11">
        <v>25.2</v>
      </c>
      <c r="D341" s="126"/>
    </row>
    <row r="342" spans="1:4" x14ac:dyDescent="0.35">
      <c r="A342" s="5" t="s">
        <v>876</v>
      </c>
      <c r="B342" s="5" t="s">
        <v>877</v>
      </c>
      <c r="C342" s="11">
        <v>35.5</v>
      </c>
      <c r="D342" s="126"/>
    </row>
    <row r="343" spans="1:4" x14ac:dyDescent="0.35">
      <c r="A343" s="5" t="s">
        <v>878</v>
      </c>
      <c r="B343" s="5" t="s">
        <v>879</v>
      </c>
      <c r="C343" s="11">
        <v>29</v>
      </c>
      <c r="D343" s="126"/>
    </row>
    <row r="344" spans="1:4" x14ac:dyDescent="0.35">
      <c r="A344" s="5" t="s">
        <v>880</v>
      </c>
      <c r="B344" s="5" t="s">
        <v>881</v>
      </c>
      <c r="C344" s="11">
        <v>31.1</v>
      </c>
      <c r="D344" s="126"/>
    </row>
    <row r="345" spans="1:4" x14ac:dyDescent="0.35">
      <c r="A345" s="5" t="s">
        <v>882</v>
      </c>
      <c r="B345" s="5" t="s">
        <v>883</v>
      </c>
      <c r="C345" s="11">
        <v>36.1</v>
      </c>
      <c r="D345" s="126"/>
    </row>
    <row r="346" spans="1:4" x14ac:dyDescent="0.35">
      <c r="A346" s="5" t="s">
        <v>884</v>
      </c>
      <c r="B346" s="5" t="s">
        <v>885</v>
      </c>
      <c r="C346" s="11">
        <v>31.5</v>
      </c>
      <c r="D346" s="126"/>
    </row>
    <row r="347" spans="1:4" x14ac:dyDescent="0.35">
      <c r="A347" s="5" t="s">
        <v>886</v>
      </c>
      <c r="B347" s="5" t="s">
        <v>887</v>
      </c>
      <c r="C347" s="11">
        <v>31.8</v>
      </c>
      <c r="D347" s="126"/>
    </row>
    <row r="348" spans="1:4" x14ac:dyDescent="0.35">
      <c r="A348" s="5" t="s">
        <v>888</v>
      </c>
      <c r="B348" s="5" t="s">
        <v>889</v>
      </c>
      <c r="C348" s="11">
        <v>34.799999999999997</v>
      </c>
      <c r="D348" s="126"/>
    </row>
    <row r="349" spans="1:4" x14ac:dyDescent="0.35">
      <c r="A349" s="5" t="s">
        <v>890</v>
      </c>
      <c r="B349" s="5" t="s">
        <v>891</v>
      </c>
      <c r="C349" s="11">
        <v>52.5</v>
      </c>
      <c r="D349" s="126"/>
    </row>
    <row r="350" spans="1:4" x14ac:dyDescent="0.35">
      <c r="A350" s="5" t="s">
        <v>892</v>
      </c>
      <c r="B350" s="5" t="s">
        <v>893</v>
      </c>
      <c r="C350" s="11">
        <v>27.1</v>
      </c>
      <c r="D350" s="126"/>
    </row>
    <row r="351" spans="1:4" x14ac:dyDescent="0.35">
      <c r="A351" s="5" t="s">
        <v>894</v>
      </c>
      <c r="B351" s="5" t="s">
        <v>895</v>
      </c>
      <c r="C351" s="11">
        <v>30.6</v>
      </c>
      <c r="D351" s="126"/>
    </row>
    <row r="352" spans="1:4" x14ac:dyDescent="0.35">
      <c r="A352" s="5" t="s">
        <v>896</v>
      </c>
      <c r="B352" s="5" t="s">
        <v>897</v>
      </c>
      <c r="C352" s="11">
        <v>39</v>
      </c>
      <c r="D352" s="126"/>
    </row>
    <row r="353" spans="1:4" x14ac:dyDescent="0.35">
      <c r="A353" s="5" t="s">
        <v>898</v>
      </c>
      <c r="B353" s="5" t="s">
        <v>899</v>
      </c>
      <c r="C353" s="11">
        <v>52.9</v>
      </c>
      <c r="D353" s="126"/>
    </row>
    <row r="354" spans="1:4" x14ac:dyDescent="0.35">
      <c r="A354" s="5" t="s">
        <v>900</v>
      </c>
      <c r="B354" s="5" t="s">
        <v>901</v>
      </c>
      <c r="C354" s="11">
        <v>29</v>
      </c>
      <c r="D354" s="126"/>
    </row>
    <row r="355" spans="1:4" x14ac:dyDescent="0.35">
      <c r="A355" s="5" t="s">
        <v>902</v>
      </c>
      <c r="B355" s="5" t="s">
        <v>903</v>
      </c>
      <c r="C355" s="11">
        <v>39</v>
      </c>
      <c r="D355" s="126"/>
    </row>
    <row r="356" spans="1:4" x14ac:dyDescent="0.35">
      <c r="A356" s="5" t="s">
        <v>904</v>
      </c>
      <c r="B356" s="5" t="s">
        <v>905</v>
      </c>
      <c r="C356" s="11">
        <v>47.7</v>
      </c>
      <c r="D356" s="126"/>
    </row>
    <row r="357" spans="1:4" x14ac:dyDescent="0.35">
      <c r="A357" s="5" t="s">
        <v>906</v>
      </c>
      <c r="B357" s="5" t="s">
        <v>907</v>
      </c>
      <c r="C357" s="11">
        <v>27.9</v>
      </c>
      <c r="D357" s="126"/>
    </row>
    <row r="358" spans="1:4" x14ac:dyDescent="0.35">
      <c r="A358" s="5" t="s">
        <v>908</v>
      </c>
      <c r="B358" s="5" t="s">
        <v>909</v>
      </c>
      <c r="C358" s="11">
        <v>32.799999999999997</v>
      </c>
      <c r="D358" s="126"/>
    </row>
    <row r="359" spans="1:4" x14ac:dyDescent="0.35">
      <c r="A359" s="5" t="s">
        <v>910</v>
      </c>
      <c r="B359" s="5" t="s">
        <v>911</v>
      </c>
      <c r="C359" s="11">
        <v>46</v>
      </c>
      <c r="D359" s="126"/>
    </row>
    <row r="360" spans="1:4" x14ac:dyDescent="0.35">
      <c r="A360" s="5" t="s">
        <v>912</v>
      </c>
      <c r="B360" s="5" t="s">
        <v>913</v>
      </c>
      <c r="C360" s="11">
        <v>31.3</v>
      </c>
      <c r="D360" s="126"/>
    </row>
    <row r="361" spans="1:4" x14ac:dyDescent="0.35">
      <c r="A361" s="5" t="s">
        <v>914</v>
      </c>
      <c r="B361" s="5" t="s">
        <v>915</v>
      </c>
      <c r="C361" s="11">
        <v>29.6</v>
      </c>
      <c r="D361" s="126"/>
    </row>
    <row r="362" spans="1:4" x14ac:dyDescent="0.35">
      <c r="A362" s="5" t="s">
        <v>916</v>
      </c>
      <c r="B362" s="5" t="s">
        <v>917</v>
      </c>
      <c r="C362" s="11">
        <v>30.2</v>
      </c>
      <c r="D362" s="126"/>
    </row>
    <row r="363" spans="1:4" x14ac:dyDescent="0.35">
      <c r="A363" s="5" t="s">
        <v>918</v>
      </c>
      <c r="B363" s="5" t="s">
        <v>919</v>
      </c>
      <c r="C363" s="11">
        <v>23.3</v>
      </c>
      <c r="D363" s="126"/>
    </row>
    <row r="364" spans="1:4" x14ac:dyDescent="0.35">
      <c r="A364" s="5" t="s">
        <v>920</v>
      </c>
      <c r="B364" s="5" t="s">
        <v>921</v>
      </c>
      <c r="C364" s="11">
        <v>34.6</v>
      </c>
      <c r="D364" s="126"/>
    </row>
  </sheetData>
  <sheetProtection algorithmName="SHA-512" hashValue="QTEZupwVVVHIaNnRrNy0T6yFTzQIfmNg7GhVQL8KDpMMyaen+JYyxAV/I2iuLvVhP8EWSQqRWSlQXygUYzR4Bw==" saltValue="DAKC/pAmnLSucWM7DlUSdA==" spinCount="100000" sheet="1" objects="1" scenarios="1"/>
  <autoFilter ref="A1:C364" xr:uid="{C983D6F7-CBA6-40D1-80A5-9AFFA32FA2AD}"/>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DECC8-4120-4748-9F7E-6D13D4EC68F0}">
  <sheetPr codeName="Sheet34">
    <tabColor theme="9" tint="0.79998168889431442"/>
  </sheetPr>
  <dimension ref="A1:D364"/>
  <sheetViews>
    <sheetView topLeftCell="A339" zoomScale="75" zoomScaleNormal="75" workbookViewId="0">
      <selection activeCell="O33" sqref="O33"/>
    </sheetView>
  </sheetViews>
  <sheetFormatPr defaultColWidth="8.7265625" defaultRowHeight="14.5" x14ac:dyDescent="0.35"/>
  <cols>
    <col min="1" max="1" width="10.54296875" style="4" bestFit="1" customWidth="1"/>
    <col min="2" max="2" width="33" style="4" bestFit="1" customWidth="1"/>
    <col min="3" max="3" width="48.1796875" style="4" bestFit="1" customWidth="1"/>
    <col min="4" max="4" width="24.26953125" style="4" bestFit="1" customWidth="1"/>
    <col min="5" max="16384" width="8.7265625" style="4"/>
  </cols>
  <sheetData>
    <row r="1" spans="1:4" ht="14.15" customHeight="1" x14ac:dyDescent="0.35">
      <c r="A1" s="2" t="s">
        <v>73</v>
      </c>
      <c r="B1" s="2" t="s">
        <v>71</v>
      </c>
      <c r="C1" s="3" t="s">
        <v>982</v>
      </c>
      <c r="D1" s="16" t="s">
        <v>983</v>
      </c>
    </row>
    <row r="2" spans="1:4" x14ac:dyDescent="0.35">
      <c r="A2" s="5" t="s">
        <v>195</v>
      </c>
      <c r="B2" s="5" t="s">
        <v>196</v>
      </c>
      <c r="C2" s="30">
        <f>INDEX('Productivity-LA_data'!$C:$C,MATCH(B2,'Productivity-LA_data'!$B:$B,0))</f>
        <v>34.4</v>
      </c>
      <c r="D2" s="11">
        <f t="shared" ref="D2:D65" si="0">LN(C2)</f>
        <v>3.5380565643793527</v>
      </c>
    </row>
    <row r="3" spans="1:4" x14ac:dyDescent="0.35">
      <c r="A3" s="5" t="s">
        <v>197</v>
      </c>
      <c r="B3" s="5" t="s">
        <v>198</v>
      </c>
      <c r="C3" s="11">
        <f>INDEX('Productivity-LA_data'!$C:$C,MATCH(B3,'Productivity-LA_data'!$B:$B,0))</f>
        <v>37</v>
      </c>
      <c r="D3" s="11">
        <f t="shared" si="0"/>
        <v>3.6109179126442243</v>
      </c>
    </row>
    <row r="4" spans="1:4" x14ac:dyDescent="0.35">
      <c r="A4" s="5" t="s">
        <v>199</v>
      </c>
      <c r="B4" s="5" t="s">
        <v>200</v>
      </c>
      <c r="C4" s="11">
        <f>INDEX('Productivity-LA_data'!$C:$C,MATCH(B4,'Productivity-LA_data'!$B:$B,0))</f>
        <v>32.700000000000003</v>
      </c>
      <c r="D4" s="11">
        <f t="shared" si="0"/>
        <v>3.487375077903208</v>
      </c>
    </row>
    <row r="5" spans="1:4" x14ac:dyDescent="0.35">
      <c r="A5" s="5" t="s">
        <v>201</v>
      </c>
      <c r="B5" s="5" t="s">
        <v>202</v>
      </c>
      <c r="C5" s="11">
        <f>INDEX('Productivity-LA_data'!$C:$C,MATCH(B5,'Productivity-LA_data'!$B:$B,0))</f>
        <v>26.6</v>
      </c>
      <c r="D5" s="11">
        <f t="shared" si="0"/>
        <v>3.2809112157876537</v>
      </c>
    </row>
    <row r="6" spans="1:4" x14ac:dyDescent="0.35">
      <c r="A6" s="5" t="s">
        <v>203</v>
      </c>
      <c r="B6" s="5" t="s">
        <v>204</v>
      </c>
      <c r="C6" s="11">
        <f>INDEX('Productivity-LA_data'!$C:$C,MATCH(B6,'Productivity-LA_data'!$B:$B,0))</f>
        <v>30.8</v>
      </c>
      <c r="D6" s="11">
        <f t="shared" si="0"/>
        <v>3.427514689979529</v>
      </c>
    </row>
    <row r="7" spans="1:4" x14ac:dyDescent="0.35">
      <c r="A7" s="5" t="s">
        <v>205</v>
      </c>
      <c r="B7" s="5" t="s">
        <v>206</v>
      </c>
      <c r="C7" s="11">
        <f>INDEX('Productivity-LA_data'!$C:$C,MATCH(B7,'Productivity-LA_data'!$B:$B,0))</f>
        <v>32.6</v>
      </c>
      <c r="D7" s="11">
        <f t="shared" si="0"/>
        <v>3.4843122883726618</v>
      </c>
    </row>
    <row r="8" spans="1:4" x14ac:dyDescent="0.35">
      <c r="A8" s="5" t="s">
        <v>207</v>
      </c>
      <c r="B8" s="5" t="s">
        <v>208</v>
      </c>
      <c r="C8" s="11">
        <f>INDEX('Productivity-LA_data'!$C:$C,MATCH(B8,'Productivity-LA_data'!$B:$B,0))</f>
        <v>29.1</v>
      </c>
      <c r="D8" s="11">
        <f t="shared" si="0"/>
        <v>3.3707381741774469</v>
      </c>
    </row>
    <row r="9" spans="1:4" x14ac:dyDescent="0.35">
      <c r="A9" s="5" t="s">
        <v>209</v>
      </c>
      <c r="B9" s="5" t="s">
        <v>210</v>
      </c>
      <c r="C9" s="11">
        <f>INDEX('Productivity-LA_data'!$C:$C,MATCH(B9,'Productivity-LA_data'!$B:$B,0))</f>
        <v>29.8</v>
      </c>
      <c r="D9" s="11">
        <f t="shared" si="0"/>
        <v>3.3945083935113587</v>
      </c>
    </row>
    <row r="10" spans="1:4" x14ac:dyDescent="0.35">
      <c r="A10" s="5" t="s">
        <v>211</v>
      </c>
      <c r="B10" s="5" t="s">
        <v>212</v>
      </c>
      <c r="C10" s="11">
        <f>INDEX('Productivity-LA_data'!$C:$C,MATCH(B10,'Productivity-LA_data'!$B:$B,0))</f>
        <v>30.1</v>
      </c>
      <c r="D10" s="11">
        <f t="shared" si="0"/>
        <v>3.4045251717548299</v>
      </c>
    </row>
    <row r="11" spans="1:4" x14ac:dyDescent="0.35">
      <c r="A11" s="5" t="s">
        <v>213</v>
      </c>
      <c r="B11" s="5" t="s">
        <v>214</v>
      </c>
      <c r="C11" s="11">
        <f>INDEX('Productivity-LA_data'!$C:$C,MATCH(B11,'Productivity-LA_data'!$B:$B,0))</f>
        <v>27.9</v>
      </c>
      <c r="D11" s="11">
        <f t="shared" si="0"/>
        <v>3.3286266888273199</v>
      </c>
    </row>
    <row r="12" spans="1:4" x14ac:dyDescent="0.35">
      <c r="A12" s="5" t="s">
        <v>215</v>
      </c>
      <c r="B12" s="5" t="s">
        <v>216</v>
      </c>
      <c r="C12" s="11">
        <f>INDEX('Productivity-LA_data'!$C:$C,MATCH(B12,'Productivity-LA_data'!$B:$B,0))</f>
        <v>32.299999999999997</v>
      </c>
      <c r="D12" s="11">
        <f t="shared" si="0"/>
        <v>3.475067230228611</v>
      </c>
    </row>
    <row r="13" spans="1:4" x14ac:dyDescent="0.35">
      <c r="A13" s="5" t="s">
        <v>217</v>
      </c>
      <c r="B13" s="5" t="s">
        <v>218</v>
      </c>
      <c r="C13" s="11">
        <f>INDEX('Productivity-LA_data'!$C:$C,MATCH(B13,'Productivity-LA_data'!$B:$B,0))</f>
        <v>36.9</v>
      </c>
      <c r="D13" s="11">
        <f t="shared" si="0"/>
        <v>3.6082115510464816</v>
      </c>
    </row>
    <row r="14" spans="1:4" x14ac:dyDescent="0.35">
      <c r="A14" s="5" t="s">
        <v>219</v>
      </c>
      <c r="B14" s="5" t="s">
        <v>220</v>
      </c>
      <c r="C14" s="11">
        <f>INDEX('Productivity-LA_data'!$C:$C,MATCH(B14,'Productivity-LA_data'!$B:$B,0))</f>
        <v>36.799999999999997</v>
      </c>
      <c r="D14" s="11">
        <f t="shared" si="0"/>
        <v>3.6054978451748854</v>
      </c>
    </row>
    <row r="15" spans="1:4" x14ac:dyDescent="0.35">
      <c r="A15" s="5" t="s">
        <v>221</v>
      </c>
      <c r="B15" s="5" t="s">
        <v>222</v>
      </c>
      <c r="C15" s="11">
        <f>INDEX('Productivity-LA_data'!$C:$C,MATCH(B15,'Productivity-LA_data'!$B:$B,0))</f>
        <v>26.4</v>
      </c>
      <c r="D15" s="11">
        <f t="shared" si="0"/>
        <v>3.2733640101522705</v>
      </c>
    </row>
    <row r="16" spans="1:4" x14ac:dyDescent="0.35">
      <c r="A16" s="5" t="s">
        <v>223</v>
      </c>
      <c r="B16" s="5" t="s">
        <v>224</v>
      </c>
      <c r="C16" s="11">
        <f>INDEX('Productivity-LA_data'!$C:$C,MATCH(B16,'Productivity-LA_data'!$B:$B,0))</f>
        <v>37.9</v>
      </c>
      <c r="D16" s="11">
        <f t="shared" si="0"/>
        <v>3.6349511120883808</v>
      </c>
    </row>
    <row r="17" spans="1:4" x14ac:dyDescent="0.35">
      <c r="A17" s="5" t="s">
        <v>225</v>
      </c>
      <c r="B17" s="5" t="s">
        <v>226</v>
      </c>
      <c r="C17" s="11">
        <f>INDEX('Productivity-LA_data'!$C:$C,MATCH(B17,'Productivity-LA_data'!$B:$B,0))</f>
        <v>38.299999999999997</v>
      </c>
      <c r="D17" s="11">
        <f t="shared" si="0"/>
        <v>3.6454498961866002</v>
      </c>
    </row>
    <row r="18" spans="1:4" x14ac:dyDescent="0.35">
      <c r="A18" s="5" t="s">
        <v>227</v>
      </c>
      <c r="B18" s="5" t="s">
        <v>228</v>
      </c>
      <c r="C18" s="11">
        <f>INDEX('Productivity-LA_data'!$C:$C,MATCH(B18,'Productivity-LA_data'!$B:$B,0))</f>
        <v>47.5</v>
      </c>
      <c r="D18" s="11">
        <f t="shared" si="0"/>
        <v>3.8607297110405954</v>
      </c>
    </row>
    <row r="19" spans="1:4" x14ac:dyDescent="0.35">
      <c r="A19" s="5" t="s">
        <v>229</v>
      </c>
      <c r="B19" s="5" t="s">
        <v>230</v>
      </c>
      <c r="C19" s="11">
        <f>INDEX('Productivity-LA_data'!$C:$C,MATCH(B19,'Productivity-LA_data'!$B:$B,0))</f>
        <v>24.4</v>
      </c>
      <c r="D19" s="11">
        <f t="shared" si="0"/>
        <v>3.1945831322991562</v>
      </c>
    </row>
    <row r="20" spans="1:4" x14ac:dyDescent="0.35">
      <c r="A20" s="5" t="s">
        <v>231</v>
      </c>
      <c r="B20" s="5" t="s">
        <v>232</v>
      </c>
      <c r="C20" s="11">
        <f>INDEX('Productivity-LA_data'!$C:$C,MATCH(B20,'Productivity-LA_data'!$B:$B,0))</f>
        <v>28.7</v>
      </c>
      <c r="D20" s="11">
        <f t="shared" si="0"/>
        <v>3.3568971227655755</v>
      </c>
    </row>
    <row r="21" spans="1:4" x14ac:dyDescent="0.35">
      <c r="A21" s="5" t="s">
        <v>233</v>
      </c>
      <c r="B21" s="5" t="s">
        <v>234</v>
      </c>
      <c r="C21" s="11">
        <f>INDEX('Productivity-LA_data'!$C:$C,MATCH(B21,'Productivity-LA_data'!$B:$B,0))</f>
        <v>31.3</v>
      </c>
      <c r="D21" s="11">
        <f t="shared" si="0"/>
        <v>3.4436180975461075</v>
      </c>
    </row>
    <row r="22" spans="1:4" x14ac:dyDescent="0.35">
      <c r="A22" s="5" t="s">
        <v>235</v>
      </c>
      <c r="B22" s="5" t="s">
        <v>236</v>
      </c>
      <c r="C22" s="11">
        <f>INDEX('Productivity-LA_data'!$C:$C,MATCH(B22,'Productivity-LA_data'!$B:$B,0))</f>
        <v>49.4</v>
      </c>
      <c r="D22" s="11">
        <f t="shared" si="0"/>
        <v>3.8999504241938769</v>
      </c>
    </row>
    <row r="23" spans="1:4" x14ac:dyDescent="0.35">
      <c r="A23" s="5" t="s">
        <v>237</v>
      </c>
      <c r="B23" s="5" t="s">
        <v>238</v>
      </c>
      <c r="C23" s="11">
        <f>INDEX('Productivity-LA_data'!$C:$C,MATCH(B23,'Productivity-LA_data'!$B:$B,0))</f>
        <v>30.6</v>
      </c>
      <c r="D23" s="11">
        <f t="shared" si="0"/>
        <v>3.4210000089583352</v>
      </c>
    </row>
    <row r="24" spans="1:4" x14ac:dyDescent="0.35">
      <c r="A24" s="5" t="s">
        <v>239</v>
      </c>
      <c r="B24" s="5" t="s">
        <v>240</v>
      </c>
      <c r="C24" s="11">
        <f>INDEX('Productivity-LA_data'!$C:$C,MATCH(B24,'Productivity-LA_data'!$B:$B,0))</f>
        <v>36.700000000000003</v>
      </c>
      <c r="D24" s="11">
        <f t="shared" si="0"/>
        <v>3.6027767550605247</v>
      </c>
    </row>
    <row r="25" spans="1:4" x14ac:dyDescent="0.35">
      <c r="A25" s="5" t="s">
        <v>241</v>
      </c>
      <c r="B25" s="5" t="s">
        <v>242</v>
      </c>
      <c r="C25" s="11">
        <f>INDEX('Productivity-LA_data'!$C:$C,MATCH(B25,'Productivity-LA_data'!$B:$B,0))</f>
        <v>27.3</v>
      </c>
      <c r="D25" s="11">
        <f t="shared" si="0"/>
        <v>3.3068867021909143</v>
      </c>
    </row>
    <row r="26" spans="1:4" x14ac:dyDescent="0.35">
      <c r="A26" s="5" t="s">
        <v>243</v>
      </c>
      <c r="B26" s="5" t="s">
        <v>244</v>
      </c>
      <c r="C26" s="11">
        <f>INDEX('Productivity-LA_data'!$C:$C,MATCH(B26,'Productivity-LA_data'!$B:$B,0))</f>
        <v>27.1</v>
      </c>
      <c r="D26" s="11">
        <f t="shared" si="0"/>
        <v>3.2995337278856551</v>
      </c>
    </row>
    <row r="27" spans="1:4" x14ac:dyDescent="0.35">
      <c r="A27" s="5" t="s">
        <v>245</v>
      </c>
      <c r="B27" s="5" t="s">
        <v>246</v>
      </c>
      <c r="C27" s="11">
        <f>INDEX('Productivity-LA_data'!$C:$C,MATCH(B27,'Productivity-LA_data'!$B:$B,0))</f>
        <v>27.8</v>
      </c>
      <c r="D27" s="11">
        <f t="shared" si="0"/>
        <v>3.3250360206965914</v>
      </c>
    </row>
    <row r="28" spans="1:4" x14ac:dyDescent="0.35">
      <c r="A28" s="5" t="s">
        <v>247</v>
      </c>
      <c r="B28" s="5" t="s">
        <v>248</v>
      </c>
      <c r="C28" s="11">
        <f>INDEX('Productivity-LA_data'!$C:$C,MATCH(B28,'Productivity-LA_data'!$B:$B,0))</f>
        <v>41.5</v>
      </c>
      <c r="D28" s="11">
        <f t="shared" si="0"/>
        <v>3.7256934272366524</v>
      </c>
    </row>
    <row r="29" spans="1:4" x14ac:dyDescent="0.35">
      <c r="A29" s="5" t="s">
        <v>249</v>
      </c>
      <c r="B29" s="5" t="s">
        <v>250</v>
      </c>
      <c r="C29" s="11">
        <f>INDEX('Productivity-LA_data'!$C:$C,MATCH(B29,'Productivity-LA_data'!$B:$B,0))</f>
        <v>28.8</v>
      </c>
      <c r="D29" s="11">
        <f t="shared" si="0"/>
        <v>3.3603753871419002</v>
      </c>
    </row>
    <row r="30" spans="1:4" x14ac:dyDescent="0.35">
      <c r="A30" s="5" t="s">
        <v>251</v>
      </c>
      <c r="B30" s="5" t="s">
        <v>252</v>
      </c>
      <c r="C30" s="11">
        <f>INDEX('Productivity-LA_data'!$C:$C,MATCH(B30,'Productivity-LA_data'!$B:$B,0))</f>
        <v>25.9</v>
      </c>
      <c r="D30" s="11">
        <f t="shared" si="0"/>
        <v>3.2542429687054919</v>
      </c>
    </row>
    <row r="31" spans="1:4" x14ac:dyDescent="0.35">
      <c r="A31" s="5" t="s">
        <v>253</v>
      </c>
      <c r="B31" s="5" t="s">
        <v>254</v>
      </c>
      <c r="C31" s="11">
        <f>INDEX('Productivity-LA_data'!$C:$C,MATCH(B31,'Productivity-LA_data'!$B:$B,0))</f>
        <v>31.7</v>
      </c>
      <c r="D31" s="11">
        <f t="shared" si="0"/>
        <v>3.4563166808832348</v>
      </c>
    </row>
    <row r="32" spans="1:4" x14ac:dyDescent="0.35">
      <c r="A32" s="5" t="s">
        <v>255</v>
      </c>
      <c r="B32" s="5" t="s">
        <v>256</v>
      </c>
      <c r="C32" s="11">
        <f>INDEX('Productivity-LA_data'!$C:$C,MATCH(B32,'Productivity-LA_data'!$B:$B,0))</f>
        <v>48.1</v>
      </c>
      <c r="D32" s="11">
        <f t="shared" si="0"/>
        <v>3.8732821771117156</v>
      </c>
    </row>
    <row r="33" spans="1:4" x14ac:dyDescent="0.35">
      <c r="A33" s="5" t="s">
        <v>257</v>
      </c>
      <c r="B33" s="5" t="s">
        <v>258</v>
      </c>
      <c r="C33" s="11">
        <f>INDEX('Productivity-LA_data'!$C:$C,MATCH(B33,'Productivity-LA_data'!$B:$B,0))</f>
        <v>27.6</v>
      </c>
      <c r="D33" s="11">
        <f t="shared" si="0"/>
        <v>3.3178157727231046</v>
      </c>
    </row>
    <row r="34" spans="1:4" x14ac:dyDescent="0.35">
      <c r="A34" s="5" t="s">
        <v>259</v>
      </c>
      <c r="B34" s="5" t="s">
        <v>260</v>
      </c>
      <c r="C34" s="11">
        <f>INDEX('Productivity-LA_data'!$C:$C,MATCH(B34,'Productivity-LA_data'!$B:$B,0))</f>
        <v>36.200000000000003</v>
      </c>
      <c r="D34" s="11">
        <f t="shared" si="0"/>
        <v>3.5890591188317256</v>
      </c>
    </row>
    <row r="35" spans="1:4" x14ac:dyDescent="0.35">
      <c r="A35" s="5" t="s">
        <v>261</v>
      </c>
      <c r="B35" s="5" t="s">
        <v>262</v>
      </c>
      <c r="C35" s="11">
        <f>INDEX('Productivity-LA_data'!$C:$C,MATCH(B35,'Productivity-LA_data'!$B:$B,0))</f>
        <v>29.2</v>
      </c>
      <c r="D35" s="11">
        <f t="shared" si="0"/>
        <v>3.3741687092742358</v>
      </c>
    </row>
    <row r="36" spans="1:4" x14ac:dyDescent="0.35">
      <c r="A36" s="5" t="s">
        <v>263</v>
      </c>
      <c r="B36" s="5" t="s">
        <v>264</v>
      </c>
      <c r="C36" s="11">
        <f>INDEX('Productivity-LA_data'!$C:$C,MATCH(B36,'Productivity-LA_data'!$B:$B,0))</f>
        <v>36.799999999999997</v>
      </c>
      <c r="D36" s="11">
        <f t="shared" si="0"/>
        <v>3.6054978451748854</v>
      </c>
    </row>
    <row r="37" spans="1:4" x14ac:dyDescent="0.35">
      <c r="A37" s="5" t="s">
        <v>265</v>
      </c>
      <c r="B37" s="5" t="s">
        <v>266</v>
      </c>
      <c r="C37" s="11">
        <f>INDEX('Productivity-LA_data'!$C:$C,MATCH(B37,'Productivity-LA_data'!$B:$B,0))</f>
        <v>53.6</v>
      </c>
      <c r="D37" s="11">
        <f t="shared" si="0"/>
        <v>3.9815490680767565</v>
      </c>
    </row>
    <row r="38" spans="1:4" x14ac:dyDescent="0.35">
      <c r="A38" s="5" t="s">
        <v>267</v>
      </c>
      <c r="B38" s="5" t="s">
        <v>268</v>
      </c>
      <c r="C38" s="11">
        <f>INDEX('Productivity-LA_data'!$C:$C,MATCH(B38,'Productivity-LA_data'!$B:$B,0))</f>
        <v>32.700000000000003</v>
      </c>
      <c r="D38" s="11">
        <f t="shared" si="0"/>
        <v>3.487375077903208</v>
      </c>
    </row>
    <row r="39" spans="1:4" x14ac:dyDescent="0.35">
      <c r="A39" s="5" t="s">
        <v>269</v>
      </c>
      <c r="B39" s="5" t="s">
        <v>270</v>
      </c>
      <c r="C39" s="11">
        <f>INDEX('Productivity-LA_data'!$C:$C,MATCH(B39,'Productivity-LA_data'!$B:$B,0))</f>
        <v>33.9</v>
      </c>
      <c r="D39" s="11">
        <f t="shared" si="0"/>
        <v>3.5234150143864045</v>
      </c>
    </row>
    <row r="40" spans="1:4" x14ac:dyDescent="0.35">
      <c r="A40" s="5" t="s">
        <v>271</v>
      </c>
      <c r="B40" s="5" t="s">
        <v>272</v>
      </c>
      <c r="C40" s="11">
        <f>INDEX('Productivity-LA_data'!$C:$C,MATCH(B40,'Productivity-LA_data'!$B:$B,0))</f>
        <v>31</v>
      </c>
      <c r="D40" s="11">
        <f t="shared" si="0"/>
        <v>3.4339872044851463</v>
      </c>
    </row>
    <row r="41" spans="1:4" x14ac:dyDescent="0.35">
      <c r="A41" s="5" t="s">
        <v>273</v>
      </c>
      <c r="B41" s="5" t="s">
        <v>274</v>
      </c>
      <c r="C41" s="11">
        <f>INDEX('Productivity-LA_data'!$C:$C,MATCH(B41,'Productivity-LA_data'!$B:$B,0))</f>
        <v>36</v>
      </c>
      <c r="D41" s="11">
        <f t="shared" si="0"/>
        <v>3.5835189384561099</v>
      </c>
    </row>
    <row r="42" spans="1:4" x14ac:dyDescent="0.35">
      <c r="A42" s="5" t="s">
        <v>275</v>
      </c>
      <c r="B42" s="5" t="s">
        <v>276</v>
      </c>
      <c r="C42" s="11">
        <f>INDEX('Productivity-LA_data'!$C:$C,MATCH(B42,'Productivity-LA_data'!$B:$B,0))</f>
        <v>42.6</v>
      </c>
      <c r="D42" s="11">
        <f t="shared" si="0"/>
        <v>3.751854253275325</v>
      </c>
    </row>
    <row r="43" spans="1:4" x14ac:dyDescent="0.35">
      <c r="A43" s="5" t="s">
        <v>277</v>
      </c>
      <c r="B43" s="5" t="s">
        <v>278</v>
      </c>
      <c r="C43" s="11">
        <f>INDEX('Productivity-LA_data'!$C:$C,MATCH(B43,'Productivity-LA_data'!$B:$B,0))</f>
        <v>33.1</v>
      </c>
      <c r="D43" s="11">
        <f t="shared" si="0"/>
        <v>3.4995332823830174</v>
      </c>
    </row>
    <row r="44" spans="1:4" x14ac:dyDescent="0.35">
      <c r="A44" s="5" t="s">
        <v>279</v>
      </c>
      <c r="B44" s="5" t="s">
        <v>280</v>
      </c>
      <c r="C44" s="11">
        <f>INDEX('Productivity-LA_data'!$C:$C,MATCH(B44,'Productivity-LA_data'!$B:$B,0))</f>
        <v>35.799999999999997</v>
      </c>
      <c r="D44" s="11">
        <f t="shared" si="0"/>
        <v>3.5779478934066544</v>
      </c>
    </row>
    <row r="45" spans="1:4" x14ac:dyDescent="0.35">
      <c r="A45" s="5" t="s">
        <v>281</v>
      </c>
      <c r="B45" s="5" t="s">
        <v>282</v>
      </c>
      <c r="C45" s="11">
        <f>INDEX('Productivity-LA_data'!$C:$C,MATCH(B45,'Productivity-LA_data'!$B:$B,0))</f>
        <v>33.700000000000003</v>
      </c>
      <c r="D45" s="11">
        <f t="shared" si="0"/>
        <v>3.5174978373583161</v>
      </c>
    </row>
    <row r="46" spans="1:4" x14ac:dyDescent="0.35">
      <c r="A46" s="5" t="s">
        <v>283</v>
      </c>
      <c r="B46" s="5" t="s">
        <v>284</v>
      </c>
      <c r="C46" s="11">
        <f>INDEX('Productivity-LA_data'!$C:$C,MATCH(B46,'Productivity-LA_data'!$B:$B,0))</f>
        <v>35.9</v>
      </c>
      <c r="D46" s="11">
        <f t="shared" si="0"/>
        <v>3.5807372954942331</v>
      </c>
    </row>
    <row r="47" spans="1:4" x14ac:dyDescent="0.35">
      <c r="A47" s="5" t="s">
        <v>285</v>
      </c>
      <c r="B47" s="5" t="s">
        <v>286</v>
      </c>
      <c r="C47" s="11">
        <f>INDEX('Productivity-LA_data'!$C:$C,MATCH(B47,'Productivity-LA_data'!$B:$B,0))</f>
        <v>30.5</v>
      </c>
      <c r="D47" s="11">
        <f t="shared" si="0"/>
        <v>3.417726683613366</v>
      </c>
    </row>
    <row r="48" spans="1:4" x14ac:dyDescent="0.35">
      <c r="A48" s="5" t="s">
        <v>287</v>
      </c>
      <c r="B48" s="5" t="s">
        <v>288</v>
      </c>
      <c r="C48" s="11">
        <f>INDEX('Productivity-LA_data'!$C:$C,MATCH(B48,'Productivity-LA_data'!$B:$B,0))</f>
        <v>27.6</v>
      </c>
      <c r="D48" s="11">
        <f t="shared" si="0"/>
        <v>3.3178157727231046</v>
      </c>
    </row>
    <row r="49" spans="1:4" x14ac:dyDescent="0.35">
      <c r="A49" s="5" t="s">
        <v>289</v>
      </c>
      <c r="B49" s="5" t="s">
        <v>290</v>
      </c>
      <c r="C49" s="11">
        <f>INDEX('Productivity-LA_data'!$C:$C,MATCH(B49,'Productivity-LA_data'!$B:$B,0))</f>
        <v>31.9</v>
      </c>
      <c r="D49" s="11">
        <f t="shared" si="0"/>
        <v>3.4626060097907989</v>
      </c>
    </row>
    <row r="50" spans="1:4" x14ac:dyDescent="0.35">
      <c r="A50" s="5" t="s">
        <v>291</v>
      </c>
      <c r="B50" s="5" t="s">
        <v>292</v>
      </c>
      <c r="C50" s="11">
        <f>INDEX('Productivity-LA_data'!$C:$C,MATCH(B50,'Productivity-LA_data'!$B:$B,0))</f>
        <v>29.1</v>
      </c>
      <c r="D50" s="11">
        <f t="shared" si="0"/>
        <v>3.3707381741774469</v>
      </c>
    </row>
    <row r="51" spans="1:4" x14ac:dyDescent="0.35">
      <c r="A51" s="5" t="s">
        <v>293</v>
      </c>
      <c r="B51" s="5" t="s">
        <v>294</v>
      </c>
      <c r="C51" s="11">
        <f>INDEX('Productivity-LA_data'!$C:$C,MATCH(B51,'Productivity-LA_data'!$B:$B,0))</f>
        <v>34</v>
      </c>
      <c r="D51" s="11">
        <f t="shared" si="0"/>
        <v>3.5263605246161616</v>
      </c>
    </row>
    <row r="52" spans="1:4" x14ac:dyDescent="0.35">
      <c r="A52" s="5" t="s">
        <v>295</v>
      </c>
      <c r="B52" s="5" t="s">
        <v>296</v>
      </c>
      <c r="C52" s="11">
        <f>INDEX('Productivity-LA_data'!$C:$C,MATCH(B52,'Productivity-LA_data'!$B:$B,0))</f>
        <v>51.3</v>
      </c>
      <c r="D52" s="11">
        <f t="shared" si="0"/>
        <v>3.9376907521767239</v>
      </c>
    </row>
    <row r="53" spans="1:4" x14ac:dyDescent="0.35">
      <c r="A53" s="5" t="s">
        <v>297</v>
      </c>
      <c r="B53" s="5" t="s">
        <v>298</v>
      </c>
      <c r="C53" s="11">
        <f>INDEX('Productivity-LA_data'!$C:$C,MATCH(B53,'Productivity-LA_data'!$B:$B,0))</f>
        <v>28.3</v>
      </c>
      <c r="D53" s="11">
        <f t="shared" si="0"/>
        <v>3.3428618046491918</v>
      </c>
    </row>
    <row r="54" spans="1:4" x14ac:dyDescent="0.35">
      <c r="A54" s="5" t="s">
        <v>299</v>
      </c>
      <c r="B54" s="5" t="s">
        <v>300</v>
      </c>
      <c r="C54" s="11">
        <f>INDEX('Productivity-LA_data'!$C:$C,MATCH(B54,'Productivity-LA_data'!$B:$B,0))</f>
        <v>27.2</v>
      </c>
      <c r="D54" s="11">
        <f t="shared" si="0"/>
        <v>3.3032169733019514</v>
      </c>
    </row>
    <row r="55" spans="1:4" x14ac:dyDescent="0.35">
      <c r="A55" s="5" t="s">
        <v>301</v>
      </c>
      <c r="B55" s="5" t="s">
        <v>302</v>
      </c>
      <c r="C55" s="11">
        <f>INDEX('Productivity-LA_data'!$C:$C,MATCH(B55,'Productivity-LA_data'!$B:$B,0))</f>
        <v>32.6</v>
      </c>
      <c r="D55" s="11">
        <f t="shared" si="0"/>
        <v>3.4843122883726618</v>
      </c>
    </row>
    <row r="56" spans="1:4" x14ac:dyDescent="0.35">
      <c r="A56" s="5" t="s">
        <v>303</v>
      </c>
      <c r="B56" s="5" t="s">
        <v>304</v>
      </c>
      <c r="C56" s="11">
        <f>INDEX('Productivity-LA_data'!$C:$C,MATCH(B56,'Productivity-LA_data'!$B:$B,0))</f>
        <v>30.3</v>
      </c>
      <c r="D56" s="11">
        <f t="shared" si="0"/>
        <v>3.4111477125153233</v>
      </c>
    </row>
    <row r="57" spans="1:4" x14ac:dyDescent="0.35">
      <c r="A57" s="5" t="s">
        <v>305</v>
      </c>
      <c r="B57" s="5" t="s">
        <v>306</v>
      </c>
      <c r="C57" s="11">
        <f>INDEX('Productivity-LA_data'!$C:$C,MATCH(B57,'Productivity-LA_data'!$B:$B,0))</f>
        <v>25.7</v>
      </c>
      <c r="D57" s="11">
        <f t="shared" si="0"/>
        <v>3.2464909919011742</v>
      </c>
    </row>
    <row r="58" spans="1:4" x14ac:dyDescent="0.35">
      <c r="A58" s="5" t="s">
        <v>307</v>
      </c>
      <c r="B58" s="5" t="s">
        <v>308</v>
      </c>
      <c r="C58" s="11">
        <f>INDEX('Productivity-LA_data'!$C:$C,MATCH(B58,'Productivity-LA_data'!$B:$B,0))</f>
        <v>24.8</v>
      </c>
      <c r="D58" s="11">
        <f t="shared" si="0"/>
        <v>3.2108436531709366</v>
      </c>
    </row>
    <row r="59" spans="1:4" x14ac:dyDescent="0.35">
      <c r="A59" s="5" t="s">
        <v>309</v>
      </c>
      <c r="B59" s="5" t="s">
        <v>310</v>
      </c>
      <c r="C59" s="11">
        <f>INDEX('Productivity-LA_data'!$C:$C,MATCH(B59,'Productivity-LA_data'!$B:$B,0))</f>
        <v>32.9</v>
      </c>
      <c r="D59" s="11">
        <f t="shared" si="0"/>
        <v>3.493472657771326</v>
      </c>
    </row>
    <row r="60" spans="1:4" x14ac:dyDescent="0.35">
      <c r="A60" s="5" t="s">
        <v>311</v>
      </c>
      <c r="B60" s="5" t="s">
        <v>312</v>
      </c>
      <c r="C60" s="11">
        <f>INDEX('Productivity-LA_data'!$C:$C,MATCH(B60,'Productivity-LA_data'!$B:$B,0))</f>
        <v>24.7</v>
      </c>
      <c r="D60" s="11">
        <f t="shared" si="0"/>
        <v>3.2068032436339315</v>
      </c>
    </row>
    <row r="61" spans="1:4" x14ac:dyDescent="0.35">
      <c r="A61" s="5" t="s">
        <v>313</v>
      </c>
      <c r="B61" s="5" t="s">
        <v>314</v>
      </c>
      <c r="C61" s="11">
        <f>INDEX('Productivity-LA_data'!$C:$C,MATCH(B61,'Productivity-LA_data'!$B:$B,0))</f>
        <v>32.700000000000003</v>
      </c>
      <c r="D61" s="11">
        <f t="shared" si="0"/>
        <v>3.487375077903208</v>
      </c>
    </row>
    <row r="62" spans="1:4" x14ac:dyDescent="0.35">
      <c r="A62" s="5" t="s">
        <v>315</v>
      </c>
      <c r="B62" s="5" t="s">
        <v>316</v>
      </c>
      <c r="C62" s="11">
        <f>INDEX('Productivity-LA_data'!$C:$C,MATCH(B62,'Productivity-LA_data'!$B:$B,0))</f>
        <v>33.1</v>
      </c>
      <c r="D62" s="11">
        <f t="shared" si="0"/>
        <v>3.4995332823830174</v>
      </c>
    </row>
    <row r="63" spans="1:4" x14ac:dyDescent="0.35">
      <c r="A63" s="5" t="s">
        <v>317</v>
      </c>
      <c r="B63" s="5" t="s">
        <v>318</v>
      </c>
      <c r="C63" s="11">
        <f>INDEX('Productivity-LA_data'!$C:$C,MATCH(B63,'Productivity-LA_data'!$B:$B,0))</f>
        <v>31.3</v>
      </c>
      <c r="D63" s="11">
        <f t="shared" si="0"/>
        <v>3.4436180975461075</v>
      </c>
    </row>
    <row r="64" spans="1:4" x14ac:dyDescent="0.35">
      <c r="A64" s="5" t="s">
        <v>319</v>
      </c>
      <c r="B64" s="5" t="s">
        <v>320</v>
      </c>
      <c r="C64" s="11">
        <f>INDEX('Productivity-LA_data'!$C:$C,MATCH(B64,'Productivity-LA_data'!$B:$B,0))</f>
        <v>35.299999999999997</v>
      </c>
      <c r="D64" s="11">
        <f t="shared" si="0"/>
        <v>3.5638829639392511</v>
      </c>
    </row>
    <row r="65" spans="1:4" x14ac:dyDescent="0.35">
      <c r="A65" s="5" t="s">
        <v>321</v>
      </c>
      <c r="B65" s="5" t="s">
        <v>322</v>
      </c>
      <c r="C65" s="11">
        <f>INDEX('Productivity-LA_data'!$C:$C,MATCH(B65,'Productivity-LA_data'!$B:$B,0))</f>
        <v>40.700000000000003</v>
      </c>
      <c r="D65" s="11">
        <f t="shared" si="0"/>
        <v>3.7062280924485496</v>
      </c>
    </row>
    <row r="66" spans="1:4" x14ac:dyDescent="0.35">
      <c r="A66" s="5" t="s">
        <v>323</v>
      </c>
      <c r="B66" s="5" t="s">
        <v>324</v>
      </c>
      <c r="C66" s="11">
        <f>INDEX('Productivity-LA_data'!$C:$C,MATCH(B66,'Productivity-LA_data'!$B:$B,0))</f>
        <v>35.200000000000003</v>
      </c>
      <c r="D66" s="11">
        <f t="shared" ref="D66:D126" si="1">LN(C66)</f>
        <v>3.5610460826040513</v>
      </c>
    </row>
    <row r="67" spans="1:4" x14ac:dyDescent="0.35">
      <c r="A67" s="5" t="s">
        <v>325</v>
      </c>
      <c r="B67" s="5" t="s">
        <v>326</v>
      </c>
      <c r="C67" s="11">
        <f>INDEX('Productivity-LA_data'!$C:$C,MATCH(B67,'Productivity-LA_data'!$B:$B,0))</f>
        <v>28</v>
      </c>
      <c r="D67" s="11">
        <f t="shared" si="1"/>
        <v>3.3322045101752038</v>
      </c>
    </row>
    <row r="68" spans="1:4" x14ac:dyDescent="0.35">
      <c r="A68" s="5" t="s">
        <v>327</v>
      </c>
      <c r="B68" s="5" t="s">
        <v>328</v>
      </c>
      <c r="C68" s="11">
        <f>INDEX('Productivity-LA_data'!$C:$C,MATCH(B68,'Productivity-LA_data'!$B:$B,0))</f>
        <v>31.2</v>
      </c>
      <c r="D68" s="11">
        <f t="shared" si="1"/>
        <v>3.4404180948154366</v>
      </c>
    </row>
    <row r="69" spans="1:4" x14ac:dyDescent="0.35">
      <c r="A69" s="5" t="s">
        <v>329</v>
      </c>
      <c r="B69" s="5" t="s">
        <v>330</v>
      </c>
      <c r="C69" s="11">
        <f>INDEX('Productivity-LA_data'!$C:$C,MATCH(B69,'Productivity-LA_data'!$B:$B,0))</f>
        <v>28.3</v>
      </c>
      <c r="D69" s="11">
        <f t="shared" si="1"/>
        <v>3.3428618046491918</v>
      </c>
    </row>
    <row r="70" spans="1:4" x14ac:dyDescent="0.35">
      <c r="A70" s="5" t="s">
        <v>331</v>
      </c>
      <c r="B70" s="5" t="s">
        <v>332</v>
      </c>
      <c r="C70" s="11">
        <f>INDEX('Productivity-LA_data'!$C:$C,MATCH(B70,'Productivity-LA_data'!$B:$B,0))</f>
        <v>41.9</v>
      </c>
      <c r="D70" s="11">
        <f t="shared" si="1"/>
        <v>3.735285826928092</v>
      </c>
    </row>
    <row r="71" spans="1:4" x14ac:dyDescent="0.35">
      <c r="A71" s="5" t="s">
        <v>333</v>
      </c>
      <c r="B71" s="5" t="s">
        <v>334</v>
      </c>
      <c r="C71" s="11">
        <f>INDEX('Productivity-LA_data'!$C:$C,MATCH(B71,'Productivity-LA_data'!$B:$B,0))</f>
        <v>57</v>
      </c>
      <c r="D71" s="11">
        <f t="shared" si="1"/>
        <v>4.0430512678345503</v>
      </c>
    </row>
    <row r="72" spans="1:4" x14ac:dyDescent="0.35">
      <c r="A72" s="5" t="s">
        <v>336</v>
      </c>
      <c r="B72" s="5" t="s">
        <v>337</v>
      </c>
      <c r="C72" s="11">
        <f>INDEX('Productivity-LA_data'!$C:$C,MATCH(B72,'Productivity-LA_data'!$B:$B,0))</f>
        <v>45.9</v>
      </c>
      <c r="D72" s="11">
        <f t="shared" si="1"/>
        <v>3.8264651170664994</v>
      </c>
    </row>
    <row r="73" spans="1:4" x14ac:dyDescent="0.35">
      <c r="A73" s="5" t="s">
        <v>338</v>
      </c>
      <c r="B73" s="5" t="s">
        <v>339</v>
      </c>
      <c r="C73" s="11">
        <f>INDEX('Productivity-LA_data'!$C:$C,MATCH(B73,'Productivity-LA_data'!$B:$B,0))</f>
        <v>30.5</v>
      </c>
      <c r="D73" s="11">
        <f t="shared" si="1"/>
        <v>3.417726683613366</v>
      </c>
    </row>
    <row r="74" spans="1:4" x14ac:dyDescent="0.35">
      <c r="A74" s="5" t="s">
        <v>340</v>
      </c>
      <c r="B74" s="5" t="s">
        <v>341</v>
      </c>
      <c r="C74" s="11">
        <f>INDEX('Productivity-LA_data'!$C:$C,MATCH(B74,'Productivity-LA_data'!$B:$B,0))</f>
        <v>24.8</v>
      </c>
      <c r="D74" s="11">
        <f t="shared" si="1"/>
        <v>3.2108436531709366</v>
      </c>
    </row>
    <row r="75" spans="1:4" x14ac:dyDescent="0.35">
      <c r="A75" s="5" t="s">
        <v>342</v>
      </c>
      <c r="B75" s="5" t="s">
        <v>343</v>
      </c>
      <c r="C75" s="11">
        <f>INDEX('Productivity-LA_data'!$C:$C,MATCH(B75,'Productivity-LA_data'!$B:$B,0))</f>
        <v>25.5</v>
      </c>
      <c r="D75" s="11">
        <f t="shared" si="1"/>
        <v>3.2386784521643803</v>
      </c>
    </row>
    <row r="76" spans="1:4" x14ac:dyDescent="0.35">
      <c r="A76" s="5" t="s">
        <v>344</v>
      </c>
      <c r="B76" s="5" t="s">
        <v>345</v>
      </c>
      <c r="C76" s="11">
        <f>INDEX('Productivity-LA_data'!$C:$C,MATCH(B76,'Productivity-LA_data'!$B:$B,0))</f>
        <v>27.2</v>
      </c>
      <c r="D76" s="11">
        <f t="shared" si="1"/>
        <v>3.3032169733019514</v>
      </c>
    </row>
    <row r="77" spans="1:4" x14ac:dyDescent="0.35">
      <c r="A77" s="5" t="s">
        <v>346</v>
      </c>
      <c r="B77" s="5" t="s">
        <v>347</v>
      </c>
      <c r="C77" s="11">
        <f>INDEX('Productivity-LA_data'!$C:$C,MATCH(B77,'Productivity-LA_data'!$B:$B,0))</f>
        <v>45.5</v>
      </c>
      <c r="D77" s="11">
        <f t="shared" si="1"/>
        <v>3.8177123259569048</v>
      </c>
    </row>
    <row r="78" spans="1:4" x14ac:dyDescent="0.35">
      <c r="A78" s="5" t="s">
        <v>348</v>
      </c>
      <c r="B78" s="5" t="s">
        <v>349</v>
      </c>
      <c r="C78" s="11">
        <f>INDEX('Productivity-LA_data'!$C:$C,MATCH(B78,'Productivity-LA_data'!$B:$B,0))</f>
        <v>29</v>
      </c>
      <c r="D78" s="11">
        <f t="shared" si="1"/>
        <v>3.3672958299864741</v>
      </c>
    </row>
    <row r="79" spans="1:4" x14ac:dyDescent="0.35">
      <c r="A79" s="5" t="s">
        <v>350</v>
      </c>
      <c r="B79" s="5" t="s">
        <v>351</v>
      </c>
      <c r="C79" s="11">
        <f>INDEX('Productivity-LA_data'!$C:$C,MATCH(B79,'Productivity-LA_data'!$B:$B,0))</f>
        <v>36.200000000000003</v>
      </c>
      <c r="D79" s="11">
        <f t="shared" si="1"/>
        <v>3.5890591188317256</v>
      </c>
    </row>
    <row r="80" spans="1:4" x14ac:dyDescent="0.35">
      <c r="A80" s="5" t="s">
        <v>352</v>
      </c>
      <c r="B80" s="5" t="s">
        <v>353</v>
      </c>
      <c r="C80" s="11">
        <f>INDEX('Productivity-LA_data'!$C:$C,MATCH(B80,'Productivity-LA_data'!$B:$B,0))</f>
        <v>26.5</v>
      </c>
      <c r="D80" s="11">
        <f t="shared" si="1"/>
        <v>3.2771447329921766</v>
      </c>
    </row>
    <row r="81" spans="1:4" x14ac:dyDescent="0.35">
      <c r="A81" s="5" t="s">
        <v>354</v>
      </c>
      <c r="B81" s="5" t="s">
        <v>355</v>
      </c>
      <c r="C81" s="11">
        <f>INDEX('Productivity-LA_data'!$C:$C,MATCH(B81,'Productivity-LA_data'!$B:$B,0))</f>
        <v>37.1</v>
      </c>
      <c r="D81" s="11">
        <f t="shared" si="1"/>
        <v>3.6136169696133895</v>
      </c>
    </row>
    <row r="82" spans="1:4" x14ac:dyDescent="0.35">
      <c r="A82" s="5" t="s">
        <v>356</v>
      </c>
      <c r="B82" s="5" t="s">
        <v>357</v>
      </c>
      <c r="C82" s="11">
        <f>INDEX('Productivity-LA_data'!$C:$C,MATCH(B82,'Productivity-LA_data'!$B:$B,0))</f>
        <v>43.5</v>
      </c>
      <c r="D82" s="11">
        <f t="shared" si="1"/>
        <v>3.7727609380946383</v>
      </c>
    </row>
    <row r="83" spans="1:4" x14ac:dyDescent="0.35">
      <c r="A83" s="5" t="s">
        <v>358</v>
      </c>
      <c r="B83" s="5" t="s">
        <v>359</v>
      </c>
      <c r="C83" s="11">
        <f>INDEX('Productivity-LA_data'!$C:$C,MATCH(B83,'Productivity-LA_data'!$B:$B,0))</f>
        <v>31.1</v>
      </c>
      <c r="D83" s="11">
        <f t="shared" si="1"/>
        <v>3.4372078191851885</v>
      </c>
    </row>
    <row r="84" spans="1:4" x14ac:dyDescent="0.35">
      <c r="A84" s="5" t="s">
        <v>360</v>
      </c>
      <c r="B84" s="5" t="s">
        <v>361</v>
      </c>
      <c r="C84" s="11">
        <f>INDEX('Productivity-LA_data'!$C:$C,MATCH(B84,'Productivity-LA_data'!$B:$B,0))</f>
        <v>32.700000000000003</v>
      </c>
      <c r="D84" s="11">
        <f t="shared" si="1"/>
        <v>3.487375077903208</v>
      </c>
    </row>
    <row r="85" spans="1:4" ht="15" customHeight="1" x14ac:dyDescent="0.35">
      <c r="A85" s="5" t="s">
        <v>362</v>
      </c>
      <c r="B85" s="5" t="s">
        <v>363</v>
      </c>
      <c r="C85" s="11">
        <f>INDEX('Productivity-LA_data'!$C:$C,MATCH(B85,'Productivity-LA_data'!$B:$B,0))</f>
        <v>38.299999999999997</v>
      </c>
      <c r="D85" s="11">
        <f t="shared" si="1"/>
        <v>3.6454498961866002</v>
      </c>
    </row>
    <row r="86" spans="1:4" x14ac:dyDescent="0.35">
      <c r="A86" s="5" t="s">
        <v>364</v>
      </c>
      <c r="B86" s="5" t="s">
        <v>365</v>
      </c>
      <c r="C86" s="11">
        <f>INDEX('Productivity-LA_data'!$C:$C,MATCH(B86,'Productivity-LA_data'!$B:$B,0))</f>
        <v>25.1</v>
      </c>
      <c r="D86" s="11">
        <f t="shared" si="1"/>
        <v>3.2228678461377385</v>
      </c>
    </row>
    <row r="87" spans="1:4" x14ac:dyDescent="0.35">
      <c r="A87" s="5" t="s">
        <v>366</v>
      </c>
      <c r="B87" s="5" t="s">
        <v>367</v>
      </c>
      <c r="C87" s="11">
        <f>INDEX('Productivity-LA_data'!$C:$C,MATCH(B87,'Productivity-LA_data'!$B:$B,0))</f>
        <v>31.8</v>
      </c>
      <c r="D87" s="11">
        <f t="shared" si="1"/>
        <v>3.459466289786131</v>
      </c>
    </row>
    <row r="88" spans="1:4" x14ac:dyDescent="0.35">
      <c r="A88" s="5" t="s">
        <v>368</v>
      </c>
      <c r="B88" s="5" t="s">
        <v>369</v>
      </c>
      <c r="C88" s="11">
        <f>INDEX('Productivity-LA_data'!$C:$C,MATCH(B88,'Productivity-LA_data'!$B:$B,0))</f>
        <v>24.2</v>
      </c>
      <c r="D88" s="11">
        <f t="shared" si="1"/>
        <v>3.1863526331626408</v>
      </c>
    </row>
    <row r="89" spans="1:4" x14ac:dyDescent="0.35">
      <c r="A89" s="5" t="s">
        <v>370</v>
      </c>
      <c r="B89" s="5" t="s">
        <v>371</v>
      </c>
      <c r="C89" s="11">
        <f>INDEX('Productivity-LA_data'!$C:$C,MATCH(B89,'Productivity-LA_data'!$B:$B,0))</f>
        <v>27.3</v>
      </c>
      <c r="D89" s="11">
        <f t="shared" si="1"/>
        <v>3.3068867021909143</v>
      </c>
    </row>
    <row r="90" spans="1:4" x14ac:dyDescent="0.35">
      <c r="A90" s="5" t="s">
        <v>372</v>
      </c>
      <c r="B90" s="5" t="s">
        <v>373</v>
      </c>
      <c r="C90" s="11">
        <f>INDEX('Productivity-LA_data'!$C:$C,MATCH(B90,'Productivity-LA_data'!$B:$B,0))</f>
        <v>28.6</v>
      </c>
      <c r="D90" s="11">
        <f t="shared" si="1"/>
        <v>3.3534067178258069</v>
      </c>
    </row>
    <row r="91" spans="1:4" x14ac:dyDescent="0.35">
      <c r="A91" s="5" t="s">
        <v>374</v>
      </c>
      <c r="B91" s="5" t="s">
        <v>375</v>
      </c>
      <c r="C91" s="11">
        <f>INDEX('Productivity-LA_data'!$C:$C,MATCH(B91,'Productivity-LA_data'!$B:$B,0))</f>
        <v>38.6</v>
      </c>
      <c r="D91" s="11">
        <f t="shared" si="1"/>
        <v>3.6532522764707851</v>
      </c>
    </row>
    <row r="92" spans="1:4" x14ac:dyDescent="0.35">
      <c r="A92" s="5" t="s">
        <v>376</v>
      </c>
      <c r="B92" s="5" t="s">
        <v>377</v>
      </c>
      <c r="C92" s="11">
        <f>INDEX('Productivity-LA_data'!$C:$C,MATCH(B92,'Productivity-LA_data'!$B:$B,0))</f>
        <v>26.6</v>
      </c>
      <c r="D92" s="11">
        <f t="shared" si="1"/>
        <v>3.2809112157876537</v>
      </c>
    </row>
    <row r="93" spans="1:4" x14ac:dyDescent="0.35">
      <c r="A93" s="5" t="s">
        <v>378</v>
      </c>
      <c r="B93" s="5" t="s">
        <v>379</v>
      </c>
      <c r="C93" s="11">
        <f>INDEX('Productivity-LA_data'!$C:$C,MATCH(B93,'Productivity-LA_data'!$B:$B,0))</f>
        <v>32.4</v>
      </c>
      <c r="D93" s="11">
        <f t="shared" si="1"/>
        <v>3.4781584227982836</v>
      </c>
    </row>
    <row r="94" spans="1:4" x14ac:dyDescent="0.35">
      <c r="A94" s="5" t="s">
        <v>380</v>
      </c>
      <c r="B94" s="5" t="s">
        <v>381</v>
      </c>
      <c r="C94" s="11">
        <f>INDEX('Productivity-LA_data'!$C:$C,MATCH(B94,'Productivity-LA_data'!$B:$B,0))</f>
        <v>30.5</v>
      </c>
      <c r="D94" s="11">
        <f t="shared" si="1"/>
        <v>3.417726683613366</v>
      </c>
    </row>
    <row r="95" spans="1:4" x14ac:dyDescent="0.35">
      <c r="A95" s="5" t="s">
        <v>382</v>
      </c>
      <c r="B95" s="5" t="s">
        <v>383</v>
      </c>
      <c r="C95" s="11">
        <f>INDEX('Productivity-LA_data'!$C:$C,MATCH(B95,'Productivity-LA_data'!$B:$B,0))</f>
        <v>41.4</v>
      </c>
      <c r="D95" s="11">
        <f t="shared" si="1"/>
        <v>3.7232808808312687</v>
      </c>
    </row>
    <row r="96" spans="1:4" x14ac:dyDescent="0.35">
      <c r="A96" s="5" t="s">
        <v>384</v>
      </c>
      <c r="B96" s="5" t="s">
        <v>385</v>
      </c>
      <c r="C96" s="11">
        <f>INDEX('Productivity-LA_data'!$C:$C,MATCH(B96,'Productivity-LA_data'!$B:$B,0))</f>
        <v>27.2</v>
      </c>
      <c r="D96" s="11">
        <f t="shared" si="1"/>
        <v>3.3032169733019514</v>
      </c>
    </row>
    <row r="97" spans="1:4" x14ac:dyDescent="0.35">
      <c r="A97" s="5" t="s">
        <v>386</v>
      </c>
      <c r="B97" s="5" t="s">
        <v>387</v>
      </c>
      <c r="C97" s="11">
        <f>INDEX('Productivity-LA_data'!$C:$C,MATCH(B97,'Productivity-LA_data'!$B:$B,0))</f>
        <v>31.8</v>
      </c>
      <c r="D97" s="11">
        <f t="shared" si="1"/>
        <v>3.459466289786131</v>
      </c>
    </row>
    <row r="98" spans="1:4" x14ac:dyDescent="0.35">
      <c r="A98" s="5" t="s">
        <v>388</v>
      </c>
      <c r="B98" s="5" t="s">
        <v>389</v>
      </c>
      <c r="C98" s="11">
        <f>INDEX('Productivity-LA_data'!$C:$C,MATCH(B98,'Productivity-LA_data'!$B:$B,0))</f>
        <v>30.5</v>
      </c>
      <c r="D98" s="11">
        <f t="shared" si="1"/>
        <v>3.417726683613366</v>
      </c>
    </row>
    <row r="99" spans="1:4" x14ac:dyDescent="0.35">
      <c r="A99" s="5" t="s">
        <v>390</v>
      </c>
      <c r="B99" s="5" t="s">
        <v>391</v>
      </c>
      <c r="C99" s="11">
        <f>INDEX('Productivity-LA_data'!$C:$C,MATCH(B99,'Productivity-LA_data'!$B:$B,0))</f>
        <v>32.4</v>
      </c>
      <c r="D99" s="11">
        <f t="shared" si="1"/>
        <v>3.4781584227982836</v>
      </c>
    </row>
    <row r="100" spans="1:4" x14ac:dyDescent="0.35">
      <c r="A100" s="5" t="s">
        <v>392</v>
      </c>
      <c r="B100" s="5" t="s">
        <v>393</v>
      </c>
      <c r="C100" s="11">
        <f>INDEX('Productivity-LA_data'!$C:$C,MATCH(B100,'Productivity-LA_data'!$B:$B,0))</f>
        <v>32</v>
      </c>
      <c r="D100" s="11">
        <f t="shared" si="1"/>
        <v>3.4657359027997265</v>
      </c>
    </row>
    <row r="101" spans="1:4" x14ac:dyDescent="0.35">
      <c r="A101" s="5" t="s">
        <v>394</v>
      </c>
      <c r="B101" s="5" t="s">
        <v>395</v>
      </c>
      <c r="C101" s="11">
        <f>INDEX('Productivity-LA_data'!$C:$C,MATCH(B101,'Productivity-LA_data'!$B:$B,0))</f>
        <v>29.2</v>
      </c>
      <c r="D101" s="11">
        <f t="shared" si="1"/>
        <v>3.3741687092742358</v>
      </c>
    </row>
    <row r="102" spans="1:4" x14ac:dyDescent="0.35">
      <c r="A102" s="5" t="s">
        <v>396</v>
      </c>
      <c r="B102" s="5" t="s">
        <v>397</v>
      </c>
      <c r="C102" s="11">
        <f>INDEX('Productivity-LA_data'!$C:$C,MATCH(B102,'Productivity-LA_data'!$B:$B,0))</f>
        <v>26</v>
      </c>
      <c r="D102" s="11">
        <f t="shared" si="1"/>
        <v>3.2580965380214821</v>
      </c>
    </row>
    <row r="103" spans="1:4" x14ac:dyDescent="0.35">
      <c r="A103" s="5" t="s">
        <v>398</v>
      </c>
      <c r="B103" s="5" t="s">
        <v>399</v>
      </c>
      <c r="C103" s="11">
        <f>INDEX('Productivity-LA_data'!$C:$C,MATCH(B103,'Productivity-LA_data'!$B:$B,0))</f>
        <v>34.1</v>
      </c>
      <c r="D103" s="11">
        <f t="shared" si="1"/>
        <v>3.529297384289471</v>
      </c>
    </row>
    <row r="104" spans="1:4" x14ac:dyDescent="0.35">
      <c r="A104" s="5" t="s">
        <v>400</v>
      </c>
      <c r="B104" s="5" t="s">
        <v>401</v>
      </c>
      <c r="C104" s="11">
        <f>INDEX('Productivity-LA_data'!$C:$C,MATCH(B104,'Productivity-LA_data'!$B:$B,0))</f>
        <v>32</v>
      </c>
      <c r="D104" s="11">
        <f t="shared" si="1"/>
        <v>3.4657359027997265</v>
      </c>
    </row>
    <row r="105" spans="1:4" x14ac:dyDescent="0.35">
      <c r="A105" s="5" t="s">
        <v>402</v>
      </c>
      <c r="B105" s="5" t="s">
        <v>403</v>
      </c>
      <c r="C105" s="11">
        <f>INDEX('Productivity-LA_data'!$C:$C,MATCH(B105,'Productivity-LA_data'!$B:$B,0))</f>
        <v>31.3</v>
      </c>
      <c r="D105" s="11">
        <f t="shared" si="1"/>
        <v>3.4436180975461075</v>
      </c>
    </row>
    <row r="106" spans="1:4" x14ac:dyDescent="0.35">
      <c r="A106" s="5" t="s">
        <v>404</v>
      </c>
      <c r="B106" s="5" t="s">
        <v>405</v>
      </c>
      <c r="C106" s="11">
        <f>INDEX('Productivity-LA_data'!$C:$C,MATCH(B106,'Productivity-LA_data'!$B:$B,0))</f>
        <v>33.799999999999997</v>
      </c>
      <c r="D106" s="11">
        <f t="shared" si="1"/>
        <v>3.520460802488973</v>
      </c>
    </row>
    <row r="107" spans="1:4" x14ac:dyDescent="0.35">
      <c r="A107" s="5" t="s">
        <v>406</v>
      </c>
      <c r="B107" s="5" t="s">
        <v>407</v>
      </c>
      <c r="C107" s="11">
        <f>INDEX('Productivity-LA_data'!$C:$C,MATCH(B107,'Productivity-LA_data'!$B:$B,0))</f>
        <v>31.4</v>
      </c>
      <c r="D107" s="11">
        <f t="shared" si="1"/>
        <v>3.4468078929142076</v>
      </c>
    </row>
    <row r="108" spans="1:4" x14ac:dyDescent="0.35">
      <c r="A108" s="5" t="s">
        <v>408</v>
      </c>
      <c r="B108" s="5" t="s">
        <v>409</v>
      </c>
      <c r="C108" s="11">
        <f>INDEX('Productivity-LA_data'!$C:$C,MATCH(B108,'Productivity-LA_data'!$B:$B,0))</f>
        <v>27.2</v>
      </c>
      <c r="D108" s="11">
        <f t="shared" si="1"/>
        <v>3.3032169733019514</v>
      </c>
    </row>
    <row r="109" spans="1:4" x14ac:dyDescent="0.35">
      <c r="A109" s="5" t="s">
        <v>410</v>
      </c>
      <c r="B109" s="5" t="s">
        <v>411</v>
      </c>
      <c r="C109" s="11">
        <f>INDEX('Productivity-LA_data'!$C:$C,MATCH(B109,'Productivity-LA_data'!$B:$B,0))</f>
        <v>40.200000000000003</v>
      </c>
      <c r="D109" s="11">
        <f t="shared" si="1"/>
        <v>3.6938669956249757</v>
      </c>
    </row>
    <row r="110" spans="1:4" x14ac:dyDescent="0.35">
      <c r="A110" s="5" t="s">
        <v>412</v>
      </c>
      <c r="B110" s="5" t="s">
        <v>413</v>
      </c>
      <c r="C110" s="11">
        <f>INDEX('Productivity-LA_data'!$C:$C,MATCH(B110,'Productivity-LA_data'!$B:$B,0))</f>
        <v>29.8</v>
      </c>
      <c r="D110" s="11">
        <f t="shared" si="1"/>
        <v>3.3945083935113587</v>
      </c>
    </row>
    <row r="111" spans="1:4" x14ac:dyDescent="0.35">
      <c r="A111" s="5" t="s">
        <v>414</v>
      </c>
      <c r="B111" s="5" t="s">
        <v>415</v>
      </c>
      <c r="C111" s="11">
        <f>INDEX('Productivity-LA_data'!$C:$C,MATCH(B111,'Productivity-LA_data'!$B:$B,0))</f>
        <v>57.1</v>
      </c>
      <c r="D111" s="11">
        <f t="shared" si="1"/>
        <v>4.0448041166619646</v>
      </c>
    </row>
    <row r="112" spans="1:4" x14ac:dyDescent="0.35">
      <c r="A112" s="5" t="s">
        <v>416</v>
      </c>
      <c r="B112" s="5" t="s">
        <v>417</v>
      </c>
      <c r="C112" s="11">
        <f>INDEX('Productivity-LA_data'!$C:$C,MATCH(B112,'Productivity-LA_data'!$B:$B,0))</f>
        <v>42.3</v>
      </c>
      <c r="D112" s="11">
        <f t="shared" si="1"/>
        <v>3.7447870860522321</v>
      </c>
    </row>
    <row r="113" spans="1:4" x14ac:dyDescent="0.35">
      <c r="A113" s="5" t="s">
        <v>418</v>
      </c>
      <c r="B113" s="5" t="s">
        <v>419</v>
      </c>
      <c r="C113" s="11">
        <f>INDEX('Productivity-LA_data'!$C:$C,MATCH(B113,'Productivity-LA_data'!$B:$B,0))</f>
        <v>41.4</v>
      </c>
      <c r="D113" s="11">
        <f t="shared" si="1"/>
        <v>3.7232808808312687</v>
      </c>
    </row>
    <row r="114" spans="1:4" x14ac:dyDescent="0.35">
      <c r="A114" s="5" t="s">
        <v>420</v>
      </c>
      <c r="B114" s="5" t="s">
        <v>421</v>
      </c>
      <c r="C114" s="11">
        <f>INDEX('Productivity-LA_data'!$C:$C,MATCH(B114,'Productivity-LA_data'!$B:$B,0))</f>
        <v>34.5</v>
      </c>
      <c r="D114" s="11">
        <f t="shared" si="1"/>
        <v>3.5409593240373143</v>
      </c>
    </row>
    <row r="115" spans="1:4" x14ac:dyDescent="0.35">
      <c r="A115" s="5" t="s">
        <v>422</v>
      </c>
      <c r="B115" s="5" t="s">
        <v>423</v>
      </c>
      <c r="C115" s="11">
        <f>INDEX('Productivity-LA_data'!$C:$C,MATCH(B115,'Productivity-LA_data'!$B:$B,0))</f>
        <v>24.5</v>
      </c>
      <c r="D115" s="11">
        <f t="shared" si="1"/>
        <v>3.1986731175506815</v>
      </c>
    </row>
    <row r="116" spans="1:4" x14ac:dyDescent="0.35">
      <c r="A116" s="5" t="s">
        <v>424</v>
      </c>
      <c r="B116" s="5" t="s">
        <v>425</v>
      </c>
      <c r="C116" s="11">
        <f>INDEX('Productivity-LA_data'!$C:$C,MATCH(B116,'Productivity-LA_data'!$B:$B,0))</f>
        <v>35.799999999999997</v>
      </c>
      <c r="D116" s="11">
        <f t="shared" si="1"/>
        <v>3.5779478934066544</v>
      </c>
    </row>
    <row r="117" spans="1:4" x14ac:dyDescent="0.35">
      <c r="A117" s="5" t="s">
        <v>426</v>
      </c>
      <c r="B117" s="5" t="s">
        <v>427</v>
      </c>
      <c r="C117" s="11">
        <f>INDEX('Productivity-LA_data'!$C:$C,MATCH(B117,'Productivity-LA_data'!$B:$B,0))</f>
        <v>36.799999999999997</v>
      </c>
      <c r="D117" s="11">
        <f t="shared" si="1"/>
        <v>3.6054978451748854</v>
      </c>
    </row>
    <row r="118" spans="1:4" x14ac:dyDescent="0.35">
      <c r="A118" s="5" t="s">
        <v>428</v>
      </c>
      <c r="B118" s="5" t="s">
        <v>429</v>
      </c>
      <c r="C118" s="11">
        <f>INDEX('Productivity-LA_data'!$C:$C,MATCH(B118,'Productivity-LA_data'!$B:$B,0))</f>
        <v>38</v>
      </c>
      <c r="D118" s="11">
        <f t="shared" si="1"/>
        <v>3.6375861597263857</v>
      </c>
    </row>
    <row r="119" spans="1:4" x14ac:dyDescent="0.35">
      <c r="A119" s="5" t="s">
        <v>430</v>
      </c>
      <c r="B119" s="5" t="s">
        <v>431</v>
      </c>
      <c r="C119" s="11">
        <f>INDEX('Productivity-LA_data'!$C:$C,MATCH(B119,'Productivity-LA_data'!$B:$B,0))</f>
        <v>27.3</v>
      </c>
      <c r="D119" s="11">
        <f t="shared" si="1"/>
        <v>3.3068867021909143</v>
      </c>
    </row>
    <row r="120" spans="1:4" x14ac:dyDescent="0.35">
      <c r="A120" s="5" t="s">
        <v>432</v>
      </c>
      <c r="B120" s="5" t="s">
        <v>433</v>
      </c>
      <c r="C120" s="11">
        <f>INDEX('Productivity-LA_data'!$C:$C,MATCH(B120,'Productivity-LA_data'!$B:$B,0))</f>
        <v>34.799999999999997</v>
      </c>
      <c r="D120" s="11">
        <f t="shared" si="1"/>
        <v>3.5496173867804286</v>
      </c>
    </row>
    <row r="121" spans="1:4" x14ac:dyDescent="0.35">
      <c r="A121" s="5" t="s">
        <v>434</v>
      </c>
      <c r="B121" s="5" t="s">
        <v>435</v>
      </c>
      <c r="C121" s="11">
        <f>INDEX('Productivity-LA_data'!$C:$C,MATCH(B121,'Productivity-LA_data'!$B:$B,0))</f>
        <v>34.799999999999997</v>
      </c>
      <c r="D121" s="11">
        <f t="shared" si="1"/>
        <v>3.5496173867804286</v>
      </c>
    </row>
    <row r="122" spans="1:4" x14ac:dyDescent="0.35">
      <c r="A122" s="5" t="s">
        <v>436</v>
      </c>
      <c r="B122" s="5" t="s">
        <v>437</v>
      </c>
      <c r="C122" s="11">
        <f>INDEX('Productivity-LA_data'!$C:$C,MATCH(B122,'Productivity-LA_data'!$B:$B,0))</f>
        <v>33.6</v>
      </c>
      <c r="D122" s="11">
        <f t="shared" si="1"/>
        <v>3.5145260669691587</v>
      </c>
    </row>
    <row r="123" spans="1:4" x14ac:dyDescent="0.35">
      <c r="A123" s="5" t="s">
        <v>438</v>
      </c>
      <c r="B123" s="5" t="s">
        <v>439</v>
      </c>
      <c r="C123" s="11">
        <f>INDEX('Productivity-LA_data'!$C:$C,MATCH(B123,'Productivity-LA_data'!$B:$B,0))</f>
        <v>34.9</v>
      </c>
      <c r="D123" s="11">
        <f t="shared" si="1"/>
        <v>3.5524868292083815</v>
      </c>
    </row>
    <row r="124" spans="1:4" x14ac:dyDescent="0.35">
      <c r="A124" s="5" t="s">
        <v>440</v>
      </c>
      <c r="B124" s="5" t="s">
        <v>441</v>
      </c>
      <c r="C124" s="11">
        <f>INDEX('Productivity-LA_data'!$C:$C,MATCH(B124,'Productivity-LA_data'!$B:$B,0))</f>
        <v>38.6</v>
      </c>
      <c r="D124" s="11">
        <f t="shared" si="1"/>
        <v>3.6532522764707851</v>
      </c>
    </row>
    <row r="125" spans="1:4" x14ac:dyDescent="0.35">
      <c r="A125" s="5" t="s">
        <v>442</v>
      </c>
      <c r="B125" s="5" t="s">
        <v>443</v>
      </c>
      <c r="C125" s="11">
        <f>INDEX('Productivity-LA_data'!$C:$C,MATCH(B125,'Productivity-LA_data'!$B:$B,0))</f>
        <v>27.1</v>
      </c>
      <c r="D125" s="11">
        <f t="shared" si="1"/>
        <v>3.2995337278856551</v>
      </c>
    </row>
    <row r="126" spans="1:4" x14ac:dyDescent="0.35">
      <c r="A126" s="5" t="s">
        <v>444</v>
      </c>
      <c r="B126" s="5" t="s">
        <v>445</v>
      </c>
      <c r="C126" s="11">
        <f>INDEX('Productivity-LA_data'!$C:$C,MATCH(B126,'Productivity-LA_data'!$B:$B,0))</f>
        <v>29.6</v>
      </c>
      <c r="D126" s="11">
        <f t="shared" si="1"/>
        <v>3.3877743613300146</v>
      </c>
    </row>
    <row r="127" spans="1:4" x14ac:dyDescent="0.35">
      <c r="A127" s="5" t="s">
        <v>446</v>
      </c>
      <c r="B127" s="5" t="s">
        <v>447</v>
      </c>
      <c r="C127" s="11">
        <f>INDEX('Productivity-LA_data'!$C:$C,MATCH(B127,'Productivity-LA_data'!$B:$B,0))</f>
        <v>31.1</v>
      </c>
      <c r="D127" s="11">
        <f t="shared" ref="D127:D189" si="2">LN(C127)</f>
        <v>3.4372078191851885</v>
      </c>
    </row>
    <row r="128" spans="1:4" x14ac:dyDescent="0.35">
      <c r="A128" s="5" t="s">
        <v>448</v>
      </c>
      <c r="B128" s="5" t="s">
        <v>449</v>
      </c>
      <c r="C128" s="11">
        <f>INDEX('Productivity-LA_data'!$C:$C,MATCH(B128,'Productivity-LA_data'!$B:$B,0))</f>
        <v>28.9</v>
      </c>
      <c r="D128" s="11">
        <f t="shared" si="2"/>
        <v>3.3638415951183864</v>
      </c>
    </row>
    <row r="129" spans="1:4" x14ac:dyDescent="0.35">
      <c r="A129" s="5" t="s">
        <v>450</v>
      </c>
      <c r="B129" s="5" t="s">
        <v>451</v>
      </c>
      <c r="C129" s="11">
        <f>INDEX('Productivity-LA_data'!$C:$C,MATCH(B129,'Productivity-LA_data'!$B:$B,0))</f>
        <v>29.3</v>
      </c>
      <c r="D129" s="11">
        <f t="shared" si="2"/>
        <v>3.3775875160230218</v>
      </c>
    </row>
    <row r="130" spans="1:4" x14ac:dyDescent="0.35">
      <c r="A130" s="5" t="s">
        <v>452</v>
      </c>
      <c r="B130" s="5" t="s">
        <v>453</v>
      </c>
      <c r="C130" s="11">
        <f>INDEX('Productivity-LA_data'!$C:$C,MATCH(B130,'Productivity-LA_data'!$B:$B,0))</f>
        <v>30.7</v>
      </c>
      <c r="D130" s="11">
        <f t="shared" si="2"/>
        <v>3.4242626545931514</v>
      </c>
    </row>
    <row r="131" spans="1:4" x14ac:dyDescent="0.35">
      <c r="A131" s="5" t="s">
        <v>454</v>
      </c>
      <c r="B131" s="5" t="s">
        <v>455</v>
      </c>
      <c r="C131" s="11">
        <f>INDEX('Productivity-LA_data'!$C:$C,MATCH(B131,'Productivity-LA_data'!$B:$B,0))</f>
        <v>29</v>
      </c>
      <c r="D131" s="11">
        <f t="shared" si="2"/>
        <v>3.3672958299864741</v>
      </c>
    </row>
    <row r="132" spans="1:4" x14ac:dyDescent="0.35">
      <c r="A132" s="5" t="s">
        <v>456</v>
      </c>
      <c r="B132" s="5" t="s">
        <v>457</v>
      </c>
      <c r="C132" s="11">
        <f>INDEX('Productivity-LA_data'!$C:$C,MATCH(B132,'Productivity-LA_data'!$B:$B,0))</f>
        <v>38.5</v>
      </c>
      <c r="D132" s="11">
        <f t="shared" si="2"/>
        <v>3.6506582412937387</v>
      </c>
    </row>
    <row r="133" spans="1:4" x14ac:dyDescent="0.35">
      <c r="A133" s="5" t="s">
        <v>458</v>
      </c>
      <c r="B133" s="5" t="s">
        <v>459</v>
      </c>
      <c r="C133" s="11">
        <f>INDEX('Productivity-LA_data'!$C:$C,MATCH(B133,'Productivity-LA_data'!$B:$B,0))</f>
        <v>36.1</v>
      </c>
      <c r="D133" s="11">
        <f t="shared" si="2"/>
        <v>3.5862928653388351</v>
      </c>
    </row>
    <row r="134" spans="1:4" x14ac:dyDescent="0.35">
      <c r="A134" s="5" t="s">
        <v>460</v>
      </c>
      <c r="B134" s="5" t="s">
        <v>461</v>
      </c>
      <c r="C134" s="11">
        <f>INDEX('Productivity-LA_data'!$C:$C,MATCH(B134,'Productivity-LA_data'!$B:$B,0))</f>
        <v>25.4</v>
      </c>
      <c r="D134" s="11">
        <f t="shared" si="2"/>
        <v>3.2347491740244907</v>
      </c>
    </row>
    <row r="135" spans="1:4" x14ac:dyDescent="0.35">
      <c r="A135" s="5" t="s">
        <v>462</v>
      </c>
      <c r="B135" s="5" t="s">
        <v>463</v>
      </c>
      <c r="C135" s="11">
        <f>INDEX('Productivity-LA_data'!$C:$C,MATCH(B135,'Productivity-LA_data'!$B:$B,0))</f>
        <v>36.1</v>
      </c>
      <c r="D135" s="11">
        <f t="shared" si="2"/>
        <v>3.5862928653388351</v>
      </c>
    </row>
    <row r="136" spans="1:4" x14ac:dyDescent="0.35">
      <c r="A136" s="5" t="s">
        <v>464</v>
      </c>
      <c r="B136" s="5" t="s">
        <v>465</v>
      </c>
      <c r="C136" s="11">
        <f>INDEX('Productivity-LA_data'!$C:$C,MATCH(B136,'Productivity-LA_data'!$B:$B,0))</f>
        <v>38</v>
      </c>
      <c r="D136" s="11">
        <f t="shared" si="2"/>
        <v>3.6375861597263857</v>
      </c>
    </row>
    <row r="137" spans="1:4" x14ac:dyDescent="0.35">
      <c r="A137" s="5" t="s">
        <v>466</v>
      </c>
      <c r="B137" s="5" t="s">
        <v>467</v>
      </c>
      <c r="C137" s="11">
        <f>INDEX('Productivity-LA_data'!$C:$C,MATCH(B137,'Productivity-LA_data'!$B:$B,0))</f>
        <v>31.9</v>
      </c>
      <c r="D137" s="11">
        <f t="shared" si="2"/>
        <v>3.4626060097907989</v>
      </c>
    </row>
    <row r="138" spans="1:4" x14ac:dyDescent="0.35">
      <c r="A138" s="5" t="s">
        <v>468</v>
      </c>
      <c r="B138" s="5" t="s">
        <v>469</v>
      </c>
      <c r="C138" s="11">
        <f>INDEX('Productivity-LA_data'!$C:$C,MATCH(B138,'Productivity-LA_data'!$B:$B,0))</f>
        <v>45.3</v>
      </c>
      <c r="D138" s="11">
        <f t="shared" si="2"/>
        <v>3.8133070324889884</v>
      </c>
    </row>
    <row r="139" spans="1:4" x14ac:dyDescent="0.35">
      <c r="A139" s="5" t="s">
        <v>470</v>
      </c>
      <c r="B139" s="5" t="s">
        <v>471</v>
      </c>
      <c r="C139" s="11">
        <f>INDEX('Productivity-LA_data'!$C:$C,MATCH(B139,'Productivity-LA_data'!$B:$B,0))</f>
        <v>29.2</v>
      </c>
      <c r="D139" s="11">
        <f t="shared" si="2"/>
        <v>3.3741687092742358</v>
      </c>
    </row>
    <row r="140" spans="1:4" x14ac:dyDescent="0.35">
      <c r="A140" s="5" t="s">
        <v>472</v>
      </c>
      <c r="B140" s="5" t="s">
        <v>473</v>
      </c>
      <c r="C140" s="11">
        <f>INDEX('Productivity-LA_data'!$C:$C,MATCH(B140,'Productivity-LA_data'!$B:$B,0))</f>
        <v>32.1</v>
      </c>
      <c r="D140" s="11">
        <f t="shared" si="2"/>
        <v>3.4688560301359703</v>
      </c>
    </row>
    <row r="141" spans="1:4" x14ac:dyDescent="0.35">
      <c r="A141" s="5" t="s">
        <v>474</v>
      </c>
      <c r="B141" s="5" t="s">
        <v>475</v>
      </c>
      <c r="C141" s="11">
        <f>INDEX('Productivity-LA_data'!$C:$C,MATCH(B141,'Productivity-LA_data'!$B:$B,0))</f>
        <v>32.799999999999997</v>
      </c>
      <c r="D141" s="11">
        <f t="shared" si="2"/>
        <v>3.4904285153900978</v>
      </c>
    </row>
    <row r="142" spans="1:4" x14ac:dyDescent="0.35">
      <c r="A142" s="5" t="s">
        <v>476</v>
      </c>
      <c r="B142" s="5" t="s">
        <v>477</v>
      </c>
      <c r="C142" s="11">
        <f>INDEX('Productivity-LA_data'!$C:$C,MATCH(B142,'Productivity-LA_data'!$B:$B,0))</f>
        <v>30.5</v>
      </c>
      <c r="D142" s="11">
        <f t="shared" si="2"/>
        <v>3.417726683613366</v>
      </c>
    </row>
    <row r="143" spans="1:4" x14ac:dyDescent="0.35">
      <c r="A143" s="5" t="s">
        <v>478</v>
      </c>
      <c r="B143" s="5" t="s">
        <v>479</v>
      </c>
      <c r="C143" s="11">
        <f>INDEX('Productivity-LA_data'!$C:$C,MATCH(B143,'Productivity-LA_data'!$B:$B,0))</f>
        <v>38.4</v>
      </c>
      <c r="D143" s="11">
        <f t="shared" si="2"/>
        <v>3.648057459593681</v>
      </c>
    </row>
    <row r="144" spans="1:4" x14ac:dyDescent="0.35">
      <c r="A144" s="5" t="s">
        <v>480</v>
      </c>
      <c r="B144" s="5" t="s">
        <v>481</v>
      </c>
      <c r="C144" s="11">
        <f>INDEX('Productivity-LA_data'!$C:$C,MATCH(B144,'Productivity-LA_data'!$B:$B,0))</f>
        <v>46.8</v>
      </c>
      <c r="D144" s="11">
        <f t="shared" si="2"/>
        <v>3.8458832029236012</v>
      </c>
    </row>
    <row r="145" spans="1:4" x14ac:dyDescent="0.35">
      <c r="A145" s="5" t="s">
        <v>482</v>
      </c>
      <c r="B145" s="5" t="s">
        <v>483</v>
      </c>
      <c r="C145" s="43">
        <f>INDEX('Productivity-LA_data'!$C:$C,MATCH(B145,'Productivity-LA_data'!$B:$B,0))</f>
        <v>28.3</v>
      </c>
      <c r="D145" s="11">
        <f t="shared" si="2"/>
        <v>3.3428618046491918</v>
      </c>
    </row>
    <row r="146" spans="1:4" x14ac:dyDescent="0.35">
      <c r="A146" s="5" t="s">
        <v>484</v>
      </c>
      <c r="B146" s="5" t="s">
        <v>485</v>
      </c>
      <c r="C146" s="11">
        <f>INDEX('Productivity-LA_data'!$C:$C,MATCH(B146,'Productivity-LA_data'!$B:$B,0))</f>
        <v>26.8</v>
      </c>
      <c r="D146" s="11">
        <f t="shared" si="2"/>
        <v>3.2884018875168111</v>
      </c>
    </row>
    <row r="147" spans="1:4" x14ac:dyDescent="0.35">
      <c r="A147" s="5" t="s">
        <v>486</v>
      </c>
      <c r="B147" s="5" t="s">
        <v>487</v>
      </c>
      <c r="C147" s="11">
        <f>INDEX('Productivity-LA_data'!$C:$C,MATCH(B147,'Productivity-LA_data'!$B:$B,0))</f>
        <v>38.700000000000003</v>
      </c>
      <c r="D147" s="11">
        <f t="shared" si="2"/>
        <v>3.655839600035736</v>
      </c>
    </row>
    <row r="148" spans="1:4" x14ac:dyDescent="0.35">
      <c r="A148" s="5" t="s">
        <v>488</v>
      </c>
      <c r="B148" s="5" t="s">
        <v>489</v>
      </c>
      <c r="C148" s="11">
        <f>INDEX('Productivity-LA_data'!$C:$C,MATCH(B148,'Productivity-LA_data'!$B:$B,0))</f>
        <v>39.9</v>
      </c>
      <c r="D148" s="11">
        <f t="shared" si="2"/>
        <v>3.6863763238958178</v>
      </c>
    </row>
    <row r="149" spans="1:4" x14ac:dyDescent="0.35">
      <c r="A149" s="5" t="s">
        <v>490</v>
      </c>
      <c r="B149" s="5" t="s">
        <v>491</v>
      </c>
      <c r="C149" s="11">
        <f>INDEX('Productivity-LA_data'!$C:$C,MATCH(B149,'Productivity-LA_data'!$B:$B,0))</f>
        <v>23.8</v>
      </c>
      <c r="D149" s="11">
        <f t="shared" si="2"/>
        <v>3.1696855806774291</v>
      </c>
    </row>
    <row r="150" spans="1:4" x14ac:dyDescent="0.35">
      <c r="A150" s="5" t="s">
        <v>492</v>
      </c>
      <c r="B150" s="5" t="s">
        <v>493</v>
      </c>
      <c r="C150" s="11">
        <f>INDEX('Productivity-LA_data'!$C:$C,MATCH(B150,'Productivity-LA_data'!$B:$B,0))</f>
        <v>42.8</v>
      </c>
      <c r="D150" s="11">
        <f t="shared" si="2"/>
        <v>3.7565381025877511</v>
      </c>
    </row>
    <row r="151" spans="1:4" x14ac:dyDescent="0.35">
      <c r="A151" s="5" t="s">
        <v>494</v>
      </c>
      <c r="B151" s="5" t="s">
        <v>495</v>
      </c>
      <c r="C151" s="11">
        <f>INDEX('Productivity-LA_data'!$C:$C,MATCH(B151,'Productivity-LA_data'!$B:$B,0))</f>
        <v>24.7</v>
      </c>
      <c r="D151" s="11">
        <f t="shared" si="2"/>
        <v>3.2068032436339315</v>
      </c>
    </row>
    <row r="152" spans="1:4" x14ac:dyDescent="0.35">
      <c r="A152" s="5" t="s">
        <v>496</v>
      </c>
      <c r="B152" s="5" t="s">
        <v>497</v>
      </c>
      <c r="C152" s="11">
        <f>INDEX('Productivity-LA_data'!$C:$C,MATCH(B152,'Productivity-LA_data'!$B:$B,0))</f>
        <v>32.9</v>
      </c>
      <c r="D152" s="11">
        <f t="shared" si="2"/>
        <v>3.493472657771326</v>
      </c>
    </row>
    <row r="153" spans="1:4" x14ac:dyDescent="0.35">
      <c r="A153" s="5" t="s">
        <v>498</v>
      </c>
      <c r="B153" s="5" t="s">
        <v>499</v>
      </c>
      <c r="C153" s="11">
        <f>INDEX('Productivity-LA_data'!$C:$C,MATCH(B153,'Productivity-LA_data'!$B:$B,0))</f>
        <v>46.9</v>
      </c>
      <c r="D153" s="11">
        <f t="shared" si="2"/>
        <v>3.8480176754522337</v>
      </c>
    </row>
    <row r="154" spans="1:4" x14ac:dyDescent="0.35">
      <c r="A154" s="5" t="s">
        <v>500</v>
      </c>
      <c r="B154" s="5" t="s">
        <v>501</v>
      </c>
      <c r="C154" s="11">
        <f>INDEX('Productivity-LA_data'!$C:$C,MATCH(B154,'Productivity-LA_data'!$B:$B,0))</f>
        <v>32.9</v>
      </c>
      <c r="D154" s="11">
        <f t="shared" si="2"/>
        <v>3.493472657771326</v>
      </c>
    </row>
    <row r="155" spans="1:4" x14ac:dyDescent="0.35">
      <c r="A155" s="5" t="s">
        <v>502</v>
      </c>
      <c r="B155" s="5" t="s">
        <v>503</v>
      </c>
      <c r="C155" s="11">
        <f>INDEX('Productivity-LA_data'!$C:$C,MATCH(B155,'Productivity-LA_data'!$B:$B,0))</f>
        <v>32.6</v>
      </c>
      <c r="D155" s="11">
        <f t="shared" si="2"/>
        <v>3.4843122883726618</v>
      </c>
    </row>
    <row r="156" spans="1:4" x14ac:dyDescent="0.35">
      <c r="A156" s="5" t="s">
        <v>504</v>
      </c>
      <c r="B156" s="5" t="s">
        <v>505</v>
      </c>
      <c r="C156" s="11">
        <f>INDEX('Productivity-LA_data'!$C:$C,MATCH(B156,'Productivity-LA_data'!$B:$B,0))</f>
        <v>60.8</v>
      </c>
      <c r="D156" s="11">
        <f t="shared" si="2"/>
        <v>4.1075897889721213</v>
      </c>
    </row>
    <row r="157" spans="1:4" x14ac:dyDescent="0.35">
      <c r="A157" s="5" t="s">
        <v>506</v>
      </c>
      <c r="B157" s="5" t="s">
        <v>507</v>
      </c>
      <c r="C157" s="11">
        <f>INDEX('Productivity-LA_data'!$C:$C,MATCH(B157,'Productivity-LA_data'!$B:$B,0))</f>
        <v>34.5</v>
      </c>
      <c r="D157" s="11">
        <f t="shared" si="2"/>
        <v>3.5409593240373143</v>
      </c>
    </row>
    <row r="158" spans="1:4" x14ac:dyDescent="0.35">
      <c r="A158" s="5" t="s">
        <v>508</v>
      </c>
      <c r="B158" s="5" t="s">
        <v>509</v>
      </c>
      <c r="C158" s="11">
        <f>INDEX('Productivity-LA_data'!$C:$C,MATCH(B158,'Productivity-LA_data'!$B:$B,0))</f>
        <v>28.5</v>
      </c>
      <c r="D158" s="11">
        <f t="shared" si="2"/>
        <v>3.3499040872746049</v>
      </c>
    </row>
    <row r="159" spans="1:4" x14ac:dyDescent="0.35">
      <c r="A159" s="5" t="s">
        <v>510</v>
      </c>
      <c r="B159" s="5" t="s">
        <v>511</v>
      </c>
      <c r="C159" s="11">
        <f>INDEX('Productivity-LA_data'!$C:$C,MATCH(B159,'Productivity-LA_data'!$B:$B,0))</f>
        <v>30.2</v>
      </c>
      <c r="D159" s="11">
        <f t="shared" si="2"/>
        <v>3.4078419243808238</v>
      </c>
    </row>
    <row r="160" spans="1:4" x14ac:dyDescent="0.35">
      <c r="A160" s="5" t="s">
        <v>512</v>
      </c>
      <c r="B160" s="5" t="s">
        <v>513</v>
      </c>
      <c r="C160" s="11">
        <f>INDEX('Productivity-LA_data'!$C:$C,MATCH(B160,'Productivity-LA_data'!$B:$B,0))</f>
        <v>35.799999999999997</v>
      </c>
      <c r="D160" s="11">
        <f t="shared" si="2"/>
        <v>3.5779478934066544</v>
      </c>
    </row>
    <row r="161" spans="1:4" x14ac:dyDescent="0.35">
      <c r="A161" s="5" t="s">
        <v>514</v>
      </c>
      <c r="B161" s="5" t="s">
        <v>515</v>
      </c>
      <c r="C161" s="11">
        <f>INDEX('Productivity-LA_data'!$C:$C,MATCH(B161,'Productivity-LA_data'!$B:$B,0))</f>
        <v>26.8</v>
      </c>
      <c r="D161" s="11">
        <f t="shared" si="2"/>
        <v>3.2884018875168111</v>
      </c>
    </row>
    <row r="162" spans="1:4" x14ac:dyDescent="0.35">
      <c r="A162" s="5" t="s">
        <v>516</v>
      </c>
      <c r="B162" s="5" t="s">
        <v>517</v>
      </c>
      <c r="C162" s="11">
        <f>INDEX('Productivity-LA_data'!$C:$C,MATCH(B162,'Productivity-LA_data'!$B:$B,0))</f>
        <v>29.6</v>
      </c>
      <c r="D162" s="11">
        <f t="shared" si="2"/>
        <v>3.3877743613300146</v>
      </c>
    </row>
    <row r="163" spans="1:4" x14ac:dyDescent="0.35">
      <c r="A163" s="5" t="s">
        <v>518</v>
      </c>
      <c r="B163" s="5" t="s">
        <v>519</v>
      </c>
      <c r="C163" s="11">
        <f>INDEX('Productivity-LA_data'!$C:$C,MATCH(B163,'Productivity-LA_data'!$B:$B,0))</f>
        <v>39.299999999999997</v>
      </c>
      <c r="D163" s="11">
        <f t="shared" si="2"/>
        <v>3.6712245188752153</v>
      </c>
    </row>
    <row r="164" spans="1:4" x14ac:dyDescent="0.35">
      <c r="A164" s="5" t="s">
        <v>520</v>
      </c>
      <c r="B164" s="5" t="s">
        <v>521</v>
      </c>
      <c r="C164" s="11">
        <f>INDEX('Productivity-LA_data'!$C:$C,MATCH(B164,'Productivity-LA_data'!$B:$B,0))</f>
        <v>46.1</v>
      </c>
      <c r="D164" s="11">
        <f t="shared" si="2"/>
        <v>3.8308129500026027</v>
      </c>
    </row>
    <row r="165" spans="1:4" x14ac:dyDescent="0.35">
      <c r="A165" s="5" t="s">
        <v>522</v>
      </c>
      <c r="B165" s="5" t="s">
        <v>523</v>
      </c>
      <c r="C165" s="11">
        <f>INDEX('Productivity-LA_data'!$C:$C,MATCH(B165,'Productivity-LA_data'!$B:$B,0))</f>
        <v>40.299999999999997</v>
      </c>
      <c r="D165" s="11">
        <f t="shared" si="2"/>
        <v>3.6963514689526371</v>
      </c>
    </row>
    <row r="166" spans="1:4" x14ac:dyDescent="0.35">
      <c r="A166" s="5" t="s">
        <v>524</v>
      </c>
      <c r="B166" s="5" t="s">
        <v>525</v>
      </c>
      <c r="C166" s="11">
        <f>INDEX('Productivity-LA_data'!$C:$C,MATCH(B166,'Productivity-LA_data'!$B:$B,0))</f>
        <v>30.6</v>
      </c>
      <c r="D166" s="11">
        <f t="shared" si="2"/>
        <v>3.4210000089583352</v>
      </c>
    </row>
    <row r="167" spans="1:4" x14ac:dyDescent="0.35">
      <c r="A167" s="5" t="s">
        <v>526</v>
      </c>
      <c r="B167" s="5" t="s">
        <v>527</v>
      </c>
      <c r="C167" s="11">
        <f>INDEX('Productivity-LA_data'!$C:$C,MATCH(B167,'Productivity-LA_data'!$B:$B,0))</f>
        <v>28.9</v>
      </c>
      <c r="D167" s="11">
        <f t="shared" si="2"/>
        <v>3.3638415951183864</v>
      </c>
    </row>
    <row r="168" spans="1:4" x14ac:dyDescent="0.35">
      <c r="A168" s="5" t="s">
        <v>528</v>
      </c>
      <c r="B168" s="5" t="s">
        <v>529</v>
      </c>
      <c r="C168" s="11">
        <f>INDEX('Productivity-LA_data'!$C:$C,MATCH(B168,'Productivity-LA_data'!$B:$B,0))</f>
        <v>37.1</v>
      </c>
      <c r="D168" s="11">
        <f t="shared" si="2"/>
        <v>3.6136169696133895</v>
      </c>
    </row>
    <row r="169" spans="1:4" x14ac:dyDescent="0.35">
      <c r="A169" s="5" t="s">
        <v>530</v>
      </c>
      <c r="B169" s="5" t="s">
        <v>531</v>
      </c>
      <c r="C169" s="11">
        <f>INDEX('Productivity-LA_data'!$C:$C,MATCH(B169,'Productivity-LA_data'!$B:$B,0))</f>
        <v>26.7</v>
      </c>
      <c r="D169" s="11">
        <f t="shared" si="2"/>
        <v>3.2846635654062037</v>
      </c>
    </row>
    <row r="170" spans="1:4" x14ac:dyDescent="0.35">
      <c r="A170" s="5" t="s">
        <v>532</v>
      </c>
      <c r="B170" s="5" t="s">
        <v>533</v>
      </c>
      <c r="C170" s="11">
        <f>INDEX('Productivity-LA_data'!$C:$C,MATCH(B170,'Productivity-LA_data'!$B:$B,0))</f>
        <v>32.1</v>
      </c>
      <c r="D170" s="11">
        <f t="shared" si="2"/>
        <v>3.4688560301359703</v>
      </c>
    </row>
    <row r="171" spans="1:4" x14ac:dyDescent="0.35">
      <c r="A171" s="5" t="s">
        <v>534</v>
      </c>
      <c r="B171" s="5" t="s">
        <v>535</v>
      </c>
      <c r="C171" s="11">
        <f>INDEX('Productivity-LA_data'!$C:$C,MATCH(B171,'Productivity-LA_data'!$B:$B,0))</f>
        <v>46.6</v>
      </c>
      <c r="D171" s="11">
        <f t="shared" si="2"/>
        <v>3.8416005411316001</v>
      </c>
    </row>
    <row r="172" spans="1:4" x14ac:dyDescent="0.35">
      <c r="A172" s="5" t="s">
        <v>536</v>
      </c>
      <c r="B172" s="5" t="s">
        <v>537</v>
      </c>
      <c r="C172" s="11">
        <f>INDEX('Productivity-LA_data'!$C:$C,MATCH(B172,'Productivity-LA_data'!$B:$B,0))</f>
        <v>30.3</v>
      </c>
      <c r="D172" s="11">
        <f t="shared" si="2"/>
        <v>3.4111477125153233</v>
      </c>
    </row>
    <row r="173" spans="1:4" x14ac:dyDescent="0.35">
      <c r="A173" s="5" t="s">
        <v>538</v>
      </c>
      <c r="B173" s="5" t="s">
        <v>539</v>
      </c>
      <c r="C173" s="11">
        <f>INDEX('Productivity-LA_data'!$C:$C,MATCH(B173,'Productivity-LA_data'!$B:$B,0))</f>
        <v>33.4</v>
      </c>
      <c r="D173" s="11">
        <f t="shared" si="2"/>
        <v>3.5085558999826545</v>
      </c>
    </row>
    <row r="174" spans="1:4" x14ac:dyDescent="0.35">
      <c r="A174" s="5" t="s">
        <v>540</v>
      </c>
      <c r="B174" s="5" t="s">
        <v>541</v>
      </c>
      <c r="C174" s="11">
        <f>INDEX('Productivity-LA_data'!$C:$C,MATCH(B174,'Productivity-LA_data'!$B:$B,0))</f>
        <v>31</v>
      </c>
      <c r="D174" s="11">
        <f t="shared" si="2"/>
        <v>3.4339872044851463</v>
      </c>
    </row>
    <row r="175" spans="1:4" x14ac:dyDescent="0.35">
      <c r="A175" s="5" t="s">
        <v>542</v>
      </c>
      <c r="B175" s="5" t="s">
        <v>543</v>
      </c>
      <c r="C175" s="11">
        <f>INDEX('Productivity-LA_data'!$C:$C,MATCH(B175,'Productivity-LA_data'!$B:$B,0))</f>
        <v>27.5</v>
      </c>
      <c r="D175" s="11">
        <f t="shared" si="2"/>
        <v>3.3141860046725258</v>
      </c>
    </row>
    <row r="176" spans="1:4" x14ac:dyDescent="0.35">
      <c r="A176" s="5" t="s">
        <v>544</v>
      </c>
      <c r="B176" s="5" t="s">
        <v>545</v>
      </c>
      <c r="C176" s="11">
        <f>INDEX('Productivity-LA_data'!$C:$C,MATCH(B176,'Productivity-LA_data'!$B:$B,0))</f>
        <v>29</v>
      </c>
      <c r="D176" s="11">
        <f t="shared" si="2"/>
        <v>3.3672958299864741</v>
      </c>
    </row>
    <row r="177" spans="1:4" x14ac:dyDescent="0.35">
      <c r="A177" s="5" t="s">
        <v>546</v>
      </c>
      <c r="B177" s="5" t="s">
        <v>547</v>
      </c>
      <c r="C177" s="11">
        <f>INDEX('Productivity-LA_data'!$C:$C,MATCH(B177,'Productivity-LA_data'!$B:$B,0))</f>
        <v>28.2</v>
      </c>
      <c r="D177" s="11">
        <f t="shared" si="2"/>
        <v>3.3393219779440679</v>
      </c>
    </row>
    <row r="178" spans="1:4" x14ac:dyDescent="0.35">
      <c r="A178" s="5" t="s">
        <v>548</v>
      </c>
      <c r="B178" s="5" t="s">
        <v>549</v>
      </c>
      <c r="C178" s="11">
        <f>INDEX('Productivity-LA_data'!$C:$C,MATCH(B178,'Productivity-LA_data'!$B:$B,0))</f>
        <v>29.8</v>
      </c>
      <c r="D178" s="11">
        <f t="shared" si="2"/>
        <v>3.3945083935113587</v>
      </c>
    </row>
    <row r="179" spans="1:4" x14ac:dyDescent="0.35">
      <c r="A179" s="5" t="s">
        <v>550</v>
      </c>
      <c r="B179" s="5" t="s">
        <v>551</v>
      </c>
      <c r="C179" s="11">
        <f>INDEX('Productivity-LA_data'!$C:$C,MATCH(B179,'Productivity-LA_data'!$B:$B,0))</f>
        <v>29.9</v>
      </c>
      <c r="D179" s="11">
        <f t="shared" si="2"/>
        <v>3.3978584803966405</v>
      </c>
    </row>
    <row r="180" spans="1:4" x14ac:dyDescent="0.35">
      <c r="A180" s="5" t="s">
        <v>552</v>
      </c>
      <c r="B180" s="5" t="s">
        <v>553</v>
      </c>
      <c r="C180" s="11">
        <f>INDEX('Productivity-LA_data'!$C:$C,MATCH(B180,'Productivity-LA_data'!$B:$B,0))</f>
        <v>36.299999999999997</v>
      </c>
      <c r="D180" s="11">
        <f t="shared" si="2"/>
        <v>3.591817741270805</v>
      </c>
    </row>
    <row r="181" spans="1:4" x14ac:dyDescent="0.35">
      <c r="A181" s="5" t="s">
        <v>554</v>
      </c>
      <c r="B181" s="5" t="s">
        <v>555</v>
      </c>
      <c r="C181" s="11">
        <f>INDEX('Productivity-LA_data'!$C:$C,MATCH(B181,'Productivity-LA_data'!$B:$B,0))</f>
        <v>32.200000000000003</v>
      </c>
      <c r="D181" s="11">
        <f t="shared" si="2"/>
        <v>3.4719664525503626</v>
      </c>
    </row>
    <row r="182" spans="1:4" x14ac:dyDescent="0.35">
      <c r="A182" s="5" t="s">
        <v>556</v>
      </c>
      <c r="B182" s="5" t="s">
        <v>557</v>
      </c>
      <c r="C182" s="11">
        <f>INDEX('Productivity-LA_data'!$C:$C,MATCH(B182,'Productivity-LA_data'!$B:$B,0))</f>
        <v>28.2</v>
      </c>
      <c r="D182" s="11">
        <f t="shared" si="2"/>
        <v>3.3393219779440679</v>
      </c>
    </row>
    <row r="183" spans="1:4" x14ac:dyDescent="0.35">
      <c r="A183" s="5" t="s">
        <v>558</v>
      </c>
      <c r="B183" s="5" t="s">
        <v>559</v>
      </c>
      <c r="C183" s="11">
        <f>INDEX('Productivity-LA_data'!$C:$C,MATCH(B183,'Productivity-LA_data'!$B:$B,0))</f>
        <v>31.3</v>
      </c>
      <c r="D183" s="11">
        <f t="shared" si="2"/>
        <v>3.4436180975461075</v>
      </c>
    </row>
    <row r="184" spans="1:4" x14ac:dyDescent="0.35">
      <c r="A184" s="5" t="s">
        <v>560</v>
      </c>
      <c r="B184" s="5" t="s">
        <v>561</v>
      </c>
      <c r="C184" s="11">
        <f>INDEX('Productivity-LA_data'!$C:$C,MATCH(B184,'Productivity-LA_data'!$B:$B,0))</f>
        <v>33.4</v>
      </c>
      <c r="D184" s="11">
        <f t="shared" si="2"/>
        <v>3.5085558999826545</v>
      </c>
    </row>
    <row r="185" spans="1:4" x14ac:dyDescent="0.35">
      <c r="A185" s="5" t="s">
        <v>562</v>
      </c>
      <c r="B185" s="5" t="s">
        <v>563</v>
      </c>
      <c r="C185" s="11">
        <f>INDEX('Productivity-LA_data'!$C:$C,MATCH(B185,'Productivity-LA_data'!$B:$B,0))</f>
        <v>24.6</v>
      </c>
      <c r="D185" s="11">
        <f t="shared" si="2"/>
        <v>3.202746442938317</v>
      </c>
    </row>
    <row r="186" spans="1:4" x14ac:dyDescent="0.35">
      <c r="A186" s="5" t="s">
        <v>564</v>
      </c>
      <c r="B186" s="5" t="s">
        <v>565</v>
      </c>
      <c r="C186" s="11">
        <f>INDEX('Productivity-LA_data'!$C:$C,MATCH(B186,'Productivity-LA_data'!$B:$B,0))</f>
        <v>36.6</v>
      </c>
      <c r="D186" s="11">
        <f t="shared" si="2"/>
        <v>3.6000482404073204</v>
      </c>
    </row>
    <row r="187" spans="1:4" x14ac:dyDescent="0.35">
      <c r="A187" s="5" t="s">
        <v>566</v>
      </c>
      <c r="B187" s="5" t="s">
        <v>567</v>
      </c>
      <c r="C187" s="11">
        <f>INDEX('Productivity-LA_data'!$C:$C,MATCH(B187,'Productivity-LA_data'!$B:$B,0))</f>
        <v>33.5</v>
      </c>
      <c r="D187" s="11">
        <f t="shared" si="2"/>
        <v>3.5115454388310208</v>
      </c>
    </row>
    <row r="188" spans="1:4" x14ac:dyDescent="0.35">
      <c r="A188" s="5" t="s">
        <v>568</v>
      </c>
      <c r="B188" s="5" t="s">
        <v>569</v>
      </c>
      <c r="C188" s="11">
        <f>INDEX('Productivity-LA_data'!$C:$C,MATCH(B188,'Productivity-LA_data'!$B:$B,0))</f>
        <v>25.2</v>
      </c>
      <c r="D188" s="11">
        <f t="shared" si="2"/>
        <v>3.2268439945173775</v>
      </c>
    </row>
    <row r="189" spans="1:4" x14ac:dyDescent="0.35">
      <c r="A189" s="5" t="s">
        <v>570</v>
      </c>
      <c r="B189" s="5" t="s">
        <v>571</v>
      </c>
      <c r="C189" s="11">
        <f>INDEX('Productivity-LA_data'!$C:$C,MATCH(B189,'Productivity-LA_data'!$B:$B,0))</f>
        <v>28.8</v>
      </c>
      <c r="D189" s="11">
        <f t="shared" si="2"/>
        <v>3.3603753871419002</v>
      </c>
    </row>
    <row r="190" spans="1:4" x14ac:dyDescent="0.35">
      <c r="A190" s="5" t="s">
        <v>572</v>
      </c>
      <c r="B190" s="5" t="s">
        <v>573</v>
      </c>
      <c r="C190" s="11">
        <f>INDEX('Productivity-LA_data'!$C:$C,MATCH(B190,'Productivity-LA_data'!$B:$B,0))</f>
        <v>36.799999999999997</v>
      </c>
      <c r="D190" s="11">
        <f t="shared" ref="D190:D252" si="3">LN(C190)</f>
        <v>3.6054978451748854</v>
      </c>
    </row>
    <row r="191" spans="1:4" x14ac:dyDescent="0.35">
      <c r="A191" s="5" t="s">
        <v>574</v>
      </c>
      <c r="B191" s="5" t="s">
        <v>575</v>
      </c>
      <c r="C191" s="11">
        <f>INDEX('Productivity-LA_data'!$C:$C,MATCH(B191,'Productivity-LA_data'!$B:$B,0))</f>
        <v>27.6</v>
      </c>
      <c r="D191" s="11">
        <f t="shared" si="3"/>
        <v>3.3178157727231046</v>
      </c>
    </row>
    <row r="192" spans="1:4" x14ac:dyDescent="0.35">
      <c r="A192" s="5" t="s">
        <v>576</v>
      </c>
      <c r="B192" s="5" t="s">
        <v>577</v>
      </c>
      <c r="C192" s="11">
        <f>INDEX('Productivity-LA_data'!$C:$C,MATCH(B192,'Productivity-LA_data'!$B:$B,0))</f>
        <v>31</v>
      </c>
      <c r="D192" s="11">
        <f t="shared" si="3"/>
        <v>3.4339872044851463</v>
      </c>
    </row>
    <row r="193" spans="1:4" x14ac:dyDescent="0.35">
      <c r="A193" s="5" t="s">
        <v>578</v>
      </c>
      <c r="B193" s="5" t="s">
        <v>579</v>
      </c>
      <c r="C193" s="11">
        <f>INDEX('Productivity-LA_data'!$C:$C,MATCH(B193,'Productivity-LA_data'!$B:$B,0))</f>
        <v>32.5</v>
      </c>
      <c r="D193" s="11">
        <f t="shared" si="3"/>
        <v>3.4812400893356918</v>
      </c>
    </row>
    <row r="194" spans="1:4" x14ac:dyDescent="0.35">
      <c r="A194" s="5" t="s">
        <v>580</v>
      </c>
      <c r="B194" s="5" t="s">
        <v>581</v>
      </c>
      <c r="C194" s="11">
        <f>INDEX('Productivity-LA_data'!$C:$C,MATCH(B194,'Productivity-LA_data'!$B:$B,0))</f>
        <v>29.3</v>
      </c>
      <c r="D194" s="11">
        <f t="shared" si="3"/>
        <v>3.3775875160230218</v>
      </c>
    </row>
    <row r="195" spans="1:4" x14ac:dyDescent="0.35">
      <c r="A195" s="5" t="s">
        <v>582</v>
      </c>
      <c r="B195" s="5" t="s">
        <v>583</v>
      </c>
      <c r="C195" s="11">
        <f>INDEX('Productivity-LA_data'!$C:$C,MATCH(B195,'Productivity-LA_data'!$B:$B,0))</f>
        <v>32.200000000000003</v>
      </c>
      <c r="D195" s="11">
        <f t="shared" si="3"/>
        <v>3.4719664525503626</v>
      </c>
    </row>
    <row r="196" spans="1:4" x14ac:dyDescent="0.35">
      <c r="A196" s="5" t="s">
        <v>584</v>
      </c>
      <c r="B196" s="5" t="s">
        <v>585</v>
      </c>
      <c r="C196" s="11">
        <f>INDEX('Productivity-LA_data'!$C:$C,MATCH(B196,'Productivity-LA_data'!$B:$B,0))</f>
        <v>43.9</v>
      </c>
      <c r="D196" s="11">
        <f t="shared" si="3"/>
        <v>3.7819143200811256</v>
      </c>
    </row>
    <row r="197" spans="1:4" x14ac:dyDescent="0.35">
      <c r="A197" s="5" t="s">
        <v>586</v>
      </c>
      <c r="B197" s="5" t="s">
        <v>587</v>
      </c>
      <c r="C197" s="11">
        <f>INDEX('Productivity-LA_data'!$C:$C,MATCH(B197,'Productivity-LA_data'!$B:$B,0))</f>
        <v>50.6</v>
      </c>
      <c r="D197" s="11">
        <f t="shared" si="3"/>
        <v>3.9239515762934198</v>
      </c>
    </row>
    <row r="198" spans="1:4" x14ac:dyDescent="0.35">
      <c r="A198" s="5" t="s">
        <v>588</v>
      </c>
      <c r="B198" s="5" t="s">
        <v>589</v>
      </c>
      <c r="C198" s="11">
        <f>INDEX('Productivity-LA_data'!$C:$C,MATCH(B198,'Productivity-LA_data'!$B:$B,0))</f>
        <v>29.5</v>
      </c>
      <c r="D198" s="11">
        <f t="shared" si="3"/>
        <v>3.3843902633457743</v>
      </c>
    </row>
    <row r="199" spans="1:4" x14ac:dyDescent="0.35">
      <c r="A199" s="5" t="s">
        <v>590</v>
      </c>
      <c r="B199" s="5" t="s">
        <v>591</v>
      </c>
      <c r="C199" s="11">
        <f>INDEX('Productivity-LA_data'!$C:$C,MATCH(B199,'Productivity-LA_data'!$B:$B,0))</f>
        <v>33.5</v>
      </c>
      <c r="D199" s="11">
        <f t="shared" si="3"/>
        <v>3.5115454388310208</v>
      </c>
    </row>
    <row r="200" spans="1:4" x14ac:dyDescent="0.35">
      <c r="A200" s="5" t="s">
        <v>592</v>
      </c>
      <c r="B200" s="5" t="s">
        <v>593</v>
      </c>
      <c r="C200" s="11">
        <f>INDEX('Productivity-LA_data'!$C:$C,MATCH(B200,'Productivity-LA_data'!$B:$B,0))</f>
        <v>28.3</v>
      </c>
      <c r="D200" s="11">
        <f t="shared" si="3"/>
        <v>3.3428618046491918</v>
      </c>
    </row>
    <row r="201" spans="1:4" x14ac:dyDescent="0.35">
      <c r="A201" s="5" t="s">
        <v>594</v>
      </c>
      <c r="B201" s="5" t="s">
        <v>595</v>
      </c>
      <c r="C201" s="11">
        <f>INDEX('Productivity-LA_data'!$C:$C,MATCH(B201,'Productivity-LA_data'!$B:$B,0))</f>
        <v>30.1</v>
      </c>
      <c r="D201" s="11">
        <f t="shared" si="3"/>
        <v>3.4045251717548299</v>
      </c>
    </row>
    <row r="202" spans="1:4" x14ac:dyDescent="0.35">
      <c r="A202" s="5" t="s">
        <v>596</v>
      </c>
      <c r="B202" s="5" t="s">
        <v>597</v>
      </c>
      <c r="C202" s="11">
        <f>INDEX('Productivity-LA_data'!$C:$C,MATCH(B202,'Productivity-LA_data'!$B:$B,0))</f>
        <v>37.4</v>
      </c>
      <c r="D202" s="11">
        <f t="shared" si="3"/>
        <v>3.6216707044204863</v>
      </c>
    </row>
    <row r="203" spans="1:4" x14ac:dyDescent="0.35">
      <c r="A203" s="5" t="s">
        <v>598</v>
      </c>
      <c r="B203" s="5" t="s">
        <v>599</v>
      </c>
      <c r="C203" s="11">
        <f>INDEX('Productivity-LA_data'!$C:$C,MATCH(B203,'Productivity-LA_data'!$B:$B,0))</f>
        <v>28.4</v>
      </c>
      <c r="D203" s="11">
        <f t="shared" si="3"/>
        <v>3.3463891451671604</v>
      </c>
    </row>
    <row r="204" spans="1:4" x14ac:dyDescent="0.35">
      <c r="A204" s="5" t="s">
        <v>600</v>
      </c>
      <c r="B204" s="5" t="s">
        <v>601</v>
      </c>
      <c r="C204" s="11">
        <f>INDEX('Productivity-LA_data'!$C:$C,MATCH(B204,'Productivity-LA_data'!$B:$B,0))</f>
        <v>30.4</v>
      </c>
      <c r="D204" s="11">
        <f t="shared" si="3"/>
        <v>3.414442608412176</v>
      </c>
    </row>
    <row r="205" spans="1:4" x14ac:dyDescent="0.35">
      <c r="A205" s="5" t="s">
        <v>602</v>
      </c>
      <c r="B205" s="5" t="s">
        <v>603</v>
      </c>
      <c r="C205" s="11">
        <f>INDEX('Productivity-LA_data'!$C:$C,MATCH(B205,'Productivity-LA_data'!$B:$B,0))</f>
        <v>27.3</v>
      </c>
      <c r="D205" s="11">
        <f t="shared" si="3"/>
        <v>3.3068867021909143</v>
      </c>
    </row>
    <row r="206" spans="1:4" x14ac:dyDescent="0.35">
      <c r="A206" s="5" t="s">
        <v>604</v>
      </c>
      <c r="B206" s="5" t="s">
        <v>605</v>
      </c>
      <c r="C206" s="11">
        <f>INDEX('Productivity-LA_data'!$C:$C,MATCH(B206,'Productivity-LA_data'!$B:$B,0))</f>
        <v>34.5</v>
      </c>
      <c r="D206" s="11">
        <f t="shared" si="3"/>
        <v>3.5409593240373143</v>
      </c>
    </row>
    <row r="207" spans="1:4" x14ac:dyDescent="0.35">
      <c r="A207" s="5" t="s">
        <v>606</v>
      </c>
      <c r="B207" s="5" t="s">
        <v>607</v>
      </c>
      <c r="C207" s="11">
        <f>INDEX('Productivity-LA_data'!$C:$C,MATCH(B207,'Productivity-LA_data'!$B:$B,0))</f>
        <v>30.4</v>
      </c>
      <c r="D207" s="11">
        <f t="shared" si="3"/>
        <v>3.414442608412176</v>
      </c>
    </row>
    <row r="208" spans="1:4" x14ac:dyDescent="0.35">
      <c r="A208" s="5" t="s">
        <v>608</v>
      </c>
      <c r="B208" s="5" t="s">
        <v>609</v>
      </c>
      <c r="C208" s="11">
        <f>INDEX('Productivity-LA_data'!$C:$C,MATCH(B208,'Productivity-LA_data'!$B:$B,0))</f>
        <v>32.5</v>
      </c>
      <c r="D208" s="11">
        <f t="shared" si="3"/>
        <v>3.4812400893356918</v>
      </c>
    </row>
    <row r="209" spans="1:4" x14ac:dyDescent="0.35">
      <c r="A209" s="5" t="s">
        <v>610</v>
      </c>
      <c r="B209" s="5" t="s">
        <v>611</v>
      </c>
      <c r="C209" s="11">
        <f>INDEX('Productivity-LA_data'!$C:$C,MATCH(B209,'Productivity-LA_data'!$B:$B,0))</f>
        <v>26.6</v>
      </c>
      <c r="D209" s="11">
        <f t="shared" si="3"/>
        <v>3.2809112157876537</v>
      </c>
    </row>
    <row r="210" spans="1:4" x14ac:dyDescent="0.35">
      <c r="A210" s="5" t="s">
        <v>612</v>
      </c>
      <c r="B210" s="5" t="s">
        <v>613</v>
      </c>
      <c r="C210" s="11">
        <f>INDEX('Productivity-LA_data'!$C:$C,MATCH(B210,'Productivity-LA_data'!$B:$B,0))</f>
        <v>28.7</v>
      </c>
      <c r="D210" s="11">
        <f t="shared" si="3"/>
        <v>3.3568971227655755</v>
      </c>
    </row>
    <row r="211" spans="1:4" x14ac:dyDescent="0.35">
      <c r="A211" s="5" t="s">
        <v>614</v>
      </c>
      <c r="B211" s="5" t="s">
        <v>615</v>
      </c>
      <c r="C211" s="11">
        <f>INDEX('Productivity-LA_data'!$C:$C,MATCH(B211,'Productivity-LA_data'!$B:$B,0))</f>
        <v>27.2</v>
      </c>
      <c r="D211" s="11">
        <f t="shared" si="3"/>
        <v>3.3032169733019514</v>
      </c>
    </row>
    <row r="212" spans="1:4" x14ac:dyDescent="0.35">
      <c r="A212" s="5" t="s">
        <v>616</v>
      </c>
      <c r="B212" s="5" t="s">
        <v>617</v>
      </c>
      <c r="C212" s="11">
        <f>INDEX('Productivity-LA_data'!$C:$C,MATCH(B212,'Productivity-LA_data'!$B:$B,0))</f>
        <v>35.700000000000003</v>
      </c>
      <c r="D212" s="11">
        <f t="shared" si="3"/>
        <v>3.5751506887855933</v>
      </c>
    </row>
    <row r="213" spans="1:4" x14ac:dyDescent="0.35">
      <c r="A213" s="5" t="s">
        <v>618</v>
      </c>
      <c r="B213" s="5" t="s">
        <v>619</v>
      </c>
      <c r="C213" s="11">
        <f>INDEX('Productivity-LA_data'!$C:$C,MATCH(B213,'Productivity-LA_data'!$B:$B,0))</f>
        <v>32.9</v>
      </c>
      <c r="D213" s="11">
        <f t="shared" si="3"/>
        <v>3.493472657771326</v>
      </c>
    </row>
    <row r="214" spans="1:4" x14ac:dyDescent="0.35">
      <c r="A214" s="5" t="s">
        <v>620</v>
      </c>
      <c r="B214" s="5" t="s">
        <v>621</v>
      </c>
      <c r="C214" s="11">
        <f>INDEX('Productivity-LA_data'!$C:$C,MATCH(B214,'Productivity-LA_data'!$B:$B,0))</f>
        <v>35.700000000000003</v>
      </c>
      <c r="D214" s="11">
        <f t="shared" si="3"/>
        <v>3.5751506887855933</v>
      </c>
    </row>
    <row r="215" spans="1:4" x14ac:dyDescent="0.35">
      <c r="A215" s="5" t="s">
        <v>622</v>
      </c>
      <c r="B215" s="5" t="s">
        <v>623</v>
      </c>
      <c r="C215" s="11">
        <f>INDEX('Productivity-LA_data'!$C:$C,MATCH(B215,'Productivity-LA_data'!$B:$B,0))</f>
        <v>33.299999999999997</v>
      </c>
      <c r="D215" s="11">
        <f t="shared" si="3"/>
        <v>3.505557396986398</v>
      </c>
    </row>
    <row r="216" spans="1:4" x14ac:dyDescent="0.35">
      <c r="A216" s="5" t="s">
        <v>624</v>
      </c>
      <c r="B216" s="5" t="s">
        <v>625</v>
      </c>
      <c r="C216" s="11">
        <f>INDEX('Productivity-LA_data'!$C:$C,MATCH(B216,'Productivity-LA_data'!$B:$B,0))</f>
        <v>26.3</v>
      </c>
      <c r="D216" s="11">
        <f t="shared" si="3"/>
        <v>3.2695689391837188</v>
      </c>
    </row>
    <row r="217" spans="1:4" x14ac:dyDescent="0.35">
      <c r="A217" s="5" t="s">
        <v>626</v>
      </c>
      <c r="B217" s="5" t="s">
        <v>627</v>
      </c>
      <c r="C217" s="11">
        <f>INDEX('Productivity-LA_data'!$C:$C,MATCH(B217,'Productivity-LA_data'!$B:$B,0))</f>
        <v>26.5</v>
      </c>
      <c r="D217" s="11">
        <f t="shared" si="3"/>
        <v>3.2771447329921766</v>
      </c>
    </row>
    <row r="218" spans="1:4" x14ac:dyDescent="0.35">
      <c r="A218" s="5" t="s">
        <v>628</v>
      </c>
      <c r="B218" s="5" t="s">
        <v>629</v>
      </c>
      <c r="C218" s="11">
        <f>INDEX('Productivity-LA_data'!$C:$C,MATCH(B218,'Productivity-LA_data'!$B:$B,0))</f>
        <v>30.6</v>
      </c>
      <c r="D218" s="11">
        <f t="shared" si="3"/>
        <v>3.4210000089583352</v>
      </c>
    </row>
    <row r="219" spans="1:4" x14ac:dyDescent="0.35">
      <c r="A219" s="5" t="s">
        <v>630</v>
      </c>
      <c r="B219" s="5" t="s">
        <v>631</v>
      </c>
      <c r="C219" s="11">
        <f>INDEX('Productivity-LA_data'!$C:$C,MATCH(B219,'Productivity-LA_data'!$B:$B,0))</f>
        <v>31.8</v>
      </c>
      <c r="D219" s="11">
        <f t="shared" si="3"/>
        <v>3.459466289786131</v>
      </c>
    </row>
    <row r="220" spans="1:4" x14ac:dyDescent="0.35">
      <c r="A220" s="5" t="s">
        <v>632</v>
      </c>
      <c r="B220" s="5" t="s">
        <v>633</v>
      </c>
      <c r="C220" s="11">
        <f>INDEX('Productivity-LA_data'!$C:$C,MATCH(B220,'Productivity-LA_data'!$B:$B,0))</f>
        <v>34.799999999999997</v>
      </c>
      <c r="D220" s="11">
        <f t="shared" si="3"/>
        <v>3.5496173867804286</v>
      </c>
    </row>
    <row r="221" spans="1:4" x14ac:dyDescent="0.35">
      <c r="A221" s="5" t="s">
        <v>634</v>
      </c>
      <c r="B221" s="5" t="s">
        <v>635</v>
      </c>
      <c r="C221" s="11">
        <f>INDEX('Productivity-LA_data'!$C:$C,MATCH(B221,'Productivity-LA_data'!$B:$B,0))</f>
        <v>34</v>
      </c>
      <c r="D221" s="11">
        <f t="shared" si="3"/>
        <v>3.5263605246161616</v>
      </c>
    </row>
    <row r="222" spans="1:4" x14ac:dyDescent="0.35">
      <c r="A222" s="5" t="s">
        <v>636</v>
      </c>
      <c r="B222" s="5" t="s">
        <v>637</v>
      </c>
      <c r="C222" s="11">
        <f>INDEX('Productivity-LA_data'!$C:$C,MATCH(B222,'Productivity-LA_data'!$B:$B,0))</f>
        <v>27.1</v>
      </c>
      <c r="D222" s="11">
        <f t="shared" si="3"/>
        <v>3.2995337278856551</v>
      </c>
    </row>
    <row r="223" spans="1:4" x14ac:dyDescent="0.35">
      <c r="A223" s="5" t="s">
        <v>638</v>
      </c>
      <c r="B223" s="5" t="s">
        <v>639</v>
      </c>
      <c r="C223" s="11">
        <f>INDEX('Productivity-LA_data'!$C:$C,MATCH(B223,'Productivity-LA_data'!$B:$B,0))</f>
        <v>27.9</v>
      </c>
      <c r="D223" s="11">
        <f t="shared" si="3"/>
        <v>3.3286266888273199</v>
      </c>
    </row>
    <row r="224" spans="1:4" x14ac:dyDescent="0.35">
      <c r="A224" s="5" t="s">
        <v>640</v>
      </c>
      <c r="B224" s="5" t="s">
        <v>641</v>
      </c>
      <c r="C224" s="11">
        <f>INDEX('Productivity-LA_data'!$C:$C,MATCH(B224,'Productivity-LA_data'!$B:$B,0))</f>
        <v>30.8</v>
      </c>
      <c r="D224" s="11">
        <f t="shared" si="3"/>
        <v>3.427514689979529</v>
      </c>
    </row>
    <row r="225" spans="1:4" x14ac:dyDescent="0.35">
      <c r="A225" s="5" t="s">
        <v>642</v>
      </c>
      <c r="B225" s="5" t="s">
        <v>643</v>
      </c>
      <c r="C225" s="11">
        <f>INDEX('Productivity-LA_data'!$C:$C,MATCH(B225,'Productivity-LA_data'!$B:$B,0))</f>
        <v>26.7</v>
      </c>
      <c r="D225" s="11">
        <f t="shared" si="3"/>
        <v>3.2846635654062037</v>
      </c>
    </row>
    <row r="226" spans="1:4" x14ac:dyDescent="0.35">
      <c r="A226" s="5" t="s">
        <v>644</v>
      </c>
      <c r="B226" s="5" t="s">
        <v>645</v>
      </c>
      <c r="C226" s="11">
        <f>INDEX('Productivity-LA_data'!$C:$C,MATCH(B226,'Productivity-LA_data'!$B:$B,0))</f>
        <v>25.9</v>
      </c>
      <c r="D226" s="11">
        <f t="shared" si="3"/>
        <v>3.2542429687054919</v>
      </c>
    </row>
    <row r="227" spans="1:4" x14ac:dyDescent="0.35">
      <c r="A227" s="5" t="s">
        <v>646</v>
      </c>
      <c r="B227" s="5" t="s">
        <v>647</v>
      </c>
      <c r="C227" s="11">
        <f>INDEX('Productivity-LA_data'!$C:$C,MATCH(B227,'Productivity-LA_data'!$B:$B,0))</f>
        <v>28</v>
      </c>
      <c r="D227" s="11">
        <f t="shared" si="3"/>
        <v>3.3322045101752038</v>
      </c>
    </row>
    <row r="228" spans="1:4" x14ac:dyDescent="0.35">
      <c r="A228" s="5" t="s">
        <v>648</v>
      </c>
      <c r="B228" s="5" t="s">
        <v>649</v>
      </c>
      <c r="C228" s="11">
        <f>INDEX('Productivity-LA_data'!$C:$C,MATCH(B228,'Productivity-LA_data'!$B:$B,0))</f>
        <v>32.4</v>
      </c>
      <c r="D228" s="11">
        <f t="shared" si="3"/>
        <v>3.4781584227982836</v>
      </c>
    </row>
    <row r="229" spans="1:4" x14ac:dyDescent="0.35">
      <c r="A229" s="5" t="s">
        <v>650</v>
      </c>
      <c r="B229" s="5" t="s">
        <v>651</v>
      </c>
      <c r="C229" s="11">
        <f>INDEX('Productivity-LA_data'!$C:$C,MATCH(B229,'Productivity-LA_data'!$B:$B,0))</f>
        <v>30.6</v>
      </c>
      <c r="D229" s="11">
        <f t="shared" si="3"/>
        <v>3.4210000089583352</v>
      </c>
    </row>
    <row r="230" spans="1:4" x14ac:dyDescent="0.35">
      <c r="A230" s="5" t="s">
        <v>652</v>
      </c>
      <c r="B230" s="5" t="s">
        <v>653</v>
      </c>
      <c r="C230" s="11">
        <f>INDEX('Productivity-LA_data'!$C:$C,MATCH(B230,'Productivity-LA_data'!$B:$B,0))</f>
        <v>29.5</v>
      </c>
      <c r="D230" s="11">
        <f t="shared" si="3"/>
        <v>3.3843902633457743</v>
      </c>
    </row>
    <row r="231" spans="1:4" x14ac:dyDescent="0.35">
      <c r="A231" s="5" t="s">
        <v>654</v>
      </c>
      <c r="B231" s="5" t="s">
        <v>655</v>
      </c>
      <c r="C231" s="11">
        <f>INDEX('Productivity-LA_data'!$C:$C,MATCH(B231,'Productivity-LA_data'!$B:$B,0))</f>
        <v>31.2</v>
      </c>
      <c r="D231" s="11">
        <f t="shared" si="3"/>
        <v>3.4404180948154366</v>
      </c>
    </row>
    <row r="232" spans="1:4" x14ac:dyDescent="0.35">
      <c r="A232" s="5" t="s">
        <v>656</v>
      </c>
      <c r="B232" s="5" t="s">
        <v>657</v>
      </c>
      <c r="C232" s="11">
        <f>INDEX('Productivity-LA_data'!$C:$C,MATCH(B232,'Productivity-LA_data'!$B:$B,0))</f>
        <v>37.700000000000003</v>
      </c>
      <c r="D232" s="11">
        <f t="shared" si="3"/>
        <v>3.629660094453965</v>
      </c>
    </row>
    <row r="233" spans="1:4" x14ac:dyDescent="0.35">
      <c r="A233" s="5" t="s">
        <v>658</v>
      </c>
      <c r="B233" s="5" t="s">
        <v>659</v>
      </c>
      <c r="C233" s="11">
        <f>INDEX('Productivity-LA_data'!$C:$C,MATCH(B233,'Productivity-LA_data'!$B:$B,0))</f>
        <v>34.200000000000003</v>
      </c>
      <c r="D233" s="11">
        <f t="shared" si="3"/>
        <v>3.5322256440685598</v>
      </c>
    </row>
    <row r="234" spans="1:4" x14ac:dyDescent="0.35">
      <c r="A234" s="5" t="s">
        <v>660</v>
      </c>
      <c r="B234" s="5" t="s">
        <v>661</v>
      </c>
      <c r="C234" s="11">
        <f>INDEX('Productivity-LA_data'!$C:$C,MATCH(B234,'Productivity-LA_data'!$B:$B,0))</f>
        <v>30.2</v>
      </c>
      <c r="D234" s="11">
        <f t="shared" si="3"/>
        <v>3.4078419243808238</v>
      </c>
    </row>
    <row r="235" spans="1:4" x14ac:dyDescent="0.35">
      <c r="A235" s="5" t="s">
        <v>662</v>
      </c>
      <c r="B235" s="5" t="s">
        <v>663</v>
      </c>
      <c r="C235" s="11">
        <f>INDEX('Productivity-LA_data'!$C:$C,MATCH(B235,'Productivity-LA_data'!$B:$B,0))</f>
        <v>34.4</v>
      </c>
      <c r="D235" s="11">
        <f t="shared" si="3"/>
        <v>3.5380565643793527</v>
      </c>
    </row>
    <row r="236" spans="1:4" x14ac:dyDescent="0.35">
      <c r="A236" s="5" t="s">
        <v>664</v>
      </c>
      <c r="B236" s="5" t="s">
        <v>665</v>
      </c>
      <c r="C236" s="11">
        <f>INDEX('Productivity-LA_data'!$C:$C,MATCH(B236,'Productivity-LA_data'!$B:$B,0))</f>
        <v>20.3</v>
      </c>
      <c r="D236" s="11">
        <f t="shared" si="3"/>
        <v>3.0106208860477417</v>
      </c>
    </row>
    <row r="237" spans="1:4" x14ac:dyDescent="0.35">
      <c r="A237" s="5" t="s">
        <v>666</v>
      </c>
      <c r="B237" s="5" t="s">
        <v>667</v>
      </c>
      <c r="C237" s="11">
        <f>INDEX('Productivity-LA_data'!$C:$C,MATCH(B237,'Productivity-LA_data'!$B:$B,0))</f>
        <v>29.8</v>
      </c>
      <c r="D237" s="11">
        <f t="shared" si="3"/>
        <v>3.3945083935113587</v>
      </c>
    </row>
    <row r="238" spans="1:4" x14ac:dyDescent="0.35">
      <c r="A238" s="5" t="s">
        <v>668</v>
      </c>
      <c r="B238" s="5" t="s">
        <v>669</v>
      </c>
      <c r="C238" s="11">
        <f>INDEX('Productivity-LA_data'!$C:$C,MATCH(B238,'Productivity-LA_data'!$B:$B,0))</f>
        <v>45</v>
      </c>
      <c r="D238" s="11">
        <f t="shared" si="3"/>
        <v>3.8066624897703196</v>
      </c>
    </row>
    <row r="239" spans="1:4" x14ac:dyDescent="0.35">
      <c r="A239" s="5" t="s">
        <v>670</v>
      </c>
      <c r="B239" s="5" t="s">
        <v>671</v>
      </c>
      <c r="C239" s="11">
        <f>INDEX('Productivity-LA_data'!$C:$C,MATCH(B239,'Productivity-LA_data'!$B:$B,0))</f>
        <v>38</v>
      </c>
      <c r="D239" s="11">
        <f t="shared" si="3"/>
        <v>3.6375861597263857</v>
      </c>
    </row>
    <row r="240" spans="1:4" x14ac:dyDescent="0.35">
      <c r="A240" s="5" t="s">
        <v>672</v>
      </c>
      <c r="B240" s="5" t="s">
        <v>673</v>
      </c>
      <c r="C240" s="11">
        <f>INDEX('Productivity-LA_data'!$C:$C,MATCH(B240,'Productivity-LA_data'!$B:$B,0))</f>
        <v>26.5</v>
      </c>
      <c r="D240" s="11">
        <f t="shared" si="3"/>
        <v>3.2771447329921766</v>
      </c>
    </row>
    <row r="241" spans="1:4" x14ac:dyDescent="0.35">
      <c r="A241" s="5" t="s">
        <v>674</v>
      </c>
      <c r="B241" s="5" t="s">
        <v>675</v>
      </c>
      <c r="C241" s="11">
        <f>INDEX('Productivity-LA_data'!$C:$C,MATCH(B241,'Productivity-LA_data'!$B:$B,0))</f>
        <v>32.1</v>
      </c>
      <c r="D241" s="11">
        <f t="shared" si="3"/>
        <v>3.4688560301359703</v>
      </c>
    </row>
    <row r="242" spans="1:4" x14ac:dyDescent="0.35">
      <c r="A242" s="5" t="s">
        <v>676</v>
      </c>
      <c r="B242" s="5" t="s">
        <v>677</v>
      </c>
      <c r="C242" s="11">
        <f>INDEX('Productivity-LA_data'!$C:$C,MATCH(B242,'Productivity-LA_data'!$B:$B,0))</f>
        <v>49.5</v>
      </c>
      <c r="D242" s="11">
        <f t="shared" si="3"/>
        <v>3.9019726695746448</v>
      </c>
    </row>
    <row r="243" spans="1:4" x14ac:dyDescent="0.35">
      <c r="A243" s="5" t="s">
        <v>678</v>
      </c>
      <c r="B243" s="5" t="s">
        <v>679</v>
      </c>
      <c r="C243" s="11">
        <f>INDEX('Productivity-LA_data'!$C:$C,MATCH(B243,'Productivity-LA_data'!$B:$B,0))</f>
        <v>33.700000000000003</v>
      </c>
      <c r="D243" s="11">
        <f t="shared" si="3"/>
        <v>3.5174978373583161</v>
      </c>
    </row>
    <row r="244" spans="1:4" x14ac:dyDescent="0.35">
      <c r="A244" s="5" t="s">
        <v>680</v>
      </c>
      <c r="B244" s="5" t="s">
        <v>681</v>
      </c>
      <c r="C244" s="11">
        <f>INDEX('Productivity-LA_data'!$C:$C,MATCH(B244,'Productivity-LA_data'!$B:$B,0))</f>
        <v>33.1</v>
      </c>
      <c r="D244" s="11">
        <f t="shared" si="3"/>
        <v>3.4995332823830174</v>
      </c>
    </row>
    <row r="245" spans="1:4" x14ac:dyDescent="0.35">
      <c r="A245" s="5" t="s">
        <v>682</v>
      </c>
      <c r="B245" s="5" t="s">
        <v>683</v>
      </c>
      <c r="C245" s="11">
        <f>INDEX('Productivity-LA_data'!$C:$C,MATCH(B245,'Productivity-LA_data'!$B:$B,0))</f>
        <v>35.6</v>
      </c>
      <c r="D245" s="11">
        <f t="shared" si="3"/>
        <v>3.572345637857985</v>
      </c>
    </row>
    <row r="246" spans="1:4" x14ac:dyDescent="0.35">
      <c r="A246" s="5" t="s">
        <v>684</v>
      </c>
      <c r="B246" s="5" t="s">
        <v>685</v>
      </c>
      <c r="C246" s="11">
        <f>INDEX('Productivity-LA_data'!$C:$C,MATCH(B246,'Productivity-LA_data'!$B:$B,0))</f>
        <v>47.8</v>
      </c>
      <c r="D246" s="11">
        <f t="shared" si="3"/>
        <v>3.8670256394974101</v>
      </c>
    </row>
    <row r="247" spans="1:4" x14ac:dyDescent="0.35">
      <c r="A247" s="5" t="s">
        <v>686</v>
      </c>
      <c r="B247" s="5" t="s">
        <v>687</v>
      </c>
      <c r="C247" s="11">
        <f>INDEX('Productivity-LA_data'!$C:$C,MATCH(B247,'Productivity-LA_data'!$B:$B,0))</f>
        <v>21.6</v>
      </c>
      <c r="D247" s="11">
        <f t="shared" si="3"/>
        <v>3.0726933146901194</v>
      </c>
    </row>
    <row r="248" spans="1:4" x14ac:dyDescent="0.35">
      <c r="A248" s="5" t="s">
        <v>688</v>
      </c>
      <c r="B248" s="5" t="s">
        <v>689</v>
      </c>
      <c r="C248" s="11">
        <f>INDEX('Productivity-LA_data'!$C:$C,MATCH(B248,'Productivity-LA_data'!$B:$B,0))</f>
        <v>27.9</v>
      </c>
      <c r="D248" s="11">
        <f t="shared" si="3"/>
        <v>3.3286266888273199</v>
      </c>
    </row>
    <row r="249" spans="1:4" x14ac:dyDescent="0.35">
      <c r="A249" s="5" t="s">
        <v>690</v>
      </c>
      <c r="B249" s="5" t="s">
        <v>691</v>
      </c>
      <c r="C249" s="11">
        <f>INDEX('Productivity-LA_data'!$C:$C,MATCH(B249,'Productivity-LA_data'!$B:$B,0))</f>
        <v>28.9</v>
      </c>
      <c r="D249" s="11">
        <f t="shared" si="3"/>
        <v>3.3638415951183864</v>
      </c>
    </row>
    <row r="250" spans="1:4" x14ac:dyDescent="0.35">
      <c r="A250" s="5" t="s">
        <v>692</v>
      </c>
      <c r="B250" s="5" t="s">
        <v>693</v>
      </c>
      <c r="C250" s="11">
        <f>INDEX('Productivity-LA_data'!$C:$C,MATCH(B250,'Productivity-LA_data'!$B:$B,0))</f>
        <v>26</v>
      </c>
      <c r="D250" s="11">
        <f t="shared" si="3"/>
        <v>3.2580965380214821</v>
      </c>
    </row>
    <row r="251" spans="1:4" x14ac:dyDescent="0.35">
      <c r="A251" s="5" t="s">
        <v>694</v>
      </c>
      <c r="B251" s="5" t="s">
        <v>695</v>
      </c>
      <c r="C251" s="11">
        <f>INDEX('Productivity-LA_data'!$C:$C,MATCH(B251,'Productivity-LA_data'!$B:$B,0))</f>
        <v>25.7</v>
      </c>
      <c r="D251" s="11">
        <f t="shared" si="3"/>
        <v>3.2464909919011742</v>
      </c>
    </row>
    <row r="252" spans="1:4" x14ac:dyDescent="0.35">
      <c r="A252" s="5" t="s">
        <v>696</v>
      </c>
      <c r="B252" s="5" t="s">
        <v>697</v>
      </c>
      <c r="C252" s="11">
        <f>INDEX('Productivity-LA_data'!$C:$C,MATCH(B252,'Productivity-LA_data'!$B:$B,0))</f>
        <v>27.6</v>
      </c>
      <c r="D252" s="11">
        <f t="shared" si="3"/>
        <v>3.3178157727231046</v>
      </c>
    </row>
    <row r="253" spans="1:4" x14ac:dyDescent="0.35">
      <c r="A253" s="5" t="s">
        <v>698</v>
      </c>
      <c r="B253" s="5" t="s">
        <v>699</v>
      </c>
      <c r="C253" s="11">
        <f>INDEX('Productivity-LA_data'!$C:$C,MATCH(B253,'Productivity-LA_data'!$B:$B,0))</f>
        <v>35.9</v>
      </c>
      <c r="D253" s="11">
        <f t="shared" ref="D253:D315" si="4">LN(C253)</f>
        <v>3.5807372954942331</v>
      </c>
    </row>
    <row r="254" spans="1:4" x14ac:dyDescent="0.35">
      <c r="A254" s="5" t="s">
        <v>700</v>
      </c>
      <c r="B254" s="5" t="s">
        <v>701</v>
      </c>
      <c r="C254" s="11">
        <f>INDEX('Productivity-LA_data'!$C:$C,MATCH(B254,'Productivity-LA_data'!$B:$B,0))</f>
        <v>62.4</v>
      </c>
      <c r="D254" s="11">
        <f t="shared" si="4"/>
        <v>4.133565275375382</v>
      </c>
    </row>
    <row r="255" spans="1:4" x14ac:dyDescent="0.35">
      <c r="A255" s="5" t="s">
        <v>702</v>
      </c>
      <c r="B255" s="5" t="s">
        <v>703</v>
      </c>
      <c r="C255" s="11">
        <f>INDEX('Productivity-LA_data'!$C:$C,MATCH(B255,'Productivity-LA_data'!$B:$B,0))</f>
        <v>36.700000000000003</v>
      </c>
      <c r="D255" s="11">
        <f t="shared" si="4"/>
        <v>3.6027767550605247</v>
      </c>
    </row>
    <row r="256" spans="1:4" x14ac:dyDescent="0.35">
      <c r="A256" s="5" t="s">
        <v>704</v>
      </c>
      <c r="B256" s="5" t="s">
        <v>705</v>
      </c>
      <c r="C256" s="11">
        <f>INDEX('Productivity-LA_data'!$C:$C,MATCH(B256,'Productivity-LA_data'!$B:$B,0))</f>
        <v>55.6</v>
      </c>
      <c r="D256" s="11">
        <f t="shared" si="4"/>
        <v>4.0181832012565364</v>
      </c>
    </row>
    <row r="257" spans="1:4" x14ac:dyDescent="0.35">
      <c r="A257" s="5" t="s">
        <v>706</v>
      </c>
      <c r="B257" s="5" t="s">
        <v>707</v>
      </c>
      <c r="C257" s="11">
        <f>INDEX('Productivity-LA_data'!$C:$C,MATCH(B257,'Productivity-LA_data'!$B:$B,0))</f>
        <v>28.3</v>
      </c>
      <c r="D257" s="11">
        <f t="shared" si="4"/>
        <v>3.3428618046491918</v>
      </c>
    </row>
    <row r="258" spans="1:4" x14ac:dyDescent="0.35">
      <c r="A258" s="5" t="s">
        <v>708</v>
      </c>
      <c r="B258" s="5" t="s">
        <v>709</v>
      </c>
      <c r="C258" s="11">
        <f>INDEX('Productivity-LA_data'!$C:$C,MATCH(B258,'Productivity-LA_data'!$B:$B,0))</f>
        <v>29.2</v>
      </c>
      <c r="D258" s="11">
        <f t="shared" si="4"/>
        <v>3.3741687092742358</v>
      </c>
    </row>
    <row r="259" spans="1:4" x14ac:dyDescent="0.35">
      <c r="A259" s="5" t="s">
        <v>710</v>
      </c>
      <c r="B259" s="5" t="s">
        <v>711</v>
      </c>
      <c r="C259" s="11">
        <f>INDEX('Productivity-LA_data'!$C:$C,MATCH(B259,'Productivity-LA_data'!$B:$B,0))</f>
        <v>34.9</v>
      </c>
      <c r="D259" s="11">
        <f t="shared" si="4"/>
        <v>3.5524868292083815</v>
      </c>
    </row>
    <row r="260" spans="1:4" x14ac:dyDescent="0.35">
      <c r="A260" s="5" t="s">
        <v>712</v>
      </c>
      <c r="B260" s="5" t="s">
        <v>713</v>
      </c>
      <c r="C260" s="11">
        <f>INDEX('Productivity-LA_data'!$C:$C,MATCH(B260,'Productivity-LA_data'!$B:$B,0))</f>
        <v>30.4</v>
      </c>
      <c r="D260" s="11">
        <f t="shared" si="4"/>
        <v>3.414442608412176</v>
      </c>
    </row>
    <row r="261" spans="1:4" x14ac:dyDescent="0.35">
      <c r="A261" s="5" t="s">
        <v>714</v>
      </c>
      <c r="B261" s="5" t="s">
        <v>715</v>
      </c>
      <c r="C261" s="11">
        <f>INDEX('Productivity-LA_data'!$C:$C,MATCH(B261,'Productivity-LA_data'!$B:$B,0))</f>
        <v>25.2</v>
      </c>
      <c r="D261" s="11">
        <f t="shared" si="4"/>
        <v>3.2268439945173775</v>
      </c>
    </row>
    <row r="262" spans="1:4" x14ac:dyDescent="0.35">
      <c r="A262" s="5" t="s">
        <v>716</v>
      </c>
      <c r="B262" s="5" t="s">
        <v>717</v>
      </c>
      <c r="C262" s="11">
        <f>INDEX('Productivity-LA_data'!$C:$C,MATCH(B262,'Productivity-LA_data'!$B:$B,0))</f>
        <v>29.7</v>
      </c>
      <c r="D262" s="11">
        <f t="shared" si="4"/>
        <v>3.3911470458086539</v>
      </c>
    </row>
    <row r="263" spans="1:4" x14ac:dyDescent="0.35">
      <c r="A263" s="5" t="s">
        <v>718</v>
      </c>
      <c r="B263" s="5" t="s">
        <v>719</v>
      </c>
      <c r="C263" s="11">
        <f>INDEX('Productivity-LA_data'!$C:$C,MATCH(B263,'Productivity-LA_data'!$B:$B,0))</f>
        <v>30.3</v>
      </c>
      <c r="D263" s="11">
        <f t="shared" si="4"/>
        <v>3.4111477125153233</v>
      </c>
    </row>
    <row r="264" spans="1:4" x14ac:dyDescent="0.35">
      <c r="A264" s="5" t="s">
        <v>720</v>
      </c>
      <c r="B264" s="5" t="s">
        <v>721</v>
      </c>
      <c r="C264" s="11">
        <f>INDEX('Productivity-LA_data'!$C:$C,MATCH(B264,'Productivity-LA_data'!$B:$B,0))</f>
        <v>29.2</v>
      </c>
      <c r="D264" s="11">
        <f t="shared" si="4"/>
        <v>3.3741687092742358</v>
      </c>
    </row>
    <row r="265" spans="1:4" x14ac:dyDescent="0.35">
      <c r="A265" s="5" t="s">
        <v>722</v>
      </c>
      <c r="B265" s="5" t="s">
        <v>723</v>
      </c>
      <c r="C265" s="11">
        <f>INDEX('Productivity-LA_data'!$C:$C,MATCH(B265,'Productivity-LA_data'!$B:$B,0))</f>
        <v>33.200000000000003</v>
      </c>
      <c r="D265" s="11">
        <f t="shared" si="4"/>
        <v>3.5025498759224432</v>
      </c>
    </row>
    <row r="266" spans="1:4" x14ac:dyDescent="0.35">
      <c r="A266" s="5" t="s">
        <v>724</v>
      </c>
      <c r="B266" s="5" t="s">
        <v>725</v>
      </c>
      <c r="C266" s="11">
        <f>INDEX('Productivity-LA_data'!$C:$C,MATCH(B266,'Productivity-LA_data'!$B:$B,0))</f>
        <v>43</v>
      </c>
      <c r="D266" s="11">
        <f t="shared" si="4"/>
        <v>3.7612001156935624</v>
      </c>
    </row>
    <row r="267" spans="1:4" x14ac:dyDescent="0.35">
      <c r="A267" s="5" t="s">
        <v>726</v>
      </c>
      <c r="B267" s="5" t="s">
        <v>727</v>
      </c>
      <c r="C267" s="11">
        <f>INDEX('Productivity-LA_data'!$C:$C,MATCH(B267,'Productivity-LA_data'!$B:$B,0))</f>
        <v>29.9</v>
      </c>
      <c r="D267" s="11">
        <f t="shared" si="4"/>
        <v>3.3978584803966405</v>
      </c>
    </row>
    <row r="268" spans="1:4" x14ac:dyDescent="0.35">
      <c r="A268" s="5" t="s">
        <v>728</v>
      </c>
      <c r="B268" s="5" t="s">
        <v>729</v>
      </c>
      <c r="C268" s="11">
        <f>INDEX('Productivity-LA_data'!$C:$C,MATCH(B268,'Productivity-LA_data'!$B:$B,0))</f>
        <v>35</v>
      </c>
      <c r="D268" s="11">
        <f t="shared" si="4"/>
        <v>3.5553480614894135</v>
      </c>
    </row>
    <row r="269" spans="1:4" x14ac:dyDescent="0.35">
      <c r="A269" s="5" t="s">
        <v>730</v>
      </c>
      <c r="B269" s="5" t="s">
        <v>731</v>
      </c>
      <c r="C269" s="11">
        <f>INDEX('Productivity-LA_data'!$C:$C,MATCH(B269,'Productivity-LA_data'!$B:$B,0))</f>
        <v>26.4</v>
      </c>
      <c r="D269" s="11">
        <f t="shared" si="4"/>
        <v>3.2733640101522705</v>
      </c>
    </row>
    <row r="270" spans="1:4" x14ac:dyDescent="0.35">
      <c r="A270" s="5" t="s">
        <v>732</v>
      </c>
      <c r="B270" s="5" t="s">
        <v>733</v>
      </c>
      <c r="C270" s="11">
        <f>INDEX('Productivity-LA_data'!$C:$C,MATCH(B270,'Productivity-LA_data'!$B:$B,0))</f>
        <v>53.6</v>
      </c>
      <c r="D270" s="11">
        <f t="shared" si="4"/>
        <v>3.9815490680767565</v>
      </c>
    </row>
    <row r="271" spans="1:4" x14ac:dyDescent="0.35">
      <c r="A271" s="5" t="s">
        <v>734</v>
      </c>
      <c r="B271" s="5" t="s">
        <v>735</v>
      </c>
      <c r="C271" s="11">
        <f>INDEX('Productivity-LA_data'!$C:$C,MATCH(B271,'Productivity-LA_data'!$B:$B,0))</f>
        <v>45.2</v>
      </c>
      <c r="D271" s="11">
        <f t="shared" si="4"/>
        <v>3.8110970868381857</v>
      </c>
    </row>
    <row r="272" spans="1:4" x14ac:dyDescent="0.35">
      <c r="A272" s="5" t="s">
        <v>736</v>
      </c>
      <c r="B272" s="5" t="s">
        <v>737</v>
      </c>
      <c r="C272" s="11">
        <f>INDEX('Productivity-LA_data'!$C:$C,MATCH(B272,'Productivity-LA_data'!$B:$B,0))</f>
        <v>26.7</v>
      </c>
      <c r="D272" s="11">
        <f t="shared" si="4"/>
        <v>3.2846635654062037</v>
      </c>
    </row>
    <row r="273" spans="1:4" x14ac:dyDescent="0.35">
      <c r="A273" s="5" t="s">
        <v>738</v>
      </c>
      <c r="B273" s="5" t="s">
        <v>739</v>
      </c>
      <c r="C273" s="11">
        <f>INDEX('Productivity-LA_data'!$C:$C,MATCH(B273,'Productivity-LA_data'!$B:$B,0))</f>
        <v>32.5</v>
      </c>
      <c r="D273" s="11">
        <f t="shared" si="4"/>
        <v>3.4812400893356918</v>
      </c>
    </row>
    <row r="274" spans="1:4" x14ac:dyDescent="0.35">
      <c r="A274" s="5" t="s">
        <v>740</v>
      </c>
      <c r="B274" s="5" t="s">
        <v>741</v>
      </c>
      <c r="C274" s="11">
        <f>INDEX('Productivity-LA_data'!$C:$C,MATCH(B274,'Productivity-LA_data'!$B:$B,0))</f>
        <v>35.1</v>
      </c>
      <c r="D274" s="11">
        <f t="shared" si="4"/>
        <v>3.55820113047182</v>
      </c>
    </row>
    <row r="275" spans="1:4" x14ac:dyDescent="0.35">
      <c r="A275" s="5" t="s">
        <v>742</v>
      </c>
      <c r="B275" s="5" t="s">
        <v>743</v>
      </c>
      <c r="C275" s="11">
        <f>INDEX('Productivity-LA_data'!$C:$C,MATCH(B275,'Productivity-LA_data'!$B:$B,0))</f>
        <v>49.2</v>
      </c>
      <c r="D275" s="11">
        <f t="shared" si="4"/>
        <v>3.8958936234982624</v>
      </c>
    </row>
    <row r="276" spans="1:4" x14ac:dyDescent="0.35">
      <c r="A276" s="5" t="s">
        <v>744</v>
      </c>
      <c r="B276" s="5" t="s">
        <v>745</v>
      </c>
      <c r="C276" s="11">
        <f>INDEX('Productivity-LA_data'!$C:$C,MATCH(B276,'Productivity-LA_data'!$B:$B,0))</f>
        <v>47.5</v>
      </c>
      <c r="D276" s="11">
        <f t="shared" si="4"/>
        <v>3.8607297110405954</v>
      </c>
    </row>
    <row r="277" spans="1:4" x14ac:dyDescent="0.35">
      <c r="A277" s="5" t="s">
        <v>746</v>
      </c>
      <c r="B277" s="5" t="s">
        <v>747</v>
      </c>
      <c r="C277" s="11">
        <f>INDEX('Productivity-LA_data'!$C:$C,MATCH(B277,'Productivity-LA_data'!$B:$B,0))</f>
        <v>29.4</v>
      </c>
      <c r="D277" s="11">
        <f t="shared" si="4"/>
        <v>3.380994674344636</v>
      </c>
    </row>
    <row r="278" spans="1:4" x14ac:dyDescent="0.35">
      <c r="A278" s="5" t="s">
        <v>748</v>
      </c>
      <c r="B278" s="5" t="s">
        <v>749</v>
      </c>
      <c r="C278" s="11">
        <f>INDEX('Productivity-LA_data'!$C:$C,MATCH(B278,'Productivity-LA_data'!$B:$B,0))</f>
        <v>31.1</v>
      </c>
      <c r="D278" s="11">
        <f t="shared" si="4"/>
        <v>3.4372078191851885</v>
      </c>
    </row>
    <row r="279" spans="1:4" x14ac:dyDescent="0.35">
      <c r="A279" s="5" t="s">
        <v>750</v>
      </c>
      <c r="B279" s="5" t="s">
        <v>751</v>
      </c>
      <c r="C279" s="11">
        <f>INDEX('Productivity-LA_data'!$C:$C,MATCH(B279,'Productivity-LA_data'!$B:$B,0))</f>
        <v>28</v>
      </c>
      <c r="D279" s="11">
        <f t="shared" si="4"/>
        <v>3.3322045101752038</v>
      </c>
    </row>
    <row r="280" spans="1:4" x14ac:dyDescent="0.35">
      <c r="A280" s="5" t="s">
        <v>752</v>
      </c>
      <c r="B280" s="5" t="s">
        <v>753</v>
      </c>
      <c r="C280" s="11">
        <f>INDEX('Productivity-LA_data'!$C:$C,MATCH(B280,'Productivity-LA_data'!$B:$B,0))</f>
        <v>28.2</v>
      </c>
      <c r="D280" s="11">
        <f t="shared" si="4"/>
        <v>3.3393219779440679</v>
      </c>
    </row>
    <row r="281" spans="1:4" x14ac:dyDescent="0.35">
      <c r="A281" s="5" t="s">
        <v>754</v>
      </c>
      <c r="B281" s="5" t="s">
        <v>755</v>
      </c>
      <c r="C281" s="11">
        <f>INDEX('Productivity-LA_data'!$C:$C,MATCH(B281,'Productivity-LA_data'!$B:$B,0))</f>
        <v>33.4</v>
      </c>
      <c r="D281" s="11">
        <f t="shared" si="4"/>
        <v>3.5085558999826545</v>
      </c>
    </row>
    <row r="282" spans="1:4" x14ac:dyDescent="0.35">
      <c r="A282" s="5" t="s">
        <v>756</v>
      </c>
      <c r="B282" s="5" t="s">
        <v>757</v>
      </c>
      <c r="C282" s="11">
        <f>INDEX('Productivity-LA_data'!$C:$C,MATCH(B282,'Productivity-LA_data'!$B:$B,0))</f>
        <v>29.2</v>
      </c>
      <c r="D282" s="11">
        <f t="shared" si="4"/>
        <v>3.3741687092742358</v>
      </c>
    </row>
    <row r="283" spans="1:4" x14ac:dyDescent="0.35">
      <c r="A283" s="5" t="s">
        <v>758</v>
      </c>
      <c r="B283" s="5" t="s">
        <v>759</v>
      </c>
      <c r="C283" s="11">
        <f>INDEX('Productivity-LA_data'!$C:$C,MATCH(B283,'Productivity-LA_data'!$B:$B,0))</f>
        <v>36.700000000000003</v>
      </c>
      <c r="D283" s="11">
        <f t="shared" si="4"/>
        <v>3.6027767550605247</v>
      </c>
    </row>
    <row r="284" spans="1:4" x14ac:dyDescent="0.35">
      <c r="A284" s="5" t="s">
        <v>760</v>
      </c>
      <c r="B284" s="5" t="s">
        <v>761</v>
      </c>
      <c r="C284" s="11">
        <f>INDEX('Productivity-LA_data'!$C:$C,MATCH(B284,'Productivity-LA_data'!$B:$B,0))</f>
        <v>40.299999999999997</v>
      </c>
      <c r="D284" s="11">
        <f t="shared" si="4"/>
        <v>3.6963514689526371</v>
      </c>
    </row>
    <row r="285" spans="1:4" x14ac:dyDescent="0.35">
      <c r="A285" s="5" t="s">
        <v>762</v>
      </c>
      <c r="B285" s="5" t="s">
        <v>763</v>
      </c>
      <c r="C285" s="11">
        <f>INDEX('Productivity-LA_data'!$C:$C,MATCH(B285,'Productivity-LA_data'!$B:$B,0))</f>
        <v>30.6</v>
      </c>
      <c r="D285" s="11">
        <f t="shared" si="4"/>
        <v>3.4210000089583352</v>
      </c>
    </row>
    <row r="286" spans="1:4" x14ac:dyDescent="0.35">
      <c r="A286" s="5" t="s">
        <v>764</v>
      </c>
      <c r="B286" s="5" t="s">
        <v>765</v>
      </c>
      <c r="C286" s="11">
        <f>INDEX('Productivity-LA_data'!$C:$C,MATCH(B286,'Productivity-LA_data'!$B:$B,0))</f>
        <v>30.2</v>
      </c>
      <c r="D286" s="11">
        <f t="shared" si="4"/>
        <v>3.4078419243808238</v>
      </c>
    </row>
    <row r="287" spans="1:4" x14ac:dyDescent="0.35">
      <c r="A287" s="5" t="s">
        <v>766</v>
      </c>
      <c r="B287" s="5" t="s">
        <v>767</v>
      </c>
      <c r="C287" s="11">
        <f>INDEX('Productivity-LA_data'!$C:$C,MATCH(B287,'Productivity-LA_data'!$B:$B,0))</f>
        <v>26.4</v>
      </c>
      <c r="D287" s="11">
        <f t="shared" si="4"/>
        <v>3.2733640101522705</v>
      </c>
    </row>
    <row r="288" spans="1:4" x14ac:dyDescent="0.35">
      <c r="A288" s="5" t="s">
        <v>768</v>
      </c>
      <c r="B288" s="5" t="s">
        <v>769</v>
      </c>
      <c r="C288" s="11">
        <f>INDEX('Productivity-LA_data'!$C:$C,MATCH(B288,'Productivity-LA_data'!$B:$B,0))</f>
        <v>40.299999999999997</v>
      </c>
      <c r="D288" s="11">
        <f t="shared" si="4"/>
        <v>3.6963514689526371</v>
      </c>
    </row>
    <row r="289" spans="1:4" x14ac:dyDescent="0.35">
      <c r="A289" s="5" t="s">
        <v>770</v>
      </c>
      <c r="B289" s="5" t="s">
        <v>771</v>
      </c>
      <c r="C289" s="11">
        <f>INDEX('Productivity-LA_data'!$C:$C,MATCH(B289,'Productivity-LA_data'!$B:$B,0))</f>
        <v>25.9</v>
      </c>
      <c r="D289" s="11">
        <f t="shared" si="4"/>
        <v>3.2542429687054919</v>
      </c>
    </row>
    <row r="290" spans="1:4" x14ac:dyDescent="0.35">
      <c r="A290" s="5" t="s">
        <v>772</v>
      </c>
      <c r="B290" s="5" t="s">
        <v>773</v>
      </c>
      <c r="C290" s="11">
        <f>INDEX('Productivity-LA_data'!$C:$C,MATCH(B290,'Productivity-LA_data'!$B:$B,0))</f>
        <v>38.299999999999997</v>
      </c>
      <c r="D290" s="11">
        <f t="shared" si="4"/>
        <v>3.6454498961866002</v>
      </c>
    </row>
    <row r="291" spans="1:4" x14ac:dyDescent="0.35">
      <c r="A291" s="5" t="s">
        <v>774</v>
      </c>
      <c r="B291" s="5" t="s">
        <v>775</v>
      </c>
      <c r="C291" s="11">
        <f>INDEX('Productivity-LA_data'!$C:$C,MATCH(B291,'Productivity-LA_data'!$B:$B,0))</f>
        <v>43.3</v>
      </c>
      <c r="D291" s="11">
        <f t="shared" si="4"/>
        <v>3.7681526350084442</v>
      </c>
    </row>
    <row r="292" spans="1:4" x14ac:dyDescent="0.35">
      <c r="A292" s="5" t="s">
        <v>776</v>
      </c>
      <c r="B292" s="5" t="s">
        <v>777</v>
      </c>
      <c r="C292" s="11">
        <f>INDEX('Productivity-LA_data'!$C:$C,MATCH(B292,'Productivity-LA_data'!$B:$B,0))</f>
        <v>32.1</v>
      </c>
      <c r="D292" s="11">
        <f t="shared" si="4"/>
        <v>3.4688560301359703</v>
      </c>
    </row>
    <row r="293" spans="1:4" x14ac:dyDescent="0.35">
      <c r="A293" s="5" t="s">
        <v>778</v>
      </c>
      <c r="B293" s="5" t="s">
        <v>779</v>
      </c>
      <c r="C293" s="11">
        <f>INDEX('Productivity-LA_data'!$C:$C,MATCH(B293,'Productivity-LA_data'!$B:$B,0))</f>
        <v>25.9</v>
      </c>
      <c r="D293" s="11">
        <f t="shared" si="4"/>
        <v>3.2542429687054919</v>
      </c>
    </row>
    <row r="294" spans="1:4" x14ac:dyDescent="0.35">
      <c r="A294" s="5" t="s">
        <v>780</v>
      </c>
      <c r="B294" s="5" t="s">
        <v>781</v>
      </c>
      <c r="C294" s="11">
        <f>INDEX('Productivity-LA_data'!$C:$C,MATCH(B294,'Productivity-LA_data'!$B:$B,0))</f>
        <v>29</v>
      </c>
      <c r="D294" s="11">
        <f t="shared" si="4"/>
        <v>3.3672958299864741</v>
      </c>
    </row>
    <row r="295" spans="1:4" x14ac:dyDescent="0.35">
      <c r="A295" s="5" t="s">
        <v>782</v>
      </c>
      <c r="B295" s="5" t="s">
        <v>783</v>
      </c>
      <c r="C295" s="11">
        <f>INDEX('Productivity-LA_data'!$C:$C,MATCH(B295,'Productivity-LA_data'!$B:$B,0))</f>
        <v>28.4</v>
      </c>
      <c r="D295" s="11">
        <f t="shared" si="4"/>
        <v>3.3463891451671604</v>
      </c>
    </row>
    <row r="296" spans="1:4" x14ac:dyDescent="0.35">
      <c r="A296" s="5" t="s">
        <v>784</v>
      </c>
      <c r="B296" s="5" t="s">
        <v>785</v>
      </c>
      <c r="C296" s="11">
        <f>INDEX('Productivity-LA_data'!$C:$C,MATCH(B296,'Productivity-LA_data'!$B:$B,0))</f>
        <v>32.5</v>
      </c>
      <c r="D296" s="11">
        <f t="shared" si="4"/>
        <v>3.4812400893356918</v>
      </c>
    </row>
    <row r="297" spans="1:4" x14ac:dyDescent="0.35">
      <c r="A297" s="5" t="s">
        <v>786</v>
      </c>
      <c r="B297" s="5" t="s">
        <v>787</v>
      </c>
      <c r="C297" s="11">
        <f>INDEX('Productivity-LA_data'!$C:$C,MATCH(B297,'Productivity-LA_data'!$B:$B,0))</f>
        <v>31.6</v>
      </c>
      <c r="D297" s="11">
        <f t="shared" si="4"/>
        <v>3.4531571205928664</v>
      </c>
    </row>
    <row r="298" spans="1:4" x14ac:dyDescent="0.35">
      <c r="A298" s="5" t="s">
        <v>788</v>
      </c>
      <c r="B298" s="5" t="s">
        <v>789</v>
      </c>
      <c r="C298" s="11">
        <f>INDEX('Productivity-LA_data'!$C:$C,MATCH(B298,'Productivity-LA_data'!$B:$B,0))</f>
        <v>30.5</v>
      </c>
      <c r="D298" s="11">
        <f t="shared" si="4"/>
        <v>3.417726683613366</v>
      </c>
    </row>
    <row r="299" spans="1:4" x14ac:dyDescent="0.35">
      <c r="A299" s="5" t="s">
        <v>790</v>
      </c>
      <c r="B299" s="5" t="s">
        <v>791</v>
      </c>
      <c r="C299" s="11">
        <f>INDEX('Productivity-LA_data'!$C:$C,MATCH(B299,'Productivity-LA_data'!$B:$B,0))</f>
        <v>34.4</v>
      </c>
      <c r="D299" s="11">
        <f t="shared" si="4"/>
        <v>3.5380565643793527</v>
      </c>
    </row>
    <row r="300" spans="1:4" x14ac:dyDescent="0.35">
      <c r="A300" s="5" t="s">
        <v>792</v>
      </c>
      <c r="B300" s="5" t="s">
        <v>793</v>
      </c>
      <c r="C300" s="11">
        <f>INDEX('Productivity-LA_data'!$C:$C,MATCH(B300,'Productivity-LA_data'!$B:$B,0))</f>
        <v>29</v>
      </c>
      <c r="D300" s="11">
        <f t="shared" si="4"/>
        <v>3.3672958299864741</v>
      </c>
    </row>
    <row r="301" spans="1:4" x14ac:dyDescent="0.35">
      <c r="A301" s="5" t="s">
        <v>794</v>
      </c>
      <c r="B301" s="5" t="s">
        <v>795</v>
      </c>
      <c r="C301" s="11">
        <f>INDEX('Productivity-LA_data'!$C:$C,MATCH(B301,'Productivity-LA_data'!$B:$B,0))</f>
        <v>40.200000000000003</v>
      </c>
      <c r="D301" s="11">
        <f t="shared" si="4"/>
        <v>3.6938669956249757</v>
      </c>
    </row>
    <row r="302" spans="1:4" x14ac:dyDescent="0.35">
      <c r="A302" s="5" t="s">
        <v>796</v>
      </c>
      <c r="B302" s="5" t="s">
        <v>797</v>
      </c>
      <c r="C302" s="11">
        <f>INDEX('Productivity-LA_data'!$C:$C,MATCH(B302,'Productivity-LA_data'!$B:$B,0))</f>
        <v>29.4</v>
      </c>
      <c r="D302" s="11">
        <f t="shared" si="4"/>
        <v>3.380994674344636</v>
      </c>
    </row>
    <row r="303" spans="1:4" x14ac:dyDescent="0.35">
      <c r="A303" s="5" t="s">
        <v>798</v>
      </c>
      <c r="B303" s="5" t="s">
        <v>799</v>
      </c>
      <c r="C303" s="11">
        <f>INDEX('Productivity-LA_data'!$C:$C,MATCH(B303,'Productivity-LA_data'!$B:$B,0))</f>
        <v>36.299999999999997</v>
      </c>
      <c r="D303" s="11">
        <f t="shared" si="4"/>
        <v>3.591817741270805</v>
      </c>
    </row>
    <row r="304" spans="1:4" x14ac:dyDescent="0.35">
      <c r="A304" s="5" t="s">
        <v>800</v>
      </c>
      <c r="B304" s="5" t="s">
        <v>801</v>
      </c>
      <c r="C304" s="11">
        <f>INDEX('Productivity-LA_data'!$C:$C,MATCH(B304,'Productivity-LA_data'!$B:$B,0))</f>
        <v>38.1</v>
      </c>
      <c r="D304" s="11">
        <f t="shared" si="4"/>
        <v>3.6402142821326553</v>
      </c>
    </row>
    <row r="305" spans="1:4" x14ac:dyDescent="0.35">
      <c r="A305" s="5" t="s">
        <v>802</v>
      </c>
      <c r="B305" s="5" t="s">
        <v>803</v>
      </c>
      <c r="C305" s="11">
        <f>INDEX('Productivity-LA_data'!$C:$C,MATCH(B305,'Productivity-LA_data'!$B:$B,0))</f>
        <v>35.200000000000003</v>
      </c>
      <c r="D305" s="11">
        <f t="shared" si="4"/>
        <v>3.5610460826040513</v>
      </c>
    </row>
    <row r="306" spans="1:4" x14ac:dyDescent="0.35">
      <c r="A306" s="5" t="s">
        <v>804</v>
      </c>
      <c r="B306" s="5" t="s">
        <v>805</v>
      </c>
      <c r="C306" s="11">
        <f>INDEX('Productivity-LA_data'!$C:$C,MATCH(B306,'Productivity-LA_data'!$B:$B,0))</f>
        <v>29.4</v>
      </c>
      <c r="D306" s="11">
        <f t="shared" si="4"/>
        <v>3.380994674344636</v>
      </c>
    </row>
    <row r="307" spans="1:4" x14ac:dyDescent="0.35">
      <c r="A307" s="5" t="s">
        <v>806</v>
      </c>
      <c r="B307" s="5" t="s">
        <v>807</v>
      </c>
      <c r="C307" s="11">
        <f>INDEX('Productivity-LA_data'!$C:$C,MATCH(B307,'Productivity-LA_data'!$B:$B,0))</f>
        <v>30.8</v>
      </c>
      <c r="D307" s="11">
        <f t="shared" si="4"/>
        <v>3.427514689979529</v>
      </c>
    </row>
    <row r="308" spans="1:4" x14ac:dyDescent="0.35">
      <c r="A308" s="5" t="s">
        <v>808</v>
      </c>
      <c r="B308" s="5" t="s">
        <v>809</v>
      </c>
      <c r="C308" s="11">
        <f>INDEX('Productivity-LA_data'!$C:$C,MATCH(B308,'Productivity-LA_data'!$B:$B,0))</f>
        <v>47.9</v>
      </c>
      <c r="D308" s="11">
        <f t="shared" si="4"/>
        <v>3.8691155044168695</v>
      </c>
    </row>
    <row r="309" spans="1:4" x14ac:dyDescent="0.35">
      <c r="A309" s="5" t="s">
        <v>810</v>
      </c>
      <c r="B309" s="5" t="s">
        <v>811</v>
      </c>
      <c r="C309" s="11">
        <f>INDEX('Productivity-LA_data'!$C:$C,MATCH(B309,'Productivity-LA_data'!$B:$B,0))</f>
        <v>29.6</v>
      </c>
      <c r="D309" s="11">
        <f t="shared" si="4"/>
        <v>3.3877743613300146</v>
      </c>
    </row>
    <row r="310" spans="1:4" x14ac:dyDescent="0.35">
      <c r="A310" s="5" t="s">
        <v>812</v>
      </c>
      <c r="B310" s="5" t="s">
        <v>813</v>
      </c>
      <c r="C310" s="11">
        <f>INDEX('Productivity-LA_data'!$C:$C,MATCH(B310,'Productivity-LA_data'!$B:$B,0))</f>
        <v>31</v>
      </c>
      <c r="D310" s="11">
        <f t="shared" si="4"/>
        <v>3.4339872044851463</v>
      </c>
    </row>
    <row r="311" spans="1:4" x14ac:dyDescent="0.35">
      <c r="A311" s="5" t="s">
        <v>814</v>
      </c>
      <c r="B311" s="5" t="s">
        <v>815</v>
      </c>
      <c r="C311" s="11">
        <f>INDEX('Productivity-LA_data'!$C:$C,MATCH(B311,'Productivity-LA_data'!$B:$B,0))</f>
        <v>29.1</v>
      </c>
      <c r="D311" s="11">
        <f t="shared" si="4"/>
        <v>3.3707381741774469</v>
      </c>
    </row>
    <row r="312" spans="1:4" x14ac:dyDescent="0.35">
      <c r="A312" s="5" t="s">
        <v>816</v>
      </c>
      <c r="B312" s="5" t="s">
        <v>817</v>
      </c>
      <c r="C312" s="11">
        <f>INDEX('Productivity-LA_data'!$C:$C,MATCH(B312,'Productivity-LA_data'!$B:$B,0))</f>
        <v>29</v>
      </c>
      <c r="D312" s="11">
        <f t="shared" si="4"/>
        <v>3.3672958299864741</v>
      </c>
    </row>
    <row r="313" spans="1:4" x14ac:dyDescent="0.35">
      <c r="A313" s="5" t="s">
        <v>818</v>
      </c>
      <c r="B313" s="5" t="s">
        <v>819</v>
      </c>
      <c r="C313" s="11">
        <f>INDEX('Productivity-LA_data'!$C:$C,MATCH(B313,'Productivity-LA_data'!$B:$B,0))</f>
        <v>30.8</v>
      </c>
      <c r="D313" s="11">
        <f t="shared" si="4"/>
        <v>3.427514689979529</v>
      </c>
    </row>
    <row r="314" spans="1:4" x14ac:dyDescent="0.35">
      <c r="A314" s="5" t="s">
        <v>820</v>
      </c>
      <c r="B314" s="5" t="s">
        <v>821</v>
      </c>
      <c r="C314" s="11">
        <f>INDEX('Productivity-LA_data'!$C:$C,MATCH(B314,'Productivity-LA_data'!$B:$B,0))</f>
        <v>26.4</v>
      </c>
      <c r="D314" s="11">
        <f t="shared" si="4"/>
        <v>3.2733640101522705</v>
      </c>
    </row>
    <row r="315" spans="1:4" x14ac:dyDescent="0.35">
      <c r="A315" s="5" t="s">
        <v>822</v>
      </c>
      <c r="B315" s="5" t="s">
        <v>823</v>
      </c>
      <c r="C315" s="11">
        <f>INDEX('Productivity-LA_data'!$C:$C,MATCH(B315,'Productivity-LA_data'!$B:$B,0))</f>
        <v>32.200000000000003</v>
      </c>
      <c r="D315" s="11">
        <f t="shared" si="4"/>
        <v>3.4719664525503626</v>
      </c>
    </row>
    <row r="316" spans="1:4" x14ac:dyDescent="0.35">
      <c r="A316" s="5" t="s">
        <v>824</v>
      </c>
      <c r="B316" s="5" t="s">
        <v>825</v>
      </c>
      <c r="C316" s="11">
        <f>INDEX('Productivity-LA_data'!$C:$C,MATCH(B316,'Productivity-LA_data'!$B:$B,0))</f>
        <v>34.799999999999997</v>
      </c>
      <c r="D316" s="11">
        <f t="shared" ref="D316:D364" si="5">LN(C316)</f>
        <v>3.5496173867804286</v>
      </c>
    </row>
    <row r="317" spans="1:4" x14ac:dyDescent="0.35">
      <c r="A317" s="5" t="s">
        <v>826</v>
      </c>
      <c r="B317" s="5" t="s">
        <v>827</v>
      </c>
      <c r="C317" s="11">
        <f>INDEX('Productivity-LA_data'!$C:$C,MATCH(B317,'Productivity-LA_data'!$B:$B,0))</f>
        <v>25.6</v>
      </c>
      <c r="D317" s="11">
        <f t="shared" si="5"/>
        <v>3.2425923514855168</v>
      </c>
    </row>
    <row r="318" spans="1:4" x14ac:dyDescent="0.35">
      <c r="A318" s="5" t="s">
        <v>828</v>
      </c>
      <c r="B318" s="5" t="s">
        <v>829</v>
      </c>
      <c r="C318" s="11">
        <f>INDEX('Productivity-LA_data'!$C:$C,MATCH(B318,'Productivity-LA_data'!$B:$B,0))</f>
        <v>54.7</v>
      </c>
      <c r="D318" s="11">
        <f t="shared" si="5"/>
        <v>4.0018637094279352</v>
      </c>
    </row>
    <row r="319" spans="1:4" x14ac:dyDescent="0.35">
      <c r="A319" s="5" t="s">
        <v>830</v>
      </c>
      <c r="B319" s="5" t="s">
        <v>831</v>
      </c>
      <c r="C319" s="11">
        <f>INDEX('Productivity-LA_data'!$C:$C,MATCH(B319,'Productivity-LA_data'!$B:$B,0))</f>
        <v>36.200000000000003</v>
      </c>
      <c r="D319" s="11">
        <f t="shared" si="5"/>
        <v>3.5890591188317256</v>
      </c>
    </row>
    <row r="320" spans="1:4" x14ac:dyDescent="0.35">
      <c r="A320" s="5" t="s">
        <v>832</v>
      </c>
      <c r="B320" s="5" t="s">
        <v>833</v>
      </c>
      <c r="C320" s="11">
        <f>INDEX('Productivity-LA_data'!$C:$C,MATCH(B320,'Productivity-LA_data'!$B:$B,0))</f>
        <v>40.6</v>
      </c>
      <c r="D320" s="11">
        <f t="shared" si="5"/>
        <v>3.7037680666076871</v>
      </c>
    </row>
    <row r="321" spans="1:4" x14ac:dyDescent="0.35">
      <c r="A321" s="5" t="s">
        <v>834</v>
      </c>
      <c r="B321" s="5" t="s">
        <v>835</v>
      </c>
      <c r="C321" s="11">
        <f>INDEX('Productivity-LA_data'!$C:$C,MATCH(B321,'Productivity-LA_data'!$B:$B,0))</f>
        <v>24.4</v>
      </c>
      <c r="D321" s="11">
        <f t="shared" si="5"/>
        <v>3.1945831322991562</v>
      </c>
    </row>
    <row r="322" spans="1:4" x14ac:dyDescent="0.35">
      <c r="A322" s="5" t="s">
        <v>836</v>
      </c>
      <c r="B322" s="5" t="s">
        <v>837</v>
      </c>
      <c r="C322" s="11">
        <f>INDEX('Productivity-LA_data'!$C:$C,MATCH(B322,'Productivity-LA_data'!$B:$B,0))</f>
        <v>28.3</v>
      </c>
      <c r="D322" s="11">
        <f t="shared" si="5"/>
        <v>3.3428618046491918</v>
      </c>
    </row>
    <row r="323" spans="1:4" x14ac:dyDescent="0.35">
      <c r="A323" s="5" t="s">
        <v>838</v>
      </c>
      <c r="B323" s="5" t="s">
        <v>839</v>
      </c>
      <c r="C323" s="11">
        <f>INDEX('Productivity-LA_data'!$C:$C,MATCH(B323,'Productivity-LA_data'!$B:$B,0))</f>
        <v>25.1</v>
      </c>
      <c r="D323" s="11">
        <f t="shared" si="5"/>
        <v>3.2228678461377385</v>
      </c>
    </row>
    <row r="324" spans="1:4" x14ac:dyDescent="0.35">
      <c r="A324" s="5" t="s">
        <v>840</v>
      </c>
      <c r="B324" s="5" t="s">
        <v>841</v>
      </c>
      <c r="C324" s="11">
        <f>INDEX('Productivity-LA_data'!$C:$C,MATCH(B324,'Productivity-LA_data'!$B:$B,0))</f>
        <v>60.5</v>
      </c>
      <c r="D324" s="11">
        <f t="shared" si="5"/>
        <v>4.1026433650367959</v>
      </c>
    </row>
    <row r="325" spans="1:4" x14ac:dyDescent="0.35">
      <c r="A325" s="5" t="s">
        <v>842</v>
      </c>
      <c r="B325" s="5" t="s">
        <v>843</v>
      </c>
      <c r="C325" s="11">
        <f>INDEX('Productivity-LA_data'!$C:$C,MATCH(B325,'Productivity-LA_data'!$B:$B,0))</f>
        <v>36.5</v>
      </c>
      <c r="D325" s="11">
        <f t="shared" si="5"/>
        <v>3.597312260588446</v>
      </c>
    </row>
    <row r="326" spans="1:4" x14ac:dyDescent="0.35">
      <c r="A326" s="5" t="s">
        <v>844</v>
      </c>
      <c r="B326" s="5" t="s">
        <v>845</v>
      </c>
      <c r="C326" s="11">
        <f>INDEX('Productivity-LA_data'!$C:$C,MATCH(B326,'Productivity-LA_data'!$B:$B,0))</f>
        <v>38.4</v>
      </c>
      <c r="D326" s="11">
        <f t="shared" si="5"/>
        <v>3.648057459593681</v>
      </c>
    </row>
    <row r="327" spans="1:4" x14ac:dyDescent="0.35">
      <c r="A327" s="5" t="s">
        <v>846</v>
      </c>
      <c r="B327" s="5" t="s">
        <v>847</v>
      </c>
      <c r="C327" s="11">
        <f>INDEX('Productivity-LA_data'!$C:$C,MATCH(B327,'Productivity-LA_data'!$B:$B,0))</f>
        <v>28</v>
      </c>
      <c r="D327" s="11">
        <f t="shared" si="5"/>
        <v>3.3322045101752038</v>
      </c>
    </row>
    <row r="328" spans="1:4" x14ac:dyDescent="0.35">
      <c r="A328" s="5" t="s">
        <v>848</v>
      </c>
      <c r="B328" s="5" t="s">
        <v>849</v>
      </c>
      <c r="C328" s="11">
        <f>INDEX('Productivity-LA_data'!$C:$C,MATCH(B328,'Productivity-LA_data'!$B:$B,0))</f>
        <v>27.9</v>
      </c>
      <c r="D328" s="11">
        <f t="shared" si="5"/>
        <v>3.3286266888273199</v>
      </c>
    </row>
    <row r="329" spans="1:4" x14ac:dyDescent="0.35">
      <c r="A329" s="5" t="s">
        <v>850</v>
      </c>
      <c r="B329" s="5" t="s">
        <v>851</v>
      </c>
      <c r="C329" s="11">
        <f>INDEX('Productivity-LA_data'!$C:$C,MATCH(B329,'Productivity-LA_data'!$B:$B,0))</f>
        <v>36.799999999999997</v>
      </c>
      <c r="D329" s="11">
        <f t="shared" si="5"/>
        <v>3.6054978451748854</v>
      </c>
    </row>
    <row r="330" spans="1:4" x14ac:dyDescent="0.35">
      <c r="A330" s="5" t="s">
        <v>852</v>
      </c>
      <c r="B330" s="5" t="s">
        <v>853</v>
      </c>
      <c r="C330" s="11">
        <f>INDEX('Productivity-LA_data'!$C:$C,MATCH(B330,'Productivity-LA_data'!$B:$B,0))</f>
        <v>29.7</v>
      </c>
      <c r="D330" s="11">
        <f t="shared" si="5"/>
        <v>3.3911470458086539</v>
      </c>
    </row>
    <row r="331" spans="1:4" x14ac:dyDescent="0.35">
      <c r="A331" s="5" t="s">
        <v>854</v>
      </c>
      <c r="B331" s="5" t="s">
        <v>855</v>
      </c>
      <c r="C331" s="11">
        <f>INDEX('Productivity-LA_data'!$C:$C,MATCH(B331,'Productivity-LA_data'!$B:$B,0))</f>
        <v>25.9</v>
      </c>
      <c r="D331" s="11">
        <f t="shared" si="5"/>
        <v>3.2542429687054919</v>
      </c>
    </row>
    <row r="332" spans="1:4" x14ac:dyDescent="0.35">
      <c r="A332" s="5" t="s">
        <v>856</v>
      </c>
      <c r="B332" s="5" t="s">
        <v>857</v>
      </c>
      <c r="C332" s="11">
        <f>INDEX('Productivity-LA_data'!$C:$C,MATCH(B332,'Productivity-LA_data'!$B:$B,0))</f>
        <v>34.6</v>
      </c>
      <c r="D332" s="11">
        <f t="shared" si="5"/>
        <v>3.5438536820636788</v>
      </c>
    </row>
    <row r="333" spans="1:4" x14ac:dyDescent="0.35">
      <c r="A333" s="5" t="s">
        <v>858</v>
      </c>
      <c r="B333" s="5" t="s">
        <v>859</v>
      </c>
      <c r="C333" s="11">
        <f>INDEX('Productivity-LA_data'!$C:$C,MATCH(B333,'Productivity-LA_data'!$B:$B,0))</f>
        <v>35.200000000000003</v>
      </c>
      <c r="D333" s="11">
        <f t="shared" si="5"/>
        <v>3.5610460826040513</v>
      </c>
    </row>
    <row r="334" spans="1:4" x14ac:dyDescent="0.35">
      <c r="A334" s="5" t="s">
        <v>860</v>
      </c>
      <c r="B334" s="5" t="s">
        <v>861</v>
      </c>
      <c r="C334" s="11">
        <f>INDEX('Productivity-LA_data'!$C:$C,MATCH(B334,'Productivity-LA_data'!$B:$B,0))</f>
        <v>32.799999999999997</v>
      </c>
      <c r="D334" s="11">
        <f t="shared" si="5"/>
        <v>3.4904285153900978</v>
      </c>
    </row>
    <row r="335" spans="1:4" x14ac:dyDescent="0.35">
      <c r="A335" s="5" t="s">
        <v>862</v>
      </c>
      <c r="B335" s="5" t="s">
        <v>863</v>
      </c>
      <c r="C335" s="11">
        <f>INDEX('Productivity-LA_data'!$C:$C,MATCH(B335,'Productivity-LA_data'!$B:$B,0))</f>
        <v>43</v>
      </c>
      <c r="D335" s="11">
        <f t="shared" si="5"/>
        <v>3.7612001156935624</v>
      </c>
    </row>
    <row r="336" spans="1:4" x14ac:dyDescent="0.35">
      <c r="A336" s="5" t="s">
        <v>864</v>
      </c>
      <c r="B336" s="5" t="s">
        <v>865</v>
      </c>
      <c r="C336" s="11">
        <f>INDEX('Productivity-LA_data'!$C:$C,MATCH(B336,'Productivity-LA_data'!$B:$B,0))</f>
        <v>38.200000000000003</v>
      </c>
      <c r="D336" s="11">
        <f t="shared" si="5"/>
        <v>3.6428355156125294</v>
      </c>
    </row>
    <row r="337" spans="1:4" x14ac:dyDescent="0.35">
      <c r="A337" s="5" t="s">
        <v>866</v>
      </c>
      <c r="B337" s="5" t="s">
        <v>867</v>
      </c>
      <c r="C337" s="11">
        <f>INDEX('Productivity-LA_data'!$C:$C,MATCH(B337,'Productivity-LA_data'!$B:$B,0))</f>
        <v>35.200000000000003</v>
      </c>
      <c r="D337" s="11">
        <f t="shared" si="5"/>
        <v>3.5610460826040513</v>
      </c>
    </row>
    <row r="338" spans="1:4" x14ac:dyDescent="0.35">
      <c r="A338" s="5" t="s">
        <v>868</v>
      </c>
      <c r="B338" s="5" t="s">
        <v>869</v>
      </c>
      <c r="C338" s="11">
        <f>INDEX('Productivity-LA_data'!$C:$C,MATCH(B338,'Productivity-LA_data'!$B:$B,0))</f>
        <v>25.8</v>
      </c>
      <c r="D338" s="11">
        <f t="shared" si="5"/>
        <v>3.2503744919275719</v>
      </c>
    </row>
    <row r="339" spans="1:4" x14ac:dyDescent="0.35">
      <c r="A339" s="5" t="s">
        <v>870</v>
      </c>
      <c r="B339" s="5" t="s">
        <v>871</v>
      </c>
      <c r="C339" s="11">
        <f>INDEX('Productivity-LA_data'!$C:$C,MATCH(B339,'Productivity-LA_data'!$B:$B,0))</f>
        <v>29.5</v>
      </c>
      <c r="D339" s="11">
        <f t="shared" si="5"/>
        <v>3.3843902633457743</v>
      </c>
    </row>
    <row r="340" spans="1:4" x14ac:dyDescent="0.35">
      <c r="A340" s="5" t="s">
        <v>872</v>
      </c>
      <c r="B340" s="5" t="s">
        <v>873</v>
      </c>
      <c r="C340" s="11">
        <f>INDEX('Productivity-LA_data'!$C:$C,MATCH(B340,'Productivity-LA_data'!$B:$B,0))</f>
        <v>43.5</v>
      </c>
      <c r="D340" s="11">
        <f t="shared" si="5"/>
        <v>3.7727609380946383</v>
      </c>
    </row>
    <row r="341" spans="1:4" x14ac:dyDescent="0.35">
      <c r="A341" s="5" t="s">
        <v>874</v>
      </c>
      <c r="B341" s="5" t="s">
        <v>875</v>
      </c>
      <c r="C341" s="11">
        <f>INDEX('Productivity-LA_data'!$C:$C,MATCH(B341,'Productivity-LA_data'!$B:$B,0))</f>
        <v>25.2</v>
      </c>
      <c r="D341" s="11">
        <f t="shared" si="5"/>
        <v>3.2268439945173775</v>
      </c>
    </row>
    <row r="342" spans="1:4" x14ac:dyDescent="0.35">
      <c r="A342" s="5" t="s">
        <v>876</v>
      </c>
      <c r="B342" s="5" t="s">
        <v>877</v>
      </c>
      <c r="C342" s="11">
        <f>INDEX('Productivity-LA_data'!$C:$C,MATCH(B342,'Productivity-LA_data'!$B:$B,0))</f>
        <v>35.5</v>
      </c>
      <c r="D342" s="11">
        <f t="shared" si="5"/>
        <v>3.5695326964813701</v>
      </c>
    </row>
    <row r="343" spans="1:4" x14ac:dyDescent="0.35">
      <c r="A343" s="5" t="s">
        <v>878</v>
      </c>
      <c r="B343" s="5" t="s">
        <v>879</v>
      </c>
      <c r="C343" s="11">
        <f>INDEX('Productivity-LA_data'!$C:$C,MATCH(B343,'Productivity-LA_data'!$B:$B,0))</f>
        <v>29</v>
      </c>
      <c r="D343" s="11">
        <f t="shared" si="5"/>
        <v>3.3672958299864741</v>
      </c>
    </row>
    <row r="344" spans="1:4" x14ac:dyDescent="0.35">
      <c r="A344" s="5" t="s">
        <v>880</v>
      </c>
      <c r="B344" s="5" t="s">
        <v>881</v>
      </c>
      <c r="C344" s="11">
        <f>INDEX('Productivity-LA_data'!$C:$C,MATCH(B344,'Productivity-LA_data'!$B:$B,0))</f>
        <v>31.1</v>
      </c>
      <c r="D344" s="11">
        <f t="shared" si="5"/>
        <v>3.4372078191851885</v>
      </c>
    </row>
    <row r="345" spans="1:4" x14ac:dyDescent="0.35">
      <c r="A345" s="5" t="s">
        <v>882</v>
      </c>
      <c r="B345" s="5" t="s">
        <v>883</v>
      </c>
      <c r="C345" s="11">
        <f>INDEX('Productivity-LA_data'!$C:$C,MATCH(B345,'Productivity-LA_data'!$B:$B,0))</f>
        <v>36.1</v>
      </c>
      <c r="D345" s="11">
        <f t="shared" si="5"/>
        <v>3.5862928653388351</v>
      </c>
    </row>
    <row r="346" spans="1:4" x14ac:dyDescent="0.35">
      <c r="A346" s="5" t="s">
        <v>884</v>
      </c>
      <c r="B346" s="5" t="s">
        <v>885</v>
      </c>
      <c r="C346" s="11">
        <f>INDEX('Productivity-LA_data'!$C:$C,MATCH(B346,'Productivity-LA_data'!$B:$B,0))</f>
        <v>31.5</v>
      </c>
      <c r="D346" s="11">
        <f t="shared" si="5"/>
        <v>3.4499875458315872</v>
      </c>
    </row>
    <row r="347" spans="1:4" x14ac:dyDescent="0.35">
      <c r="A347" s="5" t="s">
        <v>886</v>
      </c>
      <c r="B347" s="5" t="s">
        <v>887</v>
      </c>
      <c r="C347" s="11">
        <f>INDEX('Productivity-LA_data'!$C:$C,MATCH(B347,'Productivity-LA_data'!$B:$B,0))</f>
        <v>31.8</v>
      </c>
      <c r="D347" s="11">
        <f t="shared" si="5"/>
        <v>3.459466289786131</v>
      </c>
    </row>
    <row r="348" spans="1:4" x14ac:dyDescent="0.35">
      <c r="A348" s="5" t="s">
        <v>888</v>
      </c>
      <c r="B348" s="5" t="s">
        <v>889</v>
      </c>
      <c r="C348" s="11">
        <f>INDEX('Productivity-LA_data'!$C:$C,MATCH(B348,'Productivity-LA_data'!$B:$B,0))</f>
        <v>34.799999999999997</v>
      </c>
      <c r="D348" s="11">
        <f t="shared" si="5"/>
        <v>3.5496173867804286</v>
      </c>
    </row>
    <row r="349" spans="1:4" x14ac:dyDescent="0.35">
      <c r="A349" s="5" t="s">
        <v>890</v>
      </c>
      <c r="B349" s="5" t="s">
        <v>891</v>
      </c>
      <c r="C349" s="11">
        <f>INDEX('Productivity-LA_data'!$C:$C,MATCH(B349,'Productivity-LA_data'!$B:$B,0))</f>
        <v>52.5</v>
      </c>
      <c r="D349" s="11">
        <f t="shared" si="5"/>
        <v>3.9608131695975781</v>
      </c>
    </row>
    <row r="350" spans="1:4" x14ac:dyDescent="0.35">
      <c r="A350" s="5" t="s">
        <v>892</v>
      </c>
      <c r="B350" s="5" t="s">
        <v>893</v>
      </c>
      <c r="C350" s="11">
        <f>INDEX('Productivity-LA_data'!$C:$C,MATCH(B350,'Productivity-LA_data'!$B:$B,0))</f>
        <v>27.1</v>
      </c>
      <c r="D350" s="11">
        <f t="shared" si="5"/>
        <v>3.2995337278856551</v>
      </c>
    </row>
    <row r="351" spans="1:4" x14ac:dyDescent="0.35">
      <c r="A351" s="5" t="s">
        <v>894</v>
      </c>
      <c r="B351" s="5" t="s">
        <v>895</v>
      </c>
      <c r="C351" s="11">
        <f>INDEX('Productivity-LA_data'!$C:$C,MATCH(B351,'Productivity-LA_data'!$B:$B,0))</f>
        <v>30.6</v>
      </c>
      <c r="D351" s="11">
        <f t="shared" si="5"/>
        <v>3.4210000089583352</v>
      </c>
    </row>
    <row r="352" spans="1:4" x14ac:dyDescent="0.35">
      <c r="A352" s="5" t="s">
        <v>896</v>
      </c>
      <c r="B352" s="5" t="s">
        <v>897</v>
      </c>
      <c r="C352" s="11">
        <f>INDEX('Productivity-LA_data'!$C:$C,MATCH(B352,'Productivity-LA_data'!$B:$B,0))</f>
        <v>39</v>
      </c>
      <c r="D352" s="11">
        <f t="shared" si="5"/>
        <v>3.6635616461296463</v>
      </c>
    </row>
    <row r="353" spans="1:4" x14ac:dyDescent="0.35">
      <c r="A353" s="5" t="s">
        <v>898</v>
      </c>
      <c r="B353" s="5" t="s">
        <v>899</v>
      </c>
      <c r="C353" s="11">
        <f>INDEX('Productivity-LA_data'!$C:$C,MATCH(B353,'Productivity-LA_data'!$B:$B,0))</f>
        <v>52.9</v>
      </c>
      <c r="D353" s="11">
        <f t="shared" si="5"/>
        <v>3.9684033388642534</v>
      </c>
    </row>
    <row r="354" spans="1:4" x14ac:dyDescent="0.35">
      <c r="A354" s="5" t="s">
        <v>900</v>
      </c>
      <c r="B354" s="5" t="s">
        <v>901</v>
      </c>
      <c r="C354" s="11">
        <f>INDEX('Productivity-LA_data'!$C:$C,MATCH(B354,'Productivity-LA_data'!$B:$B,0))</f>
        <v>29</v>
      </c>
      <c r="D354" s="11">
        <f t="shared" si="5"/>
        <v>3.3672958299864741</v>
      </c>
    </row>
    <row r="355" spans="1:4" x14ac:dyDescent="0.35">
      <c r="A355" s="5" t="s">
        <v>902</v>
      </c>
      <c r="B355" s="5" t="s">
        <v>903</v>
      </c>
      <c r="C355" s="11">
        <f>INDEX('Productivity-LA_data'!$C:$C,MATCH(B355,'Productivity-LA_data'!$B:$B,0))</f>
        <v>39</v>
      </c>
      <c r="D355" s="11">
        <f t="shared" si="5"/>
        <v>3.6635616461296463</v>
      </c>
    </row>
    <row r="356" spans="1:4" x14ac:dyDescent="0.35">
      <c r="A356" s="5" t="s">
        <v>904</v>
      </c>
      <c r="B356" s="5" t="s">
        <v>905</v>
      </c>
      <c r="C356" s="11">
        <f>INDEX('Productivity-LA_data'!$C:$C,MATCH(B356,'Productivity-LA_data'!$B:$B,0))</f>
        <v>47.7</v>
      </c>
      <c r="D356" s="11">
        <f t="shared" si="5"/>
        <v>3.8649313978942956</v>
      </c>
    </row>
    <row r="357" spans="1:4" x14ac:dyDescent="0.35">
      <c r="A357" s="5" t="s">
        <v>906</v>
      </c>
      <c r="B357" s="5" t="s">
        <v>907</v>
      </c>
      <c r="C357" s="11">
        <f>INDEX('Productivity-LA_data'!$C:$C,MATCH(B357,'Productivity-LA_data'!$B:$B,0))</f>
        <v>27.9</v>
      </c>
      <c r="D357" s="11">
        <f t="shared" si="5"/>
        <v>3.3286266888273199</v>
      </c>
    </row>
    <row r="358" spans="1:4" x14ac:dyDescent="0.35">
      <c r="A358" s="5" t="s">
        <v>908</v>
      </c>
      <c r="B358" s="5" t="s">
        <v>909</v>
      </c>
      <c r="C358" s="11">
        <f>INDEX('Productivity-LA_data'!$C:$C,MATCH(B358,'Productivity-LA_data'!$B:$B,0))</f>
        <v>32.799999999999997</v>
      </c>
      <c r="D358" s="11">
        <f t="shared" si="5"/>
        <v>3.4904285153900978</v>
      </c>
    </row>
    <row r="359" spans="1:4" x14ac:dyDescent="0.35">
      <c r="A359" s="5" t="s">
        <v>910</v>
      </c>
      <c r="B359" s="5" t="s">
        <v>911</v>
      </c>
      <c r="C359" s="11">
        <f>INDEX('Productivity-LA_data'!$C:$C,MATCH(B359,'Productivity-LA_data'!$B:$B,0))</f>
        <v>46</v>
      </c>
      <c r="D359" s="11">
        <f t="shared" si="5"/>
        <v>3.8286413964890951</v>
      </c>
    </row>
    <row r="360" spans="1:4" x14ac:dyDescent="0.35">
      <c r="A360" s="5" t="s">
        <v>912</v>
      </c>
      <c r="B360" s="5" t="s">
        <v>913</v>
      </c>
      <c r="C360" s="11">
        <f>INDEX('Productivity-LA_data'!$C:$C,MATCH(B360,'Productivity-LA_data'!$B:$B,0))</f>
        <v>31.3</v>
      </c>
      <c r="D360" s="11">
        <f t="shared" si="5"/>
        <v>3.4436180975461075</v>
      </c>
    </row>
    <row r="361" spans="1:4" x14ac:dyDescent="0.35">
      <c r="A361" s="5" t="s">
        <v>914</v>
      </c>
      <c r="B361" s="5" t="s">
        <v>915</v>
      </c>
      <c r="C361" s="11">
        <f>INDEX('Productivity-LA_data'!$C:$C,MATCH(B361,'Productivity-LA_data'!$B:$B,0))</f>
        <v>29.6</v>
      </c>
      <c r="D361" s="11">
        <f t="shared" si="5"/>
        <v>3.3877743613300146</v>
      </c>
    </row>
    <row r="362" spans="1:4" x14ac:dyDescent="0.35">
      <c r="A362" s="5" t="s">
        <v>916</v>
      </c>
      <c r="B362" s="5" t="s">
        <v>917</v>
      </c>
      <c r="C362" s="11">
        <f>INDEX('Productivity-LA_data'!$C:$C,MATCH(B362,'Productivity-LA_data'!$B:$B,0))</f>
        <v>30.2</v>
      </c>
      <c r="D362" s="11">
        <f t="shared" si="5"/>
        <v>3.4078419243808238</v>
      </c>
    </row>
    <row r="363" spans="1:4" x14ac:dyDescent="0.35">
      <c r="A363" s="5" t="s">
        <v>918</v>
      </c>
      <c r="B363" s="5" t="s">
        <v>919</v>
      </c>
      <c r="C363" s="11">
        <f>INDEX('Productivity-LA_data'!$C:$C,MATCH(B363,'Productivity-LA_data'!$B:$B,0))</f>
        <v>23.3</v>
      </c>
      <c r="D363" s="11">
        <f t="shared" si="5"/>
        <v>3.1484533605716547</v>
      </c>
    </row>
    <row r="364" spans="1:4" x14ac:dyDescent="0.35">
      <c r="A364" s="5" t="s">
        <v>920</v>
      </c>
      <c r="B364" s="5" t="s">
        <v>921</v>
      </c>
      <c r="C364" s="11">
        <f>INDEX('Productivity-LA_data'!$C:$C,MATCH(B364,'Productivity-LA_data'!$B:$B,0))</f>
        <v>34.6</v>
      </c>
      <c r="D364" s="11">
        <f t="shared" si="5"/>
        <v>3.5438536820636788</v>
      </c>
    </row>
  </sheetData>
  <sheetProtection algorithmName="SHA-512" hashValue="X9M3O+SFSAzxMifkdkkNU2Azls2Q//xa5ZgwUQPnT9IFLOw2wZ2HtbaA0pjrU6W0y7UPdFQxDqTBYXVqhCBGGQ==" saltValue="P1eJowx+AfLvJcIWFDkxD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4245-8CEC-4C0A-9771-108BDCC06042}">
  <sheetPr>
    <tabColor theme="9" tint="0.79998168889431442"/>
  </sheetPr>
  <dimension ref="A1:G339"/>
  <sheetViews>
    <sheetView zoomScale="75" zoomScaleNormal="75" workbookViewId="0">
      <selection activeCell="F31" sqref="F31"/>
    </sheetView>
  </sheetViews>
  <sheetFormatPr defaultColWidth="8.7265625" defaultRowHeight="14.5" x14ac:dyDescent="0.35"/>
  <cols>
    <col min="1" max="1" width="10.7265625" style="4" bestFit="1" customWidth="1"/>
    <col min="2" max="2" width="26.1796875" style="4" bestFit="1" customWidth="1"/>
    <col min="3" max="3" width="9.26953125" style="4" bestFit="1" customWidth="1"/>
    <col min="4" max="4" width="11.453125" style="4" bestFit="1" customWidth="1"/>
    <col min="5" max="6" width="12.1796875" style="4" bestFit="1" customWidth="1"/>
    <col min="7" max="16384" width="8.7265625" style="4"/>
  </cols>
  <sheetData>
    <row r="1" spans="1:6" x14ac:dyDescent="0.35">
      <c r="A1" s="127" t="s">
        <v>81</v>
      </c>
      <c r="B1" s="127" t="s">
        <v>79</v>
      </c>
      <c r="C1" s="127" t="s">
        <v>984</v>
      </c>
      <c r="D1" s="127" t="s">
        <v>985</v>
      </c>
      <c r="E1" s="127" t="s">
        <v>986</v>
      </c>
      <c r="F1" s="127" t="s">
        <v>987</v>
      </c>
    </row>
    <row r="2" spans="1:6" x14ac:dyDescent="0.35">
      <c r="A2" s="20" t="s">
        <v>199</v>
      </c>
      <c r="B2" s="128" t="s">
        <v>200</v>
      </c>
      <c r="C2" s="20">
        <v>45039</v>
      </c>
      <c r="D2" s="20">
        <v>33.254315370755201</v>
      </c>
      <c r="E2" s="20">
        <v>29.0627492616564</v>
      </c>
      <c r="F2" s="20">
        <v>17.978842512218101</v>
      </c>
    </row>
    <row r="3" spans="1:6" x14ac:dyDescent="0.35">
      <c r="A3" s="20" t="s">
        <v>201</v>
      </c>
      <c r="B3" s="128" t="s">
        <v>202</v>
      </c>
      <c r="C3" s="20">
        <v>70623</v>
      </c>
      <c r="D3" s="20">
        <v>81.758568015423407</v>
      </c>
      <c r="E3" s="20">
        <v>104.166029896504</v>
      </c>
      <c r="F3" s="20">
        <v>38.663428748165202</v>
      </c>
    </row>
    <row r="4" spans="1:6" x14ac:dyDescent="0.35">
      <c r="A4" s="20" t="s">
        <v>203</v>
      </c>
      <c r="B4" s="128" t="s">
        <v>204</v>
      </c>
      <c r="C4" s="20">
        <v>94119</v>
      </c>
      <c r="D4" s="20">
        <v>43.198474695565999</v>
      </c>
      <c r="E4" s="20">
        <v>48.748630070955102</v>
      </c>
      <c r="F4" s="20">
        <v>22.401531386103599</v>
      </c>
    </row>
    <row r="5" spans="1:6" x14ac:dyDescent="0.35">
      <c r="A5" s="20" t="s">
        <v>209</v>
      </c>
      <c r="B5" s="128" t="s">
        <v>210</v>
      </c>
      <c r="C5" s="20">
        <v>112079</v>
      </c>
      <c r="D5" s="20">
        <v>42.870373671561502</v>
      </c>
      <c r="E5" s="20">
        <v>48.527246627682999</v>
      </c>
      <c r="F5" s="20">
        <v>23.689281372798501</v>
      </c>
    </row>
    <row r="6" spans="1:6" x14ac:dyDescent="0.35">
      <c r="A6" s="20" t="s">
        <v>211</v>
      </c>
      <c r="B6" s="128" t="s">
        <v>212</v>
      </c>
      <c r="C6" s="20">
        <v>92547</v>
      </c>
      <c r="D6" s="20">
        <v>25.0813592161084</v>
      </c>
      <c r="E6" s="20">
        <v>20.680613190379098</v>
      </c>
      <c r="F6" s="20">
        <v>11.891363375597599</v>
      </c>
    </row>
    <row r="7" spans="1:6" x14ac:dyDescent="0.35">
      <c r="A7" s="20" t="s">
        <v>213</v>
      </c>
      <c r="B7" s="128" t="s">
        <v>214</v>
      </c>
      <c r="C7" s="20">
        <v>91773</v>
      </c>
      <c r="D7" s="20">
        <v>29.207294448266602</v>
      </c>
      <c r="E7" s="20">
        <v>28.573322734322701</v>
      </c>
      <c r="F7" s="20">
        <v>15.739921734667201</v>
      </c>
    </row>
    <row r="8" spans="1:6" x14ac:dyDescent="0.35">
      <c r="A8" s="20" t="s">
        <v>988</v>
      </c>
      <c r="B8" s="128" t="s">
        <v>989</v>
      </c>
      <c r="C8" s="20">
        <v>145429</v>
      </c>
      <c r="D8" s="20">
        <v>34.442985031458797</v>
      </c>
      <c r="E8" s="20">
        <v>32.270874627447398</v>
      </c>
      <c r="F8" s="20">
        <v>16.633501832044502</v>
      </c>
    </row>
    <row r="9" spans="1:6" x14ac:dyDescent="0.35">
      <c r="A9" s="20" t="s">
        <v>215</v>
      </c>
      <c r="B9" s="128" t="s">
        <v>216</v>
      </c>
      <c r="C9" s="20">
        <v>65100</v>
      </c>
      <c r="D9" s="20">
        <v>54.187762298583998</v>
      </c>
      <c r="E9" s="20">
        <v>64.7410993549681</v>
      </c>
      <c r="F9" s="20">
        <v>29.219083630551602</v>
      </c>
    </row>
    <row r="10" spans="1:6" x14ac:dyDescent="0.35">
      <c r="A10" s="20" t="s">
        <v>217</v>
      </c>
      <c r="B10" s="128" t="s">
        <v>218</v>
      </c>
      <c r="C10" s="20">
        <v>145901</v>
      </c>
      <c r="D10" s="20">
        <v>23.884422392537299</v>
      </c>
      <c r="E10" s="20">
        <v>16.684623257857201</v>
      </c>
      <c r="F10" s="20">
        <v>12.4545850220051</v>
      </c>
    </row>
    <row r="11" spans="1:6" x14ac:dyDescent="0.35">
      <c r="A11" s="20" t="s">
        <v>219</v>
      </c>
      <c r="B11" s="128" t="s">
        <v>220</v>
      </c>
      <c r="C11" s="20">
        <v>284115</v>
      </c>
      <c r="D11" s="20">
        <v>33.004478819054803</v>
      </c>
      <c r="E11" s="20">
        <v>31.0292160353229</v>
      </c>
      <c r="F11" s="20">
        <v>21.4147498833496</v>
      </c>
    </row>
    <row r="12" spans="1:6" x14ac:dyDescent="0.35">
      <c r="A12" s="20" t="s">
        <v>221</v>
      </c>
      <c r="B12" s="128" t="s">
        <v>222</v>
      </c>
      <c r="C12" s="20">
        <v>179589</v>
      </c>
      <c r="D12" s="20">
        <v>30.2401351721489</v>
      </c>
      <c r="E12" s="20">
        <v>24.3075441318942</v>
      </c>
      <c r="F12" s="20">
        <v>13.6888933926561</v>
      </c>
    </row>
    <row r="13" spans="1:6" x14ac:dyDescent="0.35">
      <c r="A13" s="20" t="s">
        <v>223</v>
      </c>
      <c r="B13" s="128" t="s">
        <v>224</v>
      </c>
      <c r="C13" s="20">
        <v>48672</v>
      </c>
      <c r="D13" s="20">
        <v>23.751727800402399</v>
      </c>
      <c r="E13" s="20">
        <v>19.590829817011201</v>
      </c>
      <c r="F13" s="20">
        <v>12.7046852520741</v>
      </c>
    </row>
    <row r="14" spans="1:6" x14ac:dyDescent="0.35">
      <c r="A14" s="20" t="s">
        <v>225</v>
      </c>
      <c r="B14" s="128" t="s">
        <v>226</v>
      </c>
      <c r="C14" s="20">
        <v>132762</v>
      </c>
      <c r="D14" s="20">
        <v>23.652646906126499</v>
      </c>
      <c r="E14" s="20">
        <v>20.526826921342401</v>
      </c>
      <c r="F14" s="20">
        <v>12.2889770447128</v>
      </c>
    </row>
    <row r="15" spans="1:6" x14ac:dyDescent="0.35">
      <c r="A15" s="20" t="s">
        <v>227</v>
      </c>
      <c r="B15" s="128" t="s">
        <v>228</v>
      </c>
      <c r="C15" s="20">
        <v>127465</v>
      </c>
      <c r="D15" s="20">
        <v>27.42277829775</v>
      </c>
      <c r="E15" s="20">
        <v>21.165851549338502</v>
      </c>
      <c r="F15" s="20">
        <v>12.5957601380321</v>
      </c>
    </row>
    <row r="16" spans="1:6" x14ac:dyDescent="0.35">
      <c r="A16" s="20" t="s">
        <v>229</v>
      </c>
      <c r="B16" s="128" t="s">
        <v>230</v>
      </c>
      <c r="C16" s="20">
        <v>84751</v>
      </c>
      <c r="D16" s="20">
        <v>39.203670133853898</v>
      </c>
      <c r="E16" s="20">
        <v>43.005712587012397</v>
      </c>
      <c r="F16" s="20">
        <v>19.3091839688181</v>
      </c>
    </row>
    <row r="17" spans="1:6" x14ac:dyDescent="0.35">
      <c r="A17" s="20" t="s">
        <v>231</v>
      </c>
      <c r="B17" s="128" t="s">
        <v>232</v>
      </c>
      <c r="C17" s="20">
        <v>143332</v>
      </c>
      <c r="D17" s="20">
        <v>31.742517780047301</v>
      </c>
      <c r="E17" s="20">
        <v>28.981348348127</v>
      </c>
      <c r="F17" s="20">
        <v>16.357424591493398</v>
      </c>
    </row>
    <row r="18" spans="1:6" x14ac:dyDescent="0.35">
      <c r="A18" s="20" t="s">
        <v>233</v>
      </c>
      <c r="B18" s="128" t="s">
        <v>234</v>
      </c>
      <c r="C18" s="20">
        <v>122343</v>
      </c>
      <c r="D18" s="20">
        <v>30.574034732098799</v>
      </c>
      <c r="E18" s="20">
        <v>23.0135831773799</v>
      </c>
      <c r="F18" s="20">
        <v>14.3816655474394</v>
      </c>
    </row>
    <row r="19" spans="1:6" x14ac:dyDescent="0.35">
      <c r="A19" s="20" t="s">
        <v>235</v>
      </c>
      <c r="B19" s="128" t="s">
        <v>236</v>
      </c>
      <c r="C19" s="20">
        <v>176603</v>
      </c>
      <c r="D19" s="20">
        <v>37.547367811859097</v>
      </c>
      <c r="E19" s="20">
        <v>27.115534020158201</v>
      </c>
      <c r="F19" s="20">
        <v>16.474677092054201</v>
      </c>
    </row>
    <row r="20" spans="1:6" x14ac:dyDescent="0.35">
      <c r="A20" s="20" t="s">
        <v>237</v>
      </c>
      <c r="B20" s="128" t="s">
        <v>238</v>
      </c>
      <c r="C20" s="20">
        <v>811248</v>
      </c>
      <c r="D20" s="20">
        <v>22.146591235864999</v>
      </c>
      <c r="E20" s="20">
        <v>16.640798605805799</v>
      </c>
      <c r="F20" s="20">
        <v>11.570671520863799</v>
      </c>
    </row>
    <row r="21" spans="1:6" x14ac:dyDescent="0.35">
      <c r="A21" s="20" t="s">
        <v>239</v>
      </c>
      <c r="B21" s="128" t="s">
        <v>240</v>
      </c>
      <c r="C21" s="20">
        <v>72631</v>
      </c>
      <c r="D21" s="20">
        <v>28.489475633543599</v>
      </c>
      <c r="E21" s="20">
        <v>17.528052096125201</v>
      </c>
      <c r="F21" s="20">
        <v>11.746109224029199</v>
      </c>
    </row>
    <row r="22" spans="1:6" x14ac:dyDescent="0.35">
      <c r="A22" s="20" t="s">
        <v>241</v>
      </c>
      <c r="B22" s="128" t="s">
        <v>242</v>
      </c>
      <c r="C22" s="20">
        <v>105892</v>
      </c>
      <c r="D22" s="20">
        <v>31.725160001060299</v>
      </c>
      <c r="E22" s="20">
        <v>21.4610443759126</v>
      </c>
      <c r="F22" s="20">
        <v>14.1514699102749</v>
      </c>
    </row>
    <row r="23" spans="1:6" x14ac:dyDescent="0.35">
      <c r="A23" s="20" t="s">
        <v>243</v>
      </c>
      <c r="B23" s="128" t="s">
        <v>244</v>
      </c>
      <c r="C23" s="20">
        <v>99975</v>
      </c>
      <c r="D23" s="20">
        <v>35.174721038939502</v>
      </c>
      <c r="E23" s="20">
        <v>19.812431977651901</v>
      </c>
      <c r="F23" s="20">
        <v>13.3033772782738</v>
      </c>
    </row>
    <row r="24" spans="1:6" x14ac:dyDescent="0.35">
      <c r="A24" s="20" t="s">
        <v>247</v>
      </c>
      <c r="B24" s="128" t="s">
        <v>248</v>
      </c>
      <c r="C24" s="20">
        <v>59174</v>
      </c>
      <c r="D24" s="20">
        <v>41.270059579382597</v>
      </c>
      <c r="E24" s="20">
        <v>37.7538903667472</v>
      </c>
      <c r="F24" s="20">
        <v>18.519187851885601</v>
      </c>
    </row>
    <row r="25" spans="1:6" x14ac:dyDescent="0.35">
      <c r="A25" s="20" t="s">
        <v>249</v>
      </c>
      <c r="B25" s="128" t="s">
        <v>250</v>
      </c>
      <c r="C25" s="20">
        <v>203744</v>
      </c>
      <c r="D25" s="20">
        <v>21.1461600188265</v>
      </c>
      <c r="E25" s="20">
        <v>16.392010524817501</v>
      </c>
      <c r="F25" s="20">
        <v>11.674649666830399</v>
      </c>
    </row>
    <row r="26" spans="1:6" x14ac:dyDescent="0.35">
      <c r="A26" s="20" t="s">
        <v>251</v>
      </c>
      <c r="B26" s="128" t="s">
        <v>252</v>
      </c>
      <c r="C26" s="20">
        <v>49943</v>
      </c>
      <c r="D26" s="20">
        <v>60.470650114242702</v>
      </c>
      <c r="E26" s="20">
        <v>88.267892905388905</v>
      </c>
      <c r="F26" s="20">
        <v>31.134183576386199</v>
      </c>
    </row>
    <row r="27" spans="1:6" x14ac:dyDescent="0.35">
      <c r="A27" s="20" t="s">
        <v>990</v>
      </c>
      <c r="B27" s="128" t="s">
        <v>991</v>
      </c>
      <c r="C27" s="20">
        <v>142916</v>
      </c>
      <c r="D27" s="20">
        <v>21.384746068238801</v>
      </c>
      <c r="E27" s="20">
        <v>15.5744828314674</v>
      </c>
      <c r="F27" s="20">
        <v>10.543491845450699</v>
      </c>
    </row>
    <row r="28" spans="1:6" x14ac:dyDescent="0.35">
      <c r="A28" s="20" t="s">
        <v>255</v>
      </c>
      <c r="B28" s="128" t="s">
        <v>256</v>
      </c>
      <c r="C28" s="20">
        <v>89380</v>
      </c>
      <c r="D28" s="20">
        <v>19.476556554059901</v>
      </c>
      <c r="E28" s="20">
        <v>14.46875746622</v>
      </c>
      <c r="F28" s="20">
        <v>10.0003998658139</v>
      </c>
    </row>
    <row r="29" spans="1:6" x14ac:dyDescent="0.35">
      <c r="A29" s="20" t="s">
        <v>257</v>
      </c>
      <c r="B29" s="128" t="s">
        <v>258</v>
      </c>
      <c r="C29" s="20">
        <v>375662</v>
      </c>
      <c r="D29" s="20">
        <v>25.625358412271702</v>
      </c>
      <c r="E29" s="20">
        <v>20.3836333472732</v>
      </c>
      <c r="F29" s="20">
        <v>12.720003291416401</v>
      </c>
    </row>
    <row r="30" spans="1:6" x14ac:dyDescent="0.35">
      <c r="A30" s="20" t="s">
        <v>259</v>
      </c>
      <c r="B30" s="128" t="s">
        <v>260</v>
      </c>
      <c r="C30" s="20">
        <v>109476</v>
      </c>
      <c r="D30" s="20">
        <v>45.672400051359503</v>
      </c>
      <c r="E30" s="20">
        <v>49.905703141664098</v>
      </c>
      <c r="F30" s="20">
        <v>22.227114120178399</v>
      </c>
    </row>
    <row r="31" spans="1:6" x14ac:dyDescent="0.35">
      <c r="A31" s="20" t="s">
        <v>261</v>
      </c>
      <c r="B31" s="128" t="s">
        <v>262</v>
      </c>
      <c r="C31" s="20">
        <v>99185</v>
      </c>
      <c r="D31" s="20">
        <v>72.123528987505495</v>
      </c>
      <c r="E31" s="20">
        <v>92.711196799839996</v>
      </c>
      <c r="F31" s="20">
        <v>30.5149673546142</v>
      </c>
    </row>
    <row r="32" spans="1:6" x14ac:dyDescent="0.35">
      <c r="A32" s="20" t="s">
        <v>263</v>
      </c>
      <c r="B32" s="128" t="s">
        <v>264</v>
      </c>
      <c r="C32" s="20">
        <v>240828</v>
      </c>
      <c r="D32" s="20">
        <v>20.408481861524098</v>
      </c>
      <c r="E32" s="20">
        <v>14.5964986485672</v>
      </c>
      <c r="F32" s="20">
        <v>11.6092529770707</v>
      </c>
    </row>
    <row r="33" spans="1:6" x14ac:dyDescent="0.35">
      <c r="A33" s="20" t="s">
        <v>265</v>
      </c>
      <c r="B33" s="128" t="s">
        <v>266</v>
      </c>
      <c r="C33" s="20">
        <v>54770</v>
      </c>
      <c r="D33" s="20">
        <v>41.000200667493601</v>
      </c>
      <c r="E33" s="20">
        <v>44.8337092832991</v>
      </c>
      <c r="F33" s="20">
        <v>21.563615851692202</v>
      </c>
    </row>
    <row r="34" spans="1:6" x14ac:dyDescent="0.35">
      <c r="A34" s="20" t="s">
        <v>269</v>
      </c>
      <c r="B34" s="128" t="s">
        <v>270</v>
      </c>
      <c r="C34" s="20">
        <v>227809</v>
      </c>
      <c r="D34" s="20">
        <v>20.601976085698301</v>
      </c>
      <c r="E34" s="20">
        <v>15.857553765994901</v>
      </c>
      <c r="F34" s="20">
        <v>11.3906655071396</v>
      </c>
    </row>
    <row r="35" spans="1:6" x14ac:dyDescent="0.35">
      <c r="A35" s="20" t="s">
        <v>271</v>
      </c>
      <c r="B35" s="128" t="s">
        <v>992</v>
      </c>
      <c r="C35" s="20">
        <v>349168</v>
      </c>
      <c r="D35" s="20">
        <v>20.147311711570101</v>
      </c>
      <c r="E35" s="20">
        <v>14.965106279417199</v>
      </c>
      <c r="F35" s="20">
        <v>11.111846581360201</v>
      </c>
    </row>
    <row r="36" spans="1:6" x14ac:dyDescent="0.35">
      <c r="A36" s="20" t="s">
        <v>273</v>
      </c>
      <c r="B36" s="128" t="s">
        <v>274</v>
      </c>
      <c r="C36" s="20">
        <v>93168</v>
      </c>
      <c r="D36" s="20">
        <v>37.254996135372799</v>
      </c>
      <c r="E36" s="20">
        <v>35.3381959873388</v>
      </c>
      <c r="F36" s="20">
        <v>17.665006877419799</v>
      </c>
    </row>
    <row r="37" spans="1:6" x14ac:dyDescent="0.35">
      <c r="A37" s="20" t="s">
        <v>275</v>
      </c>
      <c r="B37" s="128" t="s">
        <v>276</v>
      </c>
      <c r="C37" s="20">
        <v>236452</v>
      </c>
      <c r="D37" s="20">
        <v>23.299309901147101</v>
      </c>
      <c r="E37" s="20">
        <v>18.558241841087799</v>
      </c>
      <c r="F37" s="20">
        <v>12.9938938381054</v>
      </c>
    </row>
    <row r="38" spans="1:6" x14ac:dyDescent="0.35">
      <c r="A38" s="20" t="s">
        <v>277</v>
      </c>
      <c r="B38" s="128" t="s">
        <v>278</v>
      </c>
      <c r="C38" s="20">
        <v>70480</v>
      </c>
      <c r="D38" s="20">
        <v>36.4521950379538</v>
      </c>
      <c r="E38" s="20">
        <v>30.1308046331268</v>
      </c>
      <c r="F38" s="20">
        <v>16.898851311802201</v>
      </c>
    </row>
    <row r="39" spans="1:6" x14ac:dyDescent="0.35">
      <c r="A39" s="20" t="s">
        <v>279</v>
      </c>
      <c r="B39" s="128" t="s">
        <v>280</v>
      </c>
      <c r="C39" s="20">
        <v>68877</v>
      </c>
      <c r="D39" s="20">
        <v>31.899809045856099</v>
      </c>
      <c r="E39" s="20">
        <v>26.5629812627155</v>
      </c>
      <c r="F39" s="20">
        <v>15.1796762081594</v>
      </c>
    </row>
    <row r="40" spans="1:6" x14ac:dyDescent="0.35">
      <c r="A40" s="20" t="s">
        <v>281</v>
      </c>
      <c r="B40" s="128" t="s">
        <v>282</v>
      </c>
      <c r="C40" s="20">
        <v>83402</v>
      </c>
      <c r="D40" s="20">
        <v>29.872140759624301</v>
      </c>
      <c r="E40" s="20">
        <v>28.3220878882459</v>
      </c>
      <c r="F40" s="20">
        <v>17.445099855669401</v>
      </c>
    </row>
    <row r="41" spans="1:6" x14ac:dyDescent="0.35">
      <c r="A41" s="20" t="s">
        <v>285</v>
      </c>
      <c r="B41" s="128" t="s">
        <v>286</v>
      </c>
      <c r="C41" s="20">
        <v>62962</v>
      </c>
      <c r="D41" s="20">
        <v>23.493562816123202</v>
      </c>
      <c r="E41" s="20">
        <v>17.357014726787401</v>
      </c>
      <c r="F41" s="20">
        <v>12.02815509181</v>
      </c>
    </row>
    <row r="42" spans="1:6" x14ac:dyDescent="0.35">
      <c r="A42" s="20" t="s">
        <v>287</v>
      </c>
      <c r="B42" s="128" t="s">
        <v>288</v>
      </c>
      <c r="C42" s="20">
        <v>136329</v>
      </c>
      <c r="D42" s="20">
        <v>25.355110620486801</v>
      </c>
      <c r="E42" s="20">
        <v>20.9843140852938</v>
      </c>
      <c r="F42" s="20">
        <v>13.6131995422011</v>
      </c>
    </row>
    <row r="43" spans="1:6" x14ac:dyDescent="0.35">
      <c r="A43" s="20" t="s">
        <v>291</v>
      </c>
      <c r="B43" s="128" t="s">
        <v>292</v>
      </c>
      <c r="C43" s="20">
        <v>152768</v>
      </c>
      <c r="D43" s="20">
        <v>25.635245066362401</v>
      </c>
      <c r="E43" s="20">
        <v>23.330545790955401</v>
      </c>
      <c r="F43" s="20">
        <v>13.7679241721225</v>
      </c>
    </row>
    <row r="44" spans="1:6" x14ac:dyDescent="0.35">
      <c r="A44" s="20" t="s">
        <v>293</v>
      </c>
      <c r="B44" s="128" t="s">
        <v>294</v>
      </c>
      <c r="C44" s="20">
        <v>95128</v>
      </c>
      <c r="D44" s="20">
        <v>16.658379907021398</v>
      </c>
      <c r="E44" s="20">
        <v>11.539901207127199</v>
      </c>
      <c r="F44" s="20">
        <v>9.3455256381575005</v>
      </c>
    </row>
    <row r="45" spans="1:6" x14ac:dyDescent="0.35">
      <c r="A45" s="20" t="s">
        <v>295</v>
      </c>
      <c r="B45" s="128" t="s">
        <v>296</v>
      </c>
      <c r="C45" s="20">
        <v>208148</v>
      </c>
      <c r="D45" s="20">
        <v>11.1809441794646</v>
      </c>
      <c r="E45" s="20">
        <v>9.4133961952916803</v>
      </c>
      <c r="F45" s="20">
        <v>8.4902056311952592</v>
      </c>
    </row>
    <row r="46" spans="1:6" x14ac:dyDescent="0.35">
      <c r="A46" s="20" t="s">
        <v>297</v>
      </c>
      <c r="B46" s="128" t="s">
        <v>298</v>
      </c>
      <c r="C46" s="20">
        <v>74072</v>
      </c>
      <c r="D46" s="20">
        <v>37.822951319657903</v>
      </c>
      <c r="E46" s="20">
        <v>31.4081289579536</v>
      </c>
      <c r="F46" s="20">
        <v>16.247191895424301</v>
      </c>
    </row>
    <row r="47" spans="1:6" x14ac:dyDescent="0.35">
      <c r="A47" s="20" t="s">
        <v>299</v>
      </c>
      <c r="B47" s="128" t="s">
        <v>300</v>
      </c>
      <c r="C47" s="20">
        <v>123045</v>
      </c>
      <c r="D47" s="20">
        <v>29.712119822524301</v>
      </c>
      <c r="E47" s="20">
        <v>27.4847134848244</v>
      </c>
      <c r="F47" s="20">
        <v>14.9245569391966</v>
      </c>
    </row>
    <row r="48" spans="1:6" x14ac:dyDescent="0.35">
      <c r="A48" s="20" t="s">
        <v>303</v>
      </c>
      <c r="B48" s="128" t="s">
        <v>304</v>
      </c>
      <c r="C48" s="20">
        <v>78331</v>
      </c>
      <c r="D48" s="20">
        <v>29.1710497003338</v>
      </c>
      <c r="E48" s="20">
        <v>21.943263326350699</v>
      </c>
      <c r="F48" s="20">
        <v>12.238704216302001</v>
      </c>
    </row>
    <row r="49" spans="1:6" x14ac:dyDescent="0.35">
      <c r="A49" s="20" t="s">
        <v>307</v>
      </c>
      <c r="B49" s="128" t="s">
        <v>308</v>
      </c>
      <c r="C49" s="20">
        <v>64361</v>
      </c>
      <c r="D49" s="20">
        <v>38.797455552192503</v>
      </c>
      <c r="E49" s="20">
        <v>43.562158467298801</v>
      </c>
      <c r="F49" s="20">
        <v>19.550289573894101</v>
      </c>
    </row>
    <row r="50" spans="1:6" x14ac:dyDescent="0.35">
      <c r="A50" s="20" t="s">
        <v>309</v>
      </c>
      <c r="B50" s="128" t="s">
        <v>310</v>
      </c>
      <c r="C50" s="20">
        <v>208128</v>
      </c>
      <c r="D50" s="20">
        <v>36.7956444177739</v>
      </c>
      <c r="E50" s="20">
        <v>40.924245591957003</v>
      </c>
      <c r="F50" s="20">
        <v>18.876663679561702</v>
      </c>
    </row>
    <row r="51" spans="1:6" x14ac:dyDescent="0.35">
      <c r="A51" s="20" t="s">
        <v>313</v>
      </c>
      <c r="B51" s="128" t="s">
        <v>314</v>
      </c>
      <c r="C51" s="20">
        <v>138983</v>
      </c>
      <c r="D51" s="20">
        <v>27.334391123206402</v>
      </c>
      <c r="E51" s="20">
        <v>22.946486603269101</v>
      </c>
      <c r="F51" s="20">
        <v>13.8325337000378</v>
      </c>
    </row>
    <row r="52" spans="1:6" x14ac:dyDescent="0.35">
      <c r="A52" s="20" t="s">
        <v>315</v>
      </c>
      <c r="B52" s="128" t="s">
        <v>316</v>
      </c>
      <c r="C52" s="20">
        <v>128312</v>
      </c>
      <c r="D52" s="20">
        <v>22.466988453530199</v>
      </c>
      <c r="E52" s="20">
        <v>21.858124050823399</v>
      </c>
      <c r="F52" s="20">
        <v>12.4490147557919</v>
      </c>
    </row>
    <row r="53" spans="1:6" x14ac:dyDescent="0.35">
      <c r="A53" s="20" t="s">
        <v>317</v>
      </c>
      <c r="B53" s="128" t="s">
        <v>318</v>
      </c>
      <c r="C53" s="20">
        <v>84494</v>
      </c>
      <c r="D53" s="20">
        <v>18.2704074878813</v>
      </c>
      <c r="E53" s="20">
        <v>13.122493908233601</v>
      </c>
      <c r="F53" s="20">
        <v>9.6939820583454708</v>
      </c>
    </row>
    <row r="54" spans="1:6" x14ac:dyDescent="0.35">
      <c r="A54" s="20" t="s">
        <v>319</v>
      </c>
      <c r="B54" s="128" t="s">
        <v>320</v>
      </c>
      <c r="C54" s="20">
        <v>107422</v>
      </c>
      <c r="D54" s="20">
        <v>27.137941080878601</v>
      </c>
      <c r="E54" s="20">
        <v>19.0150686638754</v>
      </c>
      <c r="F54" s="20">
        <v>11.798240753369001</v>
      </c>
    </row>
    <row r="55" spans="1:6" x14ac:dyDescent="0.35">
      <c r="A55" s="20" t="s">
        <v>321</v>
      </c>
      <c r="B55" s="128" t="s">
        <v>322</v>
      </c>
      <c r="C55" s="20">
        <v>273685</v>
      </c>
      <c r="D55" s="20">
        <v>31.728595704357499</v>
      </c>
      <c r="E55" s="20">
        <v>25.8667025591573</v>
      </c>
      <c r="F55" s="20">
        <v>13.9320811726648</v>
      </c>
    </row>
    <row r="56" spans="1:6" x14ac:dyDescent="0.35">
      <c r="A56" s="20" t="s">
        <v>323</v>
      </c>
      <c r="B56" s="128" t="s">
        <v>324</v>
      </c>
      <c r="C56" s="20">
        <v>247359</v>
      </c>
      <c r="D56" s="20">
        <v>35.992015289877401</v>
      </c>
      <c r="E56" s="20">
        <v>29.5713351186034</v>
      </c>
      <c r="F56" s="20">
        <v>15.418531537488301</v>
      </c>
    </row>
    <row r="57" spans="1:6" x14ac:dyDescent="0.35">
      <c r="A57" s="20" t="s">
        <v>325</v>
      </c>
      <c r="B57" s="128" t="s">
        <v>326</v>
      </c>
      <c r="C57" s="20">
        <v>76898</v>
      </c>
      <c r="D57" s="20">
        <v>25.074773814285098</v>
      </c>
      <c r="E57" s="20">
        <v>18.932426984035601</v>
      </c>
      <c r="F57" s="20">
        <v>12.341649565989</v>
      </c>
    </row>
    <row r="58" spans="1:6" x14ac:dyDescent="0.35">
      <c r="A58" s="20" t="s">
        <v>327</v>
      </c>
      <c r="B58" s="128" t="s">
        <v>328</v>
      </c>
      <c r="C58" s="20">
        <v>84640</v>
      </c>
      <c r="D58" s="20">
        <v>39.779974114655403</v>
      </c>
      <c r="E58" s="20">
        <v>42.920744834043099</v>
      </c>
      <c r="F58" s="20">
        <v>19.2790920596943</v>
      </c>
    </row>
    <row r="59" spans="1:6" x14ac:dyDescent="0.35">
      <c r="A59" s="20" t="s">
        <v>993</v>
      </c>
      <c r="B59" s="128" t="s">
        <v>994</v>
      </c>
      <c r="C59" s="20">
        <v>65608</v>
      </c>
      <c r="D59" s="20">
        <v>46.216089198188399</v>
      </c>
      <c r="E59" s="20">
        <v>40.599260742788502</v>
      </c>
      <c r="F59" s="20">
        <v>20.1672282392928</v>
      </c>
    </row>
    <row r="60" spans="1:6" x14ac:dyDescent="0.35">
      <c r="A60" s="20" t="s">
        <v>329</v>
      </c>
      <c r="B60" s="128" t="s">
        <v>330</v>
      </c>
      <c r="C60" s="20">
        <v>86350</v>
      </c>
      <c r="D60" s="20">
        <v>37.527121060564099</v>
      </c>
      <c r="E60" s="20">
        <v>35.416356375760003</v>
      </c>
      <c r="F60" s="20">
        <v>18.1609279420076</v>
      </c>
    </row>
    <row r="61" spans="1:6" x14ac:dyDescent="0.35">
      <c r="A61" s="20" t="s">
        <v>995</v>
      </c>
      <c r="B61" s="128" t="s">
        <v>996</v>
      </c>
      <c r="C61" s="20">
        <v>34322</v>
      </c>
      <c r="D61" s="20">
        <v>39.471618637228097</v>
      </c>
      <c r="E61" s="20">
        <v>27.997721928023601</v>
      </c>
      <c r="F61" s="20">
        <v>17.973457320559898</v>
      </c>
    </row>
    <row r="62" spans="1:6" x14ac:dyDescent="0.35">
      <c r="A62" s="20" t="s">
        <v>333</v>
      </c>
      <c r="B62" s="128" t="s">
        <v>334</v>
      </c>
      <c r="C62" s="20">
        <v>7515</v>
      </c>
      <c r="D62" s="20">
        <v>4.1253173761302797</v>
      </c>
      <c r="E62" s="20">
        <v>6.5071523572473797</v>
      </c>
      <c r="F62" s="20">
        <v>6.6121915949874097</v>
      </c>
    </row>
    <row r="63" spans="1:6" x14ac:dyDescent="0.35">
      <c r="A63" s="20" t="s">
        <v>338</v>
      </c>
      <c r="B63" s="128" t="s">
        <v>339</v>
      </c>
      <c r="C63" s="20">
        <v>142945</v>
      </c>
      <c r="D63" s="20">
        <v>22.055240523458401</v>
      </c>
      <c r="E63" s="20">
        <v>20.145844658274498</v>
      </c>
      <c r="F63" s="20">
        <v>12.778558122734401</v>
      </c>
    </row>
    <row r="64" spans="1:6" x14ac:dyDescent="0.35">
      <c r="A64" s="20" t="s">
        <v>342</v>
      </c>
      <c r="B64" s="128" t="s">
        <v>343</v>
      </c>
      <c r="C64" s="20">
        <v>49772</v>
      </c>
      <c r="D64" s="20">
        <v>93.669792503001204</v>
      </c>
      <c r="E64" s="20">
        <v>57.316930024232803</v>
      </c>
      <c r="F64" s="20">
        <v>24.1543840010584</v>
      </c>
    </row>
    <row r="65" spans="1:6" x14ac:dyDescent="0.35">
      <c r="A65" s="20" t="s">
        <v>997</v>
      </c>
      <c r="B65" s="128" t="s">
        <v>998</v>
      </c>
      <c r="C65" s="20">
        <v>51667</v>
      </c>
      <c r="D65" s="20">
        <v>21.413027957941502</v>
      </c>
      <c r="E65" s="20">
        <v>15.4746026996305</v>
      </c>
      <c r="F65" s="20">
        <v>10.080352286320499</v>
      </c>
    </row>
    <row r="66" spans="1:6" x14ac:dyDescent="0.35">
      <c r="A66" s="20" t="s">
        <v>344</v>
      </c>
      <c r="B66" s="128" t="s">
        <v>345</v>
      </c>
      <c r="C66" s="20">
        <v>409302</v>
      </c>
      <c r="D66" s="20">
        <v>63.544535031362699</v>
      </c>
      <c r="E66" s="20">
        <v>87.291564974385096</v>
      </c>
      <c r="F66" s="20">
        <v>35.870767220074399</v>
      </c>
    </row>
    <row r="67" spans="1:6" x14ac:dyDescent="0.35">
      <c r="A67" s="20" t="s">
        <v>346</v>
      </c>
      <c r="B67" s="128" t="s">
        <v>347</v>
      </c>
      <c r="C67" s="20">
        <v>64050</v>
      </c>
      <c r="D67" s="20">
        <v>52.226928621287598</v>
      </c>
      <c r="E67" s="20">
        <v>57.0094241908265</v>
      </c>
      <c r="F67" s="20">
        <v>22.919416995796698</v>
      </c>
    </row>
    <row r="68" spans="1:6" x14ac:dyDescent="0.35">
      <c r="A68" s="20" t="s">
        <v>348</v>
      </c>
      <c r="B68" s="128" t="s">
        <v>349</v>
      </c>
      <c r="C68" s="20">
        <v>390394</v>
      </c>
      <c r="D68" s="20">
        <v>34.719082610001301</v>
      </c>
      <c r="E68" s="20">
        <v>38.285461041963003</v>
      </c>
      <c r="F68" s="20">
        <v>18.0660149283366</v>
      </c>
    </row>
    <row r="69" spans="1:6" x14ac:dyDescent="0.35">
      <c r="A69" s="20" t="s">
        <v>350</v>
      </c>
      <c r="B69" s="128" t="s">
        <v>351</v>
      </c>
      <c r="C69" s="20">
        <v>275163</v>
      </c>
      <c r="D69" s="20">
        <v>18.866630675886299</v>
      </c>
      <c r="E69" s="20">
        <v>15.0134542855694</v>
      </c>
      <c r="F69" s="20">
        <v>10.342215352527299</v>
      </c>
    </row>
    <row r="70" spans="1:6" x14ac:dyDescent="0.35">
      <c r="A70" s="20" t="s">
        <v>352</v>
      </c>
      <c r="B70" s="128" t="s">
        <v>353</v>
      </c>
      <c r="C70" s="20">
        <v>40920</v>
      </c>
      <c r="D70" s="20">
        <v>38.931004677163799</v>
      </c>
      <c r="E70" s="20">
        <v>43.556741456388799</v>
      </c>
      <c r="F70" s="20">
        <v>19.0555014749892</v>
      </c>
    </row>
    <row r="71" spans="1:6" x14ac:dyDescent="0.35">
      <c r="A71" s="20" t="s">
        <v>354</v>
      </c>
      <c r="B71" s="128" t="s">
        <v>355</v>
      </c>
      <c r="C71" s="20">
        <v>80780</v>
      </c>
      <c r="D71" s="20">
        <v>20.656233316726301</v>
      </c>
      <c r="E71" s="20">
        <v>14.033067032139201</v>
      </c>
      <c r="F71" s="20">
        <v>10.1332807526609</v>
      </c>
    </row>
    <row r="72" spans="1:6" x14ac:dyDescent="0.35">
      <c r="A72" s="20" t="s">
        <v>356</v>
      </c>
      <c r="B72" s="128" t="s">
        <v>357</v>
      </c>
      <c r="C72" s="20">
        <v>276779</v>
      </c>
      <c r="D72" s="20">
        <v>25.407543686763901</v>
      </c>
      <c r="E72" s="20">
        <v>18.8461702712065</v>
      </c>
      <c r="F72" s="20">
        <v>13.0275073733185</v>
      </c>
    </row>
    <row r="73" spans="1:6" x14ac:dyDescent="0.35">
      <c r="A73" s="20" t="s">
        <v>358</v>
      </c>
      <c r="B73" s="128" t="s">
        <v>359</v>
      </c>
      <c r="C73" s="20">
        <v>110400</v>
      </c>
      <c r="D73" s="20">
        <v>23.691873270679199</v>
      </c>
      <c r="E73" s="20">
        <v>21.685365151015699</v>
      </c>
      <c r="F73" s="20">
        <v>12.5973832482834</v>
      </c>
    </row>
    <row r="74" spans="1:6" x14ac:dyDescent="0.35">
      <c r="A74" s="20" t="s">
        <v>360</v>
      </c>
      <c r="B74" s="128" t="s">
        <v>361</v>
      </c>
      <c r="C74" s="20">
        <v>76485</v>
      </c>
      <c r="D74" s="20">
        <v>20.138246995049698</v>
      </c>
      <c r="E74" s="20">
        <v>14.6940578825467</v>
      </c>
      <c r="F74" s="20">
        <v>9.8288755854898202</v>
      </c>
    </row>
    <row r="75" spans="1:6" x14ac:dyDescent="0.35">
      <c r="A75" s="20" t="s">
        <v>362</v>
      </c>
      <c r="B75" s="128" t="s">
        <v>363</v>
      </c>
      <c r="C75" s="20">
        <v>79710</v>
      </c>
      <c r="D75" s="20">
        <v>29.428563359819801</v>
      </c>
      <c r="E75" s="20">
        <v>21.1713770990225</v>
      </c>
      <c r="F75" s="20">
        <v>13.110559512309299</v>
      </c>
    </row>
    <row r="76" spans="1:6" x14ac:dyDescent="0.35">
      <c r="A76" s="20" t="s">
        <v>999</v>
      </c>
      <c r="B76" s="128" t="s">
        <v>1000</v>
      </c>
      <c r="C76" s="20">
        <v>62530</v>
      </c>
      <c r="D76" s="20">
        <v>54.358820807222699</v>
      </c>
      <c r="E76" s="20">
        <v>43.793517371770498</v>
      </c>
      <c r="F76" s="20">
        <v>20.280506474926401</v>
      </c>
    </row>
    <row r="77" spans="1:6" x14ac:dyDescent="0.35">
      <c r="A77" s="20" t="s">
        <v>366</v>
      </c>
      <c r="B77" s="128" t="s">
        <v>367</v>
      </c>
      <c r="C77" s="20">
        <v>182845</v>
      </c>
      <c r="D77" s="20">
        <v>19.443051704663901</v>
      </c>
      <c r="E77" s="20">
        <v>15.0802810397622</v>
      </c>
      <c r="F77" s="20">
        <v>10.9616001013204</v>
      </c>
    </row>
    <row r="78" spans="1:6" x14ac:dyDescent="0.35">
      <c r="A78" s="20" t="s">
        <v>368</v>
      </c>
      <c r="B78" s="128" t="s">
        <v>369</v>
      </c>
      <c r="C78" s="20">
        <v>52594</v>
      </c>
      <c r="D78" s="20">
        <v>64.264502812226098</v>
      </c>
      <c r="E78" s="20">
        <v>76.659307857599998</v>
      </c>
      <c r="F78" s="20">
        <v>30.336957669427701</v>
      </c>
    </row>
    <row r="79" spans="1:6" x14ac:dyDescent="0.35">
      <c r="A79" s="20" t="s">
        <v>370</v>
      </c>
      <c r="B79" s="128" t="s">
        <v>371</v>
      </c>
      <c r="C79" s="20">
        <v>224852</v>
      </c>
      <c r="D79" s="20">
        <v>31.1526847004248</v>
      </c>
      <c r="E79" s="20">
        <v>27.947304893035799</v>
      </c>
      <c r="F79" s="20">
        <v>15.111413367128</v>
      </c>
    </row>
    <row r="80" spans="1:6" x14ac:dyDescent="0.35">
      <c r="A80" s="20" t="s">
        <v>374</v>
      </c>
      <c r="B80" s="128" t="s">
        <v>375</v>
      </c>
      <c r="C80" s="20">
        <v>85072</v>
      </c>
      <c r="D80" s="20">
        <v>57.086263370442197</v>
      </c>
      <c r="E80" s="20">
        <v>90.901408165272898</v>
      </c>
      <c r="F80" s="20">
        <v>35.182870182951604</v>
      </c>
    </row>
    <row r="81" spans="1:6" x14ac:dyDescent="0.35">
      <c r="A81" s="20" t="s">
        <v>376</v>
      </c>
      <c r="B81" s="128" t="s">
        <v>377</v>
      </c>
      <c r="C81" s="20">
        <v>227571</v>
      </c>
      <c r="D81" s="20">
        <v>24.3553579118845</v>
      </c>
      <c r="E81" s="20">
        <v>17.334916824947101</v>
      </c>
      <c r="F81" s="20">
        <v>11.685224463733899</v>
      </c>
    </row>
    <row r="82" spans="1:6" x14ac:dyDescent="0.35">
      <c r="A82" s="20" t="s">
        <v>382</v>
      </c>
      <c r="B82" s="128" t="s">
        <v>383</v>
      </c>
      <c r="C82" s="20">
        <v>246997</v>
      </c>
      <c r="D82" s="20">
        <v>27.257130383680899</v>
      </c>
      <c r="E82" s="20">
        <v>18.617864840477498</v>
      </c>
      <c r="F82" s="20">
        <v>13.5770068776605</v>
      </c>
    </row>
    <row r="83" spans="1:6" x14ac:dyDescent="0.35">
      <c r="A83" s="20" t="s">
        <v>386</v>
      </c>
      <c r="B83" s="128" t="s">
        <v>387</v>
      </c>
      <c r="C83" s="20">
        <v>63852</v>
      </c>
      <c r="D83" s="20">
        <v>70.923572462378601</v>
      </c>
      <c r="E83" s="20">
        <v>88.529860174686505</v>
      </c>
      <c r="F83" s="20">
        <v>31.884846492794299</v>
      </c>
    </row>
    <row r="84" spans="1:6" x14ac:dyDescent="0.35">
      <c r="A84" s="20" t="s">
        <v>388</v>
      </c>
      <c r="B84" s="128" t="s">
        <v>389</v>
      </c>
      <c r="C84" s="20">
        <v>101100</v>
      </c>
      <c r="D84" s="20">
        <v>55.196848017978397</v>
      </c>
      <c r="E84" s="20">
        <v>64.673532735596297</v>
      </c>
      <c r="F84" s="20">
        <v>27.3720543084866</v>
      </c>
    </row>
    <row r="85" spans="1:6" x14ac:dyDescent="0.35">
      <c r="A85" s="20" t="s">
        <v>1001</v>
      </c>
      <c r="B85" s="128" t="s">
        <v>1002</v>
      </c>
      <c r="C85" s="20">
        <v>62412</v>
      </c>
      <c r="D85" s="20">
        <v>40.185217966271203</v>
      </c>
      <c r="E85" s="20">
        <v>31.5789557630142</v>
      </c>
      <c r="F85" s="20">
        <v>16.723599617423002</v>
      </c>
    </row>
    <row r="86" spans="1:6" x14ac:dyDescent="0.35">
      <c r="A86" s="20" t="s">
        <v>392</v>
      </c>
      <c r="B86" s="128" t="s">
        <v>393</v>
      </c>
      <c r="C86" s="20">
        <v>86505</v>
      </c>
      <c r="D86" s="20">
        <v>58.839406073274603</v>
      </c>
      <c r="E86" s="20">
        <v>76.148658154252104</v>
      </c>
      <c r="F86" s="20">
        <v>26.236264633111201</v>
      </c>
    </row>
    <row r="87" spans="1:6" x14ac:dyDescent="0.35">
      <c r="A87" s="20" t="s">
        <v>1003</v>
      </c>
      <c r="B87" s="128" t="s">
        <v>395</v>
      </c>
      <c r="C87" s="20">
        <v>107554</v>
      </c>
      <c r="D87" s="20">
        <v>33.723694777736803</v>
      </c>
      <c r="E87" s="20">
        <v>31.0943802043017</v>
      </c>
      <c r="F87" s="20">
        <v>16.341283170762399</v>
      </c>
    </row>
    <row r="88" spans="1:6" x14ac:dyDescent="0.35">
      <c r="A88" s="20" t="s">
        <v>396</v>
      </c>
      <c r="B88" s="128" t="s">
        <v>397</v>
      </c>
      <c r="C88" s="20">
        <v>101436</v>
      </c>
      <c r="D88" s="20">
        <v>94.808879029699597</v>
      </c>
      <c r="E88" s="20">
        <v>110.00223427634199</v>
      </c>
      <c r="F88" s="20">
        <v>56.508951130140503</v>
      </c>
    </row>
    <row r="89" spans="1:6" x14ac:dyDescent="0.35">
      <c r="A89" s="20" t="s">
        <v>1004</v>
      </c>
      <c r="B89" s="128" t="s">
        <v>1005</v>
      </c>
      <c r="C89" s="20">
        <v>68054</v>
      </c>
      <c r="D89" s="20">
        <v>66.870956899347107</v>
      </c>
      <c r="E89" s="20">
        <v>63.047039532712603</v>
      </c>
      <c r="F89" s="20">
        <v>25.5423538530206</v>
      </c>
    </row>
    <row r="90" spans="1:6" x14ac:dyDescent="0.35">
      <c r="A90" s="20" t="s">
        <v>402</v>
      </c>
      <c r="B90" s="128" t="s">
        <v>403</v>
      </c>
      <c r="C90" s="20">
        <v>244899</v>
      </c>
      <c r="D90" s="20">
        <v>50.2156016348778</v>
      </c>
      <c r="E90" s="20">
        <v>66.003337458822699</v>
      </c>
      <c r="F90" s="20">
        <v>26.688326124643599</v>
      </c>
    </row>
    <row r="91" spans="1:6" x14ac:dyDescent="0.35">
      <c r="A91" s="20" t="s">
        <v>404</v>
      </c>
      <c r="B91" s="128" t="s">
        <v>405</v>
      </c>
      <c r="C91" s="20">
        <v>85693</v>
      </c>
      <c r="D91" s="20">
        <v>32.813255424622902</v>
      </c>
      <c r="E91" s="20">
        <v>33.047378693229298</v>
      </c>
      <c r="F91" s="20">
        <v>15.244345065460699</v>
      </c>
    </row>
    <row r="92" spans="1:6" x14ac:dyDescent="0.35">
      <c r="A92" s="20" t="s">
        <v>408</v>
      </c>
      <c r="B92" s="128" t="s">
        <v>409</v>
      </c>
      <c r="C92" s="20">
        <v>72740</v>
      </c>
      <c r="D92" s="20">
        <v>70.554618743307003</v>
      </c>
      <c r="E92" s="20">
        <v>119.736021156825</v>
      </c>
      <c r="F92" s="20">
        <v>40.187635915922499</v>
      </c>
    </row>
    <row r="93" spans="1:6" x14ac:dyDescent="0.35">
      <c r="A93" s="20" t="s">
        <v>410</v>
      </c>
      <c r="B93" s="128" t="s">
        <v>411</v>
      </c>
      <c r="C93" s="20">
        <v>95596</v>
      </c>
      <c r="D93" s="20">
        <v>25.4350576225577</v>
      </c>
      <c r="E93" s="20">
        <v>21.155972335108</v>
      </c>
      <c r="F93" s="20">
        <v>13.6482733692094</v>
      </c>
    </row>
    <row r="94" spans="1:6" x14ac:dyDescent="0.35">
      <c r="A94" s="20" t="s">
        <v>412</v>
      </c>
      <c r="B94" s="128" t="s">
        <v>413</v>
      </c>
      <c r="C94" s="20">
        <v>38712</v>
      </c>
      <c r="D94" s="20">
        <v>78.234846396790104</v>
      </c>
      <c r="E94" s="20">
        <v>110.889376027201</v>
      </c>
      <c r="F94" s="20">
        <v>36.6555647751496</v>
      </c>
    </row>
    <row r="95" spans="1:6" x14ac:dyDescent="0.35">
      <c r="A95" s="20" t="s">
        <v>414</v>
      </c>
      <c r="B95" s="128" t="s">
        <v>415</v>
      </c>
      <c r="C95" s="20">
        <v>93686</v>
      </c>
      <c r="D95" s="20">
        <v>32.271071444683997</v>
      </c>
      <c r="E95" s="20">
        <v>25.522537836615101</v>
      </c>
      <c r="F95" s="20">
        <v>16.4346520261353</v>
      </c>
    </row>
    <row r="96" spans="1:6" x14ac:dyDescent="0.35">
      <c r="A96" s="20" t="s">
        <v>416</v>
      </c>
      <c r="B96" s="128" t="s">
        <v>417</v>
      </c>
      <c r="C96" s="20">
        <v>236358</v>
      </c>
      <c r="D96" s="20">
        <v>26.530366451786101</v>
      </c>
      <c r="E96" s="20">
        <v>17.631755163430299</v>
      </c>
      <c r="F96" s="20">
        <v>12.4728482181986</v>
      </c>
    </row>
    <row r="97" spans="1:6" x14ac:dyDescent="0.35">
      <c r="A97" s="20" t="s">
        <v>418</v>
      </c>
      <c r="B97" s="128" t="s">
        <v>419</v>
      </c>
      <c r="C97" s="20">
        <v>94109</v>
      </c>
      <c r="D97" s="20">
        <v>32.325174511855302</v>
      </c>
      <c r="E97" s="20">
        <v>26.974968717929901</v>
      </c>
      <c r="F97" s="20">
        <v>16.136665279716901</v>
      </c>
    </row>
    <row r="98" spans="1:6" x14ac:dyDescent="0.35">
      <c r="A98" s="20" t="s">
        <v>420</v>
      </c>
      <c r="B98" s="128" t="s">
        <v>421</v>
      </c>
      <c r="C98" s="20">
        <v>56743</v>
      </c>
      <c r="D98" s="20">
        <v>19.142081004411502</v>
      </c>
      <c r="E98" s="20">
        <v>15.412760162896401</v>
      </c>
      <c r="F98" s="20">
        <v>12.411704190080799</v>
      </c>
    </row>
    <row r="99" spans="1:6" x14ac:dyDescent="0.35">
      <c r="A99" s="20" t="s">
        <v>422</v>
      </c>
      <c r="B99" s="128" t="s">
        <v>423</v>
      </c>
      <c r="C99" s="20">
        <v>83525</v>
      </c>
      <c r="D99" s="20">
        <v>38.666884038446199</v>
      </c>
      <c r="E99" s="20">
        <v>38.739907207768802</v>
      </c>
      <c r="F99" s="20">
        <v>20.7086616261724</v>
      </c>
    </row>
    <row r="100" spans="1:6" x14ac:dyDescent="0.35">
      <c r="A100" s="20" t="s">
        <v>424</v>
      </c>
      <c r="B100" s="128" t="s">
        <v>425</v>
      </c>
      <c r="C100" s="20">
        <v>100739</v>
      </c>
      <c r="D100" s="20">
        <v>16.118916810072999</v>
      </c>
      <c r="E100" s="20">
        <v>11.638335934543401</v>
      </c>
      <c r="F100" s="20">
        <v>8.9348424129817197</v>
      </c>
    </row>
    <row r="101" spans="1:6" x14ac:dyDescent="0.35">
      <c r="A101" s="20" t="s">
        <v>428</v>
      </c>
      <c r="B101" s="128" t="s">
        <v>429</v>
      </c>
      <c r="C101" s="20">
        <v>83315</v>
      </c>
      <c r="D101" s="20">
        <v>30.2363449497898</v>
      </c>
      <c r="E101" s="20">
        <v>21.137419821813499</v>
      </c>
      <c r="F101" s="20">
        <v>13.448801299932301</v>
      </c>
    </row>
    <row r="102" spans="1:6" x14ac:dyDescent="0.35">
      <c r="A102" s="20" t="s">
        <v>430</v>
      </c>
      <c r="B102" s="128" t="s">
        <v>431</v>
      </c>
      <c r="C102" s="20">
        <v>72787</v>
      </c>
      <c r="D102" s="20">
        <v>47.985771281862</v>
      </c>
      <c r="E102" s="20">
        <v>50.061507912708798</v>
      </c>
      <c r="F102" s="20">
        <v>21.289981562759799</v>
      </c>
    </row>
    <row r="103" spans="1:6" x14ac:dyDescent="0.35">
      <c r="A103" s="20" t="s">
        <v>1006</v>
      </c>
      <c r="B103" s="128" t="s">
        <v>1007</v>
      </c>
      <c r="C103" s="20">
        <v>45959</v>
      </c>
      <c r="D103" s="20">
        <v>53.413271234060304</v>
      </c>
      <c r="E103" s="20">
        <v>82.161331618661393</v>
      </c>
      <c r="F103" s="20">
        <v>31.075901281870198</v>
      </c>
    </row>
    <row r="104" spans="1:6" x14ac:dyDescent="0.35">
      <c r="A104" s="20" t="s">
        <v>438</v>
      </c>
      <c r="B104" s="128" t="s">
        <v>439</v>
      </c>
      <c r="C104" s="20">
        <v>63026</v>
      </c>
      <c r="D104" s="20">
        <v>69.895294150989002</v>
      </c>
      <c r="E104" s="20">
        <v>95.515068340849297</v>
      </c>
      <c r="F104" s="20">
        <v>36.576382507347503</v>
      </c>
    </row>
    <row r="105" spans="1:6" x14ac:dyDescent="0.35">
      <c r="A105" s="20" t="s">
        <v>440</v>
      </c>
      <c r="B105" s="128" t="s">
        <v>441</v>
      </c>
      <c r="C105" s="20">
        <v>57549</v>
      </c>
      <c r="D105" s="20">
        <v>29.416384950591699</v>
      </c>
      <c r="E105" s="20">
        <v>30.3463586808477</v>
      </c>
      <c r="F105" s="20">
        <v>15.961885748270999</v>
      </c>
    </row>
    <row r="106" spans="1:6" x14ac:dyDescent="0.35">
      <c r="A106" s="20" t="s">
        <v>1008</v>
      </c>
      <c r="B106" s="128" t="s">
        <v>443</v>
      </c>
      <c r="C106" s="20">
        <v>148295</v>
      </c>
      <c r="D106" s="20">
        <v>19.958643507691701</v>
      </c>
      <c r="E106" s="20">
        <v>16.7077157448193</v>
      </c>
      <c r="F106" s="20">
        <v>10.536223864448401</v>
      </c>
    </row>
    <row r="107" spans="1:6" x14ac:dyDescent="0.35">
      <c r="A107" s="20" t="s">
        <v>444</v>
      </c>
      <c r="B107" s="128" t="s">
        <v>445</v>
      </c>
      <c r="C107" s="20">
        <v>85514</v>
      </c>
      <c r="D107" s="20">
        <v>26.373513139140101</v>
      </c>
      <c r="E107" s="20">
        <v>19.567598145673401</v>
      </c>
      <c r="F107" s="20">
        <v>12.6609934057771</v>
      </c>
    </row>
    <row r="108" spans="1:6" x14ac:dyDescent="0.35">
      <c r="A108" s="20" t="s">
        <v>448</v>
      </c>
      <c r="B108" s="128" t="s">
        <v>449</v>
      </c>
      <c r="C108" s="20">
        <v>93047</v>
      </c>
      <c r="D108" s="20">
        <v>19.441609327201999</v>
      </c>
      <c r="E108" s="20">
        <v>13.1027929888513</v>
      </c>
      <c r="F108" s="20">
        <v>9.5220612221195005</v>
      </c>
    </row>
    <row r="109" spans="1:6" x14ac:dyDescent="0.35">
      <c r="A109" s="20" t="s">
        <v>450</v>
      </c>
      <c r="B109" s="128" t="s">
        <v>451</v>
      </c>
      <c r="C109" s="20">
        <v>61406</v>
      </c>
      <c r="D109" s="20">
        <v>46.036100348839803</v>
      </c>
      <c r="E109" s="20">
        <v>45.914067139001403</v>
      </c>
      <c r="F109" s="20">
        <v>24.311248257809101</v>
      </c>
    </row>
    <row r="110" spans="1:6" x14ac:dyDescent="0.35">
      <c r="A110" s="20" t="s">
        <v>452</v>
      </c>
      <c r="B110" s="128" t="s">
        <v>453</v>
      </c>
      <c r="C110" s="20">
        <v>75256</v>
      </c>
      <c r="D110" s="20">
        <v>38.235389748579699</v>
      </c>
      <c r="E110" s="20">
        <v>38.459555467282399</v>
      </c>
      <c r="F110" s="20">
        <v>17.207921905409599</v>
      </c>
    </row>
    <row r="111" spans="1:6" x14ac:dyDescent="0.35">
      <c r="A111" s="20" t="s">
        <v>454</v>
      </c>
      <c r="B111" s="128" t="s">
        <v>455</v>
      </c>
      <c r="C111" s="20">
        <v>70448</v>
      </c>
      <c r="D111" s="20">
        <v>74.097381431298899</v>
      </c>
      <c r="E111" s="20">
        <v>118.732164915654</v>
      </c>
      <c r="F111" s="20">
        <v>45.619232172996298</v>
      </c>
    </row>
    <row r="112" spans="1:6" x14ac:dyDescent="0.35">
      <c r="A112" s="20" t="s">
        <v>456</v>
      </c>
      <c r="B112" s="128" t="s">
        <v>457</v>
      </c>
      <c r="C112" s="20">
        <v>211503</v>
      </c>
      <c r="D112" s="20">
        <v>24.682604869576501</v>
      </c>
      <c r="E112" s="20">
        <v>16.480559228089401</v>
      </c>
      <c r="F112" s="20">
        <v>11.9559028468578</v>
      </c>
    </row>
    <row r="113" spans="1:6" x14ac:dyDescent="0.35">
      <c r="A113" s="20" t="s">
        <v>458</v>
      </c>
      <c r="B113" s="128" t="s">
        <v>459</v>
      </c>
      <c r="C113" s="20">
        <v>110971</v>
      </c>
      <c r="D113" s="20">
        <v>24.032356573013701</v>
      </c>
      <c r="E113" s="20">
        <v>20.210859187139999</v>
      </c>
      <c r="F113" s="20">
        <v>12.7566370984848</v>
      </c>
    </row>
    <row r="114" spans="1:6" x14ac:dyDescent="0.35">
      <c r="A114" s="20" t="s">
        <v>462</v>
      </c>
      <c r="B114" s="128" t="s">
        <v>463</v>
      </c>
      <c r="C114" s="20">
        <v>213806</v>
      </c>
      <c r="D114" s="20">
        <v>22.390329527616601</v>
      </c>
      <c r="E114" s="20">
        <v>16.6896144062021</v>
      </c>
      <c r="F114" s="20">
        <v>12.3067558170046</v>
      </c>
    </row>
    <row r="115" spans="1:6" x14ac:dyDescent="0.35">
      <c r="A115" s="20" t="s">
        <v>464</v>
      </c>
      <c r="B115" s="128" t="s">
        <v>465</v>
      </c>
      <c r="C115" s="20">
        <v>93908</v>
      </c>
      <c r="D115" s="20">
        <v>24.3923292753745</v>
      </c>
      <c r="E115" s="20">
        <v>17.516480082668799</v>
      </c>
      <c r="F115" s="20">
        <v>11.7665628018562</v>
      </c>
    </row>
    <row r="116" spans="1:6" x14ac:dyDescent="0.35">
      <c r="A116" s="20" t="s">
        <v>466</v>
      </c>
      <c r="B116" s="128" t="s">
        <v>467</v>
      </c>
      <c r="C116" s="20">
        <v>65769</v>
      </c>
      <c r="D116" s="20">
        <v>53.709587722260501</v>
      </c>
      <c r="E116" s="20">
        <v>50.321290037634903</v>
      </c>
      <c r="F116" s="20">
        <v>20.8649524548415</v>
      </c>
    </row>
    <row r="117" spans="1:6" x14ac:dyDescent="0.35">
      <c r="A117" s="20" t="s">
        <v>468</v>
      </c>
      <c r="B117" s="128" t="s">
        <v>469</v>
      </c>
      <c r="C117" s="20">
        <v>142263</v>
      </c>
      <c r="D117" s="20">
        <v>13.558100756402</v>
      </c>
      <c r="E117" s="20">
        <v>9.70133437399301</v>
      </c>
      <c r="F117" s="20">
        <v>8.5055886103586502</v>
      </c>
    </row>
    <row r="118" spans="1:6" x14ac:dyDescent="0.35">
      <c r="A118" s="20" t="s">
        <v>470</v>
      </c>
      <c r="B118" s="128" t="s">
        <v>471</v>
      </c>
      <c r="C118" s="20">
        <v>67269</v>
      </c>
      <c r="D118" s="20">
        <v>49.511855826589198</v>
      </c>
      <c r="E118" s="20">
        <v>47.9633517223781</v>
      </c>
      <c r="F118" s="20">
        <v>20.7084083208374</v>
      </c>
    </row>
    <row r="119" spans="1:6" x14ac:dyDescent="0.35">
      <c r="A119" s="20" t="s">
        <v>472</v>
      </c>
      <c r="B119" s="128" t="s">
        <v>473</v>
      </c>
      <c r="C119" s="20">
        <v>202612</v>
      </c>
      <c r="D119" s="20">
        <v>27.571533494425601</v>
      </c>
      <c r="E119" s="20">
        <v>18.9605704636841</v>
      </c>
      <c r="F119" s="20">
        <v>13.4240429799507</v>
      </c>
    </row>
    <row r="120" spans="1:6" x14ac:dyDescent="0.35">
      <c r="A120" s="20" t="s">
        <v>474</v>
      </c>
      <c r="B120" s="128" t="s">
        <v>475</v>
      </c>
      <c r="C120" s="20">
        <v>60889</v>
      </c>
      <c r="D120" s="20">
        <v>22.371891982169</v>
      </c>
      <c r="E120" s="20">
        <v>14.897896382469201</v>
      </c>
      <c r="F120" s="20">
        <v>10.4893425904566</v>
      </c>
    </row>
    <row r="121" spans="1:6" x14ac:dyDescent="0.35">
      <c r="A121" s="20" t="s">
        <v>476</v>
      </c>
      <c r="B121" s="128" t="s">
        <v>477</v>
      </c>
      <c r="C121" s="20">
        <v>114100</v>
      </c>
      <c r="D121" s="20">
        <v>38.4141275600578</v>
      </c>
      <c r="E121" s="20">
        <v>34.232375947127302</v>
      </c>
      <c r="F121" s="20">
        <v>16.531053818820499</v>
      </c>
    </row>
    <row r="122" spans="1:6" x14ac:dyDescent="0.35">
      <c r="A122" s="20" t="s">
        <v>478</v>
      </c>
      <c r="B122" s="128" t="s">
        <v>479</v>
      </c>
      <c r="C122" s="20">
        <v>178806</v>
      </c>
      <c r="D122" s="20">
        <v>23.258123380509002</v>
      </c>
      <c r="E122" s="20">
        <v>17.241083015565199</v>
      </c>
      <c r="F122" s="20">
        <v>13.063192800471599</v>
      </c>
    </row>
    <row r="123" spans="1:6" x14ac:dyDescent="0.35">
      <c r="A123" s="20" t="s">
        <v>480</v>
      </c>
      <c r="B123" s="128" t="s">
        <v>481</v>
      </c>
      <c r="C123" s="20">
        <v>68420</v>
      </c>
      <c r="D123" s="20">
        <v>43.972733564719697</v>
      </c>
      <c r="E123" s="20">
        <v>33.768849231638598</v>
      </c>
      <c r="F123" s="20">
        <v>16.703145144829701</v>
      </c>
    </row>
    <row r="124" spans="1:6" x14ac:dyDescent="0.35">
      <c r="A124" s="20" t="s">
        <v>482</v>
      </c>
      <c r="B124" s="128" t="s">
        <v>483</v>
      </c>
      <c r="C124" s="20">
        <v>67552</v>
      </c>
      <c r="D124" s="20">
        <v>47.277359088299598</v>
      </c>
      <c r="E124" s="20">
        <v>55.493133564856002</v>
      </c>
      <c r="F124" s="20">
        <v>23.217813852329201</v>
      </c>
    </row>
    <row r="125" spans="1:6" x14ac:dyDescent="0.35">
      <c r="A125" s="20" t="s">
        <v>484</v>
      </c>
      <c r="B125" s="128" t="s">
        <v>485</v>
      </c>
      <c r="C125" s="20">
        <v>67279</v>
      </c>
      <c r="D125" s="20">
        <v>68.250804574362803</v>
      </c>
      <c r="E125" s="20">
        <v>120</v>
      </c>
      <c r="F125" s="20">
        <v>55.213845888664899</v>
      </c>
    </row>
    <row r="126" spans="1:6" x14ac:dyDescent="0.35">
      <c r="A126" s="20" t="s">
        <v>486</v>
      </c>
      <c r="B126" s="128" t="s">
        <v>487</v>
      </c>
      <c r="C126" s="20">
        <v>89569</v>
      </c>
      <c r="D126" s="20">
        <v>24.135681788811599</v>
      </c>
      <c r="E126" s="20">
        <v>22.289712617883101</v>
      </c>
      <c r="F126" s="20">
        <v>12.746056456089301</v>
      </c>
    </row>
    <row r="127" spans="1:6" x14ac:dyDescent="0.35">
      <c r="A127" s="20" t="s">
        <v>488</v>
      </c>
      <c r="B127" s="128" t="s">
        <v>489</v>
      </c>
      <c r="C127" s="20">
        <v>183966</v>
      </c>
      <c r="D127" s="20">
        <v>25.8584112598339</v>
      </c>
      <c r="E127" s="20">
        <v>19.849900401665099</v>
      </c>
      <c r="F127" s="20">
        <v>13.495924409313</v>
      </c>
    </row>
    <row r="128" spans="1:6" x14ac:dyDescent="0.35">
      <c r="A128" s="20" t="s">
        <v>490</v>
      </c>
      <c r="B128" s="128" t="s">
        <v>1009</v>
      </c>
      <c r="C128" s="20">
        <v>138523</v>
      </c>
      <c r="D128" s="20">
        <v>48.398210640729801</v>
      </c>
      <c r="E128" s="20">
        <v>53.0457636498111</v>
      </c>
      <c r="F128" s="20">
        <v>24.155927148783</v>
      </c>
    </row>
    <row r="129" spans="1:6" x14ac:dyDescent="0.35">
      <c r="A129" s="20" t="s">
        <v>492</v>
      </c>
      <c r="B129" s="128" t="s">
        <v>493</v>
      </c>
      <c r="C129" s="20">
        <v>73072</v>
      </c>
      <c r="D129" s="20">
        <v>33.704382384034801</v>
      </c>
      <c r="E129" s="20">
        <v>35.984017923464499</v>
      </c>
      <c r="F129" s="20">
        <v>18.360660573592799</v>
      </c>
    </row>
    <row r="130" spans="1:6" x14ac:dyDescent="0.35">
      <c r="A130" s="20" t="s">
        <v>494</v>
      </c>
      <c r="B130" s="128" t="s">
        <v>495</v>
      </c>
      <c r="C130" s="20">
        <v>68370</v>
      </c>
      <c r="D130" s="20">
        <v>51.175516455553897</v>
      </c>
      <c r="E130" s="20">
        <v>60.288154255843402</v>
      </c>
      <c r="F130" s="20">
        <v>29.202394671912302</v>
      </c>
    </row>
    <row r="131" spans="1:6" x14ac:dyDescent="0.35">
      <c r="A131" s="20" t="s">
        <v>498</v>
      </c>
      <c r="B131" s="128" t="s">
        <v>499</v>
      </c>
      <c r="C131" s="20">
        <v>219982</v>
      </c>
      <c r="D131" s="20">
        <v>20.318991222579299</v>
      </c>
      <c r="E131" s="20">
        <v>15.9413162859287</v>
      </c>
      <c r="F131" s="20">
        <v>11.502305816374401</v>
      </c>
    </row>
    <row r="132" spans="1:6" x14ac:dyDescent="0.35">
      <c r="A132" s="20" t="s">
        <v>500</v>
      </c>
      <c r="B132" s="128" t="s">
        <v>501</v>
      </c>
      <c r="C132" s="20">
        <v>82029</v>
      </c>
      <c r="D132" s="20">
        <v>30.863790482787302</v>
      </c>
      <c r="E132" s="20">
        <v>24.923199966442201</v>
      </c>
      <c r="F132" s="20">
        <v>13.6787271268566</v>
      </c>
    </row>
    <row r="133" spans="1:6" x14ac:dyDescent="0.35">
      <c r="A133" s="20" t="s">
        <v>502</v>
      </c>
      <c r="B133" s="128" t="s">
        <v>503</v>
      </c>
      <c r="C133" s="20">
        <v>102002</v>
      </c>
      <c r="D133" s="20">
        <v>36.767426995417097</v>
      </c>
      <c r="E133" s="20">
        <v>35.588496845522698</v>
      </c>
      <c r="F133" s="20">
        <v>16.860387957752199</v>
      </c>
    </row>
    <row r="134" spans="1:6" x14ac:dyDescent="0.35">
      <c r="A134" s="20" t="s">
        <v>504</v>
      </c>
      <c r="B134" s="128" t="s">
        <v>505</v>
      </c>
      <c r="C134" s="20">
        <v>197465</v>
      </c>
      <c r="D134" s="20">
        <v>19.1631319691536</v>
      </c>
      <c r="E134" s="20">
        <v>12.882431273373101</v>
      </c>
      <c r="F134" s="20">
        <v>10.454077781393501</v>
      </c>
    </row>
    <row r="135" spans="1:6" x14ac:dyDescent="0.35">
      <c r="A135" s="20" t="s">
        <v>506</v>
      </c>
      <c r="B135" s="128" t="s">
        <v>507</v>
      </c>
      <c r="C135" s="20">
        <v>129128</v>
      </c>
      <c r="D135" s="20">
        <v>48.501292361300003</v>
      </c>
      <c r="E135" s="20">
        <v>42.156513318394502</v>
      </c>
      <c r="F135" s="20">
        <v>19.796347060874702</v>
      </c>
    </row>
    <row r="136" spans="1:6" x14ac:dyDescent="0.35">
      <c r="A136" s="20" t="s">
        <v>508</v>
      </c>
      <c r="B136" s="128" t="s">
        <v>509</v>
      </c>
      <c r="C136" s="20">
        <v>57539</v>
      </c>
      <c r="D136" s="20">
        <v>40.775905834476397</v>
      </c>
      <c r="E136" s="20">
        <v>32.146452724478898</v>
      </c>
      <c r="F136" s="20">
        <v>18.313779279800698</v>
      </c>
    </row>
    <row r="137" spans="1:6" x14ac:dyDescent="0.35">
      <c r="A137" s="20" t="s">
        <v>512</v>
      </c>
      <c r="B137" s="128" t="s">
        <v>513</v>
      </c>
      <c r="C137" s="20">
        <v>98278</v>
      </c>
      <c r="D137" s="20">
        <v>17.271021882395999</v>
      </c>
      <c r="E137" s="20">
        <v>12.264509186620201</v>
      </c>
      <c r="F137" s="20">
        <v>9.3344032558034105</v>
      </c>
    </row>
    <row r="138" spans="1:6" x14ac:dyDescent="0.35">
      <c r="A138" s="20" t="s">
        <v>516</v>
      </c>
      <c r="B138" s="128" t="s">
        <v>517</v>
      </c>
      <c r="C138" s="20">
        <v>101373</v>
      </c>
      <c r="D138" s="20">
        <v>37.560900387175998</v>
      </c>
      <c r="E138" s="20">
        <v>40.942481013004702</v>
      </c>
      <c r="F138" s="20">
        <v>20.993227083468799</v>
      </c>
    </row>
    <row r="139" spans="1:6" x14ac:dyDescent="0.35">
      <c r="A139" s="20" t="s">
        <v>518</v>
      </c>
      <c r="B139" s="128" t="s">
        <v>519</v>
      </c>
      <c r="C139" s="20">
        <v>1629</v>
      </c>
      <c r="D139" s="20">
        <v>120</v>
      </c>
      <c r="E139" s="20">
        <v>120</v>
      </c>
      <c r="F139" s="20">
        <v>120</v>
      </c>
    </row>
    <row r="140" spans="1:6" x14ac:dyDescent="0.35">
      <c r="A140" s="20" t="s">
        <v>520</v>
      </c>
      <c r="B140" s="128" t="s">
        <v>521</v>
      </c>
      <c r="C140" s="20">
        <v>194659</v>
      </c>
      <c r="D140" s="20">
        <v>15.348288402425601</v>
      </c>
      <c r="E140" s="20">
        <v>11.537751357960101</v>
      </c>
      <c r="F140" s="20">
        <v>9.2823738929608197</v>
      </c>
    </row>
    <row r="141" spans="1:6" x14ac:dyDescent="0.35">
      <c r="A141" s="20" t="s">
        <v>522</v>
      </c>
      <c r="B141" s="128" t="s">
        <v>523</v>
      </c>
      <c r="C141" s="20">
        <v>118573</v>
      </c>
      <c r="D141" s="20">
        <v>11.8558967026365</v>
      </c>
      <c r="E141" s="20">
        <v>9.2291756122169595</v>
      </c>
      <c r="F141" s="20">
        <v>9.2115195587472307</v>
      </c>
    </row>
    <row r="142" spans="1:6" x14ac:dyDescent="0.35">
      <c r="A142" s="20" t="s">
        <v>1010</v>
      </c>
      <c r="B142" s="128" t="s">
        <v>1011</v>
      </c>
      <c r="C142" s="20">
        <v>72553</v>
      </c>
      <c r="D142" s="20">
        <v>23.836087919189499</v>
      </c>
      <c r="E142" s="20">
        <v>19.480096327685601</v>
      </c>
      <c r="F142" s="20">
        <v>11.713616816300499</v>
      </c>
    </row>
    <row r="143" spans="1:6" x14ac:dyDescent="0.35">
      <c r="A143" s="20" t="s">
        <v>524</v>
      </c>
      <c r="B143" s="128" t="s">
        <v>525</v>
      </c>
      <c r="C143" s="20">
        <v>106173</v>
      </c>
      <c r="D143" s="20">
        <v>81.230582639945695</v>
      </c>
      <c r="E143" s="20">
        <v>94.2107430286121</v>
      </c>
      <c r="F143" s="20">
        <v>34.0570376864613</v>
      </c>
    </row>
    <row r="144" spans="1:6" x14ac:dyDescent="0.35">
      <c r="A144" s="20" t="s">
        <v>526</v>
      </c>
      <c r="B144" s="128" t="s">
        <v>1012</v>
      </c>
      <c r="C144" s="20">
        <v>190556</v>
      </c>
      <c r="D144" s="20">
        <v>21.993861897035401</v>
      </c>
      <c r="E144" s="20">
        <v>15.6717324977273</v>
      </c>
      <c r="F144" s="20">
        <v>11.1145207743848</v>
      </c>
    </row>
    <row r="145" spans="1:6" x14ac:dyDescent="0.35">
      <c r="A145" s="20" t="s">
        <v>528</v>
      </c>
      <c r="B145" s="128" t="s">
        <v>529</v>
      </c>
      <c r="C145" s="20">
        <v>130201</v>
      </c>
      <c r="D145" s="20">
        <v>18.0064196025277</v>
      </c>
      <c r="E145" s="20">
        <v>13.5825455100581</v>
      </c>
      <c r="F145" s="20">
        <v>10.334465876564</v>
      </c>
    </row>
    <row r="146" spans="1:6" x14ac:dyDescent="0.35">
      <c r="A146" s="20" t="s">
        <v>530</v>
      </c>
      <c r="B146" s="128" t="s">
        <v>531</v>
      </c>
      <c r="C146" s="20">
        <v>315447</v>
      </c>
      <c r="D146" s="20">
        <v>28.411867713279701</v>
      </c>
      <c r="E146" s="20">
        <v>21.7700993474614</v>
      </c>
      <c r="F146" s="20">
        <v>13.6510377459003</v>
      </c>
    </row>
    <row r="147" spans="1:6" x14ac:dyDescent="0.35">
      <c r="A147" s="20" t="s">
        <v>532</v>
      </c>
      <c r="B147" s="128" t="s">
        <v>533</v>
      </c>
      <c r="C147" s="20">
        <v>108757</v>
      </c>
      <c r="D147" s="20">
        <v>18.292399812878301</v>
      </c>
      <c r="E147" s="20">
        <v>12.731274955643601</v>
      </c>
      <c r="F147" s="20">
        <v>9.0590988180777394</v>
      </c>
    </row>
    <row r="148" spans="1:6" x14ac:dyDescent="0.35">
      <c r="A148" s="20" t="s">
        <v>534</v>
      </c>
      <c r="B148" s="128" t="s">
        <v>535</v>
      </c>
      <c r="C148" s="20">
        <v>257459</v>
      </c>
      <c r="D148" s="20">
        <v>21.620163587624798</v>
      </c>
      <c r="E148" s="20">
        <v>15.166524233015799</v>
      </c>
      <c r="F148" s="20">
        <v>12.021570151874201</v>
      </c>
    </row>
    <row r="149" spans="1:6" x14ac:dyDescent="0.35">
      <c r="A149" s="20" t="s">
        <v>536</v>
      </c>
      <c r="B149" s="128" t="s">
        <v>537</v>
      </c>
      <c r="C149" s="20">
        <v>107985</v>
      </c>
      <c r="D149" s="20">
        <v>24.4051734719005</v>
      </c>
      <c r="E149" s="20">
        <v>23.916645113843501</v>
      </c>
      <c r="F149" s="20">
        <v>14.018826950018701</v>
      </c>
    </row>
    <row r="150" spans="1:6" x14ac:dyDescent="0.35">
      <c r="A150" s="20" t="s">
        <v>538</v>
      </c>
      <c r="B150" s="128" t="s">
        <v>539</v>
      </c>
      <c r="C150" s="20">
        <v>582683</v>
      </c>
      <c r="D150" s="20">
        <v>22.921022225527299</v>
      </c>
      <c r="E150" s="20">
        <v>19.0933696119512</v>
      </c>
      <c r="F150" s="20">
        <v>12.1419456010911</v>
      </c>
    </row>
    <row r="151" spans="1:6" x14ac:dyDescent="0.35">
      <c r="A151" s="20" t="s">
        <v>540</v>
      </c>
      <c r="B151" s="128" t="s">
        <v>541</v>
      </c>
      <c r="C151" s="20">
        <v>259115</v>
      </c>
      <c r="D151" s="20">
        <v>18.393492802195698</v>
      </c>
      <c r="E151" s="20">
        <v>12.791485200010101</v>
      </c>
      <c r="F151" s="20">
        <v>9.7353717095936094</v>
      </c>
    </row>
    <row r="152" spans="1:6" x14ac:dyDescent="0.35">
      <c r="A152" s="20" t="s">
        <v>542</v>
      </c>
      <c r="B152" s="128" t="s">
        <v>543</v>
      </c>
      <c r="C152" s="20">
        <v>72552</v>
      </c>
      <c r="D152" s="20">
        <v>46.826794825863203</v>
      </c>
      <c r="E152" s="20">
        <v>56.196751353088501</v>
      </c>
      <c r="F152" s="20">
        <v>24.011390727086098</v>
      </c>
    </row>
    <row r="153" spans="1:6" x14ac:dyDescent="0.35">
      <c r="A153" s="20" t="s">
        <v>544</v>
      </c>
      <c r="B153" s="128" t="s">
        <v>545</v>
      </c>
      <c r="C153" s="20">
        <v>229958</v>
      </c>
      <c r="D153" s="20">
        <v>28.334675925167801</v>
      </c>
      <c r="E153" s="20">
        <v>21.584846258443399</v>
      </c>
      <c r="F153" s="20">
        <v>16.233599930438899</v>
      </c>
    </row>
    <row r="154" spans="1:6" x14ac:dyDescent="0.35">
      <c r="A154" s="20" t="s">
        <v>546</v>
      </c>
      <c r="B154" s="128" t="s">
        <v>547</v>
      </c>
      <c r="C154" s="20">
        <v>75071</v>
      </c>
      <c r="D154" s="20">
        <v>29.103632758373301</v>
      </c>
      <c r="E154" s="20">
        <v>21.364399306296601</v>
      </c>
      <c r="F154" s="20">
        <v>12.6087472054496</v>
      </c>
    </row>
    <row r="155" spans="1:6" x14ac:dyDescent="0.35">
      <c r="A155" s="20" t="s">
        <v>548</v>
      </c>
      <c r="B155" s="128" t="s">
        <v>549</v>
      </c>
      <c r="C155" s="20">
        <v>75810</v>
      </c>
      <c r="D155" s="20">
        <v>16.5162046141823</v>
      </c>
      <c r="E155" s="20">
        <v>12.7643626775894</v>
      </c>
      <c r="F155" s="20">
        <v>9.4113825335601398</v>
      </c>
    </row>
    <row r="156" spans="1:6" x14ac:dyDescent="0.35">
      <c r="A156" s="20" t="s">
        <v>550</v>
      </c>
      <c r="B156" s="128" t="s">
        <v>551</v>
      </c>
      <c r="C156" s="20">
        <v>378163</v>
      </c>
      <c r="D156" s="20">
        <v>17.939673570735</v>
      </c>
      <c r="E156" s="20">
        <v>14.2076480388774</v>
      </c>
      <c r="F156" s="20">
        <v>10.0879785961327</v>
      </c>
    </row>
    <row r="157" spans="1:6" x14ac:dyDescent="0.35">
      <c r="A157" s="20" t="s">
        <v>552</v>
      </c>
      <c r="B157" s="128" t="s">
        <v>553</v>
      </c>
      <c r="C157" s="20">
        <v>147967</v>
      </c>
      <c r="D157" s="20">
        <v>18.1084399601861</v>
      </c>
      <c r="E157" s="20">
        <v>13.0503667672173</v>
      </c>
      <c r="F157" s="20">
        <v>10.1047161840262</v>
      </c>
    </row>
    <row r="158" spans="1:6" x14ac:dyDescent="0.35">
      <c r="A158" s="20" t="s">
        <v>554</v>
      </c>
      <c r="B158" s="128" t="s">
        <v>555</v>
      </c>
      <c r="C158" s="20">
        <v>122215</v>
      </c>
      <c r="D158" s="20">
        <v>25.976479039967</v>
      </c>
      <c r="E158" s="20">
        <v>20.998402948968302</v>
      </c>
      <c r="F158" s="20">
        <v>13.217674709894901</v>
      </c>
    </row>
    <row r="159" spans="1:6" x14ac:dyDescent="0.35">
      <c r="A159" s="20" t="s">
        <v>556</v>
      </c>
      <c r="B159" s="128" t="s">
        <v>557</v>
      </c>
      <c r="C159" s="20">
        <v>47111</v>
      </c>
      <c r="D159" s="20">
        <v>56.489480400826302</v>
      </c>
      <c r="E159" s="20">
        <v>69.315779517773905</v>
      </c>
      <c r="F159" s="20">
        <v>28.7085087514177</v>
      </c>
    </row>
    <row r="160" spans="1:6" x14ac:dyDescent="0.35">
      <c r="A160" s="20" t="s">
        <v>558</v>
      </c>
      <c r="B160" s="128" t="s">
        <v>559</v>
      </c>
      <c r="C160" s="20">
        <v>55465</v>
      </c>
      <c r="D160" s="20">
        <v>46.524833708154198</v>
      </c>
      <c r="E160" s="20">
        <v>53.940716720033599</v>
      </c>
      <c r="F160" s="20">
        <v>26.820199246579801</v>
      </c>
    </row>
    <row r="161" spans="1:6" x14ac:dyDescent="0.35">
      <c r="A161" s="20" t="s">
        <v>560</v>
      </c>
      <c r="B161" s="128" t="s">
        <v>561</v>
      </c>
      <c r="C161" s="20">
        <v>418591</v>
      </c>
      <c r="D161" s="20">
        <v>19.4236896396155</v>
      </c>
      <c r="E161" s="20">
        <v>15.5644674698414</v>
      </c>
      <c r="F161" s="20">
        <v>11.3315827293795</v>
      </c>
    </row>
    <row r="162" spans="1:6" x14ac:dyDescent="0.35">
      <c r="A162" s="20" t="s">
        <v>562</v>
      </c>
      <c r="B162" s="128" t="s">
        <v>563</v>
      </c>
      <c r="C162" s="20">
        <v>79164</v>
      </c>
      <c r="D162" s="20">
        <v>31.910855793861401</v>
      </c>
      <c r="E162" s="20">
        <v>20.591173660628101</v>
      </c>
      <c r="F162" s="20">
        <v>12.466523310840699</v>
      </c>
    </row>
    <row r="163" spans="1:6" x14ac:dyDescent="0.35">
      <c r="A163" s="20" t="s">
        <v>564</v>
      </c>
      <c r="B163" s="128" t="s">
        <v>565</v>
      </c>
      <c r="C163" s="20">
        <v>200744</v>
      </c>
      <c r="D163" s="20">
        <v>23.440778227309401</v>
      </c>
      <c r="E163" s="20">
        <v>17.2360373558821</v>
      </c>
      <c r="F163" s="20">
        <v>11.481403593811701</v>
      </c>
    </row>
    <row r="164" spans="1:6" x14ac:dyDescent="0.35">
      <c r="A164" s="20" t="s">
        <v>566</v>
      </c>
      <c r="B164" s="128" t="s">
        <v>567</v>
      </c>
      <c r="C164" s="20">
        <v>37061</v>
      </c>
      <c r="D164" s="20">
        <v>51.5948182128122</v>
      </c>
      <c r="E164" s="20">
        <v>75.484347180017394</v>
      </c>
      <c r="F164" s="20">
        <v>28.8826547790303</v>
      </c>
    </row>
    <row r="165" spans="1:6" x14ac:dyDescent="0.35">
      <c r="A165" s="20" t="s">
        <v>568</v>
      </c>
      <c r="B165" s="128" t="s">
        <v>569</v>
      </c>
      <c r="C165" s="20">
        <v>82361</v>
      </c>
      <c r="D165" s="20">
        <v>73.102738271390805</v>
      </c>
      <c r="E165" s="20">
        <v>84.3318541583035</v>
      </c>
      <c r="F165" s="20">
        <v>32.928752750458301</v>
      </c>
    </row>
    <row r="166" spans="1:6" x14ac:dyDescent="0.35">
      <c r="A166" s="20" t="s">
        <v>572</v>
      </c>
      <c r="B166" s="128" t="s">
        <v>573</v>
      </c>
      <c r="C166" s="20">
        <v>150979</v>
      </c>
      <c r="D166" s="20">
        <v>20.882228599934201</v>
      </c>
      <c r="E166" s="20">
        <v>13.546968058587099</v>
      </c>
      <c r="F166" s="20">
        <v>10.661470751045201</v>
      </c>
    </row>
    <row r="167" spans="1:6" x14ac:dyDescent="0.35">
      <c r="A167" s="20" t="s">
        <v>574</v>
      </c>
      <c r="B167" s="128" t="s">
        <v>575</v>
      </c>
      <c r="C167" s="20">
        <v>58418</v>
      </c>
      <c r="D167" s="20">
        <v>62.842873104220402</v>
      </c>
      <c r="E167" s="20">
        <v>78.617808887888202</v>
      </c>
      <c r="F167" s="20">
        <v>29.527122626983299</v>
      </c>
    </row>
    <row r="168" spans="1:6" x14ac:dyDescent="0.35">
      <c r="A168" s="20" t="s">
        <v>576</v>
      </c>
      <c r="B168" s="128" t="s">
        <v>577</v>
      </c>
      <c r="C168" s="20">
        <v>75048</v>
      </c>
      <c r="D168" s="20">
        <v>62.044757110250899</v>
      </c>
      <c r="E168" s="20">
        <v>75.2804765690111</v>
      </c>
      <c r="F168" s="20">
        <v>28.344042591557599</v>
      </c>
    </row>
    <row r="169" spans="1:6" x14ac:dyDescent="0.35">
      <c r="A169" s="20" t="s">
        <v>578</v>
      </c>
      <c r="B169" s="128" t="s">
        <v>579</v>
      </c>
      <c r="C169" s="20">
        <v>106596</v>
      </c>
      <c r="D169" s="20">
        <v>45.463740096091698</v>
      </c>
      <c r="E169" s="20">
        <v>59.919485007528003</v>
      </c>
      <c r="F169" s="20">
        <v>26.2834053713053</v>
      </c>
    </row>
    <row r="170" spans="1:6" x14ac:dyDescent="0.35">
      <c r="A170" s="20" t="s">
        <v>580</v>
      </c>
      <c r="B170" s="128" t="s">
        <v>581</v>
      </c>
      <c r="C170" s="20">
        <v>100818</v>
      </c>
      <c r="D170" s="20">
        <v>18.711147248618399</v>
      </c>
      <c r="E170" s="20">
        <v>15.6523024616288</v>
      </c>
      <c r="F170" s="20">
        <v>10.6380152303714</v>
      </c>
    </row>
    <row r="171" spans="1:6" x14ac:dyDescent="0.35">
      <c r="A171" s="20" t="s">
        <v>584</v>
      </c>
      <c r="B171" s="128" t="s">
        <v>585</v>
      </c>
      <c r="C171" s="20">
        <v>191148</v>
      </c>
      <c r="D171" s="20">
        <v>20.0285929128787</v>
      </c>
      <c r="E171" s="20">
        <v>15.7167518580105</v>
      </c>
      <c r="F171" s="20">
        <v>9.9768682438782399</v>
      </c>
    </row>
    <row r="172" spans="1:6" x14ac:dyDescent="0.35">
      <c r="A172" s="20" t="s">
        <v>586</v>
      </c>
      <c r="B172" s="128" t="s">
        <v>587</v>
      </c>
      <c r="C172" s="20">
        <v>61475</v>
      </c>
      <c r="D172" s="20">
        <v>38.240611713683997</v>
      </c>
      <c r="E172" s="20">
        <v>37.723566689291502</v>
      </c>
      <c r="F172" s="20">
        <v>20.6153547895881</v>
      </c>
    </row>
    <row r="173" spans="1:6" x14ac:dyDescent="0.35">
      <c r="A173" s="20" t="s">
        <v>596</v>
      </c>
      <c r="B173" s="128" t="s">
        <v>597</v>
      </c>
      <c r="C173" s="20">
        <v>125550</v>
      </c>
      <c r="D173" s="20">
        <v>53.059910618893298</v>
      </c>
      <c r="E173" s="20">
        <v>58.9246138963506</v>
      </c>
      <c r="F173" s="20">
        <v>26.720924813571699</v>
      </c>
    </row>
    <row r="174" spans="1:6" x14ac:dyDescent="0.35">
      <c r="A174" s="20" t="s">
        <v>598</v>
      </c>
      <c r="B174" s="128" t="s">
        <v>599</v>
      </c>
      <c r="C174" s="20">
        <v>88246</v>
      </c>
      <c r="D174" s="20">
        <v>37.444748480322197</v>
      </c>
      <c r="E174" s="20">
        <v>36.126718032939102</v>
      </c>
      <c r="F174" s="20">
        <v>17.353542475747599</v>
      </c>
    </row>
    <row r="175" spans="1:6" x14ac:dyDescent="0.35">
      <c r="A175" s="20" t="s">
        <v>600</v>
      </c>
      <c r="B175" s="128" t="s">
        <v>601</v>
      </c>
      <c r="C175" s="20">
        <v>229948</v>
      </c>
      <c r="D175" s="20">
        <v>18.678760408178402</v>
      </c>
      <c r="E175" s="20">
        <v>15.1633291757928</v>
      </c>
      <c r="F175" s="20">
        <v>10.306792516565499</v>
      </c>
    </row>
    <row r="176" spans="1:6" x14ac:dyDescent="0.35">
      <c r="A176" s="20" t="s">
        <v>602</v>
      </c>
      <c r="B176" s="128" t="s">
        <v>603</v>
      </c>
      <c r="C176" s="20">
        <v>96066</v>
      </c>
      <c r="D176" s="20">
        <v>25.814030552864399</v>
      </c>
      <c r="E176" s="20">
        <v>21.179697237795502</v>
      </c>
      <c r="F176" s="20">
        <v>12.233412640790601</v>
      </c>
    </row>
    <row r="177" spans="1:6" x14ac:dyDescent="0.35">
      <c r="A177" s="20" t="s">
        <v>604</v>
      </c>
      <c r="B177" s="128" t="s">
        <v>605</v>
      </c>
      <c r="C177" s="20">
        <v>263482</v>
      </c>
      <c r="D177" s="20">
        <v>18.7025160198497</v>
      </c>
      <c r="E177" s="20">
        <v>12.842757539472</v>
      </c>
      <c r="F177" s="20">
        <v>9.7104840213564891</v>
      </c>
    </row>
    <row r="178" spans="1:6" x14ac:dyDescent="0.35">
      <c r="A178" s="20" t="s">
        <v>610</v>
      </c>
      <c r="B178" s="128" t="s">
        <v>611</v>
      </c>
      <c r="C178" s="20">
        <v>68791</v>
      </c>
      <c r="D178" s="20">
        <v>41.324910244106697</v>
      </c>
      <c r="E178" s="20">
        <v>43.188238788393797</v>
      </c>
      <c r="F178" s="20">
        <v>20.291458183527102</v>
      </c>
    </row>
    <row r="179" spans="1:6" x14ac:dyDescent="0.35">
      <c r="A179" s="20" t="s">
        <v>1013</v>
      </c>
      <c r="B179" s="128" t="s">
        <v>1014</v>
      </c>
      <c r="C179" s="20">
        <v>50077</v>
      </c>
      <c r="D179" s="20">
        <v>75.584756708403205</v>
      </c>
      <c r="E179" s="20">
        <v>92.753842774372998</v>
      </c>
      <c r="F179" s="20">
        <v>37.263371558602401</v>
      </c>
    </row>
    <row r="180" spans="1:6" x14ac:dyDescent="0.35">
      <c r="A180" s="20" t="s">
        <v>612</v>
      </c>
      <c r="B180" s="128" t="s">
        <v>613</v>
      </c>
      <c r="C180" s="20">
        <v>73413</v>
      </c>
      <c r="D180" s="20">
        <v>37.351665976099099</v>
      </c>
      <c r="E180" s="20">
        <v>36.6292442208604</v>
      </c>
      <c r="F180" s="20">
        <v>18.380165545517201</v>
      </c>
    </row>
    <row r="181" spans="1:6" x14ac:dyDescent="0.35">
      <c r="A181" s="20" t="s">
        <v>614</v>
      </c>
      <c r="B181" s="128" t="s">
        <v>615</v>
      </c>
      <c r="C181" s="20">
        <v>113240</v>
      </c>
      <c r="D181" s="20">
        <v>29.249014512269799</v>
      </c>
      <c r="E181" s="20">
        <v>20.354078433522901</v>
      </c>
      <c r="F181" s="20">
        <v>12.335828677250401</v>
      </c>
    </row>
    <row r="182" spans="1:6" x14ac:dyDescent="0.35">
      <c r="A182" s="20" t="s">
        <v>616</v>
      </c>
      <c r="B182" s="128" t="s">
        <v>617</v>
      </c>
      <c r="C182" s="20">
        <v>94775</v>
      </c>
      <c r="D182" s="20">
        <v>32.493976096090599</v>
      </c>
      <c r="E182" s="20">
        <v>30.5592016289574</v>
      </c>
      <c r="F182" s="20">
        <v>15.2276770195826</v>
      </c>
    </row>
    <row r="183" spans="1:6" x14ac:dyDescent="0.35">
      <c r="A183" s="20" t="s">
        <v>618</v>
      </c>
      <c r="B183" s="128" t="s">
        <v>619</v>
      </c>
      <c r="C183" s="20">
        <v>83609</v>
      </c>
      <c r="D183" s="20">
        <v>45.8636866196371</v>
      </c>
      <c r="E183" s="20">
        <v>54.9451079370873</v>
      </c>
      <c r="F183" s="20">
        <v>23.602735502995401</v>
      </c>
    </row>
    <row r="184" spans="1:6" x14ac:dyDescent="0.35">
      <c r="A184" s="20" t="s">
        <v>622</v>
      </c>
      <c r="B184" s="128" t="s">
        <v>623</v>
      </c>
      <c r="C184" s="20">
        <v>124118</v>
      </c>
      <c r="D184" s="20">
        <v>29.6740455125815</v>
      </c>
      <c r="E184" s="20">
        <v>32.2908504237719</v>
      </c>
      <c r="F184" s="20">
        <v>15.6700849679185</v>
      </c>
    </row>
    <row r="185" spans="1:6" x14ac:dyDescent="0.35">
      <c r="A185" s="20" t="s">
        <v>624</v>
      </c>
      <c r="B185" s="128" t="s">
        <v>625</v>
      </c>
      <c r="C185" s="20">
        <v>73800</v>
      </c>
      <c r="D185" s="20">
        <v>83.810703869176095</v>
      </c>
      <c r="E185" s="20">
        <v>104.662958979981</v>
      </c>
      <c r="F185" s="20">
        <v>44.295836678972698</v>
      </c>
    </row>
    <row r="186" spans="1:6" x14ac:dyDescent="0.35">
      <c r="A186" s="20" t="s">
        <v>628</v>
      </c>
      <c r="B186" s="128" t="s">
        <v>629</v>
      </c>
      <c r="C186" s="20">
        <v>151389</v>
      </c>
      <c r="D186" s="20">
        <v>53.5056561867776</v>
      </c>
      <c r="E186" s="20">
        <v>86.301995104981302</v>
      </c>
      <c r="F186" s="20">
        <v>24.661123504157601</v>
      </c>
    </row>
    <row r="187" spans="1:6" x14ac:dyDescent="0.35">
      <c r="A187" s="20" t="s">
        <v>630</v>
      </c>
      <c r="B187" s="128" t="s">
        <v>631</v>
      </c>
      <c r="C187" s="20">
        <v>151665</v>
      </c>
      <c r="D187" s="20">
        <v>23.5424904888777</v>
      </c>
      <c r="E187" s="20">
        <v>19.1691466254894</v>
      </c>
      <c r="F187" s="20">
        <v>11.977848897112199</v>
      </c>
    </row>
    <row r="188" spans="1:6" x14ac:dyDescent="0.35">
      <c r="A188" s="20" t="s">
        <v>632</v>
      </c>
      <c r="B188" s="128" t="s">
        <v>633</v>
      </c>
      <c r="C188" s="20">
        <v>47452</v>
      </c>
      <c r="D188" s="20">
        <v>29.368658496976199</v>
      </c>
      <c r="E188" s="20">
        <v>23.238698278100099</v>
      </c>
      <c r="F188" s="20">
        <v>12.637410636275</v>
      </c>
    </row>
    <row r="189" spans="1:6" x14ac:dyDescent="0.35">
      <c r="A189" s="20" t="s">
        <v>634</v>
      </c>
      <c r="B189" s="128" t="s">
        <v>635</v>
      </c>
      <c r="C189" s="20">
        <v>75773</v>
      </c>
      <c r="D189" s="20">
        <v>27.721336408815802</v>
      </c>
      <c r="E189" s="20">
        <v>22.0468819143119</v>
      </c>
      <c r="F189" s="20">
        <v>12.6999794155013</v>
      </c>
    </row>
    <row r="190" spans="1:6" x14ac:dyDescent="0.35">
      <c r="A190" s="20" t="s">
        <v>1015</v>
      </c>
      <c r="B190" s="128" t="s">
        <v>1016</v>
      </c>
      <c r="C190" s="20">
        <v>160199</v>
      </c>
      <c r="D190" s="20">
        <v>21.388700499109099</v>
      </c>
      <c r="E190" s="20">
        <v>15.1950812761587</v>
      </c>
      <c r="F190" s="20">
        <v>11.059637124256</v>
      </c>
    </row>
    <row r="191" spans="1:6" x14ac:dyDescent="0.35">
      <c r="A191" s="20" t="s">
        <v>1017</v>
      </c>
      <c r="B191" s="128" t="s">
        <v>637</v>
      </c>
      <c r="C191" s="20">
        <v>235039</v>
      </c>
      <c r="D191" s="20">
        <v>54.739685935598501</v>
      </c>
      <c r="E191" s="20">
        <v>68.552920228512207</v>
      </c>
      <c r="F191" s="20">
        <v>30.849431808110499</v>
      </c>
    </row>
    <row r="192" spans="1:6" x14ac:dyDescent="0.35">
      <c r="A192" s="20" t="s">
        <v>638</v>
      </c>
      <c r="B192" s="128" t="s">
        <v>639</v>
      </c>
      <c r="C192" s="20">
        <v>106619</v>
      </c>
      <c r="D192" s="20">
        <v>16.2603365439176</v>
      </c>
      <c r="E192" s="20">
        <v>11.3693988911884</v>
      </c>
      <c r="F192" s="20">
        <v>9.07441113230594</v>
      </c>
    </row>
    <row r="193" spans="1:6" x14ac:dyDescent="0.35">
      <c r="A193" s="20" t="s">
        <v>640</v>
      </c>
      <c r="B193" s="128" t="s">
        <v>641</v>
      </c>
      <c r="C193" s="20">
        <v>252743</v>
      </c>
      <c r="D193" s="20">
        <v>17.363425735076099</v>
      </c>
      <c r="E193" s="20">
        <v>13.758351175572001</v>
      </c>
      <c r="F193" s="20">
        <v>9.82531988292906</v>
      </c>
    </row>
    <row r="194" spans="1:6" x14ac:dyDescent="0.35">
      <c r="A194" s="20" t="s">
        <v>642</v>
      </c>
      <c r="B194" s="128" t="s">
        <v>643</v>
      </c>
      <c r="C194" s="20">
        <v>93202</v>
      </c>
      <c r="D194" s="20">
        <v>22.3059268971707</v>
      </c>
      <c r="E194" s="20">
        <v>18.0796406488301</v>
      </c>
      <c r="F194" s="20">
        <v>11.8092859749763</v>
      </c>
    </row>
    <row r="195" spans="1:6" x14ac:dyDescent="0.35">
      <c r="A195" s="20" t="s">
        <v>644</v>
      </c>
      <c r="B195" s="128" t="s">
        <v>645</v>
      </c>
      <c r="C195" s="20">
        <v>40121</v>
      </c>
      <c r="D195" s="20">
        <v>29.8198915474294</v>
      </c>
      <c r="E195" s="20">
        <v>22.425143115164701</v>
      </c>
      <c r="F195" s="20">
        <v>14.3880728511991</v>
      </c>
    </row>
    <row r="196" spans="1:6" x14ac:dyDescent="0.35">
      <c r="A196" s="20" t="s">
        <v>646</v>
      </c>
      <c r="B196" s="128" t="s">
        <v>647</v>
      </c>
      <c r="C196" s="20">
        <v>166615</v>
      </c>
      <c r="D196" s="20">
        <v>24.953691366504401</v>
      </c>
      <c r="E196" s="20">
        <v>17.899721789428</v>
      </c>
      <c r="F196" s="20">
        <v>11.9871461130142</v>
      </c>
    </row>
    <row r="197" spans="1:6" x14ac:dyDescent="0.35">
      <c r="A197" s="20" t="s">
        <v>650</v>
      </c>
      <c r="B197" s="128" t="s">
        <v>651</v>
      </c>
      <c r="C197" s="20">
        <v>116215</v>
      </c>
      <c r="D197" s="20">
        <v>15.1265748172251</v>
      </c>
      <c r="E197" s="20">
        <v>11.727643505429301</v>
      </c>
      <c r="F197" s="20">
        <v>9.0402583063497595</v>
      </c>
    </row>
    <row r="198" spans="1:6" x14ac:dyDescent="0.35">
      <c r="A198" s="20" t="s">
        <v>654</v>
      </c>
      <c r="B198" s="128" t="s">
        <v>655</v>
      </c>
      <c r="C198" s="20">
        <v>65214</v>
      </c>
      <c r="D198" s="20">
        <v>34.4874582763875</v>
      </c>
      <c r="E198" s="20">
        <v>35.868859709608898</v>
      </c>
      <c r="F198" s="20">
        <v>14.410079146307501</v>
      </c>
    </row>
    <row r="199" spans="1:6" x14ac:dyDescent="0.35">
      <c r="A199" s="20" t="s">
        <v>658</v>
      </c>
      <c r="B199" s="128" t="s">
        <v>659</v>
      </c>
      <c r="C199" s="20">
        <v>141243</v>
      </c>
      <c r="D199" s="20">
        <v>24.151520776285299</v>
      </c>
      <c r="E199" s="20">
        <v>18.9105735717581</v>
      </c>
      <c r="F199" s="20">
        <v>11.7635871574616</v>
      </c>
    </row>
    <row r="200" spans="1:6" x14ac:dyDescent="0.35">
      <c r="A200" s="20" t="s">
        <v>660</v>
      </c>
      <c r="B200" s="128" t="s">
        <v>661</v>
      </c>
      <c r="C200" s="20">
        <v>191884</v>
      </c>
      <c r="D200" s="20">
        <v>26.2347331260106</v>
      </c>
      <c r="E200" s="20">
        <v>19.1119943767807</v>
      </c>
      <c r="F200" s="20">
        <v>12.3721717743864</v>
      </c>
    </row>
    <row r="201" spans="1:6" x14ac:dyDescent="0.35">
      <c r="A201" s="20" t="s">
        <v>1018</v>
      </c>
      <c r="B201" s="128" t="s">
        <v>1019</v>
      </c>
      <c r="C201" s="20">
        <v>107598</v>
      </c>
      <c r="D201" s="20">
        <v>21.202975657012502</v>
      </c>
      <c r="E201" s="20">
        <v>16.616335430411901</v>
      </c>
      <c r="F201" s="20">
        <v>11.266402436458501</v>
      </c>
    </row>
    <row r="202" spans="1:6" x14ac:dyDescent="0.35">
      <c r="A202" s="20" t="s">
        <v>662</v>
      </c>
      <c r="B202" s="128" t="s">
        <v>663</v>
      </c>
      <c r="C202" s="20">
        <v>161187</v>
      </c>
      <c r="D202" s="20">
        <v>17.220282938394501</v>
      </c>
      <c r="E202" s="20">
        <v>13.108299658017399</v>
      </c>
      <c r="F202" s="20">
        <v>9.6568132480847897</v>
      </c>
    </row>
    <row r="203" spans="1:6" x14ac:dyDescent="0.35">
      <c r="A203" s="20" t="s">
        <v>666</v>
      </c>
      <c r="B203" s="128" t="s">
        <v>667</v>
      </c>
      <c r="C203" s="20">
        <v>104166</v>
      </c>
      <c r="D203" s="20">
        <v>18.433966096303202</v>
      </c>
      <c r="E203" s="20">
        <v>14.2419564912843</v>
      </c>
      <c r="F203" s="20">
        <v>10.0635302143021</v>
      </c>
    </row>
    <row r="204" spans="1:6" x14ac:dyDescent="0.35">
      <c r="A204" s="20" t="s">
        <v>1020</v>
      </c>
      <c r="B204" s="128" t="s">
        <v>1021</v>
      </c>
      <c r="C204" s="20">
        <v>33442</v>
      </c>
      <c r="D204" s="20">
        <v>49.568279018713497</v>
      </c>
      <c r="E204" s="20">
        <v>69.089585401161898</v>
      </c>
      <c r="F204" s="20">
        <v>28.752365888487599</v>
      </c>
    </row>
    <row r="205" spans="1:6" x14ac:dyDescent="0.35">
      <c r="A205" s="20" t="s">
        <v>668</v>
      </c>
      <c r="B205" s="128" t="s">
        <v>669</v>
      </c>
      <c r="C205" s="20">
        <v>118335</v>
      </c>
      <c r="D205" s="20">
        <v>16.626674762728999</v>
      </c>
      <c r="E205" s="20">
        <v>12.7000091284124</v>
      </c>
      <c r="F205" s="20">
        <v>10.259083197043999</v>
      </c>
    </row>
    <row r="206" spans="1:6" x14ac:dyDescent="0.35">
      <c r="A206" s="20" t="s">
        <v>670</v>
      </c>
      <c r="B206" s="128" t="s">
        <v>671</v>
      </c>
      <c r="C206" s="20">
        <v>218903</v>
      </c>
      <c r="D206" s="20">
        <v>25.0976118383829</v>
      </c>
      <c r="E206" s="20">
        <v>17.587397180353999</v>
      </c>
      <c r="F206" s="20">
        <v>13.4284935409803</v>
      </c>
    </row>
    <row r="207" spans="1:6" x14ac:dyDescent="0.35">
      <c r="A207" s="20" t="s">
        <v>672</v>
      </c>
      <c r="B207" s="128" t="s">
        <v>673</v>
      </c>
      <c r="C207" s="20">
        <v>98184</v>
      </c>
      <c r="D207" s="20">
        <v>42.805241138983902</v>
      </c>
      <c r="E207" s="20">
        <v>55.640180273471003</v>
      </c>
      <c r="F207" s="20">
        <v>22.662878655157598</v>
      </c>
    </row>
    <row r="208" spans="1:6" x14ac:dyDescent="0.35">
      <c r="A208" s="20" t="s">
        <v>674</v>
      </c>
      <c r="B208" s="128" t="s">
        <v>675</v>
      </c>
      <c r="C208" s="20">
        <v>61764</v>
      </c>
      <c r="D208" s="20">
        <v>21.465347136825699</v>
      </c>
      <c r="E208" s="20">
        <v>17.153214322293898</v>
      </c>
      <c r="F208" s="20">
        <v>10.5286820706876</v>
      </c>
    </row>
    <row r="209" spans="1:6" x14ac:dyDescent="0.35">
      <c r="A209" s="20" t="s">
        <v>676</v>
      </c>
      <c r="B209" s="128" t="s">
        <v>677</v>
      </c>
      <c r="C209" s="20">
        <v>105004</v>
      </c>
      <c r="D209" s="20">
        <v>25.339511899360101</v>
      </c>
      <c r="E209" s="20">
        <v>21.107111736518501</v>
      </c>
      <c r="F209" s="20">
        <v>13.703404537115</v>
      </c>
    </row>
    <row r="210" spans="1:6" x14ac:dyDescent="0.35">
      <c r="A210" s="20" t="s">
        <v>682</v>
      </c>
      <c r="B210" s="128" t="s">
        <v>683</v>
      </c>
      <c r="C210" s="20">
        <v>43933</v>
      </c>
      <c r="D210" s="20">
        <v>45.537353756089502</v>
      </c>
      <c r="E210" s="20">
        <v>52.948254297772401</v>
      </c>
      <c r="F210" s="20">
        <v>21.798884906707599</v>
      </c>
    </row>
    <row r="211" spans="1:6" x14ac:dyDescent="0.35">
      <c r="A211" s="20" t="s">
        <v>684</v>
      </c>
      <c r="B211" s="128" t="s">
        <v>685</v>
      </c>
      <c r="C211" s="20">
        <v>142303</v>
      </c>
      <c r="D211" s="20">
        <v>22.076278471936199</v>
      </c>
      <c r="E211" s="20">
        <v>16.387141637552201</v>
      </c>
      <c r="F211" s="20">
        <v>13.058855157445899</v>
      </c>
    </row>
    <row r="212" spans="1:6" x14ac:dyDescent="0.35">
      <c r="A212" s="20" t="s">
        <v>686</v>
      </c>
      <c r="B212" s="128" t="s">
        <v>687</v>
      </c>
      <c r="C212" s="20">
        <v>39826</v>
      </c>
      <c r="D212" s="20">
        <v>68.262249283480998</v>
      </c>
      <c r="E212" s="20">
        <v>88.594660361659706</v>
      </c>
      <c r="F212" s="20">
        <v>37.018777285707898</v>
      </c>
    </row>
    <row r="213" spans="1:6" x14ac:dyDescent="0.35">
      <c r="A213" s="20" t="s">
        <v>688</v>
      </c>
      <c r="B213" s="128" t="s">
        <v>689</v>
      </c>
      <c r="C213" s="20">
        <v>158354</v>
      </c>
      <c r="D213" s="20">
        <v>28.299463525729699</v>
      </c>
      <c r="E213" s="20">
        <v>20.6765676688246</v>
      </c>
      <c r="F213" s="20">
        <v>13.409651764916701</v>
      </c>
    </row>
    <row r="214" spans="1:6" x14ac:dyDescent="0.35">
      <c r="A214" s="20" t="s">
        <v>690</v>
      </c>
      <c r="B214" s="128" t="s">
        <v>691</v>
      </c>
      <c r="C214" s="20">
        <v>62852</v>
      </c>
      <c r="D214" s="20">
        <v>34.901318250102698</v>
      </c>
      <c r="E214" s="20">
        <v>32.823383630881096</v>
      </c>
      <c r="F214" s="20">
        <v>18.4662512826152</v>
      </c>
    </row>
    <row r="215" spans="1:6" x14ac:dyDescent="0.35">
      <c r="A215" s="20" t="s">
        <v>692</v>
      </c>
      <c r="B215" s="128" t="s">
        <v>693</v>
      </c>
      <c r="C215" s="20">
        <v>51953</v>
      </c>
      <c r="D215" s="20">
        <v>41.695001262284201</v>
      </c>
      <c r="E215" s="20">
        <v>47.468594259163297</v>
      </c>
      <c r="F215" s="20">
        <v>23.784090186836799</v>
      </c>
    </row>
    <row r="216" spans="1:6" x14ac:dyDescent="0.35">
      <c r="A216" s="20" t="s">
        <v>694</v>
      </c>
      <c r="B216" s="128" t="s">
        <v>695</v>
      </c>
      <c r="C216" s="20">
        <v>66717</v>
      </c>
      <c r="D216" s="20">
        <v>74.597212019964005</v>
      </c>
      <c r="E216" s="20">
        <v>114.99306549113901</v>
      </c>
      <c r="F216" s="20">
        <v>48.364929407544203</v>
      </c>
    </row>
    <row r="217" spans="1:6" x14ac:dyDescent="0.35">
      <c r="A217" s="20" t="s">
        <v>696</v>
      </c>
      <c r="B217" s="128" t="s">
        <v>697</v>
      </c>
      <c r="C217" s="20">
        <v>190114</v>
      </c>
      <c r="D217" s="20">
        <v>27.825951238599501</v>
      </c>
      <c r="E217" s="20">
        <v>24.465539270281202</v>
      </c>
      <c r="F217" s="20">
        <v>13.7779045921513</v>
      </c>
    </row>
    <row r="218" spans="1:6" x14ac:dyDescent="0.35">
      <c r="A218" s="20" t="s">
        <v>698</v>
      </c>
      <c r="B218" s="128" t="s">
        <v>699</v>
      </c>
      <c r="C218" s="20">
        <v>76894</v>
      </c>
      <c r="D218" s="20">
        <v>28.152048464779099</v>
      </c>
      <c r="E218" s="20">
        <v>20.731126452873902</v>
      </c>
      <c r="F218" s="20">
        <v>12.3722581508197</v>
      </c>
    </row>
    <row r="219" spans="1:6" x14ac:dyDescent="0.35">
      <c r="A219" s="20" t="s">
        <v>700</v>
      </c>
      <c r="B219" s="128" t="s">
        <v>701</v>
      </c>
      <c r="C219" s="20">
        <v>66386</v>
      </c>
      <c r="D219" s="20">
        <v>27.812739010324599</v>
      </c>
      <c r="E219" s="20">
        <v>19.017732868591601</v>
      </c>
      <c r="F219" s="20">
        <v>12.2500870299426</v>
      </c>
    </row>
    <row r="220" spans="1:6" x14ac:dyDescent="0.35">
      <c r="A220" s="20" t="s">
        <v>702</v>
      </c>
      <c r="B220" s="128" t="s">
        <v>703</v>
      </c>
      <c r="C220" s="20">
        <v>85305</v>
      </c>
      <c r="D220" s="20">
        <v>31.361232382594</v>
      </c>
      <c r="E220" s="20">
        <v>34.763600851780801</v>
      </c>
      <c r="F220" s="20">
        <v>17.712042186579001</v>
      </c>
    </row>
    <row r="221" spans="1:6" x14ac:dyDescent="0.35">
      <c r="A221" s="20" t="s">
        <v>704</v>
      </c>
      <c r="B221" s="128" t="s">
        <v>705</v>
      </c>
      <c r="C221" s="20">
        <v>69205</v>
      </c>
      <c r="D221" s="20">
        <v>22.761157810384798</v>
      </c>
      <c r="E221" s="20">
        <v>16.352274070651799</v>
      </c>
      <c r="F221" s="20">
        <v>10.5271733126417</v>
      </c>
    </row>
    <row r="222" spans="1:6" x14ac:dyDescent="0.35">
      <c r="A222" s="20" t="s">
        <v>706</v>
      </c>
      <c r="B222" s="128" t="s">
        <v>707</v>
      </c>
      <c r="C222" s="20">
        <v>28361</v>
      </c>
      <c r="D222" s="20">
        <v>66.757034490602905</v>
      </c>
      <c r="E222" s="20">
        <v>81.739722877508598</v>
      </c>
      <c r="F222" s="20">
        <v>29.147623348158699</v>
      </c>
    </row>
    <row r="223" spans="1:6" x14ac:dyDescent="0.35">
      <c r="A223" s="20" t="s">
        <v>708</v>
      </c>
      <c r="B223" s="128" t="s">
        <v>709</v>
      </c>
      <c r="C223" s="20">
        <v>39831</v>
      </c>
      <c r="D223" s="20">
        <v>88.096345363585399</v>
      </c>
      <c r="E223" s="20">
        <v>107.534235130429</v>
      </c>
      <c r="F223" s="20">
        <v>39.238165897523501</v>
      </c>
    </row>
    <row r="224" spans="1:6" x14ac:dyDescent="0.35">
      <c r="A224" s="20" t="s">
        <v>710</v>
      </c>
      <c r="B224" s="128" t="s">
        <v>711</v>
      </c>
      <c r="C224" s="20">
        <v>189748</v>
      </c>
      <c r="D224" s="20">
        <v>22.1027799125747</v>
      </c>
      <c r="E224" s="20">
        <v>17.9132925596567</v>
      </c>
      <c r="F224" s="20">
        <v>11.7957247062535</v>
      </c>
    </row>
    <row r="225" spans="1:6" x14ac:dyDescent="0.35">
      <c r="A225" s="20" t="s">
        <v>712</v>
      </c>
      <c r="B225" s="128" t="s">
        <v>713</v>
      </c>
      <c r="C225" s="20">
        <v>230273</v>
      </c>
      <c r="D225" s="20">
        <v>23.318309850153401</v>
      </c>
      <c r="E225" s="20">
        <v>17.067365453242399</v>
      </c>
      <c r="F225" s="20">
        <v>11.692003204474499</v>
      </c>
    </row>
    <row r="226" spans="1:6" x14ac:dyDescent="0.35">
      <c r="A226" s="20" t="s">
        <v>714</v>
      </c>
      <c r="B226" s="128" t="s">
        <v>715</v>
      </c>
      <c r="C226" s="20">
        <v>77706</v>
      </c>
      <c r="D226" s="20">
        <v>85.781222351716707</v>
      </c>
      <c r="E226" s="20">
        <v>119.868488915985</v>
      </c>
      <c r="F226" s="20">
        <v>66.212412093746295</v>
      </c>
    </row>
    <row r="227" spans="1:6" x14ac:dyDescent="0.35">
      <c r="A227" s="20" t="s">
        <v>718</v>
      </c>
      <c r="B227" s="128" t="s">
        <v>719</v>
      </c>
      <c r="C227" s="20">
        <v>87704</v>
      </c>
      <c r="D227" s="20">
        <v>46.388503443865297</v>
      </c>
      <c r="E227" s="20">
        <v>43.886529204473099</v>
      </c>
      <c r="F227" s="20">
        <v>21.0941484805866</v>
      </c>
    </row>
    <row r="228" spans="1:6" x14ac:dyDescent="0.35">
      <c r="A228" s="20" t="s">
        <v>720</v>
      </c>
      <c r="B228" s="128" t="s">
        <v>721</v>
      </c>
      <c r="C228" s="20">
        <v>196254</v>
      </c>
      <c r="D228" s="20">
        <v>26.334032063838801</v>
      </c>
      <c r="E228" s="20">
        <v>23.3526020688718</v>
      </c>
      <c r="F228" s="20">
        <v>13.253508115167801</v>
      </c>
    </row>
    <row r="229" spans="1:6" x14ac:dyDescent="0.35">
      <c r="A229" s="20" t="s">
        <v>722</v>
      </c>
      <c r="B229" s="128" t="s">
        <v>723</v>
      </c>
      <c r="C229" s="20">
        <v>66002</v>
      </c>
      <c r="D229" s="20">
        <v>46.144487517742903</v>
      </c>
      <c r="E229" s="20">
        <v>51.098205535362197</v>
      </c>
      <c r="F229" s="20">
        <v>22.4746511629981</v>
      </c>
    </row>
    <row r="230" spans="1:6" x14ac:dyDescent="0.35">
      <c r="A230" s="20" t="s">
        <v>724</v>
      </c>
      <c r="B230" s="128" t="s">
        <v>725</v>
      </c>
      <c r="C230" s="20">
        <v>84005</v>
      </c>
      <c r="D230" s="20">
        <v>35.2491818242992</v>
      </c>
      <c r="E230" s="20">
        <v>31.798193023775401</v>
      </c>
      <c r="F230" s="20">
        <v>17.0756593257159</v>
      </c>
    </row>
    <row r="231" spans="1:6" x14ac:dyDescent="0.35">
      <c r="A231" s="20" t="s">
        <v>726</v>
      </c>
      <c r="B231" s="128" t="s">
        <v>727</v>
      </c>
      <c r="C231" s="20">
        <v>433668</v>
      </c>
      <c r="D231" s="20">
        <v>22.120936482802499</v>
      </c>
      <c r="E231" s="20">
        <v>18.2280443623651</v>
      </c>
      <c r="F231" s="20">
        <v>12.0447927475794</v>
      </c>
    </row>
    <row r="232" spans="1:6" x14ac:dyDescent="0.35">
      <c r="A232" s="20" t="s">
        <v>436</v>
      </c>
      <c r="B232" s="128" t="s">
        <v>1022</v>
      </c>
      <c r="C232" s="20">
        <v>81269</v>
      </c>
      <c r="D232" s="20">
        <v>52.7594681630803</v>
      </c>
      <c r="E232" s="20">
        <v>82.563735073684597</v>
      </c>
      <c r="F232" s="20">
        <v>26.705864590492698</v>
      </c>
    </row>
    <row r="233" spans="1:6" x14ac:dyDescent="0.35">
      <c r="A233" s="20" t="s">
        <v>730</v>
      </c>
      <c r="B233" s="128" t="s">
        <v>731</v>
      </c>
      <c r="C233" s="20">
        <v>233142</v>
      </c>
      <c r="D233" s="20">
        <v>51.582949459385603</v>
      </c>
      <c r="E233" s="20">
        <v>65.042646565685104</v>
      </c>
      <c r="F233" s="20">
        <v>27.164536225397999</v>
      </c>
    </row>
    <row r="234" spans="1:6" x14ac:dyDescent="0.35">
      <c r="A234" s="20" t="s">
        <v>732</v>
      </c>
      <c r="B234" s="128" t="s">
        <v>733</v>
      </c>
      <c r="C234" s="20">
        <v>103416</v>
      </c>
      <c r="D234" s="20">
        <v>21.4485797485641</v>
      </c>
      <c r="E234" s="20">
        <v>13.3407412441146</v>
      </c>
      <c r="F234" s="20">
        <v>10.7436437216502</v>
      </c>
    </row>
    <row r="235" spans="1:6" x14ac:dyDescent="0.35">
      <c r="A235" s="20" t="s">
        <v>734</v>
      </c>
      <c r="B235" s="128" t="s">
        <v>735</v>
      </c>
      <c r="C235" s="20">
        <v>151592</v>
      </c>
      <c r="D235" s="20">
        <v>22.393788805520899</v>
      </c>
      <c r="E235" s="20">
        <v>16.886185407251599</v>
      </c>
      <c r="F235" s="20">
        <v>11.1949333061303</v>
      </c>
    </row>
    <row r="236" spans="1:6" x14ac:dyDescent="0.35">
      <c r="A236" s="20" t="s">
        <v>1023</v>
      </c>
      <c r="B236" s="128" t="s">
        <v>1024</v>
      </c>
      <c r="C236" s="20">
        <v>49135</v>
      </c>
      <c r="D236" s="20">
        <v>28.379426267186599</v>
      </c>
      <c r="E236" s="20">
        <v>22.536669755984001</v>
      </c>
      <c r="F236" s="20">
        <v>13.2790200266552</v>
      </c>
    </row>
    <row r="237" spans="1:6" x14ac:dyDescent="0.35">
      <c r="A237" s="20" t="s">
        <v>740</v>
      </c>
      <c r="B237" s="128" t="s">
        <v>741</v>
      </c>
      <c r="C237" s="20">
        <v>112629</v>
      </c>
      <c r="D237" s="20">
        <v>42.136769896733597</v>
      </c>
      <c r="E237" s="20">
        <v>40.189088021542801</v>
      </c>
      <c r="F237" s="20">
        <v>19.307720568610499</v>
      </c>
    </row>
    <row r="238" spans="1:6" x14ac:dyDescent="0.35">
      <c r="A238" s="20" t="s">
        <v>742</v>
      </c>
      <c r="B238" s="128" t="s">
        <v>743</v>
      </c>
      <c r="C238" s="20">
        <v>78752</v>
      </c>
      <c r="D238" s="20">
        <v>35.928394769287699</v>
      </c>
      <c r="E238" s="20">
        <v>33.977568588257803</v>
      </c>
      <c r="F238" s="20">
        <v>17.5833167037989</v>
      </c>
    </row>
    <row r="239" spans="1:6" x14ac:dyDescent="0.35">
      <c r="A239" s="20" t="s">
        <v>744</v>
      </c>
      <c r="B239" s="128" t="s">
        <v>745</v>
      </c>
      <c r="C239" s="20">
        <v>205642</v>
      </c>
      <c r="D239" s="20">
        <v>31.423011802672601</v>
      </c>
      <c r="E239" s="20">
        <v>25.3688367387882</v>
      </c>
      <c r="F239" s="20">
        <v>14.898705939564101</v>
      </c>
    </row>
    <row r="240" spans="1:6" x14ac:dyDescent="0.35">
      <c r="A240" s="20" t="s">
        <v>746</v>
      </c>
      <c r="B240" s="128" t="s">
        <v>747</v>
      </c>
      <c r="C240" s="20">
        <v>62386</v>
      </c>
      <c r="D240" s="20">
        <v>62.991690890326502</v>
      </c>
      <c r="E240" s="20">
        <v>67.644626748071502</v>
      </c>
      <c r="F240" s="20">
        <v>29.545702658463</v>
      </c>
    </row>
    <row r="241" spans="1:6" x14ac:dyDescent="0.35">
      <c r="A241" s="20" t="s">
        <v>748</v>
      </c>
      <c r="B241" s="128" t="s">
        <v>749</v>
      </c>
      <c r="C241" s="20">
        <v>67515</v>
      </c>
      <c r="D241" s="20">
        <v>52.2594803443072</v>
      </c>
      <c r="E241" s="20">
        <v>41.321541535298998</v>
      </c>
      <c r="F241" s="20">
        <v>18.793687170116701</v>
      </c>
    </row>
    <row r="242" spans="1:6" x14ac:dyDescent="0.35">
      <c r="A242" s="20" t="s">
        <v>750</v>
      </c>
      <c r="B242" s="128" t="s">
        <v>751</v>
      </c>
      <c r="C242" s="20">
        <v>101479</v>
      </c>
      <c r="D242" s="20">
        <v>39.376760887741902</v>
      </c>
      <c r="E242" s="20">
        <v>48.073908546290703</v>
      </c>
      <c r="F242" s="20">
        <v>20.5809315335846</v>
      </c>
    </row>
    <row r="243" spans="1:6" x14ac:dyDescent="0.35">
      <c r="A243" s="20" t="s">
        <v>752</v>
      </c>
      <c r="B243" s="128" t="s">
        <v>753</v>
      </c>
      <c r="C243" s="20">
        <v>75372</v>
      </c>
      <c r="D243" s="20">
        <v>50.0766632114507</v>
      </c>
      <c r="E243" s="20">
        <v>51.6251581411911</v>
      </c>
      <c r="F243" s="20">
        <v>22.472543933642999</v>
      </c>
    </row>
    <row r="244" spans="1:6" x14ac:dyDescent="0.35">
      <c r="A244" s="20" t="s">
        <v>756</v>
      </c>
      <c r="B244" s="128" t="s">
        <v>757</v>
      </c>
      <c r="C244" s="20">
        <v>99434</v>
      </c>
      <c r="D244" s="20">
        <v>51.247320991338597</v>
      </c>
      <c r="E244" s="20">
        <v>60.554103859605</v>
      </c>
      <c r="F244" s="20">
        <v>24.6929081010495</v>
      </c>
    </row>
    <row r="245" spans="1:6" x14ac:dyDescent="0.35">
      <c r="A245" s="20" t="s">
        <v>1025</v>
      </c>
      <c r="B245" s="128" t="s">
        <v>1026</v>
      </c>
      <c r="C245" s="20">
        <v>68219</v>
      </c>
      <c r="D245" s="20">
        <v>54.631285456425303</v>
      </c>
      <c r="E245" s="20">
        <v>42.042576222088499</v>
      </c>
      <c r="F245" s="20">
        <v>17.3558177680009</v>
      </c>
    </row>
    <row r="246" spans="1:6" x14ac:dyDescent="0.35">
      <c r="A246" s="20" t="s">
        <v>758</v>
      </c>
      <c r="B246" s="128" t="s">
        <v>759</v>
      </c>
      <c r="C246" s="20">
        <v>100190</v>
      </c>
      <c r="D246" s="20">
        <v>46.003694919007799</v>
      </c>
      <c r="E246" s="20">
        <v>43.850710135527599</v>
      </c>
      <c r="F246" s="20">
        <v>20.509585412456001</v>
      </c>
    </row>
    <row r="247" spans="1:6" x14ac:dyDescent="0.35">
      <c r="A247" s="20" t="s">
        <v>760</v>
      </c>
      <c r="B247" s="128" t="s">
        <v>761</v>
      </c>
      <c r="C247" s="20">
        <v>79902</v>
      </c>
      <c r="D247" s="20">
        <v>21.801573909280702</v>
      </c>
      <c r="E247" s="20">
        <v>17.421066269534801</v>
      </c>
      <c r="F247" s="20">
        <v>10.9388171776266</v>
      </c>
    </row>
    <row r="248" spans="1:6" x14ac:dyDescent="0.35">
      <c r="A248" s="20" t="s">
        <v>762</v>
      </c>
      <c r="B248" s="128" t="s">
        <v>763</v>
      </c>
      <c r="C248" s="20">
        <v>118920</v>
      </c>
      <c r="D248" s="20">
        <v>46.521374564591099</v>
      </c>
      <c r="E248" s="20">
        <v>50.3777684872815</v>
      </c>
      <c r="F248" s="20">
        <v>21.979154172699101</v>
      </c>
    </row>
    <row r="249" spans="1:6" x14ac:dyDescent="0.35">
      <c r="A249" s="20" t="s">
        <v>764</v>
      </c>
      <c r="B249" s="128" t="s">
        <v>765</v>
      </c>
      <c r="C249" s="20">
        <v>81730</v>
      </c>
      <c r="D249" s="20">
        <v>40.532403670497303</v>
      </c>
      <c r="E249" s="20">
        <v>32.203870608986598</v>
      </c>
      <c r="F249" s="20">
        <v>18.036235421427001</v>
      </c>
    </row>
    <row r="250" spans="1:6" x14ac:dyDescent="0.35">
      <c r="A250" s="20" t="s">
        <v>766</v>
      </c>
      <c r="B250" s="128" t="s">
        <v>767</v>
      </c>
      <c r="C250" s="20">
        <v>110236</v>
      </c>
      <c r="D250" s="20">
        <v>34.698910341194001</v>
      </c>
      <c r="E250" s="20">
        <v>34.739946599942499</v>
      </c>
      <c r="F250" s="20">
        <v>17.545146105099899</v>
      </c>
    </row>
    <row r="251" spans="1:6" x14ac:dyDescent="0.35">
      <c r="A251" s="20" t="s">
        <v>768</v>
      </c>
      <c r="B251" s="128" t="s">
        <v>769</v>
      </c>
      <c r="C251" s="20">
        <v>190249</v>
      </c>
      <c r="D251" s="20">
        <v>18.080772974549301</v>
      </c>
      <c r="E251" s="20">
        <v>12.997519180261101</v>
      </c>
      <c r="F251" s="20">
        <v>10.1385637130441</v>
      </c>
    </row>
    <row r="252" spans="1:6" x14ac:dyDescent="0.35">
      <c r="A252" s="20" t="s">
        <v>770</v>
      </c>
      <c r="B252" s="128" t="s">
        <v>771</v>
      </c>
      <c r="C252" s="20">
        <v>130360</v>
      </c>
      <c r="D252" s="20">
        <v>17.991375663940499</v>
      </c>
      <c r="E252" s="20">
        <v>14.332289438117501</v>
      </c>
      <c r="F252" s="20">
        <v>10.272355631536101</v>
      </c>
    </row>
    <row r="253" spans="1:6" x14ac:dyDescent="0.35">
      <c r="A253" s="20" t="s">
        <v>772</v>
      </c>
      <c r="B253" s="128" t="s">
        <v>773</v>
      </c>
      <c r="C253" s="20">
        <v>247533</v>
      </c>
      <c r="D253" s="20">
        <v>16.408720891098898</v>
      </c>
      <c r="E253" s="20">
        <v>11.778046335464699</v>
      </c>
      <c r="F253" s="20">
        <v>10.2809720874791</v>
      </c>
    </row>
    <row r="254" spans="1:6" x14ac:dyDescent="0.35">
      <c r="A254" s="20" t="s">
        <v>774</v>
      </c>
      <c r="B254" s="128" t="s">
        <v>775</v>
      </c>
      <c r="C254" s="20">
        <v>70993</v>
      </c>
      <c r="D254" s="20">
        <v>24.866984705548699</v>
      </c>
      <c r="E254" s="20">
        <v>19.090658958040901</v>
      </c>
      <c r="F254" s="20">
        <v>12.380892304107499</v>
      </c>
    </row>
    <row r="255" spans="1:6" x14ac:dyDescent="0.35">
      <c r="A255" s="20" t="s">
        <v>1027</v>
      </c>
      <c r="B255" s="128" t="s">
        <v>777</v>
      </c>
      <c r="C255" s="20">
        <v>102768</v>
      </c>
      <c r="D255" s="20">
        <v>19.386651309174901</v>
      </c>
      <c r="E255" s="20">
        <v>14.9902454039565</v>
      </c>
      <c r="F255" s="20">
        <v>10.358264149005601</v>
      </c>
    </row>
    <row r="256" spans="1:6" x14ac:dyDescent="0.35">
      <c r="A256" s="20" t="s">
        <v>1028</v>
      </c>
      <c r="B256" s="128" t="s">
        <v>1029</v>
      </c>
      <c r="C256" s="20">
        <v>80299</v>
      </c>
      <c r="D256" s="20">
        <v>38.177178802142102</v>
      </c>
      <c r="E256" s="20">
        <v>45.288865941023801</v>
      </c>
      <c r="F256" s="20">
        <v>19.362166299723601</v>
      </c>
    </row>
    <row r="257" spans="1:6" x14ac:dyDescent="0.35">
      <c r="A257" s="20" t="s">
        <v>778</v>
      </c>
      <c r="B257" s="128" t="s">
        <v>779</v>
      </c>
      <c r="C257" s="20">
        <v>130698</v>
      </c>
      <c r="D257" s="20">
        <v>19.812913835710901</v>
      </c>
      <c r="E257" s="20">
        <v>16.092655383075201</v>
      </c>
      <c r="F257" s="20">
        <v>10.484307410180699</v>
      </c>
    </row>
    <row r="258" spans="1:6" x14ac:dyDescent="0.35">
      <c r="A258" s="20" t="s">
        <v>780</v>
      </c>
      <c r="B258" s="128" t="s">
        <v>781</v>
      </c>
      <c r="C258" s="20">
        <v>99320</v>
      </c>
      <c r="D258" s="20">
        <v>33.777204070559797</v>
      </c>
      <c r="E258" s="20">
        <v>28.561189917763301</v>
      </c>
      <c r="F258" s="20">
        <v>15.723310007004301</v>
      </c>
    </row>
    <row r="259" spans="1:6" x14ac:dyDescent="0.35">
      <c r="A259" s="20" t="s">
        <v>782</v>
      </c>
      <c r="B259" s="128" t="s">
        <v>783</v>
      </c>
      <c r="C259" s="20">
        <v>71509</v>
      </c>
      <c r="D259" s="20">
        <v>60.1515891489057</v>
      </c>
      <c r="E259" s="20">
        <v>59.108717443712699</v>
      </c>
      <c r="F259" s="20">
        <v>27.767031092602998</v>
      </c>
    </row>
    <row r="260" spans="1:6" x14ac:dyDescent="0.35">
      <c r="A260" s="20" t="s">
        <v>1030</v>
      </c>
      <c r="B260" s="128" t="s">
        <v>785</v>
      </c>
      <c r="C260" s="20">
        <v>63047</v>
      </c>
      <c r="D260" s="20">
        <v>16.179105134197599</v>
      </c>
      <c r="E260" s="20">
        <v>12.628841188951601</v>
      </c>
      <c r="F260" s="20">
        <v>8.6896045762322096</v>
      </c>
    </row>
    <row r="261" spans="1:6" x14ac:dyDescent="0.35">
      <c r="A261" s="20" t="s">
        <v>788</v>
      </c>
      <c r="B261" s="128" t="s">
        <v>789</v>
      </c>
      <c r="C261" s="20">
        <v>208209</v>
      </c>
      <c r="D261" s="20">
        <v>22.650755564290701</v>
      </c>
      <c r="E261" s="20">
        <v>16.4077596378545</v>
      </c>
      <c r="F261" s="20">
        <v>11.575989599569899</v>
      </c>
    </row>
    <row r="262" spans="1:6" x14ac:dyDescent="0.35">
      <c r="A262" s="20" t="s">
        <v>790</v>
      </c>
      <c r="B262" s="128" t="s">
        <v>791</v>
      </c>
      <c r="C262" s="20">
        <v>141707</v>
      </c>
      <c r="D262" s="20">
        <v>28.599939744445301</v>
      </c>
      <c r="E262" s="20">
        <v>19.379367613358799</v>
      </c>
      <c r="F262" s="20">
        <v>11.648845070230699</v>
      </c>
    </row>
    <row r="263" spans="1:6" x14ac:dyDescent="0.35">
      <c r="A263" s="20" t="s">
        <v>792</v>
      </c>
      <c r="B263" s="128" t="s">
        <v>793</v>
      </c>
      <c r="C263" s="20">
        <v>184347</v>
      </c>
      <c r="D263" s="20">
        <v>29.897725616396301</v>
      </c>
      <c r="E263" s="20">
        <v>21.858043687555298</v>
      </c>
      <c r="F263" s="20">
        <v>13.581439431647</v>
      </c>
    </row>
    <row r="264" spans="1:6" x14ac:dyDescent="0.35">
      <c r="A264" s="20" t="s">
        <v>794</v>
      </c>
      <c r="B264" s="128" t="s">
        <v>795</v>
      </c>
      <c r="C264" s="20">
        <v>92393</v>
      </c>
      <c r="D264" s="20">
        <v>64.549800094301901</v>
      </c>
      <c r="E264" s="20">
        <v>60.141975556603001</v>
      </c>
      <c r="F264" s="20">
        <v>23.786632511180201</v>
      </c>
    </row>
    <row r="265" spans="1:6" x14ac:dyDescent="0.35">
      <c r="A265" s="20" t="s">
        <v>796</v>
      </c>
      <c r="B265" s="128" t="s">
        <v>797</v>
      </c>
      <c r="C265" s="20">
        <v>86325</v>
      </c>
      <c r="D265" s="20">
        <v>32.273064252744</v>
      </c>
      <c r="E265" s="20">
        <v>34.789910374715198</v>
      </c>
      <c r="F265" s="20">
        <v>16.483892497093901</v>
      </c>
    </row>
    <row r="266" spans="1:6" x14ac:dyDescent="0.35">
      <c r="A266" s="20" t="s">
        <v>1031</v>
      </c>
      <c r="B266" s="128" t="s">
        <v>1032</v>
      </c>
      <c r="C266" s="20">
        <v>92185</v>
      </c>
      <c r="D266" s="20">
        <v>56.854162770007697</v>
      </c>
      <c r="E266" s="20">
        <v>63.0644601791588</v>
      </c>
      <c r="F266" s="20">
        <v>26.334319715809698</v>
      </c>
    </row>
    <row r="267" spans="1:6" x14ac:dyDescent="0.35">
      <c r="A267" s="20" t="s">
        <v>798</v>
      </c>
      <c r="B267" s="128" t="s">
        <v>799</v>
      </c>
      <c r="C267" s="20">
        <v>204446</v>
      </c>
      <c r="D267" s="20">
        <v>21.017775564498098</v>
      </c>
      <c r="E267" s="20">
        <v>16.294603404610399</v>
      </c>
      <c r="F267" s="20">
        <v>10.506560362317201</v>
      </c>
    </row>
    <row r="268" spans="1:6" x14ac:dyDescent="0.35">
      <c r="A268" s="20" t="s">
        <v>800</v>
      </c>
      <c r="B268" s="128" t="s">
        <v>801</v>
      </c>
      <c r="C268" s="20">
        <v>63382</v>
      </c>
      <c r="D268" s="20">
        <v>25.982187520588401</v>
      </c>
      <c r="E268" s="20">
        <v>19.922514378541099</v>
      </c>
      <c r="F268" s="20">
        <v>12.423419881328201</v>
      </c>
    </row>
    <row r="269" spans="1:6" x14ac:dyDescent="0.35">
      <c r="A269" s="20" t="s">
        <v>802</v>
      </c>
      <c r="B269" s="128" t="s">
        <v>803</v>
      </c>
      <c r="C269" s="20">
        <v>147590</v>
      </c>
      <c r="D269" s="20">
        <v>20.862849949045799</v>
      </c>
      <c r="E269" s="20">
        <v>14.210072850447601</v>
      </c>
      <c r="F269" s="20">
        <v>10.8942694673145</v>
      </c>
    </row>
    <row r="270" spans="1:6" x14ac:dyDescent="0.35">
      <c r="A270" s="20" t="s">
        <v>804</v>
      </c>
      <c r="B270" s="128" t="s">
        <v>805</v>
      </c>
      <c r="C270" s="20">
        <v>107084</v>
      </c>
      <c r="D270" s="20">
        <v>52.071127682306397</v>
      </c>
      <c r="E270" s="20">
        <v>67.1672142633943</v>
      </c>
      <c r="F270" s="20">
        <v>32.408411166419597</v>
      </c>
    </row>
    <row r="271" spans="1:6" x14ac:dyDescent="0.35">
      <c r="A271" s="20" t="s">
        <v>808</v>
      </c>
      <c r="B271" s="128" t="s">
        <v>809</v>
      </c>
      <c r="C271" s="20">
        <v>160501</v>
      </c>
      <c r="D271" s="20">
        <v>24.341673527279902</v>
      </c>
      <c r="E271" s="20">
        <v>17.182787909174898</v>
      </c>
      <c r="F271" s="20">
        <v>11.183137364946401</v>
      </c>
    </row>
    <row r="272" spans="1:6" x14ac:dyDescent="0.35">
      <c r="A272" s="20" t="s">
        <v>810</v>
      </c>
      <c r="B272" s="128" t="s">
        <v>811</v>
      </c>
      <c r="C272" s="20">
        <v>163267</v>
      </c>
      <c r="D272" s="20">
        <v>22.911436210922599</v>
      </c>
      <c r="E272" s="20">
        <v>18.1203951731279</v>
      </c>
      <c r="F272" s="20">
        <v>12.565178439248101</v>
      </c>
    </row>
    <row r="273" spans="1:6" x14ac:dyDescent="0.35">
      <c r="A273" s="20" t="s">
        <v>812</v>
      </c>
      <c r="B273" s="128" t="s">
        <v>813</v>
      </c>
      <c r="C273" s="20">
        <v>55610</v>
      </c>
      <c r="D273" s="20">
        <v>23.171365616073299</v>
      </c>
      <c r="E273" s="20">
        <v>16.8004053331412</v>
      </c>
      <c r="F273" s="20">
        <v>11.613282520774</v>
      </c>
    </row>
    <row r="274" spans="1:6" x14ac:dyDescent="0.35">
      <c r="A274" s="20" t="s">
        <v>814</v>
      </c>
      <c r="B274" s="128" t="s">
        <v>815</v>
      </c>
      <c r="C274" s="20">
        <v>62120</v>
      </c>
      <c r="D274" s="20">
        <v>47.068462727350799</v>
      </c>
      <c r="E274" s="20">
        <v>46.842681515239903</v>
      </c>
      <c r="F274" s="20">
        <v>23.653495788098301</v>
      </c>
    </row>
    <row r="275" spans="1:6" x14ac:dyDescent="0.35">
      <c r="A275" s="20" t="s">
        <v>1033</v>
      </c>
      <c r="B275" s="128" t="s">
        <v>1034</v>
      </c>
      <c r="C275" s="20">
        <v>84933</v>
      </c>
      <c r="D275" s="20">
        <v>30.445704252883399</v>
      </c>
      <c r="E275" s="20">
        <v>24.984392057585701</v>
      </c>
      <c r="F275" s="20">
        <v>14.215887912168901</v>
      </c>
    </row>
    <row r="276" spans="1:6" x14ac:dyDescent="0.35">
      <c r="A276" s="20" t="s">
        <v>816</v>
      </c>
      <c r="B276" s="128" t="s">
        <v>817</v>
      </c>
      <c r="C276" s="20">
        <v>96181</v>
      </c>
      <c r="D276" s="20">
        <v>34.328910467727098</v>
      </c>
      <c r="E276" s="20">
        <v>33.296635931207803</v>
      </c>
      <c r="F276" s="20">
        <v>17.394596948384802</v>
      </c>
    </row>
    <row r="277" spans="1:6" x14ac:dyDescent="0.35">
      <c r="A277" s="20" t="s">
        <v>818</v>
      </c>
      <c r="B277" s="128" t="s">
        <v>819</v>
      </c>
      <c r="C277" s="20">
        <v>129447</v>
      </c>
      <c r="D277" s="20">
        <v>29.530699006014501</v>
      </c>
      <c r="E277" s="20">
        <v>21.092731574445001</v>
      </c>
      <c r="F277" s="20">
        <v>12.309046580656</v>
      </c>
    </row>
    <row r="278" spans="1:6" x14ac:dyDescent="0.35">
      <c r="A278" s="20" t="s">
        <v>820</v>
      </c>
      <c r="B278" s="128" t="s">
        <v>821</v>
      </c>
      <c r="C278" s="20">
        <v>101808</v>
      </c>
      <c r="D278" s="20">
        <v>45.789201373820099</v>
      </c>
      <c r="E278" s="20">
        <v>76.620251640066201</v>
      </c>
      <c r="F278" s="20">
        <v>27.858952514390499</v>
      </c>
    </row>
    <row r="279" spans="1:6" x14ac:dyDescent="0.35">
      <c r="A279" s="20" t="s">
        <v>822</v>
      </c>
      <c r="B279" s="128" t="s">
        <v>823</v>
      </c>
      <c r="C279" s="20">
        <v>89614</v>
      </c>
      <c r="D279" s="20">
        <v>33.922848381012301</v>
      </c>
      <c r="E279" s="20">
        <v>26.5179187175534</v>
      </c>
      <c r="F279" s="20">
        <v>14.318006767809299</v>
      </c>
    </row>
    <row r="280" spans="1:6" x14ac:dyDescent="0.35">
      <c r="A280" s="20" t="s">
        <v>824</v>
      </c>
      <c r="B280" s="128" t="s">
        <v>825</v>
      </c>
      <c r="C280" s="20">
        <v>67398</v>
      </c>
      <c r="D280" s="20">
        <v>30.419120145507701</v>
      </c>
      <c r="E280" s="20">
        <v>24.001672134720899</v>
      </c>
      <c r="F280" s="20">
        <v>13.958838535206301</v>
      </c>
    </row>
    <row r="281" spans="1:6" x14ac:dyDescent="0.35">
      <c r="A281" s="20" t="s">
        <v>826</v>
      </c>
      <c r="B281" s="128" t="s">
        <v>827</v>
      </c>
      <c r="C281" s="20">
        <v>99757</v>
      </c>
      <c r="D281" s="20">
        <v>54.681872966590497</v>
      </c>
      <c r="E281" s="20">
        <v>102.08419723990301</v>
      </c>
      <c r="F281" s="20">
        <v>37.9194896729202</v>
      </c>
    </row>
    <row r="282" spans="1:6" x14ac:dyDescent="0.35">
      <c r="A282" s="20" t="s">
        <v>828</v>
      </c>
      <c r="B282" s="128" t="s">
        <v>829</v>
      </c>
      <c r="C282" s="20">
        <v>66021</v>
      </c>
      <c r="D282" s="20">
        <v>26.170082563048201</v>
      </c>
      <c r="E282" s="20">
        <v>17.6613812259315</v>
      </c>
      <c r="F282" s="20">
        <v>12.2715779763697</v>
      </c>
    </row>
    <row r="283" spans="1:6" x14ac:dyDescent="0.35">
      <c r="A283" s="20" t="s">
        <v>830</v>
      </c>
      <c r="B283" s="128" t="s">
        <v>831</v>
      </c>
      <c r="C283" s="20">
        <v>123482</v>
      </c>
      <c r="D283" s="20">
        <v>27.925817393755899</v>
      </c>
      <c r="E283" s="20">
        <v>23.9894693021329</v>
      </c>
      <c r="F283" s="20">
        <v>13.4011882892401</v>
      </c>
    </row>
    <row r="284" spans="1:6" x14ac:dyDescent="0.35">
      <c r="A284" s="20" t="s">
        <v>832</v>
      </c>
      <c r="B284" s="128" t="s">
        <v>833</v>
      </c>
      <c r="C284" s="20">
        <v>93385</v>
      </c>
      <c r="D284" s="20">
        <v>35.087129006046503</v>
      </c>
      <c r="E284" s="20">
        <v>33.250448241190199</v>
      </c>
      <c r="F284" s="20">
        <v>18.969512754284001</v>
      </c>
    </row>
    <row r="285" spans="1:6" x14ac:dyDescent="0.35">
      <c r="A285" s="20" t="s">
        <v>834</v>
      </c>
      <c r="B285" s="128" t="s">
        <v>835</v>
      </c>
      <c r="C285" s="20">
        <v>96086</v>
      </c>
      <c r="D285" s="20">
        <v>24.708052141701199</v>
      </c>
      <c r="E285" s="20">
        <v>17.364147526838298</v>
      </c>
      <c r="F285" s="20">
        <v>12.366817863781099</v>
      </c>
    </row>
    <row r="286" spans="1:6" x14ac:dyDescent="0.35">
      <c r="A286" s="20" t="s">
        <v>838</v>
      </c>
      <c r="B286" s="128" t="s">
        <v>839</v>
      </c>
      <c r="C286" s="20">
        <v>49049</v>
      </c>
      <c r="D286" s="20">
        <v>72.679318555023698</v>
      </c>
      <c r="E286" s="20">
        <v>83.348455949496497</v>
      </c>
      <c r="F286" s="20">
        <v>37.354513493893499</v>
      </c>
    </row>
    <row r="287" spans="1:6" x14ac:dyDescent="0.35">
      <c r="A287" s="20" t="s">
        <v>840</v>
      </c>
      <c r="B287" s="128" t="s">
        <v>841</v>
      </c>
      <c r="C287" s="20">
        <v>250474</v>
      </c>
      <c r="D287" s="20">
        <v>11.3857679613954</v>
      </c>
      <c r="E287" s="20">
        <v>9.1361890635354204</v>
      </c>
      <c r="F287" s="20">
        <v>8.0554667281536396</v>
      </c>
    </row>
    <row r="288" spans="1:6" x14ac:dyDescent="0.35">
      <c r="A288" s="20" t="s">
        <v>842</v>
      </c>
      <c r="B288" s="128" t="s">
        <v>843</v>
      </c>
      <c r="C288" s="20">
        <v>166801</v>
      </c>
      <c r="D288" s="20">
        <v>20.573019108491501</v>
      </c>
      <c r="E288" s="20">
        <v>14.9452748853894</v>
      </c>
      <c r="F288" s="20">
        <v>10.872593643955501</v>
      </c>
    </row>
    <row r="289" spans="1:7" x14ac:dyDescent="0.35">
      <c r="A289" s="20" t="s">
        <v>844</v>
      </c>
      <c r="B289" s="128" t="s">
        <v>845</v>
      </c>
      <c r="C289" s="20">
        <v>83607</v>
      </c>
      <c r="D289" s="20">
        <v>32.189045046515801</v>
      </c>
      <c r="E289" s="20">
        <v>29.909824422274198</v>
      </c>
      <c r="F289" s="20">
        <v>16.041496184558699</v>
      </c>
    </row>
    <row r="290" spans="1:7" x14ac:dyDescent="0.35">
      <c r="A290" s="20" t="s">
        <v>846</v>
      </c>
      <c r="B290" s="128" t="s">
        <v>847</v>
      </c>
      <c r="C290" s="20">
        <v>64854</v>
      </c>
      <c r="D290" s="20">
        <v>50.131034265916803</v>
      </c>
      <c r="E290" s="20">
        <v>45.212552806835298</v>
      </c>
      <c r="F290" s="20">
        <v>20.307545780962801</v>
      </c>
    </row>
    <row r="291" spans="1:7" x14ac:dyDescent="0.35">
      <c r="A291" s="20" t="s">
        <v>850</v>
      </c>
      <c r="B291" s="128" t="s">
        <v>851</v>
      </c>
      <c r="C291" s="20">
        <v>96706</v>
      </c>
      <c r="D291" s="20">
        <v>36.3335044647134</v>
      </c>
      <c r="E291" s="20">
        <v>30.276688539177901</v>
      </c>
      <c r="F291" s="20">
        <v>16.362306083096499</v>
      </c>
    </row>
    <row r="292" spans="1:7" x14ac:dyDescent="0.35">
      <c r="A292" s="20" t="s">
        <v>852</v>
      </c>
      <c r="B292" s="128" t="s">
        <v>853</v>
      </c>
      <c r="C292" s="20">
        <v>252011</v>
      </c>
      <c r="D292" s="20">
        <v>24.3973968482792</v>
      </c>
      <c r="E292" s="20">
        <v>19.7063961618999</v>
      </c>
      <c r="F292" s="20">
        <v>12.012335577754</v>
      </c>
    </row>
    <row r="293" spans="1:7" x14ac:dyDescent="0.35">
      <c r="A293" s="20" t="s">
        <v>854</v>
      </c>
      <c r="B293" s="128" t="s">
        <v>855</v>
      </c>
      <c r="C293" s="20">
        <v>198972</v>
      </c>
      <c r="D293" s="20">
        <v>22.792414965063099</v>
      </c>
      <c r="E293" s="20">
        <v>17.026565267717</v>
      </c>
      <c r="F293" s="20">
        <v>11.118588446732</v>
      </c>
    </row>
    <row r="294" spans="1:7" x14ac:dyDescent="0.35">
      <c r="A294" s="20" t="s">
        <v>856</v>
      </c>
      <c r="B294" s="128" t="s">
        <v>857</v>
      </c>
      <c r="C294" s="20">
        <v>202602</v>
      </c>
      <c r="D294" s="20">
        <v>22.606062385975001</v>
      </c>
      <c r="E294" s="20">
        <v>15.8568388190074</v>
      </c>
      <c r="F294" s="20">
        <v>11.5410646859049</v>
      </c>
    </row>
    <row r="295" spans="1:7" x14ac:dyDescent="0.35">
      <c r="A295" s="20" t="s">
        <v>858</v>
      </c>
      <c r="B295" s="128" t="s">
        <v>859</v>
      </c>
      <c r="C295" s="20">
        <v>255973</v>
      </c>
      <c r="D295" s="20">
        <v>23.3179362826207</v>
      </c>
      <c r="E295" s="20">
        <v>16.641529660509299</v>
      </c>
      <c r="F295" s="20">
        <v>13.7911315029699</v>
      </c>
    </row>
    <row r="296" spans="1:7" x14ac:dyDescent="0.35">
      <c r="A296" s="20" t="s">
        <v>860</v>
      </c>
      <c r="B296" s="128" t="s">
        <v>861</v>
      </c>
      <c r="C296" s="20">
        <v>152273</v>
      </c>
      <c r="D296" s="20">
        <v>21.987959358428402</v>
      </c>
      <c r="E296" s="20">
        <v>17.635442871013499</v>
      </c>
      <c r="F296" s="20">
        <v>11.473814836201999</v>
      </c>
    </row>
    <row r="297" spans="1:7" x14ac:dyDescent="0.35">
      <c r="A297" s="20" t="s">
        <v>862</v>
      </c>
      <c r="B297" s="128" t="s">
        <v>863</v>
      </c>
      <c r="C297" s="20">
        <v>105931</v>
      </c>
      <c r="D297" s="20">
        <v>24.3209150359611</v>
      </c>
      <c r="E297" s="20">
        <v>16.911460563437899</v>
      </c>
      <c r="F297" s="20">
        <v>11.1342260754662</v>
      </c>
      <c r="G297" s="106"/>
    </row>
    <row r="298" spans="1:7" x14ac:dyDescent="0.35">
      <c r="A298" s="20" t="s">
        <v>864</v>
      </c>
      <c r="B298" s="128" t="s">
        <v>865</v>
      </c>
      <c r="C298" s="20">
        <v>68928</v>
      </c>
      <c r="D298" s="20">
        <v>15.3703450190376</v>
      </c>
      <c r="E298" s="20">
        <v>10.795239665084599</v>
      </c>
      <c r="F298" s="20">
        <v>9.0121773552069993</v>
      </c>
      <c r="G298" s="106"/>
    </row>
    <row r="299" spans="1:7" x14ac:dyDescent="0.35">
      <c r="A299" s="20" t="s">
        <v>1035</v>
      </c>
      <c r="B299" s="128" t="s">
        <v>1036</v>
      </c>
      <c r="C299" s="20">
        <v>83017</v>
      </c>
      <c r="D299" s="20">
        <v>76.376000312858395</v>
      </c>
      <c r="E299" s="20">
        <v>118.77612317811</v>
      </c>
      <c r="F299" s="20">
        <v>52.067372532525702</v>
      </c>
      <c r="G299" s="106"/>
    </row>
    <row r="300" spans="1:7" x14ac:dyDescent="0.35">
      <c r="A300" s="20" t="s">
        <v>866</v>
      </c>
      <c r="B300" s="128" t="s">
        <v>867</v>
      </c>
      <c r="C300" s="20">
        <v>86798</v>
      </c>
      <c r="D300" s="20">
        <v>44.031505155839099</v>
      </c>
      <c r="E300" s="20">
        <v>48.2775791634689</v>
      </c>
      <c r="F300" s="20">
        <v>22.288819780041901</v>
      </c>
      <c r="G300" s="106"/>
    </row>
    <row r="301" spans="1:7" x14ac:dyDescent="0.35">
      <c r="A301" s="20" t="s">
        <v>868</v>
      </c>
      <c r="B301" s="128" t="s">
        <v>869</v>
      </c>
      <c r="C301" s="20">
        <v>114073</v>
      </c>
      <c r="D301" s="20">
        <v>66.919112254772102</v>
      </c>
      <c r="E301" s="20">
        <v>88.2471091912753</v>
      </c>
      <c r="F301" s="20">
        <v>31.662763858727001</v>
      </c>
      <c r="G301" s="106"/>
    </row>
    <row r="302" spans="1:7" x14ac:dyDescent="0.35">
      <c r="A302" s="20" t="s">
        <v>1037</v>
      </c>
      <c r="B302" s="128" t="s">
        <v>1038</v>
      </c>
      <c r="C302" s="20">
        <v>56442</v>
      </c>
      <c r="D302" s="20">
        <v>40.371565776241098</v>
      </c>
      <c r="E302" s="20">
        <v>46.931115472702402</v>
      </c>
      <c r="F302" s="20">
        <v>21.917972163809999</v>
      </c>
      <c r="G302" s="106"/>
    </row>
    <row r="303" spans="1:7" x14ac:dyDescent="0.35">
      <c r="A303" s="20" t="s">
        <v>1039</v>
      </c>
      <c r="B303" s="128" t="s">
        <v>871</v>
      </c>
      <c r="C303" s="20">
        <v>90261</v>
      </c>
      <c r="D303" s="20">
        <v>17.675163851979999</v>
      </c>
      <c r="E303" s="20">
        <v>14.2744896190306</v>
      </c>
      <c r="F303" s="20">
        <v>9.5299644696057495</v>
      </c>
      <c r="G303" s="106"/>
    </row>
    <row r="304" spans="1:7" x14ac:dyDescent="0.35">
      <c r="A304" s="20" t="s">
        <v>872</v>
      </c>
      <c r="B304" s="128" t="s">
        <v>873</v>
      </c>
      <c r="C304" s="20">
        <v>113324</v>
      </c>
      <c r="D304" s="20">
        <v>30.859201417266899</v>
      </c>
      <c r="E304" s="20">
        <v>25.269350419677799</v>
      </c>
      <c r="F304" s="20">
        <v>13.814017856408499</v>
      </c>
      <c r="G304" s="106"/>
    </row>
    <row r="305" spans="1:7" x14ac:dyDescent="0.35">
      <c r="A305" s="20" t="s">
        <v>874</v>
      </c>
      <c r="B305" s="128" t="s">
        <v>875</v>
      </c>
      <c r="C305" s="20">
        <v>39869</v>
      </c>
      <c r="D305" s="20">
        <v>77.551251642291803</v>
      </c>
      <c r="E305" s="20">
        <v>93.302783767144106</v>
      </c>
      <c r="F305" s="20">
        <v>35.0479577291349</v>
      </c>
      <c r="G305" s="106"/>
    </row>
    <row r="306" spans="1:7" x14ac:dyDescent="0.35">
      <c r="A306" s="20" t="s">
        <v>1040</v>
      </c>
      <c r="B306" s="128" t="s">
        <v>1041</v>
      </c>
      <c r="C306" s="20">
        <v>72537</v>
      </c>
      <c r="D306" s="20">
        <v>51.482830136848797</v>
      </c>
      <c r="E306" s="20">
        <v>52.8929584393643</v>
      </c>
      <c r="F306" s="20">
        <v>21.174937935859699</v>
      </c>
      <c r="G306" s="25"/>
    </row>
    <row r="307" spans="1:7" x14ac:dyDescent="0.35">
      <c r="A307" s="20" t="s">
        <v>878</v>
      </c>
      <c r="B307" s="128" t="s">
        <v>879</v>
      </c>
      <c r="C307" s="20">
        <v>82718</v>
      </c>
      <c r="D307" s="20">
        <v>33.770195706894398</v>
      </c>
      <c r="E307" s="20">
        <v>34.5901291438011</v>
      </c>
      <c r="F307" s="20">
        <v>17.192618705326002</v>
      </c>
      <c r="G307" s="26"/>
    </row>
    <row r="308" spans="1:7" x14ac:dyDescent="0.35">
      <c r="A308" s="20" t="s">
        <v>880</v>
      </c>
      <c r="B308" s="128" t="s">
        <v>881</v>
      </c>
      <c r="C308" s="20">
        <v>68713</v>
      </c>
      <c r="D308" s="20">
        <v>48.707690645707302</v>
      </c>
      <c r="E308" s="20">
        <v>68.809522218323806</v>
      </c>
      <c r="F308" s="20">
        <v>27.2882106587059</v>
      </c>
    </row>
    <row r="309" spans="1:7" x14ac:dyDescent="0.35">
      <c r="A309" s="20" t="s">
        <v>886</v>
      </c>
      <c r="B309" s="128" t="s">
        <v>887</v>
      </c>
      <c r="C309" s="20">
        <v>78641</v>
      </c>
      <c r="D309" s="20">
        <v>35.552364243184797</v>
      </c>
      <c r="E309" s="20">
        <v>37.546353037266599</v>
      </c>
      <c r="F309" s="20">
        <v>17.5983006697072</v>
      </c>
    </row>
    <row r="310" spans="1:7" x14ac:dyDescent="0.35">
      <c r="A310" s="20" t="s">
        <v>1042</v>
      </c>
      <c r="B310" s="128" t="s">
        <v>1043</v>
      </c>
      <c r="C310" s="20">
        <v>24610</v>
      </c>
      <c r="D310" s="20">
        <v>91.940468181841098</v>
      </c>
      <c r="E310" s="20">
        <v>110.60101229323899</v>
      </c>
      <c r="F310" s="20">
        <v>55.143195495078501</v>
      </c>
    </row>
    <row r="311" spans="1:7" x14ac:dyDescent="0.35">
      <c r="A311" s="20" t="s">
        <v>890</v>
      </c>
      <c r="B311" s="128" t="s">
        <v>891</v>
      </c>
      <c r="C311" s="20">
        <v>202577</v>
      </c>
      <c r="D311" s="20">
        <v>9.6599693818958006</v>
      </c>
      <c r="E311" s="20">
        <v>8.7964300444867405</v>
      </c>
      <c r="F311" s="20">
        <v>8.0254302420454007</v>
      </c>
    </row>
    <row r="312" spans="1:7" x14ac:dyDescent="0.35">
      <c r="A312" s="20" t="s">
        <v>1044</v>
      </c>
      <c r="B312" s="128" t="s">
        <v>1045</v>
      </c>
      <c r="C312" s="20">
        <v>48184</v>
      </c>
      <c r="D312" s="20">
        <v>44.422468377054301</v>
      </c>
      <c r="E312" s="20">
        <v>58.192422526393003</v>
      </c>
      <c r="F312" s="20">
        <v>22.1892036595417</v>
      </c>
    </row>
    <row r="313" spans="1:7" x14ac:dyDescent="0.35">
      <c r="A313" s="20" t="s">
        <v>892</v>
      </c>
      <c r="B313" s="128" t="s">
        <v>893</v>
      </c>
      <c r="C313" s="20">
        <v>239935</v>
      </c>
      <c r="D313" s="20">
        <v>30.485265621221899</v>
      </c>
      <c r="E313" s="20">
        <v>25.064536132355801</v>
      </c>
      <c r="F313" s="20">
        <v>15.0876247914651</v>
      </c>
    </row>
    <row r="314" spans="1:7" x14ac:dyDescent="0.35">
      <c r="A314" s="20" t="s">
        <v>894</v>
      </c>
      <c r="B314" s="128" t="s">
        <v>895</v>
      </c>
      <c r="C314" s="20">
        <v>354949</v>
      </c>
      <c r="D314" s="20">
        <v>37.473642680475002</v>
      </c>
      <c r="E314" s="20">
        <v>39.803200722862499</v>
      </c>
      <c r="F314" s="20">
        <v>18.6232888282414</v>
      </c>
    </row>
    <row r="315" spans="1:7" x14ac:dyDescent="0.35">
      <c r="A315" s="20" t="s">
        <v>896</v>
      </c>
      <c r="B315" s="128" t="s">
        <v>897</v>
      </c>
      <c r="C315" s="20">
        <v>88809</v>
      </c>
      <c r="D315" s="20">
        <v>29.450138213034201</v>
      </c>
      <c r="E315" s="20">
        <v>27.236955263916201</v>
      </c>
      <c r="F315" s="20">
        <v>15.271594135059701</v>
      </c>
    </row>
    <row r="316" spans="1:7" x14ac:dyDescent="0.35">
      <c r="A316" s="20" t="s">
        <v>898</v>
      </c>
      <c r="B316" s="128" t="s">
        <v>899</v>
      </c>
      <c r="C316" s="20">
        <v>106687</v>
      </c>
      <c r="D316" s="20">
        <v>22.0299103681843</v>
      </c>
      <c r="E316" s="20">
        <v>17.145016533290601</v>
      </c>
      <c r="F316" s="20">
        <v>11.420420015579101</v>
      </c>
    </row>
    <row r="317" spans="1:7" x14ac:dyDescent="0.35">
      <c r="A317" s="20" t="s">
        <v>900</v>
      </c>
      <c r="B317" s="128" t="s">
        <v>901</v>
      </c>
      <c r="C317" s="20">
        <v>230878</v>
      </c>
      <c r="D317" s="20">
        <v>23.942705289864801</v>
      </c>
      <c r="E317" s="20">
        <v>19.1424830941124</v>
      </c>
      <c r="F317" s="20">
        <v>11.8759545883035</v>
      </c>
    </row>
    <row r="318" spans="1:7" x14ac:dyDescent="0.35">
      <c r="A318" s="20" t="s">
        <v>902</v>
      </c>
      <c r="B318" s="128" t="s">
        <v>903</v>
      </c>
      <c r="C318" s="20">
        <v>70637</v>
      </c>
      <c r="D318" s="20">
        <v>21.8913739421338</v>
      </c>
      <c r="E318" s="20">
        <v>16.0349753044847</v>
      </c>
      <c r="F318" s="20">
        <v>10.9246630121982</v>
      </c>
    </row>
    <row r="319" spans="1:7" x14ac:dyDescent="0.35">
      <c r="A319" s="20" t="s">
        <v>904</v>
      </c>
      <c r="B319" s="128" t="s">
        <v>905</v>
      </c>
      <c r="C319" s="20">
        <v>120503</v>
      </c>
      <c r="D319" s="20">
        <v>23.5266132807978</v>
      </c>
      <c r="E319" s="20">
        <v>17.253802787709301</v>
      </c>
      <c r="F319" s="20">
        <v>11.3581330111212</v>
      </c>
    </row>
    <row r="320" spans="1:7" x14ac:dyDescent="0.35">
      <c r="A320" s="20" t="s">
        <v>906</v>
      </c>
      <c r="B320" s="128" t="s">
        <v>907</v>
      </c>
      <c r="C320" s="20">
        <v>185313</v>
      </c>
      <c r="D320" s="20">
        <v>24.122182584371501</v>
      </c>
      <c r="E320" s="20">
        <v>16.976898544066099</v>
      </c>
      <c r="F320" s="20">
        <v>12.1930953554506</v>
      </c>
    </row>
    <row r="321" spans="1:6" x14ac:dyDescent="0.35">
      <c r="A321" s="20" t="s">
        <v>908</v>
      </c>
      <c r="B321" s="128" t="s">
        <v>909</v>
      </c>
      <c r="C321" s="20">
        <v>74518</v>
      </c>
      <c r="D321" s="20">
        <v>17.229108506711299</v>
      </c>
      <c r="E321" s="20">
        <v>14.060870260620099</v>
      </c>
      <c r="F321" s="20">
        <v>11.0591470670507</v>
      </c>
    </row>
    <row r="322" spans="1:6" x14ac:dyDescent="0.35">
      <c r="A322" s="20" t="s">
        <v>910</v>
      </c>
      <c r="B322" s="128" t="s">
        <v>911</v>
      </c>
      <c r="C322" s="20">
        <v>78542</v>
      </c>
      <c r="D322" s="20">
        <v>24.310076397066702</v>
      </c>
      <c r="E322" s="20">
        <v>16.862060677774199</v>
      </c>
      <c r="F322" s="20">
        <v>11.45952255668</v>
      </c>
    </row>
    <row r="323" spans="1:6" x14ac:dyDescent="0.35">
      <c r="A323" s="20" t="s">
        <v>914</v>
      </c>
      <c r="B323" s="128" t="s">
        <v>915</v>
      </c>
      <c r="C323" s="20">
        <v>92449</v>
      </c>
      <c r="D323" s="20">
        <v>47.126406864263302</v>
      </c>
      <c r="E323" s="20">
        <v>55.337363463734803</v>
      </c>
      <c r="F323" s="20">
        <v>22.510415524616</v>
      </c>
    </row>
    <row r="324" spans="1:6" x14ac:dyDescent="0.35">
      <c r="A324" s="20" t="s">
        <v>1046</v>
      </c>
      <c r="B324" s="128" t="s">
        <v>1047</v>
      </c>
      <c r="C324" s="20">
        <v>121587</v>
      </c>
      <c r="D324" s="20">
        <v>26.300224987321901</v>
      </c>
      <c r="E324" s="20">
        <v>22.020466300132401</v>
      </c>
      <c r="F324" s="20">
        <v>13.3265677872133</v>
      </c>
    </row>
    <row r="325" spans="1:6" x14ac:dyDescent="0.35">
      <c r="A325" s="20" t="s">
        <v>916</v>
      </c>
      <c r="B325" s="128" t="s">
        <v>917</v>
      </c>
      <c r="C325" s="20">
        <v>79453</v>
      </c>
      <c r="D325" s="20">
        <v>45.750869757182102</v>
      </c>
      <c r="E325" s="20">
        <v>40.374002342996597</v>
      </c>
      <c r="F325" s="20">
        <v>21.0969801492773</v>
      </c>
    </row>
    <row r="326" spans="1:6" x14ac:dyDescent="0.35">
      <c r="A326" s="20" t="s">
        <v>918</v>
      </c>
      <c r="B326" s="128" t="s">
        <v>919</v>
      </c>
      <c r="C326" s="20">
        <v>72256</v>
      </c>
      <c r="D326" s="20">
        <v>25.580403704898998</v>
      </c>
      <c r="E326" s="20">
        <v>20.705371591570199</v>
      </c>
      <c r="F326" s="20">
        <v>12.3295246155205</v>
      </c>
    </row>
    <row r="327" spans="1:6" x14ac:dyDescent="0.35">
      <c r="A327" s="20" t="s">
        <v>920</v>
      </c>
      <c r="B327" s="128" t="s">
        <v>921</v>
      </c>
      <c r="C327" s="20">
        <v>159319</v>
      </c>
      <c r="D327" s="20">
        <v>17.676441941675201</v>
      </c>
      <c r="E327" s="20">
        <v>14.495890411966</v>
      </c>
      <c r="F327" s="20">
        <v>10.146395463643399</v>
      </c>
    </row>
    <row r="328" spans="1:6" x14ac:dyDescent="0.35">
      <c r="A328" s="20" t="s">
        <v>1048</v>
      </c>
      <c r="B328" s="128" t="s">
        <v>284</v>
      </c>
      <c r="C328" s="20">
        <v>381759</v>
      </c>
      <c r="D328" s="20">
        <v>33.092455228105898</v>
      </c>
      <c r="E328" s="20">
        <v>29.184640125059001</v>
      </c>
      <c r="F328" s="20">
        <v>15.7558226389149</v>
      </c>
    </row>
    <row r="329" spans="1:6" x14ac:dyDescent="0.35">
      <c r="A329" s="20" t="s">
        <v>1049</v>
      </c>
      <c r="B329" s="128" t="s">
        <v>373</v>
      </c>
      <c r="C329" s="20">
        <v>300974</v>
      </c>
      <c r="D329" s="20">
        <v>50.437470456334999</v>
      </c>
      <c r="E329" s="20">
        <v>54.914417564376599</v>
      </c>
      <c r="F329" s="20">
        <v>23.567962153696399</v>
      </c>
    </row>
    <row r="330" spans="1:6" x14ac:dyDescent="0.35">
      <c r="A330" s="20" t="s">
        <v>1003</v>
      </c>
      <c r="B330" s="128" t="s">
        <v>395</v>
      </c>
      <c r="C330" s="20">
        <v>107554</v>
      </c>
      <c r="D330" s="20">
        <v>33.723694777736803</v>
      </c>
      <c r="E330" s="20">
        <v>31.0943802043017</v>
      </c>
      <c r="F330" s="20">
        <v>16.341283170762399</v>
      </c>
    </row>
    <row r="331" spans="1:6" x14ac:dyDescent="0.35">
      <c r="A331" s="20" t="s">
        <v>1008</v>
      </c>
      <c r="B331" s="128" t="s">
        <v>443</v>
      </c>
      <c r="C331" s="20">
        <v>148295</v>
      </c>
      <c r="D331" s="20">
        <v>19.958643507691701</v>
      </c>
      <c r="E331" s="20">
        <v>16.7077157448193</v>
      </c>
      <c r="F331" s="20">
        <v>10.536223864448401</v>
      </c>
    </row>
    <row r="332" spans="1:6" x14ac:dyDescent="0.35">
      <c r="A332" s="20" t="s">
        <v>1017</v>
      </c>
      <c r="B332" s="128" t="s">
        <v>637</v>
      </c>
      <c r="C332" s="20">
        <v>235039</v>
      </c>
      <c r="D332" s="20">
        <v>54.739685935598501</v>
      </c>
      <c r="E332" s="20">
        <v>68.552920228512207</v>
      </c>
      <c r="F332" s="20">
        <v>30.849431808110499</v>
      </c>
    </row>
    <row r="333" spans="1:6" x14ac:dyDescent="0.35">
      <c r="A333" s="20" t="s">
        <v>1027</v>
      </c>
      <c r="B333" s="128" t="s">
        <v>777</v>
      </c>
      <c r="C333" s="20">
        <v>102768</v>
      </c>
      <c r="D333" s="20">
        <v>19.386651309174901</v>
      </c>
      <c r="E333" s="20">
        <v>14.9902454039565</v>
      </c>
      <c r="F333" s="20">
        <v>10.358264149005601</v>
      </c>
    </row>
    <row r="334" spans="1:6" x14ac:dyDescent="0.35">
      <c r="A334" s="20" t="s">
        <v>1030</v>
      </c>
      <c r="B334" s="128" t="s">
        <v>785</v>
      </c>
      <c r="C334" s="20">
        <v>63047</v>
      </c>
      <c r="D334" s="20">
        <v>16.179105134197599</v>
      </c>
      <c r="E334" s="20">
        <v>12.628841188951601</v>
      </c>
      <c r="F334" s="20">
        <v>8.6896045762322096</v>
      </c>
    </row>
    <row r="335" spans="1:6" x14ac:dyDescent="0.35">
      <c r="A335" s="20" t="s">
        <v>1039</v>
      </c>
      <c r="B335" s="128" t="s">
        <v>871</v>
      </c>
      <c r="C335" s="20">
        <v>90261</v>
      </c>
      <c r="D335" s="20">
        <v>17.675163851979999</v>
      </c>
      <c r="E335" s="20">
        <v>14.2744896190306</v>
      </c>
      <c r="F335" s="20">
        <v>9.5299644696057495</v>
      </c>
    </row>
    <row r="337" spans="1:2" x14ac:dyDescent="0.35">
      <c r="A337" s="8" t="s">
        <v>190</v>
      </c>
      <c r="B337" s="8"/>
    </row>
    <row r="338" spans="1:2" x14ac:dyDescent="0.35">
      <c r="A338" s="8">
        <v>1</v>
      </c>
      <c r="B338" s="8" t="s">
        <v>1050</v>
      </c>
    </row>
    <row r="339" spans="1:2" x14ac:dyDescent="0.35">
      <c r="A339" s="8">
        <v>2</v>
      </c>
      <c r="B339" s="24" t="s">
        <v>1051</v>
      </c>
    </row>
  </sheetData>
  <sheetProtection algorithmName="SHA-512" hashValue="72oWKOL9hR8pTRBZyFOXvmmt1FeEMacs3RJ8ZIDmLPdvWWlnQtbdVz7zEVEtvMQvHQhBUK5fPzm8CIlOeO2zxA==" saltValue="RvrDaSQVeolczteOPJpMF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EF08-E40D-4FAE-BF6A-26BA9DC66DCD}">
  <sheetPr codeName="Sheet35">
    <tabColor theme="9" tint="0.79998168889431442"/>
  </sheetPr>
  <dimension ref="A1:G314"/>
  <sheetViews>
    <sheetView topLeftCell="A288" zoomScale="75" zoomScaleNormal="75" workbookViewId="0">
      <selection activeCell="D336" sqref="D336"/>
    </sheetView>
  </sheetViews>
  <sheetFormatPr defaultColWidth="8.7265625" defaultRowHeight="14.5" x14ac:dyDescent="0.35"/>
  <cols>
    <col min="1" max="1" width="9.81640625" style="4" bestFit="1" customWidth="1"/>
    <col min="2" max="2" width="33" style="4" customWidth="1"/>
    <col min="3" max="3" width="19.453125" style="4" bestFit="1" customWidth="1"/>
    <col min="4" max="4" width="87.1796875" style="4" bestFit="1" customWidth="1"/>
    <col min="5" max="5" width="98.453125" style="4" bestFit="1" customWidth="1"/>
    <col min="6" max="6" width="89" style="4" bestFit="1" customWidth="1"/>
    <col min="7" max="16384" width="8.7265625" style="4"/>
  </cols>
  <sheetData>
    <row r="1" spans="1:6" ht="14.15" customHeight="1" x14ac:dyDescent="0.35">
      <c r="A1" s="2" t="s">
        <v>73</v>
      </c>
      <c r="B1" s="2" t="s">
        <v>71</v>
      </c>
      <c r="C1" s="27" t="s">
        <v>1052</v>
      </c>
      <c r="D1" s="28" t="s">
        <v>1053</v>
      </c>
      <c r="E1" s="28" t="s">
        <v>1054</v>
      </c>
      <c r="F1" s="28" t="s">
        <v>1055</v>
      </c>
    </row>
    <row r="2" spans="1:6" x14ac:dyDescent="0.35">
      <c r="A2" s="5" t="s">
        <v>199</v>
      </c>
      <c r="B2" s="5" t="s">
        <v>200</v>
      </c>
      <c r="C2" s="20">
        <f>_xlfn.IFNA(INDEX('Journey_time-LA_data'!$C$2:$C$335,MATCH('Journey_time-inputs_1'!$B2,'Journey_time-LA_data'!$B$2:$B$335,0)),"-")</f>
        <v>45039</v>
      </c>
      <c r="D2" s="20">
        <f>_xlfn.IFNA(INDEX('Journey_time-LA_data'!$F$2:$F$335,MATCH('Journey_time-inputs_1'!$B2,'Journey_time-LA_data'!$B$2:$B$335,0)),"-")</f>
        <v>17.978842512218101</v>
      </c>
      <c r="E2" s="20">
        <f>_xlfn.IFNA(INDEX('Journey_time-LA_data'!$D$2:$D$335,MATCH('Journey_time-inputs_1'!$B2,'Journey_time-LA_data'!$B$2:$B$335,0)),"-")</f>
        <v>33.254315370755201</v>
      </c>
      <c r="F2" s="20">
        <f>_xlfn.IFNA(INDEX('Journey_time-LA_data'!$E$2:$E$335,MATCH('Journey_time-inputs_1'!$B2,'Journey_time-LA_data'!$B$2:$B$335,0)),"-")</f>
        <v>29.0627492616564</v>
      </c>
    </row>
    <row r="3" spans="1:6" x14ac:dyDescent="0.35">
      <c r="A3" s="5" t="s">
        <v>201</v>
      </c>
      <c r="B3" s="5" t="s">
        <v>202</v>
      </c>
      <c r="C3" s="20">
        <f>_xlfn.IFNA(INDEX('Journey_time-LA_data'!$C$2:$C$335,MATCH('Journey_time-inputs_1'!$B3,'Journey_time-LA_data'!$B$2:$B$335,0)),"-")</f>
        <v>70623</v>
      </c>
      <c r="D3" s="20">
        <f>_xlfn.IFNA(INDEX('Journey_time-LA_data'!$F$2:$F$335,MATCH('Journey_time-inputs_1'!$B3,'Journey_time-LA_data'!$B$2:$B$335,0)),"-")</f>
        <v>38.663428748165202</v>
      </c>
      <c r="E3" s="20">
        <f>_xlfn.IFNA(INDEX('Journey_time-LA_data'!$D$2:$D$335,MATCH('Journey_time-inputs_1'!$B3,'Journey_time-LA_data'!$B$2:$B$335,0)),"-")</f>
        <v>81.758568015423407</v>
      </c>
      <c r="F3" s="20">
        <f>_xlfn.IFNA(INDEX('Journey_time-LA_data'!$E$2:$E$335,MATCH('Journey_time-inputs_1'!$B3,'Journey_time-LA_data'!$B$2:$B$335,0)),"-")</f>
        <v>104.166029896504</v>
      </c>
    </row>
    <row r="4" spans="1:6" x14ac:dyDescent="0.35">
      <c r="A4" s="5" t="s">
        <v>203</v>
      </c>
      <c r="B4" s="5" t="s">
        <v>204</v>
      </c>
      <c r="C4" s="20">
        <f>_xlfn.IFNA(INDEX('Journey_time-LA_data'!$C$2:$C$335,MATCH('Journey_time-inputs_1'!$B4,'Journey_time-LA_data'!$B$2:$B$335,0)),"-")</f>
        <v>94119</v>
      </c>
      <c r="D4" s="20">
        <f>_xlfn.IFNA(INDEX('Journey_time-LA_data'!$F$2:$F$335,MATCH('Journey_time-inputs_1'!$B4,'Journey_time-LA_data'!$B$2:$B$335,0)),"-")</f>
        <v>22.401531386103599</v>
      </c>
      <c r="E4" s="20">
        <f>_xlfn.IFNA(INDEX('Journey_time-LA_data'!$D$2:$D$335,MATCH('Journey_time-inputs_1'!$B4,'Journey_time-LA_data'!$B$2:$B$335,0)),"-")</f>
        <v>43.198474695565999</v>
      </c>
      <c r="F4" s="20">
        <f>_xlfn.IFNA(INDEX('Journey_time-LA_data'!$E$2:$E$335,MATCH('Journey_time-inputs_1'!$B4,'Journey_time-LA_data'!$B$2:$B$335,0)),"-")</f>
        <v>48.748630070955102</v>
      </c>
    </row>
    <row r="5" spans="1:6" x14ac:dyDescent="0.35">
      <c r="A5" s="5" t="s">
        <v>209</v>
      </c>
      <c r="B5" s="5" t="s">
        <v>210</v>
      </c>
      <c r="C5" s="20">
        <f>_xlfn.IFNA(INDEX('Journey_time-LA_data'!$C$2:$C$335,MATCH('Journey_time-inputs_1'!$B5,'Journey_time-LA_data'!$B$2:$B$335,0)),"-")</f>
        <v>112079</v>
      </c>
      <c r="D5" s="20">
        <f>_xlfn.IFNA(INDEX('Journey_time-LA_data'!$F$2:$F$335,MATCH('Journey_time-inputs_1'!$B5,'Journey_time-LA_data'!$B$2:$B$335,0)),"-")</f>
        <v>23.689281372798501</v>
      </c>
      <c r="E5" s="20">
        <f>_xlfn.IFNA(INDEX('Journey_time-LA_data'!$D$2:$D$335,MATCH('Journey_time-inputs_1'!$B5,'Journey_time-LA_data'!$B$2:$B$335,0)),"-")</f>
        <v>42.870373671561502</v>
      </c>
      <c r="F5" s="20">
        <f>_xlfn.IFNA(INDEX('Journey_time-LA_data'!$E$2:$E$335,MATCH('Journey_time-inputs_1'!$B5,'Journey_time-LA_data'!$B$2:$B$335,0)),"-")</f>
        <v>48.527246627682999</v>
      </c>
    </row>
    <row r="6" spans="1:6" x14ac:dyDescent="0.35">
      <c r="A6" s="5" t="s">
        <v>211</v>
      </c>
      <c r="B6" s="5" t="s">
        <v>212</v>
      </c>
      <c r="C6" s="20">
        <f>_xlfn.IFNA(INDEX('Journey_time-LA_data'!$C$2:$C$335,MATCH('Journey_time-inputs_1'!$B6,'Journey_time-LA_data'!$B$2:$B$335,0)),"-")</f>
        <v>92547</v>
      </c>
      <c r="D6" s="20">
        <f>_xlfn.IFNA(INDEX('Journey_time-LA_data'!$F$2:$F$335,MATCH('Journey_time-inputs_1'!$B6,'Journey_time-LA_data'!$B$2:$B$335,0)),"-")</f>
        <v>11.891363375597599</v>
      </c>
      <c r="E6" s="20">
        <f>_xlfn.IFNA(INDEX('Journey_time-LA_data'!$D$2:$D$335,MATCH('Journey_time-inputs_1'!$B6,'Journey_time-LA_data'!$B$2:$B$335,0)),"-")</f>
        <v>25.0813592161084</v>
      </c>
      <c r="F6" s="20">
        <f>_xlfn.IFNA(INDEX('Journey_time-LA_data'!$E$2:$E$335,MATCH('Journey_time-inputs_1'!$B6,'Journey_time-LA_data'!$B$2:$B$335,0)),"-")</f>
        <v>20.680613190379098</v>
      </c>
    </row>
    <row r="7" spans="1:6" x14ac:dyDescent="0.35">
      <c r="A7" s="5" t="s">
        <v>213</v>
      </c>
      <c r="B7" s="5" t="s">
        <v>214</v>
      </c>
      <c r="C7" s="20">
        <f>_xlfn.IFNA(INDEX('Journey_time-LA_data'!$C$2:$C$335,MATCH('Journey_time-inputs_1'!$B7,'Journey_time-LA_data'!$B$2:$B$335,0)),"-")</f>
        <v>91773</v>
      </c>
      <c r="D7" s="20">
        <f>_xlfn.IFNA(INDEX('Journey_time-LA_data'!$F$2:$F$335,MATCH('Journey_time-inputs_1'!$B7,'Journey_time-LA_data'!$B$2:$B$335,0)),"-")</f>
        <v>15.739921734667201</v>
      </c>
      <c r="E7" s="20">
        <f>_xlfn.IFNA(INDEX('Journey_time-LA_data'!$D$2:$D$335,MATCH('Journey_time-inputs_1'!$B7,'Journey_time-LA_data'!$B$2:$B$335,0)),"-")</f>
        <v>29.207294448266602</v>
      </c>
      <c r="F7" s="20">
        <f>_xlfn.IFNA(INDEX('Journey_time-LA_data'!$E$2:$E$335,MATCH('Journey_time-inputs_1'!$B7,'Journey_time-LA_data'!$B$2:$B$335,0)),"-")</f>
        <v>28.573322734322701</v>
      </c>
    </row>
    <row r="8" spans="1:6" x14ac:dyDescent="0.35">
      <c r="A8" s="5" t="s">
        <v>215</v>
      </c>
      <c r="B8" s="5" t="s">
        <v>216</v>
      </c>
      <c r="C8" s="20">
        <f>_xlfn.IFNA(INDEX('Journey_time-LA_data'!$C$2:$C$335,MATCH('Journey_time-inputs_1'!$B8,'Journey_time-LA_data'!$B$2:$B$335,0)),"-")</f>
        <v>65100</v>
      </c>
      <c r="D8" s="20">
        <f>_xlfn.IFNA(INDEX('Journey_time-LA_data'!$F$2:$F$335,MATCH('Journey_time-inputs_1'!$B8,'Journey_time-LA_data'!$B$2:$B$335,0)),"-")</f>
        <v>29.219083630551602</v>
      </c>
      <c r="E8" s="20">
        <f>_xlfn.IFNA(INDEX('Journey_time-LA_data'!$D$2:$D$335,MATCH('Journey_time-inputs_1'!$B8,'Journey_time-LA_data'!$B$2:$B$335,0)),"-")</f>
        <v>54.187762298583998</v>
      </c>
      <c r="F8" s="20">
        <f>_xlfn.IFNA(INDEX('Journey_time-LA_data'!$E$2:$E$335,MATCH('Journey_time-inputs_1'!$B8,'Journey_time-LA_data'!$B$2:$B$335,0)),"-")</f>
        <v>64.7410993549681</v>
      </c>
    </row>
    <row r="9" spans="1:6" x14ac:dyDescent="0.35">
      <c r="A9" s="5" t="s">
        <v>217</v>
      </c>
      <c r="B9" s="5" t="s">
        <v>218</v>
      </c>
      <c r="C9" s="20">
        <f>_xlfn.IFNA(INDEX('Journey_time-LA_data'!$C$2:$C$335,MATCH('Journey_time-inputs_1'!$B9,'Journey_time-LA_data'!$B$2:$B$335,0)),"-")</f>
        <v>145901</v>
      </c>
      <c r="D9" s="20">
        <f>_xlfn.IFNA(INDEX('Journey_time-LA_data'!$F$2:$F$335,MATCH('Journey_time-inputs_1'!$B9,'Journey_time-LA_data'!$B$2:$B$335,0)),"-")</f>
        <v>12.4545850220051</v>
      </c>
      <c r="E9" s="20">
        <f>_xlfn.IFNA(INDEX('Journey_time-LA_data'!$D$2:$D$335,MATCH('Journey_time-inputs_1'!$B9,'Journey_time-LA_data'!$B$2:$B$335,0)),"-")</f>
        <v>23.884422392537299</v>
      </c>
      <c r="F9" s="20">
        <f>_xlfn.IFNA(INDEX('Journey_time-LA_data'!$E$2:$E$335,MATCH('Journey_time-inputs_1'!$B9,'Journey_time-LA_data'!$B$2:$B$335,0)),"-")</f>
        <v>16.684623257857201</v>
      </c>
    </row>
    <row r="10" spans="1:6" x14ac:dyDescent="0.35">
      <c r="A10" s="5" t="s">
        <v>219</v>
      </c>
      <c r="B10" s="5" t="s">
        <v>220</v>
      </c>
      <c r="C10" s="20">
        <f>_xlfn.IFNA(INDEX('Journey_time-LA_data'!$C$2:$C$335,MATCH('Journey_time-inputs_1'!$B10,'Journey_time-LA_data'!$B$2:$B$335,0)),"-")</f>
        <v>284115</v>
      </c>
      <c r="D10" s="20">
        <f>_xlfn.IFNA(INDEX('Journey_time-LA_data'!$F$2:$F$335,MATCH('Journey_time-inputs_1'!$B10,'Journey_time-LA_data'!$B$2:$B$335,0)),"-")</f>
        <v>21.4147498833496</v>
      </c>
      <c r="E10" s="20">
        <f>_xlfn.IFNA(INDEX('Journey_time-LA_data'!$D$2:$D$335,MATCH('Journey_time-inputs_1'!$B10,'Journey_time-LA_data'!$B$2:$B$335,0)),"-")</f>
        <v>33.004478819054803</v>
      </c>
      <c r="F10" s="20">
        <f>_xlfn.IFNA(INDEX('Journey_time-LA_data'!$E$2:$E$335,MATCH('Journey_time-inputs_1'!$B10,'Journey_time-LA_data'!$B$2:$B$335,0)),"-")</f>
        <v>31.0292160353229</v>
      </c>
    </row>
    <row r="11" spans="1:6" x14ac:dyDescent="0.35">
      <c r="A11" s="5" t="s">
        <v>221</v>
      </c>
      <c r="B11" s="5" t="s">
        <v>222</v>
      </c>
      <c r="C11" s="20">
        <f>_xlfn.IFNA(INDEX('Journey_time-LA_data'!$C$2:$C$335,MATCH('Journey_time-inputs_1'!$B11,'Journey_time-LA_data'!$B$2:$B$335,0)),"-")</f>
        <v>179589</v>
      </c>
      <c r="D11" s="20">
        <f>_xlfn.IFNA(INDEX('Journey_time-LA_data'!$F$2:$F$335,MATCH('Journey_time-inputs_1'!$B11,'Journey_time-LA_data'!$B$2:$B$335,0)),"-")</f>
        <v>13.6888933926561</v>
      </c>
      <c r="E11" s="20">
        <f>_xlfn.IFNA(INDEX('Journey_time-LA_data'!$D$2:$D$335,MATCH('Journey_time-inputs_1'!$B11,'Journey_time-LA_data'!$B$2:$B$335,0)),"-")</f>
        <v>30.2401351721489</v>
      </c>
      <c r="F11" s="20">
        <f>_xlfn.IFNA(INDEX('Journey_time-LA_data'!$E$2:$E$335,MATCH('Journey_time-inputs_1'!$B11,'Journey_time-LA_data'!$B$2:$B$335,0)),"-")</f>
        <v>24.3075441318942</v>
      </c>
    </row>
    <row r="12" spans="1:6" x14ac:dyDescent="0.35">
      <c r="A12" s="5" t="s">
        <v>223</v>
      </c>
      <c r="B12" s="5" t="s">
        <v>224</v>
      </c>
      <c r="C12" s="20">
        <f>_xlfn.IFNA(INDEX('Journey_time-LA_data'!$C$2:$C$335,MATCH('Journey_time-inputs_1'!$B12,'Journey_time-LA_data'!$B$2:$B$335,0)),"-")</f>
        <v>48672</v>
      </c>
      <c r="D12" s="20">
        <f>_xlfn.IFNA(INDEX('Journey_time-LA_data'!$F$2:$F$335,MATCH('Journey_time-inputs_1'!$B12,'Journey_time-LA_data'!$B$2:$B$335,0)),"-")</f>
        <v>12.7046852520741</v>
      </c>
      <c r="E12" s="20">
        <f>_xlfn.IFNA(INDEX('Journey_time-LA_data'!$D$2:$D$335,MATCH('Journey_time-inputs_1'!$B12,'Journey_time-LA_data'!$B$2:$B$335,0)),"-")</f>
        <v>23.751727800402399</v>
      </c>
      <c r="F12" s="20">
        <f>_xlfn.IFNA(INDEX('Journey_time-LA_data'!$E$2:$E$335,MATCH('Journey_time-inputs_1'!$B12,'Journey_time-LA_data'!$B$2:$B$335,0)),"-")</f>
        <v>19.590829817011201</v>
      </c>
    </row>
    <row r="13" spans="1:6" x14ac:dyDescent="0.35">
      <c r="A13" s="5" t="s">
        <v>225</v>
      </c>
      <c r="B13" s="5" t="s">
        <v>226</v>
      </c>
      <c r="C13" s="20">
        <f>_xlfn.IFNA(INDEX('Journey_time-LA_data'!$C$2:$C$335,MATCH('Journey_time-inputs_1'!$B13,'Journey_time-LA_data'!$B$2:$B$335,0)),"-")</f>
        <v>132762</v>
      </c>
      <c r="D13" s="20">
        <f>_xlfn.IFNA(INDEX('Journey_time-LA_data'!$F$2:$F$335,MATCH('Journey_time-inputs_1'!$B13,'Journey_time-LA_data'!$B$2:$B$335,0)),"-")</f>
        <v>12.2889770447128</v>
      </c>
      <c r="E13" s="20">
        <f>_xlfn.IFNA(INDEX('Journey_time-LA_data'!$D$2:$D$335,MATCH('Journey_time-inputs_1'!$B13,'Journey_time-LA_data'!$B$2:$B$335,0)),"-")</f>
        <v>23.652646906126499</v>
      </c>
      <c r="F13" s="20">
        <f>_xlfn.IFNA(INDEX('Journey_time-LA_data'!$E$2:$E$335,MATCH('Journey_time-inputs_1'!$B13,'Journey_time-LA_data'!$B$2:$B$335,0)),"-")</f>
        <v>20.526826921342401</v>
      </c>
    </row>
    <row r="14" spans="1:6" x14ac:dyDescent="0.35">
      <c r="A14" s="5" t="s">
        <v>227</v>
      </c>
      <c r="B14" s="5" t="s">
        <v>228</v>
      </c>
      <c r="C14" s="20">
        <f>_xlfn.IFNA(INDEX('Journey_time-LA_data'!$C$2:$C$335,MATCH('Journey_time-inputs_1'!$B14,'Journey_time-LA_data'!$B$2:$B$335,0)),"-")</f>
        <v>127465</v>
      </c>
      <c r="D14" s="20">
        <f>_xlfn.IFNA(INDEX('Journey_time-LA_data'!$F$2:$F$335,MATCH('Journey_time-inputs_1'!$B14,'Journey_time-LA_data'!$B$2:$B$335,0)),"-")</f>
        <v>12.5957601380321</v>
      </c>
      <c r="E14" s="20">
        <f>_xlfn.IFNA(INDEX('Journey_time-LA_data'!$D$2:$D$335,MATCH('Journey_time-inputs_1'!$B14,'Journey_time-LA_data'!$B$2:$B$335,0)),"-")</f>
        <v>27.42277829775</v>
      </c>
      <c r="F14" s="20">
        <f>_xlfn.IFNA(INDEX('Journey_time-LA_data'!$E$2:$E$335,MATCH('Journey_time-inputs_1'!$B14,'Journey_time-LA_data'!$B$2:$B$335,0)),"-")</f>
        <v>21.165851549338502</v>
      </c>
    </row>
    <row r="15" spans="1:6" x14ac:dyDescent="0.35">
      <c r="A15" s="5" t="s">
        <v>229</v>
      </c>
      <c r="B15" s="5" t="s">
        <v>230</v>
      </c>
      <c r="C15" s="20">
        <f>_xlfn.IFNA(INDEX('Journey_time-LA_data'!$C$2:$C$335,MATCH('Journey_time-inputs_1'!$B15,'Journey_time-LA_data'!$B$2:$B$335,0)),"-")</f>
        <v>84751</v>
      </c>
      <c r="D15" s="20">
        <f>_xlfn.IFNA(INDEX('Journey_time-LA_data'!$F$2:$F$335,MATCH('Journey_time-inputs_1'!$B15,'Journey_time-LA_data'!$B$2:$B$335,0)),"-")</f>
        <v>19.3091839688181</v>
      </c>
      <c r="E15" s="20">
        <f>_xlfn.IFNA(INDEX('Journey_time-LA_data'!$D$2:$D$335,MATCH('Journey_time-inputs_1'!$B15,'Journey_time-LA_data'!$B$2:$B$335,0)),"-")</f>
        <v>39.203670133853898</v>
      </c>
      <c r="F15" s="20">
        <f>_xlfn.IFNA(INDEX('Journey_time-LA_data'!$E$2:$E$335,MATCH('Journey_time-inputs_1'!$B15,'Journey_time-LA_data'!$B$2:$B$335,0)),"-")</f>
        <v>43.005712587012397</v>
      </c>
    </row>
    <row r="16" spans="1:6" x14ac:dyDescent="0.35">
      <c r="A16" s="5" t="s">
        <v>231</v>
      </c>
      <c r="B16" s="5" t="s">
        <v>232</v>
      </c>
      <c r="C16" s="20">
        <f>_xlfn.IFNA(INDEX('Journey_time-LA_data'!$C$2:$C$335,MATCH('Journey_time-inputs_1'!$B16,'Journey_time-LA_data'!$B$2:$B$335,0)),"-")</f>
        <v>143332</v>
      </c>
      <c r="D16" s="20">
        <f>_xlfn.IFNA(INDEX('Journey_time-LA_data'!$F$2:$F$335,MATCH('Journey_time-inputs_1'!$B16,'Journey_time-LA_data'!$B$2:$B$335,0)),"-")</f>
        <v>16.357424591493398</v>
      </c>
      <c r="E16" s="20">
        <f>_xlfn.IFNA(INDEX('Journey_time-LA_data'!$D$2:$D$335,MATCH('Journey_time-inputs_1'!$B16,'Journey_time-LA_data'!$B$2:$B$335,0)),"-")</f>
        <v>31.742517780047301</v>
      </c>
      <c r="F16" s="20">
        <f>_xlfn.IFNA(INDEX('Journey_time-LA_data'!$E$2:$E$335,MATCH('Journey_time-inputs_1'!$B16,'Journey_time-LA_data'!$B$2:$B$335,0)),"-")</f>
        <v>28.981348348127</v>
      </c>
    </row>
    <row r="17" spans="1:6" x14ac:dyDescent="0.35">
      <c r="A17" s="5" t="s">
        <v>233</v>
      </c>
      <c r="B17" s="5" t="s">
        <v>234</v>
      </c>
      <c r="C17" s="20">
        <f>_xlfn.IFNA(INDEX('Journey_time-LA_data'!$C$2:$C$335,MATCH('Journey_time-inputs_1'!$B17,'Journey_time-LA_data'!$B$2:$B$335,0)),"-")</f>
        <v>122343</v>
      </c>
      <c r="D17" s="20">
        <f>_xlfn.IFNA(INDEX('Journey_time-LA_data'!$F$2:$F$335,MATCH('Journey_time-inputs_1'!$B17,'Journey_time-LA_data'!$B$2:$B$335,0)),"-")</f>
        <v>14.3816655474394</v>
      </c>
      <c r="E17" s="20">
        <f>_xlfn.IFNA(INDEX('Journey_time-LA_data'!$D$2:$D$335,MATCH('Journey_time-inputs_1'!$B17,'Journey_time-LA_data'!$B$2:$B$335,0)),"-")</f>
        <v>30.574034732098799</v>
      </c>
      <c r="F17" s="20">
        <f>_xlfn.IFNA(INDEX('Journey_time-LA_data'!$E$2:$E$335,MATCH('Journey_time-inputs_1'!$B17,'Journey_time-LA_data'!$B$2:$B$335,0)),"-")</f>
        <v>23.0135831773799</v>
      </c>
    </row>
    <row r="18" spans="1:6" x14ac:dyDescent="0.35">
      <c r="A18" s="5" t="s">
        <v>235</v>
      </c>
      <c r="B18" s="5" t="s">
        <v>236</v>
      </c>
      <c r="C18" s="20">
        <f>_xlfn.IFNA(INDEX('Journey_time-LA_data'!$C$2:$C$335,MATCH('Journey_time-inputs_1'!$B18,'Journey_time-LA_data'!$B$2:$B$335,0)),"-")</f>
        <v>176603</v>
      </c>
      <c r="D18" s="20">
        <f>_xlfn.IFNA(INDEX('Journey_time-LA_data'!$F$2:$F$335,MATCH('Journey_time-inputs_1'!$B18,'Journey_time-LA_data'!$B$2:$B$335,0)),"-")</f>
        <v>16.474677092054201</v>
      </c>
      <c r="E18" s="20">
        <f>_xlfn.IFNA(INDEX('Journey_time-LA_data'!$D$2:$D$335,MATCH('Journey_time-inputs_1'!$B18,'Journey_time-LA_data'!$B$2:$B$335,0)),"-")</f>
        <v>37.547367811859097</v>
      </c>
      <c r="F18" s="20">
        <f>_xlfn.IFNA(INDEX('Journey_time-LA_data'!$E$2:$E$335,MATCH('Journey_time-inputs_1'!$B18,'Journey_time-LA_data'!$B$2:$B$335,0)),"-")</f>
        <v>27.115534020158201</v>
      </c>
    </row>
    <row r="19" spans="1:6" x14ac:dyDescent="0.35">
      <c r="A19" s="5" t="s">
        <v>237</v>
      </c>
      <c r="B19" s="5" t="s">
        <v>238</v>
      </c>
      <c r="C19" s="20">
        <f>_xlfn.IFNA(INDEX('Journey_time-LA_data'!$C$2:$C$335,MATCH('Journey_time-inputs_1'!$B19,'Journey_time-LA_data'!$B$2:$B$335,0)),"-")</f>
        <v>811248</v>
      </c>
      <c r="D19" s="20">
        <f>_xlfn.IFNA(INDEX('Journey_time-LA_data'!$F$2:$F$335,MATCH('Journey_time-inputs_1'!$B19,'Journey_time-LA_data'!$B$2:$B$335,0)),"-")</f>
        <v>11.570671520863799</v>
      </c>
      <c r="E19" s="20">
        <f>_xlfn.IFNA(INDEX('Journey_time-LA_data'!$D$2:$D$335,MATCH('Journey_time-inputs_1'!$B19,'Journey_time-LA_data'!$B$2:$B$335,0)),"-")</f>
        <v>22.146591235864999</v>
      </c>
      <c r="F19" s="20">
        <f>_xlfn.IFNA(INDEX('Journey_time-LA_data'!$E$2:$E$335,MATCH('Journey_time-inputs_1'!$B19,'Journey_time-LA_data'!$B$2:$B$335,0)),"-")</f>
        <v>16.640798605805799</v>
      </c>
    </row>
    <row r="20" spans="1:6" x14ac:dyDescent="0.35">
      <c r="A20" s="5" t="s">
        <v>239</v>
      </c>
      <c r="B20" s="5" t="s">
        <v>240</v>
      </c>
      <c r="C20" s="20">
        <f>_xlfn.IFNA(INDEX('Journey_time-LA_data'!$C$2:$C$335,MATCH('Journey_time-inputs_1'!$B20,'Journey_time-LA_data'!$B$2:$B$335,0)),"-")</f>
        <v>72631</v>
      </c>
      <c r="D20" s="20">
        <f>_xlfn.IFNA(INDEX('Journey_time-LA_data'!$F$2:$F$335,MATCH('Journey_time-inputs_1'!$B20,'Journey_time-LA_data'!$B$2:$B$335,0)),"-")</f>
        <v>11.746109224029199</v>
      </c>
      <c r="E20" s="20">
        <f>_xlfn.IFNA(INDEX('Journey_time-LA_data'!$D$2:$D$335,MATCH('Journey_time-inputs_1'!$B20,'Journey_time-LA_data'!$B$2:$B$335,0)),"-")</f>
        <v>28.489475633543599</v>
      </c>
      <c r="F20" s="20">
        <f>_xlfn.IFNA(INDEX('Journey_time-LA_data'!$E$2:$E$335,MATCH('Journey_time-inputs_1'!$B20,'Journey_time-LA_data'!$B$2:$B$335,0)),"-")</f>
        <v>17.528052096125201</v>
      </c>
    </row>
    <row r="21" spans="1:6" x14ac:dyDescent="0.35">
      <c r="A21" s="5" t="s">
        <v>241</v>
      </c>
      <c r="B21" s="5" t="s">
        <v>242</v>
      </c>
      <c r="C21" s="20">
        <f>_xlfn.IFNA(INDEX('Journey_time-LA_data'!$C$2:$C$335,MATCH('Journey_time-inputs_1'!$B21,'Journey_time-LA_data'!$B$2:$B$335,0)),"-")</f>
        <v>105892</v>
      </c>
      <c r="D21" s="20">
        <f>_xlfn.IFNA(INDEX('Journey_time-LA_data'!$F$2:$F$335,MATCH('Journey_time-inputs_1'!$B21,'Journey_time-LA_data'!$B$2:$B$335,0)),"-")</f>
        <v>14.1514699102749</v>
      </c>
      <c r="E21" s="20">
        <f>_xlfn.IFNA(INDEX('Journey_time-LA_data'!$D$2:$D$335,MATCH('Journey_time-inputs_1'!$B21,'Journey_time-LA_data'!$B$2:$B$335,0)),"-")</f>
        <v>31.725160001060299</v>
      </c>
      <c r="F21" s="20">
        <f>_xlfn.IFNA(INDEX('Journey_time-LA_data'!$E$2:$E$335,MATCH('Journey_time-inputs_1'!$B21,'Journey_time-LA_data'!$B$2:$B$335,0)),"-")</f>
        <v>21.4610443759126</v>
      </c>
    </row>
    <row r="22" spans="1:6" x14ac:dyDescent="0.35">
      <c r="A22" s="5" t="s">
        <v>243</v>
      </c>
      <c r="B22" s="5" t="s">
        <v>244</v>
      </c>
      <c r="C22" s="20">
        <f>_xlfn.IFNA(INDEX('Journey_time-LA_data'!$C$2:$C$335,MATCH('Journey_time-inputs_1'!$B22,'Journey_time-LA_data'!$B$2:$B$335,0)),"-")</f>
        <v>99975</v>
      </c>
      <c r="D22" s="20">
        <f>_xlfn.IFNA(INDEX('Journey_time-LA_data'!$F$2:$F$335,MATCH('Journey_time-inputs_1'!$B22,'Journey_time-LA_data'!$B$2:$B$335,0)),"-")</f>
        <v>13.3033772782738</v>
      </c>
      <c r="E22" s="20">
        <f>_xlfn.IFNA(INDEX('Journey_time-LA_data'!$D$2:$D$335,MATCH('Journey_time-inputs_1'!$B22,'Journey_time-LA_data'!$B$2:$B$335,0)),"-")</f>
        <v>35.174721038939502</v>
      </c>
      <c r="F22" s="20">
        <f>_xlfn.IFNA(INDEX('Journey_time-LA_data'!$E$2:$E$335,MATCH('Journey_time-inputs_1'!$B22,'Journey_time-LA_data'!$B$2:$B$335,0)),"-")</f>
        <v>19.812431977651901</v>
      </c>
    </row>
    <row r="23" spans="1:6" x14ac:dyDescent="0.35">
      <c r="A23" s="5" t="s">
        <v>247</v>
      </c>
      <c r="B23" s="5" t="s">
        <v>248</v>
      </c>
      <c r="C23" s="20">
        <f>_xlfn.IFNA(INDEX('Journey_time-LA_data'!$C$2:$C$335,MATCH('Journey_time-inputs_1'!$B23,'Journey_time-LA_data'!$B$2:$B$335,0)),"-")</f>
        <v>59174</v>
      </c>
      <c r="D23" s="20">
        <f>_xlfn.IFNA(INDEX('Journey_time-LA_data'!$F$2:$F$335,MATCH('Journey_time-inputs_1'!$B23,'Journey_time-LA_data'!$B$2:$B$335,0)),"-")</f>
        <v>18.519187851885601</v>
      </c>
      <c r="E23" s="20">
        <f>_xlfn.IFNA(INDEX('Journey_time-LA_data'!$D$2:$D$335,MATCH('Journey_time-inputs_1'!$B23,'Journey_time-LA_data'!$B$2:$B$335,0)),"-")</f>
        <v>41.270059579382597</v>
      </c>
      <c r="F23" s="20">
        <f>_xlfn.IFNA(INDEX('Journey_time-LA_data'!$E$2:$E$335,MATCH('Journey_time-inputs_1'!$B23,'Journey_time-LA_data'!$B$2:$B$335,0)),"-")</f>
        <v>37.7538903667472</v>
      </c>
    </row>
    <row r="24" spans="1:6" x14ac:dyDescent="0.35">
      <c r="A24" s="5" t="s">
        <v>249</v>
      </c>
      <c r="B24" s="5" t="s">
        <v>250</v>
      </c>
      <c r="C24" s="20">
        <f>_xlfn.IFNA(INDEX('Journey_time-LA_data'!$C$2:$C$335,MATCH('Journey_time-inputs_1'!$B24,'Journey_time-LA_data'!$B$2:$B$335,0)),"-")</f>
        <v>203744</v>
      </c>
      <c r="D24" s="20">
        <f>_xlfn.IFNA(INDEX('Journey_time-LA_data'!$F$2:$F$335,MATCH('Journey_time-inputs_1'!$B24,'Journey_time-LA_data'!$B$2:$B$335,0)),"-")</f>
        <v>11.674649666830399</v>
      </c>
      <c r="E24" s="20">
        <f>_xlfn.IFNA(INDEX('Journey_time-LA_data'!$D$2:$D$335,MATCH('Journey_time-inputs_1'!$B24,'Journey_time-LA_data'!$B$2:$B$335,0)),"-")</f>
        <v>21.1461600188265</v>
      </c>
      <c r="F24" s="20">
        <f>_xlfn.IFNA(INDEX('Journey_time-LA_data'!$E$2:$E$335,MATCH('Journey_time-inputs_1'!$B24,'Journey_time-LA_data'!$B$2:$B$335,0)),"-")</f>
        <v>16.392010524817501</v>
      </c>
    </row>
    <row r="25" spans="1:6" x14ac:dyDescent="0.35">
      <c r="A25" s="5" t="s">
        <v>251</v>
      </c>
      <c r="B25" s="5" t="s">
        <v>252</v>
      </c>
      <c r="C25" s="20">
        <f>_xlfn.IFNA(INDEX('Journey_time-LA_data'!$C$2:$C$335,MATCH('Journey_time-inputs_1'!$B25,'Journey_time-LA_data'!$B$2:$B$335,0)),"-")</f>
        <v>49943</v>
      </c>
      <c r="D25" s="20">
        <f>_xlfn.IFNA(INDEX('Journey_time-LA_data'!$F$2:$F$335,MATCH('Journey_time-inputs_1'!$B25,'Journey_time-LA_data'!$B$2:$B$335,0)),"-")</f>
        <v>31.134183576386199</v>
      </c>
      <c r="E25" s="20">
        <f>_xlfn.IFNA(INDEX('Journey_time-LA_data'!$D$2:$D$335,MATCH('Journey_time-inputs_1'!$B25,'Journey_time-LA_data'!$B$2:$B$335,0)),"-")</f>
        <v>60.470650114242702</v>
      </c>
      <c r="F25" s="20">
        <f>_xlfn.IFNA(INDEX('Journey_time-LA_data'!$E$2:$E$335,MATCH('Journey_time-inputs_1'!$B25,'Journey_time-LA_data'!$B$2:$B$335,0)),"-")</f>
        <v>88.267892905388905</v>
      </c>
    </row>
    <row r="26" spans="1:6" x14ac:dyDescent="0.35">
      <c r="A26" s="5" t="s">
        <v>253</v>
      </c>
      <c r="B26" s="5" t="s">
        <v>254</v>
      </c>
      <c r="C26" s="20" t="str">
        <f>_xlfn.IFNA(INDEX('Journey_time-LA_data'!$C$2:$C$335,MATCH('Journey_time-inputs_1'!$B26,'Journey_time-LA_data'!$B$2:$B$335,0)),"-")</f>
        <v>-</v>
      </c>
      <c r="D26" s="20" t="str">
        <f>_xlfn.IFNA(INDEX('Journey_time-LA_data'!$F$2:$F$335,MATCH('Journey_time-inputs_1'!$B26,'Journey_time-LA_data'!$B$2:$B$335,0)),"-")</f>
        <v>-</v>
      </c>
      <c r="E26" s="20" t="str">
        <f>_xlfn.IFNA(INDEX('Journey_time-LA_data'!$D$2:$D$335,MATCH('Journey_time-inputs_1'!$B26,'Journey_time-LA_data'!$B$2:$B$335,0)),"-")</f>
        <v>-</v>
      </c>
      <c r="F26" s="20" t="str">
        <f>_xlfn.IFNA(INDEX('Journey_time-LA_data'!$E$2:$E$335,MATCH('Journey_time-inputs_1'!$B26,'Journey_time-LA_data'!$B$2:$B$335,0)),"-")</f>
        <v>-</v>
      </c>
    </row>
    <row r="27" spans="1:6" x14ac:dyDescent="0.35">
      <c r="A27" s="5" t="s">
        <v>255</v>
      </c>
      <c r="B27" s="5" t="s">
        <v>256</v>
      </c>
      <c r="C27" s="20">
        <f>_xlfn.IFNA(INDEX('Journey_time-LA_data'!$C$2:$C$335,MATCH('Journey_time-inputs_1'!$B27,'Journey_time-LA_data'!$B$2:$B$335,0)),"-")</f>
        <v>89380</v>
      </c>
      <c r="D27" s="20">
        <f>_xlfn.IFNA(INDEX('Journey_time-LA_data'!$F$2:$F$335,MATCH('Journey_time-inputs_1'!$B27,'Journey_time-LA_data'!$B$2:$B$335,0)),"-")</f>
        <v>10.0003998658139</v>
      </c>
      <c r="E27" s="20">
        <f>_xlfn.IFNA(INDEX('Journey_time-LA_data'!$D$2:$D$335,MATCH('Journey_time-inputs_1'!$B27,'Journey_time-LA_data'!$B$2:$B$335,0)),"-")</f>
        <v>19.476556554059901</v>
      </c>
      <c r="F27" s="20">
        <f>_xlfn.IFNA(INDEX('Journey_time-LA_data'!$E$2:$E$335,MATCH('Journey_time-inputs_1'!$B27,'Journey_time-LA_data'!$B$2:$B$335,0)),"-")</f>
        <v>14.46875746622</v>
      </c>
    </row>
    <row r="28" spans="1:6" x14ac:dyDescent="0.35">
      <c r="A28" s="5" t="s">
        <v>257</v>
      </c>
      <c r="B28" s="5" t="s">
        <v>258</v>
      </c>
      <c r="C28" s="20">
        <f>_xlfn.IFNA(INDEX('Journey_time-LA_data'!$C$2:$C$335,MATCH('Journey_time-inputs_1'!$B28,'Journey_time-LA_data'!$B$2:$B$335,0)),"-")</f>
        <v>375662</v>
      </c>
      <c r="D28" s="20">
        <f>_xlfn.IFNA(INDEX('Journey_time-LA_data'!$F$2:$F$335,MATCH('Journey_time-inputs_1'!$B28,'Journey_time-LA_data'!$B$2:$B$335,0)),"-")</f>
        <v>12.720003291416401</v>
      </c>
      <c r="E28" s="20">
        <f>_xlfn.IFNA(INDEX('Journey_time-LA_data'!$D$2:$D$335,MATCH('Journey_time-inputs_1'!$B28,'Journey_time-LA_data'!$B$2:$B$335,0)),"-")</f>
        <v>25.625358412271702</v>
      </c>
      <c r="F28" s="20">
        <f>_xlfn.IFNA(INDEX('Journey_time-LA_data'!$E$2:$E$335,MATCH('Journey_time-inputs_1'!$B28,'Journey_time-LA_data'!$B$2:$B$335,0)),"-")</f>
        <v>20.3836333472732</v>
      </c>
    </row>
    <row r="29" spans="1:6" x14ac:dyDescent="0.35">
      <c r="A29" s="5" t="s">
        <v>259</v>
      </c>
      <c r="B29" s="5" t="s">
        <v>260</v>
      </c>
      <c r="C29" s="20">
        <f>_xlfn.IFNA(INDEX('Journey_time-LA_data'!$C$2:$C$335,MATCH('Journey_time-inputs_1'!$B29,'Journey_time-LA_data'!$B$2:$B$335,0)),"-")</f>
        <v>109476</v>
      </c>
      <c r="D29" s="20">
        <f>_xlfn.IFNA(INDEX('Journey_time-LA_data'!$F$2:$F$335,MATCH('Journey_time-inputs_1'!$B29,'Journey_time-LA_data'!$B$2:$B$335,0)),"-")</f>
        <v>22.227114120178399</v>
      </c>
      <c r="E29" s="20">
        <f>_xlfn.IFNA(INDEX('Journey_time-LA_data'!$D$2:$D$335,MATCH('Journey_time-inputs_1'!$B29,'Journey_time-LA_data'!$B$2:$B$335,0)),"-")</f>
        <v>45.672400051359503</v>
      </c>
      <c r="F29" s="20">
        <f>_xlfn.IFNA(INDEX('Journey_time-LA_data'!$E$2:$E$335,MATCH('Journey_time-inputs_1'!$B29,'Journey_time-LA_data'!$B$2:$B$335,0)),"-")</f>
        <v>49.905703141664098</v>
      </c>
    </row>
    <row r="30" spans="1:6" x14ac:dyDescent="0.35">
      <c r="A30" s="5" t="s">
        <v>261</v>
      </c>
      <c r="B30" s="5" t="s">
        <v>262</v>
      </c>
      <c r="C30" s="20">
        <f>_xlfn.IFNA(INDEX('Journey_time-LA_data'!$C$2:$C$335,MATCH('Journey_time-inputs_1'!$B30,'Journey_time-LA_data'!$B$2:$B$335,0)),"-")</f>
        <v>99185</v>
      </c>
      <c r="D30" s="20">
        <f>_xlfn.IFNA(INDEX('Journey_time-LA_data'!$F$2:$F$335,MATCH('Journey_time-inputs_1'!$B30,'Journey_time-LA_data'!$B$2:$B$335,0)),"-")</f>
        <v>30.5149673546142</v>
      </c>
      <c r="E30" s="20">
        <f>_xlfn.IFNA(INDEX('Journey_time-LA_data'!$D$2:$D$335,MATCH('Journey_time-inputs_1'!$B30,'Journey_time-LA_data'!$B$2:$B$335,0)),"-")</f>
        <v>72.123528987505495</v>
      </c>
      <c r="F30" s="20">
        <f>_xlfn.IFNA(INDEX('Journey_time-LA_data'!$E$2:$E$335,MATCH('Journey_time-inputs_1'!$B30,'Journey_time-LA_data'!$B$2:$B$335,0)),"-")</f>
        <v>92.711196799839996</v>
      </c>
    </row>
    <row r="31" spans="1:6" x14ac:dyDescent="0.35">
      <c r="A31" s="5" t="s">
        <v>263</v>
      </c>
      <c r="B31" s="5" t="s">
        <v>264</v>
      </c>
      <c r="C31" s="20">
        <f>_xlfn.IFNA(INDEX('Journey_time-LA_data'!$C$2:$C$335,MATCH('Journey_time-inputs_1'!$B31,'Journey_time-LA_data'!$B$2:$B$335,0)),"-")</f>
        <v>240828</v>
      </c>
      <c r="D31" s="20">
        <f>_xlfn.IFNA(INDEX('Journey_time-LA_data'!$F$2:$F$335,MATCH('Journey_time-inputs_1'!$B31,'Journey_time-LA_data'!$B$2:$B$335,0)),"-")</f>
        <v>11.6092529770707</v>
      </c>
      <c r="E31" s="20">
        <f>_xlfn.IFNA(INDEX('Journey_time-LA_data'!$D$2:$D$335,MATCH('Journey_time-inputs_1'!$B31,'Journey_time-LA_data'!$B$2:$B$335,0)),"-")</f>
        <v>20.408481861524098</v>
      </c>
      <c r="F31" s="20">
        <f>_xlfn.IFNA(INDEX('Journey_time-LA_data'!$E$2:$E$335,MATCH('Journey_time-inputs_1'!$B31,'Journey_time-LA_data'!$B$2:$B$335,0)),"-")</f>
        <v>14.5964986485672</v>
      </c>
    </row>
    <row r="32" spans="1:6" x14ac:dyDescent="0.35">
      <c r="A32" s="5" t="s">
        <v>265</v>
      </c>
      <c r="B32" s="5" t="s">
        <v>266</v>
      </c>
      <c r="C32" s="20">
        <f>_xlfn.IFNA(INDEX('Journey_time-LA_data'!$C$2:$C$335,MATCH('Journey_time-inputs_1'!$B32,'Journey_time-LA_data'!$B$2:$B$335,0)),"-")</f>
        <v>54770</v>
      </c>
      <c r="D32" s="20">
        <f>_xlfn.IFNA(INDEX('Journey_time-LA_data'!$F$2:$F$335,MATCH('Journey_time-inputs_1'!$B32,'Journey_time-LA_data'!$B$2:$B$335,0)),"-")</f>
        <v>21.563615851692202</v>
      </c>
      <c r="E32" s="20">
        <f>_xlfn.IFNA(INDEX('Journey_time-LA_data'!$D$2:$D$335,MATCH('Journey_time-inputs_1'!$B32,'Journey_time-LA_data'!$B$2:$B$335,0)),"-")</f>
        <v>41.000200667493601</v>
      </c>
      <c r="F32" s="20">
        <f>_xlfn.IFNA(INDEX('Journey_time-LA_data'!$E$2:$E$335,MATCH('Journey_time-inputs_1'!$B32,'Journey_time-LA_data'!$B$2:$B$335,0)),"-")</f>
        <v>44.8337092832991</v>
      </c>
    </row>
    <row r="33" spans="1:6" x14ac:dyDescent="0.35">
      <c r="A33" s="5" t="s">
        <v>269</v>
      </c>
      <c r="B33" s="5" t="s">
        <v>270</v>
      </c>
      <c r="C33" s="20">
        <f>_xlfn.IFNA(INDEX('Journey_time-LA_data'!$C$2:$C$335,MATCH('Journey_time-inputs_1'!$B33,'Journey_time-LA_data'!$B$2:$B$335,0)),"-")</f>
        <v>227809</v>
      </c>
      <c r="D33" s="20">
        <f>_xlfn.IFNA(INDEX('Journey_time-LA_data'!$F$2:$F$335,MATCH('Journey_time-inputs_1'!$B33,'Journey_time-LA_data'!$B$2:$B$335,0)),"-")</f>
        <v>11.3906655071396</v>
      </c>
      <c r="E33" s="20">
        <f>_xlfn.IFNA(INDEX('Journey_time-LA_data'!$D$2:$D$335,MATCH('Journey_time-inputs_1'!$B33,'Journey_time-LA_data'!$B$2:$B$335,0)),"-")</f>
        <v>20.601976085698301</v>
      </c>
      <c r="F33" s="20">
        <f>_xlfn.IFNA(INDEX('Journey_time-LA_data'!$E$2:$E$335,MATCH('Journey_time-inputs_1'!$B33,'Journey_time-LA_data'!$B$2:$B$335,0)),"-")</f>
        <v>15.857553765994901</v>
      </c>
    </row>
    <row r="34" spans="1:6" x14ac:dyDescent="0.35">
      <c r="A34" s="5" t="s">
        <v>271</v>
      </c>
      <c r="B34" s="5" t="s">
        <v>992</v>
      </c>
      <c r="C34" s="20">
        <f>_xlfn.IFNA(INDEX('Journey_time-LA_data'!$C$2:$C$335,MATCH('Journey_time-inputs_1'!$B34,'Journey_time-LA_data'!$B$2:$B$335,0)),"-")</f>
        <v>349168</v>
      </c>
      <c r="D34" s="20">
        <f>_xlfn.IFNA(INDEX('Journey_time-LA_data'!$F$2:$F$335,MATCH('Journey_time-inputs_1'!$B34,'Journey_time-LA_data'!$B$2:$B$335,0)),"-")</f>
        <v>11.111846581360201</v>
      </c>
      <c r="E34" s="20">
        <f>_xlfn.IFNA(INDEX('Journey_time-LA_data'!$D$2:$D$335,MATCH('Journey_time-inputs_1'!$B34,'Journey_time-LA_data'!$B$2:$B$335,0)),"-")</f>
        <v>20.147311711570101</v>
      </c>
      <c r="F34" s="20">
        <f>_xlfn.IFNA(INDEX('Journey_time-LA_data'!$E$2:$E$335,MATCH('Journey_time-inputs_1'!$B34,'Journey_time-LA_data'!$B$2:$B$335,0)),"-")</f>
        <v>14.965106279417199</v>
      </c>
    </row>
    <row r="35" spans="1:6" x14ac:dyDescent="0.35">
      <c r="A35" s="5" t="s">
        <v>273</v>
      </c>
      <c r="B35" s="5" t="s">
        <v>274</v>
      </c>
      <c r="C35" s="20">
        <f>_xlfn.IFNA(INDEX('Journey_time-LA_data'!$C$2:$C$335,MATCH('Journey_time-inputs_1'!$B35,'Journey_time-LA_data'!$B$2:$B$335,0)),"-")</f>
        <v>93168</v>
      </c>
      <c r="D35" s="20">
        <f>_xlfn.IFNA(INDEX('Journey_time-LA_data'!$F$2:$F$335,MATCH('Journey_time-inputs_1'!$B35,'Journey_time-LA_data'!$B$2:$B$335,0)),"-")</f>
        <v>17.665006877419799</v>
      </c>
      <c r="E35" s="20">
        <f>_xlfn.IFNA(INDEX('Journey_time-LA_data'!$D$2:$D$335,MATCH('Journey_time-inputs_1'!$B35,'Journey_time-LA_data'!$B$2:$B$335,0)),"-")</f>
        <v>37.254996135372799</v>
      </c>
      <c r="F35" s="20">
        <f>_xlfn.IFNA(INDEX('Journey_time-LA_data'!$E$2:$E$335,MATCH('Journey_time-inputs_1'!$B35,'Journey_time-LA_data'!$B$2:$B$335,0)),"-")</f>
        <v>35.3381959873388</v>
      </c>
    </row>
    <row r="36" spans="1:6" x14ac:dyDescent="0.35">
      <c r="A36" s="5" t="s">
        <v>275</v>
      </c>
      <c r="B36" s="5" t="s">
        <v>276</v>
      </c>
      <c r="C36" s="20">
        <f>_xlfn.IFNA(INDEX('Journey_time-LA_data'!$C$2:$C$335,MATCH('Journey_time-inputs_1'!$B36,'Journey_time-LA_data'!$B$2:$B$335,0)),"-")</f>
        <v>236452</v>
      </c>
      <c r="D36" s="20">
        <f>_xlfn.IFNA(INDEX('Journey_time-LA_data'!$F$2:$F$335,MATCH('Journey_time-inputs_1'!$B36,'Journey_time-LA_data'!$B$2:$B$335,0)),"-")</f>
        <v>12.9938938381054</v>
      </c>
      <c r="E36" s="20">
        <f>_xlfn.IFNA(INDEX('Journey_time-LA_data'!$D$2:$D$335,MATCH('Journey_time-inputs_1'!$B36,'Journey_time-LA_data'!$B$2:$B$335,0)),"-")</f>
        <v>23.299309901147101</v>
      </c>
      <c r="F36" s="20">
        <f>_xlfn.IFNA(INDEX('Journey_time-LA_data'!$E$2:$E$335,MATCH('Journey_time-inputs_1'!$B36,'Journey_time-LA_data'!$B$2:$B$335,0)),"-")</f>
        <v>18.558241841087799</v>
      </c>
    </row>
    <row r="37" spans="1:6" x14ac:dyDescent="0.35">
      <c r="A37" s="5" t="s">
        <v>277</v>
      </c>
      <c r="B37" s="5" t="s">
        <v>278</v>
      </c>
      <c r="C37" s="20">
        <f>_xlfn.IFNA(INDEX('Journey_time-LA_data'!$C$2:$C$335,MATCH('Journey_time-inputs_1'!$B37,'Journey_time-LA_data'!$B$2:$B$335,0)),"-")</f>
        <v>70480</v>
      </c>
      <c r="D37" s="20">
        <f>_xlfn.IFNA(INDEX('Journey_time-LA_data'!$F$2:$F$335,MATCH('Journey_time-inputs_1'!$B37,'Journey_time-LA_data'!$B$2:$B$335,0)),"-")</f>
        <v>16.898851311802201</v>
      </c>
      <c r="E37" s="20">
        <f>_xlfn.IFNA(INDEX('Journey_time-LA_data'!$D$2:$D$335,MATCH('Journey_time-inputs_1'!$B37,'Journey_time-LA_data'!$B$2:$B$335,0)),"-")</f>
        <v>36.4521950379538</v>
      </c>
      <c r="F37" s="20">
        <f>_xlfn.IFNA(INDEX('Journey_time-LA_data'!$E$2:$E$335,MATCH('Journey_time-inputs_1'!$B37,'Journey_time-LA_data'!$B$2:$B$335,0)),"-")</f>
        <v>30.1308046331268</v>
      </c>
    </row>
    <row r="38" spans="1:6" x14ac:dyDescent="0.35">
      <c r="A38" s="5" t="s">
        <v>279</v>
      </c>
      <c r="B38" s="5" t="s">
        <v>280</v>
      </c>
      <c r="C38" s="20">
        <f>_xlfn.IFNA(INDEX('Journey_time-LA_data'!$C$2:$C$335,MATCH('Journey_time-inputs_1'!$B38,'Journey_time-LA_data'!$B$2:$B$335,0)),"-")</f>
        <v>68877</v>
      </c>
      <c r="D38" s="20">
        <f>_xlfn.IFNA(INDEX('Journey_time-LA_data'!$F$2:$F$335,MATCH('Journey_time-inputs_1'!$B38,'Journey_time-LA_data'!$B$2:$B$335,0)),"-")</f>
        <v>15.1796762081594</v>
      </c>
      <c r="E38" s="20">
        <f>_xlfn.IFNA(INDEX('Journey_time-LA_data'!$D$2:$D$335,MATCH('Journey_time-inputs_1'!$B38,'Journey_time-LA_data'!$B$2:$B$335,0)),"-")</f>
        <v>31.899809045856099</v>
      </c>
      <c r="F38" s="20">
        <f>_xlfn.IFNA(INDEX('Journey_time-LA_data'!$E$2:$E$335,MATCH('Journey_time-inputs_1'!$B38,'Journey_time-LA_data'!$B$2:$B$335,0)),"-")</f>
        <v>26.5629812627155</v>
      </c>
    </row>
    <row r="39" spans="1:6" x14ac:dyDescent="0.35">
      <c r="A39" s="5" t="s">
        <v>281</v>
      </c>
      <c r="B39" s="5" t="s">
        <v>282</v>
      </c>
      <c r="C39" s="20">
        <f>_xlfn.IFNA(INDEX('Journey_time-LA_data'!$C$2:$C$335,MATCH('Journey_time-inputs_1'!$B39,'Journey_time-LA_data'!$B$2:$B$335,0)),"-")</f>
        <v>83402</v>
      </c>
      <c r="D39" s="20">
        <f>_xlfn.IFNA(INDEX('Journey_time-LA_data'!$F$2:$F$335,MATCH('Journey_time-inputs_1'!$B39,'Journey_time-LA_data'!$B$2:$B$335,0)),"-")</f>
        <v>17.445099855669401</v>
      </c>
      <c r="E39" s="20">
        <f>_xlfn.IFNA(INDEX('Journey_time-LA_data'!$D$2:$D$335,MATCH('Journey_time-inputs_1'!$B39,'Journey_time-LA_data'!$B$2:$B$335,0)),"-")</f>
        <v>29.872140759624301</v>
      </c>
      <c r="F39" s="20">
        <f>_xlfn.IFNA(INDEX('Journey_time-LA_data'!$E$2:$E$335,MATCH('Journey_time-inputs_1'!$B39,'Journey_time-LA_data'!$B$2:$B$335,0)),"-")</f>
        <v>28.3220878882459</v>
      </c>
    </row>
    <row r="40" spans="1:6" x14ac:dyDescent="0.35">
      <c r="A40" s="5" t="s">
        <v>283</v>
      </c>
      <c r="B40" s="5" t="s">
        <v>284</v>
      </c>
      <c r="C40" s="20">
        <f>_xlfn.IFNA(INDEX('Journey_time-LA_data'!$C$2:$C$335,MATCH('Journey_time-inputs_1'!$B40,'Journey_time-LA_data'!$B$2:$B$335,0)),"-")</f>
        <v>381759</v>
      </c>
      <c r="D40" s="20">
        <f>_xlfn.IFNA(INDEX('Journey_time-LA_data'!$F$2:$F$335,MATCH('Journey_time-inputs_1'!$B40,'Journey_time-LA_data'!$B$2:$B$335,0)),"-")</f>
        <v>15.7558226389149</v>
      </c>
      <c r="E40" s="20">
        <f>_xlfn.IFNA(INDEX('Journey_time-LA_data'!$D$2:$D$335,MATCH('Journey_time-inputs_1'!$B40,'Journey_time-LA_data'!$B$2:$B$335,0)),"-")</f>
        <v>33.092455228105898</v>
      </c>
      <c r="F40" s="20">
        <f>_xlfn.IFNA(INDEX('Journey_time-LA_data'!$E$2:$E$335,MATCH('Journey_time-inputs_1'!$B40,'Journey_time-LA_data'!$B$2:$B$335,0)),"-")</f>
        <v>29.184640125059001</v>
      </c>
    </row>
    <row r="41" spans="1:6" x14ac:dyDescent="0.35">
      <c r="A41" s="5" t="s">
        <v>285</v>
      </c>
      <c r="B41" s="5" t="s">
        <v>286</v>
      </c>
      <c r="C41" s="20">
        <f>_xlfn.IFNA(INDEX('Journey_time-LA_data'!$C$2:$C$335,MATCH('Journey_time-inputs_1'!$B41,'Journey_time-LA_data'!$B$2:$B$335,0)),"-")</f>
        <v>62962</v>
      </c>
      <c r="D41" s="20">
        <f>_xlfn.IFNA(INDEX('Journey_time-LA_data'!$F$2:$F$335,MATCH('Journey_time-inputs_1'!$B41,'Journey_time-LA_data'!$B$2:$B$335,0)),"-")</f>
        <v>12.02815509181</v>
      </c>
      <c r="E41" s="20">
        <f>_xlfn.IFNA(INDEX('Journey_time-LA_data'!$D$2:$D$335,MATCH('Journey_time-inputs_1'!$B41,'Journey_time-LA_data'!$B$2:$B$335,0)),"-")</f>
        <v>23.493562816123202</v>
      </c>
      <c r="F41" s="20">
        <f>_xlfn.IFNA(INDEX('Journey_time-LA_data'!$E$2:$E$335,MATCH('Journey_time-inputs_1'!$B41,'Journey_time-LA_data'!$B$2:$B$335,0)),"-")</f>
        <v>17.357014726787401</v>
      </c>
    </row>
    <row r="42" spans="1:6" x14ac:dyDescent="0.35">
      <c r="A42" s="5" t="s">
        <v>287</v>
      </c>
      <c r="B42" s="5" t="s">
        <v>288</v>
      </c>
      <c r="C42" s="20">
        <f>_xlfn.IFNA(INDEX('Journey_time-LA_data'!$C$2:$C$335,MATCH('Journey_time-inputs_1'!$B42,'Journey_time-LA_data'!$B$2:$B$335,0)),"-")</f>
        <v>136329</v>
      </c>
      <c r="D42" s="20">
        <f>_xlfn.IFNA(INDEX('Journey_time-LA_data'!$F$2:$F$335,MATCH('Journey_time-inputs_1'!$B42,'Journey_time-LA_data'!$B$2:$B$335,0)),"-")</f>
        <v>13.6131995422011</v>
      </c>
      <c r="E42" s="20">
        <f>_xlfn.IFNA(INDEX('Journey_time-LA_data'!$D$2:$D$335,MATCH('Journey_time-inputs_1'!$B42,'Journey_time-LA_data'!$B$2:$B$335,0)),"-")</f>
        <v>25.355110620486801</v>
      </c>
      <c r="F42" s="20">
        <f>_xlfn.IFNA(INDEX('Journey_time-LA_data'!$E$2:$E$335,MATCH('Journey_time-inputs_1'!$B42,'Journey_time-LA_data'!$B$2:$B$335,0)),"-")</f>
        <v>20.9843140852938</v>
      </c>
    </row>
    <row r="43" spans="1:6" x14ac:dyDescent="0.35">
      <c r="A43" s="5" t="s">
        <v>291</v>
      </c>
      <c r="B43" s="5" t="s">
        <v>292</v>
      </c>
      <c r="C43" s="20">
        <f>_xlfn.IFNA(INDEX('Journey_time-LA_data'!$C$2:$C$335,MATCH('Journey_time-inputs_1'!$B43,'Journey_time-LA_data'!$B$2:$B$335,0)),"-")</f>
        <v>152768</v>
      </c>
      <c r="D43" s="20">
        <f>_xlfn.IFNA(INDEX('Journey_time-LA_data'!$F$2:$F$335,MATCH('Journey_time-inputs_1'!$B43,'Journey_time-LA_data'!$B$2:$B$335,0)),"-")</f>
        <v>13.7679241721225</v>
      </c>
      <c r="E43" s="20">
        <f>_xlfn.IFNA(INDEX('Journey_time-LA_data'!$D$2:$D$335,MATCH('Journey_time-inputs_1'!$B43,'Journey_time-LA_data'!$B$2:$B$335,0)),"-")</f>
        <v>25.635245066362401</v>
      </c>
      <c r="F43" s="20">
        <f>_xlfn.IFNA(INDEX('Journey_time-LA_data'!$E$2:$E$335,MATCH('Journey_time-inputs_1'!$B43,'Journey_time-LA_data'!$B$2:$B$335,0)),"-")</f>
        <v>23.330545790955401</v>
      </c>
    </row>
    <row r="44" spans="1:6" x14ac:dyDescent="0.35">
      <c r="A44" s="5" t="s">
        <v>293</v>
      </c>
      <c r="B44" s="5" t="s">
        <v>294</v>
      </c>
      <c r="C44" s="20">
        <f>_xlfn.IFNA(INDEX('Journey_time-LA_data'!$C$2:$C$335,MATCH('Journey_time-inputs_1'!$B44,'Journey_time-LA_data'!$B$2:$B$335,0)),"-")</f>
        <v>95128</v>
      </c>
      <c r="D44" s="20">
        <f>_xlfn.IFNA(INDEX('Journey_time-LA_data'!$F$2:$F$335,MATCH('Journey_time-inputs_1'!$B44,'Journey_time-LA_data'!$B$2:$B$335,0)),"-")</f>
        <v>9.3455256381575005</v>
      </c>
      <c r="E44" s="20">
        <f>_xlfn.IFNA(INDEX('Journey_time-LA_data'!$D$2:$D$335,MATCH('Journey_time-inputs_1'!$B44,'Journey_time-LA_data'!$B$2:$B$335,0)),"-")</f>
        <v>16.658379907021398</v>
      </c>
      <c r="F44" s="20">
        <f>_xlfn.IFNA(INDEX('Journey_time-LA_data'!$E$2:$E$335,MATCH('Journey_time-inputs_1'!$B44,'Journey_time-LA_data'!$B$2:$B$335,0)),"-")</f>
        <v>11.539901207127199</v>
      </c>
    </row>
    <row r="45" spans="1:6" x14ac:dyDescent="0.35">
      <c r="A45" s="5" t="s">
        <v>295</v>
      </c>
      <c r="B45" s="5" t="s">
        <v>296</v>
      </c>
      <c r="C45" s="20">
        <f>_xlfn.IFNA(INDEX('Journey_time-LA_data'!$C$2:$C$335,MATCH('Journey_time-inputs_1'!$B45,'Journey_time-LA_data'!$B$2:$B$335,0)),"-")</f>
        <v>208148</v>
      </c>
      <c r="D45" s="20">
        <f>_xlfn.IFNA(INDEX('Journey_time-LA_data'!$F$2:$F$335,MATCH('Journey_time-inputs_1'!$B45,'Journey_time-LA_data'!$B$2:$B$335,0)),"-")</f>
        <v>8.4902056311952592</v>
      </c>
      <c r="E45" s="20">
        <f>_xlfn.IFNA(INDEX('Journey_time-LA_data'!$D$2:$D$335,MATCH('Journey_time-inputs_1'!$B45,'Journey_time-LA_data'!$B$2:$B$335,0)),"-")</f>
        <v>11.1809441794646</v>
      </c>
      <c r="F45" s="20">
        <f>_xlfn.IFNA(INDEX('Journey_time-LA_data'!$E$2:$E$335,MATCH('Journey_time-inputs_1'!$B45,'Journey_time-LA_data'!$B$2:$B$335,0)),"-")</f>
        <v>9.4133961952916803</v>
      </c>
    </row>
    <row r="46" spans="1:6" x14ac:dyDescent="0.35">
      <c r="A46" s="5" t="s">
        <v>297</v>
      </c>
      <c r="B46" s="5" t="s">
        <v>298</v>
      </c>
      <c r="C46" s="20">
        <f>_xlfn.IFNA(INDEX('Journey_time-LA_data'!$C$2:$C$335,MATCH('Journey_time-inputs_1'!$B46,'Journey_time-LA_data'!$B$2:$B$335,0)),"-")</f>
        <v>74072</v>
      </c>
      <c r="D46" s="20">
        <f>_xlfn.IFNA(INDEX('Journey_time-LA_data'!$F$2:$F$335,MATCH('Journey_time-inputs_1'!$B46,'Journey_time-LA_data'!$B$2:$B$335,0)),"-")</f>
        <v>16.247191895424301</v>
      </c>
      <c r="E46" s="20">
        <f>_xlfn.IFNA(INDEX('Journey_time-LA_data'!$D$2:$D$335,MATCH('Journey_time-inputs_1'!$B46,'Journey_time-LA_data'!$B$2:$B$335,0)),"-")</f>
        <v>37.822951319657903</v>
      </c>
      <c r="F46" s="20">
        <f>_xlfn.IFNA(INDEX('Journey_time-LA_data'!$E$2:$E$335,MATCH('Journey_time-inputs_1'!$B46,'Journey_time-LA_data'!$B$2:$B$335,0)),"-")</f>
        <v>31.4081289579536</v>
      </c>
    </row>
    <row r="47" spans="1:6" x14ac:dyDescent="0.35">
      <c r="A47" s="5" t="s">
        <v>299</v>
      </c>
      <c r="B47" s="5" t="s">
        <v>300</v>
      </c>
      <c r="C47" s="20">
        <f>_xlfn.IFNA(INDEX('Journey_time-LA_data'!$C$2:$C$335,MATCH('Journey_time-inputs_1'!$B47,'Journey_time-LA_data'!$B$2:$B$335,0)),"-")</f>
        <v>123045</v>
      </c>
      <c r="D47" s="20">
        <f>_xlfn.IFNA(INDEX('Journey_time-LA_data'!$F$2:$F$335,MATCH('Journey_time-inputs_1'!$B47,'Journey_time-LA_data'!$B$2:$B$335,0)),"-")</f>
        <v>14.9245569391966</v>
      </c>
      <c r="E47" s="20">
        <f>_xlfn.IFNA(INDEX('Journey_time-LA_data'!$D$2:$D$335,MATCH('Journey_time-inputs_1'!$B47,'Journey_time-LA_data'!$B$2:$B$335,0)),"-")</f>
        <v>29.712119822524301</v>
      </c>
      <c r="F47" s="20">
        <f>_xlfn.IFNA(INDEX('Journey_time-LA_data'!$E$2:$E$335,MATCH('Journey_time-inputs_1'!$B47,'Journey_time-LA_data'!$B$2:$B$335,0)),"-")</f>
        <v>27.4847134848244</v>
      </c>
    </row>
    <row r="48" spans="1:6" x14ac:dyDescent="0.35">
      <c r="A48" s="5" t="s">
        <v>303</v>
      </c>
      <c r="B48" s="5" t="s">
        <v>304</v>
      </c>
      <c r="C48" s="20">
        <f>_xlfn.IFNA(INDEX('Journey_time-LA_data'!$C$2:$C$335,MATCH('Journey_time-inputs_1'!$B48,'Journey_time-LA_data'!$B$2:$B$335,0)),"-")</f>
        <v>78331</v>
      </c>
      <c r="D48" s="20">
        <f>_xlfn.IFNA(INDEX('Journey_time-LA_data'!$F$2:$F$335,MATCH('Journey_time-inputs_1'!$B48,'Journey_time-LA_data'!$B$2:$B$335,0)),"-")</f>
        <v>12.238704216302001</v>
      </c>
      <c r="E48" s="20">
        <f>_xlfn.IFNA(INDEX('Journey_time-LA_data'!$D$2:$D$335,MATCH('Journey_time-inputs_1'!$B48,'Journey_time-LA_data'!$B$2:$B$335,0)),"-")</f>
        <v>29.1710497003338</v>
      </c>
      <c r="F48" s="20">
        <f>_xlfn.IFNA(INDEX('Journey_time-LA_data'!$E$2:$E$335,MATCH('Journey_time-inputs_1'!$B48,'Journey_time-LA_data'!$B$2:$B$335,0)),"-")</f>
        <v>21.943263326350699</v>
      </c>
    </row>
    <row r="49" spans="1:6" x14ac:dyDescent="0.35">
      <c r="A49" s="5" t="s">
        <v>307</v>
      </c>
      <c r="B49" s="5" t="s">
        <v>308</v>
      </c>
      <c r="C49" s="20">
        <f>_xlfn.IFNA(INDEX('Journey_time-LA_data'!$C$2:$C$335,MATCH('Journey_time-inputs_1'!$B49,'Journey_time-LA_data'!$B$2:$B$335,0)),"-")</f>
        <v>64361</v>
      </c>
      <c r="D49" s="20">
        <f>_xlfn.IFNA(INDEX('Journey_time-LA_data'!$F$2:$F$335,MATCH('Journey_time-inputs_1'!$B49,'Journey_time-LA_data'!$B$2:$B$335,0)),"-")</f>
        <v>19.550289573894101</v>
      </c>
      <c r="E49" s="20">
        <f>_xlfn.IFNA(INDEX('Journey_time-LA_data'!$D$2:$D$335,MATCH('Journey_time-inputs_1'!$B49,'Journey_time-LA_data'!$B$2:$B$335,0)),"-")</f>
        <v>38.797455552192503</v>
      </c>
      <c r="F49" s="20">
        <f>_xlfn.IFNA(INDEX('Journey_time-LA_data'!$E$2:$E$335,MATCH('Journey_time-inputs_1'!$B49,'Journey_time-LA_data'!$B$2:$B$335,0)),"-")</f>
        <v>43.562158467298801</v>
      </c>
    </row>
    <row r="50" spans="1:6" x14ac:dyDescent="0.35">
      <c r="A50" s="5" t="s">
        <v>309</v>
      </c>
      <c r="B50" s="5" t="s">
        <v>310</v>
      </c>
      <c r="C50" s="20">
        <f>_xlfn.IFNA(INDEX('Journey_time-LA_data'!$C$2:$C$335,MATCH('Journey_time-inputs_1'!$B50,'Journey_time-LA_data'!$B$2:$B$335,0)),"-")</f>
        <v>208128</v>
      </c>
      <c r="D50" s="20">
        <f>_xlfn.IFNA(INDEX('Journey_time-LA_data'!$F$2:$F$335,MATCH('Journey_time-inputs_1'!$B50,'Journey_time-LA_data'!$B$2:$B$335,0)),"-")</f>
        <v>18.876663679561702</v>
      </c>
      <c r="E50" s="20">
        <f>_xlfn.IFNA(INDEX('Journey_time-LA_data'!$D$2:$D$335,MATCH('Journey_time-inputs_1'!$B50,'Journey_time-LA_data'!$B$2:$B$335,0)),"-")</f>
        <v>36.7956444177739</v>
      </c>
      <c r="F50" s="20">
        <f>_xlfn.IFNA(INDEX('Journey_time-LA_data'!$E$2:$E$335,MATCH('Journey_time-inputs_1'!$B50,'Journey_time-LA_data'!$B$2:$B$335,0)),"-")</f>
        <v>40.924245591957003</v>
      </c>
    </row>
    <row r="51" spans="1:6" x14ac:dyDescent="0.35">
      <c r="A51" s="5" t="s">
        <v>313</v>
      </c>
      <c r="B51" s="5" t="s">
        <v>314</v>
      </c>
      <c r="C51" s="20">
        <f>_xlfn.IFNA(INDEX('Journey_time-LA_data'!$C$2:$C$335,MATCH('Journey_time-inputs_1'!$B51,'Journey_time-LA_data'!$B$2:$B$335,0)),"-")</f>
        <v>138983</v>
      </c>
      <c r="D51" s="20">
        <f>_xlfn.IFNA(INDEX('Journey_time-LA_data'!$F$2:$F$335,MATCH('Journey_time-inputs_1'!$B51,'Journey_time-LA_data'!$B$2:$B$335,0)),"-")</f>
        <v>13.8325337000378</v>
      </c>
      <c r="E51" s="20">
        <f>_xlfn.IFNA(INDEX('Journey_time-LA_data'!$D$2:$D$335,MATCH('Journey_time-inputs_1'!$B51,'Journey_time-LA_data'!$B$2:$B$335,0)),"-")</f>
        <v>27.334391123206402</v>
      </c>
      <c r="F51" s="20">
        <f>_xlfn.IFNA(INDEX('Journey_time-LA_data'!$E$2:$E$335,MATCH('Journey_time-inputs_1'!$B51,'Journey_time-LA_data'!$B$2:$B$335,0)),"-")</f>
        <v>22.946486603269101</v>
      </c>
    </row>
    <row r="52" spans="1:6" x14ac:dyDescent="0.35">
      <c r="A52" s="5" t="s">
        <v>315</v>
      </c>
      <c r="B52" s="5" t="s">
        <v>316</v>
      </c>
      <c r="C52" s="20">
        <f>_xlfn.IFNA(INDEX('Journey_time-LA_data'!$C$2:$C$335,MATCH('Journey_time-inputs_1'!$B52,'Journey_time-LA_data'!$B$2:$B$335,0)),"-")</f>
        <v>128312</v>
      </c>
      <c r="D52" s="20">
        <f>_xlfn.IFNA(INDEX('Journey_time-LA_data'!$F$2:$F$335,MATCH('Journey_time-inputs_1'!$B52,'Journey_time-LA_data'!$B$2:$B$335,0)),"-")</f>
        <v>12.4490147557919</v>
      </c>
      <c r="E52" s="20">
        <f>_xlfn.IFNA(INDEX('Journey_time-LA_data'!$D$2:$D$335,MATCH('Journey_time-inputs_1'!$B52,'Journey_time-LA_data'!$B$2:$B$335,0)),"-")</f>
        <v>22.466988453530199</v>
      </c>
      <c r="F52" s="20">
        <f>_xlfn.IFNA(INDEX('Journey_time-LA_data'!$E$2:$E$335,MATCH('Journey_time-inputs_1'!$B52,'Journey_time-LA_data'!$B$2:$B$335,0)),"-")</f>
        <v>21.858124050823399</v>
      </c>
    </row>
    <row r="53" spans="1:6" x14ac:dyDescent="0.35">
      <c r="A53" s="5" t="s">
        <v>317</v>
      </c>
      <c r="B53" s="5" t="s">
        <v>318</v>
      </c>
      <c r="C53" s="20">
        <f>_xlfn.IFNA(INDEX('Journey_time-LA_data'!$C$2:$C$335,MATCH('Journey_time-inputs_1'!$B53,'Journey_time-LA_data'!$B$2:$B$335,0)),"-")</f>
        <v>84494</v>
      </c>
      <c r="D53" s="20">
        <f>_xlfn.IFNA(INDEX('Journey_time-LA_data'!$F$2:$F$335,MATCH('Journey_time-inputs_1'!$B53,'Journey_time-LA_data'!$B$2:$B$335,0)),"-")</f>
        <v>9.6939820583454708</v>
      </c>
      <c r="E53" s="20">
        <f>_xlfn.IFNA(INDEX('Journey_time-LA_data'!$D$2:$D$335,MATCH('Journey_time-inputs_1'!$B53,'Journey_time-LA_data'!$B$2:$B$335,0)),"-")</f>
        <v>18.2704074878813</v>
      </c>
      <c r="F53" s="20">
        <f>_xlfn.IFNA(INDEX('Journey_time-LA_data'!$E$2:$E$335,MATCH('Journey_time-inputs_1'!$B53,'Journey_time-LA_data'!$B$2:$B$335,0)),"-")</f>
        <v>13.122493908233601</v>
      </c>
    </row>
    <row r="54" spans="1:6" x14ac:dyDescent="0.35">
      <c r="A54" s="5" t="s">
        <v>319</v>
      </c>
      <c r="B54" s="5" t="s">
        <v>320</v>
      </c>
      <c r="C54" s="20">
        <f>_xlfn.IFNA(INDEX('Journey_time-LA_data'!$C$2:$C$335,MATCH('Journey_time-inputs_1'!$B54,'Journey_time-LA_data'!$B$2:$B$335,0)),"-")</f>
        <v>107422</v>
      </c>
      <c r="D54" s="20">
        <f>_xlfn.IFNA(INDEX('Journey_time-LA_data'!$F$2:$F$335,MATCH('Journey_time-inputs_1'!$B54,'Journey_time-LA_data'!$B$2:$B$335,0)),"-")</f>
        <v>11.798240753369001</v>
      </c>
      <c r="E54" s="20">
        <f>_xlfn.IFNA(INDEX('Journey_time-LA_data'!$D$2:$D$335,MATCH('Journey_time-inputs_1'!$B54,'Journey_time-LA_data'!$B$2:$B$335,0)),"-")</f>
        <v>27.137941080878601</v>
      </c>
      <c r="F54" s="20">
        <f>_xlfn.IFNA(INDEX('Journey_time-LA_data'!$E$2:$E$335,MATCH('Journey_time-inputs_1'!$B54,'Journey_time-LA_data'!$B$2:$B$335,0)),"-")</f>
        <v>19.0150686638754</v>
      </c>
    </row>
    <row r="55" spans="1:6" x14ac:dyDescent="0.35">
      <c r="A55" s="5" t="s">
        <v>321</v>
      </c>
      <c r="B55" s="5" t="s">
        <v>322</v>
      </c>
      <c r="C55" s="20">
        <f>_xlfn.IFNA(INDEX('Journey_time-LA_data'!$C$2:$C$335,MATCH('Journey_time-inputs_1'!$B55,'Journey_time-LA_data'!$B$2:$B$335,0)),"-")</f>
        <v>273685</v>
      </c>
      <c r="D55" s="20">
        <f>_xlfn.IFNA(INDEX('Journey_time-LA_data'!$F$2:$F$335,MATCH('Journey_time-inputs_1'!$B55,'Journey_time-LA_data'!$B$2:$B$335,0)),"-")</f>
        <v>13.9320811726648</v>
      </c>
      <c r="E55" s="20">
        <f>_xlfn.IFNA(INDEX('Journey_time-LA_data'!$D$2:$D$335,MATCH('Journey_time-inputs_1'!$B55,'Journey_time-LA_data'!$B$2:$B$335,0)),"-")</f>
        <v>31.728595704357499</v>
      </c>
      <c r="F55" s="20">
        <f>_xlfn.IFNA(INDEX('Journey_time-LA_data'!$E$2:$E$335,MATCH('Journey_time-inputs_1'!$B55,'Journey_time-LA_data'!$B$2:$B$335,0)),"-")</f>
        <v>25.8667025591573</v>
      </c>
    </row>
    <row r="56" spans="1:6" x14ac:dyDescent="0.35">
      <c r="A56" s="5" t="s">
        <v>323</v>
      </c>
      <c r="B56" s="5" t="s">
        <v>324</v>
      </c>
      <c r="C56" s="20">
        <f>_xlfn.IFNA(INDEX('Journey_time-LA_data'!$C$2:$C$335,MATCH('Journey_time-inputs_1'!$B56,'Journey_time-LA_data'!$B$2:$B$335,0)),"-")</f>
        <v>247359</v>
      </c>
      <c r="D56" s="20">
        <f>_xlfn.IFNA(INDEX('Journey_time-LA_data'!$F$2:$F$335,MATCH('Journey_time-inputs_1'!$B56,'Journey_time-LA_data'!$B$2:$B$335,0)),"-")</f>
        <v>15.418531537488301</v>
      </c>
      <c r="E56" s="20">
        <f>_xlfn.IFNA(INDEX('Journey_time-LA_data'!$D$2:$D$335,MATCH('Journey_time-inputs_1'!$B56,'Journey_time-LA_data'!$B$2:$B$335,0)),"-")</f>
        <v>35.992015289877401</v>
      </c>
      <c r="F56" s="20">
        <f>_xlfn.IFNA(INDEX('Journey_time-LA_data'!$E$2:$E$335,MATCH('Journey_time-inputs_1'!$B56,'Journey_time-LA_data'!$B$2:$B$335,0)),"-")</f>
        <v>29.5713351186034</v>
      </c>
    </row>
    <row r="57" spans="1:6" x14ac:dyDescent="0.35">
      <c r="A57" s="5" t="s">
        <v>325</v>
      </c>
      <c r="B57" s="5" t="s">
        <v>326</v>
      </c>
      <c r="C57" s="20">
        <f>_xlfn.IFNA(INDEX('Journey_time-LA_data'!$C$2:$C$335,MATCH('Journey_time-inputs_1'!$B57,'Journey_time-LA_data'!$B$2:$B$335,0)),"-")</f>
        <v>76898</v>
      </c>
      <c r="D57" s="20">
        <f>_xlfn.IFNA(INDEX('Journey_time-LA_data'!$F$2:$F$335,MATCH('Journey_time-inputs_1'!$B57,'Journey_time-LA_data'!$B$2:$B$335,0)),"-")</f>
        <v>12.341649565989</v>
      </c>
      <c r="E57" s="20">
        <f>_xlfn.IFNA(INDEX('Journey_time-LA_data'!$D$2:$D$335,MATCH('Journey_time-inputs_1'!$B57,'Journey_time-LA_data'!$B$2:$B$335,0)),"-")</f>
        <v>25.074773814285098</v>
      </c>
      <c r="F57" s="20">
        <f>_xlfn.IFNA(INDEX('Journey_time-LA_data'!$E$2:$E$335,MATCH('Journey_time-inputs_1'!$B57,'Journey_time-LA_data'!$B$2:$B$335,0)),"-")</f>
        <v>18.932426984035601</v>
      </c>
    </row>
    <row r="58" spans="1:6" x14ac:dyDescent="0.35">
      <c r="A58" s="5" t="s">
        <v>327</v>
      </c>
      <c r="B58" s="5" t="s">
        <v>328</v>
      </c>
      <c r="C58" s="20">
        <f>_xlfn.IFNA(INDEX('Journey_time-LA_data'!$C$2:$C$335,MATCH('Journey_time-inputs_1'!$B58,'Journey_time-LA_data'!$B$2:$B$335,0)),"-")</f>
        <v>84640</v>
      </c>
      <c r="D58" s="20">
        <f>_xlfn.IFNA(INDEX('Journey_time-LA_data'!$F$2:$F$335,MATCH('Journey_time-inputs_1'!$B58,'Journey_time-LA_data'!$B$2:$B$335,0)),"-")</f>
        <v>19.2790920596943</v>
      </c>
      <c r="E58" s="20">
        <f>_xlfn.IFNA(INDEX('Journey_time-LA_data'!$D$2:$D$335,MATCH('Journey_time-inputs_1'!$B58,'Journey_time-LA_data'!$B$2:$B$335,0)),"-")</f>
        <v>39.779974114655403</v>
      </c>
      <c r="F58" s="20">
        <f>_xlfn.IFNA(INDEX('Journey_time-LA_data'!$E$2:$E$335,MATCH('Journey_time-inputs_1'!$B58,'Journey_time-LA_data'!$B$2:$B$335,0)),"-")</f>
        <v>42.920744834043099</v>
      </c>
    </row>
    <row r="59" spans="1:6" x14ac:dyDescent="0.35">
      <c r="A59" s="5" t="s">
        <v>329</v>
      </c>
      <c r="B59" s="5" t="s">
        <v>330</v>
      </c>
      <c r="C59" s="20">
        <f>_xlfn.IFNA(INDEX('Journey_time-LA_data'!$C$2:$C$335,MATCH('Journey_time-inputs_1'!$B59,'Journey_time-LA_data'!$B$2:$B$335,0)),"-")</f>
        <v>86350</v>
      </c>
      <c r="D59" s="20">
        <f>_xlfn.IFNA(INDEX('Journey_time-LA_data'!$F$2:$F$335,MATCH('Journey_time-inputs_1'!$B59,'Journey_time-LA_data'!$B$2:$B$335,0)),"-")</f>
        <v>18.1609279420076</v>
      </c>
      <c r="E59" s="20">
        <f>_xlfn.IFNA(INDEX('Journey_time-LA_data'!$D$2:$D$335,MATCH('Journey_time-inputs_1'!$B59,'Journey_time-LA_data'!$B$2:$B$335,0)),"-")</f>
        <v>37.527121060564099</v>
      </c>
      <c r="F59" s="20">
        <f>_xlfn.IFNA(INDEX('Journey_time-LA_data'!$E$2:$E$335,MATCH('Journey_time-inputs_1'!$B59,'Journey_time-LA_data'!$B$2:$B$335,0)),"-")</f>
        <v>35.416356375760003</v>
      </c>
    </row>
    <row r="60" spans="1:6" x14ac:dyDescent="0.35">
      <c r="A60" s="5" t="s">
        <v>333</v>
      </c>
      <c r="B60" s="5" t="s">
        <v>334</v>
      </c>
      <c r="C60" s="20">
        <f>_xlfn.IFNA(INDEX('Journey_time-LA_data'!$C$2:$C$335,MATCH('Journey_time-inputs_1'!$B60,'Journey_time-LA_data'!$B$2:$B$335,0)),"-")</f>
        <v>7515</v>
      </c>
      <c r="D60" s="20">
        <f>_xlfn.IFNA(INDEX('Journey_time-LA_data'!$F$2:$F$335,MATCH('Journey_time-inputs_1'!$B60,'Journey_time-LA_data'!$B$2:$B$335,0)),"-")</f>
        <v>6.6121915949874097</v>
      </c>
      <c r="E60" s="20">
        <f>_xlfn.IFNA(INDEX('Journey_time-LA_data'!$D$2:$D$335,MATCH('Journey_time-inputs_1'!$B60,'Journey_time-LA_data'!$B$2:$B$335,0)),"-")</f>
        <v>4.1253173761302797</v>
      </c>
      <c r="F60" s="20">
        <f>_xlfn.IFNA(INDEX('Journey_time-LA_data'!$E$2:$E$335,MATCH('Journey_time-inputs_1'!$B60,'Journey_time-LA_data'!$B$2:$B$335,0)),"-")</f>
        <v>6.5071523572473797</v>
      </c>
    </row>
    <row r="61" spans="1:6" x14ac:dyDescent="0.35">
      <c r="A61" s="5" t="s">
        <v>338</v>
      </c>
      <c r="B61" s="5" t="s">
        <v>339</v>
      </c>
      <c r="C61" s="20">
        <f>_xlfn.IFNA(INDEX('Journey_time-LA_data'!$C$2:$C$335,MATCH('Journey_time-inputs_1'!$B61,'Journey_time-LA_data'!$B$2:$B$335,0)),"-")</f>
        <v>142945</v>
      </c>
      <c r="D61" s="20">
        <f>_xlfn.IFNA(INDEX('Journey_time-LA_data'!$F$2:$F$335,MATCH('Journey_time-inputs_1'!$B61,'Journey_time-LA_data'!$B$2:$B$335,0)),"-")</f>
        <v>12.778558122734401</v>
      </c>
      <c r="E61" s="20">
        <f>_xlfn.IFNA(INDEX('Journey_time-LA_data'!$D$2:$D$335,MATCH('Journey_time-inputs_1'!$B61,'Journey_time-LA_data'!$B$2:$B$335,0)),"-")</f>
        <v>22.055240523458401</v>
      </c>
      <c r="F61" s="20">
        <f>_xlfn.IFNA(INDEX('Journey_time-LA_data'!$E$2:$E$335,MATCH('Journey_time-inputs_1'!$B61,'Journey_time-LA_data'!$B$2:$B$335,0)),"-")</f>
        <v>20.145844658274498</v>
      </c>
    </row>
    <row r="62" spans="1:6" x14ac:dyDescent="0.35">
      <c r="A62" s="5" t="s">
        <v>342</v>
      </c>
      <c r="B62" s="5" t="s">
        <v>343</v>
      </c>
      <c r="C62" s="20">
        <f>_xlfn.IFNA(INDEX('Journey_time-LA_data'!$C$2:$C$335,MATCH('Journey_time-inputs_1'!$B62,'Journey_time-LA_data'!$B$2:$B$335,0)),"-")</f>
        <v>49772</v>
      </c>
      <c r="D62" s="20">
        <f>_xlfn.IFNA(INDEX('Journey_time-LA_data'!$F$2:$F$335,MATCH('Journey_time-inputs_1'!$B62,'Journey_time-LA_data'!$B$2:$B$335,0)),"-")</f>
        <v>24.1543840010584</v>
      </c>
      <c r="E62" s="20">
        <f>_xlfn.IFNA(INDEX('Journey_time-LA_data'!$D$2:$D$335,MATCH('Journey_time-inputs_1'!$B62,'Journey_time-LA_data'!$B$2:$B$335,0)),"-")</f>
        <v>93.669792503001204</v>
      </c>
      <c r="F62" s="20">
        <f>_xlfn.IFNA(INDEX('Journey_time-LA_data'!$E$2:$E$335,MATCH('Journey_time-inputs_1'!$B62,'Journey_time-LA_data'!$B$2:$B$335,0)),"-")</f>
        <v>57.316930024232803</v>
      </c>
    </row>
    <row r="63" spans="1:6" x14ac:dyDescent="0.35">
      <c r="A63" s="5" t="s">
        <v>344</v>
      </c>
      <c r="B63" s="5" t="s">
        <v>345</v>
      </c>
      <c r="C63" s="20">
        <f>_xlfn.IFNA(INDEX('Journey_time-LA_data'!$C$2:$C$335,MATCH('Journey_time-inputs_1'!$B63,'Journey_time-LA_data'!$B$2:$B$335,0)),"-")</f>
        <v>409302</v>
      </c>
      <c r="D63" s="20">
        <f>_xlfn.IFNA(INDEX('Journey_time-LA_data'!$F$2:$F$335,MATCH('Journey_time-inputs_1'!$B63,'Journey_time-LA_data'!$B$2:$B$335,0)),"-")</f>
        <v>35.870767220074399</v>
      </c>
      <c r="E63" s="20">
        <f>_xlfn.IFNA(INDEX('Journey_time-LA_data'!$D$2:$D$335,MATCH('Journey_time-inputs_1'!$B63,'Journey_time-LA_data'!$B$2:$B$335,0)),"-")</f>
        <v>63.544535031362699</v>
      </c>
      <c r="F63" s="20">
        <f>_xlfn.IFNA(INDEX('Journey_time-LA_data'!$E$2:$E$335,MATCH('Journey_time-inputs_1'!$B63,'Journey_time-LA_data'!$B$2:$B$335,0)),"-")</f>
        <v>87.291564974385096</v>
      </c>
    </row>
    <row r="64" spans="1:6" x14ac:dyDescent="0.35">
      <c r="A64" s="5" t="s">
        <v>346</v>
      </c>
      <c r="B64" s="5" t="s">
        <v>347</v>
      </c>
      <c r="C64" s="20">
        <f>_xlfn.IFNA(INDEX('Journey_time-LA_data'!$C$2:$C$335,MATCH('Journey_time-inputs_1'!$B64,'Journey_time-LA_data'!$B$2:$B$335,0)),"-")</f>
        <v>64050</v>
      </c>
      <c r="D64" s="20">
        <f>_xlfn.IFNA(INDEX('Journey_time-LA_data'!$F$2:$F$335,MATCH('Journey_time-inputs_1'!$B64,'Journey_time-LA_data'!$B$2:$B$335,0)),"-")</f>
        <v>22.919416995796698</v>
      </c>
      <c r="E64" s="20">
        <f>_xlfn.IFNA(INDEX('Journey_time-LA_data'!$D$2:$D$335,MATCH('Journey_time-inputs_1'!$B64,'Journey_time-LA_data'!$B$2:$B$335,0)),"-")</f>
        <v>52.226928621287598</v>
      </c>
      <c r="F64" s="20">
        <f>_xlfn.IFNA(INDEX('Journey_time-LA_data'!$E$2:$E$335,MATCH('Journey_time-inputs_1'!$B64,'Journey_time-LA_data'!$B$2:$B$335,0)),"-")</f>
        <v>57.0094241908265</v>
      </c>
    </row>
    <row r="65" spans="1:6" x14ac:dyDescent="0.35">
      <c r="A65" s="5" t="s">
        <v>348</v>
      </c>
      <c r="B65" s="5" t="s">
        <v>349</v>
      </c>
      <c r="C65" s="20">
        <f>_xlfn.IFNA(INDEX('Journey_time-LA_data'!$C$2:$C$335,MATCH('Journey_time-inputs_1'!$B65,'Journey_time-LA_data'!$B$2:$B$335,0)),"-")</f>
        <v>390394</v>
      </c>
      <c r="D65" s="20">
        <f>_xlfn.IFNA(INDEX('Journey_time-LA_data'!$F$2:$F$335,MATCH('Journey_time-inputs_1'!$B65,'Journey_time-LA_data'!$B$2:$B$335,0)),"-")</f>
        <v>18.0660149283366</v>
      </c>
      <c r="E65" s="20">
        <f>_xlfn.IFNA(INDEX('Journey_time-LA_data'!$D$2:$D$335,MATCH('Journey_time-inputs_1'!$B65,'Journey_time-LA_data'!$B$2:$B$335,0)),"-")</f>
        <v>34.719082610001301</v>
      </c>
      <c r="F65" s="20">
        <f>_xlfn.IFNA(INDEX('Journey_time-LA_data'!$E$2:$E$335,MATCH('Journey_time-inputs_1'!$B65,'Journey_time-LA_data'!$B$2:$B$335,0)),"-")</f>
        <v>38.285461041963003</v>
      </c>
    </row>
    <row r="66" spans="1:6" x14ac:dyDescent="0.35">
      <c r="A66" s="5" t="s">
        <v>350</v>
      </c>
      <c r="B66" s="5" t="s">
        <v>351</v>
      </c>
      <c r="C66" s="20">
        <f>_xlfn.IFNA(INDEX('Journey_time-LA_data'!$C$2:$C$335,MATCH('Journey_time-inputs_1'!$B66,'Journey_time-LA_data'!$B$2:$B$335,0)),"-")</f>
        <v>275163</v>
      </c>
      <c r="D66" s="20">
        <f>_xlfn.IFNA(INDEX('Journey_time-LA_data'!$F$2:$F$335,MATCH('Journey_time-inputs_1'!$B66,'Journey_time-LA_data'!$B$2:$B$335,0)),"-")</f>
        <v>10.342215352527299</v>
      </c>
      <c r="E66" s="20">
        <f>_xlfn.IFNA(INDEX('Journey_time-LA_data'!$D$2:$D$335,MATCH('Journey_time-inputs_1'!$B66,'Journey_time-LA_data'!$B$2:$B$335,0)),"-")</f>
        <v>18.866630675886299</v>
      </c>
      <c r="F66" s="20">
        <f>_xlfn.IFNA(INDEX('Journey_time-LA_data'!$E$2:$E$335,MATCH('Journey_time-inputs_1'!$B66,'Journey_time-LA_data'!$B$2:$B$335,0)),"-")</f>
        <v>15.0134542855694</v>
      </c>
    </row>
    <row r="67" spans="1:6" x14ac:dyDescent="0.35">
      <c r="A67" s="5" t="s">
        <v>352</v>
      </c>
      <c r="B67" s="5" t="s">
        <v>353</v>
      </c>
      <c r="C67" s="20">
        <f>_xlfn.IFNA(INDEX('Journey_time-LA_data'!$C$2:$C$335,MATCH('Journey_time-inputs_1'!$B67,'Journey_time-LA_data'!$B$2:$B$335,0)),"-")</f>
        <v>40920</v>
      </c>
      <c r="D67" s="20">
        <f>_xlfn.IFNA(INDEX('Journey_time-LA_data'!$F$2:$F$335,MATCH('Journey_time-inputs_1'!$B67,'Journey_time-LA_data'!$B$2:$B$335,0)),"-")</f>
        <v>19.0555014749892</v>
      </c>
      <c r="E67" s="20">
        <f>_xlfn.IFNA(INDEX('Journey_time-LA_data'!$D$2:$D$335,MATCH('Journey_time-inputs_1'!$B67,'Journey_time-LA_data'!$B$2:$B$335,0)),"-")</f>
        <v>38.931004677163799</v>
      </c>
      <c r="F67" s="20">
        <f>_xlfn.IFNA(INDEX('Journey_time-LA_data'!$E$2:$E$335,MATCH('Journey_time-inputs_1'!$B67,'Journey_time-LA_data'!$B$2:$B$335,0)),"-")</f>
        <v>43.556741456388799</v>
      </c>
    </row>
    <row r="68" spans="1:6" x14ac:dyDescent="0.35">
      <c r="A68" s="5" t="s">
        <v>354</v>
      </c>
      <c r="B68" s="5" t="s">
        <v>355</v>
      </c>
      <c r="C68" s="20">
        <f>_xlfn.IFNA(INDEX('Journey_time-LA_data'!$C$2:$C$335,MATCH('Journey_time-inputs_1'!$B68,'Journey_time-LA_data'!$B$2:$B$335,0)),"-")</f>
        <v>80780</v>
      </c>
      <c r="D68" s="20">
        <f>_xlfn.IFNA(INDEX('Journey_time-LA_data'!$F$2:$F$335,MATCH('Journey_time-inputs_1'!$B68,'Journey_time-LA_data'!$B$2:$B$335,0)),"-")</f>
        <v>10.1332807526609</v>
      </c>
      <c r="E68" s="20">
        <f>_xlfn.IFNA(INDEX('Journey_time-LA_data'!$D$2:$D$335,MATCH('Journey_time-inputs_1'!$B68,'Journey_time-LA_data'!$B$2:$B$335,0)),"-")</f>
        <v>20.656233316726301</v>
      </c>
      <c r="F68" s="20">
        <f>_xlfn.IFNA(INDEX('Journey_time-LA_data'!$E$2:$E$335,MATCH('Journey_time-inputs_1'!$B68,'Journey_time-LA_data'!$B$2:$B$335,0)),"-")</f>
        <v>14.033067032139201</v>
      </c>
    </row>
    <row r="69" spans="1:6" x14ac:dyDescent="0.35">
      <c r="A69" s="5" t="s">
        <v>356</v>
      </c>
      <c r="B69" s="5" t="s">
        <v>357</v>
      </c>
      <c r="C69" s="20">
        <f>_xlfn.IFNA(INDEX('Journey_time-LA_data'!$C$2:$C$335,MATCH('Journey_time-inputs_1'!$B69,'Journey_time-LA_data'!$B$2:$B$335,0)),"-")</f>
        <v>276779</v>
      </c>
      <c r="D69" s="20">
        <f>_xlfn.IFNA(INDEX('Journey_time-LA_data'!$F$2:$F$335,MATCH('Journey_time-inputs_1'!$B69,'Journey_time-LA_data'!$B$2:$B$335,0)),"-")</f>
        <v>13.0275073733185</v>
      </c>
      <c r="E69" s="20">
        <f>_xlfn.IFNA(INDEX('Journey_time-LA_data'!$D$2:$D$335,MATCH('Journey_time-inputs_1'!$B69,'Journey_time-LA_data'!$B$2:$B$335,0)),"-")</f>
        <v>25.407543686763901</v>
      </c>
      <c r="F69" s="20">
        <f>_xlfn.IFNA(INDEX('Journey_time-LA_data'!$E$2:$E$335,MATCH('Journey_time-inputs_1'!$B69,'Journey_time-LA_data'!$B$2:$B$335,0)),"-")</f>
        <v>18.8461702712065</v>
      </c>
    </row>
    <row r="70" spans="1:6" x14ac:dyDescent="0.35">
      <c r="A70" s="5" t="s">
        <v>358</v>
      </c>
      <c r="B70" s="5" t="s">
        <v>359</v>
      </c>
      <c r="C70" s="20">
        <f>_xlfn.IFNA(INDEX('Journey_time-LA_data'!$C$2:$C$335,MATCH('Journey_time-inputs_1'!$B70,'Journey_time-LA_data'!$B$2:$B$335,0)),"-")</f>
        <v>110400</v>
      </c>
      <c r="D70" s="20">
        <f>_xlfn.IFNA(INDEX('Journey_time-LA_data'!$F$2:$F$335,MATCH('Journey_time-inputs_1'!$B70,'Journey_time-LA_data'!$B$2:$B$335,0)),"-")</f>
        <v>12.5973832482834</v>
      </c>
      <c r="E70" s="20">
        <f>_xlfn.IFNA(INDEX('Journey_time-LA_data'!$D$2:$D$335,MATCH('Journey_time-inputs_1'!$B70,'Journey_time-LA_data'!$B$2:$B$335,0)),"-")</f>
        <v>23.691873270679199</v>
      </c>
      <c r="F70" s="20">
        <f>_xlfn.IFNA(INDEX('Journey_time-LA_data'!$E$2:$E$335,MATCH('Journey_time-inputs_1'!$B70,'Journey_time-LA_data'!$B$2:$B$335,0)),"-")</f>
        <v>21.685365151015699</v>
      </c>
    </row>
    <row r="71" spans="1:6" x14ac:dyDescent="0.35">
      <c r="A71" s="5" t="s">
        <v>360</v>
      </c>
      <c r="B71" s="5" t="s">
        <v>361</v>
      </c>
      <c r="C71" s="20">
        <f>_xlfn.IFNA(INDEX('Journey_time-LA_data'!$C$2:$C$335,MATCH('Journey_time-inputs_1'!$B71,'Journey_time-LA_data'!$B$2:$B$335,0)),"-")</f>
        <v>76485</v>
      </c>
      <c r="D71" s="20">
        <f>_xlfn.IFNA(INDEX('Journey_time-LA_data'!$F$2:$F$335,MATCH('Journey_time-inputs_1'!$B71,'Journey_time-LA_data'!$B$2:$B$335,0)),"-")</f>
        <v>9.8288755854898202</v>
      </c>
      <c r="E71" s="20">
        <f>_xlfn.IFNA(INDEX('Journey_time-LA_data'!$D$2:$D$335,MATCH('Journey_time-inputs_1'!$B71,'Journey_time-LA_data'!$B$2:$B$335,0)),"-")</f>
        <v>20.138246995049698</v>
      </c>
      <c r="F71" s="20">
        <f>_xlfn.IFNA(INDEX('Journey_time-LA_data'!$E$2:$E$335,MATCH('Journey_time-inputs_1'!$B71,'Journey_time-LA_data'!$B$2:$B$335,0)),"-")</f>
        <v>14.6940578825467</v>
      </c>
    </row>
    <row r="72" spans="1:6" x14ac:dyDescent="0.35">
      <c r="A72" s="5" t="s">
        <v>362</v>
      </c>
      <c r="B72" s="5" t="s">
        <v>363</v>
      </c>
      <c r="C72" s="20">
        <f>_xlfn.IFNA(INDEX('Journey_time-LA_data'!$C$2:$C$335,MATCH('Journey_time-inputs_1'!$B72,'Journey_time-LA_data'!$B$2:$B$335,0)),"-")</f>
        <v>79710</v>
      </c>
      <c r="D72" s="20">
        <f>_xlfn.IFNA(INDEX('Journey_time-LA_data'!$F$2:$F$335,MATCH('Journey_time-inputs_1'!$B72,'Journey_time-LA_data'!$B$2:$B$335,0)),"-")</f>
        <v>13.110559512309299</v>
      </c>
      <c r="E72" s="20">
        <f>_xlfn.IFNA(INDEX('Journey_time-LA_data'!$D$2:$D$335,MATCH('Journey_time-inputs_1'!$B72,'Journey_time-LA_data'!$B$2:$B$335,0)),"-")</f>
        <v>29.428563359819801</v>
      </c>
      <c r="F72" s="20">
        <f>_xlfn.IFNA(INDEX('Journey_time-LA_data'!$E$2:$E$335,MATCH('Journey_time-inputs_1'!$B72,'Journey_time-LA_data'!$B$2:$B$335,0)),"-")</f>
        <v>21.1713770990225</v>
      </c>
    </row>
    <row r="73" spans="1:6" x14ac:dyDescent="0.35">
      <c r="A73" s="5" t="s">
        <v>366</v>
      </c>
      <c r="B73" s="5" t="s">
        <v>367</v>
      </c>
      <c r="C73" s="20">
        <f>_xlfn.IFNA(INDEX('Journey_time-LA_data'!$C$2:$C$335,MATCH('Journey_time-inputs_1'!$B73,'Journey_time-LA_data'!$B$2:$B$335,0)),"-")</f>
        <v>182845</v>
      </c>
      <c r="D73" s="20">
        <f>_xlfn.IFNA(INDEX('Journey_time-LA_data'!$F$2:$F$335,MATCH('Journey_time-inputs_1'!$B73,'Journey_time-LA_data'!$B$2:$B$335,0)),"-")</f>
        <v>10.9616001013204</v>
      </c>
      <c r="E73" s="20">
        <f>_xlfn.IFNA(INDEX('Journey_time-LA_data'!$D$2:$D$335,MATCH('Journey_time-inputs_1'!$B73,'Journey_time-LA_data'!$B$2:$B$335,0)),"-")</f>
        <v>19.443051704663901</v>
      </c>
      <c r="F73" s="20">
        <f>_xlfn.IFNA(INDEX('Journey_time-LA_data'!$E$2:$E$335,MATCH('Journey_time-inputs_1'!$B73,'Journey_time-LA_data'!$B$2:$B$335,0)),"-")</f>
        <v>15.0802810397622</v>
      </c>
    </row>
    <row r="74" spans="1:6" x14ac:dyDescent="0.35">
      <c r="A74" s="5" t="s">
        <v>368</v>
      </c>
      <c r="B74" s="5" t="s">
        <v>369</v>
      </c>
      <c r="C74" s="20">
        <f>_xlfn.IFNA(INDEX('Journey_time-LA_data'!$C$2:$C$335,MATCH('Journey_time-inputs_1'!$B74,'Journey_time-LA_data'!$B$2:$B$335,0)),"-")</f>
        <v>52594</v>
      </c>
      <c r="D74" s="20">
        <f>_xlfn.IFNA(INDEX('Journey_time-LA_data'!$F$2:$F$335,MATCH('Journey_time-inputs_1'!$B74,'Journey_time-LA_data'!$B$2:$B$335,0)),"-")</f>
        <v>30.336957669427701</v>
      </c>
      <c r="E74" s="20">
        <f>_xlfn.IFNA(INDEX('Journey_time-LA_data'!$D$2:$D$335,MATCH('Journey_time-inputs_1'!$B74,'Journey_time-LA_data'!$B$2:$B$335,0)),"-")</f>
        <v>64.264502812226098</v>
      </c>
      <c r="F74" s="20">
        <f>_xlfn.IFNA(INDEX('Journey_time-LA_data'!$E$2:$E$335,MATCH('Journey_time-inputs_1'!$B74,'Journey_time-LA_data'!$B$2:$B$335,0)),"-")</f>
        <v>76.659307857599998</v>
      </c>
    </row>
    <row r="75" spans="1:6" x14ac:dyDescent="0.35">
      <c r="A75" s="5" t="s">
        <v>370</v>
      </c>
      <c r="B75" s="5" t="s">
        <v>371</v>
      </c>
      <c r="C75" s="20">
        <f>_xlfn.IFNA(INDEX('Journey_time-LA_data'!$C$2:$C$335,MATCH('Journey_time-inputs_1'!$B75,'Journey_time-LA_data'!$B$2:$B$335,0)),"-")</f>
        <v>224852</v>
      </c>
      <c r="D75" s="20">
        <f>_xlfn.IFNA(INDEX('Journey_time-LA_data'!$F$2:$F$335,MATCH('Journey_time-inputs_1'!$B75,'Journey_time-LA_data'!$B$2:$B$335,0)),"-")</f>
        <v>15.111413367128</v>
      </c>
      <c r="E75" s="20">
        <f>_xlfn.IFNA(INDEX('Journey_time-LA_data'!$D$2:$D$335,MATCH('Journey_time-inputs_1'!$B75,'Journey_time-LA_data'!$B$2:$B$335,0)),"-")</f>
        <v>31.1526847004248</v>
      </c>
      <c r="F75" s="20">
        <f>_xlfn.IFNA(INDEX('Journey_time-LA_data'!$E$2:$E$335,MATCH('Journey_time-inputs_1'!$B75,'Journey_time-LA_data'!$B$2:$B$335,0)),"-")</f>
        <v>27.947304893035799</v>
      </c>
    </row>
    <row r="76" spans="1:6" x14ac:dyDescent="0.35">
      <c r="A76" s="5" t="s">
        <v>372</v>
      </c>
      <c r="B76" s="5" t="s">
        <v>373</v>
      </c>
      <c r="C76" s="20">
        <f>_xlfn.IFNA(INDEX('Journey_time-LA_data'!$C$2:$C$335,MATCH('Journey_time-inputs_1'!$B76,'Journey_time-LA_data'!$B$2:$B$335,0)),"-")</f>
        <v>300974</v>
      </c>
      <c r="D76" s="20">
        <f>_xlfn.IFNA(INDEX('Journey_time-LA_data'!$F$2:$F$335,MATCH('Journey_time-inputs_1'!$B76,'Journey_time-LA_data'!$B$2:$B$335,0)),"-")</f>
        <v>23.567962153696399</v>
      </c>
      <c r="E76" s="20">
        <f>_xlfn.IFNA(INDEX('Journey_time-LA_data'!$D$2:$D$335,MATCH('Journey_time-inputs_1'!$B76,'Journey_time-LA_data'!$B$2:$B$335,0)),"-")</f>
        <v>50.437470456334999</v>
      </c>
      <c r="F76" s="20">
        <f>_xlfn.IFNA(INDEX('Journey_time-LA_data'!$E$2:$E$335,MATCH('Journey_time-inputs_1'!$B76,'Journey_time-LA_data'!$B$2:$B$335,0)),"-")</f>
        <v>54.914417564376599</v>
      </c>
    </row>
    <row r="77" spans="1:6" x14ac:dyDescent="0.35">
      <c r="A77" s="5" t="s">
        <v>374</v>
      </c>
      <c r="B77" s="5" t="s">
        <v>375</v>
      </c>
      <c r="C77" s="20">
        <f>_xlfn.IFNA(INDEX('Journey_time-LA_data'!$C$2:$C$335,MATCH('Journey_time-inputs_1'!$B77,'Journey_time-LA_data'!$B$2:$B$335,0)),"-")</f>
        <v>85072</v>
      </c>
      <c r="D77" s="20">
        <f>_xlfn.IFNA(INDEX('Journey_time-LA_data'!$F$2:$F$335,MATCH('Journey_time-inputs_1'!$B77,'Journey_time-LA_data'!$B$2:$B$335,0)),"-")</f>
        <v>35.182870182951604</v>
      </c>
      <c r="E77" s="20">
        <f>_xlfn.IFNA(INDEX('Journey_time-LA_data'!$D$2:$D$335,MATCH('Journey_time-inputs_1'!$B77,'Journey_time-LA_data'!$B$2:$B$335,0)),"-")</f>
        <v>57.086263370442197</v>
      </c>
      <c r="F77" s="20">
        <f>_xlfn.IFNA(INDEX('Journey_time-LA_data'!$E$2:$E$335,MATCH('Journey_time-inputs_1'!$B77,'Journey_time-LA_data'!$B$2:$B$335,0)),"-")</f>
        <v>90.901408165272898</v>
      </c>
    </row>
    <row r="78" spans="1:6" x14ac:dyDescent="0.35">
      <c r="A78" s="5" t="s">
        <v>376</v>
      </c>
      <c r="B78" s="5" t="s">
        <v>377</v>
      </c>
      <c r="C78" s="20">
        <f>_xlfn.IFNA(INDEX('Journey_time-LA_data'!$C$2:$C$335,MATCH('Journey_time-inputs_1'!$B78,'Journey_time-LA_data'!$B$2:$B$335,0)),"-")</f>
        <v>227571</v>
      </c>
      <c r="D78" s="20">
        <f>_xlfn.IFNA(INDEX('Journey_time-LA_data'!$F$2:$F$335,MATCH('Journey_time-inputs_1'!$B78,'Journey_time-LA_data'!$B$2:$B$335,0)),"-")</f>
        <v>11.685224463733899</v>
      </c>
      <c r="E78" s="20">
        <f>_xlfn.IFNA(INDEX('Journey_time-LA_data'!$D$2:$D$335,MATCH('Journey_time-inputs_1'!$B78,'Journey_time-LA_data'!$B$2:$B$335,0)),"-")</f>
        <v>24.3553579118845</v>
      </c>
      <c r="F78" s="20">
        <f>_xlfn.IFNA(INDEX('Journey_time-LA_data'!$E$2:$E$335,MATCH('Journey_time-inputs_1'!$B78,'Journey_time-LA_data'!$B$2:$B$335,0)),"-")</f>
        <v>17.334916824947101</v>
      </c>
    </row>
    <row r="79" spans="1:6" x14ac:dyDescent="0.35">
      <c r="A79" s="5" t="s">
        <v>382</v>
      </c>
      <c r="B79" s="5" t="s">
        <v>383</v>
      </c>
      <c r="C79" s="20">
        <f>_xlfn.IFNA(INDEX('Journey_time-LA_data'!$C$2:$C$335,MATCH('Journey_time-inputs_1'!$B79,'Journey_time-LA_data'!$B$2:$B$335,0)),"-")</f>
        <v>246997</v>
      </c>
      <c r="D79" s="20">
        <f>_xlfn.IFNA(INDEX('Journey_time-LA_data'!$F$2:$F$335,MATCH('Journey_time-inputs_1'!$B79,'Journey_time-LA_data'!$B$2:$B$335,0)),"-")</f>
        <v>13.5770068776605</v>
      </c>
      <c r="E79" s="20">
        <f>_xlfn.IFNA(INDEX('Journey_time-LA_data'!$D$2:$D$335,MATCH('Journey_time-inputs_1'!$B79,'Journey_time-LA_data'!$B$2:$B$335,0)),"-")</f>
        <v>27.257130383680899</v>
      </c>
      <c r="F79" s="20">
        <f>_xlfn.IFNA(INDEX('Journey_time-LA_data'!$E$2:$E$335,MATCH('Journey_time-inputs_1'!$B79,'Journey_time-LA_data'!$B$2:$B$335,0)),"-")</f>
        <v>18.617864840477498</v>
      </c>
    </row>
    <row r="80" spans="1:6" x14ac:dyDescent="0.35">
      <c r="A80" s="5" t="s">
        <v>386</v>
      </c>
      <c r="B80" s="5" t="s">
        <v>387</v>
      </c>
      <c r="C80" s="20">
        <f>_xlfn.IFNA(INDEX('Journey_time-LA_data'!$C$2:$C$335,MATCH('Journey_time-inputs_1'!$B80,'Journey_time-LA_data'!$B$2:$B$335,0)),"-")</f>
        <v>63852</v>
      </c>
      <c r="D80" s="20">
        <f>_xlfn.IFNA(INDEX('Journey_time-LA_data'!$F$2:$F$335,MATCH('Journey_time-inputs_1'!$B80,'Journey_time-LA_data'!$B$2:$B$335,0)),"-")</f>
        <v>31.884846492794299</v>
      </c>
      <c r="E80" s="20">
        <f>_xlfn.IFNA(INDEX('Journey_time-LA_data'!$D$2:$D$335,MATCH('Journey_time-inputs_1'!$B80,'Journey_time-LA_data'!$B$2:$B$335,0)),"-")</f>
        <v>70.923572462378601</v>
      </c>
      <c r="F80" s="20">
        <f>_xlfn.IFNA(INDEX('Journey_time-LA_data'!$E$2:$E$335,MATCH('Journey_time-inputs_1'!$B80,'Journey_time-LA_data'!$B$2:$B$335,0)),"-")</f>
        <v>88.529860174686505</v>
      </c>
    </row>
    <row r="81" spans="1:6" x14ac:dyDescent="0.35">
      <c r="A81" s="5" t="s">
        <v>388</v>
      </c>
      <c r="B81" s="5" t="s">
        <v>389</v>
      </c>
      <c r="C81" s="20">
        <f>_xlfn.IFNA(INDEX('Journey_time-LA_data'!$C$2:$C$335,MATCH('Journey_time-inputs_1'!$B81,'Journey_time-LA_data'!$B$2:$B$335,0)),"-")</f>
        <v>101100</v>
      </c>
      <c r="D81" s="20">
        <f>_xlfn.IFNA(INDEX('Journey_time-LA_data'!$F$2:$F$335,MATCH('Journey_time-inputs_1'!$B81,'Journey_time-LA_data'!$B$2:$B$335,0)),"-")</f>
        <v>27.3720543084866</v>
      </c>
      <c r="E81" s="20">
        <f>_xlfn.IFNA(INDEX('Journey_time-LA_data'!$D$2:$D$335,MATCH('Journey_time-inputs_1'!$B81,'Journey_time-LA_data'!$B$2:$B$335,0)),"-")</f>
        <v>55.196848017978397</v>
      </c>
      <c r="F81" s="20">
        <f>_xlfn.IFNA(INDEX('Journey_time-LA_data'!$E$2:$E$335,MATCH('Journey_time-inputs_1'!$B81,'Journey_time-LA_data'!$B$2:$B$335,0)),"-")</f>
        <v>64.673532735596297</v>
      </c>
    </row>
    <row r="82" spans="1:6" x14ac:dyDescent="0.35">
      <c r="A82" s="5" t="s">
        <v>392</v>
      </c>
      <c r="B82" s="5" t="s">
        <v>393</v>
      </c>
      <c r="C82" s="20">
        <f>_xlfn.IFNA(INDEX('Journey_time-LA_data'!$C$2:$C$335,MATCH('Journey_time-inputs_1'!$B82,'Journey_time-LA_data'!$B$2:$B$335,0)),"-")</f>
        <v>86505</v>
      </c>
      <c r="D82" s="20">
        <f>_xlfn.IFNA(INDEX('Journey_time-LA_data'!$F$2:$F$335,MATCH('Journey_time-inputs_1'!$B82,'Journey_time-LA_data'!$B$2:$B$335,0)),"-")</f>
        <v>26.236264633111201</v>
      </c>
      <c r="E82" s="20">
        <f>_xlfn.IFNA(INDEX('Journey_time-LA_data'!$D$2:$D$335,MATCH('Journey_time-inputs_1'!$B82,'Journey_time-LA_data'!$B$2:$B$335,0)),"-")</f>
        <v>58.839406073274603</v>
      </c>
      <c r="F82" s="20">
        <f>_xlfn.IFNA(INDEX('Journey_time-LA_data'!$E$2:$E$335,MATCH('Journey_time-inputs_1'!$B82,'Journey_time-LA_data'!$B$2:$B$335,0)),"-")</f>
        <v>76.148658154252104</v>
      </c>
    </row>
    <row r="83" spans="1:6" x14ac:dyDescent="0.35">
      <c r="A83" s="5" t="s">
        <v>394</v>
      </c>
      <c r="B83" s="5" t="s">
        <v>395</v>
      </c>
      <c r="C83" s="20">
        <f>_xlfn.IFNA(INDEX('Journey_time-LA_data'!$C$2:$C$335,MATCH('Journey_time-inputs_1'!$B83,'Journey_time-LA_data'!$B$2:$B$335,0)),"-")</f>
        <v>107554</v>
      </c>
      <c r="D83" s="20">
        <f>_xlfn.IFNA(INDEX('Journey_time-LA_data'!$F$2:$F$335,MATCH('Journey_time-inputs_1'!$B83,'Journey_time-LA_data'!$B$2:$B$335,0)),"-")</f>
        <v>16.341283170762399</v>
      </c>
      <c r="E83" s="20">
        <f>_xlfn.IFNA(INDEX('Journey_time-LA_data'!$D$2:$D$335,MATCH('Journey_time-inputs_1'!$B83,'Journey_time-LA_data'!$B$2:$B$335,0)),"-")</f>
        <v>33.723694777736803</v>
      </c>
      <c r="F83" s="20">
        <f>_xlfn.IFNA(INDEX('Journey_time-LA_data'!$E$2:$E$335,MATCH('Journey_time-inputs_1'!$B83,'Journey_time-LA_data'!$B$2:$B$335,0)),"-")</f>
        <v>31.0943802043017</v>
      </c>
    </row>
    <row r="84" spans="1:6" x14ac:dyDescent="0.35">
      <c r="A84" s="5" t="s">
        <v>396</v>
      </c>
      <c r="B84" s="5" t="s">
        <v>397</v>
      </c>
      <c r="C84" s="20">
        <f>_xlfn.IFNA(INDEX('Journey_time-LA_data'!$C$2:$C$335,MATCH('Journey_time-inputs_1'!$B84,'Journey_time-LA_data'!$B$2:$B$335,0)),"-")</f>
        <v>101436</v>
      </c>
      <c r="D84" s="20">
        <f>_xlfn.IFNA(INDEX('Journey_time-LA_data'!$F$2:$F$335,MATCH('Journey_time-inputs_1'!$B84,'Journey_time-LA_data'!$B$2:$B$335,0)),"-")</f>
        <v>56.508951130140503</v>
      </c>
      <c r="E84" s="20">
        <f>_xlfn.IFNA(INDEX('Journey_time-LA_data'!$D$2:$D$335,MATCH('Journey_time-inputs_1'!$B84,'Journey_time-LA_data'!$B$2:$B$335,0)),"-")</f>
        <v>94.808879029699597</v>
      </c>
      <c r="F84" s="20">
        <f>_xlfn.IFNA(INDEX('Journey_time-LA_data'!$E$2:$E$335,MATCH('Journey_time-inputs_1'!$B84,'Journey_time-LA_data'!$B$2:$B$335,0)),"-")</f>
        <v>110.00223427634199</v>
      </c>
    </row>
    <row r="85" spans="1:6" x14ac:dyDescent="0.35">
      <c r="A85" s="5" t="s">
        <v>402</v>
      </c>
      <c r="B85" s="5" t="s">
        <v>403</v>
      </c>
      <c r="C85" s="20">
        <f>_xlfn.IFNA(INDEX('Journey_time-LA_data'!$C$2:$C$335,MATCH('Journey_time-inputs_1'!$B85,'Journey_time-LA_data'!$B$2:$B$335,0)),"-")</f>
        <v>244899</v>
      </c>
      <c r="D85" s="20">
        <f>_xlfn.IFNA(INDEX('Journey_time-LA_data'!$F$2:$F$335,MATCH('Journey_time-inputs_1'!$B85,'Journey_time-LA_data'!$B$2:$B$335,0)),"-")</f>
        <v>26.688326124643599</v>
      </c>
      <c r="E85" s="20">
        <f>_xlfn.IFNA(INDEX('Journey_time-LA_data'!$D$2:$D$335,MATCH('Journey_time-inputs_1'!$B85,'Journey_time-LA_data'!$B$2:$B$335,0)),"-")</f>
        <v>50.2156016348778</v>
      </c>
      <c r="F85" s="20">
        <f>_xlfn.IFNA(INDEX('Journey_time-LA_data'!$E$2:$E$335,MATCH('Journey_time-inputs_1'!$B85,'Journey_time-LA_data'!$B$2:$B$335,0)),"-")</f>
        <v>66.003337458822699</v>
      </c>
    </row>
    <row r="86" spans="1:6" x14ac:dyDescent="0.35">
      <c r="A86" s="5" t="s">
        <v>404</v>
      </c>
      <c r="B86" s="5" t="s">
        <v>405</v>
      </c>
      <c r="C86" s="20">
        <f>_xlfn.IFNA(INDEX('Journey_time-LA_data'!$C$2:$C$335,MATCH('Journey_time-inputs_1'!$B86,'Journey_time-LA_data'!$B$2:$B$335,0)),"-")</f>
        <v>85693</v>
      </c>
      <c r="D86" s="20">
        <f>_xlfn.IFNA(INDEX('Journey_time-LA_data'!$F$2:$F$335,MATCH('Journey_time-inputs_1'!$B86,'Journey_time-LA_data'!$B$2:$B$335,0)),"-")</f>
        <v>15.244345065460699</v>
      </c>
      <c r="E86" s="20">
        <f>_xlfn.IFNA(INDEX('Journey_time-LA_data'!$D$2:$D$335,MATCH('Journey_time-inputs_1'!$B86,'Journey_time-LA_data'!$B$2:$B$335,0)),"-")</f>
        <v>32.813255424622902</v>
      </c>
      <c r="F86" s="20">
        <f>_xlfn.IFNA(INDEX('Journey_time-LA_data'!$E$2:$E$335,MATCH('Journey_time-inputs_1'!$B86,'Journey_time-LA_data'!$B$2:$B$335,0)),"-")</f>
        <v>33.047378693229298</v>
      </c>
    </row>
    <row r="87" spans="1:6" x14ac:dyDescent="0.35">
      <c r="A87" s="5" t="s">
        <v>406</v>
      </c>
      <c r="B87" s="5" t="s">
        <v>407</v>
      </c>
      <c r="C87" s="20" t="str">
        <f>_xlfn.IFNA(INDEX('Journey_time-LA_data'!$C$2:$C$335,MATCH('Journey_time-inputs_1'!$B87,'Journey_time-LA_data'!$B$2:$B$335,0)),"-")</f>
        <v>-</v>
      </c>
      <c r="D87" s="20" t="str">
        <f>_xlfn.IFNA(INDEX('Journey_time-LA_data'!$F$2:$F$335,MATCH('Journey_time-inputs_1'!$B87,'Journey_time-LA_data'!$B$2:$B$335,0)),"-")</f>
        <v>-</v>
      </c>
      <c r="E87" s="20" t="str">
        <f>_xlfn.IFNA(INDEX('Journey_time-LA_data'!$D$2:$D$335,MATCH('Journey_time-inputs_1'!$B87,'Journey_time-LA_data'!$B$2:$B$335,0)),"-")</f>
        <v>-</v>
      </c>
      <c r="F87" s="20" t="str">
        <f>_xlfn.IFNA(INDEX('Journey_time-LA_data'!$E$2:$E$335,MATCH('Journey_time-inputs_1'!$B87,'Journey_time-LA_data'!$B$2:$B$335,0)),"-")</f>
        <v>-</v>
      </c>
    </row>
    <row r="88" spans="1:6" x14ac:dyDescent="0.35">
      <c r="A88" s="5" t="s">
        <v>408</v>
      </c>
      <c r="B88" s="5" t="s">
        <v>409</v>
      </c>
      <c r="C88" s="20">
        <f>_xlfn.IFNA(INDEX('Journey_time-LA_data'!$C$2:$C$335,MATCH('Journey_time-inputs_1'!$B88,'Journey_time-LA_data'!$B$2:$B$335,0)),"-")</f>
        <v>72740</v>
      </c>
      <c r="D88" s="20">
        <f>_xlfn.IFNA(INDEX('Journey_time-LA_data'!$F$2:$F$335,MATCH('Journey_time-inputs_1'!$B88,'Journey_time-LA_data'!$B$2:$B$335,0)),"-")</f>
        <v>40.187635915922499</v>
      </c>
      <c r="E88" s="20">
        <f>_xlfn.IFNA(INDEX('Journey_time-LA_data'!$D$2:$D$335,MATCH('Journey_time-inputs_1'!$B88,'Journey_time-LA_data'!$B$2:$B$335,0)),"-")</f>
        <v>70.554618743307003</v>
      </c>
      <c r="F88" s="20">
        <f>_xlfn.IFNA(INDEX('Journey_time-LA_data'!$E$2:$E$335,MATCH('Journey_time-inputs_1'!$B88,'Journey_time-LA_data'!$B$2:$B$335,0)),"-")</f>
        <v>119.736021156825</v>
      </c>
    </row>
    <row r="89" spans="1:6" x14ac:dyDescent="0.35">
      <c r="A89" s="5" t="s">
        <v>410</v>
      </c>
      <c r="B89" s="5" t="s">
        <v>411</v>
      </c>
      <c r="C89" s="20">
        <f>_xlfn.IFNA(INDEX('Journey_time-LA_data'!$C$2:$C$335,MATCH('Journey_time-inputs_1'!$B89,'Journey_time-LA_data'!$B$2:$B$335,0)),"-")</f>
        <v>95596</v>
      </c>
      <c r="D89" s="20">
        <f>_xlfn.IFNA(INDEX('Journey_time-LA_data'!$F$2:$F$335,MATCH('Journey_time-inputs_1'!$B89,'Journey_time-LA_data'!$B$2:$B$335,0)),"-")</f>
        <v>13.6482733692094</v>
      </c>
      <c r="E89" s="20">
        <f>_xlfn.IFNA(INDEX('Journey_time-LA_data'!$D$2:$D$335,MATCH('Journey_time-inputs_1'!$B89,'Journey_time-LA_data'!$B$2:$B$335,0)),"-")</f>
        <v>25.4350576225577</v>
      </c>
      <c r="F89" s="20">
        <f>_xlfn.IFNA(INDEX('Journey_time-LA_data'!$E$2:$E$335,MATCH('Journey_time-inputs_1'!$B89,'Journey_time-LA_data'!$B$2:$B$335,0)),"-")</f>
        <v>21.155972335108</v>
      </c>
    </row>
    <row r="90" spans="1:6" x14ac:dyDescent="0.35">
      <c r="A90" s="5" t="s">
        <v>412</v>
      </c>
      <c r="B90" s="5" t="s">
        <v>413</v>
      </c>
      <c r="C90" s="20">
        <f>_xlfn.IFNA(INDEX('Journey_time-LA_data'!$C$2:$C$335,MATCH('Journey_time-inputs_1'!$B90,'Journey_time-LA_data'!$B$2:$B$335,0)),"-")</f>
        <v>38712</v>
      </c>
      <c r="D90" s="20">
        <f>_xlfn.IFNA(INDEX('Journey_time-LA_data'!$F$2:$F$335,MATCH('Journey_time-inputs_1'!$B90,'Journey_time-LA_data'!$B$2:$B$335,0)),"-")</f>
        <v>36.6555647751496</v>
      </c>
      <c r="E90" s="20">
        <f>_xlfn.IFNA(INDEX('Journey_time-LA_data'!$D$2:$D$335,MATCH('Journey_time-inputs_1'!$B90,'Journey_time-LA_data'!$B$2:$B$335,0)),"-")</f>
        <v>78.234846396790104</v>
      </c>
      <c r="F90" s="20">
        <f>_xlfn.IFNA(INDEX('Journey_time-LA_data'!$E$2:$E$335,MATCH('Journey_time-inputs_1'!$B90,'Journey_time-LA_data'!$B$2:$B$335,0)),"-")</f>
        <v>110.889376027201</v>
      </c>
    </row>
    <row r="91" spans="1:6" x14ac:dyDescent="0.35">
      <c r="A91" s="5" t="s">
        <v>414</v>
      </c>
      <c r="B91" s="5" t="s">
        <v>415</v>
      </c>
      <c r="C91" s="20">
        <f>_xlfn.IFNA(INDEX('Journey_time-LA_data'!$C$2:$C$335,MATCH('Journey_time-inputs_1'!$B91,'Journey_time-LA_data'!$B$2:$B$335,0)),"-")</f>
        <v>93686</v>
      </c>
      <c r="D91" s="20">
        <f>_xlfn.IFNA(INDEX('Journey_time-LA_data'!$F$2:$F$335,MATCH('Journey_time-inputs_1'!$B91,'Journey_time-LA_data'!$B$2:$B$335,0)),"-")</f>
        <v>16.4346520261353</v>
      </c>
      <c r="E91" s="20">
        <f>_xlfn.IFNA(INDEX('Journey_time-LA_data'!$D$2:$D$335,MATCH('Journey_time-inputs_1'!$B91,'Journey_time-LA_data'!$B$2:$B$335,0)),"-")</f>
        <v>32.271071444683997</v>
      </c>
      <c r="F91" s="20">
        <f>_xlfn.IFNA(INDEX('Journey_time-LA_data'!$E$2:$E$335,MATCH('Journey_time-inputs_1'!$B91,'Journey_time-LA_data'!$B$2:$B$335,0)),"-")</f>
        <v>25.522537836615101</v>
      </c>
    </row>
    <row r="92" spans="1:6" x14ac:dyDescent="0.35">
      <c r="A92" s="5" t="s">
        <v>416</v>
      </c>
      <c r="B92" s="5" t="s">
        <v>417</v>
      </c>
      <c r="C92" s="20">
        <f>_xlfn.IFNA(INDEX('Journey_time-LA_data'!$C$2:$C$335,MATCH('Journey_time-inputs_1'!$B92,'Journey_time-LA_data'!$B$2:$B$335,0)),"-")</f>
        <v>236358</v>
      </c>
      <c r="D92" s="20">
        <f>_xlfn.IFNA(INDEX('Journey_time-LA_data'!$F$2:$F$335,MATCH('Journey_time-inputs_1'!$B92,'Journey_time-LA_data'!$B$2:$B$335,0)),"-")</f>
        <v>12.4728482181986</v>
      </c>
      <c r="E92" s="20">
        <f>_xlfn.IFNA(INDEX('Journey_time-LA_data'!$D$2:$D$335,MATCH('Journey_time-inputs_1'!$B92,'Journey_time-LA_data'!$B$2:$B$335,0)),"-")</f>
        <v>26.530366451786101</v>
      </c>
      <c r="F92" s="20">
        <f>_xlfn.IFNA(INDEX('Journey_time-LA_data'!$E$2:$E$335,MATCH('Journey_time-inputs_1'!$B92,'Journey_time-LA_data'!$B$2:$B$335,0)),"-")</f>
        <v>17.631755163430299</v>
      </c>
    </row>
    <row r="93" spans="1:6" x14ac:dyDescent="0.35">
      <c r="A93" s="5" t="s">
        <v>418</v>
      </c>
      <c r="B93" s="5" t="s">
        <v>419</v>
      </c>
      <c r="C93" s="20">
        <f>_xlfn.IFNA(INDEX('Journey_time-LA_data'!$C$2:$C$335,MATCH('Journey_time-inputs_1'!$B93,'Journey_time-LA_data'!$B$2:$B$335,0)),"-")</f>
        <v>94109</v>
      </c>
      <c r="D93" s="20">
        <f>_xlfn.IFNA(INDEX('Journey_time-LA_data'!$F$2:$F$335,MATCH('Journey_time-inputs_1'!$B93,'Journey_time-LA_data'!$B$2:$B$335,0)),"-")</f>
        <v>16.136665279716901</v>
      </c>
      <c r="E93" s="20">
        <f>_xlfn.IFNA(INDEX('Journey_time-LA_data'!$D$2:$D$335,MATCH('Journey_time-inputs_1'!$B93,'Journey_time-LA_data'!$B$2:$B$335,0)),"-")</f>
        <v>32.325174511855302</v>
      </c>
      <c r="F93" s="20">
        <f>_xlfn.IFNA(INDEX('Journey_time-LA_data'!$E$2:$E$335,MATCH('Journey_time-inputs_1'!$B93,'Journey_time-LA_data'!$B$2:$B$335,0)),"-")</f>
        <v>26.974968717929901</v>
      </c>
    </row>
    <row r="94" spans="1:6" x14ac:dyDescent="0.35">
      <c r="A94" s="5" t="s">
        <v>420</v>
      </c>
      <c r="B94" s="5" t="s">
        <v>421</v>
      </c>
      <c r="C94" s="20">
        <f>_xlfn.IFNA(INDEX('Journey_time-LA_data'!$C$2:$C$335,MATCH('Journey_time-inputs_1'!$B94,'Journey_time-LA_data'!$B$2:$B$335,0)),"-")</f>
        <v>56743</v>
      </c>
      <c r="D94" s="20">
        <f>_xlfn.IFNA(INDEX('Journey_time-LA_data'!$F$2:$F$335,MATCH('Journey_time-inputs_1'!$B94,'Journey_time-LA_data'!$B$2:$B$335,0)),"-")</f>
        <v>12.411704190080799</v>
      </c>
      <c r="E94" s="20">
        <f>_xlfn.IFNA(INDEX('Journey_time-LA_data'!$D$2:$D$335,MATCH('Journey_time-inputs_1'!$B94,'Journey_time-LA_data'!$B$2:$B$335,0)),"-")</f>
        <v>19.142081004411502</v>
      </c>
      <c r="F94" s="20">
        <f>_xlfn.IFNA(INDEX('Journey_time-LA_data'!$E$2:$E$335,MATCH('Journey_time-inputs_1'!$B94,'Journey_time-LA_data'!$B$2:$B$335,0)),"-")</f>
        <v>15.412760162896401</v>
      </c>
    </row>
    <row r="95" spans="1:6" x14ac:dyDescent="0.35">
      <c r="A95" s="5" t="s">
        <v>422</v>
      </c>
      <c r="B95" s="5" t="s">
        <v>423</v>
      </c>
      <c r="C95" s="20">
        <f>_xlfn.IFNA(INDEX('Journey_time-LA_data'!$C$2:$C$335,MATCH('Journey_time-inputs_1'!$B95,'Journey_time-LA_data'!$B$2:$B$335,0)),"-")</f>
        <v>83525</v>
      </c>
      <c r="D95" s="20">
        <f>_xlfn.IFNA(INDEX('Journey_time-LA_data'!$F$2:$F$335,MATCH('Journey_time-inputs_1'!$B95,'Journey_time-LA_data'!$B$2:$B$335,0)),"-")</f>
        <v>20.7086616261724</v>
      </c>
      <c r="E95" s="20">
        <f>_xlfn.IFNA(INDEX('Journey_time-LA_data'!$D$2:$D$335,MATCH('Journey_time-inputs_1'!$B95,'Journey_time-LA_data'!$B$2:$B$335,0)),"-")</f>
        <v>38.666884038446199</v>
      </c>
      <c r="F95" s="20">
        <f>_xlfn.IFNA(INDEX('Journey_time-LA_data'!$E$2:$E$335,MATCH('Journey_time-inputs_1'!$B95,'Journey_time-LA_data'!$B$2:$B$335,0)),"-")</f>
        <v>38.739907207768802</v>
      </c>
    </row>
    <row r="96" spans="1:6" x14ac:dyDescent="0.35">
      <c r="A96" s="5" t="s">
        <v>424</v>
      </c>
      <c r="B96" s="5" t="s">
        <v>425</v>
      </c>
      <c r="C96" s="20">
        <f>_xlfn.IFNA(INDEX('Journey_time-LA_data'!$C$2:$C$335,MATCH('Journey_time-inputs_1'!$B96,'Journey_time-LA_data'!$B$2:$B$335,0)),"-")</f>
        <v>100739</v>
      </c>
      <c r="D96" s="20">
        <f>_xlfn.IFNA(INDEX('Journey_time-LA_data'!$F$2:$F$335,MATCH('Journey_time-inputs_1'!$B96,'Journey_time-LA_data'!$B$2:$B$335,0)),"-")</f>
        <v>8.9348424129817197</v>
      </c>
      <c r="E96" s="20">
        <f>_xlfn.IFNA(INDEX('Journey_time-LA_data'!$D$2:$D$335,MATCH('Journey_time-inputs_1'!$B96,'Journey_time-LA_data'!$B$2:$B$335,0)),"-")</f>
        <v>16.118916810072999</v>
      </c>
      <c r="F96" s="20">
        <f>_xlfn.IFNA(INDEX('Journey_time-LA_data'!$E$2:$E$335,MATCH('Journey_time-inputs_1'!$B96,'Journey_time-LA_data'!$B$2:$B$335,0)),"-")</f>
        <v>11.638335934543401</v>
      </c>
    </row>
    <row r="97" spans="1:6" x14ac:dyDescent="0.35">
      <c r="A97" s="5" t="s">
        <v>428</v>
      </c>
      <c r="B97" s="5" t="s">
        <v>429</v>
      </c>
      <c r="C97" s="20">
        <f>_xlfn.IFNA(INDEX('Journey_time-LA_data'!$C$2:$C$335,MATCH('Journey_time-inputs_1'!$B97,'Journey_time-LA_data'!$B$2:$B$335,0)),"-")</f>
        <v>83315</v>
      </c>
      <c r="D97" s="20">
        <f>_xlfn.IFNA(INDEX('Journey_time-LA_data'!$F$2:$F$335,MATCH('Journey_time-inputs_1'!$B97,'Journey_time-LA_data'!$B$2:$B$335,0)),"-")</f>
        <v>13.448801299932301</v>
      </c>
      <c r="E97" s="20">
        <f>_xlfn.IFNA(INDEX('Journey_time-LA_data'!$D$2:$D$335,MATCH('Journey_time-inputs_1'!$B97,'Journey_time-LA_data'!$B$2:$B$335,0)),"-")</f>
        <v>30.2363449497898</v>
      </c>
      <c r="F97" s="20">
        <f>_xlfn.IFNA(INDEX('Journey_time-LA_data'!$E$2:$E$335,MATCH('Journey_time-inputs_1'!$B97,'Journey_time-LA_data'!$B$2:$B$335,0)),"-")</f>
        <v>21.137419821813499</v>
      </c>
    </row>
    <row r="98" spans="1:6" x14ac:dyDescent="0.35">
      <c r="A98" s="5" t="s">
        <v>430</v>
      </c>
      <c r="B98" s="5" t="s">
        <v>431</v>
      </c>
      <c r="C98" s="20">
        <f>_xlfn.IFNA(INDEX('Journey_time-LA_data'!$C$2:$C$335,MATCH('Journey_time-inputs_1'!$B98,'Journey_time-LA_data'!$B$2:$B$335,0)),"-")</f>
        <v>72787</v>
      </c>
      <c r="D98" s="20">
        <f>_xlfn.IFNA(INDEX('Journey_time-LA_data'!$F$2:$F$335,MATCH('Journey_time-inputs_1'!$B98,'Journey_time-LA_data'!$B$2:$B$335,0)),"-")</f>
        <v>21.289981562759799</v>
      </c>
      <c r="E98" s="20">
        <f>_xlfn.IFNA(INDEX('Journey_time-LA_data'!$D$2:$D$335,MATCH('Journey_time-inputs_1'!$B98,'Journey_time-LA_data'!$B$2:$B$335,0)),"-")</f>
        <v>47.985771281862</v>
      </c>
      <c r="F98" s="20">
        <f>_xlfn.IFNA(INDEX('Journey_time-LA_data'!$E$2:$E$335,MATCH('Journey_time-inputs_1'!$B98,'Journey_time-LA_data'!$B$2:$B$335,0)),"-")</f>
        <v>50.061507912708798</v>
      </c>
    </row>
    <row r="99" spans="1:6" x14ac:dyDescent="0.35">
      <c r="A99" s="5" t="s">
        <v>436</v>
      </c>
      <c r="B99" s="5" t="s">
        <v>1022</v>
      </c>
      <c r="C99" s="20">
        <f>_xlfn.IFNA(INDEX('Journey_time-LA_data'!$C$2:$C$335,MATCH('Journey_time-inputs_1'!$B99,'Journey_time-LA_data'!$B$2:$B$335,0)),"-")</f>
        <v>81269</v>
      </c>
      <c r="D99" s="20">
        <f>_xlfn.IFNA(INDEX('Journey_time-LA_data'!$F$2:$F$335,MATCH('Journey_time-inputs_1'!$B99,'Journey_time-LA_data'!$B$2:$B$335,0)),"-")</f>
        <v>26.705864590492698</v>
      </c>
      <c r="E99" s="20">
        <f>_xlfn.IFNA(INDEX('Journey_time-LA_data'!$D$2:$D$335,MATCH('Journey_time-inputs_1'!$B99,'Journey_time-LA_data'!$B$2:$B$335,0)),"-")</f>
        <v>52.7594681630803</v>
      </c>
      <c r="F99" s="20">
        <f>_xlfn.IFNA(INDEX('Journey_time-LA_data'!$E$2:$E$335,MATCH('Journey_time-inputs_1'!$B99,'Journey_time-LA_data'!$B$2:$B$335,0)),"-")</f>
        <v>82.563735073684597</v>
      </c>
    </row>
    <row r="100" spans="1:6" x14ac:dyDescent="0.35">
      <c r="A100" s="5" t="s">
        <v>438</v>
      </c>
      <c r="B100" s="5" t="s">
        <v>439</v>
      </c>
      <c r="C100" s="20">
        <f>_xlfn.IFNA(INDEX('Journey_time-LA_data'!$C$2:$C$335,MATCH('Journey_time-inputs_1'!$B100,'Journey_time-LA_data'!$B$2:$B$335,0)),"-")</f>
        <v>63026</v>
      </c>
      <c r="D100" s="20">
        <f>_xlfn.IFNA(INDEX('Journey_time-LA_data'!$F$2:$F$335,MATCH('Journey_time-inputs_1'!$B100,'Journey_time-LA_data'!$B$2:$B$335,0)),"-")</f>
        <v>36.576382507347503</v>
      </c>
      <c r="E100" s="20">
        <f>_xlfn.IFNA(INDEX('Journey_time-LA_data'!$D$2:$D$335,MATCH('Journey_time-inputs_1'!$B100,'Journey_time-LA_data'!$B$2:$B$335,0)),"-")</f>
        <v>69.895294150989002</v>
      </c>
      <c r="F100" s="20">
        <f>_xlfn.IFNA(INDEX('Journey_time-LA_data'!$E$2:$E$335,MATCH('Journey_time-inputs_1'!$B100,'Journey_time-LA_data'!$B$2:$B$335,0)),"-")</f>
        <v>95.515068340849297</v>
      </c>
    </row>
    <row r="101" spans="1:6" x14ac:dyDescent="0.35">
      <c r="A101" s="5" t="s">
        <v>440</v>
      </c>
      <c r="B101" s="5" t="s">
        <v>441</v>
      </c>
      <c r="C101" s="20">
        <f>_xlfn.IFNA(INDEX('Journey_time-LA_data'!$C$2:$C$335,MATCH('Journey_time-inputs_1'!$B101,'Journey_time-LA_data'!$B$2:$B$335,0)),"-")</f>
        <v>57549</v>
      </c>
      <c r="D101" s="20">
        <f>_xlfn.IFNA(INDEX('Journey_time-LA_data'!$F$2:$F$335,MATCH('Journey_time-inputs_1'!$B101,'Journey_time-LA_data'!$B$2:$B$335,0)),"-")</f>
        <v>15.961885748270999</v>
      </c>
      <c r="E101" s="20">
        <f>_xlfn.IFNA(INDEX('Journey_time-LA_data'!$D$2:$D$335,MATCH('Journey_time-inputs_1'!$B101,'Journey_time-LA_data'!$B$2:$B$335,0)),"-")</f>
        <v>29.416384950591699</v>
      </c>
      <c r="F101" s="20">
        <f>_xlfn.IFNA(INDEX('Journey_time-LA_data'!$E$2:$E$335,MATCH('Journey_time-inputs_1'!$B101,'Journey_time-LA_data'!$B$2:$B$335,0)),"-")</f>
        <v>30.3463586808477</v>
      </c>
    </row>
    <row r="102" spans="1:6" x14ac:dyDescent="0.35">
      <c r="A102" s="5" t="s">
        <v>442</v>
      </c>
      <c r="B102" s="5" t="s">
        <v>443</v>
      </c>
      <c r="C102" s="20">
        <f>_xlfn.IFNA(INDEX('Journey_time-LA_data'!$C$2:$C$335,MATCH('Journey_time-inputs_1'!$B102,'Journey_time-LA_data'!$B$2:$B$335,0)),"-")</f>
        <v>148295</v>
      </c>
      <c r="D102" s="20">
        <f>_xlfn.IFNA(INDEX('Journey_time-LA_data'!$F$2:$F$335,MATCH('Journey_time-inputs_1'!$B102,'Journey_time-LA_data'!$B$2:$B$335,0)),"-")</f>
        <v>10.536223864448401</v>
      </c>
      <c r="E102" s="20">
        <f>_xlfn.IFNA(INDEX('Journey_time-LA_data'!$D$2:$D$335,MATCH('Journey_time-inputs_1'!$B102,'Journey_time-LA_data'!$B$2:$B$335,0)),"-")</f>
        <v>19.958643507691701</v>
      </c>
      <c r="F102" s="20">
        <f>_xlfn.IFNA(INDEX('Journey_time-LA_data'!$E$2:$E$335,MATCH('Journey_time-inputs_1'!$B102,'Journey_time-LA_data'!$B$2:$B$335,0)),"-")</f>
        <v>16.7077157448193</v>
      </c>
    </row>
    <row r="103" spans="1:6" x14ac:dyDescent="0.35">
      <c r="A103" s="5" t="s">
        <v>444</v>
      </c>
      <c r="B103" s="5" t="s">
        <v>445</v>
      </c>
      <c r="C103" s="20">
        <f>_xlfn.IFNA(INDEX('Journey_time-LA_data'!$C$2:$C$335,MATCH('Journey_time-inputs_1'!$B103,'Journey_time-LA_data'!$B$2:$B$335,0)),"-")</f>
        <v>85514</v>
      </c>
      <c r="D103" s="20">
        <f>_xlfn.IFNA(INDEX('Journey_time-LA_data'!$F$2:$F$335,MATCH('Journey_time-inputs_1'!$B103,'Journey_time-LA_data'!$B$2:$B$335,0)),"-")</f>
        <v>12.6609934057771</v>
      </c>
      <c r="E103" s="20">
        <f>_xlfn.IFNA(INDEX('Journey_time-LA_data'!$D$2:$D$335,MATCH('Journey_time-inputs_1'!$B103,'Journey_time-LA_data'!$B$2:$B$335,0)),"-")</f>
        <v>26.373513139140101</v>
      </c>
      <c r="F103" s="20">
        <f>_xlfn.IFNA(INDEX('Journey_time-LA_data'!$E$2:$E$335,MATCH('Journey_time-inputs_1'!$B103,'Journey_time-LA_data'!$B$2:$B$335,0)),"-")</f>
        <v>19.567598145673401</v>
      </c>
    </row>
    <row r="104" spans="1:6" x14ac:dyDescent="0.35">
      <c r="A104" s="5" t="s">
        <v>448</v>
      </c>
      <c r="B104" s="5" t="s">
        <v>449</v>
      </c>
      <c r="C104" s="20">
        <f>_xlfn.IFNA(INDEX('Journey_time-LA_data'!$C$2:$C$335,MATCH('Journey_time-inputs_1'!$B104,'Journey_time-LA_data'!$B$2:$B$335,0)),"-")</f>
        <v>93047</v>
      </c>
      <c r="D104" s="20">
        <f>_xlfn.IFNA(INDEX('Journey_time-LA_data'!$F$2:$F$335,MATCH('Journey_time-inputs_1'!$B104,'Journey_time-LA_data'!$B$2:$B$335,0)),"-")</f>
        <v>9.5220612221195005</v>
      </c>
      <c r="E104" s="20">
        <f>_xlfn.IFNA(INDEX('Journey_time-LA_data'!$D$2:$D$335,MATCH('Journey_time-inputs_1'!$B104,'Journey_time-LA_data'!$B$2:$B$335,0)),"-")</f>
        <v>19.441609327201999</v>
      </c>
      <c r="F104" s="20">
        <f>_xlfn.IFNA(INDEX('Journey_time-LA_data'!$E$2:$E$335,MATCH('Journey_time-inputs_1'!$B104,'Journey_time-LA_data'!$B$2:$B$335,0)),"-")</f>
        <v>13.1027929888513</v>
      </c>
    </row>
    <row r="105" spans="1:6" x14ac:dyDescent="0.35">
      <c r="A105" s="5" t="s">
        <v>450</v>
      </c>
      <c r="B105" s="5" t="s">
        <v>451</v>
      </c>
      <c r="C105" s="20">
        <f>_xlfn.IFNA(INDEX('Journey_time-LA_data'!$C$2:$C$335,MATCH('Journey_time-inputs_1'!$B105,'Journey_time-LA_data'!$B$2:$B$335,0)),"-")</f>
        <v>61406</v>
      </c>
      <c r="D105" s="20">
        <f>_xlfn.IFNA(INDEX('Journey_time-LA_data'!$F$2:$F$335,MATCH('Journey_time-inputs_1'!$B105,'Journey_time-LA_data'!$B$2:$B$335,0)),"-")</f>
        <v>24.311248257809101</v>
      </c>
      <c r="E105" s="20">
        <f>_xlfn.IFNA(INDEX('Journey_time-LA_data'!$D$2:$D$335,MATCH('Journey_time-inputs_1'!$B105,'Journey_time-LA_data'!$B$2:$B$335,0)),"-")</f>
        <v>46.036100348839803</v>
      </c>
      <c r="F105" s="20">
        <f>_xlfn.IFNA(INDEX('Journey_time-LA_data'!$E$2:$E$335,MATCH('Journey_time-inputs_1'!$B105,'Journey_time-LA_data'!$B$2:$B$335,0)),"-")</f>
        <v>45.914067139001403</v>
      </c>
    </row>
    <row r="106" spans="1:6" x14ac:dyDescent="0.35">
      <c r="A106" s="5" t="s">
        <v>452</v>
      </c>
      <c r="B106" s="5" t="s">
        <v>453</v>
      </c>
      <c r="C106" s="20">
        <f>_xlfn.IFNA(INDEX('Journey_time-LA_data'!$C$2:$C$335,MATCH('Journey_time-inputs_1'!$B106,'Journey_time-LA_data'!$B$2:$B$335,0)),"-")</f>
        <v>75256</v>
      </c>
      <c r="D106" s="20">
        <f>_xlfn.IFNA(INDEX('Journey_time-LA_data'!$F$2:$F$335,MATCH('Journey_time-inputs_1'!$B106,'Journey_time-LA_data'!$B$2:$B$335,0)),"-")</f>
        <v>17.207921905409599</v>
      </c>
      <c r="E106" s="20">
        <f>_xlfn.IFNA(INDEX('Journey_time-LA_data'!$D$2:$D$335,MATCH('Journey_time-inputs_1'!$B106,'Journey_time-LA_data'!$B$2:$B$335,0)),"-")</f>
        <v>38.235389748579699</v>
      </c>
      <c r="F106" s="20">
        <f>_xlfn.IFNA(INDEX('Journey_time-LA_data'!$E$2:$E$335,MATCH('Journey_time-inputs_1'!$B106,'Journey_time-LA_data'!$B$2:$B$335,0)),"-")</f>
        <v>38.459555467282399</v>
      </c>
    </row>
    <row r="107" spans="1:6" x14ac:dyDescent="0.35">
      <c r="A107" s="5" t="s">
        <v>454</v>
      </c>
      <c r="B107" s="5" t="s">
        <v>455</v>
      </c>
      <c r="C107" s="20">
        <f>_xlfn.IFNA(INDEX('Journey_time-LA_data'!$C$2:$C$335,MATCH('Journey_time-inputs_1'!$B107,'Journey_time-LA_data'!$B$2:$B$335,0)),"-")</f>
        <v>70448</v>
      </c>
      <c r="D107" s="20">
        <f>_xlfn.IFNA(INDEX('Journey_time-LA_data'!$F$2:$F$335,MATCH('Journey_time-inputs_1'!$B107,'Journey_time-LA_data'!$B$2:$B$335,0)),"-")</f>
        <v>45.619232172996298</v>
      </c>
      <c r="E107" s="20">
        <f>_xlfn.IFNA(INDEX('Journey_time-LA_data'!$D$2:$D$335,MATCH('Journey_time-inputs_1'!$B107,'Journey_time-LA_data'!$B$2:$B$335,0)),"-")</f>
        <v>74.097381431298899</v>
      </c>
      <c r="F107" s="20">
        <f>_xlfn.IFNA(INDEX('Journey_time-LA_data'!$E$2:$E$335,MATCH('Journey_time-inputs_1'!$B107,'Journey_time-LA_data'!$B$2:$B$335,0)),"-")</f>
        <v>118.732164915654</v>
      </c>
    </row>
    <row r="108" spans="1:6" x14ac:dyDescent="0.35">
      <c r="A108" s="5" t="s">
        <v>456</v>
      </c>
      <c r="B108" s="5" t="s">
        <v>457</v>
      </c>
      <c r="C108" s="20">
        <f>_xlfn.IFNA(INDEX('Journey_time-LA_data'!$C$2:$C$335,MATCH('Journey_time-inputs_1'!$B108,'Journey_time-LA_data'!$B$2:$B$335,0)),"-")</f>
        <v>211503</v>
      </c>
      <c r="D108" s="20">
        <f>_xlfn.IFNA(INDEX('Journey_time-LA_data'!$F$2:$F$335,MATCH('Journey_time-inputs_1'!$B108,'Journey_time-LA_data'!$B$2:$B$335,0)),"-")</f>
        <v>11.9559028468578</v>
      </c>
      <c r="E108" s="20">
        <f>_xlfn.IFNA(INDEX('Journey_time-LA_data'!$D$2:$D$335,MATCH('Journey_time-inputs_1'!$B108,'Journey_time-LA_data'!$B$2:$B$335,0)),"-")</f>
        <v>24.682604869576501</v>
      </c>
      <c r="F108" s="20">
        <f>_xlfn.IFNA(INDEX('Journey_time-LA_data'!$E$2:$E$335,MATCH('Journey_time-inputs_1'!$B108,'Journey_time-LA_data'!$B$2:$B$335,0)),"-")</f>
        <v>16.480559228089401</v>
      </c>
    </row>
    <row r="109" spans="1:6" x14ac:dyDescent="0.35">
      <c r="A109" s="5" t="s">
        <v>458</v>
      </c>
      <c r="B109" s="5" t="s">
        <v>459</v>
      </c>
      <c r="C109" s="20">
        <f>_xlfn.IFNA(INDEX('Journey_time-LA_data'!$C$2:$C$335,MATCH('Journey_time-inputs_1'!$B109,'Journey_time-LA_data'!$B$2:$B$335,0)),"-")</f>
        <v>110971</v>
      </c>
      <c r="D109" s="20">
        <f>_xlfn.IFNA(INDEX('Journey_time-LA_data'!$F$2:$F$335,MATCH('Journey_time-inputs_1'!$B109,'Journey_time-LA_data'!$B$2:$B$335,0)),"-")</f>
        <v>12.7566370984848</v>
      </c>
      <c r="E109" s="20">
        <f>_xlfn.IFNA(INDEX('Journey_time-LA_data'!$D$2:$D$335,MATCH('Journey_time-inputs_1'!$B109,'Journey_time-LA_data'!$B$2:$B$335,0)),"-")</f>
        <v>24.032356573013701</v>
      </c>
      <c r="F109" s="20">
        <f>_xlfn.IFNA(INDEX('Journey_time-LA_data'!$E$2:$E$335,MATCH('Journey_time-inputs_1'!$B109,'Journey_time-LA_data'!$B$2:$B$335,0)),"-")</f>
        <v>20.210859187139999</v>
      </c>
    </row>
    <row r="110" spans="1:6" x14ac:dyDescent="0.35">
      <c r="A110" s="5" t="s">
        <v>462</v>
      </c>
      <c r="B110" s="5" t="s">
        <v>463</v>
      </c>
      <c r="C110" s="20">
        <f>_xlfn.IFNA(INDEX('Journey_time-LA_data'!$C$2:$C$335,MATCH('Journey_time-inputs_1'!$B110,'Journey_time-LA_data'!$B$2:$B$335,0)),"-")</f>
        <v>213806</v>
      </c>
      <c r="D110" s="20">
        <f>_xlfn.IFNA(INDEX('Journey_time-LA_data'!$F$2:$F$335,MATCH('Journey_time-inputs_1'!$B110,'Journey_time-LA_data'!$B$2:$B$335,0)),"-")</f>
        <v>12.3067558170046</v>
      </c>
      <c r="E110" s="20">
        <f>_xlfn.IFNA(INDEX('Journey_time-LA_data'!$D$2:$D$335,MATCH('Journey_time-inputs_1'!$B110,'Journey_time-LA_data'!$B$2:$B$335,0)),"-")</f>
        <v>22.390329527616601</v>
      </c>
      <c r="F110" s="20">
        <f>_xlfn.IFNA(INDEX('Journey_time-LA_data'!$E$2:$E$335,MATCH('Journey_time-inputs_1'!$B110,'Journey_time-LA_data'!$B$2:$B$335,0)),"-")</f>
        <v>16.6896144062021</v>
      </c>
    </row>
    <row r="111" spans="1:6" x14ac:dyDescent="0.35">
      <c r="A111" s="5" t="s">
        <v>464</v>
      </c>
      <c r="B111" s="5" t="s">
        <v>465</v>
      </c>
      <c r="C111" s="20">
        <f>_xlfn.IFNA(INDEX('Journey_time-LA_data'!$C$2:$C$335,MATCH('Journey_time-inputs_1'!$B111,'Journey_time-LA_data'!$B$2:$B$335,0)),"-")</f>
        <v>93908</v>
      </c>
      <c r="D111" s="20">
        <f>_xlfn.IFNA(INDEX('Journey_time-LA_data'!$F$2:$F$335,MATCH('Journey_time-inputs_1'!$B111,'Journey_time-LA_data'!$B$2:$B$335,0)),"-")</f>
        <v>11.7665628018562</v>
      </c>
      <c r="E111" s="20">
        <f>_xlfn.IFNA(INDEX('Journey_time-LA_data'!$D$2:$D$335,MATCH('Journey_time-inputs_1'!$B111,'Journey_time-LA_data'!$B$2:$B$335,0)),"-")</f>
        <v>24.3923292753745</v>
      </c>
      <c r="F111" s="20">
        <f>_xlfn.IFNA(INDEX('Journey_time-LA_data'!$E$2:$E$335,MATCH('Journey_time-inputs_1'!$B111,'Journey_time-LA_data'!$B$2:$B$335,0)),"-")</f>
        <v>17.516480082668799</v>
      </c>
    </row>
    <row r="112" spans="1:6" x14ac:dyDescent="0.35">
      <c r="A112" s="5" t="s">
        <v>466</v>
      </c>
      <c r="B112" s="5" t="s">
        <v>467</v>
      </c>
      <c r="C112" s="20">
        <f>_xlfn.IFNA(INDEX('Journey_time-LA_data'!$C$2:$C$335,MATCH('Journey_time-inputs_1'!$B112,'Journey_time-LA_data'!$B$2:$B$335,0)),"-")</f>
        <v>65769</v>
      </c>
      <c r="D112" s="20">
        <f>_xlfn.IFNA(INDEX('Journey_time-LA_data'!$F$2:$F$335,MATCH('Journey_time-inputs_1'!$B112,'Journey_time-LA_data'!$B$2:$B$335,0)),"-")</f>
        <v>20.8649524548415</v>
      </c>
      <c r="E112" s="20">
        <f>_xlfn.IFNA(INDEX('Journey_time-LA_data'!$D$2:$D$335,MATCH('Journey_time-inputs_1'!$B112,'Journey_time-LA_data'!$B$2:$B$335,0)),"-")</f>
        <v>53.709587722260501</v>
      </c>
      <c r="F112" s="20">
        <f>_xlfn.IFNA(INDEX('Journey_time-LA_data'!$E$2:$E$335,MATCH('Journey_time-inputs_1'!$B112,'Journey_time-LA_data'!$B$2:$B$335,0)),"-")</f>
        <v>50.321290037634903</v>
      </c>
    </row>
    <row r="113" spans="1:6" x14ac:dyDescent="0.35">
      <c r="A113" s="5" t="s">
        <v>468</v>
      </c>
      <c r="B113" s="5" t="s">
        <v>469</v>
      </c>
      <c r="C113" s="20">
        <f>_xlfn.IFNA(INDEX('Journey_time-LA_data'!$C$2:$C$335,MATCH('Journey_time-inputs_1'!$B113,'Journey_time-LA_data'!$B$2:$B$335,0)),"-")</f>
        <v>142263</v>
      </c>
      <c r="D113" s="20">
        <f>_xlfn.IFNA(INDEX('Journey_time-LA_data'!$F$2:$F$335,MATCH('Journey_time-inputs_1'!$B113,'Journey_time-LA_data'!$B$2:$B$335,0)),"-")</f>
        <v>8.5055886103586502</v>
      </c>
      <c r="E113" s="20">
        <f>_xlfn.IFNA(INDEX('Journey_time-LA_data'!$D$2:$D$335,MATCH('Journey_time-inputs_1'!$B113,'Journey_time-LA_data'!$B$2:$B$335,0)),"-")</f>
        <v>13.558100756402</v>
      </c>
      <c r="F113" s="20">
        <f>_xlfn.IFNA(INDEX('Journey_time-LA_data'!$E$2:$E$335,MATCH('Journey_time-inputs_1'!$B113,'Journey_time-LA_data'!$B$2:$B$335,0)),"-")</f>
        <v>9.70133437399301</v>
      </c>
    </row>
    <row r="114" spans="1:6" x14ac:dyDescent="0.35">
      <c r="A114" s="5" t="s">
        <v>470</v>
      </c>
      <c r="B114" s="5" t="s">
        <v>471</v>
      </c>
      <c r="C114" s="20">
        <f>_xlfn.IFNA(INDEX('Journey_time-LA_data'!$C$2:$C$335,MATCH('Journey_time-inputs_1'!$B114,'Journey_time-LA_data'!$B$2:$B$335,0)),"-")</f>
        <v>67269</v>
      </c>
      <c r="D114" s="20">
        <f>_xlfn.IFNA(INDEX('Journey_time-LA_data'!$F$2:$F$335,MATCH('Journey_time-inputs_1'!$B114,'Journey_time-LA_data'!$B$2:$B$335,0)),"-")</f>
        <v>20.7084083208374</v>
      </c>
      <c r="E114" s="20">
        <f>_xlfn.IFNA(INDEX('Journey_time-LA_data'!$D$2:$D$335,MATCH('Journey_time-inputs_1'!$B114,'Journey_time-LA_data'!$B$2:$B$335,0)),"-")</f>
        <v>49.511855826589198</v>
      </c>
      <c r="F114" s="20">
        <f>_xlfn.IFNA(INDEX('Journey_time-LA_data'!$E$2:$E$335,MATCH('Journey_time-inputs_1'!$B114,'Journey_time-LA_data'!$B$2:$B$335,0)),"-")</f>
        <v>47.9633517223781</v>
      </c>
    </row>
    <row r="115" spans="1:6" x14ac:dyDescent="0.35">
      <c r="A115" s="5" t="s">
        <v>472</v>
      </c>
      <c r="B115" s="5" t="s">
        <v>473</v>
      </c>
      <c r="C115" s="20">
        <f>_xlfn.IFNA(INDEX('Journey_time-LA_data'!$C$2:$C$335,MATCH('Journey_time-inputs_1'!$B115,'Journey_time-LA_data'!$B$2:$B$335,0)),"-")</f>
        <v>202612</v>
      </c>
      <c r="D115" s="20">
        <f>_xlfn.IFNA(INDEX('Journey_time-LA_data'!$F$2:$F$335,MATCH('Journey_time-inputs_1'!$B115,'Journey_time-LA_data'!$B$2:$B$335,0)),"-")</f>
        <v>13.4240429799507</v>
      </c>
      <c r="E115" s="20">
        <f>_xlfn.IFNA(INDEX('Journey_time-LA_data'!$D$2:$D$335,MATCH('Journey_time-inputs_1'!$B115,'Journey_time-LA_data'!$B$2:$B$335,0)),"-")</f>
        <v>27.571533494425601</v>
      </c>
      <c r="F115" s="20">
        <f>_xlfn.IFNA(INDEX('Journey_time-LA_data'!$E$2:$E$335,MATCH('Journey_time-inputs_1'!$B115,'Journey_time-LA_data'!$B$2:$B$335,0)),"-")</f>
        <v>18.9605704636841</v>
      </c>
    </row>
    <row r="116" spans="1:6" x14ac:dyDescent="0.35">
      <c r="A116" s="5" t="s">
        <v>474</v>
      </c>
      <c r="B116" s="5" t="s">
        <v>475</v>
      </c>
      <c r="C116" s="20">
        <f>_xlfn.IFNA(INDEX('Journey_time-LA_data'!$C$2:$C$335,MATCH('Journey_time-inputs_1'!$B116,'Journey_time-LA_data'!$B$2:$B$335,0)),"-")</f>
        <v>60889</v>
      </c>
      <c r="D116" s="20">
        <f>_xlfn.IFNA(INDEX('Journey_time-LA_data'!$F$2:$F$335,MATCH('Journey_time-inputs_1'!$B116,'Journey_time-LA_data'!$B$2:$B$335,0)),"-")</f>
        <v>10.4893425904566</v>
      </c>
      <c r="E116" s="20">
        <f>_xlfn.IFNA(INDEX('Journey_time-LA_data'!$D$2:$D$335,MATCH('Journey_time-inputs_1'!$B116,'Journey_time-LA_data'!$B$2:$B$335,0)),"-")</f>
        <v>22.371891982169</v>
      </c>
      <c r="F116" s="20">
        <f>_xlfn.IFNA(INDEX('Journey_time-LA_data'!$E$2:$E$335,MATCH('Journey_time-inputs_1'!$B116,'Journey_time-LA_data'!$B$2:$B$335,0)),"-")</f>
        <v>14.897896382469201</v>
      </c>
    </row>
    <row r="117" spans="1:6" x14ac:dyDescent="0.35">
      <c r="A117" s="5" t="s">
        <v>476</v>
      </c>
      <c r="B117" s="5" t="s">
        <v>477</v>
      </c>
      <c r="C117" s="20">
        <f>_xlfn.IFNA(INDEX('Journey_time-LA_data'!$C$2:$C$335,MATCH('Journey_time-inputs_1'!$B117,'Journey_time-LA_data'!$B$2:$B$335,0)),"-")</f>
        <v>114100</v>
      </c>
      <c r="D117" s="20">
        <f>_xlfn.IFNA(INDEX('Journey_time-LA_data'!$F$2:$F$335,MATCH('Journey_time-inputs_1'!$B117,'Journey_time-LA_data'!$B$2:$B$335,0)),"-")</f>
        <v>16.531053818820499</v>
      </c>
      <c r="E117" s="20">
        <f>_xlfn.IFNA(INDEX('Journey_time-LA_data'!$D$2:$D$335,MATCH('Journey_time-inputs_1'!$B117,'Journey_time-LA_data'!$B$2:$B$335,0)),"-")</f>
        <v>38.4141275600578</v>
      </c>
      <c r="F117" s="20">
        <f>_xlfn.IFNA(INDEX('Journey_time-LA_data'!$E$2:$E$335,MATCH('Journey_time-inputs_1'!$B117,'Journey_time-LA_data'!$B$2:$B$335,0)),"-")</f>
        <v>34.232375947127302</v>
      </c>
    </row>
    <row r="118" spans="1:6" x14ac:dyDescent="0.35">
      <c r="A118" s="5" t="s">
        <v>478</v>
      </c>
      <c r="B118" s="5" t="s">
        <v>479</v>
      </c>
      <c r="C118" s="20">
        <f>_xlfn.IFNA(INDEX('Journey_time-LA_data'!$C$2:$C$335,MATCH('Journey_time-inputs_1'!$B118,'Journey_time-LA_data'!$B$2:$B$335,0)),"-")</f>
        <v>178806</v>
      </c>
      <c r="D118" s="20">
        <f>_xlfn.IFNA(INDEX('Journey_time-LA_data'!$F$2:$F$335,MATCH('Journey_time-inputs_1'!$B118,'Journey_time-LA_data'!$B$2:$B$335,0)),"-")</f>
        <v>13.063192800471599</v>
      </c>
      <c r="E118" s="20">
        <f>_xlfn.IFNA(INDEX('Journey_time-LA_data'!$D$2:$D$335,MATCH('Journey_time-inputs_1'!$B118,'Journey_time-LA_data'!$B$2:$B$335,0)),"-")</f>
        <v>23.258123380509002</v>
      </c>
      <c r="F118" s="20">
        <f>_xlfn.IFNA(INDEX('Journey_time-LA_data'!$E$2:$E$335,MATCH('Journey_time-inputs_1'!$B118,'Journey_time-LA_data'!$B$2:$B$335,0)),"-")</f>
        <v>17.241083015565199</v>
      </c>
    </row>
    <row r="119" spans="1:6" x14ac:dyDescent="0.35">
      <c r="A119" s="5" t="s">
        <v>480</v>
      </c>
      <c r="B119" s="5" t="s">
        <v>481</v>
      </c>
      <c r="C119" s="20">
        <f>_xlfn.IFNA(INDEX('Journey_time-LA_data'!$C$2:$C$335,MATCH('Journey_time-inputs_1'!$B119,'Journey_time-LA_data'!$B$2:$B$335,0)),"-")</f>
        <v>68420</v>
      </c>
      <c r="D119" s="20">
        <f>_xlfn.IFNA(INDEX('Journey_time-LA_data'!$F$2:$F$335,MATCH('Journey_time-inputs_1'!$B119,'Journey_time-LA_data'!$B$2:$B$335,0)),"-")</f>
        <v>16.703145144829701</v>
      </c>
      <c r="E119" s="20">
        <f>_xlfn.IFNA(INDEX('Journey_time-LA_data'!$D$2:$D$335,MATCH('Journey_time-inputs_1'!$B119,'Journey_time-LA_data'!$B$2:$B$335,0)),"-")</f>
        <v>43.972733564719697</v>
      </c>
      <c r="F119" s="20">
        <f>_xlfn.IFNA(INDEX('Journey_time-LA_data'!$E$2:$E$335,MATCH('Journey_time-inputs_1'!$B119,'Journey_time-LA_data'!$B$2:$B$335,0)),"-")</f>
        <v>33.768849231638598</v>
      </c>
    </row>
    <row r="120" spans="1:6" x14ac:dyDescent="0.35">
      <c r="A120" s="5" t="s">
        <v>482</v>
      </c>
      <c r="B120" s="5" t="s">
        <v>483</v>
      </c>
      <c r="C120" s="20">
        <f>_xlfn.IFNA(INDEX('Journey_time-LA_data'!$C$2:$C$335,MATCH('Journey_time-inputs_1'!$B120,'Journey_time-LA_data'!$B$2:$B$335,0)),"-")</f>
        <v>67552</v>
      </c>
      <c r="D120" s="20">
        <f>_xlfn.IFNA(INDEX('Journey_time-LA_data'!$F$2:$F$335,MATCH('Journey_time-inputs_1'!$B120,'Journey_time-LA_data'!$B$2:$B$335,0)),"-")</f>
        <v>23.217813852329201</v>
      </c>
      <c r="E120" s="20">
        <f>_xlfn.IFNA(INDEX('Journey_time-LA_data'!$D$2:$D$335,MATCH('Journey_time-inputs_1'!$B120,'Journey_time-LA_data'!$B$2:$B$335,0)),"-")</f>
        <v>47.277359088299598</v>
      </c>
      <c r="F120" s="20">
        <f>_xlfn.IFNA(INDEX('Journey_time-LA_data'!$E$2:$E$335,MATCH('Journey_time-inputs_1'!$B120,'Journey_time-LA_data'!$B$2:$B$335,0)),"-")</f>
        <v>55.493133564856002</v>
      </c>
    </row>
    <row r="121" spans="1:6" x14ac:dyDescent="0.35">
      <c r="A121" s="5" t="s">
        <v>484</v>
      </c>
      <c r="B121" s="5" t="s">
        <v>485</v>
      </c>
      <c r="C121" s="20">
        <f>_xlfn.IFNA(INDEX('Journey_time-LA_data'!$C$2:$C$335,MATCH('Journey_time-inputs_1'!$B121,'Journey_time-LA_data'!$B$2:$B$335,0)),"-")</f>
        <v>67279</v>
      </c>
      <c r="D121" s="20">
        <f>_xlfn.IFNA(INDEX('Journey_time-LA_data'!$F$2:$F$335,MATCH('Journey_time-inputs_1'!$B121,'Journey_time-LA_data'!$B$2:$B$335,0)),"-")</f>
        <v>55.213845888664899</v>
      </c>
      <c r="E121" s="20">
        <f>_xlfn.IFNA(INDEX('Journey_time-LA_data'!$D$2:$D$335,MATCH('Journey_time-inputs_1'!$B121,'Journey_time-LA_data'!$B$2:$B$335,0)),"-")</f>
        <v>68.250804574362803</v>
      </c>
      <c r="F121" s="20">
        <f>_xlfn.IFNA(INDEX('Journey_time-LA_data'!$E$2:$E$335,MATCH('Journey_time-inputs_1'!$B121,'Journey_time-LA_data'!$B$2:$B$335,0)),"-")</f>
        <v>120</v>
      </c>
    </row>
    <row r="122" spans="1:6" x14ac:dyDescent="0.35">
      <c r="A122" s="5" t="s">
        <v>486</v>
      </c>
      <c r="B122" s="5" t="s">
        <v>487</v>
      </c>
      <c r="C122" s="20">
        <f>_xlfn.IFNA(INDEX('Journey_time-LA_data'!$C$2:$C$335,MATCH('Journey_time-inputs_1'!$B122,'Journey_time-LA_data'!$B$2:$B$335,0)),"-")</f>
        <v>89569</v>
      </c>
      <c r="D122" s="20">
        <f>_xlfn.IFNA(INDEX('Journey_time-LA_data'!$F$2:$F$335,MATCH('Journey_time-inputs_1'!$B122,'Journey_time-LA_data'!$B$2:$B$335,0)),"-")</f>
        <v>12.746056456089301</v>
      </c>
      <c r="E122" s="20">
        <f>_xlfn.IFNA(INDEX('Journey_time-LA_data'!$D$2:$D$335,MATCH('Journey_time-inputs_1'!$B122,'Journey_time-LA_data'!$B$2:$B$335,0)),"-")</f>
        <v>24.135681788811599</v>
      </c>
      <c r="F122" s="20">
        <f>_xlfn.IFNA(INDEX('Journey_time-LA_data'!$E$2:$E$335,MATCH('Journey_time-inputs_1'!$B122,'Journey_time-LA_data'!$B$2:$B$335,0)),"-")</f>
        <v>22.289712617883101</v>
      </c>
    </row>
    <row r="123" spans="1:6" x14ac:dyDescent="0.35">
      <c r="A123" s="5" t="s">
        <v>488</v>
      </c>
      <c r="B123" s="5" t="s">
        <v>489</v>
      </c>
      <c r="C123" s="20">
        <f>_xlfn.IFNA(INDEX('Journey_time-LA_data'!$C$2:$C$335,MATCH('Journey_time-inputs_1'!$B123,'Journey_time-LA_data'!$B$2:$B$335,0)),"-")</f>
        <v>183966</v>
      </c>
      <c r="D123" s="20">
        <f>_xlfn.IFNA(INDEX('Journey_time-LA_data'!$F$2:$F$335,MATCH('Journey_time-inputs_1'!$B123,'Journey_time-LA_data'!$B$2:$B$335,0)),"-")</f>
        <v>13.495924409313</v>
      </c>
      <c r="E123" s="20">
        <f>_xlfn.IFNA(INDEX('Journey_time-LA_data'!$D$2:$D$335,MATCH('Journey_time-inputs_1'!$B123,'Journey_time-LA_data'!$B$2:$B$335,0)),"-")</f>
        <v>25.8584112598339</v>
      </c>
      <c r="F123" s="20">
        <f>_xlfn.IFNA(INDEX('Journey_time-LA_data'!$E$2:$E$335,MATCH('Journey_time-inputs_1'!$B123,'Journey_time-LA_data'!$B$2:$B$335,0)),"-")</f>
        <v>19.849900401665099</v>
      </c>
    </row>
    <row r="124" spans="1:6" x14ac:dyDescent="0.35">
      <c r="A124" s="5" t="s">
        <v>490</v>
      </c>
      <c r="B124" s="5" t="s">
        <v>1009</v>
      </c>
      <c r="C124" s="20">
        <f>_xlfn.IFNA(INDEX('Journey_time-LA_data'!$C$2:$C$335,MATCH('Journey_time-inputs_1'!$B124,'Journey_time-LA_data'!$B$2:$B$335,0)),"-")</f>
        <v>138523</v>
      </c>
      <c r="D124" s="20">
        <f>_xlfn.IFNA(INDEX('Journey_time-LA_data'!$F$2:$F$335,MATCH('Journey_time-inputs_1'!$B124,'Journey_time-LA_data'!$B$2:$B$335,0)),"-")</f>
        <v>24.155927148783</v>
      </c>
      <c r="E124" s="20">
        <f>_xlfn.IFNA(INDEX('Journey_time-LA_data'!$D$2:$D$335,MATCH('Journey_time-inputs_1'!$B124,'Journey_time-LA_data'!$B$2:$B$335,0)),"-")</f>
        <v>48.398210640729801</v>
      </c>
      <c r="F124" s="20">
        <f>_xlfn.IFNA(INDEX('Journey_time-LA_data'!$E$2:$E$335,MATCH('Journey_time-inputs_1'!$B124,'Journey_time-LA_data'!$B$2:$B$335,0)),"-")</f>
        <v>53.0457636498111</v>
      </c>
    </row>
    <row r="125" spans="1:6" x14ac:dyDescent="0.35">
      <c r="A125" s="5" t="s">
        <v>492</v>
      </c>
      <c r="B125" s="5" t="s">
        <v>493</v>
      </c>
      <c r="C125" s="20">
        <f>_xlfn.IFNA(INDEX('Journey_time-LA_data'!$C$2:$C$335,MATCH('Journey_time-inputs_1'!$B125,'Journey_time-LA_data'!$B$2:$B$335,0)),"-")</f>
        <v>73072</v>
      </c>
      <c r="D125" s="20">
        <f>_xlfn.IFNA(INDEX('Journey_time-LA_data'!$F$2:$F$335,MATCH('Journey_time-inputs_1'!$B125,'Journey_time-LA_data'!$B$2:$B$335,0)),"-")</f>
        <v>18.360660573592799</v>
      </c>
      <c r="E125" s="20">
        <f>_xlfn.IFNA(INDEX('Journey_time-LA_data'!$D$2:$D$335,MATCH('Journey_time-inputs_1'!$B125,'Journey_time-LA_data'!$B$2:$B$335,0)),"-")</f>
        <v>33.704382384034801</v>
      </c>
      <c r="F125" s="20">
        <f>_xlfn.IFNA(INDEX('Journey_time-LA_data'!$E$2:$E$335,MATCH('Journey_time-inputs_1'!$B125,'Journey_time-LA_data'!$B$2:$B$335,0)),"-")</f>
        <v>35.984017923464499</v>
      </c>
    </row>
    <row r="126" spans="1:6" x14ac:dyDescent="0.35">
      <c r="A126" s="5" t="s">
        <v>494</v>
      </c>
      <c r="B126" s="5" t="s">
        <v>495</v>
      </c>
      <c r="C126" s="20">
        <f>_xlfn.IFNA(INDEX('Journey_time-LA_data'!$C$2:$C$335,MATCH('Journey_time-inputs_1'!$B126,'Journey_time-LA_data'!$B$2:$B$335,0)),"-")</f>
        <v>68370</v>
      </c>
      <c r="D126" s="20">
        <f>_xlfn.IFNA(INDEX('Journey_time-LA_data'!$F$2:$F$335,MATCH('Journey_time-inputs_1'!$B126,'Journey_time-LA_data'!$B$2:$B$335,0)),"-")</f>
        <v>29.202394671912302</v>
      </c>
      <c r="E126" s="20">
        <f>_xlfn.IFNA(INDEX('Journey_time-LA_data'!$D$2:$D$335,MATCH('Journey_time-inputs_1'!$B126,'Journey_time-LA_data'!$B$2:$B$335,0)),"-")</f>
        <v>51.175516455553897</v>
      </c>
      <c r="F126" s="20">
        <f>_xlfn.IFNA(INDEX('Journey_time-LA_data'!$E$2:$E$335,MATCH('Journey_time-inputs_1'!$B126,'Journey_time-LA_data'!$B$2:$B$335,0)),"-")</f>
        <v>60.288154255843402</v>
      </c>
    </row>
    <row r="127" spans="1:6" x14ac:dyDescent="0.35">
      <c r="A127" s="5" t="s">
        <v>498</v>
      </c>
      <c r="B127" s="5" t="s">
        <v>499</v>
      </c>
      <c r="C127" s="20">
        <f>_xlfn.IFNA(INDEX('Journey_time-LA_data'!$C$2:$C$335,MATCH('Journey_time-inputs_1'!$B127,'Journey_time-LA_data'!$B$2:$B$335,0)),"-")</f>
        <v>219982</v>
      </c>
      <c r="D127" s="20">
        <f>_xlfn.IFNA(INDEX('Journey_time-LA_data'!$F$2:$F$335,MATCH('Journey_time-inputs_1'!$B127,'Journey_time-LA_data'!$B$2:$B$335,0)),"-")</f>
        <v>11.502305816374401</v>
      </c>
      <c r="E127" s="20">
        <f>_xlfn.IFNA(INDEX('Journey_time-LA_data'!$D$2:$D$335,MATCH('Journey_time-inputs_1'!$B127,'Journey_time-LA_data'!$B$2:$B$335,0)),"-")</f>
        <v>20.318991222579299</v>
      </c>
      <c r="F127" s="20">
        <f>_xlfn.IFNA(INDEX('Journey_time-LA_data'!$E$2:$E$335,MATCH('Journey_time-inputs_1'!$B127,'Journey_time-LA_data'!$B$2:$B$335,0)),"-")</f>
        <v>15.9413162859287</v>
      </c>
    </row>
    <row r="128" spans="1:6" x14ac:dyDescent="0.35">
      <c r="A128" s="5" t="s">
        <v>500</v>
      </c>
      <c r="B128" s="5" t="s">
        <v>501</v>
      </c>
      <c r="C128" s="20">
        <f>_xlfn.IFNA(INDEX('Journey_time-LA_data'!$C$2:$C$335,MATCH('Journey_time-inputs_1'!$B128,'Journey_time-LA_data'!$B$2:$B$335,0)),"-")</f>
        <v>82029</v>
      </c>
      <c r="D128" s="20">
        <f>_xlfn.IFNA(INDEX('Journey_time-LA_data'!$F$2:$F$335,MATCH('Journey_time-inputs_1'!$B128,'Journey_time-LA_data'!$B$2:$B$335,0)),"-")</f>
        <v>13.6787271268566</v>
      </c>
      <c r="E128" s="20">
        <f>_xlfn.IFNA(INDEX('Journey_time-LA_data'!$D$2:$D$335,MATCH('Journey_time-inputs_1'!$B128,'Journey_time-LA_data'!$B$2:$B$335,0)),"-")</f>
        <v>30.863790482787302</v>
      </c>
      <c r="F128" s="20">
        <f>_xlfn.IFNA(INDEX('Journey_time-LA_data'!$E$2:$E$335,MATCH('Journey_time-inputs_1'!$B128,'Journey_time-LA_data'!$B$2:$B$335,0)),"-")</f>
        <v>24.923199966442201</v>
      </c>
    </row>
    <row r="129" spans="1:6" x14ac:dyDescent="0.35">
      <c r="A129" s="5" t="s">
        <v>502</v>
      </c>
      <c r="B129" s="5" t="s">
        <v>503</v>
      </c>
      <c r="C129" s="20">
        <f>_xlfn.IFNA(INDEX('Journey_time-LA_data'!$C$2:$C$335,MATCH('Journey_time-inputs_1'!$B129,'Journey_time-LA_data'!$B$2:$B$335,0)),"-")</f>
        <v>102002</v>
      </c>
      <c r="D129" s="20">
        <f>_xlfn.IFNA(INDEX('Journey_time-LA_data'!$F$2:$F$335,MATCH('Journey_time-inputs_1'!$B129,'Journey_time-LA_data'!$B$2:$B$335,0)),"-")</f>
        <v>16.860387957752199</v>
      </c>
      <c r="E129" s="20">
        <f>_xlfn.IFNA(INDEX('Journey_time-LA_data'!$D$2:$D$335,MATCH('Journey_time-inputs_1'!$B129,'Journey_time-LA_data'!$B$2:$B$335,0)),"-")</f>
        <v>36.767426995417097</v>
      </c>
      <c r="F129" s="20">
        <f>_xlfn.IFNA(INDEX('Journey_time-LA_data'!$E$2:$E$335,MATCH('Journey_time-inputs_1'!$B129,'Journey_time-LA_data'!$B$2:$B$335,0)),"-")</f>
        <v>35.588496845522698</v>
      </c>
    </row>
    <row r="130" spans="1:6" x14ac:dyDescent="0.35">
      <c r="A130" s="5" t="s">
        <v>504</v>
      </c>
      <c r="B130" s="5" t="s">
        <v>505</v>
      </c>
      <c r="C130" s="20">
        <f>_xlfn.IFNA(INDEX('Journey_time-LA_data'!$C$2:$C$335,MATCH('Journey_time-inputs_1'!$B130,'Journey_time-LA_data'!$B$2:$B$335,0)),"-")</f>
        <v>197465</v>
      </c>
      <c r="D130" s="20">
        <f>_xlfn.IFNA(INDEX('Journey_time-LA_data'!$F$2:$F$335,MATCH('Journey_time-inputs_1'!$B130,'Journey_time-LA_data'!$B$2:$B$335,0)),"-")</f>
        <v>10.454077781393501</v>
      </c>
      <c r="E130" s="20">
        <f>_xlfn.IFNA(INDEX('Journey_time-LA_data'!$D$2:$D$335,MATCH('Journey_time-inputs_1'!$B130,'Journey_time-LA_data'!$B$2:$B$335,0)),"-")</f>
        <v>19.1631319691536</v>
      </c>
      <c r="F130" s="20">
        <f>_xlfn.IFNA(INDEX('Journey_time-LA_data'!$E$2:$E$335,MATCH('Journey_time-inputs_1'!$B130,'Journey_time-LA_data'!$B$2:$B$335,0)),"-")</f>
        <v>12.882431273373101</v>
      </c>
    </row>
    <row r="131" spans="1:6" x14ac:dyDescent="0.35">
      <c r="A131" s="5" t="s">
        <v>506</v>
      </c>
      <c r="B131" s="5" t="s">
        <v>507</v>
      </c>
      <c r="C131" s="20">
        <f>_xlfn.IFNA(INDEX('Journey_time-LA_data'!$C$2:$C$335,MATCH('Journey_time-inputs_1'!$B131,'Journey_time-LA_data'!$B$2:$B$335,0)),"-")</f>
        <v>129128</v>
      </c>
      <c r="D131" s="20">
        <f>_xlfn.IFNA(INDEX('Journey_time-LA_data'!$F$2:$F$335,MATCH('Journey_time-inputs_1'!$B131,'Journey_time-LA_data'!$B$2:$B$335,0)),"-")</f>
        <v>19.796347060874702</v>
      </c>
      <c r="E131" s="20">
        <f>_xlfn.IFNA(INDEX('Journey_time-LA_data'!$D$2:$D$335,MATCH('Journey_time-inputs_1'!$B131,'Journey_time-LA_data'!$B$2:$B$335,0)),"-")</f>
        <v>48.501292361300003</v>
      </c>
      <c r="F131" s="20">
        <f>_xlfn.IFNA(INDEX('Journey_time-LA_data'!$E$2:$E$335,MATCH('Journey_time-inputs_1'!$B131,'Journey_time-LA_data'!$B$2:$B$335,0)),"-")</f>
        <v>42.156513318394502</v>
      </c>
    </row>
    <row r="132" spans="1:6" x14ac:dyDescent="0.35">
      <c r="A132" s="5" t="s">
        <v>508</v>
      </c>
      <c r="B132" s="5" t="s">
        <v>509</v>
      </c>
      <c r="C132" s="20">
        <f>_xlfn.IFNA(INDEX('Journey_time-LA_data'!$C$2:$C$335,MATCH('Journey_time-inputs_1'!$B132,'Journey_time-LA_data'!$B$2:$B$335,0)),"-")</f>
        <v>57539</v>
      </c>
      <c r="D132" s="20">
        <f>_xlfn.IFNA(INDEX('Journey_time-LA_data'!$F$2:$F$335,MATCH('Journey_time-inputs_1'!$B132,'Journey_time-LA_data'!$B$2:$B$335,0)),"-")</f>
        <v>18.313779279800698</v>
      </c>
      <c r="E132" s="20">
        <f>_xlfn.IFNA(INDEX('Journey_time-LA_data'!$D$2:$D$335,MATCH('Journey_time-inputs_1'!$B132,'Journey_time-LA_data'!$B$2:$B$335,0)),"-")</f>
        <v>40.775905834476397</v>
      </c>
      <c r="F132" s="20">
        <f>_xlfn.IFNA(INDEX('Journey_time-LA_data'!$E$2:$E$335,MATCH('Journey_time-inputs_1'!$B132,'Journey_time-LA_data'!$B$2:$B$335,0)),"-")</f>
        <v>32.146452724478898</v>
      </c>
    </row>
    <row r="133" spans="1:6" x14ac:dyDescent="0.35">
      <c r="A133" s="5" t="s">
        <v>512</v>
      </c>
      <c r="B133" s="5" t="s">
        <v>513</v>
      </c>
      <c r="C133" s="20">
        <f>_xlfn.IFNA(INDEX('Journey_time-LA_data'!$C$2:$C$335,MATCH('Journey_time-inputs_1'!$B133,'Journey_time-LA_data'!$B$2:$B$335,0)),"-")</f>
        <v>98278</v>
      </c>
      <c r="D133" s="20">
        <f>_xlfn.IFNA(INDEX('Journey_time-LA_data'!$F$2:$F$335,MATCH('Journey_time-inputs_1'!$B133,'Journey_time-LA_data'!$B$2:$B$335,0)),"-")</f>
        <v>9.3344032558034105</v>
      </c>
      <c r="E133" s="20">
        <f>_xlfn.IFNA(INDEX('Journey_time-LA_data'!$D$2:$D$335,MATCH('Journey_time-inputs_1'!$B133,'Journey_time-LA_data'!$B$2:$B$335,0)),"-")</f>
        <v>17.271021882395999</v>
      </c>
      <c r="F133" s="20">
        <f>_xlfn.IFNA(INDEX('Journey_time-LA_data'!$E$2:$E$335,MATCH('Journey_time-inputs_1'!$B133,'Journey_time-LA_data'!$B$2:$B$335,0)),"-")</f>
        <v>12.264509186620201</v>
      </c>
    </row>
    <row r="134" spans="1:6" x14ac:dyDescent="0.35">
      <c r="A134" s="5" t="s">
        <v>516</v>
      </c>
      <c r="B134" s="5" t="s">
        <v>517</v>
      </c>
      <c r="C134" s="20">
        <f>_xlfn.IFNA(INDEX('Journey_time-LA_data'!$C$2:$C$335,MATCH('Journey_time-inputs_1'!$B134,'Journey_time-LA_data'!$B$2:$B$335,0)),"-")</f>
        <v>101373</v>
      </c>
      <c r="D134" s="20">
        <f>_xlfn.IFNA(INDEX('Journey_time-LA_data'!$F$2:$F$335,MATCH('Journey_time-inputs_1'!$B134,'Journey_time-LA_data'!$B$2:$B$335,0)),"-")</f>
        <v>20.993227083468799</v>
      </c>
      <c r="E134" s="20">
        <f>_xlfn.IFNA(INDEX('Journey_time-LA_data'!$D$2:$D$335,MATCH('Journey_time-inputs_1'!$B134,'Journey_time-LA_data'!$B$2:$B$335,0)),"-")</f>
        <v>37.560900387175998</v>
      </c>
      <c r="F134" s="20">
        <f>_xlfn.IFNA(INDEX('Journey_time-LA_data'!$E$2:$E$335,MATCH('Journey_time-inputs_1'!$B134,'Journey_time-LA_data'!$B$2:$B$335,0)),"-")</f>
        <v>40.942481013004702</v>
      </c>
    </row>
    <row r="135" spans="1:6" x14ac:dyDescent="0.35">
      <c r="A135" s="5" t="s">
        <v>518</v>
      </c>
      <c r="B135" s="5" t="s">
        <v>519</v>
      </c>
      <c r="C135" s="20">
        <f>_xlfn.IFNA(INDEX('Journey_time-LA_data'!$C$2:$C$335,MATCH('Journey_time-inputs_1'!$B135,'Journey_time-LA_data'!$B$2:$B$335,0)),"-")</f>
        <v>1629</v>
      </c>
      <c r="D135" s="20">
        <f>_xlfn.IFNA(INDEX('Journey_time-LA_data'!$F$2:$F$335,MATCH('Journey_time-inputs_1'!$B135,'Journey_time-LA_data'!$B$2:$B$335,0)),"-")</f>
        <v>120</v>
      </c>
      <c r="E135" s="20">
        <f>_xlfn.IFNA(INDEX('Journey_time-LA_data'!$D$2:$D$335,MATCH('Journey_time-inputs_1'!$B135,'Journey_time-LA_data'!$B$2:$B$335,0)),"-")</f>
        <v>120</v>
      </c>
      <c r="F135" s="20">
        <f>_xlfn.IFNA(INDEX('Journey_time-LA_data'!$E$2:$E$335,MATCH('Journey_time-inputs_1'!$B135,'Journey_time-LA_data'!$B$2:$B$335,0)),"-")</f>
        <v>120</v>
      </c>
    </row>
    <row r="136" spans="1:6" x14ac:dyDescent="0.35">
      <c r="A136" s="5" t="s">
        <v>520</v>
      </c>
      <c r="B136" s="5" t="s">
        <v>521</v>
      </c>
      <c r="C136" s="20">
        <f>_xlfn.IFNA(INDEX('Journey_time-LA_data'!$C$2:$C$335,MATCH('Journey_time-inputs_1'!$B136,'Journey_time-LA_data'!$B$2:$B$335,0)),"-")</f>
        <v>194659</v>
      </c>
      <c r="D136" s="20">
        <f>_xlfn.IFNA(INDEX('Journey_time-LA_data'!$F$2:$F$335,MATCH('Journey_time-inputs_1'!$B136,'Journey_time-LA_data'!$B$2:$B$335,0)),"-")</f>
        <v>9.2823738929608197</v>
      </c>
      <c r="E136" s="20">
        <f>_xlfn.IFNA(INDEX('Journey_time-LA_data'!$D$2:$D$335,MATCH('Journey_time-inputs_1'!$B136,'Journey_time-LA_data'!$B$2:$B$335,0)),"-")</f>
        <v>15.348288402425601</v>
      </c>
      <c r="F136" s="20">
        <f>_xlfn.IFNA(INDEX('Journey_time-LA_data'!$E$2:$E$335,MATCH('Journey_time-inputs_1'!$B136,'Journey_time-LA_data'!$B$2:$B$335,0)),"-")</f>
        <v>11.537751357960101</v>
      </c>
    </row>
    <row r="137" spans="1:6" x14ac:dyDescent="0.35">
      <c r="A137" s="5" t="s">
        <v>522</v>
      </c>
      <c r="B137" s="5" t="s">
        <v>523</v>
      </c>
      <c r="C137" s="20">
        <f>_xlfn.IFNA(INDEX('Journey_time-LA_data'!$C$2:$C$335,MATCH('Journey_time-inputs_1'!$B137,'Journey_time-LA_data'!$B$2:$B$335,0)),"-")</f>
        <v>118573</v>
      </c>
      <c r="D137" s="20">
        <f>_xlfn.IFNA(INDEX('Journey_time-LA_data'!$F$2:$F$335,MATCH('Journey_time-inputs_1'!$B137,'Journey_time-LA_data'!$B$2:$B$335,0)),"-")</f>
        <v>9.2115195587472307</v>
      </c>
      <c r="E137" s="20">
        <f>_xlfn.IFNA(INDEX('Journey_time-LA_data'!$D$2:$D$335,MATCH('Journey_time-inputs_1'!$B137,'Journey_time-LA_data'!$B$2:$B$335,0)),"-")</f>
        <v>11.8558967026365</v>
      </c>
      <c r="F137" s="20">
        <f>_xlfn.IFNA(INDEX('Journey_time-LA_data'!$E$2:$E$335,MATCH('Journey_time-inputs_1'!$B137,'Journey_time-LA_data'!$B$2:$B$335,0)),"-")</f>
        <v>9.2291756122169595</v>
      </c>
    </row>
    <row r="138" spans="1:6" x14ac:dyDescent="0.35">
      <c r="A138" s="5" t="s">
        <v>524</v>
      </c>
      <c r="B138" s="5" t="s">
        <v>525</v>
      </c>
      <c r="C138" s="20">
        <f>_xlfn.IFNA(INDEX('Journey_time-LA_data'!$C$2:$C$335,MATCH('Journey_time-inputs_1'!$B138,'Journey_time-LA_data'!$B$2:$B$335,0)),"-")</f>
        <v>106173</v>
      </c>
      <c r="D138" s="20">
        <f>_xlfn.IFNA(INDEX('Journey_time-LA_data'!$F$2:$F$335,MATCH('Journey_time-inputs_1'!$B138,'Journey_time-LA_data'!$B$2:$B$335,0)),"-")</f>
        <v>34.0570376864613</v>
      </c>
      <c r="E138" s="20">
        <f>_xlfn.IFNA(INDEX('Journey_time-LA_data'!$D$2:$D$335,MATCH('Journey_time-inputs_1'!$B138,'Journey_time-LA_data'!$B$2:$B$335,0)),"-")</f>
        <v>81.230582639945695</v>
      </c>
      <c r="F138" s="20">
        <f>_xlfn.IFNA(INDEX('Journey_time-LA_data'!$E$2:$E$335,MATCH('Journey_time-inputs_1'!$B138,'Journey_time-LA_data'!$B$2:$B$335,0)),"-")</f>
        <v>94.2107430286121</v>
      </c>
    </row>
    <row r="139" spans="1:6" x14ac:dyDescent="0.35">
      <c r="A139" s="5" t="s">
        <v>526</v>
      </c>
      <c r="B139" s="5" t="s">
        <v>1012</v>
      </c>
      <c r="C139" s="20">
        <f>_xlfn.IFNA(INDEX('Journey_time-LA_data'!$C$2:$C$335,MATCH('Journey_time-inputs_1'!$B139,'Journey_time-LA_data'!$B$2:$B$335,0)),"-")</f>
        <v>190556</v>
      </c>
      <c r="D139" s="20">
        <f>_xlfn.IFNA(INDEX('Journey_time-LA_data'!$F$2:$F$335,MATCH('Journey_time-inputs_1'!$B139,'Journey_time-LA_data'!$B$2:$B$335,0)),"-")</f>
        <v>11.1145207743848</v>
      </c>
      <c r="E139" s="20">
        <f>_xlfn.IFNA(INDEX('Journey_time-LA_data'!$D$2:$D$335,MATCH('Journey_time-inputs_1'!$B139,'Journey_time-LA_data'!$B$2:$B$335,0)),"-")</f>
        <v>21.993861897035401</v>
      </c>
      <c r="F139" s="20">
        <f>_xlfn.IFNA(INDEX('Journey_time-LA_data'!$E$2:$E$335,MATCH('Journey_time-inputs_1'!$B139,'Journey_time-LA_data'!$B$2:$B$335,0)),"-")</f>
        <v>15.6717324977273</v>
      </c>
    </row>
    <row r="140" spans="1:6" x14ac:dyDescent="0.35">
      <c r="A140" s="5" t="s">
        <v>528</v>
      </c>
      <c r="B140" s="5" t="s">
        <v>529</v>
      </c>
      <c r="C140" s="20">
        <f>_xlfn.IFNA(INDEX('Journey_time-LA_data'!$C$2:$C$335,MATCH('Journey_time-inputs_1'!$B140,'Journey_time-LA_data'!$B$2:$B$335,0)),"-")</f>
        <v>130201</v>
      </c>
      <c r="D140" s="20">
        <f>_xlfn.IFNA(INDEX('Journey_time-LA_data'!$F$2:$F$335,MATCH('Journey_time-inputs_1'!$B140,'Journey_time-LA_data'!$B$2:$B$335,0)),"-")</f>
        <v>10.334465876564</v>
      </c>
      <c r="E140" s="20">
        <f>_xlfn.IFNA(INDEX('Journey_time-LA_data'!$D$2:$D$335,MATCH('Journey_time-inputs_1'!$B140,'Journey_time-LA_data'!$B$2:$B$335,0)),"-")</f>
        <v>18.0064196025277</v>
      </c>
      <c r="F140" s="20">
        <f>_xlfn.IFNA(INDEX('Journey_time-LA_data'!$E$2:$E$335,MATCH('Journey_time-inputs_1'!$B140,'Journey_time-LA_data'!$B$2:$B$335,0)),"-")</f>
        <v>13.5825455100581</v>
      </c>
    </row>
    <row r="141" spans="1:6" x14ac:dyDescent="0.35">
      <c r="A141" s="5" t="s">
        <v>530</v>
      </c>
      <c r="B141" s="5" t="s">
        <v>531</v>
      </c>
      <c r="C141" s="20">
        <f>_xlfn.IFNA(INDEX('Journey_time-LA_data'!$C$2:$C$335,MATCH('Journey_time-inputs_1'!$B141,'Journey_time-LA_data'!$B$2:$B$335,0)),"-")</f>
        <v>315447</v>
      </c>
      <c r="D141" s="20">
        <f>_xlfn.IFNA(INDEX('Journey_time-LA_data'!$F$2:$F$335,MATCH('Journey_time-inputs_1'!$B141,'Journey_time-LA_data'!$B$2:$B$335,0)),"-")</f>
        <v>13.6510377459003</v>
      </c>
      <c r="E141" s="20">
        <f>_xlfn.IFNA(INDEX('Journey_time-LA_data'!$D$2:$D$335,MATCH('Journey_time-inputs_1'!$B141,'Journey_time-LA_data'!$B$2:$B$335,0)),"-")</f>
        <v>28.411867713279701</v>
      </c>
      <c r="F141" s="20">
        <f>_xlfn.IFNA(INDEX('Journey_time-LA_data'!$E$2:$E$335,MATCH('Journey_time-inputs_1'!$B141,'Journey_time-LA_data'!$B$2:$B$335,0)),"-")</f>
        <v>21.7700993474614</v>
      </c>
    </row>
    <row r="142" spans="1:6" x14ac:dyDescent="0.35">
      <c r="A142" s="5" t="s">
        <v>532</v>
      </c>
      <c r="B142" s="5" t="s">
        <v>533</v>
      </c>
      <c r="C142" s="20">
        <f>_xlfn.IFNA(INDEX('Journey_time-LA_data'!$C$2:$C$335,MATCH('Journey_time-inputs_1'!$B142,'Journey_time-LA_data'!$B$2:$B$335,0)),"-")</f>
        <v>108757</v>
      </c>
      <c r="D142" s="20">
        <f>_xlfn.IFNA(INDEX('Journey_time-LA_data'!$F$2:$F$335,MATCH('Journey_time-inputs_1'!$B142,'Journey_time-LA_data'!$B$2:$B$335,0)),"-")</f>
        <v>9.0590988180777394</v>
      </c>
      <c r="E142" s="20">
        <f>_xlfn.IFNA(INDEX('Journey_time-LA_data'!$D$2:$D$335,MATCH('Journey_time-inputs_1'!$B142,'Journey_time-LA_data'!$B$2:$B$335,0)),"-")</f>
        <v>18.292399812878301</v>
      </c>
      <c r="F142" s="20">
        <f>_xlfn.IFNA(INDEX('Journey_time-LA_data'!$E$2:$E$335,MATCH('Journey_time-inputs_1'!$B142,'Journey_time-LA_data'!$B$2:$B$335,0)),"-")</f>
        <v>12.731274955643601</v>
      </c>
    </row>
    <row r="143" spans="1:6" x14ac:dyDescent="0.35">
      <c r="A143" s="5" t="s">
        <v>534</v>
      </c>
      <c r="B143" s="5" t="s">
        <v>535</v>
      </c>
      <c r="C143" s="20">
        <f>_xlfn.IFNA(INDEX('Journey_time-LA_data'!$C$2:$C$335,MATCH('Journey_time-inputs_1'!$B143,'Journey_time-LA_data'!$B$2:$B$335,0)),"-")</f>
        <v>257459</v>
      </c>
      <c r="D143" s="20">
        <f>_xlfn.IFNA(INDEX('Journey_time-LA_data'!$F$2:$F$335,MATCH('Journey_time-inputs_1'!$B143,'Journey_time-LA_data'!$B$2:$B$335,0)),"-")</f>
        <v>12.021570151874201</v>
      </c>
      <c r="E143" s="20">
        <f>_xlfn.IFNA(INDEX('Journey_time-LA_data'!$D$2:$D$335,MATCH('Journey_time-inputs_1'!$B143,'Journey_time-LA_data'!$B$2:$B$335,0)),"-")</f>
        <v>21.620163587624798</v>
      </c>
      <c r="F143" s="20">
        <f>_xlfn.IFNA(INDEX('Journey_time-LA_data'!$E$2:$E$335,MATCH('Journey_time-inputs_1'!$B143,'Journey_time-LA_data'!$B$2:$B$335,0)),"-")</f>
        <v>15.166524233015799</v>
      </c>
    </row>
    <row r="144" spans="1:6" x14ac:dyDescent="0.35">
      <c r="A144" s="5" t="s">
        <v>536</v>
      </c>
      <c r="B144" s="5" t="s">
        <v>537</v>
      </c>
      <c r="C144" s="20">
        <f>_xlfn.IFNA(INDEX('Journey_time-LA_data'!$C$2:$C$335,MATCH('Journey_time-inputs_1'!$B144,'Journey_time-LA_data'!$B$2:$B$335,0)),"-")</f>
        <v>107985</v>
      </c>
      <c r="D144" s="20">
        <f>_xlfn.IFNA(INDEX('Journey_time-LA_data'!$F$2:$F$335,MATCH('Journey_time-inputs_1'!$B144,'Journey_time-LA_data'!$B$2:$B$335,0)),"-")</f>
        <v>14.018826950018701</v>
      </c>
      <c r="E144" s="20">
        <f>_xlfn.IFNA(INDEX('Journey_time-LA_data'!$D$2:$D$335,MATCH('Journey_time-inputs_1'!$B144,'Journey_time-LA_data'!$B$2:$B$335,0)),"-")</f>
        <v>24.4051734719005</v>
      </c>
      <c r="F144" s="20">
        <f>_xlfn.IFNA(INDEX('Journey_time-LA_data'!$E$2:$E$335,MATCH('Journey_time-inputs_1'!$B144,'Journey_time-LA_data'!$B$2:$B$335,0)),"-")</f>
        <v>23.916645113843501</v>
      </c>
    </row>
    <row r="145" spans="1:6" x14ac:dyDescent="0.35">
      <c r="A145" s="5" t="s">
        <v>538</v>
      </c>
      <c r="B145" s="5" t="s">
        <v>539</v>
      </c>
      <c r="C145" s="20">
        <f>_xlfn.IFNA(INDEX('Journey_time-LA_data'!$C$2:$C$335,MATCH('Journey_time-inputs_1'!$B145,'Journey_time-LA_data'!$B$2:$B$335,0)),"-")</f>
        <v>582683</v>
      </c>
      <c r="D145" s="20">
        <f>_xlfn.IFNA(INDEX('Journey_time-LA_data'!$F$2:$F$335,MATCH('Journey_time-inputs_1'!$B145,'Journey_time-LA_data'!$B$2:$B$335,0)),"-")</f>
        <v>12.1419456010911</v>
      </c>
      <c r="E145" s="20">
        <f>_xlfn.IFNA(INDEX('Journey_time-LA_data'!$D$2:$D$335,MATCH('Journey_time-inputs_1'!$B145,'Journey_time-LA_data'!$B$2:$B$335,0)),"-")</f>
        <v>22.921022225527299</v>
      </c>
      <c r="F145" s="20">
        <f>_xlfn.IFNA(INDEX('Journey_time-LA_data'!$E$2:$E$335,MATCH('Journey_time-inputs_1'!$B145,'Journey_time-LA_data'!$B$2:$B$335,0)),"-")</f>
        <v>19.0933696119512</v>
      </c>
    </row>
    <row r="146" spans="1:6" x14ac:dyDescent="0.35">
      <c r="A146" s="5" t="s">
        <v>540</v>
      </c>
      <c r="B146" s="5" t="s">
        <v>541</v>
      </c>
      <c r="C146" s="20">
        <f>_xlfn.IFNA(INDEX('Journey_time-LA_data'!$C$2:$C$335,MATCH('Journey_time-inputs_1'!$B146,'Journey_time-LA_data'!$B$2:$B$335,0)),"-")</f>
        <v>259115</v>
      </c>
      <c r="D146" s="20">
        <f>_xlfn.IFNA(INDEX('Journey_time-LA_data'!$F$2:$F$335,MATCH('Journey_time-inputs_1'!$B146,'Journey_time-LA_data'!$B$2:$B$335,0)),"-")</f>
        <v>9.7353717095936094</v>
      </c>
      <c r="E146" s="20">
        <f>_xlfn.IFNA(INDEX('Journey_time-LA_data'!$D$2:$D$335,MATCH('Journey_time-inputs_1'!$B146,'Journey_time-LA_data'!$B$2:$B$335,0)),"-")</f>
        <v>18.393492802195698</v>
      </c>
      <c r="F146" s="20">
        <f>_xlfn.IFNA(INDEX('Journey_time-LA_data'!$E$2:$E$335,MATCH('Journey_time-inputs_1'!$B146,'Journey_time-LA_data'!$B$2:$B$335,0)),"-")</f>
        <v>12.791485200010101</v>
      </c>
    </row>
    <row r="147" spans="1:6" x14ac:dyDescent="0.35">
      <c r="A147" s="5" t="s">
        <v>542</v>
      </c>
      <c r="B147" s="5" t="s">
        <v>543</v>
      </c>
      <c r="C147" s="20">
        <f>_xlfn.IFNA(INDEX('Journey_time-LA_data'!$C$2:$C$335,MATCH('Journey_time-inputs_1'!$B147,'Journey_time-LA_data'!$B$2:$B$335,0)),"-")</f>
        <v>72552</v>
      </c>
      <c r="D147" s="20">
        <f>_xlfn.IFNA(INDEX('Journey_time-LA_data'!$F$2:$F$335,MATCH('Journey_time-inputs_1'!$B147,'Journey_time-LA_data'!$B$2:$B$335,0)),"-")</f>
        <v>24.011390727086098</v>
      </c>
      <c r="E147" s="20">
        <f>_xlfn.IFNA(INDEX('Journey_time-LA_data'!$D$2:$D$335,MATCH('Journey_time-inputs_1'!$B147,'Journey_time-LA_data'!$B$2:$B$335,0)),"-")</f>
        <v>46.826794825863203</v>
      </c>
      <c r="F147" s="20">
        <f>_xlfn.IFNA(INDEX('Journey_time-LA_data'!$E$2:$E$335,MATCH('Journey_time-inputs_1'!$B147,'Journey_time-LA_data'!$B$2:$B$335,0)),"-")</f>
        <v>56.196751353088501</v>
      </c>
    </row>
    <row r="148" spans="1:6" x14ac:dyDescent="0.35">
      <c r="A148" s="5" t="s">
        <v>544</v>
      </c>
      <c r="B148" s="5" t="s">
        <v>545</v>
      </c>
      <c r="C148" s="20">
        <f>_xlfn.IFNA(INDEX('Journey_time-LA_data'!$C$2:$C$335,MATCH('Journey_time-inputs_1'!$B148,'Journey_time-LA_data'!$B$2:$B$335,0)),"-")</f>
        <v>229958</v>
      </c>
      <c r="D148" s="20">
        <f>_xlfn.IFNA(INDEX('Journey_time-LA_data'!$F$2:$F$335,MATCH('Journey_time-inputs_1'!$B148,'Journey_time-LA_data'!$B$2:$B$335,0)),"-")</f>
        <v>16.233599930438899</v>
      </c>
      <c r="E148" s="20">
        <f>_xlfn.IFNA(INDEX('Journey_time-LA_data'!$D$2:$D$335,MATCH('Journey_time-inputs_1'!$B148,'Journey_time-LA_data'!$B$2:$B$335,0)),"-")</f>
        <v>28.334675925167801</v>
      </c>
      <c r="F148" s="20">
        <f>_xlfn.IFNA(INDEX('Journey_time-LA_data'!$E$2:$E$335,MATCH('Journey_time-inputs_1'!$B148,'Journey_time-LA_data'!$B$2:$B$335,0)),"-")</f>
        <v>21.584846258443399</v>
      </c>
    </row>
    <row r="149" spans="1:6" x14ac:dyDescent="0.35">
      <c r="A149" s="5" t="s">
        <v>546</v>
      </c>
      <c r="B149" s="5" t="s">
        <v>547</v>
      </c>
      <c r="C149" s="20">
        <f>_xlfn.IFNA(INDEX('Journey_time-LA_data'!$C$2:$C$335,MATCH('Journey_time-inputs_1'!$B149,'Journey_time-LA_data'!$B$2:$B$335,0)),"-")</f>
        <v>75071</v>
      </c>
      <c r="D149" s="20">
        <f>_xlfn.IFNA(INDEX('Journey_time-LA_data'!$F$2:$F$335,MATCH('Journey_time-inputs_1'!$B149,'Journey_time-LA_data'!$B$2:$B$335,0)),"-")</f>
        <v>12.6087472054496</v>
      </c>
      <c r="E149" s="20">
        <f>_xlfn.IFNA(INDEX('Journey_time-LA_data'!$D$2:$D$335,MATCH('Journey_time-inputs_1'!$B149,'Journey_time-LA_data'!$B$2:$B$335,0)),"-")</f>
        <v>29.103632758373301</v>
      </c>
      <c r="F149" s="20">
        <f>_xlfn.IFNA(INDEX('Journey_time-LA_data'!$E$2:$E$335,MATCH('Journey_time-inputs_1'!$B149,'Journey_time-LA_data'!$B$2:$B$335,0)),"-")</f>
        <v>21.364399306296601</v>
      </c>
    </row>
    <row r="150" spans="1:6" x14ac:dyDescent="0.35">
      <c r="A150" s="5" t="s">
        <v>548</v>
      </c>
      <c r="B150" s="5" t="s">
        <v>549</v>
      </c>
      <c r="C150" s="20">
        <f>_xlfn.IFNA(INDEX('Journey_time-LA_data'!$C$2:$C$335,MATCH('Journey_time-inputs_1'!$B150,'Journey_time-LA_data'!$B$2:$B$335,0)),"-")</f>
        <v>75810</v>
      </c>
      <c r="D150" s="20">
        <f>_xlfn.IFNA(INDEX('Journey_time-LA_data'!$F$2:$F$335,MATCH('Journey_time-inputs_1'!$B150,'Journey_time-LA_data'!$B$2:$B$335,0)),"-")</f>
        <v>9.4113825335601398</v>
      </c>
      <c r="E150" s="20">
        <f>_xlfn.IFNA(INDEX('Journey_time-LA_data'!$D$2:$D$335,MATCH('Journey_time-inputs_1'!$B150,'Journey_time-LA_data'!$B$2:$B$335,0)),"-")</f>
        <v>16.5162046141823</v>
      </c>
      <c r="F150" s="20">
        <f>_xlfn.IFNA(INDEX('Journey_time-LA_data'!$E$2:$E$335,MATCH('Journey_time-inputs_1'!$B150,'Journey_time-LA_data'!$B$2:$B$335,0)),"-")</f>
        <v>12.7643626775894</v>
      </c>
    </row>
    <row r="151" spans="1:6" x14ac:dyDescent="0.35">
      <c r="A151" s="5" t="s">
        <v>550</v>
      </c>
      <c r="B151" s="5" t="s">
        <v>551</v>
      </c>
      <c r="C151" s="20">
        <f>_xlfn.IFNA(INDEX('Journey_time-LA_data'!$C$2:$C$335,MATCH('Journey_time-inputs_1'!$B151,'Journey_time-LA_data'!$B$2:$B$335,0)),"-")</f>
        <v>378163</v>
      </c>
      <c r="D151" s="20">
        <f>_xlfn.IFNA(INDEX('Journey_time-LA_data'!$F$2:$F$335,MATCH('Journey_time-inputs_1'!$B151,'Journey_time-LA_data'!$B$2:$B$335,0)),"-")</f>
        <v>10.0879785961327</v>
      </c>
      <c r="E151" s="20">
        <f>_xlfn.IFNA(INDEX('Journey_time-LA_data'!$D$2:$D$335,MATCH('Journey_time-inputs_1'!$B151,'Journey_time-LA_data'!$B$2:$B$335,0)),"-")</f>
        <v>17.939673570735</v>
      </c>
      <c r="F151" s="20">
        <f>_xlfn.IFNA(INDEX('Journey_time-LA_data'!$E$2:$E$335,MATCH('Journey_time-inputs_1'!$B151,'Journey_time-LA_data'!$B$2:$B$335,0)),"-")</f>
        <v>14.2076480388774</v>
      </c>
    </row>
    <row r="152" spans="1:6" x14ac:dyDescent="0.35">
      <c r="A152" s="5" t="s">
        <v>552</v>
      </c>
      <c r="B152" s="5" t="s">
        <v>553</v>
      </c>
      <c r="C152" s="20">
        <f>_xlfn.IFNA(INDEX('Journey_time-LA_data'!$C$2:$C$335,MATCH('Journey_time-inputs_1'!$B152,'Journey_time-LA_data'!$B$2:$B$335,0)),"-")</f>
        <v>147967</v>
      </c>
      <c r="D152" s="20">
        <f>_xlfn.IFNA(INDEX('Journey_time-LA_data'!$F$2:$F$335,MATCH('Journey_time-inputs_1'!$B152,'Journey_time-LA_data'!$B$2:$B$335,0)),"-")</f>
        <v>10.1047161840262</v>
      </c>
      <c r="E152" s="20">
        <f>_xlfn.IFNA(INDEX('Journey_time-LA_data'!$D$2:$D$335,MATCH('Journey_time-inputs_1'!$B152,'Journey_time-LA_data'!$B$2:$B$335,0)),"-")</f>
        <v>18.1084399601861</v>
      </c>
      <c r="F152" s="20">
        <f>_xlfn.IFNA(INDEX('Journey_time-LA_data'!$E$2:$E$335,MATCH('Journey_time-inputs_1'!$B152,'Journey_time-LA_data'!$B$2:$B$335,0)),"-")</f>
        <v>13.0503667672173</v>
      </c>
    </row>
    <row r="153" spans="1:6" x14ac:dyDescent="0.35">
      <c r="A153" s="5" t="s">
        <v>554</v>
      </c>
      <c r="B153" s="5" t="s">
        <v>555</v>
      </c>
      <c r="C153" s="20">
        <f>_xlfn.IFNA(INDEX('Journey_time-LA_data'!$C$2:$C$335,MATCH('Journey_time-inputs_1'!$B153,'Journey_time-LA_data'!$B$2:$B$335,0)),"-")</f>
        <v>122215</v>
      </c>
      <c r="D153" s="20">
        <f>_xlfn.IFNA(INDEX('Journey_time-LA_data'!$F$2:$F$335,MATCH('Journey_time-inputs_1'!$B153,'Journey_time-LA_data'!$B$2:$B$335,0)),"-")</f>
        <v>13.217674709894901</v>
      </c>
      <c r="E153" s="20">
        <f>_xlfn.IFNA(INDEX('Journey_time-LA_data'!$D$2:$D$335,MATCH('Journey_time-inputs_1'!$B153,'Journey_time-LA_data'!$B$2:$B$335,0)),"-")</f>
        <v>25.976479039967</v>
      </c>
      <c r="F153" s="20">
        <f>_xlfn.IFNA(INDEX('Journey_time-LA_data'!$E$2:$E$335,MATCH('Journey_time-inputs_1'!$B153,'Journey_time-LA_data'!$B$2:$B$335,0)),"-")</f>
        <v>20.998402948968302</v>
      </c>
    </row>
    <row r="154" spans="1:6" x14ac:dyDescent="0.35">
      <c r="A154" s="5" t="s">
        <v>556</v>
      </c>
      <c r="B154" s="5" t="s">
        <v>557</v>
      </c>
      <c r="C154" s="20">
        <f>_xlfn.IFNA(INDEX('Journey_time-LA_data'!$C$2:$C$335,MATCH('Journey_time-inputs_1'!$B154,'Journey_time-LA_data'!$B$2:$B$335,0)),"-")</f>
        <v>47111</v>
      </c>
      <c r="D154" s="20">
        <f>_xlfn.IFNA(INDEX('Journey_time-LA_data'!$F$2:$F$335,MATCH('Journey_time-inputs_1'!$B154,'Journey_time-LA_data'!$B$2:$B$335,0)),"-")</f>
        <v>28.7085087514177</v>
      </c>
      <c r="E154" s="20">
        <f>_xlfn.IFNA(INDEX('Journey_time-LA_data'!$D$2:$D$335,MATCH('Journey_time-inputs_1'!$B154,'Journey_time-LA_data'!$B$2:$B$335,0)),"-")</f>
        <v>56.489480400826302</v>
      </c>
      <c r="F154" s="20">
        <f>_xlfn.IFNA(INDEX('Journey_time-LA_data'!$E$2:$E$335,MATCH('Journey_time-inputs_1'!$B154,'Journey_time-LA_data'!$B$2:$B$335,0)),"-")</f>
        <v>69.315779517773905</v>
      </c>
    </row>
    <row r="155" spans="1:6" x14ac:dyDescent="0.35">
      <c r="A155" s="5" t="s">
        <v>558</v>
      </c>
      <c r="B155" s="5" t="s">
        <v>559</v>
      </c>
      <c r="C155" s="20">
        <f>_xlfn.IFNA(INDEX('Journey_time-LA_data'!$C$2:$C$335,MATCH('Journey_time-inputs_1'!$B155,'Journey_time-LA_data'!$B$2:$B$335,0)),"-")</f>
        <v>55465</v>
      </c>
      <c r="D155" s="20">
        <f>_xlfn.IFNA(INDEX('Journey_time-LA_data'!$F$2:$F$335,MATCH('Journey_time-inputs_1'!$B155,'Journey_time-LA_data'!$B$2:$B$335,0)),"-")</f>
        <v>26.820199246579801</v>
      </c>
      <c r="E155" s="20">
        <f>_xlfn.IFNA(INDEX('Journey_time-LA_data'!$D$2:$D$335,MATCH('Journey_time-inputs_1'!$B155,'Journey_time-LA_data'!$B$2:$B$335,0)),"-")</f>
        <v>46.524833708154198</v>
      </c>
      <c r="F155" s="20">
        <f>_xlfn.IFNA(INDEX('Journey_time-LA_data'!$E$2:$E$335,MATCH('Journey_time-inputs_1'!$B155,'Journey_time-LA_data'!$B$2:$B$335,0)),"-")</f>
        <v>53.940716720033599</v>
      </c>
    </row>
    <row r="156" spans="1:6" x14ac:dyDescent="0.35">
      <c r="A156" s="5" t="s">
        <v>560</v>
      </c>
      <c r="B156" s="5" t="s">
        <v>561</v>
      </c>
      <c r="C156" s="20">
        <f>_xlfn.IFNA(INDEX('Journey_time-LA_data'!$C$2:$C$335,MATCH('Journey_time-inputs_1'!$B156,'Journey_time-LA_data'!$B$2:$B$335,0)),"-")</f>
        <v>418591</v>
      </c>
      <c r="D156" s="20">
        <f>_xlfn.IFNA(INDEX('Journey_time-LA_data'!$F$2:$F$335,MATCH('Journey_time-inputs_1'!$B156,'Journey_time-LA_data'!$B$2:$B$335,0)),"-")</f>
        <v>11.3315827293795</v>
      </c>
      <c r="E156" s="20">
        <f>_xlfn.IFNA(INDEX('Journey_time-LA_data'!$D$2:$D$335,MATCH('Journey_time-inputs_1'!$B156,'Journey_time-LA_data'!$B$2:$B$335,0)),"-")</f>
        <v>19.4236896396155</v>
      </c>
      <c r="F156" s="20">
        <f>_xlfn.IFNA(INDEX('Journey_time-LA_data'!$E$2:$E$335,MATCH('Journey_time-inputs_1'!$B156,'Journey_time-LA_data'!$B$2:$B$335,0)),"-")</f>
        <v>15.5644674698414</v>
      </c>
    </row>
    <row r="157" spans="1:6" x14ac:dyDescent="0.35">
      <c r="A157" s="5" t="s">
        <v>562</v>
      </c>
      <c r="B157" s="5" t="s">
        <v>563</v>
      </c>
      <c r="C157" s="20">
        <f>_xlfn.IFNA(INDEX('Journey_time-LA_data'!$C$2:$C$335,MATCH('Journey_time-inputs_1'!$B157,'Journey_time-LA_data'!$B$2:$B$335,0)),"-")</f>
        <v>79164</v>
      </c>
      <c r="D157" s="20">
        <f>_xlfn.IFNA(INDEX('Journey_time-LA_data'!$F$2:$F$335,MATCH('Journey_time-inputs_1'!$B157,'Journey_time-LA_data'!$B$2:$B$335,0)),"-")</f>
        <v>12.466523310840699</v>
      </c>
      <c r="E157" s="20">
        <f>_xlfn.IFNA(INDEX('Journey_time-LA_data'!$D$2:$D$335,MATCH('Journey_time-inputs_1'!$B157,'Journey_time-LA_data'!$B$2:$B$335,0)),"-")</f>
        <v>31.910855793861401</v>
      </c>
      <c r="F157" s="20">
        <f>_xlfn.IFNA(INDEX('Journey_time-LA_data'!$E$2:$E$335,MATCH('Journey_time-inputs_1'!$B157,'Journey_time-LA_data'!$B$2:$B$335,0)),"-")</f>
        <v>20.591173660628101</v>
      </c>
    </row>
    <row r="158" spans="1:6" x14ac:dyDescent="0.35">
      <c r="A158" s="5" t="s">
        <v>564</v>
      </c>
      <c r="B158" s="5" t="s">
        <v>565</v>
      </c>
      <c r="C158" s="20">
        <f>_xlfn.IFNA(INDEX('Journey_time-LA_data'!$C$2:$C$335,MATCH('Journey_time-inputs_1'!$B158,'Journey_time-LA_data'!$B$2:$B$335,0)),"-")</f>
        <v>200744</v>
      </c>
      <c r="D158" s="20">
        <f>_xlfn.IFNA(INDEX('Journey_time-LA_data'!$F$2:$F$335,MATCH('Journey_time-inputs_1'!$B158,'Journey_time-LA_data'!$B$2:$B$335,0)),"-")</f>
        <v>11.481403593811701</v>
      </c>
      <c r="E158" s="20">
        <f>_xlfn.IFNA(INDEX('Journey_time-LA_data'!$D$2:$D$335,MATCH('Journey_time-inputs_1'!$B158,'Journey_time-LA_data'!$B$2:$B$335,0)),"-")</f>
        <v>23.440778227309401</v>
      </c>
      <c r="F158" s="20">
        <f>_xlfn.IFNA(INDEX('Journey_time-LA_data'!$E$2:$E$335,MATCH('Journey_time-inputs_1'!$B158,'Journey_time-LA_data'!$B$2:$B$335,0)),"-")</f>
        <v>17.2360373558821</v>
      </c>
    </row>
    <row r="159" spans="1:6" x14ac:dyDescent="0.35">
      <c r="A159" s="5" t="s">
        <v>566</v>
      </c>
      <c r="B159" s="5" t="s">
        <v>567</v>
      </c>
      <c r="C159" s="20">
        <f>_xlfn.IFNA(INDEX('Journey_time-LA_data'!$C$2:$C$335,MATCH('Journey_time-inputs_1'!$B159,'Journey_time-LA_data'!$B$2:$B$335,0)),"-")</f>
        <v>37061</v>
      </c>
      <c r="D159" s="20">
        <f>_xlfn.IFNA(INDEX('Journey_time-LA_data'!$F$2:$F$335,MATCH('Journey_time-inputs_1'!$B159,'Journey_time-LA_data'!$B$2:$B$335,0)),"-")</f>
        <v>28.8826547790303</v>
      </c>
      <c r="E159" s="20">
        <f>_xlfn.IFNA(INDEX('Journey_time-LA_data'!$D$2:$D$335,MATCH('Journey_time-inputs_1'!$B159,'Journey_time-LA_data'!$B$2:$B$335,0)),"-")</f>
        <v>51.5948182128122</v>
      </c>
      <c r="F159" s="20">
        <f>_xlfn.IFNA(INDEX('Journey_time-LA_data'!$E$2:$E$335,MATCH('Journey_time-inputs_1'!$B159,'Journey_time-LA_data'!$B$2:$B$335,0)),"-")</f>
        <v>75.484347180017394</v>
      </c>
    </row>
    <row r="160" spans="1:6" x14ac:dyDescent="0.35">
      <c r="A160" s="5" t="s">
        <v>568</v>
      </c>
      <c r="B160" s="5" t="s">
        <v>569</v>
      </c>
      <c r="C160" s="20">
        <f>_xlfn.IFNA(INDEX('Journey_time-LA_data'!$C$2:$C$335,MATCH('Journey_time-inputs_1'!$B160,'Journey_time-LA_data'!$B$2:$B$335,0)),"-")</f>
        <v>82361</v>
      </c>
      <c r="D160" s="20">
        <f>_xlfn.IFNA(INDEX('Journey_time-LA_data'!$F$2:$F$335,MATCH('Journey_time-inputs_1'!$B160,'Journey_time-LA_data'!$B$2:$B$335,0)),"-")</f>
        <v>32.928752750458301</v>
      </c>
      <c r="E160" s="20">
        <f>_xlfn.IFNA(INDEX('Journey_time-LA_data'!$D$2:$D$335,MATCH('Journey_time-inputs_1'!$B160,'Journey_time-LA_data'!$B$2:$B$335,0)),"-")</f>
        <v>73.102738271390805</v>
      </c>
      <c r="F160" s="20">
        <f>_xlfn.IFNA(INDEX('Journey_time-LA_data'!$E$2:$E$335,MATCH('Journey_time-inputs_1'!$B160,'Journey_time-LA_data'!$B$2:$B$335,0)),"-")</f>
        <v>84.3318541583035</v>
      </c>
    </row>
    <row r="161" spans="1:6" x14ac:dyDescent="0.35">
      <c r="A161" s="5" t="s">
        <v>572</v>
      </c>
      <c r="B161" s="5" t="s">
        <v>573</v>
      </c>
      <c r="C161" s="20">
        <f>_xlfn.IFNA(INDEX('Journey_time-LA_data'!$C$2:$C$335,MATCH('Journey_time-inputs_1'!$B161,'Journey_time-LA_data'!$B$2:$B$335,0)),"-")</f>
        <v>150979</v>
      </c>
      <c r="D161" s="20">
        <f>_xlfn.IFNA(INDEX('Journey_time-LA_data'!$F$2:$F$335,MATCH('Journey_time-inputs_1'!$B161,'Journey_time-LA_data'!$B$2:$B$335,0)),"-")</f>
        <v>10.661470751045201</v>
      </c>
      <c r="E161" s="20">
        <f>_xlfn.IFNA(INDEX('Journey_time-LA_data'!$D$2:$D$335,MATCH('Journey_time-inputs_1'!$B161,'Journey_time-LA_data'!$B$2:$B$335,0)),"-")</f>
        <v>20.882228599934201</v>
      </c>
      <c r="F161" s="20">
        <f>_xlfn.IFNA(INDEX('Journey_time-LA_data'!$E$2:$E$335,MATCH('Journey_time-inputs_1'!$B161,'Journey_time-LA_data'!$B$2:$B$335,0)),"-")</f>
        <v>13.546968058587099</v>
      </c>
    </row>
    <row r="162" spans="1:6" x14ac:dyDescent="0.35">
      <c r="A162" s="5" t="s">
        <v>574</v>
      </c>
      <c r="B162" s="5" t="s">
        <v>575</v>
      </c>
      <c r="C162" s="20">
        <f>_xlfn.IFNA(INDEX('Journey_time-LA_data'!$C$2:$C$335,MATCH('Journey_time-inputs_1'!$B162,'Journey_time-LA_data'!$B$2:$B$335,0)),"-")</f>
        <v>58418</v>
      </c>
      <c r="D162" s="20">
        <f>_xlfn.IFNA(INDEX('Journey_time-LA_data'!$F$2:$F$335,MATCH('Journey_time-inputs_1'!$B162,'Journey_time-LA_data'!$B$2:$B$335,0)),"-")</f>
        <v>29.527122626983299</v>
      </c>
      <c r="E162" s="20">
        <f>_xlfn.IFNA(INDEX('Journey_time-LA_data'!$D$2:$D$335,MATCH('Journey_time-inputs_1'!$B162,'Journey_time-LA_data'!$B$2:$B$335,0)),"-")</f>
        <v>62.842873104220402</v>
      </c>
      <c r="F162" s="20">
        <f>_xlfn.IFNA(INDEX('Journey_time-LA_data'!$E$2:$E$335,MATCH('Journey_time-inputs_1'!$B162,'Journey_time-LA_data'!$B$2:$B$335,0)),"-")</f>
        <v>78.617808887888202</v>
      </c>
    </row>
    <row r="163" spans="1:6" x14ac:dyDescent="0.35">
      <c r="A163" s="5" t="s">
        <v>576</v>
      </c>
      <c r="B163" s="5" t="s">
        <v>577</v>
      </c>
      <c r="C163" s="20">
        <f>_xlfn.IFNA(INDEX('Journey_time-LA_data'!$C$2:$C$335,MATCH('Journey_time-inputs_1'!$B163,'Journey_time-LA_data'!$B$2:$B$335,0)),"-")</f>
        <v>75048</v>
      </c>
      <c r="D163" s="20">
        <f>_xlfn.IFNA(INDEX('Journey_time-LA_data'!$F$2:$F$335,MATCH('Journey_time-inputs_1'!$B163,'Journey_time-LA_data'!$B$2:$B$335,0)),"-")</f>
        <v>28.344042591557599</v>
      </c>
      <c r="E163" s="20">
        <f>_xlfn.IFNA(INDEX('Journey_time-LA_data'!$D$2:$D$335,MATCH('Journey_time-inputs_1'!$B163,'Journey_time-LA_data'!$B$2:$B$335,0)),"-")</f>
        <v>62.044757110250899</v>
      </c>
      <c r="F163" s="20">
        <f>_xlfn.IFNA(INDEX('Journey_time-LA_data'!$E$2:$E$335,MATCH('Journey_time-inputs_1'!$B163,'Journey_time-LA_data'!$B$2:$B$335,0)),"-")</f>
        <v>75.2804765690111</v>
      </c>
    </row>
    <row r="164" spans="1:6" x14ac:dyDescent="0.35">
      <c r="A164" s="5" t="s">
        <v>578</v>
      </c>
      <c r="B164" s="5" t="s">
        <v>579</v>
      </c>
      <c r="C164" s="20">
        <f>_xlfn.IFNA(INDEX('Journey_time-LA_data'!$C$2:$C$335,MATCH('Journey_time-inputs_1'!$B164,'Journey_time-LA_data'!$B$2:$B$335,0)),"-")</f>
        <v>106596</v>
      </c>
      <c r="D164" s="20">
        <f>_xlfn.IFNA(INDEX('Journey_time-LA_data'!$F$2:$F$335,MATCH('Journey_time-inputs_1'!$B164,'Journey_time-LA_data'!$B$2:$B$335,0)),"-")</f>
        <v>26.2834053713053</v>
      </c>
      <c r="E164" s="20">
        <f>_xlfn.IFNA(INDEX('Journey_time-LA_data'!$D$2:$D$335,MATCH('Journey_time-inputs_1'!$B164,'Journey_time-LA_data'!$B$2:$B$335,0)),"-")</f>
        <v>45.463740096091698</v>
      </c>
      <c r="F164" s="20">
        <f>_xlfn.IFNA(INDEX('Journey_time-LA_data'!$E$2:$E$335,MATCH('Journey_time-inputs_1'!$B164,'Journey_time-LA_data'!$B$2:$B$335,0)),"-")</f>
        <v>59.919485007528003</v>
      </c>
    </row>
    <row r="165" spans="1:6" x14ac:dyDescent="0.35">
      <c r="A165" s="5" t="s">
        <v>580</v>
      </c>
      <c r="B165" s="5" t="s">
        <v>581</v>
      </c>
      <c r="C165" s="20">
        <f>_xlfn.IFNA(INDEX('Journey_time-LA_data'!$C$2:$C$335,MATCH('Journey_time-inputs_1'!$B165,'Journey_time-LA_data'!$B$2:$B$335,0)),"-")</f>
        <v>100818</v>
      </c>
      <c r="D165" s="20">
        <f>_xlfn.IFNA(INDEX('Journey_time-LA_data'!$F$2:$F$335,MATCH('Journey_time-inputs_1'!$B165,'Journey_time-LA_data'!$B$2:$B$335,0)),"-")</f>
        <v>10.6380152303714</v>
      </c>
      <c r="E165" s="20">
        <f>_xlfn.IFNA(INDEX('Journey_time-LA_data'!$D$2:$D$335,MATCH('Journey_time-inputs_1'!$B165,'Journey_time-LA_data'!$B$2:$B$335,0)),"-")</f>
        <v>18.711147248618399</v>
      </c>
      <c r="F165" s="20">
        <f>_xlfn.IFNA(INDEX('Journey_time-LA_data'!$E$2:$E$335,MATCH('Journey_time-inputs_1'!$B165,'Journey_time-LA_data'!$B$2:$B$335,0)),"-")</f>
        <v>15.6523024616288</v>
      </c>
    </row>
    <row r="166" spans="1:6" x14ac:dyDescent="0.35">
      <c r="A166" s="5" t="s">
        <v>584</v>
      </c>
      <c r="B166" s="5" t="s">
        <v>585</v>
      </c>
      <c r="C166" s="20">
        <f>_xlfn.IFNA(INDEX('Journey_time-LA_data'!$C$2:$C$335,MATCH('Journey_time-inputs_1'!$B166,'Journey_time-LA_data'!$B$2:$B$335,0)),"-")</f>
        <v>191148</v>
      </c>
      <c r="D166" s="20">
        <f>_xlfn.IFNA(INDEX('Journey_time-LA_data'!$F$2:$F$335,MATCH('Journey_time-inputs_1'!$B166,'Journey_time-LA_data'!$B$2:$B$335,0)),"-")</f>
        <v>9.9768682438782399</v>
      </c>
      <c r="E166" s="20">
        <f>_xlfn.IFNA(INDEX('Journey_time-LA_data'!$D$2:$D$335,MATCH('Journey_time-inputs_1'!$B166,'Journey_time-LA_data'!$B$2:$B$335,0)),"-")</f>
        <v>20.0285929128787</v>
      </c>
      <c r="F166" s="20">
        <f>_xlfn.IFNA(INDEX('Journey_time-LA_data'!$E$2:$E$335,MATCH('Journey_time-inputs_1'!$B166,'Journey_time-LA_data'!$B$2:$B$335,0)),"-")</f>
        <v>15.7167518580105</v>
      </c>
    </row>
    <row r="167" spans="1:6" x14ac:dyDescent="0.35">
      <c r="A167" s="5" t="s">
        <v>586</v>
      </c>
      <c r="B167" s="5" t="s">
        <v>587</v>
      </c>
      <c r="C167" s="20">
        <f>_xlfn.IFNA(INDEX('Journey_time-LA_data'!$C$2:$C$335,MATCH('Journey_time-inputs_1'!$B167,'Journey_time-LA_data'!$B$2:$B$335,0)),"-")</f>
        <v>61475</v>
      </c>
      <c r="D167" s="20">
        <f>_xlfn.IFNA(INDEX('Journey_time-LA_data'!$F$2:$F$335,MATCH('Journey_time-inputs_1'!$B167,'Journey_time-LA_data'!$B$2:$B$335,0)),"-")</f>
        <v>20.6153547895881</v>
      </c>
      <c r="E167" s="20">
        <f>_xlfn.IFNA(INDEX('Journey_time-LA_data'!$D$2:$D$335,MATCH('Journey_time-inputs_1'!$B167,'Journey_time-LA_data'!$B$2:$B$335,0)),"-")</f>
        <v>38.240611713683997</v>
      </c>
      <c r="F167" s="20">
        <f>_xlfn.IFNA(INDEX('Journey_time-LA_data'!$E$2:$E$335,MATCH('Journey_time-inputs_1'!$B167,'Journey_time-LA_data'!$B$2:$B$335,0)),"-")</f>
        <v>37.723566689291502</v>
      </c>
    </row>
    <row r="168" spans="1:6" x14ac:dyDescent="0.35">
      <c r="A168" s="5" t="s">
        <v>596</v>
      </c>
      <c r="B168" s="5" t="s">
        <v>597</v>
      </c>
      <c r="C168" s="20">
        <f>_xlfn.IFNA(INDEX('Journey_time-LA_data'!$C$2:$C$335,MATCH('Journey_time-inputs_1'!$B168,'Journey_time-LA_data'!$B$2:$B$335,0)),"-")</f>
        <v>125550</v>
      </c>
      <c r="D168" s="20">
        <f>_xlfn.IFNA(INDEX('Journey_time-LA_data'!$F$2:$F$335,MATCH('Journey_time-inputs_1'!$B168,'Journey_time-LA_data'!$B$2:$B$335,0)),"-")</f>
        <v>26.720924813571699</v>
      </c>
      <c r="E168" s="20">
        <f>_xlfn.IFNA(INDEX('Journey_time-LA_data'!$D$2:$D$335,MATCH('Journey_time-inputs_1'!$B168,'Journey_time-LA_data'!$B$2:$B$335,0)),"-")</f>
        <v>53.059910618893298</v>
      </c>
      <c r="F168" s="20">
        <f>_xlfn.IFNA(INDEX('Journey_time-LA_data'!$E$2:$E$335,MATCH('Journey_time-inputs_1'!$B168,'Journey_time-LA_data'!$B$2:$B$335,0)),"-")</f>
        <v>58.9246138963506</v>
      </c>
    </row>
    <row r="169" spans="1:6" x14ac:dyDescent="0.35">
      <c r="A169" s="5" t="s">
        <v>598</v>
      </c>
      <c r="B169" s="5" t="s">
        <v>599</v>
      </c>
      <c r="C169" s="20">
        <f>_xlfn.IFNA(INDEX('Journey_time-LA_data'!$C$2:$C$335,MATCH('Journey_time-inputs_1'!$B169,'Journey_time-LA_data'!$B$2:$B$335,0)),"-")</f>
        <v>88246</v>
      </c>
      <c r="D169" s="20">
        <f>_xlfn.IFNA(INDEX('Journey_time-LA_data'!$F$2:$F$335,MATCH('Journey_time-inputs_1'!$B169,'Journey_time-LA_data'!$B$2:$B$335,0)),"-")</f>
        <v>17.353542475747599</v>
      </c>
      <c r="E169" s="20">
        <f>_xlfn.IFNA(INDEX('Journey_time-LA_data'!$D$2:$D$335,MATCH('Journey_time-inputs_1'!$B169,'Journey_time-LA_data'!$B$2:$B$335,0)),"-")</f>
        <v>37.444748480322197</v>
      </c>
      <c r="F169" s="20">
        <f>_xlfn.IFNA(INDEX('Journey_time-LA_data'!$E$2:$E$335,MATCH('Journey_time-inputs_1'!$B169,'Journey_time-LA_data'!$B$2:$B$335,0)),"-")</f>
        <v>36.126718032939102</v>
      </c>
    </row>
    <row r="170" spans="1:6" x14ac:dyDescent="0.35">
      <c r="A170" s="5" t="s">
        <v>600</v>
      </c>
      <c r="B170" s="5" t="s">
        <v>601</v>
      </c>
      <c r="C170" s="20">
        <f>_xlfn.IFNA(INDEX('Journey_time-LA_data'!$C$2:$C$335,MATCH('Journey_time-inputs_1'!$B170,'Journey_time-LA_data'!$B$2:$B$335,0)),"-")</f>
        <v>229948</v>
      </c>
      <c r="D170" s="20">
        <f>_xlfn.IFNA(INDEX('Journey_time-LA_data'!$F$2:$F$335,MATCH('Journey_time-inputs_1'!$B170,'Journey_time-LA_data'!$B$2:$B$335,0)),"-")</f>
        <v>10.306792516565499</v>
      </c>
      <c r="E170" s="20">
        <f>_xlfn.IFNA(INDEX('Journey_time-LA_data'!$D$2:$D$335,MATCH('Journey_time-inputs_1'!$B170,'Journey_time-LA_data'!$B$2:$B$335,0)),"-")</f>
        <v>18.678760408178402</v>
      </c>
      <c r="F170" s="20">
        <f>_xlfn.IFNA(INDEX('Journey_time-LA_data'!$E$2:$E$335,MATCH('Journey_time-inputs_1'!$B170,'Journey_time-LA_data'!$B$2:$B$335,0)),"-")</f>
        <v>15.1633291757928</v>
      </c>
    </row>
    <row r="171" spans="1:6" x14ac:dyDescent="0.35">
      <c r="A171" s="5" t="s">
        <v>602</v>
      </c>
      <c r="B171" s="5" t="s">
        <v>603</v>
      </c>
      <c r="C171" s="20">
        <f>_xlfn.IFNA(INDEX('Journey_time-LA_data'!$C$2:$C$335,MATCH('Journey_time-inputs_1'!$B171,'Journey_time-LA_data'!$B$2:$B$335,0)),"-")</f>
        <v>96066</v>
      </c>
      <c r="D171" s="20">
        <f>_xlfn.IFNA(INDEX('Journey_time-LA_data'!$F$2:$F$335,MATCH('Journey_time-inputs_1'!$B171,'Journey_time-LA_data'!$B$2:$B$335,0)),"-")</f>
        <v>12.233412640790601</v>
      </c>
      <c r="E171" s="20">
        <f>_xlfn.IFNA(INDEX('Journey_time-LA_data'!$D$2:$D$335,MATCH('Journey_time-inputs_1'!$B171,'Journey_time-LA_data'!$B$2:$B$335,0)),"-")</f>
        <v>25.814030552864399</v>
      </c>
      <c r="F171" s="20">
        <f>_xlfn.IFNA(INDEX('Journey_time-LA_data'!$E$2:$E$335,MATCH('Journey_time-inputs_1'!$B171,'Journey_time-LA_data'!$B$2:$B$335,0)),"-")</f>
        <v>21.179697237795502</v>
      </c>
    </row>
    <row r="172" spans="1:6" x14ac:dyDescent="0.35">
      <c r="A172" s="5" t="s">
        <v>604</v>
      </c>
      <c r="B172" s="5" t="s">
        <v>605</v>
      </c>
      <c r="C172" s="20">
        <f>_xlfn.IFNA(INDEX('Journey_time-LA_data'!$C$2:$C$335,MATCH('Journey_time-inputs_1'!$B172,'Journey_time-LA_data'!$B$2:$B$335,0)),"-")</f>
        <v>263482</v>
      </c>
      <c r="D172" s="20">
        <f>_xlfn.IFNA(INDEX('Journey_time-LA_data'!$F$2:$F$335,MATCH('Journey_time-inputs_1'!$B172,'Journey_time-LA_data'!$B$2:$B$335,0)),"-")</f>
        <v>9.7104840213564891</v>
      </c>
      <c r="E172" s="20">
        <f>_xlfn.IFNA(INDEX('Journey_time-LA_data'!$D$2:$D$335,MATCH('Journey_time-inputs_1'!$B172,'Journey_time-LA_data'!$B$2:$B$335,0)),"-")</f>
        <v>18.7025160198497</v>
      </c>
      <c r="F172" s="20">
        <f>_xlfn.IFNA(INDEX('Journey_time-LA_data'!$E$2:$E$335,MATCH('Journey_time-inputs_1'!$B172,'Journey_time-LA_data'!$B$2:$B$335,0)),"-")</f>
        <v>12.842757539472</v>
      </c>
    </row>
    <row r="173" spans="1:6" x14ac:dyDescent="0.35">
      <c r="A173" s="5" t="s">
        <v>610</v>
      </c>
      <c r="B173" s="5" t="s">
        <v>611</v>
      </c>
      <c r="C173" s="20">
        <f>_xlfn.IFNA(INDEX('Journey_time-LA_data'!$C$2:$C$335,MATCH('Journey_time-inputs_1'!$B173,'Journey_time-LA_data'!$B$2:$B$335,0)),"-")</f>
        <v>68791</v>
      </c>
      <c r="D173" s="20">
        <f>_xlfn.IFNA(INDEX('Journey_time-LA_data'!$F$2:$F$335,MATCH('Journey_time-inputs_1'!$B173,'Journey_time-LA_data'!$B$2:$B$335,0)),"-")</f>
        <v>20.291458183527102</v>
      </c>
      <c r="E173" s="20">
        <f>_xlfn.IFNA(INDEX('Journey_time-LA_data'!$D$2:$D$335,MATCH('Journey_time-inputs_1'!$B173,'Journey_time-LA_data'!$B$2:$B$335,0)),"-")</f>
        <v>41.324910244106697</v>
      </c>
      <c r="F173" s="20">
        <f>_xlfn.IFNA(INDEX('Journey_time-LA_data'!$E$2:$E$335,MATCH('Journey_time-inputs_1'!$B173,'Journey_time-LA_data'!$B$2:$B$335,0)),"-")</f>
        <v>43.188238788393797</v>
      </c>
    </row>
    <row r="174" spans="1:6" x14ac:dyDescent="0.35">
      <c r="A174" s="5" t="s">
        <v>612</v>
      </c>
      <c r="B174" s="5" t="s">
        <v>613</v>
      </c>
      <c r="C174" s="20">
        <f>_xlfn.IFNA(INDEX('Journey_time-LA_data'!$C$2:$C$335,MATCH('Journey_time-inputs_1'!$B174,'Journey_time-LA_data'!$B$2:$B$335,0)),"-")</f>
        <v>73413</v>
      </c>
      <c r="D174" s="20">
        <f>_xlfn.IFNA(INDEX('Journey_time-LA_data'!$F$2:$F$335,MATCH('Journey_time-inputs_1'!$B174,'Journey_time-LA_data'!$B$2:$B$335,0)),"-")</f>
        <v>18.380165545517201</v>
      </c>
      <c r="E174" s="20">
        <f>_xlfn.IFNA(INDEX('Journey_time-LA_data'!$D$2:$D$335,MATCH('Journey_time-inputs_1'!$B174,'Journey_time-LA_data'!$B$2:$B$335,0)),"-")</f>
        <v>37.351665976099099</v>
      </c>
      <c r="F174" s="20">
        <f>_xlfn.IFNA(INDEX('Journey_time-LA_data'!$E$2:$E$335,MATCH('Journey_time-inputs_1'!$B174,'Journey_time-LA_data'!$B$2:$B$335,0)),"-")</f>
        <v>36.6292442208604</v>
      </c>
    </row>
    <row r="175" spans="1:6" x14ac:dyDescent="0.35">
      <c r="A175" s="5" t="s">
        <v>614</v>
      </c>
      <c r="B175" s="5" t="s">
        <v>615</v>
      </c>
      <c r="C175" s="20">
        <f>_xlfn.IFNA(INDEX('Journey_time-LA_data'!$C$2:$C$335,MATCH('Journey_time-inputs_1'!$B175,'Journey_time-LA_data'!$B$2:$B$335,0)),"-")</f>
        <v>113240</v>
      </c>
      <c r="D175" s="20">
        <f>_xlfn.IFNA(INDEX('Journey_time-LA_data'!$F$2:$F$335,MATCH('Journey_time-inputs_1'!$B175,'Journey_time-LA_data'!$B$2:$B$335,0)),"-")</f>
        <v>12.335828677250401</v>
      </c>
      <c r="E175" s="20">
        <f>_xlfn.IFNA(INDEX('Journey_time-LA_data'!$D$2:$D$335,MATCH('Journey_time-inputs_1'!$B175,'Journey_time-LA_data'!$B$2:$B$335,0)),"-")</f>
        <v>29.249014512269799</v>
      </c>
      <c r="F175" s="20">
        <f>_xlfn.IFNA(INDEX('Journey_time-LA_data'!$E$2:$E$335,MATCH('Journey_time-inputs_1'!$B175,'Journey_time-LA_data'!$B$2:$B$335,0)),"-")</f>
        <v>20.354078433522901</v>
      </c>
    </row>
    <row r="176" spans="1:6" x14ac:dyDescent="0.35">
      <c r="A176" s="5" t="s">
        <v>616</v>
      </c>
      <c r="B176" s="5" t="s">
        <v>617</v>
      </c>
      <c r="C176" s="20">
        <f>_xlfn.IFNA(INDEX('Journey_time-LA_data'!$C$2:$C$335,MATCH('Journey_time-inputs_1'!$B176,'Journey_time-LA_data'!$B$2:$B$335,0)),"-")</f>
        <v>94775</v>
      </c>
      <c r="D176" s="20">
        <f>_xlfn.IFNA(INDEX('Journey_time-LA_data'!$F$2:$F$335,MATCH('Journey_time-inputs_1'!$B176,'Journey_time-LA_data'!$B$2:$B$335,0)),"-")</f>
        <v>15.2276770195826</v>
      </c>
      <c r="E176" s="20">
        <f>_xlfn.IFNA(INDEX('Journey_time-LA_data'!$D$2:$D$335,MATCH('Journey_time-inputs_1'!$B176,'Journey_time-LA_data'!$B$2:$B$335,0)),"-")</f>
        <v>32.493976096090599</v>
      </c>
      <c r="F176" s="20">
        <f>_xlfn.IFNA(INDEX('Journey_time-LA_data'!$E$2:$E$335,MATCH('Journey_time-inputs_1'!$B176,'Journey_time-LA_data'!$B$2:$B$335,0)),"-")</f>
        <v>30.5592016289574</v>
      </c>
    </row>
    <row r="177" spans="1:6" x14ac:dyDescent="0.35">
      <c r="A177" s="5" t="s">
        <v>618</v>
      </c>
      <c r="B177" s="5" t="s">
        <v>619</v>
      </c>
      <c r="C177" s="20">
        <f>_xlfn.IFNA(INDEX('Journey_time-LA_data'!$C$2:$C$335,MATCH('Journey_time-inputs_1'!$B177,'Journey_time-LA_data'!$B$2:$B$335,0)),"-")</f>
        <v>83609</v>
      </c>
      <c r="D177" s="20">
        <f>_xlfn.IFNA(INDEX('Journey_time-LA_data'!$F$2:$F$335,MATCH('Journey_time-inputs_1'!$B177,'Journey_time-LA_data'!$B$2:$B$335,0)),"-")</f>
        <v>23.602735502995401</v>
      </c>
      <c r="E177" s="20">
        <f>_xlfn.IFNA(INDEX('Journey_time-LA_data'!$D$2:$D$335,MATCH('Journey_time-inputs_1'!$B177,'Journey_time-LA_data'!$B$2:$B$335,0)),"-")</f>
        <v>45.8636866196371</v>
      </c>
      <c r="F177" s="20">
        <f>_xlfn.IFNA(INDEX('Journey_time-LA_data'!$E$2:$E$335,MATCH('Journey_time-inputs_1'!$B177,'Journey_time-LA_data'!$B$2:$B$335,0)),"-")</f>
        <v>54.9451079370873</v>
      </c>
    </row>
    <row r="178" spans="1:6" x14ac:dyDescent="0.35">
      <c r="A178" s="5" t="s">
        <v>622</v>
      </c>
      <c r="B178" s="5" t="s">
        <v>623</v>
      </c>
      <c r="C178" s="20">
        <f>_xlfn.IFNA(INDEX('Journey_time-LA_data'!$C$2:$C$335,MATCH('Journey_time-inputs_1'!$B178,'Journey_time-LA_data'!$B$2:$B$335,0)),"-")</f>
        <v>124118</v>
      </c>
      <c r="D178" s="20">
        <f>_xlfn.IFNA(INDEX('Journey_time-LA_data'!$F$2:$F$335,MATCH('Journey_time-inputs_1'!$B178,'Journey_time-LA_data'!$B$2:$B$335,0)),"-")</f>
        <v>15.6700849679185</v>
      </c>
      <c r="E178" s="20">
        <f>_xlfn.IFNA(INDEX('Journey_time-LA_data'!$D$2:$D$335,MATCH('Journey_time-inputs_1'!$B178,'Journey_time-LA_data'!$B$2:$B$335,0)),"-")</f>
        <v>29.6740455125815</v>
      </c>
      <c r="F178" s="20">
        <f>_xlfn.IFNA(INDEX('Journey_time-LA_data'!$E$2:$E$335,MATCH('Journey_time-inputs_1'!$B178,'Journey_time-LA_data'!$B$2:$B$335,0)),"-")</f>
        <v>32.2908504237719</v>
      </c>
    </row>
    <row r="179" spans="1:6" x14ac:dyDescent="0.35">
      <c r="A179" s="5" t="s">
        <v>624</v>
      </c>
      <c r="B179" s="5" t="s">
        <v>625</v>
      </c>
      <c r="C179" s="20">
        <f>_xlfn.IFNA(INDEX('Journey_time-LA_data'!$C$2:$C$335,MATCH('Journey_time-inputs_1'!$B179,'Journey_time-LA_data'!$B$2:$B$335,0)),"-")</f>
        <v>73800</v>
      </c>
      <c r="D179" s="20">
        <f>_xlfn.IFNA(INDEX('Journey_time-LA_data'!$F$2:$F$335,MATCH('Journey_time-inputs_1'!$B179,'Journey_time-LA_data'!$B$2:$B$335,0)),"-")</f>
        <v>44.295836678972698</v>
      </c>
      <c r="E179" s="20">
        <f>_xlfn.IFNA(INDEX('Journey_time-LA_data'!$D$2:$D$335,MATCH('Journey_time-inputs_1'!$B179,'Journey_time-LA_data'!$B$2:$B$335,0)),"-")</f>
        <v>83.810703869176095</v>
      </c>
      <c r="F179" s="20">
        <f>_xlfn.IFNA(INDEX('Journey_time-LA_data'!$E$2:$E$335,MATCH('Journey_time-inputs_1'!$B179,'Journey_time-LA_data'!$B$2:$B$335,0)),"-")</f>
        <v>104.662958979981</v>
      </c>
    </row>
    <row r="180" spans="1:6" x14ac:dyDescent="0.35">
      <c r="A180" s="5" t="s">
        <v>626</v>
      </c>
      <c r="B180" s="5" t="s">
        <v>627</v>
      </c>
      <c r="C180" s="20" t="str">
        <f>_xlfn.IFNA(INDEX('Journey_time-LA_data'!$C$2:$C$335,MATCH('Journey_time-inputs_1'!$B180,'Journey_time-LA_data'!$B$2:$B$335,0)),"-")</f>
        <v>-</v>
      </c>
      <c r="D180" s="20" t="str">
        <f>_xlfn.IFNA(INDEX('Journey_time-LA_data'!$F$2:$F$335,MATCH('Journey_time-inputs_1'!$B180,'Journey_time-LA_data'!$B$2:$B$335,0)),"-")</f>
        <v>-</v>
      </c>
      <c r="E180" s="20" t="str">
        <f>_xlfn.IFNA(INDEX('Journey_time-LA_data'!$D$2:$D$335,MATCH('Journey_time-inputs_1'!$B180,'Journey_time-LA_data'!$B$2:$B$335,0)),"-")</f>
        <v>-</v>
      </c>
      <c r="F180" s="20" t="str">
        <f>_xlfn.IFNA(INDEX('Journey_time-LA_data'!$E$2:$E$335,MATCH('Journey_time-inputs_1'!$B180,'Journey_time-LA_data'!$B$2:$B$335,0)),"-")</f>
        <v>-</v>
      </c>
    </row>
    <row r="181" spans="1:6" x14ac:dyDescent="0.35">
      <c r="A181" s="5" t="s">
        <v>628</v>
      </c>
      <c r="B181" s="5" t="s">
        <v>629</v>
      </c>
      <c r="C181" s="20">
        <f>_xlfn.IFNA(INDEX('Journey_time-LA_data'!$C$2:$C$335,MATCH('Journey_time-inputs_1'!$B181,'Journey_time-LA_data'!$B$2:$B$335,0)),"-")</f>
        <v>151389</v>
      </c>
      <c r="D181" s="20">
        <f>_xlfn.IFNA(INDEX('Journey_time-LA_data'!$F$2:$F$335,MATCH('Journey_time-inputs_1'!$B181,'Journey_time-LA_data'!$B$2:$B$335,0)),"-")</f>
        <v>24.661123504157601</v>
      </c>
      <c r="E181" s="20">
        <f>_xlfn.IFNA(INDEX('Journey_time-LA_data'!$D$2:$D$335,MATCH('Journey_time-inputs_1'!$B181,'Journey_time-LA_data'!$B$2:$B$335,0)),"-")</f>
        <v>53.5056561867776</v>
      </c>
      <c r="F181" s="20">
        <f>_xlfn.IFNA(INDEX('Journey_time-LA_data'!$E$2:$E$335,MATCH('Journey_time-inputs_1'!$B181,'Journey_time-LA_data'!$B$2:$B$335,0)),"-")</f>
        <v>86.301995104981302</v>
      </c>
    </row>
    <row r="182" spans="1:6" x14ac:dyDescent="0.35">
      <c r="A182" s="5" t="s">
        <v>630</v>
      </c>
      <c r="B182" s="5" t="s">
        <v>631</v>
      </c>
      <c r="C182" s="20">
        <f>_xlfn.IFNA(INDEX('Journey_time-LA_data'!$C$2:$C$335,MATCH('Journey_time-inputs_1'!$B182,'Journey_time-LA_data'!$B$2:$B$335,0)),"-")</f>
        <v>151665</v>
      </c>
      <c r="D182" s="20">
        <f>_xlfn.IFNA(INDEX('Journey_time-LA_data'!$F$2:$F$335,MATCH('Journey_time-inputs_1'!$B182,'Journey_time-LA_data'!$B$2:$B$335,0)),"-")</f>
        <v>11.977848897112199</v>
      </c>
      <c r="E182" s="20">
        <f>_xlfn.IFNA(INDEX('Journey_time-LA_data'!$D$2:$D$335,MATCH('Journey_time-inputs_1'!$B182,'Journey_time-LA_data'!$B$2:$B$335,0)),"-")</f>
        <v>23.5424904888777</v>
      </c>
      <c r="F182" s="20">
        <f>_xlfn.IFNA(INDEX('Journey_time-LA_data'!$E$2:$E$335,MATCH('Journey_time-inputs_1'!$B182,'Journey_time-LA_data'!$B$2:$B$335,0)),"-")</f>
        <v>19.1691466254894</v>
      </c>
    </row>
    <row r="183" spans="1:6" x14ac:dyDescent="0.35">
      <c r="A183" s="5" t="s">
        <v>632</v>
      </c>
      <c r="B183" s="5" t="s">
        <v>633</v>
      </c>
      <c r="C183" s="20">
        <f>_xlfn.IFNA(INDEX('Journey_time-LA_data'!$C$2:$C$335,MATCH('Journey_time-inputs_1'!$B183,'Journey_time-LA_data'!$B$2:$B$335,0)),"-")</f>
        <v>47452</v>
      </c>
      <c r="D183" s="20">
        <f>_xlfn.IFNA(INDEX('Journey_time-LA_data'!$F$2:$F$335,MATCH('Journey_time-inputs_1'!$B183,'Journey_time-LA_data'!$B$2:$B$335,0)),"-")</f>
        <v>12.637410636275</v>
      </c>
      <c r="E183" s="20">
        <f>_xlfn.IFNA(INDEX('Journey_time-LA_data'!$D$2:$D$335,MATCH('Journey_time-inputs_1'!$B183,'Journey_time-LA_data'!$B$2:$B$335,0)),"-")</f>
        <v>29.368658496976199</v>
      </c>
      <c r="F183" s="20">
        <f>_xlfn.IFNA(INDEX('Journey_time-LA_data'!$E$2:$E$335,MATCH('Journey_time-inputs_1'!$B183,'Journey_time-LA_data'!$B$2:$B$335,0)),"-")</f>
        <v>23.238698278100099</v>
      </c>
    </row>
    <row r="184" spans="1:6" x14ac:dyDescent="0.35">
      <c r="A184" s="5" t="s">
        <v>634</v>
      </c>
      <c r="B184" s="5" t="s">
        <v>635</v>
      </c>
      <c r="C184" s="20">
        <f>_xlfn.IFNA(INDEX('Journey_time-LA_data'!$C$2:$C$335,MATCH('Journey_time-inputs_1'!$B184,'Journey_time-LA_data'!$B$2:$B$335,0)),"-")</f>
        <v>75773</v>
      </c>
      <c r="D184" s="20">
        <f>_xlfn.IFNA(INDEX('Journey_time-LA_data'!$F$2:$F$335,MATCH('Journey_time-inputs_1'!$B184,'Journey_time-LA_data'!$B$2:$B$335,0)),"-")</f>
        <v>12.6999794155013</v>
      </c>
      <c r="E184" s="20">
        <f>_xlfn.IFNA(INDEX('Journey_time-LA_data'!$D$2:$D$335,MATCH('Journey_time-inputs_1'!$B184,'Journey_time-LA_data'!$B$2:$B$335,0)),"-")</f>
        <v>27.721336408815802</v>
      </c>
      <c r="F184" s="20">
        <f>_xlfn.IFNA(INDEX('Journey_time-LA_data'!$E$2:$E$335,MATCH('Journey_time-inputs_1'!$B184,'Journey_time-LA_data'!$B$2:$B$335,0)),"-")</f>
        <v>22.0468819143119</v>
      </c>
    </row>
    <row r="185" spans="1:6" x14ac:dyDescent="0.35">
      <c r="A185" s="5" t="s">
        <v>636</v>
      </c>
      <c r="B185" s="5" t="s">
        <v>637</v>
      </c>
      <c r="C185" s="20">
        <f>_xlfn.IFNA(INDEX('Journey_time-LA_data'!$C$2:$C$335,MATCH('Journey_time-inputs_1'!$B185,'Journey_time-LA_data'!$B$2:$B$335,0)),"-")</f>
        <v>235039</v>
      </c>
      <c r="D185" s="20">
        <f>_xlfn.IFNA(INDEX('Journey_time-LA_data'!$F$2:$F$335,MATCH('Journey_time-inputs_1'!$B185,'Journey_time-LA_data'!$B$2:$B$335,0)),"-")</f>
        <v>30.849431808110499</v>
      </c>
      <c r="E185" s="20">
        <f>_xlfn.IFNA(INDEX('Journey_time-LA_data'!$D$2:$D$335,MATCH('Journey_time-inputs_1'!$B185,'Journey_time-LA_data'!$B$2:$B$335,0)),"-")</f>
        <v>54.739685935598501</v>
      </c>
      <c r="F185" s="20">
        <f>_xlfn.IFNA(INDEX('Journey_time-LA_data'!$E$2:$E$335,MATCH('Journey_time-inputs_1'!$B185,'Journey_time-LA_data'!$B$2:$B$335,0)),"-")</f>
        <v>68.552920228512207</v>
      </c>
    </row>
    <row r="186" spans="1:6" x14ac:dyDescent="0.35">
      <c r="A186" s="5" t="s">
        <v>638</v>
      </c>
      <c r="B186" s="5" t="s">
        <v>639</v>
      </c>
      <c r="C186" s="20">
        <f>_xlfn.IFNA(INDEX('Journey_time-LA_data'!$C$2:$C$335,MATCH('Journey_time-inputs_1'!$B186,'Journey_time-LA_data'!$B$2:$B$335,0)),"-")</f>
        <v>106619</v>
      </c>
      <c r="D186" s="20">
        <f>_xlfn.IFNA(INDEX('Journey_time-LA_data'!$F$2:$F$335,MATCH('Journey_time-inputs_1'!$B186,'Journey_time-LA_data'!$B$2:$B$335,0)),"-")</f>
        <v>9.07441113230594</v>
      </c>
      <c r="E186" s="20">
        <f>_xlfn.IFNA(INDEX('Journey_time-LA_data'!$D$2:$D$335,MATCH('Journey_time-inputs_1'!$B186,'Journey_time-LA_data'!$B$2:$B$335,0)),"-")</f>
        <v>16.2603365439176</v>
      </c>
      <c r="F186" s="20">
        <f>_xlfn.IFNA(INDEX('Journey_time-LA_data'!$E$2:$E$335,MATCH('Journey_time-inputs_1'!$B186,'Journey_time-LA_data'!$B$2:$B$335,0)),"-")</f>
        <v>11.3693988911884</v>
      </c>
    </row>
    <row r="187" spans="1:6" x14ac:dyDescent="0.35">
      <c r="A187" s="5" t="s">
        <v>640</v>
      </c>
      <c r="B187" s="5" t="s">
        <v>641</v>
      </c>
      <c r="C187" s="20">
        <f>_xlfn.IFNA(INDEX('Journey_time-LA_data'!$C$2:$C$335,MATCH('Journey_time-inputs_1'!$B187,'Journey_time-LA_data'!$B$2:$B$335,0)),"-")</f>
        <v>252743</v>
      </c>
      <c r="D187" s="20">
        <f>_xlfn.IFNA(INDEX('Journey_time-LA_data'!$F$2:$F$335,MATCH('Journey_time-inputs_1'!$B187,'Journey_time-LA_data'!$B$2:$B$335,0)),"-")</f>
        <v>9.82531988292906</v>
      </c>
      <c r="E187" s="20">
        <f>_xlfn.IFNA(INDEX('Journey_time-LA_data'!$D$2:$D$335,MATCH('Journey_time-inputs_1'!$B187,'Journey_time-LA_data'!$B$2:$B$335,0)),"-")</f>
        <v>17.363425735076099</v>
      </c>
      <c r="F187" s="20">
        <f>_xlfn.IFNA(INDEX('Journey_time-LA_data'!$E$2:$E$335,MATCH('Journey_time-inputs_1'!$B187,'Journey_time-LA_data'!$B$2:$B$335,0)),"-")</f>
        <v>13.758351175572001</v>
      </c>
    </row>
    <row r="188" spans="1:6" x14ac:dyDescent="0.35">
      <c r="A188" s="5" t="s">
        <v>642</v>
      </c>
      <c r="B188" s="5" t="s">
        <v>643</v>
      </c>
      <c r="C188" s="20">
        <f>_xlfn.IFNA(INDEX('Journey_time-LA_data'!$C$2:$C$335,MATCH('Journey_time-inputs_1'!$B188,'Journey_time-LA_data'!$B$2:$B$335,0)),"-")</f>
        <v>93202</v>
      </c>
      <c r="D188" s="20">
        <f>_xlfn.IFNA(INDEX('Journey_time-LA_data'!$F$2:$F$335,MATCH('Journey_time-inputs_1'!$B188,'Journey_time-LA_data'!$B$2:$B$335,0)),"-")</f>
        <v>11.8092859749763</v>
      </c>
      <c r="E188" s="20">
        <f>_xlfn.IFNA(INDEX('Journey_time-LA_data'!$D$2:$D$335,MATCH('Journey_time-inputs_1'!$B188,'Journey_time-LA_data'!$B$2:$B$335,0)),"-")</f>
        <v>22.3059268971707</v>
      </c>
      <c r="F188" s="20">
        <f>_xlfn.IFNA(INDEX('Journey_time-LA_data'!$E$2:$E$335,MATCH('Journey_time-inputs_1'!$B188,'Journey_time-LA_data'!$B$2:$B$335,0)),"-")</f>
        <v>18.0796406488301</v>
      </c>
    </row>
    <row r="189" spans="1:6" x14ac:dyDescent="0.35">
      <c r="A189" s="5" t="s">
        <v>644</v>
      </c>
      <c r="B189" s="5" t="s">
        <v>645</v>
      </c>
      <c r="C189" s="20">
        <f>_xlfn.IFNA(INDEX('Journey_time-LA_data'!$C$2:$C$335,MATCH('Journey_time-inputs_1'!$B189,'Journey_time-LA_data'!$B$2:$B$335,0)),"-")</f>
        <v>40121</v>
      </c>
      <c r="D189" s="20">
        <f>_xlfn.IFNA(INDEX('Journey_time-LA_data'!$F$2:$F$335,MATCH('Journey_time-inputs_1'!$B189,'Journey_time-LA_data'!$B$2:$B$335,0)),"-")</f>
        <v>14.3880728511991</v>
      </c>
      <c r="E189" s="20">
        <f>_xlfn.IFNA(INDEX('Journey_time-LA_data'!$D$2:$D$335,MATCH('Journey_time-inputs_1'!$B189,'Journey_time-LA_data'!$B$2:$B$335,0)),"-")</f>
        <v>29.8198915474294</v>
      </c>
      <c r="F189" s="20">
        <f>_xlfn.IFNA(INDEX('Journey_time-LA_data'!$E$2:$E$335,MATCH('Journey_time-inputs_1'!$B189,'Journey_time-LA_data'!$B$2:$B$335,0)),"-")</f>
        <v>22.425143115164701</v>
      </c>
    </row>
    <row r="190" spans="1:6" x14ac:dyDescent="0.35">
      <c r="A190" s="5" t="s">
        <v>646</v>
      </c>
      <c r="B190" s="5" t="s">
        <v>647</v>
      </c>
      <c r="C190" s="20">
        <f>_xlfn.IFNA(INDEX('Journey_time-LA_data'!$C$2:$C$335,MATCH('Journey_time-inputs_1'!$B190,'Journey_time-LA_data'!$B$2:$B$335,0)),"-")</f>
        <v>166615</v>
      </c>
      <c r="D190" s="20">
        <f>_xlfn.IFNA(INDEX('Journey_time-LA_data'!$F$2:$F$335,MATCH('Journey_time-inputs_1'!$B190,'Journey_time-LA_data'!$B$2:$B$335,0)),"-")</f>
        <v>11.9871461130142</v>
      </c>
      <c r="E190" s="20">
        <f>_xlfn.IFNA(INDEX('Journey_time-LA_data'!$D$2:$D$335,MATCH('Journey_time-inputs_1'!$B190,'Journey_time-LA_data'!$B$2:$B$335,0)),"-")</f>
        <v>24.953691366504401</v>
      </c>
      <c r="F190" s="20">
        <f>_xlfn.IFNA(INDEX('Journey_time-LA_data'!$E$2:$E$335,MATCH('Journey_time-inputs_1'!$B190,'Journey_time-LA_data'!$B$2:$B$335,0)),"-")</f>
        <v>17.899721789428</v>
      </c>
    </row>
    <row r="191" spans="1:6" x14ac:dyDescent="0.35">
      <c r="A191" s="5" t="s">
        <v>650</v>
      </c>
      <c r="B191" s="5" t="s">
        <v>651</v>
      </c>
      <c r="C191" s="20">
        <f>_xlfn.IFNA(INDEX('Journey_time-LA_data'!$C$2:$C$335,MATCH('Journey_time-inputs_1'!$B191,'Journey_time-LA_data'!$B$2:$B$335,0)),"-")</f>
        <v>116215</v>
      </c>
      <c r="D191" s="20">
        <f>_xlfn.IFNA(INDEX('Journey_time-LA_data'!$F$2:$F$335,MATCH('Journey_time-inputs_1'!$B191,'Journey_time-LA_data'!$B$2:$B$335,0)),"-")</f>
        <v>9.0402583063497595</v>
      </c>
      <c r="E191" s="20">
        <f>_xlfn.IFNA(INDEX('Journey_time-LA_data'!$D$2:$D$335,MATCH('Journey_time-inputs_1'!$B191,'Journey_time-LA_data'!$B$2:$B$335,0)),"-")</f>
        <v>15.1265748172251</v>
      </c>
      <c r="F191" s="20">
        <f>_xlfn.IFNA(INDEX('Journey_time-LA_data'!$E$2:$E$335,MATCH('Journey_time-inputs_1'!$B191,'Journey_time-LA_data'!$B$2:$B$335,0)),"-")</f>
        <v>11.727643505429301</v>
      </c>
    </row>
    <row r="192" spans="1:6" x14ac:dyDescent="0.35">
      <c r="A192" s="5" t="s">
        <v>654</v>
      </c>
      <c r="B192" s="5" t="s">
        <v>655</v>
      </c>
      <c r="C192" s="20">
        <f>_xlfn.IFNA(INDEX('Journey_time-LA_data'!$C$2:$C$335,MATCH('Journey_time-inputs_1'!$B192,'Journey_time-LA_data'!$B$2:$B$335,0)),"-")</f>
        <v>65214</v>
      </c>
      <c r="D192" s="20">
        <f>_xlfn.IFNA(INDEX('Journey_time-LA_data'!$F$2:$F$335,MATCH('Journey_time-inputs_1'!$B192,'Journey_time-LA_data'!$B$2:$B$335,0)),"-")</f>
        <v>14.410079146307501</v>
      </c>
      <c r="E192" s="20">
        <f>_xlfn.IFNA(INDEX('Journey_time-LA_data'!$D$2:$D$335,MATCH('Journey_time-inputs_1'!$B192,'Journey_time-LA_data'!$B$2:$B$335,0)),"-")</f>
        <v>34.4874582763875</v>
      </c>
      <c r="F192" s="20">
        <f>_xlfn.IFNA(INDEX('Journey_time-LA_data'!$E$2:$E$335,MATCH('Journey_time-inputs_1'!$B192,'Journey_time-LA_data'!$B$2:$B$335,0)),"-")</f>
        <v>35.868859709608898</v>
      </c>
    </row>
    <row r="193" spans="1:6" x14ac:dyDescent="0.35">
      <c r="A193" s="5" t="s">
        <v>658</v>
      </c>
      <c r="B193" s="5" t="s">
        <v>659</v>
      </c>
      <c r="C193" s="20">
        <f>_xlfn.IFNA(INDEX('Journey_time-LA_data'!$C$2:$C$335,MATCH('Journey_time-inputs_1'!$B193,'Journey_time-LA_data'!$B$2:$B$335,0)),"-")</f>
        <v>141243</v>
      </c>
      <c r="D193" s="20">
        <f>_xlfn.IFNA(INDEX('Journey_time-LA_data'!$F$2:$F$335,MATCH('Journey_time-inputs_1'!$B193,'Journey_time-LA_data'!$B$2:$B$335,0)),"-")</f>
        <v>11.7635871574616</v>
      </c>
      <c r="E193" s="20">
        <f>_xlfn.IFNA(INDEX('Journey_time-LA_data'!$D$2:$D$335,MATCH('Journey_time-inputs_1'!$B193,'Journey_time-LA_data'!$B$2:$B$335,0)),"-")</f>
        <v>24.151520776285299</v>
      </c>
      <c r="F193" s="20">
        <f>_xlfn.IFNA(INDEX('Journey_time-LA_data'!$E$2:$E$335,MATCH('Journey_time-inputs_1'!$B193,'Journey_time-LA_data'!$B$2:$B$335,0)),"-")</f>
        <v>18.9105735717581</v>
      </c>
    </row>
    <row r="194" spans="1:6" x14ac:dyDescent="0.35">
      <c r="A194" s="5" t="s">
        <v>660</v>
      </c>
      <c r="B194" s="5" t="s">
        <v>661</v>
      </c>
      <c r="C194" s="20">
        <f>_xlfn.IFNA(INDEX('Journey_time-LA_data'!$C$2:$C$335,MATCH('Journey_time-inputs_1'!$B194,'Journey_time-LA_data'!$B$2:$B$335,0)),"-")</f>
        <v>191884</v>
      </c>
      <c r="D194" s="20">
        <f>_xlfn.IFNA(INDEX('Journey_time-LA_data'!$F$2:$F$335,MATCH('Journey_time-inputs_1'!$B194,'Journey_time-LA_data'!$B$2:$B$335,0)),"-")</f>
        <v>12.3721717743864</v>
      </c>
      <c r="E194" s="20">
        <f>_xlfn.IFNA(INDEX('Journey_time-LA_data'!$D$2:$D$335,MATCH('Journey_time-inputs_1'!$B194,'Journey_time-LA_data'!$B$2:$B$335,0)),"-")</f>
        <v>26.2347331260106</v>
      </c>
      <c r="F194" s="20">
        <f>_xlfn.IFNA(INDEX('Journey_time-LA_data'!$E$2:$E$335,MATCH('Journey_time-inputs_1'!$B194,'Journey_time-LA_data'!$B$2:$B$335,0)),"-")</f>
        <v>19.1119943767807</v>
      </c>
    </row>
    <row r="195" spans="1:6" x14ac:dyDescent="0.35">
      <c r="A195" s="5" t="s">
        <v>662</v>
      </c>
      <c r="B195" s="5" t="s">
        <v>663</v>
      </c>
      <c r="C195" s="20">
        <f>_xlfn.IFNA(INDEX('Journey_time-LA_data'!$C$2:$C$335,MATCH('Journey_time-inputs_1'!$B195,'Journey_time-LA_data'!$B$2:$B$335,0)),"-")</f>
        <v>161187</v>
      </c>
      <c r="D195" s="20">
        <f>_xlfn.IFNA(INDEX('Journey_time-LA_data'!$F$2:$F$335,MATCH('Journey_time-inputs_1'!$B195,'Journey_time-LA_data'!$B$2:$B$335,0)),"-")</f>
        <v>9.6568132480847897</v>
      </c>
      <c r="E195" s="20">
        <f>_xlfn.IFNA(INDEX('Journey_time-LA_data'!$D$2:$D$335,MATCH('Journey_time-inputs_1'!$B195,'Journey_time-LA_data'!$B$2:$B$335,0)),"-")</f>
        <v>17.220282938394501</v>
      </c>
      <c r="F195" s="20">
        <f>_xlfn.IFNA(INDEX('Journey_time-LA_data'!$E$2:$E$335,MATCH('Journey_time-inputs_1'!$B195,'Journey_time-LA_data'!$B$2:$B$335,0)),"-")</f>
        <v>13.108299658017399</v>
      </c>
    </row>
    <row r="196" spans="1:6" x14ac:dyDescent="0.35">
      <c r="A196" s="5" t="s">
        <v>666</v>
      </c>
      <c r="B196" s="5" t="s">
        <v>667</v>
      </c>
      <c r="C196" s="20">
        <f>_xlfn.IFNA(INDEX('Journey_time-LA_data'!$C$2:$C$335,MATCH('Journey_time-inputs_1'!$B196,'Journey_time-LA_data'!$B$2:$B$335,0)),"-")</f>
        <v>104166</v>
      </c>
      <c r="D196" s="20">
        <f>_xlfn.IFNA(INDEX('Journey_time-LA_data'!$F$2:$F$335,MATCH('Journey_time-inputs_1'!$B196,'Journey_time-LA_data'!$B$2:$B$335,0)),"-")</f>
        <v>10.0635302143021</v>
      </c>
      <c r="E196" s="20">
        <f>_xlfn.IFNA(INDEX('Journey_time-LA_data'!$D$2:$D$335,MATCH('Journey_time-inputs_1'!$B196,'Journey_time-LA_data'!$B$2:$B$335,0)),"-")</f>
        <v>18.433966096303202</v>
      </c>
      <c r="F196" s="20">
        <f>_xlfn.IFNA(INDEX('Journey_time-LA_data'!$E$2:$E$335,MATCH('Journey_time-inputs_1'!$B196,'Journey_time-LA_data'!$B$2:$B$335,0)),"-")</f>
        <v>14.2419564912843</v>
      </c>
    </row>
    <row r="197" spans="1:6" x14ac:dyDescent="0.35">
      <c r="A197" s="5" t="s">
        <v>668</v>
      </c>
      <c r="B197" s="5" t="s">
        <v>669</v>
      </c>
      <c r="C197" s="20">
        <f>_xlfn.IFNA(INDEX('Journey_time-LA_data'!$C$2:$C$335,MATCH('Journey_time-inputs_1'!$B197,'Journey_time-LA_data'!$B$2:$B$335,0)),"-")</f>
        <v>118335</v>
      </c>
      <c r="D197" s="20">
        <f>_xlfn.IFNA(INDEX('Journey_time-LA_data'!$F$2:$F$335,MATCH('Journey_time-inputs_1'!$B197,'Journey_time-LA_data'!$B$2:$B$335,0)),"-")</f>
        <v>10.259083197043999</v>
      </c>
      <c r="E197" s="20">
        <f>_xlfn.IFNA(INDEX('Journey_time-LA_data'!$D$2:$D$335,MATCH('Journey_time-inputs_1'!$B197,'Journey_time-LA_data'!$B$2:$B$335,0)),"-")</f>
        <v>16.626674762728999</v>
      </c>
      <c r="F197" s="20">
        <f>_xlfn.IFNA(INDEX('Journey_time-LA_data'!$E$2:$E$335,MATCH('Journey_time-inputs_1'!$B197,'Journey_time-LA_data'!$B$2:$B$335,0)),"-")</f>
        <v>12.7000091284124</v>
      </c>
    </row>
    <row r="198" spans="1:6" x14ac:dyDescent="0.35">
      <c r="A198" s="5" t="s">
        <v>670</v>
      </c>
      <c r="B198" s="5" t="s">
        <v>671</v>
      </c>
      <c r="C198" s="20">
        <f>_xlfn.IFNA(INDEX('Journey_time-LA_data'!$C$2:$C$335,MATCH('Journey_time-inputs_1'!$B198,'Journey_time-LA_data'!$B$2:$B$335,0)),"-")</f>
        <v>218903</v>
      </c>
      <c r="D198" s="20">
        <f>_xlfn.IFNA(INDEX('Journey_time-LA_data'!$F$2:$F$335,MATCH('Journey_time-inputs_1'!$B198,'Journey_time-LA_data'!$B$2:$B$335,0)),"-")</f>
        <v>13.4284935409803</v>
      </c>
      <c r="E198" s="20">
        <f>_xlfn.IFNA(INDEX('Journey_time-LA_data'!$D$2:$D$335,MATCH('Journey_time-inputs_1'!$B198,'Journey_time-LA_data'!$B$2:$B$335,0)),"-")</f>
        <v>25.0976118383829</v>
      </c>
      <c r="F198" s="20">
        <f>_xlfn.IFNA(INDEX('Journey_time-LA_data'!$E$2:$E$335,MATCH('Journey_time-inputs_1'!$B198,'Journey_time-LA_data'!$B$2:$B$335,0)),"-")</f>
        <v>17.587397180353999</v>
      </c>
    </row>
    <row r="199" spans="1:6" x14ac:dyDescent="0.35">
      <c r="A199" s="5" t="s">
        <v>672</v>
      </c>
      <c r="B199" s="5" t="s">
        <v>673</v>
      </c>
      <c r="C199" s="20">
        <f>_xlfn.IFNA(INDEX('Journey_time-LA_data'!$C$2:$C$335,MATCH('Journey_time-inputs_1'!$B199,'Journey_time-LA_data'!$B$2:$B$335,0)),"-")</f>
        <v>98184</v>
      </c>
      <c r="D199" s="20">
        <f>_xlfn.IFNA(INDEX('Journey_time-LA_data'!$F$2:$F$335,MATCH('Journey_time-inputs_1'!$B199,'Journey_time-LA_data'!$B$2:$B$335,0)),"-")</f>
        <v>22.662878655157598</v>
      </c>
      <c r="E199" s="20">
        <f>_xlfn.IFNA(INDEX('Journey_time-LA_data'!$D$2:$D$335,MATCH('Journey_time-inputs_1'!$B199,'Journey_time-LA_data'!$B$2:$B$335,0)),"-")</f>
        <v>42.805241138983902</v>
      </c>
      <c r="F199" s="20">
        <f>_xlfn.IFNA(INDEX('Journey_time-LA_data'!$E$2:$E$335,MATCH('Journey_time-inputs_1'!$B199,'Journey_time-LA_data'!$B$2:$B$335,0)),"-")</f>
        <v>55.640180273471003</v>
      </c>
    </row>
    <row r="200" spans="1:6" x14ac:dyDescent="0.35">
      <c r="A200" s="5" t="s">
        <v>674</v>
      </c>
      <c r="B200" s="5" t="s">
        <v>675</v>
      </c>
      <c r="C200" s="20">
        <f>_xlfn.IFNA(INDEX('Journey_time-LA_data'!$C$2:$C$335,MATCH('Journey_time-inputs_1'!$B200,'Journey_time-LA_data'!$B$2:$B$335,0)),"-")</f>
        <v>61764</v>
      </c>
      <c r="D200" s="20">
        <f>_xlfn.IFNA(INDEX('Journey_time-LA_data'!$F$2:$F$335,MATCH('Journey_time-inputs_1'!$B200,'Journey_time-LA_data'!$B$2:$B$335,0)),"-")</f>
        <v>10.5286820706876</v>
      </c>
      <c r="E200" s="20">
        <f>_xlfn.IFNA(INDEX('Journey_time-LA_data'!$D$2:$D$335,MATCH('Journey_time-inputs_1'!$B200,'Journey_time-LA_data'!$B$2:$B$335,0)),"-")</f>
        <v>21.465347136825699</v>
      </c>
      <c r="F200" s="20">
        <f>_xlfn.IFNA(INDEX('Journey_time-LA_data'!$E$2:$E$335,MATCH('Journey_time-inputs_1'!$B200,'Journey_time-LA_data'!$B$2:$B$335,0)),"-")</f>
        <v>17.153214322293898</v>
      </c>
    </row>
    <row r="201" spans="1:6" x14ac:dyDescent="0.35">
      <c r="A201" s="5" t="s">
        <v>676</v>
      </c>
      <c r="B201" s="5" t="s">
        <v>677</v>
      </c>
      <c r="C201" s="20">
        <f>_xlfn.IFNA(INDEX('Journey_time-LA_data'!$C$2:$C$335,MATCH('Journey_time-inputs_1'!$B201,'Journey_time-LA_data'!$B$2:$B$335,0)),"-")</f>
        <v>105004</v>
      </c>
      <c r="D201" s="20">
        <f>_xlfn.IFNA(INDEX('Journey_time-LA_data'!$F$2:$F$335,MATCH('Journey_time-inputs_1'!$B201,'Journey_time-LA_data'!$B$2:$B$335,0)),"-")</f>
        <v>13.703404537115</v>
      </c>
      <c r="E201" s="20">
        <f>_xlfn.IFNA(INDEX('Journey_time-LA_data'!$D$2:$D$335,MATCH('Journey_time-inputs_1'!$B201,'Journey_time-LA_data'!$B$2:$B$335,0)),"-")</f>
        <v>25.339511899360101</v>
      </c>
      <c r="F201" s="20">
        <f>_xlfn.IFNA(INDEX('Journey_time-LA_data'!$E$2:$E$335,MATCH('Journey_time-inputs_1'!$B201,'Journey_time-LA_data'!$B$2:$B$335,0)),"-")</f>
        <v>21.107111736518501</v>
      </c>
    </row>
    <row r="202" spans="1:6" x14ac:dyDescent="0.35">
      <c r="A202" s="5" t="s">
        <v>682</v>
      </c>
      <c r="B202" s="5" t="s">
        <v>683</v>
      </c>
      <c r="C202" s="20">
        <f>_xlfn.IFNA(INDEX('Journey_time-LA_data'!$C$2:$C$335,MATCH('Journey_time-inputs_1'!$B202,'Journey_time-LA_data'!$B$2:$B$335,0)),"-")</f>
        <v>43933</v>
      </c>
      <c r="D202" s="20">
        <f>_xlfn.IFNA(INDEX('Journey_time-LA_data'!$F$2:$F$335,MATCH('Journey_time-inputs_1'!$B202,'Journey_time-LA_data'!$B$2:$B$335,0)),"-")</f>
        <v>21.798884906707599</v>
      </c>
      <c r="E202" s="20">
        <f>_xlfn.IFNA(INDEX('Journey_time-LA_data'!$D$2:$D$335,MATCH('Journey_time-inputs_1'!$B202,'Journey_time-LA_data'!$B$2:$B$335,0)),"-")</f>
        <v>45.537353756089502</v>
      </c>
      <c r="F202" s="20">
        <f>_xlfn.IFNA(INDEX('Journey_time-LA_data'!$E$2:$E$335,MATCH('Journey_time-inputs_1'!$B202,'Journey_time-LA_data'!$B$2:$B$335,0)),"-")</f>
        <v>52.948254297772401</v>
      </c>
    </row>
    <row r="203" spans="1:6" x14ac:dyDescent="0.35">
      <c r="A203" s="5" t="s">
        <v>684</v>
      </c>
      <c r="B203" s="5" t="s">
        <v>685</v>
      </c>
      <c r="C203" s="20">
        <f>_xlfn.IFNA(INDEX('Journey_time-LA_data'!$C$2:$C$335,MATCH('Journey_time-inputs_1'!$B203,'Journey_time-LA_data'!$B$2:$B$335,0)),"-")</f>
        <v>142303</v>
      </c>
      <c r="D203" s="20">
        <f>_xlfn.IFNA(INDEX('Journey_time-LA_data'!$F$2:$F$335,MATCH('Journey_time-inputs_1'!$B203,'Journey_time-LA_data'!$B$2:$B$335,0)),"-")</f>
        <v>13.058855157445899</v>
      </c>
      <c r="E203" s="20">
        <f>_xlfn.IFNA(INDEX('Journey_time-LA_data'!$D$2:$D$335,MATCH('Journey_time-inputs_1'!$B203,'Journey_time-LA_data'!$B$2:$B$335,0)),"-")</f>
        <v>22.076278471936199</v>
      </c>
      <c r="F203" s="20">
        <f>_xlfn.IFNA(INDEX('Journey_time-LA_data'!$E$2:$E$335,MATCH('Journey_time-inputs_1'!$B203,'Journey_time-LA_data'!$B$2:$B$335,0)),"-")</f>
        <v>16.387141637552201</v>
      </c>
    </row>
    <row r="204" spans="1:6" x14ac:dyDescent="0.35">
      <c r="A204" s="5" t="s">
        <v>686</v>
      </c>
      <c r="B204" s="5" t="s">
        <v>687</v>
      </c>
      <c r="C204" s="20">
        <f>_xlfn.IFNA(INDEX('Journey_time-LA_data'!$C$2:$C$335,MATCH('Journey_time-inputs_1'!$B204,'Journey_time-LA_data'!$B$2:$B$335,0)),"-")</f>
        <v>39826</v>
      </c>
      <c r="D204" s="20">
        <f>_xlfn.IFNA(INDEX('Journey_time-LA_data'!$F$2:$F$335,MATCH('Journey_time-inputs_1'!$B204,'Journey_time-LA_data'!$B$2:$B$335,0)),"-")</f>
        <v>37.018777285707898</v>
      </c>
      <c r="E204" s="20">
        <f>_xlfn.IFNA(INDEX('Journey_time-LA_data'!$D$2:$D$335,MATCH('Journey_time-inputs_1'!$B204,'Journey_time-LA_data'!$B$2:$B$335,0)),"-")</f>
        <v>68.262249283480998</v>
      </c>
      <c r="F204" s="20">
        <f>_xlfn.IFNA(INDEX('Journey_time-LA_data'!$E$2:$E$335,MATCH('Journey_time-inputs_1'!$B204,'Journey_time-LA_data'!$B$2:$B$335,0)),"-")</f>
        <v>88.594660361659706</v>
      </c>
    </row>
    <row r="205" spans="1:6" x14ac:dyDescent="0.35">
      <c r="A205" s="5" t="s">
        <v>688</v>
      </c>
      <c r="B205" s="5" t="s">
        <v>689</v>
      </c>
      <c r="C205" s="20">
        <f>_xlfn.IFNA(INDEX('Journey_time-LA_data'!$C$2:$C$335,MATCH('Journey_time-inputs_1'!$B205,'Journey_time-LA_data'!$B$2:$B$335,0)),"-")</f>
        <v>158354</v>
      </c>
      <c r="D205" s="20">
        <f>_xlfn.IFNA(INDEX('Journey_time-LA_data'!$F$2:$F$335,MATCH('Journey_time-inputs_1'!$B205,'Journey_time-LA_data'!$B$2:$B$335,0)),"-")</f>
        <v>13.409651764916701</v>
      </c>
      <c r="E205" s="20">
        <f>_xlfn.IFNA(INDEX('Journey_time-LA_data'!$D$2:$D$335,MATCH('Journey_time-inputs_1'!$B205,'Journey_time-LA_data'!$B$2:$B$335,0)),"-")</f>
        <v>28.299463525729699</v>
      </c>
      <c r="F205" s="20">
        <f>_xlfn.IFNA(INDEX('Journey_time-LA_data'!$E$2:$E$335,MATCH('Journey_time-inputs_1'!$B205,'Journey_time-LA_data'!$B$2:$B$335,0)),"-")</f>
        <v>20.6765676688246</v>
      </c>
    </row>
    <row r="206" spans="1:6" x14ac:dyDescent="0.35">
      <c r="A206" s="5" t="s">
        <v>690</v>
      </c>
      <c r="B206" s="5" t="s">
        <v>691</v>
      </c>
      <c r="C206" s="20">
        <f>_xlfn.IFNA(INDEX('Journey_time-LA_data'!$C$2:$C$335,MATCH('Journey_time-inputs_1'!$B206,'Journey_time-LA_data'!$B$2:$B$335,0)),"-")</f>
        <v>62852</v>
      </c>
      <c r="D206" s="20">
        <f>_xlfn.IFNA(INDEX('Journey_time-LA_data'!$F$2:$F$335,MATCH('Journey_time-inputs_1'!$B206,'Journey_time-LA_data'!$B$2:$B$335,0)),"-")</f>
        <v>18.4662512826152</v>
      </c>
      <c r="E206" s="20">
        <f>_xlfn.IFNA(INDEX('Journey_time-LA_data'!$D$2:$D$335,MATCH('Journey_time-inputs_1'!$B206,'Journey_time-LA_data'!$B$2:$B$335,0)),"-")</f>
        <v>34.901318250102698</v>
      </c>
      <c r="F206" s="20">
        <f>_xlfn.IFNA(INDEX('Journey_time-LA_data'!$E$2:$E$335,MATCH('Journey_time-inputs_1'!$B206,'Journey_time-LA_data'!$B$2:$B$335,0)),"-")</f>
        <v>32.823383630881096</v>
      </c>
    </row>
    <row r="207" spans="1:6" x14ac:dyDescent="0.35">
      <c r="A207" s="5" t="s">
        <v>692</v>
      </c>
      <c r="B207" s="5" t="s">
        <v>693</v>
      </c>
      <c r="C207" s="20">
        <f>_xlfn.IFNA(INDEX('Journey_time-LA_data'!$C$2:$C$335,MATCH('Journey_time-inputs_1'!$B207,'Journey_time-LA_data'!$B$2:$B$335,0)),"-")</f>
        <v>51953</v>
      </c>
      <c r="D207" s="20">
        <f>_xlfn.IFNA(INDEX('Journey_time-LA_data'!$F$2:$F$335,MATCH('Journey_time-inputs_1'!$B207,'Journey_time-LA_data'!$B$2:$B$335,0)),"-")</f>
        <v>23.784090186836799</v>
      </c>
      <c r="E207" s="20">
        <f>_xlfn.IFNA(INDEX('Journey_time-LA_data'!$D$2:$D$335,MATCH('Journey_time-inputs_1'!$B207,'Journey_time-LA_data'!$B$2:$B$335,0)),"-")</f>
        <v>41.695001262284201</v>
      </c>
      <c r="F207" s="20">
        <f>_xlfn.IFNA(INDEX('Journey_time-LA_data'!$E$2:$E$335,MATCH('Journey_time-inputs_1'!$B207,'Journey_time-LA_data'!$B$2:$B$335,0)),"-")</f>
        <v>47.468594259163297</v>
      </c>
    </row>
    <row r="208" spans="1:6" x14ac:dyDescent="0.35">
      <c r="A208" s="5" t="s">
        <v>694</v>
      </c>
      <c r="B208" s="5" t="s">
        <v>695</v>
      </c>
      <c r="C208" s="20">
        <f>_xlfn.IFNA(INDEX('Journey_time-LA_data'!$C$2:$C$335,MATCH('Journey_time-inputs_1'!$B208,'Journey_time-LA_data'!$B$2:$B$335,0)),"-")</f>
        <v>66717</v>
      </c>
      <c r="D208" s="20">
        <f>_xlfn.IFNA(INDEX('Journey_time-LA_data'!$F$2:$F$335,MATCH('Journey_time-inputs_1'!$B208,'Journey_time-LA_data'!$B$2:$B$335,0)),"-")</f>
        <v>48.364929407544203</v>
      </c>
      <c r="E208" s="20">
        <f>_xlfn.IFNA(INDEX('Journey_time-LA_data'!$D$2:$D$335,MATCH('Journey_time-inputs_1'!$B208,'Journey_time-LA_data'!$B$2:$B$335,0)),"-")</f>
        <v>74.597212019964005</v>
      </c>
      <c r="F208" s="20">
        <f>_xlfn.IFNA(INDEX('Journey_time-LA_data'!$E$2:$E$335,MATCH('Journey_time-inputs_1'!$B208,'Journey_time-LA_data'!$B$2:$B$335,0)),"-")</f>
        <v>114.99306549113901</v>
      </c>
    </row>
    <row r="209" spans="1:6" x14ac:dyDescent="0.35">
      <c r="A209" s="5" t="s">
        <v>696</v>
      </c>
      <c r="B209" s="5" t="s">
        <v>697</v>
      </c>
      <c r="C209" s="20">
        <f>_xlfn.IFNA(INDEX('Journey_time-LA_data'!$C$2:$C$335,MATCH('Journey_time-inputs_1'!$B209,'Journey_time-LA_data'!$B$2:$B$335,0)),"-")</f>
        <v>190114</v>
      </c>
      <c r="D209" s="20">
        <f>_xlfn.IFNA(INDEX('Journey_time-LA_data'!$F$2:$F$335,MATCH('Journey_time-inputs_1'!$B209,'Journey_time-LA_data'!$B$2:$B$335,0)),"-")</f>
        <v>13.7779045921513</v>
      </c>
      <c r="E209" s="20">
        <f>_xlfn.IFNA(INDEX('Journey_time-LA_data'!$D$2:$D$335,MATCH('Journey_time-inputs_1'!$B209,'Journey_time-LA_data'!$B$2:$B$335,0)),"-")</f>
        <v>27.825951238599501</v>
      </c>
      <c r="F209" s="20">
        <f>_xlfn.IFNA(INDEX('Journey_time-LA_data'!$E$2:$E$335,MATCH('Journey_time-inputs_1'!$B209,'Journey_time-LA_data'!$B$2:$B$335,0)),"-")</f>
        <v>24.465539270281202</v>
      </c>
    </row>
    <row r="210" spans="1:6" x14ac:dyDescent="0.35">
      <c r="A210" s="5" t="s">
        <v>698</v>
      </c>
      <c r="B210" s="5" t="s">
        <v>699</v>
      </c>
      <c r="C210" s="20">
        <f>_xlfn.IFNA(INDEX('Journey_time-LA_data'!$C$2:$C$335,MATCH('Journey_time-inputs_1'!$B210,'Journey_time-LA_data'!$B$2:$B$335,0)),"-")</f>
        <v>76894</v>
      </c>
      <c r="D210" s="20">
        <f>_xlfn.IFNA(INDEX('Journey_time-LA_data'!$F$2:$F$335,MATCH('Journey_time-inputs_1'!$B210,'Journey_time-LA_data'!$B$2:$B$335,0)),"-")</f>
        <v>12.3722581508197</v>
      </c>
      <c r="E210" s="20">
        <f>_xlfn.IFNA(INDEX('Journey_time-LA_data'!$D$2:$D$335,MATCH('Journey_time-inputs_1'!$B210,'Journey_time-LA_data'!$B$2:$B$335,0)),"-")</f>
        <v>28.152048464779099</v>
      </c>
      <c r="F210" s="20">
        <f>_xlfn.IFNA(INDEX('Journey_time-LA_data'!$E$2:$E$335,MATCH('Journey_time-inputs_1'!$B210,'Journey_time-LA_data'!$B$2:$B$335,0)),"-")</f>
        <v>20.731126452873902</v>
      </c>
    </row>
    <row r="211" spans="1:6" x14ac:dyDescent="0.35">
      <c r="A211" s="5" t="s">
        <v>700</v>
      </c>
      <c r="B211" s="5" t="s">
        <v>701</v>
      </c>
      <c r="C211" s="20">
        <f>_xlfn.IFNA(INDEX('Journey_time-LA_data'!$C$2:$C$335,MATCH('Journey_time-inputs_1'!$B211,'Journey_time-LA_data'!$B$2:$B$335,0)),"-")</f>
        <v>66386</v>
      </c>
      <c r="D211" s="20">
        <f>_xlfn.IFNA(INDEX('Journey_time-LA_data'!$F$2:$F$335,MATCH('Journey_time-inputs_1'!$B211,'Journey_time-LA_data'!$B$2:$B$335,0)),"-")</f>
        <v>12.2500870299426</v>
      </c>
      <c r="E211" s="20">
        <f>_xlfn.IFNA(INDEX('Journey_time-LA_data'!$D$2:$D$335,MATCH('Journey_time-inputs_1'!$B211,'Journey_time-LA_data'!$B$2:$B$335,0)),"-")</f>
        <v>27.812739010324599</v>
      </c>
      <c r="F211" s="20">
        <f>_xlfn.IFNA(INDEX('Journey_time-LA_data'!$E$2:$E$335,MATCH('Journey_time-inputs_1'!$B211,'Journey_time-LA_data'!$B$2:$B$335,0)),"-")</f>
        <v>19.017732868591601</v>
      </c>
    </row>
    <row r="212" spans="1:6" x14ac:dyDescent="0.35">
      <c r="A212" s="5" t="s">
        <v>702</v>
      </c>
      <c r="B212" s="5" t="s">
        <v>703</v>
      </c>
      <c r="C212" s="20">
        <f>_xlfn.IFNA(INDEX('Journey_time-LA_data'!$C$2:$C$335,MATCH('Journey_time-inputs_1'!$B212,'Journey_time-LA_data'!$B$2:$B$335,0)),"-")</f>
        <v>85305</v>
      </c>
      <c r="D212" s="20">
        <f>_xlfn.IFNA(INDEX('Journey_time-LA_data'!$F$2:$F$335,MATCH('Journey_time-inputs_1'!$B212,'Journey_time-LA_data'!$B$2:$B$335,0)),"-")</f>
        <v>17.712042186579001</v>
      </c>
      <c r="E212" s="20">
        <f>_xlfn.IFNA(INDEX('Journey_time-LA_data'!$D$2:$D$335,MATCH('Journey_time-inputs_1'!$B212,'Journey_time-LA_data'!$B$2:$B$335,0)),"-")</f>
        <v>31.361232382594</v>
      </c>
      <c r="F212" s="20">
        <f>_xlfn.IFNA(INDEX('Journey_time-LA_data'!$E$2:$E$335,MATCH('Journey_time-inputs_1'!$B212,'Journey_time-LA_data'!$B$2:$B$335,0)),"-")</f>
        <v>34.763600851780801</v>
      </c>
    </row>
    <row r="213" spans="1:6" x14ac:dyDescent="0.35">
      <c r="A213" s="5" t="s">
        <v>704</v>
      </c>
      <c r="B213" s="5" t="s">
        <v>705</v>
      </c>
      <c r="C213" s="20">
        <f>_xlfn.IFNA(INDEX('Journey_time-LA_data'!$C$2:$C$335,MATCH('Journey_time-inputs_1'!$B213,'Journey_time-LA_data'!$B$2:$B$335,0)),"-")</f>
        <v>69205</v>
      </c>
      <c r="D213" s="20">
        <f>_xlfn.IFNA(INDEX('Journey_time-LA_data'!$F$2:$F$335,MATCH('Journey_time-inputs_1'!$B213,'Journey_time-LA_data'!$B$2:$B$335,0)),"-")</f>
        <v>10.5271733126417</v>
      </c>
      <c r="E213" s="20">
        <f>_xlfn.IFNA(INDEX('Journey_time-LA_data'!$D$2:$D$335,MATCH('Journey_time-inputs_1'!$B213,'Journey_time-LA_data'!$B$2:$B$335,0)),"-")</f>
        <v>22.761157810384798</v>
      </c>
      <c r="F213" s="20">
        <f>_xlfn.IFNA(INDEX('Journey_time-LA_data'!$E$2:$E$335,MATCH('Journey_time-inputs_1'!$B213,'Journey_time-LA_data'!$B$2:$B$335,0)),"-")</f>
        <v>16.352274070651799</v>
      </c>
    </row>
    <row r="214" spans="1:6" x14ac:dyDescent="0.35">
      <c r="A214" s="5" t="s">
        <v>706</v>
      </c>
      <c r="B214" s="5" t="s">
        <v>707</v>
      </c>
      <c r="C214" s="20">
        <f>_xlfn.IFNA(INDEX('Journey_time-LA_data'!$C$2:$C$335,MATCH('Journey_time-inputs_1'!$B214,'Journey_time-LA_data'!$B$2:$B$335,0)),"-")</f>
        <v>28361</v>
      </c>
      <c r="D214" s="20">
        <f>_xlfn.IFNA(INDEX('Journey_time-LA_data'!$F$2:$F$335,MATCH('Journey_time-inputs_1'!$B214,'Journey_time-LA_data'!$B$2:$B$335,0)),"-")</f>
        <v>29.147623348158699</v>
      </c>
      <c r="E214" s="20">
        <f>_xlfn.IFNA(INDEX('Journey_time-LA_data'!$D$2:$D$335,MATCH('Journey_time-inputs_1'!$B214,'Journey_time-LA_data'!$B$2:$B$335,0)),"-")</f>
        <v>66.757034490602905</v>
      </c>
      <c r="F214" s="20">
        <f>_xlfn.IFNA(INDEX('Journey_time-LA_data'!$E$2:$E$335,MATCH('Journey_time-inputs_1'!$B214,'Journey_time-LA_data'!$B$2:$B$335,0)),"-")</f>
        <v>81.739722877508598</v>
      </c>
    </row>
    <row r="215" spans="1:6" x14ac:dyDescent="0.35">
      <c r="A215" s="5" t="s">
        <v>708</v>
      </c>
      <c r="B215" s="5" t="s">
        <v>709</v>
      </c>
      <c r="C215" s="20">
        <f>_xlfn.IFNA(INDEX('Journey_time-LA_data'!$C$2:$C$335,MATCH('Journey_time-inputs_1'!$B215,'Journey_time-LA_data'!$B$2:$B$335,0)),"-")</f>
        <v>39831</v>
      </c>
      <c r="D215" s="20">
        <f>_xlfn.IFNA(INDEX('Journey_time-LA_data'!$F$2:$F$335,MATCH('Journey_time-inputs_1'!$B215,'Journey_time-LA_data'!$B$2:$B$335,0)),"-")</f>
        <v>39.238165897523501</v>
      </c>
      <c r="E215" s="20">
        <f>_xlfn.IFNA(INDEX('Journey_time-LA_data'!$D$2:$D$335,MATCH('Journey_time-inputs_1'!$B215,'Journey_time-LA_data'!$B$2:$B$335,0)),"-")</f>
        <v>88.096345363585399</v>
      </c>
      <c r="F215" s="20">
        <f>_xlfn.IFNA(INDEX('Journey_time-LA_data'!$E$2:$E$335,MATCH('Journey_time-inputs_1'!$B215,'Journey_time-LA_data'!$B$2:$B$335,0)),"-")</f>
        <v>107.534235130429</v>
      </c>
    </row>
    <row r="216" spans="1:6" x14ac:dyDescent="0.35">
      <c r="A216" s="5" t="s">
        <v>710</v>
      </c>
      <c r="B216" s="5" t="s">
        <v>711</v>
      </c>
      <c r="C216" s="20">
        <f>_xlfn.IFNA(INDEX('Journey_time-LA_data'!$C$2:$C$335,MATCH('Journey_time-inputs_1'!$B216,'Journey_time-LA_data'!$B$2:$B$335,0)),"-")</f>
        <v>189748</v>
      </c>
      <c r="D216" s="20">
        <f>_xlfn.IFNA(INDEX('Journey_time-LA_data'!$F$2:$F$335,MATCH('Journey_time-inputs_1'!$B216,'Journey_time-LA_data'!$B$2:$B$335,0)),"-")</f>
        <v>11.7957247062535</v>
      </c>
      <c r="E216" s="20">
        <f>_xlfn.IFNA(INDEX('Journey_time-LA_data'!$D$2:$D$335,MATCH('Journey_time-inputs_1'!$B216,'Journey_time-LA_data'!$B$2:$B$335,0)),"-")</f>
        <v>22.1027799125747</v>
      </c>
      <c r="F216" s="20">
        <f>_xlfn.IFNA(INDEX('Journey_time-LA_data'!$E$2:$E$335,MATCH('Journey_time-inputs_1'!$B216,'Journey_time-LA_data'!$B$2:$B$335,0)),"-")</f>
        <v>17.9132925596567</v>
      </c>
    </row>
    <row r="217" spans="1:6" x14ac:dyDescent="0.35">
      <c r="A217" s="5" t="s">
        <v>712</v>
      </c>
      <c r="B217" s="5" t="s">
        <v>713</v>
      </c>
      <c r="C217" s="20">
        <f>_xlfn.IFNA(INDEX('Journey_time-LA_data'!$C$2:$C$335,MATCH('Journey_time-inputs_1'!$B217,'Journey_time-LA_data'!$B$2:$B$335,0)),"-")</f>
        <v>230273</v>
      </c>
      <c r="D217" s="20">
        <f>_xlfn.IFNA(INDEX('Journey_time-LA_data'!$F$2:$F$335,MATCH('Journey_time-inputs_1'!$B217,'Journey_time-LA_data'!$B$2:$B$335,0)),"-")</f>
        <v>11.692003204474499</v>
      </c>
      <c r="E217" s="20">
        <f>_xlfn.IFNA(INDEX('Journey_time-LA_data'!$D$2:$D$335,MATCH('Journey_time-inputs_1'!$B217,'Journey_time-LA_data'!$B$2:$B$335,0)),"-")</f>
        <v>23.318309850153401</v>
      </c>
      <c r="F217" s="20">
        <f>_xlfn.IFNA(INDEX('Journey_time-LA_data'!$E$2:$E$335,MATCH('Journey_time-inputs_1'!$B217,'Journey_time-LA_data'!$B$2:$B$335,0)),"-")</f>
        <v>17.067365453242399</v>
      </c>
    </row>
    <row r="218" spans="1:6" x14ac:dyDescent="0.35">
      <c r="A218" s="5" t="s">
        <v>714</v>
      </c>
      <c r="B218" s="5" t="s">
        <v>715</v>
      </c>
      <c r="C218" s="20">
        <f>_xlfn.IFNA(INDEX('Journey_time-LA_data'!$C$2:$C$335,MATCH('Journey_time-inputs_1'!$B218,'Journey_time-LA_data'!$B$2:$B$335,0)),"-")</f>
        <v>77706</v>
      </c>
      <c r="D218" s="20">
        <f>_xlfn.IFNA(INDEX('Journey_time-LA_data'!$F$2:$F$335,MATCH('Journey_time-inputs_1'!$B218,'Journey_time-LA_data'!$B$2:$B$335,0)),"-")</f>
        <v>66.212412093746295</v>
      </c>
      <c r="E218" s="20">
        <f>_xlfn.IFNA(INDEX('Journey_time-LA_data'!$D$2:$D$335,MATCH('Journey_time-inputs_1'!$B218,'Journey_time-LA_data'!$B$2:$B$335,0)),"-")</f>
        <v>85.781222351716707</v>
      </c>
      <c r="F218" s="20">
        <f>_xlfn.IFNA(INDEX('Journey_time-LA_data'!$E$2:$E$335,MATCH('Journey_time-inputs_1'!$B218,'Journey_time-LA_data'!$B$2:$B$335,0)),"-")</f>
        <v>119.868488915985</v>
      </c>
    </row>
    <row r="219" spans="1:6" x14ac:dyDescent="0.35">
      <c r="A219" s="5" t="s">
        <v>718</v>
      </c>
      <c r="B219" s="5" t="s">
        <v>719</v>
      </c>
      <c r="C219" s="20">
        <f>_xlfn.IFNA(INDEX('Journey_time-LA_data'!$C$2:$C$335,MATCH('Journey_time-inputs_1'!$B219,'Journey_time-LA_data'!$B$2:$B$335,0)),"-")</f>
        <v>87704</v>
      </c>
      <c r="D219" s="20">
        <f>_xlfn.IFNA(INDEX('Journey_time-LA_data'!$F$2:$F$335,MATCH('Journey_time-inputs_1'!$B219,'Journey_time-LA_data'!$B$2:$B$335,0)),"-")</f>
        <v>21.0941484805866</v>
      </c>
      <c r="E219" s="20">
        <f>_xlfn.IFNA(INDEX('Journey_time-LA_data'!$D$2:$D$335,MATCH('Journey_time-inputs_1'!$B219,'Journey_time-LA_data'!$B$2:$B$335,0)),"-")</f>
        <v>46.388503443865297</v>
      </c>
      <c r="F219" s="20">
        <f>_xlfn.IFNA(INDEX('Journey_time-LA_data'!$E$2:$E$335,MATCH('Journey_time-inputs_1'!$B219,'Journey_time-LA_data'!$B$2:$B$335,0)),"-")</f>
        <v>43.886529204473099</v>
      </c>
    </row>
    <row r="220" spans="1:6" x14ac:dyDescent="0.35">
      <c r="A220" s="5" t="s">
        <v>720</v>
      </c>
      <c r="B220" s="5" t="s">
        <v>721</v>
      </c>
      <c r="C220" s="20">
        <f>_xlfn.IFNA(INDEX('Journey_time-LA_data'!$C$2:$C$335,MATCH('Journey_time-inputs_1'!$B220,'Journey_time-LA_data'!$B$2:$B$335,0)),"-")</f>
        <v>196254</v>
      </c>
      <c r="D220" s="20">
        <f>_xlfn.IFNA(INDEX('Journey_time-LA_data'!$F$2:$F$335,MATCH('Journey_time-inputs_1'!$B220,'Journey_time-LA_data'!$B$2:$B$335,0)),"-")</f>
        <v>13.253508115167801</v>
      </c>
      <c r="E220" s="20">
        <f>_xlfn.IFNA(INDEX('Journey_time-LA_data'!$D$2:$D$335,MATCH('Journey_time-inputs_1'!$B220,'Journey_time-LA_data'!$B$2:$B$335,0)),"-")</f>
        <v>26.334032063838801</v>
      </c>
      <c r="F220" s="20">
        <f>_xlfn.IFNA(INDEX('Journey_time-LA_data'!$E$2:$E$335,MATCH('Journey_time-inputs_1'!$B220,'Journey_time-LA_data'!$B$2:$B$335,0)),"-")</f>
        <v>23.3526020688718</v>
      </c>
    </row>
    <row r="221" spans="1:6" x14ac:dyDescent="0.35">
      <c r="A221" s="5" t="s">
        <v>722</v>
      </c>
      <c r="B221" s="5" t="s">
        <v>723</v>
      </c>
      <c r="C221" s="20">
        <f>_xlfn.IFNA(INDEX('Journey_time-LA_data'!$C$2:$C$335,MATCH('Journey_time-inputs_1'!$B221,'Journey_time-LA_data'!$B$2:$B$335,0)),"-")</f>
        <v>66002</v>
      </c>
      <c r="D221" s="20">
        <f>_xlfn.IFNA(INDEX('Journey_time-LA_data'!$F$2:$F$335,MATCH('Journey_time-inputs_1'!$B221,'Journey_time-LA_data'!$B$2:$B$335,0)),"-")</f>
        <v>22.4746511629981</v>
      </c>
      <c r="E221" s="20">
        <f>_xlfn.IFNA(INDEX('Journey_time-LA_data'!$D$2:$D$335,MATCH('Journey_time-inputs_1'!$B221,'Journey_time-LA_data'!$B$2:$B$335,0)),"-")</f>
        <v>46.144487517742903</v>
      </c>
      <c r="F221" s="20">
        <f>_xlfn.IFNA(INDEX('Journey_time-LA_data'!$E$2:$E$335,MATCH('Journey_time-inputs_1'!$B221,'Journey_time-LA_data'!$B$2:$B$335,0)),"-")</f>
        <v>51.098205535362197</v>
      </c>
    </row>
    <row r="222" spans="1:6" x14ac:dyDescent="0.35">
      <c r="A222" s="5" t="s">
        <v>724</v>
      </c>
      <c r="B222" s="5" t="s">
        <v>725</v>
      </c>
      <c r="C222" s="20">
        <f>_xlfn.IFNA(INDEX('Journey_time-LA_data'!$C$2:$C$335,MATCH('Journey_time-inputs_1'!$B222,'Journey_time-LA_data'!$B$2:$B$335,0)),"-")</f>
        <v>84005</v>
      </c>
      <c r="D222" s="20">
        <f>_xlfn.IFNA(INDEX('Journey_time-LA_data'!$F$2:$F$335,MATCH('Journey_time-inputs_1'!$B222,'Journey_time-LA_data'!$B$2:$B$335,0)),"-")</f>
        <v>17.0756593257159</v>
      </c>
      <c r="E222" s="20">
        <f>_xlfn.IFNA(INDEX('Journey_time-LA_data'!$D$2:$D$335,MATCH('Journey_time-inputs_1'!$B222,'Journey_time-LA_data'!$B$2:$B$335,0)),"-")</f>
        <v>35.2491818242992</v>
      </c>
      <c r="F222" s="20">
        <f>_xlfn.IFNA(INDEX('Journey_time-LA_data'!$E$2:$E$335,MATCH('Journey_time-inputs_1'!$B222,'Journey_time-LA_data'!$B$2:$B$335,0)),"-")</f>
        <v>31.798193023775401</v>
      </c>
    </row>
    <row r="223" spans="1:6" x14ac:dyDescent="0.35">
      <c r="A223" s="5" t="s">
        <v>726</v>
      </c>
      <c r="B223" s="5" t="s">
        <v>727</v>
      </c>
      <c r="C223" s="20">
        <f>_xlfn.IFNA(INDEX('Journey_time-LA_data'!$C$2:$C$335,MATCH('Journey_time-inputs_1'!$B223,'Journey_time-LA_data'!$B$2:$B$335,0)),"-")</f>
        <v>433668</v>
      </c>
      <c r="D223" s="20">
        <f>_xlfn.IFNA(INDEX('Journey_time-LA_data'!$F$2:$F$335,MATCH('Journey_time-inputs_1'!$B223,'Journey_time-LA_data'!$B$2:$B$335,0)),"-")</f>
        <v>12.0447927475794</v>
      </c>
      <c r="E223" s="20">
        <f>_xlfn.IFNA(INDEX('Journey_time-LA_data'!$D$2:$D$335,MATCH('Journey_time-inputs_1'!$B223,'Journey_time-LA_data'!$B$2:$B$335,0)),"-")</f>
        <v>22.120936482802499</v>
      </c>
      <c r="F223" s="20">
        <f>_xlfn.IFNA(INDEX('Journey_time-LA_data'!$E$2:$E$335,MATCH('Journey_time-inputs_1'!$B223,'Journey_time-LA_data'!$B$2:$B$335,0)),"-")</f>
        <v>18.2280443623651</v>
      </c>
    </row>
    <row r="224" spans="1:6" x14ac:dyDescent="0.35">
      <c r="A224" s="5" t="s">
        <v>730</v>
      </c>
      <c r="B224" s="5" t="s">
        <v>731</v>
      </c>
      <c r="C224" s="20">
        <f>_xlfn.IFNA(INDEX('Journey_time-LA_data'!$C$2:$C$335,MATCH('Journey_time-inputs_1'!$B224,'Journey_time-LA_data'!$B$2:$B$335,0)),"-")</f>
        <v>233142</v>
      </c>
      <c r="D224" s="20">
        <f>_xlfn.IFNA(INDEX('Journey_time-LA_data'!$F$2:$F$335,MATCH('Journey_time-inputs_1'!$B224,'Journey_time-LA_data'!$B$2:$B$335,0)),"-")</f>
        <v>27.164536225397999</v>
      </c>
      <c r="E224" s="20">
        <f>_xlfn.IFNA(INDEX('Journey_time-LA_data'!$D$2:$D$335,MATCH('Journey_time-inputs_1'!$B224,'Journey_time-LA_data'!$B$2:$B$335,0)),"-")</f>
        <v>51.582949459385603</v>
      </c>
      <c r="F224" s="20">
        <f>_xlfn.IFNA(INDEX('Journey_time-LA_data'!$E$2:$E$335,MATCH('Journey_time-inputs_1'!$B224,'Journey_time-LA_data'!$B$2:$B$335,0)),"-")</f>
        <v>65.042646565685104</v>
      </c>
    </row>
    <row r="225" spans="1:6" x14ac:dyDescent="0.35">
      <c r="A225" s="5" t="s">
        <v>732</v>
      </c>
      <c r="B225" s="5" t="s">
        <v>733</v>
      </c>
      <c r="C225" s="20">
        <f>_xlfn.IFNA(INDEX('Journey_time-LA_data'!$C$2:$C$335,MATCH('Journey_time-inputs_1'!$B225,'Journey_time-LA_data'!$B$2:$B$335,0)),"-")</f>
        <v>103416</v>
      </c>
      <c r="D225" s="20">
        <f>_xlfn.IFNA(INDEX('Journey_time-LA_data'!$F$2:$F$335,MATCH('Journey_time-inputs_1'!$B225,'Journey_time-LA_data'!$B$2:$B$335,0)),"-")</f>
        <v>10.7436437216502</v>
      </c>
      <c r="E225" s="20">
        <f>_xlfn.IFNA(INDEX('Journey_time-LA_data'!$D$2:$D$335,MATCH('Journey_time-inputs_1'!$B225,'Journey_time-LA_data'!$B$2:$B$335,0)),"-")</f>
        <v>21.4485797485641</v>
      </c>
      <c r="F225" s="20">
        <f>_xlfn.IFNA(INDEX('Journey_time-LA_data'!$E$2:$E$335,MATCH('Journey_time-inputs_1'!$B225,'Journey_time-LA_data'!$B$2:$B$335,0)),"-")</f>
        <v>13.3407412441146</v>
      </c>
    </row>
    <row r="226" spans="1:6" x14ac:dyDescent="0.35">
      <c r="A226" s="5" t="s">
        <v>734</v>
      </c>
      <c r="B226" s="5" t="s">
        <v>735</v>
      </c>
      <c r="C226" s="20">
        <f>_xlfn.IFNA(INDEX('Journey_time-LA_data'!$C$2:$C$335,MATCH('Journey_time-inputs_1'!$B226,'Journey_time-LA_data'!$B$2:$B$335,0)),"-")</f>
        <v>151592</v>
      </c>
      <c r="D226" s="20">
        <f>_xlfn.IFNA(INDEX('Journey_time-LA_data'!$F$2:$F$335,MATCH('Journey_time-inputs_1'!$B226,'Journey_time-LA_data'!$B$2:$B$335,0)),"-")</f>
        <v>11.1949333061303</v>
      </c>
      <c r="E226" s="20">
        <f>_xlfn.IFNA(INDEX('Journey_time-LA_data'!$D$2:$D$335,MATCH('Journey_time-inputs_1'!$B226,'Journey_time-LA_data'!$B$2:$B$335,0)),"-")</f>
        <v>22.393788805520899</v>
      </c>
      <c r="F226" s="20">
        <f>_xlfn.IFNA(INDEX('Journey_time-LA_data'!$E$2:$E$335,MATCH('Journey_time-inputs_1'!$B226,'Journey_time-LA_data'!$B$2:$B$335,0)),"-")</f>
        <v>16.886185407251599</v>
      </c>
    </row>
    <row r="227" spans="1:6" x14ac:dyDescent="0.35">
      <c r="A227" s="5" t="s">
        <v>736</v>
      </c>
      <c r="B227" s="5" t="s">
        <v>737</v>
      </c>
      <c r="C227" s="20" t="str">
        <f>_xlfn.IFNA(INDEX('Journey_time-LA_data'!$C$2:$C$335,MATCH('Journey_time-inputs_1'!$B227,'Journey_time-LA_data'!$B$2:$B$335,0)),"-")</f>
        <v>-</v>
      </c>
      <c r="D227" s="20" t="str">
        <f>_xlfn.IFNA(INDEX('Journey_time-LA_data'!$F$2:$F$335,MATCH('Journey_time-inputs_1'!$B227,'Journey_time-LA_data'!$B$2:$B$335,0)),"-")</f>
        <v>-</v>
      </c>
      <c r="E227" s="20" t="str">
        <f>_xlfn.IFNA(INDEX('Journey_time-LA_data'!$D$2:$D$335,MATCH('Journey_time-inputs_1'!$B227,'Journey_time-LA_data'!$B$2:$B$335,0)),"-")</f>
        <v>-</v>
      </c>
      <c r="F227" s="20" t="str">
        <f>_xlfn.IFNA(INDEX('Journey_time-LA_data'!$E$2:$E$335,MATCH('Journey_time-inputs_1'!$B227,'Journey_time-LA_data'!$B$2:$B$335,0)),"-")</f>
        <v>-</v>
      </c>
    </row>
    <row r="228" spans="1:6" x14ac:dyDescent="0.35">
      <c r="A228" s="5" t="s">
        <v>740</v>
      </c>
      <c r="B228" s="5" t="s">
        <v>741</v>
      </c>
      <c r="C228" s="20">
        <f>_xlfn.IFNA(INDEX('Journey_time-LA_data'!$C$2:$C$335,MATCH('Journey_time-inputs_1'!$B228,'Journey_time-LA_data'!$B$2:$B$335,0)),"-")</f>
        <v>112629</v>
      </c>
      <c r="D228" s="20">
        <f>_xlfn.IFNA(INDEX('Journey_time-LA_data'!$F$2:$F$335,MATCH('Journey_time-inputs_1'!$B228,'Journey_time-LA_data'!$B$2:$B$335,0)),"-")</f>
        <v>19.307720568610499</v>
      </c>
      <c r="E228" s="20">
        <f>_xlfn.IFNA(INDEX('Journey_time-LA_data'!$D$2:$D$335,MATCH('Journey_time-inputs_1'!$B228,'Journey_time-LA_data'!$B$2:$B$335,0)),"-")</f>
        <v>42.136769896733597</v>
      </c>
      <c r="F228" s="20">
        <f>_xlfn.IFNA(INDEX('Journey_time-LA_data'!$E$2:$E$335,MATCH('Journey_time-inputs_1'!$B228,'Journey_time-LA_data'!$B$2:$B$335,0)),"-")</f>
        <v>40.189088021542801</v>
      </c>
    </row>
    <row r="229" spans="1:6" x14ac:dyDescent="0.35">
      <c r="A229" s="5" t="s">
        <v>742</v>
      </c>
      <c r="B229" s="5" t="s">
        <v>743</v>
      </c>
      <c r="C229" s="20">
        <f>_xlfn.IFNA(INDEX('Journey_time-LA_data'!$C$2:$C$335,MATCH('Journey_time-inputs_1'!$B229,'Journey_time-LA_data'!$B$2:$B$335,0)),"-")</f>
        <v>78752</v>
      </c>
      <c r="D229" s="20">
        <f>_xlfn.IFNA(INDEX('Journey_time-LA_data'!$F$2:$F$335,MATCH('Journey_time-inputs_1'!$B229,'Journey_time-LA_data'!$B$2:$B$335,0)),"-")</f>
        <v>17.5833167037989</v>
      </c>
      <c r="E229" s="20">
        <f>_xlfn.IFNA(INDEX('Journey_time-LA_data'!$D$2:$D$335,MATCH('Journey_time-inputs_1'!$B229,'Journey_time-LA_data'!$B$2:$B$335,0)),"-")</f>
        <v>35.928394769287699</v>
      </c>
      <c r="F229" s="20">
        <f>_xlfn.IFNA(INDEX('Journey_time-LA_data'!$E$2:$E$335,MATCH('Journey_time-inputs_1'!$B229,'Journey_time-LA_data'!$B$2:$B$335,0)),"-")</f>
        <v>33.977568588257803</v>
      </c>
    </row>
    <row r="230" spans="1:6" x14ac:dyDescent="0.35">
      <c r="A230" s="5" t="s">
        <v>744</v>
      </c>
      <c r="B230" s="5" t="s">
        <v>745</v>
      </c>
      <c r="C230" s="20">
        <f>_xlfn.IFNA(INDEX('Journey_time-LA_data'!$C$2:$C$335,MATCH('Journey_time-inputs_1'!$B230,'Journey_time-LA_data'!$B$2:$B$335,0)),"-")</f>
        <v>205642</v>
      </c>
      <c r="D230" s="20">
        <f>_xlfn.IFNA(INDEX('Journey_time-LA_data'!$F$2:$F$335,MATCH('Journey_time-inputs_1'!$B230,'Journey_time-LA_data'!$B$2:$B$335,0)),"-")</f>
        <v>14.898705939564101</v>
      </c>
      <c r="E230" s="20">
        <f>_xlfn.IFNA(INDEX('Journey_time-LA_data'!$D$2:$D$335,MATCH('Journey_time-inputs_1'!$B230,'Journey_time-LA_data'!$B$2:$B$335,0)),"-")</f>
        <v>31.423011802672601</v>
      </c>
      <c r="F230" s="20">
        <f>_xlfn.IFNA(INDEX('Journey_time-LA_data'!$E$2:$E$335,MATCH('Journey_time-inputs_1'!$B230,'Journey_time-LA_data'!$B$2:$B$335,0)),"-")</f>
        <v>25.3688367387882</v>
      </c>
    </row>
    <row r="231" spans="1:6" x14ac:dyDescent="0.35">
      <c r="A231" s="5" t="s">
        <v>746</v>
      </c>
      <c r="B231" s="5" t="s">
        <v>747</v>
      </c>
      <c r="C231" s="20">
        <f>_xlfn.IFNA(INDEX('Journey_time-LA_data'!$C$2:$C$335,MATCH('Journey_time-inputs_1'!$B231,'Journey_time-LA_data'!$B$2:$B$335,0)),"-")</f>
        <v>62386</v>
      </c>
      <c r="D231" s="20">
        <f>_xlfn.IFNA(INDEX('Journey_time-LA_data'!$F$2:$F$335,MATCH('Journey_time-inputs_1'!$B231,'Journey_time-LA_data'!$B$2:$B$335,0)),"-")</f>
        <v>29.545702658463</v>
      </c>
      <c r="E231" s="20">
        <f>_xlfn.IFNA(INDEX('Journey_time-LA_data'!$D$2:$D$335,MATCH('Journey_time-inputs_1'!$B231,'Journey_time-LA_data'!$B$2:$B$335,0)),"-")</f>
        <v>62.991690890326502</v>
      </c>
      <c r="F231" s="20">
        <f>_xlfn.IFNA(INDEX('Journey_time-LA_data'!$E$2:$E$335,MATCH('Journey_time-inputs_1'!$B231,'Journey_time-LA_data'!$B$2:$B$335,0)),"-")</f>
        <v>67.644626748071502</v>
      </c>
    </row>
    <row r="232" spans="1:6" x14ac:dyDescent="0.35">
      <c r="A232" s="5" t="s">
        <v>748</v>
      </c>
      <c r="B232" s="5" t="s">
        <v>749</v>
      </c>
      <c r="C232" s="20">
        <f>_xlfn.IFNA(INDEX('Journey_time-LA_data'!$C$2:$C$335,MATCH('Journey_time-inputs_1'!$B232,'Journey_time-LA_data'!$B$2:$B$335,0)),"-")</f>
        <v>67515</v>
      </c>
      <c r="D232" s="20">
        <f>_xlfn.IFNA(INDEX('Journey_time-LA_data'!$F$2:$F$335,MATCH('Journey_time-inputs_1'!$B232,'Journey_time-LA_data'!$B$2:$B$335,0)),"-")</f>
        <v>18.793687170116701</v>
      </c>
      <c r="E232" s="20">
        <f>_xlfn.IFNA(INDEX('Journey_time-LA_data'!$D$2:$D$335,MATCH('Journey_time-inputs_1'!$B232,'Journey_time-LA_data'!$B$2:$B$335,0)),"-")</f>
        <v>52.2594803443072</v>
      </c>
      <c r="F232" s="20">
        <f>_xlfn.IFNA(INDEX('Journey_time-LA_data'!$E$2:$E$335,MATCH('Journey_time-inputs_1'!$B232,'Journey_time-LA_data'!$B$2:$B$335,0)),"-")</f>
        <v>41.321541535298998</v>
      </c>
    </row>
    <row r="233" spans="1:6" x14ac:dyDescent="0.35">
      <c r="A233" s="5" t="s">
        <v>750</v>
      </c>
      <c r="B233" s="5" t="s">
        <v>751</v>
      </c>
      <c r="C233" s="20">
        <f>_xlfn.IFNA(INDEX('Journey_time-LA_data'!$C$2:$C$335,MATCH('Journey_time-inputs_1'!$B233,'Journey_time-LA_data'!$B$2:$B$335,0)),"-")</f>
        <v>101479</v>
      </c>
      <c r="D233" s="20">
        <f>_xlfn.IFNA(INDEX('Journey_time-LA_data'!$F$2:$F$335,MATCH('Journey_time-inputs_1'!$B233,'Journey_time-LA_data'!$B$2:$B$335,0)),"-")</f>
        <v>20.5809315335846</v>
      </c>
      <c r="E233" s="20">
        <f>_xlfn.IFNA(INDEX('Journey_time-LA_data'!$D$2:$D$335,MATCH('Journey_time-inputs_1'!$B233,'Journey_time-LA_data'!$B$2:$B$335,0)),"-")</f>
        <v>39.376760887741902</v>
      </c>
      <c r="F233" s="20">
        <f>_xlfn.IFNA(INDEX('Journey_time-LA_data'!$E$2:$E$335,MATCH('Journey_time-inputs_1'!$B233,'Journey_time-LA_data'!$B$2:$B$335,0)),"-")</f>
        <v>48.073908546290703</v>
      </c>
    </row>
    <row r="234" spans="1:6" x14ac:dyDescent="0.35">
      <c r="A234" s="5" t="s">
        <v>752</v>
      </c>
      <c r="B234" s="5" t="s">
        <v>753</v>
      </c>
      <c r="C234" s="20">
        <f>_xlfn.IFNA(INDEX('Journey_time-LA_data'!$C$2:$C$335,MATCH('Journey_time-inputs_1'!$B234,'Journey_time-LA_data'!$B$2:$B$335,0)),"-")</f>
        <v>75372</v>
      </c>
      <c r="D234" s="20">
        <f>_xlfn.IFNA(INDEX('Journey_time-LA_data'!$F$2:$F$335,MATCH('Journey_time-inputs_1'!$B234,'Journey_time-LA_data'!$B$2:$B$335,0)),"-")</f>
        <v>22.472543933642999</v>
      </c>
      <c r="E234" s="20">
        <f>_xlfn.IFNA(INDEX('Journey_time-LA_data'!$D$2:$D$335,MATCH('Journey_time-inputs_1'!$B234,'Journey_time-LA_data'!$B$2:$B$335,0)),"-")</f>
        <v>50.0766632114507</v>
      </c>
      <c r="F234" s="20">
        <f>_xlfn.IFNA(INDEX('Journey_time-LA_data'!$E$2:$E$335,MATCH('Journey_time-inputs_1'!$B234,'Journey_time-LA_data'!$B$2:$B$335,0)),"-")</f>
        <v>51.6251581411911</v>
      </c>
    </row>
    <row r="235" spans="1:6" x14ac:dyDescent="0.35">
      <c r="A235" s="5" t="s">
        <v>756</v>
      </c>
      <c r="B235" s="5" t="s">
        <v>757</v>
      </c>
      <c r="C235" s="20">
        <f>_xlfn.IFNA(INDEX('Journey_time-LA_data'!$C$2:$C$335,MATCH('Journey_time-inputs_1'!$B235,'Journey_time-LA_data'!$B$2:$B$335,0)),"-")</f>
        <v>99434</v>
      </c>
      <c r="D235" s="20">
        <f>_xlfn.IFNA(INDEX('Journey_time-LA_data'!$F$2:$F$335,MATCH('Journey_time-inputs_1'!$B235,'Journey_time-LA_data'!$B$2:$B$335,0)),"-")</f>
        <v>24.6929081010495</v>
      </c>
      <c r="E235" s="20">
        <f>_xlfn.IFNA(INDEX('Journey_time-LA_data'!$D$2:$D$335,MATCH('Journey_time-inputs_1'!$B235,'Journey_time-LA_data'!$B$2:$B$335,0)),"-")</f>
        <v>51.247320991338597</v>
      </c>
      <c r="F235" s="20">
        <f>_xlfn.IFNA(INDEX('Journey_time-LA_data'!$E$2:$E$335,MATCH('Journey_time-inputs_1'!$B235,'Journey_time-LA_data'!$B$2:$B$335,0)),"-")</f>
        <v>60.554103859605</v>
      </c>
    </row>
    <row r="236" spans="1:6" x14ac:dyDescent="0.35">
      <c r="A236" s="5" t="s">
        <v>758</v>
      </c>
      <c r="B236" s="5" t="s">
        <v>759</v>
      </c>
      <c r="C236" s="20">
        <f>_xlfn.IFNA(INDEX('Journey_time-LA_data'!$C$2:$C$335,MATCH('Journey_time-inputs_1'!$B236,'Journey_time-LA_data'!$B$2:$B$335,0)),"-")</f>
        <v>100190</v>
      </c>
      <c r="D236" s="20">
        <f>_xlfn.IFNA(INDEX('Journey_time-LA_data'!$F$2:$F$335,MATCH('Journey_time-inputs_1'!$B236,'Journey_time-LA_data'!$B$2:$B$335,0)),"-")</f>
        <v>20.509585412456001</v>
      </c>
      <c r="E236" s="20">
        <f>_xlfn.IFNA(INDEX('Journey_time-LA_data'!$D$2:$D$335,MATCH('Journey_time-inputs_1'!$B236,'Journey_time-LA_data'!$B$2:$B$335,0)),"-")</f>
        <v>46.003694919007799</v>
      </c>
      <c r="F236" s="20">
        <f>_xlfn.IFNA(INDEX('Journey_time-LA_data'!$E$2:$E$335,MATCH('Journey_time-inputs_1'!$B236,'Journey_time-LA_data'!$B$2:$B$335,0)),"-")</f>
        <v>43.850710135527599</v>
      </c>
    </row>
    <row r="237" spans="1:6" x14ac:dyDescent="0.35">
      <c r="A237" s="5" t="s">
        <v>760</v>
      </c>
      <c r="B237" s="5" t="s">
        <v>761</v>
      </c>
      <c r="C237" s="20">
        <f>_xlfn.IFNA(INDEX('Journey_time-LA_data'!$C$2:$C$335,MATCH('Journey_time-inputs_1'!$B237,'Journey_time-LA_data'!$B$2:$B$335,0)),"-")</f>
        <v>79902</v>
      </c>
      <c r="D237" s="20">
        <f>_xlfn.IFNA(INDEX('Journey_time-LA_data'!$F$2:$F$335,MATCH('Journey_time-inputs_1'!$B237,'Journey_time-LA_data'!$B$2:$B$335,0)),"-")</f>
        <v>10.9388171776266</v>
      </c>
      <c r="E237" s="20">
        <f>_xlfn.IFNA(INDEX('Journey_time-LA_data'!$D$2:$D$335,MATCH('Journey_time-inputs_1'!$B237,'Journey_time-LA_data'!$B$2:$B$335,0)),"-")</f>
        <v>21.801573909280702</v>
      </c>
      <c r="F237" s="20">
        <f>_xlfn.IFNA(INDEX('Journey_time-LA_data'!$E$2:$E$335,MATCH('Journey_time-inputs_1'!$B237,'Journey_time-LA_data'!$B$2:$B$335,0)),"-")</f>
        <v>17.421066269534801</v>
      </c>
    </row>
    <row r="238" spans="1:6" x14ac:dyDescent="0.35">
      <c r="A238" s="5" t="s">
        <v>762</v>
      </c>
      <c r="B238" s="5" t="s">
        <v>763</v>
      </c>
      <c r="C238" s="20">
        <f>_xlfn.IFNA(INDEX('Journey_time-LA_data'!$C$2:$C$335,MATCH('Journey_time-inputs_1'!$B238,'Journey_time-LA_data'!$B$2:$B$335,0)),"-")</f>
        <v>118920</v>
      </c>
      <c r="D238" s="20">
        <f>_xlfn.IFNA(INDEX('Journey_time-LA_data'!$F$2:$F$335,MATCH('Journey_time-inputs_1'!$B238,'Journey_time-LA_data'!$B$2:$B$335,0)),"-")</f>
        <v>21.979154172699101</v>
      </c>
      <c r="E238" s="20">
        <f>_xlfn.IFNA(INDEX('Journey_time-LA_data'!$D$2:$D$335,MATCH('Journey_time-inputs_1'!$B238,'Journey_time-LA_data'!$B$2:$B$335,0)),"-")</f>
        <v>46.521374564591099</v>
      </c>
      <c r="F238" s="20">
        <f>_xlfn.IFNA(INDEX('Journey_time-LA_data'!$E$2:$E$335,MATCH('Journey_time-inputs_1'!$B238,'Journey_time-LA_data'!$B$2:$B$335,0)),"-")</f>
        <v>50.3777684872815</v>
      </c>
    </row>
    <row r="239" spans="1:6" x14ac:dyDescent="0.35">
      <c r="A239" s="5" t="s">
        <v>764</v>
      </c>
      <c r="B239" s="5" t="s">
        <v>765</v>
      </c>
      <c r="C239" s="20">
        <f>_xlfn.IFNA(INDEX('Journey_time-LA_data'!$C$2:$C$335,MATCH('Journey_time-inputs_1'!$B239,'Journey_time-LA_data'!$B$2:$B$335,0)),"-")</f>
        <v>81730</v>
      </c>
      <c r="D239" s="20">
        <f>_xlfn.IFNA(INDEX('Journey_time-LA_data'!$F$2:$F$335,MATCH('Journey_time-inputs_1'!$B239,'Journey_time-LA_data'!$B$2:$B$335,0)),"-")</f>
        <v>18.036235421427001</v>
      </c>
      <c r="E239" s="20">
        <f>_xlfn.IFNA(INDEX('Journey_time-LA_data'!$D$2:$D$335,MATCH('Journey_time-inputs_1'!$B239,'Journey_time-LA_data'!$B$2:$B$335,0)),"-")</f>
        <v>40.532403670497303</v>
      </c>
      <c r="F239" s="20">
        <f>_xlfn.IFNA(INDEX('Journey_time-LA_data'!$E$2:$E$335,MATCH('Journey_time-inputs_1'!$B239,'Journey_time-LA_data'!$B$2:$B$335,0)),"-")</f>
        <v>32.203870608986598</v>
      </c>
    </row>
    <row r="240" spans="1:6" x14ac:dyDescent="0.35">
      <c r="A240" s="5" t="s">
        <v>766</v>
      </c>
      <c r="B240" s="5" t="s">
        <v>767</v>
      </c>
      <c r="C240" s="20">
        <f>_xlfn.IFNA(INDEX('Journey_time-LA_data'!$C$2:$C$335,MATCH('Journey_time-inputs_1'!$B240,'Journey_time-LA_data'!$B$2:$B$335,0)),"-")</f>
        <v>110236</v>
      </c>
      <c r="D240" s="20">
        <f>_xlfn.IFNA(INDEX('Journey_time-LA_data'!$F$2:$F$335,MATCH('Journey_time-inputs_1'!$B240,'Journey_time-LA_data'!$B$2:$B$335,0)),"-")</f>
        <v>17.545146105099899</v>
      </c>
      <c r="E240" s="20">
        <f>_xlfn.IFNA(INDEX('Journey_time-LA_data'!$D$2:$D$335,MATCH('Journey_time-inputs_1'!$B240,'Journey_time-LA_data'!$B$2:$B$335,0)),"-")</f>
        <v>34.698910341194001</v>
      </c>
      <c r="F240" s="20">
        <f>_xlfn.IFNA(INDEX('Journey_time-LA_data'!$E$2:$E$335,MATCH('Journey_time-inputs_1'!$B240,'Journey_time-LA_data'!$B$2:$B$335,0)),"-")</f>
        <v>34.739946599942499</v>
      </c>
    </row>
    <row r="241" spans="1:6" x14ac:dyDescent="0.35">
      <c r="A241" s="5" t="s">
        <v>768</v>
      </c>
      <c r="B241" s="5" t="s">
        <v>769</v>
      </c>
      <c r="C241" s="20">
        <f>_xlfn.IFNA(INDEX('Journey_time-LA_data'!$C$2:$C$335,MATCH('Journey_time-inputs_1'!$B241,'Journey_time-LA_data'!$B$2:$B$335,0)),"-")</f>
        <v>190249</v>
      </c>
      <c r="D241" s="20">
        <f>_xlfn.IFNA(INDEX('Journey_time-LA_data'!$F$2:$F$335,MATCH('Journey_time-inputs_1'!$B241,'Journey_time-LA_data'!$B$2:$B$335,0)),"-")</f>
        <v>10.1385637130441</v>
      </c>
      <c r="E241" s="20">
        <f>_xlfn.IFNA(INDEX('Journey_time-LA_data'!$D$2:$D$335,MATCH('Journey_time-inputs_1'!$B241,'Journey_time-LA_data'!$B$2:$B$335,0)),"-")</f>
        <v>18.080772974549301</v>
      </c>
      <c r="F241" s="20">
        <f>_xlfn.IFNA(INDEX('Journey_time-LA_data'!$E$2:$E$335,MATCH('Journey_time-inputs_1'!$B241,'Journey_time-LA_data'!$B$2:$B$335,0)),"-")</f>
        <v>12.997519180261101</v>
      </c>
    </row>
    <row r="242" spans="1:6" x14ac:dyDescent="0.35">
      <c r="A242" s="5" t="s">
        <v>770</v>
      </c>
      <c r="B242" s="5" t="s">
        <v>771</v>
      </c>
      <c r="C242" s="20">
        <f>_xlfn.IFNA(INDEX('Journey_time-LA_data'!$C$2:$C$335,MATCH('Journey_time-inputs_1'!$B242,'Journey_time-LA_data'!$B$2:$B$335,0)),"-")</f>
        <v>130360</v>
      </c>
      <c r="D242" s="20">
        <f>_xlfn.IFNA(INDEX('Journey_time-LA_data'!$F$2:$F$335,MATCH('Journey_time-inputs_1'!$B242,'Journey_time-LA_data'!$B$2:$B$335,0)),"-")</f>
        <v>10.272355631536101</v>
      </c>
      <c r="E242" s="20">
        <f>_xlfn.IFNA(INDEX('Journey_time-LA_data'!$D$2:$D$335,MATCH('Journey_time-inputs_1'!$B242,'Journey_time-LA_data'!$B$2:$B$335,0)),"-")</f>
        <v>17.991375663940499</v>
      </c>
      <c r="F242" s="20">
        <f>_xlfn.IFNA(INDEX('Journey_time-LA_data'!$E$2:$E$335,MATCH('Journey_time-inputs_1'!$B242,'Journey_time-LA_data'!$B$2:$B$335,0)),"-")</f>
        <v>14.332289438117501</v>
      </c>
    </row>
    <row r="243" spans="1:6" x14ac:dyDescent="0.35">
      <c r="A243" s="5" t="s">
        <v>772</v>
      </c>
      <c r="B243" s="5" t="s">
        <v>773</v>
      </c>
      <c r="C243" s="20">
        <f>_xlfn.IFNA(INDEX('Journey_time-LA_data'!$C$2:$C$335,MATCH('Journey_time-inputs_1'!$B243,'Journey_time-LA_data'!$B$2:$B$335,0)),"-")</f>
        <v>247533</v>
      </c>
      <c r="D243" s="20">
        <f>_xlfn.IFNA(INDEX('Journey_time-LA_data'!$F$2:$F$335,MATCH('Journey_time-inputs_1'!$B243,'Journey_time-LA_data'!$B$2:$B$335,0)),"-")</f>
        <v>10.2809720874791</v>
      </c>
      <c r="E243" s="20">
        <f>_xlfn.IFNA(INDEX('Journey_time-LA_data'!$D$2:$D$335,MATCH('Journey_time-inputs_1'!$B243,'Journey_time-LA_data'!$B$2:$B$335,0)),"-")</f>
        <v>16.408720891098898</v>
      </c>
      <c r="F243" s="20">
        <f>_xlfn.IFNA(INDEX('Journey_time-LA_data'!$E$2:$E$335,MATCH('Journey_time-inputs_1'!$B243,'Journey_time-LA_data'!$B$2:$B$335,0)),"-")</f>
        <v>11.778046335464699</v>
      </c>
    </row>
    <row r="244" spans="1:6" x14ac:dyDescent="0.35">
      <c r="A244" s="5" t="s">
        <v>774</v>
      </c>
      <c r="B244" s="5" t="s">
        <v>775</v>
      </c>
      <c r="C244" s="20">
        <f>_xlfn.IFNA(INDEX('Journey_time-LA_data'!$C$2:$C$335,MATCH('Journey_time-inputs_1'!$B244,'Journey_time-LA_data'!$B$2:$B$335,0)),"-")</f>
        <v>70993</v>
      </c>
      <c r="D244" s="20">
        <f>_xlfn.IFNA(INDEX('Journey_time-LA_data'!$F$2:$F$335,MATCH('Journey_time-inputs_1'!$B244,'Journey_time-LA_data'!$B$2:$B$335,0)),"-")</f>
        <v>12.380892304107499</v>
      </c>
      <c r="E244" s="20">
        <f>_xlfn.IFNA(INDEX('Journey_time-LA_data'!$D$2:$D$335,MATCH('Journey_time-inputs_1'!$B244,'Journey_time-LA_data'!$B$2:$B$335,0)),"-")</f>
        <v>24.866984705548699</v>
      </c>
      <c r="F244" s="20">
        <f>_xlfn.IFNA(INDEX('Journey_time-LA_data'!$E$2:$E$335,MATCH('Journey_time-inputs_1'!$B244,'Journey_time-LA_data'!$B$2:$B$335,0)),"-")</f>
        <v>19.090658958040901</v>
      </c>
    </row>
    <row r="245" spans="1:6" x14ac:dyDescent="0.35">
      <c r="A245" s="5" t="s">
        <v>776</v>
      </c>
      <c r="B245" s="5" t="s">
        <v>777</v>
      </c>
      <c r="C245" s="20">
        <f>_xlfn.IFNA(INDEX('Journey_time-LA_data'!$C$2:$C$335,MATCH('Journey_time-inputs_1'!$B245,'Journey_time-LA_data'!$B$2:$B$335,0)),"-")</f>
        <v>102768</v>
      </c>
      <c r="D245" s="20">
        <f>_xlfn.IFNA(INDEX('Journey_time-LA_data'!$F$2:$F$335,MATCH('Journey_time-inputs_1'!$B245,'Journey_time-LA_data'!$B$2:$B$335,0)),"-")</f>
        <v>10.358264149005601</v>
      </c>
      <c r="E245" s="20">
        <f>_xlfn.IFNA(INDEX('Journey_time-LA_data'!$D$2:$D$335,MATCH('Journey_time-inputs_1'!$B245,'Journey_time-LA_data'!$B$2:$B$335,0)),"-")</f>
        <v>19.386651309174901</v>
      </c>
      <c r="F245" s="20">
        <f>_xlfn.IFNA(INDEX('Journey_time-LA_data'!$E$2:$E$335,MATCH('Journey_time-inputs_1'!$B245,'Journey_time-LA_data'!$B$2:$B$335,0)),"-")</f>
        <v>14.9902454039565</v>
      </c>
    </row>
    <row r="246" spans="1:6" x14ac:dyDescent="0.35">
      <c r="A246" s="5" t="s">
        <v>778</v>
      </c>
      <c r="B246" s="5" t="s">
        <v>779</v>
      </c>
      <c r="C246" s="20">
        <f>_xlfn.IFNA(INDEX('Journey_time-LA_data'!$C$2:$C$335,MATCH('Journey_time-inputs_1'!$B246,'Journey_time-LA_data'!$B$2:$B$335,0)),"-")</f>
        <v>130698</v>
      </c>
      <c r="D246" s="20">
        <f>_xlfn.IFNA(INDEX('Journey_time-LA_data'!$F$2:$F$335,MATCH('Journey_time-inputs_1'!$B246,'Journey_time-LA_data'!$B$2:$B$335,0)),"-")</f>
        <v>10.484307410180699</v>
      </c>
      <c r="E246" s="20">
        <f>_xlfn.IFNA(INDEX('Journey_time-LA_data'!$D$2:$D$335,MATCH('Journey_time-inputs_1'!$B246,'Journey_time-LA_data'!$B$2:$B$335,0)),"-")</f>
        <v>19.812913835710901</v>
      </c>
      <c r="F246" s="20">
        <f>_xlfn.IFNA(INDEX('Journey_time-LA_data'!$E$2:$E$335,MATCH('Journey_time-inputs_1'!$B246,'Journey_time-LA_data'!$B$2:$B$335,0)),"-")</f>
        <v>16.092655383075201</v>
      </c>
    </row>
    <row r="247" spans="1:6" x14ac:dyDescent="0.35">
      <c r="A247" s="5" t="s">
        <v>780</v>
      </c>
      <c r="B247" s="5" t="s">
        <v>781</v>
      </c>
      <c r="C247" s="20">
        <f>_xlfn.IFNA(INDEX('Journey_time-LA_data'!$C$2:$C$335,MATCH('Journey_time-inputs_1'!$B247,'Journey_time-LA_data'!$B$2:$B$335,0)),"-")</f>
        <v>99320</v>
      </c>
      <c r="D247" s="20">
        <f>_xlfn.IFNA(INDEX('Journey_time-LA_data'!$F$2:$F$335,MATCH('Journey_time-inputs_1'!$B247,'Journey_time-LA_data'!$B$2:$B$335,0)),"-")</f>
        <v>15.723310007004301</v>
      </c>
      <c r="E247" s="20">
        <f>_xlfn.IFNA(INDEX('Journey_time-LA_data'!$D$2:$D$335,MATCH('Journey_time-inputs_1'!$B247,'Journey_time-LA_data'!$B$2:$B$335,0)),"-")</f>
        <v>33.777204070559797</v>
      </c>
      <c r="F247" s="20">
        <f>_xlfn.IFNA(INDEX('Journey_time-LA_data'!$E$2:$E$335,MATCH('Journey_time-inputs_1'!$B247,'Journey_time-LA_data'!$B$2:$B$335,0)),"-")</f>
        <v>28.561189917763301</v>
      </c>
    </row>
    <row r="248" spans="1:6" x14ac:dyDescent="0.35">
      <c r="A248" s="5" t="s">
        <v>782</v>
      </c>
      <c r="B248" s="5" t="s">
        <v>783</v>
      </c>
      <c r="C248" s="20">
        <f>_xlfn.IFNA(INDEX('Journey_time-LA_data'!$C$2:$C$335,MATCH('Journey_time-inputs_1'!$B248,'Journey_time-LA_data'!$B$2:$B$335,0)),"-")</f>
        <v>71509</v>
      </c>
      <c r="D248" s="20">
        <f>_xlfn.IFNA(INDEX('Journey_time-LA_data'!$F$2:$F$335,MATCH('Journey_time-inputs_1'!$B248,'Journey_time-LA_data'!$B$2:$B$335,0)),"-")</f>
        <v>27.767031092602998</v>
      </c>
      <c r="E248" s="20">
        <f>_xlfn.IFNA(INDEX('Journey_time-LA_data'!$D$2:$D$335,MATCH('Journey_time-inputs_1'!$B248,'Journey_time-LA_data'!$B$2:$B$335,0)),"-")</f>
        <v>60.1515891489057</v>
      </c>
      <c r="F248" s="20">
        <f>_xlfn.IFNA(INDEX('Journey_time-LA_data'!$E$2:$E$335,MATCH('Journey_time-inputs_1'!$B248,'Journey_time-LA_data'!$B$2:$B$335,0)),"-")</f>
        <v>59.108717443712699</v>
      </c>
    </row>
    <row r="249" spans="1:6" x14ac:dyDescent="0.35">
      <c r="A249" s="5" t="s">
        <v>784</v>
      </c>
      <c r="B249" s="5" t="s">
        <v>785</v>
      </c>
      <c r="C249" s="20">
        <f>_xlfn.IFNA(INDEX('Journey_time-LA_data'!$C$2:$C$335,MATCH('Journey_time-inputs_1'!$B249,'Journey_time-LA_data'!$B$2:$B$335,0)),"-")</f>
        <v>63047</v>
      </c>
      <c r="D249" s="20">
        <f>_xlfn.IFNA(INDEX('Journey_time-LA_data'!$F$2:$F$335,MATCH('Journey_time-inputs_1'!$B249,'Journey_time-LA_data'!$B$2:$B$335,0)),"-")</f>
        <v>8.6896045762322096</v>
      </c>
      <c r="E249" s="20">
        <f>_xlfn.IFNA(INDEX('Journey_time-LA_data'!$D$2:$D$335,MATCH('Journey_time-inputs_1'!$B249,'Journey_time-LA_data'!$B$2:$B$335,0)),"-")</f>
        <v>16.179105134197599</v>
      </c>
      <c r="F249" s="20">
        <f>_xlfn.IFNA(INDEX('Journey_time-LA_data'!$E$2:$E$335,MATCH('Journey_time-inputs_1'!$B249,'Journey_time-LA_data'!$B$2:$B$335,0)),"-")</f>
        <v>12.628841188951601</v>
      </c>
    </row>
    <row r="250" spans="1:6" x14ac:dyDescent="0.35">
      <c r="A250" s="5" t="s">
        <v>788</v>
      </c>
      <c r="B250" s="5" t="s">
        <v>789</v>
      </c>
      <c r="C250" s="20">
        <f>_xlfn.IFNA(INDEX('Journey_time-LA_data'!$C$2:$C$335,MATCH('Journey_time-inputs_1'!$B250,'Journey_time-LA_data'!$B$2:$B$335,0)),"-")</f>
        <v>208209</v>
      </c>
      <c r="D250" s="20">
        <f>_xlfn.IFNA(INDEX('Journey_time-LA_data'!$F$2:$F$335,MATCH('Journey_time-inputs_1'!$B250,'Journey_time-LA_data'!$B$2:$B$335,0)),"-")</f>
        <v>11.575989599569899</v>
      </c>
      <c r="E250" s="20">
        <f>_xlfn.IFNA(INDEX('Journey_time-LA_data'!$D$2:$D$335,MATCH('Journey_time-inputs_1'!$B250,'Journey_time-LA_data'!$B$2:$B$335,0)),"-")</f>
        <v>22.650755564290701</v>
      </c>
      <c r="F250" s="20">
        <f>_xlfn.IFNA(INDEX('Journey_time-LA_data'!$E$2:$E$335,MATCH('Journey_time-inputs_1'!$B250,'Journey_time-LA_data'!$B$2:$B$335,0)),"-")</f>
        <v>16.4077596378545</v>
      </c>
    </row>
    <row r="251" spans="1:6" x14ac:dyDescent="0.35">
      <c r="A251" s="5" t="s">
        <v>790</v>
      </c>
      <c r="B251" s="5" t="s">
        <v>791</v>
      </c>
      <c r="C251" s="20">
        <f>_xlfn.IFNA(INDEX('Journey_time-LA_data'!$C$2:$C$335,MATCH('Journey_time-inputs_1'!$B251,'Journey_time-LA_data'!$B$2:$B$335,0)),"-")</f>
        <v>141707</v>
      </c>
      <c r="D251" s="20">
        <f>_xlfn.IFNA(INDEX('Journey_time-LA_data'!$F$2:$F$335,MATCH('Journey_time-inputs_1'!$B251,'Journey_time-LA_data'!$B$2:$B$335,0)),"-")</f>
        <v>11.648845070230699</v>
      </c>
      <c r="E251" s="20">
        <f>_xlfn.IFNA(INDEX('Journey_time-LA_data'!$D$2:$D$335,MATCH('Journey_time-inputs_1'!$B251,'Journey_time-LA_data'!$B$2:$B$335,0)),"-")</f>
        <v>28.599939744445301</v>
      </c>
      <c r="F251" s="20">
        <f>_xlfn.IFNA(INDEX('Journey_time-LA_data'!$E$2:$E$335,MATCH('Journey_time-inputs_1'!$B251,'Journey_time-LA_data'!$B$2:$B$335,0)),"-")</f>
        <v>19.379367613358799</v>
      </c>
    </row>
    <row r="252" spans="1:6" x14ac:dyDescent="0.35">
      <c r="A252" s="5" t="s">
        <v>792</v>
      </c>
      <c r="B252" s="5" t="s">
        <v>793</v>
      </c>
      <c r="C252" s="20">
        <f>_xlfn.IFNA(INDEX('Journey_time-LA_data'!$C$2:$C$335,MATCH('Journey_time-inputs_1'!$B252,'Journey_time-LA_data'!$B$2:$B$335,0)),"-")</f>
        <v>184347</v>
      </c>
      <c r="D252" s="20">
        <f>_xlfn.IFNA(INDEX('Journey_time-LA_data'!$F$2:$F$335,MATCH('Journey_time-inputs_1'!$B252,'Journey_time-LA_data'!$B$2:$B$335,0)),"-")</f>
        <v>13.581439431647</v>
      </c>
      <c r="E252" s="20">
        <f>_xlfn.IFNA(INDEX('Journey_time-LA_data'!$D$2:$D$335,MATCH('Journey_time-inputs_1'!$B252,'Journey_time-LA_data'!$B$2:$B$335,0)),"-")</f>
        <v>29.897725616396301</v>
      </c>
      <c r="F252" s="20">
        <f>_xlfn.IFNA(INDEX('Journey_time-LA_data'!$E$2:$E$335,MATCH('Journey_time-inputs_1'!$B252,'Journey_time-LA_data'!$B$2:$B$335,0)),"-")</f>
        <v>21.858043687555298</v>
      </c>
    </row>
    <row r="253" spans="1:6" x14ac:dyDescent="0.35">
      <c r="A253" s="5" t="s">
        <v>794</v>
      </c>
      <c r="B253" s="5" t="s">
        <v>795</v>
      </c>
      <c r="C253" s="20">
        <f>_xlfn.IFNA(INDEX('Journey_time-LA_data'!$C$2:$C$335,MATCH('Journey_time-inputs_1'!$B253,'Journey_time-LA_data'!$B$2:$B$335,0)),"-")</f>
        <v>92393</v>
      </c>
      <c r="D253" s="20">
        <f>_xlfn.IFNA(INDEX('Journey_time-LA_data'!$F$2:$F$335,MATCH('Journey_time-inputs_1'!$B253,'Journey_time-LA_data'!$B$2:$B$335,0)),"-")</f>
        <v>23.786632511180201</v>
      </c>
      <c r="E253" s="20">
        <f>_xlfn.IFNA(INDEX('Journey_time-LA_data'!$D$2:$D$335,MATCH('Journey_time-inputs_1'!$B253,'Journey_time-LA_data'!$B$2:$B$335,0)),"-")</f>
        <v>64.549800094301901</v>
      </c>
      <c r="F253" s="20">
        <f>_xlfn.IFNA(INDEX('Journey_time-LA_data'!$E$2:$E$335,MATCH('Journey_time-inputs_1'!$B253,'Journey_time-LA_data'!$B$2:$B$335,0)),"-")</f>
        <v>60.141975556603001</v>
      </c>
    </row>
    <row r="254" spans="1:6" x14ac:dyDescent="0.35">
      <c r="A254" s="5" t="s">
        <v>796</v>
      </c>
      <c r="B254" s="5" t="s">
        <v>797</v>
      </c>
      <c r="C254" s="20">
        <f>_xlfn.IFNA(INDEX('Journey_time-LA_data'!$C$2:$C$335,MATCH('Journey_time-inputs_1'!$B254,'Journey_time-LA_data'!$B$2:$B$335,0)),"-")</f>
        <v>86325</v>
      </c>
      <c r="D254" s="20">
        <f>_xlfn.IFNA(INDEX('Journey_time-LA_data'!$F$2:$F$335,MATCH('Journey_time-inputs_1'!$B254,'Journey_time-LA_data'!$B$2:$B$335,0)),"-")</f>
        <v>16.483892497093901</v>
      </c>
      <c r="E254" s="20">
        <f>_xlfn.IFNA(INDEX('Journey_time-LA_data'!$D$2:$D$335,MATCH('Journey_time-inputs_1'!$B254,'Journey_time-LA_data'!$B$2:$B$335,0)),"-")</f>
        <v>32.273064252744</v>
      </c>
      <c r="F254" s="20">
        <f>_xlfn.IFNA(INDEX('Journey_time-LA_data'!$E$2:$E$335,MATCH('Journey_time-inputs_1'!$B254,'Journey_time-LA_data'!$B$2:$B$335,0)),"-")</f>
        <v>34.789910374715198</v>
      </c>
    </row>
    <row r="255" spans="1:6" x14ac:dyDescent="0.35">
      <c r="A255" s="5" t="s">
        <v>798</v>
      </c>
      <c r="B255" s="5" t="s">
        <v>799</v>
      </c>
      <c r="C255" s="20">
        <f>_xlfn.IFNA(INDEX('Journey_time-LA_data'!$C$2:$C$335,MATCH('Journey_time-inputs_1'!$B255,'Journey_time-LA_data'!$B$2:$B$335,0)),"-")</f>
        <v>204446</v>
      </c>
      <c r="D255" s="20">
        <f>_xlfn.IFNA(INDEX('Journey_time-LA_data'!$F$2:$F$335,MATCH('Journey_time-inputs_1'!$B255,'Journey_time-LA_data'!$B$2:$B$335,0)),"-")</f>
        <v>10.506560362317201</v>
      </c>
      <c r="E255" s="20">
        <f>_xlfn.IFNA(INDEX('Journey_time-LA_data'!$D$2:$D$335,MATCH('Journey_time-inputs_1'!$B255,'Journey_time-LA_data'!$B$2:$B$335,0)),"-")</f>
        <v>21.017775564498098</v>
      </c>
      <c r="F255" s="20">
        <f>_xlfn.IFNA(INDEX('Journey_time-LA_data'!$E$2:$E$335,MATCH('Journey_time-inputs_1'!$B255,'Journey_time-LA_data'!$B$2:$B$335,0)),"-")</f>
        <v>16.294603404610399</v>
      </c>
    </row>
    <row r="256" spans="1:6" x14ac:dyDescent="0.35">
      <c r="A256" s="5" t="s">
        <v>800</v>
      </c>
      <c r="B256" s="5" t="s">
        <v>801</v>
      </c>
      <c r="C256" s="20">
        <f>_xlfn.IFNA(INDEX('Journey_time-LA_data'!$C$2:$C$335,MATCH('Journey_time-inputs_1'!$B256,'Journey_time-LA_data'!$B$2:$B$335,0)),"-")</f>
        <v>63382</v>
      </c>
      <c r="D256" s="20">
        <f>_xlfn.IFNA(INDEX('Journey_time-LA_data'!$F$2:$F$335,MATCH('Journey_time-inputs_1'!$B256,'Journey_time-LA_data'!$B$2:$B$335,0)),"-")</f>
        <v>12.423419881328201</v>
      </c>
      <c r="E256" s="20">
        <f>_xlfn.IFNA(INDEX('Journey_time-LA_data'!$D$2:$D$335,MATCH('Journey_time-inputs_1'!$B256,'Journey_time-LA_data'!$B$2:$B$335,0)),"-")</f>
        <v>25.982187520588401</v>
      </c>
      <c r="F256" s="20">
        <f>_xlfn.IFNA(INDEX('Journey_time-LA_data'!$E$2:$E$335,MATCH('Journey_time-inputs_1'!$B256,'Journey_time-LA_data'!$B$2:$B$335,0)),"-")</f>
        <v>19.922514378541099</v>
      </c>
    </row>
    <row r="257" spans="1:6" x14ac:dyDescent="0.35">
      <c r="A257" s="5" t="s">
        <v>802</v>
      </c>
      <c r="B257" s="5" t="s">
        <v>803</v>
      </c>
      <c r="C257" s="20">
        <f>_xlfn.IFNA(INDEX('Journey_time-LA_data'!$C$2:$C$335,MATCH('Journey_time-inputs_1'!$B257,'Journey_time-LA_data'!$B$2:$B$335,0)),"-")</f>
        <v>147590</v>
      </c>
      <c r="D257" s="20">
        <f>_xlfn.IFNA(INDEX('Journey_time-LA_data'!$F$2:$F$335,MATCH('Journey_time-inputs_1'!$B257,'Journey_time-LA_data'!$B$2:$B$335,0)),"-")</f>
        <v>10.8942694673145</v>
      </c>
      <c r="E257" s="20">
        <f>_xlfn.IFNA(INDEX('Journey_time-LA_data'!$D$2:$D$335,MATCH('Journey_time-inputs_1'!$B257,'Journey_time-LA_data'!$B$2:$B$335,0)),"-")</f>
        <v>20.862849949045799</v>
      </c>
      <c r="F257" s="20">
        <f>_xlfn.IFNA(INDEX('Journey_time-LA_data'!$E$2:$E$335,MATCH('Journey_time-inputs_1'!$B257,'Journey_time-LA_data'!$B$2:$B$335,0)),"-")</f>
        <v>14.210072850447601</v>
      </c>
    </row>
    <row r="258" spans="1:6" x14ac:dyDescent="0.35">
      <c r="A258" s="5" t="s">
        <v>804</v>
      </c>
      <c r="B258" s="5" t="s">
        <v>805</v>
      </c>
      <c r="C258" s="20">
        <f>_xlfn.IFNA(INDEX('Journey_time-LA_data'!$C$2:$C$335,MATCH('Journey_time-inputs_1'!$B258,'Journey_time-LA_data'!$B$2:$B$335,0)),"-")</f>
        <v>107084</v>
      </c>
      <c r="D258" s="20">
        <f>_xlfn.IFNA(INDEX('Journey_time-LA_data'!$F$2:$F$335,MATCH('Journey_time-inputs_1'!$B258,'Journey_time-LA_data'!$B$2:$B$335,0)),"-")</f>
        <v>32.408411166419597</v>
      </c>
      <c r="E258" s="20">
        <f>_xlfn.IFNA(INDEX('Journey_time-LA_data'!$D$2:$D$335,MATCH('Journey_time-inputs_1'!$B258,'Journey_time-LA_data'!$B$2:$B$335,0)),"-")</f>
        <v>52.071127682306397</v>
      </c>
      <c r="F258" s="20">
        <f>_xlfn.IFNA(INDEX('Journey_time-LA_data'!$E$2:$E$335,MATCH('Journey_time-inputs_1'!$B258,'Journey_time-LA_data'!$B$2:$B$335,0)),"-")</f>
        <v>67.1672142633943</v>
      </c>
    </row>
    <row r="259" spans="1:6" x14ac:dyDescent="0.35">
      <c r="A259" s="5" t="s">
        <v>808</v>
      </c>
      <c r="B259" s="5" t="s">
        <v>809</v>
      </c>
      <c r="C259" s="20">
        <f>_xlfn.IFNA(INDEX('Journey_time-LA_data'!$C$2:$C$335,MATCH('Journey_time-inputs_1'!$B259,'Journey_time-LA_data'!$B$2:$B$335,0)),"-")</f>
        <v>160501</v>
      </c>
      <c r="D259" s="20">
        <f>_xlfn.IFNA(INDEX('Journey_time-LA_data'!$F$2:$F$335,MATCH('Journey_time-inputs_1'!$B259,'Journey_time-LA_data'!$B$2:$B$335,0)),"-")</f>
        <v>11.183137364946401</v>
      </c>
      <c r="E259" s="20">
        <f>_xlfn.IFNA(INDEX('Journey_time-LA_data'!$D$2:$D$335,MATCH('Journey_time-inputs_1'!$B259,'Journey_time-LA_data'!$B$2:$B$335,0)),"-")</f>
        <v>24.341673527279902</v>
      </c>
      <c r="F259" s="20">
        <f>_xlfn.IFNA(INDEX('Journey_time-LA_data'!$E$2:$E$335,MATCH('Journey_time-inputs_1'!$B259,'Journey_time-LA_data'!$B$2:$B$335,0)),"-")</f>
        <v>17.182787909174898</v>
      </c>
    </row>
    <row r="260" spans="1:6" x14ac:dyDescent="0.35">
      <c r="A260" s="5" t="s">
        <v>810</v>
      </c>
      <c r="B260" s="5" t="s">
        <v>811</v>
      </c>
      <c r="C260" s="20">
        <f>_xlfn.IFNA(INDEX('Journey_time-LA_data'!$C$2:$C$335,MATCH('Journey_time-inputs_1'!$B260,'Journey_time-LA_data'!$B$2:$B$335,0)),"-")</f>
        <v>163267</v>
      </c>
      <c r="D260" s="20">
        <f>_xlfn.IFNA(INDEX('Journey_time-LA_data'!$F$2:$F$335,MATCH('Journey_time-inputs_1'!$B260,'Journey_time-LA_data'!$B$2:$B$335,0)),"-")</f>
        <v>12.565178439248101</v>
      </c>
      <c r="E260" s="20">
        <f>_xlfn.IFNA(INDEX('Journey_time-LA_data'!$D$2:$D$335,MATCH('Journey_time-inputs_1'!$B260,'Journey_time-LA_data'!$B$2:$B$335,0)),"-")</f>
        <v>22.911436210922599</v>
      </c>
      <c r="F260" s="20">
        <f>_xlfn.IFNA(INDEX('Journey_time-LA_data'!$E$2:$E$335,MATCH('Journey_time-inputs_1'!$B260,'Journey_time-LA_data'!$B$2:$B$335,0)),"-")</f>
        <v>18.1203951731279</v>
      </c>
    </row>
    <row r="261" spans="1:6" x14ac:dyDescent="0.35">
      <c r="A261" s="5" t="s">
        <v>812</v>
      </c>
      <c r="B261" s="5" t="s">
        <v>813</v>
      </c>
      <c r="C261" s="20">
        <f>_xlfn.IFNA(INDEX('Journey_time-LA_data'!$C$2:$C$335,MATCH('Journey_time-inputs_1'!$B261,'Journey_time-LA_data'!$B$2:$B$335,0)),"-")</f>
        <v>55610</v>
      </c>
      <c r="D261" s="20">
        <f>_xlfn.IFNA(INDEX('Journey_time-LA_data'!$F$2:$F$335,MATCH('Journey_time-inputs_1'!$B261,'Journey_time-LA_data'!$B$2:$B$335,0)),"-")</f>
        <v>11.613282520774</v>
      </c>
      <c r="E261" s="20">
        <f>_xlfn.IFNA(INDEX('Journey_time-LA_data'!$D$2:$D$335,MATCH('Journey_time-inputs_1'!$B261,'Journey_time-LA_data'!$B$2:$B$335,0)),"-")</f>
        <v>23.171365616073299</v>
      </c>
      <c r="F261" s="20">
        <f>_xlfn.IFNA(INDEX('Journey_time-LA_data'!$E$2:$E$335,MATCH('Journey_time-inputs_1'!$B261,'Journey_time-LA_data'!$B$2:$B$335,0)),"-")</f>
        <v>16.8004053331412</v>
      </c>
    </row>
    <row r="262" spans="1:6" x14ac:dyDescent="0.35">
      <c r="A262" s="5" t="s">
        <v>814</v>
      </c>
      <c r="B262" s="5" t="s">
        <v>815</v>
      </c>
      <c r="C262" s="20">
        <f>_xlfn.IFNA(INDEX('Journey_time-LA_data'!$C$2:$C$335,MATCH('Journey_time-inputs_1'!$B262,'Journey_time-LA_data'!$B$2:$B$335,0)),"-")</f>
        <v>62120</v>
      </c>
      <c r="D262" s="20">
        <f>_xlfn.IFNA(INDEX('Journey_time-LA_data'!$F$2:$F$335,MATCH('Journey_time-inputs_1'!$B262,'Journey_time-LA_data'!$B$2:$B$335,0)),"-")</f>
        <v>23.653495788098301</v>
      </c>
      <c r="E262" s="20">
        <f>_xlfn.IFNA(INDEX('Journey_time-LA_data'!$D$2:$D$335,MATCH('Journey_time-inputs_1'!$B262,'Journey_time-LA_data'!$B$2:$B$335,0)),"-")</f>
        <v>47.068462727350799</v>
      </c>
      <c r="F262" s="20">
        <f>_xlfn.IFNA(INDEX('Journey_time-LA_data'!$E$2:$E$335,MATCH('Journey_time-inputs_1'!$B262,'Journey_time-LA_data'!$B$2:$B$335,0)),"-")</f>
        <v>46.842681515239903</v>
      </c>
    </row>
    <row r="263" spans="1:6" x14ac:dyDescent="0.35">
      <c r="A263" s="5" t="s">
        <v>816</v>
      </c>
      <c r="B263" s="5" t="s">
        <v>817</v>
      </c>
      <c r="C263" s="20">
        <f>_xlfn.IFNA(INDEX('Journey_time-LA_data'!$C$2:$C$335,MATCH('Journey_time-inputs_1'!$B263,'Journey_time-LA_data'!$B$2:$B$335,0)),"-")</f>
        <v>96181</v>
      </c>
      <c r="D263" s="20">
        <f>_xlfn.IFNA(INDEX('Journey_time-LA_data'!$F$2:$F$335,MATCH('Journey_time-inputs_1'!$B263,'Journey_time-LA_data'!$B$2:$B$335,0)),"-")</f>
        <v>17.394596948384802</v>
      </c>
      <c r="E263" s="20">
        <f>_xlfn.IFNA(INDEX('Journey_time-LA_data'!$D$2:$D$335,MATCH('Journey_time-inputs_1'!$B263,'Journey_time-LA_data'!$B$2:$B$335,0)),"-")</f>
        <v>34.328910467727098</v>
      </c>
      <c r="F263" s="20">
        <f>_xlfn.IFNA(INDEX('Journey_time-LA_data'!$E$2:$E$335,MATCH('Journey_time-inputs_1'!$B263,'Journey_time-LA_data'!$B$2:$B$335,0)),"-")</f>
        <v>33.296635931207803</v>
      </c>
    </row>
    <row r="264" spans="1:6" x14ac:dyDescent="0.35">
      <c r="A264" s="5" t="s">
        <v>818</v>
      </c>
      <c r="B264" s="5" t="s">
        <v>819</v>
      </c>
      <c r="C264" s="20">
        <f>_xlfn.IFNA(INDEX('Journey_time-LA_data'!$C$2:$C$335,MATCH('Journey_time-inputs_1'!$B264,'Journey_time-LA_data'!$B$2:$B$335,0)),"-")</f>
        <v>129447</v>
      </c>
      <c r="D264" s="20">
        <f>_xlfn.IFNA(INDEX('Journey_time-LA_data'!$F$2:$F$335,MATCH('Journey_time-inputs_1'!$B264,'Journey_time-LA_data'!$B$2:$B$335,0)),"-")</f>
        <v>12.309046580656</v>
      </c>
      <c r="E264" s="20">
        <f>_xlfn.IFNA(INDEX('Journey_time-LA_data'!$D$2:$D$335,MATCH('Journey_time-inputs_1'!$B264,'Journey_time-LA_data'!$B$2:$B$335,0)),"-")</f>
        <v>29.530699006014501</v>
      </c>
      <c r="F264" s="20">
        <f>_xlfn.IFNA(INDEX('Journey_time-LA_data'!$E$2:$E$335,MATCH('Journey_time-inputs_1'!$B264,'Journey_time-LA_data'!$B$2:$B$335,0)),"-")</f>
        <v>21.092731574445001</v>
      </c>
    </row>
    <row r="265" spans="1:6" x14ac:dyDescent="0.35">
      <c r="A265" s="5" t="s">
        <v>820</v>
      </c>
      <c r="B265" s="5" t="s">
        <v>821</v>
      </c>
      <c r="C265" s="20">
        <f>_xlfn.IFNA(INDEX('Journey_time-LA_data'!$C$2:$C$335,MATCH('Journey_time-inputs_1'!$B265,'Journey_time-LA_data'!$B$2:$B$335,0)),"-")</f>
        <v>101808</v>
      </c>
      <c r="D265" s="20">
        <f>_xlfn.IFNA(INDEX('Journey_time-LA_data'!$F$2:$F$335,MATCH('Journey_time-inputs_1'!$B265,'Journey_time-LA_data'!$B$2:$B$335,0)),"-")</f>
        <v>27.858952514390499</v>
      </c>
      <c r="E265" s="20">
        <f>_xlfn.IFNA(INDEX('Journey_time-LA_data'!$D$2:$D$335,MATCH('Journey_time-inputs_1'!$B265,'Journey_time-LA_data'!$B$2:$B$335,0)),"-")</f>
        <v>45.789201373820099</v>
      </c>
      <c r="F265" s="20">
        <f>_xlfn.IFNA(INDEX('Journey_time-LA_data'!$E$2:$E$335,MATCH('Journey_time-inputs_1'!$B265,'Journey_time-LA_data'!$B$2:$B$335,0)),"-")</f>
        <v>76.620251640066201</v>
      </c>
    </row>
    <row r="266" spans="1:6" x14ac:dyDescent="0.35">
      <c r="A266" s="5" t="s">
        <v>822</v>
      </c>
      <c r="B266" s="5" t="s">
        <v>823</v>
      </c>
      <c r="C266" s="20">
        <f>_xlfn.IFNA(INDEX('Journey_time-LA_data'!$C$2:$C$335,MATCH('Journey_time-inputs_1'!$B266,'Journey_time-LA_data'!$B$2:$B$335,0)),"-")</f>
        <v>89614</v>
      </c>
      <c r="D266" s="20">
        <f>_xlfn.IFNA(INDEX('Journey_time-LA_data'!$F$2:$F$335,MATCH('Journey_time-inputs_1'!$B266,'Journey_time-LA_data'!$B$2:$B$335,0)),"-")</f>
        <v>14.318006767809299</v>
      </c>
      <c r="E266" s="20">
        <f>_xlfn.IFNA(INDEX('Journey_time-LA_data'!$D$2:$D$335,MATCH('Journey_time-inputs_1'!$B266,'Journey_time-LA_data'!$B$2:$B$335,0)),"-")</f>
        <v>33.922848381012301</v>
      </c>
      <c r="F266" s="20">
        <f>_xlfn.IFNA(INDEX('Journey_time-LA_data'!$E$2:$E$335,MATCH('Journey_time-inputs_1'!$B266,'Journey_time-LA_data'!$B$2:$B$335,0)),"-")</f>
        <v>26.5179187175534</v>
      </c>
    </row>
    <row r="267" spans="1:6" x14ac:dyDescent="0.35">
      <c r="A267" s="5" t="s">
        <v>824</v>
      </c>
      <c r="B267" s="5" t="s">
        <v>825</v>
      </c>
      <c r="C267" s="20">
        <f>_xlfn.IFNA(INDEX('Journey_time-LA_data'!$C$2:$C$335,MATCH('Journey_time-inputs_1'!$B267,'Journey_time-LA_data'!$B$2:$B$335,0)),"-")</f>
        <v>67398</v>
      </c>
      <c r="D267" s="20">
        <f>_xlfn.IFNA(INDEX('Journey_time-LA_data'!$F$2:$F$335,MATCH('Journey_time-inputs_1'!$B267,'Journey_time-LA_data'!$B$2:$B$335,0)),"-")</f>
        <v>13.958838535206301</v>
      </c>
      <c r="E267" s="20">
        <f>_xlfn.IFNA(INDEX('Journey_time-LA_data'!$D$2:$D$335,MATCH('Journey_time-inputs_1'!$B267,'Journey_time-LA_data'!$B$2:$B$335,0)),"-")</f>
        <v>30.419120145507701</v>
      </c>
      <c r="F267" s="20">
        <f>_xlfn.IFNA(INDEX('Journey_time-LA_data'!$E$2:$E$335,MATCH('Journey_time-inputs_1'!$B267,'Journey_time-LA_data'!$B$2:$B$335,0)),"-")</f>
        <v>24.001672134720899</v>
      </c>
    </row>
    <row r="268" spans="1:6" x14ac:dyDescent="0.35">
      <c r="A268" s="5" t="s">
        <v>826</v>
      </c>
      <c r="B268" s="5" t="s">
        <v>827</v>
      </c>
      <c r="C268" s="20">
        <f>_xlfn.IFNA(INDEX('Journey_time-LA_data'!$C$2:$C$335,MATCH('Journey_time-inputs_1'!$B268,'Journey_time-LA_data'!$B$2:$B$335,0)),"-")</f>
        <v>99757</v>
      </c>
      <c r="D268" s="20">
        <f>_xlfn.IFNA(INDEX('Journey_time-LA_data'!$F$2:$F$335,MATCH('Journey_time-inputs_1'!$B268,'Journey_time-LA_data'!$B$2:$B$335,0)),"-")</f>
        <v>37.9194896729202</v>
      </c>
      <c r="E268" s="20">
        <f>_xlfn.IFNA(INDEX('Journey_time-LA_data'!$D$2:$D$335,MATCH('Journey_time-inputs_1'!$B268,'Journey_time-LA_data'!$B$2:$B$335,0)),"-")</f>
        <v>54.681872966590497</v>
      </c>
      <c r="F268" s="20">
        <f>_xlfn.IFNA(INDEX('Journey_time-LA_data'!$E$2:$E$335,MATCH('Journey_time-inputs_1'!$B268,'Journey_time-LA_data'!$B$2:$B$335,0)),"-")</f>
        <v>102.08419723990301</v>
      </c>
    </row>
    <row r="269" spans="1:6" x14ac:dyDescent="0.35">
      <c r="A269" s="5" t="s">
        <v>828</v>
      </c>
      <c r="B269" s="5" t="s">
        <v>829</v>
      </c>
      <c r="C269" s="20">
        <f>_xlfn.IFNA(INDEX('Journey_time-LA_data'!$C$2:$C$335,MATCH('Journey_time-inputs_1'!$B269,'Journey_time-LA_data'!$B$2:$B$335,0)),"-")</f>
        <v>66021</v>
      </c>
      <c r="D269" s="20">
        <f>_xlfn.IFNA(INDEX('Journey_time-LA_data'!$F$2:$F$335,MATCH('Journey_time-inputs_1'!$B269,'Journey_time-LA_data'!$B$2:$B$335,0)),"-")</f>
        <v>12.2715779763697</v>
      </c>
      <c r="E269" s="20">
        <f>_xlfn.IFNA(INDEX('Journey_time-LA_data'!$D$2:$D$335,MATCH('Journey_time-inputs_1'!$B269,'Journey_time-LA_data'!$B$2:$B$335,0)),"-")</f>
        <v>26.170082563048201</v>
      </c>
      <c r="F269" s="20">
        <f>_xlfn.IFNA(INDEX('Journey_time-LA_data'!$E$2:$E$335,MATCH('Journey_time-inputs_1'!$B269,'Journey_time-LA_data'!$B$2:$B$335,0)),"-")</f>
        <v>17.6613812259315</v>
      </c>
    </row>
    <row r="270" spans="1:6" x14ac:dyDescent="0.35">
      <c r="A270" s="5" t="s">
        <v>830</v>
      </c>
      <c r="B270" s="5" t="s">
        <v>831</v>
      </c>
      <c r="C270" s="20">
        <f>_xlfn.IFNA(INDEX('Journey_time-LA_data'!$C$2:$C$335,MATCH('Journey_time-inputs_1'!$B270,'Journey_time-LA_data'!$B$2:$B$335,0)),"-")</f>
        <v>123482</v>
      </c>
      <c r="D270" s="20">
        <f>_xlfn.IFNA(INDEX('Journey_time-LA_data'!$F$2:$F$335,MATCH('Journey_time-inputs_1'!$B270,'Journey_time-LA_data'!$B$2:$B$335,0)),"-")</f>
        <v>13.4011882892401</v>
      </c>
      <c r="E270" s="20">
        <f>_xlfn.IFNA(INDEX('Journey_time-LA_data'!$D$2:$D$335,MATCH('Journey_time-inputs_1'!$B270,'Journey_time-LA_data'!$B$2:$B$335,0)),"-")</f>
        <v>27.925817393755899</v>
      </c>
      <c r="F270" s="20">
        <f>_xlfn.IFNA(INDEX('Journey_time-LA_data'!$E$2:$E$335,MATCH('Journey_time-inputs_1'!$B270,'Journey_time-LA_data'!$B$2:$B$335,0)),"-")</f>
        <v>23.9894693021329</v>
      </c>
    </row>
    <row r="271" spans="1:6" x14ac:dyDescent="0.35">
      <c r="A271" s="5" t="s">
        <v>832</v>
      </c>
      <c r="B271" s="5" t="s">
        <v>833</v>
      </c>
      <c r="C271" s="20">
        <f>_xlfn.IFNA(INDEX('Journey_time-LA_data'!$C$2:$C$335,MATCH('Journey_time-inputs_1'!$B271,'Journey_time-LA_data'!$B$2:$B$335,0)),"-")</f>
        <v>93385</v>
      </c>
      <c r="D271" s="20">
        <f>_xlfn.IFNA(INDEX('Journey_time-LA_data'!$F$2:$F$335,MATCH('Journey_time-inputs_1'!$B271,'Journey_time-LA_data'!$B$2:$B$335,0)),"-")</f>
        <v>18.969512754284001</v>
      </c>
      <c r="E271" s="20">
        <f>_xlfn.IFNA(INDEX('Journey_time-LA_data'!$D$2:$D$335,MATCH('Journey_time-inputs_1'!$B271,'Journey_time-LA_data'!$B$2:$B$335,0)),"-")</f>
        <v>35.087129006046503</v>
      </c>
      <c r="F271" s="20">
        <f>_xlfn.IFNA(INDEX('Journey_time-LA_data'!$E$2:$E$335,MATCH('Journey_time-inputs_1'!$B271,'Journey_time-LA_data'!$B$2:$B$335,0)),"-")</f>
        <v>33.250448241190199</v>
      </c>
    </row>
    <row r="272" spans="1:6" x14ac:dyDescent="0.35">
      <c r="A272" s="5" t="s">
        <v>834</v>
      </c>
      <c r="B272" s="5" t="s">
        <v>835</v>
      </c>
      <c r="C272" s="20">
        <f>_xlfn.IFNA(INDEX('Journey_time-LA_data'!$C$2:$C$335,MATCH('Journey_time-inputs_1'!$B272,'Journey_time-LA_data'!$B$2:$B$335,0)),"-")</f>
        <v>96086</v>
      </c>
      <c r="D272" s="20">
        <f>_xlfn.IFNA(INDEX('Journey_time-LA_data'!$F$2:$F$335,MATCH('Journey_time-inputs_1'!$B272,'Journey_time-LA_data'!$B$2:$B$335,0)),"-")</f>
        <v>12.366817863781099</v>
      </c>
      <c r="E272" s="20">
        <f>_xlfn.IFNA(INDEX('Journey_time-LA_data'!$D$2:$D$335,MATCH('Journey_time-inputs_1'!$B272,'Journey_time-LA_data'!$B$2:$B$335,0)),"-")</f>
        <v>24.708052141701199</v>
      </c>
      <c r="F272" s="20">
        <f>_xlfn.IFNA(INDEX('Journey_time-LA_data'!$E$2:$E$335,MATCH('Journey_time-inputs_1'!$B272,'Journey_time-LA_data'!$B$2:$B$335,0)),"-")</f>
        <v>17.364147526838298</v>
      </c>
    </row>
    <row r="273" spans="1:6" x14ac:dyDescent="0.35">
      <c r="A273" s="5" t="s">
        <v>838</v>
      </c>
      <c r="B273" s="5" t="s">
        <v>839</v>
      </c>
      <c r="C273" s="20">
        <f>_xlfn.IFNA(INDEX('Journey_time-LA_data'!$C$2:$C$335,MATCH('Journey_time-inputs_1'!$B273,'Journey_time-LA_data'!$B$2:$B$335,0)),"-")</f>
        <v>49049</v>
      </c>
      <c r="D273" s="20">
        <f>_xlfn.IFNA(INDEX('Journey_time-LA_data'!$F$2:$F$335,MATCH('Journey_time-inputs_1'!$B273,'Journey_time-LA_data'!$B$2:$B$335,0)),"-")</f>
        <v>37.354513493893499</v>
      </c>
      <c r="E273" s="20">
        <f>_xlfn.IFNA(INDEX('Journey_time-LA_data'!$D$2:$D$335,MATCH('Journey_time-inputs_1'!$B273,'Journey_time-LA_data'!$B$2:$B$335,0)),"-")</f>
        <v>72.679318555023698</v>
      </c>
      <c r="F273" s="20">
        <f>_xlfn.IFNA(INDEX('Journey_time-LA_data'!$E$2:$E$335,MATCH('Journey_time-inputs_1'!$B273,'Journey_time-LA_data'!$B$2:$B$335,0)),"-")</f>
        <v>83.348455949496497</v>
      </c>
    </row>
    <row r="274" spans="1:6" x14ac:dyDescent="0.35">
      <c r="A274" s="5" t="s">
        <v>840</v>
      </c>
      <c r="B274" s="5" t="s">
        <v>841</v>
      </c>
      <c r="C274" s="20">
        <f>_xlfn.IFNA(INDEX('Journey_time-LA_data'!$C$2:$C$335,MATCH('Journey_time-inputs_1'!$B274,'Journey_time-LA_data'!$B$2:$B$335,0)),"-")</f>
        <v>250474</v>
      </c>
      <c r="D274" s="20">
        <f>_xlfn.IFNA(INDEX('Journey_time-LA_data'!$F$2:$F$335,MATCH('Journey_time-inputs_1'!$B274,'Journey_time-LA_data'!$B$2:$B$335,0)),"-")</f>
        <v>8.0554667281536396</v>
      </c>
      <c r="E274" s="20">
        <f>_xlfn.IFNA(INDEX('Journey_time-LA_data'!$D$2:$D$335,MATCH('Journey_time-inputs_1'!$B274,'Journey_time-LA_data'!$B$2:$B$335,0)),"-")</f>
        <v>11.3857679613954</v>
      </c>
      <c r="F274" s="20">
        <f>_xlfn.IFNA(INDEX('Journey_time-LA_data'!$E$2:$E$335,MATCH('Journey_time-inputs_1'!$B274,'Journey_time-LA_data'!$B$2:$B$335,0)),"-")</f>
        <v>9.1361890635354204</v>
      </c>
    </row>
    <row r="275" spans="1:6" x14ac:dyDescent="0.35">
      <c r="A275" s="5" t="s">
        <v>842</v>
      </c>
      <c r="B275" s="5" t="s">
        <v>843</v>
      </c>
      <c r="C275" s="20">
        <f>_xlfn.IFNA(INDEX('Journey_time-LA_data'!$C$2:$C$335,MATCH('Journey_time-inputs_1'!$B275,'Journey_time-LA_data'!$B$2:$B$335,0)),"-")</f>
        <v>166801</v>
      </c>
      <c r="D275" s="20">
        <f>_xlfn.IFNA(INDEX('Journey_time-LA_data'!$F$2:$F$335,MATCH('Journey_time-inputs_1'!$B275,'Journey_time-LA_data'!$B$2:$B$335,0)),"-")</f>
        <v>10.872593643955501</v>
      </c>
      <c r="E275" s="20">
        <f>_xlfn.IFNA(INDEX('Journey_time-LA_data'!$D$2:$D$335,MATCH('Journey_time-inputs_1'!$B275,'Journey_time-LA_data'!$B$2:$B$335,0)),"-")</f>
        <v>20.573019108491501</v>
      </c>
      <c r="F275" s="20">
        <f>_xlfn.IFNA(INDEX('Journey_time-LA_data'!$E$2:$E$335,MATCH('Journey_time-inputs_1'!$B275,'Journey_time-LA_data'!$B$2:$B$335,0)),"-")</f>
        <v>14.9452748853894</v>
      </c>
    </row>
    <row r="276" spans="1:6" x14ac:dyDescent="0.35">
      <c r="A276" s="5" t="s">
        <v>844</v>
      </c>
      <c r="B276" s="5" t="s">
        <v>845</v>
      </c>
      <c r="C276" s="20">
        <f>_xlfn.IFNA(INDEX('Journey_time-LA_data'!$C$2:$C$335,MATCH('Journey_time-inputs_1'!$B276,'Journey_time-LA_data'!$B$2:$B$335,0)),"-")</f>
        <v>83607</v>
      </c>
      <c r="D276" s="20">
        <f>_xlfn.IFNA(INDEX('Journey_time-LA_data'!$F$2:$F$335,MATCH('Journey_time-inputs_1'!$B276,'Journey_time-LA_data'!$B$2:$B$335,0)),"-")</f>
        <v>16.041496184558699</v>
      </c>
      <c r="E276" s="20">
        <f>_xlfn.IFNA(INDEX('Journey_time-LA_data'!$D$2:$D$335,MATCH('Journey_time-inputs_1'!$B276,'Journey_time-LA_data'!$B$2:$B$335,0)),"-")</f>
        <v>32.189045046515801</v>
      </c>
      <c r="F276" s="20">
        <f>_xlfn.IFNA(INDEX('Journey_time-LA_data'!$E$2:$E$335,MATCH('Journey_time-inputs_1'!$B276,'Journey_time-LA_data'!$B$2:$B$335,0)),"-")</f>
        <v>29.909824422274198</v>
      </c>
    </row>
    <row r="277" spans="1:6" x14ac:dyDescent="0.35">
      <c r="A277" s="5" t="s">
        <v>846</v>
      </c>
      <c r="B277" s="5" t="s">
        <v>847</v>
      </c>
      <c r="C277" s="20">
        <f>_xlfn.IFNA(INDEX('Journey_time-LA_data'!$C$2:$C$335,MATCH('Journey_time-inputs_1'!$B277,'Journey_time-LA_data'!$B$2:$B$335,0)),"-")</f>
        <v>64854</v>
      </c>
      <c r="D277" s="20">
        <f>_xlfn.IFNA(INDEX('Journey_time-LA_data'!$F$2:$F$335,MATCH('Journey_time-inputs_1'!$B277,'Journey_time-LA_data'!$B$2:$B$335,0)),"-")</f>
        <v>20.307545780962801</v>
      </c>
      <c r="E277" s="20">
        <f>_xlfn.IFNA(INDEX('Journey_time-LA_data'!$D$2:$D$335,MATCH('Journey_time-inputs_1'!$B277,'Journey_time-LA_data'!$B$2:$B$335,0)),"-")</f>
        <v>50.131034265916803</v>
      </c>
      <c r="F277" s="20">
        <f>_xlfn.IFNA(INDEX('Journey_time-LA_data'!$E$2:$E$335,MATCH('Journey_time-inputs_1'!$B277,'Journey_time-LA_data'!$B$2:$B$335,0)),"-")</f>
        <v>45.212552806835298</v>
      </c>
    </row>
    <row r="278" spans="1:6" x14ac:dyDescent="0.35">
      <c r="A278" s="5" t="s">
        <v>850</v>
      </c>
      <c r="B278" s="5" t="s">
        <v>851</v>
      </c>
      <c r="C278" s="20">
        <f>_xlfn.IFNA(INDEX('Journey_time-LA_data'!$C$2:$C$335,MATCH('Journey_time-inputs_1'!$B278,'Journey_time-LA_data'!$B$2:$B$335,0)),"-")</f>
        <v>96706</v>
      </c>
      <c r="D278" s="20">
        <f>_xlfn.IFNA(INDEX('Journey_time-LA_data'!$F$2:$F$335,MATCH('Journey_time-inputs_1'!$B278,'Journey_time-LA_data'!$B$2:$B$335,0)),"-")</f>
        <v>16.362306083096499</v>
      </c>
      <c r="E278" s="20">
        <f>_xlfn.IFNA(INDEX('Journey_time-LA_data'!$D$2:$D$335,MATCH('Journey_time-inputs_1'!$B278,'Journey_time-LA_data'!$B$2:$B$335,0)),"-")</f>
        <v>36.3335044647134</v>
      </c>
      <c r="F278" s="20">
        <f>_xlfn.IFNA(INDEX('Journey_time-LA_data'!$E$2:$E$335,MATCH('Journey_time-inputs_1'!$B278,'Journey_time-LA_data'!$B$2:$B$335,0)),"-")</f>
        <v>30.276688539177901</v>
      </c>
    </row>
    <row r="279" spans="1:6" x14ac:dyDescent="0.35">
      <c r="A279" s="5" t="s">
        <v>852</v>
      </c>
      <c r="B279" s="5" t="s">
        <v>853</v>
      </c>
      <c r="C279" s="20">
        <f>_xlfn.IFNA(INDEX('Journey_time-LA_data'!$C$2:$C$335,MATCH('Journey_time-inputs_1'!$B279,'Journey_time-LA_data'!$B$2:$B$335,0)),"-")</f>
        <v>252011</v>
      </c>
      <c r="D279" s="20">
        <f>_xlfn.IFNA(INDEX('Journey_time-LA_data'!$F$2:$F$335,MATCH('Journey_time-inputs_1'!$B279,'Journey_time-LA_data'!$B$2:$B$335,0)),"-")</f>
        <v>12.012335577754</v>
      </c>
      <c r="E279" s="20">
        <f>_xlfn.IFNA(INDEX('Journey_time-LA_data'!$D$2:$D$335,MATCH('Journey_time-inputs_1'!$B279,'Journey_time-LA_data'!$B$2:$B$335,0)),"-")</f>
        <v>24.3973968482792</v>
      </c>
      <c r="F279" s="20">
        <f>_xlfn.IFNA(INDEX('Journey_time-LA_data'!$E$2:$E$335,MATCH('Journey_time-inputs_1'!$B279,'Journey_time-LA_data'!$B$2:$B$335,0)),"-")</f>
        <v>19.7063961618999</v>
      </c>
    </row>
    <row r="280" spans="1:6" x14ac:dyDescent="0.35">
      <c r="A280" s="5" t="s">
        <v>854</v>
      </c>
      <c r="B280" s="5" t="s">
        <v>855</v>
      </c>
      <c r="C280" s="20">
        <f>_xlfn.IFNA(INDEX('Journey_time-LA_data'!$C$2:$C$335,MATCH('Journey_time-inputs_1'!$B280,'Journey_time-LA_data'!$B$2:$B$335,0)),"-")</f>
        <v>198972</v>
      </c>
      <c r="D280" s="20">
        <f>_xlfn.IFNA(INDEX('Journey_time-LA_data'!$F$2:$F$335,MATCH('Journey_time-inputs_1'!$B280,'Journey_time-LA_data'!$B$2:$B$335,0)),"-")</f>
        <v>11.118588446732</v>
      </c>
      <c r="E280" s="20">
        <f>_xlfn.IFNA(INDEX('Journey_time-LA_data'!$D$2:$D$335,MATCH('Journey_time-inputs_1'!$B280,'Journey_time-LA_data'!$B$2:$B$335,0)),"-")</f>
        <v>22.792414965063099</v>
      </c>
      <c r="F280" s="20">
        <f>_xlfn.IFNA(INDEX('Journey_time-LA_data'!$E$2:$E$335,MATCH('Journey_time-inputs_1'!$B280,'Journey_time-LA_data'!$B$2:$B$335,0)),"-")</f>
        <v>17.026565267717</v>
      </c>
    </row>
    <row r="281" spans="1:6" x14ac:dyDescent="0.35">
      <c r="A281" s="5" t="s">
        <v>856</v>
      </c>
      <c r="B281" s="5" t="s">
        <v>857</v>
      </c>
      <c r="C281" s="20">
        <f>_xlfn.IFNA(INDEX('Journey_time-LA_data'!$C$2:$C$335,MATCH('Journey_time-inputs_1'!$B281,'Journey_time-LA_data'!$B$2:$B$335,0)),"-")</f>
        <v>202602</v>
      </c>
      <c r="D281" s="20">
        <f>_xlfn.IFNA(INDEX('Journey_time-LA_data'!$F$2:$F$335,MATCH('Journey_time-inputs_1'!$B281,'Journey_time-LA_data'!$B$2:$B$335,0)),"-")</f>
        <v>11.5410646859049</v>
      </c>
      <c r="E281" s="20">
        <f>_xlfn.IFNA(INDEX('Journey_time-LA_data'!$D$2:$D$335,MATCH('Journey_time-inputs_1'!$B281,'Journey_time-LA_data'!$B$2:$B$335,0)),"-")</f>
        <v>22.606062385975001</v>
      </c>
      <c r="F281" s="20">
        <f>_xlfn.IFNA(INDEX('Journey_time-LA_data'!$E$2:$E$335,MATCH('Journey_time-inputs_1'!$B281,'Journey_time-LA_data'!$B$2:$B$335,0)),"-")</f>
        <v>15.8568388190074</v>
      </c>
    </row>
    <row r="282" spans="1:6" x14ac:dyDescent="0.35">
      <c r="A282" s="5" t="s">
        <v>858</v>
      </c>
      <c r="B282" s="5" t="s">
        <v>859</v>
      </c>
      <c r="C282" s="20">
        <f>_xlfn.IFNA(INDEX('Journey_time-LA_data'!$C$2:$C$335,MATCH('Journey_time-inputs_1'!$B282,'Journey_time-LA_data'!$B$2:$B$335,0)),"-")</f>
        <v>255973</v>
      </c>
      <c r="D282" s="20">
        <f>_xlfn.IFNA(INDEX('Journey_time-LA_data'!$F$2:$F$335,MATCH('Journey_time-inputs_1'!$B282,'Journey_time-LA_data'!$B$2:$B$335,0)),"-")</f>
        <v>13.7911315029699</v>
      </c>
      <c r="E282" s="20">
        <f>_xlfn.IFNA(INDEX('Journey_time-LA_data'!$D$2:$D$335,MATCH('Journey_time-inputs_1'!$B282,'Journey_time-LA_data'!$B$2:$B$335,0)),"-")</f>
        <v>23.3179362826207</v>
      </c>
      <c r="F282" s="20">
        <f>_xlfn.IFNA(INDEX('Journey_time-LA_data'!$E$2:$E$335,MATCH('Journey_time-inputs_1'!$B282,'Journey_time-LA_data'!$B$2:$B$335,0)),"-")</f>
        <v>16.641529660509299</v>
      </c>
    </row>
    <row r="283" spans="1:6" x14ac:dyDescent="0.35">
      <c r="A283" s="5" t="s">
        <v>860</v>
      </c>
      <c r="B283" s="5" t="s">
        <v>861</v>
      </c>
      <c r="C283" s="20">
        <f>_xlfn.IFNA(INDEX('Journey_time-LA_data'!$C$2:$C$335,MATCH('Journey_time-inputs_1'!$B283,'Journey_time-LA_data'!$B$2:$B$335,0)),"-")</f>
        <v>152273</v>
      </c>
      <c r="D283" s="20">
        <f>_xlfn.IFNA(INDEX('Journey_time-LA_data'!$F$2:$F$335,MATCH('Journey_time-inputs_1'!$B283,'Journey_time-LA_data'!$B$2:$B$335,0)),"-")</f>
        <v>11.473814836201999</v>
      </c>
      <c r="E283" s="20">
        <f>_xlfn.IFNA(INDEX('Journey_time-LA_data'!$D$2:$D$335,MATCH('Journey_time-inputs_1'!$B283,'Journey_time-LA_data'!$B$2:$B$335,0)),"-")</f>
        <v>21.987959358428402</v>
      </c>
      <c r="F283" s="20">
        <f>_xlfn.IFNA(INDEX('Journey_time-LA_data'!$E$2:$E$335,MATCH('Journey_time-inputs_1'!$B283,'Journey_time-LA_data'!$B$2:$B$335,0)),"-")</f>
        <v>17.635442871013499</v>
      </c>
    </row>
    <row r="284" spans="1:6" x14ac:dyDescent="0.35">
      <c r="A284" s="5" t="s">
        <v>862</v>
      </c>
      <c r="B284" s="5" t="s">
        <v>863</v>
      </c>
      <c r="C284" s="20">
        <f>_xlfn.IFNA(INDEX('Journey_time-LA_data'!$C$2:$C$335,MATCH('Journey_time-inputs_1'!$B284,'Journey_time-LA_data'!$B$2:$B$335,0)),"-")</f>
        <v>105931</v>
      </c>
      <c r="D284" s="20">
        <f>_xlfn.IFNA(INDEX('Journey_time-LA_data'!$F$2:$F$335,MATCH('Journey_time-inputs_1'!$B284,'Journey_time-LA_data'!$B$2:$B$335,0)),"-")</f>
        <v>11.1342260754662</v>
      </c>
      <c r="E284" s="20">
        <f>_xlfn.IFNA(INDEX('Journey_time-LA_data'!$D$2:$D$335,MATCH('Journey_time-inputs_1'!$B284,'Journey_time-LA_data'!$B$2:$B$335,0)),"-")</f>
        <v>24.3209150359611</v>
      </c>
      <c r="F284" s="20">
        <f>_xlfn.IFNA(INDEX('Journey_time-LA_data'!$E$2:$E$335,MATCH('Journey_time-inputs_1'!$B284,'Journey_time-LA_data'!$B$2:$B$335,0)),"-")</f>
        <v>16.911460563437899</v>
      </c>
    </row>
    <row r="285" spans="1:6" x14ac:dyDescent="0.35">
      <c r="A285" s="5" t="s">
        <v>864</v>
      </c>
      <c r="B285" s="5" t="s">
        <v>865</v>
      </c>
      <c r="C285" s="20">
        <f>_xlfn.IFNA(INDEX('Journey_time-LA_data'!$C$2:$C$335,MATCH('Journey_time-inputs_1'!$B285,'Journey_time-LA_data'!$B$2:$B$335,0)),"-")</f>
        <v>68928</v>
      </c>
      <c r="D285" s="20">
        <f>_xlfn.IFNA(INDEX('Journey_time-LA_data'!$F$2:$F$335,MATCH('Journey_time-inputs_1'!$B285,'Journey_time-LA_data'!$B$2:$B$335,0)),"-")</f>
        <v>9.0121773552069993</v>
      </c>
      <c r="E285" s="20">
        <f>_xlfn.IFNA(INDEX('Journey_time-LA_data'!$D$2:$D$335,MATCH('Journey_time-inputs_1'!$B285,'Journey_time-LA_data'!$B$2:$B$335,0)),"-")</f>
        <v>15.3703450190376</v>
      </c>
      <c r="F285" s="20">
        <f>_xlfn.IFNA(INDEX('Journey_time-LA_data'!$E$2:$E$335,MATCH('Journey_time-inputs_1'!$B285,'Journey_time-LA_data'!$B$2:$B$335,0)),"-")</f>
        <v>10.795239665084599</v>
      </c>
    </row>
    <row r="286" spans="1:6" x14ac:dyDescent="0.35">
      <c r="A286" s="5" t="s">
        <v>866</v>
      </c>
      <c r="B286" s="5" t="s">
        <v>867</v>
      </c>
      <c r="C286" s="20">
        <f>_xlfn.IFNA(INDEX('Journey_time-LA_data'!$C$2:$C$335,MATCH('Journey_time-inputs_1'!$B286,'Journey_time-LA_data'!$B$2:$B$335,0)),"-")</f>
        <v>86798</v>
      </c>
      <c r="D286" s="20">
        <f>_xlfn.IFNA(INDEX('Journey_time-LA_data'!$F$2:$F$335,MATCH('Journey_time-inputs_1'!$B286,'Journey_time-LA_data'!$B$2:$B$335,0)),"-")</f>
        <v>22.288819780041901</v>
      </c>
      <c r="E286" s="20">
        <f>_xlfn.IFNA(INDEX('Journey_time-LA_data'!$D$2:$D$335,MATCH('Journey_time-inputs_1'!$B286,'Journey_time-LA_data'!$B$2:$B$335,0)),"-")</f>
        <v>44.031505155839099</v>
      </c>
      <c r="F286" s="20">
        <f>_xlfn.IFNA(INDEX('Journey_time-LA_data'!$E$2:$E$335,MATCH('Journey_time-inputs_1'!$B286,'Journey_time-LA_data'!$B$2:$B$335,0)),"-")</f>
        <v>48.2775791634689</v>
      </c>
    </row>
    <row r="287" spans="1:6" x14ac:dyDescent="0.35">
      <c r="A287" s="5" t="s">
        <v>868</v>
      </c>
      <c r="B287" s="5" t="s">
        <v>869</v>
      </c>
      <c r="C287" s="20">
        <f>_xlfn.IFNA(INDEX('Journey_time-LA_data'!$C$2:$C$335,MATCH('Journey_time-inputs_1'!$B287,'Journey_time-LA_data'!$B$2:$B$335,0)),"-")</f>
        <v>114073</v>
      </c>
      <c r="D287" s="20">
        <f>_xlfn.IFNA(INDEX('Journey_time-LA_data'!$F$2:$F$335,MATCH('Journey_time-inputs_1'!$B287,'Journey_time-LA_data'!$B$2:$B$335,0)),"-")</f>
        <v>31.662763858727001</v>
      </c>
      <c r="E287" s="20">
        <f>_xlfn.IFNA(INDEX('Journey_time-LA_data'!$D$2:$D$335,MATCH('Journey_time-inputs_1'!$B287,'Journey_time-LA_data'!$B$2:$B$335,0)),"-")</f>
        <v>66.919112254772102</v>
      </c>
      <c r="F287" s="20">
        <f>_xlfn.IFNA(INDEX('Journey_time-LA_data'!$E$2:$E$335,MATCH('Journey_time-inputs_1'!$B287,'Journey_time-LA_data'!$B$2:$B$335,0)),"-")</f>
        <v>88.2471091912753</v>
      </c>
    </row>
    <row r="288" spans="1:6" x14ac:dyDescent="0.35">
      <c r="A288" s="5" t="s">
        <v>870</v>
      </c>
      <c r="B288" s="5" t="s">
        <v>871</v>
      </c>
      <c r="C288" s="20">
        <f>_xlfn.IFNA(INDEX('Journey_time-LA_data'!$C$2:$C$335,MATCH('Journey_time-inputs_1'!$B288,'Journey_time-LA_data'!$B$2:$B$335,0)),"-")</f>
        <v>90261</v>
      </c>
      <c r="D288" s="20">
        <f>_xlfn.IFNA(INDEX('Journey_time-LA_data'!$F$2:$F$335,MATCH('Journey_time-inputs_1'!$B288,'Journey_time-LA_data'!$B$2:$B$335,0)),"-")</f>
        <v>9.5299644696057495</v>
      </c>
      <c r="E288" s="20">
        <f>_xlfn.IFNA(INDEX('Journey_time-LA_data'!$D$2:$D$335,MATCH('Journey_time-inputs_1'!$B288,'Journey_time-LA_data'!$B$2:$B$335,0)),"-")</f>
        <v>17.675163851979999</v>
      </c>
      <c r="F288" s="20">
        <f>_xlfn.IFNA(INDEX('Journey_time-LA_data'!$E$2:$E$335,MATCH('Journey_time-inputs_1'!$B288,'Journey_time-LA_data'!$B$2:$B$335,0)),"-")</f>
        <v>14.2744896190306</v>
      </c>
    </row>
    <row r="289" spans="1:6" x14ac:dyDescent="0.35">
      <c r="A289" s="5" t="s">
        <v>872</v>
      </c>
      <c r="B289" s="5" t="s">
        <v>873</v>
      </c>
      <c r="C289" s="20">
        <f>_xlfn.IFNA(INDEX('Journey_time-LA_data'!$C$2:$C$335,MATCH('Journey_time-inputs_1'!$B289,'Journey_time-LA_data'!$B$2:$B$335,0)),"-")</f>
        <v>113324</v>
      </c>
      <c r="D289" s="20">
        <f>_xlfn.IFNA(INDEX('Journey_time-LA_data'!$F$2:$F$335,MATCH('Journey_time-inputs_1'!$B289,'Journey_time-LA_data'!$B$2:$B$335,0)),"-")</f>
        <v>13.814017856408499</v>
      </c>
      <c r="E289" s="20">
        <f>_xlfn.IFNA(INDEX('Journey_time-LA_data'!$D$2:$D$335,MATCH('Journey_time-inputs_1'!$B289,'Journey_time-LA_data'!$B$2:$B$335,0)),"-")</f>
        <v>30.859201417266899</v>
      </c>
      <c r="F289" s="20">
        <f>_xlfn.IFNA(INDEX('Journey_time-LA_data'!$E$2:$E$335,MATCH('Journey_time-inputs_1'!$B289,'Journey_time-LA_data'!$B$2:$B$335,0)),"-")</f>
        <v>25.269350419677799</v>
      </c>
    </row>
    <row r="290" spans="1:6" x14ac:dyDescent="0.35">
      <c r="A290" s="5" t="s">
        <v>874</v>
      </c>
      <c r="B290" s="5" t="s">
        <v>875</v>
      </c>
      <c r="C290" s="20">
        <f>_xlfn.IFNA(INDEX('Journey_time-LA_data'!$C$2:$C$335,MATCH('Journey_time-inputs_1'!$B290,'Journey_time-LA_data'!$B$2:$B$335,0)),"-")</f>
        <v>39869</v>
      </c>
      <c r="D290" s="20">
        <f>_xlfn.IFNA(INDEX('Journey_time-LA_data'!$F$2:$F$335,MATCH('Journey_time-inputs_1'!$B290,'Journey_time-LA_data'!$B$2:$B$335,0)),"-")</f>
        <v>35.0479577291349</v>
      </c>
      <c r="E290" s="20">
        <f>_xlfn.IFNA(INDEX('Journey_time-LA_data'!$D$2:$D$335,MATCH('Journey_time-inputs_1'!$B290,'Journey_time-LA_data'!$B$2:$B$335,0)),"-")</f>
        <v>77.551251642291803</v>
      </c>
      <c r="F290" s="20">
        <f>_xlfn.IFNA(INDEX('Journey_time-LA_data'!$E$2:$E$335,MATCH('Journey_time-inputs_1'!$B290,'Journey_time-LA_data'!$B$2:$B$335,0)),"-")</f>
        <v>93.302783767144106</v>
      </c>
    </row>
    <row r="291" spans="1:6" x14ac:dyDescent="0.35">
      <c r="A291" s="5" t="s">
        <v>878</v>
      </c>
      <c r="B291" s="5" t="s">
        <v>879</v>
      </c>
      <c r="C291" s="20">
        <f>_xlfn.IFNA(INDEX('Journey_time-LA_data'!$C$2:$C$335,MATCH('Journey_time-inputs_1'!$B291,'Journey_time-LA_data'!$B$2:$B$335,0)),"-")</f>
        <v>82718</v>
      </c>
      <c r="D291" s="20">
        <f>_xlfn.IFNA(INDEX('Journey_time-LA_data'!$F$2:$F$335,MATCH('Journey_time-inputs_1'!$B291,'Journey_time-LA_data'!$B$2:$B$335,0)),"-")</f>
        <v>17.192618705326002</v>
      </c>
      <c r="E291" s="20">
        <f>_xlfn.IFNA(INDEX('Journey_time-LA_data'!$D$2:$D$335,MATCH('Journey_time-inputs_1'!$B291,'Journey_time-LA_data'!$B$2:$B$335,0)),"-")</f>
        <v>33.770195706894398</v>
      </c>
      <c r="F291" s="20">
        <f>_xlfn.IFNA(INDEX('Journey_time-LA_data'!$E$2:$E$335,MATCH('Journey_time-inputs_1'!$B291,'Journey_time-LA_data'!$B$2:$B$335,0)),"-")</f>
        <v>34.5901291438011</v>
      </c>
    </row>
    <row r="292" spans="1:6" x14ac:dyDescent="0.35">
      <c r="A292" s="5" t="s">
        <v>880</v>
      </c>
      <c r="B292" s="5" t="s">
        <v>881</v>
      </c>
      <c r="C292" s="20">
        <f>_xlfn.IFNA(INDEX('Journey_time-LA_data'!$C$2:$C$335,MATCH('Journey_time-inputs_1'!$B292,'Journey_time-LA_data'!$B$2:$B$335,0)),"-")</f>
        <v>68713</v>
      </c>
      <c r="D292" s="20">
        <f>_xlfn.IFNA(INDEX('Journey_time-LA_data'!$F$2:$F$335,MATCH('Journey_time-inputs_1'!$B292,'Journey_time-LA_data'!$B$2:$B$335,0)),"-")</f>
        <v>27.2882106587059</v>
      </c>
      <c r="E292" s="20">
        <f>_xlfn.IFNA(INDEX('Journey_time-LA_data'!$D$2:$D$335,MATCH('Journey_time-inputs_1'!$B292,'Journey_time-LA_data'!$B$2:$B$335,0)),"-")</f>
        <v>48.707690645707302</v>
      </c>
      <c r="F292" s="20">
        <f>_xlfn.IFNA(INDEX('Journey_time-LA_data'!$E$2:$E$335,MATCH('Journey_time-inputs_1'!$B292,'Journey_time-LA_data'!$B$2:$B$335,0)),"-")</f>
        <v>68.809522218323806</v>
      </c>
    </row>
    <row r="293" spans="1:6" x14ac:dyDescent="0.35">
      <c r="A293" s="5" t="s">
        <v>884</v>
      </c>
      <c r="B293" s="5" t="s">
        <v>885</v>
      </c>
      <c r="C293" s="20" t="str">
        <f>_xlfn.IFNA(INDEX('Journey_time-LA_data'!$C$2:$C$335,MATCH('Journey_time-inputs_1'!$B293,'Journey_time-LA_data'!$B$2:$B$335,0)),"-")</f>
        <v>-</v>
      </c>
      <c r="D293" s="20" t="str">
        <f>_xlfn.IFNA(INDEX('Journey_time-LA_data'!$F$2:$F$335,MATCH('Journey_time-inputs_1'!$B293,'Journey_time-LA_data'!$B$2:$B$335,0)),"-")</f>
        <v>-</v>
      </c>
      <c r="E293" s="20" t="str">
        <f>_xlfn.IFNA(INDEX('Journey_time-LA_data'!$D$2:$D$335,MATCH('Journey_time-inputs_1'!$B293,'Journey_time-LA_data'!$B$2:$B$335,0)),"-")</f>
        <v>-</v>
      </c>
      <c r="F293" s="20" t="str">
        <f>_xlfn.IFNA(INDEX('Journey_time-LA_data'!$E$2:$E$335,MATCH('Journey_time-inputs_1'!$B293,'Journey_time-LA_data'!$B$2:$B$335,0)),"-")</f>
        <v>-</v>
      </c>
    </row>
    <row r="294" spans="1:6" x14ac:dyDescent="0.35">
      <c r="A294" s="5" t="s">
        <v>886</v>
      </c>
      <c r="B294" s="5" t="s">
        <v>887</v>
      </c>
      <c r="C294" s="20">
        <f>_xlfn.IFNA(INDEX('Journey_time-LA_data'!$C$2:$C$335,MATCH('Journey_time-inputs_1'!$B294,'Journey_time-LA_data'!$B$2:$B$335,0)),"-")</f>
        <v>78641</v>
      </c>
      <c r="D294" s="20">
        <f>_xlfn.IFNA(INDEX('Journey_time-LA_data'!$F$2:$F$335,MATCH('Journey_time-inputs_1'!$B294,'Journey_time-LA_data'!$B$2:$B$335,0)),"-")</f>
        <v>17.5983006697072</v>
      </c>
      <c r="E294" s="20">
        <f>_xlfn.IFNA(INDEX('Journey_time-LA_data'!$D$2:$D$335,MATCH('Journey_time-inputs_1'!$B294,'Journey_time-LA_data'!$B$2:$B$335,0)),"-")</f>
        <v>35.552364243184797</v>
      </c>
      <c r="F294" s="20">
        <f>_xlfn.IFNA(INDEX('Journey_time-LA_data'!$E$2:$E$335,MATCH('Journey_time-inputs_1'!$B294,'Journey_time-LA_data'!$B$2:$B$335,0)),"-")</f>
        <v>37.546353037266599</v>
      </c>
    </row>
    <row r="295" spans="1:6" x14ac:dyDescent="0.35">
      <c r="A295" s="5" t="s">
        <v>888</v>
      </c>
      <c r="B295" s="5" t="s">
        <v>889</v>
      </c>
      <c r="C295" s="20" t="str">
        <f>_xlfn.IFNA(INDEX('Journey_time-LA_data'!$C$2:$C$335,MATCH('Journey_time-inputs_1'!$B295,'Journey_time-LA_data'!$B$2:$B$335,0)),"-")</f>
        <v>-</v>
      </c>
      <c r="D295" s="20" t="str">
        <f>_xlfn.IFNA(INDEX('Journey_time-LA_data'!$F$2:$F$335,MATCH('Journey_time-inputs_1'!$B295,'Journey_time-LA_data'!$B$2:$B$335,0)),"-")</f>
        <v>-</v>
      </c>
      <c r="E295" s="20" t="str">
        <f>_xlfn.IFNA(INDEX('Journey_time-LA_data'!$D$2:$D$335,MATCH('Journey_time-inputs_1'!$B295,'Journey_time-LA_data'!$B$2:$B$335,0)),"-")</f>
        <v>-</v>
      </c>
      <c r="F295" s="20" t="str">
        <f>_xlfn.IFNA(INDEX('Journey_time-LA_data'!$E$2:$E$335,MATCH('Journey_time-inputs_1'!$B295,'Journey_time-LA_data'!$B$2:$B$335,0)),"-")</f>
        <v>-</v>
      </c>
    </row>
    <row r="296" spans="1:6" x14ac:dyDescent="0.35">
      <c r="A296" s="5" t="s">
        <v>890</v>
      </c>
      <c r="B296" s="5" t="s">
        <v>891</v>
      </c>
      <c r="C296" s="20">
        <f>_xlfn.IFNA(INDEX('Journey_time-LA_data'!$C$2:$C$335,MATCH('Journey_time-inputs_1'!$B296,'Journey_time-LA_data'!$B$2:$B$335,0)),"-")</f>
        <v>202577</v>
      </c>
      <c r="D296" s="20">
        <f>_xlfn.IFNA(INDEX('Journey_time-LA_data'!$F$2:$F$335,MATCH('Journey_time-inputs_1'!$B296,'Journey_time-LA_data'!$B$2:$B$335,0)),"-")</f>
        <v>8.0254302420454007</v>
      </c>
      <c r="E296" s="20">
        <f>_xlfn.IFNA(INDEX('Journey_time-LA_data'!$D$2:$D$335,MATCH('Journey_time-inputs_1'!$B296,'Journey_time-LA_data'!$B$2:$B$335,0)),"-")</f>
        <v>9.6599693818958006</v>
      </c>
      <c r="F296" s="20">
        <f>_xlfn.IFNA(INDEX('Journey_time-LA_data'!$E$2:$E$335,MATCH('Journey_time-inputs_1'!$B296,'Journey_time-LA_data'!$B$2:$B$335,0)),"-")</f>
        <v>8.7964300444867405</v>
      </c>
    </row>
    <row r="297" spans="1:6" x14ac:dyDescent="0.35">
      <c r="A297" s="5" t="s">
        <v>892</v>
      </c>
      <c r="B297" s="5" t="s">
        <v>893</v>
      </c>
      <c r="C297" s="20">
        <f>_xlfn.IFNA(INDEX('Journey_time-LA_data'!$C$2:$C$335,MATCH('Journey_time-inputs_1'!$B297,'Journey_time-LA_data'!$B$2:$B$335,0)),"-")</f>
        <v>239935</v>
      </c>
      <c r="D297" s="20">
        <f>_xlfn.IFNA(INDEX('Journey_time-LA_data'!$F$2:$F$335,MATCH('Journey_time-inputs_1'!$B297,'Journey_time-LA_data'!$B$2:$B$335,0)),"-")</f>
        <v>15.0876247914651</v>
      </c>
      <c r="E297" s="20">
        <f>_xlfn.IFNA(INDEX('Journey_time-LA_data'!$D$2:$D$335,MATCH('Journey_time-inputs_1'!$B297,'Journey_time-LA_data'!$B$2:$B$335,0)),"-")</f>
        <v>30.485265621221899</v>
      </c>
      <c r="F297" s="20">
        <f>_xlfn.IFNA(INDEX('Journey_time-LA_data'!$E$2:$E$335,MATCH('Journey_time-inputs_1'!$B297,'Journey_time-LA_data'!$B$2:$B$335,0)),"-")</f>
        <v>25.064536132355801</v>
      </c>
    </row>
    <row r="298" spans="1:6" x14ac:dyDescent="0.35">
      <c r="A298" s="5" t="s">
        <v>894</v>
      </c>
      <c r="B298" s="5" t="s">
        <v>895</v>
      </c>
      <c r="C298" s="20">
        <f>_xlfn.IFNA(INDEX('Journey_time-LA_data'!$C$2:$C$335,MATCH('Journey_time-inputs_1'!$B298,'Journey_time-LA_data'!$B$2:$B$335,0)),"-")</f>
        <v>354949</v>
      </c>
      <c r="D298" s="20">
        <f>_xlfn.IFNA(INDEX('Journey_time-LA_data'!$F$2:$F$335,MATCH('Journey_time-inputs_1'!$B298,'Journey_time-LA_data'!$B$2:$B$335,0)),"-")</f>
        <v>18.6232888282414</v>
      </c>
      <c r="E298" s="20">
        <f>_xlfn.IFNA(INDEX('Journey_time-LA_data'!$D$2:$D$335,MATCH('Journey_time-inputs_1'!$B298,'Journey_time-LA_data'!$B$2:$B$335,0)),"-")</f>
        <v>37.473642680475002</v>
      </c>
      <c r="F298" s="20">
        <f>_xlfn.IFNA(INDEX('Journey_time-LA_data'!$E$2:$E$335,MATCH('Journey_time-inputs_1'!$B298,'Journey_time-LA_data'!$B$2:$B$335,0)),"-")</f>
        <v>39.803200722862499</v>
      </c>
    </row>
    <row r="299" spans="1:6" x14ac:dyDescent="0.35">
      <c r="A299" s="5" t="s">
        <v>896</v>
      </c>
      <c r="B299" s="5" t="s">
        <v>897</v>
      </c>
      <c r="C299" s="20">
        <f>_xlfn.IFNA(INDEX('Journey_time-LA_data'!$C$2:$C$335,MATCH('Journey_time-inputs_1'!$B299,'Journey_time-LA_data'!$B$2:$B$335,0)),"-")</f>
        <v>88809</v>
      </c>
      <c r="D299" s="20">
        <f>_xlfn.IFNA(INDEX('Journey_time-LA_data'!$F$2:$F$335,MATCH('Journey_time-inputs_1'!$B299,'Journey_time-LA_data'!$B$2:$B$335,0)),"-")</f>
        <v>15.271594135059701</v>
      </c>
      <c r="E299" s="20">
        <f>_xlfn.IFNA(INDEX('Journey_time-LA_data'!$D$2:$D$335,MATCH('Journey_time-inputs_1'!$B299,'Journey_time-LA_data'!$B$2:$B$335,0)),"-")</f>
        <v>29.450138213034201</v>
      </c>
      <c r="F299" s="20">
        <f>_xlfn.IFNA(INDEX('Journey_time-LA_data'!$E$2:$E$335,MATCH('Journey_time-inputs_1'!$B299,'Journey_time-LA_data'!$B$2:$B$335,0)),"-")</f>
        <v>27.236955263916201</v>
      </c>
    </row>
    <row r="300" spans="1:6" x14ac:dyDescent="0.35">
      <c r="A300" s="5" t="s">
        <v>898</v>
      </c>
      <c r="B300" s="5" t="s">
        <v>899</v>
      </c>
      <c r="C300" s="20">
        <f>_xlfn.IFNA(INDEX('Journey_time-LA_data'!$C$2:$C$335,MATCH('Journey_time-inputs_1'!$B300,'Journey_time-LA_data'!$B$2:$B$335,0)),"-")</f>
        <v>106687</v>
      </c>
      <c r="D300" s="20">
        <f>_xlfn.IFNA(INDEX('Journey_time-LA_data'!$F$2:$F$335,MATCH('Journey_time-inputs_1'!$B300,'Journey_time-LA_data'!$B$2:$B$335,0)),"-")</f>
        <v>11.420420015579101</v>
      </c>
      <c r="E300" s="20">
        <f>_xlfn.IFNA(INDEX('Journey_time-LA_data'!$D$2:$D$335,MATCH('Journey_time-inputs_1'!$B300,'Journey_time-LA_data'!$B$2:$B$335,0)),"-")</f>
        <v>22.0299103681843</v>
      </c>
      <c r="F300" s="20">
        <f>_xlfn.IFNA(INDEX('Journey_time-LA_data'!$E$2:$E$335,MATCH('Journey_time-inputs_1'!$B300,'Journey_time-LA_data'!$B$2:$B$335,0)),"-")</f>
        <v>17.145016533290601</v>
      </c>
    </row>
    <row r="301" spans="1:6" x14ac:dyDescent="0.35">
      <c r="A301" s="5" t="s">
        <v>900</v>
      </c>
      <c r="B301" s="5" t="s">
        <v>901</v>
      </c>
      <c r="C301" s="20">
        <f>_xlfn.IFNA(INDEX('Journey_time-LA_data'!$C$2:$C$335,MATCH('Journey_time-inputs_1'!$B301,'Journey_time-LA_data'!$B$2:$B$335,0)),"-")</f>
        <v>230878</v>
      </c>
      <c r="D301" s="20">
        <f>_xlfn.IFNA(INDEX('Journey_time-LA_data'!$F$2:$F$335,MATCH('Journey_time-inputs_1'!$B301,'Journey_time-LA_data'!$B$2:$B$335,0)),"-")</f>
        <v>11.8759545883035</v>
      </c>
      <c r="E301" s="20">
        <f>_xlfn.IFNA(INDEX('Journey_time-LA_data'!$D$2:$D$335,MATCH('Journey_time-inputs_1'!$B301,'Journey_time-LA_data'!$B$2:$B$335,0)),"-")</f>
        <v>23.942705289864801</v>
      </c>
      <c r="F301" s="20">
        <f>_xlfn.IFNA(INDEX('Journey_time-LA_data'!$E$2:$E$335,MATCH('Journey_time-inputs_1'!$B301,'Journey_time-LA_data'!$B$2:$B$335,0)),"-")</f>
        <v>19.1424830941124</v>
      </c>
    </row>
    <row r="302" spans="1:6" x14ac:dyDescent="0.35">
      <c r="A302" s="5" t="s">
        <v>902</v>
      </c>
      <c r="B302" s="5" t="s">
        <v>903</v>
      </c>
      <c r="C302" s="20">
        <f>_xlfn.IFNA(INDEX('Journey_time-LA_data'!$C$2:$C$335,MATCH('Journey_time-inputs_1'!$B302,'Journey_time-LA_data'!$B$2:$B$335,0)),"-")</f>
        <v>70637</v>
      </c>
      <c r="D302" s="20">
        <f>_xlfn.IFNA(INDEX('Journey_time-LA_data'!$F$2:$F$335,MATCH('Journey_time-inputs_1'!$B302,'Journey_time-LA_data'!$B$2:$B$335,0)),"-")</f>
        <v>10.9246630121982</v>
      </c>
      <c r="E302" s="20">
        <f>_xlfn.IFNA(INDEX('Journey_time-LA_data'!$D$2:$D$335,MATCH('Journey_time-inputs_1'!$B302,'Journey_time-LA_data'!$B$2:$B$335,0)),"-")</f>
        <v>21.8913739421338</v>
      </c>
      <c r="F302" s="20">
        <f>_xlfn.IFNA(INDEX('Journey_time-LA_data'!$E$2:$E$335,MATCH('Journey_time-inputs_1'!$B302,'Journey_time-LA_data'!$B$2:$B$335,0)),"-")</f>
        <v>16.0349753044847</v>
      </c>
    </row>
    <row r="303" spans="1:6" x14ac:dyDescent="0.35">
      <c r="A303" s="5" t="s">
        <v>904</v>
      </c>
      <c r="B303" s="5" t="s">
        <v>905</v>
      </c>
      <c r="C303" s="20">
        <f>_xlfn.IFNA(INDEX('Journey_time-LA_data'!$C$2:$C$335,MATCH('Journey_time-inputs_1'!$B303,'Journey_time-LA_data'!$B$2:$B$335,0)),"-")</f>
        <v>120503</v>
      </c>
      <c r="D303" s="20">
        <f>_xlfn.IFNA(INDEX('Journey_time-LA_data'!$F$2:$F$335,MATCH('Journey_time-inputs_1'!$B303,'Journey_time-LA_data'!$B$2:$B$335,0)),"-")</f>
        <v>11.3581330111212</v>
      </c>
      <c r="E303" s="20">
        <f>_xlfn.IFNA(INDEX('Journey_time-LA_data'!$D$2:$D$335,MATCH('Journey_time-inputs_1'!$B303,'Journey_time-LA_data'!$B$2:$B$335,0)),"-")</f>
        <v>23.5266132807978</v>
      </c>
      <c r="F303" s="20">
        <f>_xlfn.IFNA(INDEX('Journey_time-LA_data'!$E$2:$E$335,MATCH('Journey_time-inputs_1'!$B303,'Journey_time-LA_data'!$B$2:$B$335,0)),"-")</f>
        <v>17.253802787709301</v>
      </c>
    </row>
    <row r="304" spans="1:6" x14ac:dyDescent="0.35">
      <c r="A304" s="5" t="s">
        <v>906</v>
      </c>
      <c r="B304" s="5" t="s">
        <v>907</v>
      </c>
      <c r="C304" s="20">
        <f>_xlfn.IFNA(INDEX('Journey_time-LA_data'!$C$2:$C$335,MATCH('Journey_time-inputs_1'!$B304,'Journey_time-LA_data'!$B$2:$B$335,0)),"-")</f>
        <v>185313</v>
      </c>
      <c r="D304" s="20">
        <f>_xlfn.IFNA(INDEX('Journey_time-LA_data'!$F$2:$F$335,MATCH('Journey_time-inputs_1'!$B304,'Journey_time-LA_data'!$B$2:$B$335,0)),"-")</f>
        <v>12.1930953554506</v>
      </c>
      <c r="E304" s="20">
        <f>_xlfn.IFNA(INDEX('Journey_time-LA_data'!$D$2:$D$335,MATCH('Journey_time-inputs_1'!$B304,'Journey_time-LA_data'!$B$2:$B$335,0)),"-")</f>
        <v>24.122182584371501</v>
      </c>
      <c r="F304" s="20">
        <f>_xlfn.IFNA(INDEX('Journey_time-LA_data'!$E$2:$E$335,MATCH('Journey_time-inputs_1'!$B304,'Journey_time-LA_data'!$B$2:$B$335,0)),"-")</f>
        <v>16.976898544066099</v>
      </c>
    </row>
    <row r="305" spans="1:7" x14ac:dyDescent="0.35">
      <c r="A305" s="5" t="s">
        <v>908</v>
      </c>
      <c r="B305" s="5" t="s">
        <v>909</v>
      </c>
      <c r="C305" s="20">
        <f>_xlfn.IFNA(INDEX('Journey_time-LA_data'!$C$2:$C$335,MATCH('Journey_time-inputs_1'!$B305,'Journey_time-LA_data'!$B$2:$B$335,0)),"-")</f>
        <v>74518</v>
      </c>
      <c r="D305" s="20">
        <f>_xlfn.IFNA(INDEX('Journey_time-LA_data'!$F$2:$F$335,MATCH('Journey_time-inputs_1'!$B305,'Journey_time-LA_data'!$B$2:$B$335,0)),"-")</f>
        <v>11.0591470670507</v>
      </c>
      <c r="E305" s="20">
        <f>_xlfn.IFNA(INDEX('Journey_time-LA_data'!$D$2:$D$335,MATCH('Journey_time-inputs_1'!$B305,'Journey_time-LA_data'!$B$2:$B$335,0)),"-")</f>
        <v>17.229108506711299</v>
      </c>
      <c r="F305" s="20">
        <f>_xlfn.IFNA(INDEX('Journey_time-LA_data'!$E$2:$E$335,MATCH('Journey_time-inputs_1'!$B305,'Journey_time-LA_data'!$B$2:$B$335,0)),"-")</f>
        <v>14.060870260620099</v>
      </c>
    </row>
    <row r="306" spans="1:7" x14ac:dyDescent="0.35">
      <c r="A306" s="5" t="s">
        <v>910</v>
      </c>
      <c r="B306" s="5" t="s">
        <v>911</v>
      </c>
      <c r="C306" s="20">
        <f>_xlfn.IFNA(INDEX('Journey_time-LA_data'!$C$2:$C$335,MATCH('Journey_time-inputs_1'!$B306,'Journey_time-LA_data'!$B$2:$B$335,0)),"-")</f>
        <v>78542</v>
      </c>
      <c r="D306" s="20">
        <f>_xlfn.IFNA(INDEX('Journey_time-LA_data'!$F$2:$F$335,MATCH('Journey_time-inputs_1'!$B306,'Journey_time-LA_data'!$B$2:$B$335,0)),"-")</f>
        <v>11.45952255668</v>
      </c>
      <c r="E306" s="20">
        <f>_xlfn.IFNA(INDEX('Journey_time-LA_data'!$D$2:$D$335,MATCH('Journey_time-inputs_1'!$B306,'Journey_time-LA_data'!$B$2:$B$335,0)),"-")</f>
        <v>24.310076397066702</v>
      </c>
      <c r="F306" s="20">
        <f>_xlfn.IFNA(INDEX('Journey_time-LA_data'!$E$2:$E$335,MATCH('Journey_time-inputs_1'!$B306,'Journey_time-LA_data'!$B$2:$B$335,0)),"-")</f>
        <v>16.862060677774199</v>
      </c>
    </row>
    <row r="307" spans="1:7" x14ac:dyDescent="0.35">
      <c r="A307" s="5" t="s">
        <v>914</v>
      </c>
      <c r="B307" s="5" t="s">
        <v>915</v>
      </c>
      <c r="C307" s="20">
        <f>_xlfn.IFNA(INDEX('Journey_time-LA_data'!$C$2:$C$335,MATCH('Journey_time-inputs_1'!$B307,'Journey_time-LA_data'!$B$2:$B$335,0)),"-")</f>
        <v>92449</v>
      </c>
      <c r="D307" s="20">
        <f>_xlfn.IFNA(INDEX('Journey_time-LA_data'!$F$2:$F$335,MATCH('Journey_time-inputs_1'!$B307,'Journey_time-LA_data'!$B$2:$B$335,0)),"-")</f>
        <v>22.510415524616</v>
      </c>
      <c r="E307" s="20">
        <f>_xlfn.IFNA(INDEX('Journey_time-LA_data'!$D$2:$D$335,MATCH('Journey_time-inputs_1'!$B307,'Journey_time-LA_data'!$B$2:$B$335,0)),"-")</f>
        <v>47.126406864263302</v>
      </c>
      <c r="F307" s="20">
        <f>_xlfn.IFNA(INDEX('Journey_time-LA_data'!$E$2:$E$335,MATCH('Journey_time-inputs_1'!$B307,'Journey_time-LA_data'!$B$2:$B$335,0)),"-")</f>
        <v>55.337363463734803</v>
      </c>
    </row>
    <row r="308" spans="1:7" x14ac:dyDescent="0.35">
      <c r="A308" s="5" t="s">
        <v>916</v>
      </c>
      <c r="B308" s="5" t="s">
        <v>917</v>
      </c>
      <c r="C308" s="20">
        <f>_xlfn.IFNA(INDEX('Journey_time-LA_data'!$C$2:$C$335,MATCH('Journey_time-inputs_1'!$B308,'Journey_time-LA_data'!$B$2:$B$335,0)),"-")</f>
        <v>79453</v>
      </c>
      <c r="D308" s="20">
        <f>_xlfn.IFNA(INDEX('Journey_time-LA_data'!$F$2:$F$335,MATCH('Journey_time-inputs_1'!$B308,'Journey_time-LA_data'!$B$2:$B$335,0)),"-")</f>
        <v>21.0969801492773</v>
      </c>
      <c r="E308" s="20">
        <f>_xlfn.IFNA(INDEX('Journey_time-LA_data'!$D$2:$D$335,MATCH('Journey_time-inputs_1'!$B308,'Journey_time-LA_data'!$B$2:$B$335,0)),"-")</f>
        <v>45.750869757182102</v>
      </c>
      <c r="F308" s="20">
        <f>_xlfn.IFNA(INDEX('Journey_time-LA_data'!$E$2:$E$335,MATCH('Journey_time-inputs_1'!$B308,'Journey_time-LA_data'!$B$2:$B$335,0)),"-")</f>
        <v>40.374002342996597</v>
      </c>
    </row>
    <row r="309" spans="1:7" x14ac:dyDescent="0.35">
      <c r="A309" s="5" t="s">
        <v>918</v>
      </c>
      <c r="B309" s="5" t="s">
        <v>919</v>
      </c>
      <c r="C309" s="20">
        <f>_xlfn.IFNA(INDEX('Journey_time-LA_data'!$C$2:$C$335,MATCH('Journey_time-inputs_1'!$B309,'Journey_time-LA_data'!$B$2:$B$335,0)),"-")</f>
        <v>72256</v>
      </c>
      <c r="D309" s="20">
        <f>_xlfn.IFNA(INDEX('Journey_time-LA_data'!$F$2:$F$335,MATCH('Journey_time-inputs_1'!$B309,'Journey_time-LA_data'!$B$2:$B$335,0)),"-")</f>
        <v>12.3295246155205</v>
      </c>
      <c r="E309" s="20">
        <f>_xlfn.IFNA(INDEX('Journey_time-LA_data'!$D$2:$D$335,MATCH('Journey_time-inputs_1'!$B309,'Journey_time-LA_data'!$B$2:$B$335,0)),"-")</f>
        <v>25.580403704898998</v>
      </c>
      <c r="F309" s="20">
        <f>_xlfn.IFNA(INDEX('Journey_time-LA_data'!$E$2:$E$335,MATCH('Journey_time-inputs_1'!$B309,'Journey_time-LA_data'!$B$2:$B$335,0)),"-")</f>
        <v>20.705371591570199</v>
      </c>
    </row>
    <row r="310" spans="1:7" x14ac:dyDescent="0.35">
      <c r="A310" s="5" t="s">
        <v>920</v>
      </c>
      <c r="B310" s="5" t="s">
        <v>921</v>
      </c>
      <c r="C310" s="20">
        <f>_xlfn.IFNA(INDEX('Journey_time-LA_data'!$C$2:$C$335,MATCH('Journey_time-inputs_1'!$B310,'Journey_time-LA_data'!$B$2:$B$335,0)),"-")</f>
        <v>159319</v>
      </c>
      <c r="D310" s="20">
        <f>_xlfn.IFNA(INDEX('Journey_time-LA_data'!$F$2:$F$335,MATCH('Journey_time-inputs_1'!$B310,'Journey_time-LA_data'!$B$2:$B$335,0)),"-")</f>
        <v>10.146395463643399</v>
      </c>
      <c r="E310" s="20">
        <f>_xlfn.IFNA(INDEX('Journey_time-LA_data'!$D$2:$D$335,MATCH('Journey_time-inputs_1'!$B310,'Journey_time-LA_data'!$B$2:$B$335,0)),"-")</f>
        <v>17.676441941675201</v>
      </c>
      <c r="F310" s="20">
        <f>_xlfn.IFNA(INDEX('Journey_time-LA_data'!$E$2:$E$335,MATCH('Journey_time-inputs_1'!$B310,'Journey_time-LA_data'!$B$2:$B$335,0)),"-")</f>
        <v>14.495890411966</v>
      </c>
    </row>
    <row r="311" spans="1:7" x14ac:dyDescent="0.35">
      <c r="B311" s="106"/>
      <c r="C311" s="21"/>
      <c r="D311" s="22"/>
      <c r="E311" s="23"/>
      <c r="F311" s="23"/>
      <c r="G311" s="106"/>
    </row>
    <row r="312" spans="1:7" x14ac:dyDescent="0.35">
      <c r="A312" s="8" t="s">
        <v>149</v>
      </c>
      <c r="B312" s="9"/>
      <c r="C312" s="106"/>
      <c r="D312" s="22"/>
      <c r="E312" s="23"/>
      <c r="F312" s="23"/>
      <c r="G312" s="106"/>
    </row>
    <row r="313" spans="1:7" x14ac:dyDescent="0.35">
      <c r="A313" s="8">
        <v>1</v>
      </c>
      <c r="B313" s="9" t="s">
        <v>1056</v>
      </c>
      <c r="C313" s="106"/>
      <c r="D313" s="22"/>
      <c r="E313" s="23"/>
      <c r="F313" s="23"/>
      <c r="G313" s="106"/>
    </row>
    <row r="314" spans="1:7" x14ac:dyDescent="0.35">
      <c r="A314" s="8"/>
      <c r="B314" s="24"/>
      <c r="C314" s="106"/>
      <c r="D314" s="22"/>
      <c r="E314" s="23"/>
      <c r="F314" s="23"/>
      <c r="G314" s="106"/>
    </row>
  </sheetData>
  <sheetProtection algorithmName="SHA-512" hashValue="34WUjSg1zJ/OgvdgLPAlthnoGK8zLShR30koEXXwUIOpTad9xRE9NdC9BcCLBTOLYiuCnWq3uukc0uKCR0E6Ew==" saltValue="bmv8O8LBChrJp4DXiXtUK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E0951-205B-4E49-9DC0-9F873249DC63}">
  <sheetPr codeName="Sheet36">
    <tabColor theme="9" tint="0.79998168889431442"/>
  </sheetPr>
  <dimension ref="A1:I22"/>
  <sheetViews>
    <sheetView zoomScale="75" zoomScaleNormal="75" workbookViewId="0">
      <selection activeCell="O33" sqref="O33"/>
    </sheetView>
  </sheetViews>
  <sheetFormatPr defaultColWidth="8.7265625" defaultRowHeight="14.5" x14ac:dyDescent="0.35"/>
  <cols>
    <col min="1" max="1" width="16.26953125" style="4" bestFit="1" customWidth="1"/>
    <col min="2" max="2" width="23.7265625" style="4" customWidth="1"/>
    <col min="3" max="3" width="34.81640625" style="4" bestFit="1" customWidth="1"/>
    <col min="4" max="4" width="21.81640625" style="4" bestFit="1" customWidth="1"/>
    <col min="5" max="5" width="85.7265625" style="4" bestFit="1" customWidth="1"/>
    <col min="6" max="6" width="96.81640625" style="4" bestFit="1" customWidth="1"/>
    <col min="7" max="7" width="87.26953125" style="4" bestFit="1" customWidth="1"/>
    <col min="8" max="8" width="9.81640625" style="4" bestFit="1" customWidth="1"/>
    <col min="9" max="9" width="37" style="4" customWidth="1"/>
    <col min="10" max="16384" width="8.7265625" style="4"/>
  </cols>
  <sheetData>
    <row r="1" spans="1:9" ht="14.25" customHeight="1" x14ac:dyDescent="0.35">
      <c r="A1" s="3" t="s">
        <v>85</v>
      </c>
      <c r="B1" s="3" t="s">
        <v>83</v>
      </c>
      <c r="C1" s="3" t="s">
        <v>1057</v>
      </c>
      <c r="D1" s="3" t="s">
        <v>1058</v>
      </c>
      <c r="E1" s="28" t="s">
        <v>1053</v>
      </c>
      <c r="F1" s="28" t="s">
        <v>1054</v>
      </c>
      <c r="G1" s="28" t="s">
        <v>1055</v>
      </c>
      <c r="H1" s="3" t="s">
        <v>73</v>
      </c>
      <c r="I1" s="3" t="s">
        <v>71</v>
      </c>
    </row>
    <row r="2" spans="1:9" x14ac:dyDescent="0.35">
      <c r="A2" s="10" t="s">
        <v>990</v>
      </c>
      <c r="B2" s="10" t="s">
        <v>991</v>
      </c>
      <c r="C2" s="20">
        <f>INDEX('Journey_time-LA_data'!$C$2:$C$335,MATCH($A2,'Journey_time-LA_data'!$A$2:$A$335,0))</f>
        <v>142916</v>
      </c>
      <c r="D2" s="13">
        <f t="shared" ref="D2:D17" si="0">C2/SUMIF($H$2:$H$17,H2,$C$2:$C$17)</f>
        <v>0.50174837450322296</v>
      </c>
      <c r="E2" s="20">
        <f>_xlfn.IFNA(INDEX('Journey_time-LA_data'!$F$2:$F$335,MATCH($B2,'Journey_time-LA_data'!$B$2:$B$335,0)),"-")</f>
        <v>10.543491845450699</v>
      </c>
      <c r="F2" s="20">
        <f>_xlfn.IFNA(INDEX('Journey_time-LA_data'!$D$2:$D$335,MATCH($B2,'Journey_time-LA_data'!$B$2:$B$335,0)),"-")</f>
        <v>21.384746068238801</v>
      </c>
      <c r="G2" s="20">
        <f>_xlfn.IFNA(INDEX('Journey_time-LA_data'!$E$2:$E$335,MATCH($B2,'Journey_time-LA_data'!$B$2:$B$335,0)),"-")</f>
        <v>15.5744828314674</v>
      </c>
      <c r="H2" s="10" t="s">
        <v>253</v>
      </c>
      <c r="I2" s="12" t="s">
        <v>254</v>
      </c>
    </row>
    <row r="3" spans="1:9" x14ac:dyDescent="0.35">
      <c r="A3" s="10" t="s">
        <v>995</v>
      </c>
      <c r="B3" s="10" t="s">
        <v>996</v>
      </c>
      <c r="C3" s="20">
        <f>INDEX('Journey_time-LA_data'!$C$2:$C$335,MATCH($A3,'Journey_time-LA_data'!$A$2:$A$335,0))</f>
        <v>34322</v>
      </c>
      <c r="D3" s="13">
        <f t="shared" si="0"/>
        <v>0.12049740903537474</v>
      </c>
      <c r="E3" s="20">
        <f>_xlfn.IFNA(INDEX('Journey_time-LA_data'!$F$2:$F$335,MATCH($B3,'Journey_time-LA_data'!$B$2:$B$335,0)),"-")</f>
        <v>17.973457320559898</v>
      </c>
      <c r="F3" s="20">
        <f>_xlfn.IFNA(INDEX('Journey_time-LA_data'!$D$2:$D$335,MATCH($B3,'Journey_time-LA_data'!$B$2:$B$335,0)),"-")</f>
        <v>39.471618637228097</v>
      </c>
      <c r="G3" s="20">
        <f>_xlfn.IFNA(INDEX('Journey_time-LA_data'!$E$2:$E$335,MATCH($B3,'Journey_time-LA_data'!$B$2:$B$335,0)),"-")</f>
        <v>27.997721928023601</v>
      </c>
      <c r="H3" s="10" t="s">
        <v>253</v>
      </c>
      <c r="I3" s="12" t="s">
        <v>254</v>
      </c>
    </row>
    <row r="4" spans="1:9" x14ac:dyDescent="0.35">
      <c r="A4" s="10" t="s">
        <v>1018</v>
      </c>
      <c r="B4" s="10" t="s">
        <v>1019</v>
      </c>
      <c r="C4" s="20">
        <f>INDEX('Journey_time-LA_data'!$C$2:$C$335,MATCH($A4,'Journey_time-LA_data'!$A$2:$A$335,0))</f>
        <v>107598</v>
      </c>
      <c r="D4" s="13">
        <f t="shared" si="0"/>
        <v>0.37775421646140234</v>
      </c>
      <c r="E4" s="20">
        <f>_xlfn.IFNA(INDEX('Journey_time-LA_data'!$F$2:$F$335,MATCH($B4,'Journey_time-LA_data'!$B$2:$B$335,0)),"-")</f>
        <v>11.266402436458501</v>
      </c>
      <c r="F4" s="20">
        <f>_xlfn.IFNA(INDEX('Journey_time-LA_data'!$D$2:$D$335,MATCH($B4,'Journey_time-LA_data'!$B$2:$B$335,0)),"-")</f>
        <v>21.202975657012502</v>
      </c>
      <c r="G4" s="20">
        <f>_xlfn.IFNA(INDEX('Journey_time-LA_data'!$E$2:$E$335,MATCH($B4,'Journey_time-LA_data'!$B$2:$B$335,0)),"-")</f>
        <v>16.616335430411901</v>
      </c>
      <c r="H4" s="10" t="s">
        <v>253</v>
      </c>
      <c r="I4" s="12" t="s">
        <v>254</v>
      </c>
    </row>
    <row r="5" spans="1:9" x14ac:dyDescent="0.35">
      <c r="A5" s="10" t="s">
        <v>1031</v>
      </c>
      <c r="B5" s="10" t="s">
        <v>1032</v>
      </c>
      <c r="C5" s="20">
        <f>INDEX('Journey_time-LA_data'!$C$2:$C$335,MATCH($A5,'Journey_time-LA_data'!$A$2:$A$335,0))</f>
        <v>92185</v>
      </c>
      <c r="D5" s="13">
        <f t="shared" si="0"/>
        <v>0.52616408488487576</v>
      </c>
      <c r="E5" s="20">
        <f>_xlfn.IFNA(INDEX('Journey_time-LA_data'!$F$2:$F$335,MATCH($B5,'Journey_time-LA_data'!$B$2:$B$335,0)),"-")</f>
        <v>26.334319715809698</v>
      </c>
      <c r="F5" s="20">
        <f>_xlfn.IFNA(INDEX('Journey_time-LA_data'!$D$2:$D$335,MATCH($B5,'Journey_time-LA_data'!$B$2:$B$335,0)),"-")</f>
        <v>56.854162770007697</v>
      </c>
      <c r="G5" s="20">
        <f>_xlfn.IFNA(INDEX('Journey_time-LA_data'!$E$2:$E$335,MATCH($B5,'Journey_time-LA_data'!$B$2:$B$335,0)),"-")</f>
        <v>63.0644601791588</v>
      </c>
      <c r="H5" s="10" t="s">
        <v>406</v>
      </c>
      <c r="I5" s="12" t="s">
        <v>407</v>
      </c>
    </row>
    <row r="6" spans="1:9" x14ac:dyDescent="0.35">
      <c r="A6" s="10" t="s">
        <v>1035</v>
      </c>
      <c r="B6" s="10" t="s">
        <v>1036</v>
      </c>
      <c r="C6" s="20">
        <f>INDEX('Journey_time-LA_data'!$C$2:$C$335,MATCH($A6,'Journey_time-LA_data'!$A$2:$A$335,0))</f>
        <v>83017</v>
      </c>
      <c r="D6" s="13">
        <f t="shared" si="0"/>
        <v>0.47383591511512424</v>
      </c>
      <c r="E6" s="20">
        <f>_xlfn.IFNA(INDEX('Journey_time-LA_data'!$F$2:$F$335,MATCH($B6,'Journey_time-LA_data'!$B$2:$B$335,0)),"-")</f>
        <v>52.067372532525702</v>
      </c>
      <c r="F6" s="20">
        <f>_xlfn.IFNA(INDEX('Journey_time-LA_data'!$D$2:$D$335,MATCH($B6,'Journey_time-LA_data'!$B$2:$B$335,0)),"-")</f>
        <v>76.376000312858395</v>
      </c>
      <c r="G6" s="20">
        <f>_xlfn.IFNA(INDEX('Journey_time-LA_data'!$E$2:$E$335,MATCH($B6,'Journey_time-LA_data'!$B$2:$B$335,0)),"-")</f>
        <v>118.77612317811</v>
      </c>
      <c r="H6" s="10" t="s">
        <v>406</v>
      </c>
      <c r="I6" s="12" t="s">
        <v>407</v>
      </c>
    </row>
    <row r="7" spans="1:9" x14ac:dyDescent="0.35">
      <c r="A7" s="10" t="s">
        <v>1033</v>
      </c>
      <c r="B7" s="10" t="s">
        <v>1034</v>
      </c>
      <c r="C7" s="20">
        <f>INDEX('Journey_time-LA_data'!$C$2:$C$335,MATCH($A7,'Journey_time-LA_data'!$A$2:$A$335,0))</f>
        <v>84933</v>
      </c>
      <c r="D7" s="13">
        <f t="shared" si="0"/>
        <v>0.77533936445048979</v>
      </c>
      <c r="E7" s="20">
        <f>_xlfn.IFNA(INDEX('Journey_time-LA_data'!$F$2:$F$335,MATCH($B7,'Journey_time-LA_data'!$B$2:$B$335,0)),"-")</f>
        <v>14.215887912168901</v>
      </c>
      <c r="F7" s="20">
        <f>_xlfn.IFNA(INDEX('Journey_time-LA_data'!$D$2:$D$335,MATCH($B7,'Journey_time-LA_data'!$B$2:$B$335,0)),"-")</f>
        <v>30.445704252883399</v>
      </c>
      <c r="G7" s="20">
        <f>_xlfn.IFNA(INDEX('Journey_time-LA_data'!$E$2:$E$335,MATCH($B7,'Journey_time-LA_data'!$B$2:$B$335,0)),"-")</f>
        <v>24.984392057585701</v>
      </c>
      <c r="H7" s="10" t="s">
        <v>736</v>
      </c>
      <c r="I7" s="12" t="s">
        <v>737</v>
      </c>
    </row>
    <row r="8" spans="1:9" x14ac:dyDescent="0.35">
      <c r="A8" s="10" t="s">
        <v>1042</v>
      </c>
      <c r="B8" s="10" t="s">
        <v>1043</v>
      </c>
      <c r="C8" s="20">
        <f>INDEX('Journey_time-LA_data'!$C$2:$C$335,MATCH($A8,'Journey_time-LA_data'!$A$2:$A$335,0))</f>
        <v>24610</v>
      </c>
      <c r="D8" s="13">
        <f t="shared" si="0"/>
        <v>0.22466063554951024</v>
      </c>
      <c r="E8" s="20">
        <f>_xlfn.IFNA(INDEX('Journey_time-LA_data'!$F$2:$F$335,MATCH($B8,'Journey_time-LA_data'!$B$2:$B$335,0)),"-")</f>
        <v>55.143195495078501</v>
      </c>
      <c r="F8" s="20">
        <f>_xlfn.IFNA(INDEX('Journey_time-LA_data'!$D$2:$D$335,MATCH($B8,'Journey_time-LA_data'!$B$2:$B$335,0)),"-")</f>
        <v>91.940468181841098</v>
      </c>
      <c r="G8" s="20">
        <f>_xlfn.IFNA(INDEX('Journey_time-LA_data'!$E$2:$E$335,MATCH($B8,'Journey_time-LA_data'!$B$2:$B$335,0)),"-")</f>
        <v>110.60101229323899</v>
      </c>
      <c r="H8" s="10" t="s">
        <v>736</v>
      </c>
      <c r="I8" s="12" t="s">
        <v>737</v>
      </c>
    </row>
    <row r="9" spans="1:9" x14ac:dyDescent="0.35">
      <c r="A9" s="10" t="s">
        <v>1006</v>
      </c>
      <c r="B9" s="10" t="s">
        <v>1007</v>
      </c>
      <c r="C9" s="20">
        <f>INDEX('Journey_time-LA_data'!$C$2:$C$335,MATCH($A9,'Journey_time-LA_data'!$A$2:$A$335,0))</f>
        <v>45959</v>
      </c>
      <c r="D9" s="13">
        <f t="shared" si="0"/>
        <v>0.36400861727573697</v>
      </c>
      <c r="E9" s="20">
        <f>_xlfn.IFNA(INDEX('Journey_time-LA_data'!$F$2:$F$335,MATCH($B9,'Journey_time-LA_data'!$B$2:$B$335,0)),"-")</f>
        <v>31.075901281870198</v>
      </c>
      <c r="F9" s="20">
        <f>_xlfn.IFNA(INDEX('Journey_time-LA_data'!$D$2:$D$335,MATCH($B9,'Journey_time-LA_data'!$B$2:$B$335,0)),"-")</f>
        <v>53.413271234060304</v>
      </c>
      <c r="G9" s="20">
        <f>_xlfn.IFNA(INDEX('Journey_time-LA_data'!$E$2:$E$335,MATCH($B9,'Journey_time-LA_data'!$B$2:$B$335,0)),"-")</f>
        <v>82.161331618661393</v>
      </c>
      <c r="H9" s="10" t="s">
        <v>888</v>
      </c>
      <c r="I9" s="12" t="s">
        <v>889</v>
      </c>
    </row>
    <row r="10" spans="1:9" x14ac:dyDescent="0.35">
      <c r="A10" s="10" t="s">
        <v>1028</v>
      </c>
      <c r="B10" s="10" t="s">
        <v>1029</v>
      </c>
      <c r="C10" s="20">
        <f>INDEX('Journey_time-LA_data'!$C$2:$C$335,MATCH($A10,'Journey_time-LA_data'!$A$2:$A$335,0))</f>
        <v>80299</v>
      </c>
      <c r="D10" s="13">
        <f t="shared" si="0"/>
        <v>0.63599138272426303</v>
      </c>
      <c r="E10" s="20">
        <f>_xlfn.IFNA(INDEX('Journey_time-LA_data'!$F$2:$F$335,MATCH($B10,'Journey_time-LA_data'!$B$2:$B$335,0)),"-")</f>
        <v>19.362166299723601</v>
      </c>
      <c r="F10" s="20">
        <f>_xlfn.IFNA(INDEX('Journey_time-LA_data'!$D$2:$D$335,MATCH($B10,'Journey_time-LA_data'!$B$2:$B$335,0)),"-")</f>
        <v>38.177178802142102</v>
      </c>
      <c r="G10" s="20">
        <f>_xlfn.IFNA(INDEX('Journey_time-LA_data'!$E$2:$E$335,MATCH($B10,'Journey_time-LA_data'!$B$2:$B$335,0)),"-")</f>
        <v>45.288865941023801</v>
      </c>
      <c r="H10" s="10" t="s">
        <v>888</v>
      </c>
      <c r="I10" s="12" t="s">
        <v>889</v>
      </c>
    </row>
    <row r="11" spans="1:9" x14ac:dyDescent="0.35">
      <c r="A11" s="10" t="s">
        <v>997</v>
      </c>
      <c r="B11" s="10" t="s">
        <v>998</v>
      </c>
      <c r="C11" s="20">
        <f>INDEX('Journey_time-LA_data'!$C$2:$C$335,MATCH($A11,'Journey_time-LA_data'!$A$2:$A$335,0))</f>
        <v>51667</v>
      </c>
      <c r="D11" s="13">
        <f t="shared" si="0"/>
        <v>0.20773492658292994</v>
      </c>
      <c r="E11" s="20">
        <f>_xlfn.IFNA(INDEX('Journey_time-LA_data'!$F$2:$F$335,MATCH($B11,'Journey_time-LA_data'!$B$2:$B$335,0)),"-")</f>
        <v>10.080352286320499</v>
      </c>
      <c r="F11" s="20">
        <f>_xlfn.IFNA(INDEX('Journey_time-LA_data'!$D$2:$D$335,MATCH($B11,'Journey_time-LA_data'!$B$2:$B$335,0)),"-")</f>
        <v>21.413027957941502</v>
      </c>
      <c r="G11" s="20">
        <f>_xlfn.IFNA(INDEX('Journey_time-LA_data'!$E$2:$E$335,MATCH($B11,'Journey_time-LA_data'!$B$2:$B$335,0)),"-")</f>
        <v>15.4746026996305</v>
      </c>
      <c r="H11" s="10" t="s">
        <v>626</v>
      </c>
      <c r="I11" s="12" t="s">
        <v>627</v>
      </c>
    </row>
    <row r="12" spans="1:9" x14ac:dyDescent="0.35">
      <c r="A12" s="10" t="s">
        <v>1004</v>
      </c>
      <c r="B12" s="10" t="s">
        <v>1005</v>
      </c>
      <c r="C12" s="20">
        <f>INDEX('Journey_time-LA_data'!$C$2:$C$335,MATCH($A12,'Journey_time-LA_data'!$A$2:$A$335,0))</f>
        <v>68054</v>
      </c>
      <c r="D12" s="13">
        <f t="shared" si="0"/>
        <v>0.27362131909487125</v>
      </c>
      <c r="E12" s="20">
        <f>_xlfn.IFNA(INDEX('Journey_time-LA_data'!$F$2:$F$335,MATCH($B12,'Journey_time-LA_data'!$B$2:$B$335,0)),"-")</f>
        <v>25.5423538530206</v>
      </c>
      <c r="F12" s="20">
        <f>_xlfn.IFNA(INDEX('Journey_time-LA_data'!$D$2:$D$335,MATCH($B12,'Journey_time-LA_data'!$B$2:$B$335,0)),"-")</f>
        <v>66.870956899347107</v>
      </c>
      <c r="G12" s="20">
        <f>_xlfn.IFNA(INDEX('Journey_time-LA_data'!$E$2:$E$335,MATCH($B12,'Journey_time-LA_data'!$B$2:$B$335,0)),"-")</f>
        <v>63.047039532712603</v>
      </c>
      <c r="H12" s="10" t="s">
        <v>626</v>
      </c>
      <c r="I12" s="12" t="s">
        <v>627</v>
      </c>
    </row>
    <row r="13" spans="1:9" x14ac:dyDescent="0.35">
      <c r="A13" s="10" t="s">
        <v>1010</v>
      </c>
      <c r="B13" s="10" t="s">
        <v>1011</v>
      </c>
      <c r="C13" s="20">
        <f>INDEX('Journey_time-LA_data'!$C$2:$C$335,MATCH($A13,'Journey_time-LA_data'!$A$2:$A$335,0))</f>
        <v>72553</v>
      </c>
      <c r="D13" s="13">
        <f t="shared" si="0"/>
        <v>0.29171022370896926</v>
      </c>
      <c r="E13" s="20">
        <f>_xlfn.IFNA(INDEX('Journey_time-LA_data'!$F$2:$F$335,MATCH($B13,'Journey_time-LA_data'!$B$2:$B$335,0)),"-")</f>
        <v>11.713616816300499</v>
      </c>
      <c r="F13" s="20">
        <f>_xlfn.IFNA(INDEX('Journey_time-LA_data'!$D$2:$D$335,MATCH($B13,'Journey_time-LA_data'!$B$2:$B$335,0)),"-")</f>
        <v>23.836087919189499</v>
      </c>
      <c r="G13" s="20">
        <f>_xlfn.IFNA(INDEX('Journey_time-LA_data'!$E$2:$E$335,MATCH($B13,'Journey_time-LA_data'!$B$2:$B$335,0)),"-")</f>
        <v>19.480096327685601</v>
      </c>
      <c r="H13" s="10" t="s">
        <v>626</v>
      </c>
      <c r="I13" s="12" t="s">
        <v>627</v>
      </c>
    </row>
    <row r="14" spans="1:9" x14ac:dyDescent="0.35">
      <c r="A14" s="10" t="s">
        <v>1037</v>
      </c>
      <c r="B14" s="10" t="s">
        <v>1038</v>
      </c>
      <c r="C14" s="20">
        <f>INDEX('Journey_time-LA_data'!$C$2:$C$335,MATCH($A14,'Journey_time-LA_data'!$A$2:$A$335,0))</f>
        <v>56442</v>
      </c>
      <c r="D14" s="13">
        <f t="shared" si="0"/>
        <v>0.22693353061322954</v>
      </c>
      <c r="E14" s="20">
        <f>_xlfn.IFNA(INDEX('Journey_time-LA_data'!$F$2:$F$335,MATCH($B14,'Journey_time-LA_data'!$B$2:$B$335,0)),"-")</f>
        <v>21.917972163809999</v>
      </c>
      <c r="F14" s="20">
        <f>_xlfn.IFNA(INDEX('Journey_time-LA_data'!$D$2:$D$335,MATCH($B14,'Journey_time-LA_data'!$B$2:$B$335,0)),"-")</f>
        <v>40.371565776241098</v>
      </c>
      <c r="G14" s="20">
        <f>_xlfn.IFNA(INDEX('Journey_time-LA_data'!$E$2:$E$335,MATCH($B14,'Journey_time-LA_data'!$B$2:$B$335,0)),"-")</f>
        <v>46.931115472702402</v>
      </c>
      <c r="H14" s="10" t="s">
        <v>626</v>
      </c>
      <c r="I14" s="12" t="s">
        <v>627</v>
      </c>
    </row>
    <row r="15" spans="1:9" x14ac:dyDescent="0.35">
      <c r="A15" s="10" t="s">
        <v>999</v>
      </c>
      <c r="B15" s="10" t="s">
        <v>1000</v>
      </c>
      <c r="C15" s="20">
        <f>INDEX('Journey_time-LA_data'!$C$2:$C$335,MATCH($A15,'Journey_time-LA_data'!$A$2:$A$335,0))</f>
        <v>62530</v>
      </c>
      <c r="D15" s="13">
        <f t="shared" si="0"/>
        <v>0.21491812970015262</v>
      </c>
      <c r="E15" s="20">
        <f>_xlfn.IFNA(INDEX('Journey_time-LA_data'!$F$2:$F$335,MATCH($B15,'Journey_time-LA_data'!$B$2:$B$335,0)),"-")</f>
        <v>20.280506474926401</v>
      </c>
      <c r="F15" s="20">
        <f>_xlfn.IFNA(INDEX('Journey_time-LA_data'!$D$2:$D$335,MATCH($B15,'Journey_time-LA_data'!$B$2:$B$335,0)),"-")</f>
        <v>54.358820807222699</v>
      </c>
      <c r="G15" s="20">
        <f>_xlfn.IFNA(INDEX('Journey_time-LA_data'!$E$2:$E$335,MATCH($B15,'Journey_time-LA_data'!$B$2:$B$335,0)),"-")</f>
        <v>43.793517371770498</v>
      </c>
      <c r="H15" s="10" t="s">
        <v>884</v>
      </c>
      <c r="I15" s="12" t="s">
        <v>885</v>
      </c>
    </row>
    <row r="16" spans="1:9" x14ac:dyDescent="0.35">
      <c r="A16" s="10" t="s">
        <v>1015</v>
      </c>
      <c r="B16" s="10" t="s">
        <v>1016</v>
      </c>
      <c r="C16" s="20">
        <f>INDEX('Journey_time-LA_data'!$C$2:$C$335,MATCH($A16,'Journey_time-LA_data'!$A$2:$A$335,0))</f>
        <v>160199</v>
      </c>
      <c r="D16" s="13">
        <f t="shared" si="0"/>
        <v>0.55061041835654478</v>
      </c>
      <c r="E16" s="20">
        <f>_xlfn.IFNA(INDEX('Journey_time-LA_data'!$F$2:$F$335,MATCH($B16,'Journey_time-LA_data'!$B$2:$B$335,0)),"-")</f>
        <v>11.059637124256</v>
      </c>
      <c r="F16" s="20">
        <f>_xlfn.IFNA(INDEX('Journey_time-LA_data'!$D$2:$D$335,MATCH($B16,'Journey_time-LA_data'!$B$2:$B$335,0)),"-")</f>
        <v>21.388700499109099</v>
      </c>
      <c r="G16" s="20">
        <f>_xlfn.IFNA(INDEX('Journey_time-LA_data'!$E$2:$E$335,MATCH($B16,'Journey_time-LA_data'!$B$2:$B$335,0)),"-")</f>
        <v>15.1950812761587</v>
      </c>
      <c r="H16" s="10" t="s">
        <v>884</v>
      </c>
      <c r="I16" s="12" t="s">
        <v>885</v>
      </c>
    </row>
    <row r="17" spans="1:9" x14ac:dyDescent="0.35">
      <c r="A17" s="10" t="s">
        <v>1025</v>
      </c>
      <c r="B17" s="12" t="s">
        <v>1026</v>
      </c>
      <c r="C17" s="20">
        <f>INDEX('Journey_time-LA_data'!$C$2:$C$335,MATCH($A17,'Journey_time-LA_data'!$A$2:$A$335,0))</f>
        <v>68219</v>
      </c>
      <c r="D17" s="13">
        <f t="shared" si="0"/>
        <v>0.23447145194330257</v>
      </c>
      <c r="E17" s="20">
        <f>_xlfn.IFNA(INDEX('Journey_time-LA_data'!$F$2:$F$335,MATCH($B17,'Journey_time-LA_data'!$B$2:$B$335,0)),"-")</f>
        <v>17.3558177680009</v>
      </c>
      <c r="F17" s="20">
        <f>_xlfn.IFNA(INDEX('Journey_time-LA_data'!$D$2:$D$335,MATCH($B17,'Journey_time-LA_data'!$B$2:$B$335,0)),"-")</f>
        <v>54.631285456425303</v>
      </c>
      <c r="G17" s="20">
        <f>_xlfn.IFNA(INDEX('Journey_time-LA_data'!$E$2:$E$335,MATCH($B17,'Journey_time-LA_data'!$B$2:$B$335,0)),"-")</f>
        <v>42.042576222088499</v>
      </c>
      <c r="H17" s="5" t="s">
        <v>884</v>
      </c>
      <c r="I17" s="12" t="s">
        <v>885</v>
      </c>
    </row>
    <row r="20" spans="1:9" x14ac:dyDescent="0.35">
      <c r="A20" s="8" t="s">
        <v>190</v>
      </c>
      <c r="B20" s="8"/>
    </row>
    <row r="21" spans="1:9" x14ac:dyDescent="0.35">
      <c r="A21" s="8">
        <v>1</v>
      </c>
      <c r="B21" s="8" t="s">
        <v>1059</v>
      </c>
    </row>
    <row r="22" spans="1:9" x14ac:dyDescent="0.35">
      <c r="A22" s="8">
        <v>2</v>
      </c>
      <c r="B22" s="14" t="s">
        <v>1060</v>
      </c>
    </row>
  </sheetData>
  <sheetProtection algorithmName="SHA-512" hashValue="avZFkHgBo/bcm7auH8jg959VXebNWfx4jpmxiPJZqELnxyiG94Pa8tcCUR/chhnO5hXiQTkcDuYZ9YU3K4qf3A==" saltValue="VaK9vBpFKFVuUTfmjhYJ9g=="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CF746-E392-4D77-A729-A1E6D274A0BA}">
  <sheetPr codeName="Sheet37">
    <tabColor theme="9" tint="0.79998168889431442"/>
  </sheetPr>
  <dimension ref="A1:E10"/>
  <sheetViews>
    <sheetView topLeftCell="E1" zoomScale="75" zoomScaleNormal="75" workbookViewId="0">
      <selection activeCell="O33" sqref="O33"/>
    </sheetView>
  </sheetViews>
  <sheetFormatPr defaultColWidth="8.7265625" defaultRowHeight="14.5" x14ac:dyDescent="0.35"/>
  <cols>
    <col min="1" max="1" width="11" style="4" customWidth="1"/>
    <col min="2" max="2" width="39.26953125" style="4" customWidth="1"/>
    <col min="3" max="3" width="85.7265625" style="4" bestFit="1" customWidth="1"/>
    <col min="4" max="4" width="96.81640625" style="4" bestFit="1" customWidth="1"/>
    <col min="5" max="5" width="87.26953125" style="4" bestFit="1" customWidth="1"/>
    <col min="6" max="16384" width="8.7265625" style="4"/>
  </cols>
  <sheetData>
    <row r="1" spans="1:5" ht="14.15" customHeight="1" x14ac:dyDescent="0.35">
      <c r="A1" s="2" t="s">
        <v>73</v>
      </c>
      <c r="B1" s="2" t="s">
        <v>71</v>
      </c>
      <c r="C1" s="28" t="s">
        <v>1053</v>
      </c>
      <c r="D1" s="28" t="s">
        <v>1054</v>
      </c>
      <c r="E1" s="28" t="s">
        <v>1055</v>
      </c>
    </row>
    <row r="2" spans="1:5" x14ac:dyDescent="0.35">
      <c r="A2" s="5" t="s">
        <v>253</v>
      </c>
      <c r="B2" s="12" t="s">
        <v>254</v>
      </c>
      <c r="C2" s="30" cm="1">
        <f t="array" ref="C2">SUMPRODUCT(--($B2='Journey_time-new_boundaries_1'!$I$2:$I$17),'Journey_time-new_boundaries_1'!$D$2:$D$17,'Journey_time-new_boundaries_1'!E$2:E$17)</f>
        <v>11.711865958301445</v>
      </c>
      <c r="D2" s="30" cm="1">
        <f t="array" ref="D2">SUMPRODUCT(--($B2='Journey_time-new_boundaries_1'!$I$2:$I$17),'Journey_time-new_boundaries_1'!$D$2:$D$17,'Journey_time-new_boundaries_1'!F$2:F$17)</f>
        <v>23.495502811086347</v>
      </c>
      <c r="E2" s="30" cm="1">
        <f t="array" ref="E2">SUMPRODUCT(--($B2='Journey_time-new_boundaries_1'!$I$2:$I$17),'Journey_time-new_boundaries_1'!$D$2:$D$17,'Journey_time-new_boundaries_1'!G$2:G$17)</f>
        <v>17.465015166611948</v>
      </c>
    </row>
    <row r="3" spans="1:5" x14ac:dyDescent="0.35">
      <c r="A3" s="5" t="s">
        <v>406</v>
      </c>
      <c r="B3" s="12" t="s">
        <v>407</v>
      </c>
      <c r="C3" s="30" cm="1">
        <f t="array" ref="C3">SUMPRODUCT(--($B3='Journey_time-new_boundaries_1'!$I$2:$I$17),'Journey_time-new_boundaries_1'!$D$2:$D$17,'Journey_time-new_boundaries_1'!E$2:E$17)</f>
        <v>38.527564345924148</v>
      </c>
      <c r="D3" s="30" cm="1">
        <f t="array" ref="D3">SUMPRODUCT(--($B3='Journey_time-new_boundaries_1'!$I$2:$I$17),'Journey_time-new_boundaries_1'!$D$2:$D$17,'Journey_time-new_boundaries_1'!F$2:F$17)</f>
        <v>66.104310526853141</v>
      </c>
      <c r="E3" s="30" cm="1">
        <f t="array" ref="E3">SUMPRODUCT(--($B3='Journey_time-new_boundaries_1'!$I$2:$I$17),'Journey_time-new_boundaries_1'!$D$2:$D$17,'Journey_time-new_boundaries_1'!G$2:G$17)</f>
        <v>89.46264699885225</v>
      </c>
    </row>
    <row r="4" spans="1:5" x14ac:dyDescent="0.35">
      <c r="A4" s="5" t="s">
        <v>736</v>
      </c>
      <c r="B4" s="12" t="s">
        <v>737</v>
      </c>
      <c r="C4" s="30" cm="1">
        <f t="array" ref="C4">SUMPRODUCT(--($B4='Journey_time-new_boundaries_1'!$I$2:$I$17),'Journey_time-new_boundaries_1'!$D$2:$D$17,'Journey_time-new_boundaries_1'!E$2:E$17)</f>
        <v>23.410642845075664</v>
      </c>
      <c r="D4" s="30" cm="1">
        <f t="array" ref="D4">SUMPRODUCT(--($B4='Journey_time-new_boundaries_1'!$I$2:$I$17),'Journey_time-new_boundaries_1'!$D$2:$D$17,'Journey_time-new_boundaries_1'!F$2:F$17)</f>
        <v>44.261157000130133</v>
      </c>
      <c r="E4" s="30" cm="1">
        <f t="array" ref="E4">SUMPRODUCT(--($B4='Journey_time-new_boundaries_1'!$I$2:$I$17),'Journey_time-new_boundaries_1'!$D$2:$D$17,'Journey_time-new_boundaries_1'!G$2:G$17)</f>
        <v>44.219076373328633</v>
      </c>
    </row>
    <row r="5" spans="1:5" x14ac:dyDescent="0.35">
      <c r="A5" s="5" t="s">
        <v>888</v>
      </c>
      <c r="B5" s="12" t="s">
        <v>889</v>
      </c>
      <c r="C5" s="30" cm="1">
        <f t="array" ref="C5">SUMPRODUCT(--($B5='Journey_time-new_boundaries_1'!$I$2:$I$17),'Journey_time-new_boundaries_1'!$D$2:$D$17,'Journey_time-new_boundaries_1'!E$2:E$17)</f>
        <v>23.626066773709212</v>
      </c>
      <c r="D5" s="30" cm="1">
        <f t="array" ref="D5">SUMPRODUCT(--($B5='Journey_time-new_boundaries_1'!$I$2:$I$17),'Journey_time-new_boundaries_1'!$D$2:$D$17,'Journey_time-new_boundaries_1'!F$2:F$17)</f>
        <v>43.723247740969967</v>
      </c>
      <c r="E5" s="30" cm="1">
        <f t="array" ref="E5">SUMPRODUCT(--($B5='Journey_time-new_boundaries_1'!$I$2:$I$17),'Journey_time-new_boundaries_1'!$D$2:$D$17,'Journey_time-new_boundaries_1'!G$2:G$17)</f>
        <v>58.710761187887726</v>
      </c>
    </row>
    <row r="6" spans="1:5" x14ac:dyDescent="0.35">
      <c r="A6" s="5" t="s">
        <v>626</v>
      </c>
      <c r="B6" s="12" t="s">
        <v>627</v>
      </c>
      <c r="C6" s="30" cm="1">
        <f t="array" ref="C6">SUMPRODUCT(--($B6='Journey_time-new_boundaries_1'!$I$2:$I$17),'Journey_time-new_boundaries_1'!$D$2:$D$17,'Journey_time-new_boundaries_1'!E$2:E$17)</f>
        <v>17.473878385120376</v>
      </c>
      <c r="D6" s="30" cm="1">
        <f t="array" ref="D6">SUMPRODUCT(--($B6='Journey_time-new_boundaries_1'!$I$2:$I$17),'Journey_time-new_boundaries_1'!$D$2:$D$17,'Journey_time-new_boundaries_1'!F$2:F$17)</f>
        <v>38.860445723936891</v>
      </c>
      <c r="E6" s="30" cm="1">
        <f t="array" ref="E6">SUMPRODUCT(--($B6='Journey_time-new_boundaries_1'!$I$2:$I$17),'Journey_time-new_boundaries_1'!$D$2:$D$17,'Journey_time-new_boundaries_1'!G$2:G$17)</f>
        <v>36.798416565134026</v>
      </c>
    </row>
    <row r="7" spans="1:5" x14ac:dyDescent="0.35">
      <c r="A7" s="5" t="s">
        <v>884</v>
      </c>
      <c r="B7" s="12" t="s">
        <v>885</v>
      </c>
      <c r="C7" s="30" cm="1">
        <f t="array" ref="C7">SUMPRODUCT(--($B7='Journey_time-new_boundaries_1'!$I$2:$I$17),'Journey_time-new_boundaries_1'!$D$2:$D$17,'Journey_time-new_boundaries_1'!E$2:E$17)</f>
        <v>14.517643736547727</v>
      </c>
      <c r="D7" s="30" cm="1">
        <f t="array" ref="D7">SUMPRODUCT(--($B7='Journey_time-new_boundaries_1'!$I$2:$I$17),'Journey_time-new_boundaries_1'!$D$2:$D$17,'Journey_time-new_boundaries_1'!F$2:F$17)</f>
        <v>36.269014253008415</v>
      </c>
      <c r="E7" s="30" cm="1">
        <f t="array" ref="E7">SUMPRODUCT(--($B7='Journey_time-new_boundaries_1'!$I$2:$I$17),'Journey_time-new_boundaries_1'!$D$2:$D$17,'Journey_time-new_boundaries_1'!G$2:G$17)</f>
        <v>27.63637479518956</v>
      </c>
    </row>
    <row r="8" spans="1:5" x14ac:dyDescent="0.35">
      <c r="A8" s="7"/>
      <c r="B8" s="31"/>
    </row>
    <row r="9" spans="1:5" x14ac:dyDescent="0.35">
      <c r="A9" s="4" t="s">
        <v>149</v>
      </c>
    </row>
    <row r="10" spans="1:5" x14ac:dyDescent="0.35">
      <c r="A10" s="8">
        <v>1</v>
      </c>
      <c r="B10" s="29" t="s">
        <v>1061</v>
      </c>
    </row>
  </sheetData>
  <sheetProtection algorithmName="SHA-512" hashValue="r+K/6cJKzpzDm5eRX6h1BrmffawOImIxBxryJwQTeib3XLQEaR+3xm0v3ajL7PP1OEr04E8nlclZJqdPFmC29Q==" saltValue="0hMWqYAiI9PYAnALlW2t8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1261-8E54-45F1-9994-B2E185621120}">
  <sheetPr codeName="Sheet2">
    <tabColor theme="0"/>
  </sheetPr>
  <dimension ref="A1:B66"/>
  <sheetViews>
    <sheetView topLeftCell="A4" zoomScale="75" zoomScaleNormal="75" workbookViewId="0">
      <selection activeCell="E12" sqref="E12"/>
    </sheetView>
  </sheetViews>
  <sheetFormatPr defaultColWidth="8.7265625" defaultRowHeight="14.5" x14ac:dyDescent="0.35"/>
  <cols>
    <col min="1" max="1" width="36.7265625" style="90" customWidth="1"/>
    <col min="2" max="2" width="101.1796875" style="90" bestFit="1" customWidth="1"/>
    <col min="3" max="16384" width="8.7265625" style="90"/>
  </cols>
  <sheetData>
    <row r="1" spans="1:2" x14ac:dyDescent="0.35">
      <c r="A1" s="144" t="s">
        <v>0</v>
      </c>
      <c r="B1" s="144"/>
    </row>
    <row r="3" spans="1:2" x14ac:dyDescent="0.35">
      <c r="A3" s="93" t="s">
        <v>1</v>
      </c>
    </row>
    <row r="4" spans="1:2" x14ac:dyDescent="0.35">
      <c r="A4" s="93"/>
    </row>
    <row r="5" spans="1:2" ht="66" customHeight="1" x14ac:dyDescent="0.35">
      <c r="A5" s="143" t="s">
        <v>2</v>
      </c>
      <c r="B5" s="143"/>
    </row>
    <row r="6" spans="1:2" x14ac:dyDescent="0.35">
      <c r="A6" s="143" t="s">
        <v>1481</v>
      </c>
      <c r="B6" s="143"/>
    </row>
    <row r="7" spans="1:2" ht="19.5" customHeight="1" x14ac:dyDescent="0.35">
      <c r="A7" s="97"/>
      <c r="B7" s="97"/>
    </row>
    <row r="8" spans="1:2" x14ac:dyDescent="0.35">
      <c r="A8" s="93" t="s">
        <v>3</v>
      </c>
    </row>
    <row r="9" spans="1:2" x14ac:dyDescent="0.35">
      <c r="A9" s="93"/>
    </row>
    <row r="10" spans="1:2" ht="53.15" customHeight="1" x14ac:dyDescent="0.35">
      <c r="A10" s="143" t="s">
        <v>1480</v>
      </c>
      <c r="B10" s="143"/>
    </row>
    <row r="12" spans="1:2" x14ac:dyDescent="0.35">
      <c r="A12" s="16" t="s">
        <v>4</v>
      </c>
      <c r="B12" s="16" t="s">
        <v>5</v>
      </c>
    </row>
    <row r="13" spans="1:2" x14ac:dyDescent="0.35">
      <c r="A13" s="89" t="s">
        <v>6</v>
      </c>
      <c r="B13" s="89" t="s">
        <v>7</v>
      </c>
    </row>
    <row r="14" spans="1:2" x14ac:dyDescent="0.35">
      <c r="A14" s="89" t="s">
        <v>8</v>
      </c>
      <c r="B14" s="89" t="s">
        <v>9</v>
      </c>
    </row>
    <row r="15" spans="1:2" x14ac:dyDescent="0.35">
      <c r="A15" s="89" t="s">
        <v>10</v>
      </c>
      <c r="B15" s="89" t="s">
        <v>11</v>
      </c>
    </row>
    <row r="16" spans="1:2" x14ac:dyDescent="0.35">
      <c r="A16" s="89" t="s">
        <v>12</v>
      </c>
      <c r="B16" s="89" t="s">
        <v>13</v>
      </c>
    </row>
    <row r="17" spans="1:2" x14ac:dyDescent="0.35">
      <c r="A17" s="89" t="s">
        <v>14</v>
      </c>
      <c r="B17" s="89" t="s">
        <v>15</v>
      </c>
    </row>
    <row r="19" spans="1:2" x14ac:dyDescent="0.35">
      <c r="A19" s="93" t="s">
        <v>16</v>
      </c>
    </row>
    <row r="20" spans="1:2" x14ac:dyDescent="0.35">
      <c r="A20" s="93"/>
    </row>
    <row r="21" spans="1:2" ht="108.65" customHeight="1" x14ac:dyDescent="0.35">
      <c r="A21" s="143" t="s">
        <v>17</v>
      </c>
      <c r="B21" s="143"/>
    </row>
    <row r="23" spans="1:2" x14ac:dyDescent="0.35">
      <c r="A23" s="16" t="s">
        <v>18</v>
      </c>
      <c r="B23" s="16" t="s">
        <v>19</v>
      </c>
    </row>
    <row r="24" spans="1:2" x14ac:dyDescent="0.35">
      <c r="A24" s="89" t="s">
        <v>20</v>
      </c>
      <c r="B24" s="89" t="s">
        <v>21</v>
      </c>
    </row>
    <row r="25" spans="1:2" x14ac:dyDescent="0.35">
      <c r="A25" s="89" t="s">
        <v>22</v>
      </c>
      <c r="B25" s="89" t="s">
        <v>23</v>
      </c>
    </row>
    <row r="26" spans="1:2" x14ac:dyDescent="0.35">
      <c r="A26" s="89" t="s">
        <v>24</v>
      </c>
      <c r="B26" s="89" t="s">
        <v>25</v>
      </c>
    </row>
    <row r="27" spans="1:2" x14ac:dyDescent="0.35">
      <c r="A27" s="89" t="s">
        <v>26</v>
      </c>
      <c r="B27" s="89" t="s">
        <v>27</v>
      </c>
    </row>
    <row r="28" spans="1:2" ht="58" x14ac:dyDescent="0.35">
      <c r="A28" s="89" t="s">
        <v>28</v>
      </c>
      <c r="B28" s="89" t="s">
        <v>29</v>
      </c>
    </row>
    <row r="29" spans="1:2" ht="58" x14ac:dyDescent="0.35">
      <c r="A29" s="89" t="s">
        <v>30</v>
      </c>
      <c r="B29" s="89" t="s">
        <v>29</v>
      </c>
    </row>
    <row r="30" spans="1:2" ht="29" x14ac:dyDescent="0.35">
      <c r="A30" s="89" t="s">
        <v>31</v>
      </c>
      <c r="B30" s="89" t="s">
        <v>32</v>
      </c>
    </row>
    <row r="31" spans="1:2" x14ac:dyDescent="0.35">
      <c r="A31" s="89" t="s">
        <v>33</v>
      </c>
      <c r="B31" s="89" t="s">
        <v>34</v>
      </c>
    </row>
    <row r="32" spans="1:2" x14ac:dyDescent="0.35">
      <c r="A32" s="89" t="s">
        <v>35</v>
      </c>
      <c r="B32" s="89" t="s">
        <v>36</v>
      </c>
    </row>
    <row r="33" spans="1:2" ht="29" x14ac:dyDescent="0.35">
      <c r="A33" s="89" t="s">
        <v>37</v>
      </c>
      <c r="B33" s="89" t="s">
        <v>38</v>
      </c>
    </row>
    <row r="34" spans="1:2" ht="29" x14ac:dyDescent="0.35">
      <c r="A34" s="89" t="s">
        <v>39</v>
      </c>
      <c r="B34" s="89" t="s">
        <v>40</v>
      </c>
    </row>
    <row r="35" spans="1:2" x14ac:dyDescent="0.35">
      <c r="A35" s="89" t="s">
        <v>41</v>
      </c>
      <c r="B35" s="89" t="s">
        <v>42</v>
      </c>
    </row>
    <row r="36" spans="1:2" ht="43.5" x14ac:dyDescent="0.35">
      <c r="A36" s="89" t="s">
        <v>43</v>
      </c>
      <c r="B36" s="89" t="s">
        <v>44</v>
      </c>
    </row>
    <row r="37" spans="1:2" x14ac:dyDescent="0.35">
      <c r="A37" s="89" t="s">
        <v>45</v>
      </c>
      <c r="B37" s="89" t="s">
        <v>46</v>
      </c>
    </row>
    <row r="38" spans="1:2" ht="29" x14ac:dyDescent="0.35">
      <c r="A38" s="89" t="s">
        <v>47</v>
      </c>
      <c r="B38" s="89" t="s">
        <v>48</v>
      </c>
    </row>
    <row r="39" spans="1:2" x14ac:dyDescent="0.35">
      <c r="A39" s="89" t="s">
        <v>49</v>
      </c>
      <c r="B39" s="89" t="s">
        <v>50</v>
      </c>
    </row>
    <row r="40" spans="1:2" x14ac:dyDescent="0.35">
      <c r="A40" s="89" t="s">
        <v>51</v>
      </c>
      <c r="B40" s="89" t="s">
        <v>52</v>
      </c>
    </row>
    <row r="41" spans="1:2" x14ac:dyDescent="0.35">
      <c r="A41" s="89" t="s">
        <v>53</v>
      </c>
      <c r="B41" s="89" t="s">
        <v>54</v>
      </c>
    </row>
    <row r="42" spans="1:2" x14ac:dyDescent="0.35">
      <c r="A42" s="89" t="s">
        <v>55</v>
      </c>
      <c r="B42" s="89" t="s">
        <v>56</v>
      </c>
    </row>
    <row r="43" spans="1:2" x14ac:dyDescent="0.35">
      <c r="A43" s="89" t="s">
        <v>57</v>
      </c>
      <c r="B43" s="89" t="s">
        <v>58</v>
      </c>
    </row>
    <row r="44" spans="1:2" x14ac:dyDescent="0.35">
      <c r="A44" s="89" t="s">
        <v>59</v>
      </c>
      <c r="B44" s="89" t="s">
        <v>60</v>
      </c>
    </row>
    <row r="45" spans="1:2" x14ac:dyDescent="0.35">
      <c r="A45" s="89" t="s">
        <v>61</v>
      </c>
      <c r="B45" s="89" t="s">
        <v>62</v>
      </c>
    </row>
    <row r="46" spans="1:2" x14ac:dyDescent="0.35">
      <c r="A46" s="89" t="s">
        <v>63</v>
      </c>
      <c r="B46" s="89" t="s">
        <v>64</v>
      </c>
    </row>
    <row r="47" spans="1:2" x14ac:dyDescent="0.35">
      <c r="A47" s="89" t="s">
        <v>65</v>
      </c>
      <c r="B47" s="89" t="s">
        <v>66</v>
      </c>
    </row>
    <row r="50" spans="1:2" x14ac:dyDescent="0.35">
      <c r="A50" s="93" t="s">
        <v>67</v>
      </c>
    </row>
    <row r="52" spans="1:2" ht="32.5" customHeight="1" x14ac:dyDescent="0.35">
      <c r="A52" s="143" t="s">
        <v>68</v>
      </c>
      <c r="B52" s="143"/>
    </row>
    <row r="54" spans="1:2" x14ac:dyDescent="0.35">
      <c r="A54" s="16" t="s">
        <v>69</v>
      </c>
      <c r="B54" s="16" t="s">
        <v>70</v>
      </c>
    </row>
    <row r="55" spans="1:2" x14ac:dyDescent="0.35">
      <c r="A55" s="89" t="s">
        <v>71</v>
      </c>
      <c r="B55" s="89" t="s">
        <v>72</v>
      </c>
    </row>
    <row r="56" spans="1:2" x14ac:dyDescent="0.35">
      <c r="A56" s="89" t="s">
        <v>73</v>
      </c>
      <c r="B56" s="89" t="s">
        <v>74</v>
      </c>
    </row>
    <row r="57" spans="1:2" x14ac:dyDescent="0.35">
      <c r="A57" s="89" t="s">
        <v>75</v>
      </c>
      <c r="B57" s="89" t="s">
        <v>76</v>
      </c>
    </row>
    <row r="58" spans="1:2" x14ac:dyDescent="0.35">
      <c r="A58" s="89" t="s">
        <v>77</v>
      </c>
      <c r="B58" s="89" t="s">
        <v>78</v>
      </c>
    </row>
    <row r="59" spans="1:2" x14ac:dyDescent="0.35">
      <c r="A59" s="89" t="s">
        <v>79</v>
      </c>
      <c r="B59" s="89" t="s">
        <v>80</v>
      </c>
    </row>
    <row r="60" spans="1:2" x14ac:dyDescent="0.35">
      <c r="A60" s="89" t="s">
        <v>81</v>
      </c>
      <c r="B60" s="89" t="s">
        <v>82</v>
      </c>
    </row>
    <row r="61" spans="1:2" x14ac:dyDescent="0.35">
      <c r="A61" s="89" t="s">
        <v>83</v>
      </c>
      <c r="B61" s="89" t="s">
        <v>84</v>
      </c>
    </row>
    <row r="62" spans="1:2" x14ac:dyDescent="0.35">
      <c r="A62" s="89" t="s">
        <v>85</v>
      </c>
      <c r="B62" s="89" t="s">
        <v>86</v>
      </c>
    </row>
    <row r="64" spans="1:2" x14ac:dyDescent="0.35">
      <c r="A64" s="93" t="s">
        <v>87</v>
      </c>
    </row>
    <row r="66" spans="1:2" ht="14.5" customHeight="1" x14ac:dyDescent="0.35">
      <c r="A66" s="143" t="s">
        <v>88</v>
      </c>
      <c r="B66" s="143"/>
    </row>
  </sheetData>
  <sheetProtection algorithmName="SHA-512" hashValue="3+/IIkeXoO5JDOaV7StxCuKZZ26PzmTA66A1DmEctJqUPAHERn544bY7PuH9I7QxTR2WMytY0b3RBoSy6YBnMg==" saltValue="f01UZKWGb+4NBLCAIrEs3g==" spinCount="100000" sheet="1" objects="1" scenarios="1"/>
  <mergeCells count="7">
    <mergeCell ref="A10:B10"/>
    <mergeCell ref="A21:B21"/>
    <mergeCell ref="A52:B52"/>
    <mergeCell ref="A66:B66"/>
    <mergeCell ref="A1:B1"/>
    <mergeCell ref="A5:B5"/>
    <mergeCell ref="A6:B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0B7D-EB73-41ED-B5D0-D33C3BC154FD}">
  <sheetPr codeName="Sheet38">
    <tabColor theme="9" tint="0.79998168889431442"/>
  </sheetPr>
  <dimension ref="A1:E310"/>
  <sheetViews>
    <sheetView topLeftCell="A285" zoomScale="75" zoomScaleNormal="75" workbookViewId="0">
      <selection activeCell="O33" sqref="O33"/>
    </sheetView>
  </sheetViews>
  <sheetFormatPr defaultColWidth="8.7265625" defaultRowHeight="14.5" x14ac:dyDescent="0.35"/>
  <cols>
    <col min="1" max="1" width="9.81640625" style="4" bestFit="1" customWidth="1"/>
    <col min="2" max="2" width="33" style="4" customWidth="1"/>
    <col min="3" max="3" width="85.7265625" style="4" bestFit="1" customWidth="1"/>
    <col min="4" max="4" width="96.81640625" style="4" bestFit="1" customWidth="1"/>
    <col min="5" max="5" width="87.26953125" style="4" bestFit="1" customWidth="1"/>
    <col min="6" max="16384" width="8.7265625" style="4"/>
  </cols>
  <sheetData>
    <row r="1" spans="1:5" ht="14.15" customHeight="1" x14ac:dyDescent="0.35">
      <c r="A1" s="15" t="s">
        <v>73</v>
      </c>
      <c r="B1" s="15" t="s">
        <v>71</v>
      </c>
      <c r="C1" s="32" t="s">
        <v>1053</v>
      </c>
      <c r="D1" s="32" t="s">
        <v>1054</v>
      </c>
      <c r="E1" s="32" t="s">
        <v>1055</v>
      </c>
    </row>
    <row r="2" spans="1:5" x14ac:dyDescent="0.35">
      <c r="A2" s="17" t="s">
        <v>199</v>
      </c>
      <c r="B2" s="17" t="s">
        <v>200</v>
      </c>
      <c r="C2" s="33">
        <f>IFERROR(INDEX('Journey_time-new_boundaries_2'!C:C,MATCH($A2,'Journey_time-new_boundaries_2'!$A:$A,0)),
INDEX('Journey_time-inputs_1'!D:D,MATCH($A2,'Journey_time-inputs_1'!$A:$A,0)))</f>
        <v>17.978842512218101</v>
      </c>
      <c r="D2" s="33">
        <f>IFERROR(INDEX('Journey_time-new_boundaries_2'!D:D,MATCH($A2,'Journey_time-new_boundaries_2'!$A:$A,0)),
INDEX('Journey_time-inputs_1'!E:E,MATCH($A2,'Journey_time-inputs_1'!$A:$A,0)))</f>
        <v>33.254315370755201</v>
      </c>
      <c r="E2" s="33">
        <f>IFERROR(INDEX('Journey_time-new_boundaries_2'!E:E,MATCH($A2,'Journey_time-new_boundaries_2'!$A:$A,0)),
INDEX('Journey_time-inputs_1'!F:F,MATCH($A2,'Journey_time-inputs_1'!$A:$A,0)))</f>
        <v>29.0627492616564</v>
      </c>
    </row>
    <row r="3" spans="1:5" x14ac:dyDescent="0.35">
      <c r="A3" s="17" t="s">
        <v>201</v>
      </c>
      <c r="B3" s="17" t="s">
        <v>202</v>
      </c>
      <c r="C3" s="33">
        <f>IFERROR(INDEX('Journey_time-new_boundaries_2'!C:C,MATCH($A3,'Journey_time-new_boundaries_2'!$A:$A,0)),
INDEX('Journey_time-inputs_1'!D:D,MATCH($A3,'Journey_time-inputs_1'!$A:$A,0)))</f>
        <v>38.663428748165202</v>
      </c>
      <c r="D3" s="33">
        <f>IFERROR(INDEX('Journey_time-new_boundaries_2'!D:D,MATCH($A3,'Journey_time-new_boundaries_2'!$A:$A,0)),
INDEX('Journey_time-inputs_1'!E:E,MATCH($A3,'Journey_time-inputs_1'!$A:$A,0)))</f>
        <v>81.758568015423407</v>
      </c>
      <c r="E3" s="33">
        <f>IFERROR(INDEX('Journey_time-new_boundaries_2'!E:E,MATCH($A3,'Journey_time-new_boundaries_2'!$A:$A,0)),
INDEX('Journey_time-inputs_1'!F:F,MATCH($A3,'Journey_time-inputs_1'!$A:$A,0)))</f>
        <v>104.166029896504</v>
      </c>
    </row>
    <row r="4" spans="1:5" x14ac:dyDescent="0.35">
      <c r="A4" s="17" t="s">
        <v>203</v>
      </c>
      <c r="B4" s="17" t="s">
        <v>204</v>
      </c>
      <c r="C4" s="33">
        <f>IFERROR(INDEX('Journey_time-new_boundaries_2'!C:C,MATCH($A4,'Journey_time-new_boundaries_2'!$A:$A,0)),
INDEX('Journey_time-inputs_1'!D:D,MATCH($A4,'Journey_time-inputs_1'!$A:$A,0)))</f>
        <v>22.401531386103599</v>
      </c>
      <c r="D4" s="33">
        <f>IFERROR(INDEX('Journey_time-new_boundaries_2'!D:D,MATCH($A4,'Journey_time-new_boundaries_2'!$A:$A,0)),
INDEX('Journey_time-inputs_1'!E:E,MATCH($A4,'Journey_time-inputs_1'!$A:$A,0)))</f>
        <v>43.198474695565999</v>
      </c>
      <c r="E4" s="33">
        <f>IFERROR(INDEX('Journey_time-new_boundaries_2'!E:E,MATCH($A4,'Journey_time-new_boundaries_2'!$A:$A,0)),
INDEX('Journey_time-inputs_1'!F:F,MATCH($A4,'Journey_time-inputs_1'!$A:$A,0)))</f>
        <v>48.748630070955102</v>
      </c>
    </row>
    <row r="5" spans="1:5" x14ac:dyDescent="0.35">
      <c r="A5" s="17" t="s">
        <v>209</v>
      </c>
      <c r="B5" s="17" t="s">
        <v>210</v>
      </c>
      <c r="C5" s="33">
        <f>IFERROR(INDEX('Journey_time-new_boundaries_2'!C:C,MATCH($A5,'Journey_time-new_boundaries_2'!$A:$A,0)),
INDEX('Journey_time-inputs_1'!D:D,MATCH($A5,'Journey_time-inputs_1'!$A:$A,0)))</f>
        <v>23.689281372798501</v>
      </c>
      <c r="D5" s="33">
        <f>IFERROR(INDEX('Journey_time-new_boundaries_2'!D:D,MATCH($A5,'Journey_time-new_boundaries_2'!$A:$A,0)),
INDEX('Journey_time-inputs_1'!E:E,MATCH($A5,'Journey_time-inputs_1'!$A:$A,0)))</f>
        <v>42.870373671561502</v>
      </c>
      <c r="E5" s="33">
        <f>IFERROR(INDEX('Journey_time-new_boundaries_2'!E:E,MATCH($A5,'Journey_time-new_boundaries_2'!$A:$A,0)),
INDEX('Journey_time-inputs_1'!F:F,MATCH($A5,'Journey_time-inputs_1'!$A:$A,0)))</f>
        <v>48.527246627682999</v>
      </c>
    </row>
    <row r="6" spans="1:5" x14ac:dyDescent="0.35">
      <c r="A6" s="17" t="s">
        <v>211</v>
      </c>
      <c r="B6" s="17" t="s">
        <v>212</v>
      </c>
      <c r="C6" s="33">
        <f>IFERROR(INDEX('Journey_time-new_boundaries_2'!C:C,MATCH($A6,'Journey_time-new_boundaries_2'!$A:$A,0)),
INDEX('Journey_time-inputs_1'!D:D,MATCH($A6,'Journey_time-inputs_1'!$A:$A,0)))</f>
        <v>11.891363375597599</v>
      </c>
      <c r="D6" s="33">
        <f>IFERROR(INDEX('Journey_time-new_boundaries_2'!D:D,MATCH($A6,'Journey_time-new_boundaries_2'!$A:$A,0)),
INDEX('Journey_time-inputs_1'!E:E,MATCH($A6,'Journey_time-inputs_1'!$A:$A,0)))</f>
        <v>25.0813592161084</v>
      </c>
      <c r="E6" s="33">
        <f>IFERROR(INDEX('Journey_time-new_boundaries_2'!E:E,MATCH($A6,'Journey_time-new_boundaries_2'!$A:$A,0)),
INDEX('Journey_time-inputs_1'!F:F,MATCH($A6,'Journey_time-inputs_1'!$A:$A,0)))</f>
        <v>20.680613190379098</v>
      </c>
    </row>
    <row r="7" spans="1:5" x14ac:dyDescent="0.35">
      <c r="A7" s="17" t="s">
        <v>213</v>
      </c>
      <c r="B7" s="17" t="s">
        <v>214</v>
      </c>
      <c r="C7" s="33">
        <f>IFERROR(INDEX('Journey_time-new_boundaries_2'!C:C,MATCH($A7,'Journey_time-new_boundaries_2'!$A:$A,0)),
INDEX('Journey_time-inputs_1'!D:D,MATCH($A7,'Journey_time-inputs_1'!$A:$A,0)))</f>
        <v>15.739921734667201</v>
      </c>
      <c r="D7" s="33">
        <f>IFERROR(INDEX('Journey_time-new_boundaries_2'!D:D,MATCH($A7,'Journey_time-new_boundaries_2'!$A:$A,0)),
INDEX('Journey_time-inputs_1'!E:E,MATCH($A7,'Journey_time-inputs_1'!$A:$A,0)))</f>
        <v>29.207294448266602</v>
      </c>
      <c r="E7" s="33">
        <f>IFERROR(INDEX('Journey_time-new_boundaries_2'!E:E,MATCH($A7,'Journey_time-new_boundaries_2'!$A:$A,0)),
INDEX('Journey_time-inputs_1'!F:F,MATCH($A7,'Journey_time-inputs_1'!$A:$A,0)))</f>
        <v>28.573322734322701</v>
      </c>
    </row>
    <row r="8" spans="1:5" x14ac:dyDescent="0.35">
      <c r="A8" s="17" t="s">
        <v>215</v>
      </c>
      <c r="B8" s="17" t="s">
        <v>216</v>
      </c>
      <c r="C8" s="33">
        <f>IFERROR(INDEX('Journey_time-new_boundaries_2'!C:C,MATCH($A8,'Journey_time-new_boundaries_2'!$A:$A,0)),
INDEX('Journey_time-inputs_1'!D:D,MATCH($A8,'Journey_time-inputs_1'!$A:$A,0)))</f>
        <v>29.219083630551602</v>
      </c>
      <c r="D8" s="33">
        <f>IFERROR(INDEX('Journey_time-new_boundaries_2'!D:D,MATCH($A8,'Journey_time-new_boundaries_2'!$A:$A,0)),
INDEX('Journey_time-inputs_1'!E:E,MATCH($A8,'Journey_time-inputs_1'!$A:$A,0)))</f>
        <v>54.187762298583998</v>
      </c>
      <c r="E8" s="33">
        <f>IFERROR(INDEX('Journey_time-new_boundaries_2'!E:E,MATCH($A8,'Journey_time-new_boundaries_2'!$A:$A,0)),
INDEX('Journey_time-inputs_1'!F:F,MATCH($A8,'Journey_time-inputs_1'!$A:$A,0)))</f>
        <v>64.7410993549681</v>
      </c>
    </row>
    <row r="9" spans="1:5" x14ac:dyDescent="0.35">
      <c r="A9" s="17" t="s">
        <v>217</v>
      </c>
      <c r="B9" s="17" t="s">
        <v>218</v>
      </c>
      <c r="C9" s="33">
        <f>IFERROR(INDEX('Journey_time-new_boundaries_2'!C:C,MATCH($A9,'Journey_time-new_boundaries_2'!$A:$A,0)),
INDEX('Journey_time-inputs_1'!D:D,MATCH($A9,'Journey_time-inputs_1'!$A:$A,0)))</f>
        <v>12.4545850220051</v>
      </c>
      <c r="D9" s="33">
        <f>IFERROR(INDEX('Journey_time-new_boundaries_2'!D:D,MATCH($A9,'Journey_time-new_boundaries_2'!$A:$A,0)),
INDEX('Journey_time-inputs_1'!E:E,MATCH($A9,'Journey_time-inputs_1'!$A:$A,0)))</f>
        <v>23.884422392537299</v>
      </c>
      <c r="E9" s="33">
        <f>IFERROR(INDEX('Journey_time-new_boundaries_2'!E:E,MATCH($A9,'Journey_time-new_boundaries_2'!$A:$A,0)),
INDEX('Journey_time-inputs_1'!F:F,MATCH($A9,'Journey_time-inputs_1'!$A:$A,0)))</f>
        <v>16.684623257857201</v>
      </c>
    </row>
    <row r="10" spans="1:5" x14ac:dyDescent="0.35">
      <c r="A10" s="17" t="s">
        <v>219</v>
      </c>
      <c r="B10" s="17" t="s">
        <v>220</v>
      </c>
      <c r="C10" s="33">
        <f>IFERROR(INDEX('Journey_time-new_boundaries_2'!C:C,MATCH($A10,'Journey_time-new_boundaries_2'!$A:$A,0)),
INDEX('Journey_time-inputs_1'!D:D,MATCH($A10,'Journey_time-inputs_1'!$A:$A,0)))</f>
        <v>21.4147498833496</v>
      </c>
      <c r="D10" s="33">
        <f>IFERROR(INDEX('Journey_time-new_boundaries_2'!D:D,MATCH($A10,'Journey_time-new_boundaries_2'!$A:$A,0)),
INDEX('Journey_time-inputs_1'!E:E,MATCH($A10,'Journey_time-inputs_1'!$A:$A,0)))</f>
        <v>33.004478819054803</v>
      </c>
      <c r="E10" s="33">
        <f>IFERROR(INDEX('Journey_time-new_boundaries_2'!E:E,MATCH($A10,'Journey_time-new_boundaries_2'!$A:$A,0)),
INDEX('Journey_time-inputs_1'!F:F,MATCH($A10,'Journey_time-inputs_1'!$A:$A,0)))</f>
        <v>31.0292160353229</v>
      </c>
    </row>
    <row r="11" spans="1:5" x14ac:dyDescent="0.35">
      <c r="A11" s="17" t="s">
        <v>221</v>
      </c>
      <c r="B11" s="17" t="s">
        <v>222</v>
      </c>
      <c r="C11" s="33">
        <f>IFERROR(INDEX('Journey_time-new_boundaries_2'!C:C,MATCH($A11,'Journey_time-new_boundaries_2'!$A:$A,0)),
INDEX('Journey_time-inputs_1'!D:D,MATCH($A11,'Journey_time-inputs_1'!$A:$A,0)))</f>
        <v>13.6888933926561</v>
      </c>
      <c r="D11" s="33">
        <f>IFERROR(INDEX('Journey_time-new_boundaries_2'!D:D,MATCH($A11,'Journey_time-new_boundaries_2'!$A:$A,0)),
INDEX('Journey_time-inputs_1'!E:E,MATCH($A11,'Journey_time-inputs_1'!$A:$A,0)))</f>
        <v>30.2401351721489</v>
      </c>
      <c r="E11" s="33">
        <f>IFERROR(INDEX('Journey_time-new_boundaries_2'!E:E,MATCH($A11,'Journey_time-new_boundaries_2'!$A:$A,0)),
INDEX('Journey_time-inputs_1'!F:F,MATCH($A11,'Journey_time-inputs_1'!$A:$A,0)))</f>
        <v>24.3075441318942</v>
      </c>
    </row>
    <row r="12" spans="1:5" x14ac:dyDescent="0.35">
      <c r="A12" s="17" t="s">
        <v>223</v>
      </c>
      <c r="B12" s="17" t="s">
        <v>224</v>
      </c>
      <c r="C12" s="33">
        <f>IFERROR(INDEX('Journey_time-new_boundaries_2'!C:C,MATCH($A12,'Journey_time-new_boundaries_2'!$A:$A,0)),
INDEX('Journey_time-inputs_1'!D:D,MATCH($A12,'Journey_time-inputs_1'!$A:$A,0)))</f>
        <v>12.7046852520741</v>
      </c>
      <c r="D12" s="33">
        <f>IFERROR(INDEX('Journey_time-new_boundaries_2'!D:D,MATCH($A12,'Journey_time-new_boundaries_2'!$A:$A,0)),
INDEX('Journey_time-inputs_1'!E:E,MATCH($A12,'Journey_time-inputs_1'!$A:$A,0)))</f>
        <v>23.751727800402399</v>
      </c>
      <c r="E12" s="33">
        <f>IFERROR(INDEX('Journey_time-new_boundaries_2'!E:E,MATCH($A12,'Journey_time-new_boundaries_2'!$A:$A,0)),
INDEX('Journey_time-inputs_1'!F:F,MATCH($A12,'Journey_time-inputs_1'!$A:$A,0)))</f>
        <v>19.590829817011201</v>
      </c>
    </row>
    <row r="13" spans="1:5" x14ac:dyDescent="0.35">
      <c r="A13" s="17" t="s">
        <v>225</v>
      </c>
      <c r="B13" s="17" t="s">
        <v>226</v>
      </c>
      <c r="C13" s="33">
        <f>IFERROR(INDEX('Journey_time-new_boundaries_2'!C:C,MATCH($A13,'Journey_time-new_boundaries_2'!$A:$A,0)),
INDEX('Journey_time-inputs_1'!D:D,MATCH($A13,'Journey_time-inputs_1'!$A:$A,0)))</f>
        <v>12.2889770447128</v>
      </c>
      <c r="D13" s="33">
        <f>IFERROR(INDEX('Journey_time-new_boundaries_2'!D:D,MATCH($A13,'Journey_time-new_boundaries_2'!$A:$A,0)),
INDEX('Journey_time-inputs_1'!E:E,MATCH($A13,'Journey_time-inputs_1'!$A:$A,0)))</f>
        <v>23.652646906126499</v>
      </c>
      <c r="E13" s="33">
        <f>IFERROR(INDEX('Journey_time-new_boundaries_2'!E:E,MATCH($A13,'Journey_time-new_boundaries_2'!$A:$A,0)),
INDEX('Journey_time-inputs_1'!F:F,MATCH($A13,'Journey_time-inputs_1'!$A:$A,0)))</f>
        <v>20.526826921342401</v>
      </c>
    </row>
    <row r="14" spans="1:5" x14ac:dyDescent="0.35">
      <c r="A14" s="17" t="s">
        <v>227</v>
      </c>
      <c r="B14" s="17" t="s">
        <v>228</v>
      </c>
      <c r="C14" s="33">
        <f>IFERROR(INDEX('Journey_time-new_boundaries_2'!C:C,MATCH($A14,'Journey_time-new_boundaries_2'!$A:$A,0)),
INDEX('Journey_time-inputs_1'!D:D,MATCH($A14,'Journey_time-inputs_1'!$A:$A,0)))</f>
        <v>12.5957601380321</v>
      </c>
      <c r="D14" s="33">
        <f>IFERROR(INDEX('Journey_time-new_boundaries_2'!D:D,MATCH($A14,'Journey_time-new_boundaries_2'!$A:$A,0)),
INDEX('Journey_time-inputs_1'!E:E,MATCH($A14,'Journey_time-inputs_1'!$A:$A,0)))</f>
        <v>27.42277829775</v>
      </c>
      <c r="E14" s="33">
        <f>IFERROR(INDEX('Journey_time-new_boundaries_2'!E:E,MATCH($A14,'Journey_time-new_boundaries_2'!$A:$A,0)),
INDEX('Journey_time-inputs_1'!F:F,MATCH($A14,'Journey_time-inputs_1'!$A:$A,0)))</f>
        <v>21.165851549338502</v>
      </c>
    </row>
    <row r="15" spans="1:5" x14ac:dyDescent="0.35">
      <c r="A15" s="17" t="s">
        <v>229</v>
      </c>
      <c r="B15" s="17" t="s">
        <v>230</v>
      </c>
      <c r="C15" s="33">
        <f>IFERROR(INDEX('Journey_time-new_boundaries_2'!C:C,MATCH($A15,'Journey_time-new_boundaries_2'!$A:$A,0)),
INDEX('Journey_time-inputs_1'!D:D,MATCH($A15,'Journey_time-inputs_1'!$A:$A,0)))</f>
        <v>19.3091839688181</v>
      </c>
      <c r="D15" s="33">
        <f>IFERROR(INDEX('Journey_time-new_boundaries_2'!D:D,MATCH($A15,'Journey_time-new_boundaries_2'!$A:$A,0)),
INDEX('Journey_time-inputs_1'!E:E,MATCH($A15,'Journey_time-inputs_1'!$A:$A,0)))</f>
        <v>39.203670133853898</v>
      </c>
      <c r="E15" s="33">
        <f>IFERROR(INDEX('Journey_time-new_boundaries_2'!E:E,MATCH($A15,'Journey_time-new_boundaries_2'!$A:$A,0)),
INDEX('Journey_time-inputs_1'!F:F,MATCH($A15,'Journey_time-inputs_1'!$A:$A,0)))</f>
        <v>43.005712587012397</v>
      </c>
    </row>
    <row r="16" spans="1:5" x14ac:dyDescent="0.35">
      <c r="A16" s="17" t="s">
        <v>231</v>
      </c>
      <c r="B16" s="17" t="s">
        <v>232</v>
      </c>
      <c r="C16" s="33">
        <f>IFERROR(INDEX('Journey_time-new_boundaries_2'!C:C,MATCH($A16,'Journey_time-new_boundaries_2'!$A:$A,0)),
INDEX('Journey_time-inputs_1'!D:D,MATCH($A16,'Journey_time-inputs_1'!$A:$A,0)))</f>
        <v>16.357424591493398</v>
      </c>
      <c r="D16" s="33">
        <f>IFERROR(INDEX('Journey_time-new_boundaries_2'!D:D,MATCH($A16,'Journey_time-new_boundaries_2'!$A:$A,0)),
INDEX('Journey_time-inputs_1'!E:E,MATCH($A16,'Journey_time-inputs_1'!$A:$A,0)))</f>
        <v>31.742517780047301</v>
      </c>
      <c r="E16" s="33">
        <f>IFERROR(INDEX('Journey_time-new_boundaries_2'!E:E,MATCH($A16,'Journey_time-new_boundaries_2'!$A:$A,0)),
INDEX('Journey_time-inputs_1'!F:F,MATCH($A16,'Journey_time-inputs_1'!$A:$A,0)))</f>
        <v>28.981348348127</v>
      </c>
    </row>
    <row r="17" spans="1:5" x14ac:dyDescent="0.35">
      <c r="A17" s="17" t="s">
        <v>233</v>
      </c>
      <c r="B17" s="17" t="s">
        <v>234</v>
      </c>
      <c r="C17" s="33">
        <f>IFERROR(INDEX('Journey_time-new_boundaries_2'!C:C,MATCH($A17,'Journey_time-new_boundaries_2'!$A:$A,0)),
INDEX('Journey_time-inputs_1'!D:D,MATCH($A17,'Journey_time-inputs_1'!$A:$A,0)))</f>
        <v>14.3816655474394</v>
      </c>
      <c r="D17" s="33">
        <f>IFERROR(INDEX('Journey_time-new_boundaries_2'!D:D,MATCH($A17,'Journey_time-new_boundaries_2'!$A:$A,0)),
INDEX('Journey_time-inputs_1'!E:E,MATCH($A17,'Journey_time-inputs_1'!$A:$A,0)))</f>
        <v>30.574034732098799</v>
      </c>
      <c r="E17" s="33">
        <f>IFERROR(INDEX('Journey_time-new_boundaries_2'!E:E,MATCH($A17,'Journey_time-new_boundaries_2'!$A:$A,0)),
INDEX('Journey_time-inputs_1'!F:F,MATCH($A17,'Journey_time-inputs_1'!$A:$A,0)))</f>
        <v>23.0135831773799</v>
      </c>
    </row>
    <row r="18" spans="1:5" x14ac:dyDescent="0.35">
      <c r="A18" s="17" t="s">
        <v>235</v>
      </c>
      <c r="B18" s="17" t="s">
        <v>236</v>
      </c>
      <c r="C18" s="33">
        <f>IFERROR(INDEX('Journey_time-new_boundaries_2'!C:C,MATCH($A18,'Journey_time-new_boundaries_2'!$A:$A,0)),
INDEX('Journey_time-inputs_1'!D:D,MATCH($A18,'Journey_time-inputs_1'!$A:$A,0)))</f>
        <v>16.474677092054201</v>
      </c>
      <c r="D18" s="33">
        <f>IFERROR(INDEX('Journey_time-new_boundaries_2'!D:D,MATCH($A18,'Journey_time-new_boundaries_2'!$A:$A,0)),
INDEX('Journey_time-inputs_1'!E:E,MATCH($A18,'Journey_time-inputs_1'!$A:$A,0)))</f>
        <v>37.547367811859097</v>
      </c>
      <c r="E18" s="33">
        <f>IFERROR(INDEX('Journey_time-new_boundaries_2'!E:E,MATCH($A18,'Journey_time-new_boundaries_2'!$A:$A,0)),
INDEX('Journey_time-inputs_1'!F:F,MATCH($A18,'Journey_time-inputs_1'!$A:$A,0)))</f>
        <v>27.115534020158201</v>
      </c>
    </row>
    <row r="19" spans="1:5" x14ac:dyDescent="0.35">
      <c r="A19" s="17" t="s">
        <v>237</v>
      </c>
      <c r="B19" s="17" t="s">
        <v>238</v>
      </c>
      <c r="C19" s="33">
        <f>IFERROR(INDEX('Journey_time-new_boundaries_2'!C:C,MATCH($A19,'Journey_time-new_boundaries_2'!$A:$A,0)),
INDEX('Journey_time-inputs_1'!D:D,MATCH($A19,'Journey_time-inputs_1'!$A:$A,0)))</f>
        <v>11.570671520863799</v>
      </c>
      <c r="D19" s="33">
        <f>IFERROR(INDEX('Journey_time-new_boundaries_2'!D:D,MATCH($A19,'Journey_time-new_boundaries_2'!$A:$A,0)),
INDEX('Journey_time-inputs_1'!E:E,MATCH($A19,'Journey_time-inputs_1'!$A:$A,0)))</f>
        <v>22.146591235864999</v>
      </c>
      <c r="E19" s="33">
        <f>IFERROR(INDEX('Journey_time-new_boundaries_2'!E:E,MATCH($A19,'Journey_time-new_boundaries_2'!$A:$A,0)),
INDEX('Journey_time-inputs_1'!F:F,MATCH($A19,'Journey_time-inputs_1'!$A:$A,0)))</f>
        <v>16.640798605805799</v>
      </c>
    </row>
    <row r="20" spans="1:5" x14ac:dyDescent="0.35">
      <c r="A20" s="17" t="s">
        <v>239</v>
      </c>
      <c r="B20" s="17" t="s">
        <v>240</v>
      </c>
      <c r="C20" s="33">
        <f>IFERROR(INDEX('Journey_time-new_boundaries_2'!C:C,MATCH($A20,'Journey_time-new_boundaries_2'!$A:$A,0)),
INDEX('Journey_time-inputs_1'!D:D,MATCH($A20,'Journey_time-inputs_1'!$A:$A,0)))</f>
        <v>11.746109224029199</v>
      </c>
      <c r="D20" s="33">
        <f>IFERROR(INDEX('Journey_time-new_boundaries_2'!D:D,MATCH($A20,'Journey_time-new_boundaries_2'!$A:$A,0)),
INDEX('Journey_time-inputs_1'!E:E,MATCH($A20,'Journey_time-inputs_1'!$A:$A,0)))</f>
        <v>28.489475633543599</v>
      </c>
      <c r="E20" s="33">
        <f>IFERROR(INDEX('Journey_time-new_boundaries_2'!E:E,MATCH($A20,'Journey_time-new_boundaries_2'!$A:$A,0)),
INDEX('Journey_time-inputs_1'!F:F,MATCH($A20,'Journey_time-inputs_1'!$A:$A,0)))</f>
        <v>17.528052096125201</v>
      </c>
    </row>
    <row r="21" spans="1:5" x14ac:dyDescent="0.35">
      <c r="A21" s="17" t="s">
        <v>241</v>
      </c>
      <c r="B21" s="17" t="s">
        <v>242</v>
      </c>
      <c r="C21" s="33">
        <f>IFERROR(INDEX('Journey_time-new_boundaries_2'!C:C,MATCH($A21,'Journey_time-new_boundaries_2'!$A:$A,0)),
INDEX('Journey_time-inputs_1'!D:D,MATCH($A21,'Journey_time-inputs_1'!$A:$A,0)))</f>
        <v>14.1514699102749</v>
      </c>
      <c r="D21" s="33">
        <f>IFERROR(INDEX('Journey_time-new_boundaries_2'!D:D,MATCH($A21,'Journey_time-new_boundaries_2'!$A:$A,0)),
INDEX('Journey_time-inputs_1'!E:E,MATCH($A21,'Journey_time-inputs_1'!$A:$A,0)))</f>
        <v>31.725160001060299</v>
      </c>
      <c r="E21" s="33">
        <f>IFERROR(INDEX('Journey_time-new_boundaries_2'!E:E,MATCH($A21,'Journey_time-new_boundaries_2'!$A:$A,0)),
INDEX('Journey_time-inputs_1'!F:F,MATCH($A21,'Journey_time-inputs_1'!$A:$A,0)))</f>
        <v>21.4610443759126</v>
      </c>
    </row>
    <row r="22" spans="1:5" x14ac:dyDescent="0.35">
      <c r="A22" s="17" t="s">
        <v>243</v>
      </c>
      <c r="B22" s="17" t="s">
        <v>244</v>
      </c>
      <c r="C22" s="33">
        <f>IFERROR(INDEX('Journey_time-new_boundaries_2'!C:C,MATCH($A22,'Journey_time-new_boundaries_2'!$A:$A,0)),
INDEX('Journey_time-inputs_1'!D:D,MATCH($A22,'Journey_time-inputs_1'!$A:$A,0)))</f>
        <v>13.3033772782738</v>
      </c>
      <c r="D22" s="33">
        <f>IFERROR(INDEX('Journey_time-new_boundaries_2'!D:D,MATCH($A22,'Journey_time-new_boundaries_2'!$A:$A,0)),
INDEX('Journey_time-inputs_1'!E:E,MATCH($A22,'Journey_time-inputs_1'!$A:$A,0)))</f>
        <v>35.174721038939502</v>
      </c>
      <c r="E22" s="33">
        <f>IFERROR(INDEX('Journey_time-new_boundaries_2'!E:E,MATCH($A22,'Journey_time-new_boundaries_2'!$A:$A,0)),
INDEX('Journey_time-inputs_1'!F:F,MATCH($A22,'Journey_time-inputs_1'!$A:$A,0)))</f>
        <v>19.812431977651901</v>
      </c>
    </row>
    <row r="23" spans="1:5" x14ac:dyDescent="0.35">
      <c r="A23" s="17" t="s">
        <v>247</v>
      </c>
      <c r="B23" s="17" t="s">
        <v>248</v>
      </c>
      <c r="C23" s="33">
        <f>IFERROR(INDEX('Journey_time-new_boundaries_2'!C:C,MATCH($A23,'Journey_time-new_boundaries_2'!$A:$A,0)),
INDEX('Journey_time-inputs_1'!D:D,MATCH($A23,'Journey_time-inputs_1'!$A:$A,0)))</f>
        <v>18.519187851885601</v>
      </c>
      <c r="D23" s="33">
        <f>IFERROR(INDEX('Journey_time-new_boundaries_2'!D:D,MATCH($A23,'Journey_time-new_boundaries_2'!$A:$A,0)),
INDEX('Journey_time-inputs_1'!E:E,MATCH($A23,'Journey_time-inputs_1'!$A:$A,0)))</f>
        <v>41.270059579382597</v>
      </c>
      <c r="E23" s="33">
        <f>IFERROR(INDEX('Journey_time-new_boundaries_2'!E:E,MATCH($A23,'Journey_time-new_boundaries_2'!$A:$A,0)),
INDEX('Journey_time-inputs_1'!F:F,MATCH($A23,'Journey_time-inputs_1'!$A:$A,0)))</f>
        <v>37.7538903667472</v>
      </c>
    </row>
    <row r="24" spans="1:5" x14ac:dyDescent="0.35">
      <c r="A24" s="17" t="s">
        <v>249</v>
      </c>
      <c r="B24" s="17" t="s">
        <v>250</v>
      </c>
      <c r="C24" s="33">
        <f>IFERROR(INDEX('Journey_time-new_boundaries_2'!C:C,MATCH($A24,'Journey_time-new_boundaries_2'!$A:$A,0)),
INDEX('Journey_time-inputs_1'!D:D,MATCH($A24,'Journey_time-inputs_1'!$A:$A,0)))</f>
        <v>11.674649666830399</v>
      </c>
      <c r="D24" s="33">
        <f>IFERROR(INDEX('Journey_time-new_boundaries_2'!D:D,MATCH($A24,'Journey_time-new_boundaries_2'!$A:$A,0)),
INDEX('Journey_time-inputs_1'!E:E,MATCH($A24,'Journey_time-inputs_1'!$A:$A,0)))</f>
        <v>21.1461600188265</v>
      </c>
      <c r="E24" s="33">
        <f>IFERROR(INDEX('Journey_time-new_boundaries_2'!E:E,MATCH($A24,'Journey_time-new_boundaries_2'!$A:$A,0)),
INDEX('Journey_time-inputs_1'!F:F,MATCH($A24,'Journey_time-inputs_1'!$A:$A,0)))</f>
        <v>16.392010524817501</v>
      </c>
    </row>
    <row r="25" spans="1:5" x14ac:dyDescent="0.35">
      <c r="A25" s="17" t="s">
        <v>251</v>
      </c>
      <c r="B25" s="17" t="s">
        <v>252</v>
      </c>
      <c r="C25" s="33">
        <f>IFERROR(INDEX('Journey_time-new_boundaries_2'!C:C,MATCH($A25,'Journey_time-new_boundaries_2'!$A:$A,0)),
INDEX('Journey_time-inputs_1'!D:D,MATCH($A25,'Journey_time-inputs_1'!$A:$A,0)))</f>
        <v>31.134183576386199</v>
      </c>
      <c r="D25" s="33">
        <f>IFERROR(INDEX('Journey_time-new_boundaries_2'!D:D,MATCH($A25,'Journey_time-new_boundaries_2'!$A:$A,0)),
INDEX('Journey_time-inputs_1'!E:E,MATCH($A25,'Journey_time-inputs_1'!$A:$A,0)))</f>
        <v>60.470650114242702</v>
      </c>
      <c r="E25" s="33">
        <f>IFERROR(INDEX('Journey_time-new_boundaries_2'!E:E,MATCH($A25,'Journey_time-new_boundaries_2'!$A:$A,0)),
INDEX('Journey_time-inputs_1'!F:F,MATCH($A25,'Journey_time-inputs_1'!$A:$A,0)))</f>
        <v>88.267892905388905</v>
      </c>
    </row>
    <row r="26" spans="1:5" x14ac:dyDescent="0.35">
      <c r="A26" s="17" t="s">
        <v>253</v>
      </c>
      <c r="B26" s="17" t="s">
        <v>254</v>
      </c>
      <c r="C26" s="33">
        <f>IFERROR(INDEX('Journey_time-new_boundaries_2'!C:C,MATCH($A26,'Journey_time-new_boundaries_2'!$A:$A,0)),
INDEX('Journey_time-inputs_1'!D:D,MATCH($A26,'Journey_time-inputs_1'!$A:$A,0)))</f>
        <v>11.711865958301445</v>
      </c>
      <c r="D26" s="33">
        <f>IFERROR(INDEX('Journey_time-new_boundaries_2'!D:D,MATCH($A26,'Journey_time-new_boundaries_2'!$A:$A,0)),
INDEX('Journey_time-inputs_1'!E:E,MATCH($A26,'Journey_time-inputs_1'!$A:$A,0)))</f>
        <v>23.495502811086347</v>
      </c>
      <c r="E26" s="33">
        <f>IFERROR(INDEX('Journey_time-new_boundaries_2'!E:E,MATCH($A26,'Journey_time-new_boundaries_2'!$A:$A,0)),
INDEX('Journey_time-inputs_1'!F:F,MATCH($A26,'Journey_time-inputs_1'!$A:$A,0)))</f>
        <v>17.465015166611948</v>
      </c>
    </row>
    <row r="27" spans="1:5" x14ac:dyDescent="0.35">
      <c r="A27" s="17" t="s">
        <v>255</v>
      </c>
      <c r="B27" s="17" t="s">
        <v>256</v>
      </c>
      <c r="C27" s="33">
        <f>IFERROR(INDEX('Journey_time-new_boundaries_2'!C:C,MATCH($A27,'Journey_time-new_boundaries_2'!$A:$A,0)),
INDEX('Journey_time-inputs_1'!D:D,MATCH($A27,'Journey_time-inputs_1'!$A:$A,0)))</f>
        <v>10.0003998658139</v>
      </c>
      <c r="D27" s="33">
        <f>IFERROR(INDEX('Journey_time-new_boundaries_2'!D:D,MATCH($A27,'Journey_time-new_boundaries_2'!$A:$A,0)),
INDEX('Journey_time-inputs_1'!E:E,MATCH($A27,'Journey_time-inputs_1'!$A:$A,0)))</f>
        <v>19.476556554059901</v>
      </c>
      <c r="E27" s="33">
        <f>IFERROR(INDEX('Journey_time-new_boundaries_2'!E:E,MATCH($A27,'Journey_time-new_boundaries_2'!$A:$A,0)),
INDEX('Journey_time-inputs_1'!F:F,MATCH($A27,'Journey_time-inputs_1'!$A:$A,0)))</f>
        <v>14.46875746622</v>
      </c>
    </row>
    <row r="28" spans="1:5" x14ac:dyDescent="0.35">
      <c r="A28" s="17" t="s">
        <v>257</v>
      </c>
      <c r="B28" s="17" t="s">
        <v>258</v>
      </c>
      <c r="C28" s="33">
        <f>IFERROR(INDEX('Journey_time-new_boundaries_2'!C:C,MATCH($A28,'Journey_time-new_boundaries_2'!$A:$A,0)),
INDEX('Journey_time-inputs_1'!D:D,MATCH($A28,'Journey_time-inputs_1'!$A:$A,0)))</f>
        <v>12.720003291416401</v>
      </c>
      <c r="D28" s="33">
        <f>IFERROR(INDEX('Journey_time-new_boundaries_2'!D:D,MATCH($A28,'Journey_time-new_boundaries_2'!$A:$A,0)),
INDEX('Journey_time-inputs_1'!E:E,MATCH($A28,'Journey_time-inputs_1'!$A:$A,0)))</f>
        <v>25.625358412271702</v>
      </c>
      <c r="E28" s="33">
        <f>IFERROR(INDEX('Journey_time-new_boundaries_2'!E:E,MATCH($A28,'Journey_time-new_boundaries_2'!$A:$A,0)),
INDEX('Journey_time-inputs_1'!F:F,MATCH($A28,'Journey_time-inputs_1'!$A:$A,0)))</f>
        <v>20.3836333472732</v>
      </c>
    </row>
    <row r="29" spans="1:5" x14ac:dyDescent="0.35">
      <c r="A29" s="17" t="s">
        <v>259</v>
      </c>
      <c r="B29" s="17" t="s">
        <v>260</v>
      </c>
      <c r="C29" s="33">
        <f>IFERROR(INDEX('Journey_time-new_boundaries_2'!C:C,MATCH($A29,'Journey_time-new_boundaries_2'!$A:$A,0)),
INDEX('Journey_time-inputs_1'!D:D,MATCH($A29,'Journey_time-inputs_1'!$A:$A,0)))</f>
        <v>22.227114120178399</v>
      </c>
      <c r="D29" s="33">
        <f>IFERROR(INDEX('Journey_time-new_boundaries_2'!D:D,MATCH($A29,'Journey_time-new_boundaries_2'!$A:$A,0)),
INDEX('Journey_time-inputs_1'!E:E,MATCH($A29,'Journey_time-inputs_1'!$A:$A,0)))</f>
        <v>45.672400051359503</v>
      </c>
      <c r="E29" s="33">
        <f>IFERROR(INDEX('Journey_time-new_boundaries_2'!E:E,MATCH($A29,'Journey_time-new_boundaries_2'!$A:$A,0)),
INDEX('Journey_time-inputs_1'!F:F,MATCH($A29,'Journey_time-inputs_1'!$A:$A,0)))</f>
        <v>49.905703141664098</v>
      </c>
    </row>
    <row r="30" spans="1:5" x14ac:dyDescent="0.35">
      <c r="A30" s="17" t="s">
        <v>261</v>
      </c>
      <c r="B30" s="17" t="s">
        <v>262</v>
      </c>
      <c r="C30" s="33">
        <f>IFERROR(INDEX('Journey_time-new_boundaries_2'!C:C,MATCH($A30,'Journey_time-new_boundaries_2'!$A:$A,0)),
INDEX('Journey_time-inputs_1'!D:D,MATCH($A30,'Journey_time-inputs_1'!$A:$A,0)))</f>
        <v>30.5149673546142</v>
      </c>
      <c r="D30" s="33">
        <f>IFERROR(INDEX('Journey_time-new_boundaries_2'!D:D,MATCH($A30,'Journey_time-new_boundaries_2'!$A:$A,0)),
INDEX('Journey_time-inputs_1'!E:E,MATCH($A30,'Journey_time-inputs_1'!$A:$A,0)))</f>
        <v>72.123528987505495</v>
      </c>
      <c r="E30" s="33">
        <f>IFERROR(INDEX('Journey_time-new_boundaries_2'!E:E,MATCH($A30,'Journey_time-new_boundaries_2'!$A:$A,0)),
INDEX('Journey_time-inputs_1'!F:F,MATCH($A30,'Journey_time-inputs_1'!$A:$A,0)))</f>
        <v>92.711196799839996</v>
      </c>
    </row>
    <row r="31" spans="1:5" x14ac:dyDescent="0.35">
      <c r="A31" s="17" t="s">
        <v>263</v>
      </c>
      <c r="B31" s="17" t="s">
        <v>264</v>
      </c>
      <c r="C31" s="33">
        <f>IFERROR(INDEX('Journey_time-new_boundaries_2'!C:C,MATCH($A31,'Journey_time-new_boundaries_2'!$A:$A,0)),
INDEX('Journey_time-inputs_1'!D:D,MATCH($A31,'Journey_time-inputs_1'!$A:$A,0)))</f>
        <v>11.6092529770707</v>
      </c>
      <c r="D31" s="33">
        <f>IFERROR(INDEX('Journey_time-new_boundaries_2'!D:D,MATCH($A31,'Journey_time-new_boundaries_2'!$A:$A,0)),
INDEX('Journey_time-inputs_1'!E:E,MATCH($A31,'Journey_time-inputs_1'!$A:$A,0)))</f>
        <v>20.408481861524098</v>
      </c>
      <c r="E31" s="33">
        <f>IFERROR(INDEX('Journey_time-new_boundaries_2'!E:E,MATCH($A31,'Journey_time-new_boundaries_2'!$A:$A,0)),
INDEX('Journey_time-inputs_1'!F:F,MATCH($A31,'Journey_time-inputs_1'!$A:$A,0)))</f>
        <v>14.5964986485672</v>
      </c>
    </row>
    <row r="32" spans="1:5" x14ac:dyDescent="0.35">
      <c r="A32" s="17" t="s">
        <v>265</v>
      </c>
      <c r="B32" s="17" t="s">
        <v>266</v>
      </c>
      <c r="C32" s="33">
        <f>IFERROR(INDEX('Journey_time-new_boundaries_2'!C:C,MATCH($A32,'Journey_time-new_boundaries_2'!$A:$A,0)),
INDEX('Journey_time-inputs_1'!D:D,MATCH($A32,'Journey_time-inputs_1'!$A:$A,0)))</f>
        <v>21.563615851692202</v>
      </c>
      <c r="D32" s="33">
        <f>IFERROR(INDEX('Journey_time-new_boundaries_2'!D:D,MATCH($A32,'Journey_time-new_boundaries_2'!$A:$A,0)),
INDEX('Journey_time-inputs_1'!E:E,MATCH($A32,'Journey_time-inputs_1'!$A:$A,0)))</f>
        <v>41.000200667493601</v>
      </c>
      <c r="E32" s="33">
        <f>IFERROR(INDEX('Journey_time-new_boundaries_2'!E:E,MATCH($A32,'Journey_time-new_boundaries_2'!$A:$A,0)),
INDEX('Journey_time-inputs_1'!F:F,MATCH($A32,'Journey_time-inputs_1'!$A:$A,0)))</f>
        <v>44.8337092832991</v>
      </c>
    </row>
    <row r="33" spans="1:5" x14ac:dyDescent="0.35">
      <c r="A33" s="17" t="s">
        <v>269</v>
      </c>
      <c r="B33" s="17" t="s">
        <v>270</v>
      </c>
      <c r="C33" s="33">
        <f>IFERROR(INDEX('Journey_time-new_boundaries_2'!C:C,MATCH($A33,'Journey_time-new_boundaries_2'!$A:$A,0)),
INDEX('Journey_time-inputs_1'!D:D,MATCH($A33,'Journey_time-inputs_1'!$A:$A,0)))</f>
        <v>11.3906655071396</v>
      </c>
      <c r="D33" s="33">
        <f>IFERROR(INDEX('Journey_time-new_boundaries_2'!D:D,MATCH($A33,'Journey_time-new_boundaries_2'!$A:$A,0)),
INDEX('Journey_time-inputs_1'!E:E,MATCH($A33,'Journey_time-inputs_1'!$A:$A,0)))</f>
        <v>20.601976085698301</v>
      </c>
      <c r="E33" s="33">
        <f>IFERROR(INDEX('Journey_time-new_boundaries_2'!E:E,MATCH($A33,'Journey_time-new_boundaries_2'!$A:$A,0)),
INDEX('Journey_time-inputs_1'!F:F,MATCH($A33,'Journey_time-inputs_1'!$A:$A,0)))</f>
        <v>15.857553765994901</v>
      </c>
    </row>
    <row r="34" spans="1:5" x14ac:dyDescent="0.35">
      <c r="A34" s="17" t="s">
        <v>271</v>
      </c>
      <c r="B34" s="17" t="s">
        <v>272</v>
      </c>
      <c r="C34" s="33">
        <f>IFERROR(INDEX('Journey_time-new_boundaries_2'!C:C,MATCH($A34,'Journey_time-new_boundaries_2'!$A:$A,0)),
INDEX('Journey_time-inputs_1'!D:D,MATCH($A34,'Journey_time-inputs_1'!$A:$A,0)))</f>
        <v>11.111846581360201</v>
      </c>
      <c r="D34" s="33">
        <f>IFERROR(INDEX('Journey_time-new_boundaries_2'!D:D,MATCH($A34,'Journey_time-new_boundaries_2'!$A:$A,0)),
INDEX('Journey_time-inputs_1'!E:E,MATCH($A34,'Journey_time-inputs_1'!$A:$A,0)))</f>
        <v>20.147311711570101</v>
      </c>
      <c r="E34" s="33">
        <f>IFERROR(INDEX('Journey_time-new_boundaries_2'!E:E,MATCH($A34,'Journey_time-new_boundaries_2'!$A:$A,0)),
INDEX('Journey_time-inputs_1'!F:F,MATCH($A34,'Journey_time-inputs_1'!$A:$A,0)))</f>
        <v>14.965106279417199</v>
      </c>
    </row>
    <row r="35" spans="1:5" x14ac:dyDescent="0.35">
      <c r="A35" s="17" t="s">
        <v>273</v>
      </c>
      <c r="B35" s="17" t="s">
        <v>274</v>
      </c>
      <c r="C35" s="33">
        <f>IFERROR(INDEX('Journey_time-new_boundaries_2'!C:C,MATCH($A35,'Journey_time-new_boundaries_2'!$A:$A,0)),
INDEX('Journey_time-inputs_1'!D:D,MATCH($A35,'Journey_time-inputs_1'!$A:$A,0)))</f>
        <v>17.665006877419799</v>
      </c>
      <c r="D35" s="33">
        <f>IFERROR(INDEX('Journey_time-new_boundaries_2'!D:D,MATCH($A35,'Journey_time-new_boundaries_2'!$A:$A,0)),
INDEX('Journey_time-inputs_1'!E:E,MATCH($A35,'Journey_time-inputs_1'!$A:$A,0)))</f>
        <v>37.254996135372799</v>
      </c>
      <c r="E35" s="33">
        <f>IFERROR(INDEX('Journey_time-new_boundaries_2'!E:E,MATCH($A35,'Journey_time-new_boundaries_2'!$A:$A,0)),
INDEX('Journey_time-inputs_1'!F:F,MATCH($A35,'Journey_time-inputs_1'!$A:$A,0)))</f>
        <v>35.3381959873388</v>
      </c>
    </row>
    <row r="36" spans="1:5" x14ac:dyDescent="0.35">
      <c r="A36" s="17" t="s">
        <v>275</v>
      </c>
      <c r="B36" s="17" t="s">
        <v>276</v>
      </c>
      <c r="C36" s="33">
        <f>IFERROR(INDEX('Journey_time-new_boundaries_2'!C:C,MATCH($A36,'Journey_time-new_boundaries_2'!$A:$A,0)),
INDEX('Journey_time-inputs_1'!D:D,MATCH($A36,'Journey_time-inputs_1'!$A:$A,0)))</f>
        <v>12.9938938381054</v>
      </c>
      <c r="D36" s="33">
        <f>IFERROR(INDEX('Journey_time-new_boundaries_2'!D:D,MATCH($A36,'Journey_time-new_boundaries_2'!$A:$A,0)),
INDEX('Journey_time-inputs_1'!E:E,MATCH($A36,'Journey_time-inputs_1'!$A:$A,0)))</f>
        <v>23.299309901147101</v>
      </c>
      <c r="E36" s="33">
        <f>IFERROR(INDEX('Journey_time-new_boundaries_2'!E:E,MATCH($A36,'Journey_time-new_boundaries_2'!$A:$A,0)),
INDEX('Journey_time-inputs_1'!F:F,MATCH($A36,'Journey_time-inputs_1'!$A:$A,0)))</f>
        <v>18.558241841087799</v>
      </c>
    </row>
    <row r="37" spans="1:5" x14ac:dyDescent="0.35">
      <c r="A37" s="17" t="s">
        <v>277</v>
      </c>
      <c r="B37" s="17" t="s">
        <v>278</v>
      </c>
      <c r="C37" s="33">
        <f>IFERROR(INDEX('Journey_time-new_boundaries_2'!C:C,MATCH($A37,'Journey_time-new_boundaries_2'!$A:$A,0)),
INDEX('Journey_time-inputs_1'!D:D,MATCH($A37,'Journey_time-inputs_1'!$A:$A,0)))</f>
        <v>16.898851311802201</v>
      </c>
      <c r="D37" s="33">
        <f>IFERROR(INDEX('Journey_time-new_boundaries_2'!D:D,MATCH($A37,'Journey_time-new_boundaries_2'!$A:$A,0)),
INDEX('Journey_time-inputs_1'!E:E,MATCH($A37,'Journey_time-inputs_1'!$A:$A,0)))</f>
        <v>36.4521950379538</v>
      </c>
      <c r="E37" s="33">
        <f>IFERROR(INDEX('Journey_time-new_boundaries_2'!E:E,MATCH($A37,'Journey_time-new_boundaries_2'!$A:$A,0)),
INDEX('Journey_time-inputs_1'!F:F,MATCH($A37,'Journey_time-inputs_1'!$A:$A,0)))</f>
        <v>30.1308046331268</v>
      </c>
    </row>
    <row r="38" spans="1:5" x14ac:dyDescent="0.35">
      <c r="A38" s="17" t="s">
        <v>279</v>
      </c>
      <c r="B38" s="17" t="s">
        <v>280</v>
      </c>
      <c r="C38" s="33">
        <f>IFERROR(INDEX('Journey_time-new_boundaries_2'!C:C,MATCH($A38,'Journey_time-new_boundaries_2'!$A:$A,0)),
INDEX('Journey_time-inputs_1'!D:D,MATCH($A38,'Journey_time-inputs_1'!$A:$A,0)))</f>
        <v>15.1796762081594</v>
      </c>
      <c r="D38" s="33">
        <f>IFERROR(INDEX('Journey_time-new_boundaries_2'!D:D,MATCH($A38,'Journey_time-new_boundaries_2'!$A:$A,0)),
INDEX('Journey_time-inputs_1'!E:E,MATCH($A38,'Journey_time-inputs_1'!$A:$A,0)))</f>
        <v>31.899809045856099</v>
      </c>
      <c r="E38" s="33">
        <f>IFERROR(INDEX('Journey_time-new_boundaries_2'!E:E,MATCH($A38,'Journey_time-new_boundaries_2'!$A:$A,0)),
INDEX('Journey_time-inputs_1'!F:F,MATCH($A38,'Journey_time-inputs_1'!$A:$A,0)))</f>
        <v>26.5629812627155</v>
      </c>
    </row>
    <row r="39" spans="1:5" x14ac:dyDescent="0.35">
      <c r="A39" s="17" t="s">
        <v>281</v>
      </c>
      <c r="B39" s="17" t="s">
        <v>282</v>
      </c>
      <c r="C39" s="33">
        <f>IFERROR(INDEX('Journey_time-new_boundaries_2'!C:C,MATCH($A39,'Journey_time-new_boundaries_2'!$A:$A,0)),
INDEX('Journey_time-inputs_1'!D:D,MATCH($A39,'Journey_time-inputs_1'!$A:$A,0)))</f>
        <v>17.445099855669401</v>
      </c>
      <c r="D39" s="33">
        <f>IFERROR(INDEX('Journey_time-new_boundaries_2'!D:D,MATCH($A39,'Journey_time-new_boundaries_2'!$A:$A,0)),
INDEX('Journey_time-inputs_1'!E:E,MATCH($A39,'Journey_time-inputs_1'!$A:$A,0)))</f>
        <v>29.872140759624301</v>
      </c>
      <c r="E39" s="33">
        <f>IFERROR(INDEX('Journey_time-new_boundaries_2'!E:E,MATCH($A39,'Journey_time-new_boundaries_2'!$A:$A,0)),
INDEX('Journey_time-inputs_1'!F:F,MATCH($A39,'Journey_time-inputs_1'!$A:$A,0)))</f>
        <v>28.3220878882459</v>
      </c>
    </row>
    <row r="40" spans="1:5" x14ac:dyDescent="0.35">
      <c r="A40" s="17" t="s">
        <v>283</v>
      </c>
      <c r="B40" s="17" t="s">
        <v>284</v>
      </c>
      <c r="C40" s="33">
        <f>IFERROR(INDEX('Journey_time-new_boundaries_2'!C:C,MATCH($A40,'Journey_time-new_boundaries_2'!$A:$A,0)),
INDEX('Journey_time-inputs_1'!D:D,MATCH($A40,'Journey_time-inputs_1'!$A:$A,0)))</f>
        <v>15.7558226389149</v>
      </c>
      <c r="D40" s="33">
        <f>IFERROR(INDEX('Journey_time-new_boundaries_2'!D:D,MATCH($A40,'Journey_time-new_boundaries_2'!$A:$A,0)),
INDEX('Journey_time-inputs_1'!E:E,MATCH($A40,'Journey_time-inputs_1'!$A:$A,0)))</f>
        <v>33.092455228105898</v>
      </c>
      <c r="E40" s="33">
        <f>IFERROR(INDEX('Journey_time-new_boundaries_2'!E:E,MATCH($A40,'Journey_time-new_boundaries_2'!$A:$A,0)),
INDEX('Journey_time-inputs_1'!F:F,MATCH($A40,'Journey_time-inputs_1'!$A:$A,0)))</f>
        <v>29.184640125059001</v>
      </c>
    </row>
    <row r="41" spans="1:5" x14ac:dyDescent="0.35">
      <c r="A41" s="17" t="s">
        <v>285</v>
      </c>
      <c r="B41" s="17" t="s">
        <v>286</v>
      </c>
      <c r="C41" s="33">
        <f>IFERROR(INDEX('Journey_time-new_boundaries_2'!C:C,MATCH($A41,'Journey_time-new_boundaries_2'!$A:$A,0)),
INDEX('Journey_time-inputs_1'!D:D,MATCH($A41,'Journey_time-inputs_1'!$A:$A,0)))</f>
        <v>12.02815509181</v>
      </c>
      <c r="D41" s="33">
        <f>IFERROR(INDEX('Journey_time-new_boundaries_2'!D:D,MATCH($A41,'Journey_time-new_boundaries_2'!$A:$A,0)),
INDEX('Journey_time-inputs_1'!E:E,MATCH($A41,'Journey_time-inputs_1'!$A:$A,0)))</f>
        <v>23.493562816123202</v>
      </c>
      <c r="E41" s="33">
        <f>IFERROR(INDEX('Journey_time-new_boundaries_2'!E:E,MATCH($A41,'Journey_time-new_boundaries_2'!$A:$A,0)),
INDEX('Journey_time-inputs_1'!F:F,MATCH($A41,'Journey_time-inputs_1'!$A:$A,0)))</f>
        <v>17.357014726787401</v>
      </c>
    </row>
    <row r="42" spans="1:5" x14ac:dyDescent="0.35">
      <c r="A42" s="17" t="s">
        <v>287</v>
      </c>
      <c r="B42" s="17" t="s">
        <v>288</v>
      </c>
      <c r="C42" s="33">
        <f>IFERROR(INDEX('Journey_time-new_boundaries_2'!C:C,MATCH($A42,'Journey_time-new_boundaries_2'!$A:$A,0)),
INDEX('Journey_time-inputs_1'!D:D,MATCH($A42,'Journey_time-inputs_1'!$A:$A,0)))</f>
        <v>13.6131995422011</v>
      </c>
      <c r="D42" s="33">
        <f>IFERROR(INDEX('Journey_time-new_boundaries_2'!D:D,MATCH($A42,'Journey_time-new_boundaries_2'!$A:$A,0)),
INDEX('Journey_time-inputs_1'!E:E,MATCH($A42,'Journey_time-inputs_1'!$A:$A,0)))</f>
        <v>25.355110620486801</v>
      </c>
      <c r="E42" s="33">
        <f>IFERROR(INDEX('Journey_time-new_boundaries_2'!E:E,MATCH($A42,'Journey_time-new_boundaries_2'!$A:$A,0)),
INDEX('Journey_time-inputs_1'!F:F,MATCH($A42,'Journey_time-inputs_1'!$A:$A,0)))</f>
        <v>20.9843140852938</v>
      </c>
    </row>
    <row r="43" spans="1:5" x14ac:dyDescent="0.35">
      <c r="A43" s="17" t="s">
        <v>291</v>
      </c>
      <c r="B43" s="17" t="s">
        <v>292</v>
      </c>
      <c r="C43" s="33">
        <f>IFERROR(INDEX('Journey_time-new_boundaries_2'!C:C,MATCH($A43,'Journey_time-new_boundaries_2'!$A:$A,0)),
INDEX('Journey_time-inputs_1'!D:D,MATCH($A43,'Journey_time-inputs_1'!$A:$A,0)))</f>
        <v>13.7679241721225</v>
      </c>
      <c r="D43" s="33">
        <f>IFERROR(INDEX('Journey_time-new_boundaries_2'!D:D,MATCH($A43,'Journey_time-new_boundaries_2'!$A:$A,0)),
INDEX('Journey_time-inputs_1'!E:E,MATCH($A43,'Journey_time-inputs_1'!$A:$A,0)))</f>
        <v>25.635245066362401</v>
      </c>
      <c r="E43" s="33">
        <f>IFERROR(INDEX('Journey_time-new_boundaries_2'!E:E,MATCH($A43,'Journey_time-new_boundaries_2'!$A:$A,0)),
INDEX('Journey_time-inputs_1'!F:F,MATCH($A43,'Journey_time-inputs_1'!$A:$A,0)))</f>
        <v>23.330545790955401</v>
      </c>
    </row>
    <row r="44" spans="1:5" x14ac:dyDescent="0.35">
      <c r="A44" s="17" t="s">
        <v>293</v>
      </c>
      <c r="B44" s="17" t="s">
        <v>294</v>
      </c>
      <c r="C44" s="33">
        <f>IFERROR(INDEX('Journey_time-new_boundaries_2'!C:C,MATCH($A44,'Journey_time-new_boundaries_2'!$A:$A,0)),
INDEX('Journey_time-inputs_1'!D:D,MATCH($A44,'Journey_time-inputs_1'!$A:$A,0)))</f>
        <v>9.3455256381575005</v>
      </c>
      <c r="D44" s="33">
        <f>IFERROR(INDEX('Journey_time-new_boundaries_2'!D:D,MATCH($A44,'Journey_time-new_boundaries_2'!$A:$A,0)),
INDEX('Journey_time-inputs_1'!E:E,MATCH($A44,'Journey_time-inputs_1'!$A:$A,0)))</f>
        <v>16.658379907021398</v>
      </c>
      <c r="E44" s="33">
        <f>IFERROR(INDEX('Journey_time-new_boundaries_2'!E:E,MATCH($A44,'Journey_time-new_boundaries_2'!$A:$A,0)),
INDEX('Journey_time-inputs_1'!F:F,MATCH($A44,'Journey_time-inputs_1'!$A:$A,0)))</f>
        <v>11.539901207127199</v>
      </c>
    </row>
    <row r="45" spans="1:5" x14ac:dyDescent="0.35">
      <c r="A45" s="17" t="s">
        <v>295</v>
      </c>
      <c r="B45" s="17" t="s">
        <v>296</v>
      </c>
      <c r="C45" s="33">
        <f>IFERROR(INDEX('Journey_time-new_boundaries_2'!C:C,MATCH($A45,'Journey_time-new_boundaries_2'!$A:$A,0)),
INDEX('Journey_time-inputs_1'!D:D,MATCH($A45,'Journey_time-inputs_1'!$A:$A,0)))</f>
        <v>8.4902056311952592</v>
      </c>
      <c r="D45" s="33">
        <f>IFERROR(INDEX('Journey_time-new_boundaries_2'!D:D,MATCH($A45,'Journey_time-new_boundaries_2'!$A:$A,0)),
INDEX('Journey_time-inputs_1'!E:E,MATCH($A45,'Journey_time-inputs_1'!$A:$A,0)))</f>
        <v>11.1809441794646</v>
      </c>
      <c r="E45" s="33">
        <f>IFERROR(INDEX('Journey_time-new_boundaries_2'!E:E,MATCH($A45,'Journey_time-new_boundaries_2'!$A:$A,0)),
INDEX('Journey_time-inputs_1'!F:F,MATCH($A45,'Journey_time-inputs_1'!$A:$A,0)))</f>
        <v>9.4133961952916803</v>
      </c>
    </row>
    <row r="46" spans="1:5" x14ac:dyDescent="0.35">
      <c r="A46" s="17" t="s">
        <v>297</v>
      </c>
      <c r="B46" s="17" t="s">
        <v>298</v>
      </c>
      <c r="C46" s="33">
        <f>IFERROR(INDEX('Journey_time-new_boundaries_2'!C:C,MATCH($A46,'Journey_time-new_boundaries_2'!$A:$A,0)),
INDEX('Journey_time-inputs_1'!D:D,MATCH($A46,'Journey_time-inputs_1'!$A:$A,0)))</f>
        <v>16.247191895424301</v>
      </c>
      <c r="D46" s="33">
        <f>IFERROR(INDEX('Journey_time-new_boundaries_2'!D:D,MATCH($A46,'Journey_time-new_boundaries_2'!$A:$A,0)),
INDEX('Journey_time-inputs_1'!E:E,MATCH($A46,'Journey_time-inputs_1'!$A:$A,0)))</f>
        <v>37.822951319657903</v>
      </c>
      <c r="E46" s="33">
        <f>IFERROR(INDEX('Journey_time-new_boundaries_2'!E:E,MATCH($A46,'Journey_time-new_boundaries_2'!$A:$A,0)),
INDEX('Journey_time-inputs_1'!F:F,MATCH($A46,'Journey_time-inputs_1'!$A:$A,0)))</f>
        <v>31.4081289579536</v>
      </c>
    </row>
    <row r="47" spans="1:5" x14ac:dyDescent="0.35">
      <c r="A47" s="17" t="s">
        <v>299</v>
      </c>
      <c r="B47" s="17" t="s">
        <v>300</v>
      </c>
      <c r="C47" s="33">
        <f>IFERROR(INDEX('Journey_time-new_boundaries_2'!C:C,MATCH($A47,'Journey_time-new_boundaries_2'!$A:$A,0)),
INDEX('Journey_time-inputs_1'!D:D,MATCH($A47,'Journey_time-inputs_1'!$A:$A,0)))</f>
        <v>14.9245569391966</v>
      </c>
      <c r="D47" s="33">
        <f>IFERROR(INDEX('Journey_time-new_boundaries_2'!D:D,MATCH($A47,'Journey_time-new_boundaries_2'!$A:$A,0)),
INDEX('Journey_time-inputs_1'!E:E,MATCH($A47,'Journey_time-inputs_1'!$A:$A,0)))</f>
        <v>29.712119822524301</v>
      </c>
      <c r="E47" s="33">
        <f>IFERROR(INDEX('Journey_time-new_boundaries_2'!E:E,MATCH($A47,'Journey_time-new_boundaries_2'!$A:$A,0)),
INDEX('Journey_time-inputs_1'!F:F,MATCH($A47,'Journey_time-inputs_1'!$A:$A,0)))</f>
        <v>27.4847134848244</v>
      </c>
    </row>
    <row r="48" spans="1:5" x14ac:dyDescent="0.35">
      <c r="A48" s="17" t="s">
        <v>303</v>
      </c>
      <c r="B48" s="17" t="s">
        <v>304</v>
      </c>
      <c r="C48" s="33">
        <f>IFERROR(INDEX('Journey_time-new_boundaries_2'!C:C,MATCH($A48,'Journey_time-new_boundaries_2'!$A:$A,0)),
INDEX('Journey_time-inputs_1'!D:D,MATCH($A48,'Journey_time-inputs_1'!$A:$A,0)))</f>
        <v>12.238704216302001</v>
      </c>
      <c r="D48" s="33">
        <f>IFERROR(INDEX('Journey_time-new_boundaries_2'!D:D,MATCH($A48,'Journey_time-new_boundaries_2'!$A:$A,0)),
INDEX('Journey_time-inputs_1'!E:E,MATCH($A48,'Journey_time-inputs_1'!$A:$A,0)))</f>
        <v>29.1710497003338</v>
      </c>
      <c r="E48" s="33">
        <f>IFERROR(INDEX('Journey_time-new_boundaries_2'!E:E,MATCH($A48,'Journey_time-new_boundaries_2'!$A:$A,0)),
INDEX('Journey_time-inputs_1'!F:F,MATCH($A48,'Journey_time-inputs_1'!$A:$A,0)))</f>
        <v>21.943263326350699</v>
      </c>
    </row>
    <row r="49" spans="1:5" x14ac:dyDescent="0.35">
      <c r="A49" s="17" t="s">
        <v>307</v>
      </c>
      <c r="B49" s="17" t="s">
        <v>308</v>
      </c>
      <c r="C49" s="33">
        <f>IFERROR(INDEX('Journey_time-new_boundaries_2'!C:C,MATCH($A49,'Journey_time-new_boundaries_2'!$A:$A,0)),
INDEX('Journey_time-inputs_1'!D:D,MATCH($A49,'Journey_time-inputs_1'!$A:$A,0)))</f>
        <v>19.550289573894101</v>
      </c>
      <c r="D49" s="33">
        <f>IFERROR(INDEX('Journey_time-new_boundaries_2'!D:D,MATCH($A49,'Journey_time-new_boundaries_2'!$A:$A,0)),
INDEX('Journey_time-inputs_1'!E:E,MATCH($A49,'Journey_time-inputs_1'!$A:$A,0)))</f>
        <v>38.797455552192503</v>
      </c>
      <c r="E49" s="33">
        <f>IFERROR(INDEX('Journey_time-new_boundaries_2'!E:E,MATCH($A49,'Journey_time-new_boundaries_2'!$A:$A,0)),
INDEX('Journey_time-inputs_1'!F:F,MATCH($A49,'Journey_time-inputs_1'!$A:$A,0)))</f>
        <v>43.562158467298801</v>
      </c>
    </row>
    <row r="50" spans="1:5" x14ac:dyDescent="0.35">
      <c r="A50" s="17" t="s">
        <v>309</v>
      </c>
      <c r="B50" s="17" t="s">
        <v>310</v>
      </c>
      <c r="C50" s="33">
        <f>IFERROR(INDEX('Journey_time-new_boundaries_2'!C:C,MATCH($A50,'Journey_time-new_boundaries_2'!$A:$A,0)),
INDEX('Journey_time-inputs_1'!D:D,MATCH($A50,'Journey_time-inputs_1'!$A:$A,0)))</f>
        <v>18.876663679561702</v>
      </c>
      <c r="D50" s="33">
        <f>IFERROR(INDEX('Journey_time-new_boundaries_2'!D:D,MATCH($A50,'Journey_time-new_boundaries_2'!$A:$A,0)),
INDEX('Journey_time-inputs_1'!E:E,MATCH($A50,'Journey_time-inputs_1'!$A:$A,0)))</f>
        <v>36.7956444177739</v>
      </c>
      <c r="E50" s="33">
        <f>IFERROR(INDEX('Journey_time-new_boundaries_2'!E:E,MATCH($A50,'Journey_time-new_boundaries_2'!$A:$A,0)),
INDEX('Journey_time-inputs_1'!F:F,MATCH($A50,'Journey_time-inputs_1'!$A:$A,0)))</f>
        <v>40.924245591957003</v>
      </c>
    </row>
    <row r="51" spans="1:5" x14ac:dyDescent="0.35">
      <c r="A51" s="17" t="s">
        <v>313</v>
      </c>
      <c r="B51" s="17" t="s">
        <v>314</v>
      </c>
      <c r="C51" s="33">
        <f>IFERROR(INDEX('Journey_time-new_boundaries_2'!C:C,MATCH($A51,'Journey_time-new_boundaries_2'!$A:$A,0)),
INDEX('Journey_time-inputs_1'!D:D,MATCH($A51,'Journey_time-inputs_1'!$A:$A,0)))</f>
        <v>13.8325337000378</v>
      </c>
      <c r="D51" s="33">
        <f>IFERROR(INDEX('Journey_time-new_boundaries_2'!D:D,MATCH($A51,'Journey_time-new_boundaries_2'!$A:$A,0)),
INDEX('Journey_time-inputs_1'!E:E,MATCH($A51,'Journey_time-inputs_1'!$A:$A,0)))</f>
        <v>27.334391123206402</v>
      </c>
      <c r="E51" s="33">
        <f>IFERROR(INDEX('Journey_time-new_boundaries_2'!E:E,MATCH($A51,'Journey_time-new_boundaries_2'!$A:$A,0)),
INDEX('Journey_time-inputs_1'!F:F,MATCH($A51,'Journey_time-inputs_1'!$A:$A,0)))</f>
        <v>22.946486603269101</v>
      </c>
    </row>
    <row r="52" spans="1:5" x14ac:dyDescent="0.35">
      <c r="A52" s="17" t="s">
        <v>315</v>
      </c>
      <c r="B52" s="17" t="s">
        <v>316</v>
      </c>
      <c r="C52" s="33">
        <f>IFERROR(INDEX('Journey_time-new_boundaries_2'!C:C,MATCH($A52,'Journey_time-new_boundaries_2'!$A:$A,0)),
INDEX('Journey_time-inputs_1'!D:D,MATCH($A52,'Journey_time-inputs_1'!$A:$A,0)))</f>
        <v>12.4490147557919</v>
      </c>
      <c r="D52" s="33">
        <f>IFERROR(INDEX('Journey_time-new_boundaries_2'!D:D,MATCH($A52,'Journey_time-new_boundaries_2'!$A:$A,0)),
INDEX('Journey_time-inputs_1'!E:E,MATCH($A52,'Journey_time-inputs_1'!$A:$A,0)))</f>
        <v>22.466988453530199</v>
      </c>
      <c r="E52" s="33">
        <f>IFERROR(INDEX('Journey_time-new_boundaries_2'!E:E,MATCH($A52,'Journey_time-new_boundaries_2'!$A:$A,0)),
INDEX('Journey_time-inputs_1'!F:F,MATCH($A52,'Journey_time-inputs_1'!$A:$A,0)))</f>
        <v>21.858124050823399</v>
      </c>
    </row>
    <row r="53" spans="1:5" x14ac:dyDescent="0.35">
      <c r="A53" s="17" t="s">
        <v>317</v>
      </c>
      <c r="B53" s="17" t="s">
        <v>318</v>
      </c>
      <c r="C53" s="33">
        <f>IFERROR(INDEX('Journey_time-new_boundaries_2'!C:C,MATCH($A53,'Journey_time-new_boundaries_2'!$A:$A,0)),
INDEX('Journey_time-inputs_1'!D:D,MATCH($A53,'Journey_time-inputs_1'!$A:$A,0)))</f>
        <v>9.6939820583454708</v>
      </c>
      <c r="D53" s="33">
        <f>IFERROR(INDEX('Journey_time-new_boundaries_2'!D:D,MATCH($A53,'Journey_time-new_boundaries_2'!$A:$A,0)),
INDEX('Journey_time-inputs_1'!E:E,MATCH($A53,'Journey_time-inputs_1'!$A:$A,0)))</f>
        <v>18.2704074878813</v>
      </c>
      <c r="E53" s="33">
        <f>IFERROR(INDEX('Journey_time-new_boundaries_2'!E:E,MATCH($A53,'Journey_time-new_boundaries_2'!$A:$A,0)),
INDEX('Journey_time-inputs_1'!F:F,MATCH($A53,'Journey_time-inputs_1'!$A:$A,0)))</f>
        <v>13.122493908233601</v>
      </c>
    </row>
    <row r="54" spans="1:5" x14ac:dyDescent="0.35">
      <c r="A54" s="17" t="s">
        <v>319</v>
      </c>
      <c r="B54" s="17" t="s">
        <v>320</v>
      </c>
      <c r="C54" s="33">
        <f>IFERROR(INDEX('Journey_time-new_boundaries_2'!C:C,MATCH($A54,'Journey_time-new_boundaries_2'!$A:$A,0)),
INDEX('Journey_time-inputs_1'!D:D,MATCH($A54,'Journey_time-inputs_1'!$A:$A,0)))</f>
        <v>11.798240753369001</v>
      </c>
      <c r="D54" s="33">
        <f>IFERROR(INDEX('Journey_time-new_boundaries_2'!D:D,MATCH($A54,'Journey_time-new_boundaries_2'!$A:$A,0)),
INDEX('Journey_time-inputs_1'!E:E,MATCH($A54,'Journey_time-inputs_1'!$A:$A,0)))</f>
        <v>27.137941080878601</v>
      </c>
      <c r="E54" s="33">
        <f>IFERROR(INDEX('Journey_time-new_boundaries_2'!E:E,MATCH($A54,'Journey_time-new_boundaries_2'!$A:$A,0)),
INDEX('Journey_time-inputs_1'!F:F,MATCH($A54,'Journey_time-inputs_1'!$A:$A,0)))</f>
        <v>19.0150686638754</v>
      </c>
    </row>
    <row r="55" spans="1:5" x14ac:dyDescent="0.35">
      <c r="A55" s="17" t="s">
        <v>321</v>
      </c>
      <c r="B55" s="17" t="s">
        <v>322</v>
      </c>
      <c r="C55" s="33">
        <f>IFERROR(INDEX('Journey_time-new_boundaries_2'!C:C,MATCH($A55,'Journey_time-new_boundaries_2'!$A:$A,0)),
INDEX('Journey_time-inputs_1'!D:D,MATCH($A55,'Journey_time-inputs_1'!$A:$A,0)))</f>
        <v>13.9320811726648</v>
      </c>
      <c r="D55" s="33">
        <f>IFERROR(INDEX('Journey_time-new_boundaries_2'!D:D,MATCH($A55,'Journey_time-new_boundaries_2'!$A:$A,0)),
INDEX('Journey_time-inputs_1'!E:E,MATCH($A55,'Journey_time-inputs_1'!$A:$A,0)))</f>
        <v>31.728595704357499</v>
      </c>
      <c r="E55" s="33">
        <f>IFERROR(INDEX('Journey_time-new_boundaries_2'!E:E,MATCH($A55,'Journey_time-new_boundaries_2'!$A:$A,0)),
INDEX('Journey_time-inputs_1'!F:F,MATCH($A55,'Journey_time-inputs_1'!$A:$A,0)))</f>
        <v>25.8667025591573</v>
      </c>
    </row>
    <row r="56" spans="1:5" x14ac:dyDescent="0.35">
      <c r="A56" s="17" t="s">
        <v>323</v>
      </c>
      <c r="B56" s="17" t="s">
        <v>324</v>
      </c>
      <c r="C56" s="33">
        <f>IFERROR(INDEX('Journey_time-new_boundaries_2'!C:C,MATCH($A56,'Journey_time-new_boundaries_2'!$A:$A,0)),
INDEX('Journey_time-inputs_1'!D:D,MATCH($A56,'Journey_time-inputs_1'!$A:$A,0)))</f>
        <v>15.418531537488301</v>
      </c>
      <c r="D56" s="33">
        <f>IFERROR(INDEX('Journey_time-new_boundaries_2'!D:D,MATCH($A56,'Journey_time-new_boundaries_2'!$A:$A,0)),
INDEX('Journey_time-inputs_1'!E:E,MATCH($A56,'Journey_time-inputs_1'!$A:$A,0)))</f>
        <v>35.992015289877401</v>
      </c>
      <c r="E56" s="33">
        <f>IFERROR(INDEX('Journey_time-new_boundaries_2'!E:E,MATCH($A56,'Journey_time-new_boundaries_2'!$A:$A,0)),
INDEX('Journey_time-inputs_1'!F:F,MATCH($A56,'Journey_time-inputs_1'!$A:$A,0)))</f>
        <v>29.5713351186034</v>
      </c>
    </row>
    <row r="57" spans="1:5" x14ac:dyDescent="0.35">
      <c r="A57" s="17" t="s">
        <v>325</v>
      </c>
      <c r="B57" s="17" t="s">
        <v>326</v>
      </c>
      <c r="C57" s="33">
        <f>IFERROR(INDEX('Journey_time-new_boundaries_2'!C:C,MATCH($A57,'Journey_time-new_boundaries_2'!$A:$A,0)),
INDEX('Journey_time-inputs_1'!D:D,MATCH($A57,'Journey_time-inputs_1'!$A:$A,0)))</f>
        <v>12.341649565989</v>
      </c>
      <c r="D57" s="33">
        <f>IFERROR(INDEX('Journey_time-new_boundaries_2'!D:D,MATCH($A57,'Journey_time-new_boundaries_2'!$A:$A,0)),
INDEX('Journey_time-inputs_1'!E:E,MATCH($A57,'Journey_time-inputs_1'!$A:$A,0)))</f>
        <v>25.074773814285098</v>
      </c>
      <c r="E57" s="33">
        <f>IFERROR(INDEX('Journey_time-new_boundaries_2'!E:E,MATCH($A57,'Journey_time-new_boundaries_2'!$A:$A,0)),
INDEX('Journey_time-inputs_1'!F:F,MATCH($A57,'Journey_time-inputs_1'!$A:$A,0)))</f>
        <v>18.932426984035601</v>
      </c>
    </row>
    <row r="58" spans="1:5" x14ac:dyDescent="0.35">
      <c r="A58" s="17" t="s">
        <v>327</v>
      </c>
      <c r="B58" s="17" t="s">
        <v>328</v>
      </c>
      <c r="C58" s="33">
        <f>IFERROR(INDEX('Journey_time-new_boundaries_2'!C:C,MATCH($A58,'Journey_time-new_boundaries_2'!$A:$A,0)),
INDEX('Journey_time-inputs_1'!D:D,MATCH($A58,'Journey_time-inputs_1'!$A:$A,0)))</f>
        <v>19.2790920596943</v>
      </c>
      <c r="D58" s="33">
        <f>IFERROR(INDEX('Journey_time-new_boundaries_2'!D:D,MATCH($A58,'Journey_time-new_boundaries_2'!$A:$A,0)),
INDEX('Journey_time-inputs_1'!E:E,MATCH($A58,'Journey_time-inputs_1'!$A:$A,0)))</f>
        <v>39.779974114655403</v>
      </c>
      <c r="E58" s="33">
        <f>IFERROR(INDEX('Journey_time-new_boundaries_2'!E:E,MATCH($A58,'Journey_time-new_boundaries_2'!$A:$A,0)),
INDEX('Journey_time-inputs_1'!F:F,MATCH($A58,'Journey_time-inputs_1'!$A:$A,0)))</f>
        <v>42.920744834043099</v>
      </c>
    </row>
    <row r="59" spans="1:5" x14ac:dyDescent="0.35">
      <c r="A59" s="17" t="s">
        <v>329</v>
      </c>
      <c r="B59" s="17" t="s">
        <v>330</v>
      </c>
      <c r="C59" s="33">
        <f>IFERROR(INDEX('Journey_time-new_boundaries_2'!C:C,MATCH($A59,'Journey_time-new_boundaries_2'!$A:$A,0)),
INDEX('Journey_time-inputs_1'!D:D,MATCH($A59,'Journey_time-inputs_1'!$A:$A,0)))</f>
        <v>18.1609279420076</v>
      </c>
      <c r="D59" s="33">
        <f>IFERROR(INDEX('Journey_time-new_boundaries_2'!D:D,MATCH($A59,'Journey_time-new_boundaries_2'!$A:$A,0)),
INDEX('Journey_time-inputs_1'!E:E,MATCH($A59,'Journey_time-inputs_1'!$A:$A,0)))</f>
        <v>37.527121060564099</v>
      </c>
      <c r="E59" s="33">
        <f>IFERROR(INDEX('Journey_time-new_boundaries_2'!E:E,MATCH($A59,'Journey_time-new_boundaries_2'!$A:$A,0)),
INDEX('Journey_time-inputs_1'!F:F,MATCH($A59,'Journey_time-inputs_1'!$A:$A,0)))</f>
        <v>35.416356375760003</v>
      </c>
    </row>
    <row r="60" spans="1:5" x14ac:dyDescent="0.35">
      <c r="A60" s="17" t="s">
        <v>333</v>
      </c>
      <c r="B60" s="17" t="s">
        <v>334</v>
      </c>
      <c r="C60" s="33">
        <f>IFERROR(INDEX('Journey_time-new_boundaries_2'!C:C,MATCH($A60,'Journey_time-new_boundaries_2'!$A:$A,0)),
INDEX('Journey_time-inputs_1'!D:D,MATCH($A60,'Journey_time-inputs_1'!$A:$A,0)))</f>
        <v>6.6121915949874097</v>
      </c>
      <c r="D60" s="33">
        <f>IFERROR(INDEX('Journey_time-new_boundaries_2'!D:D,MATCH($A60,'Journey_time-new_boundaries_2'!$A:$A,0)),
INDEX('Journey_time-inputs_1'!E:E,MATCH($A60,'Journey_time-inputs_1'!$A:$A,0)))</f>
        <v>4.1253173761302797</v>
      </c>
      <c r="E60" s="33">
        <f>IFERROR(INDEX('Journey_time-new_boundaries_2'!E:E,MATCH($A60,'Journey_time-new_boundaries_2'!$A:$A,0)),
INDEX('Journey_time-inputs_1'!F:F,MATCH($A60,'Journey_time-inputs_1'!$A:$A,0)))</f>
        <v>6.5071523572473797</v>
      </c>
    </row>
    <row r="61" spans="1:5" x14ac:dyDescent="0.35">
      <c r="A61" s="17" t="s">
        <v>338</v>
      </c>
      <c r="B61" s="17" t="s">
        <v>339</v>
      </c>
      <c r="C61" s="33">
        <f>IFERROR(INDEX('Journey_time-new_boundaries_2'!C:C,MATCH($A61,'Journey_time-new_boundaries_2'!$A:$A,0)),
INDEX('Journey_time-inputs_1'!D:D,MATCH($A61,'Journey_time-inputs_1'!$A:$A,0)))</f>
        <v>12.778558122734401</v>
      </c>
      <c r="D61" s="33">
        <f>IFERROR(INDEX('Journey_time-new_boundaries_2'!D:D,MATCH($A61,'Journey_time-new_boundaries_2'!$A:$A,0)),
INDEX('Journey_time-inputs_1'!E:E,MATCH($A61,'Journey_time-inputs_1'!$A:$A,0)))</f>
        <v>22.055240523458401</v>
      </c>
      <c r="E61" s="33">
        <f>IFERROR(INDEX('Journey_time-new_boundaries_2'!E:E,MATCH($A61,'Journey_time-new_boundaries_2'!$A:$A,0)),
INDEX('Journey_time-inputs_1'!F:F,MATCH($A61,'Journey_time-inputs_1'!$A:$A,0)))</f>
        <v>20.145844658274498</v>
      </c>
    </row>
    <row r="62" spans="1:5" x14ac:dyDescent="0.35">
      <c r="A62" s="17" t="s">
        <v>342</v>
      </c>
      <c r="B62" s="17" t="s">
        <v>343</v>
      </c>
      <c r="C62" s="33">
        <f>IFERROR(INDEX('Journey_time-new_boundaries_2'!C:C,MATCH($A62,'Journey_time-new_boundaries_2'!$A:$A,0)),
INDEX('Journey_time-inputs_1'!D:D,MATCH($A62,'Journey_time-inputs_1'!$A:$A,0)))</f>
        <v>24.1543840010584</v>
      </c>
      <c r="D62" s="33">
        <f>IFERROR(INDEX('Journey_time-new_boundaries_2'!D:D,MATCH($A62,'Journey_time-new_boundaries_2'!$A:$A,0)),
INDEX('Journey_time-inputs_1'!E:E,MATCH($A62,'Journey_time-inputs_1'!$A:$A,0)))</f>
        <v>93.669792503001204</v>
      </c>
      <c r="E62" s="33">
        <f>IFERROR(INDEX('Journey_time-new_boundaries_2'!E:E,MATCH($A62,'Journey_time-new_boundaries_2'!$A:$A,0)),
INDEX('Journey_time-inputs_1'!F:F,MATCH($A62,'Journey_time-inputs_1'!$A:$A,0)))</f>
        <v>57.316930024232803</v>
      </c>
    </row>
    <row r="63" spans="1:5" x14ac:dyDescent="0.35">
      <c r="A63" s="17" t="s">
        <v>344</v>
      </c>
      <c r="B63" s="17" t="s">
        <v>345</v>
      </c>
      <c r="C63" s="33">
        <f>IFERROR(INDEX('Journey_time-new_boundaries_2'!C:C,MATCH($A63,'Journey_time-new_boundaries_2'!$A:$A,0)),
INDEX('Journey_time-inputs_1'!D:D,MATCH($A63,'Journey_time-inputs_1'!$A:$A,0)))</f>
        <v>35.870767220074399</v>
      </c>
      <c r="D63" s="33">
        <f>IFERROR(INDEX('Journey_time-new_boundaries_2'!D:D,MATCH($A63,'Journey_time-new_boundaries_2'!$A:$A,0)),
INDEX('Journey_time-inputs_1'!E:E,MATCH($A63,'Journey_time-inputs_1'!$A:$A,0)))</f>
        <v>63.544535031362699</v>
      </c>
      <c r="E63" s="33">
        <f>IFERROR(INDEX('Journey_time-new_boundaries_2'!E:E,MATCH($A63,'Journey_time-new_boundaries_2'!$A:$A,0)),
INDEX('Journey_time-inputs_1'!F:F,MATCH($A63,'Journey_time-inputs_1'!$A:$A,0)))</f>
        <v>87.291564974385096</v>
      </c>
    </row>
    <row r="64" spans="1:5" x14ac:dyDescent="0.35">
      <c r="A64" s="17" t="s">
        <v>346</v>
      </c>
      <c r="B64" s="17" t="s">
        <v>347</v>
      </c>
      <c r="C64" s="33">
        <f>IFERROR(INDEX('Journey_time-new_boundaries_2'!C:C,MATCH($A64,'Journey_time-new_boundaries_2'!$A:$A,0)),
INDEX('Journey_time-inputs_1'!D:D,MATCH($A64,'Journey_time-inputs_1'!$A:$A,0)))</f>
        <v>22.919416995796698</v>
      </c>
      <c r="D64" s="33">
        <f>IFERROR(INDEX('Journey_time-new_boundaries_2'!D:D,MATCH($A64,'Journey_time-new_boundaries_2'!$A:$A,0)),
INDEX('Journey_time-inputs_1'!E:E,MATCH($A64,'Journey_time-inputs_1'!$A:$A,0)))</f>
        <v>52.226928621287598</v>
      </c>
      <c r="E64" s="33">
        <f>IFERROR(INDEX('Journey_time-new_boundaries_2'!E:E,MATCH($A64,'Journey_time-new_boundaries_2'!$A:$A,0)),
INDEX('Journey_time-inputs_1'!F:F,MATCH($A64,'Journey_time-inputs_1'!$A:$A,0)))</f>
        <v>57.0094241908265</v>
      </c>
    </row>
    <row r="65" spans="1:5" x14ac:dyDescent="0.35">
      <c r="A65" s="17" t="s">
        <v>348</v>
      </c>
      <c r="B65" s="17" t="s">
        <v>349</v>
      </c>
      <c r="C65" s="33">
        <f>IFERROR(INDEX('Journey_time-new_boundaries_2'!C:C,MATCH($A65,'Journey_time-new_boundaries_2'!$A:$A,0)),
INDEX('Journey_time-inputs_1'!D:D,MATCH($A65,'Journey_time-inputs_1'!$A:$A,0)))</f>
        <v>18.0660149283366</v>
      </c>
      <c r="D65" s="33">
        <f>IFERROR(INDEX('Journey_time-new_boundaries_2'!D:D,MATCH($A65,'Journey_time-new_boundaries_2'!$A:$A,0)),
INDEX('Journey_time-inputs_1'!E:E,MATCH($A65,'Journey_time-inputs_1'!$A:$A,0)))</f>
        <v>34.719082610001301</v>
      </c>
      <c r="E65" s="33">
        <f>IFERROR(INDEX('Journey_time-new_boundaries_2'!E:E,MATCH($A65,'Journey_time-new_boundaries_2'!$A:$A,0)),
INDEX('Journey_time-inputs_1'!F:F,MATCH($A65,'Journey_time-inputs_1'!$A:$A,0)))</f>
        <v>38.285461041963003</v>
      </c>
    </row>
    <row r="66" spans="1:5" x14ac:dyDescent="0.35">
      <c r="A66" s="17" t="s">
        <v>350</v>
      </c>
      <c r="B66" s="17" t="s">
        <v>351</v>
      </c>
      <c r="C66" s="33">
        <f>IFERROR(INDEX('Journey_time-new_boundaries_2'!C:C,MATCH($A66,'Journey_time-new_boundaries_2'!$A:$A,0)),
INDEX('Journey_time-inputs_1'!D:D,MATCH($A66,'Journey_time-inputs_1'!$A:$A,0)))</f>
        <v>10.342215352527299</v>
      </c>
      <c r="D66" s="33">
        <f>IFERROR(INDEX('Journey_time-new_boundaries_2'!D:D,MATCH($A66,'Journey_time-new_boundaries_2'!$A:$A,0)),
INDEX('Journey_time-inputs_1'!E:E,MATCH($A66,'Journey_time-inputs_1'!$A:$A,0)))</f>
        <v>18.866630675886299</v>
      </c>
      <c r="E66" s="33">
        <f>IFERROR(INDEX('Journey_time-new_boundaries_2'!E:E,MATCH($A66,'Journey_time-new_boundaries_2'!$A:$A,0)),
INDEX('Journey_time-inputs_1'!F:F,MATCH($A66,'Journey_time-inputs_1'!$A:$A,0)))</f>
        <v>15.0134542855694</v>
      </c>
    </row>
    <row r="67" spans="1:5" x14ac:dyDescent="0.35">
      <c r="A67" s="17" t="s">
        <v>352</v>
      </c>
      <c r="B67" s="17" t="s">
        <v>353</v>
      </c>
      <c r="C67" s="33">
        <f>IFERROR(INDEX('Journey_time-new_boundaries_2'!C:C,MATCH($A67,'Journey_time-new_boundaries_2'!$A:$A,0)),
INDEX('Journey_time-inputs_1'!D:D,MATCH($A67,'Journey_time-inputs_1'!$A:$A,0)))</f>
        <v>19.0555014749892</v>
      </c>
      <c r="D67" s="33">
        <f>IFERROR(INDEX('Journey_time-new_boundaries_2'!D:D,MATCH($A67,'Journey_time-new_boundaries_2'!$A:$A,0)),
INDEX('Journey_time-inputs_1'!E:E,MATCH($A67,'Journey_time-inputs_1'!$A:$A,0)))</f>
        <v>38.931004677163799</v>
      </c>
      <c r="E67" s="33">
        <f>IFERROR(INDEX('Journey_time-new_boundaries_2'!E:E,MATCH($A67,'Journey_time-new_boundaries_2'!$A:$A,0)),
INDEX('Journey_time-inputs_1'!F:F,MATCH($A67,'Journey_time-inputs_1'!$A:$A,0)))</f>
        <v>43.556741456388799</v>
      </c>
    </row>
    <row r="68" spans="1:5" x14ac:dyDescent="0.35">
      <c r="A68" s="17" t="s">
        <v>354</v>
      </c>
      <c r="B68" s="17" t="s">
        <v>355</v>
      </c>
      <c r="C68" s="33">
        <f>IFERROR(INDEX('Journey_time-new_boundaries_2'!C:C,MATCH($A68,'Journey_time-new_boundaries_2'!$A:$A,0)),
INDEX('Journey_time-inputs_1'!D:D,MATCH($A68,'Journey_time-inputs_1'!$A:$A,0)))</f>
        <v>10.1332807526609</v>
      </c>
      <c r="D68" s="33">
        <f>IFERROR(INDEX('Journey_time-new_boundaries_2'!D:D,MATCH($A68,'Journey_time-new_boundaries_2'!$A:$A,0)),
INDEX('Journey_time-inputs_1'!E:E,MATCH($A68,'Journey_time-inputs_1'!$A:$A,0)))</f>
        <v>20.656233316726301</v>
      </c>
      <c r="E68" s="33">
        <f>IFERROR(INDEX('Journey_time-new_boundaries_2'!E:E,MATCH($A68,'Journey_time-new_boundaries_2'!$A:$A,0)),
INDEX('Journey_time-inputs_1'!F:F,MATCH($A68,'Journey_time-inputs_1'!$A:$A,0)))</f>
        <v>14.033067032139201</v>
      </c>
    </row>
    <row r="69" spans="1:5" x14ac:dyDescent="0.35">
      <c r="A69" s="17" t="s">
        <v>356</v>
      </c>
      <c r="B69" s="17" t="s">
        <v>357</v>
      </c>
      <c r="C69" s="33">
        <f>IFERROR(INDEX('Journey_time-new_boundaries_2'!C:C,MATCH($A69,'Journey_time-new_boundaries_2'!$A:$A,0)),
INDEX('Journey_time-inputs_1'!D:D,MATCH($A69,'Journey_time-inputs_1'!$A:$A,0)))</f>
        <v>13.0275073733185</v>
      </c>
      <c r="D69" s="33">
        <f>IFERROR(INDEX('Journey_time-new_boundaries_2'!D:D,MATCH($A69,'Journey_time-new_boundaries_2'!$A:$A,0)),
INDEX('Journey_time-inputs_1'!E:E,MATCH($A69,'Journey_time-inputs_1'!$A:$A,0)))</f>
        <v>25.407543686763901</v>
      </c>
      <c r="E69" s="33">
        <f>IFERROR(INDEX('Journey_time-new_boundaries_2'!E:E,MATCH($A69,'Journey_time-new_boundaries_2'!$A:$A,0)),
INDEX('Journey_time-inputs_1'!F:F,MATCH($A69,'Journey_time-inputs_1'!$A:$A,0)))</f>
        <v>18.8461702712065</v>
      </c>
    </row>
    <row r="70" spans="1:5" x14ac:dyDescent="0.35">
      <c r="A70" s="17" t="s">
        <v>358</v>
      </c>
      <c r="B70" s="17" t="s">
        <v>359</v>
      </c>
      <c r="C70" s="33">
        <f>IFERROR(INDEX('Journey_time-new_boundaries_2'!C:C,MATCH($A70,'Journey_time-new_boundaries_2'!$A:$A,0)),
INDEX('Journey_time-inputs_1'!D:D,MATCH($A70,'Journey_time-inputs_1'!$A:$A,0)))</f>
        <v>12.5973832482834</v>
      </c>
      <c r="D70" s="33">
        <f>IFERROR(INDEX('Journey_time-new_boundaries_2'!D:D,MATCH($A70,'Journey_time-new_boundaries_2'!$A:$A,0)),
INDEX('Journey_time-inputs_1'!E:E,MATCH($A70,'Journey_time-inputs_1'!$A:$A,0)))</f>
        <v>23.691873270679199</v>
      </c>
      <c r="E70" s="33">
        <f>IFERROR(INDEX('Journey_time-new_boundaries_2'!E:E,MATCH($A70,'Journey_time-new_boundaries_2'!$A:$A,0)),
INDEX('Journey_time-inputs_1'!F:F,MATCH($A70,'Journey_time-inputs_1'!$A:$A,0)))</f>
        <v>21.685365151015699</v>
      </c>
    </row>
    <row r="71" spans="1:5" x14ac:dyDescent="0.35">
      <c r="A71" s="17" t="s">
        <v>360</v>
      </c>
      <c r="B71" s="17" t="s">
        <v>361</v>
      </c>
      <c r="C71" s="33">
        <f>IFERROR(INDEX('Journey_time-new_boundaries_2'!C:C,MATCH($A71,'Journey_time-new_boundaries_2'!$A:$A,0)),
INDEX('Journey_time-inputs_1'!D:D,MATCH($A71,'Journey_time-inputs_1'!$A:$A,0)))</f>
        <v>9.8288755854898202</v>
      </c>
      <c r="D71" s="33">
        <f>IFERROR(INDEX('Journey_time-new_boundaries_2'!D:D,MATCH($A71,'Journey_time-new_boundaries_2'!$A:$A,0)),
INDEX('Journey_time-inputs_1'!E:E,MATCH($A71,'Journey_time-inputs_1'!$A:$A,0)))</f>
        <v>20.138246995049698</v>
      </c>
      <c r="E71" s="33">
        <f>IFERROR(INDEX('Journey_time-new_boundaries_2'!E:E,MATCH($A71,'Journey_time-new_boundaries_2'!$A:$A,0)),
INDEX('Journey_time-inputs_1'!F:F,MATCH($A71,'Journey_time-inputs_1'!$A:$A,0)))</f>
        <v>14.6940578825467</v>
      </c>
    </row>
    <row r="72" spans="1:5" x14ac:dyDescent="0.35">
      <c r="A72" s="17" t="s">
        <v>362</v>
      </c>
      <c r="B72" s="17" t="s">
        <v>363</v>
      </c>
      <c r="C72" s="33">
        <f>IFERROR(INDEX('Journey_time-new_boundaries_2'!C:C,MATCH($A72,'Journey_time-new_boundaries_2'!$A:$A,0)),
INDEX('Journey_time-inputs_1'!D:D,MATCH($A72,'Journey_time-inputs_1'!$A:$A,0)))</f>
        <v>13.110559512309299</v>
      </c>
      <c r="D72" s="33">
        <f>IFERROR(INDEX('Journey_time-new_boundaries_2'!D:D,MATCH($A72,'Journey_time-new_boundaries_2'!$A:$A,0)),
INDEX('Journey_time-inputs_1'!E:E,MATCH($A72,'Journey_time-inputs_1'!$A:$A,0)))</f>
        <v>29.428563359819801</v>
      </c>
      <c r="E72" s="33">
        <f>IFERROR(INDEX('Journey_time-new_boundaries_2'!E:E,MATCH($A72,'Journey_time-new_boundaries_2'!$A:$A,0)),
INDEX('Journey_time-inputs_1'!F:F,MATCH($A72,'Journey_time-inputs_1'!$A:$A,0)))</f>
        <v>21.1713770990225</v>
      </c>
    </row>
    <row r="73" spans="1:5" x14ac:dyDescent="0.35">
      <c r="A73" s="17" t="s">
        <v>366</v>
      </c>
      <c r="B73" s="17" t="s">
        <v>367</v>
      </c>
      <c r="C73" s="33">
        <f>IFERROR(INDEX('Journey_time-new_boundaries_2'!C:C,MATCH($A73,'Journey_time-new_boundaries_2'!$A:$A,0)),
INDEX('Journey_time-inputs_1'!D:D,MATCH($A73,'Journey_time-inputs_1'!$A:$A,0)))</f>
        <v>10.9616001013204</v>
      </c>
      <c r="D73" s="33">
        <f>IFERROR(INDEX('Journey_time-new_boundaries_2'!D:D,MATCH($A73,'Journey_time-new_boundaries_2'!$A:$A,0)),
INDEX('Journey_time-inputs_1'!E:E,MATCH($A73,'Journey_time-inputs_1'!$A:$A,0)))</f>
        <v>19.443051704663901</v>
      </c>
      <c r="E73" s="33">
        <f>IFERROR(INDEX('Journey_time-new_boundaries_2'!E:E,MATCH($A73,'Journey_time-new_boundaries_2'!$A:$A,0)),
INDEX('Journey_time-inputs_1'!F:F,MATCH($A73,'Journey_time-inputs_1'!$A:$A,0)))</f>
        <v>15.0802810397622</v>
      </c>
    </row>
    <row r="74" spans="1:5" x14ac:dyDescent="0.35">
      <c r="A74" s="17" t="s">
        <v>368</v>
      </c>
      <c r="B74" s="17" t="s">
        <v>369</v>
      </c>
      <c r="C74" s="33">
        <f>IFERROR(INDEX('Journey_time-new_boundaries_2'!C:C,MATCH($A74,'Journey_time-new_boundaries_2'!$A:$A,0)),
INDEX('Journey_time-inputs_1'!D:D,MATCH($A74,'Journey_time-inputs_1'!$A:$A,0)))</f>
        <v>30.336957669427701</v>
      </c>
      <c r="D74" s="33">
        <f>IFERROR(INDEX('Journey_time-new_boundaries_2'!D:D,MATCH($A74,'Journey_time-new_boundaries_2'!$A:$A,0)),
INDEX('Journey_time-inputs_1'!E:E,MATCH($A74,'Journey_time-inputs_1'!$A:$A,0)))</f>
        <v>64.264502812226098</v>
      </c>
      <c r="E74" s="33">
        <f>IFERROR(INDEX('Journey_time-new_boundaries_2'!E:E,MATCH($A74,'Journey_time-new_boundaries_2'!$A:$A,0)),
INDEX('Journey_time-inputs_1'!F:F,MATCH($A74,'Journey_time-inputs_1'!$A:$A,0)))</f>
        <v>76.659307857599998</v>
      </c>
    </row>
    <row r="75" spans="1:5" x14ac:dyDescent="0.35">
      <c r="A75" s="17" t="s">
        <v>370</v>
      </c>
      <c r="B75" s="17" t="s">
        <v>371</v>
      </c>
      <c r="C75" s="33">
        <f>IFERROR(INDEX('Journey_time-new_boundaries_2'!C:C,MATCH($A75,'Journey_time-new_boundaries_2'!$A:$A,0)),
INDEX('Journey_time-inputs_1'!D:D,MATCH($A75,'Journey_time-inputs_1'!$A:$A,0)))</f>
        <v>15.111413367128</v>
      </c>
      <c r="D75" s="33">
        <f>IFERROR(INDEX('Journey_time-new_boundaries_2'!D:D,MATCH($A75,'Journey_time-new_boundaries_2'!$A:$A,0)),
INDEX('Journey_time-inputs_1'!E:E,MATCH($A75,'Journey_time-inputs_1'!$A:$A,0)))</f>
        <v>31.1526847004248</v>
      </c>
      <c r="E75" s="33">
        <f>IFERROR(INDEX('Journey_time-new_boundaries_2'!E:E,MATCH($A75,'Journey_time-new_boundaries_2'!$A:$A,0)),
INDEX('Journey_time-inputs_1'!F:F,MATCH($A75,'Journey_time-inputs_1'!$A:$A,0)))</f>
        <v>27.947304893035799</v>
      </c>
    </row>
    <row r="76" spans="1:5" x14ac:dyDescent="0.35">
      <c r="A76" s="17" t="s">
        <v>372</v>
      </c>
      <c r="B76" s="17" t="s">
        <v>373</v>
      </c>
      <c r="C76" s="33">
        <f>IFERROR(INDEX('Journey_time-new_boundaries_2'!C:C,MATCH($A76,'Journey_time-new_boundaries_2'!$A:$A,0)),
INDEX('Journey_time-inputs_1'!D:D,MATCH($A76,'Journey_time-inputs_1'!$A:$A,0)))</f>
        <v>23.567962153696399</v>
      </c>
      <c r="D76" s="33">
        <f>IFERROR(INDEX('Journey_time-new_boundaries_2'!D:D,MATCH($A76,'Journey_time-new_boundaries_2'!$A:$A,0)),
INDEX('Journey_time-inputs_1'!E:E,MATCH($A76,'Journey_time-inputs_1'!$A:$A,0)))</f>
        <v>50.437470456334999</v>
      </c>
      <c r="E76" s="33">
        <f>IFERROR(INDEX('Journey_time-new_boundaries_2'!E:E,MATCH($A76,'Journey_time-new_boundaries_2'!$A:$A,0)),
INDEX('Journey_time-inputs_1'!F:F,MATCH($A76,'Journey_time-inputs_1'!$A:$A,0)))</f>
        <v>54.914417564376599</v>
      </c>
    </row>
    <row r="77" spans="1:5" x14ac:dyDescent="0.35">
      <c r="A77" s="17" t="s">
        <v>374</v>
      </c>
      <c r="B77" s="17" t="s">
        <v>375</v>
      </c>
      <c r="C77" s="33">
        <f>IFERROR(INDEX('Journey_time-new_boundaries_2'!C:C,MATCH($A77,'Journey_time-new_boundaries_2'!$A:$A,0)),
INDEX('Journey_time-inputs_1'!D:D,MATCH($A77,'Journey_time-inputs_1'!$A:$A,0)))</f>
        <v>35.182870182951604</v>
      </c>
      <c r="D77" s="33">
        <f>IFERROR(INDEX('Journey_time-new_boundaries_2'!D:D,MATCH($A77,'Journey_time-new_boundaries_2'!$A:$A,0)),
INDEX('Journey_time-inputs_1'!E:E,MATCH($A77,'Journey_time-inputs_1'!$A:$A,0)))</f>
        <v>57.086263370442197</v>
      </c>
      <c r="E77" s="33">
        <f>IFERROR(INDEX('Journey_time-new_boundaries_2'!E:E,MATCH($A77,'Journey_time-new_boundaries_2'!$A:$A,0)),
INDEX('Journey_time-inputs_1'!F:F,MATCH($A77,'Journey_time-inputs_1'!$A:$A,0)))</f>
        <v>90.901408165272898</v>
      </c>
    </row>
    <row r="78" spans="1:5" x14ac:dyDescent="0.35">
      <c r="A78" s="17" t="s">
        <v>376</v>
      </c>
      <c r="B78" s="17" t="s">
        <v>377</v>
      </c>
      <c r="C78" s="33">
        <f>IFERROR(INDEX('Journey_time-new_boundaries_2'!C:C,MATCH($A78,'Journey_time-new_boundaries_2'!$A:$A,0)),
INDEX('Journey_time-inputs_1'!D:D,MATCH($A78,'Journey_time-inputs_1'!$A:$A,0)))</f>
        <v>11.685224463733899</v>
      </c>
      <c r="D78" s="33">
        <f>IFERROR(INDEX('Journey_time-new_boundaries_2'!D:D,MATCH($A78,'Journey_time-new_boundaries_2'!$A:$A,0)),
INDEX('Journey_time-inputs_1'!E:E,MATCH($A78,'Journey_time-inputs_1'!$A:$A,0)))</f>
        <v>24.3553579118845</v>
      </c>
      <c r="E78" s="33">
        <f>IFERROR(INDEX('Journey_time-new_boundaries_2'!E:E,MATCH($A78,'Journey_time-new_boundaries_2'!$A:$A,0)),
INDEX('Journey_time-inputs_1'!F:F,MATCH($A78,'Journey_time-inputs_1'!$A:$A,0)))</f>
        <v>17.334916824947101</v>
      </c>
    </row>
    <row r="79" spans="1:5" x14ac:dyDescent="0.35">
      <c r="A79" s="17" t="s">
        <v>382</v>
      </c>
      <c r="B79" s="17" t="s">
        <v>383</v>
      </c>
      <c r="C79" s="33">
        <f>IFERROR(INDEX('Journey_time-new_boundaries_2'!C:C,MATCH($A79,'Journey_time-new_boundaries_2'!$A:$A,0)),
INDEX('Journey_time-inputs_1'!D:D,MATCH($A79,'Journey_time-inputs_1'!$A:$A,0)))</f>
        <v>13.5770068776605</v>
      </c>
      <c r="D79" s="33">
        <f>IFERROR(INDEX('Journey_time-new_boundaries_2'!D:D,MATCH($A79,'Journey_time-new_boundaries_2'!$A:$A,0)),
INDEX('Journey_time-inputs_1'!E:E,MATCH($A79,'Journey_time-inputs_1'!$A:$A,0)))</f>
        <v>27.257130383680899</v>
      </c>
      <c r="E79" s="33">
        <f>IFERROR(INDEX('Journey_time-new_boundaries_2'!E:E,MATCH($A79,'Journey_time-new_boundaries_2'!$A:$A,0)),
INDEX('Journey_time-inputs_1'!F:F,MATCH($A79,'Journey_time-inputs_1'!$A:$A,0)))</f>
        <v>18.617864840477498</v>
      </c>
    </row>
    <row r="80" spans="1:5" x14ac:dyDescent="0.35">
      <c r="A80" s="17" t="s">
        <v>386</v>
      </c>
      <c r="B80" s="17" t="s">
        <v>387</v>
      </c>
      <c r="C80" s="33">
        <f>IFERROR(INDEX('Journey_time-new_boundaries_2'!C:C,MATCH($A80,'Journey_time-new_boundaries_2'!$A:$A,0)),
INDEX('Journey_time-inputs_1'!D:D,MATCH($A80,'Journey_time-inputs_1'!$A:$A,0)))</f>
        <v>31.884846492794299</v>
      </c>
      <c r="D80" s="33">
        <f>IFERROR(INDEX('Journey_time-new_boundaries_2'!D:D,MATCH($A80,'Journey_time-new_boundaries_2'!$A:$A,0)),
INDEX('Journey_time-inputs_1'!E:E,MATCH($A80,'Journey_time-inputs_1'!$A:$A,0)))</f>
        <v>70.923572462378601</v>
      </c>
      <c r="E80" s="33">
        <f>IFERROR(INDEX('Journey_time-new_boundaries_2'!E:E,MATCH($A80,'Journey_time-new_boundaries_2'!$A:$A,0)),
INDEX('Journey_time-inputs_1'!F:F,MATCH($A80,'Journey_time-inputs_1'!$A:$A,0)))</f>
        <v>88.529860174686505</v>
      </c>
    </row>
    <row r="81" spans="1:5" x14ac:dyDescent="0.35">
      <c r="A81" s="17" t="s">
        <v>388</v>
      </c>
      <c r="B81" s="17" t="s">
        <v>389</v>
      </c>
      <c r="C81" s="33">
        <f>IFERROR(INDEX('Journey_time-new_boundaries_2'!C:C,MATCH($A81,'Journey_time-new_boundaries_2'!$A:$A,0)),
INDEX('Journey_time-inputs_1'!D:D,MATCH($A81,'Journey_time-inputs_1'!$A:$A,0)))</f>
        <v>27.3720543084866</v>
      </c>
      <c r="D81" s="33">
        <f>IFERROR(INDEX('Journey_time-new_boundaries_2'!D:D,MATCH($A81,'Journey_time-new_boundaries_2'!$A:$A,0)),
INDEX('Journey_time-inputs_1'!E:E,MATCH($A81,'Journey_time-inputs_1'!$A:$A,0)))</f>
        <v>55.196848017978397</v>
      </c>
      <c r="E81" s="33">
        <f>IFERROR(INDEX('Journey_time-new_boundaries_2'!E:E,MATCH($A81,'Journey_time-new_boundaries_2'!$A:$A,0)),
INDEX('Journey_time-inputs_1'!F:F,MATCH($A81,'Journey_time-inputs_1'!$A:$A,0)))</f>
        <v>64.673532735596297</v>
      </c>
    </row>
    <row r="82" spans="1:5" x14ac:dyDescent="0.35">
      <c r="A82" s="17" t="s">
        <v>392</v>
      </c>
      <c r="B82" s="17" t="s">
        <v>393</v>
      </c>
      <c r="C82" s="33">
        <f>IFERROR(INDEX('Journey_time-new_boundaries_2'!C:C,MATCH($A82,'Journey_time-new_boundaries_2'!$A:$A,0)),
INDEX('Journey_time-inputs_1'!D:D,MATCH($A82,'Journey_time-inputs_1'!$A:$A,0)))</f>
        <v>26.236264633111201</v>
      </c>
      <c r="D82" s="33">
        <f>IFERROR(INDEX('Journey_time-new_boundaries_2'!D:D,MATCH($A82,'Journey_time-new_boundaries_2'!$A:$A,0)),
INDEX('Journey_time-inputs_1'!E:E,MATCH($A82,'Journey_time-inputs_1'!$A:$A,0)))</f>
        <v>58.839406073274603</v>
      </c>
      <c r="E82" s="33">
        <f>IFERROR(INDEX('Journey_time-new_boundaries_2'!E:E,MATCH($A82,'Journey_time-new_boundaries_2'!$A:$A,0)),
INDEX('Journey_time-inputs_1'!F:F,MATCH($A82,'Journey_time-inputs_1'!$A:$A,0)))</f>
        <v>76.148658154252104</v>
      </c>
    </row>
    <row r="83" spans="1:5" x14ac:dyDescent="0.35">
      <c r="A83" s="17" t="s">
        <v>394</v>
      </c>
      <c r="B83" s="17" t="s">
        <v>395</v>
      </c>
      <c r="C83" s="33">
        <f>IFERROR(INDEX('Journey_time-new_boundaries_2'!C:C,MATCH($A83,'Journey_time-new_boundaries_2'!$A:$A,0)),
INDEX('Journey_time-inputs_1'!D:D,MATCH($A83,'Journey_time-inputs_1'!$A:$A,0)))</f>
        <v>16.341283170762399</v>
      </c>
      <c r="D83" s="33">
        <f>IFERROR(INDEX('Journey_time-new_boundaries_2'!D:D,MATCH($A83,'Journey_time-new_boundaries_2'!$A:$A,0)),
INDEX('Journey_time-inputs_1'!E:E,MATCH($A83,'Journey_time-inputs_1'!$A:$A,0)))</f>
        <v>33.723694777736803</v>
      </c>
      <c r="E83" s="33">
        <f>IFERROR(INDEX('Journey_time-new_boundaries_2'!E:E,MATCH($A83,'Journey_time-new_boundaries_2'!$A:$A,0)),
INDEX('Journey_time-inputs_1'!F:F,MATCH($A83,'Journey_time-inputs_1'!$A:$A,0)))</f>
        <v>31.0943802043017</v>
      </c>
    </row>
    <row r="84" spans="1:5" x14ac:dyDescent="0.35">
      <c r="A84" s="17" t="s">
        <v>396</v>
      </c>
      <c r="B84" s="17" t="s">
        <v>397</v>
      </c>
      <c r="C84" s="33">
        <f>IFERROR(INDEX('Journey_time-new_boundaries_2'!C:C,MATCH($A84,'Journey_time-new_boundaries_2'!$A:$A,0)),
INDEX('Journey_time-inputs_1'!D:D,MATCH($A84,'Journey_time-inputs_1'!$A:$A,0)))</f>
        <v>56.508951130140503</v>
      </c>
      <c r="D84" s="33">
        <f>IFERROR(INDEX('Journey_time-new_boundaries_2'!D:D,MATCH($A84,'Journey_time-new_boundaries_2'!$A:$A,0)),
INDEX('Journey_time-inputs_1'!E:E,MATCH($A84,'Journey_time-inputs_1'!$A:$A,0)))</f>
        <v>94.808879029699597</v>
      </c>
      <c r="E84" s="33">
        <f>IFERROR(INDEX('Journey_time-new_boundaries_2'!E:E,MATCH($A84,'Journey_time-new_boundaries_2'!$A:$A,0)),
INDEX('Journey_time-inputs_1'!F:F,MATCH($A84,'Journey_time-inputs_1'!$A:$A,0)))</f>
        <v>110.00223427634199</v>
      </c>
    </row>
    <row r="85" spans="1:5" x14ac:dyDescent="0.35">
      <c r="A85" s="17" t="s">
        <v>402</v>
      </c>
      <c r="B85" s="17" t="s">
        <v>403</v>
      </c>
      <c r="C85" s="33">
        <f>IFERROR(INDEX('Journey_time-new_boundaries_2'!C:C,MATCH($A85,'Journey_time-new_boundaries_2'!$A:$A,0)),
INDEX('Journey_time-inputs_1'!D:D,MATCH($A85,'Journey_time-inputs_1'!$A:$A,0)))</f>
        <v>26.688326124643599</v>
      </c>
      <c r="D85" s="33">
        <f>IFERROR(INDEX('Journey_time-new_boundaries_2'!D:D,MATCH($A85,'Journey_time-new_boundaries_2'!$A:$A,0)),
INDEX('Journey_time-inputs_1'!E:E,MATCH($A85,'Journey_time-inputs_1'!$A:$A,0)))</f>
        <v>50.2156016348778</v>
      </c>
      <c r="E85" s="33">
        <f>IFERROR(INDEX('Journey_time-new_boundaries_2'!E:E,MATCH($A85,'Journey_time-new_boundaries_2'!$A:$A,0)),
INDEX('Journey_time-inputs_1'!F:F,MATCH($A85,'Journey_time-inputs_1'!$A:$A,0)))</f>
        <v>66.003337458822699</v>
      </c>
    </row>
    <row r="86" spans="1:5" x14ac:dyDescent="0.35">
      <c r="A86" s="17" t="s">
        <v>404</v>
      </c>
      <c r="B86" s="17" t="s">
        <v>405</v>
      </c>
      <c r="C86" s="33">
        <f>IFERROR(INDEX('Journey_time-new_boundaries_2'!C:C,MATCH($A86,'Journey_time-new_boundaries_2'!$A:$A,0)),
INDEX('Journey_time-inputs_1'!D:D,MATCH($A86,'Journey_time-inputs_1'!$A:$A,0)))</f>
        <v>15.244345065460699</v>
      </c>
      <c r="D86" s="33">
        <f>IFERROR(INDEX('Journey_time-new_boundaries_2'!D:D,MATCH($A86,'Journey_time-new_boundaries_2'!$A:$A,0)),
INDEX('Journey_time-inputs_1'!E:E,MATCH($A86,'Journey_time-inputs_1'!$A:$A,0)))</f>
        <v>32.813255424622902</v>
      </c>
      <c r="E86" s="33">
        <f>IFERROR(INDEX('Journey_time-new_boundaries_2'!E:E,MATCH($A86,'Journey_time-new_boundaries_2'!$A:$A,0)),
INDEX('Journey_time-inputs_1'!F:F,MATCH($A86,'Journey_time-inputs_1'!$A:$A,0)))</f>
        <v>33.047378693229298</v>
      </c>
    </row>
    <row r="87" spans="1:5" x14ac:dyDescent="0.35">
      <c r="A87" s="17" t="s">
        <v>406</v>
      </c>
      <c r="B87" s="17" t="s">
        <v>407</v>
      </c>
      <c r="C87" s="33">
        <f>IFERROR(INDEX('Journey_time-new_boundaries_2'!C:C,MATCH($A87,'Journey_time-new_boundaries_2'!$A:$A,0)),
INDEX('Journey_time-inputs_1'!D:D,MATCH($A87,'Journey_time-inputs_1'!$A:$A,0)))</f>
        <v>38.527564345924148</v>
      </c>
      <c r="D87" s="33">
        <f>IFERROR(INDEX('Journey_time-new_boundaries_2'!D:D,MATCH($A87,'Journey_time-new_boundaries_2'!$A:$A,0)),
INDEX('Journey_time-inputs_1'!E:E,MATCH($A87,'Journey_time-inputs_1'!$A:$A,0)))</f>
        <v>66.104310526853141</v>
      </c>
      <c r="E87" s="33">
        <f>IFERROR(INDEX('Journey_time-new_boundaries_2'!E:E,MATCH($A87,'Journey_time-new_boundaries_2'!$A:$A,0)),
INDEX('Journey_time-inputs_1'!F:F,MATCH($A87,'Journey_time-inputs_1'!$A:$A,0)))</f>
        <v>89.46264699885225</v>
      </c>
    </row>
    <row r="88" spans="1:5" x14ac:dyDescent="0.35">
      <c r="A88" s="17" t="s">
        <v>408</v>
      </c>
      <c r="B88" s="17" t="s">
        <v>409</v>
      </c>
      <c r="C88" s="33">
        <f>IFERROR(INDEX('Journey_time-new_boundaries_2'!C:C,MATCH($A88,'Journey_time-new_boundaries_2'!$A:$A,0)),
INDEX('Journey_time-inputs_1'!D:D,MATCH($A88,'Journey_time-inputs_1'!$A:$A,0)))</f>
        <v>40.187635915922499</v>
      </c>
      <c r="D88" s="33">
        <f>IFERROR(INDEX('Journey_time-new_boundaries_2'!D:D,MATCH($A88,'Journey_time-new_boundaries_2'!$A:$A,0)),
INDEX('Journey_time-inputs_1'!E:E,MATCH($A88,'Journey_time-inputs_1'!$A:$A,0)))</f>
        <v>70.554618743307003</v>
      </c>
      <c r="E88" s="33">
        <f>IFERROR(INDEX('Journey_time-new_boundaries_2'!E:E,MATCH($A88,'Journey_time-new_boundaries_2'!$A:$A,0)),
INDEX('Journey_time-inputs_1'!F:F,MATCH($A88,'Journey_time-inputs_1'!$A:$A,0)))</f>
        <v>119.736021156825</v>
      </c>
    </row>
    <row r="89" spans="1:5" x14ac:dyDescent="0.35">
      <c r="A89" s="17" t="s">
        <v>410</v>
      </c>
      <c r="B89" s="17" t="s">
        <v>411</v>
      </c>
      <c r="C89" s="33">
        <f>IFERROR(INDEX('Journey_time-new_boundaries_2'!C:C,MATCH($A89,'Journey_time-new_boundaries_2'!$A:$A,0)),
INDEX('Journey_time-inputs_1'!D:D,MATCH($A89,'Journey_time-inputs_1'!$A:$A,0)))</f>
        <v>13.6482733692094</v>
      </c>
      <c r="D89" s="33">
        <f>IFERROR(INDEX('Journey_time-new_boundaries_2'!D:D,MATCH($A89,'Journey_time-new_boundaries_2'!$A:$A,0)),
INDEX('Journey_time-inputs_1'!E:E,MATCH($A89,'Journey_time-inputs_1'!$A:$A,0)))</f>
        <v>25.4350576225577</v>
      </c>
      <c r="E89" s="33">
        <f>IFERROR(INDEX('Journey_time-new_boundaries_2'!E:E,MATCH($A89,'Journey_time-new_boundaries_2'!$A:$A,0)),
INDEX('Journey_time-inputs_1'!F:F,MATCH($A89,'Journey_time-inputs_1'!$A:$A,0)))</f>
        <v>21.155972335108</v>
      </c>
    </row>
    <row r="90" spans="1:5" x14ac:dyDescent="0.35">
      <c r="A90" s="17" t="s">
        <v>412</v>
      </c>
      <c r="B90" s="17" t="s">
        <v>413</v>
      </c>
      <c r="C90" s="33">
        <f>IFERROR(INDEX('Journey_time-new_boundaries_2'!C:C,MATCH($A90,'Journey_time-new_boundaries_2'!$A:$A,0)),
INDEX('Journey_time-inputs_1'!D:D,MATCH($A90,'Journey_time-inputs_1'!$A:$A,0)))</f>
        <v>36.6555647751496</v>
      </c>
      <c r="D90" s="33">
        <f>IFERROR(INDEX('Journey_time-new_boundaries_2'!D:D,MATCH($A90,'Journey_time-new_boundaries_2'!$A:$A,0)),
INDEX('Journey_time-inputs_1'!E:E,MATCH($A90,'Journey_time-inputs_1'!$A:$A,0)))</f>
        <v>78.234846396790104</v>
      </c>
      <c r="E90" s="33">
        <f>IFERROR(INDEX('Journey_time-new_boundaries_2'!E:E,MATCH($A90,'Journey_time-new_boundaries_2'!$A:$A,0)),
INDEX('Journey_time-inputs_1'!F:F,MATCH($A90,'Journey_time-inputs_1'!$A:$A,0)))</f>
        <v>110.889376027201</v>
      </c>
    </row>
    <row r="91" spans="1:5" x14ac:dyDescent="0.35">
      <c r="A91" s="17" t="s">
        <v>414</v>
      </c>
      <c r="B91" s="17" t="s">
        <v>415</v>
      </c>
      <c r="C91" s="33">
        <f>IFERROR(INDEX('Journey_time-new_boundaries_2'!C:C,MATCH($A91,'Journey_time-new_boundaries_2'!$A:$A,0)),
INDEX('Journey_time-inputs_1'!D:D,MATCH($A91,'Journey_time-inputs_1'!$A:$A,0)))</f>
        <v>16.4346520261353</v>
      </c>
      <c r="D91" s="33">
        <f>IFERROR(INDEX('Journey_time-new_boundaries_2'!D:D,MATCH($A91,'Journey_time-new_boundaries_2'!$A:$A,0)),
INDEX('Journey_time-inputs_1'!E:E,MATCH($A91,'Journey_time-inputs_1'!$A:$A,0)))</f>
        <v>32.271071444683997</v>
      </c>
      <c r="E91" s="33">
        <f>IFERROR(INDEX('Journey_time-new_boundaries_2'!E:E,MATCH($A91,'Journey_time-new_boundaries_2'!$A:$A,0)),
INDEX('Journey_time-inputs_1'!F:F,MATCH($A91,'Journey_time-inputs_1'!$A:$A,0)))</f>
        <v>25.522537836615101</v>
      </c>
    </row>
    <row r="92" spans="1:5" x14ac:dyDescent="0.35">
      <c r="A92" s="17" t="s">
        <v>416</v>
      </c>
      <c r="B92" s="17" t="s">
        <v>417</v>
      </c>
      <c r="C92" s="33">
        <f>IFERROR(INDEX('Journey_time-new_boundaries_2'!C:C,MATCH($A92,'Journey_time-new_boundaries_2'!$A:$A,0)),
INDEX('Journey_time-inputs_1'!D:D,MATCH($A92,'Journey_time-inputs_1'!$A:$A,0)))</f>
        <v>12.4728482181986</v>
      </c>
      <c r="D92" s="33">
        <f>IFERROR(INDEX('Journey_time-new_boundaries_2'!D:D,MATCH($A92,'Journey_time-new_boundaries_2'!$A:$A,0)),
INDEX('Journey_time-inputs_1'!E:E,MATCH($A92,'Journey_time-inputs_1'!$A:$A,0)))</f>
        <v>26.530366451786101</v>
      </c>
      <c r="E92" s="33">
        <f>IFERROR(INDEX('Journey_time-new_boundaries_2'!E:E,MATCH($A92,'Journey_time-new_boundaries_2'!$A:$A,0)),
INDEX('Journey_time-inputs_1'!F:F,MATCH($A92,'Journey_time-inputs_1'!$A:$A,0)))</f>
        <v>17.631755163430299</v>
      </c>
    </row>
    <row r="93" spans="1:5" x14ac:dyDescent="0.35">
      <c r="A93" s="17" t="s">
        <v>418</v>
      </c>
      <c r="B93" s="17" t="s">
        <v>419</v>
      </c>
      <c r="C93" s="33">
        <f>IFERROR(INDEX('Journey_time-new_boundaries_2'!C:C,MATCH($A93,'Journey_time-new_boundaries_2'!$A:$A,0)),
INDEX('Journey_time-inputs_1'!D:D,MATCH($A93,'Journey_time-inputs_1'!$A:$A,0)))</f>
        <v>16.136665279716901</v>
      </c>
      <c r="D93" s="33">
        <f>IFERROR(INDEX('Journey_time-new_boundaries_2'!D:D,MATCH($A93,'Journey_time-new_boundaries_2'!$A:$A,0)),
INDEX('Journey_time-inputs_1'!E:E,MATCH($A93,'Journey_time-inputs_1'!$A:$A,0)))</f>
        <v>32.325174511855302</v>
      </c>
      <c r="E93" s="33">
        <f>IFERROR(INDEX('Journey_time-new_boundaries_2'!E:E,MATCH($A93,'Journey_time-new_boundaries_2'!$A:$A,0)),
INDEX('Journey_time-inputs_1'!F:F,MATCH($A93,'Journey_time-inputs_1'!$A:$A,0)))</f>
        <v>26.974968717929901</v>
      </c>
    </row>
    <row r="94" spans="1:5" x14ac:dyDescent="0.35">
      <c r="A94" s="17" t="s">
        <v>420</v>
      </c>
      <c r="B94" s="17" t="s">
        <v>421</v>
      </c>
      <c r="C94" s="33">
        <f>IFERROR(INDEX('Journey_time-new_boundaries_2'!C:C,MATCH($A94,'Journey_time-new_boundaries_2'!$A:$A,0)),
INDEX('Journey_time-inputs_1'!D:D,MATCH($A94,'Journey_time-inputs_1'!$A:$A,0)))</f>
        <v>12.411704190080799</v>
      </c>
      <c r="D94" s="33">
        <f>IFERROR(INDEX('Journey_time-new_boundaries_2'!D:D,MATCH($A94,'Journey_time-new_boundaries_2'!$A:$A,0)),
INDEX('Journey_time-inputs_1'!E:E,MATCH($A94,'Journey_time-inputs_1'!$A:$A,0)))</f>
        <v>19.142081004411502</v>
      </c>
      <c r="E94" s="33">
        <f>IFERROR(INDEX('Journey_time-new_boundaries_2'!E:E,MATCH($A94,'Journey_time-new_boundaries_2'!$A:$A,0)),
INDEX('Journey_time-inputs_1'!F:F,MATCH($A94,'Journey_time-inputs_1'!$A:$A,0)))</f>
        <v>15.412760162896401</v>
      </c>
    </row>
    <row r="95" spans="1:5" x14ac:dyDescent="0.35">
      <c r="A95" s="17" t="s">
        <v>422</v>
      </c>
      <c r="B95" s="17" t="s">
        <v>423</v>
      </c>
      <c r="C95" s="33">
        <f>IFERROR(INDEX('Journey_time-new_boundaries_2'!C:C,MATCH($A95,'Journey_time-new_boundaries_2'!$A:$A,0)),
INDEX('Journey_time-inputs_1'!D:D,MATCH($A95,'Journey_time-inputs_1'!$A:$A,0)))</f>
        <v>20.7086616261724</v>
      </c>
      <c r="D95" s="33">
        <f>IFERROR(INDEX('Journey_time-new_boundaries_2'!D:D,MATCH($A95,'Journey_time-new_boundaries_2'!$A:$A,0)),
INDEX('Journey_time-inputs_1'!E:E,MATCH($A95,'Journey_time-inputs_1'!$A:$A,0)))</f>
        <v>38.666884038446199</v>
      </c>
      <c r="E95" s="33">
        <f>IFERROR(INDEX('Journey_time-new_boundaries_2'!E:E,MATCH($A95,'Journey_time-new_boundaries_2'!$A:$A,0)),
INDEX('Journey_time-inputs_1'!F:F,MATCH($A95,'Journey_time-inputs_1'!$A:$A,0)))</f>
        <v>38.739907207768802</v>
      </c>
    </row>
    <row r="96" spans="1:5" x14ac:dyDescent="0.35">
      <c r="A96" s="17" t="s">
        <v>424</v>
      </c>
      <c r="B96" s="17" t="s">
        <v>425</v>
      </c>
      <c r="C96" s="33">
        <f>IFERROR(INDEX('Journey_time-new_boundaries_2'!C:C,MATCH($A96,'Journey_time-new_boundaries_2'!$A:$A,0)),
INDEX('Journey_time-inputs_1'!D:D,MATCH($A96,'Journey_time-inputs_1'!$A:$A,0)))</f>
        <v>8.9348424129817197</v>
      </c>
      <c r="D96" s="33">
        <f>IFERROR(INDEX('Journey_time-new_boundaries_2'!D:D,MATCH($A96,'Journey_time-new_boundaries_2'!$A:$A,0)),
INDEX('Journey_time-inputs_1'!E:E,MATCH($A96,'Journey_time-inputs_1'!$A:$A,0)))</f>
        <v>16.118916810072999</v>
      </c>
      <c r="E96" s="33">
        <f>IFERROR(INDEX('Journey_time-new_boundaries_2'!E:E,MATCH($A96,'Journey_time-new_boundaries_2'!$A:$A,0)),
INDEX('Journey_time-inputs_1'!F:F,MATCH($A96,'Journey_time-inputs_1'!$A:$A,0)))</f>
        <v>11.638335934543401</v>
      </c>
    </row>
    <row r="97" spans="1:5" x14ac:dyDescent="0.35">
      <c r="A97" s="17" t="s">
        <v>428</v>
      </c>
      <c r="B97" s="17" t="s">
        <v>429</v>
      </c>
      <c r="C97" s="33">
        <f>IFERROR(INDEX('Journey_time-new_boundaries_2'!C:C,MATCH($A97,'Journey_time-new_boundaries_2'!$A:$A,0)),
INDEX('Journey_time-inputs_1'!D:D,MATCH($A97,'Journey_time-inputs_1'!$A:$A,0)))</f>
        <v>13.448801299932301</v>
      </c>
      <c r="D97" s="33">
        <f>IFERROR(INDEX('Journey_time-new_boundaries_2'!D:D,MATCH($A97,'Journey_time-new_boundaries_2'!$A:$A,0)),
INDEX('Journey_time-inputs_1'!E:E,MATCH($A97,'Journey_time-inputs_1'!$A:$A,0)))</f>
        <v>30.2363449497898</v>
      </c>
      <c r="E97" s="33">
        <f>IFERROR(INDEX('Journey_time-new_boundaries_2'!E:E,MATCH($A97,'Journey_time-new_boundaries_2'!$A:$A,0)),
INDEX('Journey_time-inputs_1'!F:F,MATCH($A97,'Journey_time-inputs_1'!$A:$A,0)))</f>
        <v>21.137419821813499</v>
      </c>
    </row>
    <row r="98" spans="1:5" x14ac:dyDescent="0.35">
      <c r="A98" s="17" t="s">
        <v>430</v>
      </c>
      <c r="B98" s="17" t="s">
        <v>431</v>
      </c>
      <c r="C98" s="33">
        <f>IFERROR(INDEX('Journey_time-new_boundaries_2'!C:C,MATCH($A98,'Journey_time-new_boundaries_2'!$A:$A,0)),
INDEX('Journey_time-inputs_1'!D:D,MATCH($A98,'Journey_time-inputs_1'!$A:$A,0)))</f>
        <v>21.289981562759799</v>
      </c>
      <c r="D98" s="33">
        <f>IFERROR(INDEX('Journey_time-new_boundaries_2'!D:D,MATCH($A98,'Journey_time-new_boundaries_2'!$A:$A,0)),
INDEX('Journey_time-inputs_1'!E:E,MATCH($A98,'Journey_time-inputs_1'!$A:$A,0)))</f>
        <v>47.985771281862</v>
      </c>
      <c r="E98" s="33">
        <f>IFERROR(INDEX('Journey_time-new_boundaries_2'!E:E,MATCH($A98,'Journey_time-new_boundaries_2'!$A:$A,0)),
INDEX('Journey_time-inputs_1'!F:F,MATCH($A98,'Journey_time-inputs_1'!$A:$A,0)))</f>
        <v>50.061507912708798</v>
      </c>
    </row>
    <row r="99" spans="1:5" x14ac:dyDescent="0.35">
      <c r="A99" s="17" t="s">
        <v>436</v>
      </c>
      <c r="B99" s="17" t="s">
        <v>437</v>
      </c>
      <c r="C99" s="33">
        <f>IFERROR(INDEX('Journey_time-new_boundaries_2'!C:C,MATCH($A99,'Journey_time-new_boundaries_2'!$A:$A,0)),
INDEX('Journey_time-inputs_1'!D:D,MATCH($A99,'Journey_time-inputs_1'!$A:$A,0)))</f>
        <v>26.705864590492698</v>
      </c>
      <c r="D99" s="33">
        <f>IFERROR(INDEX('Journey_time-new_boundaries_2'!D:D,MATCH($A99,'Journey_time-new_boundaries_2'!$A:$A,0)),
INDEX('Journey_time-inputs_1'!E:E,MATCH($A99,'Journey_time-inputs_1'!$A:$A,0)))</f>
        <v>52.7594681630803</v>
      </c>
      <c r="E99" s="33">
        <f>IFERROR(INDEX('Journey_time-new_boundaries_2'!E:E,MATCH($A99,'Journey_time-new_boundaries_2'!$A:$A,0)),
INDEX('Journey_time-inputs_1'!F:F,MATCH($A99,'Journey_time-inputs_1'!$A:$A,0)))</f>
        <v>82.563735073684597</v>
      </c>
    </row>
    <row r="100" spans="1:5" x14ac:dyDescent="0.35">
      <c r="A100" s="17" t="s">
        <v>438</v>
      </c>
      <c r="B100" s="17" t="s">
        <v>439</v>
      </c>
      <c r="C100" s="33">
        <f>IFERROR(INDEX('Journey_time-new_boundaries_2'!C:C,MATCH($A100,'Journey_time-new_boundaries_2'!$A:$A,0)),
INDEX('Journey_time-inputs_1'!D:D,MATCH($A100,'Journey_time-inputs_1'!$A:$A,0)))</f>
        <v>36.576382507347503</v>
      </c>
      <c r="D100" s="33">
        <f>IFERROR(INDEX('Journey_time-new_boundaries_2'!D:D,MATCH($A100,'Journey_time-new_boundaries_2'!$A:$A,0)),
INDEX('Journey_time-inputs_1'!E:E,MATCH($A100,'Journey_time-inputs_1'!$A:$A,0)))</f>
        <v>69.895294150989002</v>
      </c>
      <c r="E100" s="33">
        <f>IFERROR(INDEX('Journey_time-new_boundaries_2'!E:E,MATCH($A100,'Journey_time-new_boundaries_2'!$A:$A,0)),
INDEX('Journey_time-inputs_1'!F:F,MATCH($A100,'Journey_time-inputs_1'!$A:$A,0)))</f>
        <v>95.515068340849297</v>
      </c>
    </row>
    <row r="101" spans="1:5" x14ac:dyDescent="0.35">
      <c r="A101" s="17" t="s">
        <v>440</v>
      </c>
      <c r="B101" s="17" t="s">
        <v>441</v>
      </c>
      <c r="C101" s="33">
        <f>IFERROR(INDEX('Journey_time-new_boundaries_2'!C:C,MATCH($A101,'Journey_time-new_boundaries_2'!$A:$A,0)),
INDEX('Journey_time-inputs_1'!D:D,MATCH($A101,'Journey_time-inputs_1'!$A:$A,0)))</f>
        <v>15.961885748270999</v>
      </c>
      <c r="D101" s="33">
        <f>IFERROR(INDEX('Journey_time-new_boundaries_2'!D:D,MATCH($A101,'Journey_time-new_boundaries_2'!$A:$A,0)),
INDEX('Journey_time-inputs_1'!E:E,MATCH($A101,'Journey_time-inputs_1'!$A:$A,0)))</f>
        <v>29.416384950591699</v>
      </c>
      <c r="E101" s="33">
        <f>IFERROR(INDEX('Journey_time-new_boundaries_2'!E:E,MATCH($A101,'Journey_time-new_boundaries_2'!$A:$A,0)),
INDEX('Journey_time-inputs_1'!F:F,MATCH($A101,'Journey_time-inputs_1'!$A:$A,0)))</f>
        <v>30.3463586808477</v>
      </c>
    </row>
    <row r="102" spans="1:5" x14ac:dyDescent="0.35">
      <c r="A102" s="17" t="s">
        <v>442</v>
      </c>
      <c r="B102" s="17" t="s">
        <v>443</v>
      </c>
      <c r="C102" s="33">
        <f>IFERROR(INDEX('Journey_time-new_boundaries_2'!C:C,MATCH($A102,'Journey_time-new_boundaries_2'!$A:$A,0)),
INDEX('Journey_time-inputs_1'!D:D,MATCH($A102,'Journey_time-inputs_1'!$A:$A,0)))</f>
        <v>10.536223864448401</v>
      </c>
      <c r="D102" s="33">
        <f>IFERROR(INDEX('Journey_time-new_boundaries_2'!D:D,MATCH($A102,'Journey_time-new_boundaries_2'!$A:$A,0)),
INDEX('Journey_time-inputs_1'!E:E,MATCH($A102,'Journey_time-inputs_1'!$A:$A,0)))</f>
        <v>19.958643507691701</v>
      </c>
      <c r="E102" s="33">
        <f>IFERROR(INDEX('Journey_time-new_boundaries_2'!E:E,MATCH($A102,'Journey_time-new_boundaries_2'!$A:$A,0)),
INDEX('Journey_time-inputs_1'!F:F,MATCH($A102,'Journey_time-inputs_1'!$A:$A,0)))</f>
        <v>16.7077157448193</v>
      </c>
    </row>
    <row r="103" spans="1:5" x14ac:dyDescent="0.35">
      <c r="A103" s="17" t="s">
        <v>444</v>
      </c>
      <c r="B103" s="17" t="s">
        <v>445</v>
      </c>
      <c r="C103" s="33">
        <f>IFERROR(INDEX('Journey_time-new_boundaries_2'!C:C,MATCH($A103,'Journey_time-new_boundaries_2'!$A:$A,0)),
INDEX('Journey_time-inputs_1'!D:D,MATCH($A103,'Journey_time-inputs_1'!$A:$A,0)))</f>
        <v>12.6609934057771</v>
      </c>
      <c r="D103" s="33">
        <f>IFERROR(INDEX('Journey_time-new_boundaries_2'!D:D,MATCH($A103,'Journey_time-new_boundaries_2'!$A:$A,0)),
INDEX('Journey_time-inputs_1'!E:E,MATCH($A103,'Journey_time-inputs_1'!$A:$A,0)))</f>
        <v>26.373513139140101</v>
      </c>
      <c r="E103" s="33">
        <f>IFERROR(INDEX('Journey_time-new_boundaries_2'!E:E,MATCH($A103,'Journey_time-new_boundaries_2'!$A:$A,0)),
INDEX('Journey_time-inputs_1'!F:F,MATCH($A103,'Journey_time-inputs_1'!$A:$A,0)))</f>
        <v>19.567598145673401</v>
      </c>
    </row>
    <row r="104" spans="1:5" x14ac:dyDescent="0.35">
      <c r="A104" s="17" t="s">
        <v>448</v>
      </c>
      <c r="B104" s="17" t="s">
        <v>449</v>
      </c>
      <c r="C104" s="33">
        <f>IFERROR(INDEX('Journey_time-new_boundaries_2'!C:C,MATCH($A104,'Journey_time-new_boundaries_2'!$A:$A,0)),
INDEX('Journey_time-inputs_1'!D:D,MATCH($A104,'Journey_time-inputs_1'!$A:$A,0)))</f>
        <v>9.5220612221195005</v>
      </c>
      <c r="D104" s="33">
        <f>IFERROR(INDEX('Journey_time-new_boundaries_2'!D:D,MATCH($A104,'Journey_time-new_boundaries_2'!$A:$A,0)),
INDEX('Journey_time-inputs_1'!E:E,MATCH($A104,'Journey_time-inputs_1'!$A:$A,0)))</f>
        <v>19.441609327201999</v>
      </c>
      <c r="E104" s="33">
        <f>IFERROR(INDEX('Journey_time-new_boundaries_2'!E:E,MATCH($A104,'Journey_time-new_boundaries_2'!$A:$A,0)),
INDEX('Journey_time-inputs_1'!F:F,MATCH($A104,'Journey_time-inputs_1'!$A:$A,0)))</f>
        <v>13.1027929888513</v>
      </c>
    </row>
    <row r="105" spans="1:5" x14ac:dyDescent="0.35">
      <c r="A105" s="17" t="s">
        <v>450</v>
      </c>
      <c r="B105" s="17" t="s">
        <v>451</v>
      </c>
      <c r="C105" s="33">
        <f>IFERROR(INDEX('Journey_time-new_boundaries_2'!C:C,MATCH($A105,'Journey_time-new_boundaries_2'!$A:$A,0)),
INDEX('Journey_time-inputs_1'!D:D,MATCH($A105,'Journey_time-inputs_1'!$A:$A,0)))</f>
        <v>24.311248257809101</v>
      </c>
      <c r="D105" s="33">
        <f>IFERROR(INDEX('Journey_time-new_boundaries_2'!D:D,MATCH($A105,'Journey_time-new_boundaries_2'!$A:$A,0)),
INDEX('Journey_time-inputs_1'!E:E,MATCH($A105,'Journey_time-inputs_1'!$A:$A,0)))</f>
        <v>46.036100348839803</v>
      </c>
      <c r="E105" s="33">
        <f>IFERROR(INDEX('Journey_time-new_boundaries_2'!E:E,MATCH($A105,'Journey_time-new_boundaries_2'!$A:$A,0)),
INDEX('Journey_time-inputs_1'!F:F,MATCH($A105,'Journey_time-inputs_1'!$A:$A,0)))</f>
        <v>45.914067139001403</v>
      </c>
    </row>
    <row r="106" spans="1:5" x14ac:dyDescent="0.35">
      <c r="A106" s="17" t="s">
        <v>452</v>
      </c>
      <c r="B106" s="17" t="s">
        <v>453</v>
      </c>
      <c r="C106" s="33">
        <f>IFERROR(INDEX('Journey_time-new_boundaries_2'!C:C,MATCH($A106,'Journey_time-new_boundaries_2'!$A:$A,0)),
INDEX('Journey_time-inputs_1'!D:D,MATCH($A106,'Journey_time-inputs_1'!$A:$A,0)))</f>
        <v>17.207921905409599</v>
      </c>
      <c r="D106" s="33">
        <f>IFERROR(INDEX('Journey_time-new_boundaries_2'!D:D,MATCH($A106,'Journey_time-new_boundaries_2'!$A:$A,0)),
INDEX('Journey_time-inputs_1'!E:E,MATCH($A106,'Journey_time-inputs_1'!$A:$A,0)))</f>
        <v>38.235389748579699</v>
      </c>
      <c r="E106" s="33">
        <f>IFERROR(INDEX('Journey_time-new_boundaries_2'!E:E,MATCH($A106,'Journey_time-new_boundaries_2'!$A:$A,0)),
INDEX('Journey_time-inputs_1'!F:F,MATCH($A106,'Journey_time-inputs_1'!$A:$A,0)))</f>
        <v>38.459555467282399</v>
      </c>
    </row>
    <row r="107" spans="1:5" x14ac:dyDescent="0.35">
      <c r="A107" s="17" t="s">
        <v>454</v>
      </c>
      <c r="B107" s="17" t="s">
        <v>455</v>
      </c>
      <c r="C107" s="33">
        <f>IFERROR(INDEX('Journey_time-new_boundaries_2'!C:C,MATCH($A107,'Journey_time-new_boundaries_2'!$A:$A,0)),
INDEX('Journey_time-inputs_1'!D:D,MATCH($A107,'Journey_time-inputs_1'!$A:$A,0)))</f>
        <v>45.619232172996298</v>
      </c>
      <c r="D107" s="33">
        <f>IFERROR(INDEX('Journey_time-new_boundaries_2'!D:D,MATCH($A107,'Journey_time-new_boundaries_2'!$A:$A,0)),
INDEX('Journey_time-inputs_1'!E:E,MATCH($A107,'Journey_time-inputs_1'!$A:$A,0)))</f>
        <v>74.097381431298899</v>
      </c>
      <c r="E107" s="33">
        <f>IFERROR(INDEX('Journey_time-new_boundaries_2'!E:E,MATCH($A107,'Journey_time-new_boundaries_2'!$A:$A,0)),
INDEX('Journey_time-inputs_1'!F:F,MATCH($A107,'Journey_time-inputs_1'!$A:$A,0)))</f>
        <v>118.732164915654</v>
      </c>
    </row>
    <row r="108" spans="1:5" x14ac:dyDescent="0.35">
      <c r="A108" s="17" t="s">
        <v>456</v>
      </c>
      <c r="B108" s="17" t="s">
        <v>457</v>
      </c>
      <c r="C108" s="33">
        <f>IFERROR(INDEX('Journey_time-new_boundaries_2'!C:C,MATCH($A108,'Journey_time-new_boundaries_2'!$A:$A,0)),
INDEX('Journey_time-inputs_1'!D:D,MATCH($A108,'Journey_time-inputs_1'!$A:$A,0)))</f>
        <v>11.9559028468578</v>
      </c>
      <c r="D108" s="33">
        <f>IFERROR(INDEX('Journey_time-new_boundaries_2'!D:D,MATCH($A108,'Journey_time-new_boundaries_2'!$A:$A,0)),
INDEX('Journey_time-inputs_1'!E:E,MATCH($A108,'Journey_time-inputs_1'!$A:$A,0)))</f>
        <v>24.682604869576501</v>
      </c>
      <c r="E108" s="33">
        <f>IFERROR(INDEX('Journey_time-new_boundaries_2'!E:E,MATCH($A108,'Journey_time-new_boundaries_2'!$A:$A,0)),
INDEX('Journey_time-inputs_1'!F:F,MATCH($A108,'Journey_time-inputs_1'!$A:$A,0)))</f>
        <v>16.480559228089401</v>
      </c>
    </row>
    <row r="109" spans="1:5" x14ac:dyDescent="0.35">
      <c r="A109" s="17" t="s">
        <v>458</v>
      </c>
      <c r="B109" s="17" t="s">
        <v>459</v>
      </c>
      <c r="C109" s="33">
        <f>IFERROR(INDEX('Journey_time-new_boundaries_2'!C:C,MATCH($A109,'Journey_time-new_boundaries_2'!$A:$A,0)),
INDEX('Journey_time-inputs_1'!D:D,MATCH($A109,'Journey_time-inputs_1'!$A:$A,0)))</f>
        <v>12.7566370984848</v>
      </c>
      <c r="D109" s="33">
        <f>IFERROR(INDEX('Journey_time-new_boundaries_2'!D:D,MATCH($A109,'Journey_time-new_boundaries_2'!$A:$A,0)),
INDEX('Journey_time-inputs_1'!E:E,MATCH($A109,'Journey_time-inputs_1'!$A:$A,0)))</f>
        <v>24.032356573013701</v>
      </c>
      <c r="E109" s="33">
        <f>IFERROR(INDEX('Journey_time-new_boundaries_2'!E:E,MATCH($A109,'Journey_time-new_boundaries_2'!$A:$A,0)),
INDEX('Journey_time-inputs_1'!F:F,MATCH($A109,'Journey_time-inputs_1'!$A:$A,0)))</f>
        <v>20.210859187139999</v>
      </c>
    </row>
    <row r="110" spans="1:5" x14ac:dyDescent="0.35">
      <c r="A110" s="17" t="s">
        <v>462</v>
      </c>
      <c r="B110" s="17" t="s">
        <v>463</v>
      </c>
      <c r="C110" s="33">
        <f>IFERROR(INDEX('Journey_time-new_boundaries_2'!C:C,MATCH($A110,'Journey_time-new_boundaries_2'!$A:$A,0)),
INDEX('Journey_time-inputs_1'!D:D,MATCH($A110,'Journey_time-inputs_1'!$A:$A,0)))</f>
        <v>12.3067558170046</v>
      </c>
      <c r="D110" s="33">
        <f>IFERROR(INDEX('Journey_time-new_boundaries_2'!D:D,MATCH($A110,'Journey_time-new_boundaries_2'!$A:$A,0)),
INDEX('Journey_time-inputs_1'!E:E,MATCH($A110,'Journey_time-inputs_1'!$A:$A,0)))</f>
        <v>22.390329527616601</v>
      </c>
      <c r="E110" s="33">
        <f>IFERROR(INDEX('Journey_time-new_boundaries_2'!E:E,MATCH($A110,'Journey_time-new_boundaries_2'!$A:$A,0)),
INDEX('Journey_time-inputs_1'!F:F,MATCH($A110,'Journey_time-inputs_1'!$A:$A,0)))</f>
        <v>16.6896144062021</v>
      </c>
    </row>
    <row r="111" spans="1:5" x14ac:dyDescent="0.35">
      <c r="A111" s="17" t="s">
        <v>464</v>
      </c>
      <c r="B111" s="17" t="s">
        <v>465</v>
      </c>
      <c r="C111" s="33">
        <f>IFERROR(INDEX('Journey_time-new_boundaries_2'!C:C,MATCH($A111,'Journey_time-new_boundaries_2'!$A:$A,0)),
INDEX('Journey_time-inputs_1'!D:D,MATCH($A111,'Journey_time-inputs_1'!$A:$A,0)))</f>
        <v>11.7665628018562</v>
      </c>
      <c r="D111" s="33">
        <f>IFERROR(INDEX('Journey_time-new_boundaries_2'!D:D,MATCH($A111,'Journey_time-new_boundaries_2'!$A:$A,0)),
INDEX('Journey_time-inputs_1'!E:E,MATCH($A111,'Journey_time-inputs_1'!$A:$A,0)))</f>
        <v>24.3923292753745</v>
      </c>
      <c r="E111" s="33">
        <f>IFERROR(INDEX('Journey_time-new_boundaries_2'!E:E,MATCH($A111,'Journey_time-new_boundaries_2'!$A:$A,0)),
INDEX('Journey_time-inputs_1'!F:F,MATCH($A111,'Journey_time-inputs_1'!$A:$A,0)))</f>
        <v>17.516480082668799</v>
      </c>
    </row>
    <row r="112" spans="1:5" x14ac:dyDescent="0.35">
      <c r="A112" s="17" t="s">
        <v>466</v>
      </c>
      <c r="B112" s="17" t="s">
        <v>467</v>
      </c>
      <c r="C112" s="33">
        <f>IFERROR(INDEX('Journey_time-new_boundaries_2'!C:C,MATCH($A112,'Journey_time-new_boundaries_2'!$A:$A,0)),
INDEX('Journey_time-inputs_1'!D:D,MATCH($A112,'Journey_time-inputs_1'!$A:$A,0)))</f>
        <v>20.8649524548415</v>
      </c>
      <c r="D112" s="33">
        <f>IFERROR(INDEX('Journey_time-new_boundaries_2'!D:D,MATCH($A112,'Journey_time-new_boundaries_2'!$A:$A,0)),
INDEX('Journey_time-inputs_1'!E:E,MATCH($A112,'Journey_time-inputs_1'!$A:$A,0)))</f>
        <v>53.709587722260501</v>
      </c>
      <c r="E112" s="33">
        <f>IFERROR(INDEX('Journey_time-new_boundaries_2'!E:E,MATCH($A112,'Journey_time-new_boundaries_2'!$A:$A,0)),
INDEX('Journey_time-inputs_1'!F:F,MATCH($A112,'Journey_time-inputs_1'!$A:$A,0)))</f>
        <v>50.321290037634903</v>
      </c>
    </row>
    <row r="113" spans="1:5" x14ac:dyDescent="0.35">
      <c r="A113" s="17" t="s">
        <v>468</v>
      </c>
      <c r="B113" s="17" t="s">
        <v>469</v>
      </c>
      <c r="C113" s="33">
        <f>IFERROR(INDEX('Journey_time-new_boundaries_2'!C:C,MATCH($A113,'Journey_time-new_boundaries_2'!$A:$A,0)),
INDEX('Journey_time-inputs_1'!D:D,MATCH($A113,'Journey_time-inputs_1'!$A:$A,0)))</f>
        <v>8.5055886103586502</v>
      </c>
      <c r="D113" s="33">
        <f>IFERROR(INDEX('Journey_time-new_boundaries_2'!D:D,MATCH($A113,'Journey_time-new_boundaries_2'!$A:$A,0)),
INDEX('Journey_time-inputs_1'!E:E,MATCH($A113,'Journey_time-inputs_1'!$A:$A,0)))</f>
        <v>13.558100756402</v>
      </c>
      <c r="E113" s="33">
        <f>IFERROR(INDEX('Journey_time-new_boundaries_2'!E:E,MATCH($A113,'Journey_time-new_boundaries_2'!$A:$A,0)),
INDEX('Journey_time-inputs_1'!F:F,MATCH($A113,'Journey_time-inputs_1'!$A:$A,0)))</f>
        <v>9.70133437399301</v>
      </c>
    </row>
    <row r="114" spans="1:5" x14ac:dyDescent="0.35">
      <c r="A114" s="17" t="s">
        <v>470</v>
      </c>
      <c r="B114" s="17" t="s">
        <v>471</v>
      </c>
      <c r="C114" s="33">
        <f>IFERROR(INDEX('Journey_time-new_boundaries_2'!C:C,MATCH($A114,'Journey_time-new_boundaries_2'!$A:$A,0)),
INDEX('Journey_time-inputs_1'!D:D,MATCH($A114,'Journey_time-inputs_1'!$A:$A,0)))</f>
        <v>20.7084083208374</v>
      </c>
      <c r="D114" s="33">
        <f>IFERROR(INDEX('Journey_time-new_boundaries_2'!D:D,MATCH($A114,'Journey_time-new_boundaries_2'!$A:$A,0)),
INDEX('Journey_time-inputs_1'!E:E,MATCH($A114,'Journey_time-inputs_1'!$A:$A,0)))</f>
        <v>49.511855826589198</v>
      </c>
      <c r="E114" s="33">
        <f>IFERROR(INDEX('Journey_time-new_boundaries_2'!E:E,MATCH($A114,'Journey_time-new_boundaries_2'!$A:$A,0)),
INDEX('Journey_time-inputs_1'!F:F,MATCH($A114,'Journey_time-inputs_1'!$A:$A,0)))</f>
        <v>47.9633517223781</v>
      </c>
    </row>
    <row r="115" spans="1:5" x14ac:dyDescent="0.35">
      <c r="A115" s="17" t="s">
        <v>472</v>
      </c>
      <c r="B115" s="17" t="s">
        <v>473</v>
      </c>
      <c r="C115" s="33">
        <f>IFERROR(INDEX('Journey_time-new_boundaries_2'!C:C,MATCH($A115,'Journey_time-new_boundaries_2'!$A:$A,0)),
INDEX('Journey_time-inputs_1'!D:D,MATCH($A115,'Journey_time-inputs_1'!$A:$A,0)))</f>
        <v>13.4240429799507</v>
      </c>
      <c r="D115" s="33">
        <f>IFERROR(INDEX('Journey_time-new_boundaries_2'!D:D,MATCH($A115,'Journey_time-new_boundaries_2'!$A:$A,0)),
INDEX('Journey_time-inputs_1'!E:E,MATCH($A115,'Journey_time-inputs_1'!$A:$A,0)))</f>
        <v>27.571533494425601</v>
      </c>
      <c r="E115" s="33">
        <f>IFERROR(INDEX('Journey_time-new_boundaries_2'!E:E,MATCH($A115,'Journey_time-new_boundaries_2'!$A:$A,0)),
INDEX('Journey_time-inputs_1'!F:F,MATCH($A115,'Journey_time-inputs_1'!$A:$A,0)))</f>
        <v>18.9605704636841</v>
      </c>
    </row>
    <row r="116" spans="1:5" x14ac:dyDescent="0.35">
      <c r="A116" s="17" t="s">
        <v>474</v>
      </c>
      <c r="B116" s="17" t="s">
        <v>475</v>
      </c>
      <c r="C116" s="33">
        <f>IFERROR(INDEX('Journey_time-new_boundaries_2'!C:C,MATCH($A116,'Journey_time-new_boundaries_2'!$A:$A,0)),
INDEX('Journey_time-inputs_1'!D:D,MATCH($A116,'Journey_time-inputs_1'!$A:$A,0)))</f>
        <v>10.4893425904566</v>
      </c>
      <c r="D116" s="33">
        <f>IFERROR(INDEX('Journey_time-new_boundaries_2'!D:D,MATCH($A116,'Journey_time-new_boundaries_2'!$A:$A,0)),
INDEX('Journey_time-inputs_1'!E:E,MATCH($A116,'Journey_time-inputs_1'!$A:$A,0)))</f>
        <v>22.371891982169</v>
      </c>
      <c r="E116" s="33">
        <f>IFERROR(INDEX('Journey_time-new_boundaries_2'!E:E,MATCH($A116,'Journey_time-new_boundaries_2'!$A:$A,0)),
INDEX('Journey_time-inputs_1'!F:F,MATCH($A116,'Journey_time-inputs_1'!$A:$A,0)))</f>
        <v>14.897896382469201</v>
      </c>
    </row>
    <row r="117" spans="1:5" x14ac:dyDescent="0.35">
      <c r="A117" s="17" t="s">
        <v>476</v>
      </c>
      <c r="B117" s="17" t="s">
        <v>477</v>
      </c>
      <c r="C117" s="33">
        <f>IFERROR(INDEX('Journey_time-new_boundaries_2'!C:C,MATCH($A117,'Journey_time-new_boundaries_2'!$A:$A,0)),
INDEX('Journey_time-inputs_1'!D:D,MATCH($A117,'Journey_time-inputs_1'!$A:$A,0)))</f>
        <v>16.531053818820499</v>
      </c>
      <c r="D117" s="33">
        <f>IFERROR(INDEX('Journey_time-new_boundaries_2'!D:D,MATCH($A117,'Journey_time-new_boundaries_2'!$A:$A,0)),
INDEX('Journey_time-inputs_1'!E:E,MATCH($A117,'Journey_time-inputs_1'!$A:$A,0)))</f>
        <v>38.4141275600578</v>
      </c>
      <c r="E117" s="33">
        <f>IFERROR(INDEX('Journey_time-new_boundaries_2'!E:E,MATCH($A117,'Journey_time-new_boundaries_2'!$A:$A,0)),
INDEX('Journey_time-inputs_1'!F:F,MATCH($A117,'Journey_time-inputs_1'!$A:$A,0)))</f>
        <v>34.232375947127302</v>
      </c>
    </row>
    <row r="118" spans="1:5" x14ac:dyDescent="0.35">
      <c r="A118" s="17" t="s">
        <v>478</v>
      </c>
      <c r="B118" s="17" t="s">
        <v>479</v>
      </c>
      <c r="C118" s="33">
        <f>IFERROR(INDEX('Journey_time-new_boundaries_2'!C:C,MATCH($A118,'Journey_time-new_boundaries_2'!$A:$A,0)),
INDEX('Journey_time-inputs_1'!D:D,MATCH($A118,'Journey_time-inputs_1'!$A:$A,0)))</f>
        <v>13.063192800471599</v>
      </c>
      <c r="D118" s="33">
        <f>IFERROR(INDEX('Journey_time-new_boundaries_2'!D:D,MATCH($A118,'Journey_time-new_boundaries_2'!$A:$A,0)),
INDEX('Journey_time-inputs_1'!E:E,MATCH($A118,'Journey_time-inputs_1'!$A:$A,0)))</f>
        <v>23.258123380509002</v>
      </c>
      <c r="E118" s="33">
        <f>IFERROR(INDEX('Journey_time-new_boundaries_2'!E:E,MATCH($A118,'Journey_time-new_boundaries_2'!$A:$A,0)),
INDEX('Journey_time-inputs_1'!F:F,MATCH($A118,'Journey_time-inputs_1'!$A:$A,0)))</f>
        <v>17.241083015565199</v>
      </c>
    </row>
    <row r="119" spans="1:5" x14ac:dyDescent="0.35">
      <c r="A119" s="17" t="s">
        <v>480</v>
      </c>
      <c r="B119" s="17" t="s">
        <v>481</v>
      </c>
      <c r="C119" s="33">
        <f>IFERROR(INDEX('Journey_time-new_boundaries_2'!C:C,MATCH($A119,'Journey_time-new_boundaries_2'!$A:$A,0)),
INDEX('Journey_time-inputs_1'!D:D,MATCH($A119,'Journey_time-inputs_1'!$A:$A,0)))</f>
        <v>16.703145144829701</v>
      </c>
      <c r="D119" s="33">
        <f>IFERROR(INDEX('Journey_time-new_boundaries_2'!D:D,MATCH($A119,'Journey_time-new_boundaries_2'!$A:$A,0)),
INDEX('Journey_time-inputs_1'!E:E,MATCH($A119,'Journey_time-inputs_1'!$A:$A,0)))</f>
        <v>43.972733564719697</v>
      </c>
      <c r="E119" s="33">
        <f>IFERROR(INDEX('Journey_time-new_boundaries_2'!E:E,MATCH($A119,'Journey_time-new_boundaries_2'!$A:$A,0)),
INDEX('Journey_time-inputs_1'!F:F,MATCH($A119,'Journey_time-inputs_1'!$A:$A,0)))</f>
        <v>33.768849231638598</v>
      </c>
    </row>
    <row r="120" spans="1:5" x14ac:dyDescent="0.35">
      <c r="A120" s="17" t="s">
        <v>482</v>
      </c>
      <c r="B120" s="17" t="s">
        <v>483</v>
      </c>
      <c r="C120" s="33">
        <f>IFERROR(INDEX('Journey_time-new_boundaries_2'!C:C,MATCH($A120,'Journey_time-new_boundaries_2'!$A:$A,0)),
INDEX('Journey_time-inputs_1'!D:D,MATCH($A120,'Journey_time-inputs_1'!$A:$A,0)))</f>
        <v>23.217813852329201</v>
      </c>
      <c r="D120" s="33">
        <f>IFERROR(INDEX('Journey_time-new_boundaries_2'!D:D,MATCH($A120,'Journey_time-new_boundaries_2'!$A:$A,0)),
INDEX('Journey_time-inputs_1'!E:E,MATCH($A120,'Journey_time-inputs_1'!$A:$A,0)))</f>
        <v>47.277359088299598</v>
      </c>
      <c r="E120" s="33">
        <f>IFERROR(INDEX('Journey_time-new_boundaries_2'!E:E,MATCH($A120,'Journey_time-new_boundaries_2'!$A:$A,0)),
INDEX('Journey_time-inputs_1'!F:F,MATCH($A120,'Journey_time-inputs_1'!$A:$A,0)))</f>
        <v>55.493133564856002</v>
      </c>
    </row>
    <row r="121" spans="1:5" x14ac:dyDescent="0.35">
      <c r="A121" s="17" t="s">
        <v>484</v>
      </c>
      <c r="B121" s="17" t="s">
        <v>485</v>
      </c>
      <c r="C121" s="33">
        <f>IFERROR(INDEX('Journey_time-new_boundaries_2'!C:C,MATCH($A121,'Journey_time-new_boundaries_2'!$A:$A,0)),
INDEX('Journey_time-inputs_1'!D:D,MATCH($A121,'Journey_time-inputs_1'!$A:$A,0)))</f>
        <v>55.213845888664899</v>
      </c>
      <c r="D121" s="33">
        <f>IFERROR(INDEX('Journey_time-new_boundaries_2'!D:D,MATCH($A121,'Journey_time-new_boundaries_2'!$A:$A,0)),
INDEX('Journey_time-inputs_1'!E:E,MATCH($A121,'Journey_time-inputs_1'!$A:$A,0)))</f>
        <v>68.250804574362803</v>
      </c>
      <c r="E121" s="33">
        <f>IFERROR(INDEX('Journey_time-new_boundaries_2'!E:E,MATCH($A121,'Journey_time-new_boundaries_2'!$A:$A,0)),
INDEX('Journey_time-inputs_1'!F:F,MATCH($A121,'Journey_time-inputs_1'!$A:$A,0)))</f>
        <v>120</v>
      </c>
    </row>
    <row r="122" spans="1:5" x14ac:dyDescent="0.35">
      <c r="A122" s="17" t="s">
        <v>486</v>
      </c>
      <c r="B122" s="17" t="s">
        <v>487</v>
      </c>
      <c r="C122" s="33">
        <f>IFERROR(INDEX('Journey_time-new_boundaries_2'!C:C,MATCH($A122,'Journey_time-new_boundaries_2'!$A:$A,0)),
INDEX('Journey_time-inputs_1'!D:D,MATCH($A122,'Journey_time-inputs_1'!$A:$A,0)))</f>
        <v>12.746056456089301</v>
      </c>
      <c r="D122" s="33">
        <f>IFERROR(INDEX('Journey_time-new_boundaries_2'!D:D,MATCH($A122,'Journey_time-new_boundaries_2'!$A:$A,0)),
INDEX('Journey_time-inputs_1'!E:E,MATCH($A122,'Journey_time-inputs_1'!$A:$A,0)))</f>
        <v>24.135681788811599</v>
      </c>
      <c r="E122" s="33">
        <f>IFERROR(INDEX('Journey_time-new_boundaries_2'!E:E,MATCH($A122,'Journey_time-new_boundaries_2'!$A:$A,0)),
INDEX('Journey_time-inputs_1'!F:F,MATCH($A122,'Journey_time-inputs_1'!$A:$A,0)))</f>
        <v>22.289712617883101</v>
      </c>
    </row>
    <row r="123" spans="1:5" x14ac:dyDescent="0.35">
      <c r="A123" s="17" t="s">
        <v>488</v>
      </c>
      <c r="B123" s="17" t="s">
        <v>489</v>
      </c>
      <c r="C123" s="33">
        <f>IFERROR(INDEX('Journey_time-new_boundaries_2'!C:C,MATCH($A123,'Journey_time-new_boundaries_2'!$A:$A,0)),
INDEX('Journey_time-inputs_1'!D:D,MATCH($A123,'Journey_time-inputs_1'!$A:$A,0)))</f>
        <v>13.495924409313</v>
      </c>
      <c r="D123" s="33">
        <f>IFERROR(INDEX('Journey_time-new_boundaries_2'!D:D,MATCH($A123,'Journey_time-new_boundaries_2'!$A:$A,0)),
INDEX('Journey_time-inputs_1'!E:E,MATCH($A123,'Journey_time-inputs_1'!$A:$A,0)))</f>
        <v>25.8584112598339</v>
      </c>
      <c r="E123" s="33">
        <f>IFERROR(INDEX('Journey_time-new_boundaries_2'!E:E,MATCH($A123,'Journey_time-new_boundaries_2'!$A:$A,0)),
INDEX('Journey_time-inputs_1'!F:F,MATCH($A123,'Journey_time-inputs_1'!$A:$A,0)))</f>
        <v>19.849900401665099</v>
      </c>
    </row>
    <row r="124" spans="1:5" x14ac:dyDescent="0.35">
      <c r="A124" s="17" t="s">
        <v>490</v>
      </c>
      <c r="B124" s="17" t="s">
        <v>491</v>
      </c>
      <c r="C124" s="33">
        <f>IFERROR(INDEX('Journey_time-new_boundaries_2'!C:C,MATCH($A124,'Journey_time-new_boundaries_2'!$A:$A,0)),
INDEX('Journey_time-inputs_1'!D:D,MATCH($A124,'Journey_time-inputs_1'!$A:$A,0)))</f>
        <v>24.155927148783</v>
      </c>
      <c r="D124" s="33">
        <f>IFERROR(INDEX('Journey_time-new_boundaries_2'!D:D,MATCH($A124,'Journey_time-new_boundaries_2'!$A:$A,0)),
INDEX('Journey_time-inputs_1'!E:E,MATCH($A124,'Journey_time-inputs_1'!$A:$A,0)))</f>
        <v>48.398210640729801</v>
      </c>
      <c r="E124" s="33">
        <f>IFERROR(INDEX('Journey_time-new_boundaries_2'!E:E,MATCH($A124,'Journey_time-new_boundaries_2'!$A:$A,0)),
INDEX('Journey_time-inputs_1'!F:F,MATCH($A124,'Journey_time-inputs_1'!$A:$A,0)))</f>
        <v>53.0457636498111</v>
      </c>
    </row>
    <row r="125" spans="1:5" x14ac:dyDescent="0.35">
      <c r="A125" s="17" t="s">
        <v>492</v>
      </c>
      <c r="B125" s="17" t="s">
        <v>493</v>
      </c>
      <c r="C125" s="33">
        <f>IFERROR(INDEX('Journey_time-new_boundaries_2'!C:C,MATCH($A125,'Journey_time-new_boundaries_2'!$A:$A,0)),
INDEX('Journey_time-inputs_1'!D:D,MATCH($A125,'Journey_time-inputs_1'!$A:$A,0)))</f>
        <v>18.360660573592799</v>
      </c>
      <c r="D125" s="33">
        <f>IFERROR(INDEX('Journey_time-new_boundaries_2'!D:D,MATCH($A125,'Journey_time-new_boundaries_2'!$A:$A,0)),
INDEX('Journey_time-inputs_1'!E:E,MATCH($A125,'Journey_time-inputs_1'!$A:$A,0)))</f>
        <v>33.704382384034801</v>
      </c>
      <c r="E125" s="33">
        <f>IFERROR(INDEX('Journey_time-new_boundaries_2'!E:E,MATCH($A125,'Journey_time-new_boundaries_2'!$A:$A,0)),
INDEX('Journey_time-inputs_1'!F:F,MATCH($A125,'Journey_time-inputs_1'!$A:$A,0)))</f>
        <v>35.984017923464499</v>
      </c>
    </row>
    <row r="126" spans="1:5" x14ac:dyDescent="0.35">
      <c r="A126" s="17" t="s">
        <v>494</v>
      </c>
      <c r="B126" s="17" t="s">
        <v>495</v>
      </c>
      <c r="C126" s="33">
        <f>IFERROR(INDEX('Journey_time-new_boundaries_2'!C:C,MATCH($A126,'Journey_time-new_boundaries_2'!$A:$A,0)),
INDEX('Journey_time-inputs_1'!D:D,MATCH($A126,'Journey_time-inputs_1'!$A:$A,0)))</f>
        <v>29.202394671912302</v>
      </c>
      <c r="D126" s="33">
        <f>IFERROR(INDEX('Journey_time-new_boundaries_2'!D:D,MATCH($A126,'Journey_time-new_boundaries_2'!$A:$A,0)),
INDEX('Journey_time-inputs_1'!E:E,MATCH($A126,'Journey_time-inputs_1'!$A:$A,0)))</f>
        <v>51.175516455553897</v>
      </c>
      <c r="E126" s="33">
        <f>IFERROR(INDEX('Journey_time-new_boundaries_2'!E:E,MATCH($A126,'Journey_time-new_boundaries_2'!$A:$A,0)),
INDEX('Journey_time-inputs_1'!F:F,MATCH($A126,'Journey_time-inputs_1'!$A:$A,0)))</f>
        <v>60.288154255843402</v>
      </c>
    </row>
    <row r="127" spans="1:5" x14ac:dyDescent="0.35">
      <c r="A127" s="17" t="s">
        <v>498</v>
      </c>
      <c r="B127" s="17" t="s">
        <v>499</v>
      </c>
      <c r="C127" s="33">
        <f>IFERROR(INDEX('Journey_time-new_boundaries_2'!C:C,MATCH($A127,'Journey_time-new_boundaries_2'!$A:$A,0)),
INDEX('Journey_time-inputs_1'!D:D,MATCH($A127,'Journey_time-inputs_1'!$A:$A,0)))</f>
        <v>11.502305816374401</v>
      </c>
      <c r="D127" s="33">
        <f>IFERROR(INDEX('Journey_time-new_boundaries_2'!D:D,MATCH($A127,'Journey_time-new_boundaries_2'!$A:$A,0)),
INDEX('Journey_time-inputs_1'!E:E,MATCH($A127,'Journey_time-inputs_1'!$A:$A,0)))</f>
        <v>20.318991222579299</v>
      </c>
      <c r="E127" s="33">
        <f>IFERROR(INDEX('Journey_time-new_boundaries_2'!E:E,MATCH($A127,'Journey_time-new_boundaries_2'!$A:$A,0)),
INDEX('Journey_time-inputs_1'!F:F,MATCH($A127,'Journey_time-inputs_1'!$A:$A,0)))</f>
        <v>15.9413162859287</v>
      </c>
    </row>
    <row r="128" spans="1:5" x14ac:dyDescent="0.35">
      <c r="A128" s="17" t="s">
        <v>500</v>
      </c>
      <c r="B128" s="17" t="s">
        <v>501</v>
      </c>
      <c r="C128" s="33">
        <f>IFERROR(INDEX('Journey_time-new_boundaries_2'!C:C,MATCH($A128,'Journey_time-new_boundaries_2'!$A:$A,0)),
INDEX('Journey_time-inputs_1'!D:D,MATCH($A128,'Journey_time-inputs_1'!$A:$A,0)))</f>
        <v>13.6787271268566</v>
      </c>
      <c r="D128" s="33">
        <f>IFERROR(INDEX('Journey_time-new_boundaries_2'!D:D,MATCH($A128,'Journey_time-new_boundaries_2'!$A:$A,0)),
INDEX('Journey_time-inputs_1'!E:E,MATCH($A128,'Journey_time-inputs_1'!$A:$A,0)))</f>
        <v>30.863790482787302</v>
      </c>
      <c r="E128" s="33">
        <f>IFERROR(INDEX('Journey_time-new_boundaries_2'!E:E,MATCH($A128,'Journey_time-new_boundaries_2'!$A:$A,0)),
INDEX('Journey_time-inputs_1'!F:F,MATCH($A128,'Journey_time-inputs_1'!$A:$A,0)))</f>
        <v>24.923199966442201</v>
      </c>
    </row>
    <row r="129" spans="1:5" x14ac:dyDescent="0.35">
      <c r="A129" s="17" t="s">
        <v>502</v>
      </c>
      <c r="B129" s="17" t="s">
        <v>503</v>
      </c>
      <c r="C129" s="33">
        <f>IFERROR(INDEX('Journey_time-new_boundaries_2'!C:C,MATCH($A129,'Journey_time-new_boundaries_2'!$A:$A,0)),
INDEX('Journey_time-inputs_1'!D:D,MATCH($A129,'Journey_time-inputs_1'!$A:$A,0)))</f>
        <v>16.860387957752199</v>
      </c>
      <c r="D129" s="33">
        <f>IFERROR(INDEX('Journey_time-new_boundaries_2'!D:D,MATCH($A129,'Journey_time-new_boundaries_2'!$A:$A,0)),
INDEX('Journey_time-inputs_1'!E:E,MATCH($A129,'Journey_time-inputs_1'!$A:$A,0)))</f>
        <v>36.767426995417097</v>
      </c>
      <c r="E129" s="33">
        <f>IFERROR(INDEX('Journey_time-new_boundaries_2'!E:E,MATCH($A129,'Journey_time-new_boundaries_2'!$A:$A,0)),
INDEX('Journey_time-inputs_1'!F:F,MATCH($A129,'Journey_time-inputs_1'!$A:$A,0)))</f>
        <v>35.588496845522698</v>
      </c>
    </row>
    <row r="130" spans="1:5" x14ac:dyDescent="0.35">
      <c r="A130" s="17" t="s">
        <v>504</v>
      </c>
      <c r="B130" s="17" t="s">
        <v>505</v>
      </c>
      <c r="C130" s="33">
        <f>IFERROR(INDEX('Journey_time-new_boundaries_2'!C:C,MATCH($A130,'Journey_time-new_boundaries_2'!$A:$A,0)),
INDEX('Journey_time-inputs_1'!D:D,MATCH($A130,'Journey_time-inputs_1'!$A:$A,0)))</f>
        <v>10.454077781393501</v>
      </c>
      <c r="D130" s="33">
        <f>IFERROR(INDEX('Journey_time-new_boundaries_2'!D:D,MATCH($A130,'Journey_time-new_boundaries_2'!$A:$A,0)),
INDEX('Journey_time-inputs_1'!E:E,MATCH($A130,'Journey_time-inputs_1'!$A:$A,0)))</f>
        <v>19.1631319691536</v>
      </c>
      <c r="E130" s="33">
        <f>IFERROR(INDEX('Journey_time-new_boundaries_2'!E:E,MATCH($A130,'Journey_time-new_boundaries_2'!$A:$A,0)),
INDEX('Journey_time-inputs_1'!F:F,MATCH($A130,'Journey_time-inputs_1'!$A:$A,0)))</f>
        <v>12.882431273373101</v>
      </c>
    </row>
    <row r="131" spans="1:5" x14ac:dyDescent="0.35">
      <c r="A131" s="17" t="s">
        <v>506</v>
      </c>
      <c r="B131" s="17" t="s">
        <v>507</v>
      </c>
      <c r="C131" s="33">
        <f>IFERROR(INDEX('Journey_time-new_boundaries_2'!C:C,MATCH($A131,'Journey_time-new_boundaries_2'!$A:$A,0)),
INDEX('Journey_time-inputs_1'!D:D,MATCH($A131,'Journey_time-inputs_1'!$A:$A,0)))</f>
        <v>19.796347060874702</v>
      </c>
      <c r="D131" s="33">
        <f>IFERROR(INDEX('Journey_time-new_boundaries_2'!D:D,MATCH($A131,'Journey_time-new_boundaries_2'!$A:$A,0)),
INDEX('Journey_time-inputs_1'!E:E,MATCH($A131,'Journey_time-inputs_1'!$A:$A,0)))</f>
        <v>48.501292361300003</v>
      </c>
      <c r="E131" s="33">
        <f>IFERROR(INDEX('Journey_time-new_boundaries_2'!E:E,MATCH($A131,'Journey_time-new_boundaries_2'!$A:$A,0)),
INDEX('Journey_time-inputs_1'!F:F,MATCH($A131,'Journey_time-inputs_1'!$A:$A,0)))</f>
        <v>42.156513318394502</v>
      </c>
    </row>
    <row r="132" spans="1:5" x14ac:dyDescent="0.35">
      <c r="A132" s="17" t="s">
        <v>508</v>
      </c>
      <c r="B132" s="17" t="s">
        <v>509</v>
      </c>
      <c r="C132" s="33">
        <f>IFERROR(INDEX('Journey_time-new_boundaries_2'!C:C,MATCH($A132,'Journey_time-new_boundaries_2'!$A:$A,0)),
INDEX('Journey_time-inputs_1'!D:D,MATCH($A132,'Journey_time-inputs_1'!$A:$A,0)))</f>
        <v>18.313779279800698</v>
      </c>
      <c r="D132" s="33">
        <f>IFERROR(INDEX('Journey_time-new_boundaries_2'!D:D,MATCH($A132,'Journey_time-new_boundaries_2'!$A:$A,0)),
INDEX('Journey_time-inputs_1'!E:E,MATCH($A132,'Journey_time-inputs_1'!$A:$A,0)))</f>
        <v>40.775905834476397</v>
      </c>
      <c r="E132" s="33">
        <f>IFERROR(INDEX('Journey_time-new_boundaries_2'!E:E,MATCH($A132,'Journey_time-new_boundaries_2'!$A:$A,0)),
INDEX('Journey_time-inputs_1'!F:F,MATCH($A132,'Journey_time-inputs_1'!$A:$A,0)))</f>
        <v>32.146452724478898</v>
      </c>
    </row>
    <row r="133" spans="1:5" x14ac:dyDescent="0.35">
      <c r="A133" s="17" t="s">
        <v>512</v>
      </c>
      <c r="B133" s="17" t="s">
        <v>513</v>
      </c>
      <c r="C133" s="33">
        <f>IFERROR(INDEX('Journey_time-new_boundaries_2'!C:C,MATCH($A133,'Journey_time-new_boundaries_2'!$A:$A,0)),
INDEX('Journey_time-inputs_1'!D:D,MATCH($A133,'Journey_time-inputs_1'!$A:$A,0)))</f>
        <v>9.3344032558034105</v>
      </c>
      <c r="D133" s="33">
        <f>IFERROR(INDEX('Journey_time-new_boundaries_2'!D:D,MATCH($A133,'Journey_time-new_boundaries_2'!$A:$A,0)),
INDEX('Journey_time-inputs_1'!E:E,MATCH($A133,'Journey_time-inputs_1'!$A:$A,0)))</f>
        <v>17.271021882395999</v>
      </c>
      <c r="E133" s="33">
        <f>IFERROR(INDEX('Journey_time-new_boundaries_2'!E:E,MATCH($A133,'Journey_time-new_boundaries_2'!$A:$A,0)),
INDEX('Journey_time-inputs_1'!F:F,MATCH($A133,'Journey_time-inputs_1'!$A:$A,0)))</f>
        <v>12.264509186620201</v>
      </c>
    </row>
    <row r="134" spans="1:5" x14ac:dyDescent="0.35">
      <c r="A134" s="17" t="s">
        <v>516</v>
      </c>
      <c r="B134" s="17" t="s">
        <v>517</v>
      </c>
      <c r="C134" s="33">
        <f>IFERROR(INDEX('Journey_time-new_boundaries_2'!C:C,MATCH($A134,'Journey_time-new_boundaries_2'!$A:$A,0)),
INDEX('Journey_time-inputs_1'!D:D,MATCH($A134,'Journey_time-inputs_1'!$A:$A,0)))</f>
        <v>20.993227083468799</v>
      </c>
      <c r="D134" s="33">
        <f>IFERROR(INDEX('Journey_time-new_boundaries_2'!D:D,MATCH($A134,'Journey_time-new_boundaries_2'!$A:$A,0)),
INDEX('Journey_time-inputs_1'!E:E,MATCH($A134,'Journey_time-inputs_1'!$A:$A,0)))</f>
        <v>37.560900387175998</v>
      </c>
      <c r="E134" s="33">
        <f>IFERROR(INDEX('Journey_time-new_boundaries_2'!E:E,MATCH($A134,'Journey_time-new_boundaries_2'!$A:$A,0)),
INDEX('Journey_time-inputs_1'!F:F,MATCH($A134,'Journey_time-inputs_1'!$A:$A,0)))</f>
        <v>40.942481013004702</v>
      </c>
    </row>
    <row r="135" spans="1:5" x14ac:dyDescent="0.35">
      <c r="A135" s="17" t="s">
        <v>518</v>
      </c>
      <c r="B135" s="17" t="s">
        <v>519</v>
      </c>
      <c r="C135" s="33">
        <f>IFERROR(INDEX('Journey_time-new_boundaries_2'!C:C,MATCH($A135,'Journey_time-new_boundaries_2'!$A:$A,0)),
INDEX('Journey_time-inputs_1'!D:D,MATCH($A135,'Journey_time-inputs_1'!$A:$A,0)))</f>
        <v>120</v>
      </c>
      <c r="D135" s="33">
        <f>IFERROR(INDEX('Journey_time-new_boundaries_2'!D:D,MATCH($A135,'Journey_time-new_boundaries_2'!$A:$A,0)),
INDEX('Journey_time-inputs_1'!E:E,MATCH($A135,'Journey_time-inputs_1'!$A:$A,0)))</f>
        <v>120</v>
      </c>
      <c r="E135" s="33">
        <f>IFERROR(INDEX('Journey_time-new_boundaries_2'!E:E,MATCH($A135,'Journey_time-new_boundaries_2'!$A:$A,0)),
INDEX('Journey_time-inputs_1'!F:F,MATCH($A135,'Journey_time-inputs_1'!$A:$A,0)))</f>
        <v>120</v>
      </c>
    </row>
    <row r="136" spans="1:5" x14ac:dyDescent="0.35">
      <c r="A136" s="17" t="s">
        <v>520</v>
      </c>
      <c r="B136" s="17" t="s">
        <v>521</v>
      </c>
      <c r="C136" s="33">
        <f>IFERROR(INDEX('Journey_time-new_boundaries_2'!C:C,MATCH($A136,'Journey_time-new_boundaries_2'!$A:$A,0)),
INDEX('Journey_time-inputs_1'!D:D,MATCH($A136,'Journey_time-inputs_1'!$A:$A,0)))</f>
        <v>9.2823738929608197</v>
      </c>
      <c r="D136" s="33">
        <f>IFERROR(INDEX('Journey_time-new_boundaries_2'!D:D,MATCH($A136,'Journey_time-new_boundaries_2'!$A:$A,0)),
INDEX('Journey_time-inputs_1'!E:E,MATCH($A136,'Journey_time-inputs_1'!$A:$A,0)))</f>
        <v>15.348288402425601</v>
      </c>
      <c r="E136" s="33">
        <f>IFERROR(INDEX('Journey_time-new_boundaries_2'!E:E,MATCH($A136,'Journey_time-new_boundaries_2'!$A:$A,0)),
INDEX('Journey_time-inputs_1'!F:F,MATCH($A136,'Journey_time-inputs_1'!$A:$A,0)))</f>
        <v>11.537751357960101</v>
      </c>
    </row>
    <row r="137" spans="1:5" x14ac:dyDescent="0.35">
      <c r="A137" s="17" t="s">
        <v>522</v>
      </c>
      <c r="B137" s="17" t="s">
        <v>523</v>
      </c>
      <c r="C137" s="33">
        <f>IFERROR(INDEX('Journey_time-new_boundaries_2'!C:C,MATCH($A137,'Journey_time-new_boundaries_2'!$A:$A,0)),
INDEX('Journey_time-inputs_1'!D:D,MATCH($A137,'Journey_time-inputs_1'!$A:$A,0)))</f>
        <v>9.2115195587472307</v>
      </c>
      <c r="D137" s="33">
        <f>IFERROR(INDEX('Journey_time-new_boundaries_2'!D:D,MATCH($A137,'Journey_time-new_boundaries_2'!$A:$A,0)),
INDEX('Journey_time-inputs_1'!E:E,MATCH($A137,'Journey_time-inputs_1'!$A:$A,0)))</f>
        <v>11.8558967026365</v>
      </c>
      <c r="E137" s="33">
        <f>IFERROR(INDEX('Journey_time-new_boundaries_2'!E:E,MATCH($A137,'Journey_time-new_boundaries_2'!$A:$A,0)),
INDEX('Journey_time-inputs_1'!F:F,MATCH($A137,'Journey_time-inputs_1'!$A:$A,0)))</f>
        <v>9.2291756122169595</v>
      </c>
    </row>
    <row r="138" spans="1:5" x14ac:dyDescent="0.35">
      <c r="A138" s="17" t="s">
        <v>524</v>
      </c>
      <c r="B138" s="17" t="s">
        <v>525</v>
      </c>
      <c r="C138" s="33">
        <f>IFERROR(INDEX('Journey_time-new_boundaries_2'!C:C,MATCH($A138,'Journey_time-new_boundaries_2'!$A:$A,0)),
INDEX('Journey_time-inputs_1'!D:D,MATCH($A138,'Journey_time-inputs_1'!$A:$A,0)))</f>
        <v>34.0570376864613</v>
      </c>
      <c r="D138" s="33">
        <f>IFERROR(INDEX('Journey_time-new_boundaries_2'!D:D,MATCH($A138,'Journey_time-new_boundaries_2'!$A:$A,0)),
INDEX('Journey_time-inputs_1'!E:E,MATCH($A138,'Journey_time-inputs_1'!$A:$A,0)))</f>
        <v>81.230582639945695</v>
      </c>
      <c r="E138" s="33">
        <f>IFERROR(INDEX('Journey_time-new_boundaries_2'!E:E,MATCH($A138,'Journey_time-new_boundaries_2'!$A:$A,0)),
INDEX('Journey_time-inputs_1'!F:F,MATCH($A138,'Journey_time-inputs_1'!$A:$A,0)))</f>
        <v>94.2107430286121</v>
      </c>
    </row>
    <row r="139" spans="1:5" x14ac:dyDescent="0.35">
      <c r="A139" s="17" t="s">
        <v>526</v>
      </c>
      <c r="B139" s="17" t="s">
        <v>527</v>
      </c>
      <c r="C139" s="33">
        <f>IFERROR(INDEX('Journey_time-new_boundaries_2'!C:C,MATCH($A139,'Journey_time-new_boundaries_2'!$A:$A,0)),
INDEX('Journey_time-inputs_1'!D:D,MATCH($A139,'Journey_time-inputs_1'!$A:$A,0)))</f>
        <v>11.1145207743848</v>
      </c>
      <c r="D139" s="33">
        <f>IFERROR(INDEX('Journey_time-new_boundaries_2'!D:D,MATCH($A139,'Journey_time-new_boundaries_2'!$A:$A,0)),
INDEX('Journey_time-inputs_1'!E:E,MATCH($A139,'Journey_time-inputs_1'!$A:$A,0)))</f>
        <v>21.993861897035401</v>
      </c>
      <c r="E139" s="33">
        <f>IFERROR(INDEX('Journey_time-new_boundaries_2'!E:E,MATCH($A139,'Journey_time-new_boundaries_2'!$A:$A,0)),
INDEX('Journey_time-inputs_1'!F:F,MATCH($A139,'Journey_time-inputs_1'!$A:$A,0)))</f>
        <v>15.6717324977273</v>
      </c>
    </row>
    <row r="140" spans="1:5" x14ac:dyDescent="0.35">
      <c r="A140" s="17" t="s">
        <v>528</v>
      </c>
      <c r="B140" s="17" t="s">
        <v>529</v>
      </c>
      <c r="C140" s="33">
        <f>IFERROR(INDEX('Journey_time-new_boundaries_2'!C:C,MATCH($A140,'Journey_time-new_boundaries_2'!$A:$A,0)),
INDEX('Journey_time-inputs_1'!D:D,MATCH($A140,'Journey_time-inputs_1'!$A:$A,0)))</f>
        <v>10.334465876564</v>
      </c>
      <c r="D140" s="33">
        <f>IFERROR(INDEX('Journey_time-new_boundaries_2'!D:D,MATCH($A140,'Journey_time-new_boundaries_2'!$A:$A,0)),
INDEX('Journey_time-inputs_1'!E:E,MATCH($A140,'Journey_time-inputs_1'!$A:$A,0)))</f>
        <v>18.0064196025277</v>
      </c>
      <c r="E140" s="33">
        <f>IFERROR(INDEX('Journey_time-new_boundaries_2'!E:E,MATCH($A140,'Journey_time-new_boundaries_2'!$A:$A,0)),
INDEX('Journey_time-inputs_1'!F:F,MATCH($A140,'Journey_time-inputs_1'!$A:$A,0)))</f>
        <v>13.5825455100581</v>
      </c>
    </row>
    <row r="141" spans="1:5" x14ac:dyDescent="0.35">
      <c r="A141" s="17" t="s">
        <v>530</v>
      </c>
      <c r="B141" s="17" t="s">
        <v>531</v>
      </c>
      <c r="C141" s="33">
        <f>IFERROR(INDEX('Journey_time-new_boundaries_2'!C:C,MATCH($A141,'Journey_time-new_boundaries_2'!$A:$A,0)),
INDEX('Journey_time-inputs_1'!D:D,MATCH($A141,'Journey_time-inputs_1'!$A:$A,0)))</f>
        <v>13.6510377459003</v>
      </c>
      <c r="D141" s="33">
        <f>IFERROR(INDEX('Journey_time-new_boundaries_2'!D:D,MATCH($A141,'Journey_time-new_boundaries_2'!$A:$A,0)),
INDEX('Journey_time-inputs_1'!E:E,MATCH($A141,'Journey_time-inputs_1'!$A:$A,0)))</f>
        <v>28.411867713279701</v>
      </c>
      <c r="E141" s="33">
        <f>IFERROR(INDEX('Journey_time-new_boundaries_2'!E:E,MATCH($A141,'Journey_time-new_boundaries_2'!$A:$A,0)),
INDEX('Journey_time-inputs_1'!F:F,MATCH($A141,'Journey_time-inputs_1'!$A:$A,0)))</f>
        <v>21.7700993474614</v>
      </c>
    </row>
    <row r="142" spans="1:5" x14ac:dyDescent="0.35">
      <c r="A142" s="17" t="s">
        <v>532</v>
      </c>
      <c r="B142" s="17" t="s">
        <v>533</v>
      </c>
      <c r="C142" s="33">
        <f>IFERROR(INDEX('Journey_time-new_boundaries_2'!C:C,MATCH($A142,'Journey_time-new_boundaries_2'!$A:$A,0)),
INDEX('Journey_time-inputs_1'!D:D,MATCH($A142,'Journey_time-inputs_1'!$A:$A,0)))</f>
        <v>9.0590988180777394</v>
      </c>
      <c r="D142" s="33">
        <f>IFERROR(INDEX('Journey_time-new_boundaries_2'!D:D,MATCH($A142,'Journey_time-new_boundaries_2'!$A:$A,0)),
INDEX('Journey_time-inputs_1'!E:E,MATCH($A142,'Journey_time-inputs_1'!$A:$A,0)))</f>
        <v>18.292399812878301</v>
      </c>
      <c r="E142" s="33">
        <f>IFERROR(INDEX('Journey_time-new_boundaries_2'!E:E,MATCH($A142,'Journey_time-new_boundaries_2'!$A:$A,0)),
INDEX('Journey_time-inputs_1'!F:F,MATCH($A142,'Journey_time-inputs_1'!$A:$A,0)))</f>
        <v>12.731274955643601</v>
      </c>
    </row>
    <row r="143" spans="1:5" x14ac:dyDescent="0.35">
      <c r="A143" s="17" t="s">
        <v>534</v>
      </c>
      <c r="B143" s="17" t="s">
        <v>535</v>
      </c>
      <c r="C143" s="33">
        <f>IFERROR(INDEX('Journey_time-new_boundaries_2'!C:C,MATCH($A143,'Journey_time-new_boundaries_2'!$A:$A,0)),
INDEX('Journey_time-inputs_1'!D:D,MATCH($A143,'Journey_time-inputs_1'!$A:$A,0)))</f>
        <v>12.021570151874201</v>
      </c>
      <c r="D143" s="33">
        <f>IFERROR(INDEX('Journey_time-new_boundaries_2'!D:D,MATCH($A143,'Journey_time-new_boundaries_2'!$A:$A,0)),
INDEX('Journey_time-inputs_1'!E:E,MATCH($A143,'Journey_time-inputs_1'!$A:$A,0)))</f>
        <v>21.620163587624798</v>
      </c>
      <c r="E143" s="33">
        <f>IFERROR(INDEX('Journey_time-new_boundaries_2'!E:E,MATCH($A143,'Journey_time-new_boundaries_2'!$A:$A,0)),
INDEX('Journey_time-inputs_1'!F:F,MATCH($A143,'Journey_time-inputs_1'!$A:$A,0)))</f>
        <v>15.166524233015799</v>
      </c>
    </row>
    <row r="144" spans="1:5" x14ac:dyDescent="0.35">
      <c r="A144" s="17" t="s">
        <v>536</v>
      </c>
      <c r="B144" s="17" t="s">
        <v>537</v>
      </c>
      <c r="C144" s="33">
        <f>IFERROR(INDEX('Journey_time-new_boundaries_2'!C:C,MATCH($A144,'Journey_time-new_boundaries_2'!$A:$A,0)),
INDEX('Journey_time-inputs_1'!D:D,MATCH($A144,'Journey_time-inputs_1'!$A:$A,0)))</f>
        <v>14.018826950018701</v>
      </c>
      <c r="D144" s="33">
        <f>IFERROR(INDEX('Journey_time-new_boundaries_2'!D:D,MATCH($A144,'Journey_time-new_boundaries_2'!$A:$A,0)),
INDEX('Journey_time-inputs_1'!E:E,MATCH($A144,'Journey_time-inputs_1'!$A:$A,0)))</f>
        <v>24.4051734719005</v>
      </c>
      <c r="E144" s="33">
        <f>IFERROR(INDEX('Journey_time-new_boundaries_2'!E:E,MATCH($A144,'Journey_time-new_boundaries_2'!$A:$A,0)),
INDEX('Journey_time-inputs_1'!F:F,MATCH($A144,'Journey_time-inputs_1'!$A:$A,0)))</f>
        <v>23.916645113843501</v>
      </c>
    </row>
    <row r="145" spans="1:5" x14ac:dyDescent="0.35">
      <c r="A145" s="17" t="s">
        <v>538</v>
      </c>
      <c r="B145" s="17" t="s">
        <v>539</v>
      </c>
      <c r="C145" s="33">
        <f>IFERROR(INDEX('Journey_time-new_boundaries_2'!C:C,MATCH($A145,'Journey_time-new_boundaries_2'!$A:$A,0)),
INDEX('Journey_time-inputs_1'!D:D,MATCH($A145,'Journey_time-inputs_1'!$A:$A,0)))</f>
        <v>12.1419456010911</v>
      </c>
      <c r="D145" s="33">
        <f>IFERROR(INDEX('Journey_time-new_boundaries_2'!D:D,MATCH($A145,'Journey_time-new_boundaries_2'!$A:$A,0)),
INDEX('Journey_time-inputs_1'!E:E,MATCH($A145,'Journey_time-inputs_1'!$A:$A,0)))</f>
        <v>22.921022225527299</v>
      </c>
      <c r="E145" s="33">
        <f>IFERROR(INDEX('Journey_time-new_boundaries_2'!E:E,MATCH($A145,'Journey_time-new_boundaries_2'!$A:$A,0)),
INDEX('Journey_time-inputs_1'!F:F,MATCH($A145,'Journey_time-inputs_1'!$A:$A,0)))</f>
        <v>19.0933696119512</v>
      </c>
    </row>
    <row r="146" spans="1:5" x14ac:dyDescent="0.35">
      <c r="A146" s="17" t="s">
        <v>540</v>
      </c>
      <c r="B146" s="17" t="s">
        <v>541</v>
      </c>
      <c r="C146" s="33">
        <f>IFERROR(INDEX('Journey_time-new_boundaries_2'!C:C,MATCH($A146,'Journey_time-new_boundaries_2'!$A:$A,0)),
INDEX('Journey_time-inputs_1'!D:D,MATCH($A146,'Journey_time-inputs_1'!$A:$A,0)))</f>
        <v>9.7353717095936094</v>
      </c>
      <c r="D146" s="33">
        <f>IFERROR(INDEX('Journey_time-new_boundaries_2'!D:D,MATCH($A146,'Journey_time-new_boundaries_2'!$A:$A,0)),
INDEX('Journey_time-inputs_1'!E:E,MATCH($A146,'Journey_time-inputs_1'!$A:$A,0)))</f>
        <v>18.393492802195698</v>
      </c>
      <c r="E146" s="33">
        <f>IFERROR(INDEX('Journey_time-new_boundaries_2'!E:E,MATCH($A146,'Journey_time-new_boundaries_2'!$A:$A,0)),
INDEX('Journey_time-inputs_1'!F:F,MATCH($A146,'Journey_time-inputs_1'!$A:$A,0)))</f>
        <v>12.791485200010101</v>
      </c>
    </row>
    <row r="147" spans="1:5" x14ac:dyDescent="0.35">
      <c r="A147" s="17" t="s">
        <v>542</v>
      </c>
      <c r="B147" s="17" t="s">
        <v>543</v>
      </c>
      <c r="C147" s="33">
        <f>IFERROR(INDEX('Journey_time-new_boundaries_2'!C:C,MATCH($A147,'Journey_time-new_boundaries_2'!$A:$A,0)),
INDEX('Journey_time-inputs_1'!D:D,MATCH($A147,'Journey_time-inputs_1'!$A:$A,0)))</f>
        <v>24.011390727086098</v>
      </c>
      <c r="D147" s="33">
        <f>IFERROR(INDEX('Journey_time-new_boundaries_2'!D:D,MATCH($A147,'Journey_time-new_boundaries_2'!$A:$A,0)),
INDEX('Journey_time-inputs_1'!E:E,MATCH($A147,'Journey_time-inputs_1'!$A:$A,0)))</f>
        <v>46.826794825863203</v>
      </c>
      <c r="E147" s="33">
        <f>IFERROR(INDEX('Journey_time-new_boundaries_2'!E:E,MATCH($A147,'Journey_time-new_boundaries_2'!$A:$A,0)),
INDEX('Journey_time-inputs_1'!F:F,MATCH($A147,'Journey_time-inputs_1'!$A:$A,0)))</f>
        <v>56.196751353088501</v>
      </c>
    </row>
    <row r="148" spans="1:5" x14ac:dyDescent="0.35">
      <c r="A148" s="17" t="s">
        <v>544</v>
      </c>
      <c r="B148" s="17" t="s">
        <v>545</v>
      </c>
      <c r="C148" s="33">
        <f>IFERROR(INDEX('Journey_time-new_boundaries_2'!C:C,MATCH($A148,'Journey_time-new_boundaries_2'!$A:$A,0)),
INDEX('Journey_time-inputs_1'!D:D,MATCH($A148,'Journey_time-inputs_1'!$A:$A,0)))</f>
        <v>16.233599930438899</v>
      </c>
      <c r="D148" s="33">
        <f>IFERROR(INDEX('Journey_time-new_boundaries_2'!D:D,MATCH($A148,'Journey_time-new_boundaries_2'!$A:$A,0)),
INDEX('Journey_time-inputs_1'!E:E,MATCH($A148,'Journey_time-inputs_1'!$A:$A,0)))</f>
        <v>28.334675925167801</v>
      </c>
      <c r="E148" s="33">
        <f>IFERROR(INDEX('Journey_time-new_boundaries_2'!E:E,MATCH($A148,'Journey_time-new_boundaries_2'!$A:$A,0)),
INDEX('Journey_time-inputs_1'!F:F,MATCH($A148,'Journey_time-inputs_1'!$A:$A,0)))</f>
        <v>21.584846258443399</v>
      </c>
    </row>
    <row r="149" spans="1:5" x14ac:dyDescent="0.35">
      <c r="A149" s="17" t="s">
        <v>546</v>
      </c>
      <c r="B149" s="17" t="s">
        <v>547</v>
      </c>
      <c r="C149" s="33">
        <f>IFERROR(INDEX('Journey_time-new_boundaries_2'!C:C,MATCH($A149,'Journey_time-new_boundaries_2'!$A:$A,0)),
INDEX('Journey_time-inputs_1'!D:D,MATCH($A149,'Journey_time-inputs_1'!$A:$A,0)))</f>
        <v>12.6087472054496</v>
      </c>
      <c r="D149" s="33">
        <f>IFERROR(INDEX('Journey_time-new_boundaries_2'!D:D,MATCH($A149,'Journey_time-new_boundaries_2'!$A:$A,0)),
INDEX('Journey_time-inputs_1'!E:E,MATCH($A149,'Journey_time-inputs_1'!$A:$A,0)))</f>
        <v>29.103632758373301</v>
      </c>
      <c r="E149" s="33">
        <f>IFERROR(INDEX('Journey_time-new_boundaries_2'!E:E,MATCH($A149,'Journey_time-new_boundaries_2'!$A:$A,0)),
INDEX('Journey_time-inputs_1'!F:F,MATCH($A149,'Journey_time-inputs_1'!$A:$A,0)))</f>
        <v>21.364399306296601</v>
      </c>
    </row>
    <row r="150" spans="1:5" x14ac:dyDescent="0.35">
      <c r="A150" s="17" t="s">
        <v>548</v>
      </c>
      <c r="B150" s="17" t="s">
        <v>549</v>
      </c>
      <c r="C150" s="33">
        <f>IFERROR(INDEX('Journey_time-new_boundaries_2'!C:C,MATCH($A150,'Journey_time-new_boundaries_2'!$A:$A,0)),
INDEX('Journey_time-inputs_1'!D:D,MATCH($A150,'Journey_time-inputs_1'!$A:$A,0)))</f>
        <v>9.4113825335601398</v>
      </c>
      <c r="D150" s="33">
        <f>IFERROR(INDEX('Journey_time-new_boundaries_2'!D:D,MATCH($A150,'Journey_time-new_boundaries_2'!$A:$A,0)),
INDEX('Journey_time-inputs_1'!E:E,MATCH($A150,'Journey_time-inputs_1'!$A:$A,0)))</f>
        <v>16.5162046141823</v>
      </c>
      <c r="E150" s="33">
        <f>IFERROR(INDEX('Journey_time-new_boundaries_2'!E:E,MATCH($A150,'Journey_time-new_boundaries_2'!$A:$A,0)),
INDEX('Journey_time-inputs_1'!F:F,MATCH($A150,'Journey_time-inputs_1'!$A:$A,0)))</f>
        <v>12.7643626775894</v>
      </c>
    </row>
    <row r="151" spans="1:5" x14ac:dyDescent="0.35">
      <c r="A151" s="17" t="s">
        <v>550</v>
      </c>
      <c r="B151" s="17" t="s">
        <v>551</v>
      </c>
      <c r="C151" s="33">
        <f>IFERROR(INDEX('Journey_time-new_boundaries_2'!C:C,MATCH($A151,'Journey_time-new_boundaries_2'!$A:$A,0)),
INDEX('Journey_time-inputs_1'!D:D,MATCH($A151,'Journey_time-inputs_1'!$A:$A,0)))</f>
        <v>10.0879785961327</v>
      </c>
      <c r="D151" s="33">
        <f>IFERROR(INDEX('Journey_time-new_boundaries_2'!D:D,MATCH($A151,'Journey_time-new_boundaries_2'!$A:$A,0)),
INDEX('Journey_time-inputs_1'!E:E,MATCH($A151,'Journey_time-inputs_1'!$A:$A,0)))</f>
        <v>17.939673570735</v>
      </c>
      <c r="E151" s="33">
        <f>IFERROR(INDEX('Journey_time-new_boundaries_2'!E:E,MATCH($A151,'Journey_time-new_boundaries_2'!$A:$A,0)),
INDEX('Journey_time-inputs_1'!F:F,MATCH($A151,'Journey_time-inputs_1'!$A:$A,0)))</f>
        <v>14.2076480388774</v>
      </c>
    </row>
    <row r="152" spans="1:5" x14ac:dyDescent="0.35">
      <c r="A152" s="17" t="s">
        <v>552</v>
      </c>
      <c r="B152" s="17" t="s">
        <v>553</v>
      </c>
      <c r="C152" s="33">
        <f>IFERROR(INDEX('Journey_time-new_boundaries_2'!C:C,MATCH($A152,'Journey_time-new_boundaries_2'!$A:$A,0)),
INDEX('Journey_time-inputs_1'!D:D,MATCH($A152,'Journey_time-inputs_1'!$A:$A,0)))</f>
        <v>10.1047161840262</v>
      </c>
      <c r="D152" s="33">
        <f>IFERROR(INDEX('Journey_time-new_boundaries_2'!D:D,MATCH($A152,'Journey_time-new_boundaries_2'!$A:$A,0)),
INDEX('Journey_time-inputs_1'!E:E,MATCH($A152,'Journey_time-inputs_1'!$A:$A,0)))</f>
        <v>18.1084399601861</v>
      </c>
      <c r="E152" s="33">
        <f>IFERROR(INDEX('Journey_time-new_boundaries_2'!E:E,MATCH($A152,'Journey_time-new_boundaries_2'!$A:$A,0)),
INDEX('Journey_time-inputs_1'!F:F,MATCH($A152,'Journey_time-inputs_1'!$A:$A,0)))</f>
        <v>13.0503667672173</v>
      </c>
    </row>
    <row r="153" spans="1:5" x14ac:dyDescent="0.35">
      <c r="A153" s="17" t="s">
        <v>554</v>
      </c>
      <c r="B153" s="17" t="s">
        <v>555</v>
      </c>
      <c r="C153" s="33">
        <f>IFERROR(INDEX('Journey_time-new_boundaries_2'!C:C,MATCH($A153,'Journey_time-new_boundaries_2'!$A:$A,0)),
INDEX('Journey_time-inputs_1'!D:D,MATCH($A153,'Journey_time-inputs_1'!$A:$A,0)))</f>
        <v>13.217674709894901</v>
      </c>
      <c r="D153" s="33">
        <f>IFERROR(INDEX('Journey_time-new_boundaries_2'!D:D,MATCH($A153,'Journey_time-new_boundaries_2'!$A:$A,0)),
INDEX('Journey_time-inputs_1'!E:E,MATCH($A153,'Journey_time-inputs_1'!$A:$A,0)))</f>
        <v>25.976479039967</v>
      </c>
      <c r="E153" s="33">
        <f>IFERROR(INDEX('Journey_time-new_boundaries_2'!E:E,MATCH($A153,'Journey_time-new_boundaries_2'!$A:$A,0)),
INDEX('Journey_time-inputs_1'!F:F,MATCH($A153,'Journey_time-inputs_1'!$A:$A,0)))</f>
        <v>20.998402948968302</v>
      </c>
    </row>
    <row r="154" spans="1:5" x14ac:dyDescent="0.35">
      <c r="A154" s="17" t="s">
        <v>556</v>
      </c>
      <c r="B154" s="17" t="s">
        <v>557</v>
      </c>
      <c r="C154" s="33">
        <f>IFERROR(INDEX('Journey_time-new_boundaries_2'!C:C,MATCH($A154,'Journey_time-new_boundaries_2'!$A:$A,0)),
INDEX('Journey_time-inputs_1'!D:D,MATCH($A154,'Journey_time-inputs_1'!$A:$A,0)))</f>
        <v>28.7085087514177</v>
      </c>
      <c r="D154" s="33">
        <f>IFERROR(INDEX('Journey_time-new_boundaries_2'!D:D,MATCH($A154,'Journey_time-new_boundaries_2'!$A:$A,0)),
INDEX('Journey_time-inputs_1'!E:E,MATCH($A154,'Journey_time-inputs_1'!$A:$A,0)))</f>
        <v>56.489480400826302</v>
      </c>
      <c r="E154" s="33">
        <f>IFERROR(INDEX('Journey_time-new_boundaries_2'!E:E,MATCH($A154,'Journey_time-new_boundaries_2'!$A:$A,0)),
INDEX('Journey_time-inputs_1'!F:F,MATCH($A154,'Journey_time-inputs_1'!$A:$A,0)))</f>
        <v>69.315779517773905</v>
      </c>
    </row>
    <row r="155" spans="1:5" x14ac:dyDescent="0.35">
      <c r="A155" s="17" t="s">
        <v>558</v>
      </c>
      <c r="B155" s="17" t="s">
        <v>559</v>
      </c>
      <c r="C155" s="33">
        <f>IFERROR(INDEX('Journey_time-new_boundaries_2'!C:C,MATCH($A155,'Journey_time-new_boundaries_2'!$A:$A,0)),
INDEX('Journey_time-inputs_1'!D:D,MATCH($A155,'Journey_time-inputs_1'!$A:$A,0)))</f>
        <v>26.820199246579801</v>
      </c>
      <c r="D155" s="33">
        <f>IFERROR(INDEX('Journey_time-new_boundaries_2'!D:D,MATCH($A155,'Journey_time-new_boundaries_2'!$A:$A,0)),
INDEX('Journey_time-inputs_1'!E:E,MATCH($A155,'Journey_time-inputs_1'!$A:$A,0)))</f>
        <v>46.524833708154198</v>
      </c>
      <c r="E155" s="33">
        <f>IFERROR(INDEX('Journey_time-new_boundaries_2'!E:E,MATCH($A155,'Journey_time-new_boundaries_2'!$A:$A,0)),
INDEX('Journey_time-inputs_1'!F:F,MATCH($A155,'Journey_time-inputs_1'!$A:$A,0)))</f>
        <v>53.940716720033599</v>
      </c>
    </row>
    <row r="156" spans="1:5" x14ac:dyDescent="0.35">
      <c r="A156" s="17" t="s">
        <v>560</v>
      </c>
      <c r="B156" s="17" t="s">
        <v>561</v>
      </c>
      <c r="C156" s="33">
        <f>IFERROR(INDEX('Journey_time-new_boundaries_2'!C:C,MATCH($A156,'Journey_time-new_boundaries_2'!$A:$A,0)),
INDEX('Journey_time-inputs_1'!D:D,MATCH($A156,'Journey_time-inputs_1'!$A:$A,0)))</f>
        <v>11.3315827293795</v>
      </c>
      <c r="D156" s="33">
        <f>IFERROR(INDEX('Journey_time-new_boundaries_2'!D:D,MATCH($A156,'Journey_time-new_boundaries_2'!$A:$A,0)),
INDEX('Journey_time-inputs_1'!E:E,MATCH($A156,'Journey_time-inputs_1'!$A:$A,0)))</f>
        <v>19.4236896396155</v>
      </c>
      <c r="E156" s="33">
        <f>IFERROR(INDEX('Journey_time-new_boundaries_2'!E:E,MATCH($A156,'Journey_time-new_boundaries_2'!$A:$A,0)),
INDEX('Journey_time-inputs_1'!F:F,MATCH($A156,'Journey_time-inputs_1'!$A:$A,0)))</f>
        <v>15.5644674698414</v>
      </c>
    </row>
    <row r="157" spans="1:5" x14ac:dyDescent="0.35">
      <c r="A157" s="17" t="s">
        <v>562</v>
      </c>
      <c r="B157" s="17" t="s">
        <v>563</v>
      </c>
      <c r="C157" s="33">
        <f>IFERROR(INDEX('Journey_time-new_boundaries_2'!C:C,MATCH($A157,'Journey_time-new_boundaries_2'!$A:$A,0)),
INDEX('Journey_time-inputs_1'!D:D,MATCH($A157,'Journey_time-inputs_1'!$A:$A,0)))</f>
        <v>12.466523310840699</v>
      </c>
      <c r="D157" s="33">
        <f>IFERROR(INDEX('Journey_time-new_boundaries_2'!D:D,MATCH($A157,'Journey_time-new_boundaries_2'!$A:$A,0)),
INDEX('Journey_time-inputs_1'!E:E,MATCH($A157,'Journey_time-inputs_1'!$A:$A,0)))</f>
        <v>31.910855793861401</v>
      </c>
      <c r="E157" s="33">
        <f>IFERROR(INDEX('Journey_time-new_boundaries_2'!E:E,MATCH($A157,'Journey_time-new_boundaries_2'!$A:$A,0)),
INDEX('Journey_time-inputs_1'!F:F,MATCH($A157,'Journey_time-inputs_1'!$A:$A,0)))</f>
        <v>20.591173660628101</v>
      </c>
    </row>
    <row r="158" spans="1:5" x14ac:dyDescent="0.35">
      <c r="A158" s="17" t="s">
        <v>564</v>
      </c>
      <c r="B158" s="17" t="s">
        <v>565</v>
      </c>
      <c r="C158" s="33">
        <f>IFERROR(INDEX('Journey_time-new_boundaries_2'!C:C,MATCH($A158,'Journey_time-new_boundaries_2'!$A:$A,0)),
INDEX('Journey_time-inputs_1'!D:D,MATCH($A158,'Journey_time-inputs_1'!$A:$A,0)))</f>
        <v>11.481403593811701</v>
      </c>
      <c r="D158" s="33">
        <f>IFERROR(INDEX('Journey_time-new_boundaries_2'!D:D,MATCH($A158,'Journey_time-new_boundaries_2'!$A:$A,0)),
INDEX('Journey_time-inputs_1'!E:E,MATCH($A158,'Journey_time-inputs_1'!$A:$A,0)))</f>
        <v>23.440778227309401</v>
      </c>
      <c r="E158" s="33">
        <f>IFERROR(INDEX('Journey_time-new_boundaries_2'!E:E,MATCH($A158,'Journey_time-new_boundaries_2'!$A:$A,0)),
INDEX('Journey_time-inputs_1'!F:F,MATCH($A158,'Journey_time-inputs_1'!$A:$A,0)))</f>
        <v>17.2360373558821</v>
      </c>
    </row>
    <row r="159" spans="1:5" x14ac:dyDescent="0.35">
      <c r="A159" s="17" t="s">
        <v>566</v>
      </c>
      <c r="B159" s="17" t="s">
        <v>567</v>
      </c>
      <c r="C159" s="33">
        <f>IFERROR(INDEX('Journey_time-new_boundaries_2'!C:C,MATCH($A159,'Journey_time-new_boundaries_2'!$A:$A,0)),
INDEX('Journey_time-inputs_1'!D:D,MATCH($A159,'Journey_time-inputs_1'!$A:$A,0)))</f>
        <v>28.8826547790303</v>
      </c>
      <c r="D159" s="33">
        <f>IFERROR(INDEX('Journey_time-new_boundaries_2'!D:D,MATCH($A159,'Journey_time-new_boundaries_2'!$A:$A,0)),
INDEX('Journey_time-inputs_1'!E:E,MATCH($A159,'Journey_time-inputs_1'!$A:$A,0)))</f>
        <v>51.5948182128122</v>
      </c>
      <c r="E159" s="33">
        <f>IFERROR(INDEX('Journey_time-new_boundaries_2'!E:E,MATCH($A159,'Journey_time-new_boundaries_2'!$A:$A,0)),
INDEX('Journey_time-inputs_1'!F:F,MATCH($A159,'Journey_time-inputs_1'!$A:$A,0)))</f>
        <v>75.484347180017394</v>
      </c>
    </row>
    <row r="160" spans="1:5" x14ac:dyDescent="0.35">
      <c r="A160" s="17" t="s">
        <v>568</v>
      </c>
      <c r="B160" s="17" t="s">
        <v>569</v>
      </c>
      <c r="C160" s="33">
        <f>IFERROR(INDEX('Journey_time-new_boundaries_2'!C:C,MATCH($A160,'Journey_time-new_boundaries_2'!$A:$A,0)),
INDEX('Journey_time-inputs_1'!D:D,MATCH($A160,'Journey_time-inputs_1'!$A:$A,0)))</f>
        <v>32.928752750458301</v>
      </c>
      <c r="D160" s="33">
        <f>IFERROR(INDEX('Journey_time-new_boundaries_2'!D:D,MATCH($A160,'Journey_time-new_boundaries_2'!$A:$A,0)),
INDEX('Journey_time-inputs_1'!E:E,MATCH($A160,'Journey_time-inputs_1'!$A:$A,0)))</f>
        <v>73.102738271390805</v>
      </c>
      <c r="E160" s="33">
        <f>IFERROR(INDEX('Journey_time-new_boundaries_2'!E:E,MATCH($A160,'Journey_time-new_boundaries_2'!$A:$A,0)),
INDEX('Journey_time-inputs_1'!F:F,MATCH($A160,'Journey_time-inputs_1'!$A:$A,0)))</f>
        <v>84.3318541583035</v>
      </c>
    </row>
    <row r="161" spans="1:5" x14ac:dyDescent="0.35">
      <c r="A161" s="17" t="s">
        <v>572</v>
      </c>
      <c r="B161" s="17" t="s">
        <v>573</v>
      </c>
      <c r="C161" s="33">
        <f>IFERROR(INDEX('Journey_time-new_boundaries_2'!C:C,MATCH($A161,'Journey_time-new_boundaries_2'!$A:$A,0)),
INDEX('Journey_time-inputs_1'!D:D,MATCH($A161,'Journey_time-inputs_1'!$A:$A,0)))</f>
        <v>10.661470751045201</v>
      </c>
      <c r="D161" s="33">
        <f>IFERROR(INDEX('Journey_time-new_boundaries_2'!D:D,MATCH($A161,'Journey_time-new_boundaries_2'!$A:$A,0)),
INDEX('Journey_time-inputs_1'!E:E,MATCH($A161,'Journey_time-inputs_1'!$A:$A,0)))</f>
        <v>20.882228599934201</v>
      </c>
      <c r="E161" s="33">
        <f>IFERROR(INDEX('Journey_time-new_boundaries_2'!E:E,MATCH($A161,'Journey_time-new_boundaries_2'!$A:$A,0)),
INDEX('Journey_time-inputs_1'!F:F,MATCH($A161,'Journey_time-inputs_1'!$A:$A,0)))</f>
        <v>13.546968058587099</v>
      </c>
    </row>
    <row r="162" spans="1:5" x14ac:dyDescent="0.35">
      <c r="A162" s="17" t="s">
        <v>574</v>
      </c>
      <c r="B162" s="17" t="s">
        <v>575</v>
      </c>
      <c r="C162" s="33">
        <f>IFERROR(INDEX('Journey_time-new_boundaries_2'!C:C,MATCH($A162,'Journey_time-new_boundaries_2'!$A:$A,0)),
INDEX('Journey_time-inputs_1'!D:D,MATCH($A162,'Journey_time-inputs_1'!$A:$A,0)))</f>
        <v>29.527122626983299</v>
      </c>
      <c r="D162" s="33">
        <f>IFERROR(INDEX('Journey_time-new_boundaries_2'!D:D,MATCH($A162,'Journey_time-new_boundaries_2'!$A:$A,0)),
INDEX('Journey_time-inputs_1'!E:E,MATCH($A162,'Journey_time-inputs_1'!$A:$A,0)))</f>
        <v>62.842873104220402</v>
      </c>
      <c r="E162" s="33">
        <f>IFERROR(INDEX('Journey_time-new_boundaries_2'!E:E,MATCH($A162,'Journey_time-new_boundaries_2'!$A:$A,0)),
INDEX('Journey_time-inputs_1'!F:F,MATCH($A162,'Journey_time-inputs_1'!$A:$A,0)))</f>
        <v>78.617808887888202</v>
      </c>
    </row>
    <row r="163" spans="1:5" x14ac:dyDescent="0.35">
      <c r="A163" s="17" t="s">
        <v>576</v>
      </c>
      <c r="B163" s="17" t="s">
        <v>577</v>
      </c>
      <c r="C163" s="33">
        <f>IFERROR(INDEX('Journey_time-new_boundaries_2'!C:C,MATCH($A163,'Journey_time-new_boundaries_2'!$A:$A,0)),
INDEX('Journey_time-inputs_1'!D:D,MATCH($A163,'Journey_time-inputs_1'!$A:$A,0)))</f>
        <v>28.344042591557599</v>
      </c>
      <c r="D163" s="33">
        <f>IFERROR(INDEX('Journey_time-new_boundaries_2'!D:D,MATCH($A163,'Journey_time-new_boundaries_2'!$A:$A,0)),
INDEX('Journey_time-inputs_1'!E:E,MATCH($A163,'Journey_time-inputs_1'!$A:$A,0)))</f>
        <v>62.044757110250899</v>
      </c>
      <c r="E163" s="33">
        <f>IFERROR(INDEX('Journey_time-new_boundaries_2'!E:E,MATCH($A163,'Journey_time-new_boundaries_2'!$A:$A,0)),
INDEX('Journey_time-inputs_1'!F:F,MATCH($A163,'Journey_time-inputs_1'!$A:$A,0)))</f>
        <v>75.2804765690111</v>
      </c>
    </row>
    <row r="164" spans="1:5" x14ac:dyDescent="0.35">
      <c r="A164" s="17" t="s">
        <v>578</v>
      </c>
      <c r="B164" s="17" t="s">
        <v>579</v>
      </c>
      <c r="C164" s="33">
        <f>IFERROR(INDEX('Journey_time-new_boundaries_2'!C:C,MATCH($A164,'Journey_time-new_boundaries_2'!$A:$A,0)),
INDEX('Journey_time-inputs_1'!D:D,MATCH($A164,'Journey_time-inputs_1'!$A:$A,0)))</f>
        <v>26.2834053713053</v>
      </c>
      <c r="D164" s="33">
        <f>IFERROR(INDEX('Journey_time-new_boundaries_2'!D:D,MATCH($A164,'Journey_time-new_boundaries_2'!$A:$A,0)),
INDEX('Journey_time-inputs_1'!E:E,MATCH($A164,'Journey_time-inputs_1'!$A:$A,0)))</f>
        <v>45.463740096091698</v>
      </c>
      <c r="E164" s="33">
        <f>IFERROR(INDEX('Journey_time-new_boundaries_2'!E:E,MATCH($A164,'Journey_time-new_boundaries_2'!$A:$A,0)),
INDEX('Journey_time-inputs_1'!F:F,MATCH($A164,'Journey_time-inputs_1'!$A:$A,0)))</f>
        <v>59.919485007528003</v>
      </c>
    </row>
    <row r="165" spans="1:5" x14ac:dyDescent="0.35">
      <c r="A165" s="17" t="s">
        <v>580</v>
      </c>
      <c r="B165" s="17" t="s">
        <v>581</v>
      </c>
      <c r="C165" s="33">
        <f>IFERROR(INDEX('Journey_time-new_boundaries_2'!C:C,MATCH($A165,'Journey_time-new_boundaries_2'!$A:$A,0)),
INDEX('Journey_time-inputs_1'!D:D,MATCH($A165,'Journey_time-inputs_1'!$A:$A,0)))</f>
        <v>10.6380152303714</v>
      </c>
      <c r="D165" s="33">
        <f>IFERROR(INDEX('Journey_time-new_boundaries_2'!D:D,MATCH($A165,'Journey_time-new_boundaries_2'!$A:$A,0)),
INDEX('Journey_time-inputs_1'!E:E,MATCH($A165,'Journey_time-inputs_1'!$A:$A,0)))</f>
        <v>18.711147248618399</v>
      </c>
      <c r="E165" s="33">
        <f>IFERROR(INDEX('Journey_time-new_boundaries_2'!E:E,MATCH($A165,'Journey_time-new_boundaries_2'!$A:$A,0)),
INDEX('Journey_time-inputs_1'!F:F,MATCH($A165,'Journey_time-inputs_1'!$A:$A,0)))</f>
        <v>15.6523024616288</v>
      </c>
    </row>
    <row r="166" spans="1:5" x14ac:dyDescent="0.35">
      <c r="A166" s="17" t="s">
        <v>584</v>
      </c>
      <c r="B166" s="17" t="s">
        <v>585</v>
      </c>
      <c r="C166" s="33">
        <f>IFERROR(INDEX('Journey_time-new_boundaries_2'!C:C,MATCH($A166,'Journey_time-new_boundaries_2'!$A:$A,0)),
INDEX('Journey_time-inputs_1'!D:D,MATCH($A166,'Journey_time-inputs_1'!$A:$A,0)))</f>
        <v>9.9768682438782399</v>
      </c>
      <c r="D166" s="33">
        <f>IFERROR(INDEX('Journey_time-new_boundaries_2'!D:D,MATCH($A166,'Journey_time-new_boundaries_2'!$A:$A,0)),
INDEX('Journey_time-inputs_1'!E:E,MATCH($A166,'Journey_time-inputs_1'!$A:$A,0)))</f>
        <v>20.0285929128787</v>
      </c>
      <c r="E166" s="33">
        <f>IFERROR(INDEX('Journey_time-new_boundaries_2'!E:E,MATCH($A166,'Journey_time-new_boundaries_2'!$A:$A,0)),
INDEX('Journey_time-inputs_1'!F:F,MATCH($A166,'Journey_time-inputs_1'!$A:$A,0)))</f>
        <v>15.7167518580105</v>
      </c>
    </row>
    <row r="167" spans="1:5" x14ac:dyDescent="0.35">
      <c r="A167" s="17" t="s">
        <v>586</v>
      </c>
      <c r="B167" s="17" t="s">
        <v>587</v>
      </c>
      <c r="C167" s="33">
        <f>IFERROR(INDEX('Journey_time-new_boundaries_2'!C:C,MATCH($A167,'Journey_time-new_boundaries_2'!$A:$A,0)),
INDEX('Journey_time-inputs_1'!D:D,MATCH($A167,'Journey_time-inputs_1'!$A:$A,0)))</f>
        <v>20.6153547895881</v>
      </c>
      <c r="D167" s="33">
        <f>IFERROR(INDEX('Journey_time-new_boundaries_2'!D:D,MATCH($A167,'Journey_time-new_boundaries_2'!$A:$A,0)),
INDEX('Journey_time-inputs_1'!E:E,MATCH($A167,'Journey_time-inputs_1'!$A:$A,0)))</f>
        <v>38.240611713683997</v>
      </c>
      <c r="E167" s="33">
        <f>IFERROR(INDEX('Journey_time-new_boundaries_2'!E:E,MATCH($A167,'Journey_time-new_boundaries_2'!$A:$A,0)),
INDEX('Journey_time-inputs_1'!F:F,MATCH($A167,'Journey_time-inputs_1'!$A:$A,0)))</f>
        <v>37.723566689291502</v>
      </c>
    </row>
    <row r="168" spans="1:5" x14ac:dyDescent="0.35">
      <c r="A168" s="17" t="s">
        <v>596</v>
      </c>
      <c r="B168" s="17" t="s">
        <v>597</v>
      </c>
      <c r="C168" s="33">
        <f>IFERROR(INDEX('Journey_time-new_boundaries_2'!C:C,MATCH($A168,'Journey_time-new_boundaries_2'!$A:$A,0)),
INDEX('Journey_time-inputs_1'!D:D,MATCH($A168,'Journey_time-inputs_1'!$A:$A,0)))</f>
        <v>26.720924813571699</v>
      </c>
      <c r="D168" s="33">
        <f>IFERROR(INDEX('Journey_time-new_boundaries_2'!D:D,MATCH($A168,'Journey_time-new_boundaries_2'!$A:$A,0)),
INDEX('Journey_time-inputs_1'!E:E,MATCH($A168,'Journey_time-inputs_1'!$A:$A,0)))</f>
        <v>53.059910618893298</v>
      </c>
      <c r="E168" s="33">
        <f>IFERROR(INDEX('Journey_time-new_boundaries_2'!E:E,MATCH($A168,'Journey_time-new_boundaries_2'!$A:$A,0)),
INDEX('Journey_time-inputs_1'!F:F,MATCH($A168,'Journey_time-inputs_1'!$A:$A,0)))</f>
        <v>58.9246138963506</v>
      </c>
    </row>
    <row r="169" spans="1:5" x14ac:dyDescent="0.35">
      <c r="A169" s="17" t="s">
        <v>598</v>
      </c>
      <c r="B169" s="17" t="s">
        <v>599</v>
      </c>
      <c r="C169" s="33">
        <f>IFERROR(INDEX('Journey_time-new_boundaries_2'!C:C,MATCH($A169,'Journey_time-new_boundaries_2'!$A:$A,0)),
INDEX('Journey_time-inputs_1'!D:D,MATCH($A169,'Journey_time-inputs_1'!$A:$A,0)))</f>
        <v>17.353542475747599</v>
      </c>
      <c r="D169" s="33">
        <f>IFERROR(INDEX('Journey_time-new_boundaries_2'!D:D,MATCH($A169,'Journey_time-new_boundaries_2'!$A:$A,0)),
INDEX('Journey_time-inputs_1'!E:E,MATCH($A169,'Journey_time-inputs_1'!$A:$A,0)))</f>
        <v>37.444748480322197</v>
      </c>
      <c r="E169" s="33">
        <f>IFERROR(INDEX('Journey_time-new_boundaries_2'!E:E,MATCH($A169,'Journey_time-new_boundaries_2'!$A:$A,0)),
INDEX('Journey_time-inputs_1'!F:F,MATCH($A169,'Journey_time-inputs_1'!$A:$A,0)))</f>
        <v>36.126718032939102</v>
      </c>
    </row>
    <row r="170" spans="1:5" x14ac:dyDescent="0.35">
      <c r="A170" s="17" t="s">
        <v>600</v>
      </c>
      <c r="B170" s="17" t="s">
        <v>601</v>
      </c>
      <c r="C170" s="33">
        <f>IFERROR(INDEX('Journey_time-new_boundaries_2'!C:C,MATCH($A170,'Journey_time-new_boundaries_2'!$A:$A,0)),
INDEX('Journey_time-inputs_1'!D:D,MATCH($A170,'Journey_time-inputs_1'!$A:$A,0)))</f>
        <v>10.306792516565499</v>
      </c>
      <c r="D170" s="33">
        <f>IFERROR(INDEX('Journey_time-new_boundaries_2'!D:D,MATCH($A170,'Journey_time-new_boundaries_2'!$A:$A,0)),
INDEX('Journey_time-inputs_1'!E:E,MATCH($A170,'Journey_time-inputs_1'!$A:$A,0)))</f>
        <v>18.678760408178402</v>
      </c>
      <c r="E170" s="33">
        <f>IFERROR(INDEX('Journey_time-new_boundaries_2'!E:E,MATCH($A170,'Journey_time-new_boundaries_2'!$A:$A,0)),
INDEX('Journey_time-inputs_1'!F:F,MATCH($A170,'Journey_time-inputs_1'!$A:$A,0)))</f>
        <v>15.1633291757928</v>
      </c>
    </row>
    <row r="171" spans="1:5" x14ac:dyDescent="0.35">
      <c r="A171" s="17" t="s">
        <v>602</v>
      </c>
      <c r="B171" s="17" t="s">
        <v>603</v>
      </c>
      <c r="C171" s="33">
        <f>IFERROR(INDEX('Journey_time-new_boundaries_2'!C:C,MATCH($A171,'Journey_time-new_boundaries_2'!$A:$A,0)),
INDEX('Journey_time-inputs_1'!D:D,MATCH($A171,'Journey_time-inputs_1'!$A:$A,0)))</f>
        <v>12.233412640790601</v>
      </c>
      <c r="D171" s="33">
        <f>IFERROR(INDEX('Journey_time-new_boundaries_2'!D:D,MATCH($A171,'Journey_time-new_boundaries_2'!$A:$A,0)),
INDEX('Journey_time-inputs_1'!E:E,MATCH($A171,'Journey_time-inputs_1'!$A:$A,0)))</f>
        <v>25.814030552864399</v>
      </c>
      <c r="E171" s="33">
        <f>IFERROR(INDEX('Journey_time-new_boundaries_2'!E:E,MATCH($A171,'Journey_time-new_boundaries_2'!$A:$A,0)),
INDEX('Journey_time-inputs_1'!F:F,MATCH($A171,'Journey_time-inputs_1'!$A:$A,0)))</f>
        <v>21.179697237795502</v>
      </c>
    </row>
    <row r="172" spans="1:5" x14ac:dyDescent="0.35">
      <c r="A172" s="17" t="s">
        <v>604</v>
      </c>
      <c r="B172" s="17" t="s">
        <v>605</v>
      </c>
      <c r="C172" s="33">
        <f>IFERROR(INDEX('Journey_time-new_boundaries_2'!C:C,MATCH($A172,'Journey_time-new_boundaries_2'!$A:$A,0)),
INDEX('Journey_time-inputs_1'!D:D,MATCH($A172,'Journey_time-inputs_1'!$A:$A,0)))</f>
        <v>9.7104840213564891</v>
      </c>
      <c r="D172" s="33">
        <f>IFERROR(INDEX('Journey_time-new_boundaries_2'!D:D,MATCH($A172,'Journey_time-new_boundaries_2'!$A:$A,0)),
INDEX('Journey_time-inputs_1'!E:E,MATCH($A172,'Journey_time-inputs_1'!$A:$A,0)))</f>
        <v>18.7025160198497</v>
      </c>
      <c r="E172" s="33">
        <f>IFERROR(INDEX('Journey_time-new_boundaries_2'!E:E,MATCH($A172,'Journey_time-new_boundaries_2'!$A:$A,0)),
INDEX('Journey_time-inputs_1'!F:F,MATCH($A172,'Journey_time-inputs_1'!$A:$A,0)))</f>
        <v>12.842757539472</v>
      </c>
    </row>
    <row r="173" spans="1:5" x14ac:dyDescent="0.35">
      <c r="A173" s="17" t="s">
        <v>610</v>
      </c>
      <c r="B173" s="17" t="s">
        <v>611</v>
      </c>
      <c r="C173" s="33">
        <f>IFERROR(INDEX('Journey_time-new_boundaries_2'!C:C,MATCH($A173,'Journey_time-new_boundaries_2'!$A:$A,0)),
INDEX('Journey_time-inputs_1'!D:D,MATCH($A173,'Journey_time-inputs_1'!$A:$A,0)))</f>
        <v>20.291458183527102</v>
      </c>
      <c r="D173" s="33">
        <f>IFERROR(INDEX('Journey_time-new_boundaries_2'!D:D,MATCH($A173,'Journey_time-new_boundaries_2'!$A:$A,0)),
INDEX('Journey_time-inputs_1'!E:E,MATCH($A173,'Journey_time-inputs_1'!$A:$A,0)))</f>
        <v>41.324910244106697</v>
      </c>
      <c r="E173" s="33">
        <f>IFERROR(INDEX('Journey_time-new_boundaries_2'!E:E,MATCH($A173,'Journey_time-new_boundaries_2'!$A:$A,0)),
INDEX('Journey_time-inputs_1'!F:F,MATCH($A173,'Journey_time-inputs_1'!$A:$A,0)))</f>
        <v>43.188238788393797</v>
      </c>
    </row>
    <row r="174" spans="1:5" x14ac:dyDescent="0.35">
      <c r="A174" s="17" t="s">
        <v>612</v>
      </c>
      <c r="B174" s="17" t="s">
        <v>613</v>
      </c>
      <c r="C174" s="33">
        <f>IFERROR(INDEX('Journey_time-new_boundaries_2'!C:C,MATCH($A174,'Journey_time-new_boundaries_2'!$A:$A,0)),
INDEX('Journey_time-inputs_1'!D:D,MATCH($A174,'Journey_time-inputs_1'!$A:$A,0)))</f>
        <v>18.380165545517201</v>
      </c>
      <c r="D174" s="33">
        <f>IFERROR(INDEX('Journey_time-new_boundaries_2'!D:D,MATCH($A174,'Journey_time-new_boundaries_2'!$A:$A,0)),
INDEX('Journey_time-inputs_1'!E:E,MATCH($A174,'Journey_time-inputs_1'!$A:$A,0)))</f>
        <v>37.351665976099099</v>
      </c>
      <c r="E174" s="33">
        <f>IFERROR(INDEX('Journey_time-new_boundaries_2'!E:E,MATCH($A174,'Journey_time-new_boundaries_2'!$A:$A,0)),
INDEX('Journey_time-inputs_1'!F:F,MATCH($A174,'Journey_time-inputs_1'!$A:$A,0)))</f>
        <v>36.6292442208604</v>
      </c>
    </row>
    <row r="175" spans="1:5" x14ac:dyDescent="0.35">
      <c r="A175" s="17" t="s">
        <v>614</v>
      </c>
      <c r="B175" s="17" t="s">
        <v>615</v>
      </c>
      <c r="C175" s="33">
        <f>IFERROR(INDEX('Journey_time-new_boundaries_2'!C:C,MATCH($A175,'Journey_time-new_boundaries_2'!$A:$A,0)),
INDEX('Journey_time-inputs_1'!D:D,MATCH($A175,'Journey_time-inputs_1'!$A:$A,0)))</f>
        <v>12.335828677250401</v>
      </c>
      <c r="D175" s="33">
        <f>IFERROR(INDEX('Journey_time-new_boundaries_2'!D:D,MATCH($A175,'Journey_time-new_boundaries_2'!$A:$A,0)),
INDEX('Journey_time-inputs_1'!E:E,MATCH($A175,'Journey_time-inputs_1'!$A:$A,0)))</f>
        <v>29.249014512269799</v>
      </c>
      <c r="E175" s="33">
        <f>IFERROR(INDEX('Journey_time-new_boundaries_2'!E:E,MATCH($A175,'Journey_time-new_boundaries_2'!$A:$A,0)),
INDEX('Journey_time-inputs_1'!F:F,MATCH($A175,'Journey_time-inputs_1'!$A:$A,0)))</f>
        <v>20.354078433522901</v>
      </c>
    </row>
    <row r="176" spans="1:5" x14ac:dyDescent="0.35">
      <c r="A176" s="17" t="s">
        <v>616</v>
      </c>
      <c r="B176" s="17" t="s">
        <v>617</v>
      </c>
      <c r="C176" s="33">
        <f>IFERROR(INDEX('Journey_time-new_boundaries_2'!C:C,MATCH($A176,'Journey_time-new_boundaries_2'!$A:$A,0)),
INDEX('Journey_time-inputs_1'!D:D,MATCH($A176,'Journey_time-inputs_1'!$A:$A,0)))</f>
        <v>15.2276770195826</v>
      </c>
      <c r="D176" s="33">
        <f>IFERROR(INDEX('Journey_time-new_boundaries_2'!D:D,MATCH($A176,'Journey_time-new_boundaries_2'!$A:$A,0)),
INDEX('Journey_time-inputs_1'!E:E,MATCH($A176,'Journey_time-inputs_1'!$A:$A,0)))</f>
        <v>32.493976096090599</v>
      </c>
      <c r="E176" s="33">
        <f>IFERROR(INDEX('Journey_time-new_boundaries_2'!E:E,MATCH($A176,'Journey_time-new_boundaries_2'!$A:$A,0)),
INDEX('Journey_time-inputs_1'!F:F,MATCH($A176,'Journey_time-inputs_1'!$A:$A,0)))</f>
        <v>30.5592016289574</v>
      </c>
    </row>
    <row r="177" spans="1:5" x14ac:dyDescent="0.35">
      <c r="A177" s="17" t="s">
        <v>618</v>
      </c>
      <c r="B177" s="17" t="s">
        <v>619</v>
      </c>
      <c r="C177" s="33">
        <f>IFERROR(INDEX('Journey_time-new_boundaries_2'!C:C,MATCH($A177,'Journey_time-new_boundaries_2'!$A:$A,0)),
INDEX('Journey_time-inputs_1'!D:D,MATCH($A177,'Journey_time-inputs_1'!$A:$A,0)))</f>
        <v>23.602735502995401</v>
      </c>
      <c r="D177" s="33">
        <f>IFERROR(INDEX('Journey_time-new_boundaries_2'!D:D,MATCH($A177,'Journey_time-new_boundaries_2'!$A:$A,0)),
INDEX('Journey_time-inputs_1'!E:E,MATCH($A177,'Journey_time-inputs_1'!$A:$A,0)))</f>
        <v>45.8636866196371</v>
      </c>
      <c r="E177" s="33">
        <f>IFERROR(INDEX('Journey_time-new_boundaries_2'!E:E,MATCH($A177,'Journey_time-new_boundaries_2'!$A:$A,0)),
INDEX('Journey_time-inputs_1'!F:F,MATCH($A177,'Journey_time-inputs_1'!$A:$A,0)))</f>
        <v>54.9451079370873</v>
      </c>
    </row>
    <row r="178" spans="1:5" x14ac:dyDescent="0.35">
      <c r="A178" s="17" t="s">
        <v>622</v>
      </c>
      <c r="B178" s="17" t="s">
        <v>623</v>
      </c>
      <c r="C178" s="33">
        <f>IFERROR(INDEX('Journey_time-new_boundaries_2'!C:C,MATCH($A178,'Journey_time-new_boundaries_2'!$A:$A,0)),
INDEX('Journey_time-inputs_1'!D:D,MATCH($A178,'Journey_time-inputs_1'!$A:$A,0)))</f>
        <v>15.6700849679185</v>
      </c>
      <c r="D178" s="33">
        <f>IFERROR(INDEX('Journey_time-new_boundaries_2'!D:D,MATCH($A178,'Journey_time-new_boundaries_2'!$A:$A,0)),
INDEX('Journey_time-inputs_1'!E:E,MATCH($A178,'Journey_time-inputs_1'!$A:$A,0)))</f>
        <v>29.6740455125815</v>
      </c>
      <c r="E178" s="33">
        <f>IFERROR(INDEX('Journey_time-new_boundaries_2'!E:E,MATCH($A178,'Journey_time-new_boundaries_2'!$A:$A,0)),
INDEX('Journey_time-inputs_1'!F:F,MATCH($A178,'Journey_time-inputs_1'!$A:$A,0)))</f>
        <v>32.2908504237719</v>
      </c>
    </row>
    <row r="179" spans="1:5" x14ac:dyDescent="0.35">
      <c r="A179" s="17" t="s">
        <v>624</v>
      </c>
      <c r="B179" s="17" t="s">
        <v>625</v>
      </c>
      <c r="C179" s="33">
        <f>IFERROR(INDEX('Journey_time-new_boundaries_2'!C:C,MATCH($A179,'Journey_time-new_boundaries_2'!$A:$A,0)),
INDEX('Journey_time-inputs_1'!D:D,MATCH($A179,'Journey_time-inputs_1'!$A:$A,0)))</f>
        <v>44.295836678972698</v>
      </c>
      <c r="D179" s="33">
        <f>IFERROR(INDEX('Journey_time-new_boundaries_2'!D:D,MATCH($A179,'Journey_time-new_boundaries_2'!$A:$A,0)),
INDEX('Journey_time-inputs_1'!E:E,MATCH($A179,'Journey_time-inputs_1'!$A:$A,0)))</f>
        <v>83.810703869176095</v>
      </c>
      <c r="E179" s="33">
        <f>IFERROR(INDEX('Journey_time-new_boundaries_2'!E:E,MATCH($A179,'Journey_time-new_boundaries_2'!$A:$A,0)),
INDEX('Journey_time-inputs_1'!F:F,MATCH($A179,'Journey_time-inputs_1'!$A:$A,0)))</f>
        <v>104.662958979981</v>
      </c>
    </row>
    <row r="180" spans="1:5" x14ac:dyDescent="0.35">
      <c r="A180" s="17" t="s">
        <v>626</v>
      </c>
      <c r="B180" s="17" t="s">
        <v>627</v>
      </c>
      <c r="C180" s="33">
        <f>IFERROR(INDEX('Journey_time-new_boundaries_2'!C:C,MATCH($A180,'Journey_time-new_boundaries_2'!$A:$A,0)),
INDEX('Journey_time-inputs_1'!D:D,MATCH($A180,'Journey_time-inputs_1'!$A:$A,0)))</f>
        <v>17.473878385120376</v>
      </c>
      <c r="D180" s="33">
        <f>IFERROR(INDEX('Journey_time-new_boundaries_2'!D:D,MATCH($A180,'Journey_time-new_boundaries_2'!$A:$A,0)),
INDEX('Journey_time-inputs_1'!E:E,MATCH($A180,'Journey_time-inputs_1'!$A:$A,0)))</f>
        <v>38.860445723936891</v>
      </c>
      <c r="E180" s="33">
        <f>IFERROR(INDEX('Journey_time-new_boundaries_2'!E:E,MATCH($A180,'Journey_time-new_boundaries_2'!$A:$A,0)),
INDEX('Journey_time-inputs_1'!F:F,MATCH($A180,'Journey_time-inputs_1'!$A:$A,0)))</f>
        <v>36.798416565134026</v>
      </c>
    </row>
    <row r="181" spans="1:5" x14ac:dyDescent="0.35">
      <c r="A181" s="17" t="s">
        <v>628</v>
      </c>
      <c r="B181" s="17" t="s">
        <v>629</v>
      </c>
      <c r="C181" s="33">
        <f>IFERROR(INDEX('Journey_time-new_boundaries_2'!C:C,MATCH($A181,'Journey_time-new_boundaries_2'!$A:$A,0)),
INDEX('Journey_time-inputs_1'!D:D,MATCH($A181,'Journey_time-inputs_1'!$A:$A,0)))</f>
        <v>24.661123504157601</v>
      </c>
      <c r="D181" s="33">
        <f>IFERROR(INDEX('Journey_time-new_boundaries_2'!D:D,MATCH($A181,'Journey_time-new_boundaries_2'!$A:$A,0)),
INDEX('Journey_time-inputs_1'!E:E,MATCH($A181,'Journey_time-inputs_1'!$A:$A,0)))</f>
        <v>53.5056561867776</v>
      </c>
      <c r="E181" s="33">
        <f>IFERROR(INDEX('Journey_time-new_boundaries_2'!E:E,MATCH($A181,'Journey_time-new_boundaries_2'!$A:$A,0)),
INDEX('Journey_time-inputs_1'!F:F,MATCH($A181,'Journey_time-inputs_1'!$A:$A,0)))</f>
        <v>86.301995104981302</v>
      </c>
    </row>
    <row r="182" spans="1:5" x14ac:dyDescent="0.35">
      <c r="A182" s="17" t="s">
        <v>630</v>
      </c>
      <c r="B182" s="17" t="s">
        <v>631</v>
      </c>
      <c r="C182" s="33">
        <f>IFERROR(INDEX('Journey_time-new_boundaries_2'!C:C,MATCH($A182,'Journey_time-new_boundaries_2'!$A:$A,0)),
INDEX('Journey_time-inputs_1'!D:D,MATCH($A182,'Journey_time-inputs_1'!$A:$A,0)))</f>
        <v>11.977848897112199</v>
      </c>
      <c r="D182" s="33">
        <f>IFERROR(INDEX('Journey_time-new_boundaries_2'!D:D,MATCH($A182,'Journey_time-new_boundaries_2'!$A:$A,0)),
INDEX('Journey_time-inputs_1'!E:E,MATCH($A182,'Journey_time-inputs_1'!$A:$A,0)))</f>
        <v>23.5424904888777</v>
      </c>
      <c r="E182" s="33">
        <f>IFERROR(INDEX('Journey_time-new_boundaries_2'!E:E,MATCH($A182,'Journey_time-new_boundaries_2'!$A:$A,0)),
INDEX('Journey_time-inputs_1'!F:F,MATCH($A182,'Journey_time-inputs_1'!$A:$A,0)))</f>
        <v>19.1691466254894</v>
      </c>
    </row>
    <row r="183" spans="1:5" x14ac:dyDescent="0.35">
      <c r="A183" s="17" t="s">
        <v>632</v>
      </c>
      <c r="B183" s="17" t="s">
        <v>633</v>
      </c>
      <c r="C183" s="33">
        <f>IFERROR(INDEX('Journey_time-new_boundaries_2'!C:C,MATCH($A183,'Journey_time-new_boundaries_2'!$A:$A,0)),
INDEX('Journey_time-inputs_1'!D:D,MATCH($A183,'Journey_time-inputs_1'!$A:$A,0)))</f>
        <v>12.637410636275</v>
      </c>
      <c r="D183" s="33">
        <f>IFERROR(INDEX('Journey_time-new_boundaries_2'!D:D,MATCH($A183,'Journey_time-new_boundaries_2'!$A:$A,0)),
INDEX('Journey_time-inputs_1'!E:E,MATCH($A183,'Journey_time-inputs_1'!$A:$A,0)))</f>
        <v>29.368658496976199</v>
      </c>
      <c r="E183" s="33">
        <f>IFERROR(INDEX('Journey_time-new_boundaries_2'!E:E,MATCH($A183,'Journey_time-new_boundaries_2'!$A:$A,0)),
INDEX('Journey_time-inputs_1'!F:F,MATCH($A183,'Journey_time-inputs_1'!$A:$A,0)))</f>
        <v>23.238698278100099</v>
      </c>
    </row>
    <row r="184" spans="1:5" x14ac:dyDescent="0.35">
      <c r="A184" s="17" t="s">
        <v>634</v>
      </c>
      <c r="B184" s="17" t="s">
        <v>635</v>
      </c>
      <c r="C184" s="33">
        <f>IFERROR(INDEX('Journey_time-new_boundaries_2'!C:C,MATCH($A184,'Journey_time-new_boundaries_2'!$A:$A,0)),
INDEX('Journey_time-inputs_1'!D:D,MATCH($A184,'Journey_time-inputs_1'!$A:$A,0)))</f>
        <v>12.6999794155013</v>
      </c>
      <c r="D184" s="33">
        <f>IFERROR(INDEX('Journey_time-new_boundaries_2'!D:D,MATCH($A184,'Journey_time-new_boundaries_2'!$A:$A,0)),
INDEX('Journey_time-inputs_1'!E:E,MATCH($A184,'Journey_time-inputs_1'!$A:$A,0)))</f>
        <v>27.721336408815802</v>
      </c>
      <c r="E184" s="33">
        <f>IFERROR(INDEX('Journey_time-new_boundaries_2'!E:E,MATCH($A184,'Journey_time-new_boundaries_2'!$A:$A,0)),
INDEX('Journey_time-inputs_1'!F:F,MATCH($A184,'Journey_time-inputs_1'!$A:$A,0)))</f>
        <v>22.0468819143119</v>
      </c>
    </row>
    <row r="185" spans="1:5" x14ac:dyDescent="0.35">
      <c r="A185" s="17" t="s">
        <v>636</v>
      </c>
      <c r="B185" s="17" t="s">
        <v>637</v>
      </c>
      <c r="C185" s="33">
        <f>IFERROR(INDEX('Journey_time-new_boundaries_2'!C:C,MATCH($A185,'Journey_time-new_boundaries_2'!$A:$A,0)),
INDEX('Journey_time-inputs_1'!D:D,MATCH($A185,'Journey_time-inputs_1'!$A:$A,0)))</f>
        <v>30.849431808110499</v>
      </c>
      <c r="D185" s="33">
        <f>IFERROR(INDEX('Journey_time-new_boundaries_2'!D:D,MATCH($A185,'Journey_time-new_boundaries_2'!$A:$A,0)),
INDEX('Journey_time-inputs_1'!E:E,MATCH($A185,'Journey_time-inputs_1'!$A:$A,0)))</f>
        <v>54.739685935598501</v>
      </c>
      <c r="E185" s="33">
        <f>IFERROR(INDEX('Journey_time-new_boundaries_2'!E:E,MATCH($A185,'Journey_time-new_boundaries_2'!$A:$A,0)),
INDEX('Journey_time-inputs_1'!F:F,MATCH($A185,'Journey_time-inputs_1'!$A:$A,0)))</f>
        <v>68.552920228512207</v>
      </c>
    </row>
    <row r="186" spans="1:5" x14ac:dyDescent="0.35">
      <c r="A186" s="17" t="s">
        <v>638</v>
      </c>
      <c r="B186" s="17" t="s">
        <v>639</v>
      </c>
      <c r="C186" s="33">
        <f>IFERROR(INDEX('Journey_time-new_boundaries_2'!C:C,MATCH($A186,'Journey_time-new_boundaries_2'!$A:$A,0)),
INDEX('Journey_time-inputs_1'!D:D,MATCH($A186,'Journey_time-inputs_1'!$A:$A,0)))</f>
        <v>9.07441113230594</v>
      </c>
      <c r="D186" s="33">
        <f>IFERROR(INDEX('Journey_time-new_boundaries_2'!D:D,MATCH($A186,'Journey_time-new_boundaries_2'!$A:$A,0)),
INDEX('Journey_time-inputs_1'!E:E,MATCH($A186,'Journey_time-inputs_1'!$A:$A,0)))</f>
        <v>16.2603365439176</v>
      </c>
      <c r="E186" s="33">
        <f>IFERROR(INDEX('Journey_time-new_boundaries_2'!E:E,MATCH($A186,'Journey_time-new_boundaries_2'!$A:$A,0)),
INDEX('Journey_time-inputs_1'!F:F,MATCH($A186,'Journey_time-inputs_1'!$A:$A,0)))</f>
        <v>11.3693988911884</v>
      </c>
    </row>
    <row r="187" spans="1:5" x14ac:dyDescent="0.35">
      <c r="A187" s="17" t="s">
        <v>640</v>
      </c>
      <c r="B187" s="17" t="s">
        <v>641</v>
      </c>
      <c r="C187" s="33">
        <f>IFERROR(INDEX('Journey_time-new_boundaries_2'!C:C,MATCH($A187,'Journey_time-new_boundaries_2'!$A:$A,0)),
INDEX('Journey_time-inputs_1'!D:D,MATCH($A187,'Journey_time-inputs_1'!$A:$A,0)))</f>
        <v>9.82531988292906</v>
      </c>
      <c r="D187" s="33">
        <f>IFERROR(INDEX('Journey_time-new_boundaries_2'!D:D,MATCH($A187,'Journey_time-new_boundaries_2'!$A:$A,0)),
INDEX('Journey_time-inputs_1'!E:E,MATCH($A187,'Journey_time-inputs_1'!$A:$A,0)))</f>
        <v>17.363425735076099</v>
      </c>
      <c r="E187" s="33">
        <f>IFERROR(INDEX('Journey_time-new_boundaries_2'!E:E,MATCH($A187,'Journey_time-new_boundaries_2'!$A:$A,0)),
INDEX('Journey_time-inputs_1'!F:F,MATCH($A187,'Journey_time-inputs_1'!$A:$A,0)))</f>
        <v>13.758351175572001</v>
      </c>
    </row>
    <row r="188" spans="1:5" x14ac:dyDescent="0.35">
      <c r="A188" s="17" t="s">
        <v>642</v>
      </c>
      <c r="B188" s="17" t="s">
        <v>643</v>
      </c>
      <c r="C188" s="33">
        <f>IFERROR(INDEX('Journey_time-new_boundaries_2'!C:C,MATCH($A188,'Journey_time-new_boundaries_2'!$A:$A,0)),
INDEX('Journey_time-inputs_1'!D:D,MATCH($A188,'Journey_time-inputs_1'!$A:$A,0)))</f>
        <v>11.8092859749763</v>
      </c>
      <c r="D188" s="33">
        <f>IFERROR(INDEX('Journey_time-new_boundaries_2'!D:D,MATCH($A188,'Journey_time-new_boundaries_2'!$A:$A,0)),
INDEX('Journey_time-inputs_1'!E:E,MATCH($A188,'Journey_time-inputs_1'!$A:$A,0)))</f>
        <v>22.3059268971707</v>
      </c>
      <c r="E188" s="33">
        <f>IFERROR(INDEX('Journey_time-new_boundaries_2'!E:E,MATCH($A188,'Journey_time-new_boundaries_2'!$A:$A,0)),
INDEX('Journey_time-inputs_1'!F:F,MATCH($A188,'Journey_time-inputs_1'!$A:$A,0)))</f>
        <v>18.0796406488301</v>
      </c>
    </row>
    <row r="189" spans="1:5" x14ac:dyDescent="0.35">
      <c r="A189" s="17" t="s">
        <v>644</v>
      </c>
      <c r="B189" s="17" t="s">
        <v>645</v>
      </c>
      <c r="C189" s="33">
        <f>IFERROR(INDEX('Journey_time-new_boundaries_2'!C:C,MATCH($A189,'Journey_time-new_boundaries_2'!$A:$A,0)),
INDEX('Journey_time-inputs_1'!D:D,MATCH($A189,'Journey_time-inputs_1'!$A:$A,0)))</f>
        <v>14.3880728511991</v>
      </c>
      <c r="D189" s="33">
        <f>IFERROR(INDEX('Journey_time-new_boundaries_2'!D:D,MATCH($A189,'Journey_time-new_boundaries_2'!$A:$A,0)),
INDEX('Journey_time-inputs_1'!E:E,MATCH($A189,'Journey_time-inputs_1'!$A:$A,0)))</f>
        <v>29.8198915474294</v>
      </c>
      <c r="E189" s="33">
        <f>IFERROR(INDEX('Journey_time-new_boundaries_2'!E:E,MATCH($A189,'Journey_time-new_boundaries_2'!$A:$A,0)),
INDEX('Journey_time-inputs_1'!F:F,MATCH($A189,'Journey_time-inputs_1'!$A:$A,0)))</f>
        <v>22.425143115164701</v>
      </c>
    </row>
    <row r="190" spans="1:5" x14ac:dyDescent="0.35">
      <c r="A190" s="17" t="s">
        <v>646</v>
      </c>
      <c r="B190" s="17" t="s">
        <v>647</v>
      </c>
      <c r="C190" s="33">
        <f>IFERROR(INDEX('Journey_time-new_boundaries_2'!C:C,MATCH($A190,'Journey_time-new_boundaries_2'!$A:$A,0)),
INDEX('Journey_time-inputs_1'!D:D,MATCH($A190,'Journey_time-inputs_1'!$A:$A,0)))</f>
        <v>11.9871461130142</v>
      </c>
      <c r="D190" s="33">
        <f>IFERROR(INDEX('Journey_time-new_boundaries_2'!D:D,MATCH($A190,'Journey_time-new_boundaries_2'!$A:$A,0)),
INDEX('Journey_time-inputs_1'!E:E,MATCH($A190,'Journey_time-inputs_1'!$A:$A,0)))</f>
        <v>24.953691366504401</v>
      </c>
      <c r="E190" s="33">
        <f>IFERROR(INDEX('Journey_time-new_boundaries_2'!E:E,MATCH($A190,'Journey_time-new_boundaries_2'!$A:$A,0)),
INDEX('Journey_time-inputs_1'!F:F,MATCH($A190,'Journey_time-inputs_1'!$A:$A,0)))</f>
        <v>17.899721789428</v>
      </c>
    </row>
    <row r="191" spans="1:5" x14ac:dyDescent="0.35">
      <c r="A191" s="17" t="s">
        <v>650</v>
      </c>
      <c r="B191" s="17" t="s">
        <v>651</v>
      </c>
      <c r="C191" s="33">
        <f>IFERROR(INDEX('Journey_time-new_boundaries_2'!C:C,MATCH($A191,'Journey_time-new_boundaries_2'!$A:$A,0)),
INDEX('Journey_time-inputs_1'!D:D,MATCH($A191,'Journey_time-inputs_1'!$A:$A,0)))</f>
        <v>9.0402583063497595</v>
      </c>
      <c r="D191" s="33">
        <f>IFERROR(INDEX('Journey_time-new_boundaries_2'!D:D,MATCH($A191,'Journey_time-new_boundaries_2'!$A:$A,0)),
INDEX('Journey_time-inputs_1'!E:E,MATCH($A191,'Journey_time-inputs_1'!$A:$A,0)))</f>
        <v>15.1265748172251</v>
      </c>
      <c r="E191" s="33">
        <f>IFERROR(INDEX('Journey_time-new_boundaries_2'!E:E,MATCH($A191,'Journey_time-new_boundaries_2'!$A:$A,0)),
INDEX('Journey_time-inputs_1'!F:F,MATCH($A191,'Journey_time-inputs_1'!$A:$A,0)))</f>
        <v>11.727643505429301</v>
      </c>
    </row>
    <row r="192" spans="1:5" x14ac:dyDescent="0.35">
      <c r="A192" s="17" t="s">
        <v>654</v>
      </c>
      <c r="B192" s="17" t="s">
        <v>655</v>
      </c>
      <c r="C192" s="33">
        <f>IFERROR(INDEX('Journey_time-new_boundaries_2'!C:C,MATCH($A192,'Journey_time-new_boundaries_2'!$A:$A,0)),
INDEX('Journey_time-inputs_1'!D:D,MATCH($A192,'Journey_time-inputs_1'!$A:$A,0)))</f>
        <v>14.410079146307501</v>
      </c>
      <c r="D192" s="33">
        <f>IFERROR(INDEX('Journey_time-new_boundaries_2'!D:D,MATCH($A192,'Journey_time-new_boundaries_2'!$A:$A,0)),
INDEX('Journey_time-inputs_1'!E:E,MATCH($A192,'Journey_time-inputs_1'!$A:$A,0)))</f>
        <v>34.4874582763875</v>
      </c>
      <c r="E192" s="33">
        <f>IFERROR(INDEX('Journey_time-new_boundaries_2'!E:E,MATCH($A192,'Journey_time-new_boundaries_2'!$A:$A,0)),
INDEX('Journey_time-inputs_1'!F:F,MATCH($A192,'Journey_time-inputs_1'!$A:$A,0)))</f>
        <v>35.868859709608898</v>
      </c>
    </row>
    <row r="193" spans="1:5" x14ac:dyDescent="0.35">
      <c r="A193" s="17" t="s">
        <v>658</v>
      </c>
      <c r="B193" s="17" t="s">
        <v>659</v>
      </c>
      <c r="C193" s="33">
        <f>IFERROR(INDEX('Journey_time-new_boundaries_2'!C:C,MATCH($A193,'Journey_time-new_boundaries_2'!$A:$A,0)),
INDEX('Journey_time-inputs_1'!D:D,MATCH($A193,'Journey_time-inputs_1'!$A:$A,0)))</f>
        <v>11.7635871574616</v>
      </c>
      <c r="D193" s="33">
        <f>IFERROR(INDEX('Journey_time-new_boundaries_2'!D:D,MATCH($A193,'Journey_time-new_boundaries_2'!$A:$A,0)),
INDEX('Journey_time-inputs_1'!E:E,MATCH($A193,'Journey_time-inputs_1'!$A:$A,0)))</f>
        <v>24.151520776285299</v>
      </c>
      <c r="E193" s="33">
        <f>IFERROR(INDEX('Journey_time-new_boundaries_2'!E:E,MATCH($A193,'Journey_time-new_boundaries_2'!$A:$A,0)),
INDEX('Journey_time-inputs_1'!F:F,MATCH($A193,'Journey_time-inputs_1'!$A:$A,0)))</f>
        <v>18.9105735717581</v>
      </c>
    </row>
    <row r="194" spans="1:5" x14ac:dyDescent="0.35">
      <c r="A194" s="17" t="s">
        <v>660</v>
      </c>
      <c r="B194" s="17" t="s">
        <v>661</v>
      </c>
      <c r="C194" s="33">
        <f>IFERROR(INDEX('Journey_time-new_boundaries_2'!C:C,MATCH($A194,'Journey_time-new_boundaries_2'!$A:$A,0)),
INDEX('Journey_time-inputs_1'!D:D,MATCH($A194,'Journey_time-inputs_1'!$A:$A,0)))</f>
        <v>12.3721717743864</v>
      </c>
      <c r="D194" s="33">
        <f>IFERROR(INDEX('Journey_time-new_boundaries_2'!D:D,MATCH($A194,'Journey_time-new_boundaries_2'!$A:$A,0)),
INDEX('Journey_time-inputs_1'!E:E,MATCH($A194,'Journey_time-inputs_1'!$A:$A,0)))</f>
        <v>26.2347331260106</v>
      </c>
      <c r="E194" s="33">
        <f>IFERROR(INDEX('Journey_time-new_boundaries_2'!E:E,MATCH($A194,'Journey_time-new_boundaries_2'!$A:$A,0)),
INDEX('Journey_time-inputs_1'!F:F,MATCH($A194,'Journey_time-inputs_1'!$A:$A,0)))</f>
        <v>19.1119943767807</v>
      </c>
    </row>
    <row r="195" spans="1:5" x14ac:dyDescent="0.35">
      <c r="A195" s="17" t="s">
        <v>662</v>
      </c>
      <c r="B195" s="17" t="s">
        <v>663</v>
      </c>
      <c r="C195" s="33">
        <f>IFERROR(INDEX('Journey_time-new_boundaries_2'!C:C,MATCH($A195,'Journey_time-new_boundaries_2'!$A:$A,0)),
INDEX('Journey_time-inputs_1'!D:D,MATCH($A195,'Journey_time-inputs_1'!$A:$A,0)))</f>
        <v>9.6568132480847897</v>
      </c>
      <c r="D195" s="33">
        <f>IFERROR(INDEX('Journey_time-new_boundaries_2'!D:D,MATCH($A195,'Journey_time-new_boundaries_2'!$A:$A,0)),
INDEX('Journey_time-inputs_1'!E:E,MATCH($A195,'Journey_time-inputs_1'!$A:$A,0)))</f>
        <v>17.220282938394501</v>
      </c>
      <c r="E195" s="33">
        <f>IFERROR(INDEX('Journey_time-new_boundaries_2'!E:E,MATCH($A195,'Journey_time-new_boundaries_2'!$A:$A,0)),
INDEX('Journey_time-inputs_1'!F:F,MATCH($A195,'Journey_time-inputs_1'!$A:$A,0)))</f>
        <v>13.108299658017399</v>
      </c>
    </row>
    <row r="196" spans="1:5" x14ac:dyDescent="0.35">
      <c r="A196" s="17" t="s">
        <v>666</v>
      </c>
      <c r="B196" s="17" t="s">
        <v>667</v>
      </c>
      <c r="C196" s="33">
        <f>IFERROR(INDEX('Journey_time-new_boundaries_2'!C:C,MATCH($A196,'Journey_time-new_boundaries_2'!$A:$A,0)),
INDEX('Journey_time-inputs_1'!D:D,MATCH($A196,'Journey_time-inputs_1'!$A:$A,0)))</f>
        <v>10.0635302143021</v>
      </c>
      <c r="D196" s="33">
        <f>IFERROR(INDEX('Journey_time-new_boundaries_2'!D:D,MATCH($A196,'Journey_time-new_boundaries_2'!$A:$A,0)),
INDEX('Journey_time-inputs_1'!E:E,MATCH($A196,'Journey_time-inputs_1'!$A:$A,0)))</f>
        <v>18.433966096303202</v>
      </c>
      <c r="E196" s="33">
        <f>IFERROR(INDEX('Journey_time-new_boundaries_2'!E:E,MATCH($A196,'Journey_time-new_boundaries_2'!$A:$A,0)),
INDEX('Journey_time-inputs_1'!F:F,MATCH($A196,'Journey_time-inputs_1'!$A:$A,0)))</f>
        <v>14.2419564912843</v>
      </c>
    </row>
    <row r="197" spans="1:5" x14ac:dyDescent="0.35">
      <c r="A197" s="17" t="s">
        <v>668</v>
      </c>
      <c r="B197" s="17" t="s">
        <v>669</v>
      </c>
      <c r="C197" s="33">
        <f>IFERROR(INDEX('Journey_time-new_boundaries_2'!C:C,MATCH($A197,'Journey_time-new_boundaries_2'!$A:$A,0)),
INDEX('Journey_time-inputs_1'!D:D,MATCH($A197,'Journey_time-inputs_1'!$A:$A,0)))</f>
        <v>10.259083197043999</v>
      </c>
      <c r="D197" s="33">
        <f>IFERROR(INDEX('Journey_time-new_boundaries_2'!D:D,MATCH($A197,'Journey_time-new_boundaries_2'!$A:$A,0)),
INDEX('Journey_time-inputs_1'!E:E,MATCH($A197,'Journey_time-inputs_1'!$A:$A,0)))</f>
        <v>16.626674762728999</v>
      </c>
      <c r="E197" s="33">
        <f>IFERROR(INDEX('Journey_time-new_boundaries_2'!E:E,MATCH($A197,'Journey_time-new_boundaries_2'!$A:$A,0)),
INDEX('Journey_time-inputs_1'!F:F,MATCH($A197,'Journey_time-inputs_1'!$A:$A,0)))</f>
        <v>12.7000091284124</v>
      </c>
    </row>
    <row r="198" spans="1:5" x14ac:dyDescent="0.35">
      <c r="A198" s="17" t="s">
        <v>670</v>
      </c>
      <c r="B198" s="17" t="s">
        <v>671</v>
      </c>
      <c r="C198" s="33">
        <f>IFERROR(INDEX('Journey_time-new_boundaries_2'!C:C,MATCH($A198,'Journey_time-new_boundaries_2'!$A:$A,0)),
INDEX('Journey_time-inputs_1'!D:D,MATCH($A198,'Journey_time-inputs_1'!$A:$A,0)))</f>
        <v>13.4284935409803</v>
      </c>
      <c r="D198" s="33">
        <f>IFERROR(INDEX('Journey_time-new_boundaries_2'!D:D,MATCH($A198,'Journey_time-new_boundaries_2'!$A:$A,0)),
INDEX('Journey_time-inputs_1'!E:E,MATCH($A198,'Journey_time-inputs_1'!$A:$A,0)))</f>
        <v>25.0976118383829</v>
      </c>
      <c r="E198" s="33">
        <f>IFERROR(INDEX('Journey_time-new_boundaries_2'!E:E,MATCH($A198,'Journey_time-new_boundaries_2'!$A:$A,0)),
INDEX('Journey_time-inputs_1'!F:F,MATCH($A198,'Journey_time-inputs_1'!$A:$A,0)))</f>
        <v>17.587397180353999</v>
      </c>
    </row>
    <row r="199" spans="1:5" x14ac:dyDescent="0.35">
      <c r="A199" s="17" t="s">
        <v>672</v>
      </c>
      <c r="B199" s="17" t="s">
        <v>673</v>
      </c>
      <c r="C199" s="33">
        <f>IFERROR(INDEX('Journey_time-new_boundaries_2'!C:C,MATCH($A199,'Journey_time-new_boundaries_2'!$A:$A,0)),
INDEX('Journey_time-inputs_1'!D:D,MATCH($A199,'Journey_time-inputs_1'!$A:$A,0)))</f>
        <v>22.662878655157598</v>
      </c>
      <c r="D199" s="33">
        <f>IFERROR(INDEX('Journey_time-new_boundaries_2'!D:D,MATCH($A199,'Journey_time-new_boundaries_2'!$A:$A,0)),
INDEX('Journey_time-inputs_1'!E:E,MATCH($A199,'Journey_time-inputs_1'!$A:$A,0)))</f>
        <v>42.805241138983902</v>
      </c>
      <c r="E199" s="33">
        <f>IFERROR(INDEX('Journey_time-new_boundaries_2'!E:E,MATCH($A199,'Journey_time-new_boundaries_2'!$A:$A,0)),
INDEX('Journey_time-inputs_1'!F:F,MATCH($A199,'Journey_time-inputs_1'!$A:$A,0)))</f>
        <v>55.640180273471003</v>
      </c>
    </row>
    <row r="200" spans="1:5" x14ac:dyDescent="0.35">
      <c r="A200" s="17" t="s">
        <v>674</v>
      </c>
      <c r="B200" s="17" t="s">
        <v>675</v>
      </c>
      <c r="C200" s="33">
        <f>IFERROR(INDEX('Journey_time-new_boundaries_2'!C:C,MATCH($A200,'Journey_time-new_boundaries_2'!$A:$A,0)),
INDEX('Journey_time-inputs_1'!D:D,MATCH($A200,'Journey_time-inputs_1'!$A:$A,0)))</f>
        <v>10.5286820706876</v>
      </c>
      <c r="D200" s="33">
        <f>IFERROR(INDEX('Journey_time-new_boundaries_2'!D:D,MATCH($A200,'Journey_time-new_boundaries_2'!$A:$A,0)),
INDEX('Journey_time-inputs_1'!E:E,MATCH($A200,'Journey_time-inputs_1'!$A:$A,0)))</f>
        <v>21.465347136825699</v>
      </c>
      <c r="E200" s="33">
        <f>IFERROR(INDEX('Journey_time-new_boundaries_2'!E:E,MATCH($A200,'Journey_time-new_boundaries_2'!$A:$A,0)),
INDEX('Journey_time-inputs_1'!F:F,MATCH($A200,'Journey_time-inputs_1'!$A:$A,0)))</f>
        <v>17.153214322293898</v>
      </c>
    </row>
    <row r="201" spans="1:5" x14ac:dyDescent="0.35">
      <c r="A201" s="17" t="s">
        <v>676</v>
      </c>
      <c r="B201" s="17" t="s">
        <v>677</v>
      </c>
      <c r="C201" s="33">
        <f>IFERROR(INDEX('Journey_time-new_boundaries_2'!C:C,MATCH($A201,'Journey_time-new_boundaries_2'!$A:$A,0)),
INDEX('Journey_time-inputs_1'!D:D,MATCH($A201,'Journey_time-inputs_1'!$A:$A,0)))</f>
        <v>13.703404537115</v>
      </c>
      <c r="D201" s="33">
        <f>IFERROR(INDEX('Journey_time-new_boundaries_2'!D:D,MATCH($A201,'Journey_time-new_boundaries_2'!$A:$A,0)),
INDEX('Journey_time-inputs_1'!E:E,MATCH($A201,'Journey_time-inputs_1'!$A:$A,0)))</f>
        <v>25.339511899360101</v>
      </c>
      <c r="E201" s="33">
        <f>IFERROR(INDEX('Journey_time-new_boundaries_2'!E:E,MATCH($A201,'Journey_time-new_boundaries_2'!$A:$A,0)),
INDEX('Journey_time-inputs_1'!F:F,MATCH($A201,'Journey_time-inputs_1'!$A:$A,0)))</f>
        <v>21.107111736518501</v>
      </c>
    </row>
    <row r="202" spans="1:5" x14ac:dyDescent="0.35">
      <c r="A202" s="17" t="s">
        <v>682</v>
      </c>
      <c r="B202" s="17" t="s">
        <v>683</v>
      </c>
      <c r="C202" s="33">
        <f>IFERROR(INDEX('Journey_time-new_boundaries_2'!C:C,MATCH($A202,'Journey_time-new_boundaries_2'!$A:$A,0)),
INDEX('Journey_time-inputs_1'!D:D,MATCH($A202,'Journey_time-inputs_1'!$A:$A,0)))</f>
        <v>21.798884906707599</v>
      </c>
      <c r="D202" s="33">
        <f>IFERROR(INDEX('Journey_time-new_boundaries_2'!D:D,MATCH($A202,'Journey_time-new_boundaries_2'!$A:$A,0)),
INDEX('Journey_time-inputs_1'!E:E,MATCH($A202,'Journey_time-inputs_1'!$A:$A,0)))</f>
        <v>45.537353756089502</v>
      </c>
      <c r="E202" s="33">
        <f>IFERROR(INDEX('Journey_time-new_boundaries_2'!E:E,MATCH($A202,'Journey_time-new_boundaries_2'!$A:$A,0)),
INDEX('Journey_time-inputs_1'!F:F,MATCH($A202,'Journey_time-inputs_1'!$A:$A,0)))</f>
        <v>52.948254297772401</v>
      </c>
    </row>
    <row r="203" spans="1:5" x14ac:dyDescent="0.35">
      <c r="A203" s="17" t="s">
        <v>684</v>
      </c>
      <c r="B203" s="17" t="s">
        <v>685</v>
      </c>
      <c r="C203" s="33">
        <f>IFERROR(INDEX('Journey_time-new_boundaries_2'!C:C,MATCH($A203,'Journey_time-new_boundaries_2'!$A:$A,0)),
INDEX('Journey_time-inputs_1'!D:D,MATCH($A203,'Journey_time-inputs_1'!$A:$A,0)))</f>
        <v>13.058855157445899</v>
      </c>
      <c r="D203" s="33">
        <f>IFERROR(INDEX('Journey_time-new_boundaries_2'!D:D,MATCH($A203,'Journey_time-new_boundaries_2'!$A:$A,0)),
INDEX('Journey_time-inputs_1'!E:E,MATCH($A203,'Journey_time-inputs_1'!$A:$A,0)))</f>
        <v>22.076278471936199</v>
      </c>
      <c r="E203" s="33">
        <f>IFERROR(INDEX('Journey_time-new_boundaries_2'!E:E,MATCH($A203,'Journey_time-new_boundaries_2'!$A:$A,0)),
INDEX('Journey_time-inputs_1'!F:F,MATCH($A203,'Journey_time-inputs_1'!$A:$A,0)))</f>
        <v>16.387141637552201</v>
      </c>
    </row>
    <row r="204" spans="1:5" x14ac:dyDescent="0.35">
      <c r="A204" s="17" t="s">
        <v>686</v>
      </c>
      <c r="B204" s="17" t="s">
        <v>687</v>
      </c>
      <c r="C204" s="33">
        <f>IFERROR(INDEX('Journey_time-new_boundaries_2'!C:C,MATCH($A204,'Journey_time-new_boundaries_2'!$A:$A,0)),
INDEX('Journey_time-inputs_1'!D:D,MATCH($A204,'Journey_time-inputs_1'!$A:$A,0)))</f>
        <v>37.018777285707898</v>
      </c>
      <c r="D204" s="33">
        <f>IFERROR(INDEX('Journey_time-new_boundaries_2'!D:D,MATCH($A204,'Journey_time-new_boundaries_2'!$A:$A,0)),
INDEX('Journey_time-inputs_1'!E:E,MATCH($A204,'Journey_time-inputs_1'!$A:$A,0)))</f>
        <v>68.262249283480998</v>
      </c>
      <c r="E204" s="33">
        <f>IFERROR(INDEX('Journey_time-new_boundaries_2'!E:E,MATCH($A204,'Journey_time-new_boundaries_2'!$A:$A,0)),
INDEX('Journey_time-inputs_1'!F:F,MATCH($A204,'Journey_time-inputs_1'!$A:$A,0)))</f>
        <v>88.594660361659706</v>
      </c>
    </row>
    <row r="205" spans="1:5" x14ac:dyDescent="0.35">
      <c r="A205" s="17" t="s">
        <v>688</v>
      </c>
      <c r="B205" s="17" t="s">
        <v>689</v>
      </c>
      <c r="C205" s="33">
        <f>IFERROR(INDEX('Journey_time-new_boundaries_2'!C:C,MATCH($A205,'Journey_time-new_boundaries_2'!$A:$A,0)),
INDEX('Journey_time-inputs_1'!D:D,MATCH($A205,'Journey_time-inputs_1'!$A:$A,0)))</f>
        <v>13.409651764916701</v>
      </c>
      <c r="D205" s="33">
        <f>IFERROR(INDEX('Journey_time-new_boundaries_2'!D:D,MATCH($A205,'Journey_time-new_boundaries_2'!$A:$A,0)),
INDEX('Journey_time-inputs_1'!E:E,MATCH($A205,'Journey_time-inputs_1'!$A:$A,0)))</f>
        <v>28.299463525729699</v>
      </c>
      <c r="E205" s="33">
        <f>IFERROR(INDEX('Journey_time-new_boundaries_2'!E:E,MATCH($A205,'Journey_time-new_boundaries_2'!$A:$A,0)),
INDEX('Journey_time-inputs_1'!F:F,MATCH($A205,'Journey_time-inputs_1'!$A:$A,0)))</f>
        <v>20.6765676688246</v>
      </c>
    </row>
    <row r="206" spans="1:5" x14ac:dyDescent="0.35">
      <c r="A206" s="17" t="s">
        <v>690</v>
      </c>
      <c r="B206" s="17" t="s">
        <v>691</v>
      </c>
      <c r="C206" s="33">
        <f>IFERROR(INDEX('Journey_time-new_boundaries_2'!C:C,MATCH($A206,'Journey_time-new_boundaries_2'!$A:$A,0)),
INDEX('Journey_time-inputs_1'!D:D,MATCH($A206,'Journey_time-inputs_1'!$A:$A,0)))</f>
        <v>18.4662512826152</v>
      </c>
      <c r="D206" s="33">
        <f>IFERROR(INDEX('Journey_time-new_boundaries_2'!D:D,MATCH($A206,'Journey_time-new_boundaries_2'!$A:$A,0)),
INDEX('Journey_time-inputs_1'!E:E,MATCH($A206,'Journey_time-inputs_1'!$A:$A,0)))</f>
        <v>34.901318250102698</v>
      </c>
      <c r="E206" s="33">
        <f>IFERROR(INDEX('Journey_time-new_boundaries_2'!E:E,MATCH($A206,'Journey_time-new_boundaries_2'!$A:$A,0)),
INDEX('Journey_time-inputs_1'!F:F,MATCH($A206,'Journey_time-inputs_1'!$A:$A,0)))</f>
        <v>32.823383630881096</v>
      </c>
    </row>
    <row r="207" spans="1:5" x14ac:dyDescent="0.35">
      <c r="A207" s="17" t="s">
        <v>692</v>
      </c>
      <c r="B207" s="17" t="s">
        <v>693</v>
      </c>
      <c r="C207" s="33">
        <f>IFERROR(INDEX('Journey_time-new_boundaries_2'!C:C,MATCH($A207,'Journey_time-new_boundaries_2'!$A:$A,0)),
INDEX('Journey_time-inputs_1'!D:D,MATCH($A207,'Journey_time-inputs_1'!$A:$A,0)))</f>
        <v>23.784090186836799</v>
      </c>
      <c r="D207" s="33">
        <f>IFERROR(INDEX('Journey_time-new_boundaries_2'!D:D,MATCH($A207,'Journey_time-new_boundaries_2'!$A:$A,0)),
INDEX('Journey_time-inputs_1'!E:E,MATCH($A207,'Journey_time-inputs_1'!$A:$A,0)))</f>
        <v>41.695001262284201</v>
      </c>
      <c r="E207" s="33">
        <f>IFERROR(INDEX('Journey_time-new_boundaries_2'!E:E,MATCH($A207,'Journey_time-new_boundaries_2'!$A:$A,0)),
INDEX('Journey_time-inputs_1'!F:F,MATCH($A207,'Journey_time-inputs_1'!$A:$A,0)))</f>
        <v>47.468594259163297</v>
      </c>
    </row>
    <row r="208" spans="1:5" x14ac:dyDescent="0.35">
      <c r="A208" s="17" t="s">
        <v>694</v>
      </c>
      <c r="B208" s="17" t="s">
        <v>695</v>
      </c>
      <c r="C208" s="33">
        <f>IFERROR(INDEX('Journey_time-new_boundaries_2'!C:C,MATCH($A208,'Journey_time-new_boundaries_2'!$A:$A,0)),
INDEX('Journey_time-inputs_1'!D:D,MATCH($A208,'Journey_time-inputs_1'!$A:$A,0)))</f>
        <v>48.364929407544203</v>
      </c>
      <c r="D208" s="33">
        <f>IFERROR(INDEX('Journey_time-new_boundaries_2'!D:D,MATCH($A208,'Journey_time-new_boundaries_2'!$A:$A,0)),
INDEX('Journey_time-inputs_1'!E:E,MATCH($A208,'Journey_time-inputs_1'!$A:$A,0)))</f>
        <v>74.597212019964005</v>
      </c>
      <c r="E208" s="33">
        <f>IFERROR(INDEX('Journey_time-new_boundaries_2'!E:E,MATCH($A208,'Journey_time-new_boundaries_2'!$A:$A,0)),
INDEX('Journey_time-inputs_1'!F:F,MATCH($A208,'Journey_time-inputs_1'!$A:$A,0)))</f>
        <v>114.99306549113901</v>
      </c>
    </row>
    <row r="209" spans="1:5" x14ac:dyDescent="0.35">
      <c r="A209" s="17" t="s">
        <v>696</v>
      </c>
      <c r="B209" s="17" t="s">
        <v>697</v>
      </c>
      <c r="C209" s="33">
        <f>IFERROR(INDEX('Journey_time-new_boundaries_2'!C:C,MATCH($A209,'Journey_time-new_boundaries_2'!$A:$A,0)),
INDEX('Journey_time-inputs_1'!D:D,MATCH($A209,'Journey_time-inputs_1'!$A:$A,0)))</f>
        <v>13.7779045921513</v>
      </c>
      <c r="D209" s="33">
        <f>IFERROR(INDEX('Journey_time-new_boundaries_2'!D:D,MATCH($A209,'Journey_time-new_boundaries_2'!$A:$A,0)),
INDEX('Journey_time-inputs_1'!E:E,MATCH($A209,'Journey_time-inputs_1'!$A:$A,0)))</f>
        <v>27.825951238599501</v>
      </c>
      <c r="E209" s="33">
        <f>IFERROR(INDEX('Journey_time-new_boundaries_2'!E:E,MATCH($A209,'Journey_time-new_boundaries_2'!$A:$A,0)),
INDEX('Journey_time-inputs_1'!F:F,MATCH($A209,'Journey_time-inputs_1'!$A:$A,0)))</f>
        <v>24.465539270281202</v>
      </c>
    </row>
    <row r="210" spans="1:5" x14ac:dyDescent="0.35">
      <c r="A210" s="17" t="s">
        <v>698</v>
      </c>
      <c r="B210" s="17" t="s">
        <v>699</v>
      </c>
      <c r="C210" s="33">
        <f>IFERROR(INDEX('Journey_time-new_boundaries_2'!C:C,MATCH($A210,'Journey_time-new_boundaries_2'!$A:$A,0)),
INDEX('Journey_time-inputs_1'!D:D,MATCH($A210,'Journey_time-inputs_1'!$A:$A,0)))</f>
        <v>12.3722581508197</v>
      </c>
      <c r="D210" s="33">
        <f>IFERROR(INDEX('Journey_time-new_boundaries_2'!D:D,MATCH($A210,'Journey_time-new_boundaries_2'!$A:$A,0)),
INDEX('Journey_time-inputs_1'!E:E,MATCH($A210,'Journey_time-inputs_1'!$A:$A,0)))</f>
        <v>28.152048464779099</v>
      </c>
      <c r="E210" s="33">
        <f>IFERROR(INDEX('Journey_time-new_boundaries_2'!E:E,MATCH($A210,'Journey_time-new_boundaries_2'!$A:$A,0)),
INDEX('Journey_time-inputs_1'!F:F,MATCH($A210,'Journey_time-inputs_1'!$A:$A,0)))</f>
        <v>20.731126452873902</v>
      </c>
    </row>
    <row r="211" spans="1:5" x14ac:dyDescent="0.35">
      <c r="A211" s="17" t="s">
        <v>700</v>
      </c>
      <c r="B211" s="17" t="s">
        <v>701</v>
      </c>
      <c r="C211" s="33">
        <f>IFERROR(INDEX('Journey_time-new_boundaries_2'!C:C,MATCH($A211,'Journey_time-new_boundaries_2'!$A:$A,0)),
INDEX('Journey_time-inputs_1'!D:D,MATCH($A211,'Journey_time-inputs_1'!$A:$A,0)))</f>
        <v>12.2500870299426</v>
      </c>
      <c r="D211" s="33">
        <f>IFERROR(INDEX('Journey_time-new_boundaries_2'!D:D,MATCH($A211,'Journey_time-new_boundaries_2'!$A:$A,0)),
INDEX('Journey_time-inputs_1'!E:E,MATCH($A211,'Journey_time-inputs_1'!$A:$A,0)))</f>
        <v>27.812739010324599</v>
      </c>
      <c r="E211" s="33">
        <f>IFERROR(INDEX('Journey_time-new_boundaries_2'!E:E,MATCH($A211,'Journey_time-new_boundaries_2'!$A:$A,0)),
INDEX('Journey_time-inputs_1'!F:F,MATCH($A211,'Journey_time-inputs_1'!$A:$A,0)))</f>
        <v>19.017732868591601</v>
      </c>
    </row>
    <row r="212" spans="1:5" x14ac:dyDescent="0.35">
      <c r="A212" s="17" t="s">
        <v>702</v>
      </c>
      <c r="B212" s="17" t="s">
        <v>703</v>
      </c>
      <c r="C212" s="33">
        <f>IFERROR(INDEX('Journey_time-new_boundaries_2'!C:C,MATCH($A212,'Journey_time-new_boundaries_2'!$A:$A,0)),
INDEX('Journey_time-inputs_1'!D:D,MATCH($A212,'Journey_time-inputs_1'!$A:$A,0)))</f>
        <v>17.712042186579001</v>
      </c>
      <c r="D212" s="33">
        <f>IFERROR(INDEX('Journey_time-new_boundaries_2'!D:D,MATCH($A212,'Journey_time-new_boundaries_2'!$A:$A,0)),
INDEX('Journey_time-inputs_1'!E:E,MATCH($A212,'Journey_time-inputs_1'!$A:$A,0)))</f>
        <v>31.361232382594</v>
      </c>
      <c r="E212" s="33">
        <f>IFERROR(INDEX('Journey_time-new_boundaries_2'!E:E,MATCH($A212,'Journey_time-new_boundaries_2'!$A:$A,0)),
INDEX('Journey_time-inputs_1'!F:F,MATCH($A212,'Journey_time-inputs_1'!$A:$A,0)))</f>
        <v>34.763600851780801</v>
      </c>
    </row>
    <row r="213" spans="1:5" x14ac:dyDescent="0.35">
      <c r="A213" s="17" t="s">
        <v>704</v>
      </c>
      <c r="B213" s="17" t="s">
        <v>705</v>
      </c>
      <c r="C213" s="33">
        <f>IFERROR(INDEX('Journey_time-new_boundaries_2'!C:C,MATCH($A213,'Journey_time-new_boundaries_2'!$A:$A,0)),
INDEX('Journey_time-inputs_1'!D:D,MATCH($A213,'Journey_time-inputs_1'!$A:$A,0)))</f>
        <v>10.5271733126417</v>
      </c>
      <c r="D213" s="33">
        <f>IFERROR(INDEX('Journey_time-new_boundaries_2'!D:D,MATCH($A213,'Journey_time-new_boundaries_2'!$A:$A,0)),
INDEX('Journey_time-inputs_1'!E:E,MATCH($A213,'Journey_time-inputs_1'!$A:$A,0)))</f>
        <v>22.761157810384798</v>
      </c>
      <c r="E213" s="33">
        <f>IFERROR(INDEX('Journey_time-new_boundaries_2'!E:E,MATCH($A213,'Journey_time-new_boundaries_2'!$A:$A,0)),
INDEX('Journey_time-inputs_1'!F:F,MATCH($A213,'Journey_time-inputs_1'!$A:$A,0)))</f>
        <v>16.352274070651799</v>
      </c>
    </row>
    <row r="214" spans="1:5" x14ac:dyDescent="0.35">
      <c r="A214" s="17" t="s">
        <v>706</v>
      </c>
      <c r="B214" s="17" t="s">
        <v>707</v>
      </c>
      <c r="C214" s="33">
        <f>IFERROR(INDEX('Journey_time-new_boundaries_2'!C:C,MATCH($A214,'Journey_time-new_boundaries_2'!$A:$A,0)),
INDEX('Journey_time-inputs_1'!D:D,MATCH($A214,'Journey_time-inputs_1'!$A:$A,0)))</f>
        <v>29.147623348158699</v>
      </c>
      <c r="D214" s="33">
        <f>IFERROR(INDEX('Journey_time-new_boundaries_2'!D:D,MATCH($A214,'Journey_time-new_boundaries_2'!$A:$A,0)),
INDEX('Journey_time-inputs_1'!E:E,MATCH($A214,'Journey_time-inputs_1'!$A:$A,0)))</f>
        <v>66.757034490602905</v>
      </c>
      <c r="E214" s="33">
        <f>IFERROR(INDEX('Journey_time-new_boundaries_2'!E:E,MATCH($A214,'Journey_time-new_boundaries_2'!$A:$A,0)),
INDEX('Journey_time-inputs_1'!F:F,MATCH($A214,'Journey_time-inputs_1'!$A:$A,0)))</f>
        <v>81.739722877508598</v>
      </c>
    </row>
    <row r="215" spans="1:5" x14ac:dyDescent="0.35">
      <c r="A215" s="17" t="s">
        <v>708</v>
      </c>
      <c r="B215" s="17" t="s">
        <v>709</v>
      </c>
      <c r="C215" s="33">
        <f>IFERROR(INDEX('Journey_time-new_boundaries_2'!C:C,MATCH($A215,'Journey_time-new_boundaries_2'!$A:$A,0)),
INDEX('Journey_time-inputs_1'!D:D,MATCH($A215,'Journey_time-inputs_1'!$A:$A,0)))</f>
        <v>39.238165897523501</v>
      </c>
      <c r="D215" s="33">
        <f>IFERROR(INDEX('Journey_time-new_boundaries_2'!D:D,MATCH($A215,'Journey_time-new_boundaries_2'!$A:$A,0)),
INDEX('Journey_time-inputs_1'!E:E,MATCH($A215,'Journey_time-inputs_1'!$A:$A,0)))</f>
        <v>88.096345363585399</v>
      </c>
      <c r="E215" s="33">
        <f>IFERROR(INDEX('Journey_time-new_boundaries_2'!E:E,MATCH($A215,'Journey_time-new_boundaries_2'!$A:$A,0)),
INDEX('Journey_time-inputs_1'!F:F,MATCH($A215,'Journey_time-inputs_1'!$A:$A,0)))</f>
        <v>107.534235130429</v>
      </c>
    </row>
    <row r="216" spans="1:5" x14ac:dyDescent="0.35">
      <c r="A216" s="17" t="s">
        <v>710</v>
      </c>
      <c r="B216" s="17" t="s">
        <v>711</v>
      </c>
      <c r="C216" s="33">
        <f>IFERROR(INDEX('Journey_time-new_boundaries_2'!C:C,MATCH($A216,'Journey_time-new_boundaries_2'!$A:$A,0)),
INDEX('Journey_time-inputs_1'!D:D,MATCH($A216,'Journey_time-inputs_1'!$A:$A,0)))</f>
        <v>11.7957247062535</v>
      </c>
      <c r="D216" s="33">
        <f>IFERROR(INDEX('Journey_time-new_boundaries_2'!D:D,MATCH($A216,'Journey_time-new_boundaries_2'!$A:$A,0)),
INDEX('Journey_time-inputs_1'!E:E,MATCH($A216,'Journey_time-inputs_1'!$A:$A,0)))</f>
        <v>22.1027799125747</v>
      </c>
      <c r="E216" s="33">
        <f>IFERROR(INDEX('Journey_time-new_boundaries_2'!E:E,MATCH($A216,'Journey_time-new_boundaries_2'!$A:$A,0)),
INDEX('Journey_time-inputs_1'!F:F,MATCH($A216,'Journey_time-inputs_1'!$A:$A,0)))</f>
        <v>17.9132925596567</v>
      </c>
    </row>
    <row r="217" spans="1:5" x14ac:dyDescent="0.35">
      <c r="A217" s="17" t="s">
        <v>712</v>
      </c>
      <c r="B217" s="17" t="s">
        <v>713</v>
      </c>
      <c r="C217" s="33">
        <f>IFERROR(INDEX('Journey_time-new_boundaries_2'!C:C,MATCH($A217,'Journey_time-new_boundaries_2'!$A:$A,0)),
INDEX('Journey_time-inputs_1'!D:D,MATCH($A217,'Journey_time-inputs_1'!$A:$A,0)))</f>
        <v>11.692003204474499</v>
      </c>
      <c r="D217" s="33">
        <f>IFERROR(INDEX('Journey_time-new_boundaries_2'!D:D,MATCH($A217,'Journey_time-new_boundaries_2'!$A:$A,0)),
INDEX('Journey_time-inputs_1'!E:E,MATCH($A217,'Journey_time-inputs_1'!$A:$A,0)))</f>
        <v>23.318309850153401</v>
      </c>
      <c r="E217" s="33">
        <f>IFERROR(INDEX('Journey_time-new_boundaries_2'!E:E,MATCH($A217,'Journey_time-new_boundaries_2'!$A:$A,0)),
INDEX('Journey_time-inputs_1'!F:F,MATCH($A217,'Journey_time-inputs_1'!$A:$A,0)))</f>
        <v>17.067365453242399</v>
      </c>
    </row>
    <row r="218" spans="1:5" x14ac:dyDescent="0.35">
      <c r="A218" s="17" t="s">
        <v>714</v>
      </c>
      <c r="B218" s="17" t="s">
        <v>715</v>
      </c>
      <c r="C218" s="33">
        <f>IFERROR(INDEX('Journey_time-new_boundaries_2'!C:C,MATCH($A218,'Journey_time-new_boundaries_2'!$A:$A,0)),
INDEX('Journey_time-inputs_1'!D:D,MATCH($A218,'Journey_time-inputs_1'!$A:$A,0)))</f>
        <v>66.212412093746295</v>
      </c>
      <c r="D218" s="33">
        <f>IFERROR(INDEX('Journey_time-new_boundaries_2'!D:D,MATCH($A218,'Journey_time-new_boundaries_2'!$A:$A,0)),
INDEX('Journey_time-inputs_1'!E:E,MATCH($A218,'Journey_time-inputs_1'!$A:$A,0)))</f>
        <v>85.781222351716707</v>
      </c>
      <c r="E218" s="33">
        <f>IFERROR(INDEX('Journey_time-new_boundaries_2'!E:E,MATCH($A218,'Journey_time-new_boundaries_2'!$A:$A,0)),
INDEX('Journey_time-inputs_1'!F:F,MATCH($A218,'Journey_time-inputs_1'!$A:$A,0)))</f>
        <v>119.868488915985</v>
      </c>
    </row>
    <row r="219" spans="1:5" x14ac:dyDescent="0.35">
      <c r="A219" s="17" t="s">
        <v>718</v>
      </c>
      <c r="B219" s="17" t="s">
        <v>719</v>
      </c>
      <c r="C219" s="33">
        <f>IFERROR(INDEX('Journey_time-new_boundaries_2'!C:C,MATCH($A219,'Journey_time-new_boundaries_2'!$A:$A,0)),
INDEX('Journey_time-inputs_1'!D:D,MATCH($A219,'Journey_time-inputs_1'!$A:$A,0)))</f>
        <v>21.0941484805866</v>
      </c>
      <c r="D219" s="33">
        <f>IFERROR(INDEX('Journey_time-new_boundaries_2'!D:D,MATCH($A219,'Journey_time-new_boundaries_2'!$A:$A,0)),
INDEX('Journey_time-inputs_1'!E:E,MATCH($A219,'Journey_time-inputs_1'!$A:$A,0)))</f>
        <v>46.388503443865297</v>
      </c>
      <c r="E219" s="33">
        <f>IFERROR(INDEX('Journey_time-new_boundaries_2'!E:E,MATCH($A219,'Journey_time-new_boundaries_2'!$A:$A,0)),
INDEX('Journey_time-inputs_1'!F:F,MATCH($A219,'Journey_time-inputs_1'!$A:$A,0)))</f>
        <v>43.886529204473099</v>
      </c>
    </row>
    <row r="220" spans="1:5" x14ac:dyDescent="0.35">
      <c r="A220" s="17" t="s">
        <v>720</v>
      </c>
      <c r="B220" s="17" t="s">
        <v>721</v>
      </c>
      <c r="C220" s="33">
        <f>IFERROR(INDEX('Journey_time-new_boundaries_2'!C:C,MATCH($A220,'Journey_time-new_boundaries_2'!$A:$A,0)),
INDEX('Journey_time-inputs_1'!D:D,MATCH($A220,'Journey_time-inputs_1'!$A:$A,0)))</f>
        <v>13.253508115167801</v>
      </c>
      <c r="D220" s="33">
        <f>IFERROR(INDEX('Journey_time-new_boundaries_2'!D:D,MATCH($A220,'Journey_time-new_boundaries_2'!$A:$A,0)),
INDEX('Journey_time-inputs_1'!E:E,MATCH($A220,'Journey_time-inputs_1'!$A:$A,0)))</f>
        <v>26.334032063838801</v>
      </c>
      <c r="E220" s="33">
        <f>IFERROR(INDEX('Journey_time-new_boundaries_2'!E:E,MATCH($A220,'Journey_time-new_boundaries_2'!$A:$A,0)),
INDEX('Journey_time-inputs_1'!F:F,MATCH($A220,'Journey_time-inputs_1'!$A:$A,0)))</f>
        <v>23.3526020688718</v>
      </c>
    </row>
    <row r="221" spans="1:5" x14ac:dyDescent="0.35">
      <c r="A221" s="17" t="s">
        <v>722</v>
      </c>
      <c r="B221" s="17" t="s">
        <v>723</v>
      </c>
      <c r="C221" s="33">
        <f>IFERROR(INDEX('Journey_time-new_boundaries_2'!C:C,MATCH($A221,'Journey_time-new_boundaries_2'!$A:$A,0)),
INDEX('Journey_time-inputs_1'!D:D,MATCH($A221,'Journey_time-inputs_1'!$A:$A,0)))</f>
        <v>22.4746511629981</v>
      </c>
      <c r="D221" s="33">
        <f>IFERROR(INDEX('Journey_time-new_boundaries_2'!D:D,MATCH($A221,'Journey_time-new_boundaries_2'!$A:$A,0)),
INDEX('Journey_time-inputs_1'!E:E,MATCH($A221,'Journey_time-inputs_1'!$A:$A,0)))</f>
        <v>46.144487517742903</v>
      </c>
      <c r="E221" s="33">
        <f>IFERROR(INDEX('Journey_time-new_boundaries_2'!E:E,MATCH($A221,'Journey_time-new_boundaries_2'!$A:$A,0)),
INDEX('Journey_time-inputs_1'!F:F,MATCH($A221,'Journey_time-inputs_1'!$A:$A,0)))</f>
        <v>51.098205535362197</v>
      </c>
    </row>
    <row r="222" spans="1:5" x14ac:dyDescent="0.35">
      <c r="A222" s="17" t="s">
        <v>724</v>
      </c>
      <c r="B222" s="17" t="s">
        <v>725</v>
      </c>
      <c r="C222" s="33">
        <f>IFERROR(INDEX('Journey_time-new_boundaries_2'!C:C,MATCH($A222,'Journey_time-new_boundaries_2'!$A:$A,0)),
INDEX('Journey_time-inputs_1'!D:D,MATCH($A222,'Journey_time-inputs_1'!$A:$A,0)))</f>
        <v>17.0756593257159</v>
      </c>
      <c r="D222" s="33">
        <f>IFERROR(INDEX('Journey_time-new_boundaries_2'!D:D,MATCH($A222,'Journey_time-new_boundaries_2'!$A:$A,0)),
INDEX('Journey_time-inputs_1'!E:E,MATCH($A222,'Journey_time-inputs_1'!$A:$A,0)))</f>
        <v>35.2491818242992</v>
      </c>
      <c r="E222" s="33">
        <f>IFERROR(INDEX('Journey_time-new_boundaries_2'!E:E,MATCH($A222,'Journey_time-new_boundaries_2'!$A:$A,0)),
INDEX('Journey_time-inputs_1'!F:F,MATCH($A222,'Journey_time-inputs_1'!$A:$A,0)))</f>
        <v>31.798193023775401</v>
      </c>
    </row>
    <row r="223" spans="1:5" x14ac:dyDescent="0.35">
      <c r="A223" s="17" t="s">
        <v>726</v>
      </c>
      <c r="B223" s="17" t="s">
        <v>727</v>
      </c>
      <c r="C223" s="33">
        <f>IFERROR(INDEX('Journey_time-new_boundaries_2'!C:C,MATCH($A223,'Journey_time-new_boundaries_2'!$A:$A,0)),
INDEX('Journey_time-inputs_1'!D:D,MATCH($A223,'Journey_time-inputs_1'!$A:$A,0)))</f>
        <v>12.0447927475794</v>
      </c>
      <c r="D223" s="33">
        <f>IFERROR(INDEX('Journey_time-new_boundaries_2'!D:D,MATCH($A223,'Journey_time-new_boundaries_2'!$A:$A,0)),
INDEX('Journey_time-inputs_1'!E:E,MATCH($A223,'Journey_time-inputs_1'!$A:$A,0)))</f>
        <v>22.120936482802499</v>
      </c>
      <c r="E223" s="33">
        <f>IFERROR(INDEX('Journey_time-new_boundaries_2'!E:E,MATCH($A223,'Journey_time-new_boundaries_2'!$A:$A,0)),
INDEX('Journey_time-inputs_1'!F:F,MATCH($A223,'Journey_time-inputs_1'!$A:$A,0)))</f>
        <v>18.2280443623651</v>
      </c>
    </row>
    <row r="224" spans="1:5" x14ac:dyDescent="0.35">
      <c r="A224" s="17" t="s">
        <v>730</v>
      </c>
      <c r="B224" s="17" t="s">
        <v>731</v>
      </c>
      <c r="C224" s="33">
        <f>IFERROR(INDEX('Journey_time-new_boundaries_2'!C:C,MATCH($A224,'Journey_time-new_boundaries_2'!$A:$A,0)),
INDEX('Journey_time-inputs_1'!D:D,MATCH($A224,'Journey_time-inputs_1'!$A:$A,0)))</f>
        <v>27.164536225397999</v>
      </c>
      <c r="D224" s="33">
        <f>IFERROR(INDEX('Journey_time-new_boundaries_2'!D:D,MATCH($A224,'Journey_time-new_boundaries_2'!$A:$A,0)),
INDEX('Journey_time-inputs_1'!E:E,MATCH($A224,'Journey_time-inputs_1'!$A:$A,0)))</f>
        <v>51.582949459385603</v>
      </c>
      <c r="E224" s="33">
        <f>IFERROR(INDEX('Journey_time-new_boundaries_2'!E:E,MATCH($A224,'Journey_time-new_boundaries_2'!$A:$A,0)),
INDEX('Journey_time-inputs_1'!F:F,MATCH($A224,'Journey_time-inputs_1'!$A:$A,0)))</f>
        <v>65.042646565685104</v>
      </c>
    </row>
    <row r="225" spans="1:5" x14ac:dyDescent="0.35">
      <c r="A225" s="17" t="s">
        <v>732</v>
      </c>
      <c r="B225" s="17" t="s">
        <v>733</v>
      </c>
      <c r="C225" s="33">
        <f>IFERROR(INDEX('Journey_time-new_boundaries_2'!C:C,MATCH($A225,'Journey_time-new_boundaries_2'!$A:$A,0)),
INDEX('Journey_time-inputs_1'!D:D,MATCH($A225,'Journey_time-inputs_1'!$A:$A,0)))</f>
        <v>10.7436437216502</v>
      </c>
      <c r="D225" s="33">
        <f>IFERROR(INDEX('Journey_time-new_boundaries_2'!D:D,MATCH($A225,'Journey_time-new_boundaries_2'!$A:$A,0)),
INDEX('Journey_time-inputs_1'!E:E,MATCH($A225,'Journey_time-inputs_1'!$A:$A,0)))</f>
        <v>21.4485797485641</v>
      </c>
      <c r="E225" s="33">
        <f>IFERROR(INDEX('Journey_time-new_boundaries_2'!E:E,MATCH($A225,'Journey_time-new_boundaries_2'!$A:$A,0)),
INDEX('Journey_time-inputs_1'!F:F,MATCH($A225,'Journey_time-inputs_1'!$A:$A,0)))</f>
        <v>13.3407412441146</v>
      </c>
    </row>
    <row r="226" spans="1:5" x14ac:dyDescent="0.35">
      <c r="A226" s="17" t="s">
        <v>734</v>
      </c>
      <c r="B226" s="17" t="s">
        <v>735</v>
      </c>
      <c r="C226" s="33">
        <f>IFERROR(INDEX('Journey_time-new_boundaries_2'!C:C,MATCH($A226,'Journey_time-new_boundaries_2'!$A:$A,0)),
INDEX('Journey_time-inputs_1'!D:D,MATCH($A226,'Journey_time-inputs_1'!$A:$A,0)))</f>
        <v>11.1949333061303</v>
      </c>
      <c r="D226" s="33">
        <f>IFERROR(INDEX('Journey_time-new_boundaries_2'!D:D,MATCH($A226,'Journey_time-new_boundaries_2'!$A:$A,0)),
INDEX('Journey_time-inputs_1'!E:E,MATCH($A226,'Journey_time-inputs_1'!$A:$A,0)))</f>
        <v>22.393788805520899</v>
      </c>
      <c r="E226" s="33">
        <f>IFERROR(INDEX('Journey_time-new_boundaries_2'!E:E,MATCH($A226,'Journey_time-new_boundaries_2'!$A:$A,0)),
INDEX('Journey_time-inputs_1'!F:F,MATCH($A226,'Journey_time-inputs_1'!$A:$A,0)))</f>
        <v>16.886185407251599</v>
      </c>
    </row>
    <row r="227" spans="1:5" x14ac:dyDescent="0.35">
      <c r="A227" s="17" t="s">
        <v>736</v>
      </c>
      <c r="B227" s="17" t="s">
        <v>737</v>
      </c>
      <c r="C227" s="33">
        <f>IFERROR(INDEX('Journey_time-new_boundaries_2'!C:C,MATCH($A227,'Journey_time-new_boundaries_2'!$A:$A,0)),
INDEX('Journey_time-inputs_1'!D:D,MATCH($A227,'Journey_time-inputs_1'!$A:$A,0)))</f>
        <v>23.410642845075664</v>
      </c>
      <c r="D227" s="33">
        <f>IFERROR(INDEX('Journey_time-new_boundaries_2'!D:D,MATCH($A227,'Journey_time-new_boundaries_2'!$A:$A,0)),
INDEX('Journey_time-inputs_1'!E:E,MATCH($A227,'Journey_time-inputs_1'!$A:$A,0)))</f>
        <v>44.261157000130133</v>
      </c>
      <c r="E227" s="33">
        <f>IFERROR(INDEX('Journey_time-new_boundaries_2'!E:E,MATCH($A227,'Journey_time-new_boundaries_2'!$A:$A,0)),
INDEX('Journey_time-inputs_1'!F:F,MATCH($A227,'Journey_time-inputs_1'!$A:$A,0)))</f>
        <v>44.219076373328633</v>
      </c>
    </row>
    <row r="228" spans="1:5" x14ac:dyDescent="0.35">
      <c r="A228" s="17" t="s">
        <v>740</v>
      </c>
      <c r="B228" s="17" t="s">
        <v>741</v>
      </c>
      <c r="C228" s="33">
        <f>IFERROR(INDEX('Journey_time-new_boundaries_2'!C:C,MATCH($A228,'Journey_time-new_boundaries_2'!$A:$A,0)),
INDEX('Journey_time-inputs_1'!D:D,MATCH($A228,'Journey_time-inputs_1'!$A:$A,0)))</f>
        <v>19.307720568610499</v>
      </c>
      <c r="D228" s="33">
        <f>IFERROR(INDEX('Journey_time-new_boundaries_2'!D:D,MATCH($A228,'Journey_time-new_boundaries_2'!$A:$A,0)),
INDEX('Journey_time-inputs_1'!E:E,MATCH($A228,'Journey_time-inputs_1'!$A:$A,0)))</f>
        <v>42.136769896733597</v>
      </c>
      <c r="E228" s="33">
        <f>IFERROR(INDEX('Journey_time-new_boundaries_2'!E:E,MATCH($A228,'Journey_time-new_boundaries_2'!$A:$A,0)),
INDEX('Journey_time-inputs_1'!F:F,MATCH($A228,'Journey_time-inputs_1'!$A:$A,0)))</f>
        <v>40.189088021542801</v>
      </c>
    </row>
    <row r="229" spans="1:5" x14ac:dyDescent="0.35">
      <c r="A229" s="17" t="s">
        <v>742</v>
      </c>
      <c r="B229" s="17" t="s">
        <v>743</v>
      </c>
      <c r="C229" s="33">
        <f>IFERROR(INDEX('Journey_time-new_boundaries_2'!C:C,MATCH($A229,'Journey_time-new_boundaries_2'!$A:$A,0)),
INDEX('Journey_time-inputs_1'!D:D,MATCH($A229,'Journey_time-inputs_1'!$A:$A,0)))</f>
        <v>17.5833167037989</v>
      </c>
      <c r="D229" s="33">
        <f>IFERROR(INDEX('Journey_time-new_boundaries_2'!D:D,MATCH($A229,'Journey_time-new_boundaries_2'!$A:$A,0)),
INDEX('Journey_time-inputs_1'!E:E,MATCH($A229,'Journey_time-inputs_1'!$A:$A,0)))</f>
        <v>35.928394769287699</v>
      </c>
      <c r="E229" s="33">
        <f>IFERROR(INDEX('Journey_time-new_boundaries_2'!E:E,MATCH($A229,'Journey_time-new_boundaries_2'!$A:$A,0)),
INDEX('Journey_time-inputs_1'!F:F,MATCH($A229,'Journey_time-inputs_1'!$A:$A,0)))</f>
        <v>33.977568588257803</v>
      </c>
    </row>
    <row r="230" spans="1:5" x14ac:dyDescent="0.35">
      <c r="A230" s="17" t="s">
        <v>744</v>
      </c>
      <c r="B230" s="17" t="s">
        <v>745</v>
      </c>
      <c r="C230" s="33">
        <f>IFERROR(INDEX('Journey_time-new_boundaries_2'!C:C,MATCH($A230,'Journey_time-new_boundaries_2'!$A:$A,0)),
INDEX('Journey_time-inputs_1'!D:D,MATCH($A230,'Journey_time-inputs_1'!$A:$A,0)))</f>
        <v>14.898705939564101</v>
      </c>
      <c r="D230" s="33">
        <f>IFERROR(INDEX('Journey_time-new_boundaries_2'!D:D,MATCH($A230,'Journey_time-new_boundaries_2'!$A:$A,0)),
INDEX('Journey_time-inputs_1'!E:E,MATCH($A230,'Journey_time-inputs_1'!$A:$A,0)))</f>
        <v>31.423011802672601</v>
      </c>
      <c r="E230" s="33">
        <f>IFERROR(INDEX('Journey_time-new_boundaries_2'!E:E,MATCH($A230,'Journey_time-new_boundaries_2'!$A:$A,0)),
INDEX('Journey_time-inputs_1'!F:F,MATCH($A230,'Journey_time-inputs_1'!$A:$A,0)))</f>
        <v>25.3688367387882</v>
      </c>
    </row>
    <row r="231" spans="1:5" x14ac:dyDescent="0.35">
      <c r="A231" s="17" t="s">
        <v>746</v>
      </c>
      <c r="B231" s="17" t="s">
        <v>747</v>
      </c>
      <c r="C231" s="33">
        <f>IFERROR(INDEX('Journey_time-new_boundaries_2'!C:C,MATCH($A231,'Journey_time-new_boundaries_2'!$A:$A,0)),
INDEX('Journey_time-inputs_1'!D:D,MATCH($A231,'Journey_time-inputs_1'!$A:$A,0)))</f>
        <v>29.545702658463</v>
      </c>
      <c r="D231" s="33">
        <f>IFERROR(INDEX('Journey_time-new_boundaries_2'!D:D,MATCH($A231,'Journey_time-new_boundaries_2'!$A:$A,0)),
INDEX('Journey_time-inputs_1'!E:E,MATCH($A231,'Journey_time-inputs_1'!$A:$A,0)))</f>
        <v>62.991690890326502</v>
      </c>
      <c r="E231" s="33">
        <f>IFERROR(INDEX('Journey_time-new_boundaries_2'!E:E,MATCH($A231,'Journey_time-new_boundaries_2'!$A:$A,0)),
INDEX('Journey_time-inputs_1'!F:F,MATCH($A231,'Journey_time-inputs_1'!$A:$A,0)))</f>
        <v>67.644626748071502</v>
      </c>
    </row>
    <row r="232" spans="1:5" x14ac:dyDescent="0.35">
      <c r="A232" s="17" t="s">
        <v>748</v>
      </c>
      <c r="B232" s="17" t="s">
        <v>749</v>
      </c>
      <c r="C232" s="33">
        <f>IFERROR(INDEX('Journey_time-new_boundaries_2'!C:C,MATCH($A232,'Journey_time-new_boundaries_2'!$A:$A,0)),
INDEX('Journey_time-inputs_1'!D:D,MATCH($A232,'Journey_time-inputs_1'!$A:$A,0)))</f>
        <v>18.793687170116701</v>
      </c>
      <c r="D232" s="33">
        <f>IFERROR(INDEX('Journey_time-new_boundaries_2'!D:D,MATCH($A232,'Journey_time-new_boundaries_2'!$A:$A,0)),
INDEX('Journey_time-inputs_1'!E:E,MATCH($A232,'Journey_time-inputs_1'!$A:$A,0)))</f>
        <v>52.2594803443072</v>
      </c>
      <c r="E232" s="33">
        <f>IFERROR(INDEX('Journey_time-new_boundaries_2'!E:E,MATCH($A232,'Journey_time-new_boundaries_2'!$A:$A,0)),
INDEX('Journey_time-inputs_1'!F:F,MATCH($A232,'Journey_time-inputs_1'!$A:$A,0)))</f>
        <v>41.321541535298998</v>
      </c>
    </row>
    <row r="233" spans="1:5" x14ac:dyDescent="0.35">
      <c r="A233" s="17" t="s">
        <v>750</v>
      </c>
      <c r="B233" s="17" t="s">
        <v>751</v>
      </c>
      <c r="C233" s="33">
        <f>IFERROR(INDEX('Journey_time-new_boundaries_2'!C:C,MATCH($A233,'Journey_time-new_boundaries_2'!$A:$A,0)),
INDEX('Journey_time-inputs_1'!D:D,MATCH($A233,'Journey_time-inputs_1'!$A:$A,0)))</f>
        <v>20.5809315335846</v>
      </c>
      <c r="D233" s="33">
        <f>IFERROR(INDEX('Journey_time-new_boundaries_2'!D:D,MATCH($A233,'Journey_time-new_boundaries_2'!$A:$A,0)),
INDEX('Journey_time-inputs_1'!E:E,MATCH($A233,'Journey_time-inputs_1'!$A:$A,0)))</f>
        <v>39.376760887741902</v>
      </c>
      <c r="E233" s="33">
        <f>IFERROR(INDEX('Journey_time-new_boundaries_2'!E:E,MATCH($A233,'Journey_time-new_boundaries_2'!$A:$A,0)),
INDEX('Journey_time-inputs_1'!F:F,MATCH($A233,'Journey_time-inputs_1'!$A:$A,0)))</f>
        <v>48.073908546290703</v>
      </c>
    </row>
    <row r="234" spans="1:5" x14ac:dyDescent="0.35">
      <c r="A234" s="17" t="s">
        <v>752</v>
      </c>
      <c r="B234" s="17" t="s">
        <v>753</v>
      </c>
      <c r="C234" s="33">
        <f>IFERROR(INDEX('Journey_time-new_boundaries_2'!C:C,MATCH($A234,'Journey_time-new_boundaries_2'!$A:$A,0)),
INDEX('Journey_time-inputs_1'!D:D,MATCH($A234,'Journey_time-inputs_1'!$A:$A,0)))</f>
        <v>22.472543933642999</v>
      </c>
      <c r="D234" s="33">
        <f>IFERROR(INDEX('Journey_time-new_boundaries_2'!D:D,MATCH($A234,'Journey_time-new_boundaries_2'!$A:$A,0)),
INDEX('Journey_time-inputs_1'!E:E,MATCH($A234,'Journey_time-inputs_1'!$A:$A,0)))</f>
        <v>50.0766632114507</v>
      </c>
      <c r="E234" s="33">
        <f>IFERROR(INDEX('Journey_time-new_boundaries_2'!E:E,MATCH($A234,'Journey_time-new_boundaries_2'!$A:$A,0)),
INDEX('Journey_time-inputs_1'!F:F,MATCH($A234,'Journey_time-inputs_1'!$A:$A,0)))</f>
        <v>51.6251581411911</v>
      </c>
    </row>
    <row r="235" spans="1:5" x14ac:dyDescent="0.35">
      <c r="A235" s="17" t="s">
        <v>756</v>
      </c>
      <c r="B235" s="17" t="s">
        <v>757</v>
      </c>
      <c r="C235" s="33">
        <f>IFERROR(INDEX('Journey_time-new_boundaries_2'!C:C,MATCH($A235,'Journey_time-new_boundaries_2'!$A:$A,0)),
INDEX('Journey_time-inputs_1'!D:D,MATCH($A235,'Journey_time-inputs_1'!$A:$A,0)))</f>
        <v>24.6929081010495</v>
      </c>
      <c r="D235" s="33">
        <f>IFERROR(INDEX('Journey_time-new_boundaries_2'!D:D,MATCH($A235,'Journey_time-new_boundaries_2'!$A:$A,0)),
INDEX('Journey_time-inputs_1'!E:E,MATCH($A235,'Journey_time-inputs_1'!$A:$A,0)))</f>
        <v>51.247320991338597</v>
      </c>
      <c r="E235" s="33">
        <f>IFERROR(INDEX('Journey_time-new_boundaries_2'!E:E,MATCH($A235,'Journey_time-new_boundaries_2'!$A:$A,0)),
INDEX('Journey_time-inputs_1'!F:F,MATCH($A235,'Journey_time-inputs_1'!$A:$A,0)))</f>
        <v>60.554103859605</v>
      </c>
    </row>
    <row r="236" spans="1:5" x14ac:dyDescent="0.35">
      <c r="A236" s="17" t="s">
        <v>758</v>
      </c>
      <c r="B236" s="17" t="s">
        <v>759</v>
      </c>
      <c r="C236" s="33">
        <f>IFERROR(INDEX('Journey_time-new_boundaries_2'!C:C,MATCH($A236,'Journey_time-new_boundaries_2'!$A:$A,0)),
INDEX('Journey_time-inputs_1'!D:D,MATCH($A236,'Journey_time-inputs_1'!$A:$A,0)))</f>
        <v>20.509585412456001</v>
      </c>
      <c r="D236" s="33">
        <f>IFERROR(INDEX('Journey_time-new_boundaries_2'!D:D,MATCH($A236,'Journey_time-new_boundaries_2'!$A:$A,0)),
INDEX('Journey_time-inputs_1'!E:E,MATCH($A236,'Journey_time-inputs_1'!$A:$A,0)))</f>
        <v>46.003694919007799</v>
      </c>
      <c r="E236" s="33">
        <f>IFERROR(INDEX('Journey_time-new_boundaries_2'!E:E,MATCH($A236,'Journey_time-new_boundaries_2'!$A:$A,0)),
INDEX('Journey_time-inputs_1'!F:F,MATCH($A236,'Journey_time-inputs_1'!$A:$A,0)))</f>
        <v>43.850710135527599</v>
      </c>
    </row>
    <row r="237" spans="1:5" x14ac:dyDescent="0.35">
      <c r="A237" s="17" t="s">
        <v>760</v>
      </c>
      <c r="B237" s="17" t="s">
        <v>761</v>
      </c>
      <c r="C237" s="33">
        <f>IFERROR(INDEX('Journey_time-new_boundaries_2'!C:C,MATCH($A237,'Journey_time-new_boundaries_2'!$A:$A,0)),
INDEX('Journey_time-inputs_1'!D:D,MATCH($A237,'Journey_time-inputs_1'!$A:$A,0)))</f>
        <v>10.9388171776266</v>
      </c>
      <c r="D237" s="33">
        <f>IFERROR(INDEX('Journey_time-new_boundaries_2'!D:D,MATCH($A237,'Journey_time-new_boundaries_2'!$A:$A,0)),
INDEX('Journey_time-inputs_1'!E:E,MATCH($A237,'Journey_time-inputs_1'!$A:$A,0)))</f>
        <v>21.801573909280702</v>
      </c>
      <c r="E237" s="33">
        <f>IFERROR(INDEX('Journey_time-new_boundaries_2'!E:E,MATCH($A237,'Journey_time-new_boundaries_2'!$A:$A,0)),
INDEX('Journey_time-inputs_1'!F:F,MATCH($A237,'Journey_time-inputs_1'!$A:$A,0)))</f>
        <v>17.421066269534801</v>
      </c>
    </row>
    <row r="238" spans="1:5" x14ac:dyDescent="0.35">
      <c r="A238" s="17" t="s">
        <v>762</v>
      </c>
      <c r="B238" s="17" t="s">
        <v>763</v>
      </c>
      <c r="C238" s="33">
        <f>IFERROR(INDEX('Journey_time-new_boundaries_2'!C:C,MATCH($A238,'Journey_time-new_boundaries_2'!$A:$A,0)),
INDEX('Journey_time-inputs_1'!D:D,MATCH($A238,'Journey_time-inputs_1'!$A:$A,0)))</f>
        <v>21.979154172699101</v>
      </c>
      <c r="D238" s="33">
        <f>IFERROR(INDEX('Journey_time-new_boundaries_2'!D:D,MATCH($A238,'Journey_time-new_boundaries_2'!$A:$A,0)),
INDEX('Journey_time-inputs_1'!E:E,MATCH($A238,'Journey_time-inputs_1'!$A:$A,0)))</f>
        <v>46.521374564591099</v>
      </c>
      <c r="E238" s="33">
        <f>IFERROR(INDEX('Journey_time-new_boundaries_2'!E:E,MATCH($A238,'Journey_time-new_boundaries_2'!$A:$A,0)),
INDEX('Journey_time-inputs_1'!F:F,MATCH($A238,'Journey_time-inputs_1'!$A:$A,0)))</f>
        <v>50.3777684872815</v>
      </c>
    </row>
    <row r="239" spans="1:5" x14ac:dyDescent="0.35">
      <c r="A239" s="17" t="s">
        <v>764</v>
      </c>
      <c r="B239" s="17" t="s">
        <v>765</v>
      </c>
      <c r="C239" s="33">
        <f>IFERROR(INDEX('Journey_time-new_boundaries_2'!C:C,MATCH($A239,'Journey_time-new_boundaries_2'!$A:$A,0)),
INDEX('Journey_time-inputs_1'!D:D,MATCH($A239,'Journey_time-inputs_1'!$A:$A,0)))</f>
        <v>18.036235421427001</v>
      </c>
      <c r="D239" s="33">
        <f>IFERROR(INDEX('Journey_time-new_boundaries_2'!D:D,MATCH($A239,'Journey_time-new_boundaries_2'!$A:$A,0)),
INDEX('Journey_time-inputs_1'!E:E,MATCH($A239,'Journey_time-inputs_1'!$A:$A,0)))</f>
        <v>40.532403670497303</v>
      </c>
      <c r="E239" s="33">
        <f>IFERROR(INDEX('Journey_time-new_boundaries_2'!E:E,MATCH($A239,'Journey_time-new_boundaries_2'!$A:$A,0)),
INDEX('Journey_time-inputs_1'!F:F,MATCH($A239,'Journey_time-inputs_1'!$A:$A,0)))</f>
        <v>32.203870608986598</v>
      </c>
    </row>
    <row r="240" spans="1:5" x14ac:dyDescent="0.35">
      <c r="A240" s="17" t="s">
        <v>766</v>
      </c>
      <c r="B240" s="17" t="s">
        <v>767</v>
      </c>
      <c r="C240" s="33">
        <f>IFERROR(INDEX('Journey_time-new_boundaries_2'!C:C,MATCH($A240,'Journey_time-new_boundaries_2'!$A:$A,0)),
INDEX('Journey_time-inputs_1'!D:D,MATCH($A240,'Journey_time-inputs_1'!$A:$A,0)))</f>
        <v>17.545146105099899</v>
      </c>
      <c r="D240" s="33">
        <f>IFERROR(INDEX('Journey_time-new_boundaries_2'!D:D,MATCH($A240,'Journey_time-new_boundaries_2'!$A:$A,0)),
INDEX('Journey_time-inputs_1'!E:E,MATCH($A240,'Journey_time-inputs_1'!$A:$A,0)))</f>
        <v>34.698910341194001</v>
      </c>
      <c r="E240" s="33">
        <f>IFERROR(INDEX('Journey_time-new_boundaries_2'!E:E,MATCH($A240,'Journey_time-new_boundaries_2'!$A:$A,0)),
INDEX('Journey_time-inputs_1'!F:F,MATCH($A240,'Journey_time-inputs_1'!$A:$A,0)))</f>
        <v>34.739946599942499</v>
      </c>
    </row>
    <row r="241" spans="1:5" x14ac:dyDescent="0.35">
      <c r="A241" s="17" t="s">
        <v>768</v>
      </c>
      <c r="B241" s="17" t="s">
        <v>769</v>
      </c>
      <c r="C241" s="33">
        <f>IFERROR(INDEX('Journey_time-new_boundaries_2'!C:C,MATCH($A241,'Journey_time-new_boundaries_2'!$A:$A,0)),
INDEX('Journey_time-inputs_1'!D:D,MATCH($A241,'Journey_time-inputs_1'!$A:$A,0)))</f>
        <v>10.1385637130441</v>
      </c>
      <c r="D241" s="33">
        <f>IFERROR(INDEX('Journey_time-new_boundaries_2'!D:D,MATCH($A241,'Journey_time-new_boundaries_2'!$A:$A,0)),
INDEX('Journey_time-inputs_1'!E:E,MATCH($A241,'Journey_time-inputs_1'!$A:$A,0)))</f>
        <v>18.080772974549301</v>
      </c>
      <c r="E241" s="33">
        <f>IFERROR(INDEX('Journey_time-new_boundaries_2'!E:E,MATCH($A241,'Journey_time-new_boundaries_2'!$A:$A,0)),
INDEX('Journey_time-inputs_1'!F:F,MATCH($A241,'Journey_time-inputs_1'!$A:$A,0)))</f>
        <v>12.997519180261101</v>
      </c>
    </row>
    <row r="242" spans="1:5" x14ac:dyDescent="0.35">
      <c r="A242" s="17" t="s">
        <v>770</v>
      </c>
      <c r="B242" s="17" t="s">
        <v>771</v>
      </c>
      <c r="C242" s="33">
        <f>IFERROR(INDEX('Journey_time-new_boundaries_2'!C:C,MATCH($A242,'Journey_time-new_boundaries_2'!$A:$A,0)),
INDEX('Journey_time-inputs_1'!D:D,MATCH($A242,'Journey_time-inputs_1'!$A:$A,0)))</f>
        <v>10.272355631536101</v>
      </c>
      <c r="D242" s="33">
        <f>IFERROR(INDEX('Journey_time-new_boundaries_2'!D:D,MATCH($A242,'Journey_time-new_boundaries_2'!$A:$A,0)),
INDEX('Journey_time-inputs_1'!E:E,MATCH($A242,'Journey_time-inputs_1'!$A:$A,0)))</f>
        <v>17.991375663940499</v>
      </c>
      <c r="E242" s="33">
        <f>IFERROR(INDEX('Journey_time-new_boundaries_2'!E:E,MATCH($A242,'Journey_time-new_boundaries_2'!$A:$A,0)),
INDEX('Journey_time-inputs_1'!F:F,MATCH($A242,'Journey_time-inputs_1'!$A:$A,0)))</f>
        <v>14.332289438117501</v>
      </c>
    </row>
    <row r="243" spans="1:5" x14ac:dyDescent="0.35">
      <c r="A243" s="17" t="s">
        <v>772</v>
      </c>
      <c r="B243" s="17" t="s">
        <v>773</v>
      </c>
      <c r="C243" s="33">
        <f>IFERROR(INDEX('Journey_time-new_boundaries_2'!C:C,MATCH($A243,'Journey_time-new_boundaries_2'!$A:$A,0)),
INDEX('Journey_time-inputs_1'!D:D,MATCH($A243,'Journey_time-inputs_1'!$A:$A,0)))</f>
        <v>10.2809720874791</v>
      </c>
      <c r="D243" s="33">
        <f>IFERROR(INDEX('Journey_time-new_boundaries_2'!D:D,MATCH($A243,'Journey_time-new_boundaries_2'!$A:$A,0)),
INDEX('Journey_time-inputs_1'!E:E,MATCH($A243,'Journey_time-inputs_1'!$A:$A,0)))</f>
        <v>16.408720891098898</v>
      </c>
      <c r="E243" s="33">
        <f>IFERROR(INDEX('Journey_time-new_boundaries_2'!E:E,MATCH($A243,'Journey_time-new_boundaries_2'!$A:$A,0)),
INDEX('Journey_time-inputs_1'!F:F,MATCH($A243,'Journey_time-inputs_1'!$A:$A,0)))</f>
        <v>11.778046335464699</v>
      </c>
    </row>
    <row r="244" spans="1:5" x14ac:dyDescent="0.35">
      <c r="A244" s="17" t="s">
        <v>774</v>
      </c>
      <c r="B244" s="17" t="s">
        <v>775</v>
      </c>
      <c r="C244" s="33">
        <f>IFERROR(INDEX('Journey_time-new_boundaries_2'!C:C,MATCH($A244,'Journey_time-new_boundaries_2'!$A:$A,0)),
INDEX('Journey_time-inputs_1'!D:D,MATCH($A244,'Journey_time-inputs_1'!$A:$A,0)))</f>
        <v>12.380892304107499</v>
      </c>
      <c r="D244" s="33">
        <f>IFERROR(INDEX('Journey_time-new_boundaries_2'!D:D,MATCH($A244,'Journey_time-new_boundaries_2'!$A:$A,0)),
INDEX('Journey_time-inputs_1'!E:E,MATCH($A244,'Journey_time-inputs_1'!$A:$A,0)))</f>
        <v>24.866984705548699</v>
      </c>
      <c r="E244" s="33">
        <f>IFERROR(INDEX('Journey_time-new_boundaries_2'!E:E,MATCH($A244,'Journey_time-new_boundaries_2'!$A:$A,0)),
INDEX('Journey_time-inputs_1'!F:F,MATCH($A244,'Journey_time-inputs_1'!$A:$A,0)))</f>
        <v>19.090658958040901</v>
      </c>
    </row>
    <row r="245" spans="1:5" x14ac:dyDescent="0.35">
      <c r="A245" s="17" t="s">
        <v>776</v>
      </c>
      <c r="B245" s="17" t="s">
        <v>777</v>
      </c>
      <c r="C245" s="33">
        <f>IFERROR(INDEX('Journey_time-new_boundaries_2'!C:C,MATCH($A245,'Journey_time-new_boundaries_2'!$A:$A,0)),
INDEX('Journey_time-inputs_1'!D:D,MATCH($A245,'Journey_time-inputs_1'!$A:$A,0)))</f>
        <v>10.358264149005601</v>
      </c>
      <c r="D245" s="33">
        <f>IFERROR(INDEX('Journey_time-new_boundaries_2'!D:D,MATCH($A245,'Journey_time-new_boundaries_2'!$A:$A,0)),
INDEX('Journey_time-inputs_1'!E:E,MATCH($A245,'Journey_time-inputs_1'!$A:$A,0)))</f>
        <v>19.386651309174901</v>
      </c>
      <c r="E245" s="33">
        <f>IFERROR(INDEX('Journey_time-new_boundaries_2'!E:E,MATCH($A245,'Journey_time-new_boundaries_2'!$A:$A,0)),
INDEX('Journey_time-inputs_1'!F:F,MATCH($A245,'Journey_time-inputs_1'!$A:$A,0)))</f>
        <v>14.9902454039565</v>
      </c>
    </row>
    <row r="246" spans="1:5" x14ac:dyDescent="0.35">
      <c r="A246" s="17" t="s">
        <v>778</v>
      </c>
      <c r="B246" s="17" t="s">
        <v>779</v>
      </c>
      <c r="C246" s="33">
        <f>IFERROR(INDEX('Journey_time-new_boundaries_2'!C:C,MATCH($A246,'Journey_time-new_boundaries_2'!$A:$A,0)),
INDEX('Journey_time-inputs_1'!D:D,MATCH($A246,'Journey_time-inputs_1'!$A:$A,0)))</f>
        <v>10.484307410180699</v>
      </c>
      <c r="D246" s="33">
        <f>IFERROR(INDEX('Journey_time-new_boundaries_2'!D:D,MATCH($A246,'Journey_time-new_boundaries_2'!$A:$A,0)),
INDEX('Journey_time-inputs_1'!E:E,MATCH($A246,'Journey_time-inputs_1'!$A:$A,0)))</f>
        <v>19.812913835710901</v>
      </c>
      <c r="E246" s="33">
        <f>IFERROR(INDEX('Journey_time-new_boundaries_2'!E:E,MATCH($A246,'Journey_time-new_boundaries_2'!$A:$A,0)),
INDEX('Journey_time-inputs_1'!F:F,MATCH($A246,'Journey_time-inputs_1'!$A:$A,0)))</f>
        <v>16.092655383075201</v>
      </c>
    </row>
    <row r="247" spans="1:5" x14ac:dyDescent="0.35">
      <c r="A247" s="17" t="s">
        <v>780</v>
      </c>
      <c r="B247" s="17" t="s">
        <v>781</v>
      </c>
      <c r="C247" s="33">
        <f>IFERROR(INDEX('Journey_time-new_boundaries_2'!C:C,MATCH($A247,'Journey_time-new_boundaries_2'!$A:$A,0)),
INDEX('Journey_time-inputs_1'!D:D,MATCH($A247,'Journey_time-inputs_1'!$A:$A,0)))</f>
        <v>15.723310007004301</v>
      </c>
      <c r="D247" s="33">
        <f>IFERROR(INDEX('Journey_time-new_boundaries_2'!D:D,MATCH($A247,'Journey_time-new_boundaries_2'!$A:$A,0)),
INDEX('Journey_time-inputs_1'!E:E,MATCH($A247,'Journey_time-inputs_1'!$A:$A,0)))</f>
        <v>33.777204070559797</v>
      </c>
      <c r="E247" s="33">
        <f>IFERROR(INDEX('Journey_time-new_boundaries_2'!E:E,MATCH($A247,'Journey_time-new_boundaries_2'!$A:$A,0)),
INDEX('Journey_time-inputs_1'!F:F,MATCH($A247,'Journey_time-inputs_1'!$A:$A,0)))</f>
        <v>28.561189917763301</v>
      </c>
    </row>
    <row r="248" spans="1:5" x14ac:dyDescent="0.35">
      <c r="A248" s="17" t="s">
        <v>782</v>
      </c>
      <c r="B248" s="17" t="s">
        <v>783</v>
      </c>
      <c r="C248" s="33">
        <f>IFERROR(INDEX('Journey_time-new_boundaries_2'!C:C,MATCH($A248,'Journey_time-new_boundaries_2'!$A:$A,0)),
INDEX('Journey_time-inputs_1'!D:D,MATCH($A248,'Journey_time-inputs_1'!$A:$A,0)))</f>
        <v>27.767031092602998</v>
      </c>
      <c r="D248" s="33">
        <f>IFERROR(INDEX('Journey_time-new_boundaries_2'!D:D,MATCH($A248,'Journey_time-new_boundaries_2'!$A:$A,0)),
INDEX('Journey_time-inputs_1'!E:E,MATCH($A248,'Journey_time-inputs_1'!$A:$A,0)))</f>
        <v>60.1515891489057</v>
      </c>
      <c r="E248" s="33">
        <f>IFERROR(INDEX('Journey_time-new_boundaries_2'!E:E,MATCH($A248,'Journey_time-new_boundaries_2'!$A:$A,0)),
INDEX('Journey_time-inputs_1'!F:F,MATCH($A248,'Journey_time-inputs_1'!$A:$A,0)))</f>
        <v>59.108717443712699</v>
      </c>
    </row>
    <row r="249" spans="1:5" x14ac:dyDescent="0.35">
      <c r="A249" s="17" t="s">
        <v>784</v>
      </c>
      <c r="B249" s="17" t="s">
        <v>785</v>
      </c>
      <c r="C249" s="33">
        <f>IFERROR(INDEX('Journey_time-new_boundaries_2'!C:C,MATCH($A249,'Journey_time-new_boundaries_2'!$A:$A,0)),
INDEX('Journey_time-inputs_1'!D:D,MATCH($A249,'Journey_time-inputs_1'!$A:$A,0)))</f>
        <v>8.6896045762322096</v>
      </c>
      <c r="D249" s="33">
        <f>IFERROR(INDEX('Journey_time-new_boundaries_2'!D:D,MATCH($A249,'Journey_time-new_boundaries_2'!$A:$A,0)),
INDEX('Journey_time-inputs_1'!E:E,MATCH($A249,'Journey_time-inputs_1'!$A:$A,0)))</f>
        <v>16.179105134197599</v>
      </c>
      <c r="E249" s="33">
        <f>IFERROR(INDEX('Journey_time-new_boundaries_2'!E:E,MATCH($A249,'Journey_time-new_boundaries_2'!$A:$A,0)),
INDEX('Journey_time-inputs_1'!F:F,MATCH($A249,'Journey_time-inputs_1'!$A:$A,0)))</f>
        <v>12.628841188951601</v>
      </c>
    </row>
    <row r="250" spans="1:5" x14ac:dyDescent="0.35">
      <c r="A250" s="17" t="s">
        <v>788</v>
      </c>
      <c r="B250" s="17" t="s">
        <v>789</v>
      </c>
      <c r="C250" s="33">
        <f>IFERROR(INDEX('Journey_time-new_boundaries_2'!C:C,MATCH($A250,'Journey_time-new_boundaries_2'!$A:$A,0)),
INDEX('Journey_time-inputs_1'!D:D,MATCH($A250,'Journey_time-inputs_1'!$A:$A,0)))</f>
        <v>11.575989599569899</v>
      </c>
      <c r="D250" s="33">
        <f>IFERROR(INDEX('Journey_time-new_boundaries_2'!D:D,MATCH($A250,'Journey_time-new_boundaries_2'!$A:$A,0)),
INDEX('Journey_time-inputs_1'!E:E,MATCH($A250,'Journey_time-inputs_1'!$A:$A,0)))</f>
        <v>22.650755564290701</v>
      </c>
      <c r="E250" s="33">
        <f>IFERROR(INDEX('Journey_time-new_boundaries_2'!E:E,MATCH($A250,'Journey_time-new_boundaries_2'!$A:$A,0)),
INDEX('Journey_time-inputs_1'!F:F,MATCH($A250,'Journey_time-inputs_1'!$A:$A,0)))</f>
        <v>16.4077596378545</v>
      </c>
    </row>
    <row r="251" spans="1:5" x14ac:dyDescent="0.35">
      <c r="A251" s="17" t="s">
        <v>790</v>
      </c>
      <c r="B251" s="17" t="s">
        <v>791</v>
      </c>
      <c r="C251" s="33">
        <f>IFERROR(INDEX('Journey_time-new_boundaries_2'!C:C,MATCH($A251,'Journey_time-new_boundaries_2'!$A:$A,0)),
INDEX('Journey_time-inputs_1'!D:D,MATCH($A251,'Journey_time-inputs_1'!$A:$A,0)))</f>
        <v>11.648845070230699</v>
      </c>
      <c r="D251" s="33">
        <f>IFERROR(INDEX('Journey_time-new_boundaries_2'!D:D,MATCH($A251,'Journey_time-new_boundaries_2'!$A:$A,0)),
INDEX('Journey_time-inputs_1'!E:E,MATCH($A251,'Journey_time-inputs_1'!$A:$A,0)))</f>
        <v>28.599939744445301</v>
      </c>
      <c r="E251" s="33">
        <f>IFERROR(INDEX('Journey_time-new_boundaries_2'!E:E,MATCH($A251,'Journey_time-new_boundaries_2'!$A:$A,0)),
INDEX('Journey_time-inputs_1'!F:F,MATCH($A251,'Journey_time-inputs_1'!$A:$A,0)))</f>
        <v>19.379367613358799</v>
      </c>
    </row>
    <row r="252" spans="1:5" x14ac:dyDescent="0.35">
      <c r="A252" s="17" t="s">
        <v>792</v>
      </c>
      <c r="B252" s="17" t="s">
        <v>793</v>
      </c>
      <c r="C252" s="33">
        <f>IFERROR(INDEX('Journey_time-new_boundaries_2'!C:C,MATCH($A252,'Journey_time-new_boundaries_2'!$A:$A,0)),
INDEX('Journey_time-inputs_1'!D:D,MATCH($A252,'Journey_time-inputs_1'!$A:$A,0)))</f>
        <v>13.581439431647</v>
      </c>
      <c r="D252" s="33">
        <f>IFERROR(INDEX('Journey_time-new_boundaries_2'!D:D,MATCH($A252,'Journey_time-new_boundaries_2'!$A:$A,0)),
INDEX('Journey_time-inputs_1'!E:E,MATCH($A252,'Journey_time-inputs_1'!$A:$A,0)))</f>
        <v>29.897725616396301</v>
      </c>
      <c r="E252" s="33">
        <f>IFERROR(INDEX('Journey_time-new_boundaries_2'!E:E,MATCH($A252,'Journey_time-new_boundaries_2'!$A:$A,0)),
INDEX('Journey_time-inputs_1'!F:F,MATCH($A252,'Journey_time-inputs_1'!$A:$A,0)))</f>
        <v>21.858043687555298</v>
      </c>
    </row>
    <row r="253" spans="1:5" x14ac:dyDescent="0.35">
      <c r="A253" s="17" t="s">
        <v>794</v>
      </c>
      <c r="B253" s="17" t="s">
        <v>795</v>
      </c>
      <c r="C253" s="33">
        <f>IFERROR(INDEX('Journey_time-new_boundaries_2'!C:C,MATCH($A253,'Journey_time-new_boundaries_2'!$A:$A,0)),
INDEX('Journey_time-inputs_1'!D:D,MATCH($A253,'Journey_time-inputs_1'!$A:$A,0)))</f>
        <v>23.786632511180201</v>
      </c>
      <c r="D253" s="33">
        <f>IFERROR(INDEX('Journey_time-new_boundaries_2'!D:D,MATCH($A253,'Journey_time-new_boundaries_2'!$A:$A,0)),
INDEX('Journey_time-inputs_1'!E:E,MATCH($A253,'Journey_time-inputs_1'!$A:$A,0)))</f>
        <v>64.549800094301901</v>
      </c>
      <c r="E253" s="33">
        <f>IFERROR(INDEX('Journey_time-new_boundaries_2'!E:E,MATCH($A253,'Journey_time-new_boundaries_2'!$A:$A,0)),
INDEX('Journey_time-inputs_1'!F:F,MATCH($A253,'Journey_time-inputs_1'!$A:$A,0)))</f>
        <v>60.141975556603001</v>
      </c>
    </row>
    <row r="254" spans="1:5" x14ac:dyDescent="0.35">
      <c r="A254" s="17" t="s">
        <v>796</v>
      </c>
      <c r="B254" s="17" t="s">
        <v>797</v>
      </c>
      <c r="C254" s="33">
        <f>IFERROR(INDEX('Journey_time-new_boundaries_2'!C:C,MATCH($A254,'Journey_time-new_boundaries_2'!$A:$A,0)),
INDEX('Journey_time-inputs_1'!D:D,MATCH($A254,'Journey_time-inputs_1'!$A:$A,0)))</f>
        <v>16.483892497093901</v>
      </c>
      <c r="D254" s="33">
        <f>IFERROR(INDEX('Journey_time-new_boundaries_2'!D:D,MATCH($A254,'Journey_time-new_boundaries_2'!$A:$A,0)),
INDEX('Journey_time-inputs_1'!E:E,MATCH($A254,'Journey_time-inputs_1'!$A:$A,0)))</f>
        <v>32.273064252744</v>
      </c>
      <c r="E254" s="33">
        <f>IFERROR(INDEX('Journey_time-new_boundaries_2'!E:E,MATCH($A254,'Journey_time-new_boundaries_2'!$A:$A,0)),
INDEX('Journey_time-inputs_1'!F:F,MATCH($A254,'Journey_time-inputs_1'!$A:$A,0)))</f>
        <v>34.789910374715198</v>
      </c>
    </row>
    <row r="255" spans="1:5" x14ac:dyDescent="0.35">
      <c r="A255" s="17" t="s">
        <v>798</v>
      </c>
      <c r="B255" s="17" t="s">
        <v>799</v>
      </c>
      <c r="C255" s="33">
        <f>IFERROR(INDEX('Journey_time-new_boundaries_2'!C:C,MATCH($A255,'Journey_time-new_boundaries_2'!$A:$A,0)),
INDEX('Journey_time-inputs_1'!D:D,MATCH($A255,'Journey_time-inputs_1'!$A:$A,0)))</f>
        <v>10.506560362317201</v>
      </c>
      <c r="D255" s="33">
        <f>IFERROR(INDEX('Journey_time-new_boundaries_2'!D:D,MATCH($A255,'Journey_time-new_boundaries_2'!$A:$A,0)),
INDEX('Journey_time-inputs_1'!E:E,MATCH($A255,'Journey_time-inputs_1'!$A:$A,0)))</f>
        <v>21.017775564498098</v>
      </c>
      <c r="E255" s="33">
        <f>IFERROR(INDEX('Journey_time-new_boundaries_2'!E:E,MATCH($A255,'Journey_time-new_boundaries_2'!$A:$A,0)),
INDEX('Journey_time-inputs_1'!F:F,MATCH($A255,'Journey_time-inputs_1'!$A:$A,0)))</f>
        <v>16.294603404610399</v>
      </c>
    </row>
    <row r="256" spans="1:5" x14ac:dyDescent="0.35">
      <c r="A256" s="17" t="s">
        <v>800</v>
      </c>
      <c r="B256" s="17" t="s">
        <v>801</v>
      </c>
      <c r="C256" s="33">
        <f>IFERROR(INDEX('Journey_time-new_boundaries_2'!C:C,MATCH($A256,'Journey_time-new_boundaries_2'!$A:$A,0)),
INDEX('Journey_time-inputs_1'!D:D,MATCH($A256,'Journey_time-inputs_1'!$A:$A,0)))</f>
        <v>12.423419881328201</v>
      </c>
      <c r="D256" s="33">
        <f>IFERROR(INDEX('Journey_time-new_boundaries_2'!D:D,MATCH($A256,'Journey_time-new_boundaries_2'!$A:$A,0)),
INDEX('Journey_time-inputs_1'!E:E,MATCH($A256,'Journey_time-inputs_1'!$A:$A,0)))</f>
        <v>25.982187520588401</v>
      </c>
      <c r="E256" s="33">
        <f>IFERROR(INDEX('Journey_time-new_boundaries_2'!E:E,MATCH($A256,'Journey_time-new_boundaries_2'!$A:$A,0)),
INDEX('Journey_time-inputs_1'!F:F,MATCH($A256,'Journey_time-inputs_1'!$A:$A,0)))</f>
        <v>19.922514378541099</v>
      </c>
    </row>
    <row r="257" spans="1:5" x14ac:dyDescent="0.35">
      <c r="A257" s="17" t="s">
        <v>802</v>
      </c>
      <c r="B257" s="17" t="s">
        <v>803</v>
      </c>
      <c r="C257" s="33">
        <f>IFERROR(INDEX('Journey_time-new_boundaries_2'!C:C,MATCH($A257,'Journey_time-new_boundaries_2'!$A:$A,0)),
INDEX('Journey_time-inputs_1'!D:D,MATCH($A257,'Journey_time-inputs_1'!$A:$A,0)))</f>
        <v>10.8942694673145</v>
      </c>
      <c r="D257" s="33">
        <f>IFERROR(INDEX('Journey_time-new_boundaries_2'!D:D,MATCH($A257,'Journey_time-new_boundaries_2'!$A:$A,0)),
INDEX('Journey_time-inputs_1'!E:E,MATCH($A257,'Journey_time-inputs_1'!$A:$A,0)))</f>
        <v>20.862849949045799</v>
      </c>
      <c r="E257" s="33">
        <f>IFERROR(INDEX('Journey_time-new_boundaries_2'!E:E,MATCH($A257,'Journey_time-new_boundaries_2'!$A:$A,0)),
INDEX('Journey_time-inputs_1'!F:F,MATCH($A257,'Journey_time-inputs_1'!$A:$A,0)))</f>
        <v>14.210072850447601</v>
      </c>
    </row>
    <row r="258" spans="1:5" x14ac:dyDescent="0.35">
      <c r="A258" s="17" t="s">
        <v>804</v>
      </c>
      <c r="B258" s="17" t="s">
        <v>805</v>
      </c>
      <c r="C258" s="33">
        <f>IFERROR(INDEX('Journey_time-new_boundaries_2'!C:C,MATCH($A258,'Journey_time-new_boundaries_2'!$A:$A,0)),
INDEX('Journey_time-inputs_1'!D:D,MATCH($A258,'Journey_time-inputs_1'!$A:$A,0)))</f>
        <v>32.408411166419597</v>
      </c>
      <c r="D258" s="33">
        <f>IFERROR(INDEX('Journey_time-new_boundaries_2'!D:D,MATCH($A258,'Journey_time-new_boundaries_2'!$A:$A,0)),
INDEX('Journey_time-inputs_1'!E:E,MATCH($A258,'Journey_time-inputs_1'!$A:$A,0)))</f>
        <v>52.071127682306397</v>
      </c>
      <c r="E258" s="33">
        <f>IFERROR(INDEX('Journey_time-new_boundaries_2'!E:E,MATCH($A258,'Journey_time-new_boundaries_2'!$A:$A,0)),
INDEX('Journey_time-inputs_1'!F:F,MATCH($A258,'Journey_time-inputs_1'!$A:$A,0)))</f>
        <v>67.1672142633943</v>
      </c>
    </row>
    <row r="259" spans="1:5" x14ac:dyDescent="0.35">
      <c r="A259" s="17" t="s">
        <v>808</v>
      </c>
      <c r="B259" s="17" t="s">
        <v>809</v>
      </c>
      <c r="C259" s="33">
        <f>IFERROR(INDEX('Journey_time-new_boundaries_2'!C:C,MATCH($A259,'Journey_time-new_boundaries_2'!$A:$A,0)),
INDEX('Journey_time-inputs_1'!D:D,MATCH($A259,'Journey_time-inputs_1'!$A:$A,0)))</f>
        <v>11.183137364946401</v>
      </c>
      <c r="D259" s="33">
        <f>IFERROR(INDEX('Journey_time-new_boundaries_2'!D:D,MATCH($A259,'Journey_time-new_boundaries_2'!$A:$A,0)),
INDEX('Journey_time-inputs_1'!E:E,MATCH($A259,'Journey_time-inputs_1'!$A:$A,0)))</f>
        <v>24.341673527279902</v>
      </c>
      <c r="E259" s="33">
        <f>IFERROR(INDEX('Journey_time-new_boundaries_2'!E:E,MATCH($A259,'Journey_time-new_boundaries_2'!$A:$A,0)),
INDEX('Journey_time-inputs_1'!F:F,MATCH($A259,'Journey_time-inputs_1'!$A:$A,0)))</f>
        <v>17.182787909174898</v>
      </c>
    </row>
    <row r="260" spans="1:5" x14ac:dyDescent="0.35">
      <c r="A260" s="17" t="s">
        <v>810</v>
      </c>
      <c r="B260" s="17" t="s">
        <v>811</v>
      </c>
      <c r="C260" s="33">
        <f>IFERROR(INDEX('Journey_time-new_boundaries_2'!C:C,MATCH($A260,'Journey_time-new_boundaries_2'!$A:$A,0)),
INDEX('Journey_time-inputs_1'!D:D,MATCH($A260,'Journey_time-inputs_1'!$A:$A,0)))</f>
        <v>12.565178439248101</v>
      </c>
      <c r="D260" s="33">
        <f>IFERROR(INDEX('Journey_time-new_boundaries_2'!D:D,MATCH($A260,'Journey_time-new_boundaries_2'!$A:$A,0)),
INDEX('Journey_time-inputs_1'!E:E,MATCH($A260,'Journey_time-inputs_1'!$A:$A,0)))</f>
        <v>22.911436210922599</v>
      </c>
      <c r="E260" s="33">
        <f>IFERROR(INDEX('Journey_time-new_boundaries_2'!E:E,MATCH($A260,'Journey_time-new_boundaries_2'!$A:$A,0)),
INDEX('Journey_time-inputs_1'!F:F,MATCH($A260,'Journey_time-inputs_1'!$A:$A,0)))</f>
        <v>18.1203951731279</v>
      </c>
    </row>
    <row r="261" spans="1:5" x14ac:dyDescent="0.35">
      <c r="A261" s="17" t="s">
        <v>812</v>
      </c>
      <c r="B261" s="17" t="s">
        <v>813</v>
      </c>
      <c r="C261" s="33">
        <f>IFERROR(INDEX('Journey_time-new_boundaries_2'!C:C,MATCH($A261,'Journey_time-new_boundaries_2'!$A:$A,0)),
INDEX('Journey_time-inputs_1'!D:D,MATCH($A261,'Journey_time-inputs_1'!$A:$A,0)))</f>
        <v>11.613282520774</v>
      </c>
      <c r="D261" s="33">
        <f>IFERROR(INDEX('Journey_time-new_boundaries_2'!D:D,MATCH($A261,'Journey_time-new_boundaries_2'!$A:$A,0)),
INDEX('Journey_time-inputs_1'!E:E,MATCH($A261,'Journey_time-inputs_1'!$A:$A,0)))</f>
        <v>23.171365616073299</v>
      </c>
      <c r="E261" s="33">
        <f>IFERROR(INDEX('Journey_time-new_boundaries_2'!E:E,MATCH($A261,'Journey_time-new_boundaries_2'!$A:$A,0)),
INDEX('Journey_time-inputs_1'!F:F,MATCH($A261,'Journey_time-inputs_1'!$A:$A,0)))</f>
        <v>16.8004053331412</v>
      </c>
    </row>
    <row r="262" spans="1:5" x14ac:dyDescent="0.35">
      <c r="A262" s="17" t="s">
        <v>814</v>
      </c>
      <c r="B262" s="17" t="s">
        <v>815</v>
      </c>
      <c r="C262" s="33">
        <f>IFERROR(INDEX('Journey_time-new_boundaries_2'!C:C,MATCH($A262,'Journey_time-new_boundaries_2'!$A:$A,0)),
INDEX('Journey_time-inputs_1'!D:D,MATCH($A262,'Journey_time-inputs_1'!$A:$A,0)))</f>
        <v>23.653495788098301</v>
      </c>
      <c r="D262" s="33">
        <f>IFERROR(INDEX('Journey_time-new_boundaries_2'!D:D,MATCH($A262,'Journey_time-new_boundaries_2'!$A:$A,0)),
INDEX('Journey_time-inputs_1'!E:E,MATCH($A262,'Journey_time-inputs_1'!$A:$A,0)))</f>
        <v>47.068462727350799</v>
      </c>
      <c r="E262" s="33">
        <f>IFERROR(INDEX('Journey_time-new_boundaries_2'!E:E,MATCH($A262,'Journey_time-new_boundaries_2'!$A:$A,0)),
INDEX('Journey_time-inputs_1'!F:F,MATCH($A262,'Journey_time-inputs_1'!$A:$A,0)))</f>
        <v>46.842681515239903</v>
      </c>
    </row>
    <row r="263" spans="1:5" x14ac:dyDescent="0.35">
      <c r="A263" s="17" t="s">
        <v>816</v>
      </c>
      <c r="B263" s="17" t="s">
        <v>817</v>
      </c>
      <c r="C263" s="33">
        <f>IFERROR(INDEX('Journey_time-new_boundaries_2'!C:C,MATCH($A263,'Journey_time-new_boundaries_2'!$A:$A,0)),
INDEX('Journey_time-inputs_1'!D:D,MATCH($A263,'Journey_time-inputs_1'!$A:$A,0)))</f>
        <v>17.394596948384802</v>
      </c>
      <c r="D263" s="33">
        <f>IFERROR(INDEX('Journey_time-new_boundaries_2'!D:D,MATCH($A263,'Journey_time-new_boundaries_2'!$A:$A,0)),
INDEX('Journey_time-inputs_1'!E:E,MATCH($A263,'Journey_time-inputs_1'!$A:$A,0)))</f>
        <v>34.328910467727098</v>
      </c>
      <c r="E263" s="33">
        <f>IFERROR(INDEX('Journey_time-new_boundaries_2'!E:E,MATCH($A263,'Journey_time-new_boundaries_2'!$A:$A,0)),
INDEX('Journey_time-inputs_1'!F:F,MATCH($A263,'Journey_time-inputs_1'!$A:$A,0)))</f>
        <v>33.296635931207803</v>
      </c>
    </row>
    <row r="264" spans="1:5" x14ac:dyDescent="0.35">
      <c r="A264" s="17" t="s">
        <v>818</v>
      </c>
      <c r="B264" s="17" t="s">
        <v>819</v>
      </c>
      <c r="C264" s="33">
        <f>IFERROR(INDEX('Journey_time-new_boundaries_2'!C:C,MATCH($A264,'Journey_time-new_boundaries_2'!$A:$A,0)),
INDEX('Journey_time-inputs_1'!D:D,MATCH($A264,'Journey_time-inputs_1'!$A:$A,0)))</f>
        <v>12.309046580656</v>
      </c>
      <c r="D264" s="33">
        <f>IFERROR(INDEX('Journey_time-new_boundaries_2'!D:D,MATCH($A264,'Journey_time-new_boundaries_2'!$A:$A,0)),
INDEX('Journey_time-inputs_1'!E:E,MATCH($A264,'Journey_time-inputs_1'!$A:$A,0)))</f>
        <v>29.530699006014501</v>
      </c>
      <c r="E264" s="33">
        <f>IFERROR(INDEX('Journey_time-new_boundaries_2'!E:E,MATCH($A264,'Journey_time-new_boundaries_2'!$A:$A,0)),
INDEX('Journey_time-inputs_1'!F:F,MATCH($A264,'Journey_time-inputs_1'!$A:$A,0)))</f>
        <v>21.092731574445001</v>
      </c>
    </row>
    <row r="265" spans="1:5" x14ac:dyDescent="0.35">
      <c r="A265" s="17" t="s">
        <v>820</v>
      </c>
      <c r="B265" s="17" t="s">
        <v>821</v>
      </c>
      <c r="C265" s="33">
        <f>IFERROR(INDEX('Journey_time-new_boundaries_2'!C:C,MATCH($A265,'Journey_time-new_boundaries_2'!$A:$A,0)),
INDEX('Journey_time-inputs_1'!D:D,MATCH($A265,'Journey_time-inputs_1'!$A:$A,0)))</f>
        <v>27.858952514390499</v>
      </c>
      <c r="D265" s="33">
        <f>IFERROR(INDEX('Journey_time-new_boundaries_2'!D:D,MATCH($A265,'Journey_time-new_boundaries_2'!$A:$A,0)),
INDEX('Journey_time-inputs_1'!E:E,MATCH($A265,'Journey_time-inputs_1'!$A:$A,0)))</f>
        <v>45.789201373820099</v>
      </c>
      <c r="E265" s="33">
        <f>IFERROR(INDEX('Journey_time-new_boundaries_2'!E:E,MATCH($A265,'Journey_time-new_boundaries_2'!$A:$A,0)),
INDEX('Journey_time-inputs_1'!F:F,MATCH($A265,'Journey_time-inputs_1'!$A:$A,0)))</f>
        <v>76.620251640066201</v>
      </c>
    </row>
    <row r="266" spans="1:5" x14ac:dyDescent="0.35">
      <c r="A266" s="17" t="s">
        <v>822</v>
      </c>
      <c r="B266" s="17" t="s">
        <v>823</v>
      </c>
      <c r="C266" s="33">
        <f>IFERROR(INDEX('Journey_time-new_boundaries_2'!C:C,MATCH($A266,'Journey_time-new_boundaries_2'!$A:$A,0)),
INDEX('Journey_time-inputs_1'!D:D,MATCH($A266,'Journey_time-inputs_1'!$A:$A,0)))</f>
        <v>14.318006767809299</v>
      </c>
      <c r="D266" s="33">
        <f>IFERROR(INDEX('Journey_time-new_boundaries_2'!D:D,MATCH($A266,'Journey_time-new_boundaries_2'!$A:$A,0)),
INDEX('Journey_time-inputs_1'!E:E,MATCH($A266,'Journey_time-inputs_1'!$A:$A,0)))</f>
        <v>33.922848381012301</v>
      </c>
      <c r="E266" s="33">
        <f>IFERROR(INDEX('Journey_time-new_boundaries_2'!E:E,MATCH($A266,'Journey_time-new_boundaries_2'!$A:$A,0)),
INDEX('Journey_time-inputs_1'!F:F,MATCH($A266,'Journey_time-inputs_1'!$A:$A,0)))</f>
        <v>26.5179187175534</v>
      </c>
    </row>
    <row r="267" spans="1:5" x14ac:dyDescent="0.35">
      <c r="A267" s="17" t="s">
        <v>824</v>
      </c>
      <c r="B267" s="17" t="s">
        <v>825</v>
      </c>
      <c r="C267" s="33">
        <f>IFERROR(INDEX('Journey_time-new_boundaries_2'!C:C,MATCH($A267,'Journey_time-new_boundaries_2'!$A:$A,0)),
INDEX('Journey_time-inputs_1'!D:D,MATCH($A267,'Journey_time-inputs_1'!$A:$A,0)))</f>
        <v>13.958838535206301</v>
      </c>
      <c r="D267" s="33">
        <f>IFERROR(INDEX('Journey_time-new_boundaries_2'!D:D,MATCH($A267,'Journey_time-new_boundaries_2'!$A:$A,0)),
INDEX('Journey_time-inputs_1'!E:E,MATCH($A267,'Journey_time-inputs_1'!$A:$A,0)))</f>
        <v>30.419120145507701</v>
      </c>
      <c r="E267" s="33">
        <f>IFERROR(INDEX('Journey_time-new_boundaries_2'!E:E,MATCH($A267,'Journey_time-new_boundaries_2'!$A:$A,0)),
INDEX('Journey_time-inputs_1'!F:F,MATCH($A267,'Journey_time-inputs_1'!$A:$A,0)))</f>
        <v>24.001672134720899</v>
      </c>
    </row>
    <row r="268" spans="1:5" x14ac:dyDescent="0.35">
      <c r="A268" s="17" t="s">
        <v>826</v>
      </c>
      <c r="B268" s="17" t="s">
        <v>827</v>
      </c>
      <c r="C268" s="33">
        <f>IFERROR(INDEX('Journey_time-new_boundaries_2'!C:C,MATCH($A268,'Journey_time-new_boundaries_2'!$A:$A,0)),
INDEX('Journey_time-inputs_1'!D:D,MATCH($A268,'Journey_time-inputs_1'!$A:$A,0)))</f>
        <v>37.9194896729202</v>
      </c>
      <c r="D268" s="33">
        <f>IFERROR(INDEX('Journey_time-new_boundaries_2'!D:D,MATCH($A268,'Journey_time-new_boundaries_2'!$A:$A,0)),
INDEX('Journey_time-inputs_1'!E:E,MATCH($A268,'Journey_time-inputs_1'!$A:$A,0)))</f>
        <v>54.681872966590497</v>
      </c>
      <c r="E268" s="33">
        <f>IFERROR(INDEX('Journey_time-new_boundaries_2'!E:E,MATCH($A268,'Journey_time-new_boundaries_2'!$A:$A,0)),
INDEX('Journey_time-inputs_1'!F:F,MATCH($A268,'Journey_time-inputs_1'!$A:$A,0)))</f>
        <v>102.08419723990301</v>
      </c>
    </row>
    <row r="269" spans="1:5" x14ac:dyDescent="0.35">
      <c r="A269" s="17" t="s">
        <v>828</v>
      </c>
      <c r="B269" s="17" t="s">
        <v>829</v>
      </c>
      <c r="C269" s="33">
        <f>IFERROR(INDEX('Journey_time-new_boundaries_2'!C:C,MATCH($A269,'Journey_time-new_boundaries_2'!$A:$A,0)),
INDEX('Journey_time-inputs_1'!D:D,MATCH($A269,'Journey_time-inputs_1'!$A:$A,0)))</f>
        <v>12.2715779763697</v>
      </c>
      <c r="D269" s="33">
        <f>IFERROR(INDEX('Journey_time-new_boundaries_2'!D:D,MATCH($A269,'Journey_time-new_boundaries_2'!$A:$A,0)),
INDEX('Journey_time-inputs_1'!E:E,MATCH($A269,'Journey_time-inputs_1'!$A:$A,0)))</f>
        <v>26.170082563048201</v>
      </c>
      <c r="E269" s="33">
        <f>IFERROR(INDEX('Journey_time-new_boundaries_2'!E:E,MATCH($A269,'Journey_time-new_boundaries_2'!$A:$A,0)),
INDEX('Journey_time-inputs_1'!F:F,MATCH($A269,'Journey_time-inputs_1'!$A:$A,0)))</f>
        <v>17.6613812259315</v>
      </c>
    </row>
    <row r="270" spans="1:5" x14ac:dyDescent="0.35">
      <c r="A270" s="17" t="s">
        <v>830</v>
      </c>
      <c r="B270" s="17" t="s">
        <v>831</v>
      </c>
      <c r="C270" s="33">
        <f>IFERROR(INDEX('Journey_time-new_boundaries_2'!C:C,MATCH($A270,'Journey_time-new_boundaries_2'!$A:$A,0)),
INDEX('Journey_time-inputs_1'!D:D,MATCH($A270,'Journey_time-inputs_1'!$A:$A,0)))</f>
        <v>13.4011882892401</v>
      </c>
      <c r="D270" s="33">
        <f>IFERROR(INDEX('Journey_time-new_boundaries_2'!D:D,MATCH($A270,'Journey_time-new_boundaries_2'!$A:$A,0)),
INDEX('Journey_time-inputs_1'!E:E,MATCH($A270,'Journey_time-inputs_1'!$A:$A,0)))</f>
        <v>27.925817393755899</v>
      </c>
      <c r="E270" s="33">
        <f>IFERROR(INDEX('Journey_time-new_boundaries_2'!E:E,MATCH($A270,'Journey_time-new_boundaries_2'!$A:$A,0)),
INDEX('Journey_time-inputs_1'!F:F,MATCH($A270,'Journey_time-inputs_1'!$A:$A,0)))</f>
        <v>23.9894693021329</v>
      </c>
    </row>
    <row r="271" spans="1:5" x14ac:dyDescent="0.35">
      <c r="A271" s="17" t="s">
        <v>832</v>
      </c>
      <c r="B271" s="17" t="s">
        <v>833</v>
      </c>
      <c r="C271" s="33">
        <f>IFERROR(INDEX('Journey_time-new_boundaries_2'!C:C,MATCH($A271,'Journey_time-new_boundaries_2'!$A:$A,0)),
INDEX('Journey_time-inputs_1'!D:D,MATCH($A271,'Journey_time-inputs_1'!$A:$A,0)))</f>
        <v>18.969512754284001</v>
      </c>
      <c r="D271" s="33">
        <f>IFERROR(INDEX('Journey_time-new_boundaries_2'!D:D,MATCH($A271,'Journey_time-new_boundaries_2'!$A:$A,0)),
INDEX('Journey_time-inputs_1'!E:E,MATCH($A271,'Journey_time-inputs_1'!$A:$A,0)))</f>
        <v>35.087129006046503</v>
      </c>
      <c r="E271" s="33">
        <f>IFERROR(INDEX('Journey_time-new_boundaries_2'!E:E,MATCH($A271,'Journey_time-new_boundaries_2'!$A:$A,0)),
INDEX('Journey_time-inputs_1'!F:F,MATCH($A271,'Journey_time-inputs_1'!$A:$A,0)))</f>
        <v>33.250448241190199</v>
      </c>
    </row>
    <row r="272" spans="1:5" x14ac:dyDescent="0.35">
      <c r="A272" s="17" t="s">
        <v>834</v>
      </c>
      <c r="B272" s="17" t="s">
        <v>835</v>
      </c>
      <c r="C272" s="33">
        <f>IFERROR(INDEX('Journey_time-new_boundaries_2'!C:C,MATCH($A272,'Journey_time-new_boundaries_2'!$A:$A,0)),
INDEX('Journey_time-inputs_1'!D:D,MATCH($A272,'Journey_time-inputs_1'!$A:$A,0)))</f>
        <v>12.366817863781099</v>
      </c>
      <c r="D272" s="33">
        <f>IFERROR(INDEX('Journey_time-new_boundaries_2'!D:D,MATCH($A272,'Journey_time-new_boundaries_2'!$A:$A,0)),
INDEX('Journey_time-inputs_1'!E:E,MATCH($A272,'Journey_time-inputs_1'!$A:$A,0)))</f>
        <v>24.708052141701199</v>
      </c>
      <c r="E272" s="33">
        <f>IFERROR(INDEX('Journey_time-new_boundaries_2'!E:E,MATCH($A272,'Journey_time-new_boundaries_2'!$A:$A,0)),
INDEX('Journey_time-inputs_1'!F:F,MATCH($A272,'Journey_time-inputs_1'!$A:$A,0)))</f>
        <v>17.364147526838298</v>
      </c>
    </row>
    <row r="273" spans="1:5" x14ac:dyDescent="0.35">
      <c r="A273" s="17" t="s">
        <v>838</v>
      </c>
      <c r="B273" s="17" t="s">
        <v>839</v>
      </c>
      <c r="C273" s="33">
        <f>IFERROR(INDEX('Journey_time-new_boundaries_2'!C:C,MATCH($A273,'Journey_time-new_boundaries_2'!$A:$A,0)),
INDEX('Journey_time-inputs_1'!D:D,MATCH($A273,'Journey_time-inputs_1'!$A:$A,0)))</f>
        <v>37.354513493893499</v>
      </c>
      <c r="D273" s="33">
        <f>IFERROR(INDEX('Journey_time-new_boundaries_2'!D:D,MATCH($A273,'Journey_time-new_boundaries_2'!$A:$A,0)),
INDEX('Journey_time-inputs_1'!E:E,MATCH($A273,'Journey_time-inputs_1'!$A:$A,0)))</f>
        <v>72.679318555023698</v>
      </c>
      <c r="E273" s="33">
        <f>IFERROR(INDEX('Journey_time-new_boundaries_2'!E:E,MATCH($A273,'Journey_time-new_boundaries_2'!$A:$A,0)),
INDEX('Journey_time-inputs_1'!F:F,MATCH($A273,'Journey_time-inputs_1'!$A:$A,0)))</f>
        <v>83.348455949496497</v>
      </c>
    </row>
    <row r="274" spans="1:5" x14ac:dyDescent="0.35">
      <c r="A274" s="17" t="s">
        <v>840</v>
      </c>
      <c r="B274" s="17" t="s">
        <v>841</v>
      </c>
      <c r="C274" s="33">
        <f>IFERROR(INDEX('Journey_time-new_boundaries_2'!C:C,MATCH($A274,'Journey_time-new_boundaries_2'!$A:$A,0)),
INDEX('Journey_time-inputs_1'!D:D,MATCH($A274,'Journey_time-inputs_1'!$A:$A,0)))</f>
        <v>8.0554667281536396</v>
      </c>
      <c r="D274" s="33">
        <f>IFERROR(INDEX('Journey_time-new_boundaries_2'!D:D,MATCH($A274,'Journey_time-new_boundaries_2'!$A:$A,0)),
INDEX('Journey_time-inputs_1'!E:E,MATCH($A274,'Journey_time-inputs_1'!$A:$A,0)))</f>
        <v>11.3857679613954</v>
      </c>
      <c r="E274" s="33">
        <f>IFERROR(INDEX('Journey_time-new_boundaries_2'!E:E,MATCH($A274,'Journey_time-new_boundaries_2'!$A:$A,0)),
INDEX('Journey_time-inputs_1'!F:F,MATCH($A274,'Journey_time-inputs_1'!$A:$A,0)))</f>
        <v>9.1361890635354204</v>
      </c>
    </row>
    <row r="275" spans="1:5" x14ac:dyDescent="0.35">
      <c r="A275" s="17" t="s">
        <v>842</v>
      </c>
      <c r="B275" s="17" t="s">
        <v>843</v>
      </c>
      <c r="C275" s="33">
        <f>IFERROR(INDEX('Journey_time-new_boundaries_2'!C:C,MATCH($A275,'Journey_time-new_boundaries_2'!$A:$A,0)),
INDEX('Journey_time-inputs_1'!D:D,MATCH($A275,'Journey_time-inputs_1'!$A:$A,0)))</f>
        <v>10.872593643955501</v>
      </c>
      <c r="D275" s="33">
        <f>IFERROR(INDEX('Journey_time-new_boundaries_2'!D:D,MATCH($A275,'Journey_time-new_boundaries_2'!$A:$A,0)),
INDEX('Journey_time-inputs_1'!E:E,MATCH($A275,'Journey_time-inputs_1'!$A:$A,0)))</f>
        <v>20.573019108491501</v>
      </c>
      <c r="E275" s="33">
        <f>IFERROR(INDEX('Journey_time-new_boundaries_2'!E:E,MATCH($A275,'Journey_time-new_boundaries_2'!$A:$A,0)),
INDEX('Journey_time-inputs_1'!F:F,MATCH($A275,'Journey_time-inputs_1'!$A:$A,0)))</f>
        <v>14.9452748853894</v>
      </c>
    </row>
    <row r="276" spans="1:5" x14ac:dyDescent="0.35">
      <c r="A276" s="17" t="s">
        <v>844</v>
      </c>
      <c r="B276" s="17" t="s">
        <v>845</v>
      </c>
      <c r="C276" s="33">
        <f>IFERROR(INDEX('Journey_time-new_boundaries_2'!C:C,MATCH($A276,'Journey_time-new_boundaries_2'!$A:$A,0)),
INDEX('Journey_time-inputs_1'!D:D,MATCH($A276,'Journey_time-inputs_1'!$A:$A,0)))</f>
        <v>16.041496184558699</v>
      </c>
      <c r="D276" s="33">
        <f>IFERROR(INDEX('Journey_time-new_boundaries_2'!D:D,MATCH($A276,'Journey_time-new_boundaries_2'!$A:$A,0)),
INDEX('Journey_time-inputs_1'!E:E,MATCH($A276,'Journey_time-inputs_1'!$A:$A,0)))</f>
        <v>32.189045046515801</v>
      </c>
      <c r="E276" s="33">
        <f>IFERROR(INDEX('Journey_time-new_boundaries_2'!E:E,MATCH($A276,'Journey_time-new_boundaries_2'!$A:$A,0)),
INDEX('Journey_time-inputs_1'!F:F,MATCH($A276,'Journey_time-inputs_1'!$A:$A,0)))</f>
        <v>29.909824422274198</v>
      </c>
    </row>
    <row r="277" spans="1:5" x14ac:dyDescent="0.35">
      <c r="A277" s="17" t="s">
        <v>846</v>
      </c>
      <c r="B277" s="17" t="s">
        <v>847</v>
      </c>
      <c r="C277" s="33">
        <f>IFERROR(INDEX('Journey_time-new_boundaries_2'!C:C,MATCH($A277,'Journey_time-new_boundaries_2'!$A:$A,0)),
INDEX('Journey_time-inputs_1'!D:D,MATCH($A277,'Journey_time-inputs_1'!$A:$A,0)))</f>
        <v>20.307545780962801</v>
      </c>
      <c r="D277" s="33">
        <f>IFERROR(INDEX('Journey_time-new_boundaries_2'!D:D,MATCH($A277,'Journey_time-new_boundaries_2'!$A:$A,0)),
INDEX('Journey_time-inputs_1'!E:E,MATCH($A277,'Journey_time-inputs_1'!$A:$A,0)))</f>
        <v>50.131034265916803</v>
      </c>
      <c r="E277" s="33">
        <f>IFERROR(INDEX('Journey_time-new_boundaries_2'!E:E,MATCH($A277,'Journey_time-new_boundaries_2'!$A:$A,0)),
INDEX('Journey_time-inputs_1'!F:F,MATCH($A277,'Journey_time-inputs_1'!$A:$A,0)))</f>
        <v>45.212552806835298</v>
      </c>
    </row>
    <row r="278" spans="1:5" x14ac:dyDescent="0.35">
      <c r="A278" s="17" t="s">
        <v>850</v>
      </c>
      <c r="B278" s="17" t="s">
        <v>851</v>
      </c>
      <c r="C278" s="33">
        <f>IFERROR(INDEX('Journey_time-new_boundaries_2'!C:C,MATCH($A278,'Journey_time-new_boundaries_2'!$A:$A,0)),
INDEX('Journey_time-inputs_1'!D:D,MATCH($A278,'Journey_time-inputs_1'!$A:$A,0)))</f>
        <v>16.362306083096499</v>
      </c>
      <c r="D278" s="33">
        <f>IFERROR(INDEX('Journey_time-new_boundaries_2'!D:D,MATCH($A278,'Journey_time-new_boundaries_2'!$A:$A,0)),
INDEX('Journey_time-inputs_1'!E:E,MATCH($A278,'Journey_time-inputs_1'!$A:$A,0)))</f>
        <v>36.3335044647134</v>
      </c>
      <c r="E278" s="33">
        <f>IFERROR(INDEX('Journey_time-new_boundaries_2'!E:E,MATCH($A278,'Journey_time-new_boundaries_2'!$A:$A,0)),
INDEX('Journey_time-inputs_1'!F:F,MATCH($A278,'Journey_time-inputs_1'!$A:$A,0)))</f>
        <v>30.276688539177901</v>
      </c>
    </row>
    <row r="279" spans="1:5" x14ac:dyDescent="0.35">
      <c r="A279" s="17" t="s">
        <v>852</v>
      </c>
      <c r="B279" s="17" t="s">
        <v>853</v>
      </c>
      <c r="C279" s="33">
        <f>IFERROR(INDEX('Journey_time-new_boundaries_2'!C:C,MATCH($A279,'Journey_time-new_boundaries_2'!$A:$A,0)),
INDEX('Journey_time-inputs_1'!D:D,MATCH($A279,'Journey_time-inputs_1'!$A:$A,0)))</f>
        <v>12.012335577754</v>
      </c>
      <c r="D279" s="33">
        <f>IFERROR(INDEX('Journey_time-new_boundaries_2'!D:D,MATCH($A279,'Journey_time-new_boundaries_2'!$A:$A,0)),
INDEX('Journey_time-inputs_1'!E:E,MATCH($A279,'Journey_time-inputs_1'!$A:$A,0)))</f>
        <v>24.3973968482792</v>
      </c>
      <c r="E279" s="33">
        <f>IFERROR(INDEX('Journey_time-new_boundaries_2'!E:E,MATCH($A279,'Journey_time-new_boundaries_2'!$A:$A,0)),
INDEX('Journey_time-inputs_1'!F:F,MATCH($A279,'Journey_time-inputs_1'!$A:$A,0)))</f>
        <v>19.7063961618999</v>
      </c>
    </row>
    <row r="280" spans="1:5" x14ac:dyDescent="0.35">
      <c r="A280" s="17" t="s">
        <v>854</v>
      </c>
      <c r="B280" s="17" t="s">
        <v>855</v>
      </c>
      <c r="C280" s="33">
        <f>IFERROR(INDEX('Journey_time-new_boundaries_2'!C:C,MATCH($A280,'Journey_time-new_boundaries_2'!$A:$A,0)),
INDEX('Journey_time-inputs_1'!D:D,MATCH($A280,'Journey_time-inputs_1'!$A:$A,0)))</f>
        <v>11.118588446732</v>
      </c>
      <c r="D280" s="33">
        <f>IFERROR(INDEX('Journey_time-new_boundaries_2'!D:D,MATCH($A280,'Journey_time-new_boundaries_2'!$A:$A,0)),
INDEX('Journey_time-inputs_1'!E:E,MATCH($A280,'Journey_time-inputs_1'!$A:$A,0)))</f>
        <v>22.792414965063099</v>
      </c>
      <c r="E280" s="33">
        <f>IFERROR(INDEX('Journey_time-new_boundaries_2'!E:E,MATCH($A280,'Journey_time-new_boundaries_2'!$A:$A,0)),
INDEX('Journey_time-inputs_1'!F:F,MATCH($A280,'Journey_time-inputs_1'!$A:$A,0)))</f>
        <v>17.026565267717</v>
      </c>
    </row>
    <row r="281" spans="1:5" x14ac:dyDescent="0.35">
      <c r="A281" s="17" t="s">
        <v>856</v>
      </c>
      <c r="B281" s="17" t="s">
        <v>857</v>
      </c>
      <c r="C281" s="33">
        <f>IFERROR(INDEX('Journey_time-new_boundaries_2'!C:C,MATCH($A281,'Journey_time-new_boundaries_2'!$A:$A,0)),
INDEX('Journey_time-inputs_1'!D:D,MATCH($A281,'Journey_time-inputs_1'!$A:$A,0)))</f>
        <v>11.5410646859049</v>
      </c>
      <c r="D281" s="33">
        <f>IFERROR(INDEX('Journey_time-new_boundaries_2'!D:D,MATCH($A281,'Journey_time-new_boundaries_2'!$A:$A,0)),
INDEX('Journey_time-inputs_1'!E:E,MATCH($A281,'Journey_time-inputs_1'!$A:$A,0)))</f>
        <v>22.606062385975001</v>
      </c>
      <c r="E281" s="33">
        <f>IFERROR(INDEX('Journey_time-new_boundaries_2'!E:E,MATCH($A281,'Journey_time-new_boundaries_2'!$A:$A,0)),
INDEX('Journey_time-inputs_1'!F:F,MATCH($A281,'Journey_time-inputs_1'!$A:$A,0)))</f>
        <v>15.8568388190074</v>
      </c>
    </row>
    <row r="282" spans="1:5" x14ac:dyDescent="0.35">
      <c r="A282" s="17" t="s">
        <v>858</v>
      </c>
      <c r="B282" s="17" t="s">
        <v>859</v>
      </c>
      <c r="C282" s="33">
        <f>IFERROR(INDEX('Journey_time-new_boundaries_2'!C:C,MATCH($A282,'Journey_time-new_boundaries_2'!$A:$A,0)),
INDEX('Journey_time-inputs_1'!D:D,MATCH($A282,'Journey_time-inputs_1'!$A:$A,0)))</f>
        <v>13.7911315029699</v>
      </c>
      <c r="D282" s="33">
        <f>IFERROR(INDEX('Journey_time-new_boundaries_2'!D:D,MATCH($A282,'Journey_time-new_boundaries_2'!$A:$A,0)),
INDEX('Journey_time-inputs_1'!E:E,MATCH($A282,'Journey_time-inputs_1'!$A:$A,0)))</f>
        <v>23.3179362826207</v>
      </c>
      <c r="E282" s="33">
        <f>IFERROR(INDEX('Journey_time-new_boundaries_2'!E:E,MATCH($A282,'Journey_time-new_boundaries_2'!$A:$A,0)),
INDEX('Journey_time-inputs_1'!F:F,MATCH($A282,'Journey_time-inputs_1'!$A:$A,0)))</f>
        <v>16.641529660509299</v>
      </c>
    </row>
    <row r="283" spans="1:5" x14ac:dyDescent="0.35">
      <c r="A283" s="17" t="s">
        <v>860</v>
      </c>
      <c r="B283" s="17" t="s">
        <v>861</v>
      </c>
      <c r="C283" s="33">
        <f>IFERROR(INDEX('Journey_time-new_boundaries_2'!C:C,MATCH($A283,'Journey_time-new_boundaries_2'!$A:$A,0)),
INDEX('Journey_time-inputs_1'!D:D,MATCH($A283,'Journey_time-inputs_1'!$A:$A,0)))</f>
        <v>11.473814836201999</v>
      </c>
      <c r="D283" s="33">
        <f>IFERROR(INDEX('Journey_time-new_boundaries_2'!D:D,MATCH($A283,'Journey_time-new_boundaries_2'!$A:$A,0)),
INDEX('Journey_time-inputs_1'!E:E,MATCH($A283,'Journey_time-inputs_1'!$A:$A,0)))</f>
        <v>21.987959358428402</v>
      </c>
      <c r="E283" s="33">
        <f>IFERROR(INDEX('Journey_time-new_boundaries_2'!E:E,MATCH($A283,'Journey_time-new_boundaries_2'!$A:$A,0)),
INDEX('Journey_time-inputs_1'!F:F,MATCH($A283,'Journey_time-inputs_1'!$A:$A,0)))</f>
        <v>17.635442871013499</v>
      </c>
    </row>
    <row r="284" spans="1:5" x14ac:dyDescent="0.35">
      <c r="A284" s="17" t="s">
        <v>862</v>
      </c>
      <c r="B284" s="17" t="s">
        <v>863</v>
      </c>
      <c r="C284" s="33">
        <f>IFERROR(INDEX('Journey_time-new_boundaries_2'!C:C,MATCH($A284,'Journey_time-new_boundaries_2'!$A:$A,0)),
INDEX('Journey_time-inputs_1'!D:D,MATCH($A284,'Journey_time-inputs_1'!$A:$A,0)))</f>
        <v>11.1342260754662</v>
      </c>
      <c r="D284" s="33">
        <f>IFERROR(INDEX('Journey_time-new_boundaries_2'!D:D,MATCH($A284,'Journey_time-new_boundaries_2'!$A:$A,0)),
INDEX('Journey_time-inputs_1'!E:E,MATCH($A284,'Journey_time-inputs_1'!$A:$A,0)))</f>
        <v>24.3209150359611</v>
      </c>
      <c r="E284" s="33">
        <f>IFERROR(INDEX('Journey_time-new_boundaries_2'!E:E,MATCH($A284,'Journey_time-new_boundaries_2'!$A:$A,0)),
INDEX('Journey_time-inputs_1'!F:F,MATCH($A284,'Journey_time-inputs_1'!$A:$A,0)))</f>
        <v>16.911460563437899</v>
      </c>
    </row>
    <row r="285" spans="1:5" x14ac:dyDescent="0.35">
      <c r="A285" s="17" t="s">
        <v>864</v>
      </c>
      <c r="B285" s="17" t="s">
        <v>865</v>
      </c>
      <c r="C285" s="33">
        <f>IFERROR(INDEX('Journey_time-new_boundaries_2'!C:C,MATCH($A285,'Journey_time-new_boundaries_2'!$A:$A,0)),
INDEX('Journey_time-inputs_1'!D:D,MATCH($A285,'Journey_time-inputs_1'!$A:$A,0)))</f>
        <v>9.0121773552069993</v>
      </c>
      <c r="D285" s="33">
        <f>IFERROR(INDEX('Journey_time-new_boundaries_2'!D:D,MATCH($A285,'Journey_time-new_boundaries_2'!$A:$A,0)),
INDEX('Journey_time-inputs_1'!E:E,MATCH($A285,'Journey_time-inputs_1'!$A:$A,0)))</f>
        <v>15.3703450190376</v>
      </c>
      <c r="E285" s="33">
        <f>IFERROR(INDEX('Journey_time-new_boundaries_2'!E:E,MATCH($A285,'Journey_time-new_boundaries_2'!$A:$A,0)),
INDEX('Journey_time-inputs_1'!F:F,MATCH($A285,'Journey_time-inputs_1'!$A:$A,0)))</f>
        <v>10.795239665084599</v>
      </c>
    </row>
    <row r="286" spans="1:5" x14ac:dyDescent="0.35">
      <c r="A286" s="17" t="s">
        <v>866</v>
      </c>
      <c r="B286" s="17" t="s">
        <v>867</v>
      </c>
      <c r="C286" s="33">
        <f>IFERROR(INDEX('Journey_time-new_boundaries_2'!C:C,MATCH($A286,'Journey_time-new_boundaries_2'!$A:$A,0)),
INDEX('Journey_time-inputs_1'!D:D,MATCH($A286,'Journey_time-inputs_1'!$A:$A,0)))</f>
        <v>22.288819780041901</v>
      </c>
      <c r="D286" s="33">
        <f>IFERROR(INDEX('Journey_time-new_boundaries_2'!D:D,MATCH($A286,'Journey_time-new_boundaries_2'!$A:$A,0)),
INDEX('Journey_time-inputs_1'!E:E,MATCH($A286,'Journey_time-inputs_1'!$A:$A,0)))</f>
        <v>44.031505155839099</v>
      </c>
      <c r="E286" s="33">
        <f>IFERROR(INDEX('Journey_time-new_boundaries_2'!E:E,MATCH($A286,'Journey_time-new_boundaries_2'!$A:$A,0)),
INDEX('Journey_time-inputs_1'!F:F,MATCH($A286,'Journey_time-inputs_1'!$A:$A,0)))</f>
        <v>48.2775791634689</v>
      </c>
    </row>
    <row r="287" spans="1:5" x14ac:dyDescent="0.35">
      <c r="A287" s="17" t="s">
        <v>868</v>
      </c>
      <c r="B287" s="17" t="s">
        <v>869</v>
      </c>
      <c r="C287" s="33">
        <f>IFERROR(INDEX('Journey_time-new_boundaries_2'!C:C,MATCH($A287,'Journey_time-new_boundaries_2'!$A:$A,0)),
INDEX('Journey_time-inputs_1'!D:D,MATCH($A287,'Journey_time-inputs_1'!$A:$A,0)))</f>
        <v>31.662763858727001</v>
      </c>
      <c r="D287" s="33">
        <f>IFERROR(INDEX('Journey_time-new_boundaries_2'!D:D,MATCH($A287,'Journey_time-new_boundaries_2'!$A:$A,0)),
INDEX('Journey_time-inputs_1'!E:E,MATCH($A287,'Journey_time-inputs_1'!$A:$A,0)))</f>
        <v>66.919112254772102</v>
      </c>
      <c r="E287" s="33">
        <f>IFERROR(INDEX('Journey_time-new_boundaries_2'!E:E,MATCH($A287,'Journey_time-new_boundaries_2'!$A:$A,0)),
INDEX('Journey_time-inputs_1'!F:F,MATCH($A287,'Journey_time-inputs_1'!$A:$A,0)))</f>
        <v>88.2471091912753</v>
      </c>
    </row>
    <row r="288" spans="1:5" x14ac:dyDescent="0.35">
      <c r="A288" s="17" t="s">
        <v>870</v>
      </c>
      <c r="B288" s="17" t="s">
        <v>871</v>
      </c>
      <c r="C288" s="33">
        <f>IFERROR(INDEX('Journey_time-new_boundaries_2'!C:C,MATCH($A288,'Journey_time-new_boundaries_2'!$A:$A,0)),
INDEX('Journey_time-inputs_1'!D:D,MATCH($A288,'Journey_time-inputs_1'!$A:$A,0)))</f>
        <v>9.5299644696057495</v>
      </c>
      <c r="D288" s="33">
        <f>IFERROR(INDEX('Journey_time-new_boundaries_2'!D:D,MATCH($A288,'Journey_time-new_boundaries_2'!$A:$A,0)),
INDEX('Journey_time-inputs_1'!E:E,MATCH($A288,'Journey_time-inputs_1'!$A:$A,0)))</f>
        <v>17.675163851979999</v>
      </c>
      <c r="E288" s="33">
        <f>IFERROR(INDEX('Journey_time-new_boundaries_2'!E:E,MATCH($A288,'Journey_time-new_boundaries_2'!$A:$A,0)),
INDEX('Journey_time-inputs_1'!F:F,MATCH($A288,'Journey_time-inputs_1'!$A:$A,0)))</f>
        <v>14.2744896190306</v>
      </c>
    </row>
    <row r="289" spans="1:5" x14ac:dyDescent="0.35">
      <c r="A289" s="17" t="s">
        <v>872</v>
      </c>
      <c r="B289" s="17" t="s">
        <v>873</v>
      </c>
      <c r="C289" s="33">
        <f>IFERROR(INDEX('Journey_time-new_boundaries_2'!C:C,MATCH($A289,'Journey_time-new_boundaries_2'!$A:$A,0)),
INDEX('Journey_time-inputs_1'!D:D,MATCH($A289,'Journey_time-inputs_1'!$A:$A,0)))</f>
        <v>13.814017856408499</v>
      </c>
      <c r="D289" s="33">
        <f>IFERROR(INDEX('Journey_time-new_boundaries_2'!D:D,MATCH($A289,'Journey_time-new_boundaries_2'!$A:$A,0)),
INDEX('Journey_time-inputs_1'!E:E,MATCH($A289,'Journey_time-inputs_1'!$A:$A,0)))</f>
        <v>30.859201417266899</v>
      </c>
      <c r="E289" s="33">
        <f>IFERROR(INDEX('Journey_time-new_boundaries_2'!E:E,MATCH($A289,'Journey_time-new_boundaries_2'!$A:$A,0)),
INDEX('Journey_time-inputs_1'!F:F,MATCH($A289,'Journey_time-inputs_1'!$A:$A,0)))</f>
        <v>25.269350419677799</v>
      </c>
    </row>
    <row r="290" spans="1:5" x14ac:dyDescent="0.35">
      <c r="A290" s="17" t="s">
        <v>874</v>
      </c>
      <c r="B290" s="17" t="s">
        <v>875</v>
      </c>
      <c r="C290" s="33">
        <f>IFERROR(INDEX('Journey_time-new_boundaries_2'!C:C,MATCH($A290,'Journey_time-new_boundaries_2'!$A:$A,0)),
INDEX('Journey_time-inputs_1'!D:D,MATCH($A290,'Journey_time-inputs_1'!$A:$A,0)))</f>
        <v>35.0479577291349</v>
      </c>
      <c r="D290" s="33">
        <f>IFERROR(INDEX('Journey_time-new_boundaries_2'!D:D,MATCH($A290,'Journey_time-new_boundaries_2'!$A:$A,0)),
INDEX('Journey_time-inputs_1'!E:E,MATCH($A290,'Journey_time-inputs_1'!$A:$A,0)))</f>
        <v>77.551251642291803</v>
      </c>
      <c r="E290" s="33">
        <f>IFERROR(INDEX('Journey_time-new_boundaries_2'!E:E,MATCH($A290,'Journey_time-new_boundaries_2'!$A:$A,0)),
INDEX('Journey_time-inputs_1'!F:F,MATCH($A290,'Journey_time-inputs_1'!$A:$A,0)))</f>
        <v>93.302783767144106</v>
      </c>
    </row>
    <row r="291" spans="1:5" x14ac:dyDescent="0.35">
      <c r="A291" s="17" t="s">
        <v>878</v>
      </c>
      <c r="B291" s="17" t="s">
        <v>879</v>
      </c>
      <c r="C291" s="33">
        <f>IFERROR(INDEX('Journey_time-new_boundaries_2'!C:C,MATCH($A291,'Journey_time-new_boundaries_2'!$A:$A,0)),
INDEX('Journey_time-inputs_1'!D:D,MATCH($A291,'Journey_time-inputs_1'!$A:$A,0)))</f>
        <v>17.192618705326002</v>
      </c>
      <c r="D291" s="33">
        <f>IFERROR(INDEX('Journey_time-new_boundaries_2'!D:D,MATCH($A291,'Journey_time-new_boundaries_2'!$A:$A,0)),
INDEX('Journey_time-inputs_1'!E:E,MATCH($A291,'Journey_time-inputs_1'!$A:$A,0)))</f>
        <v>33.770195706894398</v>
      </c>
      <c r="E291" s="33">
        <f>IFERROR(INDEX('Journey_time-new_boundaries_2'!E:E,MATCH($A291,'Journey_time-new_boundaries_2'!$A:$A,0)),
INDEX('Journey_time-inputs_1'!F:F,MATCH($A291,'Journey_time-inputs_1'!$A:$A,0)))</f>
        <v>34.5901291438011</v>
      </c>
    </row>
    <row r="292" spans="1:5" x14ac:dyDescent="0.35">
      <c r="A292" s="17" t="s">
        <v>880</v>
      </c>
      <c r="B292" s="17" t="s">
        <v>881</v>
      </c>
      <c r="C292" s="33">
        <f>IFERROR(INDEX('Journey_time-new_boundaries_2'!C:C,MATCH($A292,'Journey_time-new_boundaries_2'!$A:$A,0)),
INDEX('Journey_time-inputs_1'!D:D,MATCH($A292,'Journey_time-inputs_1'!$A:$A,0)))</f>
        <v>27.2882106587059</v>
      </c>
      <c r="D292" s="33">
        <f>IFERROR(INDEX('Journey_time-new_boundaries_2'!D:D,MATCH($A292,'Journey_time-new_boundaries_2'!$A:$A,0)),
INDEX('Journey_time-inputs_1'!E:E,MATCH($A292,'Journey_time-inputs_1'!$A:$A,0)))</f>
        <v>48.707690645707302</v>
      </c>
      <c r="E292" s="33">
        <f>IFERROR(INDEX('Journey_time-new_boundaries_2'!E:E,MATCH($A292,'Journey_time-new_boundaries_2'!$A:$A,0)),
INDEX('Journey_time-inputs_1'!F:F,MATCH($A292,'Journey_time-inputs_1'!$A:$A,0)))</f>
        <v>68.809522218323806</v>
      </c>
    </row>
    <row r="293" spans="1:5" x14ac:dyDescent="0.35">
      <c r="A293" s="17" t="s">
        <v>884</v>
      </c>
      <c r="B293" s="17" t="s">
        <v>885</v>
      </c>
      <c r="C293" s="33">
        <f>IFERROR(INDEX('Journey_time-new_boundaries_2'!C:C,MATCH($A293,'Journey_time-new_boundaries_2'!$A:$A,0)),
INDEX('Journey_time-inputs_1'!D:D,MATCH($A293,'Journey_time-inputs_1'!$A:$A,0)))</f>
        <v>14.517643736547727</v>
      </c>
      <c r="D293" s="33">
        <f>IFERROR(INDEX('Journey_time-new_boundaries_2'!D:D,MATCH($A293,'Journey_time-new_boundaries_2'!$A:$A,0)),
INDEX('Journey_time-inputs_1'!E:E,MATCH($A293,'Journey_time-inputs_1'!$A:$A,0)))</f>
        <v>36.269014253008415</v>
      </c>
      <c r="E293" s="33">
        <f>IFERROR(INDEX('Journey_time-new_boundaries_2'!E:E,MATCH($A293,'Journey_time-new_boundaries_2'!$A:$A,0)),
INDEX('Journey_time-inputs_1'!F:F,MATCH($A293,'Journey_time-inputs_1'!$A:$A,0)))</f>
        <v>27.63637479518956</v>
      </c>
    </row>
    <row r="294" spans="1:5" x14ac:dyDescent="0.35">
      <c r="A294" s="17" t="s">
        <v>886</v>
      </c>
      <c r="B294" s="17" t="s">
        <v>887</v>
      </c>
      <c r="C294" s="33">
        <f>IFERROR(INDEX('Journey_time-new_boundaries_2'!C:C,MATCH($A294,'Journey_time-new_boundaries_2'!$A:$A,0)),
INDEX('Journey_time-inputs_1'!D:D,MATCH($A294,'Journey_time-inputs_1'!$A:$A,0)))</f>
        <v>17.5983006697072</v>
      </c>
      <c r="D294" s="33">
        <f>IFERROR(INDEX('Journey_time-new_boundaries_2'!D:D,MATCH($A294,'Journey_time-new_boundaries_2'!$A:$A,0)),
INDEX('Journey_time-inputs_1'!E:E,MATCH($A294,'Journey_time-inputs_1'!$A:$A,0)))</f>
        <v>35.552364243184797</v>
      </c>
      <c r="E294" s="33">
        <f>IFERROR(INDEX('Journey_time-new_boundaries_2'!E:E,MATCH($A294,'Journey_time-new_boundaries_2'!$A:$A,0)),
INDEX('Journey_time-inputs_1'!F:F,MATCH($A294,'Journey_time-inputs_1'!$A:$A,0)))</f>
        <v>37.546353037266599</v>
      </c>
    </row>
    <row r="295" spans="1:5" x14ac:dyDescent="0.35">
      <c r="A295" s="17" t="s">
        <v>888</v>
      </c>
      <c r="B295" s="17" t="s">
        <v>889</v>
      </c>
      <c r="C295" s="33">
        <f>IFERROR(INDEX('Journey_time-new_boundaries_2'!C:C,MATCH($A295,'Journey_time-new_boundaries_2'!$A:$A,0)),
INDEX('Journey_time-inputs_1'!D:D,MATCH($A295,'Journey_time-inputs_1'!$A:$A,0)))</f>
        <v>23.626066773709212</v>
      </c>
      <c r="D295" s="33">
        <f>IFERROR(INDEX('Journey_time-new_boundaries_2'!D:D,MATCH($A295,'Journey_time-new_boundaries_2'!$A:$A,0)),
INDEX('Journey_time-inputs_1'!E:E,MATCH($A295,'Journey_time-inputs_1'!$A:$A,0)))</f>
        <v>43.723247740969967</v>
      </c>
      <c r="E295" s="33">
        <f>IFERROR(INDEX('Journey_time-new_boundaries_2'!E:E,MATCH($A295,'Journey_time-new_boundaries_2'!$A:$A,0)),
INDEX('Journey_time-inputs_1'!F:F,MATCH($A295,'Journey_time-inputs_1'!$A:$A,0)))</f>
        <v>58.710761187887726</v>
      </c>
    </row>
    <row r="296" spans="1:5" x14ac:dyDescent="0.35">
      <c r="A296" s="17" t="s">
        <v>890</v>
      </c>
      <c r="B296" s="17" t="s">
        <v>891</v>
      </c>
      <c r="C296" s="33">
        <f>IFERROR(INDEX('Journey_time-new_boundaries_2'!C:C,MATCH($A296,'Journey_time-new_boundaries_2'!$A:$A,0)),
INDEX('Journey_time-inputs_1'!D:D,MATCH($A296,'Journey_time-inputs_1'!$A:$A,0)))</f>
        <v>8.0254302420454007</v>
      </c>
      <c r="D296" s="33">
        <f>IFERROR(INDEX('Journey_time-new_boundaries_2'!D:D,MATCH($A296,'Journey_time-new_boundaries_2'!$A:$A,0)),
INDEX('Journey_time-inputs_1'!E:E,MATCH($A296,'Journey_time-inputs_1'!$A:$A,0)))</f>
        <v>9.6599693818958006</v>
      </c>
      <c r="E296" s="33">
        <f>IFERROR(INDEX('Journey_time-new_boundaries_2'!E:E,MATCH($A296,'Journey_time-new_boundaries_2'!$A:$A,0)),
INDEX('Journey_time-inputs_1'!F:F,MATCH($A296,'Journey_time-inputs_1'!$A:$A,0)))</f>
        <v>8.7964300444867405</v>
      </c>
    </row>
    <row r="297" spans="1:5" x14ac:dyDescent="0.35">
      <c r="A297" s="17" t="s">
        <v>892</v>
      </c>
      <c r="B297" s="17" t="s">
        <v>893</v>
      </c>
      <c r="C297" s="33">
        <f>IFERROR(INDEX('Journey_time-new_boundaries_2'!C:C,MATCH($A297,'Journey_time-new_boundaries_2'!$A:$A,0)),
INDEX('Journey_time-inputs_1'!D:D,MATCH($A297,'Journey_time-inputs_1'!$A:$A,0)))</f>
        <v>15.0876247914651</v>
      </c>
      <c r="D297" s="33">
        <f>IFERROR(INDEX('Journey_time-new_boundaries_2'!D:D,MATCH($A297,'Journey_time-new_boundaries_2'!$A:$A,0)),
INDEX('Journey_time-inputs_1'!E:E,MATCH($A297,'Journey_time-inputs_1'!$A:$A,0)))</f>
        <v>30.485265621221899</v>
      </c>
      <c r="E297" s="33">
        <f>IFERROR(INDEX('Journey_time-new_boundaries_2'!E:E,MATCH($A297,'Journey_time-new_boundaries_2'!$A:$A,0)),
INDEX('Journey_time-inputs_1'!F:F,MATCH($A297,'Journey_time-inputs_1'!$A:$A,0)))</f>
        <v>25.064536132355801</v>
      </c>
    </row>
    <row r="298" spans="1:5" x14ac:dyDescent="0.35">
      <c r="A298" s="17" t="s">
        <v>894</v>
      </c>
      <c r="B298" s="17" t="s">
        <v>895</v>
      </c>
      <c r="C298" s="33">
        <f>IFERROR(INDEX('Journey_time-new_boundaries_2'!C:C,MATCH($A298,'Journey_time-new_boundaries_2'!$A:$A,0)),
INDEX('Journey_time-inputs_1'!D:D,MATCH($A298,'Journey_time-inputs_1'!$A:$A,0)))</f>
        <v>18.6232888282414</v>
      </c>
      <c r="D298" s="33">
        <f>IFERROR(INDEX('Journey_time-new_boundaries_2'!D:D,MATCH($A298,'Journey_time-new_boundaries_2'!$A:$A,0)),
INDEX('Journey_time-inputs_1'!E:E,MATCH($A298,'Journey_time-inputs_1'!$A:$A,0)))</f>
        <v>37.473642680475002</v>
      </c>
      <c r="E298" s="33">
        <f>IFERROR(INDEX('Journey_time-new_boundaries_2'!E:E,MATCH($A298,'Journey_time-new_boundaries_2'!$A:$A,0)),
INDEX('Journey_time-inputs_1'!F:F,MATCH($A298,'Journey_time-inputs_1'!$A:$A,0)))</f>
        <v>39.803200722862499</v>
      </c>
    </row>
    <row r="299" spans="1:5" x14ac:dyDescent="0.35">
      <c r="A299" s="17" t="s">
        <v>896</v>
      </c>
      <c r="B299" s="17" t="s">
        <v>897</v>
      </c>
      <c r="C299" s="33">
        <f>IFERROR(INDEX('Journey_time-new_boundaries_2'!C:C,MATCH($A299,'Journey_time-new_boundaries_2'!$A:$A,0)),
INDEX('Journey_time-inputs_1'!D:D,MATCH($A299,'Journey_time-inputs_1'!$A:$A,0)))</f>
        <v>15.271594135059701</v>
      </c>
      <c r="D299" s="33">
        <f>IFERROR(INDEX('Journey_time-new_boundaries_2'!D:D,MATCH($A299,'Journey_time-new_boundaries_2'!$A:$A,0)),
INDEX('Journey_time-inputs_1'!E:E,MATCH($A299,'Journey_time-inputs_1'!$A:$A,0)))</f>
        <v>29.450138213034201</v>
      </c>
      <c r="E299" s="33">
        <f>IFERROR(INDEX('Journey_time-new_boundaries_2'!E:E,MATCH($A299,'Journey_time-new_boundaries_2'!$A:$A,0)),
INDEX('Journey_time-inputs_1'!F:F,MATCH($A299,'Journey_time-inputs_1'!$A:$A,0)))</f>
        <v>27.236955263916201</v>
      </c>
    </row>
    <row r="300" spans="1:5" x14ac:dyDescent="0.35">
      <c r="A300" s="17" t="s">
        <v>898</v>
      </c>
      <c r="B300" s="17" t="s">
        <v>899</v>
      </c>
      <c r="C300" s="33">
        <f>IFERROR(INDEX('Journey_time-new_boundaries_2'!C:C,MATCH($A300,'Journey_time-new_boundaries_2'!$A:$A,0)),
INDEX('Journey_time-inputs_1'!D:D,MATCH($A300,'Journey_time-inputs_1'!$A:$A,0)))</f>
        <v>11.420420015579101</v>
      </c>
      <c r="D300" s="33">
        <f>IFERROR(INDEX('Journey_time-new_boundaries_2'!D:D,MATCH($A300,'Journey_time-new_boundaries_2'!$A:$A,0)),
INDEX('Journey_time-inputs_1'!E:E,MATCH($A300,'Journey_time-inputs_1'!$A:$A,0)))</f>
        <v>22.0299103681843</v>
      </c>
      <c r="E300" s="33">
        <f>IFERROR(INDEX('Journey_time-new_boundaries_2'!E:E,MATCH($A300,'Journey_time-new_boundaries_2'!$A:$A,0)),
INDEX('Journey_time-inputs_1'!F:F,MATCH($A300,'Journey_time-inputs_1'!$A:$A,0)))</f>
        <v>17.145016533290601</v>
      </c>
    </row>
    <row r="301" spans="1:5" x14ac:dyDescent="0.35">
      <c r="A301" s="17" t="s">
        <v>900</v>
      </c>
      <c r="B301" s="17" t="s">
        <v>901</v>
      </c>
      <c r="C301" s="33">
        <f>IFERROR(INDEX('Journey_time-new_boundaries_2'!C:C,MATCH($A301,'Journey_time-new_boundaries_2'!$A:$A,0)),
INDEX('Journey_time-inputs_1'!D:D,MATCH($A301,'Journey_time-inputs_1'!$A:$A,0)))</f>
        <v>11.8759545883035</v>
      </c>
      <c r="D301" s="33">
        <f>IFERROR(INDEX('Journey_time-new_boundaries_2'!D:D,MATCH($A301,'Journey_time-new_boundaries_2'!$A:$A,0)),
INDEX('Journey_time-inputs_1'!E:E,MATCH($A301,'Journey_time-inputs_1'!$A:$A,0)))</f>
        <v>23.942705289864801</v>
      </c>
      <c r="E301" s="33">
        <f>IFERROR(INDEX('Journey_time-new_boundaries_2'!E:E,MATCH($A301,'Journey_time-new_boundaries_2'!$A:$A,0)),
INDEX('Journey_time-inputs_1'!F:F,MATCH($A301,'Journey_time-inputs_1'!$A:$A,0)))</f>
        <v>19.1424830941124</v>
      </c>
    </row>
    <row r="302" spans="1:5" x14ac:dyDescent="0.35">
      <c r="A302" s="17" t="s">
        <v>902</v>
      </c>
      <c r="B302" s="17" t="s">
        <v>903</v>
      </c>
      <c r="C302" s="33">
        <f>IFERROR(INDEX('Journey_time-new_boundaries_2'!C:C,MATCH($A302,'Journey_time-new_boundaries_2'!$A:$A,0)),
INDEX('Journey_time-inputs_1'!D:D,MATCH($A302,'Journey_time-inputs_1'!$A:$A,0)))</f>
        <v>10.9246630121982</v>
      </c>
      <c r="D302" s="33">
        <f>IFERROR(INDEX('Journey_time-new_boundaries_2'!D:D,MATCH($A302,'Journey_time-new_boundaries_2'!$A:$A,0)),
INDEX('Journey_time-inputs_1'!E:E,MATCH($A302,'Journey_time-inputs_1'!$A:$A,0)))</f>
        <v>21.8913739421338</v>
      </c>
      <c r="E302" s="33">
        <f>IFERROR(INDEX('Journey_time-new_boundaries_2'!E:E,MATCH($A302,'Journey_time-new_boundaries_2'!$A:$A,0)),
INDEX('Journey_time-inputs_1'!F:F,MATCH($A302,'Journey_time-inputs_1'!$A:$A,0)))</f>
        <v>16.0349753044847</v>
      </c>
    </row>
    <row r="303" spans="1:5" x14ac:dyDescent="0.35">
      <c r="A303" s="17" t="s">
        <v>904</v>
      </c>
      <c r="B303" s="17" t="s">
        <v>905</v>
      </c>
      <c r="C303" s="33">
        <f>IFERROR(INDEX('Journey_time-new_boundaries_2'!C:C,MATCH($A303,'Journey_time-new_boundaries_2'!$A:$A,0)),
INDEX('Journey_time-inputs_1'!D:D,MATCH($A303,'Journey_time-inputs_1'!$A:$A,0)))</f>
        <v>11.3581330111212</v>
      </c>
      <c r="D303" s="33">
        <f>IFERROR(INDEX('Journey_time-new_boundaries_2'!D:D,MATCH($A303,'Journey_time-new_boundaries_2'!$A:$A,0)),
INDEX('Journey_time-inputs_1'!E:E,MATCH($A303,'Journey_time-inputs_1'!$A:$A,0)))</f>
        <v>23.5266132807978</v>
      </c>
      <c r="E303" s="33">
        <f>IFERROR(INDEX('Journey_time-new_boundaries_2'!E:E,MATCH($A303,'Journey_time-new_boundaries_2'!$A:$A,0)),
INDEX('Journey_time-inputs_1'!F:F,MATCH($A303,'Journey_time-inputs_1'!$A:$A,0)))</f>
        <v>17.253802787709301</v>
      </c>
    </row>
    <row r="304" spans="1:5" x14ac:dyDescent="0.35">
      <c r="A304" s="17" t="s">
        <v>906</v>
      </c>
      <c r="B304" s="17" t="s">
        <v>907</v>
      </c>
      <c r="C304" s="33">
        <f>IFERROR(INDEX('Journey_time-new_boundaries_2'!C:C,MATCH($A304,'Journey_time-new_boundaries_2'!$A:$A,0)),
INDEX('Journey_time-inputs_1'!D:D,MATCH($A304,'Journey_time-inputs_1'!$A:$A,0)))</f>
        <v>12.1930953554506</v>
      </c>
      <c r="D304" s="33">
        <f>IFERROR(INDEX('Journey_time-new_boundaries_2'!D:D,MATCH($A304,'Journey_time-new_boundaries_2'!$A:$A,0)),
INDEX('Journey_time-inputs_1'!E:E,MATCH($A304,'Journey_time-inputs_1'!$A:$A,0)))</f>
        <v>24.122182584371501</v>
      </c>
      <c r="E304" s="33">
        <f>IFERROR(INDEX('Journey_time-new_boundaries_2'!E:E,MATCH($A304,'Journey_time-new_boundaries_2'!$A:$A,0)),
INDEX('Journey_time-inputs_1'!F:F,MATCH($A304,'Journey_time-inputs_1'!$A:$A,0)))</f>
        <v>16.976898544066099</v>
      </c>
    </row>
    <row r="305" spans="1:5" x14ac:dyDescent="0.35">
      <c r="A305" s="17" t="s">
        <v>908</v>
      </c>
      <c r="B305" s="17" t="s">
        <v>909</v>
      </c>
      <c r="C305" s="33">
        <f>IFERROR(INDEX('Journey_time-new_boundaries_2'!C:C,MATCH($A305,'Journey_time-new_boundaries_2'!$A:$A,0)),
INDEX('Journey_time-inputs_1'!D:D,MATCH($A305,'Journey_time-inputs_1'!$A:$A,0)))</f>
        <v>11.0591470670507</v>
      </c>
      <c r="D305" s="33">
        <f>IFERROR(INDEX('Journey_time-new_boundaries_2'!D:D,MATCH($A305,'Journey_time-new_boundaries_2'!$A:$A,0)),
INDEX('Journey_time-inputs_1'!E:E,MATCH($A305,'Journey_time-inputs_1'!$A:$A,0)))</f>
        <v>17.229108506711299</v>
      </c>
      <c r="E305" s="33">
        <f>IFERROR(INDEX('Journey_time-new_boundaries_2'!E:E,MATCH($A305,'Journey_time-new_boundaries_2'!$A:$A,0)),
INDEX('Journey_time-inputs_1'!F:F,MATCH($A305,'Journey_time-inputs_1'!$A:$A,0)))</f>
        <v>14.060870260620099</v>
      </c>
    </row>
    <row r="306" spans="1:5" x14ac:dyDescent="0.35">
      <c r="A306" s="17" t="s">
        <v>910</v>
      </c>
      <c r="B306" s="17" t="s">
        <v>911</v>
      </c>
      <c r="C306" s="33">
        <f>IFERROR(INDEX('Journey_time-new_boundaries_2'!C:C,MATCH($A306,'Journey_time-new_boundaries_2'!$A:$A,0)),
INDEX('Journey_time-inputs_1'!D:D,MATCH($A306,'Journey_time-inputs_1'!$A:$A,0)))</f>
        <v>11.45952255668</v>
      </c>
      <c r="D306" s="33">
        <f>IFERROR(INDEX('Journey_time-new_boundaries_2'!D:D,MATCH($A306,'Journey_time-new_boundaries_2'!$A:$A,0)),
INDEX('Journey_time-inputs_1'!E:E,MATCH($A306,'Journey_time-inputs_1'!$A:$A,0)))</f>
        <v>24.310076397066702</v>
      </c>
      <c r="E306" s="33">
        <f>IFERROR(INDEX('Journey_time-new_boundaries_2'!E:E,MATCH($A306,'Journey_time-new_boundaries_2'!$A:$A,0)),
INDEX('Journey_time-inputs_1'!F:F,MATCH($A306,'Journey_time-inputs_1'!$A:$A,0)))</f>
        <v>16.862060677774199</v>
      </c>
    </row>
    <row r="307" spans="1:5" x14ac:dyDescent="0.35">
      <c r="A307" s="17" t="s">
        <v>914</v>
      </c>
      <c r="B307" s="17" t="s">
        <v>915</v>
      </c>
      <c r="C307" s="33">
        <f>IFERROR(INDEX('Journey_time-new_boundaries_2'!C:C,MATCH($A307,'Journey_time-new_boundaries_2'!$A:$A,0)),
INDEX('Journey_time-inputs_1'!D:D,MATCH($A307,'Journey_time-inputs_1'!$A:$A,0)))</f>
        <v>22.510415524616</v>
      </c>
      <c r="D307" s="33">
        <f>IFERROR(INDEX('Journey_time-new_boundaries_2'!D:D,MATCH($A307,'Journey_time-new_boundaries_2'!$A:$A,0)),
INDEX('Journey_time-inputs_1'!E:E,MATCH($A307,'Journey_time-inputs_1'!$A:$A,0)))</f>
        <v>47.126406864263302</v>
      </c>
      <c r="E307" s="33">
        <f>IFERROR(INDEX('Journey_time-new_boundaries_2'!E:E,MATCH($A307,'Journey_time-new_boundaries_2'!$A:$A,0)),
INDEX('Journey_time-inputs_1'!F:F,MATCH($A307,'Journey_time-inputs_1'!$A:$A,0)))</f>
        <v>55.337363463734803</v>
      </c>
    </row>
    <row r="308" spans="1:5" x14ac:dyDescent="0.35">
      <c r="A308" s="17" t="s">
        <v>916</v>
      </c>
      <c r="B308" s="17" t="s">
        <v>917</v>
      </c>
      <c r="C308" s="33">
        <f>IFERROR(INDEX('Journey_time-new_boundaries_2'!C:C,MATCH($A308,'Journey_time-new_boundaries_2'!$A:$A,0)),
INDEX('Journey_time-inputs_1'!D:D,MATCH($A308,'Journey_time-inputs_1'!$A:$A,0)))</f>
        <v>21.0969801492773</v>
      </c>
      <c r="D308" s="33">
        <f>IFERROR(INDEX('Journey_time-new_boundaries_2'!D:D,MATCH($A308,'Journey_time-new_boundaries_2'!$A:$A,0)),
INDEX('Journey_time-inputs_1'!E:E,MATCH($A308,'Journey_time-inputs_1'!$A:$A,0)))</f>
        <v>45.750869757182102</v>
      </c>
      <c r="E308" s="33">
        <f>IFERROR(INDEX('Journey_time-new_boundaries_2'!E:E,MATCH($A308,'Journey_time-new_boundaries_2'!$A:$A,0)),
INDEX('Journey_time-inputs_1'!F:F,MATCH($A308,'Journey_time-inputs_1'!$A:$A,0)))</f>
        <v>40.374002342996597</v>
      </c>
    </row>
    <row r="309" spans="1:5" x14ac:dyDescent="0.35">
      <c r="A309" s="17" t="s">
        <v>918</v>
      </c>
      <c r="B309" s="17" t="s">
        <v>919</v>
      </c>
      <c r="C309" s="33">
        <f>IFERROR(INDEX('Journey_time-new_boundaries_2'!C:C,MATCH($A309,'Journey_time-new_boundaries_2'!$A:$A,0)),
INDEX('Journey_time-inputs_1'!D:D,MATCH($A309,'Journey_time-inputs_1'!$A:$A,0)))</f>
        <v>12.3295246155205</v>
      </c>
      <c r="D309" s="33">
        <f>IFERROR(INDEX('Journey_time-new_boundaries_2'!D:D,MATCH($A309,'Journey_time-new_boundaries_2'!$A:$A,0)),
INDEX('Journey_time-inputs_1'!E:E,MATCH($A309,'Journey_time-inputs_1'!$A:$A,0)))</f>
        <v>25.580403704898998</v>
      </c>
      <c r="E309" s="33">
        <f>IFERROR(INDEX('Journey_time-new_boundaries_2'!E:E,MATCH($A309,'Journey_time-new_boundaries_2'!$A:$A,0)),
INDEX('Journey_time-inputs_1'!F:F,MATCH($A309,'Journey_time-inputs_1'!$A:$A,0)))</f>
        <v>20.705371591570199</v>
      </c>
    </row>
    <row r="310" spans="1:5" x14ac:dyDescent="0.35">
      <c r="A310" s="17" t="s">
        <v>920</v>
      </c>
      <c r="B310" s="17" t="s">
        <v>921</v>
      </c>
      <c r="C310" s="33">
        <f>IFERROR(INDEX('Journey_time-new_boundaries_2'!C:C,MATCH($A310,'Journey_time-new_boundaries_2'!$A:$A,0)),
INDEX('Journey_time-inputs_1'!D:D,MATCH($A310,'Journey_time-inputs_1'!$A:$A,0)))</f>
        <v>10.146395463643399</v>
      </c>
      <c r="D310" s="33">
        <f>IFERROR(INDEX('Journey_time-new_boundaries_2'!D:D,MATCH($A310,'Journey_time-new_boundaries_2'!$A:$A,0)),
INDEX('Journey_time-inputs_1'!E:E,MATCH($A310,'Journey_time-inputs_1'!$A:$A,0)))</f>
        <v>17.676441941675201</v>
      </c>
      <c r="E310" s="33">
        <f>IFERROR(INDEX('Journey_time-new_boundaries_2'!E:E,MATCH($A310,'Journey_time-new_boundaries_2'!$A:$A,0)),
INDEX('Journey_time-inputs_1'!F:F,MATCH($A310,'Journey_time-inputs_1'!$A:$A,0)))</f>
        <v>14.495890411966</v>
      </c>
    </row>
  </sheetData>
  <sheetProtection algorithmName="SHA-512" hashValue="EmVuymdzO+2x3//NIIpiY0f2AYx6PHZHdf2j25irZbLTn4fBsXqqZ+kA5x6IaiqsHcIIZvON09bUelJS9GTN6w==" saltValue="5rponDcyzewdMsL1h1SoKQ==" spinCount="100000" sheet="1" objects="1" scenarios="1"/>
  <autoFilter ref="A1:E1" xr:uid="{DEDC0B7D-EB73-41ED-B5D0-D33C3BC154FD}"/>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8674-6E15-43EC-8832-0A8BCF0FADE7}">
  <sheetPr codeName="Sheet39">
    <tabColor theme="9" tint="0.79998168889431442"/>
  </sheetPr>
  <dimension ref="A1:K6"/>
  <sheetViews>
    <sheetView zoomScale="75" zoomScaleNormal="75" workbookViewId="0">
      <selection activeCell="O33" sqref="O33"/>
    </sheetView>
  </sheetViews>
  <sheetFormatPr defaultColWidth="8.7265625" defaultRowHeight="14.5" x14ac:dyDescent="0.35"/>
  <cols>
    <col min="1" max="1" width="18" style="4" bestFit="1" customWidth="1"/>
    <col min="2" max="2" width="4.1796875" style="4" customWidth="1"/>
    <col min="3" max="3" width="10.453125" style="4" bestFit="1" customWidth="1"/>
    <col min="4" max="4" width="6.81640625" style="4" bestFit="1" customWidth="1"/>
    <col min="5" max="5" width="10.453125" style="4" bestFit="1" customWidth="1"/>
    <col min="6" max="6" width="11.26953125" style="4" bestFit="1" customWidth="1"/>
    <col min="7" max="7" width="9.81640625" style="4" bestFit="1" customWidth="1"/>
    <col min="8" max="8" width="6.453125" style="4" bestFit="1" customWidth="1"/>
    <col min="9" max="9" width="5.26953125" style="4" bestFit="1" customWidth="1"/>
    <col min="10" max="10" width="13.1796875" style="4" bestFit="1" customWidth="1"/>
    <col min="11" max="16384" width="8.7265625" style="4"/>
  </cols>
  <sheetData>
    <row r="1" spans="1:11" ht="14.15" customHeight="1" x14ac:dyDescent="0.35">
      <c r="A1" s="2" t="s">
        <v>1062</v>
      </c>
      <c r="B1" s="27" t="s">
        <v>1063</v>
      </c>
      <c r="C1" s="27" t="s">
        <v>1064</v>
      </c>
      <c r="D1" s="27" t="s">
        <v>1065</v>
      </c>
      <c r="E1" s="27" t="s">
        <v>1066</v>
      </c>
      <c r="F1" s="27" t="s">
        <v>1067</v>
      </c>
      <c r="G1" s="27" t="s">
        <v>1068</v>
      </c>
      <c r="H1" s="27" t="s">
        <v>1069</v>
      </c>
      <c r="I1" s="27" t="s">
        <v>1070</v>
      </c>
      <c r="J1" s="27" t="s">
        <v>1071</v>
      </c>
    </row>
    <row r="2" spans="1:11" x14ac:dyDescent="0.35">
      <c r="A2" s="19" t="s">
        <v>1072</v>
      </c>
      <c r="B2" s="34">
        <v>67</v>
      </c>
      <c r="C2" s="34">
        <v>1</v>
      </c>
      <c r="D2" s="34">
        <v>3</v>
      </c>
      <c r="E2" s="34">
        <v>7</v>
      </c>
      <c r="F2" s="34">
        <v>7</v>
      </c>
      <c r="G2" s="34">
        <v>5</v>
      </c>
      <c r="H2" s="34">
        <v>12</v>
      </c>
      <c r="I2" s="34">
        <v>9</v>
      </c>
      <c r="J2" s="34">
        <v>1</v>
      </c>
      <c r="K2" s="107"/>
    </row>
    <row r="4" spans="1:11" x14ac:dyDescent="0.35">
      <c r="A4" s="4" t="s">
        <v>190</v>
      </c>
    </row>
    <row r="5" spans="1:11" x14ac:dyDescent="0.35">
      <c r="A5" s="24">
        <v>1</v>
      </c>
      <c r="B5" s="24" t="s">
        <v>1073</v>
      </c>
    </row>
    <row r="6" spans="1:11" x14ac:dyDescent="0.35">
      <c r="A6" s="24">
        <v>2</v>
      </c>
      <c r="B6" s="24" t="s">
        <v>1074</v>
      </c>
    </row>
  </sheetData>
  <sheetProtection algorithmName="SHA-512" hashValue="d+NCqAErzdzUKRb2tnu8xJto7NW487n/yfwDU3krJvCLeUCsKBhAHPmxGl5c6bkTSSHZsIxWtlrlsFSUovPpfw==" saltValue="0kFOstwYxje/2o1oRb1YU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BBA62-370B-4E79-A037-0B118AC5C9D8}">
  <sheetPr codeName="Sheet40">
    <tabColor theme="9" tint="0.79998168889431442"/>
  </sheetPr>
  <dimension ref="A1:C7"/>
  <sheetViews>
    <sheetView zoomScale="75" zoomScaleNormal="75" workbookViewId="0">
      <selection activeCell="O33" sqref="O33"/>
    </sheetView>
  </sheetViews>
  <sheetFormatPr defaultColWidth="8.7265625" defaultRowHeight="14.5" x14ac:dyDescent="0.35"/>
  <cols>
    <col min="1" max="1" width="14.453125" style="4" bestFit="1" customWidth="1"/>
    <col min="2" max="2" width="68.7265625" style="4" customWidth="1"/>
    <col min="3" max="3" width="94.7265625" style="4" customWidth="1"/>
    <col min="4" max="16384" width="8.7265625" style="4"/>
  </cols>
  <sheetData>
    <row r="1" spans="1:3" ht="14.15" customHeight="1" x14ac:dyDescent="0.35">
      <c r="A1" s="3" t="s">
        <v>1075</v>
      </c>
      <c r="B1" s="3" t="s">
        <v>1076</v>
      </c>
      <c r="C1" s="3" t="s">
        <v>1077</v>
      </c>
    </row>
    <row r="2" spans="1:3" x14ac:dyDescent="0.35">
      <c r="A2" s="17" t="s">
        <v>1063</v>
      </c>
      <c r="B2" s="98">
        <f>'Journey_time-weights_data'!B2/100</f>
        <v>0.67</v>
      </c>
      <c r="C2" s="99">
        <f>B2/SUM($B$2:$B$4)</f>
        <v>0.7528089887640449</v>
      </c>
    </row>
    <row r="3" spans="1:3" x14ac:dyDescent="0.35">
      <c r="A3" s="17" t="s">
        <v>1078</v>
      </c>
      <c r="B3" s="98">
        <f>('Journey_time-weights_data'!E2+'Journey_time-weights_data'!H2)/100</f>
        <v>0.19</v>
      </c>
      <c r="C3" s="99">
        <f>B3/SUM($B$2:$B$4)</f>
        <v>0.2134831460674157</v>
      </c>
    </row>
    <row r="4" spans="1:3" x14ac:dyDescent="0.35">
      <c r="A4" s="17" t="s">
        <v>1065</v>
      </c>
      <c r="B4" s="98">
        <f>'Journey_time-weights_data'!D2/100</f>
        <v>0.03</v>
      </c>
      <c r="C4" s="99">
        <f>B4/SUM($B$2:$B$4)</f>
        <v>3.3707865168539318E-2</v>
      </c>
    </row>
    <row r="6" spans="1:3" x14ac:dyDescent="0.35">
      <c r="A6" s="4" t="s">
        <v>149</v>
      </c>
    </row>
    <row r="7" spans="1:3" x14ac:dyDescent="0.35">
      <c r="A7" s="24">
        <v>1</v>
      </c>
      <c r="B7" s="24" t="s">
        <v>1079</v>
      </c>
    </row>
  </sheetData>
  <sheetProtection algorithmName="SHA-512" hashValue="Ekk0PA7Z/c8V+MTh3sORh/+uOfcHekv82btlulMQQeHyiRsv9/v4HBzaMpN4oBxRzcN7fEDZqWbEdd7eQpAozQ==" saltValue="znevqGCT5uZIX54TfcieQ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20B5-77EA-4AD2-B481-BC2D53D3B522}">
  <sheetPr codeName="Sheet41">
    <tabColor theme="9" tint="0.79998168889431442"/>
  </sheetPr>
  <dimension ref="A1:G16705"/>
  <sheetViews>
    <sheetView showGridLines="0" zoomScale="75" zoomScaleNormal="75" workbookViewId="0">
      <selection activeCell="O33" sqref="O33"/>
    </sheetView>
  </sheetViews>
  <sheetFormatPr defaultRowHeight="14.5" x14ac:dyDescent="0.35"/>
  <cols>
    <col min="1" max="1" width="10.54296875" bestFit="1" customWidth="1"/>
    <col min="2" max="2" width="26.453125" bestFit="1" customWidth="1"/>
    <col min="3" max="3" width="19.81640625" bestFit="1" customWidth="1"/>
    <col min="4" max="4" width="23.453125" bestFit="1" customWidth="1"/>
    <col min="5" max="5" width="23.453125" customWidth="1"/>
    <col min="6" max="6" width="15.453125" bestFit="1" customWidth="1"/>
    <col min="7" max="7" width="15.453125" customWidth="1"/>
  </cols>
  <sheetData>
    <row r="1" spans="1:7" x14ac:dyDescent="0.35">
      <c r="A1" s="71" t="s">
        <v>1080</v>
      </c>
      <c r="B1" s="71" t="s">
        <v>1081</v>
      </c>
      <c r="C1" s="71" t="s">
        <v>1082</v>
      </c>
      <c r="D1" s="71" t="s">
        <v>1083</v>
      </c>
      <c r="E1" s="71" t="s">
        <v>1084</v>
      </c>
      <c r="F1" s="71" t="s">
        <v>1085</v>
      </c>
      <c r="G1" s="71" t="s">
        <v>1086</v>
      </c>
    </row>
    <row r="2" spans="1:7" x14ac:dyDescent="0.35">
      <c r="A2" s="72" t="s">
        <v>199</v>
      </c>
      <c r="B2" s="72" t="s">
        <v>200</v>
      </c>
      <c r="C2" s="72" t="s">
        <v>1087</v>
      </c>
      <c r="D2" s="72" t="s">
        <v>1088</v>
      </c>
      <c r="E2" s="72">
        <v>474</v>
      </c>
      <c r="F2" s="105">
        <v>25</v>
      </c>
      <c r="G2" s="108">
        <f>DATE(LEFT(D2,4),RIGHT(LEFT(D2,7),2),1)</f>
        <v>44378</v>
      </c>
    </row>
    <row r="3" spans="1:7" x14ac:dyDescent="0.35">
      <c r="A3" s="72" t="s">
        <v>199</v>
      </c>
      <c r="B3" s="72" t="s">
        <v>200</v>
      </c>
      <c r="C3" s="72" t="s">
        <v>1087</v>
      </c>
      <c r="D3" s="72" t="s">
        <v>1089</v>
      </c>
      <c r="E3" s="72">
        <v>473</v>
      </c>
      <c r="F3" s="105">
        <v>21</v>
      </c>
      <c r="G3" s="108">
        <f>DATE(LEFT(D3,4),RIGHT(LEFT(D3,7),2),1)</f>
        <v>44287</v>
      </c>
    </row>
    <row r="4" spans="1:7" x14ac:dyDescent="0.35">
      <c r="A4" s="72" t="s">
        <v>199</v>
      </c>
      <c r="B4" s="72" t="s">
        <v>200</v>
      </c>
      <c r="C4" s="72" t="s">
        <v>1087</v>
      </c>
      <c r="D4" s="72" t="s">
        <v>1090</v>
      </c>
      <c r="E4" s="72">
        <v>476</v>
      </c>
      <c r="F4" s="105">
        <v>20</v>
      </c>
      <c r="G4" s="108">
        <f t="shared" ref="G4:G67" si="0">DATE(LEFT(D4,4),RIGHT(LEFT(D4,7),2),1)</f>
        <v>44197</v>
      </c>
    </row>
    <row r="5" spans="1:7" x14ac:dyDescent="0.35">
      <c r="A5" s="72" t="s">
        <v>199</v>
      </c>
      <c r="B5" s="72" t="s">
        <v>200</v>
      </c>
      <c r="C5" s="72" t="s">
        <v>1087</v>
      </c>
      <c r="D5" s="72" t="s">
        <v>1091</v>
      </c>
      <c r="E5" s="72">
        <v>475</v>
      </c>
      <c r="F5" s="105">
        <v>21</v>
      </c>
      <c r="G5" s="108">
        <f t="shared" si="0"/>
        <v>44105</v>
      </c>
    </row>
    <row r="6" spans="1:7" x14ac:dyDescent="0.35">
      <c r="A6" s="72" t="s">
        <v>199</v>
      </c>
      <c r="B6" s="72" t="s">
        <v>200</v>
      </c>
      <c r="C6" s="72" t="s">
        <v>1087</v>
      </c>
      <c r="D6" s="72" t="s">
        <v>1092</v>
      </c>
      <c r="E6" s="72">
        <v>472</v>
      </c>
      <c r="F6" s="105">
        <v>17</v>
      </c>
      <c r="G6" s="108">
        <f t="shared" si="0"/>
        <v>44013</v>
      </c>
    </row>
    <row r="7" spans="1:7" x14ac:dyDescent="0.35">
      <c r="A7" s="72" t="s">
        <v>199</v>
      </c>
      <c r="B7" s="72" t="s">
        <v>200</v>
      </c>
      <c r="C7" s="72" t="s">
        <v>1087</v>
      </c>
      <c r="D7" s="72" t="s">
        <v>1093</v>
      </c>
      <c r="E7" s="72">
        <v>471</v>
      </c>
      <c r="F7" s="105">
        <v>17</v>
      </c>
      <c r="G7" s="108">
        <f t="shared" si="0"/>
        <v>43922</v>
      </c>
    </row>
    <row r="8" spans="1:7" x14ac:dyDescent="0.35">
      <c r="A8" s="72" t="s">
        <v>199</v>
      </c>
      <c r="B8" s="72" t="s">
        <v>200</v>
      </c>
      <c r="C8" s="72" t="s">
        <v>1087</v>
      </c>
      <c r="D8" s="72" t="s">
        <v>1094</v>
      </c>
      <c r="E8" s="72">
        <v>450</v>
      </c>
      <c r="F8" s="105">
        <v>19</v>
      </c>
      <c r="G8" s="108">
        <f t="shared" si="0"/>
        <v>43831</v>
      </c>
    </row>
    <row r="9" spans="1:7" x14ac:dyDescent="0.35">
      <c r="A9" s="72" t="s">
        <v>199</v>
      </c>
      <c r="B9" s="72" t="s">
        <v>200</v>
      </c>
      <c r="C9" s="72" t="s">
        <v>1087</v>
      </c>
      <c r="D9" s="72" t="s">
        <v>1095</v>
      </c>
      <c r="E9" s="72">
        <v>450</v>
      </c>
      <c r="F9" s="105">
        <v>18</v>
      </c>
      <c r="G9" s="108">
        <f t="shared" si="0"/>
        <v>43739</v>
      </c>
    </row>
    <row r="10" spans="1:7" x14ac:dyDescent="0.35">
      <c r="A10" s="72" t="s">
        <v>199</v>
      </c>
      <c r="B10" s="72" t="s">
        <v>200</v>
      </c>
      <c r="C10" s="72" t="s">
        <v>1087</v>
      </c>
      <c r="D10" s="72" t="s">
        <v>1096</v>
      </c>
      <c r="E10" s="72">
        <v>450</v>
      </c>
      <c r="F10" s="105">
        <v>16</v>
      </c>
      <c r="G10" s="108">
        <f t="shared" si="0"/>
        <v>43647</v>
      </c>
    </row>
    <row r="11" spans="1:7" x14ac:dyDescent="0.35">
      <c r="A11" s="72" t="s">
        <v>199</v>
      </c>
      <c r="B11" s="72" t="s">
        <v>200</v>
      </c>
      <c r="C11" s="72" t="s">
        <v>1087</v>
      </c>
      <c r="D11" s="72" t="s">
        <v>1097</v>
      </c>
      <c r="E11" s="72">
        <v>445</v>
      </c>
      <c r="F11" s="105">
        <v>14</v>
      </c>
      <c r="G11" s="108">
        <f t="shared" si="0"/>
        <v>43556</v>
      </c>
    </row>
    <row r="12" spans="1:7" x14ac:dyDescent="0.35">
      <c r="A12" s="72" t="s">
        <v>199</v>
      </c>
      <c r="B12" s="72" t="s">
        <v>200</v>
      </c>
      <c r="C12" s="72" t="s">
        <v>1087</v>
      </c>
      <c r="D12" s="72" t="s">
        <v>1098</v>
      </c>
      <c r="E12" s="72">
        <v>440</v>
      </c>
      <c r="F12" s="105">
        <v>15</v>
      </c>
      <c r="G12" s="108">
        <f t="shared" si="0"/>
        <v>43466</v>
      </c>
    </row>
    <row r="13" spans="1:7" x14ac:dyDescent="0.35">
      <c r="A13" s="72" t="s">
        <v>199</v>
      </c>
      <c r="B13" s="72" t="s">
        <v>200</v>
      </c>
      <c r="C13" s="72" t="s">
        <v>1087</v>
      </c>
      <c r="D13" s="72" t="s">
        <v>1099</v>
      </c>
      <c r="E13" s="72">
        <v>465</v>
      </c>
      <c r="F13" s="105">
        <v>16</v>
      </c>
      <c r="G13" s="108">
        <f t="shared" si="0"/>
        <v>43374</v>
      </c>
    </row>
    <row r="14" spans="1:7" x14ac:dyDescent="0.35">
      <c r="A14" s="72" t="s">
        <v>199</v>
      </c>
      <c r="B14" s="72" t="s">
        <v>200</v>
      </c>
      <c r="C14" s="72" t="s">
        <v>1100</v>
      </c>
      <c r="D14" s="72" t="s">
        <v>1088</v>
      </c>
      <c r="E14" s="72">
        <v>347</v>
      </c>
      <c r="F14" s="105">
        <v>40</v>
      </c>
      <c r="G14" s="108">
        <f t="shared" si="0"/>
        <v>44378</v>
      </c>
    </row>
    <row r="15" spans="1:7" x14ac:dyDescent="0.35">
      <c r="A15" s="72" t="s">
        <v>199</v>
      </c>
      <c r="B15" s="72" t="s">
        <v>200</v>
      </c>
      <c r="C15" s="72" t="s">
        <v>1100</v>
      </c>
      <c r="D15" s="72" t="s">
        <v>1089</v>
      </c>
      <c r="E15" s="72">
        <v>346</v>
      </c>
      <c r="F15" s="105">
        <v>37</v>
      </c>
      <c r="G15" s="108">
        <f t="shared" si="0"/>
        <v>44287</v>
      </c>
    </row>
    <row r="16" spans="1:7" x14ac:dyDescent="0.35">
      <c r="A16" s="72" t="s">
        <v>199</v>
      </c>
      <c r="B16" s="72" t="s">
        <v>200</v>
      </c>
      <c r="C16" s="72" t="s">
        <v>1100</v>
      </c>
      <c r="D16" s="72" t="s">
        <v>1090</v>
      </c>
      <c r="E16" s="72">
        <v>347</v>
      </c>
      <c r="F16" s="105">
        <v>33</v>
      </c>
      <c r="G16" s="108">
        <f t="shared" si="0"/>
        <v>44197</v>
      </c>
    </row>
    <row r="17" spans="1:7" x14ac:dyDescent="0.35">
      <c r="A17" s="72" t="s">
        <v>199</v>
      </c>
      <c r="B17" s="72" t="s">
        <v>200</v>
      </c>
      <c r="C17" s="72" t="s">
        <v>1100</v>
      </c>
      <c r="D17" s="72" t="s">
        <v>1091</v>
      </c>
      <c r="E17" s="72">
        <v>358</v>
      </c>
      <c r="F17" s="105">
        <v>37</v>
      </c>
      <c r="G17" s="108">
        <f t="shared" si="0"/>
        <v>44105</v>
      </c>
    </row>
    <row r="18" spans="1:7" x14ac:dyDescent="0.35">
      <c r="A18" s="72" t="s">
        <v>199</v>
      </c>
      <c r="B18" s="72" t="s">
        <v>200</v>
      </c>
      <c r="C18" s="72" t="s">
        <v>1100</v>
      </c>
      <c r="D18" s="72" t="s">
        <v>1092</v>
      </c>
      <c r="E18" s="72">
        <v>357</v>
      </c>
      <c r="F18" s="105">
        <v>32</v>
      </c>
      <c r="G18" s="108">
        <f t="shared" si="0"/>
        <v>44013</v>
      </c>
    </row>
    <row r="19" spans="1:7" x14ac:dyDescent="0.35">
      <c r="A19" s="72" t="s">
        <v>199</v>
      </c>
      <c r="B19" s="72" t="s">
        <v>200</v>
      </c>
      <c r="C19" s="72" t="s">
        <v>1100</v>
      </c>
      <c r="D19" s="72" t="s">
        <v>1093</v>
      </c>
      <c r="E19" s="72">
        <v>338</v>
      </c>
      <c r="F19" s="105">
        <v>35</v>
      </c>
      <c r="G19" s="108">
        <f t="shared" si="0"/>
        <v>43922</v>
      </c>
    </row>
    <row r="20" spans="1:7" x14ac:dyDescent="0.35">
      <c r="A20" s="72" t="s">
        <v>199</v>
      </c>
      <c r="B20" s="72" t="s">
        <v>200</v>
      </c>
      <c r="C20" s="72" t="s">
        <v>1100</v>
      </c>
      <c r="D20" s="72" t="s">
        <v>1094</v>
      </c>
      <c r="E20" s="72">
        <v>342</v>
      </c>
      <c r="F20" s="105">
        <v>41</v>
      </c>
      <c r="G20" s="108">
        <f t="shared" si="0"/>
        <v>43831</v>
      </c>
    </row>
    <row r="21" spans="1:7" x14ac:dyDescent="0.35">
      <c r="A21" s="72" t="s">
        <v>199</v>
      </c>
      <c r="B21" s="72" t="s">
        <v>200</v>
      </c>
      <c r="C21" s="72" t="s">
        <v>1100</v>
      </c>
      <c r="D21" s="72" t="s">
        <v>1095</v>
      </c>
      <c r="E21" s="72">
        <v>337</v>
      </c>
      <c r="F21" s="105">
        <v>38</v>
      </c>
      <c r="G21" s="108">
        <f t="shared" si="0"/>
        <v>43739</v>
      </c>
    </row>
    <row r="22" spans="1:7" x14ac:dyDescent="0.35">
      <c r="A22" s="72" t="s">
        <v>199</v>
      </c>
      <c r="B22" s="72" t="s">
        <v>200</v>
      </c>
      <c r="C22" s="72" t="s">
        <v>1100</v>
      </c>
      <c r="D22" s="72" t="s">
        <v>1096</v>
      </c>
      <c r="E22" s="72">
        <v>336</v>
      </c>
      <c r="F22" s="105">
        <v>33</v>
      </c>
      <c r="G22" s="108">
        <f t="shared" si="0"/>
        <v>43647</v>
      </c>
    </row>
    <row r="23" spans="1:7" x14ac:dyDescent="0.35">
      <c r="A23" s="72" t="s">
        <v>199</v>
      </c>
      <c r="B23" s="72" t="s">
        <v>200</v>
      </c>
      <c r="C23" s="72" t="s">
        <v>1100</v>
      </c>
      <c r="D23" s="72" t="s">
        <v>1097</v>
      </c>
      <c r="E23" s="72">
        <v>339</v>
      </c>
      <c r="F23" s="105">
        <v>20</v>
      </c>
      <c r="G23" s="108">
        <f t="shared" si="0"/>
        <v>43556</v>
      </c>
    </row>
    <row r="24" spans="1:7" x14ac:dyDescent="0.35">
      <c r="A24" s="72" t="s">
        <v>199</v>
      </c>
      <c r="B24" s="72" t="s">
        <v>200</v>
      </c>
      <c r="C24" s="72" t="s">
        <v>1100</v>
      </c>
      <c r="D24" s="72" t="s">
        <v>1098</v>
      </c>
      <c r="E24" s="72">
        <v>336</v>
      </c>
      <c r="F24" s="105">
        <v>21</v>
      </c>
      <c r="G24" s="108">
        <f t="shared" si="0"/>
        <v>43466</v>
      </c>
    </row>
    <row r="25" spans="1:7" x14ac:dyDescent="0.35">
      <c r="A25" s="72" t="s">
        <v>199</v>
      </c>
      <c r="B25" s="72" t="s">
        <v>200</v>
      </c>
      <c r="C25" s="72" t="s">
        <v>1100</v>
      </c>
      <c r="D25" s="72" t="s">
        <v>1099</v>
      </c>
      <c r="E25" s="72">
        <v>335</v>
      </c>
      <c r="F25" s="105">
        <v>24</v>
      </c>
      <c r="G25" s="108">
        <f t="shared" si="0"/>
        <v>43374</v>
      </c>
    </row>
    <row r="26" spans="1:7" x14ac:dyDescent="0.35">
      <c r="A26" s="72" t="s">
        <v>199</v>
      </c>
      <c r="B26" s="72" t="s">
        <v>200</v>
      </c>
      <c r="C26" s="72" t="s">
        <v>1101</v>
      </c>
      <c r="D26" s="72" t="s">
        <v>1088</v>
      </c>
      <c r="E26" s="72">
        <v>49</v>
      </c>
      <c r="F26" s="105">
        <v>1</v>
      </c>
      <c r="G26" s="108">
        <f t="shared" si="0"/>
        <v>44378</v>
      </c>
    </row>
    <row r="27" spans="1:7" x14ac:dyDescent="0.35">
      <c r="A27" s="72" t="s">
        <v>199</v>
      </c>
      <c r="B27" s="72" t="s">
        <v>200</v>
      </c>
      <c r="C27" s="72" t="s">
        <v>1101</v>
      </c>
      <c r="D27" s="72" t="s">
        <v>1089</v>
      </c>
      <c r="E27" s="72">
        <v>50</v>
      </c>
      <c r="F27" s="105">
        <v>1</v>
      </c>
      <c r="G27" s="108">
        <f t="shared" si="0"/>
        <v>44287</v>
      </c>
    </row>
    <row r="28" spans="1:7" x14ac:dyDescent="0.35">
      <c r="A28" s="72" t="s">
        <v>199</v>
      </c>
      <c r="B28" s="72" t="s">
        <v>200</v>
      </c>
      <c r="C28" s="72" t="s">
        <v>1101</v>
      </c>
      <c r="D28" s="72" t="s">
        <v>1090</v>
      </c>
      <c r="E28" s="72">
        <v>51</v>
      </c>
      <c r="F28" s="105">
        <v>2</v>
      </c>
      <c r="G28" s="108">
        <f t="shared" si="0"/>
        <v>44197</v>
      </c>
    </row>
    <row r="29" spans="1:7" x14ac:dyDescent="0.35">
      <c r="A29" s="72" t="s">
        <v>199</v>
      </c>
      <c r="B29" s="72" t="s">
        <v>200</v>
      </c>
      <c r="C29" s="72" t="s">
        <v>1101</v>
      </c>
      <c r="D29" s="72" t="s">
        <v>1091</v>
      </c>
      <c r="E29" s="72">
        <v>50</v>
      </c>
      <c r="F29" s="105">
        <v>1</v>
      </c>
      <c r="G29" s="108">
        <f t="shared" si="0"/>
        <v>44105</v>
      </c>
    </row>
    <row r="30" spans="1:7" x14ac:dyDescent="0.35">
      <c r="A30" s="72" t="s">
        <v>199</v>
      </c>
      <c r="B30" s="72" t="s">
        <v>200</v>
      </c>
      <c r="C30" s="72" t="s">
        <v>1101</v>
      </c>
      <c r="D30" s="72" t="s">
        <v>1092</v>
      </c>
      <c r="E30" s="72">
        <v>49</v>
      </c>
      <c r="F30" s="105">
        <v>1</v>
      </c>
      <c r="G30" s="108">
        <f t="shared" si="0"/>
        <v>44013</v>
      </c>
    </row>
    <row r="31" spans="1:7" x14ac:dyDescent="0.35">
      <c r="A31" s="72" t="s">
        <v>199</v>
      </c>
      <c r="B31" s="72" t="s">
        <v>200</v>
      </c>
      <c r="C31" s="72" t="s">
        <v>1101</v>
      </c>
      <c r="D31" s="72" t="s">
        <v>1093</v>
      </c>
      <c r="E31" s="72">
        <v>50</v>
      </c>
      <c r="F31" s="105">
        <v>1</v>
      </c>
      <c r="G31" s="108">
        <f t="shared" si="0"/>
        <v>43922</v>
      </c>
    </row>
    <row r="32" spans="1:7" x14ac:dyDescent="0.35">
      <c r="A32" s="72" t="s">
        <v>199</v>
      </c>
      <c r="B32" s="72" t="s">
        <v>200</v>
      </c>
      <c r="C32" s="72" t="s">
        <v>1101</v>
      </c>
      <c r="D32" s="72" t="s">
        <v>1094</v>
      </c>
      <c r="E32" s="72">
        <v>50</v>
      </c>
      <c r="F32" s="105">
        <v>1</v>
      </c>
      <c r="G32" s="108">
        <f t="shared" si="0"/>
        <v>43831</v>
      </c>
    </row>
    <row r="33" spans="1:7" x14ac:dyDescent="0.35">
      <c r="A33" s="72" t="s">
        <v>199</v>
      </c>
      <c r="B33" s="72" t="s">
        <v>200</v>
      </c>
      <c r="C33" s="72" t="s">
        <v>1101</v>
      </c>
      <c r="D33" s="72" t="s">
        <v>1095</v>
      </c>
      <c r="E33" s="72">
        <v>50</v>
      </c>
      <c r="F33" s="105">
        <v>1</v>
      </c>
      <c r="G33" s="108">
        <f t="shared" si="0"/>
        <v>43739</v>
      </c>
    </row>
    <row r="34" spans="1:7" x14ac:dyDescent="0.35">
      <c r="A34" s="72" t="s">
        <v>199</v>
      </c>
      <c r="B34" s="72" t="s">
        <v>200</v>
      </c>
      <c r="C34" s="72" t="s">
        <v>1101</v>
      </c>
      <c r="D34" s="72" t="s">
        <v>1096</v>
      </c>
      <c r="E34" s="72">
        <v>50</v>
      </c>
      <c r="F34" s="105">
        <v>1</v>
      </c>
      <c r="G34" s="108">
        <f t="shared" si="0"/>
        <v>43647</v>
      </c>
    </row>
    <row r="35" spans="1:7" x14ac:dyDescent="0.35">
      <c r="A35" s="72" t="s">
        <v>199</v>
      </c>
      <c r="B35" s="72" t="s">
        <v>200</v>
      </c>
      <c r="C35" s="72" t="s">
        <v>1101</v>
      </c>
      <c r="D35" s="72" t="s">
        <v>1097</v>
      </c>
      <c r="E35" s="72">
        <v>51</v>
      </c>
      <c r="F35" s="105">
        <v>1</v>
      </c>
      <c r="G35" s="108">
        <f t="shared" si="0"/>
        <v>43556</v>
      </c>
    </row>
    <row r="36" spans="1:7" x14ac:dyDescent="0.35">
      <c r="A36" s="72" t="s">
        <v>199</v>
      </c>
      <c r="B36" s="72" t="s">
        <v>200</v>
      </c>
      <c r="C36" s="72" t="s">
        <v>1101</v>
      </c>
      <c r="D36" s="72" t="s">
        <v>1098</v>
      </c>
      <c r="E36" s="72">
        <v>50</v>
      </c>
      <c r="F36" s="105">
        <v>1</v>
      </c>
      <c r="G36" s="108">
        <f t="shared" si="0"/>
        <v>43466</v>
      </c>
    </row>
    <row r="37" spans="1:7" x14ac:dyDescent="0.35">
      <c r="A37" s="72" t="s">
        <v>199</v>
      </c>
      <c r="B37" s="72" t="s">
        <v>200</v>
      </c>
      <c r="C37" s="72" t="s">
        <v>1101</v>
      </c>
      <c r="D37" s="72" t="s">
        <v>1099</v>
      </c>
      <c r="E37" s="72">
        <v>54</v>
      </c>
      <c r="F37" s="105">
        <v>0</v>
      </c>
      <c r="G37" s="108">
        <f t="shared" si="0"/>
        <v>43374</v>
      </c>
    </row>
    <row r="38" spans="1:7" x14ac:dyDescent="0.35">
      <c r="A38" s="72" t="s">
        <v>199</v>
      </c>
      <c r="B38" s="72" t="s">
        <v>200</v>
      </c>
      <c r="C38" s="72" t="s">
        <v>1102</v>
      </c>
      <c r="D38" s="72" t="s">
        <v>1088</v>
      </c>
      <c r="E38" s="72">
        <v>590</v>
      </c>
      <c r="F38" s="105">
        <v>29</v>
      </c>
      <c r="G38" s="108">
        <f t="shared" si="0"/>
        <v>44378</v>
      </c>
    </row>
    <row r="39" spans="1:7" x14ac:dyDescent="0.35">
      <c r="A39" s="72" t="s">
        <v>199</v>
      </c>
      <c r="B39" s="72" t="s">
        <v>200</v>
      </c>
      <c r="C39" s="72" t="s">
        <v>1102</v>
      </c>
      <c r="D39" s="72" t="s">
        <v>1089</v>
      </c>
      <c r="E39" s="72">
        <v>590</v>
      </c>
      <c r="F39" s="105">
        <v>34</v>
      </c>
      <c r="G39" s="108">
        <f t="shared" si="0"/>
        <v>44287</v>
      </c>
    </row>
    <row r="40" spans="1:7" x14ac:dyDescent="0.35">
      <c r="A40" s="72" t="s">
        <v>199</v>
      </c>
      <c r="B40" s="72" t="s">
        <v>200</v>
      </c>
      <c r="C40" s="72" t="s">
        <v>1102</v>
      </c>
      <c r="D40" s="72" t="s">
        <v>1090</v>
      </c>
      <c r="E40" s="72">
        <v>595</v>
      </c>
      <c r="F40" s="105">
        <v>33</v>
      </c>
      <c r="G40" s="108">
        <f t="shared" si="0"/>
        <v>44197</v>
      </c>
    </row>
    <row r="41" spans="1:7" x14ac:dyDescent="0.35">
      <c r="A41" s="72" t="s">
        <v>199</v>
      </c>
      <c r="B41" s="72" t="s">
        <v>200</v>
      </c>
      <c r="C41" s="72" t="s">
        <v>1102</v>
      </c>
      <c r="D41" s="72" t="s">
        <v>1091</v>
      </c>
      <c r="E41" s="72">
        <v>590</v>
      </c>
      <c r="F41" s="105">
        <v>37</v>
      </c>
      <c r="G41" s="108">
        <f t="shared" si="0"/>
        <v>44105</v>
      </c>
    </row>
    <row r="42" spans="1:7" x14ac:dyDescent="0.35">
      <c r="A42" s="72" t="s">
        <v>199</v>
      </c>
      <c r="B42" s="72" t="s">
        <v>200</v>
      </c>
      <c r="C42" s="72" t="s">
        <v>1102</v>
      </c>
      <c r="D42" s="72" t="s">
        <v>1092</v>
      </c>
      <c r="E42" s="72">
        <v>591</v>
      </c>
      <c r="F42" s="105">
        <v>35</v>
      </c>
      <c r="G42" s="108">
        <f t="shared" si="0"/>
        <v>44013</v>
      </c>
    </row>
    <row r="43" spans="1:7" x14ac:dyDescent="0.35">
      <c r="A43" s="72" t="s">
        <v>199</v>
      </c>
      <c r="B43" s="72" t="s">
        <v>200</v>
      </c>
      <c r="C43" s="72" t="s">
        <v>1102</v>
      </c>
      <c r="D43" s="72" t="s">
        <v>1093</v>
      </c>
      <c r="E43" s="72">
        <v>595</v>
      </c>
      <c r="F43" s="105">
        <v>34</v>
      </c>
      <c r="G43" s="108">
        <f t="shared" si="0"/>
        <v>43922</v>
      </c>
    </row>
    <row r="44" spans="1:7" x14ac:dyDescent="0.35">
      <c r="A44" s="72" t="s">
        <v>199</v>
      </c>
      <c r="B44" s="72" t="s">
        <v>200</v>
      </c>
      <c r="C44" s="72" t="s">
        <v>1102</v>
      </c>
      <c r="D44" s="72" t="s">
        <v>1094</v>
      </c>
      <c r="E44" s="72">
        <v>593</v>
      </c>
      <c r="F44" s="105">
        <v>35</v>
      </c>
      <c r="G44" s="108">
        <f t="shared" si="0"/>
        <v>43831</v>
      </c>
    </row>
    <row r="45" spans="1:7" x14ac:dyDescent="0.35">
      <c r="A45" s="72" t="s">
        <v>199</v>
      </c>
      <c r="B45" s="72" t="s">
        <v>200</v>
      </c>
      <c r="C45" s="72" t="s">
        <v>1102</v>
      </c>
      <c r="D45" s="72" t="s">
        <v>1095</v>
      </c>
      <c r="E45" s="72">
        <v>593</v>
      </c>
      <c r="F45" s="105">
        <v>32</v>
      </c>
      <c r="G45" s="108">
        <f t="shared" si="0"/>
        <v>43739</v>
      </c>
    </row>
    <row r="46" spans="1:7" x14ac:dyDescent="0.35">
      <c r="A46" s="72" t="s">
        <v>199</v>
      </c>
      <c r="B46" s="72" t="s">
        <v>200</v>
      </c>
      <c r="C46" s="72" t="s">
        <v>1102</v>
      </c>
      <c r="D46" s="72" t="s">
        <v>1096</v>
      </c>
      <c r="E46" s="72">
        <v>594</v>
      </c>
      <c r="F46" s="105">
        <v>34</v>
      </c>
      <c r="G46" s="108">
        <f t="shared" si="0"/>
        <v>43647</v>
      </c>
    </row>
    <row r="47" spans="1:7" x14ac:dyDescent="0.35">
      <c r="A47" s="72" t="s">
        <v>199</v>
      </c>
      <c r="B47" s="72" t="s">
        <v>200</v>
      </c>
      <c r="C47" s="72" t="s">
        <v>1102</v>
      </c>
      <c r="D47" s="72" t="s">
        <v>1097</v>
      </c>
      <c r="E47" s="72">
        <v>593</v>
      </c>
      <c r="F47" s="105">
        <v>24</v>
      </c>
      <c r="G47" s="108">
        <f t="shared" si="0"/>
        <v>43556</v>
      </c>
    </row>
    <row r="48" spans="1:7" x14ac:dyDescent="0.35">
      <c r="A48" s="72" t="s">
        <v>199</v>
      </c>
      <c r="B48" s="72" t="s">
        <v>200</v>
      </c>
      <c r="C48" s="72" t="s">
        <v>1102</v>
      </c>
      <c r="D48" s="72" t="s">
        <v>1098</v>
      </c>
      <c r="E48" s="72">
        <v>594</v>
      </c>
      <c r="F48" s="105">
        <v>25</v>
      </c>
      <c r="G48" s="108">
        <f t="shared" si="0"/>
        <v>43466</v>
      </c>
    </row>
    <row r="49" spans="1:7" x14ac:dyDescent="0.35">
      <c r="A49" s="72" t="s">
        <v>199</v>
      </c>
      <c r="B49" s="72" t="s">
        <v>200</v>
      </c>
      <c r="C49" s="72" t="s">
        <v>1102</v>
      </c>
      <c r="D49" s="72" t="s">
        <v>1099</v>
      </c>
      <c r="E49" s="72">
        <v>607</v>
      </c>
      <c r="F49" s="105">
        <v>30</v>
      </c>
      <c r="G49" s="108">
        <f t="shared" si="0"/>
        <v>43374</v>
      </c>
    </row>
    <row r="50" spans="1:7" x14ac:dyDescent="0.35">
      <c r="A50" s="72" t="s">
        <v>201</v>
      </c>
      <c r="B50" s="72" t="s">
        <v>202</v>
      </c>
      <c r="C50" s="72" t="s">
        <v>1087</v>
      </c>
      <c r="D50" s="72" t="s">
        <v>1088</v>
      </c>
      <c r="E50" s="72">
        <v>928</v>
      </c>
      <c r="F50" s="105">
        <v>53</v>
      </c>
      <c r="G50" s="108">
        <f t="shared" si="0"/>
        <v>44378</v>
      </c>
    </row>
    <row r="51" spans="1:7" x14ac:dyDescent="0.35">
      <c r="A51" s="72" t="s">
        <v>201</v>
      </c>
      <c r="B51" s="72" t="s">
        <v>202</v>
      </c>
      <c r="C51" s="72" t="s">
        <v>1087</v>
      </c>
      <c r="D51" s="72" t="s">
        <v>1089</v>
      </c>
      <c r="E51" s="72">
        <v>933</v>
      </c>
      <c r="F51" s="105">
        <v>54</v>
      </c>
      <c r="G51" s="108">
        <f t="shared" si="0"/>
        <v>44287</v>
      </c>
    </row>
    <row r="52" spans="1:7" x14ac:dyDescent="0.35">
      <c r="A52" s="72" t="s">
        <v>201</v>
      </c>
      <c r="B52" s="72" t="s">
        <v>202</v>
      </c>
      <c r="C52" s="72" t="s">
        <v>1087</v>
      </c>
      <c r="D52" s="72" t="s">
        <v>1090</v>
      </c>
      <c r="E52" s="72">
        <v>928</v>
      </c>
      <c r="F52" s="105">
        <v>53</v>
      </c>
      <c r="G52" s="108">
        <f t="shared" si="0"/>
        <v>44197</v>
      </c>
    </row>
    <row r="53" spans="1:7" x14ac:dyDescent="0.35">
      <c r="A53" s="72" t="s">
        <v>201</v>
      </c>
      <c r="B53" s="72" t="s">
        <v>202</v>
      </c>
      <c r="C53" s="72" t="s">
        <v>1087</v>
      </c>
      <c r="D53" s="72" t="s">
        <v>1091</v>
      </c>
      <c r="E53" s="72">
        <v>930</v>
      </c>
      <c r="F53" s="105">
        <v>48</v>
      </c>
      <c r="G53" s="108">
        <f t="shared" si="0"/>
        <v>44105</v>
      </c>
    </row>
    <row r="54" spans="1:7" x14ac:dyDescent="0.35">
      <c r="A54" s="72" t="s">
        <v>201</v>
      </c>
      <c r="B54" s="72" t="s">
        <v>202</v>
      </c>
      <c r="C54" s="72" t="s">
        <v>1087</v>
      </c>
      <c r="D54" s="72" t="s">
        <v>1092</v>
      </c>
      <c r="E54" s="72">
        <v>917</v>
      </c>
      <c r="F54" s="105">
        <v>46</v>
      </c>
      <c r="G54" s="108">
        <f t="shared" si="0"/>
        <v>44013</v>
      </c>
    </row>
    <row r="55" spans="1:7" x14ac:dyDescent="0.35">
      <c r="A55" s="72" t="s">
        <v>201</v>
      </c>
      <c r="B55" s="72" t="s">
        <v>202</v>
      </c>
      <c r="C55" s="72" t="s">
        <v>1087</v>
      </c>
      <c r="D55" s="72" t="s">
        <v>1093</v>
      </c>
      <c r="E55" s="72">
        <v>922</v>
      </c>
      <c r="F55" s="105">
        <v>49</v>
      </c>
      <c r="G55" s="108">
        <f t="shared" si="0"/>
        <v>43922</v>
      </c>
    </row>
    <row r="56" spans="1:7" x14ac:dyDescent="0.35">
      <c r="A56" s="72" t="s">
        <v>201</v>
      </c>
      <c r="B56" s="72" t="s">
        <v>202</v>
      </c>
      <c r="C56" s="72" t="s">
        <v>1087</v>
      </c>
      <c r="D56" s="72" t="s">
        <v>1094</v>
      </c>
      <c r="E56" s="72">
        <v>913</v>
      </c>
      <c r="F56" s="105">
        <v>59</v>
      </c>
      <c r="G56" s="108">
        <f t="shared" si="0"/>
        <v>43831</v>
      </c>
    </row>
    <row r="57" spans="1:7" x14ac:dyDescent="0.35">
      <c r="A57" s="72" t="s">
        <v>201</v>
      </c>
      <c r="B57" s="72" t="s">
        <v>202</v>
      </c>
      <c r="C57" s="72" t="s">
        <v>1087</v>
      </c>
      <c r="D57" s="72" t="s">
        <v>1095</v>
      </c>
      <c r="E57" s="72">
        <v>914</v>
      </c>
      <c r="F57" s="105">
        <v>60</v>
      </c>
      <c r="G57" s="108">
        <f t="shared" si="0"/>
        <v>43739</v>
      </c>
    </row>
    <row r="58" spans="1:7" x14ac:dyDescent="0.35">
      <c r="A58" s="72" t="s">
        <v>201</v>
      </c>
      <c r="B58" s="72" t="s">
        <v>202</v>
      </c>
      <c r="C58" s="72" t="s">
        <v>1087</v>
      </c>
      <c r="D58" s="72" t="s">
        <v>1096</v>
      </c>
      <c r="E58" s="72">
        <v>914</v>
      </c>
      <c r="F58" s="105">
        <v>60</v>
      </c>
      <c r="G58" s="108">
        <f t="shared" si="0"/>
        <v>43647</v>
      </c>
    </row>
    <row r="59" spans="1:7" x14ac:dyDescent="0.35">
      <c r="A59" s="72" t="s">
        <v>201</v>
      </c>
      <c r="B59" s="72" t="s">
        <v>202</v>
      </c>
      <c r="C59" s="72" t="s">
        <v>1087</v>
      </c>
      <c r="D59" s="72" t="s">
        <v>1097</v>
      </c>
      <c r="E59" s="72">
        <v>915</v>
      </c>
      <c r="F59" s="105">
        <v>57</v>
      </c>
      <c r="G59" s="108">
        <f t="shared" si="0"/>
        <v>43556</v>
      </c>
    </row>
    <row r="60" spans="1:7" x14ac:dyDescent="0.35">
      <c r="A60" s="72" t="s">
        <v>201</v>
      </c>
      <c r="B60" s="72" t="s">
        <v>202</v>
      </c>
      <c r="C60" s="72" t="s">
        <v>1087</v>
      </c>
      <c r="D60" s="72" t="s">
        <v>1098</v>
      </c>
      <c r="E60" s="72">
        <v>913</v>
      </c>
      <c r="F60" s="105">
        <v>42</v>
      </c>
      <c r="G60" s="108">
        <f t="shared" si="0"/>
        <v>43466</v>
      </c>
    </row>
    <row r="61" spans="1:7" x14ac:dyDescent="0.35">
      <c r="A61" s="72" t="s">
        <v>201</v>
      </c>
      <c r="B61" s="72" t="s">
        <v>202</v>
      </c>
      <c r="C61" s="72" t="s">
        <v>1087</v>
      </c>
      <c r="D61" s="72" t="s">
        <v>1099</v>
      </c>
      <c r="E61" s="72">
        <v>937</v>
      </c>
      <c r="F61" s="105">
        <v>52</v>
      </c>
      <c r="G61" s="108">
        <f t="shared" si="0"/>
        <v>43374</v>
      </c>
    </row>
    <row r="62" spans="1:7" x14ac:dyDescent="0.35">
      <c r="A62" s="72" t="s">
        <v>201</v>
      </c>
      <c r="B62" s="72" t="s">
        <v>202</v>
      </c>
      <c r="C62" s="72" t="s">
        <v>1100</v>
      </c>
      <c r="D62" s="72" t="s">
        <v>1088</v>
      </c>
      <c r="E62" s="72">
        <v>416</v>
      </c>
      <c r="F62" s="105">
        <v>76</v>
      </c>
      <c r="G62" s="108">
        <f t="shared" si="0"/>
        <v>44378</v>
      </c>
    </row>
    <row r="63" spans="1:7" x14ac:dyDescent="0.35">
      <c r="A63" s="72" t="s">
        <v>201</v>
      </c>
      <c r="B63" s="72" t="s">
        <v>202</v>
      </c>
      <c r="C63" s="72" t="s">
        <v>1100</v>
      </c>
      <c r="D63" s="72" t="s">
        <v>1089</v>
      </c>
      <c r="E63" s="72">
        <v>415</v>
      </c>
      <c r="F63" s="105">
        <v>76</v>
      </c>
      <c r="G63" s="108">
        <f t="shared" si="0"/>
        <v>44287</v>
      </c>
    </row>
    <row r="64" spans="1:7" x14ac:dyDescent="0.35">
      <c r="A64" s="72" t="s">
        <v>201</v>
      </c>
      <c r="B64" s="72" t="s">
        <v>202</v>
      </c>
      <c r="C64" s="72" t="s">
        <v>1100</v>
      </c>
      <c r="D64" s="72" t="s">
        <v>1090</v>
      </c>
      <c r="E64" s="72">
        <v>411</v>
      </c>
      <c r="F64" s="105">
        <v>75</v>
      </c>
      <c r="G64" s="108">
        <f t="shared" si="0"/>
        <v>44197</v>
      </c>
    </row>
    <row r="65" spans="1:7" x14ac:dyDescent="0.35">
      <c r="A65" s="72" t="s">
        <v>201</v>
      </c>
      <c r="B65" s="72" t="s">
        <v>202</v>
      </c>
      <c r="C65" s="72" t="s">
        <v>1100</v>
      </c>
      <c r="D65" s="72" t="s">
        <v>1091</v>
      </c>
      <c r="E65" s="72">
        <v>416</v>
      </c>
      <c r="F65" s="105">
        <v>76</v>
      </c>
      <c r="G65" s="108">
        <f t="shared" si="0"/>
        <v>44105</v>
      </c>
    </row>
    <row r="66" spans="1:7" x14ac:dyDescent="0.35">
      <c r="A66" s="72" t="s">
        <v>201</v>
      </c>
      <c r="B66" s="72" t="s">
        <v>202</v>
      </c>
      <c r="C66" s="72" t="s">
        <v>1100</v>
      </c>
      <c r="D66" s="72" t="s">
        <v>1092</v>
      </c>
      <c r="E66" s="72">
        <v>410</v>
      </c>
      <c r="F66" s="105">
        <v>74</v>
      </c>
      <c r="G66" s="108">
        <f t="shared" si="0"/>
        <v>44013</v>
      </c>
    </row>
    <row r="67" spans="1:7" x14ac:dyDescent="0.35">
      <c r="A67" s="72" t="s">
        <v>201</v>
      </c>
      <c r="B67" s="72" t="s">
        <v>202</v>
      </c>
      <c r="C67" s="72" t="s">
        <v>1100</v>
      </c>
      <c r="D67" s="72" t="s">
        <v>1093</v>
      </c>
      <c r="E67" s="72">
        <v>415</v>
      </c>
      <c r="F67" s="105">
        <v>78</v>
      </c>
      <c r="G67" s="108">
        <f t="shared" si="0"/>
        <v>43922</v>
      </c>
    </row>
    <row r="68" spans="1:7" x14ac:dyDescent="0.35">
      <c r="A68" s="72" t="s">
        <v>201</v>
      </c>
      <c r="B68" s="72" t="s">
        <v>202</v>
      </c>
      <c r="C68" s="72" t="s">
        <v>1100</v>
      </c>
      <c r="D68" s="72" t="s">
        <v>1094</v>
      </c>
      <c r="E68" s="72">
        <v>408</v>
      </c>
      <c r="F68" s="105">
        <v>70</v>
      </c>
      <c r="G68" s="108">
        <f t="shared" ref="G68:G131" si="1">DATE(LEFT(D68,4),RIGHT(LEFT(D68,7),2),1)</f>
        <v>43831</v>
      </c>
    </row>
    <row r="69" spans="1:7" x14ac:dyDescent="0.35">
      <c r="A69" s="72" t="s">
        <v>201</v>
      </c>
      <c r="B69" s="72" t="s">
        <v>202</v>
      </c>
      <c r="C69" s="72" t="s">
        <v>1100</v>
      </c>
      <c r="D69" s="72" t="s">
        <v>1095</v>
      </c>
      <c r="E69" s="72">
        <v>406</v>
      </c>
      <c r="F69" s="105">
        <v>69</v>
      </c>
      <c r="G69" s="108">
        <f t="shared" si="1"/>
        <v>43739</v>
      </c>
    </row>
    <row r="70" spans="1:7" x14ac:dyDescent="0.35">
      <c r="A70" s="72" t="s">
        <v>201</v>
      </c>
      <c r="B70" s="72" t="s">
        <v>202</v>
      </c>
      <c r="C70" s="72" t="s">
        <v>1100</v>
      </c>
      <c r="D70" s="72" t="s">
        <v>1096</v>
      </c>
      <c r="E70" s="72">
        <v>399</v>
      </c>
      <c r="F70" s="105">
        <v>65</v>
      </c>
      <c r="G70" s="108">
        <f t="shared" si="1"/>
        <v>43647</v>
      </c>
    </row>
    <row r="71" spans="1:7" x14ac:dyDescent="0.35">
      <c r="A71" s="72" t="s">
        <v>201</v>
      </c>
      <c r="B71" s="72" t="s">
        <v>202</v>
      </c>
      <c r="C71" s="72" t="s">
        <v>1100</v>
      </c>
      <c r="D71" s="72" t="s">
        <v>1097</v>
      </c>
      <c r="E71" s="72">
        <v>398</v>
      </c>
      <c r="F71" s="105">
        <v>64</v>
      </c>
      <c r="G71" s="108">
        <f t="shared" si="1"/>
        <v>43556</v>
      </c>
    </row>
    <row r="72" spans="1:7" x14ac:dyDescent="0.35">
      <c r="A72" s="72" t="s">
        <v>201</v>
      </c>
      <c r="B72" s="72" t="s">
        <v>202</v>
      </c>
      <c r="C72" s="72" t="s">
        <v>1100</v>
      </c>
      <c r="D72" s="72" t="s">
        <v>1098</v>
      </c>
      <c r="E72" s="72">
        <v>393</v>
      </c>
      <c r="F72" s="105">
        <v>54</v>
      </c>
      <c r="G72" s="108">
        <f t="shared" si="1"/>
        <v>43466</v>
      </c>
    </row>
    <row r="73" spans="1:7" x14ac:dyDescent="0.35">
      <c r="A73" s="72" t="s">
        <v>201</v>
      </c>
      <c r="B73" s="72" t="s">
        <v>202</v>
      </c>
      <c r="C73" s="72" t="s">
        <v>1100</v>
      </c>
      <c r="D73" s="72" t="s">
        <v>1099</v>
      </c>
      <c r="E73" s="72">
        <v>413</v>
      </c>
      <c r="F73" s="105">
        <v>58</v>
      </c>
      <c r="G73" s="108">
        <f t="shared" si="1"/>
        <v>43374</v>
      </c>
    </row>
    <row r="74" spans="1:7" x14ac:dyDescent="0.35">
      <c r="A74" s="72" t="s">
        <v>201</v>
      </c>
      <c r="B74" s="72" t="s">
        <v>202</v>
      </c>
      <c r="C74" s="72" t="s">
        <v>1101</v>
      </c>
      <c r="D74" s="72" t="s">
        <v>1088</v>
      </c>
      <c r="E74" s="72">
        <v>1612</v>
      </c>
      <c r="F74" s="105">
        <v>10</v>
      </c>
      <c r="G74" s="108">
        <f t="shared" si="1"/>
        <v>44378</v>
      </c>
    </row>
    <row r="75" spans="1:7" x14ac:dyDescent="0.35">
      <c r="A75" s="72" t="s">
        <v>201</v>
      </c>
      <c r="B75" s="72" t="s">
        <v>202</v>
      </c>
      <c r="C75" s="72" t="s">
        <v>1101</v>
      </c>
      <c r="D75" s="72" t="s">
        <v>1089</v>
      </c>
      <c r="E75" s="72">
        <v>1606</v>
      </c>
      <c r="F75" s="105">
        <v>10</v>
      </c>
      <c r="G75" s="108">
        <f t="shared" si="1"/>
        <v>44287</v>
      </c>
    </row>
    <row r="76" spans="1:7" x14ac:dyDescent="0.35">
      <c r="A76" s="72" t="s">
        <v>201</v>
      </c>
      <c r="B76" s="72" t="s">
        <v>202</v>
      </c>
      <c r="C76" s="72" t="s">
        <v>1101</v>
      </c>
      <c r="D76" s="72" t="s">
        <v>1090</v>
      </c>
      <c r="E76" s="72">
        <v>1592</v>
      </c>
      <c r="F76" s="105">
        <v>10</v>
      </c>
      <c r="G76" s="108">
        <f t="shared" si="1"/>
        <v>44197</v>
      </c>
    </row>
    <row r="77" spans="1:7" x14ac:dyDescent="0.35">
      <c r="A77" s="72" t="s">
        <v>201</v>
      </c>
      <c r="B77" s="72" t="s">
        <v>202</v>
      </c>
      <c r="C77" s="72" t="s">
        <v>1101</v>
      </c>
      <c r="D77" s="72" t="s">
        <v>1091</v>
      </c>
      <c r="E77" s="72">
        <v>1586</v>
      </c>
      <c r="F77" s="105">
        <v>10</v>
      </c>
      <c r="G77" s="108">
        <f t="shared" si="1"/>
        <v>44105</v>
      </c>
    </row>
    <row r="78" spans="1:7" x14ac:dyDescent="0.35">
      <c r="A78" s="72" t="s">
        <v>201</v>
      </c>
      <c r="B78" s="72" t="s">
        <v>202</v>
      </c>
      <c r="C78" s="72" t="s">
        <v>1101</v>
      </c>
      <c r="D78" s="72" t="s">
        <v>1092</v>
      </c>
      <c r="E78" s="72">
        <v>1579</v>
      </c>
      <c r="F78" s="105">
        <v>9</v>
      </c>
      <c r="G78" s="108">
        <f t="shared" si="1"/>
        <v>44013</v>
      </c>
    </row>
    <row r="79" spans="1:7" x14ac:dyDescent="0.35">
      <c r="A79" s="72" t="s">
        <v>201</v>
      </c>
      <c r="B79" s="72" t="s">
        <v>202</v>
      </c>
      <c r="C79" s="72" t="s">
        <v>1101</v>
      </c>
      <c r="D79" s="72" t="s">
        <v>1093</v>
      </c>
      <c r="E79" s="72">
        <v>1568</v>
      </c>
      <c r="F79" s="105">
        <v>9</v>
      </c>
      <c r="G79" s="108">
        <f t="shared" si="1"/>
        <v>43922</v>
      </c>
    </row>
    <row r="80" spans="1:7" x14ac:dyDescent="0.35">
      <c r="A80" s="72" t="s">
        <v>201</v>
      </c>
      <c r="B80" s="72" t="s">
        <v>202</v>
      </c>
      <c r="C80" s="72" t="s">
        <v>1101</v>
      </c>
      <c r="D80" s="72" t="s">
        <v>1094</v>
      </c>
      <c r="E80" s="72">
        <v>1542</v>
      </c>
      <c r="F80" s="105">
        <v>9</v>
      </c>
      <c r="G80" s="108">
        <f t="shared" si="1"/>
        <v>43831</v>
      </c>
    </row>
    <row r="81" spans="1:7" x14ac:dyDescent="0.35">
      <c r="A81" s="72" t="s">
        <v>201</v>
      </c>
      <c r="B81" s="72" t="s">
        <v>202</v>
      </c>
      <c r="C81" s="72" t="s">
        <v>1101</v>
      </c>
      <c r="D81" s="72" t="s">
        <v>1095</v>
      </c>
      <c r="E81" s="72">
        <v>1531</v>
      </c>
      <c r="F81" s="105">
        <v>6</v>
      </c>
      <c r="G81" s="108">
        <f t="shared" si="1"/>
        <v>43739</v>
      </c>
    </row>
    <row r="82" spans="1:7" x14ac:dyDescent="0.35">
      <c r="A82" s="72" t="s">
        <v>201</v>
      </c>
      <c r="B82" s="72" t="s">
        <v>202</v>
      </c>
      <c r="C82" s="72" t="s">
        <v>1101</v>
      </c>
      <c r="D82" s="72" t="s">
        <v>1096</v>
      </c>
      <c r="E82" s="72">
        <v>1520</v>
      </c>
      <c r="F82" s="105">
        <v>6</v>
      </c>
      <c r="G82" s="108">
        <f t="shared" si="1"/>
        <v>43647</v>
      </c>
    </row>
    <row r="83" spans="1:7" x14ac:dyDescent="0.35">
      <c r="A83" s="72" t="s">
        <v>201</v>
      </c>
      <c r="B83" s="72" t="s">
        <v>202</v>
      </c>
      <c r="C83" s="72" t="s">
        <v>1101</v>
      </c>
      <c r="D83" s="72" t="s">
        <v>1097</v>
      </c>
      <c r="E83" s="72">
        <v>1519</v>
      </c>
      <c r="F83" s="105">
        <v>6</v>
      </c>
      <c r="G83" s="108">
        <f t="shared" si="1"/>
        <v>43556</v>
      </c>
    </row>
    <row r="84" spans="1:7" x14ac:dyDescent="0.35">
      <c r="A84" s="72" t="s">
        <v>201</v>
      </c>
      <c r="B84" s="72" t="s">
        <v>202</v>
      </c>
      <c r="C84" s="72" t="s">
        <v>1101</v>
      </c>
      <c r="D84" s="72" t="s">
        <v>1098</v>
      </c>
      <c r="E84" s="72">
        <v>1502</v>
      </c>
      <c r="F84" s="105">
        <v>6</v>
      </c>
      <c r="G84" s="108">
        <f t="shared" si="1"/>
        <v>43466</v>
      </c>
    </row>
    <row r="85" spans="1:7" x14ac:dyDescent="0.35">
      <c r="A85" s="72" t="s">
        <v>201</v>
      </c>
      <c r="B85" s="72" t="s">
        <v>202</v>
      </c>
      <c r="C85" s="72" t="s">
        <v>1101</v>
      </c>
      <c r="D85" s="72" t="s">
        <v>1099</v>
      </c>
      <c r="E85" s="72">
        <v>1556</v>
      </c>
      <c r="F85" s="105">
        <v>7</v>
      </c>
      <c r="G85" s="108">
        <f t="shared" si="1"/>
        <v>43374</v>
      </c>
    </row>
    <row r="86" spans="1:7" x14ac:dyDescent="0.35">
      <c r="A86" s="72" t="s">
        <v>201</v>
      </c>
      <c r="B86" s="72" t="s">
        <v>202</v>
      </c>
      <c r="C86" s="72" t="s">
        <v>1102</v>
      </c>
      <c r="D86" s="72" t="s">
        <v>1088</v>
      </c>
      <c r="E86" s="72">
        <v>1524</v>
      </c>
      <c r="F86" s="105">
        <v>94</v>
      </c>
      <c r="G86" s="108">
        <f t="shared" si="1"/>
        <v>44378</v>
      </c>
    </row>
    <row r="87" spans="1:7" x14ac:dyDescent="0.35">
      <c r="A87" s="72" t="s">
        <v>201</v>
      </c>
      <c r="B87" s="72" t="s">
        <v>202</v>
      </c>
      <c r="C87" s="72" t="s">
        <v>1102</v>
      </c>
      <c r="D87" s="72" t="s">
        <v>1089</v>
      </c>
      <c r="E87" s="72">
        <v>1515</v>
      </c>
      <c r="F87" s="105">
        <v>94</v>
      </c>
      <c r="G87" s="108">
        <f t="shared" si="1"/>
        <v>44287</v>
      </c>
    </row>
    <row r="88" spans="1:7" x14ac:dyDescent="0.35">
      <c r="A88" s="72" t="s">
        <v>201</v>
      </c>
      <c r="B88" s="72" t="s">
        <v>202</v>
      </c>
      <c r="C88" s="72" t="s">
        <v>1102</v>
      </c>
      <c r="D88" s="72" t="s">
        <v>1090</v>
      </c>
      <c r="E88" s="72">
        <v>1521</v>
      </c>
      <c r="F88" s="105">
        <v>98</v>
      </c>
      <c r="G88" s="108">
        <f t="shared" si="1"/>
        <v>44197</v>
      </c>
    </row>
    <row r="89" spans="1:7" x14ac:dyDescent="0.35">
      <c r="A89" s="72" t="s">
        <v>201</v>
      </c>
      <c r="B89" s="72" t="s">
        <v>202</v>
      </c>
      <c r="C89" s="72" t="s">
        <v>1102</v>
      </c>
      <c r="D89" s="72" t="s">
        <v>1091</v>
      </c>
      <c r="E89" s="72">
        <v>1530</v>
      </c>
      <c r="F89" s="105">
        <v>92</v>
      </c>
      <c r="G89" s="108">
        <f t="shared" si="1"/>
        <v>44105</v>
      </c>
    </row>
    <row r="90" spans="1:7" x14ac:dyDescent="0.35">
      <c r="A90" s="72" t="s">
        <v>201</v>
      </c>
      <c r="B90" s="72" t="s">
        <v>202</v>
      </c>
      <c r="C90" s="72" t="s">
        <v>1102</v>
      </c>
      <c r="D90" s="72" t="s">
        <v>1092</v>
      </c>
      <c r="E90" s="72">
        <v>1527</v>
      </c>
      <c r="F90" s="105">
        <v>89</v>
      </c>
      <c r="G90" s="108">
        <f t="shared" si="1"/>
        <v>44013</v>
      </c>
    </row>
    <row r="91" spans="1:7" x14ac:dyDescent="0.35">
      <c r="A91" s="72" t="s">
        <v>201</v>
      </c>
      <c r="B91" s="72" t="s">
        <v>202</v>
      </c>
      <c r="C91" s="72" t="s">
        <v>1102</v>
      </c>
      <c r="D91" s="72" t="s">
        <v>1093</v>
      </c>
      <c r="E91" s="72">
        <v>1531</v>
      </c>
      <c r="F91" s="105">
        <v>88</v>
      </c>
      <c r="G91" s="108">
        <f t="shared" si="1"/>
        <v>43922</v>
      </c>
    </row>
    <row r="92" spans="1:7" x14ac:dyDescent="0.35">
      <c r="A92" s="72" t="s">
        <v>201</v>
      </c>
      <c r="B92" s="72" t="s">
        <v>202</v>
      </c>
      <c r="C92" s="72" t="s">
        <v>1102</v>
      </c>
      <c r="D92" s="72" t="s">
        <v>1094</v>
      </c>
      <c r="E92" s="72">
        <v>1531</v>
      </c>
      <c r="F92" s="105">
        <v>77</v>
      </c>
      <c r="G92" s="108">
        <f t="shared" si="1"/>
        <v>43831</v>
      </c>
    </row>
    <row r="93" spans="1:7" x14ac:dyDescent="0.35">
      <c r="A93" s="72" t="s">
        <v>201</v>
      </c>
      <c r="B93" s="72" t="s">
        <v>202</v>
      </c>
      <c r="C93" s="72" t="s">
        <v>1102</v>
      </c>
      <c r="D93" s="72" t="s">
        <v>1095</v>
      </c>
      <c r="E93" s="72">
        <v>1536</v>
      </c>
      <c r="F93" s="105">
        <v>76</v>
      </c>
      <c r="G93" s="108">
        <f t="shared" si="1"/>
        <v>43739</v>
      </c>
    </row>
    <row r="94" spans="1:7" x14ac:dyDescent="0.35">
      <c r="A94" s="72" t="s">
        <v>201</v>
      </c>
      <c r="B94" s="72" t="s">
        <v>202</v>
      </c>
      <c r="C94" s="72" t="s">
        <v>1102</v>
      </c>
      <c r="D94" s="72" t="s">
        <v>1096</v>
      </c>
      <c r="E94" s="72">
        <v>1535</v>
      </c>
      <c r="F94" s="105">
        <v>73</v>
      </c>
      <c r="G94" s="108">
        <f t="shared" si="1"/>
        <v>43647</v>
      </c>
    </row>
    <row r="95" spans="1:7" x14ac:dyDescent="0.35">
      <c r="A95" s="72" t="s">
        <v>201</v>
      </c>
      <c r="B95" s="72" t="s">
        <v>202</v>
      </c>
      <c r="C95" s="72" t="s">
        <v>1102</v>
      </c>
      <c r="D95" s="72" t="s">
        <v>1097</v>
      </c>
      <c r="E95" s="72">
        <v>1528</v>
      </c>
      <c r="F95" s="105">
        <v>69</v>
      </c>
      <c r="G95" s="108">
        <f t="shared" si="1"/>
        <v>43556</v>
      </c>
    </row>
    <row r="96" spans="1:7" x14ac:dyDescent="0.35">
      <c r="A96" s="72" t="s">
        <v>201</v>
      </c>
      <c r="B96" s="72" t="s">
        <v>202</v>
      </c>
      <c r="C96" s="72" t="s">
        <v>1102</v>
      </c>
      <c r="D96" s="72" t="s">
        <v>1098</v>
      </c>
      <c r="E96" s="72">
        <v>1518</v>
      </c>
      <c r="F96" s="105">
        <v>58</v>
      </c>
      <c r="G96" s="108">
        <f t="shared" si="1"/>
        <v>43466</v>
      </c>
    </row>
    <row r="97" spans="1:7" x14ac:dyDescent="0.35">
      <c r="A97" s="72" t="s">
        <v>201</v>
      </c>
      <c r="B97" s="72" t="s">
        <v>202</v>
      </c>
      <c r="C97" s="72" t="s">
        <v>1102</v>
      </c>
      <c r="D97" s="72" t="s">
        <v>1099</v>
      </c>
      <c r="E97" s="72">
        <v>1567</v>
      </c>
      <c r="F97" s="105">
        <v>65</v>
      </c>
      <c r="G97" s="108">
        <f t="shared" si="1"/>
        <v>43374</v>
      </c>
    </row>
    <row r="98" spans="1:7" x14ac:dyDescent="0.35">
      <c r="A98" s="72" t="s">
        <v>203</v>
      </c>
      <c r="B98" s="72" t="s">
        <v>204</v>
      </c>
      <c r="C98" s="72" t="s">
        <v>1087</v>
      </c>
      <c r="D98" s="72" t="s">
        <v>1088</v>
      </c>
      <c r="E98" s="72">
        <v>1117</v>
      </c>
      <c r="F98" s="105">
        <v>77</v>
      </c>
      <c r="G98" s="108">
        <f t="shared" si="1"/>
        <v>44378</v>
      </c>
    </row>
    <row r="99" spans="1:7" x14ac:dyDescent="0.35">
      <c r="A99" s="72" t="s">
        <v>203</v>
      </c>
      <c r="B99" s="72" t="s">
        <v>204</v>
      </c>
      <c r="C99" s="72" t="s">
        <v>1087</v>
      </c>
      <c r="D99" s="72" t="s">
        <v>1089</v>
      </c>
      <c r="E99" s="72">
        <v>1114</v>
      </c>
      <c r="F99" s="105">
        <v>80</v>
      </c>
      <c r="G99" s="108">
        <f t="shared" si="1"/>
        <v>44287</v>
      </c>
    </row>
    <row r="100" spans="1:7" x14ac:dyDescent="0.35">
      <c r="A100" s="72" t="s">
        <v>203</v>
      </c>
      <c r="B100" s="72" t="s">
        <v>204</v>
      </c>
      <c r="C100" s="72" t="s">
        <v>1087</v>
      </c>
      <c r="D100" s="72" t="s">
        <v>1090</v>
      </c>
      <c r="E100" s="72">
        <v>1116</v>
      </c>
      <c r="F100" s="105">
        <v>85</v>
      </c>
      <c r="G100" s="108">
        <f t="shared" si="1"/>
        <v>44197</v>
      </c>
    </row>
    <row r="101" spans="1:7" x14ac:dyDescent="0.35">
      <c r="A101" s="72" t="s">
        <v>203</v>
      </c>
      <c r="B101" s="72" t="s">
        <v>204</v>
      </c>
      <c r="C101" s="72" t="s">
        <v>1087</v>
      </c>
      <c r="D101" s="72" t="s">
        <v>1091</v>
      </c>
      <c r="E101" s="72">
        <v>1108</v>
      </c>
      <c r="F101" s="105">
        <v>87</v>
      </c>
      <c r="G101" s="108">
        <f t="shared" si="1"/>
        <v>44105</v>
      </c>
    </row>
    <row r="102" spans="1:7" x14ac:dyDescent="0.35">
      <c r="A102" s="72" t="s">
        <v>203</v>
      </c>
      <c r="B102" s="72" t="s">
        <v>204</v>
      </c>
      <c r="C102" s="72" t="s">
        <v>1087</v>
      </c>
      <c r="D102" s="72" t="s">
        <v>1092</v>
      </c>
      <c r="E102" s="72">
        <v>1106</v>
      </c>
      <c r="F102" s="105">
        <v>87</v>
      </c>
      <c r="G102" s="108">
        <f t="shared" si="1"/>
        <v>44013</v>
      </c>
    </row>
    <row r="103" spans="1:7" x14ac:dyDescent="0.35">
      <c r="A103" s="72" t="s">
        <v>203</v>
      </c>
      <c r="B103" s="72" t="s">
        <v>204</v>
      </c>
      <c r="C103" s="72" t="s">
        <v>1087</v>
      </c>
      <c r="D103" s="72" t="s">
        <v>1093</v>
      </c>
      <c r="E103" s="72">
        <v>1102</v>
      </c>
      <c r="F103" s="105">
        <v>71</v>
      </c>
      <c r="G103" s="108">
        <f t="shared" si="1"/>
        <v>43922</v>
      </c>
    </row>
    <row r="104" spans="1:7" x14ac:dyDescent="0.35">
      <c r="A104" s="72" t="s">
        <v>203</v>
      </c>
      <c r="B104" s="72" t="s">
        <v>204</v>
      </c>
      <c r="C104" s="72" t="s">
        <v>1087</v>
      </c>
      <c r="D104" s="72" t="s">
        <v>1094</v>
      </c>
      <c r="E104" s="72">
        <v>1102</v>
      </c>
      <c r="F104" s="105">
        <v>71</v>
      </c>
      <c r="G104" s="108">
        <f t="shared" si="1"/>
        <v>43831</v>
      </c>
    </row>
    <row r="105" spans="1:7" x14ac:dyDescent="0.35">
      <c r="A105" s="72" t="s">
        <v>203</v>
      </c>
      <c r="B105" s="72" t="s">
        <v>204</v>
      </c>
      <c r="C105" s="72" t="s">
        <v>1087</v>
      </c>
      <c r="D105" s="72" t="s">
        <v>1095</v>
      </c>
      <c r="E105" s="72">
        <v>1099</v>
      </c>
      <c r="F105" s="105">
        <v>66</v>
      </c>
      <c r="G105" s="108">
        <f t="shared" si="1"/>
        <v>43739</v>
      </c>
    </row>
    <row r="106" spans="1:7" x14ac:dyDescent="0.35">
      <c r="A106" s="72" t="s">
        <v>203</v>
      </c>
      <c r="B106" s="72" t="s">
        <v>204</v>
      </c>
      <c r="C106" s="72" t="s">
        <v>1087</v>
      </c>
      <c r="D106" s="72" t="s">
        <v>1096</v>
      </c>
      <c r="E106" s="72">
        <v>1097</v>
      </c>
      <c r="F106" s="105">
        <v>67</v>
      </c>
      <c r="G106" s="108">
        <f t="shared" si="1"/>
        <v>43647</v>
      </c>
    </row>
    <row r="107" spans="1:7" x14ac:dyDescent="0.35">
      <c r="A107" s="72" t="s">
        <v>203</v>
      </c>
      <c r="B107" s="72" t="s">
        <v>204</v>
      </c>
      <c r="C107" s="72" t="s">
        <v>1087</v>
      </c>
      <c r="D107" s="72" t="s">
        <v>1097</v>
      </c>
      <c r="E107" s="72">
        <v>1101</v>
      </c>
      <c r="F107" s="105">
        <v>69</v>
      </c>
      <c r="G107" s="108">
        <f t="shared" si="1"/>
        <v>43556</v>
      </c>
    </row>
    <row r="108" spans="1:7" x14ac:dyDescent="0.35">
      <c r="A108" s="72" t="s">
        <v>203</v>
      </c>
      <c r="B108" s="72" t="s">
        <v>204</v>
      </c>
      <c r="C108" s="72" t="s">
        <v>1087</v>
      </c>
      <c r="D108" s="72" t="s">
        <v>1098</v>
      </c>
      <c r="E108" s="72">
        <v>1085</v>
      </c>
      <c r="F108" s="105">
        <v>65</v>
      </c>
      <c r="G108" s="108">
        <f t="shared" si="1"/>
        <v>43466</v>
      </c>
    </row>
    <row r="109" spans="1:7" x14ac:dyDescent="0.35">
      <c r="A109" s="72" t="s">
        <v>203</v>
      </c>
      <c r="B109" s="72" t="s">
        <v>204</v>
      </c>
      <c r="C109" s="72" t="s">
        <v>1087</v>
      </c>
      <c r="D109" s="72" t="s">
        <v>1099</v>
      </c>
      <c r="E109" s="72">
        <v>1123</v>
      </c>
      <c r="F109" s="105">
        <v>67</v>
      </c>
      <c r="G109" s="108">
        <f t="shared" si="1"/>
        <v>43374</v>
      </c>
    </row>
    <row r="110" spans="1:7" x14ac:dyDescent="0.35">
      <c r="A110" s="72" t="s">
        <v>203</v>
      </c>
      <c r="B110" s="72" t="s">
        <v>204</v>
      </c>
      <c r="C110" s="72" t="s">
        <v>1100</v>
      </c>
      <c r="D110" s="72" t="s">
        <v>1088</v>
      </c>
      <c r="E110" s="72">
        <v>600</v>
      </c>
      <c r="F110" s="105">
        <v>118</v>
      </c>
      <c r="G110" s="108">
        <f t="shared" si="1"/>
        <v>44378</v>
      </c>
    </row>
    <row r="111" spans="1:7" x14ac:dyDescent="0.35">
      <c r="A111" s="72" t="s">
        <v>203</v>
      </c>
      <c r="B111" s="72" t="s">
        <v>204</v>
      </c>
      <c r="C111" s="72" t="s">
        <v>1100</v>
      </c>
      <c r="D111" s="72" t="s">
        <v>1089</v>
      </c>
      <c r="E111" s="72">
        <v>597</v>
      </c>
      <c r="F111" s="105">
        <v>117</v>
      </c>
      <c r="G111" s="108">
        <f t="shared" si="1"/>
        <v>44287</v>
      </c>
    </row>
    <row r="112" spans="1:7" x14ac:dyDescent="0.35">
      <c r="A112" s="72" t="s">
        <v>203</v>
      </c>
      <c r="B112" s="72" t="s">
        <v>204</v>
      </c>
      <c r="C112" s="72" t="s">
        <v>1100</v>
      </c>
      <c r="D112" s="72" t="s">
        <v>1090</v>
      </c>
      <c r="E112" s="72">
        <v>599</v>
      </c>
      <c r="F112" s="105">
        <v>124</v>
      </c>
      <c r="G112" s="108">
        <f t="shared" si="1"/>
        <v>44197</v>
      </c>
    </row>
    <row r="113" spans="1:7" x14ac:dyDescent="0.35">
      <c r="A113" s="72" t="s">
        <v>203</v>
      </c>
      <c r="B113" s="72" t="s">
        <v>204</v>
      </c>
      <c r="C113" s="72" t="s">
        <v>1100</v>
      </c>
      <c r="D113" s="72" t="s">
        <v>1091</v>
      </c>
      <c r="E113" s="72">
        <v>594</v>
      </c>
      <c r="F113" s="105">
        <v>118</v>
      </c>
      <c r="G113" s="108">
        <f t="shared" si="1"/>
        <v>44105</v>
      </c>
    </row>
    <row r="114" spans="1:7" x14ac:dyDescent="0.35">
      <c r="A114" s="72" t="s">
        <v>203</v>
      </c>
      <c r="B114" s="72" t="s">
        <v>204</v>
      </c>
      <c r="C114" s="72" t="s">
        <v>1100</v>
      </c>
      <c r="D114" s="72" t="s">
        <v>1092</v>
      </c>
      <c r="E114" s="72">
        <v>592</v>
      </c>
      <c r="F114" s="105">
        <v>116</v>
      </c>
      <c r="G114" s="108">
        <f t="shared" si="1"/>
        <v>44013</v>
      </c>
    </row>
    <row r="115" spans="1:7" x14ac:dyDescent="0.35">
      <c r="A115" s="72" t="s">
        <v>203</v>
      </c>
      <c r="B115" s="72" t="s">
        <v>204</v>
      </c>
      <c r="C115" s="72" t="s">
        <v>1100</v>
      </c>
      <c r="D115" s="72" t="s">
        <v>1093</v>
      </c>
      <c r="E115" s="72">
        <v>595</v>
      </c>
      <c r="F115" s="105">
        <v>114</v>
      </c>
      <c r="G115" s="108">
        <f t="shared" si="1"/>
        <v>43922</v>
      </c>
    </row>
    <row r="116" spans="1:7" x14ac:dyDescent="0.35">
      <c r="A116" s="72" t="s">
        <v>203</v>
      </c>
      <c r="B116" s="72" t="s">
        <v>204</v>
      </c>
      <c r="C116" s="72" t="s">
        <v>1100</v>
      </c>
      <c r="D116" s="72" t="s">
        <v>1094</v>
      </c>
      <c r="E116" s="72">
        <v>595</v>
      </c>
      <c r="F116" s="105">
        <v>115</v>
      </c>
      <c r="G116" s="108">
        <f t="shared" si="1"/>
        <v>43831</v>
      </c>
    </row>
    <row r="117" spans="1:7" x14ac:dyDescent="0.35">
      <c r="A117" s="72" t="s">
        <v>203</v>
      </c>
      <c r="B117" s="72" t="s">
        <v>204</v>
      </c>
      <c r="C117" s="72" t="s">
        <v>1100</v>
      </c>
      <c r="D117" s="72" t="s">
        <v>1095</v>
      </c>
      <c r="E117" s="72">
        <v>598</v>
      </c>
      <c r="F117" s="105">
        <v>119</v>
      </c>
      <c r="G117" s="108">
        <f t="shared" si="1"/>
        <v>43739</v>
      </c>
    </row>
    <row r="118" spans="1:7" x14ac:dyDescent="0.35">
      <c r="A118" s="72" t="s">
        <v>203</v>
      </c>
      <c r="B118" s="72" t="s">
        <v>204</v>
      </c>
      <c r="C118" s="72" t="s">
        <v>1100</v>
      </c>
      <c r="D118" s="72" t="s">
        <v>1096</v>
      </c>
      <c r="E118" s="72">
        <v>598</v>
      </c>
      <c r="F118" s="105">
        <v>116</v>
      </c>
      <c r="G118" s="108">
        <f t="shared" si="1"/>
        <v>43647</v>
      </c>
    </row>
    <row r="119" spans="1:7" x14ac:dyDescent="0.35">
      <c r="A119" s="72" t="s">
        <v>203</v>
      </c>
      <c r="B119" s="72" t="s">
        <v>204</v>
      </c>
      <c r="C119" s="72" t="s">
        <v>1100</v>
      </c>
      <c r="D119" s="72" t="s">
        <v>1097</v>
      </c>
      <c r="E119" s="72">
        <v>594</v>
      </c>
      <c r="F119" s="105">
        <v>106</v>
      </c>
      <c r="G119" s="108">
        <f t="shared" si="1"/>
        <v>43556</v>
      </c>
    </row>
    <row r="120" spans="1:7" x14ac:dyDescent="0.35">
      <c r="A120" s="72" t="s">
        <v>203</v>
      </c>
      <c r="B120" s="72" t="s">
        <v>204</v>
      </c>
      <c r="C120" s="72" t="s">
        <v>1100</v>
      </c>
      <c r="D120" s="72" t="s">
        <v>1098</v>
      </c>
      <c r="E120" s="72">
        <v>588</v>
      </c>
      <c r="F120" s="105">
        <v>107</v>
      </c>
      <c r="G120" s="108">
        <f t="shared" si="1"/>
        <v>43466</v>
      </c>
    </row>
    <row r="121" spans="1:7" x14ac:dyDescent="0.35">
      <c r="A121" s="72" t="s">
        <v>203</v>
      </c>
      <c r="B121" s="72" t="s">
        <v>204</v>
      </c>
      <c r="C121" s="72" t="s">
        <v>1100</v>
      </c>
      <c r="D121" s="72" t="s">
        <v>1099</v>
      </c>
      <c r="E121" s="72">
        <v>614</v>
      </c>
      <c r="F121" s="105">
        <v>112</v>
      </c>
      <c r="G121" s="108">
        <f t="shared" si="1"/>
        <v>43374</v>
      </c>
    </row>
    <row r="122" spans="1:7" x14ac:dyDescent="0.35">
      <c r="A122" s="72" t="s">
        <v>203</v>
      </c>
      <c r="B122" s="72" t="s">
        <v>204</v>
      </c>
      <c r="C122" s="72" t="s">
        <v>1101</v>
      </c>
      <c r="D122" s="72" t="s">
        <v>1088</v>
      </c>
      <c r="E122" s="72">
        <v>260</v>
      </c>
      <c r="F122" s="105">
        <v>4</v>
      </c>
      <c r="G122" s="108">
        <f t="shared" si="1"/>
        <v>44378</v>
      </c>
    </row>
    <row r="123" spans="1:7" x14ac:dyDescent="0.35">
      <c r="A123" s="72" t="s">
        <v>203</v>
      </c>
      <c r="B123" s="72" t="s">
        <v>204</v>
      </c>
      <c r="C123" s="72" t="s">
        <v>1101</v>
      </c>
      <c r="D123" s="72" t="s">
        <v>1089</v>
      </c>
      <c r="E123" s="72">
        <v>261</v>
      </c>
      <c r="F123" s="105">
        <v>4</v>
      </c>
      <c r="G123" s="108">
        <f t="shared" si="1"/>
        <v>44287</v>
      </c>
    </row>
    <row r="124" spans="1:7" x14ac:dyDescent="0.35">
      <c r="A124" s="72" t="s">
        <v>203</v>
      </c>
      <c r="B124" s="72" t="s">
        <v>204</v>
      </c>
      <c r="C124" s="72" t="s">
        <v>1101</v>
      </c>
      <c r="D124" s="72" t="s">
        <v>1090</v>
      </c>
      <c r="E124" s="72">
        <v>262</v>
      </c>
      <c r="F124" s="105">
        <v>3</v>
      </c>
      <c r="G124" s="108">
        <f t="shared" si="1"/>
        <v>44197</v>
      </c>
    </row>
    <row r="125" spans="1:7" x14ac:dyDescent="0.35">
      <c r="A125" s="72" t="s">
        <v>203</v>
      </c>
      <c r="B125" s="72" t="s">
        <v>204</v>
      </c>
      <c r="C125" s="72" t="s">
        <v>1101</v>
      </c>
      <c r="D125" s="72" t="s">
        <v>1091</v>
      </c>
      <c r="E125" s="72">
        <v>258</v>
      </c>
      <c r="F125" s="105">
        <v>3</v>
      </c>
      <c r="G125" s="108">
        <f t="shared" si="1"/>
        <v>44105</v>
      </c>
    </row>
    <row r="126" spans="1:7" x14ac:dyDescent="0.35">
      <c r="A126" s="72" t="s">
        <v>203</v>
      </c>
      <c r="B126" s="72" t="s">
        <v>204</v>
      </c>
      <c r="C126" s="72" t="s">
        <v>1101</v>
      </c>
      <c r="D126" s="72" t="s">
        <v>1092</v>
      </c>
      <c r="E126" s="72">
        <v>255</v>
      </c>
      <c r="F126" s="105">
        <v>3</v>
      </c>
      <c r="G126" s="108">
        <f t="shared" si="1"/>
        <v>44013</v>
      </c>
    </row>
    <row r="127" spans="1:7" x14ac:dyDescent="0.35">
      <c r="A127" s="72" t="s">
        <v>203</v>
      </c>
      <c r="B127" s="72" t="s">
        <v>204</v>
      </c>
      <c r="C127" s="72" t="s">
        <v>1101</v>
      </c>
      <c r="D127" s="72" t="s">
        <v>1093</v>
      </c>
      <c r="E127" s="72">
        <v>251</v>
      </c>
      <c r="F127" s="105">
        <v>6</v>
      </c>
      <c r="G127" s="108">
        <f t="shared" si="1"/>
        <v>43922</v>
      </c>
    </row>
    <row r="128" spans="1:7" x14ac:dyDescent="0.35">
      <c r="A128" s="72" t="s">
        <v>203</v>
      </c>
      <c r="B128" s="72" t="s">
        <v>204</v>
      </c>
      <c r="C128" s="72" t="s">
        <v>1101</v>
      </c>
      <c r="D128" s="72" t="s">
        <v>1094</v>
      </c>
      <c r="E128" s="72">
        <v>247</v>
      </c>
      <c r="F128" s="105">
        <v>6</v>
      </c>
      <c r="G128" s="108">
        <f t="shared" si="1"/>
        <v>43831</v>
      </c>
    </row>
    <row r="129" spans="1:7" x14ac:dyDescent="0.35">
      <c r="A129" s="72" t="s">
        <v>203</v>
      </c>
      <c r="B129" s="72" t="s">
        <v>204</v>
      </c>
      <c r="C129" s="72" t="s">
        <v>1101</v>
      </c>
      <c r="D129" s="72" t="s">
        <v>1095</v>
      </c>
      <c r="E129" s="72">
        <v>240</v>
      </c>
      <c r="F129" s="105">
        <v>6</v>
      </c>
      <c r="G129" s="108">
        <f t="shared" si="1"/>
        <v>43739</v>
      </c>
    </row>
    <row r="130" spans="1:7" x14ac:dyDescent="0.35">
      <c r="A130" s="72" t="s">
        <v>203</v>
      </c>
      <c r="B130" s="72" t="s">
        <v>204</v>
      </c>
      <c r="C130" s="72" t="s">
        <v>1101</v>
      </c>
      <c r="D130" s="72" t="s">
        <v>1096</v>
      </c>
      <c r="E130" s="72">
        <v>237</v>
      </c>
      <c r="F130" s="105">
        <v>5</v>
      </c>
      <c r="G130" s="108">
        <f t="shared" si="1"/>
        <v>43647</v>
      </c>
    </row>
    <row r="131" spans="1:7" x14ac:dyDescent="0.35">
      <c r="A131" s="72" t="s">
        <v>203</v>
      </c>
      <c r="B131" s="72" t="s">
        <v>204</v>
      </c>
      <c r="C131" s="72" t="s">
        <v>1101</v>
      </c>
      <c r="D131" s="72" t="s">
        <v>1097</v>
      </c>
      <c r="E131" s="72">
        <v>237</v>
      </c>
      <c r="F131" s="105">
        <v>4</v>
      </c>
      <c r="G131" s="108">
        <f t="shared" si="1"/>
        <v>43556</v>
      </c>
    </row>
    <row r="132" spans="1:7" x14ac:dyDescent="0.35">
      <c r="A132" s="72" t="s">
        <v>203</v>
      </c>
      <c r="B132" s="72" t="s">
        <v>204</v>
      </c>
      <c r="C132" s="72" t="s">
        <v>1101</v>
      </c>
      <c r="D132" s="72" t="s">
        <v>1098</v>
      </c>
      <c r="E132" s="72">
        <v>226</v>
      </c>
      <c r="F132" s="105">
        <v>4</v>
      </c>
      <c r="G132" s="108">
        <f t="shared" ref="G132:G195" si="2">DATE(LEFT(D132,4),RIGHT(LEFT(D132,7),2),1)</f>
        <v>43466</v>
      </c>
    </row>
    <row r="133" spans="1:7" x14ac:dyDescent="0.35">
      <c r="A133" s="72" t="s">
        <v>203</v>
      </c>
      <c r="B133" s="72" t="s">
        <v>204</v>
      </c>
      <c r="C133" s="72" t="s">
        <v>1101</v>
      </c>
      <c r="D133" s="72" t="s">
        <v>1099</v>
      </c>
      <c r="E133" s="72">
        <v>230</v>
      </c>
      <c r="F133" s="105">
        <v>4</v>
      </c>
      <c r="G133" s="108">
        <f t="shared" si="2"/>
        <v>43374</v>
      </c>
    </row>
    <row r="134" spans="1:7" x14ac:dyDescent="0.35">
      <c r="A134" s="72" t="s">
        <v>203</v>
      </c>
      <c r="B134" s="72" t="s">
        <v>204</v>
      </c>
      <c r="C134" s="72" t="s">
        <v>1102</v>
      </c>
      <c r="D134" s="72" t="s">
        <v>1088</v>
      </c>
      <c r="E134" s="72">
        <v>1448</v>
      </c>
      <c r="F134" s="105">
        <v>108</v>
      </c>
      <c r="G134" s="108">
        <f t="shared" si="2"/>
        <v>44378</v>
      </c>
    </row>
    <row r="135" spans="1:7" x14ac:dyDescent="0.35">
      <c r="A135" s="72" t="s">
        <v>203</v>
      </c>
      <c r="B135" s="72" t="s">
        <v>204</v>
      </c>
      <c r="C135" s="72" t="s">
        <v>1102</v>
      </c>
      <c r="D135" s="72" t="s">
        <v>1089</v>
      </c>
      <c r="E135" s="72">
        <v>1449</v>
      </c>
      <c r="F135" s="105">
        <v>102</v>
      </c>
      <c r="G135" s="108">
        <f t="shared" si="2"/>
        <v>44287</v>
      </c>
    </row>
    <row r="136" spans="1:7" x14ac:dyDescent="0.35">
      <c r="A136" s="72" t="s">
        <v>203</v>
      </c>
      <c r="B136" s="72" t="s">
        <v>204</v>
      </c>
      <c r="C136" s="72" t="s">
        <v>1102</v>
      </c>
      <c r="D136" s="72" t="s">
        <v>1090</v>
      </c>
      <c r="E136" s="72">
        <v>1450</v>
      </c>
      <c r="F136" s="105">
        <v>100</v>
      </c>
      <c r="G136" s="108">
        <f t="shared" si="2"/>
        <v>44197</v>
      </c>
    </row>
    <row r="137" spans="1:7" x14ac:dyDescent="0.35">
      <c r="A137" s="72" t="s">
        <v>203</v>
      </c>
      <c r="B137" s="72" t="s">
        <v>204</v>
      </c>
      <c r="C137" s="72" t="s">
        <v>1102</v>
      </c>
      <c r="D137" s="72" t="s">
        <v>1091</v>
      </c>
      <c r="E137" s="72">
        <v>1445</v>
      </c>
      <c r="F137" s="105">
        <v>100</v>
      </c>
      <c r="G137" s="108">
        <f t="shared" si="2"/>
        <v>44105</v>
      </c>
    </row>
    <row r="138" spans="1:7" x14ac:dyDescent="0.35">
      <c r="A138" s="72" t="s">
        <v>203</v>
      </c>
      <c r="B138" s="72" t="s">
        <v>204</v>
      </c>
      <c r="C138" s="72" t="s">
        <v>1102</v>
      </c>
      <c r="D138" s="72" t="s">
        <v>1092</v>
      </c>
      <c r="E138" s="72">
        <v>1446</v>
      </c>
      <c r="F138" s="105">
        <v>97</v>
      </c>
      <c r="G138" s="108">
        <f t="shared" si="2"/>
        <v>44013</v>
      </c>
    </row>
    <row r="139" spans="1:7" x14ac:dyDescent="0.35">
      <c r="A139" s="72" t="s">
        <v>203</v>
      </c>
      <c r="B139" s="72" t="s">
        <v>204</v>
      </c>
      <c r="C139" s="72" t="s">
        <v>1102</v>
      </c>
      <c r="D139" s="72" t="s">
        <v>1093</v>
      </c>
      <c r="E139" s="72">
        <v>1440</v>
      </c>
      <c r="F139" s="105">
        <v>87</v>
      </c>
      <c r="G139" s="108">
        <f t="shared" si="2"/>
        <v>43922</v>
      </c>
    </row>
    <row r="140" spans="1:7" x14ac:dyDescent="0.35">
      <c r="A140" s="72" t="s">
        <v>203</v>
      </c>
      <c r="B140" s="72" t="s">
        <v>204</v>
      </c>
      <c r="C140" s="72" t="s">
        <v>1102</v>
      </c>
      <c r="D140" s="72" t="s">
        <v>1094</v>
      </c>
      <c r="E140" s="72">
        <v>1441</v>
      </c>
      <c r="F140" s="105">
        <v>86</v>
      </c>
      <c r="G140" s="108">
        <f t="shared" si="2"/>
        <v>43831</v>
      </c>
    </row>
    <row r="141" spans="1:7" x14ac:dyDescent="0.35">
      <c r="A141" s="72" t="s">
        <v>203</v>
      </c>
      <c r="B141" s="72" t="s">
        <v>204</v>
      </c>
      <c r="C141" s="72" t="s">
        <v>1102</v>
      </c>
      <c r="D141" s="72" t="s">
        <v>1095</v>
      </c>
      <c r="E141" s="72">
        <v>1437</v>
      </c>
      <c r="F141" s="105">
        <v>83</v>
      </c>
      <c r="G141" s="108">
        <f t="shared" si="2"/>
        <v>43739</v>
      </c>
    </row>
    <row r="142" spans="1:7" x14ac:dyDescent="0.35">
      <c r="A142" s="72" t="s">
        <v>203</v>
      </c>
      <c r="B142" s="72" t="s">
        <v>204</v>
      </c>
      <c r="C142" s="72" t="s">
        <v>1102</v>
      </c>
      <c r="D142" s="72" t="s">
        <v>1096</v>
      </c>
      <c r="E142" s="72">
        <v>1440</v>
      </c>
      <c r="F142" s="105">
        <v>81</v>
      </c>
      <c r="G142" s="108">
        <f t="shared" si="2"/>
        <v>43647</v>
      </c>
    </row>
    <row r="143" spans="1:7" x14ac:dyDescent="0.35">
      <c r="A143" s="72" t="s">
        <v>203</v>
      </c>
      <c r="B143" s="72" t="s">
        <v>204</v>
      </c>
      <c r="C143" s="72" t="s">
        <v>1102</v>
      </c>
      <c r="D143" s="72" t="s">
        <v>1097</v>
      </c>
      <c r="E143" s="72">
        <v>1441</v>
      </c>
      <c r="F143" s="105">
        <v>83</v>
      </c>
      <c r="G143" s="108">
        <f t="shared" si="2"/>
        <v>43556</v>
      </c>
    </row>
    <row r="144" spans="1:7" x14ac:dyDescent="0.35">
      <c r="A144" s="72" t="s">
        <v>203</v>
      </c>
      <c r="B144" s="72" t="s">
        <v>204</v>
      </c>
      <c r="C144" s="72" t="s">
        <v>1102</v>
      </c>
      <c r="D144" s="72" t="s">
        <v>1098</v>
      </c>
      <c r="E144" s="72">
        <v>1431</v>
      </c>
      <c r="F144" s="105">
        <v>76</v>
      </c>
      <c r="G144" s="108">
        <f t="shared" si="2"/>
        <v>43466</v>
      </c>
    </row>
    <row r="145" spans="1:7" x14ac:dyDescent="0.35">
      <c r="A145" s="72" t="s">
        <v>203</v>
      </c>
      <c r="B145" s="72" t="s">
        <v>204</v>
      </c>
      <c r="C145" s="72" t="s">
        <v>1102</v>
      </c>
      <c r="D145" s="72" t="s">
        <v>1099</v>
      </c>
      <c r="E145" s="72">
        <v>1473</v>
      </c>
      <c r="F145" s="105">
        <v>76</v>
      </c>
      <c r="G145" s="108">
        <f t="shared" si="2"/>
        <v>43374</v>
      </c>
    </row>
    <row r="146" spans="1:7" x14ac:dyDescent="0.35">
      <c r="A146" s="72" t="s">
        <v>209</v>
      </c>
      <c r="B146" s="72" t="s">
        <v>210</v>
      </c>
      <c r="C146" s="72" t="s">
        <v>1087</v>
      </c>
      <c r="D146" s="72" t="s">
        <v>1088</v>
      </c>
      <c r="E146" s="72">
        <v>1213</v>
      </c>
      <c r="F146" s="105">
        <v>26</v>
      </c>
      <c r="G146" s="108">
        <f t="shared" si="2"/>
        <v>44378</v>
      </c>
    </row>
    <row r="147" spans="1:7" x14ac:dyDescent="0.35">
      <c r="A147" s="72" t="s">
        <v>209</v>
      </c>
      <c r="B147" s="72" t="s">
        <v>210</v>
      </c>
      <c r="C147" s="72" t="s">
        <v>1087</v>
      </c>
      <c r="D147" s="72" t="s">
        <v>1089</v>
      </c>
      <c r="E147" s="72">
        <v>1213</v>
      </c>
      <c r="F147" s="105">
        <v>28</v>
      </c>
      <c r="G147" s="108">
        <f t="shared" si="2"/>
        <v>44287</v>
      </c>
    </row>
    <row r="148" spans="1:7" x14ac:dyDescent="0.35">
      <c r="A148" s="72" t="s">
        <v>209</v>
      </c>
      <c r="B148" s="72" t="s">
        <v>210</v>
      </c>
      <c r="C148" s="72" t="s">
        <v>1087</v>
      </c>
      <c r="D148" s="72" t="s">
        <v>1090</v>
      </c>
      <c r="E148" s="72">
        <v>1215</v>
      </c>
      <c r="F148" s="105">
        <v>29</v>
      </c>
      <c r="G148" s="108">
        <f t="shared" si="2"/>
        <v>44197</v>
      </c>
    </row>
    <row r="149" spans="1:7" x14ac:dyDescent="0.35">
      <c r="A149" s="72" t="s">
        <v>209</v>
      </c>
      <c r="B149" s="72" t="s">
        <v>210</v>
      </c>
      <c r="C149" s="72" t="s">
        <v>1087</v>
      </c>
      <c r="D149" s="72" t="s">
        <v>1091</v>
      </c>
      <c r="E149" s="72">
        <v>1209</v>
      </c>
      <c r="F149" s="105">
        <v>29</v>
      </c>
      <c r="G149" s="108">
        <f t="shared" si="2"/>
        <v>44105</v>
      </c>
    </row>
    <row r="150" spans="1:7" x14ac:dyDescent="0.35">
      <c r="A150" s="72" t="s">
        <v>209</v>
      </c>
      <c r="B150" s="72" t="s">
        <v>210</v>
      </c>
      <c r="C150" s="72" t="s">
        <v>1087</v>
      </c>
      <c r="D150" s="72" t="s">
        <v>1092</v>
      </c>
      <c r="E150" s="72">
        <v>1207</v>
      </c>
      <c r="F150" s="105">
        <v>28</v>
      </c>
      <c r="G150" s="108">
        <f t="shared" si="2"/>
        <v>44013</v>
      </c>
    </row>
    <row r="151" spans="1:7" x14ac:dyDescent="0.35">
      <c r="A151" s="72" t="s">
        <v>209</v>
      </c>
      <c r="B151" s="72" t="s">
        <v>210</v>
      </c>
      <c r="C151" s="72" t="s">
        <v>1087</v>
      </c>
      <c r="D151" s="72" t="s">
        <v>1093</v>
      </c>
      <c r="E151" s="72">
        <v>1206</v>
      </c>
      <c r="F151" s="105">
        <v>28</v>
      </c>
      <c r="G151" s="108">
        <f t="shared" si="2"/>
        <v>43922</v>
      </c>
    </row>
    <row r="152" spans="1:7" x14ac:dyDescent="0.35">
      <c r="A152" s="72" t="s">
        <v>209</v>
      </c>
      <c r="B152" s="72" t="s">
        <v>210</v>
      </c>
      <c r="C152" s="72" t="s">
        <v>1087</v>
      </c>
      <c r="D152" s="72" t="s">
        <v>1094</v>
      </c>
      <c r="E152" s="72">
        <v>1201</v>
      </c>
      <c r="F152" s="105">
        <v>20</v>
      </c>
      <c r="G152" s="108">
        <f t="shared" si="2"/>
        <v>43831</v>
      </c>
    </row>
    <row r="153" spans="1:7" x14ac:dyDescent="0.35">
      <c r="A153" s="72" t="s">
        <v>209</v>
      </c>
      <c r="B153" s="72" t="s">
        <v>210</v>
      </c>
      <c r="C153" s="72" t="s">
        <v>1087</v>
      </c>
      <c r="D153" s="72" t="s">
        <v>1095</v>
      </c>
      <c r="E153" s="72">
        <v>1200</v>
      </c>
      <c r="F153" s="105">
        <v>18</v>
      </c>
      <c r="G153" s="108">
        <f t="shared" si="2"/>
        <v>43739</v>
      </c>
    </row>
    <row r="154" spans="1:7" x14ac:dyDescent="0.35">
      <c r="A154" s="72" t="s">
        <v>209</v>
      </c>
      <c r="B154" s="72" t="s">
        <v>210</v>
      </c>
      <c r="C154" s="72" t="s">
        <v>1087</v>
      </c>
      <c r="D154" s="72" t="s">
        <v>1096</v>
      </c>
      <c r="E154" s="72">
        <v>1201</v>
      </c>
      <c r="F154" s="105">
        <v>19</v>
      </c>
      <c r="G154" s="108">
        <f t="shared" si="2"/>
        <v>43647</v>
      </c>
    </row>
    <row r="155" spans="1:7" x14ac:dyDescent="0.35">
      <c r="A155" s="72" t="s">
        <v>209</v>
      </c>
      <c r="B155" s="72" t="s">
        <v>210</v>
      </c>
      <c r="C155" s="72" t="s">
        <v>1087</v>
      </c>
      <c r="D155" s="72" t="s">
        <v>1097</v>
      </c>
      <c r="E155" s="72">
        <v>1199</v>
      </c>
      <c r="F155" s="105">
        <v>11</v>
      </c>
      <c r="G155" s="108">
        <f t="shared" si="2"/>
        <v>43556</v>
      </c>
    </row>
    <row r="156" spans="1:7" x14ac:dyDescent="0.35">
      <c r="A156" s="72" t="s">
        <v>209</v>
      </c>
      <c r="B156" s="72" t="s">
        <v>210</v>
      </c>
      <c r="C156" s="72" t="s">
        <v>1087</v>
      </c>
      <c r="D156" s="72" t="s">
        <v>1098</v>
      </c>
      <c r="E156" s="72">
        <v>1184</v>
      </c>
      <c r="F156" s="105">
        <v>15</v>
      </c>
      <c r="G156" s="108">
        <f t="shared" si="2"/>
        <v>43466</v>
      </c>
    </row>
    <row r="157" spans="1:7" x14ac:dyDescent="0.35">
      <c r="A157" s="72" t="s">
        <v>209</v>
      </c>
      <c r="B157" s="72" t="s">
        <v>210</v>
      </c>
      <c r="C157" s="72" t="s">
        <v>1087</v>
      </c>
      <c r="D157" s="72" t="s">
        <v>1099</v>
      </c>
      <c r="E157" s="72">
        <v>1227</v>
      </c>
      <c r="F157" s="105">
        <v>30</v>
      </c>
      <c r="G157" s="108">
        <f t="shared" si="2"/>
        <v>43374</v>
      </c>
    </row>
    <row r="158" spans="1:7" x14ac:dyDescent="0.35">
      <c r="A158" s="72" t="s">
        <v>209</v>
      </c>
      <c r="B158" s="72" t="s">
        <v>210</v>
      </c>
      <c r="C158" s="72" t="s">
        <v>1100</v>
      </c>
      <c r="D158" s="72" t="s">
        <v>1088</v>
      </c>
      <c r="E158" s="72">
        <v>528</v>
      </c>
      <c r="F158" s="105">
        <v>40</v>
      </c>
      <c r="G158" s="108">
        <f t="shared" si="2"/>
        <v>44378</v>
      </c>
    </row>
    <row r="159" spans="1:7" x14ac:dyDescent="0.35">
      <c r="A159" s="72" t="s">
        <v>209</v>
      </c>
      <c r="B159" s="72" t="s">
        <v>210</v>
      </c>
      <c r="C159" s="72" t="s">
        <v>1100</v>
      </c>
      <c r="D159" s="72" t="s">
        <v>1089</v>
      </c>
      <c r="E159" s="72">
        <v>529</v>
      </c>
      <c r="F159" s="105">
        <v>44</v>
      </c>
      <c r="G159" s="108">
        <f t="shared" si="2"/>
        <v>44287</v>
      </c>
    </row>
    <row r="160" spans="1:7" x14ac:dyDescent="0.35">
      <c r="A160" s="72" t="s">
        <v>209</v>
      </c>
      <c r="B160" s="72" t="s">
        <v>210</v>
      </c>
      <c r="C160" s="72" t="s">
        <v>1100</v>
      </c>
      <c r="D160" s="72" t="s">
        <v>1090</v>
      </c>
      <c r="E160" s="72">
        <v>528</v>
      </c>
      <c r="F160" s="105">
        <v>33</v>
      </c>
      <c r="G160" s="108">
        <f t="shared" si="2"/>
        <v>44197</v>
      </c>
    </row>
    <row r="161" spans="1:7" x14ac:dyDescent="0.35">
      <c r="A161" s="72" t="s">
        <v>209</v>
      </c>
      <c r="B161" s="72" t="s">
        <v>210</v>
      </c>
      <c r="C161" s="72" t="s">
        <v>1100</v>
      </c>
      <c r="D161" s="72" t="s">
        <v>1091</v>
      </c>
      <c r="E161" s="72">
        <v>521</v>
      </c>
      <c r="F161" s="105">
        <v>23</v>
      </c>
      <c r="G161" s="108">
        <f t="shared" si="2"/>
        <v>44105</v>
      </c>
    </row>
    <row r="162" spans="1:7" x14ac:dyDescent="0.35">
      <c r="A162" s="72" t="s">
        <v>209</v>
      </c>
      <c r="B162" s="72" t="s">
        <v>210</v>
      </c>
      <c r="C162" s="72" t="s">
        <v>1100</v>
      </c>
      <c r="D162" s="72" t="s">
        <v>1092</v>
      </c>
      <c r="E162" s="72">
        <v>527</v>
      </c>
      <c r="F162" s="105">
        <v>34</v>
      </c>
      <c r="G162" s="108">
        <f t="shared" si="2"/>
        <v>44013</v>
      </c>
    </row>
    <row r="163" spans="1:7" x14ac:dyDescent="0.35">
      <c r="A163" s="72" t="s">
        <v>209</v>
      </c>
      <c r="B163" s="72" t="s">
        <v>210</v>
      </c>
      <c r="C163" s="72" t="s">
        <v>1100</v>
      </c>
      <c r="D163" s="72" t="s">
        <v>1093</v>
      </c>
      <c r="E163" s="72">
        <v>529</v>
      </c>
      <c r="F163" s="105">
        <v>22</v>
      </c>
      <c r="G163" s="108">
        <f t="shared" si="2"/>
        <v>43922</v>
      </c>
    </row>
    <row r="164" spans="1:7" x14ac:dyDescent="0.35">
      <c r="A164" s="72" t="s">
        <v>209</v>
      </c>
      <c r="B164" s="72" t="s">
        <v>210</v>
      </c>
      <c r="C164" s="72" t="s">
        <v>1100</v>
      </c>
      <c r="D164" s="72" t="s">
        <v>1094</v>
      </c>
      <c r="E164" s="72">
        <v>529</v>
      </c>
      <c r="F164" s="105">
        <v>39</v>
      </c>
      <c r="G164" s="108">
        <f t="shared" si="2"/>
        <v>43831</v>
      </c>
    </row>
    <row r="165" spans="1:7" x14ac:dyDescent="0.35">
      <c r="A165" s="72" t="s">
        <v>209</v>
      </c>
      <c r="B165" s="72" t="s">
        <v>210</v>
      </c>
      <c r="C165" s="72" t="s">
        <v>1100</v>
      </c>
      <c r="D165" s="72" t="s">
        <v>1095</v>
      </c>
      <c r="E165" s="72">
        <v>529</v>
      </c>
      <c r="F165" s="105">
        <v>28</v>
      </c>
      <c r="G165" s="108">
        <f t="shared" si="2"/>
        <v>43739</v>
      </c>
    </row>
    <row r="166" spans="1:7" x14ac:dyDescent="0.35">
      <c r="A166" s="72" t="s">
        <v>209</v>
      </c>
      <c r="B166" s="72" t="s">
        <v>210</v>
      </c>
      <c r="C166" s="72" t="s">
        <v>1100</v>
      </c>
      <c r="D166" s="72" t="s">
        <v>1096</v>
      </c>
      <c r="E166" s="72">
        <v>525</v>
      </c>
      <c r="F166" s="105">
        <v>20</v>
      </c>
      <c r="G166" s="108">
        <f t="shared" si="2"/>
        <v>43647</v>
      </c>
    </row>
    <row r="167" spans="1:7" x14ac:dyDescent="0.35">
      <c r="A167" s="72" t="s">
        <v>209</v>
      </c>
      <c r="B167" s="72" t="s">
        <v>210</v>
      </c>
      <c r="C167" s="72" t="s">
        <v>1100</v>
      </c>
      <c r="D167" s="72" t="s">
        <v>1097</v>
      </c>
      <c r="E167" s="72">
        <v>524</v>
      </c>
      <c r="F167" s="105">
        <v>30</v>
      </c>
      <c r="G167" s="108">
        <f t="shared" si="2"/>
        <v>43556</v>
      </c>
    </row>
    <row r="168" spans="1:7" x14ac:dyDescent="0.35">
      <c r="A168" s="72" t="s">
        <v>209</v>
      </c>
      <c r="B168" s="72" t="s">
        <v>210</v>
      </c>
      <c r="C168" s="72" t="s">
        <v>1100</v>
      </c>
      <c r="D168" s="72" t="s">
        <v>1098</v>
      </c>
      <c r="E168" s="72">
        <v>431</v>
      </c>
      <c r="F168" s="105">
        <v>10</v>
      </c>
      <c r="G168" s="108">
        <f t="shared" si="2"/>
        <v>43466</v>
      </c>
    </row>
    <row r="169" spans="1:7" x14ac:dyDescent="0.35">
      <c r="A169" s="72" t="s">
        <v>209</v>
      </c>
      <c r="B169" s="72" t="s">
        <v>210</v>
      </c>
      <c r="C169" s="72" t="s">
        <v>1100</v>
      </c>
      <c r="D169" s="72" t="s">
        <v>1099</v>
      </c>
      <c r="E169" s="72">
        <v>467</v>
      </c>
      <c r="F169" s="105">
        <v>27</v>
      </c>
      <c r="G169" s="108">
        <f t="shared" si="2"/>
        <v>43374</v>
      </c>
    </row>
    <row r="170" spans="1:7" x14ac:dyDescent="0.35">
      <c r="A170" s="72" t="s">
        <v>209</v>
      </c>
      <c r="B170" s="72" t="s">
        <v>210</v>
      </c>
      <c r="C170" s="72" t="s">
        <v>1101</v>
      </c>
      <c r="D170" s="72" t="s">
        <v>1088</v>
      </c>
      <c r="E170" s="72">
        <v>395</v>
      </c>
      <c r="F170" s="105">
        <v>3</v>
      </c>
      <c r="G170" s="108">
        <f t="shared" si="2"/>
        <v>44378</v>
      </c>
    </row>
    <row r="171" spans="1:7" x14ac:dyDescent="0.35">
      <c r="A171" s="72" t="s">
        <v>209</v>
      </c>
      <c r="B171" s="72" t="s">
        <v>210</v>
      </c>
      <c r="C171" s="72" t="s">
        <v>1101</v>
      </c>
      <c r="D171" s="72" t="s">
        <v>1089</v>
      </c>
      <c r="E171" s="72">
        <v>393</v>
      </c>
      <c r="F171" s="105">
        <v>3</v>
      </c>
      <c r="G171" s="108">
        <f t="shared" si="2"/>
        <v>44287</v>
      </c>
    </row>
    <row r="172" spans="1:7" x14ac:dyDescent="0.35">
      <c r="A172" s="72" t="s">
        <v>209</v>
      </c>
      <c r="B172" s="72" t="s">
        <v>210</v>
      </c>
      <c r="C172" s="72" t="s">
        <v>1101</v>
      </c>
      <c r="D172" s="72" t="s">
        <v>1090</v>
      </c>
      <c r="E172" s="72">
        <v>395</v>
      </c>
      <c r="F172" s="105">
        <v>3</v>
      </c>
      <c r="G172" s="108">
        <f t="shared" si="2"/>
        <v>44197</v>
      </c>
    </row>
    <row r="173" spans="1:7" x14ac:dyDescent="0.35">
      <c r="A173" s="72" t="s">
        <v>209</v>
      </c>
      <c r="B173" s="72" t="s">
        <v>210</v>
      </c>
      <c r="C173" s="72" t="s">
        <v>1101</v>
      </c>
      <c r="D173" s="72" t="s">
        <v>1091</v>
      </c>
      <c r="E173" s="72">
        <v>389</v>
      </c>
      <c r="F173" s="105">
        <v>3</v>
      </c>
      <c r="G173" s="108">
        <f t="shared" si="2"/>
        <v>44105</v>
      </c>
    </row>
    <row r="174" spans="1:7" x14ac:dyDescent="0.35">
      <c r="A174" s="72" t="s">
        <v>209</v>
      </c>
      <c r="B174" s="72" t="s">
        <v>210</v>
      </c>
      <c r="C174" s="72" t="s">
        <v>1101</v>
      </c>
      <c r="D174" s="72" t="s">
        <v>1092</v>
      </c>
      <c r="E174" s="72">
        <v>379</v>
      </c>
      <c r="F174" s="105">
        <v>4</v>
      </c>
      <c r="G174" s="108">
        <f t="shared" si="2"/>
        <v>44013</v>
      </c>
    </row>
    <row r="175" spans="1:7" x14ac:dyDescent="0.35">
      <c r="A175" s="72" t="s">
        <v>209</v>
      </c>
      <c r="B175" s="72" t="s">
        <v>210</v>
      </c>
      <c r="C175" s="72" t="s">
        <v>1101</v>
      </c>
      <c r="D175" s="72" t="s">
        <v>1093</v>
      </c>
      <c r="E175" s="72">
        <v>377</v>
      </c>
      <c r="F175" s="105">
        <v>4</v>
      </c>
      <c r="G175" s="108">
        <f t="shared" si="2"/>
        <v>43922</v>
      </c>
    </row>
    <row r="176" spans="1:7" x14ac:dyDescent="0.35">
      <c r="A176" s="72" t="s">
        <v>209</v>
      </c>
      <c r="B176" s="72" t="s">
        <v>210</v>
      </c>
      <c r="C176" s="72" t="s">
        <v>1101</v>
      </c>
      <c r="D176" s="72" t="s">
        <v>1094</v>
      </c>
      <c r="E176" s="72">
        <v>376</v>
      </c>
      <c r="F176" s="105">
        <v>2</v>
      </c>
      <c r="G176" s="108">
        <f t="shared" si="2"/>
        <v>43831</v>
      </c>
    </row>
    <row r="177" spans="1:7" x14ac:dyDescent="0.35">
      <c r="A177" s="72" t="s">
        <v>209</v>
      </c>
      <c r="B177" s="72" t="s">
        <v>210</v>
      </c>
      <c r="C177" s="72" t="s">
        <v>1101</v>
      </c>
      <c r="D177" s="72" t="s">
        <v>1095</v>
      </c>
      <c r="E177" s="72">
        <v>376</v>
      </c>
      <c r="F177" s="105">
        <v>2</v>
      </c>
      <c r="G177" s="108">
        <f t="shared" si="2"/>
        <v>43739</v>
      </c>
    </row>
    <row r="178" spans="1:7" x14ac:dyDescent="0.35">
      <c r="A178" s="72" t="s">
        <v>209</v>
      </c>
      <c r="B178" s="72" t="s">
        <v>210</v>
      </c>
      <c r="C178" s="72" t="s">
        <v>1101</v>
      </c>
      <c r="D178" s="72" t="s">
        <v>1096</v>
      </c>
      <c r="E178" s="72">
        <v>378</v>
      </c>
      <c r="F178" s="105">
        <v>2</v>
      </c>
      <c r="G178" s="108">
        <f t="shared" si="2"/>
        <v>43647</v>
      </c>
    </row>
    <row r="179" spans="1:7" x14ac:dyDescent="0.35">
      <c r="A179" s="72" t="s">
        <v>209</v>
      </c>
      <c r="B179" s="72" t="s">
        <v>210</v>
      </c>
      <c r="C179" s="72" t="s">
        <v>1101</v>
      </c>
      <c r="D179" s="72" t="s">
        <v>1097</v>
      </c>
      <c r="E179" s="72">
        <v>379</v>
      </c>
      <c r="F179" s="105">
        <v>0</v>
      </c>
      <c r="G179" s="108">
        <f t="shared" si="2"/>
        <v>43556</v>
      </c>
    </row>
    <row r="180" spans="1:7" x14ac:dyDescent="0.35">
      <c r="A180" s="72" t="s">
        <v>209</v>
      </c>
      <c r="B180" s="72" t="s">
        <v>210</v>
      </c>
      <c r="C180" s="72" t="s">
        <v>1101</v>
      </c>
      <c r="D180" s="72" t="s">
        <v>1098</v>
      </c>
      <c r="E180" s="72">
        <v>354</v>
      </c>
      <c r="F180" s="105">
        <v>0</v>
      </c>
      <c r="G180" s="108">
        <f t="shared" si="2"/>
        <v>43466</v>
      </c>
    </row>
    <row r="181" spans="1:7" x14ac:dyDescent="0.35">
      <c r="A181" s="72" t="s">
        <v>209</v>
      </c>
      <c r="B181" s="72" t="s">
        <v>210</v>
      </c>
      <c r="C181" s="72" t="s">
        <v>1101</v>
      </c>
      <c r="D181" s="72" t="s">
        <v>1099</v>
      </c>
      <c r="E181" s="72">
        <v>378</v>
      </c>
      <c r="F181" s="105">
        <v>3</v>
      </c>
      <c r="G181" s="108">
        <f t="shared" si="2"/>
        <v>43374</v>
      </c>
    </row>
    <row r="182" spans="1:7" x14ac:dyDescent="0.35">
      <c r="A182" s="72" t="s">
        <v>209</v>
      </c>
      <c r="B182" s="72" t="s">
        <v>210</v>
      </c>
      <c r="C182" s="72" t="s">
        <v>1102</v>
      </c>
      <c r="D182" s="72" t="s">
        <v>1088</v>
      </c>
      <c r="E182" s="72">
        <v>1795</v>
      </c>
      <c r="F182" s="105">
        <v>47</v>
      </c>
      <c r="G182" s="108">
        <f t="shared" si="2"/>
        <v>44378</v>
      </c>
    </row>
    <row r="183" spans="1:7" x14ac:dyDescent="0.35">
      <c r="A183" s="72" t="s">
        <v>209</v>
      </c>
      <c r="B183" s="72" t="s">
        <v>210</v>
      </c>
      <c r="C183" s="72" t="s">
        <v>1102</v>
      </c>
      <c r="D183" s="72" t="s">
        <v>1089</v>
      </c>
      <c r="E183" s="72">
        <v>1796</v>
      </c>
      <c r="F183" s="105">
        <v>47</v>
      </c>
      <c r="G183" s="108">
        <f t="shared" si="2"/>
        <v>44287</v>
      </c>
    </row>
    <row r="184" spans="1:7" x14ac:dyDescent="0.35">
      <c r="A184" s="72" t="s">
        <v>209</v>
      </c>
      <c r="B184" s="72" t="s">
        <v>210</v>
      </c>
      <c r="C184" s="72" t="s">
        <v>1102</v>
      </c>
      <c r="D184" s="72" t="s">
        <v>1090</v>
      </c>
      <c r="E184" s="72">
        <v>1801</v>
      </c>
      <c r="F184" s="105">
        <v>43</v>
      </c>
      <c r="G184" s="108">
        <f t="shared" si="2"/>
        <v>44197</v>
      </c>
    </row>
    <row r="185" spans="1:7" x14ac:dyDescent="0.35">
      <c r="A185" s="72" t="s">
        <v>209</v>
      </c>
      <c r="B185" s="72" t="s">
        <v>210</v>
      </c>
      <c r="C185" s="72" t="s">
        <v>1102</v>
      </c>
      <c r="D185" s="72" t="s">
        <v>1091</v>
      </c>
      <c r="E185" s="72">
        <v>1799</v>
      </c>
      <c r="F185" s="105">
        <v>43</v>
      </c>
      <c r="G185" s="108">
        <f t="shared" si="2"/>
        <v>44105</v>
      </c>
    </row>
    <row r="186" spans="1:7" x14ac:dyDescent="0.35">
      <c r="A186" s="72" t="s">
        <v>209</v>
      </c>
      <c r="B186" s="72" t="s">
        <v>210</v>
      </c>
      <c r="C186" s="72" t="s">
        <v>1102</v>
      </c>
      <c r="D186" s="72" t="s">
        <v>1092</v>
      </c>
      <c r="E186" s="72">
        <v>1800</v>
      </c>
      <c r="F186" s="105">
        <v>49</v>
      </c>
      <c r="G186" s="108">
        <f t="shared" si="2"/>
        <v>44013</v>
      </c>
    </row>
    <row r="187" spans="1:7" x14ac:dyDescent="0.35">
      <c r="A187" s="72" t="s">
        <v>209</v>
      </c>
      <c r="B187" s="72" t="s">
        <v>210</v>
      </c>
      <c r="C187" s="72" t="s">
        <v>1102</v>
      </c>
      <c r="D187" s="72" t="s">
        <v>1093</v>
      </c>
      <c r="E187" s="72">
        <v>1814</v>
      </c>
      <c r="F187" s="105">
        <v>51</v>
      </c>
      <c r="G187" s="108">
        <f t="shared" si="2"/>
        <v>43922</v>
      </c>
    </row>
    <row r="188" spans="1:7" x14ac:dyDescent="0.35">
      <c r="A188" s="72" t="s">
        <v>209</v>
      </c>
      <c r="B188" s="72" t="s">
        <v>210</v>
      </c>
      <c r="C188" s="72" t="s">
        <v>1102</v>
      </c>
      <c r="D188" s="72" t="s">
        <v>1094</v>
      </c>
      <c r="E188" s="72">
        <v>1810</v>
      </c>
      <c r="F188" s="105">
        <v>51</v>
      </c>
      <c r="G188" s="108">
        <f t="shared" si="2"/>
        <v>43831</v>
      </c>
    </row>
    <row r="189" spans="1:7" x14ac:dyDescent="0.35">
      <c r="A189" s="72" t="s">
        <v>209</v>
      </c>
      <c r="B189" s="72" t="s">
        <v>210</v>
      </c>
      <c r="C189" s="72" t="s">
        <v>1102</v>
      </c>
      <c r="D189" s="72" t="s">
        <v>1095</v>
      </c>
      <c r="E189" s="72">
        <v>1809</v>
      </c>
      <c r="F189" s="105">
        <v>50</v>
      </c>
      <c r="G189" s="108">
        <f t="shared" si="2"/>
        <v>43739</v>
      </c>
    </row>
    <row r="190" spans="1:7" x14ac:dyDescent="0.35">
      <c r="A190" s="72" t="s">
        <v>209</v>
      </c>
      <c r="B190" s="72" t="s">
        <v>210</v>
      </c>
      <c r="C190" s="72" t="s">
        <v>1102</v>
      </c>
      <c r="D190" s="72" t="s">
        <v>1096</v>
      </c>
      <c r="E190" s="72">
        <v>1813</v>
      </c>
      <c r="F190" s="105">
        <v>45</v>
      </c>
      <c r="G190" s="108">
        <f t="shared" si="2"/>
        <v>43647</v>
      </c>
    </row>
    <row r="191" spans="1:7" x14ac:dyDescent="0.35">
      <c r="A191" s="72" t="s">
        <v>209</v>
      </c>
      <c r="B191" s="72" t="s">
        <v>210</v>
      </c>
      <c r="C191" s="72" t="s">
        <v>1102</v>
      </c>
      <c r="D191" s="72" t="s">
        <v>1097</v>
      </c>
      <c r="E191" s="72">
        <v>1813</v>
      </c>
      <c r="F191" s="105">
        <v>33</v>
      </c>
      <c r="G191" s="108">
        <f t="shared" si="2"/>
        <v>43556</v>
      </c>
    </row>
    <row r="192" spans="1:7" x14ac:dyDescent="0.35">
      <c r="A192" s="72" t="s">
        <v>209</v>
      </c>
      <c r="B192" s="72" t="s">
        <v>210</v>
      </c>
      <c r="C192" s="72" t="s">
        <v>1102</v>
      </c>
      <c r="D192" s="72" t="s">
        <v>1098</v>
      </c>
      <c r="E192" s="72">
        <v>1789</v>
      </c>
      <c r="F192" s="105">
        <v>26</v>
      </c>
      <c r="G192" s="108">
        <f t="shared" si="2"/>
        <v>43466</v>
      </c>
    </row>
    <row r="193" spans="1:7" x14ac:dyDescent="0.35">
      <c r="A193" s="72" t="s">
        <v>209</v>
      </c>
      <c r="B193" s="72" t="s">
        <v>210</v>
      </c>
      <c r="C193" s="72" t="s">
        <v>1102</v>
      </c>
      <c r="D193" s="72" t="s">
        <v>1099</v>
      </c>
      <c r="E193" s="72">
        <v>1830</v>
      </c>
      <c r="F193" s="105">
        <v>65</v>
      </c>
      <c r="G193" s="108">
        <f t="shared" si="2"/>
        <v>43374</v>
      </c>
    </row>
    <row r="194" spans="1:7" x14ac:dyDescent="0.35">
      <c r="A194" s="72" t="s">
        <v>211</v>
      </c>
      <c r="B194" s="72" t="s">
        <v>212</v>
      </c>
      <c r="C194" s="72" t="s">
        <v>1087</v>
      </c>
      <c r="D194" s="72" t="s">
        <v>1088</v>
      </c>
      <c r="E194" s="72">
        <v>1006</v>
      </c>
      <c r="F194" s="105">
        <v>20</v>
      </c>
      <c r="G194" s="108">
        <f t="shared" si="2"/>
        <v>44378</v>
      </c>
    </row>
    <row r="195" spans="1:7" x14ac:dyDescent="0.35">
      <c r="A195" s="72" t="s">
        <v>211</v>
      </c>
      <c r="B195" s="72" t="s">
        <v>212</v>
      </c>
      <c r="C195" s="72" t="s">
        <v>1087</v>
      </c>
      <c r="D195" s="72" t="s">
        <v>1089</v>
      </c>
      <c r="E195" s="72">
        <v>1010</v>
      </c>
      <c r="F195" s="105">
        <v>20</v>
      </c>
      <c r="G195" s="108">
        <f t="shared" si="2"/>
        <v>44287</v>
      </c>
    </row>
    <row r="196" spans="1:7" x14ac:dyDescent="0.35">
      <c r="A196" s="72" t="s">
        <v>211</v>
      </c>
      <c r="B196" s="72" t="s">
        <v>212</v>
      </c>
      <c r="C196" s="72" t="s">
        <v>1087</v>
      </c>
      <c r="D196" s="72" t="s">
        <v>1090</v>
      </c>
      <c r="E196" s="72">
        <v>1007</v>
      </c>
      <c r="F196" s="105">
        <v>21</v>
      </c>
      <c r="G196" s="108">
        <f t="shared" ref="G196:G259" si="3">DATE(LEFT(D196,4),RIGHT(LEFT(D196,7),2),1)</f>
        <v>44197</v>
      </c>
    </row>
    <row r="197" spans="1:7" x14ac:dyDescent="0.35">
      <c r="A197" s="72" t="s">
        <v>211</v>
      </c>
      <c r="B197" s="72" t="s">
        <v>212</v>
      </c>
      <c r="C197" s="72" t="s">
        <v>1087</v>
      </c>
      <c r="D197" s="72" t="s">
        <v>1091</v>
      </c>
      <c r="E197" s="72">
        <v>1001</v>
      </c>
      <c r="F197" s="105">
        <v>21</v>
      </c>
      <c r="G197" s="108">
        <f t="shared" si="3"/>
        <v>44105</v>
      </c>
    </row>
    <row r="198" spans="1:7" x14ac:dyDescent="0.35">
      <c r="A198" s="72" t="s">
        <v>211</v>
      </c>
      <c r="B198" s="72" t="s">
        <v>212</v>
      </c>
      <c r="C198" s="72" t="s">
        <v>1087</v>
      </c>
      <c r="D198" s="72" t="s">
        <v>1092</v>
      </c>
      <c r="E198" s="72">
        <v>999</v>
      </c>
      <c r="F198" s="105">
        <v>22</v>
      </c>
      <c r="G198" s="108">
        <f t="shared" si="3"/>
        <v>44013</v>
      </c>
    </row>
    <row r="199" spans="1:7" x14ac:dyDescent="0.35">
      <c r="A199" s="72" t="s">
        <v>211</v>
      </c>
      <c r="B199" s="72" t="s">
        <v>212</v>
      </c>
      <c r="C199" s="72" t="s">
        <v>1087</v>
      </c>
      <c r="D199" s="72" t="s">
        <v>1093</v>
      </c>
      <c r="E199" s="72">
        <v>1000</v>
      </c>
      <c r="F199" s="105">
        <v>21</v>
      </c>
      <c r="G199" s="108">
        <f t="shared" si="3"/>
        <v>43922</v>
      </c>
    </row>
    <row r="200" spans="1:7" x14ac:dyDescent="0.35">
      <c r="A200" s="72" t="s">
        <v>211</v>
      </c>
      <c r="B200" s="72" t="s">
        <v>212</v>
      </c>
      <c r="C200" s="72" t="s">
        <v>1087</v>
      </c>
      <c r="D200" s="72" t="s">
        <v>1094</v>
      </c>
      <c r="E200" s="72">
        <v>994</v>
      </c>
      <c r="F200" s="105">
        <v>24</v>
      </c>
      <c r="G200" s="108">
        <f t="shared" si="3"/>
        <v>43831</v>
      </c>
    </row>
    <row r="201" spans="1:7" x14ac:dyDescent="0.35">
      <c r="A201" s="72" t="s">
        <v>211</v>
      </c>
      <c r="B201" s="72" t="s">
        <v>212</v>
      </c>
      <c r="C201" s="72" t="s">
        <v>1087</v>
      </c>
      <c r="D201" s="72" t="s">
        <v>1095</v>
      </c>
      <c r="E201" s="72">
        <v>997</v>
      </c>
      <c r="F201" s="105">
        <v>22</v>
      </c>
      <c r="G201" s="108">
        <f t="shared" si="3"/>
        <v>43739</v>
      </c>
    </row>
    <row r="202" spans="1:7" x14ac:dyDescent="0.35">
      <c r="A202" s="72" t="s">
        <v>211</v>
      </c>
      <c r="B202" s="72" t="s">
        <v>212</v>
      </c>
      <c r="C202" s="72" t="s">
        <v>1087</v>
      </c>
      <c r="D202" s="72" t="s">
        <v>1096</v>
      </c>
      <c r="E202" s="72">
        <v>994</v>
      </c>
      <c r="F202" s="105">
        <v>22</v>
      </c>
      <c r="G202" s="108">
        <f t="shared" si="3"/>
        <v>43647</v>
      </c>
    </row>
    <row r="203" spans="1:7" x14ac:dyDescent="0.35">
      <c r="A203" s="72" t="s">
        <v>211</v>
      </c>
      <c r="B203" s="72" t="s">
        <v>212</v>
      </c>
      <c r="C203" s="72" t="s">
        <v>1087</v>
      </c>
      <c r="D203" s="72" t="s">
        <v>1097</v>
      </c>
      <c r="E203" s="72">
        <v>996</v>
      </c>
      <c r="F203" s="105">
        <v>24</v>
      </c>
      <c r="G203" s="108">
        <f t="shared" si="3"/>
        <v>43556</v>
      </c>
    </row>
    <row r="204" spans="1:7" x14ac:dyDescent="0.35">
      <c r="A204" s="72" t="s">
        <v>211</v>
      </c>
      <c r="B204" s="72" t="s">
        <v>212</v>
      </c>
      <c r="C204" s="72" t="s">
        <v>1087</v>
      </c>
      <c r="D204" s="72" t="s">
        <v>1098</v>
      </c>
      <c r="E204" s="72">
        <v>966</v>
      </c>
      <c r="F204" s="105">
        <v>22</v>
      </c>
      <c r="G204" s="108">
        <f t="shared" si="3"/>
        <v>43466</v>
      </c>
    </row>
    <row r="205" spans="1:7" x14ac:dyDescent="0.35">
      <c r="A205" s="72" t="s">
        <v>211</v>
      </c>
      <c r="B205" s="72" t="s">
        <v>212</v>
      </c>
      <c r="C205" s="72" t="s">
        <v>1087</v>
      </c>
      <c r="D205" s="72" t="s">
        <v>1099</v>
      </c>
      <c r="E205" s="72">
        <v>1013</v>
      </c>
      <c r="F205" s="105">
        <v>25</v>
      </c>
      <c r="G205" s="108">
        <f t="shared" si="3"/>
        <v>43374</v>
      </c>
    </row>
    <row r="206" spans="1:7" x14ac:dyDescent="0.35">
      <c r="A206" s="72" t="s">
        <v>211</v>
      </c>
      <c r="B206" s="72" t="s">
        <v>212</v>
      </c>
      <c r="C206" s="72" t="s">
        <v>1100</v>
      </c>
      <c r="D206" s="72" t="s">
        <v>1088</v>
      </c>
      <c r="E206" s="72">
        <v>585</v>
      </c>
      <c r="F206" s="105">
        <v>16</v>
      </c>
      <c r="G206" s="108">
        <f t="shared" si="3"/>
        <v>44378</v>
      </c>
    </row>
    <row r="207" spans="1:7" x14ac:dyDescent="0.35">
      <c r="A207" s="72" t="s">
        <v>211</v>
      </c>
      <c r="B207" s="72" t="s">
        <v>212</v>
      </c>
      <c r="C207" s="72" t="s">
        <v>1100</v>
      </c>
      <c r="D207" s="72" t="s">
        <v>1089</v>
      </c>
      <c r="E207" s="72">
        <v>581</v>
      </c>
      <c r="F207" s="105">
        <v>16</v>
      </c>
      <c r="G207" s="108">
        <f t="shared" si="3"/>
        <v>44287</v>
      </c>
    </row>
    <row r="208" spans="1:7" x14ac:dyDescent="0.35">
      <c r="A208" s="72" t="s">
        <v>211</v>
      </c>
      <c r="B208" s="72" t="s">
        <v>212</v>
      </c>
      <c r="C208" s="72" t="s">
        <v>1100</v>
      </c>
      <c r="D208" s="72" t="s">
        <v>1090</v>
      </c>
      <c r="E208" s="72">
        <v>574</v>
      </c>
      <c r="F208" s="105">
        <v>15</v>
      </c>
      <c r="G208" s="108">
        <f t="shared" si="3"/>
        <v>44197</v>
      </c>
    </row>
    <row r="209" spans="1:7" x14ac:dyDescent="0.35">
      <c r="A209" s="72" t="s">
        <v>211</v>
      </c>
      <c r="B209" s="72" t="s">
        <v>212</v>
      </c>
      <c r="C209" s="72" t="s">
        <v>1100</v>
      </c>
      <c r="D209" s="72" t="s">
        <v>1091</v>
      </c>
      <c r="E209" s="72">
        <v>580</v>
      </c>
      <c r="F209" s="105">
        <v>16</v>
      </c>
      <c r="G209" s="108">
        <f t="shared" si="3"/>
        <v>44105</v>
      </c>
    </row>
    <row r="210" spans="1:7" x14ac:dyDescent="0.35">
      <c r="A210" s="72" t="s">
        <v>211</v>
      </c>
      <c r="B210" s="72" t="s">
        <v>212</v>
      </c>
      <c r="C210" s="72" t="s">
        <v>1100</v>
      </c>
      <c r="D210" s="72" t="s">
        <v>1092</v>
      </c>
      <c r="E210" s="72">
        <v>560</v>
      </c>
      <c r="F210" s="105">
        <v>17</v>
      </c>
      <c r="G210" s="108">
        <f t="shared" si="3"/>
        <v>44013</v>
      </c>
    </row>
    <row r="211" spans="1:7" x14ac:dyDescent="0.35">
      <c r="A211" s="72" t="s">
        <v>211</v>
      </c>
      <c r="B211" s="72" t="s">
        <v>212</v>
      </c>
      <c r="C211" s="72" t="s">
        <v>1100</v>
      </c>
      <c r="D211" s="72" t="s">
        <v>1093</v>
      </c>
      <c r="E211" s="72">
        <v>518</v>
      </c>
      <c r="F211" s="105">
        <v>16</v>
      </c>
      <c r="G211" s="108">
        <f t="shared" si="3"/>
        <v>43922</v>
      </c>
    </row>
    <row r="212" spans="1:7" x14ac:dyDescent="0.35">
      <c r="A212" s="72" t="s">
        <v>211</v>
      </c>
      <c r="B212" s="72" t="s">
        <v>212</v>
      </c>
      <c r="C212" s="72" t="s">
        <v>1100</v>
      </c>
      <c r="D212" s="72" t="s">
        <v>1094</v>
      </c>
      <c r="E212" s="72">
        <v>511</v>
      </c>
      <c r="F212" s="105">
        <v>16</v>
      </c>
      <c r="G212" s="108">
        <f t="shared" si="3"/>
        <v>43831</v>
      </c>
    </row>
    <row r="213" spans="1:7" x14ac:dyDescent="0.35">
      <c r="A213" s="72" t="s">
        <v>211</v>
      </c>
      <c r="B213" s="72" t="s">
        <v>212</v>
      </c>
      <c r="C213" s="72" t="s">
        <v>1100</v>
      </c>
      <c r="D213" s="72" t="s">
        <v>1095</v>
      </c>
      <c r="E213" s="72">
        <v>504</v>
      </c>
      <c r="F213" s="105">
        <v>15</v>
      </c>
      <c r="G213" s="108">
        <f t="shared" si="3"/>
        <v>43739</v>
      </c>
    </row>
    <row r="214" spans="1:7" x14ac:dyDescent="0.35">
      <c r="A214" s="72" t="s">
        <v>211</v>
      </c>
      <c r="B214" s="72" t="s">
        <v>212</v>
      </c>
      <c r="C214" s="72" t="s">
        <v>1100</v>
      </c>
      <c r="D214" s="72" t="s">
        <v>1096</v>
      </c>
      <c r="E214" s="72">
        <v>511</v>
      </c>
      <c r="F214" s="105">
        <v>23</v>
      </c>
      <c r="G214" s="108">
        <f t="shared" si="3"/>
        <v>43647</v>
      </c>
    </row>
    <row r="215" spans="1:7" x14ac:dyDescent="0.35">
      <c r="A215" s="72" t="s">
        <v>211</v>
      </c>
      <c r="B215" s="72" t="s">
        <v>212</v>
      </c>
      <c r="C215" s="72" t="s">
        <v>1100</v>
      </c>
      <c r="D215" s="72" t="s">
        <v>1097</v>
      </c>
      <c r="E215" s="72">
        <v>507</v>
      </c>
      <c r="F215" s="105">
        <v>56</v>
      </c>
      <c r="G215" s="108">
        <f t="shared" si="3"/>
        <v>43556</v>
      </c>
    </row>
    <row r="216" spans="1:7" x14ac:dyDescent="0.35">
      <c r="A216" s="72" t="s">
        <v>211</v>
      </c>
      <c r="B216" s="72" t="s">
        <v>212</v>
      </c>
      <c r="C216" s="72" t="s">
        <v>1100</v>
      </c>
      <c r="D216" s="72" t="s">
        <v>1098</v>
      </c>
      <c r="E216" s="72">
        <v>486</v>
      </c>
      <c r="F216" s="105">
        <v>56</v>
      </c>
      <c r="G216" s="108">
        <f t="shared" si="3"/>
        <v>43466</v>
      </c>
    </row>
    <row r="217" spans="1:7" x14ac:dyDescent="0.35">
      <c r="A217" s="72" t="s">
        <v>211</v>
      </c>
      <c r="B217" s="72" t="s">
        <v>212</v>
      </c>
      <c r="C217" s="72" t="s">
        <v>1100</v>
      </c>
      <c r="D217" s="72" t="s">
        <v>1099</v>
      </c>
      <c r="E217" s="72">
        <v>511</v>
      </c>
      <c r="F217" s="105">
        <v>65</v>
      </c>
      <c r="G217" s="108">
        <f t="shared" si="3"/>
        <v>43374</v>
      </c>
    </row>
    <row r="218" spans="1:7" x14ac:dyDescent="0.35">
      <c r="A218" s="72" t="s">
        <v>211</v>
      </c>
      <c r="B218" s="72" t="s">
        <v>212</v>
      </c>
      <c r="C218" s="72" t="s">
        <v>1101</v>
      </c>
      <c r="D218" s="72" t="s">
        <v>1088</v>
      </c>
      <c r="E218" s="72">
        <v>120</v>
      </c>
      <c r="F218" s="105">
        <v>3</v>
      </c>
      <c r="G218" s="108">
        <f t="shared" si="3"/>
        <v>44378</v>
      </c>
    </row>
    <row r="219" spans="1:7" x14ac:dyDescent="0.35">
      <c r="A219" s="72" t="s">
        <v>211</v>
      </c>
      <c r="B219" s="72" t="s">
        <v>212</v>
      </c>
      <c r="C219" s="72" t="s">
        <v>1101</v>
      </c>
      <c r="D219" s="72" t="s">
        <v>1089</v>
      </c>
      <c r="E219" s="72">
        <v>121</v>
      </c>
      <c r="F219" s="105">
        <v>3</v>
      </c>
      <c r="G219" s="108">
        <f t="shared" si="3"/>
        <v>44287</v>
      </c>
    </row>
    <row r="220" spans="1:7" x14ac:dyDescent="0.35">
      <c r="A220" s="72" t="s">
        <v>211</v>
      </c>
      <c r="B220" s="72" t="s">
        <v>212</v>
      </c>
      <c r="C220" s="72" t="s">
        <v>1101</v>
      </c>
      <c r="D220" s="72" t="s">
        <v>1090</v>
      </c>
      <c r="E220" s="72">
        <v>120</v>
      </c>
      <c r="F220" s="105">
        <v>3</v>
      </c>
      <c r="G220" s="108">
        <f t="shared" si="3"/>
        <v>44197</v>
      </c>
    </row>
    <row r="221" spans="1:7" x14ac:dyDescent="0.35">
      <c r="A221" s="72" t="s">
        <v>211</v>
      </c>
      <c r="B221" s="72" t="s">
        <v>212</v>
      </c>
      <c r="C221" s="72" t="s">
        <v>1101</v>
      </c>
      <c r="D221" s="72" t="s">
        <v>1091</v>
      </c>
      <c r="E221" s="72">
        <v>121</v>
      </c>
      <c r="F221" s="105">
        <v>3</v>
      </c>
      <c r="G221" s="108">
        <f t="shared" si="3"/>
        <v>44105</v>
      </c>
    </row>
    <row r="222" spans="1:7" x14ac:dyDescent="0.35">
      <c r="A222" s="72" t="s">
        <v>211</v>
      </c>
      <c r="B222" s="72" t="s">
        <v>212</v>
      </c>
      <c r="C222" s="72" t="s">
        <v>1101</v>
      </c>
      <c r="D222" s="72" t="s">
        <v>1092</v>
      </c>
      <c r="E222" s="72">
        <v>116</v>
      </c>
      <c r="F222" s="105">
        <v>3</v>
      </c>
      <c r="G222" s="108">
        <f t="shared" si="3"/>
        <v>44013</v>
      </c>
    </row>
    <row r="223" spans="1:7" x14ac:dyDescent="0.35">
      <c r="A223" s="72" t="s">
        <v>211</v>
      </c>
      <c r="B223" s="72" t="s">
        <v>212</v>
      </c>
      <c r="C223" s="72" t="s">
        <v>1101</v>
      </c>
      <c r="D223" s="72" t="s">
        <v>1093</v>
      </c>
      <c r="E223" s="72">
        <v>113</v>
      </c>
      <c r="F223" s="105">
        <v>3</v>
      </c>
      <c r="G223" s="108">
        <f t="shared" si="3"/>
        <v>43922</v>
      </c>
    </row>
    <row r="224" spans="1:7" x14ac:dyDescent="0.35">
      <c r="A224" s="72" t="s">
        <v>211</v>
      </c>
      <c r="B224" s="72" t="s">
        <v>212</v>
      </c>
      <c r="C224" s="72" t="s">
        <v>1101</v>
      </c>
      <c r="D224" s="72" t="s">
        <v>1094</v>
      </c>
      <c r="E224" s="72">
        <v>111</v>
      </c>
      <c r="F224" s="105">
        <v>3</v>
      </c>
      <c r="G224" s="108">
        <f t="shared" si="3"/>
        <v>43831</v>
      </c>
    </row>
    <row r="225" spans="1:7" x14ac:dyDescent="0.35">
      <c r="A225" s="72" t="s">
        <v>211</v>
      </c>
      <c r="B225" s="72" t="s">
        <v>212</v>
      </c>
      <c r="C225" s="72" t="s">
        <v>1101</v>
      </c>
      <c r="D225" s="72" t="s">
        <v>1095</v>
      </c>
      <c r="E225" s="72">
        <v>112</v>
      </c>
      <c r="F225" s="105">
        <v>4</v>
      </c>
      <c r="G225" s="108">
        <f t="shared" si="3"/>
        <v>43739</v>
      </c>
    </row>
    <row r="226" spans="1:7" x14ac:dyDescent="0.35">
      <c r="A226" s="72" t="s">
        <v>211</v>
      </c>
      <c r="B226" s="72" t="s">
        <v>212</v>
      </c>
      <c r="C226" s="72" t="s">
        <v>1101</v>
      </c>
      <c r="D226" s="72" t="s">
        <v>1096</v>
      </c>
      <c r="E226" s="72">
        <v>112</v>
      </c>
      <c r="F226" s="105">
        <v>4</v>
      </c>
      <c r="G226" s="108">
        <f t="shared" si="3"/>
        <v>43647</v>
      </c>
    </row>
    <row r="227" spans="1:7" x14ac:dyDescent="0.35">
      <c r="A227" s="72" t="s">
        <v>211</v>
      </c>
      <c r="B227" s="72" t="s">
        <v>212</v>
      </c>
      <c r="C227" s="72" t="s">
        <v>1101</v>
      </c>
      <c r="D227" s="72" t="s">
        <v>1097</v>
      </c>
      <c r="E227" s="72">
        <v>113</v>
      </c>
      <c r="F227" s="105">
        <v>2</v>
      </c>
      <c r="G227" s="108">
        <f t="shared" si="3"/>
        <v>43556</v>
      </c>
    </row>
    <row r="228" spans="1:7" x14ac:dyDescent="0.35">
      <c r="A228" s="72" t="s">
        <v>211</v>
      </c>
      <c r="B228" s="72" t="s">
        <v>212</v>
      </c>
      <c r="C228" s="72" t="s">
        <v>1101</v>
      </c>
      <c r="D228" s="72" t="s">
        <v>1098</v>
      </c>
      <c r="E228" s="72">
        <v>105</v>
      </c>
      <c r="F228" s="105">
        <v>2</v>
      </c>
      <c r="G228" s="108">
        <f t="shared" si="3"/>
        <v>43466</v>
      </c>
    </row>
    <row r="229" spans="1:7" x14ac:dyDescent="0.35">
      <c r="A229" s="72" t="s">
        <v>211</v>
      </c>
      <c r="B229" s="72" t="s">
        <v>212</v>
      </c>
      <c r="C229" s="72" t="s">
        <v>1101</v>
      </c>
      <c r="D229" s="72" t="s">
        <v>1099</v>
      </c>
      <c r="E229" s="72">
        <v>109</v>
      </c>
      <c r="F229" s="105">
        <v>5</v>
      </c>
      <c r="G229" s="108">
        <f t="shared" si="3"/>
        <v>43374</v>
      </c>
    </row>
    <row r="230" spans="1:7" x14ac:dyDescent="0.35">
      <c r="A230" s="72" t="s">
        <v>211</v>
      </c>
      <c r="B230" s="72" t="s">
        <v>212</v>
      </c>
      <c r="C230" s="72" t="s">
        <v>1102</v>
      </c>
      <c r="D230" s="72" t="s">
        <v>1088</v>
      </c>
      <c r="E230" s="72">
        <v>1785</v>
      </c>
      <c r="F230" s="105">
        <v>25</v>
      </c>
      <c r="G230" s="108">
        <f t="shared" si="3"/>
        <v>44378</v>
      </c>
    </row>
    <row r="231" spans="1:7" x14ac:dyDescent="0.35">
      <c r="A231" s="72" t="s">
        <v>211</v>
      </c>
      <c r="B231" s="72" t="s">
        <v>212</v>
      </c>
      <c r="C231" s="72" t="s">
        <v>1102</v>
      </c>
      <c r="D231" s="72" t="s">
        <v>1089</v>
      </c>
      <c r="E231" s="72">
        <v>1785</v>
      </c>
      <c r="F231" s="105">
        <v>25</v>
      </c>
      <c r="G231" s="108">
        <f t="shared" si="3"/>
        <v>44287</v>
      </c>
    </row>
    <row r="232" spans="1:7" x14ac:dyDescent="0.35">
      <c r="A232" s="72" t="s">
        <v>211</v>
      </c>
      <c r="B232" s="72" t="s">
        <v>212</v>
      </c>
      <c r="C232" s="72" t="s">
        <v>1102</v>
      </c>
      <c r="D232" s="72" t="s">
        <v>1090</v>
      </c>
      <c r="E232" s="72">
        <v>1786</v>
      </c>
      <c r="F232" s="105">
        <v>25</v>
      </c>
      <c r="G232" s="108">
        <f t="shared" si="3"/>
        <v>44197</v>
      </c>
    </row>
    <row r="233" spans="1:7" x14ac:dyDescent="0.35">
      <c r="A233" s="72" t="s">
        <v>211</v>
      </c>
      <c r="B233" s="72" t="s">
        <v>212</v>
      </c>
      <c r="C233" s="72" t="s">
        <v>1102</v>
      </c>
      <c r="D233" s="72" t="s">
        <v>1091</v>
      </c>
      <c r="E233" s="72">
        <v>1794</v>
      </c>
      <c r="F233" s="105">
        <v>25</v>
      </c>
      <c r="G233" s="108">
        <f t="shared" si="3"/>
        <v>44105</v>
      </c>
    </row>
    <row r="234" spans="1:7" x14ac:dyDescent="0.35">
      <c r="A234" s="72" t="s">
        <v>211</v>
      </c>
      <c r="B234" s="72" t="s">
        <v>212</v>
      </c>
      <c r="C234" s="72" t="s">
        <v>1102</v>
      </c>
      <c r="D234" s="72" t="s">
        <v>1092</v>
      </c>
      <c r="E234" s="72">
        <v>1798</v>
      </c>
      <c r="F234" s="105">
        <v>26</v>
      </c>
      <c r="G234" s="108">
        <f t="shared" si="3"/>
        <v>44013</v>
      </c>
    </row>
    <row r="235" spans="1:7" x14ac:dyDescent="0.35">
      <c r="A235" s="72" t="s">
        <v>211</v>
      </c>
      <c r="B235" s="72" t="s">
        <v>212</v>
      </c>
      <c r="C235" s="72" t="s">
        <v>1102</v>
      </c>
      <c r="D235" s="72" t="s">
        <v>1093</v>
      </c>
      <c r="E235" s="72">
        <v>1790</v>
      </c>
      <c r="F235" s="105">
        <v>27</v>
      </c>
      <c r="G235" s="108">
        <f t="shared" si="3"/>
        <v>43922</v>
      </c>
    </row>
    <row r="236" spans="1:7" x14ac:dyDescent="0.35">
      <c r="A236" s="72" t="s">
        <v>211</v>
      </c>
      <c r="B236" s="72" t="s">
        <v>212</v>
      </c>
      <c r="C236" s="72" t="s">
        <v>1102</v>
      </c>
      <c r="D236" s="72" t="s">
        <v>1094</v>
      </c>
      <c r="E236" s="72">
        <v>1784</v>
      </c>
      <c r="F236" s="105">
        <v>27</v>
      </c>
      <c r="G236" s="108">
        <f t="shared" si="3"/>
        <v>43831</v>
      </c>
    </row>
    <row r="237" spans="1:7" x14ac:dyDescent="0.35">
      <c r="A237" s="72" t="s">
        <v>211</v>
      </c>
      <c r="B237" s="72" t="s">
        <v>212</v>
      </c>
      <c r="C237" s="72" t="s">
        <v>1102</v>
      </c>
      <c r="D237" s="72" t="s">
        <v>1095</v>
      </c>
      <c r="E237" s="72">
        <v>1787</v>
      </c>
      <c r="F237" s="105">
        <v>28</v>
      </c>
      <c r="G237" s="108">
        <f t="shared" si="3"/>
        <v>43739</v>
      </c>
    </row>
    <row r="238" spans="1:7" x14ac:dyDescent="0.35">
      <c r="A238" s="72" t="s">
        <v>211</v>
      </c>
      <c r="B238" s="72" t="s">
        <v>212</v>
      </c>
      <c r="C238" s="72" t="s">
        <v>1102</v>
      </c>
      <c r="D238" s="72" t="s">
        <v>1096</v>
      </c>
      <c r="E238" s="72">
        <v>1784</v>
      </c>
      <c r="F238" s="105">
        <v>32</v>
      </c>
      <c r="G238" s="108">
        <f t="shared" si="3"/>
        <v>43647</v>
      </c>
    </row>
    <row r="239" spans="1:7" x14ac:dyDescent="0.35">
      <c r="A239" s="72" t="s">
        <v>211</v>
      </c>
      <c r="B239" s="72" t="s">
        <v>212</v>
      </c>
      <c r="C239" s="72" t="s">
        <v>1102</v>
      </c>
      <c r="D239" s="72" t="s">
        <v>1097</v>
      </c>
      <c r="E239" s="72">
        <v>1780</v>
      </c>
      <c r="F239" s="105">
        <v>45</v>
      </c>
      <c r="G239" s="108">
        <f t="shared" si="3"/>
        <v>43556</v>
      </c>
    </row>
    <row r="240" spans="1:7" x14ac:dyDescent="0.35">
      <c r="A240" s="72" t="s">
        <v>211</v>
      </c>
      <c r="B240" s="72" t="s">
        <v>212</v>
      </c>
      <c r="C240" s="72" t="s">
        <v>1102</v>
      </c>
      <c r="D240" s="72" t="s">
        <v>1098</v>
      </c>
      <c r="E240" s="72">
        <v>1774</v>
      </c>
      <c r="F240" s="105">
        <v>45</v>
      </c>
      <c r="G240" s="108">
        <f t="shared" si="3"/>
        <v>43466</v>
      </c>
    </row>
    <row r="241" spans="1:7" x14ac:dyDescent="0.35">
      <c r="A241" s="72" t="s">
        <v>211</v>
      </c>
      <c r="B241" s="72" t="s">
        <v>212</v>
      </c>
      <c r="C241" s="72" t="s">
        <v>1102</v>
      </c>
      <c r="D241" s="72" t="s">
        <v>1099</v>
      </c>
      <c r="E241" s="72">
        <v>1836</v>
      </c>
      <c r="F241" s="105">
        <v>49</v>
      </c>
      <c r="G241" s="108">
        <f t="shared" si="3"/>
        <v>43374</v>
      </c>
    </row>
    <row r="242" spans="1:7" x14ac:dyDescent="0.35">
      <c r="A242" s="72" t="s">
        <v>213</v>
      </c>
      <c r="B242" s="72" t="s">
        <v>214</v>
      </c>
      <c r="C242" s="72" t="s">
        <v>1087</v>
      </c>
      <c r="D242" s="72" t="s">
        <v>1088</v>
      </c>
      <c r="E242" s="72">
        <v>1341</v>
      </c>
      <c r="F242" s="105">
        <v>83</v>
      </c>
      <c r="G242" s="108">
        <f t="shared" si="3"/>
        <v>44378</v>
      </c>
    </row>
    <row r="243" spans="1:7" x14ac:dyDescent="0.35">
      <c r="A243" s="72" t="s">
        <v>213</v>
      </c>
      <c r="B243" s="72" t="s">
        <v>214</v>
      </c>
      <c r="C243" s="72" t="s">
        <v>1087</v>
      </c>
      <c r="D243" s="72" t="s">
        <v>1089</v>
      </c>
      <c r="E243" s="72">
        <v>1337</v>
      </c>
      <c r="F243" s="105">
        <v>82</v>
      </c>
      <c r="G243" s="108">
        <f t="shared" si="3"/>
        <v>44287</v>
      </c>
    </row>
    <row r="244" spans="1:7" x14ac:dyDescent="0.35">
      <c r="A244" s="72" t="s">
        <v>213</v>
      </c>
      <c r="B244" s="72" t="s">
        <v>214</v>
      </c>
      <c r="C244" s="72" t="s">
        <v>1087</v>
      </c>
      <c r="D244" s="72" t="s">
        <v>1090</v>
      </c>
      <c r="E244" s="72">
        <v>1338</v>
      </c>
      <c r="F244" s="105">
        <v>83</v>
      </c>
      <c r="G244" s="108">
        <f t="shared" si="3"/>
        <v>44197</v>
      </c>
    </row>
    <row r="245" spans="1:7" x14ac:dyDescent="0.35">
      <c r="A245" s="72" t="s">
        <v>213</v>
      </c>
      <c r="B245" s="72" t="s">
        <v>214</v>
      </c>
      <c r="C245" s="72" t="s">
        <v>1087</v>
      </c>
      <c r="D245" s="72" t="s">
        <v>1091</v>
      </c>
      <c r="E245" s="72">
        <v>1341</v>
      </c>
      <c r="F245" s="105">
        <v>83</v>
      </c>
      <c r="G245" s="108">
        <f t="shared" si="3"/>
        <v>44105</v>
      </c>
    </row>
    <row r="246" spans="1:7" x14ac:dyDescent="0.35">
      <c r="A246" s="72" t="s">
        <v>213</v>
      </c>
      <c r="B246" s="72" t="s">
        <v>214</v>
      </c>
      <c r="C246" s="72" t="s">
        <v>1087</v>
      </c>
      <c r="D246" s="72" t="s">
        <v>1092</v>
      </c>
      <c r="E246" s="72">
        <v>1332</v>
      </c>
      <c r="F246" s="105">
        <v>84</v>
      </c>
      <c r="G246" s="108">
        <f t="shared" si="3"/>
        <v>44013</v>
      </c>
    </row>
    <row r="247" spans="1:7" x14ac:dyDescent="0.35">
      <c r="A247" s="72" t="s">
        <v>213</v>
      </c>
      <c r="B247" s="72" t="s">
        <v>214</v>
      </c>
      <c r="C247" s="72" t="s">
        <v>1087</v>
      </c>
      <c r="D247" s="72" t="s">
        <v>1093</v>
      </c>
      <c r="E247" s="72">
        <v>1316</v>
      </c>
      <c r="F247" s="105">
        <v>86</v>
      </c>
      <c r="G247" s="108">
        <f t="shared" si="3"/>
        <v>43922</v>
      </c>
    </row>
    <row r="248" spans="1:7" x14ac:dyDescent="0.35">
      <c r="A248" s="72" t="s">
        <v>213</v>
      </c>
      <c r="B248" s="72" t="s">
        <v>214</v>
      </c>
      <c r="C248" s="72" t="s">
        <v>1087</v>
      </c>
      <c r="D248" s="72" t="s">
        <v>1094</v>
      </c>
      <c r="E248" s="72">
        <v>1290</v>
      </c>
      <c r="F248" s="105">
        <v>89</v>
      </c>
      <c r="G248" s="108">
        <f t="shared" si="3"/>
        <v>43831</v>
      </c>
    </row>
    <row r="249" spans="1:7" x14ac:dyDescent="0.35">
      <c r="A249" s="72" t="s">
        <v>213</v>
      </c>
      <c r="B249" s="72" t="s">
        <v>214</v>
      </c>
      <c r="C249" s="72" t="s">
        <v>1087</v>
      </c>
      <c r="D249" s="72" t="s">
        <v>1095</v>
      </c>
      <c r="E249" s="72">
        <v>1298</v>
      </c>
      <c r="F249" s="105">
        <v>93</v>
      </c>
      <c r="G249" s="108">
        <f t="shared" si="3"/>
        <v>43739</v>
      </c>
    </row>
    <row r="250" spans="1:7" x14ac:dyDescent="0.35">
      <c r="A250" s="72" t="s">
        <v>213</v>
      </c>
      <c r="B250" s="72" t="s">
        <v>214</v>
      </c>
      <c r="C250" s="72" t="s">
        <v>1087</v>
      </c>
      <c r="D250" s="72" t="s">
        <v>1096</v>
      </c>
      <c r="E250" s="72">
        <v>1293</v>
      </c>
      <c r="F250" s="105">
        <v>101</v>
      </c>
      <c r="G250" s="108">
        <f t="shared" si="3"/>
        <v>43647</v>
      </c>
    </row>
    <row r="251" spans="1:7" x14ac:dyDescent="0.35">
      <c r="A251" s="72" t="s">
        <v>213</v>
      </c>
      <c r="B251" s="72" t="s">
        <v>214</v>
      </c>
      <c r="C251" s="72" t="s">
        <v>1087</v>
      </c>
      <c r="D251" s="72" t="s">
        <v>1097</v>
      </c>
      <c r="E251" s="72">
        <v>1290</v>
      </c>
      <c r="F251" s="105">
        <v>93</v>
      </c>
      <c r="G251" s="108">
        <f t="shared" si="3"/>
        <v>43556</v>
      </c>
    </row>
    <row r="252" spans="1:7" x14ac:dyDescent="0.35">
      <c r="A252" s="72" t="s">
        <v>213</v>
      </c>
      <c r="B252" s="72" t="s">
        <v>214</v>
      </c>
      <c r="C252" s="72" t="s">
        <v>1087</v>
      </c>
      <c r="D252" s="72" t="s">
        <v>1098</v>
      </c>
      <c r="E252" s="72">
        <v>1239</v>
      </c>
      <c r="F252" s="105">
        <v>98</v>
      </c>
      <c r="G252" s="108">
        <f t="shared" si="3"/>
        <v>43466</v>
      </c>
    </row>
    <row r="253" spans="1:7" x14ac:dyDescent="0.35">
      <c r="A253" s="72" t="s">
        <v>213</v>
      </c>
      <c r="B253" s="72" t="s">
        <v>214</v>
      </c>
      <c r="C253" s="72" t="s">
        <v>1087</v>
      </c>
      <c r="D253" s="72" t="s">
        <v>1099</v>
      </c>
      <c r="E253" s="72">
        <v>1292</v>
      </c>
      <c r="F253" s="105">
        <v>77</v>
      </c>
      <c r="G253" s="108">
        <f t="shared" si="3"/>
        <v>43374</v>
      </c>
    </row>
    <row r="254" spans="1:7" x14ac:dyDescent="0.35">
      <c r="A254" s="72" t="s">
        <v>213</v>
      </c>
      <c r="B254" s="72" t="s">
        <v>214</v>
      </c>
      <c r="C254" s="72" t="s">
        <v>1100</v>
      </c>
      <c r="D254" s="72" t="s">
        <v>1088</v>
      </c>
      <c r="E254" s="72">
        <v>1097</v>
      </c>
      <c r="F254" s="105">
        <v>76</v>
      </c>
      <c r="G254" s="108">
        <f t="shared" si="3"/>
        <v>44378</v>
      </c>
    </row>
    <row r="255" spans="1:7" x14ac:dyDescent="0.35">
      <c r="A255" s="72" t="s">
        <v>213</v>
      </c>
      <c r="B255" s="72" t="s">
        <v>214</v>
      </c>
      <c r="C255" s="72" t="s">
        <v>1100</v>
      </c>
      <c r="D255" s="72" t="s">
        <v>1089</v>
      </c>
      <c r="E255" s="72">
        <v>1087</v>
      </c>
      <c r="F255" s="105">
        <v>77</v>
      </c>
      <c r="G255" s="108">
        <f t="shared" si="3"/>
        <v>44287</v>
      </c>
    </row>
    <row r="256" spans="1:7" x14ac:dyDescent="0.35">
      <c r="A256" s="72" t="s">
        <v>213</v>
      </c>
      <c r="B256" s="72" t="s">
        <v>214</v>
      </c>
      <c r="C256" s="72" t="s">
        <v>1100</v>
      </c>
      <c r="D256" s="72" t="s">
        <v>1090</v>
      </c>
      <c r="E256" s="72">
        <v>1094</v>
      </c>
      <c r="F256" s="105">
        <v>77</v>
      </c>
      <c r="G256" s="108">
        <f t="shared" si="3"/>
        <v>44197</v>
      </c>
    </row>
    <row r="257" spans="1:7" x14ac:dyDescent="0.35">
      <c r="A257" s="72" t="s">
        <v>213</v>
      </c>
      <c r="B257" s="72" t="s">
        <v>214</v>
      </c>
      <c r="C257" s="72" t="s">
        <v>1100</v>
      </c>
      <c r="D257" s="72" t="s">
        <v>1091</v>
      </c>
      <c r="E257" s="72">
        <v>1095</v>
      </c>
      <c r="F257" s="105">
        <v>77</v>
      </c>
      <c r="G257" s="108">
        <f t="shared" si="3"/>
        <v>44105</v>
      </c>
    </row>
    <row r="258" spans="1:7" x14ac:dyDescent="0.35">
      <c r="A258" s="72" t="s">
        <v>213</v>
      </c>
      <c r="B258" s="72" t="s">
        <v>214</v>
      </c>
      <c r="C258" s="72" t="s">
        <v>1100</v>
      </c>
      <c r="D258" s="72" t="s">
        <v>1092</v>
      </c>
      <c r="E258" s="72">
        <v>1087</v>
      </c>
      <c r="F258" s="105">
        <v>78</v>
      </c>
      <c r="G258" s="108">
        <f t="shared" si="3"/>
        <v>44013</v>
      </c>
    </row>
    <row r="259" spans="1:7" x14ac:dyDescent="0.35">
      <c r="A259" s="72" t="s">
        <v>213</v>
      </c>
      <c r="B259" s="72" t="s">
        <v>214</v>
      </c>
      <c r="C259" s="72" t="s">
        <v>1100</v>
      </c>
      <c r="D259" s="72" t="s">
        <v>1093</v>
      </c>
      <c r="E259" s="72">
        <v>1087</v>
      </c>
      <c r="F259" s="105">
        <v>81</v>
      </c>
      <c r="G259" s="108">
        <f t="shared" si="3"/>
        <v>43922</v>
      </c>
    </row>
    <row r="260" spans="1:7" x14ac:dyDescent="0.35">
      <c r="A260" s="72" t="s">
        <v>213</v>
      </c>
      <c r="B260" s="72" t="s">
        <v>214</v>
      </c>
      <c r="C260" s="72" t="s">
        <v>1100</v>
      </c>
      <c r="D260" s="72" t="s">
        <v>1094</v>
      </c>
      <c r="E260" s="72">
        <v>1096</v>
      </c>
      <c r="F260" s="105">
        <v>84</v>
      </c>
      <c r="G260" s="108">
        <f t="shared" ref="G260:G323" si="4">DATE(LEFT(D260,4),RIGHT(LEFT(D260,7),2),1)</f>
        <v>43831</v>
      </c>
    </row>
    <row r="261" spans="1:7" x14ac:dyDescent="0.35">
      <c r="A261" s="72" t="s">
        <v>213</v>
      </c>
      <c r="B261" s="72" t="s">
        <v>214</v>
      </c>
      <c r="C261" s="72" t="s">
        <v>1100</v>
      </c>
      <c r="D261" s="72" t="s">
        <v>1095</v>
      </c>
      <c r="E261" s="72">
        <v>1079</v>
      </c>
      <c r="F261" s="105">
        <v>89</v>
      </c>
      <c r="G261" s="108">
        <f t="shared" si="4"/>
        <v>43739</v>
      </c>
    </row>
    <row r="262" spans="1:7" x14ac:dyDescent="0.35">
      <c r="A262" s="72" t="s">
        <v>213</v>
      </c>
      <c r="B262" s="72" t="s">
        <v>214</v>
      </c>
      <c r="C262" s="72" t="s">
        <v>1100</v>
      </c>
      <c r="D262" s="72" t="s">
        <v>1096</v>
      </c>
      <c r="E262" s="72">
        <v>1077</v>
      </c>
      <c r="F262" s="105">
        <v>84</v>
      </c>
      <c r="G262" s="108">
        <f t="shared" si="4"/>
        <v>43647</v>
      </c>
    </row>
    <row r="263" spans="1:7" x14ac:dyDescent="0.35">
      <c r="A263" s="72" t="s">
        <v>213</v>
      </c>
      <c r="B263" s="72" t="s">
        <v>214</v>
      </c>
      <c r="C263" s="72" t="s">
        <v>1100</v>
      </c>
      <c r="D263" s="72" t="s">
        <v>1097</v>
      </c>
      <c r="E263" s="72">
        <v>1060</v>
      </c>
      <c r="F263" s="105">
        <v>106</v>
      </c>
      <c r="G263" s="108">
        <f t="shared" si="4"/>
        <v>43556</v>
      </c>
    </row>
    <row r="264" spans="1:7" x14ac:dyDescent="0.35">
      <c r="A264" s="72" t="s">
        <v>213</v>
      </c>
      <c r="B264" s="72" t="s">
        <v>214</v>
      </c>
      <c r="C264" s="72" t="s">
        <v>1100</v>
      </c>
      <c r="D264" s="72" t="s">
        <v>1098</v>
      </c>
      <c r="E264" s="72">
        <v>1009</v>
      </c>
      <c r="F264" s="105">
        <v>114</v>
      </c>
      <c r="G264" s="108">
        <f t="shared" si="4"/>
        <v>43466</v>
      </c>
    </row>
    <row r="265" spans="1:7" x14ac:dyDescent="0.35">
      <c r="A265" s="72" t="s">
        <v>213</v>
      </c>
      <c r="B265" s="72" t="s">
        <v>214</v>
      </c>
      <c r="C265" s="72" t="s">
        <v>1100</v>
      </c>
      <c r="D265" s="72" t="s">
        <v>1099</v>
      </c>
      <c r="E265" s="72">
        <v>1078</v>
      </c>
      <c r="F265" s="105">
        <v>111</v>
      </c>
      <c r="G265" s="108">
        <f t="shared" si="4"/>
        <v>43374</v>
      </c>
    </row>
    <row r="266" spans="1:7" x14ac:dyDescent="0.35">
      <c r="A266" s="72" t="s">
        <v>213</v>
      </c>
      <c r="B266" s="72" t="s">
        <v>214</v>
      </c>
      <c r="C266" s="72" t="s">
        <v>1101</v>
      </c>
      <c r="D266" s="72" t="s">
        <v>1088</v>
      </c>
      <c r="E266" s="72">
        <v>425</v>
      </c>
      <c r="F266" s="105">
        <v>4</v>
      </c>
      <c r="G266" s="108">
        <f t="shared" si="4"/>
        <v>44378</v>
      </c>
    </row>
    <row r="267" spans="1:7" x14ac:dyDescent="0.35">
      <c r="A267" s="72" t="s">
        <v>213</v>
      </c>
      <c r="B267" s="72" t="s">
        <v>214</v>
      </c>
      <c r="C267" s="72" t="s">
        <v>1101</v>
      </c>
      <c r="D267" s="72" t="s">
        <v>1089</v>
      </c>
      <c r="E267" s="72">
        <v>420</v>
      </c>
      <c r="F267" s="105">
        <v>4</v>
      </c>
      <c r="G267" s="108">
        <f t="shared" si="4"/>
        <v>44287</v>
      </c>
    </row>
    <row r="268" spans="1:7" x14ac:dyDescent="0.35">
      <c r="A268" s="72" t="s">
        <v>213</v>
      </c>
      <c r="B268" s="72" t="s">
        <v>214</v>
      </c>
      <c r="C268" s="72" t="s">
        <v>1101</v>
      </c>
      <c r="D268" s="72" t="s">
        <v>1090</v>
      </c>
      <c r="E268" s="72">
        <v>421</v>
      </c>
      <c r="F268" s="105">
        <v>4</v>
      </c>
      <c r="G268" s="108">
        <f t="shared" si="4"/>
        <v>44197</v>
      </c>
    </row>
    <row r="269" spans="1:7" x14ac:dyDescent="0.35">
      <c r="A269" s="72" t="s">
        <v>213</v>
      </c>
      <c r="B269" s="72" t="s">
        <v>214</v>
      </c>
      <c r="C269" s="72" t="s">
        <v>1101</v>
      </c>
      <c r="D269" s="72" t="s">
        <v>1091</v>
      </c>
      <c r="E269" s="72">
        <v>426</v>
      </c>
      <c r="F269" s="105">
        <v>4</v>
      </c>
      <c r="G269" s="108">
        <f t="shared" si="4"/>
        <v>44105</v>
      </c>
    </row>
    <row r="270" spans="1:7" x14ac:dyDescent="0.35">
      <c r="A270" s="72" t="s">
        <v>213</v>
      </c>
      <c r="B270" s="72" t="s">
        <v>214</v>
      </c>
      <c r="C270" s="72" t="s">
        <v>1101</v>
      </c>
      <c r="D270" s="72" t="s">
        <v>1092</v>
      </c>
      <c r="E270" s="72">
        <v>430</v>
      </c>
      <c r="F270" s="105">
        <v>4</v>
      </c>
      <c r="G270" s="108">
        <f t="shared" si="4"/>
        <v>44013</v>
      </c>
    </row>
    <row r="271" spans="1:7" x14ac:dyDescent="0.35">
      <c r="A271" s="72" t="s">
        <v>213</v>
      </c>
      <c r="B271" s="72" t="s">
        <v>214</v>
      </c>
      <c r="C271" s="72" t="s">
        <v>1101</v>
      </c>
      <c r="D271" s="72" t="s">
        <v>1093</v>
      </c>
      <c r="E271" s="72">
        <v>422</v>
      </c>
      <c r="F271" s="105">
        <v>4</v>
      </c>
      <c r="G271" s="108">
        <f t="shared" si="4"/>
        <v>43922</v>
      </c>
    </row>
    <row r="272" spans="1:7" x14ac:dyDescent="0.35">
      <c r="A272" s="72" t="s">
        <v>213</v>
      </c>
      <c r="B272" s="72" t="s">
        <v>214</v>
      </c>
      <c r="C272" s="72" t="s">
        <v>1101</v>
      </c>
      <c r="D272" s="72" t="s">
        <v>1094</v>
      </c>
      <c r="E272" s="72">
        <v>426</v>
      </c>
      <c r="F272" s="105">
        <v>4</v>
      </c>
      <c r="G272" s="108">
        <f t="shared" si="4"/>
        <v>43831</v>
      </c>
    </row>
    <row r="273" spans="1:7" x14ac:dyDescent="0.35">
      <c r="A273" s="72" t="s">
        <v>213</v>
      </c>
      <c r="B273" s="72" t="s">
        <v>214</v>
      </c>
      <c r="C273" s="72" t="s">
        <v>1101</v>
      </c>
      <c r="D273" s="72" t="s">
        <v>1095</v>
      </c>
      <c r="E273" s="72">
        <v>413</v>
      </c>
      <c r="F273" s="105">
        <v>5</v>
      </c>
      <c r="G273" s="108">
        <f t="shared" si="4"/>
        <v>43739</v>
      </c>
    </row>
    <row r="274" spans="1:7" x14ac:dyDescent="0.35">
      <c r="A274" s="72" t="s">
        <v>213</v>
      </c>
      <c r="B274" s="72" t="s">
        <v>214</v>
      </c>
      <c r="C274" s="72" t="s">
        <v>1101</v>
      </c>
      <c r="D274" s="72" t="s">
        <v>1096</v>
      </c>
      <c r="E274" s="72">
        <v>407</v>
      </c>
      <c r="F274" s="105">
        <v>5</v>
      </c>
      <c r="G274" s="108">
        <f t="shared" si="4"/>
        <v>43647</v>
      </c>
    </row>
    <row r="275" spans="1:7" x14ac:dyDescent="0.35">
      <c r="A275" s="72" t="s">
        <v>213</v>
      </c>
      <c r="B275" s="72" t="s">
        <v>214</v>
      </c>
      <c r="C275" s="72" t="s">
        <v>1101</v>
      </c>
      <c r="D275" s="72" t="s">
        <v>1097</v>
      </c>
      <c r="E275" s="72">
        <v>408</v>
      </c>
      <c r="F275" s="105">
        <v>6</v>
      </c>
      <c r="G275" s="108">
        <f t="shared" si="4"/>
        <v>43556</v>
      </c>
    </row>
    <row r="276" spans="1:7" x14ac:dyDescent="0.35">
      <c r="A276" s="72" t="s">
        <v>213</v>
      </c>
      <c r="B276" s="72" t="s">
        <v>214</v>
      </c>
      <c r="C276" s="72" t="s">
        <v>1101</v>
      </c>
      <c r="D276" s="72" t="s">
        <v>1098</v>
      </c>
      <c r="E276" s="72">
        <v>359</v>
      </c>
      <c r="F276" s="105">
        <v>6</v>
      </c>
      <c r="G276" s="108">
        <f t="shared" si="4"/>
        <v>43466</v>
      </c>
    </row>
    <row r="277" spans="1:7" x14ac:dyDescent="0.35">
      <c r="A277" s="72" t="s">
        <v>213</v>
      </c>
      <c r="B277" s="72" t="s">
        <v>214</v>
      </c>
      <c r="C277" s="72" t="s">
        <v>1101</v>
      </c>
      <c r="D277" s="72" t="s">
        <v>1099</v>
      </c>
      <c r="E277" s="72">
        <v>387</v>
      </c>
      <c r="F277" s="105">
        <v>8</v>
      </c>
      <c r="G277" s="108">
        <f t="shared" si="4"/>
        <v>43374</v>
      </c>
    </row>
    <row r="278" spans="1:7" x14ac:dyDescent="0.35">
      <c r="A278" s="72" t="s">
        <v>213</v>
      </c>
      <c r="B278" s="72" t="s">
        <v>214</v>
      </c>
      <c r="C278" s="72" t="s">
        <v>1102</v>
      </c>
      <c r="D278" s="72" t="s">
        <v>1088</v>
      </c>
      <c r="E278" s="72">
        <v>1428</v>
      </c>
      <c r="F278" s="105">
        <v>54</v>
      </c>
      <c r="G278" s="108">
        <f t="shared" si="4"/>
        <v>44378</v>
      </c>
    </row>
    <row r="279" spans="1:7" x14ac:dyDescent="0.35">
      <c r="A279" s="72" t="s">
        <v>213</v>
      </c>
      <c r="B279" s="72" t="s">
        <v>214</v>
      </c>
      <c r="C279" s="72" t="s">
        <v>1102</v>
      </c>
      <c r="D279" s="72" t="s">
        <v>1089</v>
      </c>
      <c r="E279" s="72">
        <v>1433</v>
      </c>
      <c r="F279" s="105">
        <v>57</v>
      </c>
      <c r="G279" s="108">
        <f t="shared" si="4"/>
        <v>44287</v>
      </c>
    </row>
    <row r="280" spans="1:7" x14ac:dyDescent="0.35">
      <c r="A280" s="72" t="s">
        <v>213</v>
      </c>
      <c r="B280" s="72" t="s">
        <v>214</v>
      </c>
      <c r="C280" s="72" t="s">
        <v>1102</v>
      </c>
      <c r="D280" s="72" t="s">
        <v>1090</v>
      </c>
      <c r="E280" s="72">
        <v>1434</v>
      </c>
      <c r="F280" s="105">
        <v>57</v>
      </c>
      <c r="G280" s="108">
        <f t="shared" si="4"/>
        <v>44197</v>
      </c>
    </row>
    <row r="281" spans="1:7" x14ac:dyDescent="0.35">
      <c r="A281" s="72" t="s">
        <v>213</v>
      </c>
      <c r="B281" s="72" t="s">
        <v>214</v>
      </c>
      <c r="C281" s="72" t="s">
        <v>1102</v>
      </c>
      <c r="D281" s="72" t="s">
        <v>1091</v>
      </c>
      <c r="E281" s="72">
        <v>1404</v>
      </c>
      <c r="F281" s="105">
        <v>58</v>
      </c>
      <c r="G281" s="108">
        <f t="shared" si="4"/>
        <v>44105</v>
      </c>
    </row>
    <row r="282" spans="1:7" x14ac:dyDescent="0.35">
      <c r="A282" s="72" t="s">
        <v>213</v>
      </c>
      <c r="B282" s="72" t="s">
        <v>214</v>
      </c>
      <c r="C282" s="72" t="s">
        <v>1102</v>
      </c>
      <c r="D282" s="72" t="s">
        <v>1092</v>
      </c>
      <c r="E282" s="72">
        <v>1401</v>
      </c>
      <c r="F282" s="105">
        <v>59</v>
      </c>
      <c r="G282" s="108">
        <f t="shared" si="4"/>
        <v>44013</v>
      </c>
    </row>
    <row r="283" spans="1:7" x14ac:dyDescent="0.35">
      <c r="A283" s="72" t="s">
        <v>213</v>
      </c>
      <c r="B283" s="72" t="s">
        <v>214</v>
      </c>
      <c r="C283" s="72" t="s">
        <v>1102</v>
      </c>
      <c r="D283" s="72" t="s">
        <v>1093</v>
      </c>
      <c r="E283" s="72">
        <v>1382</v>
      </c>
      <c r="F283" s="105">
        <v>60</v>
      </c>
      <c r="G283" s="108">
        <f t="shared" si="4"/>
        <v>43922</v>
      </c>
    </row>
    <row r="284" spans="1:7" x14ac:dyDescent="0.35">
      <c r="A284" s="72" t="s">
        <v>213</v>
      </c>
      <c r="B284" s="72" t="s">
        <v>214</v>
      </c>
      <c r="C284" s="72" t="s">
        <v>1102</v>
      </c>
      <c r="D284" s="72" t="s">
        <v>1094</v>
      </c>
      <c r="E284" s="72">
        <v>1363</v>
      </c>
      <c r="F284" s="105">
        <v>60</v>
      </c>
      <c r="G284" s="108">
        <f t="shared" si="4"/>
        <v>43831</v>
      </c>
    </row>
    <row r="285" spans="1:7" x14ac:dyDescent="0.35">
      <c r="A285" s="72" t="s">
        <v>213</v>
      </c>
      <c r="B285" s="72" t="s">
        <v>214</v>
      </c>
      <c r="C285" s="72" t="s">
        <v>1102</v>
      </c>
      <c r="D285" s="72" t="s">
        <v>1095</v>
      </c>
      <c r="E285" s="72">
        <v>1344</v>
      </c>
      <c r="F285" s="105">
        <v>60</v>
      </c>
      <c r="G285" s="108">
        <f t="shared" si="4"/>
        <v>43739</v>
      </c>
    </row>
    <row r="286" spans="1:7" x14ac:dyDescent="0.35">
      <c r="A286" s="72" t="s">
        <v>213</v>
      </c>
      <c r="B286" s="72" t="s">
        <v>214</v>
      </c>
      <c r="C286" s="72" t="s">
        <v>1102</v>
      </c>
      <c r="D286" s="72" t="s">
        <v>1096</v>
      </c>
      <c r="E286" s="72">
        <v>1339</v>
      </c>
      <c r="F286" s="105">
        <v>58</v>
      </c>
      <c r="G286" s="108">
        <f t="shared" si="4"/>
        <v>43647</v>
      </c>
    </row>
    <row r="287" spans="1:7" x14ac:dyDescent="0.35">
      <c r="A287" s="72" t="s">
        <v>213</v>
      </c>
      <c r="B287" s="72" t="s">
        <v>214</v>
      </c>
      <c r="C287" s="72" t="s">
        <v>1102</v>
      </c>
      <c r="D287" s="72" t="s">
        <v>1097</v>
      </c>
      <c r="E287" s="72">
        <v>1343</v>
      </c>
      <c r="F287" s="105">
        <v>93</v>
      </c>
      <c r="G287" s="108">
        <f t="shared" si="4"/>
        <v>43556</v>
      </c>
    </row>
    <row r="288" spans="1:7" x14ac:dyDescent="0.35">
      <c r="A288" s="72" t="s">
        <v>213</v>
      </c>
      <c r="B288" s="72" t="s">
        <v>214</v>
      </c>
      <c r="C288" s="72" t="s">
        <v>1102</v>
      </c>
      <c r="D288" s="72" t="s">
        <v>1098</v>
      </c>
      <c r="E288" s="72">
        <v>1322</v>
      </c>
      <c r="F288" s="105">
        <v>88</v>
      </c>
      <c r="G288" s="108">
        <f t="shared" si="4"/>
        <v>43466</v>
      </c>
    </row>
    <row r="289" spans="1:7" x14ac:dyDescent="0.35">
      <c r="A289" s="72" t="s">
        <v>213</v>
      </c>
      <c r="B289" s="72" t="s">
        <v>214</v>
      </c>
      <c r="C289" s="72" t="s">
        <v>1102</v>
      </c>
      <c r="D289" s="72" t="s">
        <v>1099</v>
      </c>
      <c r="E289" s="72">
        <v>1414</v>
      </c>
      <c r="F289" s="105">
        <v>73</v>
      </c>
      <c r="G289" s="108">
        <f t="shared" si="4"/>
        <v>43374</v>
      </c>
    </row>
    <row r="290" spans="1:7" x14ac:dyDescent="0.35">
      <c r="A290" s="72" t="s">
        <v>988</v>
      </c>
      <c r="B290" s="72" t="s">
        <v>989</v>
      </c>
      <c r="C290" s="72" t="s">
        <v>1087</v>
      </c>
      <c r="D290" s="72" t="s">
        <v>1088</v>
      </c>
      <c r="E290" s="72">
        <v>1738</v>
      </c>
      <c r="F290" s="105">
        <v>65</v>
      </c>
      <c r="G290" s="108">
        <f t="shared" si="4"/>
        <v>44378</v>
      </c>
    </row>
    <row r="291" spans="1:7" x14ac:dyDescent="0.35">
      <c r="A291" s="72" t="s">
        <v>988</v>
      </c>
      <c r="B291" s="72" t="s">
        <v>989</v>
      </c>
      <c r="C291" s="72" t="s">
        <v>1087</v>
      </c>
      <c r="D291" s="72" t="s">
        <v>1089</v>
      </c>
      <c r="E291" s="72">
        <v>1737</v>
      </c>
      <c r="F291" s="105">
        <v>63</v>
      </c>
      <c r="G291" s="108">
        <f t="shared" si="4"/>
        <v>44287</v>
      </c>
    </row>
    <row r="292" spans="1:7" x14ac:dyDescent="0.35">
      <c r="A292" s="72" t="s">
        <v>988</v>
      </c>
      <c r="B292" s="72" t="s">
        <v>989</v>
      </c>
      <c r="C292" s="72" t="s">
        <v>1087</v>
      </c>
      <c r="D292" s="72" t="s">
        <v>1090</v>
      </c>
      <c r="E292" s="72">
        <v>1738</v>
      </c>
      <c r="F292" s="105">
        <v>62</v>
      </c>
      <c r="G292" s="108">
        <f t="shared" si="4"/>
        <v>44197</v>
      </c>
    </row>
    <row r="293" spans="1:7" x14ac:dyDescent="0.35">
      <c r="A293" s="72" t="s">
        <v>988</v>
      </c>
      <c r="B293" s="72" t="s">
        <v>989</v>
      </c>
      <c r="C293" s="72" t="s">
        <v>1087</v>
      </c>
      <c r="D293" s="72" t="s">
        <v>1091</v>
      </c>
      <c r="E293" s="72">
        <v>1718</v>
      </c>
      <c r="F293" s="105">
        <v>59</v>
      </c>
      <c r="G293" s="108">
        <f t="shared" si="4"/>
        <v>44105</v>
      </c>
    </row>
    <row r="294" spans="1:7" x14ac:dyDescent="0.35">
      <c r="A294" s="72" t="s">
        <v>988</v>
      </c>
      <c r="B294" s="72" t="s">
        <v>989</v>
      </c>
      <c r="C294" s="72" t="s">
        <v>1087</v>
      </c>
      <c r="D294" s="72" t="s">
        <v>1092</v>
      </c>
      <c r="E294" s="72">
        <v>1708</v>
      </c>
      <c r="F294" s="105">
        <v>55</v>
      </c>
      <c r="G294" s="108">
        <f t="shared" si="4"/>
        <v>44013</v>
      </c>
    </row>
    <row r="295" spans="1:7" x14ac:dyDescent="0.35">
      <c r="A295" s="72" t="s">
        <v>988</v>
      </c>
      <c r="B295" s="72" t="s">
        <v>989</v>
      </c>
      <c r="C295" s="72" t="s">
        <v>1087</v>
      </c>
      <c r="D295" s="72" t="s">
        <v>1093</v>
      </c>
      <c r="E295" s="72">
        <v>1704</v>
      </c>
      <c r="F295" s="105">
        <v>41</v>
      </c>
      <c r="G295" s="108">
        <f t="shared" si="4"/>
        <v>43922</v>
      </c>
    </row>
    <row r="296" spans="1:7" x14ac:dyDescent="0.35">
      <c r="A296" s="72" t="s">
        <v>988</v>
      </c>
      <c r="B296" s="72" t="s">
        <v>989</v>
      </c>
      <c r="C296" s="72" t="s">
        <v>1087</v>
      </c>
      <c r="D296" s="72" t="s">
        <v>1094</v>
      </c>
      <c r="E296" s="72">
        <v>1680</v>
      </c>
      <c r="F296" s="105">
        <v>37</v>
      </c>
      <c r="G296" s="108">
        <f t="shared" si="4"/>
        <v>43831</v>
      </c>
    </row>
    <row r="297" spans="1:7" x14ac:dyDescent="0.35">
      <c r="A297" s="72" t="s">
        <v>988</v>
      </c>
      <c r="B297" s="72" t="s">
        <v>989</v>
      </c>
      <c r="C297" s="72" t="s">
        <v>1087</v>
      </c>
      <c r="D297" s="72" t="s">
        <v>1095</v>
      </c>
      <c r="E297" s="72">
        <v>1672</v>
      </c>
      <c r="F297" s="105">
        <v>43</v>
      </c>
      <c r="G297" s="108">
        <f t="shared" si="4"/>
        <v>43739</v>
      </c>
    </row>
    <row r="298" spans="1:7" x14ac:dyDescent="0.35">
      <c r="A298" s="72" t="s">
        <v>988</v>
      </c>
      <c r="B298" s="72" t="s">
        <v>989</v>
      </c>
      <c r="C298" s="72" t="s">
        <v>1087</v>
      </c>
      <c r="D298" s="72" t="s">
        <v>1096</v>
      </c>
      <c r="E298" s="72">
        <v>1648</v>
      </c>
      <c r="F298" s="105">
        <v>40</v>
      </c>
      <c r="G298" s="108">
        <f t="shared" si="4"/>
        <v>43647</v>
      </c>
    </row>
    <row r="299" spans="1:7" x14ac:dyDescent="0.35">
      <c r="A299" s="72" t="s">
        <v>988</v>
      </c>
      <c r="B299" s="72" t="s">
        <v>989</v>
      </c>
      <c r="C299" s="72" t="s">
        <v>1087</v>
      </c>
      <c r="D299" s="72" t="s">
        <v>1097</v>
      </c>
      <c r="E299" s="72">
        <v>1649</v>
      </c>
      <c r="F299" s="105">
        <v>42</v>
      </c>
      <c r="G299" s="108">
        <f t="shared" si="4"/>
        <v>43556</v>
      </c>
    </row>
    <row r="300" spans="1:7" x14ac:dyDescent="0.35">
      <c r="A300" s="72" t="s">
        <v>988</v>
      </c>
      <c r="B300" s="72" t="s">
        <v>989</v>
      </c>
      <c r="C300" s="72" t="s">
        <v>1087</v>
      </c>
      <c r="D300" s="72" t="s">
        <v>1098</v>
      </c>
      <c r="E300" s="72">
        <v>1613</v>
      </c>
      <c r="F300" s="105">
        <v>37</v>
      </c>
      <c r="G300" s="108">
        <f t="shared" si="4"/>
        <v>43466</v>
      </c>
    </row>
    <row r="301" spans="1:7" x14ac:dyDescent="0.35">
      <c r="A301" s="72" t="s">
        <v>988</v>
      </c>
      <c r="B301" s="72" t="s">
        <v>989</v>
      </c>
      <c r="C301" s="72" t="s">
        <v>1087</v>
      </c>
      <c r="D301" s="72" t="s">
        <v>1099</v>
      </c>
      <c r="E301" s="72">
        <v>1689</v>
      </c>
      <c r="F301" s="105">
        <v>47</v>
      </c>
      <c r="G301" s="108">
        <f t="shared" si="4"/>
        <v>43374</v>
      </c>
    </row>
    <row r="302" spans="1:7" x14ac:dyDescent="0.35">
      <c r="A302" s="72" t="s">
        <v>988</v>
      </c>
      <c r="B302" s="72" t="s">
        <v>989</v>
      </c>
      <c r="C302" s="72" t="s">
        <v>1100</v>
      </c>
      <c r="D302" s="72" t="s">
        <v>1088</v>
      </c>
      <c r="E302" s="72">
        <v>1046</v>
      </c>
      <c r="F302" s="105">
        <v>69</v>
      </c>
      <c r="G302" s="108">
        <f t="shared" si="4"/>
        <v>44378</v>
      </c>
    </row>
    <row r="303" spans="1:7" x14ac:dyDescent="0.35">
      <c r="A303" s="72" t="s">
        <v>988</v>
      </c>
      <c r="B303" s="72" t="s">
        <v>989</v>
      </c>
      <c r="C303" s="72" t="s">
        <v>1100</v>
      </c>
      <c r="D303" s="72" t="s">
        <v>1089</v>
      </c>
      <c r="E303" s="72">
        <v>1051</v>
      </c>
      <c r="F303" s="105">
        <v>86</v>
      </c>
      <c r="G303" s="108">
        <f t="shared" si="4"/>
        <v>44287</v>
      </c>
    </row>
    <row r="304" spans="1:7" x14ac:dyDescent="0.35">
      <c r="A304" s="72" t="s">
        <v>988</v>
      </c>
      <c r="B304" s="72" t="s">
        <v>989</v>
      </c>
      <c r="C304" s="72" t="s">
        <v>1100</v>
      </c>
      <c r="D304" s="72" t="s">
        <v>1090</v>
      </c>
      <c r="E304" s="72">
        <v>1049</v>
      </c>
      <c r="F304" s="105">
        <v>74</v>
      </c>
      <c r="G304" s="108">
        <f t="shared" si="4"/>
        <v>44197</v>
      </c>
    </row>
    <row r="305" spans="1:7" x14ac:dyDescent="0.35">
      <c r="A305" s="72" t="s">
        <v>988</v>
      </c>
      <c r="B305" s="72" t="s">
        <v>989</v>
      </c>
      <c r="C305" s="72" t="s">
        <v>1100</v>
      </c>
      <c r="D305" s="72" t="s">
        <v>1091</v>
      </c>
      <c r="E305" s="72">
        <v>1049</v>
      </c>
      <c r="F305" s="105">
        <v>69</v>
      </c>
      <c r="G305" s="108">
        <f t="shared" si="4"/>
        <v>44105</v>
      </c>
    </row>
    <row r="306" spans="1:7" x14ac:dyDescent="0.35">
      <c r="A306" s="72" t="s">
        <v>988</v>
      </c>
      <c r="B306" s="72" t="s">
        <v>989</v>
      </c>
      <c r="C306" s="72" t="s">
        <v>1100</v>
      </c>
      <c r="D306" s="72" t="s">
        <v>1092</v>
      </c>
      <c r="E306" s="72">
        <v>1049</v>
      </c>
      <c r="F306" s="105">
        <v>49</v>
      </c>
      <c r="G306" s="108">
        <f t="shared" si="4"/>
        <v>44013</v>
      </c>
    </row>
    <row r="307" spans="1:7" x14ac:dyDescent="0.35">
      <c r="A307" s="72" t="s">
        <v>988</v>
      </c>
      <c r="B307" s="72" t="s">
        <v>989</v>
      </c>
      <c r="C307" s="72" t="s">
        <v>1100</v>
      </c>
      <c r="D307" s="72" t="s">
        <v>1093</v>
      </c>
      <c r="E307" s="72">
        <v>1056</v>
      </c>
      <c r="F307" s="105">
        <v>31</v>
      </c>
      <c r="G307" s="108">
        <f t="shared" si="4"/>
        <v>43922</v>
      </c>
    </row>
    <row r="308" spans="1:7" x14ac:dyDescent="0.35">
      <c r="A308" s="72" t="s">
        <v>988</v>
      </c>
      <c r="B308" s="72" t="s">
        <v>989</v>
      </c>
      <c r="C308" s="72" t="s">
        <v>1100</v>
      </c>
      <c r="D308" s="72" t="s">
        <v>1094</v>
      </c>
      <c r="E308" s="72">
        <v>1040</v>
      </c>
      <c r="F308" s="105">
        <v>29</v>
      </c>
      <c r="G308" s="108">
        <f t="shared" si="4"/>
        <v>43831</v>
      </c>
    </row>
    <row r="309" spans="1:7" x14ac:dyDescent="0.35">
      <c r="A309" s="72" t="s">
        <v>988</v>
      </c>
      <c r="B309" s="72" t="s">
        <v>989</v>
      </c>
      <c r="C309" s="72" t="s">
        <v>1100</v>
      </c>
      <c r="D309" s="72" t="s">
        <v>1095</v>
      </c>
      <c r="E309" s="72">
        <v>1035</v>
      </c>
      <c r="F309" s="105">
        <v>33</v>
      </c>
      <c r="G309" s="108">
        <f t="shared" si="4"/>
        <v>43739</v>
      </c>
    </row>
    <row r="310" spans="1:7" x14ac:dyDescent="0.35">
      <c r="A310" s="72" t="s">
        <v>988</v>
      </c>
      <c r="B310" s="72" t="s">
        <v>989</v>
      </c>
      <c r="C310" s="72" t="s">
        <v>1100</v>
      </c>
      <c r="D310" s="72" t="s">
        <v>1096</v>
      </c>
      <c r="E310" s="72">
        <v>1034</v>
      </c>
      <c r="F310" s="105">
        <v>24</v>
      </c>
      <c r="G310" s="108">
        <f t="shared" si="4"/>
        <v>43647</v>
      </c>
    </row>
    <row r="311" spans="1:7" x14ac:dyDescent="0.35">
      <c r="A311" s="72" t="s">
        <v>988</v>
      </c>
      <c r="B311" s="72" t="s">
        <v>989</v>
      </c>
      <c r="C311" s="72" t="s">
        <v>1100</v>
      </c>
      <c r="D311" s="72" t="s">
        <v>1097</v>
      </c>
      <c r="E311" s="72">
        <v>1034</v>
      </c>
      <c r="F311" s="105">
        <v>21</v>
      </c>
      <c r="G311" s="108">
        <f t="shared" si="4"/>
        <v>43556</v>
      </c>
    </row>
    <row r="312" spans="1:7" x14ac:dyDescent="0.35">
      <c r="A312" s="72" t="s">
        <v>988</v>
      </c>
      <c r="B312" s="72" t="s">
        <v>989</v>
      </c>
      <c r="C312" s="72" t="s">
        <v>1100</v>
      </c>
      <c r="D312" s="72" t="s">
        <v>1098</v>
      </c>
      <c r="E312" s="72">
        <v>1016</v>
      </c>
      <c r="F312" s="105">
        <v>23</v>
      </c>
      <c r="G312" s="108">
        <f t="shared" si="4"/>
        <v>43466</v>
      </c>
    </row>
    <row r="313" spans="1:7" x14ac:dyDescent="0.35">
      <c r="A313" s="72" t="s">
        <v>988</v>
      </c>
      <c r="B313" s="72" t="s">
        <v>989</v>
      </c>
      <c r="C313" s="72" t="s">
        <v>1100</v>
      </c>
      <c r="D313" s="72" t="s">
        <v>1099</v>
      </c>
      <c r="E313" s="72">
        <v>1097</v>
      </c>
      <c r="F313" s="105">
        <v>39</v>
      </c>
      <c r="G313" s="108">
        <f t="shared" si="4"/>
        <v>43374</v>
      </c>
    </row>
    <row r="314" spans="1:7" x14ac:dyDescent="0.35">
      <c r="A314" s="72" t="s">
        <v>988</v>
      </c>
      <c r="B314" s="72" t="s">
        <v>989</v>
      </c>
      <c r="C314" s="72" t="s">
        <v>1101</v>
      </c>
      <c r="D314" s="72" t="s">
        <v>1088</v>
      </c>
      <c r="E314" s="72">
        <v>234</v>
      </c>
      <c r="F314" s="105">
        <v>4</v>
      </c>
      <c r="G314" s="108">
        <f t="shared" si="4"/>
        <v>44378</v>
      </c>
    </row>
    <row r="315" spans="1:7" x14ac:dyDescent="0.35">
      <c r="A315" s="72" t="s">
        <v>988</v>
      </c>
      <c r="B315" s="72" t="s">
        <v>989</v>
      </c>
      <c r="C315" s="72" t="s">
        <v>1101</v>
      </c>
      <c r="D315" s="72" t="s">
        <v>1089</v>
      </c>
      <c r="E315" s="72">
        <v>237</v>
      </c>
      <c r="F315" s="105">
        <v>4</v>
      </c>
      <c r="G315" s="108">
        <f t="shared" si="4"/>
        <v>44287</v>
      </c>
    </row>
    <row r="316" spans="1:7" x14ac:dyDescent="0.35">
      <c r="A316" s="72" t="s">
        <v>988</v>
      </c>
      <c r="B316" s="72" t="s">
        <v>989</v>
      </c>
      <c r="C316" s="72" t="s">
        <v>1101</v>
      </c>
      <c r="D316" s="72" t="s">
        <v>1090</v>
      </c>
      <c r="E316" s="72">
        <v>239</v>
      </c>
      <c r="F316" s="105">
        <v>4</v>
      </c>
      <c r="G316" s="108">
        <f t="shared" si="4"/>
        <v>44197</v>
      </c>
    </row>
    <row r="317" spans="1:7" x14ac:dyDescent="0.35">
      <c r="A317" s="72" t="s">
        <v>988</v>
      </c>
      <c r="B317" s="72" t="s">
        <v>989</v>
      </c>
      <c r="C317" s="72" t="s">
        <v>1101</v>
      </c>
      <c r="D317" s="72" t="s">
        <v>1091</v>
      </c>
      <c r="E317" s="72">
        <v>238</v>
      </c>
      <c r="F317" s="105">
        <v>4</v>
      </c>
      <c r="G317" s="108">
        <f t="shared" si="4"/>
        <v>44105</v>
      </c>
    </row>
    <row r="318" spans="1:7" x14ac:dyDescent="0.35">
      <c r="A318" s="72" t="s">
        <v>988</v>
      </c>
      <c r="B318" s="72" t="s">
        <v>989</v>
      </c>
      <c r="C318" s="72" t="s">
        <v>1101</v>
      </c>
      <c r="D318" s="72" t="s">
        <v>1092</v>
      </c>
      <c r="E318" s="72">
        <v>240</v>
      </c>
      <c r="F318" s="105">
        <v>5</v>
      </c>
      <c r="G318" s="108">
        <f t="shared" si="4"/>
        <v>44013</v>
      </c>
    </row>
    <row r="319" spans="1:7" x14ac:dyDescent="0.35">
      <c r="A319" s="72" t="s">
        <v>988</v>
      </c>
      <c r="B319" s="72" t="s">
        <v>989</v>
      </c>
      <c r="C319" s="72" t="s">
        <v>1101</v>
      </c>
      <c r="D319" s="72" t="s">
        <v>1093</v>
      </c>
      <c r="E319" s="72">
        <v>234</v>
      </c>
      <c r="F319" s="105">
        <v>8</v>
      </c>
      <c r="G319" s="108">
        <f t="shared" si="4"/>
        <v>43922</v>
      </c>
    </row>
    <row r="320" spans="1:7" x14ac:dyDescent="0.35">
      <c r="A320" s="72" t="s">
        <v>988</v>
      </c>
      <c r="B320" s="72" t="s">
        <v>989</v>
      </c>
      <c r="C320" s="72" t="s">
        <v>1101</v>
      </c>
      <c r="D320" s="72" t="s">
        <v>1094</v>
      </c>
      <c r="E320" s="72">
        <v>230</v>
      </c>
      <c r="F320" s="105">
        <v>8</v>
      </c>
      <c r="G320" s="108">
        <f t="shared" si="4"/>
        <v>43831</v>
      </c>
    </row>
    <row r="321" spans="1:7" x14ac:dyDescent="0.35">
      <c r="A321" s="72" t="s">
        <v>988</v>
      </c>
      <c r="B321" s="72" t="s">
        <v>989</v>
      </c>
      <c r="C321" s="72" t="s">
        <v>1101</v>
      </c>
      <c r="D321" s="72" t="s">
        <v>1095</v>
      </c>
      <c r="E321" s="72">
        <v>230</v>
      </c>
      <c r="F321" s="105">
        <v>8</v>
      </c>
      <c r="G321" s="108">
        <f t="shared" si="4"/>
        <v>43739</v>
      </c>
    </row>
    <row r="322" spans="1:7" x14ac:dyDescent="0.35">
      <c r="A322" s="72" t="s">
        <v>988</v>
      </c>
      <c r="B322" s="72" t="s">
        <v>989</v>
      </c>
      <c r="C322" s="72" t="s">
        <v>1101</v>
      </c>
      <c r="D322" s="72" t="s">
        <v>1096</v>
      </c>
      <c r="E322" s="72">
        <v>226</v>
      </c>
      <c r="F322" s="105">
        <v>8</v>
      </c>
      <c r="G322" s="108">
        <f t="shared" si="4"/>
        <v>43647</v>
      </c>
    </row>
    <row r="323" spans="1:7" x14ac:dyDescent="0.35">
      <c r="A323" s="72" t="s">
        <v>988</v>
      </c>
      <c r="B323" s="72" t="s">
        <v>989</v>
      </c>
      <c r="C323" s="72" t="s">
        <v>1101</v>
      </c>
      <c r="D323" s="72" t="s">
        <v>1097</v>
      </c>
      <c r="E323" s="72">
        <v>224</v>
      </c>
      <c r="F323" s="105">
        <v>6</v>
      </c>
      <c r="G323" s="108">
        <f t="shared" si="4"/>
        <v>43556</v>
      </c>
    </row>
    <row r="324" spans="1:7" x14ac:dyDescent="0.35">
      <c r="A324" s="72" t="s">
        <v>988</v>
      </c>
      <c r="B324" s="72" t="s">
        <v>989</v>
      </c>
      <c r="C324" s="72" t="s">
        <v>1101</v>
      </c>
      <c r="D324" s="72" t="s">
        <v>1098</v>
      </c>
      <c r="E324" s="72">
        <v>225</v>
      </c>
      <c r="F324" s="105">
        <v>4</v>
      </c>
      <c r="G324" s="108">
        <f t="shared" ref="G324:G387" si="5">DATE(LEFT(D324,4),RIGHT(LEFT(D324,7),2),1)</f>
        <v>43466</v>
      </c>
    </row>
    <row r="325" spans="1:7" x14ac:dyDescent="0.35">
      <c r="A325" s="72" t="s">
        <v>988</v>
      </c>
      <c r="B325" s="72" t="s">
        <v>989</v>
      </c>
      <c r="C325" s="72" t="s">
        <v>1101</v>
      </c>
      <c r="D325" s="72" t="s">
        <v>1099</v>
      </c>
      <c r="E325" s="72">
        <v>258</v>
      </c>
      <c r="F325" s="105">
        <v>4</v>
      </c>
      <c r="G325" s="108">
        <f t="shared" si="5"/>
        <v>43374</v>
      </c>
    </row>
    <row r="326" spans="1:7" x14ac:dyDescent="0.35">
      <c r="A326" s="72" t="s">
        <v>988</v>
      </c>
      <c r="B326" s="72" t="s">
        <v>989</v>
      </c>
      <c r="C326" s="72" t="s">
        <v>1102</v>
      </c>
      <c r="D326" s="72" t="s">
        <v>1088</v>
      </c>
      <c r="E326" s="72">
        <v>1435</v>
      </c>
      <c r="F326" s="105">
        <v>46</v>
      </c>
      <c r="G326" s="108">
        <f t="shared" si="5"/>
        <v>44378</v>
      </c>
    </row>
    <row r="327" spans="1:7" x14ac:dyDescent="0.35">
      <c r="A327" s="72" t="s">
        <v>988</v>
      </c>
      <c r="B327" s="72" t="s">
        <v>989</v>
      </c>
      <c r="C327" s="72" t="s">
        <v>1102</v>
      </c>
      <c r="D327" s="72" t="s">
        <v>1089</v>
      </c>
      <c r="E327" s="72">
        <v>1454</v>
      </c>
      <c r="F327" s="105">
        <v>50</v>
      </c>
      <c r="G327" s="108">
        <f t="shared" si="5"/>
        <v>44287</v>
      </c>
    </row>
    <row r="328" spans="1:7" x14ac:dyDescent="0.35">
      <c r="A328" s="72" t="s">
        <v>988</v>
      </c>
      <c r="B328" s="72" t="s">
        <v>989</v>
      </c>
      <c r="C328" s="72" t="s">
        <v>1102</v>
      </c>
      <c r="D328" s="72" t="s">
        <v>1090</v>
      </c>
      <c r="E328" s="72">
        <v>1449</v>
      </c>
      <c r="F328" s="105">
        <v>49</v>
      </c>
      <c r="G328" s="108">
        <f t="shared" si="5"/>
        <v>44197</v>
      </c>
    </row>
    <row r="329" spans="1:7" x14ac:dyDescent="0.35">
      <c r="A329" s="72" t="s">
        <v>988</v>
      </c>
      <c r="B329" s="72" t="s">
        <v>989</v>
      </c>
      <c r="C329" s="72" t="s">
        <v>1102</v>
      </c>
      <c r="D329" s="72" t="s">
        <v>1091</v>
      </c>
      <c r="E329" s="72">
        <v>1447</v>
      </c>
      <c r="F329" s="105">
        <v>58</v>
      </c>
      <c r="G329" s="108">
        <f t="shared" si="5"/>
        <v>44105</v>
      </c>
    </row>
    <row r="330" spans="1:7" x14ac:dyDescent="0.35">
      <c r="A330" s="72" t="s">
        <v>988</v>
      </c>
      <c r="B330" s="72" t="s">
        <v>989</v>
      </c>
      <c r="C330" s="72" t="s">
        <v>1102</v>
      </c>
      <c r="D330" s="72" t="s">
        <v>1092</v>
      </c>
      <c r="E330" s="72">
        <v>1451</v>
      </c>
      <c r="F330" s="105">
        <v>56</v>
      </c>
      <c r="G330" s="108">
        <f t="shared" si="5"/>
        <v>44013</v>
      </c>
    </row>
    <row r="331" spans="1:7" x14ac:dyDescent="0.35">
      <c r="A331" s="72" t="s">
        <v>988</v>
      </c>
      <c r="B331" s="72" t="s">
        <v>989</v>
      </c>
      <c r="C331" s="72" t="s">
        <v>1102</v>
      </c>
      <c r="D331" s="72" t="s">
        <v>1093</v>
      </c>
      <c r="E331" s="72">
        <v>1453</v>
      </c>
      <c r="F331" s="105">
        <v>46</v>
      </c>
      <c r="G331" s="108">
        <f t="shared" si="5"/>
        <v>43922</v>
      </c>
    </row>
    <row r="332" spans="1:7" x14ac:dyDescent="0.35">
      <c r="A332" s="72" t="s">
        <v>988</v>
      </c>
      <c r="B332" s="72" t="s">
        <v>989</v>
      </c>
      <c r="C332" s="72" t="s">
        <v>1102</v>
      </c>
      <c r="D332" s="72" t="s">
        <v>1094</v>
      </c>
      <c r="E332" s="72">
        <v>1444</v>
      </c>
      <c r="F332" s="105">
        <v>40</v>
      </c>
      <c r="G332" s="108">
        <f t="shared" si="5"/>
        <v>43831</v>
      </c>
    </row>
    <row r="333" spans="1:7" x14ac:dyDescent="0.35">
      <c r="A333" s="72" t="s">
        <v>988</v>
      </c>
      <c r="B333" s="72" t="s">
        <v>989</v>
      </c>
      <c r="C333" s="72" t="s">
        <v>1102</v>
      </c>
      <c r="D333" s="72" t="s">
        <v>1095</v>
      </c>
      <c r="E333" s="72">
        <v>1433</v>
      </c>
      <c r="F333" s="105">
        <v>48</v>
      </c>
      <c r="G333" s="108">
        <f t="shared" si="5"/>
        <v>43739</v>
      </c>
    </row>
    <row r="334" spans="1:7" x14ac:dyDescent="0.35">
      <c r="A334" s="72" t="s">
        <v>988</v>
      </c>
      <c r="B334" s="72" t="s">
        <v>989</v>
      </c>
      <c r="C334" s="72" t="s">
        <v>1102</v>
      </c>
      <c r="D334" s="72" t="s">
        <v>1096</v>
      </c>
      <c r="E334" s="72">
        <v>1436</v>
      </c>
      <c r="F334" s="105">
        <v>36</v>
      </c>
      <c r="G334" s="108">
        <f t="shared" si="5"/>
        <v>43647</v>
      </c>
    </row>
    <row r="335" spans="1:7" x14ac:dyDescent="0.35">
      <c r="A335" s="72" t="s">
        <v>988</v>
      </c>
      <c r="B335" s="72" t="s">
        <v>989</v>
      </c>
      <c r="C335" s="72" t="s">
        <v>1102</v>
      </c>
      <c r="D335" s="72" t="s">
        <v>1097</v>
      </c>
      <c r="E335" s="72">
        <v>1436</v>
      </c>
      <c r="F335" s="105">
        <v>37</v>
      </c>
      <c r="G335" s="108">
        <f t="shared" si="5"/>
        <v>43556</v>
      </c>
    </row>
    <row r="336" spans="1:7" x14ac:dyDescent="0.35">
      <c r="A336" s="72" t="s">
        <v>988</v>
      </c>
      <c r="B336" s="72" t="s">
        <v>989</v>
      </c>
      <c r="C336" s="72" t="s">
        <v>1102</v>
      </c>
      <c r="D336" s="72" t="s">
        <v>1098</v>
      </c>
      <c r="E336" s="72">
        <v>1416</v>
      </c>
      <c r="F336" s="105">
        <v>26</v>
      </c>
      <c r="G336" s="108">
        <f t="shared" si="5"/>
        <v>43466</v>
      </c>
    </row>
    <row r="337" spans="1:7" x14ac:dyDescent="0.35">
      <c r="A337" s="72" t="s">
        <v>988</v>
      </c>
      <c r="B337" s="72" t="s">
        <v>989</v>
      </c>
      <c r="C337" s="72" t="s">
        <v>1102</v>
      </c>
      <c r="D337" s="72" t="s">
        <v>1099</v>
      </c>
      <c r="E337" s="72">
        <v>1479</v>
      </c>
      <c r="F337" s="105">
        <v>31</v>
      </c>
      <c r="G337" s="108">
        <f t="shared" si="5"/>
        <v>43374</v>
      </c>
    </row>
    <row r="338" spans="1:7" x14ac:dyDescent="0.35">
      <c r="A338" s="72" t="s">
        <v>215</v>
      </c>
      <c r="B338" s="72" t="s">
        <v>216</v>
      </c>
      <c r="C338" s="72" t="s">
        <v>1087</v>
      </c>
      <c r="D338" s="72" t="s">
        <v>1088</v>
      </c>
      <c r="E338" s="72">
        <v>944</v>
      </c>
      <c r="F338" s="105">
        <v>11</v>
      </c>
      <c r="G338" s="108">
        <f t="shared" si="5"/>
        <v>44378</v>
      </c>
    </row>
    <row r="339" spans="1:7" x14ac:dyDescent="0.35">
      <c r="A339" s="72" t="s">
        <v>215</v>
      </c>
      <c r="B339" s="72" t="s">
        <v>216</v>
      </c>
      <c r="C339" s="72" t="s">
        <v>1087</v>
      </c>
      <c r="D339" s="72" t="s">
        <v>1089</v>
      </c>
      <c r="E339" s="72">
        <v>939</v>
      </c>
      <c r="F339" s="105">
        <v>12</v>
      </c>
      <c r="G339" s="108">
        <f t="shared" si="5"/>
        <v>44287</v>
      </c>
    </row>
    <row r="340" spans="1:7" x14ac:dyDescent="0.35">
      <c r="A340" s="72" t="s">
        <v>215</v>
      </c>
      <c r="B340" s="72" t="s">
        <v>216</v>
      </c>
      <c r="C340" s="72" t="s">
        <v>1087</v>
      </c>
      <c r="D340" s="72" t="s">
        <v>1090</v>
      </c>
      <c r="E340" s="72">
        <v>940</v>
      </c>
      <c r="F340" s="105">
        <v>11</v>
      </c>
      <c r="G340" s="108">
        <f t="shared" si="5"/>
        <v>44197</v>
      </c>
    </row>
    <row r="341" spans="1:7" x14ac:dyDescent="0.35">
      <c r="A341" s="72" t="s">
        <v>215</v>
      </c>
      <c r="B341" s="72" t="s">
        <v>216</v>
      </c>
      <c r="C341" s="72" t="s">
        <v>1087</v>
      </c>
      <c r="D341" s="72" t="s">
        <v>1091</v>
      </c>
      <c r="E341" s="72">
        <v>938</v>
      </c>
      <c r="F341" s="105">
        <v>11</v>
      </c>
      <c r="G341" s="108">
        <f t="shared" si="5"/>
        <v>44105</v>
      </c>
    </row>
    <row r="342" spans="1:7" x14ac:dyDescent="0.35">
      <c r="A342" s="72" t="s">
        <v>215</v>
      </c>
      <c r="B342" s="72" t="s">
        <v>216</v>
      </c>
      <c r="C342" s="72" t="s">
        <v>1087</v>
      </c>
      <c r="D342" s="72" t="s">
        <v>1092</v>
      </c>
      <c r="E342" s="72">
        <v>932</v>
      </c>
      <c r="F342" s="105">
        <v>12</v>
      </c>
      <c r="G342" s="108">
        <f t="shared" si="5"/>
        <v>44013</v>
      </c>
    </row>
    <row r="343" spans="1:7" x14ac:dyDescent="0.35">
      <c r="A343" s="72" t="s">
        <v>215</v>
      </c>
      <c r="B343" s="72" t="s">
        <v>216</v>
      </c>
      <c r="C343" s="72" t="s">
        <v>1087</v>
      </c>
      <c r="D343" s="72" t="s">
        <v>1093</v>
      </c>
      <c r="E343" s="72">
        <v>920</v>
      </c>
      <c r="F343" s="105">
        <v>12</v>
      </c>
      <c r="G343" s="108">
        <f t="shared" si="5"/>
        <v>43922</v>
      </c>
    </row>
    <row r="344" spans="1:7" x14ac:dyDescent="0.35">
      <c r="A344" s="72" t="s">
        <v>215</v>
      </c>
      <c r="B344" s="72" t="s">
        <v>216</v>
      </c>
      <c r="C344" s="72" t="s">
        <v>1087</v>
      </c>
      <c r="D344" s="72" t="s">
        <v>1094</v>
      </c>
      <c r="E344" s="72">
        <v>913</v>
      </c>
      <c r="F344" s="105">
        <v>11</v>
      </c>
      <c r="G344" s="108">
        <f t="shared" si="5"/>
        <v>43831</v>
      </c>
    </row>
    <row r="345" spans="1:7" x14ac:dyDescent="0.35">
      <c r="A345" s="72" t="s">
        <v>215</v>
      </c>
      <c r="B345" s="72" t="s">
        <v>216</v>
      </c>
      <c r="C345" s="72" t="s">
        <v>1087</v>
      </c>
      <c r="D345" s="72" t="s">
        <v>1095</v>
      </c>
      <c r="E345" s="72">
        <v>914</v>
      </c>
      <c r="F345" s="105">
        <v>14</v>
      </c>
      <c r="G345" s="108">
        <f t="shared" si="5"/>
        <v>43739</v>
      </c>
    </row>
    <row r="346" spans="1:7" x14ac:dyDescent="0.35">
      <c r="A346" s="72" t="s">
        <v>215</v>
      </c>
      <c r="B346" s="72" t="s">
        <v>216</v>
      </c>
      <c r="C346" s="72" t="s">
        <v>1087</v>
      </c>
      <c r="D346" s="72" t="s">
        <v>1096</v>
      </c>
      <c r="E346" s="72">
        <v>917</v>
      </c>
      <c r="F346" s="105">
        <v>17</v>
      </c>
      <c r="G346" s="108">
        <f t="shared" si="5"/>
        <v>43647</v>
      </c>
    </row>
    <row r="347" spans="1:7" x14ac:dyDescent="0.35">
      <c r="A347" s="72" t="s">
        <v>215</v>
      </c>
      <c r="B347" s="72" t="s">
        <v>216</v>
      </c>
      <c r="C347" s="72" t="s">
        <v>1087</v>
      </c>
      <c r="D347" s="72" t="s">
        <v>1097</v>
      </c>
      <c r="E347" s="72">
        <v>917</v>
      </c>
      <c r="F347" s="105">
        <v>34</v>
      </c>
      <c r="G347" s="108">
        <f t="shared" si="5"/>
        <v>43556</v>
      </c>
    </row>
    <row r="348" spans="1:7" x14ac:dyDescent="0.35">
      <c r="A348" s="72" t="s">
        <v>215</v>
      </c>
      <c r="B348" s="72" t="s">
        <v>216</v>
      </c>
      <c r="C348" s="72" t="s">
        <v>1087</v>
      </c>
      <c r="D348" s="72" t="s">
        <v>1098</v>
      </c>
      <c r="E348" s="72">
        <v>902</v>
      </c>
      <c r="F348" s="105">
        <v>28</v>
      </c>
      <c r="G348" s="108">
        <f t="shared" si="5"/>
        <v>43466</v>
      </c>
    </row>
    <row r="349" spans="1:7" x14ac:dyDescent="0.35">
      <c r="A349" s="72" t="s">
        <v>215</v>
      </c>
      <c r="B349" s="72" t="s">
        <v>216</v>
      </c>
      <c r="C349" s="72" t="s">
        <v>1087</v>
      </c>
      <c r="D349" s="72" t="s">
        <v>1099</v>
      </c>
      <c r="E349" s="72">
        <v>937</v>
      </c>
      <c r="F349" s="105">
        <v>27</v>
      </c>
      <c r="G349" s="108">
        <f t="shared" si="5"/>
        <v>43374</v>
      </c>
    </row>
    <row r="350" spans="1:7" x14ac:dyDescent="0.35">
      <c r="A350" s="72" t="s">
        <v>215</v>
      </c>
      <c r="B350" s="72" t="s">
        <v>216</v>
      </c>
      <c r="C350" s="72" t="s">
        <v>1100</v>
      </c>
      <c r="D350" s="72" t="s">
        <v>1088</v>
      </c>
      <c r="E350" s="72">
        <v>698</v>
      </c>
      <c r="F350" s="105">
        <v>25</v>
      </c>
      <c r="G350" s="108">
        <f t="shared" si="5"/>
        <v>44378</v>
      </c>
    </row>
    <row r="351" spans="1:7" x14ac:dyDescent="0.35">
      <c r="A351" s="72" t="s">
        <v>215</v>
      </c>
      <c r="B351" s="72" t="s">
        <v>216</v>
      </c>
      <c r="C351" s="72" t="s">
        <v>1100</v>
      </c>
      <c r="D351" s="72" t="s">
        <v>1089</v>
      </c>
      <c r="E351" s="72">
        <v>689</v>
      </c>
      <c r="F351" s="105">
        <v>25</v>
      </c>
      <c r="G351" s="108">
        <f t="shared" si="5"/>
        <v>44287</v>
      </c>
    </row>
    <row r="352" spans="1:7" x14ac:dyDescent="0.35">
      <c r="A352" s="72" t="s">
        <v>215</v>
      </c>
      <c r="B352" s="72" t="s">
        <v>216</v>
      </c>
      <c r="C352" s="72" t="s">
        <v>1100</v>
      </c>
      <c r="D352" s="72" t="s">
        <v>1090</v>
      </c>
      <c r="E352" s="72">
        <v>687</v>
      </c>
      <c r="F352" s="105">
        <v>25</v>
      </c>
      <c r="G352" s="108">
        <f t="shared" si="5"/>
        <v>44197</v>
      </c>
    </row>
    <row r="353" spans="1:7" x14ac:dyDescent="0.35">
      <c r="A353" s="72" t="s">
        <v>215</v>
      </c>
      <c r="B353" s="72" t="s">
        <v>216</v>
      </c>
      <c r="C353" s="72" t="s">
        <v>1100</v>
      </c>
      <c r="D353" s="72" t="s">
        <v>1091</v>
      </c>
      <c r="E353" s="72">
        <v>676</v>
      </c>
      <c r="F353" s="105">
        <v>24</v>
      </c>
      <c r="G353" s="108">
        <f t="shared" si="5"/>
        <v>44105</v>
      </c>
    </row>
    <row r="354" spans="1:7" x14ac:dyDescent="0.35">
      <c r="A354" s="72" t="s">
        <v>215</v>
      </c>
      <c r="B354" s="72" t="s">
        <v>216</v>
      </c>
      <c r="C354" s="72" t="s">
        <v>1100</v>
      </c>
      <c r="D354" s="72" t="s">
        <v>1092</v>
      </c>
      <c r="E354" s="72">
        <v>678</v>
      </c>
      <c r="F354" s="105">
        <v>24</v>
      </c>
      <c r="G354" s="108">
        <f t="shared" si="5"/>
        <v>44013</v>
      </c>
    </row>
    <row r="355" spans="1:7" x14ac:dyDescent="0.35">
      <c r="A355" s="72" t="s">
        <v>215</v>
      </c>
      <c r="B355" s="72" t="s">
        <v>216</v>
      </c>
      <c r="C355" s="72" t="s">
        <v>1100</v>
      </c>
      <c r="D355" s="72" t="s">
        <v>1093</v>
      </c>
      <c r="E355" s="72">
        <v>672</v>
      </c>
      <c r="F355" s="105">
        <v>24</v>
      </c>
      <c r="G355" s="108">
        <f t="shared" si="5"/>
        <v>43922</v>
      </c>
    </row>
    <row r="356" spans="1:7" x14ac:dyDescent="0.35">
      <c r="A356" s="72" t="s">
        <v>215</v>
      </c>
      <c r="B356" s="72" t="s">
        <v>216</v>
      </c>
      <c r="C356" s="72" t="s">
        <v>1100</v>
      </c>
      <c r="D356" s="72" t="s">
        <v>1094</v>
      </c>
      <c r="E356" s="72">
        <v>664</v>
      </c>
      <c r="F356" s="105">
        <v>24</v>
      </c>
      <c r="G356" s="108">
        <f t="shared" si="5"/>
        <v>43831</v>
      </c>
    </row>
    <row r="357" spans="1:7" x14ac:dyDescent="0.35">
      <c r="A357" s="72" t="s">
        <v>215</v>
      </c>
      <c r="B357" s="72" t="s">
        <v>216</v>
      </c>
      <c r="C357" s="72" t="s">
        <v>1100</v>
      </c>
      <c r="D357" s="72" t="s">
        <v>1095</v>
      </c>
      <c r="E357" s="72">
        <v>660</v>
      </c>
      <c r="F357" s="105">
        <v>24</v>
      </c>
      <c r="G357" s="108">
        <f t="shared" si="5"/>
        <v>43739</v>
      </c>
    </row>
    <row r="358" spans="1:7" x14ac:dyDescent="0.35">
      <c r="A358" s="72" t="s">
        <v>215</v>
      </c>
      <c r="B358" s="72" t="s">
        <v>216</v>
      </c>
      <c r="C358" s="72" t="s">
        <v>1100</v>
      </c>
      <c r="D358" s="72" t="s">
        <v>1096</v>
      </c>
      <c r="E358" s="72">
        <v>653</v>
      </c>
      <c r="F358" s="105">
        <v>26</v>
      </c>
      <c r="G358" s="108">
        <f t="shared" si="5"/>
        <v>43647</v>
      </c>
    </row>
    <row r="359" spans="1:7" x14ac:dyDescent="0.35">
      <c r="A359" s="72" t="s">
        <v>215</v>
      </c>
      <c r="B359" s="72" t="s">
        <v>216</v>
      </c>
      <c r="C359" s="72" t="s">
        <v>1100</v>
      </c>
      <c r="D359" s="72" t="s">
        <v>1097</v>
      </c>
      <c r="E359" s="72">
        <v>649</v>
      </c>
      <c r="F359" s="105">
        <v>46</v>
      </c>
      <c r="G359" s="108">
        <f t="shared" si="5"/>
        <v>43556</v>
      </c>
    </row>
    <row r="360" spans="1:7" x14ac:dyDescent="0.35">
      <c r="A360" s="72" t="s">
        <v>215</v>
      </c>
      <c r="B360" s="72" t="s">
        <v>216</v>
      </c>
      <c r="C360" s="72" t="s">
        <v>1100</v>
      </c>
      <c r="D360" s="72" t="s">
        <v>1098</v>
      </c>
      <c r="E360" s="72">
        <v>625</v>
      </c>
      <c r="F360" s="105">
        <v>55</v>
      </c>
      <c r="G360" s="108">
        <f t="shared" si="5"/>
        <v>43466</v>
      </c>
    </row>
    <row r="361" spans="1:7" x14ac:dyDescent="0.35">
      <c r="A361" s="72" t="s">
        <v>215</v>
      </c>
      <c r="B361" s="72" t="s">
        <v>216</v>
      </c>
      <c r="C361" s="72" t="s">
        <v>1100</v>
      </c>
      <c r="D361" s="72" t="s">
        <v>1099</v>
      </c>
      <c r="E361" s="72">
        <v>661</v>
      </c>
      <c r="F361" s="105">
        <v>68</v>
      </c>
      <c r="G361" s="108">
        <f t="shared" si="5"/>
        <v>43374</v>
      </c>
    </row>
    <row r="362" spans="1:7" x14ac:dyDescent="0.35">
      <c r="A362" s="72" t="s">
        <v>215</v>
      </c>
      <c r="B362" s="72" t="s">
        <v>216</v>
      </c>
      <c r="C362" s="72" t="s">
        <v>1101</v>
      </c>
      <c r="D362" s="72" t="s">
        <v>1088</v>
      </c>
      <c r="E362" s="72">
        <v>319</v>
      </c>
      <c r="F362" s="105">
        <v>0</v>
      </c>
      <c r="G362" s="108">
        <f t="shared" si="5"/>
        <v>44378</v>
      </c>
    </row>
    <row r="363" spans="1:7" x14ac:dyDescent="0.35">
      <c r="A363" s="72" t="s">
        <v>215</v>
      </c>
      <c r="B363" s="72" t="s">
        <v>216</v>
      </c>
      <c r="C363" s="72" t="s">
        <v>1101</v>
      </c>
      <c r="D363" s="72" t="s">
        <v>1089</v>
      </c>
      <c r="E363" s="72">
        <v>322</v>
      </c>
      <c r="F363" s="105">
        <v>0</v>
      </c>
      <c r="G363" s="108">
        <f t="shared" si="5"/>
        <v>44287</v>
      </c>
    </row>
    <row r="364" spans="1:7" x14ac:dyDescent="0.35">
      <c r="A364" s="72" t="s">
        <v>215</v>
      </c>
      <c r="B364" s="72" t="s">
        <v>216</v>
      </c>
      <c r="C364" s="72" t="s">
        <v>1101</v>
      </c>
      <c r="D364" s="72" t="s">
        <v>1090</v>
      </c>
      <c r="E364" s="72">
        <v>319</v>
      </c>
      <c r="F364" s="105">
        <v>0</v>
      </c>
      <c r="G364" s="108">
        <f t="shared" si="5"/>
        <v>44197</v>
      </c>
    </row>
    <row r="365" spans="1:7" x14ac:dyDescent="0.35">
      <c r="A365" s="72" t="s">
        <v>215</v>
      </c>
      <c r="B365" s="72" t="s">
        <v>216</v>
      </c>
      <c r="C365" s="72" t="s">
        <v>1101</v>
      </c>
      <c r="D365" s="72" t="s">
        <v>1091</v>
      </c>
      <c r="E365" s="72">
        <v>316</v>
      </c>
      <c r="F365" s="105">
        <v>0</v>
      </c>
      <c r="G365" s="108">
        <f t="shared" si="5"/>
        <v>44105</v>
      </c>
    </row>
    <row r="366" spans="1:7" x14ac:dyDescent="0.35">
      <c r="A366" s="72" t="s">
        <v>215</v>
      </c>
      <c r="B366" s="72" t="s">
        <v>216</v>
      </c>
      <c r="C366" s="72" t="s">
        <v>1101</v>
      </c>
      <c r="D366" s="72" t="s">
        <v>1092</v>
      </c>
      <c r="E366" s="72">
        <v>311</v>
      </c>
      <c r="F366" s="105">
        <v>0</v>
      </c>
      <c r="G366" s="108">
        <f t="shared" si="5"/>
        <v>44013</v>
      </c>
    </row>
    <row r="367" spans="1:7" x14ac:dyDescent="0.35">
      <c r="A367" s="72" t="s">
        <v>215</v>
      </c>
      <c r="B367" s="72" t="s">
        <v>216</v>
      </c>
      <c r="C367" s="72" t="s">
        <v>1101</v>
      </c>
      <c r="D367" s="72" t="s">
        <v>1093</v>
      </c>
      <c r="E367" s="72">
        <v>311</v>
      </c>
      <c r="F367" s="105">
        <v>0</v>
      </c>
      <c r="G367" s="108">
        <f t="shared" si="5"/>
        <v>43922</v>
      </c>
    </row>
    <row r="368" spans="1:7" x14ac:dyDescent="0.35">
      <c r="A368" s="72" t="s">
        <v>215</v>
      </c>
      <c r="B368" s="72" t="s">
        <v>216</v>
      </c>
      <c r="C368" s="72" t="s">
        <v>1101</v>
      </c>
      <c r="D368" s="72" t="s">
        <v>1094</v>
      </c>
      <c r="E368" s="72">
        <v>305</v>
      </c>
      <c r="F368" s="105">
        <v>0</v>
      </c>
      <c r="G368" s="108">
        <f t="shared" si="5"/>
        <v>43831</v>
      </c>
    </row>
    <row r="369" spans="1:7" x14ac:dyDescent="0.35">
      <c r="A369" s="72" t="s">
        <v>215</v>
      </c>
      <c r="B369" s="72" t="s">
        <v>216</v>
      </c>
      <c r="C369" s="72" t="s">
        <v>1101</v>
      </c>
      <c r="D369" s="72" t="s">
        <v>1095</v>
      </c>
      <c r="E369" s="72">
        <v>305</v>
      </c>
      <c r="F369" s="105">
        <v>0</v>
      </c>
      <c r="G369" s="108">
        <f t="shared" si="5"/>
        <v>43739</v>
      </c>
    </row>
    <row r="370" spans="1:7" x14ac:dyDescent="0.35">
      <c r="A370" s="72" t="s">
        <v>215</v>
      </c>
      <c r="B370" s="72" t="s">
        <v>216</v>
      </c>
      <c r="C370" s="72" t="s">
        <v>1101</v>
      </c>
      <c r="D370" s="72" t="s">
        <v>1096</v>
      </c>
      <c r="E370" s="72">
        <v>305</v>
      </c>
      <c r="F370" s="105">
        <v>1</v>
      </c>
      <c r="G370" s="108">
        <f t="shared" si="5"/>
        <v>43647</v>
      </c>
    </row>
    <row r="371" spans="1:7" x14ac:dyDescent="0.35">
      <c r="A371" s="72" t="s">
        <v>215</v>
      </c>
      <c r="B371" s="72" t="s">
        <v>216</v>
      </c>
      <c r="C371" s="72" t="s">
        <v>1101</v>
      </c>
      <c r="D371" s="72" t="s">
        <v>1097</v>
      </c>
      <c r="E371" s="72">
        <v>303</v>
      </c>
      <c r="F371" s="105">
        <v>1</v>
      </c>
      <c r="G371" s="108">
        <f t="shared" si="5"/>
        <v>43556</v>
      </c>
    </row>
    <row r="372" spans="1:7" x14ac:dyDescent="0.35">
      <c r="A372" s="72" t="s">
        <v>215</v>
      </c>
      <c r="B372" s="72" t="s">
        <v>216</v>
      </c>
      <c r="C372" s="72" t="s">
        <v>1101</v>
      </c>
      <c r="D372" s="72" t="s">
        <v>1098</v>
      </c>
      <c r="E372" s="72">
        <v>279</v>
      </c>
      <c r="F372" s="105">
        <v>1</v>
      </c>
      <c r="G372" s="108">
        <f t="shared" si="5"/>
        <v>43466</v>
      </c>
    </row>
    <row r="373" spans="1:7" x14ac:dyDescent="0.35">
      <c r="A373" s="72" t="s">
        <v>215</v>
      </c>
      <c r="B373" s="72" t="s">
        <v>216</v>
      </c>
      <c r="C373" s="72" t="s">
        <v>1101</v>
      </c>
      <c r="D373" s="72" t="s">
        <v>1099</v>
      </c>
      <c r="E373" s="72">
        <v>306</v>
      </c>
      <c r="F373" s="105">
        <v>4</v>
      </c>
      <c r="G373" s="108">
        <f t="shared" si="5"/>
        <v>43374</v>
      </c>
    </row>
    <row r="374" spans="1:7" x14ac:dyDescent="0.35">
      <c r="A374" s="72" t="s">
        <v>215</v>
      </c>
      <c r="B374" s="72" t="s">
        <v>216</v>
      </c>
      <c r="C374" s="72" t="s">
        <v>1102</v>
      </c>
      <c r="D374" s="72" t="s">
        <v>1088</v>
      </c>
      <c r="E374" s="72">
        <v>1154</v>
      </c>
      <c r="F374" s="105">
        <v>24</v>
      </c>
      <c r="G374" s="108">
        <f t="shared" si="5"/>
        <v>44378</v>
      </c>
    </row>
    <row r="375" spans="1:7" x14ac:dyDescent="0.35">
      <c r="A375" s="72" t="s">
        <v>215</v>
      </c>
      <c r="B375" s="72" t="s">
        <v>216</v>
      </c>
      <c r="C375" s="72" t="s">
        <v>1102</v>
      </c>
      <c r="D375" s="72" t="s">
        <v>1089</v>
      </c>
      <c r="E375" s="72">
        <v>1154</v>
      </c>
      <c r="F375" s="105">
        <v>24</v>
      </c>
      <c r="G375" s="108">
        <f t="shared" si="5"/>
        <v>44287</v>
      </c>
    </row>
    <row r="376" spans="1:7" x14ac:dyDescent="0.35">
      <c r="A376" s="72" t="s">
        <v>215</v>
      </c>
      <c r="B376" s="72" t="s">
        <v>216</v>
      </c>
      <c r="C376" s="72" t="s">
        <v>1102</v>
      </c>
      <c r="D376" s="72" t="s">
        <v>1090</v>
      </c>
      <c r="E376" s="72">
        <v>1153</v>
      </c>
      <c r="F376" s="105">
        <v>24</v>
      </c>
      <c r="G376" s="108">
        <f t="shared" si="5"/>
        <v>44197</v>
      </c>
    </row>
    <row r="377" spans="1:7" x14ac:dyDescent="0.35">
      <c r="A377" s="72" t="s">
        <v>215</v>
      </c>
      <c r="B377" s="72" t="s">
        <v>216</v>
      </c>
      <c r="C377" s="72" t="s">
        <v>1102</v>
      </c>
      <c r="D377" s="72" t="s">
        <v>1091</v>
      </c>
      <c r="E377" s="72">
        <v>1154</v>
      </c>
      <c r="F377" s="105">
        <v>24</v>
      </c>
      <c r="G377" s="108">
        <f t="shared" si="5"/>
        <v>44105</v>
      </c>
    </row>
    <row r="378" spans="1:7" x14ac:dyDescent="0.35">
      <c r="A378" s="72" t="s">
        <v>215</v>
      </c>
      <c r="B378" s="72" t="s">
        <v>216</v>
      </c>
      <c r="C378" s="72" t="s">
        <v>1102</v>
      </c>
      <c r="D378" s="72" t="s">
        <v>1092</v>
      </c>
      <c r="E378" s="72">
        <v>1158</v>
      </c>
      <c r="F378" s="105">
        <v>24</v>
      </c>
      <c r="G378" s="108">
        <f t="shared" si="5"/>
        <v>44013</v>
      </c>
    </row>
    <row r="379" spans="1:7" x14ac:dyDescent="0.35">
      <c r="A379" s="72" t="s">
        <v>215</v>
      </c>
      <c r="B379" s="72" t="s">
        <v>216</v>
      </c>
      <c r="C379" s="72" t="s">
        <v>1102</v>
      </c>
      <c r="D379" s="72" t="s">
        <v>1093</v>
      </c>
      <c r="E379" s="72">
        <v>1140</v>
      </c>
      <c r="F379" s="105">
        <v>24</v>
      </c>
      <c r="G379" s="108">
        <f t="shared" si="5"/>
        <v>43922</v>
      </c>
    </row>
    <row r="380" spans="1:7" x14ac:dyDescent="0.35">
      <c r="A380" s="72" t="s">
        <v>215</v>
      </c>
      <c r="B380" s="72" t="s">
        <v>216</v>
      </c>
      <c r="C380" s="72" t="s">
        <v>1102</v>
      </c>
      <c r="D380" s="72" t="s">
        <v>1094</v>
      </c>
      <c r="E380" s="72">
        <v>1138</v>
      </c>
      <c r="F380" s="105">
        <v>26</v>
      </c>
      <c r="G380" s="108">
        <f t="shared" si="5"/>
        <v>43831</v>
      </c>
    </row>
    <row r="381" spans="1:7" x14ac:dyDescent="0.35">
      <c r="A381" s="72" t="s">
        <v>215</v>
      </c>
      <c r="B381" s="72" t="s">
        <v>216</v>
      </c>
      <c r="C381" s="72" t="s">
        <v>1102</v>
      </c>
      <c r="D381" s="72" t="s">
        <v>1095</v>
      </c>
      <c r="E381" s="72">
        <v>1144</v>
      </c>
      <c r="F381" s="105">
        <v>25</v>
      </c>
      <c r="G381" s="108">
        <f t="shared" si="5"/>
        <v>43739</v>
      </c>
    </row>
    <row r="382" spans="1:7" x14ac:dyDescent="0.35">
      <c r="A382" s="72" t="s">
        <v>215</v>
      </c>
      <c r="B382" s="72" t="s">
        <v>216</v>
      </c>
      <c r="C382" s="72" t="s">
        <v>1102</v>
      </c>
      <c r="D382" s="72" t="s">
        <v>1096</v>
      </c>
      <c r="E382" s="72">
        <v>1148</v>
      </c>
      <c r="F382" s="105">
        <v>26</v>
      </c>
      <c r="G382" s="108">
        <f t="shared" si="5"/>
        <v>43647</v>
      </c>
    </row>
    <row r="383" spans="1:7" x14ac:dyDescent="0.35">
      <c r="A383" s="72" t="s">
        <v>215</v>
      </c>
      <c r="B383" s="72" t="s">
        <v>216</v>
      </c>
      <c r="C383" s="72" t="s">
        <v>1102</v>
      </c>
      <c r="D383" s="72" t="s">
        <v>1097</v>
      </c>
      <c r="E383" s="72">
        <v>1150</v>
      </c>
      <c r="F383" s="105">
        <v>53</v>
      </c>
      <c r="G383" s="108">
        <f t="shared" si="5"/>
        <v>43556</v>
      </c>
    </row>
    <row r="384" spans="1:7" x14ac:dyDescent="0.35">
      <c r="A384" s="72" t="s">
        <v>215</v>
      </c>
      <c r="B384" s="72" t="s">
        <v>216</v>
      </c>
      <c r="C384" s="72" t="s">
        <v>1102</v>
      </c>
      <c r="D384" s="72" t="s">
        <v>1098</v>
      </c>
      <c r="E384" s="72">
        <v>1127</v>
      </c>
      <c r="F384" s="105">
        <v>50</v>
      </c>
      <c r="G384" s="108">
        <f t="shared" si="5"/>
        <v>43466</v>
      </c>
    </row>
    <row r="385" spans="1:7" x14ac:dyDescent="0.35">
      <c r="A385" s="72" t="s">
        <v>215</v>
      </c>
      <c r="B385" s="72" t="s">
        <v>216</v>
      </c>
      <c r="C385" s="72" t="s">
        <v>1102</v>
      </c>
      <c r="D385" s="72" t="s">
        <v>1099</v>
      </c>
      <c r="E385" s="72">
        <v>1173</v>
      </c>
      <c r="F385" s="105">
        <v>63</v>
      </c>
      <c r="G385" s="108">
        <f t="shared" si="5"/>
        <v>43374</v>
      </c>
    </row>
    <row r="386" spans="1:7" x14ac:dyDescent="0.35">
      <c r="A386" s="72" t="s">
        <v>217</v>
      </c>
      <c r="B386" s="72" t="s">
        <v>218</v>
      </c>
      <c r="C386" s="72" t="s">
        <v>1087</v>
      </c>
      <c r="D386" s="72" t="s">
        <v>1088</v>
      </c>
      <c r="E386" s="72">
        <v>1169</v>
      </c>
      <c r="F386" s="105">
        <v>73</v>
      </c>
      <c r="G386" s="108">
        <f t="shared" si="5"/>
        <v>44378</v>
      </c>
    </row>
    <row r="387" spans="1:7" x14ac:dyDescent="0.35">
      <c r="A387" s="72" t="s">
        <v>217</v>
      </c>
      <c r="B387" s="72" t="s">
        <v>218</v>
      </c>
      <c r="C387" s="72" t="s">
        <v>1087</v>
      </c>
      <c r="D387" s="72" t="s">
        <v>1089</v>
      </c>
      <c r="E387" s="72">
        <v>1169</v>
      </c>
      <c r="F387" s="105">
        <v>80</v>
      </c>
      <c r="G387" s="108">
        <f t="shared" si="5"/>
        <v>44287</v>
      </c>
    </row>
    <row r="388" spans="1:7" x14ac:dyDescent="0.35">
      <c r="A388" s="72" t="s">
        <v>217</v>
      </c>
      <c r="B388" s="72" t="s">
        <v>218</v>
      </c>
      <c r="C388" s="72" t="s">
        <v>1087</v>
      </c>
      <c r="D388" s="72" t="s">
        <v>1090</v>
      </c>
      <c r="E388" s="72">
        <v>1168</v>
      </c>
      <c r="F388" s="105">
        <v>76</v>
      </c>
      <c r="G388" s="108">
        <f t="shared" ref="G388:G451" si="6">DATE(LEFT(D388,4),RIGHT(LEFT(D388,7),2),1)</f>
        <v>44197</v>
      </c>
    </row>
    <row r="389" spans="1:7" x14ac:dyDescent="0.35">
      <c r="A389" s="72" t="s">
        <v>217</v>
      </c>
      <c r="B389" s="72" t="s">
        <v>218</v>
      </c>
      <c r="C389" s="72" t="s">
        <v>1087</v>
      </c>
      <c r="D389" s="72" t="s">
        <v>1091</v>
      </c>
      <c r="E389" s="72">
        <v>1163</v>
      </c>
      <c r="F389" s="105">
        <v>69</v>
      </c>
      <c r="G389" s="108">
        <f t="shared" si="6"/>
        <v>44105</v>
      </c>
    </row>
    <row r="390" spans="1:7" x14ac:dyDescent="0.35">
      <c r="A390" s="72" t="s">
        <v>217</v>
      </c>
      <c r="B390" s="72" t="s">
        <v>218</v>
      </c>
      <c r="C390" s="72" t="s">
        <v>1087</v>
      </c>
      <c r="D390" s="72" t="s">
        <v>1092</v>
      </c>
      <c r="E390" s="72">
        <v>1135</v>
      </c>
      <c r="F390" s="105">
        <v>73</v>
      </c>
      <c r="G390" s="108">
        <f t="shared" si="6"/>
        <v>44013</v>
      </c>
    </row>
    <row r="391" spans="1:7" x14ac:dyDescent="0.35">
      <c r="A391" s="72" t="s">
        <v>217</v>
      </c>
      <c r="B391" s="72" t="s">
        <v>218</v>
      </c>
      <c r="C391" s="72" t="s">
        <v>1087</v>
      </c>
      <c r="D391" s="72" t="s">
        <v>1093</v>
      </c>
      <c r="E391" s="72">
        <v>1137</v>
      </c>
      <c r="F391" s="105">
        <v>76</v>
      </c>
      <c r="G391" s="108">
        <f t="shared" si="6"/>
        <v>43922</v>
      </c>
    </row>
    <row r="392" spans="1:7" x14ac:dyDescent="0.35">
      <c r="A392" s="72" t="s">
        <v>217</v>
      </c>
      <c r="B392" s="72" t="s">
        <v>218</v>
      </c>
      <c r="C392" s="72" t="s">
        <v>1087</v>
      </c>
      <c r="D392" s="72" t="s">
        <v>1094</v>
      </c>
      <c r="E392" s="72">
        <v>1118</v>
      </c>
      <c r="F392" s="105">
        <v>76</v>
      </c>
      <c r="G392" s="108">
        <f t="shared" si="6"/>
        <v>43831</v>
      </c>
    </row>
    <row r="393" spans="1:7" x14ac:dyDescent="0.35">
      <c r="A393" s="72" t="s">
        <v>217</v>
      </c>
      <c r="B393" s="72" t="s">
        <v>218</v>
      </c>
      <c r="C393" s="72" t="s">
        <v>1087</v>
      </c>
      <c r="D393" s="72" t="s">
        <v>1095</v>
      </c>
      <c r="E393" s="72">
        <v>1126</v>
      </c>
      <c r="F393" s="105">
        <v>76</v>
      </c>
      <c r="G393" s="108">
        <f t="shared" si="6"/>
        <v>43739</v>
      </c>
    </row>
    <row r="394" spans="1:7" x14ac:dyDescent="0.35">
      <c r="A394" s="72" t="s">
        <v>217</v>
      </c>
      <c r="B394" s="72" t="s">
        <v>218</v>
      </c>
      <c r="C394" s="72" t="s">
        <v>1087</v>
      </c>
      <c r="D394" s="72" t="s">
        <v>1096</v>
      </c>
      <c r="E394" s="72">
        <v>1115</v>
      </c>
      <c r="F394" s="105">
        <v>62</v>
      </c>
      <c r="G394" s="108">
        <f t="shared" si="6"/>
        <v>43647</v>
      </c>
    </row>
    <row r="395" spans="1:7" x14ac:dyDescent="0.35">
      <c r="A395" s="72" t="s">
        <v>217</v>
      </c>
      <c r="B395" s="72" t="s">
        <v>218</v>
      </c>
      <c r="C395" s="72" t="s">
        <v>1087</v>
      </c>
      <c r="D395" s="72" t="s">
        <v>1097</v>
      </c>
      <c r="E395" s="72">
        <v>1125</v>
      </c>
      <c r="F395" s="105">
        <v>52</v>
      </c>
      <c r="G395" s="108">
        <f t="shared" si="6"/>
        <v>43556</v>
      </c>
    </row>
    <row r="396" spans="1:7" x14ac:dyDescent="0.35">
      <c r="A396" s="72" t="s">
        <v>217</v>
      </c>
      <c r="B396" s="72" t="s">
        <v>218</v>
      </c>
      <c r="C396" s="72" t="s">
        <v>1087</v>
      </c>
      <c r="D396" s="72" t="s">
        <v>1098</v>
      </c>
      <c r="E396" s="72">
        <v>1108</v>
      </c>
      <c r="F396" s="105">
        <v>49</v>
      </c>
      <c r="G396" s="108">
        <f t="shared" si="6"/>
        <v>43466</v>
      </c>
    </row>
    <row r="397" spans="1:7" x14ac:dyDescent="0.35">
      <c r="A397" s="72" t="s">
        <v>217</v>
      </c>
      <c r="B397" s="72" t="s">
        <v>218</v>
      </c>
      <c r="C397" s="72" t="s">
        <v>1087</v>
      </c>
      <c r="D397" s="72" t="s">
        <v>1099</v>
      </c>
      <c r="E397" s="72">
        <v>1212</v>
      </c>
      <c r="F397" s="105">
        <v>73</v>
      </c>
      <c r="G397" s="108">
        <f t="shared" si="6"/>
        <v>43374</v>
      </c>
    </row>
    <row r="398" spans="1:7" x14ac:dyDescent="0.35">
      <c r="A398" s="72" t="s">
        <v>217</v>
      </c>
      <c r="B398" s="72" t="s">
        <v>218</v>
      </c>
      <c r="C398" s="72" t="s">
        <v>1100</v>
      </c>
      <c r="D398" s="72" t="s">
        <v>1088</v>
      </c>
      <c r="E398" s="72">
        <v>841</v>
      </c>
      <c r="F398" s="105">
        <v>146</v>
      </c>
      <c r="G398" s="108">
        <f t="shared" si="6"/>
        <v>44378</v>
      </c>
    </row>
    <row r="399" spans="1:7" x14ac:dyDescent="0.35">
      <c r="A399" s="72" t="s">
        <v>217</v>
      </c>
      <c r="B399" s="72" t="s">
        <v>218</v>
      </c>
      <c r="C399" s="72" t="s">
        <v>1100</v>
      </c>
      <c r="D399" s="72" t="s">
        <v>1089</v>
      </c>
      <c r="E399" s="72">
        <v>845</v>
      </c>
      <c r="F399" s="105">
        <v>154</v>
      </c>
      <c r="G399" s="108">
        <f t="shared" si="6"/>
        <v>44287</v>
      </c>
    </row>
    <row r="400" spans="1:7" x14ac:dyDescent="0.35">
      <c r="A400" s="72" t="s">
        <v>217</v>
      </c>
      <c r="B400" s="72" t="s">
        <v>218</v>
      </c>
      <c r="C400" s="72" t="s">
        <v>1100</v>
      </c>
      <c r="D400" s="72" t="s">
        <v>1090</v>
      </c>
      <c r="E400" s="72">
        <v>843</v>
      </c>
      <c r="F400" s="105">
        <v>150</v>
      </c>
      <c r="G400" s="108">
        <f t="shared" si="6"/>
        <v>44197</v>
      </c>
    </row>
    <row r="401" spans="1:7" x14ac:dyDescent="0.35">
      <c r="A401" s="72" t="s">
        <v>217</v>
      </c>
      <c r="B401" s="72" t="s">
        <v>218</v>
      </c>
      <c r="C401" s="72" t="s">
        <v>1100</v>
      </c>
      <c r="D401" s="72" t="s">
        <v>1091</v>
      </c>
      <c r="E401" s="72">
        <v>847</v>
      </c>
      <c r="F401" s="105">
        <v>140</v>
      </c>
      <c r="G401" s="108">
        <f t="shared" si="6"/>
        <v>44105</v>
      </c>
    </row>
    <row r="402" spans="1:7" x14ac:dyDescent="0.35">
      <c r="A402" s="72" t="s">
        <v>217</v>
      </c>
      <c r="B402" s="72" t="s">
        <v>218</v>
      </c>
      <c r="C402" s="72" t="s">
        <v>1100</v>
      </c>
      <c r="D402" s="72" t="s">
        <v>1092</v>
      </c>
      <c r="E402" s="72">
        <v>835</v>
      </c>
      <c r="F402" s="105">
        <v>141</v>
      </c>
      <c r="G402" s="108">
        <f t="shared" si="6"/>
        <v>44013</v>
      </c>
    </row>
    <row r="403" spans="1:7" x14ac:dyDescent="0.35">
      <c r="A403" s="72" t="s">
        <v>217</v>
      </c>
      <c r="B403" s="72" t="s">
        <v>218</v>
      </c>
      <c r="C403" s="72" t="s">
        <v>1100</v>
      </c>
      <c r="D403" s="72" t="s">
        <v>1093</v>
      </c>
      <c r="E403" s="72">
        <v>816</v>
      </c>
      <c r="F403" s="105">
        <v>130</v>
      </c>
      <c r="G403" s="108">
        <f t="shared" si="6"/>
        <v>43922</v>
      </c>
    </row>
    <row r="404" spans="1:7" x14ac:dyDescent="0.35">
      <c r="A404" s="72" t="s">
        <v>217</v>
      </c>
      <c r="B404" s="72" t="s">
        <v>218</v>
      </c>
      <c r="C404" s="72" t="s">
        <v>1100</v>
      </c>
      <c r="D404" s="72" t="s">
        <v>1094</v>
      </c>
      <c r="E404" s="72">
        <v>819</v>
      </c>
      <c r="F404" s="105">
        <v>131</v>
      </c>
      <c r="G404" s="108">
        <f t="shared" si="6"/>
        <v>43831</v>
      </c>
    </row>
    <row r="405" spans="1:7" x14ac:dyDescent="0.35">
      <c r="A405" s="72" t="s">
        <v>217</v>
      </c>
      <c r="B405" s="72" t="s">
        <v>218</v>
      </c>
      <c r="C405" s="72" t="s">
        <v>1100</v>
      </c>
      <c r="D405" s="72" t="s">
        <v>1095</v>
      </c>
      <c r="E405" s="72">
        <v>811</v>
      </c>
      <c r="F405" s="105">
        <v>148</v>
      </c>
      <c r="G405" s="108">
        <f t="shared" si="6"/>
        <v>43739</v>
      </c>
    </row>
    <row r="406" spans="1:7" x14ac:dyDescent="0.35">
      <c r="A406" s="72" t="s">
        <v>217</v>
      </c>
      <c r="B406" s="72" t="s">
        <v>218</v>
      </c>
      <c r="C406" s="72" t="s">
        <v>1100</v>
      </c>
      <c r="D406" s="72" t="s">
        <v>1096</v>
      </c>
      <c r="E406" s="72">
        <v>807</v>
      </c>
      <c r="F406" s="105">
        <v>143</v>
      </c>
      <c r="G406" s="108">
        <f t="shared" si="6"/>
        <v>43647</v>
      </c>
    </row>
    <row r="407" spans="1:7" x14ac:dyDescent="0.35">
      <c r="A407" s="72" t="s">
        <v>217</v>
      </c>
      <c r="B407" s="72" t="s">
        <v>218</v>
      </c>
      <c r="C407" s="72" t="s">
        <v>1100</v>
      </c>
      <c r="D407" s="72" t="s">
        <v>1097</v>
      </c>
      <c r="E407" s="72">
        <v>808</v>
      </c>
      <c r="F407" s="105">
        <v>47</v>
      </c>
      <c r="G407" s="108">
        <f t="shared" si="6"/>
        <v>43556</v>
      </c>
    </row>
    <row r="408" spans="1:7" x14ac:dyDescent="0.35">
      <c r="A408" s="72" t="s">
        <v>217</v>
      </c>
      <c r="B408" s="72" t="s">
        <v>218</v>
      </c>
      <c r="C408" s="72" t="s">
        <v>1100</v>
      </c>
      <c r="D408" s="72" t="s">
        <v>1098</v>
      </c>
      <c r="E408" s="72">
        <v>801</v>
      </c>
      <c r="F408" s="105">
        <v>51</v>
      </c>
      <c r="G408" s="108">
        <f t="shared" si="6"/>
        <v>43466</v>
      </c>
    </row>
    <row r="409" spans="1:7" x14ac:dyDescent="0.35">
      <c r="A409" s="72" t="s">
        <v>217</v>
      </c>
      <c r="B409" s="72" t="s">
        <v>218</v>
      </c>
      <c r="C409" s="72" t="s">
        <v>1100</v>
      </c>
      <c r="D409" s="72" t="s">
        <v>1099</v>
      </c>
      <c r="E409" s="72">
        <v>937</v>
      </c>
      <c r="F409" s="105">
        <v>58</v>
      </c>
      <c r="G409" s="108">
        <f t="shared" si="6"/>
        <v>43374</v>
      </c>
    </row>
    <row r="410" spans="1:7" x14ac:dyDescent="0.35">
      <c r="A410" s="72" t="s">
        <v>217</v>
      </c>
      <c r="B410" s="72" t="s">
        <v>218</v>
      </c>
      <c r="C410" s="72" t="s">
        <v>1101</v>
      </c>
      <c r="D410" s="72" t="s">
        <v>1088</v>
      </c>
      <c r="E410" s="72">
        <v>55</v>
      </c>
      <c r="F410" s="105">
        <v>4</v>
      </c>
      <c r="G410" s="108">
        <f t="shared" si="6"/>
        <v>44378</v>
      </c>
    </row>
    <row r="411" spans="1:7" x14ac:dyDescent="0.35">
      <c r="A411" s="72" t="s">
        <v>217</v>
      </c>
      <c r="B411" s="72" t="s">
        <v>218</v>
      </c>
      <c r="C411" s="72" t="s">
        <v>1101</v>
      </c>
      <c r="D411" s="72" t="s">
        <v>1089</v>
      </c>
      <c r="E411" s="72">
        <v>55</v>
      </c>
      <c r="F411" s="105">
        <v>5</v>
      </c>
      <c r="G411" s="108">
        <f t="shared" si="6"/>
        <v>44287</v>
      </c>
    </row>
    <row r="412" spans="1:7" x14ac:dyDescent="0.35">
      <c r="A412" s="72" t="s">
        <v>217</v>
      </c>
      <c r="B412" s="72" t="s">
        <v>218</v>
      </c>
      <c r="C412" s="72" t="s">
        <v>1101</v>
      </c>
      <c r="D412" s="72" t="s">
        <v>1090</v>
      </c>
      <c r="E412" s="72">
        <v>55</v>
      </c>
      <c r="F412" s="105">
        <v>5</v>
      </c>
      <c r="G412" s="108">
        <f t="shared" si="6"/>
        <v>44197</v>
      </c>
    </row>
    <row r="413" spans="1:7" x14ac:dyDescent="0.35">
      <c r="A413" s="72" t="s">
        <v>217</v>
      </c>
      <c r="B413" s="72" t="s">
        <v>218</v>
      </c>
      <c r="C413" s="72" t="s">
        <v>1101</v>
      </c>
      <c r="D413" s="72" t="s">
        <v>1091</v>
      </c>
      <c r="E413" s="72">
        <v>53</v>
      </c>
      <c r="F413" s="105">
        <v>4</v>
      </c>
      <c r="G413" s="108">
        <f t="shared" si="6"/>
        <v>44105</v>
      </c>
    </row>
    <row r="414" spans="1:7" x14ac:dyDescent="0.35">
      <c r="A414" s="72" t="s">
        <v>217</v>
      </c>
      <c r="B414" s="72" t="s">
        <v>218</v>
      </c>
      <c r="C414" s="72" t="s">
        <v>1101</v>
      </c>
      <c r="D414" s="72" t="s">
        <v>1092</v>
      </c>
      <c r="E414" s="72">
        <v>55</v>
      </c>
      <c r="F414" s="105">
        <v>4</v>
      </c>
      <c r="G414" s="108">
        <f t="shared" si="6"/>
        <v>44013</v>
      </c>
    </row>
    <row r="415" spans="1:7" x14ac:dyDescent="0.35">
      <c r="A415" s="72" t="s">
        <v>217</v>
      </c>
      <c r="B415" s="72" t="s">
        <v>218</v>
      </c>
      <c r="C415" s="72" t="s">
        <v>1101</v>
      </c>
      <c r="D415" s="72" t="s">
        <v>1093</v>
      </c>
      <c r="E415" s="72">
        <v>55</v>
      </c>
      <c r="F415" s="105">
        <v>4</v>
      </c>
      <c r="G415" s="108">
        <f t="shared" si="6"/>
        <v>43922</v>
      </c>
    </row>
    <row r="416" spans="1:7" x14ac:dyDescent="0.35">
      <c r="A416" s="72" t="s">
        <v>217</v>
      </c>
      <c r="B416" s="72" t="s">
        <v>218</v>
      </c>
      <c r="C416" s="72" t="s">
        <v>1101</v>
      </c>
      <c r="D416" s="72" t="s">
        <v>1094</v>
      </c>
      <c r="E416" s="72">
        <v>55</v>
      </c>
      <c r="F416" s="105">
        <v>4</v>
      </c>
      <c r="G416" s="108">
        <f t="shared" si="6"/>
        <v>43831</v>
      </c>
    </row>
    <row r="417" spans="1:7" x14ac:dyDescent="0.35">
      <c r="A417" s="72" t="s">
        <v>217</v>
      </c>
      <c r="B417" s="72" t="s">
        <v>218</v>
      </c>
      <c r="C417" s="72" t="s">
        <v>1101</v>
      </c>
      <c r="D417" s="72" t="s">
        <v>1095</v>
      </c>
      <c r="E417" s="72">
        <v>55</v>
      </c>
      <c r="F417" s="105">
        <v>4</v>
      </c>
      <c r="G417" s="108">
        <f t="shared" si="6"/>
        <v>43739</v>
      </c>
    </row>
    <row r="418" spans="1:7" x14ac:dyDescent="0.35">
      <c r="A418" s="72" t="s">
        <v>217</v>
      </c>
      <c r="B418" s="72" t="s">
        <v>218</v>
      </c>
      <c r="C418" s="72" t="s">
        <v>1101</v>
      </c>
      <c r="D418" s="72" t="s">
        <v>1096</v>
      </c>
      <c r="E418" s="72">
        <v>54</v>
      </c>
      <c r="F418" s="105">
        <v>4</v>
      </c>
      <c r="G418" s="108">
        <f t="shared" si="6"/>
        <v>43647</v>
      </c>
    </row>
    <row r="419" spans="1:7" x14ac:dyDescent="0.35">
      <c r="A419" s="72" t="s">
        <v>217</v>
      </c>
      <c r="B419" s="72" t="s">
        <v>218</v>
      </c>
      <c r="C419" s="72" t="s">
        <v>1101</v>
      </c>
      <c r="D419" s="72" t="s">
        <v>1097</v>
      </c>
      <c r="E419" s="72">
        <v>53</v>
      </c>
      <c r="F419" s="105">
        <v>3</v>
      </c>
      <c r="G419" s="108">
        <f t="shared" si="6"/>
        <v>43556</v>
      </c>
    </row>
    <row r="420" spans="1:7" x14ac:dyDescent="0.35">
      <c r="A420" s="72" t="s">
        <v>217</v>
      </c>
      <c r="B420" s="72" t="s">
        <v>218</v>
      </c>
      <c r="C420" s="72" t="s">
        <v>1101</v>
      </c>
      <c r="D420" s="72" t="s">
        <v>1098</v>
      </c>
      <c r="E420" s="72">
        <v>53</v>
      </c>
      <c r="F420" s="105">
        <v>3</v>
      </c>
      <c r="G420" s="108">
        <f t="shared" si="6"/>
        <v>43466</v>
      </c>
    </row>
    <row r="421" spans="1:7" x14ac:dyDescent="0.35">
      <c r="A421" s="72" t="s">
        <v>217</v>
      </c>
      <c r="B421" s="72" t="s">
        <v>218</v>
      </c>
      <c r="C421" s="72" t="s">
        <v>1101</v>
      </c>
      <c r="D421" s="72" t="s">
        <v>1099</v>
      </c>
      <c r="E421" s="72">
        <v>52</v>
      </c>
      <c r="F421" s="105">
        <v>3</v>
      </c>
      <c r="G421" s="108">
        <f t="shared" si="6"/>
        <v>43374</v>
      </c>
    </row>
    <row r="422" spans="1:7" x14ac:dyDescent="0.35">
      <c r="A422" s="72" t="s">
        <v>217</v>
      </c>
      <c r="B422" s="72" t="s">
        <v>218</v>
      </c>
      <c r="C422" s="72" t="s">
        <v>1102</v>
      </c>
      <c r="D422" s="72" t="s">
        <v>1088</v>
      </c>
      <c r="E422" s="72">
        <v>1586</v>
      </c>
      <c r="F422" s="105">
        <v>72</v>
      </c>
      <c r="G422" s="108">
        <f t="shared" si="6"/>
        <v>44378</v>
      </c>
    </row>
    <row r="423" spans="1:7" x14ac:dyDescent="0.35">
      <c r="A423" s="72" t="s">
        <v>217</v>
      </c>
      <c r="B423" s="72" t="s">
        <v>218</v>
      </c>
      <c r="C423" s="72" t="s">
        <v>1102</v>
      </c>
      <c r="D423" s="72" t="s">
        <v>1089</v>
      </c>
      <c r="E423" s="72">
        <v>1588</v>
      </c>
      <c r="F423" s="105">
        <v>70</v>
      </c>
      <c r="G423" s="108">
        <f t="shared" si="6"/>
        <v>44287</v>
      </c>
    </row>
    <row r="424" spans="1:7" x14ac:dyDescent="0.35">
      <c r="A424" s="72" t="s">
        <v>217</v>
      </c>
      <c r="B424" s="72" t="s">
        <v>218</v>
      </c>
      <c r="C424" s="72" t="s">
        <v>1102</v>
      </c>
      <c r="D424" s="72" t="s">
        <v>1090</v>
      </c>
      <c r="E424" s="72">
        <v>1590</v>
      </c>
      <c r="F424" s="105">
        <v>71</v>
      </c>
      <c r="G424" s="108">
        <f t="shared" si="6"/>
        <v>44197</v>
      </c>
    </row>
    <row r="425" spans="1:7" x14ac:dyDescent="0.35">
      <c r="A425" s="72" t="s">
        <v>217</v>
      </c>
      <c r="B425" s="72" t="s">
        <v>218</v>
      </c>
      <c r="C425" s="72" t="s">
        <v>1102</v>
      </c>
      <c r="D425" s="72" t="s">
        <v>1091</v>
      </c>
      <c r="E425" s="72">
        <v>1588</v>
      </c>
      <c r="F425" s="105">
        <v>66</v>
      </c>
      <c r="G425" s="108">
        <f t="shared" si="6"/>
        <v>44105</v>
      </c>
    </row>
    <row r="426" spans="1:7" x14ac:dyDescent="0.35">
      <c r="A426" s="72" t="s">
        <v>217</v>
      </c>
      <c r="B426" s="72" t="s">
        <v>218</v>
      </c>
      <c r="C426" s="72" t="s">
        <v>1102</v>
      </c>
      <c r="D426" s="72" t="s">
        <v>1092</v>
      </c>
      <c r="E426" s="72">
        <v>1591</v>
      </c>
      <c r="F426" s="105">
        <v>63</v>
      </c>
      <c r="G426" s="108">
        <f t="shared" si="6"/>
        <v>44013</v>
      </c>
    </row>
    <row r="427" spans="1:7" x14ac:dyDescent="0.35">
      <c r="A427" s="72" t="s">
        <v>217</v>
      </c>
      <c r="B427" s="72" t="s">
        <v>218</v>
      </c>
      <c r="C427" s="72" t="s">
        <v>1102</v>
      </c>
      <c r="D427" s="72" t="s">
        <v>1093</v>
      </c>
      <c r="E427" s="72">
        <v>1589</v>
      </c>
      <c r="F427" s="105">
        <v>62</v>
      </c>
      <c r="G427" s="108">
        <f t="shared" si="6"/>
        <v>43922</v>
      </c>
    </row>
    <row r="428" spans="1:7" x14ac:dyDescent="0.35">
      <c r="A428" s="72" t="s">
        <v>217</v>
      </c>
      <c r="B428" s="72" t="s">
        <v>218</v>
      </c>
      <c r="C428" s="72" t="s">
        <v>1102</v>
      </c>
      <c r="D428" s="72" t="s">
        <v>1094</v>
      </c>
      <c r="E428" s="72">
        <v>1578</v>
      </c>
      <c r="F428" s="105">
        <v>63</v>
      </c>
      <c r="G428" s="108">
        <f t="shared" si="6"/>
        <v>43831</v>
      </c>
    </row>
    <row r="429" spans="1:7" x14ac:dyDescent="0.35">
      <c r="A429" s="72" t="s">
        <v>217</v>
      </c>
      <c r="B429" s="72" t="s">
        <v>218</v>
      </c>
      <c r="C429" s="72" t="s">
        <v>1102</v>
      </c>
      <c r="D429" s="72" t="s">
        <v>1095</v>
      </c>
      <c r="E429" s="72">
        <v>1579</v>
      </c>
      <c r="F429" s="105">
        <v>72</v>
      </c>
      <c r="G429" s="108">
        <f t="shared" si="6"/>
        <v>43739</v>
      </c>
    </row>
    <row r="430" spans="1:7" x14ac:dyDescent="0.35">
      <c r="A430" s="72" t="s">
        <v>217</v>
      </c>
      <c r="B430" s="72" t="s">
        <v>218</v>
      </c>
      <c r="C430" s="72" t="s">
        <v>1102</v>
      </c>
      <c r="D430" s="72" t="s">
        <v>1096</v>
      </c>
      <c r="E430" s="72">
        <v>1581</v>
      </c>
      <c r="F430" s="105">
        <v>73</v>
      </c>
      <c r="G430" s="108">
        <f t="shared" si="6"/>
        <v>43647</v>
      </c>
    </row>
    <row r="431" spans="1:7" x14ac:dyDescent="0.35">
      <c r="A431" s="72" t="s">
        <v>217</v>
      </c>
      <c r="B431" s="72" t="s">
        <v>218</v>
      </c>
      <c r="C431" s="72" t="s">
        <v>1102</v>
      </c>
      <c r="D431" s="72" t="s">
        <v>1097</v>
      </c>
      <c r="E431" s="72">
        <v>1575</v>
      </c>
      <c r="F431" s="105">
        <v>51</v>
      </c>
      <c r="G431" s="108">
        <f t="shared" si="6"/>
        <v>43556</v>
      </c>
    </row>
    <row r="432" spans="1:7" x14ac:dyDescent="0.35">
      <c r="A432" s="72" t="s">
        <v>217</v>
      </c>
      <c r="B432" s="72" t="s">
        <v>218</v>
      </c>
      <c r="C432" s="72" t="s">
        <v>1102</v>
      </c>
      <c r="D432" s="72" t="s">
        <v>1098</v>
      </c>
      <c r="E432" s="72">
        <v>1584</v>
      </c>
      <c r="F432" s="105">
        <v>52</v>
      </c>
      <c r="G432" s="108">
        <f t="shared" si="6"/>
        <v>43466</v>
      </c>
    </row>
    <row r="433" spans="1:7" x14ac:dyDescent="0.35">
      <c r="A433" s="72" t="s">
        <v>217</v>
      </c>
      <c r="B433" s="72" t="s">
        <v>218</v>
      </c>
      <c r="C433" s="72" t="s">
        <v>1102</v>
      </c>
      <c r="D433" s="72" t="s">
        <v>1099</v>
      </c>
      <c r="E433" s="72">
        <v>1646</v>
      </c>
      <c r="F433" s="105">
        <v>70</v>
      </c>
      <c r="G433" s="108">
        <f t="shared" si="6"/>
        <v>43374</v>
      </c>
    </row>
    <row r="434" spans="1:7" x14ac:dyDescent="0.35">
      <c r="A434" s="72" t="s">
        <v>219</v>
      </c>
      <c r="B434" s="72" t="s">
        <v>220</v>
      </c>
      <c r="C434" s="72" t="s">
        <v>1087</v>
      </c>
      <c r="D434" s="72" t="s">
        <v>1088</v>
      </c>
      <c r="E434" s="72">
        <v>708</v>
      </c>
      <c r="F434" s="105">
        <v>53</v>
      </c>
      <c r="G434" s="108">
        <f t="shared" si="6"/>
        <v>44378</v>
      </c>
    </row>
    <row r="435" spans="1:7" x14ac:dyDescent="0.35">
      <c r="A435" s="72" t="s">
        <v>219</v>
      </c>
      <c r="B435" s="72" t="s">
        <v>220</v>
      </c>
      <c r="C435" s="72" t="s">
        <v>1087</v>
      </c>
      <c r="D435" s="72" t="s">
        <v>1089</v>
      </c>
      <c r="E435" s="72">
        <v>710</v>
      </c>
      <c r="F435" s="105">
        <v>54</v>
      </c>
      <c r="G435" s="108">
        <f t="shared" si="6"/>
        <v>44287</v>
      </c>
    </row>
    <row r="436" spans="1:7" x14ac:dyDescent="0.35">
      <c r="A436" s="72" t="s">
        <v>219</v>
      </c>
      <c r="B436" s="72" t="s">
        <v>220</v>
      </c>
      <c r="C436" s="72" t="s">
        <v>1087</v>
      </c>
      <c r="D436" s="72" t="s">
        <v>1090</v>
      </c>
      <c r="E436" s="72">
        <v>711</v>
      </c>
      <c r="F436" s="105">
        <v>53</v>
      </c>
      <c r="G436" s="108">
        <f t="shared" si="6"/>
        <v>44197</v>
      </c>
    </row>
    <row r="437" spans="1:7" x14ac:dyDescent="0.35">
      <c r="A437" s="72" t="s">
        <v>219</v>
      </c>
      <c r="B437" s="72" t="s">
        <v>220</v>
      </c>
      <c r="C437" s="72" t="s">
        <v>1087</v>
      </c>
      <c r="D437" s="72" t="s">
        <v>1091</v>
      </c>
      <c r="E437" s="72">
        <v>714</v>
      </c>
      <c r="F437" s="105">
        <v>53</v>
      </c>
      <c r="G437" s="108">
        <f t="shared" si="6"/>
        <v>44105</v>
      </c>
    </row>
    <row r="438" spans="1:7" x14ac:dyDescent="0.35">
      <c r="A438" s="72" t="s">
        <v>219</v>
      </c>
      <c r="B438" s="72" t="s">
        <v>220</v>
      </c>
      <c r="C438" s="72" t="s">
        <v>1087</v>
      </c>
      <c r="D438" s="72" t="s">
        <v>1092</v>
      </c>
      <c r="E438" s="72">
        <v>727</v>
      </c>
      <c r="F438" s="105">
        <v>53</v>
      </c>
      <c r="G438" s="108">
        <f t="shared" si="6"/>
        <v>44013</v>
      </c>
    </row>
    <row r="439" spans="1:7" x14ac:dyDescent="0.35">
      <c r="A439" s="72" t="s">
        <v>219</v>
      </c>
      <c r="B439" s="72" t="s">
        <v>220</v>
      </c>
      <c r="C439" s="72" t="s">
        <v>1087</v>
      </c>
      <c r="D439" s="72" t="s">
        <v>1093</v>
      </c>
      <c r="E439" s="72">
        <v>699</v>
      </c>
      <c r="F439" s="105">
        <v>65</v>
      </c>
      <c r="G439" s="108">
        <f t="shared" si="6"/>
        <v>43922</v>
      </c>
    </row>
    <row r="440" spans="1:7" x14ac:dyDescent="0.35">
      <c r="A440" s="72" t="s">
        <v>219</v>
      </c>
      <c r="B440" s="72" t="s">
        <v>220</v>
      </c>
      <c r="C440" s="72" t="s">
        <v>1087</v>
      </c>
      <c r="D440" s="72" t="s">
        <v>1094</v>
      </c>
      <c r="E440" s="72">
        <v>689</v>
      </c>
      <c r="F440" s="105">
        <v>73</v>
      </c>
      <c r="G440" s="108">
        <f t="shared" si="6"/>
        <v>43831</v>
      </c>
    </row>
    <row r="441" spans="1:7" x14ac:dyDescent="0.35">
      <c r="A441" s="72" t="s">
        <v>219</v>
      </c>
      <c r="B441" s="72" t="s">
        <v>220</v>
      </c>
      <c r="C441" s="72" t="s">
        <v>1087</v>
      </c>
      <c r="D441" s="72" t="s">
        <v>1095</v>
      </c>
      <c r="E441" s="72">
        <v>685</v>
      </c>
      <c r="F441" s="105">
        <v>74</v>
      </c>
      <c r="G441" s="108">
        <f t="shared" si="6"/>
        <v>43739</v>
      </c>
    </row>
    <row r="442" spans="1:7" x14ac:dyDescent="0.35">
      <c r="A442" s="72" t="s">
        <v>219</v>
      </c>
      <c r="B442" s="72" t="s">
        <v>220</v>
      </c>
      <c r="C442" s="72" t="s">
        <v>1087</v>
      </c>
      <c r="D442" s="72" t="s">
        <v>1096</v>
      </c>
      <c r="E442" s="72">
        <v>686</v>
      </c>
      <c r="F442" s="105">
        <v>72</v>
      </c>
      <c r="G442" s="108">
        <f t="shared" si="6"/>
        <v>43647</v>
      </c>
    </row>
    <row r="443" spans="1:7" x14ac:dyDescent="0.35">
      <c r="A443" s="72" t="s">
        <v>219</v>
      </c>
      <c r="B443" s="72" t="s">
        <v>220</v>
      </c>
      <c r="C443" s="72" t="s">
        <v>1087</v>
      </c>
      <c r="D443" s="72" t="s">
        <v>1097</v>
      </c>
      <c r="E443" s="72">
        <v>684</v>
      </c>
      <c r="F443" s="105">
        <v>63</v>
      </c>
      <c r="G443" s="108">
        <f t="shared" si="6"/>
        <v>43556</v>
      </c>
    </row>
    <row r="444" spans="1:7" x14ac:dyDescent="0.35">
      <c r="A444" s="72" t="s">
        <v>219</v>
      </c>
      <c r="B444" s="72" t="s">
        <v>220</v>
      </c>
      <c r="C444" s="72" t="s">
        <v>1087</v>
      </c>
      <c r="D444" s="72" t="s">
        <v>1098</v>
      </c>
      <c r="E444" s="72">
        <v>683</v>
      </c>
      <c r="F444" s="105">
        <v>53</v>
      </c>
      <c r="G444" s="108">
        <f t="shared" si="6"/>
        <v>43466</v>
      </c>
    </row>
    <row r="445" spans="1:7" x14ac:dyDescent="0.35">
      <c r="A445" s="72" t="s">
        <v>219</v>
      </c>
      <c r="B445" s="72" t="s">
        <v>220</v>
      </c>
      <c r="C445" s="72" t="s">
        <v>1087</v>
      </c>
      <c r="D445" s="72" t="s">
        <v>1099</v>
      </c>
      <c r="E445" s="72">
        <v>775</v>
      </c>
      <c r="F445" s="105">
        <v>117</v>
      </c>
      <c r="G445" s="108">
        <f t="shared" si="6"/>
        <v>43374</v>
      </c>
    </row>
    <row r="446" spans="1:7" x14ac:dyDescent="0.35">
      <c r="A446" s="72" t="s">
        <v>219</v>
      </c>
      <c r="B446" s="72" t="s">
        <v>220</v>
      </c>
      <c r="C446" s="72" t="s">
        <v>1100</v>
      </c>
      <c r="D446" s="72" t="s">
        <v>1088</v>
      </c>
      <c r="E446" s="72">
        <v>2150</v>
      </c>
      <c r="F446" s="105">
        <v>185</v>
      </c>
      <c r="G446" s="108">
        <f t="shared" si="6"/>
        <v>44378</v>
      </c>
    </row>
    <row r="447" spans="1:7" x14ac:dyDescent="0.35">
      <c r="A447" s="72" t="s">
        <v>219</v>
      </c>
      <c r="B447" s="72" t="s">
        <v>220</v>
      </c>
      <c r="C447" s="72" t="s">
        <v>1100</v>
      </c>
      <c r="D447" s="72" t="s">
        <v>1089</v>
      </c>
      <c r="E447" s="72">
        <v>2132</v>
      </c>
      <c r="F447" s="105">
        <v>196</v>
      </c>
      <c r="G447" s="108">
        <f t="shared" si="6"/>
        <v>44287</v>
      </c>
    </row>
    <row r="448" spans="1:7" x14ac:dyDescent="0.35">
      <c r="A448" s="72" t="s">
        <v>219</v>
      </c>
      <c r="B448" s="72" t="s">
        <v>220</v>
      </c>
      <c r="C448" s="72" t="s">
        <v>1100</v>
      </c>
      <c r="D448" s="72" t="s">
        <v>1090</v>
      </c>
      <c r="E448" s="72">
        <v>2131</v>
      </c>
      <c r="F448" s="105">
        <v>196</v>
      </c>
      <c r="G448" s="108">
        <f t="shared" si="6"/>
        <v>44197</v>
      </c>
    </row>
    <row r="449" spans="1:7" x14ac:dyDescent="0.35">
      <c r="A449" s="72" t="s">
        <v>219</v>
      </c>
      <c r="B449" s="72" t="s">
        <v>220</v>
      </c>
      <c r="C449" s="72" t="s">
        <v>1100</v>
      </c>
      <c r="D449" s="72" t="s">
        <v>1091</v>
      </c>
      <c r="E449" s="72">
        <v>2126</v>
      </c>
      <c r="F449" s="105">
        <v>190</v>
      </c>
      <c r="G449" s="108">
        <f t="shared" si="6"/>
        <v>44105</v>
      </c>
    </row>
    <row r="450" spans="1:7" x14ac:dyDescent="0.35">
      <c r="A450" s="72" t="s">
        <v>219</v>
      </c>
      <c r="B450" s="72" t="s">
        <v>220</v>
      </c>
      <c r="C450" s="72" t="s">
        <v>1100</v>
      </c>
      <c r="D450" s="72" t="s">
        <v>1092</v>
      </c>
      <c r="E450" s="72">
        <v>2119</v>
      </c>
      <c r="F450" s="105">
        <v>178</v>
      </c>
      <c r="G450" s="108">
        <f t="shared" si="6"/>
        <v>44013</v>
      </c>
    </row>
    <row r="451" spans="1:7" x14ac:dyDescent="0.35">
      <c r="A451" s="72" t="s">
        <v>219</v>
      </c>
      <c r="B451" s="72" t="s">
        <v>220</v>
      </c>
      <c r="C451" s="72" t="s">
        <v>1100</v>
      </c>
      <c r="D451" s="72" t="s">
        <v>1093</v>
      </c>
      <c r="E451" s="72">
        <v>2067</v>
      </c>
      <c r="F451" s="105">
        <v>174</v>
      </c>
      <c r="G451" s="108">
        <f t="shared" si="6"/>
        <v>43922</v>
      </c>
    </row>
    <row r="452" spans="1:7" x14ac:dyDescent="0.35">
      <c r="A452" s="72" t="s">
        <v>219</v>
      </c>
      <c r="B452" s="72" t="s">
        <v>220</v>
      </c>
      <c r="C452" s="72" t="s">
        <v>1100</v>
      </c>
      <c r="D452" s="72" t="s">
        <v>1094</v>
      </c>
      <c r="E452" s="72">
        <v>2034</v>
      </c>
      <c r="F452" s="105">
        <v>166</v>
      </c>
      <c r="G452" s="108">
        <f t="shared" ref="G452:G515" si="7">DATE(LEFT(D452,4),RIGHT(LEFT(D452,7),2),1)</f>
        <v>43831</v>
      </c>
    </row>
    <row r="453" spans="1:7" x14ac:dyDescent="0.35">
      <c r="A453" s="72" t="s">
        <v>219</v>
      </c>
      <c r="B453" s="72" t="s">
        <v>220</v>
      </c>
      <c r="C453" s="72" t="s">
        <v>1100</v>
      </c>
      <c r="D453" s="72" t="s">
        <v>1095</v>
      </c>
      <c r="E453" s="72">
        <v>2030</v>
      </c>
      <c r="F453" s="105">
        <v>170</v>
      </c>
      <c r="G453" s="108">
        <f t="shared" si="7"/>
        <v>43739</v>
      </c>
    </row>
    <row r="454" spans="1:7" x14ac:dyDescent="0.35">
      <c r="A454" s="72" t="s">
        <v>219</v>
      </c>
      <c r="B454" s="72" t="s">
        <v>220</v>
      </c>
      <c r="C454" s="72" t="s">
        <v>1100</v>
      </c>
      <c r="D454" s="72" t="s">
        <v>1096</v>
      </c>
      <c r="E454" s="72">
        <v>2031</v>
      </c>
      <c r="F454" s="105">
        <v>178</v>
      </c>
      <c r="G454" s="108">
        <f t="shared" si="7"/>
        <v>43647</v>
      </c>
    </row>
    <row r="455" spans="1:7" x14ac:dyDescent="0.35">
      <c r="A455" s="72" t="s">
        <v>219</v>
      </c>
      <c r="B455" s="72" t="s">
        <v>220</v>
      </c>
      <c r="C455" s="72" t="s">
        <v>1100</v>
      </c>
      <c r="D455" s="72" t="s">
        <v>1097</v>
      </c>
      <c r="E455" s="72">
        <v>2028</v>
      </c>
      <c r="F455" s="105">
        <v>168</v>
      </c>
      <c r="G455" s="108">
        <f t="shared" si="7"/>
        <v>43556</v>
      </c>
    </row>
    <row r="456" spans="1:7" x14ac:dyDescent="0.35">
      <c r="A456" s="72" t="s">
        <v>219</v>
      </c>
      <c r="B456" s="72" t="s">
        <v>220</v>
      </c>
      <c r="C456" s="72" t="s">
        <v>1100</v>
      </c>
      <c r="D456" s="72" t="s">
        <v>1098</v>
      </c>
      <c r="E456" s="72">
        <v>1983</v>
      </c>
      <c r="F456" s="105">
        <v>170</v>
      </c>
      <c r="G456" s="108">
        <f t="shared" si="7"/>
        <v>43466</v>
      </c>
    </row>
    <row r="457" spans="1:7" x14ac:dyDescent="0.35">
      <c r="A457" s="72" t="s">
        <v>219</v>
      </c>
      <c r="B457" s="72" t="s">
        <v>220</v>
      </c>
      <c r="C457" s="72" t="s">
        <v>1100</v>
      </c>
      <c r="D457" s="72" t="s">
        <v>1099</v>
      </c>
      <c r="E457" s="72">
        <v>2182</v>
      </c>
      <c r="F457" s="105">
        <v>230</v>
      </c>
      <c r="G457" s="108">
        <f t="shared" si="7"/>
        <v>43374</v>
      </c>
    </row>
    <row r="458" spans="1:7" x14ac:dyDescent="0.35">
      <c r="A458" s="72" t="s">
        <v>219</v>
      </c>
      <c r="B458" s="72" t="s">
        <v>220</v>
      </c>
      <c r="C458" s="72" t="s">
        <v>1101</v>
      </c>
      <c r="D458" s="72" t="s">
        <v>1088</v>
      </c>
      <c r="E458" s="72">
        <v>183</v>
      </c>
      <c r="F458" s="105">
        <v>7</v>
      </c>
      <c r="G458" s="108">
        <f t="shared" si="7"/>
        <v>44378</v>
      </c>
    </row>
    <row r="459" spans="1:7" x14ac:dyDescent="0.35">
      <c r="A459" s="72" t="s">
        <v>219</v>
      </c>
      <c r="B459" s="72" t="s">
        <v>220</v>
      </c>
      <c r="C459" s="72" t="s">
        <v>1101</v>
      </c>
      <c r="D459" s="72" t="s">
        <v>1089</v>
      </c>
      <c r="E459" s="72">
        <v>183</v>
      </c>
      <c r="F459" s="105">
        <v>7</v>
      </c>
      <c r="G459" s="108">
        <f t="shared" si="7"/>
        <v>44287</v>
      </c>
    </row>
    <row r="460" spans="1:7" x14ac:dyDescent="0.35">
      <c r="A460" s="72" t="s">
        <v>219</v>
      </c>
      <c r="B460" s="72" t="s">
        <v>220</v>
      </c>
      <c r="C460" s="72" t="s">
        <v>1101</v>
      </c>
      <c r="D460" s="72" t="s">
        <v>1090</v>
      </c>
      <c r="E460" s="72">
        <v>183</v>
      </c>
      <c r="F460" s="105">
        <v>7</v>
      </c>
      <c r="G460" s="108">
        <f t="shared" si="7"/>
        <v>44197</v>
      </c>
    </row>
    <row r="461" spans="1:7" x14ac:dyDescent="0.35">
      <c r="A461" s="72" t="s">
        <v>219</v>
      </c>
      <c r="B461" s="72" t="s">
        <v>220</v>
      </c>
      <c r="C461" s="72" t="s">
        <v>1101</v>
      </c>
      <c r="D461" s="72" t="s">
        <v>1091</v>
      </c>
      <c r="E461" s="72">
        <v>183</v>
      </c>
      <c r="F461" s="105">
        <v>7</v>
      </c>
      <c r="G461" s="108">
        <f t="shared" si="7"/>
        <v>44105</v>
      </c>
    </row>
    <row r="462" spans="1:7" x14ac:dyDescent="0.35">
      <c r="A462" s="72" t="s">
        <v>219</v>
      </c>
      <c r="B462" s="72" t="s">
        <v>220</v>
      </c>
      <c r="C462" s="72" t="s">
        <v>1101</v>
      </c>
      <c r="D462" s="72" t="s">
        <v>1092</v>
      </c>
      <c r="E462" s="72">
        <v>182</v>
      </c>
      <c r="F462" s="105">
        <v>7</v>
      </c>
      <c r="G462" s="108">
        <f t="shared" si="7"/>
        <v>44013</v>
      </c>
    </row>
    <row r="463" spans="1:7" x14ac:dyDescent="0.35">
      <c r="A463" s="72" t="s">
        <v>219</v>
      </c>
      <c r="B463" s="72" t="s">
        <v>220</v>
      </c>
      <c r="C463" s="72" t="s">
        <v>1101</v>
      </c>
      <c r="D463" s="72" t="s">
        <v>1093</v>
      </c>
      <c r="E463" s="72">
        <v>184</v>
      </c>
      <c r="F463" s="105">
        <v>7</v>
      </c>
      <c r="G463" s="108">
        <f t="shared" si="7"/>
        <v>43922</v>
      </c>
    </row>
    <row r="464" spans="1:7" x14ac:dyDescent="0.35">
      <c r="A464" s="72" t="s">
        <v>219</v>
      </c>
      <c r="B464" s="72" t="s">
        <v>220</v>
      </c>
      <c r="C464" s="72" t="s">
        <v>1101</v>
      </c>
      <c r="D464" s="72" t="s">
        <v>1094</v>
      </c>
      <c r="E464" s="72">
        <v>179</v>
      </c>
      <c r="F464" s="105">
        <v>8</v>
      </c>
      <c r="G464" s="108">
        <f t="shared" si="7"/>
        <v>43831</v>
      </c>
    </row>
    <row r="465" spans="1:7" x14ac:dyDescent="0.35">
      <c r="A465" s="72" t="s">
        <v>219</v>
      </c>
      <c r="B465" s="72" t="s">
        <v>220</v>
      </c>
      <c r="C465" s="72" t="s">
        <v>1101</v>
      </c>
      <c r="D465" s="72" t="s">
        <v>1095</v>
      </c>
      <c r="E465" s="72">
        <v>177</v>
      </c>
      <c r="F465" s="105">
        <v>8</v>
      </c>
      <c r="G465" s="108">
        <f t="shared" si="7"/>
        <v>43739</v>
      </c>
    </row>
    <row r="466" spans="1:7" x14ac:dyDescent="0.35">
      <c r="A466" s="72" t="s">
        <v>219</v>
      </c>
      <c r="B466" s="72" t="s">
        <v>220</v>
      </c>
      <c r="C466" s="72" t="s">
        <v>1101</v>
      </c>
      <c r="D466" s="72" t="s">
        <v>1096</v>
      </c>
      <c r="E466" s="72">
        <v>178</v>
      </c>
      <c r="F466" s="105">
        <v>8</v>
      </c>
      <c r="G466" s="108">
        <f t="shared" si="7"/>
        <v>43647</v>
      </c>
    </row>
    <row r="467" spans="1:7" x14ac:dyDescent="0.35">
      <c r="A467" s="72" t="s">
        <v>219</v>
      </c>
      <c r="B467" s="72" t="s">
        <v>220</v>
      </c>
      <c r="C467" s="72" t="s">
        <v>1101</v>
      </c>
      <c r="D467" s="72" t="s">
        <v>1097</v>
      </c>
      <c r="E467" s="72">
        <v>178</v>
      </c>
      <c r="F467" s="105">
        <v>8</v>
      </c>
      <c r="G467" s="108">
        <f t="shared" si="7"/>
        <v>43556</v>
      </c>
    </row>
    <row r="468" spans="1:7" x14ac:dyDescent="0.35">
      <c r="A468" s="72" t="s">
        <v>219</v>
      </c>
      <c r="B468" s="72" t="s">
        <v>220</v>
      </c>
      <c r="C468" s="72" t="s">
        <v>1101</v>
      </c>
      <c r="D468" s="72" t="s">
        <v>1098</v>
      </c>
      <c r="E468" s="72">
        <v>173</v>
      </c>
      <c r="F468" s="105">
        <v>8</v>
      </c>
      <c r="G468" s="108">
        <f t="shared" si="7"/>
        <v>43466</v>
      </c>
    </row>
    <row r="469" spans="1:7" x14ac:dyDescent="0.35">
      <c r="A469" s="72" t="s">
        <v>219</v>
      </c>
      <c r="B469" s="72" t="s">
        <v>220</v>
      </c>
      <c r="C469" s="72" t="s">
        <v>1101</v>
      </c>
      <c r="D469" s="72" t="s">
        <v>1099</v>
      </c>
      <c r="E469" s="72">
        <v>178</v>
      </c>
      <c r="F469" s="105">
        <v>8</v>
      </c>
      <c r="G469" s="108">
        <f t="shared" si="7"/>
        <v>43374</v>
      </c>
    </row>
    <row r="470" spans="1:7" x14ac:dyDescent="0.35">
      <c r="A470" s="72" t="s">
        <v>219</v>
      </c>
      <c r="B470" s="72" t="s">
        <v>220</v>
      </c>
      <c r="C470" s="72" t="s">
        <v>1102</v>
      </c>
      <c r="D470" s="72" t="s">
        <v>1088</v>
      </c>
      <c r="E470" s="72">
        <v>4041</v>
      </c>
      <c r="F470" s="105">
        <v>208</v>
      </c>
      <c r="G470" s="108">
        <f t="shared" si="7"/>
        <v>44378</v>
      </c>
    </row>
    <row r="471" spans="1:7" x14ac:dyDescent="0.35">
      <c r="A471" s="72" t="s">
        <v>219</v>
      </c>
      <c r="B471" s="72" t="s">
        <v>220</v>
      </c>
      <c r="C471" s="72" t="s">
        <v>1102</v>
      </c>
      <c r="D471" s="72" t="s">
        <v>1089</v>
      </c>
      <c r="E471" s="72">
        <v>4044</v>
      </c>
      <c r="F471" s="105">
        <v>227</v>
      </c>
      <c r="G471" s="108">
        <f t="shared" si="7"/>
        <v>44287</v>
      </c>
    </row>
    <row r="472" spans="1:7" x14ac:dyDescent="0.35">
      <c r="A472" s="72" t="s">
        <v>219</v>
      </c>
      <c r="B472" s="72" t="s">
        <v>220</v>
      </c>
      <c r="C472" s="72" t="s">
        <v>1102</v>
      </c>
      <c r="D472" s="72" t="s">
        <v>1090</v>
      </c>
      <c r="E472" s="72">
        <v>4042</v>
      </c>
      <c r="F472" s="105">
        <v>226</v>
      </c>
      <c r="G472" s="108">
        <f t="shared" si="7"/>
        <v>44197</v>
      </c>
    </row>
    <row r="473" spans="1:7" x14ac:dyDescent="0.35">
      <c r="A473" s="72" t="s">
        <v>219</v>
      </c>
      <c r="B473" s="72" t="s">
        <v>220</v>
      </c>
      <c r="C473" s="72" t="s">
        <v>1102</v>
      </c>
      <c r="D473" s="72" t="s">
        <v>1091</v>
      </c>
      <c r="E473" s="72">
        <v>4037</v>
      </c>
      <c r="F473" s="105">
        <v>228</v>
      </c>
      <c r="G473" s="108">
        <f t="shared" si="7"/>
        <v>44105</v>
      </c>
    </row>
    <row r="474" spans="1:7" x14ac:dyDescent="0.35">
      <c r="A474" s="72" t="s">
        <v>219</v>
      </c>
      <c r="B474" s="72" t="s">
        <v>220</v>
      </c>
      <c r="C474" s="72" t="s">
        <v>1102</v>
      </c>
      <c r="D474" s="72" t="s">
        <v>1092</v>
      </c>
      <c r="E474" s="72">
        <v>4034</v>
      </c>
      <c r="F474" s="105">
        <v>235</v>
      </c>
      <c r="G474" s="108">
        <f t="shared" si="7"/>
        <v>44013</v>
      </c>
    </row>
    <row r="475" spans="1:7" x14ac:dyDescent="0.35">
      <c r="A475" s="72" t="s">
        <v>219</v>
      </c>
      <c r="B475" s="72" t="s">
        <v>220</v>
      </c>
      <c r="C475" s="72" t="s">
        <v>1102</v>
      </c>
      <c r="D475" s="72" t="s">
        <v>1093</v>
      </c>
      <c r="E475" s="72">
        <v>4033</v>
      </c>
      <c r="F475" s="105">
        <v>271</v>
      </c>
      <c r="G475" s="108">
        <f t="shared" si="7"/>
        <v>43922</v>
      </c>
    </row>
    <row r="476" spans="1:7" x14ac:dyDescent="0.35">
      <c r="A476" s="72" t="s">
        <v>219</v>
      </c>
      <c r="B476" s="72" t="s">
        <v>220</v>
      </c>
      <c r="C476" s="72" t="s">
        <v>1102</v>
      </c>
      <c r="D476" s="72" t="s">
        <v>1094</v>
      </c>
      <c r="E476" s="72">
        <v>4026</v>
      </c>
      <c r="F476" s="105">
        <v>262</v>
      </c>
      <c r="G476" s="108">
        <f t="shared" si="7"/>
        <v>43831</v>
      </c>
    </row>
    <row r="477" spans="1:7" x14ac:dyDescent="0.35">
      <c r="A477" s="72" t="s">
        <v>219</v>
      </c>
      <c r="B477" s="72" t="s">
        <v>220</v>
      </c>
      <c r="C477" s="72" t="s">
        <v>1102</v>
      </c>
      <c r="D477" s="72" t="s">
        <v>1095</v>
      </c>
      <c r="E477" s="72">
        <v>4029</v>
      </c>
      <c r="F477" s="105">
        <v>264</v>
      </c>
      <c r="G477" s="108">
        <f t="shared" si="7"/>
        <v>43739</v>
      </c>
    </row>
    <row r="478" spans="1:7" x14ac:dyDescent="0.35">
      <c r="A478" s="72" t="s">
        <v>219</v>
      </c>
      <c r="B478" s="72" t="s">
        <v>220</v>
      </c>
      <c r="C478" s="72" t="s">
        <v>1102</v>
      </c>
      <c r="D478" s="72" t="s">
        <v>1096</v>
      </c>
      <c r="E478" s="72">
        <v>4028</v>
      </c>
      <c r="F478" s="105">
        <v>269</v>
      </c>
      <c r="G478" s="108">
        <f t="shared" si="7"/>
        <v>43647</v>
      </c>
    </row>
    <row r="479" spans="1:7" x14ac:dyDescent="0.35">
      <c r="A479" s="72" t="s">
        <v>219</v>
      </c>
      <c r="B479" s="72" t="s">
        <v>220</v>
      </c>
      <c r="C479" s="72" t="s">
        <v>1102</v>
      </c>
      <c r="D479" s="72" t="s">
        <v>1097</v>
      </c>
      <c r="E479" s="72">
        <v>4027</v>
      </c>
      <c r="F479" s="105">
        <v>226</v>
      </c>
      <c r="G479" s="108">
        <f t="shared" si="7"/>
        <v>43556</v>
      </c>
    </row>
    <row r="480" spans="1:7" x14ac:dyDescent="0.35">
      <c r="A480" s="72" t="s">
        <v>219</v>
      </c>
      <c r="B480" s="72" t="s">
        <v>220</v>
      </c>
      <c r="C480" s="72" t="s">
        <v>1102</v>
      </c>
      <c r="D480" s="72" t="s">
        <v>1098</v>
      </c>
      <c r="E480" s="72">
        <v>4018</v>
      </c>
      <c r="F480" s="105">
        <v>242</v>
      </c>
      <c r="G480" s="108">
        <f t="shared" si="7"/>
        <v>43466</v>
      </c>
    </row>
    <row r="481" spans="1:7" x14ac:dyDescent="0.35">
      <c r="A481" s="72" t="s">
        <v>219</v>
      </c>
      <c r="B481" s="72" t="s">
        <v>220</v>
      </c>
      <c r="C481" s="72" t="s">
        <v>1102</v>
      </c>
      <c r="D481" s="72" t="s">
        <v>1099</v>
      </c>
      <c r="E481" s="72">
        <v>4112</v>
      </c>
      <c r="F481" s="105">
        <v>266</v>
      </c>
      <c r="G481" s="108">
        <f t="shared" si="7"/>
        <v>43374</v>
      </c>
    </row>
    <row r="482" spans="1:7" x14ac:dyDescent="0.35">
      <c r="A482" s="72" t="s">
        <v>221</v>
      </c>
      <c r="B482" s="72" t="s">
        <v>222</v>
      </c>
      <c r="C482" s="72" t="s">
        <v>1087</v>
      </c>
      <c r="D482" s="72" t="s">
        <v>1088</v>
      </c>
      <c r="E482" s="72">
        <v>1972</v>
      </c>
      <c r="F482" s="105">
        <v>49</v>
      </c>
      <c r="G482" s="108">
        <f t="shared" si="7"/>
        <v>44378</v>
      </c>
    </row>
    <row r="483" spans="1:7" x14ac:dyDescent="0.35">
      <c r="A483" s="72" t="s">
        <v>221</v>
      </c>
      <c r="B483" s="72" t="s">
        <v>222</v>
      </c>
      <c r="C483" s="72" t="s">
        <v>1087</v>
      </c>
      <c r="D483" s="72" t="s">
        <v>1089</v>
      </c>
      <c r="E483" s="72">
        <v>1965</v>
      </c>
      <c r="F483" s="105">
        <v>66</v>
      </c>
      <c r="G483" s="108">
        <f t="shared" si="7"/>
        <v>44287</v>
      </c>
    </row>
    <row r="484" spans="1:7" x14ac:dyDescent="0.35">
      <c r="A484" s="72" t="s">
        <v>221</v>
      </c>
      <c r="B484" s="72" t="s">
        <v>222</v>
      </c>
      <c r="C484" s="72" t="s">
        <v>1087</v>
      </c>
      <c r="D484" s="72" t="s">
        <v>1090</v>
      </c>
      <c r="E484" s="72">
        <v>1965</v>
      </c>
      <c r="F484" s="105">
        <v>67</v>
      </c>
      <c r="G484" s="108">
        <f t="shared" si="7"/>
        <v>44197</v>
      </c>
    </row>
    <row r="485" spans="1:7" x14ac:dyDescent="0.35">
      <c r="A485" s="72" t="s">
        <v>221</v>
      </c>
      <c r="B485" s="72" t="s">
        <v>222</v>
      </c>
      <c r="C485" s="72" t="s">
        <v>1087</v>
      </c>
      <c r="D485" s="72" t="s">
        <v>1091</v>
      </c>
      <c r="E485" s="72">
        <v>1960</v>
      </c>
      <c r="F485" s="105">
        <v>35</v>
      </c>
      <c r="G485" s="108">
        <f t="shared" si="7"/>
        <v>44105</v>
      </c>
    </row>
    <row r="486" spans="1:7" x14ac:dyDescent="0.35">
      <c r="A486" s="72" t="s">
        <v>221</v>
      </c>
      <c r="B486" s="72" t="s">
        <v>222</v>
      </c>
      <c r="C486" s="72" t="s">
        <v>1087</v>
      </c>
      <c r="D486" s="72" t="s">
        <v>1092</v>
      </c>
      <c r="E486" s="72">
        <v>1949</v>
      </c>
      <c r="F486" s="105">
        <v>35</v>
      </c>
      <c r="G486" s="108">
        <f t="shared" si="7"/>
        <v>44013</v>
      </c>
    </row>
    <row r="487" spans="1:7" x14ac:dyDescent="0.35">
      <c r="A487" s="72" t="s">
        <v>221</v>
      </c>
      <c r="B487" s="72" t="s">
        <v>222</v>
      </c>
      <c r="C487" s="72" t="s">
        <v>1087</v>
      </c>
      <c r="D487" s="72" t="s">
        <v>1093</v>
      </c>
      <c r="E487" s="72">
        <v>1949</v>
      </c>
      <c r="F487" s="105">
        <v>37</v>
      </c>
      <c r="G487" s="108">
        <f t="shared" si="7"/>
        <v>43922</v>
      </c>
    </row>
    <row r="488" spans="1:7" x14ac:dyDescent="0.35">
      <c r="A488" s="72" t="s">
        <v>221</v>
      </c>
      <c r="B488" s="72" t="s">
        <v>222</v>
      </c>
      <c r="C488" s="72" t="s">
        <v>1087</v>
      </c>
      <c r="D488" s="72" t="s">
        <v>1094</v>
      </c>
      <c r="E488" s="72">
        <v>1941</v>
      </c>
      <c r="F488" s="105">
        <v>37</v>
      </c>
      <c r="G488" s="108">
        <f t="shared" si="7"/>
        <v>43831</v>
      </c>
    </row>
    <row r="489" spans="1:7" x14ac:dyDescent="0.35">
      <c r="A489" s="72" t="s">
        <v>221</v>
      </c>
      <c r="B489" s="72" t="s">
        <v>222</v>
      </c>
      <c r="C489" s="72" t="s">
        <v>1087</v>
      </c>
      <c r="D489" s="72" t="s">
        <v>1095</v>
      </c>
      <c r="E489" s="72">
        <v>1922</v>
      </c>
      <c r="F489" s="105">
        <v>38</v>
      </c>
      <c r="G489" s="108">
        <f t="shared" si="7"/>
        <v>43739</v>
      </c>
    </row>
    <row r="490" spans="1:7" x14ac:dyDescent="0.35">
      <c r="A490" s="72" t="s">
        <v>221</v>
      </c>
      <c r="B490" s="72" t="s">
        <v>222</v>
      </c>
      <c r="C490" s="72" t="s">
        <v>1087</v>
      </c>
      <c r="D490" s="72" t="s">
        <v>1096</v>
      </c>
      <c r="E490" s="72">
        <v>1924</v>
      </c>
      <c r="F490" s="105">
        <v>33</v>
      </c>
      <c r="G490" s="108">
        <f t="shared" si="7"/>
        <v>43647</v>
      </c>
    </row>
    <row r="491" spans="1:7" x14ac:dyDescent="0.35">
      <c r="A491" s="72" t="s">
        <v>221</v>
      </c>
      <c r="B491" s="72" t="s">
        <v>222</v>
      </c>
      <c r="C491" s="72" t="s">
        <v>1087</v>
      </c>
      <c r="D491" s="72" t="s">
        <v>1097</v>
      </c>
      <c r="E491" s="72">
        <v>1928</v>
      </c>
      <c r="F491" s="105">
        <v>168</v>
      </c>
      <c r="G491" s="108">
        <f t="shared" si="7"/>
        <v>43556</v>
      </c>
    </row>
    <row r="492" spans="1:7" x14ac:dyDescent="0.35">
      <c r="A492" s="72" t="s">
        <v>221</v>
      </c>
      <c r="B492" s="72" t="s">
        <v>222</v>
      </c>
      <c r="C492" s="72" t="s">
        <v>1087</v>
      </c>
      <c r="D492" s="72" t="s">
        <v>1098</v>
      </c>
      <c r="E492" s="72">
        <v>1895</v>
      </c>
      <c r="F492" s="105">
        <v>163</v>
      </c>
      <c r="G492" s="108">
        <f t="shared" si="7"/>
        <v>43466</v>
      </c>
    </row>
    <row r="493" spans="1:7" x14ac:dyDescent="0.35">
      <c r="A493" s="72" t="s">
        <v>221</v>
      </c>
      <c r="B493" s="72" t="s">
        <v>222</v>
      </c>
      <c r="C493" s="72" t="s">
        <v>1087</v>
      </c>
      <c r="D493" s="72" t="s">
        <v>1099</v>
      </c>
      <c r="E493" s="72">
        <v>2038</v>
      </c>
      <c r="F493" s="105">
        <v>183</v>
      </c>
      <c r="G493" s="108">
        <f t="shared" si="7"/>
        <v>43374</v>
      </c>
    </row>
    <row r="494" spans="1:7" x14ac:dyDescent="0.35">
      <c r="A494" s="72" t="s">
        <v>221</v>
      </c>
      <c r="B494" s="72" t="s">
        <v>222</v>
      </c>
      <c r="C494" s="72" t="s">
        <v>1100</v>
      </c>
      <c r="D494" s="72" t="s">
        <v>1088</v>
      </c>
      <c r="E494" s="72">
        <v>1292</v>
      </c>
      <c r="F494" s="105">
        <v>84</v>
      </c>
      <c r="G494" s="108">
        <f t="shared" si="7"/>
        <v>44378</v>
      </c>
    </row>
    <row r="495" spans="1:7" x14ac:dyDescent="0.35">
      <c r="A495" s="72" t="s">
        <v>221</v>
      </c>
      <c r="B495" s="72" t="s">
        <v>222</v>
      </c>
      <c r="C495" s="72" t="s">
        <v>1100</v>
      </c>
      <c r="D495" s="72" t="s">
        <v>1089</v>
      </c>
      <c r="E495" s="72">
        <v>1289</v>
      </c>
      <c r="F495" s="105">
        <v>97</v>
      </c>
      <c r="G495" s="108">
        <f t="shared" si="7"/>
        <v>44287</v>
      </c>
    </row>
    <row r="496" spans="1:7" x14ac:dyDescent="0.35">
      <c r="A496" s="72" t="s">
        <v>221</v>
      </c>
      <c r="B496" s="72" t="s">
        <v>222</v>
      </c>
      <c r="C496" s="72" t="s">
        <v>1100</v>
      </c>
      <c r="D496" s="72" t="s">
        <v>1090</v>
      </c>
      <c r="E496" s="72">
        <v>1287</v>
      </c>
      <c r="F496" s="105">
        <v>97</v>
      </c>
      <c r="G496" s="108">
        <f t="shared" si="7"/>
        <v>44197</v>
      </c>
    </row>
    <row r="497" spans="1:7" x14ac:dyDescent="0.35">
      <c r="A497" s="72" t="s">
        <v>221</v>
      </c>
      <c r="B497" s="72" t="s">
        <v>222</v>
      </c>
      <c r="C497" s="72" t="s">
        <v>1100</v>
      </c>
      <c r="D497" s="72" t="s">
        <v>1091</v>
      </c>
      <c r="E497" s="72">
        <v>1299</v>
      </c>
      <c r="F497" s="105">
        <v>50</v>
      </c>
      <c r="G497" s="108">
        <f t="shared" si="7"/>
        <v>44105</v>
      </c>
    </row>
    <row r="498" spans="1:7" x14ac:dyDescent="0.35">
      <c r="A498" s="72" t="s">
        <v>221</v>
      </c>
      <c r="B498" s="72" t="s">
        <v>222</v>
      </c>
      <c r="C498" s="72" t="s">
        <v>1100</v>
      </c>
      <c r="D498" s="72" t="s">
        <v>1092</v>
      </c>
      <c r="E498" s="72">
        <v>1285</v>
      </c>
      <c r="F498" s="105">
        <v>51</v>
      </c>
      <c r="G498" s="108">
        <f t="shared" si="7"/>
        <v>44013</v>
      </c>
    </row>
    <row r="499" spans="1:7" x14ac:dyDescent="0.35">
      <c r="A499" s="72" t="s">
        <v>221</v>
      </c>
      <c r="B499" s="72" t="s">
        <v>222</v>
      </c>
      <c r="C499" s="72" t="s">
        <v>1100</v>
      </c>
      <c r="D499" s="72" t="s">
        <v>1093</v>
      </c>
      <c r="E499" s="72">
        <v>1282</v>
      </c>
      <c r="F499" s="105">
        <v>56</v>
      </c>
      <c r="G499" s="108">
        <f t="shared" si="7"/>
        <v>43922</v>
      </c>
    </row>
    <row r="500" spans="1:7" x14ac:dyDescent="0.35">
      <c r="A500" s="72" t="s">
        <v>221</v>
      </c>
      <c r="B500" s="72" t="s">
        <v>222</v>
      </c>
      <c r="C500" s="72" t="s">
        <v>1100</v>
      </c>
      <c r="D500" s="72" t="s">
        <v>1094</v>
      </c>
      <c r="E500" s="72">
        <v>1272</v>
      </c>
      <c r="F500" s="105">
        <v>56</v>
      </c>
      <c r="G500" s="108">
        <f t="shared" si="7"/>
        <v>43831</v>
      </c>
    </row>
    <row r="501" spans="1:7" x14ac:dyDescent="0.35">
      <c r="A501" s="72" t="s">
        <v>221</v>
      </c>
      <c r="B501" s="72" t="s">
        <v>222</v>
      </c>
      <c r="C501" s="72" t="s">
        <v>1100</v>
      </c>
      <c r="D501" s="72" t="s">
        <v>1095</v>
      </c>
      <c r="E501" s="72">
        <v>1266</v>
      </c>
      <c r="F501" s="105">
        <v>59</v>
      </c>
      <c r="G501" s="108">
        <f t="shared" si="7"/>
        <v>43739</v>
      </c>
    </row>
    <row r="502" spans="1:7" x14ac:dyDescent="0.35">
      <c r="A502" s="72" t="s">
        <v>221</v>
      </c>
      <c r="B502" s="72" t="s">
        <v>222</v>
      </c>
      <c r="C502" s="72" t="s">
        <v>1100</v>
      </c>
      <c r="D502" s="72" t="s">
        <v>1096</v>
      </c>
      <c r="E502" s="72">
        <v>1263</v>
      </c>
      <c r="F502" s="105">
        <v>58</v>
      </c>
      <c r="G502" s="108">
        <f t="shared" si="7"/>
        <v>43647</v>
      </c>
    </row>
    <row r="503" spans="1:7" x14ac:dyDescent="0.35">
      <c r="A503" s="72" t="s">
        <v>221</v>
      </c>
      <c r="B503" s="72" t="s">
        <v>222</v>
      </c>
      <c r="C503" s="72" t="s">
        <v>1100</v>
      </c>
      <c r="D503" s="72" t="s">
        <v>1097</v>
      </c>
      <c r="E503" s="72">
        <v>1276</v>
      </c>
      <c r="F503" s="105">
        <v>243</v>
      </c>
      <c r="G503" s="108">
        <f t="shared" si="7"/>
        <v>43556</v>
      </c>
    </row>
    <row r="504" spans="1:7" x14ac:dyDescent="0.35">
      <c r="A504" s="72" t="s">
        <v>221</v>
      </c>
      <c r="B504" s="72" t="s">
        <v>222</v>
      </c>
      <c r="C504" s="72" t="s">
        <v>1100</v>
      </c>
      <c r="D504" s="72" t="s">
        <v>1098</v>
      </c>
      <c r="E504" s="72">
        <v>1228</v>
      </c>
      <c r="F504" s="105">
        <v>240</v>
      </c>
      <c r="G504" s="108">
        <f t="shared" si="7"/>
        <v>43466</v>
      </c>
    </row>
    <row r="505" spans="1:7" x14ac:dyDescent="0.35">
      <c r="A505" s="72" t="s">
        <v>221</v>
      </c>
      <c r="B505" s="72" t="s">
        <v>222</v>
      </c>
      <c r="C505" s="72" t="s">
        <v>1100</v>
      </c>
      <c r="D505" s="72" t="s">
        <v>1099</v>
      </c>
      <c r="E505" s="72">
        <v>1348</v>
      </c>
      <c r="F505" s="105">
        <v>293</v>
      </c>
      <c r="G505" s="108">
        <f t="shared" si="7"/>
        <v>43374</v>
      </c>
    </row>
    <row r="506" spans="1:7" x14ac:dyDescent="0.35">
      <c r="A506" s="72" t="s">
        <v>221</v>
      </c>
      <c r="B506" s="72" t="s">
        <v>222</v>
      </c>
      <c r="C506" s="72" t="s">
        <v>1101</v>
      </c>
      <c r="D506" s="72" t="s">
        <v>1088</v>
      </c>
      <c r="E506" s="72">
        <v>220</v>
      </c>
      <c r="F506" s="105">
        <v>1</v>
      </c>
      <c r="G506" s="108">
        <f t="shared" si="7"/>
        <v>44378</v>
      </c>
    </row>
    <row r="507" spans="1:7" x14ac:dyDescent="0.35">
      <c r="A507" s="72" t="s">
        <v>221</v>
      </c>
      <c r="B507" s="72" t="s">
        <v>222</v>
      </c>
      <c r="C507" s="72" t="s">
        <v>1101</v>
      </c>
      <c r="D507" s="72" t="s">
        <v>1089</v>
      </c>
      <c r="E507" s="72">
        <v>217</v>
      </c>
      <c r="F507" s="105">
        <v>2</v>
      </c>
      <c r="G507" s="108">
        <f t="shared" si="7"/>
        <v>44287</v>
      </c>
    </row>
    <row r="508" spans="1:7" x14ac:dyDescent="0.35">
      <c r="A508" s="72" t="s">
        <v>221</v>
      </c>
      <c r="B508" s="72" t="s">
        <v>222</v>
      </c>
      <c r="C508" s="72" t="s">
        <v>1101</v>
      </c>
      <c r="D508" s="72" t="s">
        <v>1090</v>
      </c>
      <c r="E508" s="72">
        <v>216</v>
      </c>
      <c r="F508" s="105">
        <v>2</v>
      </c>
      <c r="G508" s="108">
        <f t="shared" si="7"/>
        <v>44197</v>
      </c>
    </row>
    <row r="509" spans="1:7" x14ac:dyDescent="0.35">
      <c r="A509" s="72" t="s">
        <v>221</v>
      </c>
      <c r="B509" s="72" t="s">
        <v>222</v>
      </c>
      <c r="C509" s="72" t="s">
        <v>1101</v>
      </c>
      <c r="D509" s="72" t="s">
        <v>1091</v>
      </c>
      <c r="E509" s="72">
        <v>218</v>
      </c>
      <c r="F509" s="105">
        <v>2</v>
      </c>
      <c r="G509" s="108">
        <f t="shared" si="7"/>
        <v>44105</v>
      </c>
    </row>
    <row r="510" spans="1:7" x14ac:dyDescent="0.35">
      <c r="A510" s="72" t="s">
        <v>221</v>
      </c>
      <c r="B510" s="72" t="s">
        <v>222</v>
      </c>
      <c r="C510" s="72" t="s">
        <v>1101</v>
      </c>
      <c r="D510" s="72" t="s">
        <v>1092</v>
      </c>
      <c r="E510" s="72">
        <v>213</v>
      </c>
      <c r="F510" s="105">
        <v>2</v>
      </c>
      <c r="G510" s="108">
        <f t="shared" si="7"/>
        <v>44013</v>
      </c>
    </row>
    <row r="511" spans="1:7" x14ac:dyDescent="0.35">
      <c r="A511" s="72" t="s">
        <v>221</v>
      </c>
      <c r="B511" s="72" t="s">
        <v>222</v>
      </c>
      <c r="C511" s="72" t="s">
        <v>1101</v>
      </c>
      <c r="D511" s="72" t="s">
        <v>1093</v>
      </c>
      <c r="E511" s="72">
        <v>213</v>
      </c>
      <c r="F511" s="105">
        <v>2</v>
      </c>
      <c r="G511" s="108">
        <f t="shared" si="7"/>
        <v>43922</v>
      </c>
    </row>
    <row r="512" spans="1:7" x14ac:dyDescent="0.35">
      <c r="A512" s="72" t="s">
        <v>221</v>
      </c>
      <c r="B512" s="72" t="s">
        <v>222</v>
      </c>
      <c r="C512" s="72" t="s">
        <v>1101</v>
      </c>
      <c r="D512" s="72" t="s">
        <v>1094</v>
      </c>
      <c r="E512" s="72">
        <v>209</v>
      </c>
      <c r="F512" s="105">
        <v>2</v>
      </c>
      <c r="G512" s="108">
        <f t="shared" si="7"/>
        <v>43831</v>
      </c>
    </row>
    <row r="513" spans="1:7" x14ac:dyDescent="0.35">
      <c r="A513" s="72" t="s">
        <v>221</v>
      </c>
      <c r="B513" s="72" t="s">
        <v>222</v>
      </c>
      <c r="C513" s="72" t="s">
        <v>1101</v>
      </c>
      <c r="D513" s="72" t="s">
        <v>1095</v>
      </c>
      <c r="E513" s="72">
        <v>210</v>
      </c>
      <c r="F513" s="105">
        <v>2</v>
      </c>
      <c r="G513" s="108">
        <f t="shared" si="7"/>
        <v>43739</v>
      </c>
    </row>
    <row r="514" spans="1:7" x14ac:dyDescent="0.35">
      <c r="A514" s="72" t="s">
        <v>221</v>
      </c>
      <c r="B514" s="72" t="s">
        <v>222</v>
      </c>
      <c r="C514" s="72" t="s">
        <v>1101</v>
      </c>
      <c r="D514" s="72" t="s">
        <v>1096</v>
      </c>
      <c r="E514" s="72">
        <v>212</v>
      </c>
      <c r="F514" s="105">
        <v>2</v>
      </c>
      <c r="G514" s="108">
        <f t="shared" si="7"/>
        <v>43647</v>
      </c>
    </row>
    <row r="515" spans="1:7" x14ac:dyDescent="0.35">
      <c r="A515" s="72" t="s">
        <v>221</v>
      </c>
      <c r="B515" s="72" t="s">
        <v>222</v>
      </c>
      <c r="C515" s="72" t="s">
        <v>1101</v>
      </c>
      <c r="D515" s="72" t="s">
        <v>1097</v>
      </c>
      <c r="E515" s="72">
        <v>213</v>
      </c>
      <c r="F515" s="105">
        <v>7</v>
      </c>
      <c r="G515" s="108">
        <f t="shared" si="7"/>
        <v>43556</v>
      </c>
    </row>
    <row r="516" spans="1:7" x14ac:dyDescent="0.35">
      <c r="A516" s="72" t="s">
        <v>221</v>
      </c>
      <c r="B516" s="72" t="s">
        <v>222</v>
      </c>
      <c r="C516" s="72" t="s">
        <v>1101</v>
      </c>
      <c r="D516" s="72" t="s">
        <v>1098</v>
      </c>
      <c r="E516" s="72">
        <v>204</v>
      </c>
      <c r="F516" s="105">
        <v>7</v>
      </c>
      <c r="G516" s="108">
        <f t="shared" ref="G516:G579" si="8">DATE(LEFT(D516,4),RIGHT(LEFT(D516,7),2),1)</f>
        <v>43466</v>
      </c>
    </row>
    <row r="517" spans="1:7" x14ac:dyDescent="0.35">
      <c r="A517" s="72" t="s">
        <v>221</v>
      </c>
      <c r="B517" s="72" t="s">
        <v>222</v>
      </c>
      <c r="C517" s="72" t="s">
        <v>1101</v>
      </c>
      <c r="D517" s="72" t="s">
        <v>1099</v>
      </c>
      <c r="E517" s="72">
        <v>244</v>
      </c>
      <c r="F517" s="105">
        <v>11</v>
      </c>
      <c r="G517" s="108">
        <f t="shared" si="8"/>
        <v>43374</v>
      </c>
    </row>
    <row r="518" spans="1:7" x14ac:dyDescent="0.35">
      <c r="A518" s="72" t="s">
        <v>221</v>
      </c>
      <c r="B518" s="72" t="s">
        <v>222</v>
      </c>
      <c r="C518" s="72" t="s">
        <v>1102</v>
      </c>
      <c r="D518" s="72" t="s">
        <v>1088</v>
      </c>
      <c r="E518" s="72">
        <v>4307</v>
      </c>
      <c r="F518" s="105">
        <v>54</v>
      </c>
      <c r="G518" s="108">
        <f t="shared" si="8"/>
        <v>44378</v>
      </c>
    </row>
    <row r="519" spans="1:7" x14ac:dyDescent="0.35">
      <c r="A519" s="72" t="s">
        <v>221</v>
      </c>
      <c r="B519" s="72" t="s">
        <v>222</v>
      </c>
      <c r="C519" s="72" t="s">
        <v>1102</v>
      </c>
      <c r="D519" s="72" t="s">
        <v>1089</v>
      </c>
      <c r="E519" s="72">
        <v>4293</v>
      </c>
      <c r="F519" s="105">
        <v>86</v>
      </c>
      <c r="G519" s="108">
        <f t="shared" si="8"/>
        <v>44287</v>
      </c>
    </row>
    <row r="520" spans="1:7" x14ac:dyDescent="0.35">
      <c r="A520" s="72" t="s">
        <v>221</v>
      </c>
      <c r="B520" s="72" t="s">
        <v>222</v>
      </c>
      <c r="C520" s="72" t="s">
        <v>1102</v>
      </c>
      <c r="D520" s="72" t="s">
        <v>1090</v>
      </c>
      <c r="E520" s="72">
        <v>4290</v>
      </c>
      <c r="F520" s="105">
        <v>86</v>
      </c>
      <c r="G520" s="108">
        <f t="shared" si="8"/>
        <v>44197</v>
      </c>
    </row>
    <row r="521" spans="1:7" x14ac:dyDescent="0.35">
      <c r="A521" s="72" t="s">
        <v>221</v>
      </c>
      <c r="B521" s="72" t="s">
        <v>222</v>
      </c>
      <c r="C521" s="72" t="s">
        <v>1102</v>
      </c>
      <c r="D521" s="72" t="s">
        <v>1091</v>
      </c>
      <c r="E521" s="72">
        <v>4277</v>
      </c>
      <c r="F521" s="105">
        <v>50</v>
      </c>
      <c r="G521" s="108">
        <f t="shared" si="8"/>
        <v>44105</v>
      </c>
    </row>
    <row r="522" spans="1:7" x14ac:dyDescent="0.35">
      <c r="A522" s="72" t="s">
        <v>221</v>
      </c>
      <c r="B522" s="72" t="s">
        <v>222</v>
      </c>
      <c r="C522" s="72" t="s">
        <v>1102</v>
      </c>
      <c r="D522" s="72" t="s">
        <v>1092</v>
      </c>
      <c r="E522" s="72">
        <v>4274</v>
      </c>
      <c r="F522" s="105">
        <v>50</v>
      </c>
      <c r="G522" s="108">
        <f t="shared" si="8"/>
        <v>44013</v>
      </c>
    </row>
    <row r="523" spans="1:7" x14ac:dyDescent="0.35">
      <c r="A523" s="72" t="s">
        <v>221</v>
      </c>
      <c r="B523" s="72" t="s">
        <v>222</v>
      </c>
      <c r="C523" s="72" t="s">
        <v>1102</v>
      </c>
      <c r="D523" s="72" t="s">
        <v>1093</v>
      </c>
      <c r="E523" s="72">
        <v>4280</v>
      </c>
      <c r="F523" s="105">
        <v>48</v>
      </c>
      <c r="G523" s="108">
        <f t="shared" si="8"/>
        <v>43922</v>
      </c>
    </row>
    <row r="524" spans="1:7" x14ac:dyDescent="0.35">
      <c r="A524" s="72" t="s">
        <v>221</v>
      </c>
      <c r="B524" s="72" t="s">
        <v>222</v>
      </c>
      <c r="C524" s="72" t="s">
        <v>1102</v>
      </c>
      <c r="D524" s="72" t="s">
        <v>1094</v>
      </c>
      <c r="E524" s="72">
        <v>4268</v>
      </c>
      <c r="F524" s="105">
        <v>48</v>
      </c>
      <c r="G524" s="108">
        <f t="shared" si="8"/>
        <v>43831</v>
      </c>
    </row>
    <row r="525" spans="1:7" x14ac:dyDescent="0.35">
      <c r="A525" s="72" t="s">
        <v>221</v>
      </c>
      <c r="B525" s="72" t="s">
        <v>222</v>
      </c>
      <c r="C525" s="72" t="s">
        <v>1102</v>
      </c>
      <c r="D525" s="72" t="s">
        <v>1095</v>
      </c>
      <c r="E525" s="72">
        <v>4281</v>
      </c>
      <c r="F525" s="105">
        <v>42</v>
      </c>
      <c r="G525" s="108">
        <f t="shared" si="8"/>
        <v>43739</v>
      </c>
    </row>
    <row r="526" spans="1:7" x14ac:dyDescent="0.35">
      <c r="A526" s="72" t="s">
        <v>221</v>
      </c>
      <c r="B526" s="72" t="s">
        <v>222</v>
      </c>
      <c r="C526" s="72" t="s">
        <v>1102</v>
      </c>
      <c r="D526" s="72" t="s">
        <v>1096</v>
      </c>
      <c r="E526" s="72">
        <v>4272</v>
      </c>
      <c r="F526" s="105">
        <v>41</v>
      </c>
      <c r="G526" s="108">
        <f t="shared" si="8"/>
        <v>43647</v>
      </c>
    </row>
    <row r="527" spans="1:7" x14ac:dyDescent="0.35">
      <c r="A527" s="72" t="s">
        <v>221</v>
      </c>
      <c r="B527" s="72" t="s">
        <v>222</v>
      </c>
      <c r="C527" s="72" t="s">
        <v>1102</v>
      </c>
      <c r="D527" s="72" t="s">
        <v>1097</v>
      </c>
      <c r="E527" s="72">
        <v>4287</v>
      </c>
      <c r="F527" s="105">
        <v>185</v>
      </c>
      <c r="G527" s="108">
        <f t="shared" si="8"/>
        <v>43556</v>
      </c>
    </row>
    <row r="528" spans="1:7" x14ac:dyDescent="0.35">
      <c r="A528" s="72" t="s">
        <v>221</v>
      </c>
      <c r="B528" s="72" t="s">
        <v>222</v>
      </c>
      <c r="C528" s="72" t="s">
        <v>1102</v>
      </c>
      <c r="D528" s="72" t="s">
        <v>1098</v>
      </c>
      <c r="E528" s="72">
        <v>4262</v>
      </c>
      <c r="F528" s="105">
        <v>195</v>
      </c>
      <c r="G528" s="108">
        <f t="shared" si="8"/>
        <v>43466</v>
      </c>
    </row>
    <row r="529" spans="1:7" x14ac:dyDescent="0.35">
      <c r="A529" s="72" t="s">
        <v>221</v>
      </c>
      <c r="B529" s="72" t="s">
        <v>222</v>
      </c>
      <c r="C529" s="72" t="s">
        <v>1102</v>
      </c>
      <c r="D529" s="72" t="s">
        <v>1099</v>
      </c>
      <c r="E529" s="72">
        <v>4414</v>
      </c>
      <c r="F529" s="105">
        <v>222</v>
      </c>
      <c r="G529" s="108">
        <f t="shared" si="8"/>
        <v>43374</v>
      </c>
    </row>
    <row r="530" spans="1:7" x14ac:dyDescent="0.35">
      <c r="A530" s="72" t="s">
        <v>223</v>
      </c>
      <c r="B530" s="72" t="s">
        <v>224</v>
      </c>
      <c r="C530" s="72" t="s">
        <v>1087</v>
      </c>
      <c r="D530" s="72" t="s">
        <v>1088</v>
      </c>
      <c r="E530" s="72">
        <v>472</v>
      </c>
      <c r="F530" s="105">
        <v>20</v>
      </c>
      <c r="G530" s="108">
        <f t="shared" si="8"/>
        <v>44378</v>
      </c>
    </row>
    <row r="531" spans="1:7" x14ac:dyDescent="0.35">
      <c r="A531" s="72" t="s">
        <v>223</v>
      </c>
      <c r="B531" s="72" t="s">
        <v>224</v>
      </c>
      <c r="C531" s="72" t="s">
        <v>1087</v>
      </c>
      <c r="D531" s="72" t="s">
        <v>1089</v>
      </c>
      <c r="E531" s="72">
        <v>467</v>
      </c>
      <c r="F531" s="105">
        <v>20</v>
      </c>
      <c r="G531" s="108">
        <f t="shared" si="8"/>
        <v>44287</v>
      </c>
    </row>
    <row r="532" spans="1:7" x14ac:dyDescent="0.35">
      <c r="A532" s="72" t="s">
        <v>223</v>
      </c>
      <c r="B532" s="72" t="s">
        <v>224</v>
      </c>
      <c r="C532" s="72" t="s">
        <v>1087</v>
      </c>
      <c r="D532" s="72" t="s">
        <v>1090</v>
      </c>
      <c r="E532" s="72">
        <v>468</v>
      </c>
      <c r="F532" s="105">
        <v>20</v>
      </c>
      <c r="G532" s="108">
        <f t="shared" si="8"/>
        <v>44197</v>
      </c>
    </row>
    <row r="533" spans="1:7" x14ac:dyDescent="0.35">
      <c r="A533" s="72" t="s">
        <v>223</v>
      </c>
      <c r="B533" s="72" t="s">
        <v>224</v>
      </c>
      <c r="C533" s="72" t="s">
        <v>1087</v>
      </c>
      <c r="D533" s="72" t="s">
        <v>1091</v>
      </c>
      <c r="E533" s="72">
        <v>472</v>
      </c>
      <c r="F533" s="105">
        <v>20</v>
      </c>
      <c r="G533" s="108">
        <f t="shared" si="8"/>
        <v>44105</v>
      </c>
    </row>
    <row r="534" spans="1:7" x14ac:dyDescent="0.35">
      <c r="A534" s="72" t="s">
        <v>223</v>
      </c>
      <c r="B534" s="72" t="s">
        <v>224</v>
      </c>
      <c r="C534" s="72" t="s">
        <v>1087</v>
      </c>
      <c r="D534" s="72" t="s">
        <v>1092</v>
      </c>
      <c r="E534" s="72">
        <v>467</v>
      </c>
      <c r="F534" s="105">
        <v>21</v>
      </c>
      <c r="G534" s="108">
        <f t="shared" si="8"/>
        <v>44013</v>
      </c>
    </row>
    <row r="535" spans="1:7" x14ac:dyDescent="0.35">
      <c r="A535" s="72" t="s">
        <v>223</v>
      </c>
      <c r="B535" s="72" t="s">
        <v>224</v>
      </c>
      <c r="C535" s="72" t="s">
        <v>1087</v>
      </c>
      <c r="D535" s="72" t="s">
        <v>1093</v>
      </c>
      <c r="E535" s="72">
        <v>465</v>
      </c>
      <c r="F535" s="105">
        <v>19</v>
      </c>
      <c r="G535" s="108">
        <f t="shared" si="8"/>
        <v>43922</v>
      </c>
    </row>
    <row r="536" spans="1:7" x14ac:dyDescent="0.35">
      <c r="A536" s="72" t="s">
        <v>223</v>
      </c>
      <c r="B536" s="72" t="s">
        <v>224</v>
      </c>
      <c r="C536" s="72" t="s">
        <v>1087</v>
      </c>
      <c r="D536" s="72" t="s">
        <v>1094</v>
      </c>
      <c r="E536" s="72">
        <v>468</v>
      </c>
      <c r="F536" s="105">
        <v>19</v>
      </c>
      <c r="G536" s="108">
        <f t="shared" si="8"/>
        <v>43831</v>
      </c>
    </row>
    <row r="537" spans="1:7" x14ac:dyDescent="0.35">
      <c r="A537" s="72" t="s">
        <v>223</v>
      </c>
      <c r="B537" s="72" t="s">
        <v>224</v>
      </c>
      <c r="C537" s="72" t="s">
        <v>1087</v>
      </c>
      <c r="D537" s="72" t="s">
        <v>1095</v>
      </c>
      <c r="E537" s="72">
        <v>472</v>
      </c>
      <c r="F537" s="105">
        <v>19</v>
      </c>
      <c r="G537" s="108">
        <f t="shared" si="8"/>
        <v>43739</v>
      </c>
    </row>
    <row r="538" spans="1:7" x14ac:dyDescent="0.35">
      <c r="A538" s="72" t="s">
        <v>223</v>
      </c>
      <c r="B538" s="72" t="s">
        <v>224</v>
      </c>
      <c r="C538" s="72" t="s">
        <v>1087</v>
      </c>
      <c r="D538" s="72" t="s">
        <v>1096</v>
      </c>
      <c r="E538" s="72">
        <v>474</v>
      </c>
      <c r="F538" s="105">
        <v>21</v>
      </c>
      <c r="G538" s="108">
        <f t="shared" si="8"/>
        <v>43647</v>
      </c>
    </row>
    <row r="539" spans="1:7" x14ac:dyDescent="0.35">
      <c r="A539" s="72" t="s">
        <v>223</v>
      </c>
      <c r="B539" s="72" t="s">
        <v>224</v>
      </c>
      <c r="C539" s="72" t="s">
        <v>1087</v>
      </c>
      <c r="D539" s="72" t="s">
        <v>1097</v>
      </c>
      <c r="E539" s="72">
        <v>474</v>
      </c>
      <c r="F539" s="105">
        <v>11</v>
      </c>
      <c r="G539" s="108">
        <f t="shared" si="8"/>
        <v>43556</v>
      </c>
    </row>
    <row r="540" spans="1:7" x14ac:dyDescent="0.35">
      <c r="A540" s="72" t="s">
        <v>223</v>
      </c>
      <c r="B540" s="72" t="s">
        <v>224</v>
      </c>
      <c r="C540" s="72" t="s">
        <v>1087</v>
      </c>
      <c r="D540" s="72" t="s">
        <v>1098</v>
      </c>
      <c r="E540" s="72">
        <v>464</v>
      </c>
      <c r="F540" s="105">
        <v>13</v>
      </c>
      <c r="G540" s="108">
        <f t="shared" si="8"/>
        <v>43466</v>
      </c>
    </row>
    <row r="541" spans="1:7" x14ac:dyDescent="0.35">
      <c r="A541" s="72" t="s">
        <v>223</v>
      </c>
      <c r="B541" s="72" t="s">
        <v>224</v>
      </c>
      <c r="C541" s="72" t="s">
        <v>1087</v>
      </c>
      <c r="D541" s="72" t="s">
        <v>1099</v>
      </c>
      <c r="E541" s="72">
        <v>472</v>
      </c>
      <c r="F541" s="105">
        <v>14</v>
      </c>
      <c r="G541" s="108">
        <f t="shared" si="8"/>
        <v>43374</v>
      </c>
    </row>
    <row r="542" spans="1:7" x14ac:dyDescent="0.35">
      <c r="A542" s="72" t="s">
        <v>223</v>
      </c>
      <c r="B542" s="72" t="s">
        <v>224</v>
      </c>
      <c r="C542" s="72" t="s">
        <v>1100</v>
      </c>
      <c r="D542" s="72" t="s">
        <v>1088</v>
      </c>
      <c r="E542" s="72">
        <v>327</v>
      </c>
      <c r="F542" s="105">
        <v>26</v>
      </c>
      <c r="G542" s="108">
        <f t="shared" si="8"/>
        <v>44378</v>
      </c>
    </row>
    <row r="543" spans="1:7" x14ac:dyDescent="0.35">
      <c r="A543" s="72" t="s">
        <v>223</v>
      </c>
      <c r="B543" s="72" t="s">
        <v>224</v>
      </c>
      <c r="C543" s="72" t="s">
        <v>1100</v>
      </c>
      <c r="D543" s="72" t="s">
        <v>1089</v>
      </c>
      <c r="E543" s="72">
        <v>332</v>
      </c>
      <c r="F543" s="105">
        <v>26</v>
      </c>
      <c r="G543" s="108">
        <f t="shared" si="8"/>
        <v>44287</v>
      </c>
    </row>
    <row r="544" spans="1:7" x14ac:dyDescent="0.35">
      <c r="A544" s="72" t="s">
        <v>223</v>
      </c>
      <c r="B544" s="72" t="s">
        <v>224</v>
      </c>
      <c r="C544" s="72" t="s">
        <v>1100</v>
      </c>
      <c r="D544" s="72" t="s">
        <v>1090</v>
      </c>
      <c r="E544" s="72">
        <v>329</v>
      </c>
      <c r="F544" s="105">
        <v>26</v>
      </c>
      <c r="G544" s="108">
        <f t="shared" si="8"/>
        <v>44197</v>
      </c>
    </row>
    <row r="545" spans="1:7" x14ac:dyDescent="0.35">
      <c r="A545" s="72" t="s">
        <v>223</v>
      </c>
      <c r="B545" s="72" t="s">
        <v>224</v>
      </c>
      <c r="C545" s="72" t="s">
        <v>1100</v>
      </c>
      <c r="D545" s="72" t="s">
        <v>1091</v>
      </c>
      <c r="E545" s="72">
        <v>329</v>
      </c>
      <c r="F545" s="105">
        <v>26</v>
      </c>
      <c r="G545" s="108">
        <f t="shared" si="8"/>
        <v>44105</v>
      </c>
    </row>
    <row r="546" spans="1:7" x14ac:dyDescent="0.35">
      <c r="A546" s="72" t="s">
        <v>223</v>
      </c>
      <c r="B546" s="72" t="s">
        <v>224</v>
      </c>
      <c r="C546" s="72" t="s">
        <v>1100</v>
      </c>
      <c r="D546" s="72" t="s">
        <v>1092</v>
      </c>
      <c r="E546" s="72">
        <v>327</v>
      </c>
      <c r="F546" s="105">
        <v>35</v>
      </c>
      <c r="G546" s="108">
        <f t="shared" si="8"/>
        <v>44013</v>
      </c>
    </row>
    <row r="547" spans="1:7" x14ac:dyDescent="0.35">
      <c r="A547" s="72" t="s">
        <v>223</v>
      </c>
      <c r="B547" s="72" t="s">
        <v>224</v>
      </c>
      <c r="C547" s="72" t="s">
        <v>1100</v>
      </c>
      <c r="D547" s="72" t="s">
        <v>1093</v>
      </c>
      <c r="E547" s="72">
        <v>329</v>
      </c>
      <c r="F547" s="105">
        <v>37</v>
      </c>
      <c r="G547" s="108">
        <f t="shared" si="8"/>
        <v>43922</v>
      </c>
    </row>
    <row r="548" spans="1:7" x14ac:dyDescent="0.35">
      <c r="A548" s="72" t="s">
        <v>223</v>
      </c>
      <c r="B548" s="72" t="s">
        <v>224</v>
      </c>
      <c r="C548" s="72" t="s">
        <v>1100</v>
      </c>
      <c r="D548" s="72" t="s">
        <v>1094</v>
      </c>
      <c r="E548" s="72">
        <v>325</v>
      </c>
      <c r="F548" s="105">
        <v>37</v>
      </c>
      <c r="G548" s="108">
        <f t="shared" si="8"/>
        <v>43831</v>
      </c>
    </row>
    <row r="549" spans="1:7" x14ac:dyDescent="0.35">
      <c r="A549" s="72" t="s">
        <v>223</v>
      </c>
      <c r="B549" s="72" t="s">
        <v>224</v>
      </c>
      <c r="C549" s="72" t="s">
        <v>1100</v>
      </c>
      <c r="D549" s="72" t="s">
        <v>1095</v>
      </c>
      <c r="E549" s="72">
        <v>327</v>
      </c>
      <c r="F549" s="105">
        <v>37</v>
      </c>
      <c r="G549" s="108">
        <f t="shared" si="8"/>
        <v>43739</v>
      </c>
    </row>
    <row r="550" spans="1:7" x14ac:dyDescent="0.35">
      <c r="A550" s="72" t="s">
        <v>223</v>
      </c>
      <c r="B550" s="72" t="s">
        <v>224</v>
      </c>
      <c r="C550" s="72" t="s">
        <v>1100</v>
      </c>
      <c r="D550" s="72" t="s">
        <v>1096</v>
      </c>
      <c r="E550" s="72">
        <v>330</v>
      </c>
      <c r="F550" s="105">
        <v>42</v>
      </c>
      <c r="G550" s="108">
        <f t="shared" si="8"/>
        <v>43647</v>
      </c>
    </row>
    <row r="551" spans="1:7" x14ac:dyDescent="0.35">
      <c r="A551" s="72" t="s">
        <v>223</v>
      </c>
      <c r="B551" s="72" t="s">
        <v>224</v>
      </c>
      <c r="C551" s="72" t="s">
        <v>1100</v>
      </c>
      <c r="D551" s="72" t="s">
        <v>1097</v>
      </c>
      <c r="E551" s="72">
        <v>329</v>
      </c>
      <c r="F551" s="105">
        <v>15</v>
      </c>
      <c r="G551" s="108">
        <f t="shared" si="8"/>
        <v>43556</v>
      </c>
    </row>
    <row r="552" spans="1:7" x14ac:dyDescent="0.35">
      <c r="A552" s="72" t="s">
        <v>223</v>
      </c>
      <c r="B552" s="72" t="s">
        <v>224</v>
      </c>
      <c r="C552" s="72" t="s">
        <v>1100</v>
      </c>
      <c r="D552" s="72" t="s">
        <v>1098</v>
      </c>
      <c r="E552" s="72">
        <v>318</v>
      </c>
      <c r="F552" s="105">
        <v>18</v>
      </c>
      <c r="G552" s="108">
        <f t="shared" si="8"/>
        <v>43466</v>
      </c>
    </row>
    <row r="553" spans="1:7" x14ac:dyDescent="0.35">
      <c r="A553" s="72" t="s">
        <v>223</v>
      </c>
      <c r="B553" s="72" t="s">
        <v>224</v>
      </c>
      <c r="C553" s="72" t="s">
        <v>1100</v>
      </c>
      <c r="D553" s="72" t="s">
        <v>1099</v>
      </c>
      <c r="E553" s="72">
        <v>331</v>
      </c>
      <c r="F553" s="105">
        <v>16</v>
      </c>
      <c r="G553" s="108">
        <f t="shared" si="8"/>
        <v>43374</v>
      </c>
    </row>
    <row r="554" spans="1:7" x14ac:dyDescent="0.35">
      <c r="A554" s="72" t="s">
        <v>223</v>
      </c>
      <c r="B554" s="72" t="s">
        <v>224</v>
      </c>
      <c r="C554" s="72" t="s">
        <v>1101</v>
      </c>
      <c r="D554" s="72" t="s">
        <v>1088</v>
      </c>
      <c r="E554" s="72">
        <v>160</v>
      </c>
      <c r="F554" s="105">
        <v>1</v>
      </c>
      <c r="G554" s="108">
        <f t="shared" si="8"/>
        <v>44378</v>
      </c>
    </row>
    <row r="555" spans="1:7" x14ac:dyDescent="0.35">
      <c r="A555" s="72" t="s">
        <v>223</v>
      </c>
      <c r="B555" s="72" t="s">
        <v>224</v>
      </c>
      <c r="C555" s="72" t="s">
        <v>1101</v>
      </c>
      <c r="D555" s="72" t="s">
        <v>1089</v>
      </c>
      <c r="E555" s="72">
        <v>160</v>
      </c>
      <c r="F555" s="105">
        <v>1</v>
      </c>
      <c r="G555" s="108">
        <f t="shared" si="8"/>
        <v>44287</v>
      </c>
    </row>
    <row r="556" spans="1:7" x14ac:dyDescent="0.35">
      <c r="A556" s="72" t="s">
        <v>223</v>
      </c>
      <c r="B556" s="72" t="s">
        <v>224</v>
      </c>
      <c r="C556" s="72" t="s">
        <v>1101</v>
      </c>
      <c r="D556" s="72" t="s">
        <v>1090</v>
      </c>
      <c r="E556" s="72">
        <v>159</v>
      </c>
      <c r="F556" s="105">
        <v>1</v>
      </c>
      <c r="G556" s="108">
        <f t="shared" si="8"/>
        <v>44197</v>
      </c>
    </row>
    <row r="557" spans="1:7" x14ac:dyDescent="0.35">
      <c r="A557" s="72" t="s">
        <v>223</v>
      </c>
      <c r="B557" s="72" t="s">
        <v>224</v>
      </c>
      <c r="C557" s="72" t="s">
        <v>1101</v>
      </c>
      <c r="D557" s="72" t="s">
        <v>1091</v>
      </c>
      <c r="E557" s="72">
        <v>162</v>
      </c>
      <c r="F557" s="105">
        <v>1</v>
      </c>
      <c r="G557" s="108">
        <f t="shared" si="8"/>
        <v>44105</v>
      </c>
    </row>
    <row r="558" spans="1:7" x14ac:dyDescent="0.35">
      <c r="A558" s="72" t="s">
        <v>223</v>
      </c>
      <c r="B558" s="72" t="s">
        <v>224</v>
      </c>
      <c r="C558" s="72" t="s">
        <v>1101</v>
      </c>
      <c r="D558" s="72" t="s">
        <v>1092</v>
      </c>
      <c r="E558" s="72">
        <v>153</v>
      </c>
      <c r="F558" s="105">
        <v>1</v>
      </c>
      <c r="G558" s="108">
        <f t="shared" si="8"/>
        <v>44013</v>
      </c>
    </row>
    <row r="559" spans="1:7" x14ac:dyDescent="0.35">
      <c r="A559" s="72" t="s">
        <v>223</v>
      </c>
      <c r="B559" s="72" t="s">
        <v>224</v>
      </c>
      <c r="C559" s="72" t="s">
        <v>1101</v>
      </c>
      <c r="D559" s="72" t="s">
        <v>1093</v>
      </c>
      <c r="E559" s="72">
        <v>154</v>
      </c>
      <c r="F559" s="105">
        <v>1</v>
      </c>
      <c r="G559" s="108">
        <f t="shared" si="8"/>
        <v>43922</v>
      </c>
    </row>
    <row r="560" spans="1:7" x14ac:dyDescent="0.35">
      <c r="A560" s="72" t="s">
        <v>223</v>
      </c>
      <c r="B560" s="72" t="s">
        <v>224</v>
      </c>
      <c r="C560" s="72" t="s">
        <v>1101</v>
      </c>
      <c r="D560" s="72" t="s">
        <v>1094</v>
      </c>
      <c r="E560" s="72">
        <v>152</v>
      </c>
      <c r="F560" s="105">
        <v>1</v>
      </c>
      <c r="G560" s="108">
        <f t="shared" si="8"/>
        <v>43831</v>
      </c>
    </row>
    <row r="561" spans="1:7" x14ac:dyDescent="0.35">
      <c r="A561" s="72" t="s">
        <v>223</v>
      </c>
      <c r="B561" s="72" t="s">
        <v>224</v>
      </c>
      <c r="C561" s="72" t="s">
        <v>1101</v>
      </c>
      <c r="D561" s="72" t="s">
        <v>1095</v>
      </c>
      <c r="E561" s="72">
        <v>149</v>
      </c>
      <c r="F561" s="105">
        <v>1</v>
      </c>
      <c r="G561" s="108">
        <f t="shared" si="8"/>
        <v>43739</v>
      </c>
    </row>
    <row r="562" spans="1:7" x14ac:dyDescent="0.35">
      <c r="A562" s="72" t="s">
        <v>223</v>
      </c>
      <c r="B562" s="72" t="s">
        <v>224</v>
      </c>
      <c r="C562" s="72" t="s">
        <v>1101</v>
      </c>
      <c r="D562" s="72" t="s">
        <v>1096</v>
      </c>
      <c r="E562" s="72">
        <v>147</v>
      </c>
      <c r="F562" s="105">
        <v>1</v>
      </c>
      <c r="G562" s="108">
        <f t="shared" si="8"/>
        <v>43647</v>
      </c>
    </row>
    <row r="563" spans="1:7" x14ac:dyDescent="0.35">
      <c r="A563" s="72" t="s">
        <v>223</v>
      </c>
      <c r="B563" s="72" t="s">
        <v>224</v>
      </c>
      <c r="C563" s="72" t="s">
        <v>1101</v>
      </c>
      <c r="D563" s="72" t="s">
        <v>1097</v>
      </c>
      <c r="E563" s="72">
        <v>149</v>
      </c>
      <c r="F563" s="105">
        <v>0</v>
      </c>
      <c r="G563" s="108">
        <f t="shared" si="8"/>
        <v>43556</v>
      </c>
    </row>
    <row r="564" spans="1:7" x14ac:dyDescent="0.35">
      <c r="A564" s="72" t="s">
        <v>223</v>
      </c>
      <c r="B564" s="72" t="s">
        <v>224</v>
      </c>
      <c r="C564" s="72" t="s">
        <v>1101</v>
      </c>
      <c r="D564" s="72" t="s">
        <v>1098</v>
      </c>
      <c r="E564" s="72">
        <v>140</v>
      </c>
      <c r="F564" s="105">
        <v>0</v>
      </c>
      <c r="G564" s="108">
        <f t="shared" si="8"/>
        <v>43466</v>
      </c>
    </row>
    <row r="565" spans="1:7" x14ac:dyDescent="0.35">
      <c r="A565" s="72" t="s">
        <v>223</v>
      </c>
      <c r="B565" s="72" t="s">
        <v>224</v>
      </c>
      <c r="C565" s="72" t="s">
        <v>1101</v>
      </c>
      <c r="D565" s="72" t="s">
        <v>1099</v>
      </c>
      <c r="E565" s="72">
        <v>149</v>
      </c>
      <c r="F565" s="105">
        <v>0</v>
      </c>
      <c r="G565" s="108">
        <f t="shared" si="8"/>
        <v>43374</v>
      </c>
    </row>
    <row r="566" spans="1:7" x14ac:dyDescent="0.35">
      <c r="A566" s="72" t="s">
        <v>223</v>
      </c>
      <c r="B566" s="72" t="s">
        <v>224</v>
      </c>
      <c r="C566" s="72" t="s">
        <v>1102</v>
      </c>
      <c r="D566" s="72" t="s">
        <v>1088</v>
      </c>
      <c r="E566" s="72">
        <v>1060</v>
      </c>
      <c r="F566" s="105">
        <v>67</v>
      </c>
      <c r="G566" s="108">
        <f t="shared" si="8"/>
        <v>44378</v>
      </c>
    </row>
    <row r="567" spans="1:7" x14ac:dyDescent="0.35">
      <c r="A567" s="72" t="s">
        <v>223</v>
      </c>
      <c r="B567" s="72" t="s">
        <v>224</v>
      </c>
      <c r="C567" s="72" t="s">
        <v>1102</v>
      </c>
      <c r="D567" s="72" t="s">
        <v>1089</v>
      </c>
      <c r="E567" s="72">
        <v>1059</v>
      </c>
      <c r="F567" s="105">
        <v>67</v>
      </c>
      <c r="G567" s="108">
        <f t="shared" si="8"/>
        <v>44287</v>
      </c>
    </row>
    <row r="568" spans="1:7" x14ac:dyDescent="0.35">
      <c r="A568" s="72" t="s">
        <v>223</v>
      </c>
      <c r="B568" s="72" t="s">
        <v>224</v>
      </c>
      <c r="C568" s="72" t="s">
        <v>1102</v>
      </c>
      <c r="D568" s="72" t="s">
        <v>1090</v>
      </c>
      <c r="E568" s="72">
        <v>1064</v>
      </c>
      <c r="F568" s="105">
        <v>67</v>
      </c>
      <c r="G568" s="108">
        <f t="shared" si="8"/>
        <v>44197</v>
      </c>
    </row>
    <row r="569" spans="1:7" x14ac:dyDescent="0.35">
      <c r="A569" s="72" t="s">
        <v>223</v>
      </c>
      <c r="B569" s="72" t="s">
        <v>224</v>
      </c>
      <c r="C569" s="72" t="s">
        <v>1102</v>
      </c>
      <c r="D569" s="72" t="s">
        <v>1091</v>
      </c>
      <c r="E569" s="72">
        <v>1060</v>
      </c>
      <c r="F569" s="105">
        <v>68</v>
      </c>
      <c r="G569" s="108">
        <f t="shared" si="8"/>
        <v>44105</v>
      </c>
    </row>
    <row r="570" spans="1:7" x14ac:dyDescent="0.35">
      <c r="A570" s="72" t="s">
        <v>223</v>
      </c>
      <c r="B570" s="72" t="s">
        <v>224</v>
      </c>
      <c r="C570" s="72" t="s">
        <v>1102</v>
      </c>
      <c r="D570" s="72" t="s">
        <v>1092</v>
      </c>
      <c r="E570" s="72">
        <v>1066</v>
      </c>
      <c r="F570" s="105">
        <v>76</v>
      </c>
      <c r="G570" s="108">
        <f t="shared" si="8"/>
        <v>44013</v>
      </c>
    </row>
    <row r="571" spans="1:7" x14ac:dyDescent="0.35">
      <c r="A571" s="72" t="s">
        <v>223</v>
      </c>
      <c r="B571" s="72" t="s">
        <v>224</v>
      </c>
      <c r="C571" s="72" t="s">
        <v>1102</v>
      </c>
      <c r="D571" s="72" t="s">
        <v>1093</v>
      </c>
      <c r="E571" s="72">
        <v>1064</v>
      </c>
      <c r="F571" s="105">
        <v>76</v>
      </c>
      <c r="G571" s="108">
        <f t="shared" si="8"/>
        <v>43922</v>
      </c>
    </row>
    <row r="572" spans="1:7" x14ac:dyDescent="0.35">
      <c r="A572" s="72" t="s">
        <v>223</v>
      </c>
      <c r="B572" s="72" t="s">
        <v>224</v>
      </c>
      <c r="C572" s="72" t="s">
        <v>1102</v>
      </c>
      <c r="D572" s="72" t="s">
        <v>1094</v>
      </c>
      <c r="E572" s="72">
        <v>1060</v>
      </c>
      <c r="F572" s="105">
        <v>76</v>
      </c>
      <c r="G572" s="108">
        <f t="shared" si="8"/>
        <v>43831</v>
      </c>
    </row>
    <row r="573" spans="1:7" x14ac:dyDescent="0.35">
      <c r="A573" s="72" t="s">
        <v>223</v>
      </c>
      <c r="B573" s="72" t="s">
        <v>224</v>
      </c>
      <c r="C573" s="72" t="s">
        <v>1102</v>
      </c>
      <c r="D573" s="72" t="s">
        <v>1095</v>
      </c>
      <c r="E573" s="72">
        <v>1058</v>
      </c>
      <c r="F573" s="105">
        <v>76</v>
      </c>
      <c r="G573" s="108">
        <f t="shared" si="8"/>
        <v>43739</v>
      </c>
    </row>
    <row r="574" spans="1:7" x14ac:dyDescent="0.35">
      <c r="A574" s="72" t="s">
        <v>223</v>
      </c>
      <c r="B574" s="72" t="s">
        <v>224</v>
      </c>
      <c r="C574" s="72" t="s">
        <v>1102</v>
      </c>
      <c r="D574" s="72" t="s">
        <v>1096</v>
      </c>
      <c r="E574" s="72">
        <v>1061</v>
      </c>
      <c r="F574" s="105">
        <v>79</v>
      </c>
      <c r="G574" s="108">
        <f t="shared" si="8"/>
        <v>43647</v>
      </c>
    </row>
    <row r="575" spans="1:7" x14ac:dyDescent="0.35">
      <c r="A575" s="72" t="s">
        <v>223</v>
      </c>
      <c r="B575" s="72" t="s">
        <v>224</v>
      </c>
      <c r="C575" s="72" t="s">
        <v>1102</v>
      </c>
      <c r="D575" s="72" t="s">
        <v>1097</v>
      </c>
      <c r="E575" s="72">
        <v>1063</v>
      </c>
      <c r="F575" s="105">
        <v>49</v>
      </c>
      <c r="G575" s="108">
        <f t="shared" si="8"/>
        <v>43556</v>
      </c>
    </row>
    <row r="576" spans="1:7" x14ac:dyDescent="0.35">
      <c r="A576" s="72" t="s">
        <v>223</v>
      </c>
      <c r="B576" s="72" t="s">
        <v>224</v>
      </c>
      <c r="C576" s="72" t="s">
        <v>1102</v>
      </c>
      <c r="D576" s="72" t="s">
        <v>1098</v>
      </c>
      <c r="E576" s="72">
        <v>1065</v>
      </c>
      <c r="F576" s="105">
        <v>45</v>
      </c>
      <c r="G576" s="108">
        <f t="shared" si="8"/>
        <v>43466</v>
      </c>
    </row>
    <row r="577" spans="1:7" x14ac:dyDescent="0.35">
      <c r="A577" s="72" t="s">
        <v>223</v>
      </c>
      <c r="B577" s="72" t="s">
        <v>224</v>
      </c>
      <c r="C577" s="72" t="s">
        <v>1102</v>
      </c>
      <c r="D577" s="72" t="s">
        <v>1099</v>
      </c>
      <c r="E577" s="72">
        <v>1078</v>
      </c>
      <c r="F577" s="105">
        <v>46</v>
      </c>
      <c r="G577" s="108">
        <f t="shared" si="8"/>
        <v>43374</v>
      </c>
    </row>
    <row r="578" spans="1:7" x14ac:dyDescent="0.35">
      <c r="A578" s="72" t="s">
        <v>225</v>
      </c>
      <c r="B578" s="72" t="s">
        <v>226</v>
      </c>
      <c r="C578" s="72" t="s">
        <v>1087</v>
      </c>
      <c r="D578" s="72" t="s">
        <v>1088</v>
      </c>
      <c r="E578" s="72">
        <v>1871</v>
      </c>
      <c r="F578" s="105">
        <v>14</v>
      </c>
      <c r="G578" s="108">
        <f t="shared" si="8"/>
        <v>44378</v>
      </c>
    </row>
    <row r="579" spans="1:7" x14ac:dyDescent="0.35">
      <c r="A579" s="72" t="s">
        <v>225</v>
      </c>
      <c r="B579" s="72" t="s">
        <v>226</v>
      </c>
      <c r="C579" s="72" t="s">
        <v>1087</v>
      </c>
      <c r="D579" s="72" t="s">
        <v>1089</v>
      </c>
      <c r="E579" s="72">
        <v>1879</v>
      </c>
      <c r="F579" s="105">
        <v>15</v>
      </c>
      <c r="G579" s="108">
        <f t="shared" si="8"/>
        <v>44287</v>
      </c>
    </row>
    <row r="580" spans="1:7" x14ac:dyDescent="0.35">
      <c r="A580" s="72" t="s">
        <v>225</v>
      </c>
      <c r="B580" s="72" t="s">
        <v>226</v>
      </c>
      <c r="C580" s="72" t="s">
        <v>1087</v>
      </c>
      <c r="D580" s="72" t="s">
        <v>1090</v>
      </c>
      <c r="E580" s="72">
        <v>1881</v>
      </c>
      <c r="F580" s="105">
        <v>18</v>
      </c>
      <c r="G580" s="108">
        <f t="shared" ref="G580:G643" si="9">DATE(LEFT(D580,4),RIGHT(LEFT(D580,7),2),1)</f>
        <v>44197</v>
      </c>
    </row>
    <row r="581" spans="1:7" x14ac:dyDescent="0.35">
      <c r="A581" s="72" t="s">
        <v>225</v>
      </c>
      <c r="B581" s="72" t="s">
        <v>226</v>
      </c>
      <c r="C581" s="72" t="s">
        <v>1087</v>
      </c>
      <c r="D581" s="72" t="s">
        <v>1091</v>
      </c>
      <c r="E581" s="72">
        <v>1881</v>
      </c>
      <c r="F581" s="105">
        <v>45</v>
      </c>
      <c r="G581" s="108">
        <f t="shared" si="9"/>
        <v>44105</v>
      </c>
    </row>
    <row r="582" spans="1:7" x14ac:dyDescent="0.35">
      <c r="A582" s="72" t="s">
        <v>225</v>
      </c>
      <c r="B582" s="72" t="s">
        <v>226</v>
      </c>
      <c r="C582" s="72" t="s">
        <v>1087</v>
      </c>
      <c r="D582" s="72" t="s">
        <v>1092</v>
      </c>
      <c r="E582" s="72">
        <v>1890</v>
      </c>
      <c r="F582" s="105">
        <v>45</v>
      </c>
      <c r="G582" s="108">
        <f t="shared" si="9"/>
        <v>44013</v>
      </c>
    </row>
    <row r="583" spans="1:7" x14ac:dyDescent="0.35">
      <c r="A583" s="72" t="s">
        <v>225</v>
      </c>
      <c r="B583" s="72" t="s">
        <v>226</v>
      </c>
      <c r="C583" s="72" t="s">
        <v>1087</v>
      </c>
      <c r="D583" s="72" t="s">
        <v>1093</v>
      </c>
      <c r="E583" s="72">
        <v>1846</v>
      </c>
      <c r="F583" s="105">
        <v>48</v>
      </c>
      <c r="G583" s="108">
        <f t="shared" si="9"/>
        <v>43922</v>
      </c>
    </row>
    <row r="584" spans="1:7" x14ac:dyDescent="0.35">
      <c r="A584" s="72" t="s">
        <v>225</v>
      </c>
      <c r="B584" s="72" t="s">
        <v>226</v>
      </c>
      <c r="C584" s="72" t="s">
        <v>1087</v>
      </c>
      <c r="D584" s="72" t="s">
        <v>1094</v>
      </c>
      <c r="E584" s="72">
        <v>1833</v>
      </c>
      <c r="F584" s="105">
        <v>27</v>
      </c>
      <c r="G584" s="108">
        <f t="shared" si="9"/>
        <v>43831</v>
      </c>
    </row>
    <row r="585" spans="1:7" x14ac:dyDescent="0.35">
      <c r="A585" s="72" t="s">
        <v>225</v>
      </c>
      <c r="B585" s="72" t="s">
        <v>226</v>
      </c>
      <c r="C585" s="72" t="s">
        <v>1087</v>
      </c>
      <c r="D585" s="72" t="s">
        <v>1095</v>
      </c>
      <c r="E585" s="72">
        <v>1822</v>
      </c>
      <c r="F585" s="105">
        <v>28</v>
      </c>
      <c r="G585" s="108">
        <f t="shared" si="9"/>
        <v>43739</v>
      </c>
    </row>
    <row r="586" spans="1:7" x14ac:dyDescent="0.35">
      <c r="A586" s="72" t="s">
        <v>225</v>
      </c>
      <c r="B586" s="72" t="s">
        <v>226</v>
      </c>
      <c r="C586" s="72" t="s">
        <v>1087</v>
      </c>
      <c r="D586" s="72" t="s">
        <v>1096</v>
      </c>
      <c r="E586" s="72">
        <v>1835</v>
      </c>
      <c r="F586" s="105">
        <v>28</v>
      </c>
      <c r="G586" s="108">
        <f t="shared" si="9"/>
        <v>43647</v>
      </c>
    </row>
    <row r="587" spans="1:7" x14ac:dyDescent="0.35">
      <c r="A587" s="72" t="s">
        <v>225</v>
      </c>
      <c r="B587" s="72" t="s">
        <v>226</v>
      </c>
      <c r="C587" s="72" t="s">
        <v>1087</v>
      </c>
      <c r="D587" s="72" t="s">
        <v>1097</v>
      </c>
      <c r="E587" s="72">
        <v>1832</v>
      </c>
      <c r="F587" s="105">
        <v>82</v>
      </c>
      <c r="G587" s="108">
        <f t="shared" si="9"/>
        <v>43556</v>
      </c>
    </row>
    <row r="588" spans="1:7" x14ac:dyDescent="0.35">
      <c r="A588" s="72" t="s">
        <v>225</v>
      </c>
      <c r="B588" s="72" t="s">
        <v>226</v>
      </c>
      <c r="C588" s="72" t="s">
        <v>1087</v>
      </c>
      <c r="D588" s="72" t="s">
        <v>1098</v>
      </c>
      <c r="E588" s="72">
        <v>1828</v>
      </c>
      <c r="F588" s="105">
        <v>107</v>
      </c>
      <c r="G588" s="108">
        <f t="shared" si="9"/>
        <v>43466</v>
      </c>
    </row>
    <row r="589" spans="1:7" x14ac:dyDescent="0.35">
      <c r="A589" s="72" t="s">
        <v>225</v>
      </c>
      <c r="B589" s="72" t="s">
        <v>226</v>
      </c>
      <c r="C589" s="72" t="s">
        <v>1087</v>
      </c>
      <c r="D589" s="72" t="s">
        <v>1099</v>
      </c>
      <c r="E589" s="72">
        <v>1902</v>
      </c>
      <c r="F589" s="105">
        <v>102</v>
      </c>
      <c r="G589" s="108">
        <f t="shared" si="9"/>
        <v>43374</v>
      </c>
    </row>
    <row r="590" spans="1:7" x14ac:dyDescent="0.35">
      <c r="A590" s="72" t="s">
        <v>225</v>
      </c>
      <c r="B590" s="72" t="s">
        <v>226</v>
      </c>
      <c r="C590" s="72" t="s">
        <v>1100</v>
      </c>
      <c r="D590" s="72" t="s">
        <v>1088</v>
      </c>
      <c r="E590" s="72">
        <v>897</v>
      </c>
      <c r="F590" s="105">
        <v>4</v>
      </c>
      <c r="G590" s="108">
        <f t="shared" si="9"/>
        <v>44378</v>
      </c>
    </row>
    <row r="591" spans="1:7" x14ac:dyDescent="0.35">
      <c r="A591" s="72" t="s">
        <v>225</v>
      </c>
      <c r="B591" s="72" t="s">
        <v>226</v>
      </c>
      <c r="C591" s="72" t="s">
        <v>1100</v>
      </c>
      <c r="D591" s="72" t="s">
        <v>1089</v>
      </c>
      <c r="E591" s="72">
        <v>895</v>
      </c>
      <c r="F591" s="105">
        <v>5</v>
      </c>
      <c r="G591" s="108">
        <f t="shared" si="9"/>
        <v>44287</v>
      </c>
    </row>
    <row r="592" spans="1:7" x14ac:dyDescent="0.35">
      <c r="A592" s="72" t="s">
        <v>225</v>
      </c>
      <c r="B592" s="72" t="s">
        <v>226</v>
      </c>
      <c r="C592" s="72" t="s">
        <v>1100</v>
      </c>
      <c r="D592" s="72" t="s">
        <v>1090</v>
      </c>
      <c r="E592" s="72">
        <v>895</v>
      </c>
      <c r="F592" s="105">
        <v>7</v>
      </c>
      <c r="G592" s="108">
        <f t="shared" si="9"/>
        <v>44197</v>
      </c>
    </row>
    <row r="593" spans="1:7" x14ac:dyDescent="0.35">
      <c r="A593" s="72" t="s">
        <v>225</v>
      </c>
      <c r="B593" s="72" t="s">
        <v>226</v>
      </c>
      <c r="C593" s="72" t="s">
        <v>1100</v>
      </c>
      <c r="D593" s="72" t="s">
        <v>1091</v>
      </c>
      <c r="E593" s="72">
        <v>912</v>
      </c>
      <c r="F593" s="105">
        <v>31</v>
      </c>
      <c r="G593" s="108">
        <f t="shared" si="9"/>
        <v>44105</v>
      </c>
    </row>
    <row r="594" spans="1:7" x14ac:dyDescent="0.35">
      <c r="A594" s="72" t="s">
        <v>225</v>
      </c>
      <c r="B594" s="72" t="s">
        <v>226</v>
      </c>
      <c r="C594" s="72" t="s">
        <v>1100</v>
      </c>
      <c r="D594" s="72" t="s">
        <v>1092</v>
      </c>
      <c r="E594" s="72">
        <v>912</v>
      </c>
      <c r="F594" s="105">
        <v>31</v>
      </c>
      <c r="G594" s="108">
        <f t="shared" si="9"/>
        <v>44013</v>
      </c>
    </row>
    <row r="595" spans="1:7" x14ac:dyDescent="0.35">
      <c r="A595" s="72" t="s">
        <v>225</v>
      </c>
      <c r="B595" s="72" t="s">
        <v>226</v>
      </c>
      <c r="C595" s="72" t="s">
        <v>1100</v>
      </c>
      <c r="D595" s="72" t="s">
        <v>1093</v>
      </c>
      <c r="E595" s="72">
        <v>906</v>
      </c>
      <c r="F595" s="105">
        <v>33</v>
      </c>
      <c r="G595" s="108">
        <f t="shared" si="9"/>
        <v>43922</v>
      </c>
    </row>
    <row r="596" spans="1:7" x14ac:dyDescent="0.35">
      <c r="A596" s="72" t="s">
        <v>225</v>
      </c>
      <c r="B596" s="72" t="s">
        <v>226</v>
      </c>
      <c r="C596" s="72" t="s">
        <v>1100</v>
      </c>
      <c r="D596" s="72" t="s">
        <v>1094</v>
      </c>
      <c r="E596" s="72">
        <v>888</v>
      </c>
      <c r="F596" s="105">
        <v>22</v>
      </c>
      <c r="G596" s="108">
        <f t="shared" si="9"/>
        <v>43831</v>
      </c>
    </row>
    <row r="597" spans="1:7" x14ac:dyDescent="0.35">
      <c r="A597" s="72" t="s">
        <v>225</v>
      </c>
      <c r="B597" s="72" t="s">
        <v>226</v>
      </c>
      <c r="C597" s="72" t="s">
        <v>1100</v>
      </c>
      <c r="D597" s="72" t="s">
        <v>1095</v>
      </c>
      <c r="E597" s="72">
        <v>882</v>
      </c>
      <c r="F597" s="105">
        <v>21</v>
      </c>
      <c r="G597" s="108">
        <f t="shared" si="9"/>
        <v>43739</v>
      </c>
    </row>
    <row r="598" spans="1:7" x14ac:dyDescent="0.35">
      <c r="A598" s="72" t="s">
        <v>225</v>
      </c>
      <c r="B598" s="72" t="s">
        <v>226</v>
      </c>
      <c r="C598" s="72" t="s">
        <v>1100</v>
      </c>
      <c r="D598" s="72" t="s">
        <v>1096</v>
      </c>
      <c r="E598" s="72">
        <v>902</v>
      </c>
      <c r="F598" s="105">
        <v>30</v>
      </c>
      <c r="G598" s="108">
        <f t="shared" si="9"/>
        <v>43647</v>
      </c>
    </row>
    <row r="599" spans="1:7" x14ac:dyDescent="0.35">
      <c r="A599" s="72" t="s">
        <v>225</v>
      </c>
      <c r="B599" s="72" t="s">
        <v>226</v>
      </c>
      <c r="C599" s="72" t="s">
        <v>1100</v>
      </c>
      <c r="D599" s="72" t="s">
        <v>1097</v>
      </c>
      <c r="E599" s="72">
        <v>898</v>
      </c>
      <c r="F599" s="105">
        <v>66</v>
      </c>
      <c r="G599" s="108">
        <f t="shared" si="9"/>
        <v>43556</v>
      </c>
    </row>
    <row r="600" spans="1:7" x14ac:dyDescent="0.35">
      <c r="A600" s="72" t="s">
        <v>225</v>
      </c>
      <c r="B600" s="72" t="s">
        <v>226</v>
      </c>
      <c r="C600" s="72" t="s">
        <v>1100</v>
      </c>
      <c r="D600" s="72" t="s">
        <v>1098</v>
      </c>
      <c r="E600" s="72">
        <v>905</v>
      </c>
      <c r="F600" s="105">
        <v>92</v>
      </c>
      <c r="G600" s="108">
        <f t="shared" si="9"/>
        <v>43466</v>
      </c>
    </row>
    <row r="601" spans="1:7" x14ac:dyDescent="0.35">
      <c r="A601" s="72" t="s">
        <v>225</v>
      </c>
      <c r="B601" s="72" t="s">
        <v>226</v>
      </c>
      <c r="C601" s="72" t="s">
        <v>1100</v>
      </c>
      <c r="D601" s="72" t="s">
        <v>1099</v>
      </c>
      <c r="E601" s="72">
        <v>935</v>
      </c>
      <c r="F601" s="105">
        <v>102</v>
      </c>
      <c r="G601" s="108">
        <f t="shared" si="9"/>
        <v>43374</v>
      </c>
    </row>
    <row r="602" spans="1:7" x14ac:dyDescent="0.35">
      <c r="A602" s="72" t="s">
        <v>225</v>
      </c>
      <c r="B602" s="72" t="s">
        <v>226</v>
      </c>
      <c r="C602" s="72" t="s">
        <v>1101</v>
      </c>
      <c r="D602" s="72" t="s">
        <v>1088</v>
      </c>
      <c r="E602" s="72">
        <v>139</v>
      </c>
      <c r="F602" s="105">
        <v>0</v>
      </c>
      <c r="G602" s="108">
        <f t="shared" si="9"/>
        <v>44378</v>
      </c>
    </row>
    <row r="603" spans="1:7" x14ac:dyDescent="0.35">
      <c r="A603" s="72" t="s">
        <v>225</v>
      </c>
      <c r="B603" s="72" t="s">
        <v>226</v>
      </c>
      <c r="C603" s="72" t="s">
        <v>1101</v>
      </c>
      <c r="D603" s="72" t="s">
        <v>1089</v>
      </c>
      <c r="E603" s="72">
        <v>138</v>
      </c>
      <c r="F603" s="105">
        <v>0</v>
      </c>
      <c r="G603" s="108">
        <f t="shared" si="9"/>
        <v>44287</v>
      </c>
    </row>
    <row r="604" spans="1:7" x14ac:dyDescent="0.35">
      <c r="A604" s="72" t="s">
        <v>225</v>
      </c>
      <c r="B604" s="72" t="s">
        <v>226</v>
      </c>
      <c r="C604" s="72" t="s">
        <v>1101</v>
      </c>
      <c r="D604" s="72" t="s">
        <v>1090</v>
      </c>
      <c r="E604" s="72">
        <v>139</v>
      </c>
      <c r="F604" s="105">
        <v>0</v>
      </c>
      <c r="G604" s="108">
        <f t="shared" si="9"/>
        <v>44197</v>
      </c>
    </row>
    <row r="605" spans="1:7" x14ac:dyDescent="0.35">
      <c r="A605" s="72" t="s">
        <v>225</v>
      </c>
      <c r="B605" s="72" t="s">
        <v>226</v>
      </c>
      <c r="C605" s="72" t="s">
        <v>1101</v>
      </c>
      <c r="D605" s="72" t="s">
        <v>1091</v>
      </c>
      <c r="E605" s="72">
        <v>139</v>
      </c>
      <c r="F605" s="105">
        <v>3</v>
      </c>
      <c r="G605" s="108">
        <f t="shared" si="9"/>
        <v>44105</v>
      </c>
    </row>
    <row r="606" spans="1:7" x14ac:dyDescent="0.35">
      <c r="A606" s="72" t="s">
        <v>225</v>
      </c>
      <c r="B606" s="72" t="s">
        <v>226</v>
      </c>
      <c r="C606" s="72" t="s">
        <v>1101</v>
      </c>
      <c r="D606" s="72" t="s">
        <v>1092</v>
      </c>
      <c r="E606" s="72">
        <v>143</v>
      </c>
      <c r="F606" s="105">
        <v>3</v>
      </c>
      <c r="G606" s="108">
        <f t="shared" si="9"/>
        <v>44013</v>
      </c>
    </row>
    <row r="607" spans="1:7" x14ac:dyDescent="0.35">
      <c r="A607" s="72" t="s">
        <v>225</v>
      </c>
      <c r="B607" s="72" t="s">
        <v>226</v>
      </c>
      <c r="C607" s="72" t="s">
        <v>1101</v>
      </c>
      <c r="D607" s="72" t="s">
        <v>1093</v>
      </c>
      <c r="E607" s="72">
        <v>147</v>
      </c>
      <c r="F607" s="105">
        <v>3</v>
      </c>
      <c r="G607" s="108">
        <f t="shared" si="9"/>
        <v>43922</v>
      </c>
    </row>
    <row r="608" spans="1:7" x14ac:dyDescent="0.35">
      <c r="A608" s="72" t="s">
        <v>225</v>
      </c>
      <c r="B608" s="72" t="s">
        <v>226</v>
      </c>
      <c r="C608" s="72" t="s">
        <v>1101</v>
      </c>
      <c r="D608" s="72" t="s">
        <v>1094</v>
      </c>
      <c r="E608" s="72">
        <v>144</v>
      </c>
      <c r="F608" s="105">
        <v>0</v>
      </c>
      <c r="G608" s="108">
        <f t="shared" si="9"/>
        <v>43831</v>
      </c>
    </row>
    <row r="609" spans="1:7" x14ac:dyDescent="0.35">
      <c r="A609" s="72" t="s">
        <v>225</v>
      </c>
      <c r="B609" s="72" t="s">
        <v>226</v>
      </c>
      <c r="C609" s="72" t="s">
        <v>1101</v>
      </c>
      <c r="D609" s="72" t="s">
        <v>1095</v>
      </c>
      <c r="E609" s="72">
        <v>143</v>
      </c>
      <c r="F609" s="105">
        <v>0</v>
      </c>
      <c r="G609" s="108">
        <f t="shared" si="9"/>
        <v>43739</v>
      </c>
    </row>
    <row r="610" spans="1:7" x14ac:dyDescent="0.35">
      <c r="A610" s="72" t="s">
        <v>225</v>
      </c>
      <c r="B610" s="72" t="s">
        <v>226</v>
      </c>
      <c r="C610" s="72" t="s">
        <v>1101</v>
      </c>
      <c r="D610" s="72" t="s">
        <v>1096</v>
      </c>
      <c r="E610" s="72">
        <v>142</v>
      </c>
      <c r="F610" s="105">
        <v>1</v>
      </c>
      <c r="G610" s="108">
        <f t="shared" si="9"/>
        <v>43647</v>
      </c>
    </row>
    <row r="611" spans="1:7" x14ac:dyDescent="0.35">
      <c r="A611" s="72" t="s">
        <v>225</v>
      </c>
      <c r="B611" s="72" t="s">
        <v>226</v>
      </c>
      <c r="C611" s="72" t="s">
        <v>1101</v>
      </c>
      <c r="D611" s="72" t="s">
        <v>1097</v>
      </c>
      <c r="E611" s="72">
        <v>143</v>
      </c>
      <c r="F611" s="105">
        <v>6</v>
      </c>
      <c r="G611" s="108">
        <f t="shared" si="9"/>
        <v>43556</v>
      </c>
    </row>
    <row r="612" spans="1:7" x14ac:dyDescent="0.35">
      <c r="A612" s="72" t="s">
        <v>225</v>
      </c>
      <c r="B612" s="72" t="s">
        <v>226</v>
      </c>
      <c r="C612" s="72" t="s">
        <v>1101</v>
      </c>
      <c r="D612" s="72" t="s">
        <v>1098</v>
      </c>
      <c r="E612" s="72">
        <v>136</v>
      </c>
      <c r="F612" s="105">
        <v>7</v>
      </c>
      <c r="G612" s="108">
        <f t="shared" si="9"/>
        <v>43466</v>
      </c>
    </row>
    <row r="613" spans="1:7" x14ac:dyDescent="0.35">
      <c r="A613" s="72" t="s">
        <v>225</v>
      </c>
      <c r="B613" s="72" t="s">
        <v>226</v>
      </c>
      <c r="C613" s="72" t="s">
        <v>1101</v>
      </c>
      <c r="D613" s="72" t="s">
        <v>1099</v>
      </c>
      <c r="E613" s="72">
        <v>141</v>
      </c>
      <c r="F613" s="105">
        <v>8</v>
      </c>
      <c r="G613" s="108">
        <f t="shared" si="9"/>
        <v>43374</v>
      </c>
    </row>
    <row r="614" spans="1:7" x14ac:dyDescent="0.35">
      <c r="A614" s="72" t="s">
        <v>225</v>
      </c>
      <c r="B614" s="72" t="s">
        <v>226</v>
      </c>
      <c r="C614" s="72" t="s">
        <v>1102</v>
      </c>
      <c r="D614" s="72" t="s">
        <v>1088</v>
      </c>
      <c r="E614" s="72">
        <v>1345</v>
      </c>
      <c r="F614" s="105">
        <v>17</v>
      </c>
      <c r="G614" s="108">
        <f t="shared" si="9"/>
        <v>44378</v>
      </c>
    </row>
    <row r="615" spans="1:7" x14ac:dyDescent="0.35">
      <c r="A615" s="72" t="s">
        <v>225</v>
      </c>
      <c r="B615" s="72" t="s">
        <v>226</v>
      </c>
      <c r="C615" s="72" t="s">
        <v>1102</v>
      </c>
      <c r="D615" s="72" t="s">
        <v>1089</v>
      </c>
      <c r="E615" s="72">
        <v>1355</v>
      </c>
      <c r="F615" s="105">
        <v>16</v>
      </c>
      <c r="G615" s="108">
        <f t="shared" si="9"/>
        <v>44287</v>
      </c>
    </row>
    <row r="616" spans="1:7" x14ac:dyDescent="0.35">
      <c r="A616" s="72" t="s">
        <v>225</v>
      </c>
      <c r="B616" s="72" t="s">
        <v>226</v>
      </c>
      <c r="C616" s="72" t="s">
        <v>1102</v>
      </c>
      <c r="D616" s="72" t="s">
        <v>1090</v>
      </c>
      <c r="E616" s="72">
        <v>1355</v>
      </c>
      <c r="F616" s="105">
        <v>14</v>
      </c>
      <c r="G616" s="108">
        <f t="shared" si="9"/>
        <v>44197</v>
      </c>
    </row>
    <row r="617" spans="1:7" x14ac:dyDescent="0.35">
      <c r="A617" s="72" t="s">
        <v>225</v>
      </c>
      <c r="B617" s="72" t="s">
        <v>226</v>
      </c>
      <c r="C617" s="72" t="s">
        <v>1102</v>
      </c>
      <c r="D617" s="72" t="s">
        <v>1091</v>
      </c>
      <c r="E617" s="72">
        <v>1353</v>
      </c>
      <c r="F617" s="105">
        <v>51</v>
      </c>
      <c r="G617" s="108">
        <f t="shared" si="9"/>
        <v>44105</v>
      </c>
    </row>
    <row r="618" spans="1:7" x14ac:dyDescent="0.35">
      <c r="A618" s="72" t="s">
        <v>225</v>
      </c>
      <c r="B618" s="72" t="s">
        <v>226</v>
      </c>
      <c r="C618" s="72" t="s">
        <v>1102</v>
      </c>
      <c r="D618" s="72" t="s">
        <v>1092</v>
      </c>
      <c r="E618" s="72">
        <v>1359</v>
      </c>
      <c r="F618" s="105">
        <v>51</v>
      </c>
      <c r="G618" s="108">
        <f t="shared" si="9"/>
        <v>44013</v>
      </c>
    </row>
    <row r="619" spans="1:7" x14ac:dyDescent="0.35">
      <c r="A619" s="72" t="s">
        <v>225</v>
      </c>
      <c r="B619" s="72" t="s">
        <v>226</v>
      </c>
      <c r="C619" s="72" t="s">
        <v>1102</v>
      </c>
      <c r="D619" s="72" t="s">
        <v>1093</v>
      </c>
      <c r="E619" s="72">
        <v>1334</v>
      </c>
      <c r="F619" s="105">
        <v>47</v>
      </c>
      <c r="G619" s="108">
        <f t="shared" si="9"/>
        <v>43922</v>
      </c>
    </row>
    <row r="620" spans="1:7" x14ac:dyDescent="0.35">
      <c r="A620" s="72" t="s">
        <v>225</v>
      </c>
      <c r="B620" s="72" t="s">
        <v>226</v>
      </c>
      <c r="C620" s="72" t="s">
        <v>1102</v>
      </c>
      <c r="D620" s="72" t="s">
        <v>1094</v>
      </c>
      <c r="E620" s="72">
        <v>1335</v>
      </c>
      <c r="F620" s="105">
        <v>39</v>
      </c>
      <c r="G620" s="108">
        <f t="shared" si="9"/>
        <v>43831</v>
      </c>
    </row>
    <row r="621" spans="1:7" x14ac:dyDescent="0.35">
      <c r="A621" s="72" t="s">
        <v>225</v>
      </c>
      <c r="B621" s="72" t="s">
        <v>226</v>
      </c>
      <c r="C621" s="72" t="s">
        <v>1102</v>
      </c>
      <c r="D621" s="72" t="s">
        <v>1095</v>
      </c>
      <c r="E621" s="72">
        <v>1337</v>
      </c>
      <c r="F621" s="105">
        <v>40</v>
      </c>
      <c r="G621" s="108">
        <f t="shared" si="9"/>
        <v>43739</v>
      </c>
    </row>
    <row r="622" spans="1:7" x14ac:dyDescent="0.35">
      <c r="A622" s="72" t="s">
        <v>225</v>
      </c>
      <c r="B622" s="72" t="s">
        <v>226</v>
      </c>
      <c r="C622" s="72" t="s">
        <v>1102</v>
      </c>
      <c r="D622" s="72" t="s">
        <v>1096</v>
      </c>
      <c r="E622" s="72">
        <v>1360</v>
      </c>
      <c r="F622" s="105">
        <v>35</v>
      </c>
      <c r="G622" s="108">
        <f t="shared" si="9"/>
        <v>43647</v>
      </c>
    </row>
    <row r="623" spans="1:7" x14ac:dyDescent="0.35">
      <c r="A623" s="72" t="s">
        <v>225</v>
      </c>
      <c r="B623" s="72" t="s">
        <v>226</v>
      </c>
      <c r="C623" s="72" t="s">
        <v>1102</v>
      </c>
      <c r="D623" s="72" t="s">
        <v>1097</v>
      </c>
      <c r="E623" s="72">
        <v>1362</v>
      </c>
      <c r="F623" s="105">
        <v>67</v>
      </c>
      <c r="G623" s="108">
        <f t="shared" si="9"/>
        <v>43556</v>
      </c>
    </row>
    <row r="624" spans="1:7" x14ac:dyDescent="0.35">
      <c r="A624" s="72" t="s">
        <v>225</v>
      </c>
      <c r="B624" s="72" t="s">
        <v>226</v>
      </c>
      <c r="C624" s="72" t="s">
        <v>1102</v>
      </c>
      <c r="D624" s="72" t="s">
        <v>1098</v>
      </c>
      <c r="E624" s="72">
        <v>1367</v>
      </c>
      <c r="F624" s="105">
        <v>119</v>
      </c>
      <c r="G624" s="108">
        <f t="shared" si="9"/>
        <v>43466</v>
      </c>
    </row>
    <row r="625" spans="1:7" x14ac:dyDescent="0.35">
      <c r="A625" s="72" t="s">
        <v>225</v>
      </c>
      <c r="B625" s="72" t="s">
        <v>226</v>
      </c>
      <c r="C625" s="72" t="s">
        <v>1102</v>
      </c>
      <c r="D625" s="72" t="s">
        <v>1099</v>
      </c>
      <c r="E625" s="72">
        <v>1504</v>
      </c>
      <c r="F625" s="105">
        <v>185</v>
      </c>
      <c r="G625" s="108">
        <f t="shared" si="9"/>
        <v>43374</v>
      </c>
    </row>
    <row r="626" spans="1:7" x14ac:dyDescent="0.35">
      <c r="A626" s="72" t="s">
        <v>227</v>
      </c>
      <c r="B626" s="72" t="s">
        <v>228</v>
      </c>
      <c r="C626" s="72" t="s">
        <v>1087</v>
      </c>
      <c r="D626" s="72" t="s">
        <v>1088</v>
      </c>
      <c r="E626" s="72">
        <v>1068</v>
      </c>
      <c r="F626" s="105">
        <v>98</v>
      </c>
      <c r="G626" s="108">
        <f t="shared" si="9"/>
        <v>44378</v>
      </c>
    </row>
    <row r="627" spans="1:7" x14ac:dyDescent="0.35">
      <c r="A627" s="72" t="s">
        <v>227</v>
      </c>
      <c r="B627" s="72" t="s">
        <v>228</v>
      </c>
      <c r="C627" s="72" t="s">
        <v>1087</v>
      </c>
      <c r="D627" s="72" t="s">
        <v>1089</v>
      </c>
      <c r="E627" s="72">
        <v>1070</v>
      </c>
      <c r="F627" s="105">
        <v>98</v>
      </c>
      <c r="G627" s="108">
        <f t="shared" si="9"/>
        <v>44287</v>
      </c>
    </row>
    <row r="628" spans="1:7" x14ac:dyDescent="0.35">
      <c r="A628" s="72" t="s">
        <v>227</v>
      </c>
      <c r="B628" s="72" t="s">
        <v>228</v>
      </c>
      <c r="C628" s="72" t="s">
        <v>1087</v>
      </c>
      <c r="D628" s="72" t="s">
        <v>1090</v>
      </c>
      <c r="E628" s="72">
        <v>1069</v>
      </c>
      <c r="F628" s="105">
        <v>99</v>
      </c>
      <c r="G628" s="108">
        <f t="shared" si="9"/>
        <v>44197</v>
      </c>
    </row>
    <row r="629" spans="1:7" x14ac:dyDescent="0.35">
      <c r="A629" s="72" t="s">
        <v>227</v>
      </c>
      <c r="B629" s="72" t="s">
        <v>228</v>
      </c>
      <c r="C629" s="72" t="s">
        <v>1087</v>
      </c>
      <c r="D629" s="72" t="s">
        <v>1091</v>
      </c>
      <c r="E629" s="72">
        <v>1065</v>
      </c>
      <c r="F629" s="105">
        <v>100</v>
      </c>
      <c r="G629" s="108">
        <f t="shared" si="9"/>
        <v>44105</v>
      </c>
    </row>
    <row r="630" spans="1:7" x14ac:dyDescent="0.35">
      <c r="A630" s="72" t="s">
        <v>227</v>
      </c>
      <c r="B630" s="72" t="s">
        <v>228</v>
      </c>
      <c r="C630" s="72" t="s">
        <v>1087</v>
      </c>
      <c r="D630" s="72" t="s">
        <v>1092</v>
      </c>
      <c r="E630" s="72">
        <v>1067</v>
      </c>
      <c r="F630" s="105">
        <v>100</v>
      </c>
      <c r="G630" s="108">
        <f t="shared" si="9"/>
        <v>44013</v>
      </c>
    </row>
    <row r="631" spans="1:7" x14ac:dyDescent="0.35">
      <c r="A631" s="72" t="s">
        <v>227</v>
      </c>
      <c r="B631" s="72" t="s">
        <v>228</v>
      </c>
      <c r="C631" s="72" t="s">
        <v>1087</v>
      </c>
      <c r="D631" s="72" t="s">
        <v>1093</v>
      </c>
      <c r="E631" s="72">
        <v>1057</v>
      </c>
      <c r="F631" s="105">
        <v>99</v>
      </c>
      <c r="G631" s="108">
        <f t="shared" si="9"/>
        <v>43922</v>
      </c>
    </row>
    <row r="632" spans="1:7" x14ac:dyDescent="0.35">
      <c r="A632" s="72" t="s">
        <v>227</v>
      </c>
      <c r="B632" s="72" t="s">
        <v>228</v>
      </c>
      <c r="C632" s="72" t="s">
        <v>1087</v>
      </c>
      <c r="D632" s="72" t="s">
        <v>1094</v>
      </c>
      <c r="E632" s="72">
        <v>1059</v>
      </c>
      <c r="F632" s="105">
        <v>105</v>
      </c>
      <c r="G632" s="108">
        <f t="shared" si="9"/>
        <v>43831</v>
      </c>
    </row>
    <row r="633" spans="1:7" x14ac:dyDescent="0.35">
      <c r="A633" s="72" t="s">
        <v>227</v>
      </c>
      <c r="B633" s="72" t="s">
        <v>228</v>
      </c>
      <c r="C633" s="72" t="s">
        <v>1087</v>
      </c>
      <c r="D633" s="72" t="s">
        <v>1095</v>
      </c>
      <c r="E633" s="72">
        <v>1072</v>
      </c>
      <c r="F633" s="105">
        <v>105</v>
      </c>
      <c r="G633" s="108">
        <f t="shared" si="9"/>
        <v>43739</v>
      </c>
    </row>
    <row r="634" spans="1:7" x14ac:dyDescent="0.35">
      <c r="A634" s="72" t="s">
        <v>227</v>
      </c>
      <c r="B634" s="72" t="s">
        <v>228</v>
      </c>
      <c r="C634" s="72" t="s">
        <v>1087</v>
      </c>
      <c r="D634" s="72" t="s">
        <v>1096</v>
      </c>
      <c r="E634" s="72">
        <v>1073</v>
      </c>
      <c r="F634" s="105">
        <v>106</v>
      </c>
      <c r="G634" s="108">
        <f t="shared" si="9"/>
        <v>43647</v>
      </c>
    </row>
    <row r="635" spans="1:7" x14ac:dyDescent="0.35">
      <c r="A635" s="72" t="s">
        <v>227</v>
      </c>
      <c r="B635" s="72" t="s">
        <v>228</v>
      </c>
      <c r="C635" s="72" t="s">
        <v>1087</v>
      </c>
      <c r="D635" s="72" t="s">
        <v>1097</v>
      </c>
      <c r="E635" s="72">
        <v>1071</v>
      </c>
      <c r="F635" s="105">
        <v>84</v>
      </c>
      <c r="G635" s="108">
        <f t="shared" si="9"/>
        <v>43556</v>
      </c>
    </row>
    <row r="636" spans="1:7" x14ac:dyDescent="0.35">
      <c r="A636" s="72" t="s">
        <v>227</v>
      </c>
      <c r="B636" s="72" t="s">
        <v>228</v>
      </c>
      <c r="C636" s="72" t="s">
        <v>1087</v>
      </c>
      <c r="D636" s="72" t="s">
        <v>1098</v>
      </c>
      <c r="E636" s="72">
        <v>1061</v>
      </c>
      <c r="F636" s="105">
        <v>85</v>
      </c>
      <c r="G636" s="108">
        <f t="shared" si="9"/>
        <v>43466</v>
      </c>
    </row>
    <row r="637" spans="1:7" x14ac:dyDescent="0.35">
      <c r="A637" s="72" t="s">
        <v>227</v>
      </c>
      <c r="B637" s="72" t="s">
        <v>228</v>
      </c>
      <c r="C637" s="72" t="s">
        <v>1087</v>
      </c>
      <c r="D637" s="72" t="s">
        <v>1099</v>
      </c>
      <c r="E637" s="72">
        <v>1093</v>
      </c>
      <c r="F637" s="105">
        <v>90</v>
      </c>
      <c r="G637" s="108">
        <f t="shared" si="9"/>
        <v>43374</v>
      </c>
    </row>
    <row r="638" spans="1:7" x14ac:dyDescent="0.35">
      <c r="A638" s="72" t="s">
        <v>227</v>
      </c>
      <c r="B638" s="72" t="s">
        <v>228</v>
      </c>
      <c r="C638" s="72" t="s">
        <v>1100</v>
      </c>
      <c r="D638" s="72" t="s">
        <v>1088</v>
      </c>
      <c r="E638" s="72">
        <v>1437</v>
      </c>
      <c r="F638" s="105">
        <v>294</v>
      </c>
      <c r="G638" s="108">
        <f t="shared" si="9"/>
        <v>44378</v>
      </c>
    </row>
    <row r="639" spans="1:7" x14ac:dyDescent="0.35">
      <c r="A639" s="72" t="s">
        <v>227</v>
      </c>
      <c r="B639" s="72" t="s">
        <v>228</v>
      </c>
      <c r="C639" s="72" t="s">
        <v>1100</v>
      </c>
      <c r="D639" s="72" t="s">
        <v>1089</v>
      </c>
      <c r="E639" s="72">
        <v>1443</v>
      </c>
      <c r="F639" s="105">
        <v>297</v>
      </c>
      <c r="G639" s="108">
        <f t="shared" si="9"/>
        <v>44287</v>
      </c>
    </row>
    <row r="640" spans="1:7" x14ac:dyDescent="0.35">
      <c r="A640" s="72" t="s">
        <v>227</v>
      </c>
      <c r="B640" s="72" t="s">
        <v>228</v>
      </c>
      <c r="C640" s="72" t="s">
        <v>1100</v>
      </c>
      <c r="D640" s="72" t="s">
        <v>1090</v>
      </c>
      <c r="E640" s="72">
        <v>1448</v>
      </c>
      <c r="F640" s="105">
        <v>280</v>
      </c>
      <c r="G640" s="108">
        <f t="shared" si="9"/>
        <v>44197</v>
      </c>
    </row>
    <row r="641" spans="1:7" x14ac:dyDescent="0.35">
      <c r="A641" s="72" t="s">
        <v>227</v>
      </c>
      <c r="B641" s="72" t="s">
        <v>228</v>
      </c>
      <c r="C641" s="72" t="s">
        <v>1100</v>
      </c>
      <c r="D641" s="72" t="s">
        <v>1091</v>
      </c>
      <c r="E641" s="72">
        <v>1403</v>
      </c>
      <c r="F641" s="105">
        <v>292</v>
      </c>
      <c r="G641" s="108">
        <f t="shared" si="9"/>
        <v>44105</v>
      </c>
    </row>
    <row r="642" spans="1:7" x14ac:dyDescent="0.35">
      <c r="A642" s="72" t="s">
        <v>227</v>
      </c>
      <c r="B642" s="72" t="s">
        <v>228</v>
      </c>
      <c r="C642" s="72" t="s">
        <v>1100</v>
      </c>
      <c r="D642" s="72" t="s">
        <v>1092</v>
      </c>
      <c r="E642" s="72">
        <v>1429</v>
      </c>
      <c r="F642" s="105">
        <v>306</v>
      </c>
      <c r="G642" s="108">
        <f t="shared" si="9"/>
        <v>44013</v>
      </c>
    </row>
    <row r="643" spans="1:7" x14ac:dyDescent="0.35">
      <c r="A643" s="72" t="s">
        <v>227</v>
      </c>
      <c r="B643" s="72" t="s">
        <v>228</v>
      </c>
      <c r="C643" s="72" t="s">
        <v>1100</v>
      </c>
      <c r="D643" s="72" t="s">
        <v>1093</v>
      </c>
      <c r="E643" s="72">
        <v>1425</v>
      </c>
      <c r="F643" s="105">
        <v>307</v>
      </c>
      <c r="G643" s="108">
        <f t="shared" si="9"/>
        <v>43922</v>
      </c>
    </row>
    <row r="644" spans="1:7" x14ac:dyDescent="0.35">
      <c r="A644" s="72" t="s">
        <v>227</v>
      </c>
      <c r="B644" s="72" t="s">
        <v>228</v>
      </c>
      <c r="C644" s="72" t="s">
        <v>1100</v>
      </c>
      <c r="D644" s="72" t="s">
        <v>1094</v>
      </c>
      <c r="E644" s="72">
        <v>1420</v>
      </c>
      <c r="F644" s="105">
        <v>321</v>
      </c>
      <c r="G644" s="108">
        <f t="shared" ref="G644:G707" si="10">DATE(LEFT(D644,4),RIGHT(LEFT(D644,7),2),1)</f>
        <v>43831</v>
      </c>
    </row>
    <row r="645" spans="1:7" x14ac:dyDescent="0.35">
      <c r="A645" s="72" t="s">
        <v>227</v>
      </c>
      <c r="B645" s="72" t="s">
        <v>228</v>
      </c>
      <c r="C645" s="72" t="s">
        <v>1100</v>
      </c>
      <c r="D645" s="72" t="s">
        <v>1095</v>
      </c>
      <c r="E645" s="72">
        <v>1390</v>
      </c>
      <c r="F645" s="105">
        <v>275</v>
      </c>
      <c r="G645" s="108">
        <f t="shared" si="10"/>
        <v>43739</v>
      </c>
    </row>
    <row r="646" spans="1:7" x14ac:dyDescent="0.35">
      <c r="A646" s="72" t="s">
        <v>227</v>
      </c>
      <c r="B646" s="72" t="s">
        <v>228</v>
      </c>
      <c r="C646" s="72" t="s">
        <v>1100</v>
      </c>
      <c r="D646" s="72" t="s">
        <v>1096</v>
      </c>
      <c r="E646" s="72">
        <v>1399</v>
      </c>
      <c r="F646" s="105">
        <v>283</v>
      </c>
      <c r="G646" s="108">
        <f t="shared" si="10"/>
        <v>43647</v>
      </c>
    </row>
    <row r="647" spans="1:7" x14ac:dyDescent="0.35">
      <c r="A647" s="72" t="s">
        <v>227</v>
      </c>
      <c r="B647" s="72" t="s">
        <v>228</v>
      </c>
      <c r="C647" s="72" t="s">
        <v>1100</v>
      </c>
      <c r="D647" s="72" t="s">
        <v>1097</v>
      </c>
      <c r="E647" s="72">
        <v>1397</v>
      </c>
      <c r="F647" s="105">
        <v>273</v>
      </c>
      <c r="G647" s="108">
        <f t="shared" si="10"/>
        <v>43556</v>
      </c>
    </row>
    <row r="648" spans="1:7" x14ac:dyDescent="0.35">
      <c r="A648" s="72" t="s">
        <v>227</v>
      </c>
      <c r="B648" s="72" t="s">
        <v>228</v>
      </c>
      <c r="C648" s="72" t="s">
        <v>1100</v>
      </c>
      <c r="D648" s="72" t="s">
        <v>1098</v>
      </c>
      <c r="E648" s="72">
        <v>1400</v>
      </c>
      <c r="F648" s="105">
        <v>280</v>
      </c>
      <c r="G648" s="108">
        <f t="shared" si="10"/>
        <v>43466</v>
      </c>
    </row>
    <row r="649" spans="1:7" x14ac:dyDescent="0.35">
      <c r="A649" s="72" t="s">
        <v>227</v>
      </c>
      <c r="B649" s="72" t="s">
        <v>228</v>
      </c>
      <c r="C649" s="72" t="s">
        <v>1100</v>
      </c>
      <c r="D649" s="72" t="s">
        <v>1099</v>
      </c>
      <c r="E649" s="72">
        <v>1486</v>
      </c>
      <c r="F649" s="105">
        <v>310</v>
      </c>
      <c r="G649" s="108">
        <f t="shared" si="10"/>
        <v>43374</v>
      </c>
    </row>
    <row r="650" spans="1:7" x14ac:dyDescent="0.35">
      <c r="A650" s="72" t="s">
        <v>227</v>
      </c>
      <c r="B650" s="72" t="s">
        <v>228</v>
      </c>
      <c r="C650" s="72" t="s">
        <v>1101</v>
      </c>
      <c r="D650" s="72" t="s">
        <v>1088</v>
      </c>
      <c r="E650" s="72">
        <v>184</v>
      </c>
      <c r="F650" s="105">
        <v>4</v>
      </c>
      <c r="G650" s="108">
        <f t="shared" si="10"/>
        <v>44378</v>
      </c>
    </row>
    <row r="651" spans="1:7" x14ac:dyDescent="0.35">
      <c r="A651" s="72" t="s">
        <v>227</v>
      </c>
      <c r="B651" s="72" t="s">
        <v>228</v>
      </c>
      <c r="C651" s="72" t="s">
        <v>1101</v>
      </c>
      <c r="D651" s="72" t="s">
        <v>1089</v>
      </c>
      <c r="E651" s="72">
        <v>186</v>
      </c>
      <c r="F651" s="105">
        <v>4</v>
      </c>
      <c r="G651" s="108">
        <f t="shared" si="10"/>
        <v>44287</v>
      </c>
    </row>
    <row r="652" spans="1:7" x14ac:dyDescent="0.35">
      <c r="A652" s="72" t="s">
        <v>227</v>
      </c>
      <c r="B652" s="72" t="s">
        <v>228</v>
      </c>
      <c r="C652" s="72" t="s">
        <v>1101</v>
      </c>
      <c r="D652" s="72" t="s">
        <v>1090</v>
      </c>
      <c r="E652" s="72">
        <v>188</v>
      </c>
      <c r="F652" s="105">
        <v>5</v>
      </c>
      <c r="G652" s="108">
        <f t="shared" si="10"/>
        <v>44197</v>
      </c>
    </row>
    <row r="653" spans="1:7" x14ac:dyDescent="0.35">
      <c r="A653" s="72" t="s">
        <v>227</v>
      </c>
      <c r="B653" s="72" t="s">
        <v>228</v>
      </c>
      <c r="C653" s="72" t="s">
        <v>1101</v>
      </c>
      <c r="D653" s="72" t="s">
        <v>1091</v>
      </c>
      <c r="E653" s="72">
        <v>190</v>
      </c>
      <c r="F653" s="105">
        <v>6</v>
      </c>
      <c r="G653" s="108">
        <f t="shared" si="10"/>
        <v>44105</v>
      </c>
    </row>
    <row r="654" spans="1:7" x14ac:dyDescent="0.35">
      <c r="A654" s="72" t="s">
        <v>227</v>
      </c>
      <c r="B654" s="72" t="s">
        <v>228</v>
      </c>
      <c r="C654" s="72" t="s">
        <v>1101</v>
      </c>
      <c r="D654" s="72" t="s">
        <v>1092</v>
      </c>
      <c r="E654" s="72">
        <v>192</v>
      </c>
      <c r="F654" s="105">
        <v>7</v>
      </c>
      <c r="G654" s="108">
        <f t="shared" si="10"/>
        <v>44013</v>
      </c>
    </row>
    <row r="655" spans="1:7" x14ac:dyDescent="0.35">
      <c r="A655" s="72" t="s">
        <v>227</v>
      </c>
      <c r="B655" s="72" t="s">
        <v>228</v>
      </c>
      <c r="C655" s="72" t="s">
        <v>1101</v>
      </c>
      <c r="D655" s="72" t="s">
        <v>1093</v>
      </c>
      <c r="E655" s="72">
        <v>189</v>
      </c>
      <c r="F655" s="105">
        <v>7</v>
      </c>
      <c r="G655" s="108">
        <f t="shared" si="10"/>
        <v>43922</v>
      </c>
    </row>
    <row r="656" spans="1:7" x14ac:dyDescent="0.35">
      <c r="A656" s="72" t="s">
        <v>227</v>
      </c>
      <c r="B656" s="72" t="s">
        <v>228</v>
      </c>
      <c r="C656" s="72" t="s">
        <v>1101</v>
      </c>
      <c r="D656" s="72" t="s">
        <v>1094</v>
      </c>
      <c r="E656" s="72">
        <v>162</v>
      </c>
      <c r="F656" s="105">
        <v>8</v>
      </c>
      <c r="G656" s="108">
        <f t="shared" si="10"/>
        <v>43831</v>
      </c>
    </row>
    <row r="657" spans="1:7" x14ac:dyDescent="0.35">
      <c r="A657" s="72" t="s">
        <v>227</v>
      </c>
      <c r="B657" s="72" t="s">
        <v>228</v>
      </c>
      <c r="C657" s="72" t="s">
        <v>1101</v>
      </c>
      <c r="D657" s="72" t="s">
        <v>1095</v>
      </c>
      <c r="E657" s="72">
        <v>159</v>
      </c>
      <c r="F657" s="105">
        <v>5</v>
      </c>
      <c r="G657" s="108">
        <f t="shared" si="10"/>
        <v>43739</v>
      </c>
    </row>
    <row r="658" spans="1:7" x14ac:dyDescent="0.35">
      <c r="A658" s="72" t="s">
        <v>227</v>
      </c>
      <c r="B658" s="72" t="s">
        <v>228</v>
      </c>
      <c r="C658" s="72" t="s">
        <v>1101</v>
      </c>
      <c r="D658" s="72" t="s">
        <v>1096</v>
      </c>
      <c r="E658" s="72">
        <v>159</v>
      </c>
      <c r="F658" s="105">
        <v>5</v>
      </c>
      <c r="G658" s="108">
        <f t="shared" si="10"/>
        <v>43647</v>
      </c>
    </row>
    <row r="659" spans="1:7" x14ac:dyDescent="0.35">
      <c r="A659" s="72" t="s">
        <v>227</v>
      </c>
      <c r="B659" s="72" t="s">
        <v>228</v>
      </c>
      <c r="C659" s="72" t="s">
        <v>1101</v>
      </c>
      <c r="D659" s="72" t="s">
        <v>1097</v>
      </c>
      <c r="E659" s="72">
        <v>157</v>
      </c>
      <c r="F659" s="105">
        <v>2</v>
      </c>
      <c r="G659" s="108">
        <f t="shared" si="10"/>
        <v>43556</v>
      </c>
    </row>
    <row r="660" spans="1:7" x14ac:dyDescent="0.35">
      <c r="A660" s="72" t="s">
        <v>227</v>
      </c>
      <c r="B660" s="72" t="s">
        <v>228</v>
      </c>
      <c r="C660" s="72" t="s">
        <v>1101</v>
      </c>
      <c r="D660" s="72" t="s">
        <v>1098</v>
      </c>
      <c r="E660" s="72">
        <v>154</v>
      </c>
      <c r="F660" s="105">
        <v>2</v>
      </c>
      <c r="G660" s="108">
        <f t="shared" si="10"/>
        <v>43466</v>
      </c>
    </row>
    <row r="661" spans="1:7" x14ac:dyDescent="0.35">
      <c r="A661" s="72" t="s">
        <v>227</v>
      </c>
      <c r="B661" s="72" t="s">
        <v>228</v>
      </c>
      <c r="C661" s="72" t="s">
        <v>1101</v>
      </c>
      <c r="D661" s="72" t="s">
        <v>1099</v>
      </c>
      <c r="E661" s="72">
        <v>158</v>
      </c>
      <c r="F661" s="105">
        <v>2</v>
      </c>
      <c r="G661" s="108">
        <f t="shared" si="10"/>
        <v>43374</v>
      </c>
    </row>
    <row r="662" spans="1:7" x14ac:dyDescent="0.35">
      <c r="A662" s="72" t="s">
        <v>227</v>
      </c>
      <c r="B662" s="72" t="s">
        <v>228</v>
      </c>
      <c r="C662" s="72" t="s">
        <v>1102</v>
      </c>
      <c r="D662" s="72" t="s">
        <v>1088</v>
      </c>
      <c r="E662" s="72">
        <v>1058</v>
      </c>
      <c r="F662" s="105">
        <v>105</v>
      </c>
      <c r="G662" s="108">
        <f t="shared" si="10"/>
        <v>44378</v>
      </c>
    </row>
    <row r="663" spans="1:7" x14ac:dyDescent="0.35">
      <c r="A663" s="72" t="s">
        <v>227</v>
      </c>
      <c r="B663" s="72" t="s">
        <v>228</v>
      </c>
      <c r="C663" s="72" t="s">
        <v>1102</v>
      </c>
      <c r="D663" s="72" t="s">
        <v>1089</v>
      </c>
      <c r="E663" s="72">
        <v>1055</v>
      </c>
      <c r="F663" s="105">
        <v>106</v>
      </c>
      <c r="G663" s="108">
        <f t="shared" si="10"/>
        <v>44287</v>
      </c>
    </row>
    <row r="664" spans="1:7" x14ac:dyDescent="0.35">
      <c r="A664" s="72" t="s">
        <v>227</v>
      </c>
      <c r="B664" s="72" t="s">
        <v>228</v>
      </c>
      <c r="C664" s="72" t="s">
        <v>1102</v>
      </c>
      <c r="D664" s="72" t="s">
        <v>1090</v>
      </c>
      <c r="E664" s="72">
        <v>1057</v>
      </c>
      <c r="F664" s="105">
        <v>92</v>
      </c>
      <c r="G664" s="108">
        <f t="shared" si="10"/>
        <v>44197</v>
      </c>
    </row>
    <row r="665" spans="1:7" x14ac:dyDescent="0.35">
      <c r="A665" s="72" t="s">
        <v>227</v>
      </c>
      <c r="B665" s="72" t="s">
        <v>228</v>
      </c>
      <c r="C665" s="72" t="s">
        <v>1102</v>
      </c>
      <c r="D665" s="72" t="s">
        <v>1091</v>
      </c>
      <c r="E665" s="72">
        <v>1056</v>
      </c>
      <c r="F665" s="105">
        <v>103</v>
      </c>
      <c r="G665" s="108">
        <f t="shared" si="10"/>
        <v>44105</v>
      </c>
    </row>
    <row r="666" spans="1:7" x14ac:dyDescent="0.35">
      <c r="A666" s="72" t="s">
        <v>227</v>
      </c>
      <c r="B666" s="72" t="s">
        <v>228</v>
      </c>
      <c r="C666" s="72" t="s">
        <v>1102</v>
      </c>
      <c r="D666" s="72" t="s">
        <v>1092</v>
      </c>
      <c r="E666" s="72">
        <v>1051</v>
      </c>
      <c r="F666" s="105">
        <v>101</v>
      </c>
      <c r="G666" s="108">
        <f t="shared" si="10"/>
        <v>44013</v>
      </c>
    </row>
    <row r="667" spans="1:7" x14ac:dyDescent="0.35">
      <c r="A667" s="72" t="s">
        <v>227</v>
      </c>
      <c r="B667" s="72" t="s">
        <v>228</v>
      </c>
      <c r="C667" s="72" t="s">
        <v>1102</v>
      </c>
      <c r="D667" s="72" t="s">
        <v>1093</v>
      </c>
      <c r="E667" s="72">
        <v>1054</v>
      </c>
      <c r="F667" s="105">
        <v>104</v>
      </c>
      <c r="G667" s="108">
        <f t="shared" si="10"/>
        <v>43922</v>
      </c>
    </row>
    <row r="668" spans="1:7" x14ac:dyDescent="0.35">
      <c r="A668" s="72" t="s">
        <v>227</v>
      </c>
      <c r="B668" s="72" t="s">
        <v>228</v>
      </c>
      <c r="C668" s="72" t="s">
        <v>1102</v>
      </c>
      <c r="D668" s="72" t="s">
        <v>1094</v>
      </c>
      <c r="E668" s="72">
        <v>1055</v>
      </c>
      <c r="F668" s="105">
        <v>109</v>
      </c>
      <c r="G668" s="108">
        <f t="shared" si="10"/>
        <v>43831</v>
      </c>
    </row>
    <row r="669" spans="1:7" x14ac:dyDescent="0.35">
      <c r="A669" s="72" t="s">
        <v>227</v>
      </c>
      <c r="B669" s="72" t="s">
        <v>228</v>
      </c>
      <c r="C669" s="72" t="s">
        <v>1102</v>
      </c>
      <c r="D669" s="72" t="s">
        <v>1095</v>
      </c>
      <c r="E669" s="72">
        <v>1054</v>
      </c>
      <c r="F669" s="105">
        <v>105</v>
      </c>
      <c r="G669" s="108">
        <f t="shared" si="10"/>
        <v>43739</v>
      </c>
    </row>
    <row r="670" spans="1:7" x14ac:dyDescent="0.35">
      <c r="A670" s="72" t="s">
        <v>227</v>
      </c>
      <c r="B670" s="72" t="s">
        <v>228</v>
      </c>
      <c r="C670" s="72" t="s">
        <v>1102</v>
      </c>
      <c r="D670" s="72" t="s">
        <v>1096</v>
      </c>
      <c r="E670" s="72">
        <v>1055</v>
      </c>
      <c r="F670" s="105">
        <v>107</v>
      </c>
      <c r="G670" s="108">
        <f t="shared" si="10"/>
        <v>43647</v>
      </c>
    </row>
    <row r="671" spans="1:7" x14ac:dyDescent="0.35">
      <c r="A671" s="72" t="s">
        <v>227</v>
      </c>
      <c r="B671" s="72" t="s">
        <v>228</v>
      </c>
      <c r="C671" s="72" t="s">
        <v>1102</v>
      </c>
      <c r="D671" s="72" t="s">
        <v>1097</v>
      </c>
      <c r="E671" s="72">
        <v>1054</v>
      </c>
      <c r="F671" s="105">
        <v>103</v>
      </c>
      <c r="G671" s="108">
        <f t="shared" si="10"/>
        <v>43556</v>
      </c>
    </row>
    <row r="672" spans="1:7" x14ac:dyDescent="0.35">
      <c r="A672" s="72" t="s">
        <v>227</v>
      </c>
      <c r="B672" s="72" t="s">
        <v>228</v>
      </c>
      <c r="C672" s="72" t="s">
        <v>1102</v>
      </c>
      <c r="D672" s="72" t="s">
        <v>1098</v>
      </c>
      <c r="E672" s="72">
        <v>1051</v>
      </c>
      <c r="F672" s="105">
        <v>105</v>
      </c>
      <c r="G672" s="108">
        <f t="shared" si="10"/>
        <v>43466</v>
      </c>
    </row>
    <row r="673" spans="1:7" x14ac:dyDescent="0.35">
      <c r="A673" s="72" t="s">
        <v>227</v>
      </c>
      <c r="B673" s="72" t="s">
        <v>228</v>
      </c>
      <c r="C673" s="72" t="s">
        <v>1102</v>
      </c>
      <c r="D673" s="72" t="s">
        <v>1099</v>
      </c>
      <c r="E673" s="72">
        <v>1081</v>
      </c>
      <c r="F673" s="105">
        <v>114</v>
      </c>
      <c r="G673" s="108">
        <f t="shared" si="10"/>
        <v>43374</v>
      </c>
    </row>
    <row r="674" spans="1:7" x14ac:dyDescent="0.35">
      <c r="A674" s="72" t="s">
        <v>229</v>
      </c>
      <c r="B674" s="72" t="s">
        <v>230</v>
      </c>
      <c r="C674" s="72" t="s">
        <v>1087</v>
      </c>
      <c r="D674" s="72" t="s">
        <v>1088</v>
      </c>
      <c r="E674" s="72">
        <v>1217</v>
      </c>
      <c r="F674" s="105">
        <v>35</v>
      </c>
      <c r="G674" s="108">
        <f t="shared" si="10"/>
        <v>44378</v>
      </c>
    </row>
    <row r="675" spans="1:7" x14ac:dyDescent="0.35">
      <c r="A675" s="72" t="s">
        <v>229</v>
      </c>
      <c r="B675" s="72" t="s">
        <v>230</v>
      </c>
      <c r="C675" s="72" t="s">
        <v>1087</v>
      </c>
      <c r="D675" s="72" t="s">
        <v>1089</v>
      </c>
      <c r="E675" s="72">
        <v>1215</v>
      </c>
      <c r="F675" s="105">
        <v>37</v>
      </c>
      <c r="G675" s="108">
        <f t="shared" si="10"/>
        <v>44287</v>
      </c>
    </row>
    <row r="676" spans="1:7" x14ac:dyDescent="0.35">
      <c r="A676" s="72" t="s">
        <v>229</v>
      </c>
      <c r="B676" s="72" t="s">
        <v>230</v>
      </c>
      <c r="C676" s="72" t="s">
        <v>1087</v>
      </c>
      <c r="D676" s="72" t="s">
        <v>1090</v>
      </c>
      <c r="E676" s="72">
        <v>1214</v>
      </c>
      <c r="F676" s="105">
        <v>34</v>
      </c>
      <c r="G676" s="108">
        <f t="shared" si="10"/>
        <v>44197</v>
      </c>
    </row>
    <row r="677" spans="1:7" x14ac:dyDescent="0.35">
      <c r="A677" s="72" t="s">
        <v>229</v>
      </c>
      <c r="B677" s="72" t="s">
        <v>230</v>
      </c>
      <c r="C677" s="72" t="s">
        <v>1087</v>
      </c>
      <c r="D677" s="72" t="s">
        <v>1091</v>
      </c>
      <c r="E677" s="72">
        <v>1208</v>
      </c>
      <c r="F677" s="105">
        <v>31</v>
      </c>
      <c r="G677" s="108">
        <f t="shared" si="10"/>
        <v>44105</v>
      </c>
    </row>
    <row r="678" spans="1:7" x14ac:dyDescent="0.35">
      <c r="A678" s="72" t="s">
        <v>229</v>
      </c>
      <c r="B678" s="72" t="s">
        <v>230</v>
      </c>
      <c r="C678" s="72" t="s">
        <v>1087</v>
      </c>
      <c r="D678" s="72" t="s">
        <v>1092</v>
      </c>
      <c r="E678" s="72">
        <v>1192</v>
      </c>
      <c r="F678" s="105">
        <v>37</v>
      </c>
      <c r="G678" s="108">
        <f t="shared" si="10"/>
        <v>44013</v>
      </c>
    </row>
    <row r="679" spans="1:7" x14ac:dyDescent="0.35">
      <c r="A679" s="72" t="s">
        <v>229</v>
      </c>
      <c r="B679" s="72" t="s">
        <v>230</v>
      </c>
      <c r="C679" s="72" t="s">
        <v>1087</v>
      </c>
      <c r="D679" s="72" t="s">
        <v>1093</v>
      </c>
      <c r="E679" s="72">
        <v>1191</v>
      </c>
      <c r="F679" s="105">
        <v>61</v>
      </c>
      <c r="G679" s="108">
        <f t="shared" si="10"/>
        <v>43922</v>
      </c>
    </row>
    <row r="680" spans="1:7" x14ac:dyDescent="0.35">
      <c r="A680" s="72" t="s">
        <v>229</v>
      </c>
      <c r="B680" s="72" t="s">
        <v>230</v>
      </c>
      <c r="C680" s="72" t="s">
        <v>1087</v>
      </c>
      <c r="D680" s="72" t="s">
        <v>1094</v>
      </c>
      <c r="E680" s="72">
        <v>1180</v>
      </c>
      <c r="F680" s="105">
        <v>59</v>
      </c>
      <c r="G680" s="108">
        <f t="shared" si="10"/>
        <v>43831</v>
      </c>
    </row>
    <row r="681" spans="1:7" x14ac:dyDescent="0.35">
      <c r="A681" s="72" t="s">
        <v>229</v>
      </c>
      <c r="B681" s="72" t="s">
        <v>230</v>
      </c>
      <c r="C681" s="72" t="s">
        <v>1087</v>
      </c>
      <c r="D681" s="72" t="s">
        <v>1095</v>
      </c>
      <c r="E681" s="72">
        <v>1182</v>
      </c>
      <c r="F681" s="105">
        <v>60</v>
      </c>
      <c r="G681" s="108">
        <f t="shared" si="10"/>
        <v>43739</v>
      </c>
    </row>
    <row r="682" spans="1:7" x14ac:dyDescent="0.35">
      <c r="A682" s="72" t="s">
        <v>229</v>
      </c>
      <c r="B682" s="72" t="s">
        <v>230</v>
      </c>
      <c r="C682" s="72" t="s">
        <v>1087</v>
      </c>
      <c r="D682" s="72" t="s">
        <v>1096</v>
      </c>
      <c r="E682" s="72">
        <v>1188</v>
      </c>
      <c r="F682" s="105">
        <v>62</v>
      </c>
      <c r="G682" s="108">
        <f t="shared" si="10"/>
        <v>43647</v>
      </c>
    </row>
    <row r="683" spans="1:7" x14ac:dyDescent="0.35">
      <c r="A683" s="72" t="s">
        <v>229</v>
      </c>
      <c r="B683" s="72" t="s">
        <v>230</v>
      </c>
      <c r="C683" s="72" t="s">
        <v>1087</v>
      </c>
      <c r="D683" s="72" t="s">
        <v>1097</v>
      </c>
      <c r="E683" s="72">
        <v>1189</v>
      </c>
      <c r="F683" s="105">
        <v>59</v>
      </c>
      <c r="G683" s="108">
        <f t="shared" si="10"/>
        <v>43556</v>
      </c>
    </row>
    <row r="684" spans="1:7" x14ac:dyDescent="0.35">
      <c r="A684" s="72" t="s">
        <v>229</v>
      </c>
      <c r="B684" s="72" t="s">
        <v>230</v>
      </c>
      <c r="C684" s="72" t="s">
        <v>1087</v>
      </c>
      <c r="D684" s="72" t="s">
        <v>1098</v>
      </c>
      <c r="E684" s="72">
        <v>1176</v>
      </c>
      <c r="F684" s="105">
        <v>64</v>
      </c>
      <c r="G684" s="108">
        <f t="shared" si="10"/>
        <v>43466</v>
      </c>
    </row>
    <row r="685" spans="1:7" x14ac:dyDescent="0.35">
      <c r="A685" s="72" t="s">
        <v>229</v>
      </c>
      <c r="B685" s="72" t="s">
        <v>230</v>
      </c>
      <c r="C685" s="72" t="s">
        <v>1087</v>
      </c>
      <c r="D685" s="72" t="s">
        <v>1099</v>
      </c>
      <c r="E685" s="72">
        <v>1252</v>
      </c>
      <c r="F685" s="105">
        <v>81</v>
      </c>
      <c r="G685" s="108">
        <f t="shared" si="10"/>
        <v>43374</v>
      </c>
    </row>
    <row r="686" spans="1:7" x14ac:dyDescent="0.35">
      <c r="A686" s="72" t="s">
        <v>229</v>
      </c>
      <c r="B686" s="72" t="s">
        <v>230</v>
      </c>
      <c r="C686" s="72" t="s">
        <v>1100</v>
      </c>
      <c r="D686" s="72" t="s">
        <v>1088</v>
      </c>
      <c r="E686" s="72">
        <v>697</v>
      </c>
      <c r="F686" s="105">
        <v>22</v>
      </c>
      <c r="G686" s="108">
        <f t="shared" si="10"/>
        <v>44378</v>
      </c>
    </row>
    <row r="687" spans="1:7" x14ac:dyDescent="0.35">
      <c r="A687" s="72" t="s">
        <v>229</v>
      </c>
      <c r="B687" s="72" t="s">
        <v>230</v>
      </c>
      <c r="C687" s="72" t="s">
        <v>1100</v>
      </c>
      <c r="D687" s="72" t="s">
        <v>1089</v>
      </c>
      <c r="E687" s="72">
        <v>697</v>
      </c>
      <c r="F687" s="105">
        <v>21</v>
      </c>
      <c r="G687" s="108">
        <f t="shared" si="10"/>
        <v>44287</v>
      </c>
    </row>
    <row r="688" spans="1:7" x14ac:dyDescent="0.35">
      <c r="A688" s="72" t="s">
        <v>229</v>
      </c>
      <c r="B688" s="72" t="s">
        <v>230</v>
      </c>
      <c r="C688" s="72" t="s">
        <v>1100</v>
      </c>
      <c r="D688" s="72" t="s">
        <v>1090</v>
      </c>
      <c r="E688" s="72">
        <v>686</v>
      </c>
      <c r="F688" s="105">
        <v>20</v>
      </c>
      <c r="G688" s="108">
        <f t="shared" si="10"/>
        <v>44197</v>
      </c>
    </row>
    <row r="689" spans="1:7" x14ac:dyDescent="0.35">
      <c r="A689" s="72" t="s">
        <v>229</v>
      </c>
      <c r="B689" s="72" t="s">
        <v>230</v>
      </c>
      <c r="C689" s="72" t="s">
        <v>1100</v>
      </c>
      <c r="D689" s="72" t="s">
        <v>1091</v>
      </c>
      <c r="E689" s="72">
        <v>681</v>
      </c>
      <c r="F689" s="105">
        <v>20</v>
      </c>
      <c r="G689" s="108">
        <f t="shared" si="10"/>
        <v>44105</v>
      </c>
    </row>
    <row r="690" spans="1:7" x14ac:dyDescent="0.35">
      <c r="A690" s="72" t="s">
        <v>229</v>
      </c>
      <c r="B690" s="72" t="s">
        <v>230</v>
      </c>
      <c r="C690" s="72" t="s">
        <v>1100</v>
      </c>
      <c r="D690" s="72" t="s">
        <v>1092</v>
      </c>
      <c r="E690" s="72">
        <v>690</v>
      </c>
      <c r="F690" s="105">
        <v>26</v>
      </c>
      <c r="G690" s="108">
        <f t="shared" si="10"/>
        <v>44013</v>
      </c>
    </row>
    <row r="691" spans="1:7" x14ac:dyDescent="0.35">
      <c r="A691" s="72" t="s">
        <v>229</v>
      </c>
      <c r="B691" s="72" t="s">
        <v>230</v>
      </c>
      <c r="C691" s="72" t="s">
        <v>1100</v>
      </c>
      <c r="D691" s="72" t="s">
        <v>1093</v>
      </c>
      <c r="E691" s="72">
        <v>684</v>
      </c>
      <c r="F691" s="105">
        <v>75</v>
      </c>
      <c r="G691" s="108">
        <f t="shared" si="10"/>
        <v>43922</v>
      </c>
    </row>
    <row r="692" spans="1:7" x14ac:dyDescent="0.35">
      <c r="A692" s="72" t="s">
        <v>229</v>
      </c>
      <c r="B692" s="72" t="s">
        <v>230</v>
      </c>
      <c r="C692" s="72" t="s">
        <v>1100</v>
      </c>
      <c r="D692" s="72" t="s">
        <v>1094</v>
      </c>
      <c r="E692" s="72">
        <v>681</v>
      </c>
      <c r="F692" s="105">
        <v>83</v>
      </c>
      <c r="G692" s="108">
        <f t="shared" si="10"/>
        <v>43831</v>
      </c>
    </row>
    <row r="693" spans="1:7" x14ac:dyDescent="0.35">
      <c r="A693" s="72" t="s">
        <v>229</v>
      </c>
      <c r="B693" s="72" t="s">
        <v>230</v>
      </c>
      <c r="C693" s="72" t="s">
        <v>1100</v>
      </c>
      <c r="D693" s="72" t="s">
        <v>1095</v>
      </c>
      <c r="E693" s="72">
        <v>675</v>
      </c>
      <c r="F693" s="105">
        <v>86</v>
      </c>
      <c r="G693" s="108">
        <f t="shared" si="10"/>
        <v>43739</v>
      </c>
    </row>
    <row r="694" spans="1:7" x14ac:dyDescent="0.35">
      <c r="A694" s="72" t="s">
        <v>229</v>
      </c>
      <c r="B694" s="72" t="s">
        <v>230</v>
      </c>
      <c r="C694" s="72" t="s">
        <v>1100</v>
      </c>
      <c r="D694" s="72" t="s">
        <v>1096</v>
      </c>
      <c r="E694" s="72">
        <v>673</v>
      </c>
      <c r="F694" s="105">
        <v>84</v>
      </c>
      <c r="G694" s="108">
        <f t="shared" si="10"/>
        <v>43647</v>
      </c>
    </row>
    <row r="695" spans="1:7" x14ac:dyDescent="0.35">
      <c r="A695" s="72" t="s">
        <v>229</v>
      </c>
      <c r="B695" s="72" t="s">
        <v>230</v>
      </c>
      <c r="C695" s="72" t="s">
        <v>1100</v>
      </c>
      <c r="D695" s="72" t="s">
        <v>1097</v>
      </c>
      <c r="E695" s="72">
        <v>667</v>
      </c>
      <c r="F695" s="105">
        <v>84</v>
      </c>
      <c r="G695" s="108">
        <f t="shared" si="10"/>
        <v>43556</v>
      </c>
    </row>
    <row r="696" spans="1:7" x14ac:dyDescent="0.35">
      <c r="A696" s="72" t="s">
        <v>229</v>
      </c>
      <c r="B696" s="72" t="s">
        <v>230</v>
      </c>
      <c r="C696" s="72" t="s">
        <v>1100</v>
      </c>
      <c r="D696" s="72" t="s">
        <v>1098</v>
      </c>
      <c r="E696" s="72">
        <v>674</v>
      </c>
      <c r="F696" s="105">
        <v>82</v>
      </c>
      <c r="G696" s="108">
        <f t="shared" si="10"/>
        <v>43466</v>
      </c>
    </row>
    <row r="697" spans="1:7" x14ac:dyDescent="0.35">
      <c r="A697" s="72" t="s">
        <v>229</v>
      </c>
      <c r="B697" s="72" t="s">
        <v>230</v>
      </c>
      <c r="C697" s="72" t="s">
        <v>1100</v>
      </c>
      <c r="D697" s="72" t="s">
        <v>1099</v>
      </c>
      <c r="E697" s="72">
        <v>780</v>
      </c>
      <c r="F697" s="105">
        <v>151</v>
      </c>
      <c r="G697" s="108">
        <f t="shared" si="10"/>
        <v>43374</v>
      </c>
    </row>
    <row r="698" spans="1:7" x14ac:dyDescent="0.35">
      <c r="A698" s="72" t="s">
        <v>229</v>
      </c>
      <c r="B698" s="72" t="s">
        <v>230</v>
      </c>
      <c r="C698" s="72" t="s">
        <v>1101</v>
      </c>
      <c r="D698" s="72" t="s">
        <v>1088</v>
      </c>
      <c r="E698" s="72">
        <v>261</v>
      </c>
      <c r="F698" s="105">
        <v>2</v>
      </c>
      <c r="G698" s="108">
        <f t="shared" si="10"/>
        <v>44378</v>
      </c>
    </row>
    <row r="699" spans="1:7" x14ac:dyDescent="0.35">
      <c r="A699" s="72" t="s">
        <v>229</v>
      </c>
      <c r="B699" s="72" t="s">
        <v>230</v>
      </c>
      <c r="C699" s="72" t="s">
        <v>1101</v>
      </c>
      <c r="D699" s="72" t="s">
        <v>1089</v>
      </c>
      <c r="E699" s="72">
        <v>264</v>
      </c>
      <c r="F699" s="105">
        <v>2</v>
      </c>
      <c r="G699" s="108">
        <f t="shared" si="10"/>
        <v>44287</v>
      </c>
    </row>
    <row r="700" spans="1:7" x14ac:dyDescent="0.35">
      <c r="A700" s="72" t="s">
        <v>229</v>
      </c>
      <c r="B700" s="72" t="s">
        <v>230</v>
      </c>
      <c r="C700" s="72" t="s">
        <v>1101</v>
      </c>
      <c r="D700" s="72" t="s">
        <v>1090</v>
      </c>
      <c r="E700" s="72">
        <v>257</v>
      </c>
      <c r="F700" s="105">
        <v>1</v>
      </c>
      <c r="G700" s="108">
        <f t="shared" si="10"/>
        <v>44197</v>
      </c>
    </row>
    <row r="701" spans="1:7" x14ac:dyDescent="0.35">
      <c r="A701" s="72" t="s">
        <v>229</v>
      </c>
      <c r="B701" s="72" t="s">
        <v>230</v>
      </c>
      <c r="C701" s="72" t="s">
        <v>1101</v>
      </c>
      <c r="D701" s="72" t="s">
        <v>1091</v>
      </c>
      <c r="E701" s="72">
        <v>256</v>
      </c>
      <c r="F701" s="105">
        <v>0</v>
      </c>
      <c r="G701" s="108">
        <f t="shared" si="10"/>
        <v>44105</v>
      </c>
    </row>
    <row r="702" spans="1:7" x14ac:dyDescent="0.35">
      <c r="A702" s="72" t="s">
        <v>229</v>
      </c>
      <c r="B702" s="72" t="s">
        <v>230</v>
      </c>
      <c r="C702" s="72" t="s">
        <v>1101</v>
      </c>
      <c r="D702" s="72" t="s">
        <v>1092</v>
      </c>
      <c r="E702" s="72">
        <v>251</v>
      </c>
      <c r="F702" s="105">
        <v>2</v>
      </c>
      <c r="G702" s="108">
        <f t="shared" si="10"/>
        <v>44013</v>
      </c>
    </row>
    <row r="703" spans="1:7" x14ac:dyDescent="0.35">
      <c r="A703" s="72" t="s">
        <v>229</v>
      </c>
      <c r="B703" s="72" t="s">
        <v>230</v>
      </c>
      <c r="C703" s="72" t="s">
        <v>1101</v>
      </c>
      <c r="D703" s="72" t="s">
        <v>1093</v>
      </c>
      <c r="E703" s="72">
        <v>248</v>
      </c>
      <c r="F703" s="105">
        <v>4</v>
      </c>
      <c r="G703" s="108">
        <f t="shared" si="10"/>
        <v>43922</v>
      </c>
    </row>
    <row r="704" spans="1:7" x14ac:dyDescent="0.35">
      <c r="A704" s="72" t="s">
        <v>229</v>
      </c>
      <c r="B704" s="72" t="s">
        <v>230</v>
      </c>
      <c r="C704" s="72" t="s">
        <v>1101</v>
      </c>
      <c r="D704" s="72" t="s">
        <v>1094</v>
      </c>
      <c r="E704" s="72">
        <v>247</v>
      </c>
      <c r="F704" s="105">
        <v>3</v>
      </c>
      <c r="G704" s="108">
        <f t="shared" si="10"/>
        <v>43831</v>
      </c>
    </row>
    <row r="705" spans="1:7" x14ac:dyDescent="0.35">
      <c r="A705" s="72" t="s">
        <v>229</v>
      </c>
      <c r="B705" s="72" t="s">
        <v>230</v>
      </c>
      <c r="C705" s="72" t="s">
        <v>1101</v>
      </c>
      <c r="D705" s="72" t="s">
        <v>1095</v>
      </c>
      <c r="E705" s="72">
        <v>243</v>
      </c>
      <c r="F705" s="105">
        <v>3</v>
      </c>
      <c r="G705" s="108">
        <f t="shared" si="10"/>
        <v>43739</v>
      </c>
    </row>
    <row r="706" spans="1:7" x14ac:dyDescent="0.35">
      <c r="A706" s="72" t="s">
        <v>229</v>
      </c>
      <c r="B706" s="72" t="s">
        <v>230</v>
      </c>
      <c r="C706" s="72" t="s">
        <v>1101</v>
      </c>
      <c r="D706" s="72" t="s">
        <v>1096</v>
      </c>
      <c r="E706" s="72">
        <v>240</v>
      </c>
      <c r="F706" s="105">
        <v>3</v>
      </c>
      <c r="G706" s="108">
        <f t="shared" si="10"/>
        <v>43647</v>
      </c>
    </row>
    <row r="707" spans="1:7" x14ac:dyDescent="0.35">
      <c r="A707" s="72" t="s">
        <v>229</v>
      </c>
      <c r="B707" s="72" t="s">
        <v>230</v>
      </c>
      <c r="C707" s="72" t="s">
        <v>1101</v>
      </c>
      <c r="D707" s="72" t="s">
        <v>1097</v>
      </c>
      <c r="E707" s="72">
        <v>239</v>
      </c>
      <c r="F707" s="105">
        <v>3</v>
      </c>
      <c r="G707" s="108">
        <f t="shared" si="10"/>
        <v>43556</v>
      </c>
    </row>
    <row r="708" spans="1:7" x14ac:dyDescent="0.35">
      <c r="A708" s="72" t="s">
        <v>229</v>
      </c>
      <c r="B708" s="72" t="s">
        <v>230</v>
      </c>
      <c r="C708" s="72" t="s">
        <v>1101</v>
      </c>
      <c r="D708" s="72" t="s">
        <v>1098</v>
      </c>
      <c r="E708" s="72">
        <v>230</v>
      </c>
      <c r="F708" s="105">
        <v>3</v>
      </c>
      <c r="G708" s="108">
        <f t="shared" ref="G708:G771" si="11">DATE(LEFT(D708,4),RIGHT(LEFT(D708,7),2),1)</f>
        <v>43466</v>
      </c>
    </row>
    <row r="709" spans="1:7" x14ac:dyDescent="0.35">
      <c r="A709" s="72" t="s">
        <v>229</v>
      </c>
      <c r="B709" s="72" t="s">
        <v>230</v>
      </c>
      <c r="C709" s="72" t="s">
        <v>1101</v>
      </c>
      <c r="D709" s="72" t="s">
        <v>1099</v>
      </c>
      <c r="E709" s="72">
        <v>249</v>
      </c>
      <c r="F709" s="105">
        <v>4</v>
      </c>
      <c r="G709" s="108">
        <f t="shared" si="11"/>
        <v>43374</v>
      </c>
    </row>
    <row r="710" spans="1:7" x14ac:dyDescent="0.35">
      <c r="A710" s="72" t="s">
        <v>229</v>
      </c>
      <c r="B710" s="72" t="s">
        <v>230</v>
      </c>
      <c r="C710" s="72" t="s">
        <v>1102</v>
      </c>
      <c r="D710" s="72" t="s">
        <v>1088</v>
      </c>
      <c r="E710" s="72">
        <v>1416</v>
      </c>
      <c r="F710" s="105">
        <v>54</v>
      </c>
      <c r="G710" s="108">
        <f t="shared" si="11"/>
        <v>44378</v>
      </c>
    </row>
    <row r="711" spans="1:7" x14ac:dyDescent="0.35">
      <c r="A711" s="72" t="s">
        <v>229</v>
      </c>
      <c r="B711" s="72" t="s">
        <v>230</v>
      </c>
      <c r="C711" s="72" t="s">
        <v>1102</v>
      </c>
      <c r="D711" s="72" t="s">
        <v>1089</v>
      </c>
      <c r="E711" s="72">
        <v>1418</v>
      </c>
      <c r="F711" s="105">
        <v>54</v>
      </c>
      <c r="G711" s="108">
        <f t="shared" si="11"/>
        <v>44287</v>
      </c>
    </row>
    <row r="712" spans="1:7" x14ac:dyDescent="0.35">
      <c r="A712" s="72" t="s">
        <v>229</v>
      </c>
      <c r="B712" s="72" t="s">
        <v>230</v>
      </c>
      <c r="C712" s="72" t="s">
        <v>1102</v>
      </c>
      <c r="D712" s="72" t="s">
        <v>1090</v>
      </c>
      <c r="E712" s="72">
        <v>1418</v>
      </c>
      <c r="F712" s="105">
        <v>53</v>
      </c>
      <c r="G712" s="108">
        <f t="shared" si="11"/>
        <v>44197</v>
      </c>
    </row>
    <row r="713" spans="1:7" x14ac:dyDescent="0.35">
      <c r="A713" s="72" t="s">
        <v>229</v>
      </c>
      <c r="B713" s="72" t="s">
        <v>230</v>
      </c>
      <c r="C713" s="72" t="s">
        <v>1102</v>
      </c>
      <c r="D713" s="72" t="s">
        <v>1091</v>
      </c>
      <c r="E713" s="72">
        <v>1424</v>
      </c>
      <c r="F713" s="105">
        <v>56</v>
      </c>
      <c r="G713" s="108">
        <f t="shared" si="11"/>
        <v>44105</v>
      </c>
    </row>
    <row r="714" spans="1:7" x14ac:dyDescent="0.35">
      <c r="A714" s="72" t="s">
        <v>229</v>
      </c>
      <c r="B714" s="72" t="s">
        <v>230</v>
      </c>
      <c r="C714" s="72" t="s">
        <v>1102</v>
      </c>
      <c r="D714" s="72" t="s">
        <v>1092</v>
      </c>
      <c r="E714" s="72">
        <v>1425</v>
      </c>
      <c r="F714" s="105">
        <v>90</v>
      </c>
      <c r="G714" s="108">
        <f t="shared" si="11"/>
        <v>44013</v>
      </c>
    </row>
    <row r="715" spans="1:7" x14ac:dyDescent="0.35">
      <c r="A715" s="72" t="s">
        <v>229</v>
      </c>
      <c r="B715" s="72" t="s">
        <v>230</v>
      </c>
      <c r="C715" s="72" t="s">
        <v>1102</v>
      </c>
      <c r="D715" s="72" t="s">
        <v>1093</v>
      </c>
      <c r="E715" s="72">
        <v>1415</v>
      </c>
      <c r="F715" s="105">
        <v>113</v>
      </c>
      <c r="G715" s="108">
        <f t="shared" si="11"/>
        <v>43922</v>
      </c>
    </row>
    <row r="716" spans="1:7" x14ac:dyDescent="0.35">
      <c r="A716" s="72" t="s">
        <v>229</v>
      </c>
      <c r="B716" s="72" t="s">
        <v>230</v>
      </c>
      <c r="C716" s="72" t="s">
        <v>1102</v>
      </c>
      <c r="D716" s="72" t="s">
        <v>1094</v>
      </c>
      <c r="E716" s="72">
        <v>1413</v>
      </c>
      <c r="F716" s="105">
        <v>99</v>
      </c>
      <c r="G716" s="108">
        <f t="shared" si="11"/>
        <v>43831</v>
      </c>
    </row>
    <row r="717" spans="1:7" x14ac:dyDescent="0.35">
      <c r="A717" s="72" t="s">
        <v>229</v>
      </c>
      <c r="B717" s="72" t="s">
        <v>230</v>
      </c>
      <c r="C717" s="72" t="s">
        <v>1102</v>
      </c>
      <c r="D717" s="72" t="s">
        <v>1095</v>
      </c>
      <c r="E717" s="72">
        <v>1418</v>
      </c>
      <c r="F717" s="105">
        <v>102</v>
      </c>
      <c r="G717" s="108">
        <f t="shared" si="11"/>
        <v>43739</v>
      </c>
    </row>
    <row r="718" spans="1:7" x14ac:dyDescent="0.35">
      <c r="A718" s="72" t="s">
        <v>229</v>
      </c>
      <c r="B718" s="72" t="s">
        <v>230</v>
      </c>
      <c r="C718" s="72" t="s">
        <v>1102</v>
      </c>
      <c r="D718" s="72" t="s">
        <v>1096</v>
      </c>
      <c r="E718" s="72">
        <v>1418</v>
      </c>
      <c r="F718" s="105">
        <v>104</v>
      </c>
      <c r="G718" s="108">
        <f t="shared" si="11"/>
        <v>43647</v>
      </c>
    </row>
    <row r="719" spans="1:7" x14ac:dyDescent="0.35">
      <c r="A719" s="72" t="s">
        <v>229</v>
      </c>
      <c r="B719" s="72" t="s">
        <v>230</v>
      </c>
      <c r="C719" s="72" t="s">
        <v>1102</v>
      </c>
      <c r="D719" s="72" t="s">
        <v>1097</v>
      </c>
      <c r="E719" s="72">
        <v>1420</v>
      </c>
      <c r="F719" s="105">
        <v>100</v>
      </c>
      <c r="G719" s="108">
        <f t="shared" si="11"/>
        <v>43556</v>
      </c>
    </row>
    <row r="720" spans="1:7" x14ac:dyDescent="0.35">
      <c r="A720" s="72" t="s">
        <v>229</v>
      </c>
      <c r="B720" s="72" t="s">
        <v>230</v>
      </c>
      <c r="C720" s="72" t="s">
        <v>1102</v>
      </c>
      <c r="D720" s="72" t="s">
        <v>1098</v>
      </c>
      <c r="E720" s="72">
        <v>1420</v>
      </c>
      <c r="F720" s="105">
        <v>100</v>
      </c>
      <c r="G720" s="108">
        <f t="shared" si="11"/>
        <v>43466</v>
      </c>
    </row>
    <row r="721" spans="1:7" x14ac:dyDescent="0.35">
      <c r="A721" s="72" t="s">
        <v>229</v>
      </c>
      <c r="B721" s="72" t="s">
        <v>230</v>
      </c>
      <c r="C721" s="72" t="s">
        <v>1102</v>
      </c>
      <c r="D721" s="72" t="s">
        <v>1099</v>
      </c>
      <c r="E721" s="72">
        <v>1490</v>
      </c>
      <c r="F721" s="105">
        <v>117</v>
      </c>
      <c r="G721" s="108">
        <f t="shared" si="11"/>
        <v>43374</v>
      </c>
    </row>
    <row r="722" spans="1:7" x14ac:dyDescent="0.35">
      <c r="A722" s="72" t="s">
        <v>231</v>
      </c>
      <c r="B722" s="72" t="s">
        <v>232</v>
      </c>
      <c r="C722" s="72" t="s">
        <v>1087</v>
      </c>
      <c r="D722" s="72" t="s">
        <v>1088</v>
      </c>
      <c r="E722" s="72">
        <v>1335</v>
      </c>
      <c r="F722" s="105">
        <v>107</v>
      </c>
      <c r="G722" s="108">
        <f t="shared" si="11"/>
        <v>44378</v>
      </c>
    </row>
    <row r="723" spans="1:7" x14ac:dyDescent="0.35">
      <c r="A723" s="72" t="s">
        <v>231</v>
      </c>
      <c r="B723" s="72" t="s">
        <v>232</v>
      </c>
      <c r="C723" s="72" t="s">
        <v>1087</v>
      </c>
      <c r="D723" s="72" t="s">
        <v>1089</v>
      </c>
      <c r="E723" s="72">
        <v>1336</v>
      </c>
      <c r="F723" s="105">
        <v>107</v>
      </c>
      <c r="G723" s="108">
        <f t="shared" si="11"/>
        <v>44287</v>
      </c>
    </row>
    <row r="724" spans="1:7" x14ac:dyDescent="0.35">
      <c r="A724" s="72" t="s">
        <v>231</v>
      </c>
      <c r="B724" s="72" t="s">
        <v>232</v>
      </c>
      <c r="C724" s="72" t="s">
        <v>1087</v>
      </c>
      <c r="D724" s="72" t="s">
        <v>1090</v>
      </c>
      <c r="E724" s="72">
        <v>1336</v>
      </c>
      <c r="F724" s="105">
        <v>108</v>
      </c>
      <c r="G724" s="108">
        <f t="shared" si="11"/>
        <v>44197</v>
      </c>
    </row>
    <row r="725" spans="1:7" x14ac:dyDescent="0.35">
      <c r="A725" s="72" t="s">
        <v>231</v>
      </c>
      <c r="B725" s="72" t="s">
        <v>232</v>
      </c>
      <c r="C725" s="72" t="s">
        <v>1087</v>
      </c>
      <c r="D725" s="72" t="s">
        <v>1091</v>
      </c>
      <c r="E725" s="72">
        <v>1338</v>
      </c>
      <c r="F725" s="105">
        <v>107</v>
      </c>
      <c r="G725" s="108">
        <f t="shared" si="11"/>
        <v>44105</v>
      </c>
    </row>
    <row r="726" spans="1:7" x14ac:dyDescent="0.35">
      <c r="A726" s="72" t="s">
        <v>231</v>
      </c>
      <c r="B726" s="72" t="s">
        <v>232</v>
      </c>
      <c r="C726" s="72" t="s">
        <v>1087</v>
      </c>
      <c r="D726" s="72" t="s">
        <v>1092</v>
      </c>
      <c r="E726" s="72">
        <v>1341</v>
      </c>
      <c r="F726" s="105">
        <v>108</v>
      </c>
      <c r="G726" s="108">
        <f t="shared" si="11"/>
        <v>44013</v>
      </c>
    </row>
    <row r="727" spans="1:7" x14ac:dyDescent="0.35">
      <c r="A727" s="72" t="s">
        <v>231</v>
      </c>
      <c r="B727" s="72" t="s">
        <v>232</v>
      </c>
      <c r="C727" s="72" t="s">
        <v>1087</v>
      </c>
      <c r="D727" s="72" t="s">
        <v>1093</v>
      </c>
      <c r="E727" s="72">
        <v>1334</v>
      </c>
      <c r="F727" s="105">
        <v>109</v>
      </c>
      <c r="G727" s="108">
        <f t="shared" si="11"/>
        <v>43922</v>
      </c>
    </row>
    <row r="728" spans="1:7" x14ac:dyDescent="0.35">
      <c r="A728" s="72" t="s">
        <v>231</v>
      </c>
      <c r="B728" s="72" t="s">
        <v>232</v>
      </c>
      <c r="C728" s="72" t="s">
        <v>1087</v>
      </c>
      <c r="D728" s="72" t="s">
        <v>1094</v>
      </c>
      <c r="E728" s="72">
        <v>1335</v>
      </c>
      <c r="F728" s="105">
        <v>111</v>
      </c>
      <c r="G728" s="108">
        <f t="shared" si="11"/>
        <v>43831</v>
      </c>
    </row>
    <row r="729" spans="1:7" x14ac:dyDescent="0.35">
      <c r="A729" s="72" t="s">
        <v>231</v>
      </c>
      <c r="B729" s="72" t="s">
        <v>232</v>
      </c>
      <c r="C729" s="72" t="s">
        <v>1087</v>
      </c>
      <c r="D729" s="72" t="s">
        <v>1095</v>
      </c>
      <c r="E729" s="72">
        <v>1337</v>
      </c>
      <c r="F729" s="105">
        <v>106</v>
      </c>
      <c r="G729" s="108">
        <f t="shared" si="11"/>
        <v>43739</v>
      </c>
    </row>
    <row r="730" spans="1:7" x14ac:dyDescent="0.35">
      <c r="A730" s="72" t="s">
        <v>231</v>
      </c>
      <c r="B730" s="72" t="s">
        <v>232</v>
      </c>
      <c r="C730" s="72" t="s">
        <v>1087</v>
      </c>
      <c r="D730" s="72" t="s">
        <v>1096</v>
      </c>
      <c r="E730" s="72">
        <v>1333</v>
      </c>
      <c r="F730" s="105">
        <v>103</v>
      </c>
      <c r="G730" s="108">
        <f t="shared" si="11"/>
        <v>43647</v>
      </c>
    </row>
    <row r="731" spans="1:7" x14ac:dyDescent="0.35">
      <c r="A731" s="72" t="s">
        <v>231</v>
      </c>
      <c r="B731" s="72" t="s">
        <v>232</v>
      </c>
      <c r="C731" s="72" t="s">
        <v>1087</v>
      </c>
      <c r="D731" s="72" t="s">
        <v>1097</v>
      </c>
      <c r="E731" s="72">
        <v>1328</v>
      </c>
      <c r="F731" s="105">
        <v>49</v>
      </c>
      <c r="G731" s="108">
        <f t="shared" si="11"/>
        <v>43556</v>
      </c>
    </row>
    <row r="732" spans="1:7" x14ac:dyDescent="0.35">
      <c r="A732" s="72" t="s">
        <v>231</v>
      </c>
      <c r="B732" s="72" t="s">
        <v>232</v>
      </c>
      <c r="C732" s="72" t="s">
        <v>1087</v>
      </c>
      <c r="D732" s="72" t="s">
        <v>1098</v>
      </c>
      <c r="E732" s="72">
        <v>1309</v>
      </c>
      <c r="F732" s="105">
        <v>50</v>
      </c>
      <c r="G732" s="108">
        <f t="shared" si="11"/>
        <v>43466</v>
      </c>
    </row>
    <row r="733" spans="1:7" x14ac:dyDescent="0.35">
      <c r="A733" s="72" t="s">
        <v>231</v>
      </c>
      <c r="B733" s="72" t="s">
        <v>232</v>
      </c>
      <c r="C733" s="72" t="s">
        <v>1087</v>
      </c>
      <c r="D733" s="72" t="s">
        <v>1099</v>
      </c>
      <c r="E733" s="72">
        <v>1335</v>
      </c>
      <c r="F733" s="105">
        <v>58</v>
      </c>
      <c r="G733" s="108">
        <f t="shared" si="11"/>
        <v>43374</v>
      </c>
    </row>
    <row r="734" spans="1:7" x14ac:dyDescent="0.35">
      <c r="A734" s="72" t="s">
        <v>231</v>
      </c>
      <c r="B734" s="72" t="s">
        <v>232</v>
      </c>
      <c r="C734" s="72" t="s">
        <v>1100</v>
      </c>
      <c r="D734" s="72" t="s">
        <v>1088</v>
      </c>
      <c r="E734" s="72">
        <v>1372</v>
      </c>
      <c r="F734" s="105">
        <v>192</v>
      </c>
      <c r="G734" s="108">
        <f t="shared" si="11"/>
        <v>44378</v>
      </c>
    </row>
    <row r="735" spans="1:7" x14ac:dyDescent="0.35">
      <c r="A735" s="72" t="s">
        <v>231</v>
      </c>
      <c r="B735" s="72" t="s">
        <v>232</v>
      </c>
      <c r="C735" s="72" t="s">
        <v>1100</v>
      </c>
      <c r="D735" s="72" t="s">
        <v>1089</v>
      </c>
      <c r="E735" s="72">
        <v>1374</v>
      </c>
      <c r="F735" s="105">
        <v>192</v>
      </c>
      <c r="G735" s="108">
        <f t="shared" si="11"/>
        <v>44287</v>
      </c>
    </row>
    <row r="736" spans="1:7" x14ac:dyDescent="0.35">
      <c r="A736" s="72" t="s">
        <v>231</v>
      </c>
      <c r="B736" s="72" t="s">
        <v>232</v>
      </c>
      <c r="C736" s="72" t="s">
        <v>1100</v>
      </c>
      <c r="D736" s="72" t="s">
        <v>1090</v>
      </c>
      <c r="E736" s="72">
        <v>1369</v>
      </c>
      <c r="F736" s="105">
        <v>193</v>
      </c>
      <c r="G736" s="108">
        <f t="shared" si="11"/>
        <v>44197</v>
      </c>
    </row>
    <row r="737" spans="1:7" x14ac:dyDescent="0.35">
      <c r="A737" s="72" t="s">
        <v>231</v>
      </c>
      <c r="B737" s="72" t="s">
        <v>232</v>
      </c>
      <c r="C737" s="72" t="s">
        <v>1100</v>
      </c>
      <c r="D737" s="72" t="s">
        <v>1091</v>
      </c>
      <c r="E737" s="72">
        <v>1367</v>
      </c>
      <c r="F737" s="105">
        <v>194</v>
      </c>
      <c r="G737" s="108">
        <f t="shared" si="11"/>
        <v>44105</v>
      </c>
    </row>
    <row r="738" spans="1:7" x14ac:dyDescent="0.35">
      <c r="A738" s="72" t="s">
        <v>231</v>
      </c>
      <c r="B738" s="72" t="s">
        <v>232</v>
      </c>
      <c r="C738" s="72" t="s">
        <v>1100</v>
      </c>
      <c r="D738" s="72" t="s">
        <v>1092</v>
      </c>
      <c r="E738" s="72">
        <v>1374</v>
      </c>
      <c r="F738" s="105">
        <v>196</v>
      </c>
      <c r="G738" s="108">
        <f t="shared" si="11"/>
        <v>44013</v>
      </c>
    </row>
    <row r="739" spans="1:7" x14ac:dyDescent="0.35">
      <c r="A739" s="72" t="s">
        <v>231</v>
      </c>
      <c r="B739" s="72" t="s">
        <v>232</v>
      </c>
      <c r="C739" s="72" t="s">
        <v>1100</v>
      </c>
      <c r="D739" s="72" t="s">
        <v>1093</v>
      </c>
      <c r="E739" s="72">
        <v>1374</v>
      </c>
      <c r="F739" s="105">
        <v>199</v>
      </c>
      <c r="G739" s="108">
        <f t="shared" si="11"/>
        <v>43922</v>
      </c>
    </row>
    <row r="740" spans="1:7" x14ac:dyDescent="0.35">
      <c r="A740" s="72" t="s">
        <v>231</v>
      </c>
      <c r="B740" s="72" t="s">
        <v>232</v>
      </c>
      <c r="C740" s="72" t="s">
        <v>1100</v>
      </c>
      <c r="D740" s="72" t="s">
        <v>1094</v>
      </c>
      <c r="E740" s="72">
        <v>1371</v>
      </c>
      <c r="F740" s="105">
        <v>200</v>
      </c>
      <c r="G740" s="108">
        <f t="shared" si="11"/>
        <v>43831</v>
      </c>
    </row>
    <row r="741" spans="1:7" x14ac:dyDescent="0.35">
      <c r="A741" s="72" t="s">
        <v>231</v>
      </c>
      <c r="B741" s="72" t="s">
        <v>232</v>
      </c>
      <c r="C741" s="72" t="s">
        <v>1100</v>
      </c>
      <c r="D741" s="72" t="s">
        <v>1095</v>
      </c>
      <c r="E741" s="72">
        <v>1349</v>
      </c>
      <c r="F741" s="105">
        <v>198</v>
      </c>
      <c r="G741" s="108">
        <f t="shared" si="11"/>
        <v>43739</v>
      </c>
    </row>
    <row r="742" spans="1:7" x14ac:dyDescent="0.35">
      <c r="A742" s="72" t="s">
        <v>231</v>
      </c>
      <c r="B742" s="72" t="s">
        <v>232</v>
      </c>
      <c r="C742" s="72" t="s">
        <v>1100</v>
      </c>
      <c r="D742" s="72" t="s">
        <v>1096</v>
      </c>
      <c r="E742" s="72">
        <v>1343</v>
      </c>
      <c r="F742" s="105">
        <v>185</v>
      </c>
      <c r="G742" s="108">
        <f t="shared" si="11"/>
        <v>43647</v>
      </c>
    </row>
    <row r="743" spans="1:7" x14ac:dyDescent="0.35">
      <c r="A743" s="72" t="s">
        <v>231</v>
      </c>
      <c r="B743" s="72" t="s">
        <v>232</v>
      </c>
      <c r="C743" s="72" t="s">
        <v>1100</v>
      </c>
      <c r="D743" s="72" t="s">
        <v>1097</v>
      </c>
      <c r="E743" s="72">
        <v>1350</v>
      </c>
      <c r="F743" s="105">
        <v>129</v>
      </c>
      <c r="G743" s="108">
        <f t="shared" si="11"/>
        <v>43556</v>
      </c>
    </row>
    <row r="744" spans="1:7" x14ac:dyDescent="0.35">
      <c r="A744" s="72" t="s">
        <v>231</v>
      </c>
      <c r="B744" s="72" t="s">
        <v>232</v>
      </c>
      <c r="C744" s="72" t="s">
        <v>1100</v>
      </c>
      <c r="D744" s="72" t="s">
        <v>1098</v>
      </c>
      <c r="E744" s="72">
        <v>1245</v>
      </c>
      <c r="F744" s="105">
        <v>127</v>
      </c>
      <c r="G744" s="108">
        <f t="shared" si="11"/>
        <v>43466</v>
      </c>
    </row>
    <row r="745" spans="1:7" x14ac:dyDescent="0.35">
      <c r="A745" s="72" t="s">
        <v>231</v>
      </c>
      <c r="B745" s="72" t="s">
        <v>232</v>
      </c>
      <c r="C745" s="72" t="s">
        <v>1100</v>
      </c>
      <c r="D745" s="72" t="s">
        <v>1099</v>
      </c>
      <c r="E745" s="72">
        <v>1360</v>
      </c>
      <c r="F745" s="105">
        <v>153</v>
      </c>
      <c r="G745" s="108">
        <f t="shared" si="11"/>
        <v>43374</v>
      </c>
    </row>
    <row r="746" spans="1:7" x14ac:dyDescent="0.35">
      <c r="A746" s="72" t="s">
        <v>231</v>
      </c>
      <c r="B746" s="72" t="s">
        <v>232</v>
      </c>
      <c r="C746" s="72" t="s">
        <v>1101</v>
      </c>
      <c r="D746" s="72" t="s">
        <v>1088</v>
      </c>
      <c r="E746" s="72">
        <v>622</v>
      </c>
      <c r="F746" s="105">
        <v>7</v>
      </c>
      <c r="G746" s="108">
        <f t="shared" si="11"/>
        <v>44378</v>
      </c>
    </row>
    <row r="747" spans="1:7" x14ac:dyDescent="0.35">
      <c r="A747" s="72" t="s">
        <v>231</v>
      </c>
      <c r="B747" s="72" t="s">
        <v>232</v>
      </c>
      <c r="C747" s="72" t="s">
        <v>1101</v>
      </c>
      <c r="D747" s="72" t="s">
        <v>1089</v>
      </c>
      <c r="E747" s="72">
        <v>621</v>
      </c>
      <c r="F747" s="105">
        <v>7</v>
      </c>
      <c r="G747" s="108">
        <f t="shared" si="11"/>
        <v>44287</v>
      </c>
    </row>
    <row r="748" spans="1:7" x14ac:dyDescent="0.35">
      <c r="A748" s="72" t="s">
        <v>231</v>
      </c>
      <c r="B748" s="72" t="s">
        <v>232</v>
      </c>
      <c r="C748" s="72" t="s">
        <v>1101</v>
      </c>
      <c r="D748" s="72" t="s">
        <v>1090</v>
      </c>
      <c r="E748" s="72">
        <v>622</v>
      </c>
      <c r="F748" s="105">
        <v>7</v>
      </c>
      <c r="G748" s="108">
        <f t="shared" si="11"/>
        <v>44197</v>
      </c>
    </row>
    <row r="749" spans="1:7" x14ac:dyDescent="0.35">
      <c r="A749" s="72" t="s">
        <v>231</v>
      </c>
      <c r="B749" s="72" t="s">
        <v>232</v>
      </c>
      <c r="C749" s="72" t="s">
        <v>1101</v>
      </c>
      <c r="D749" s="72" t="s">
        <v>1091</v>
      </c>
      <c r="E749" s="72">
        <v>616</v>
      </c>
      <c r="F749" s="105">
        <v>7</v>
      </c>
      <c r="G749" s="108">
        <f t="shared" si="11"/>
        <v>44105</v>
      </c>
    </row>
    <row r="750" spans="1:7" x14ac:dyDescent="0.35">
      <c r="A750" s="72" t="s">
        <v>231</v>
      </c>
      <c r="B750" s="72" t="s">
        <v>232</v>
      </c>
      <c r="C750" s="72" t="s">
        <v>1101</v>
      </c>
      <c r="D750" s="72" t="s">
        <v>1092</v>
      </c>
      <c r="E750" s="72">
        <v>622</v>
      </c>
      <c r="F750" s="105">
        <v>7</v>
      </c>
      <c r="G750" s="108">
        <f t="shared" si="11"/>
        <v>44013</v>
      </c>
    </row>
    <row r="751" spans="1:7" x14ac:dyDescent="0.35">
      <c r="A751" s="72" t="s">
        <v>231</v>
      </c>
      <c r="B751" s="72" t="s">
        <v>232</v>
      </c>
      <c r="C751" s="72" t="s">
        <v>1101</v>
      </c>
      <c r="D751" s="72" t="s">
        <v>1093</v>
      </c>
      <c r="E751" s="72">
        <v>608</v>
      </c>
      <c r="F751" s="105">
        <v>7</v>
      </c>
      <c r="G751" s="108">
        <f t="shared" si="11"/>
        <v>43922</v>
      </c>
    </row>
    <row r="752" spans="1:7" x14ac:dyDescent="0.35">
      <c r="A752" s="72" t="s">
        <v>231</v>
      </c>
      <c r="B752" s="72" t="s">
        <v>232</v>
      </c>
      <c r="C752" s="72" t="s">
        <v>1101</v>
      </c>
      <c r="D752" s="72" t="s">
        <v>1094</v>
      </c>
      <c r="E752" s="72">
        <v>588</v>
      </c>
      <c r="F752" s="105">
        <v>7</v>
      </c>
      <c r="G752" s="108">
        <f t="shared" si="11"/>
        <v>43831</v>
      </c>
    </row>
    <row r="753" spans="1:7" x14ac:dyDescent="0.35">
      <c r="A753" s="72" t="s">
        <v>231</v>
      </c>
      <c r="B753" s="72" t="s">
        <v>232</v>
      </c>
      <c r="C753" s="72" t="s">
        <v>1101</v>
      </c>
      <c r="D753" s="72" t="s">
        <v>1095</v>
      </c>
      <c r="E753" s="72">
        <v>580</v>
      </c>
      <c r="F753" s="105">
        <v>8</v>
      </c>
      <c r="G753" s="108">
        <f t="shared" si="11"/>
        <v>43739</v>
      </c>
    </row>
    <row r="754" spans="1:7" x14ac:dyDescent="0.35">
      <c r="A754" s="72" t="s">
        <v>231</v>
      </c>
      <c r="B754" s="72" t="s">
        <v>232</v>
      </c>
      <c r="C754" s="72" t="s">
        <v>1101</v>
      </c>
      <c r="D754" s="72" t="s">
        <v>1096</v>
      </c>
      <c r="E754" s="72">
        <v>562</v>
      </c>
      <c r="F754" s="105">
        <v>8</v>
      </c>
      <c r="G754" s="108">
        <f t="shared" si="11"/>
        <v>43647</v>
      </c>
    </row>
    <row r="755" spans="1:7" x14ac:dyDescent="0.35">
      <c r="A755" s="72" t="s">
        <v>231</v>
      </c>
      <c r="B755" s="72" t="s">
        <v>232</v>
      </c>
      <c r="C755" s="72" t="s">
        <v>1101</v>
      </c>
      <c r="D755" s="72" t="s">
        <v>1097</v>
      </c>
      <c r="E755" s="72">
        <v>558</v>
      </c>
      <c r="F755" s="105">
        <v>7</v>
      </c>
      <c r="G755" s="108">
        <f t="shared" si="11"/>
        <v>43556</v>
      </c>
    </row>
    <row r="756" spans="1:7" x14ac:dyDescent="0.35">
      <c r="A756" s="72" t="s">
        <v>231</v>
      </c>
      <c r="B756" s="72" t="s">
        <v>232</v>
      </c>
      <c r="C756" s="72" t="s">
        <v>1101</v>
      </c>
      <c r="D756" s="72" t="s">
        <v>1098</v>
      </c>
      <c r="E756" s="72">
        <v>537</v>
      </c>
      <c r="F756" s="105">
        <v>6</v>
      </c>
      <c r="G756" s="108">
        <f t="shared" si="11"/>
        <v>43466</v>
      </c>
    </row>
    <row r="757" spans="1:7" x14ac:dyDescent="0.35">
      <c r="A757" s="72" t="s">
        <v>231</v>
      </c>
      <c r="B757" s="72" t="s">
        <v>232</v>
      </c>
      <c r="C757" s="72" t="s">
        <v>1101</v>
      </c>
      <c r="D757" s="72" t="s">
        <v>1099</v>
      </c>
      <c r="E757" s="72">
        <v>581</v>
      </c>
      <c r="F757" s="105">
        <v>5</v>
      </c>
      <c r="G757" s="108">
        <f t="shared" si="11"/>
        <v>43374</v>
      </c>
    </row>
    <row r="758" spans="1:7" x14ac:dyDescent="0.35">
      <c r="A758" s="72" t="s">
        <v>231</v>
      </c>
      <c r="B758" s="72" t="s">
        <v>232</v>
      </c>
      <c r="C758" s="72" t="s">
        <v>1102</v>
      </c>
      <c r="D758" s="72" t="s">
        <v>1088</v>
      </c>
      <c r="E758" s="72">
        <v>2388</v>
      </c>
      <c r="F758" s="105">
        <v>163</v>
      </c>
      <c r="G758" s="108">
        <f t="shared" si="11"/>
        <v>44378</v>
      </c>
    </row>
    <row r="759" spans="1:7" x14ac:dyDescent="0.35">
      <c r="A759" s="72" t="s">
        <v>231</v>
      </c>
      <c r="B759" s="72" t="s">
        <v>232</v>
      </c>
      <c r="C759" s="72" t="s">
        <v>1102</v>
      </c>
      <c r="D759" s="72" t="s">
        <v>1089</v>
      </c>
      <c r="E759" s="72">
        <v>2393</v>
      </c>
      <c r="F759" s="105">
        <v>164</v>
      </c>
      <c r="G759" s="108">
        <f t="shared" si="11"/>
        <v>44287</v>
      </c>
    </row>
    <row r="760" spans="1:7" x14ac:dyDescent="0.35">
      <c r="A760" s="72" t="s">
        <v>231</v>
      </c>
      <c r="B760" s="72" t="s">
        <v>232</v>
      </c>
      <c r="C760" s="72" t="s">
        <v>1102</v>
      </c>
      <c r="D760" s="72" t="s">
        <v>1090</v>
      </c>
      <c r="E760" s="72">
        <v>2397</v>
      </c>
      <c r="F760" s="105">
        <v>170</v>
      </c>
      <c r="G760" s="108">
        <f t="shared" si="11"/>
        <v>44197</v>
      </c>
    </row>
    <row r="761" spans="1:7" x14ac:dyDescent="0.35">
      <c r="A761" s="72" t="s">
        <v>231</v>
      </c>
      <c r="B761" s="72" t="s">
        <v>232</v>
      </c>
      <c r="C761" s="72" t="s">
        <v>1102</v>
      </c>
      <c r="D761" s="72" t="s">
        <v>1091</v>
      </c>
      <c r="E761" s="72">
        <v>2397</v>
      </c>
      <c r="F761" s="105">
        <v>172</v>
      </c>
      <c r="G761" s="108">
        <f t="shared" si="11"/>
        <v>44105</v>
      </c>
    </row>
    <row r="762" spans="1:7" x14ac:dyDescent="0.35">
      <c r="A762" s="72" t="s">
        <v>231</v>
      </c>
      <c r="B762" s="72" t="s">
        <v>232</v>
      </c>
      <c r="C762" s="72" t="s">
        <v>1102</v>
      </c>
      <c r="D762" s="72" t="s">
        <v>1092</v>
      </c>
      <c r="E762" s="72">
        <v>2397</v>
      </c>
      <c r="F762" s="105">
        <v>174</v>
      </c>
      <c r="G762" s="108">
        <f t="shared" si="11"/>
        <v>44013</v>
      </c>
    </row>
    <row r="763" spans="1:7" x14ac:dyDescent="0.35">
      <c r="A763" s="72" t="s">
        <v>231</v>
      </c>
      <c r="B763" s="72" t="s">
        <v>232</v>
      </c>
      <c r="C763" s="72" t="s">
        <v>1102</v>
      </c>
      <c r="D763" s="72" t="s">
        <v>1093</v>
      </c>
      <c r="E763" s="72">
        <v>2397</v>
      </c>
      <c r="F763" s="105">
        <v>175</v>
      </c>
      <c r="G763" s="108">
        <f t="shared" si="11"/>
        <v>43922</v>
      </c>
    </row>
    <row r="764" spans="1:7" x14ac:dyDescent="0.35">
      <c r="A764" s="72" t="s">
        <v>231</v>
      </c>
      <c r="B764" s="72" t="s">
        <v>232</v>
      </c>
      <c r="C764" s="72" t="s">
        <v>1102</v>
      </c>
      <c r="D764" s="72" t="s">
        <v>1094</v>
      </c>
      <c r="E764" s="72">
        <v>2386</v>
      </c>
      <c r="F764" s="105">
        <v>176</v>
      </c>
      <c r="G764" s="108">
        <f t="shared" si="11"/>
        <v>43831</v>
      </c>
    </row>
    <row r="765" spans="1:7" x14ac:dyDescent="0.35">
      <c r="A765" s="72" t="s">
        <v>231</v>
      </c>
      <c r="B765" s="72" t="s">
        <v>232</v>
      </c>
      <c r="C765" s="72" t="s">
        <v>1102</v>
      </c>
      <c r="D765" s="72" t="s">
        <v>1095</v>
      </c>
      <c r="E765" s="72">
        <v>2391</v>
      </c>
      <c r="F765" s="105">
        <v>181</v>
      </c>
      <c r="G765" s="108">
        <f t="shared" si="11"/>
        <v>43739</v>
      </c>
    </row>
    <row r="766" spans="1:7" x14ac:dyDescent="0.35">
      <c r="A766" s="72" t="s">
        <v>231</v>
      </c>
      <c r="B766" s="72" t="s">
        <v>232</v>
      </c>
      <c r="C766" s="72" t="s">
        <v>1102</v>
      </c>
      <c r="D766" s="72" t="s">
        <v>1096</v>
      </c>
      <c r="E766" s="72">
        <v>2393</v>
      </c>
      <c r="F766" s="105">
        <v>179</v>
      </c>
      <c r="G766" s="108">
        <f t="shared" si="11"/>
        <v>43647</v>
      </c>
    </row>
    <row r="767" spans="1:7" x14ac:dyDescent="0.35">
      <c r="A767" s="72" t="s">
        <v>231</v>
      </c>
      <c r="B767" s="72" t="s">
        <v>232</v>
      </c>
      <c r="C767" s="72" t="s">
        <v>1102</v>
      </c>
      <c r="D767" s="72" t="s">
        <v>1097</v>
      </c>
      <c r="E767" s="72">
        <v>2395</v>
      </c>
      <c r="F767" s="105">
        <v>116</v>
      </c>
      <c r="G767" s="108">
        <f t="shared" si="11"/>
        <v>43556</v>
      </c>
    </row>
    <row r="768" spans="1:7" x14ac:dyDescent="0.35">
      <c r="A768" s="72" t="s">
        <v>231</v>
      </c>
      <c r="B768" s="72" t="s">
        <v>232</v>
      </c>
      <c r="C768" s="72" t="s">
        <v>1102</v>
      </c>
      <c r="D768" s="72" t="s">
        <v>1098</v>
      </c>
      <c r="E768" s="72">
        <v>2376</v>
      </c>
      <c r="F768" s="105">
        <v>108</v>
      </c>
      <c r="G768" s="108">
        <f t="shared" si="11"/>
        <v>43466</v>
      </c>
    </row>
    <row r="769" spans="1:7" x14ac:dyDescent="0.35">
      <c r="A769" s="72" t="s">
        <v>231</v>
      </c>
      <c r="B769" s="72" t="s">
        <v>232</v>
      </c>
      <c r="C769" s="72" t="s">
        <v>1102</v>
      </c>
      <c r="D769" s="72" t="s">
        <v>1099</v>
      </c>
      <c r="E769" s="72">
        <v>2433</v>
      </c>
      <c r="F769" s="105">
        <v>116</v>
      </c>
      <c r="G769" s="108">
        <f t="shared" si="11"/>
        <v>43374</v>
      </c>
    </row>
    <row r="770" spans="1:7" x14ac:dyDescent="0.35">
      <c r="A770" s="72" t="s">
        <v>233</v>
      </c>
      <c r="B770" s="72" t="s">
        <v>234</v>
      </c>
      <c r="C770" s="72" t="s">
        <v>1087</v>
      </c>
      <c r="D770" s="72" t="s">
        <v>1088</v>
      </c>
      <c r="E770" s="72">
        <v>1380</v>
      </c>
      <c r="F770" s="105">
        <v>122</v>
      </c>
      <c r="G770" s="108">
        <f t="shared" si="11"/>
        <v>44378</v>
      </c>
    </row>
    <row r="771" spans="1:7" x14ac:dyDescent="0.35">
      <c r="A771" s="72" t="s">
        <v>233</v>
      </c>
      <c r="B771" s="72" t="s">
        <v>234</v>
      </c>
      <c r="C771" s="72" t="s">
        <v>1087</v>
      </c>
      <c r="D771" s="72" t="s">
        <v>1089</v>
      </c>
      <c r="E771" s="72">
        <v>1392</v>
      </c>
      <c r="F771" s="105">
        <v>125</v>
      </c>
      <c r="G771" s="108">
        <f t="shared" si="11"/>
        <v>44287</v>
      </c>
    </row>
    <row r="772" spans="1:7" x14ac:dyDescent="0.35">
      <c r="A772" s="72" t="s">
        <v>233</v>
      </c>
      <c r="B772" s="72" t="s">
        <v>234</v>
      </c>
      <c r="C772" s="72" t="s">
        <v>1087</v>
      </c>
      <c r="D772" s="72" t="s">
        <v>1090</v>
      </c>
      <c r="E772" s="72">
        <v>1387</v>
      </c>
      <c r="F772" s="105">
        <v>117</v>
      </c>
      <c r="G772" s="108">
        <f t="shared" ref="G772:G835" si="12">DATE(LEFT(D772,4),RIGHT(LEFT(D772,7),2),1)</f>
        <v>44197</v>
      </c>
    </row>
    <row r="773" spans="1:7" x14ac:dyDescent="0.35">
      <c r="A773" s="72" t="s">
        <v>233</v>
      </c>
      <c r="B773" s="72" t="s">
        <v>234</v>
      </c>
      <c r="C773" s="72" t="s">
        <v>1087</v>
      </c>
      <c r="D773" s="72" t="s">
        <v>1091</v>
      </c>
      <c r="E773" s="72">
        <v>1389</v>
      </c>
      <c r="F773" s="105">
        <v>114</v>
      </c>
      <c r="G773" s="108">
        <f t="shared" si="12"/>
        <v>44105</v>
      </c>
    </row>
    <row r="774" spans="1:7" x14ac:dyDescent="0.35">
      <c r="A774" s="72" t="s">
        <v>233</v>
      </c>
      <c r="B774" s="72" t="s">
        <v>234</v>
      </c>
      <c r="C774" s="72" t="s">
        <v>1087</v>
      </c>
      <c r="D774" s="72" t="s">
        <v>1092</v>
      </c>
      <c r="E774" s="72">
        <v>1392</v>
      </c>
      <c r="F774" s="105">
        <v>117</v>
      </c>
      <c r="G774" s="108">
        <f t="shared" si="12"/>
        <v>44013</v>
      </c>
    </row>
    <row r="775" spans="1:7" x14ac:dyDescent="0.35">
      <c r="A775" s="72" t="s">
        <v>233</v>
      </c>
      <c r="B775" s="72" t="s">
        <v>234</v>
      </c>
      <c r="C775" s="72" t="s">
        <v>1087</v>
      </c>
      <c r="D775" s="72" t="s">
        <v>1093</v>
      </c>
      <c r="E775" s="72">
        <v>1389</v>
      </c>
      <c r="F775" s="105">
        <v>118</v>
      </c>
      <c r="G775" s="108">
        <f t="shared" si="12"/>
        <v>43922</v>
      </c>
    </row>
    <row r="776" spans="1:7" x14ac:dyDescent="0.35">
      <c r="A776" s="72" t="s">
        <v>233</v>
      </c>
      <c r="B776" s="72" t="s">
        <v>234</v>
      </c>
      <c r="C776" s="72" t="s">
        <v>1087</v>
      </c>
      <c r="D776" s="72" t="s">
        <v>1094</v>
      </c>
      <c r="E776" s="72">
        <v>1376</v>
      </c>
      <c r="F776" s="105">
        <v>119</v>
      </c>
      <c r="G776" s="108">
        <f t="shared" si="12"/>
        <v>43831</v>
      </c>
    </row>
    <row r="777" spans="1:7" x14ac:dyDescent="0.35">
      <c r="A777" s="72" t="s">
        <v>233</v>
      </c>
      <c r="B777" s="72" t="s">
        <v>234</v>
      </c>
      <c r="C777" s="72" t="s">
        <v>1087</v>
      </c>
      <c r="D777" s="72" t="s">
        <v>1095</v>
      </c>
      <c r="E777" s="72">
        <v>1370</v>
      </c>
      <c r="F777" s="105">
        <v>101</v>
      </c>
      <c r="G777" s="108">
        <f t="shared" si="12"/>
        <v>43739</v>
      </c>
    </row>
    <row r="778" spans="1:7" x14ac:dyDescent="0.35">
      <c r="A778" s="72" t="s">
        <v>233</v>
      </c>
      <c r="B778" s="72" t="s">
        <v>234</v>
      </c>
      <c r="C778" s="72" t="s">
        <v>1087</v>
      </c>
      <c r="D778" s="72" t="s">
        <v>1096</v>
      </c>
      <c r="E778" s="72">
        <v>1365</v>
      </c>
      <c r="F778" s="105">
        <v>99</v>
      </c>
      <c r="G778" s="108">
        <f t="shared" si="12"/>
        <v>43647</v>
      </c>
    </row>
    <row r="779" spans="1:7" x14ac:dyDescent="0.35">
      <c r="A779" s="72" t="s">
        <v>233</v>
      </c>
      <c r="B779" s="72" t="s">
        <v>234</v>
      </c>
      <c r="C779" s="72" t="s">
        <v>1087</v>
      </c>
      <c r="D779" s="72" t="s">
        <v>1097</v>
      </c>
      <c r="E779" s="72">
        <v>1357</v>
      </c>
      <c r="F779" s="105">
        <v>103</v>
      </c>
      <c r="G779" s="108">
        <f t="shared" si="12"/>
        <v>43556</v>
      </c>
    </row>
    <row r="780" spans="1:7" x14ac:dyDescent="0.35">
      <c r="A780" s="72" t="s">
        <v>233</v>
      </c>
      <c r="B780" s="72" t="s">
        <v>234</v>
      </c>
      <c r="C780" s="72" t="s">
        <v>1087</v>
      </c>
      <c r="D780" s="72" t="s">
        <v>1098</v>
      </c>
      <c r="E780" s="72">
        <v>1351</v>
      </c>
      <c r="F780" s="105">
        <v>102</v>
      </c>
      <c r="G780" s="108">
        <f t="shared" si="12"/>
        <v>43466</v>
      </c>
    </row>
    <row r="781" spans="1:7" x14ac:dyDescent="0.35">
      <c r="A781" s="72" t="s">
        <v>233</v>
      </c>
      <c r="B781" s="72" t="s">
        <v>234</v>
      </c>
      <c r="C781" s="72" t="s">
        <v>1087</v>
      </c>
      <c r="D781" s="72" t="s">
        <v>1099</v>
      </c>
      <c r="E781" s="72">
        <v>1395</v>
      </c>
      <c r="F781" s="105">
        <v>110</v>
      </c>
      <c r="G781" s="108">
        <f t="shared" si="12"/>
        <v>43374</v>
      </c>
    </row>
    <row r="782" spans="1:7" x14ac:dyDescent="0.35">
      <c r="A782" s="72" t="s">
        <v>233</v>
      </c>
      <c r="B782" s="72" t="s">
        <v>234</v>
      </c>
      <c r="C782" s="72" t="s">
        <v>1100</v>
      </c>
      <c r="D782" s="72" t="s">
        <v>1088</v>
      </c>
      <c r="E782" s="72">
        <v>1211</v>
      </c>
      <c r="F782" s="105">
        <v>188</v>
      </c>
      <c r="G782" s="108">
        <f t="shared" si="12"/>
        <v>44378</v>
      </c>
    </row>
    <row r="783" spans="1:7" x14ac:dyDescent="0.35">
      <c r="A783" s="72" t="s">
        <v>233</v>
      </c>
      <c r="B783" s="72" t="s">
        <v>234</v>
      </c>
      <c r="C783" s="72" t="s">
        <v>1100</v>
      </c>
      <c r="D783" s="72" t="s">
        <v>1089</v>
      </c>
      <c r="E783" s="72">
        <v>1220</v>
      </c>
      <c r="F783" s="105">
        <v>189</v>
      </c>
      <c r="G783" s="108">
        <f t="shared" si="12"/>
        <v>44287</v>
      </c>
    </row>
    <row r="784" spans="1:7" x14ac:dyDescent="0.35">
      <c r="A784" s="72" t="s">
        <v>233</v>
      </c>
      <c r="B784" s="72" t="s">
        <v>234</v>
      </c>
      <c r="C784" s="72" t="s">
        <v>1100</v>
      </c>
      <c r="D784" s="72" t="s">
        <v>1090</v>
      </c>
      <c r="E784" s="72">
        <v>1215</v>
      </c>
      <c r="F784" s="105">
        <v>181</v>
      </c>
      <c r="G784" s="108">
        <f t="shared" si="12"/>
        <v>44197</v>
      </c>
    </row>
    <row r="785" spans="1:7" x14ac:dyDescent="0.35">
      <c r="A785" s="72" t="s">
        <v>233</v>
      </c>
      <c r="B785" s="72" t="s">
        <v>234</v>
      </c>
      <c r="C785" s="72" t="s">
        <v>1100</v>
      </c>
      <c r="D785" s="72" t="s">
        <v>1091</v>
      </c>
      <c r="E785" s="72">
        <v>1227</v>
      </c>
      <c r="F785" s="105">
        <v>169</v>
      </c>
      <c r="G785" s="108">
        <f t="shared" si="12"/>
        <v>44105</v>
      </c>
    </row>
    <row r="786" spans="1:7" x14ac:dyDescent="0.35">
      <c r="A786" s="72" t="s">
        <v>233</v>
      </c>
      <c r="B786" s="72" t="s">
        <v>234</v>
      </c>
      <c r="C786" s="72" t="s">
        <v>1100</v>
      </c>
      <c r="D786" s="72" t="s">
        <v>1092</v>
      </c>
      <c r="E786" s="72">
        <v>1227</v>
      </c>
      <c r="F786" s="105">
        <v>153</v>
      </c>
      <c r="G786" s="108">
        <f t="shared" si="12"/>
        <v>44013</v>
      </c>
    </row>
    <row r="787" spans="1:7" x14ac:dyDescent="0.35">
      <c r="A787" s="72" t="s">
        <v>233</v>
      </c>
      <c r="B787" s="72" t="s">
        <v>234</v>
      </c>
      <c r="C787" s="72" t="s">
        <v>1100</v>
      </c>
      <c r="D787" s="72" t="s">
        <v>1093</v>
      </c>
      <c r="E787" s="72">
        <v>1232</v>
      </c>
      <c r="F787" s="105">
        <v>142</v>
      </c>
      <c r="G787" s="108">
        <f t="shared" si="12"/>
        <v>43922</v>
      </c>
    </row>
    <row r="788" spans="1:7" x14ac:dyDescent="0.35">
      <c r="A788" s="72" t="s">
        <v>233</v>
      </c>
      <c r="B788" s="72" t="s">
        <v>234</v>
      </c>
      <c r="C788" s="72" t="s">
        <v>1100</v>
      </c>
      <c r="D788" s="72" t="s">
        <v>1094</v>
      </c>
      <c r="E788" s="72">
        <v>1216</v>
      </c>
      <c r="F788" s="105">
        <v>141</v>
      </c>
      <c r="G788" s="108">
        <f t="shared" si="12"/>
        <v>43831</v>
      </c>
    </row>
    <row r="789" spans="1:7" x14ac:dyDescent="0.35">
      <c r="A789" s="72" t="s">
        <v>233</v>
      </c>
      <c r="B789" s="72" t="s">
        <v>234</v>
      </c>
      <c r="C789" s="72" t="s">
        <v>1100</v>
      </c>
      <c r="D789" s="72" t="s">
        <v>1095</v>
      </c>
      <c r="E789" s="72">
        <v>1212</v>
      </c>
      <c r="F789" s="105">
        <v>148</v>
      </c>
      <c r="G789" s="108">
        <f t="shared" si="12"/>
        <v>43739</v>
      </c>
    </row>
    <row r="790" spans="1:7" x14ac:dyDescent="0.35">
      <c r="A790" s="72" t="s">
        <v>233</v>
      </c>
      <c r="B790" s="72" t="s">
        <v>234</v>
      </c>
      <c r="C790" s="72" t="s">
        <v>1100</v>
      </c>
      <c r="D790" s="72" t="s">
        <v>1096</v>
      </c>
      <c r="E790" s="72">
        <v>1217</v>
      </c>
      <c r="F790" s="105">
        <v>146</v>
      </c>
      <c r="G790" s="108">
        <f t="shared" si="12"/>
        <v>43647</v>
      </c>
    </row>
    <row r="791" spans="1:7" x14ac:dyDescent="0.35">
      <c r="A791" s="72" t="s">
        <v>233</v>
      </c>
      <c r="B791" s="72" t="s">
        <v>234</v>
      </c>
      <c r="C791" s="72" t="s">
        <v>1100</v>
      </c>
      <c r="D791" s="72" t="s">
        <v>1097</v>
      </c>
      <c r="E791" s="72">
        <v>1218</v>
      </c>
      <c r="F791" s="105">
        <v>145</v>
      </c>
      <c r="G791" s="108">
        <f t="shared" si="12"/>
        <v>43556</v>
      </c>
    </row>
    <row r="792" spans="1:7" x14ac:dyDescent="0.35">
      <c r="A792" s="72" t="s">
        <v>233</v>
      </c>
      <c r="B792" s="72" t="s">
        <v>234</v>
      </c>
      <c r="C792" s="72" t="s">
        <v>1100</v>
      </c>
      <c r="D792" s="72" t="s">
        <v>1098</v>
      </c>
      <c r="E792" s="72">
        <v>1213</v>
      </c>
      <c r="F792" s="105">
        <v>121</v>
      </c>
      <c r="G792" s="108">
        <f t="shared" si="12"/>
        <v>43466</v>
      </c>
    </row>
    <row r="793" spans="1:7" x14ac:dyDescent="0.35">
      <c r="A793" s="72" t="s">
        <v>233</v>
      </c>
      <c r="B793" s="72" t="s">
        <v>234</v>
      </c>
      <c r="C793" s="72" t="s">
        <v>1100</v>
      </c>
      <c r="D793" s="72" t="s">
        <v>1099</v>
      </c>
      <c r="E793" s="72">
        <v>1283</v>
      </c>
      <c r="F793" s="105">
        <v>162</v>
      </c>
      <c r="G793" s="108">
        <f t="shared" si="12"/>
        <v>43374</v>
      </c>
    </row>
    <row r="794" spans="1:7" x14ac:dyDescent="0.35">
      <c r="A794" s="72" t="s">
        <v>233</v>
      </c>
      <c r="B794" s="72" t="s">
        <v>234</v>
      </c>
      <c r="C794" s="72" t="s">
        <v>1101</v>
      </c>
      <c r="D794" s="72" t="s">
        <v>1088</v>
      </c>
      <c r="E794" s="72">
        <v>228</v>
      </c>
      <c r="F794" s="105">
        <v>19</v>
      </c>
      <c r="G794" s="108">
        <f t="shared" si="12"/>
        <v>44378</v>
      </c>
    </row>
    <row r="795" spans="1:7" x14ac:dyDescent="0.35">
      <c r="A795" s="72" t="s">
        <v>233</v>
      </c>
      <c r="B795" s="72" t="s">
        <v>234</v>
      </c>
      <c r="C795" s="72" t="s">
        <v>1101</v>
      </c>
      <c r="D795" s="72" t="s">
        <v>1089</v>
      </c>
      <c r="E795" s="72">
        <v>229</v>
      </c>
      <c r="F795" s="105">
        <v>18</v>
      </c>
      <c r="G795" s="108">
        <f t="shared" si="12"/>
        <v>44287</v>
      </c>
    </row>
    <row r="796" spans="1:7" x14ac:dyDescent="0.35">
      <c r="A796" s="72" t="s">
        <v>233</v>
      </c>
      <c r="B796" s="72" t="s">
        <v>234</v>
      </c>
      <c r="C796" s="72" t="s">
        <v>1101</v>
      </c>
      <c r="D796" s="72" t="s">
        <v>1090</v>
      </c>
      <c r="E796" s="72">
        <v>231</v>
      </c>
      <c r="F796" s="105">
        <v>17</v>
      </c>
      <c r="G796" s="108">
        <f t="shared" si="12"/>
        <v>44197</v>
      </c>
    </row>
    <row r="797" spans="1:7" x14ac:dyDescent="0.35">
      <c r="A797" s="72" t="s">
        <v>233</v>
      </c>
      <c r="B797" s="72" t="s">
        <v>234</v>
      </c>
      <c r="C797" s="72" t="s">
        <v>1101</v>
      </c>
      <c r="D797" s="72" t="s">
        <v>1091</v>
      </c>
      <c r="E797" s="72">
        <v>230</v>
      </c>
      <c r="F797" s="105">
        <v>16</v>
      </c>
      <c r="G797" s="108">
        <f t="shared" si="12"/>
        <v>44105</v>
      </c>
    </row>
    <row r="798" spans="1:7" x14ac:dyDescent="0.35">
      <c r="A798" s="72" t="s">
        <v>233</v>
      </c>
      <c r="B798" s="72" t="s">
        <v>234</v>
      </c>
      <c r="C798" s="72" t="s">
        <v>1101</v>
      </c>
      <c r="D798" s="72" t="s">
        <v>1092</v>
      </c>
      <c r="E798" s="72">
        <v>230</v>
      </c>
      <c r="F798" s="105">
        <v>14</v>
      </c>
      <c r="G798" s="108">
        <f t="shared" si="12"/>
        <v>44013</v>
      </c>
    </row>
    <row r="799" spans="1:7" x14ac:dyDescent="0.35">
      <c r="A799" s="72" t="s">
        <v>233</v>
      </c>
      <c r="B799" s="72" t="s">
        <v>234</v>
      </c>
      <c r="C799" s="72" t="s">
        <v>1101</v>
      </c>
      <c r="D799" s="72" t="s">
        <v>1093</v>
      </c>
      <c r="E799" s="72">
        <v>230</v>
      </c>
      <c r="F799" s="105">
        <v>14</v>
      </c>
      <c r="G799" s="108">
        <f t="shared" si="12"/>
        <v>43922</v>
      </c>
    </row>
    <row r="800" spans="1:7" x14ac:dyDescent="0.35">
      <c r="A800" s="72" t="s">
        <v>233</v>
      </c>
      <c r="B800" s="72" t="s">
        <v>234</v>
      </c>
      <c r="C800" s="72" t="s">
        <v>1101</v>
      </c>
      <c r="D800" s="72" t="s">
        <v>1094</v>
      </c>
      <c r="E800" s="72">
        <v>225</v>
      </c>
      <c r="F800" s="105">
        <v>14</v>
      </c>
      <c r="G800" s="108">
        <f t="shared" si="12"/>
        <v>43831</v>
      </c>
    </row>
    <row r="801" spans="1:7" x14ac:dyDescent="0.35">
      <c r="A801" s="72" t="s">
        <v>233</v>
      </c>
      <c r="B801" s="72" t="s">
        <v>234</v>
      </c>
      <c r="C801" s="72" t="s">
        <v>1101</v>
      </c>
      <c r="D801" s="72" t="s">
        <v>1095</v>
      </c>
      <c r="E801" s="72">
        <v>223</v>
      </c>
      <c r="F801" s="105">
        <v>15</v>
      </c>
      <c r="G801" s="108">
        <f t="shared" si="12"/>
        <v>43739</v>
      </c>
    </row>
    <row r="802" spans="1:7" x14ac:dyDescent="0.35">
      <c r="A802" s="72" t="s">
        <v>233</v>
      </c>
      <c r="B802" s="72" t="s">
        <v>234</v>
      </c>
      <c r="C802" s="72" t="s">
        <v>1101</v>
      </c>
      <c r="D802" s="72" t="s">
        <v>1096</v>
      </c>
      <c r="E802" s="72">
        <v>226</v>
      </c>
      <c r="F802" s="105">
        <v>17</v>
      </c>
      <c r="G802" s="108">
        <f t="shared" si="12"/>
        <v>43647</v>
      </c>
    </row>
    <row r="803" spans="1:7" x14ac:dyDescent="0.35">
      <c r="A803" s="72" t="s">
        <v>233</v>
      </c>
      <c r="B803" s="72" t="s">
        <v>234</v>
      </c>
      <c r="C803" s="72" t="s">
        <v>1101</v>
      </c>
      <c r="D803" s="72" t="s">
        <v>1097</v>
      </c>
      <c r="E803" s="72">
        <v>224</v>
      </c>
      <c r="F803" s="105">
        <v>17</v>
      </c>
      <c r="G803" s="108">
        <f t="shared" si="12"/>
        <v>43556</v>
      </c>
    </row>
    <row r="804" spans="1:7" x14ac:dyDescent="0.35">
      <c r="A804" s="72" t="s">
        <v>233</v>
      </c>
      <c r="B804" s="72" t="s">
        <v>234</v>
      </c>
      <c r="C804" s="72" t="s">
        <v>1101</v>
      </c>
      <c r="D804" s="72" t="s">
        <v>1098</v>
      </c>
      <c r="E804" s="72">
        <v>225</v>
      </c>
      <c r="F804" s="105">
        <v>16</v>
      </c>
      <c r="G804" s="108">
        <f t="shared" si="12"/>
        <v>43466</v>
      </c>
    </row>
    <row r="805" spans="1:7" x14ac:dyDescent="0.35">
      <c r="A805" s="72" t="s">
        <v>233</v>
      </c>
      <c r="B805" s="72" t="s">
        <v>234</v>
      </c>
      <c r="C805" s="72" t="s">
        <v>1101</v>
      </c>
      <c r="D805" s="72" t="s">
        <v>1099</v>
      </c>
      <c r="E805" s="72">
        <v>240</v>
      </c>
      <c r="F805" s="105">
        <v>22</v>
      </c>
      <c r="G805" s="108">
        <f t="shared" si="12"/>
        <v>43374</v>
      </c>
    </row>
    <row r="806" spans="1:7" x14ac:dyDescent="0.35">
      <c r="A806" s="72" t="s">
        <v>233</v>
      </c>
      <c r="B806" s="72" t="s">
        <v>234</v>
      </c>
      <c r="C806" s="72" t="s">
        <v>1102</v>
      </c>
      <c r="D806" s="72" t="s">
        <v>1088</v>
      </c>
      <c r="E806" s="72">
        <v>1744</v>
      </c>
      <c r="F806" s="105">
        <v>195</v>
      </c>
      <c r="G806" s="108">
        <f t="shared" si="12"/>
        <v>44378</v>
      </c>
    </row>
    <row r="807" spans="1:7" x14ac:dyDescent="0.35">
      <c r="A807" s="72" t="s">
        <v>233</v>
      </c>
      <c r="B807" s="72" t="s">
        <v>234</v>
      </c>
      <c r="C807" s="72" t="s">
        <v>1102</v>
      </c>
      <c r="D807" s="72" t="s">
        <v>1089</v>
      </c>
      <c r="E807" s="72">
        <v>1738</v>
      </c>
      <c r="F807" s="105">
        <v>193</v>
      </c>
      <c r="G807" s="108">
        <f t="shared" si="12"/>
        <v>44287</v>
      </c>
    </row>
    <row r="808" spans="1:7" x14ac:dyDescent="0.35">
      <c r="A808" s="72" t="s">
        <v>233</v>
      </c>
      <c r="B808" s="72" t="s">
        <v>234</v>
      </c>
      <c r="C808" s="72" t="s">
        <v>1102</v>
      </c>
      <c r="D808" s="72" t="s">
        <v>1090</v>
      </c>
      <c r="E808" s="72">
        <v>1738</v>
      </c>
      <c r="F808" s="105">
        <v>181</v>
      </c>
      <c r="G808" s="108">
        <f t="shared" si="12"/>
        <v>44197</v>
      </c>
    </row>
    <row r="809" spans="1:7" x14ac:dyDescent="0.35">
      <c r="A809" s="72" t="s">
        <v>233</v>
      </c>
      <c r="B809" s="72" t="s">
        <v>234</v>
      </c>
      <c r="C809" s="72" t="s">
        <v>1102</v>
      </c>
      <c r="D809" s="72" t="s">
        <v>1091</v>
      </c>
      <c r="E809" s="72">
        <v>1740</v>
      </c>
      <c r="F809" s="105">
        <v>170</v>
      </c>
      <c r="G809" s="108">
        <f t="shared" si="12"/>
        <v>44105</v>
      </c>
    </row>
    <row r="810" spans="1:7" x14ac:dyDescent="0.35">
      <c r="A810" s="72" t="s">
        <v>233</v>
      </c>
      <c r="B810" s="72" t="s">
        <v>234</v>
      </c>
      <c r="C810" s="72" t="s">
        <v>1102</v>
      </c>
      <c r="D810" s="72" t="s">
        <v>1092</v>
      </c>
      <c r="E810" s="72">
        <v>1738</v>
      </c>
      <c r="F810" s="105">
        <v>179</v>
      </c>
      <c r="G810" s="108">
        <f t="shared" si="12"/>
        <v>44013</v>
      </c>
    </row>
    <row r="811" spans="1:7" x14ac:dyDescent="0.35">
      <c r="A811" s="72" t="s">
        <v>233</v>
      </c>
      <c r="B811" s="72" t="s">
        <v>234</v>
      </c>
      <c r="C811" s="72" t="s">
        <v>1102</v>
      </c>
      <c r="D811" s="72" t="s">
        <v>1093</v>
      </c>
      <c r="E811" s="72">
        <v>1735</v>
      </c>
      <c r="F811" s="105">
        <v>164</v>
      </c>
      <c r="G811" s="108">
        <f t="shared" si="12"/>
        <v>43922</v>
      </c>
    </row>
    <row r="812" spans="1:7" x14ac:dyDescent="0.35">
      <c r="A812" s="72" t="s">
        <v>233</v>
      </c>
      <c r="B812" s="72" t="s">
        <v>234</v>
      </c>
      <c r="C812" s="72" t="s">
        <v>1102</v>
      </c>
      <c r="D812" s="72" t="s">
        <v>1094</v>
      </c>
      <c r="E812" s="72">
        <v>1733</v>
      </c>
      <c r="F812" s="105">
        <v>169</v>
      </c>
      <c r="G812" s="108">
        <f t="shared" si="12"/>
        <v>43831</v>
      </c>
    </row>
    <row r="813" spans="1:7" x14ac:dyDescent="0.35">
      <c r="A813" s="72" t="s">
        <v>233</v>
      </c>
      <c r="B813" s="72" t="s">
        <v>234</v>
      </c>
      <c r="C813" s="72" t="s">
        <v>1102</v>
      </c>
      <c r="D813" s="72" t="s">
        <v>1095</v>
      </c>
      <c r="E813" s="72">
        <v>1744</v>
      </c>
      <c r="F813" s="105">
        <v>169</v>
      </c>
      <c r="G813" s="108">
        <f t="shared" si="12"/>
        <v>43739</v>
      </c>
    </row>
    <row r="814" spans="1:7" x14ac:dyDescent="0.35">
      <c r="A814" s="72" t="s">
        <v>233</v>
      </c>
      <c r="B814" s="72" t="s">
        <v>234</v>
      </c>
      <c r="C814" s="72" t="s">
        <v>1102</v>
      </c>
      <c r="D814" s="72" t="s">
        <v>1096</v>
      </c>
      <c r="E814" s="72">
        <v>1746</v>
      </c>
      <c r="F814" s="105">
        <v>167</v>
      </c>
      <c r="G814" s="108">
        <f t="shared" si="12"/>
        <v>43647</v>
      </c>
    </row>
    <row r="815" spans="1:7" x14ac:dyDescent="0.35">
      <c r="A815" s="72" t="s">
        <v>233</v>
      </c>
      <c r="B815" s="72" t="s">
        <v>234</v>
      </c>
      <c r="C815" s="72" t="s">
        <v>1102</v>
      </c>
      <c r="D815" s="72" t="s">
        <v>1097</v>
      </c>
      <c r="E815" s="72">
        <v>1738</v>
      </c>
      <c r="F815" s="105">
        <v>181</v>
      </c>
      <c r="G815" s="108">
        <f t="shared" si="12"/>
        <v>43556</v>
      </c>
    </row>
    <row r="816" spans="1:7" x14ac:dyDescent="0.35">
      <c r="A816" s="72" t="s">
        <v>233</v>
      </c>
      <c r="B816" s="72" t="s">
        <v>234</v>
      </c>
      <c r="C816" s="72" t="s">
        <v>1102</v>
      </c>
      <c r="D816" s="72" t="s">
        <v>1098</v>
      </c>
      <c r="E816" s="72">
        <v>1742</v>
      </c>
      <c r="F816" s="105">
        <v>180</v>
      </c>
      <c r="G816" s="108">
        <f t="shared" si="12"/>
        <v>43466</v>
      </c>
    </row>
    <row r="817" spans="1:7" x14ac:dyDescent="0.35">
      <c r="A817" s="72" t="s">
        <v>233</v>
      </c>
      <c r="B817" s="72" t="s">
        <v>234</v>
      </c>
      <c r="C817" s="72" t="s">
        <v>1102</v>
      </c>
      <c r="D817" s="72" t="s">
        <v>1099</v>
      </c>
      <c r="E817" s="72">
        <v>1810</v>
      </c>
      <c r="F817" s="105">
        <v>205</v>
      </c>
      <c r="G817" s="108">
        <f t="shared" si="12"/>
        <v>43374</v>
      </c>
    </row>
    <row r="818" spans="1:7" x14ac:dyDescent="0.35">
      <c r="A818" s="72" t="s">
        <v>235</v>
      </c>
      <c r="B818" s="72" t="s">
        <v>236</v>
      </c>
      <c r="C818" s="72" t="s">
        <v>1087</v>
      </c>
      <c r="D818" s="72" t="s">
        <v>1088</v>
      </c>
      <c r="E818" s="72">
        <v>1315</v>
      </c>
      <c r="F818" s="105">
        <v>119</v>
      </c>
      <c r="G818" s="108">
        <f t="shared" si="12"/>
        <v>44378</v>
      </c>
    </row>
    <row r="819" spans="1:7" x14ac:dyDescent="0.35">
      <c r="A819" s="72" t="s">
        <v>235</v>
      </c>
      <c r="B819" s="72" t="s">
        <v>236</v>
      </c>
      <c r="C819" s="72" t="s">
        <v>1087</v>
      </c>
      <c r="D819" s="72" t="s">
        <v>1089</v>
      </c>
      <c r="E819" s="72">
        <v>1314</v>
      </c>
      <c r="F819" s="105">
        <v>119</v>
      </c>
      <c r="G819" s="108">
        <f t="shared" si="12"/>
        <v>44287</v>
      </c>
    </row>
    <row r="820" spans="1:7" x14ac:dyDescent="0.35">
      <c r="A820" s="72" t="s">
        <v>235</v>
      </c>
      <c r="B820" s="72" t="s">
        <v>236</v>
      </c>
      <c r="C820" s="72" t="s">
        <v>1087</v>
      </c>
      <c r="D820" s="72" t="s">
        <v>1090</v>
      </c>
      <c r="E820" s="72">
        <v>1315</v>
      </c>
      <c r="F820" s="105">
        <v>110</v>
      </c>
      <c r="G820" s="108">
        <f t="shared" si="12"/>
        <v>44197</v>
      </c>
    </row>
    <row r="821" spans="1:7" x14ac:dyDescent="0.35">
      <c r="A821" s="72" t="s">
        <v>235</v>
      </c>
      <c r="B821" s="72" t="s">
        <v>236</v>
      </c>
      <c r="C821" s="72" t="s">
        <v>1087</v>
      </c>
      <c r="D821" s="72" t="s">
        <v>1091</v>
      </c>
      <c r="E821" s="72">
        <v>1311</v>
      </c>
      <c r="F821" s="105">
        <v>103</v>
      </c>
      <c r="G821" s="108">
        <f t="shared" si="12"/>
        <v>44105</v>
      </c>
    </row>
    <row r="822" spans="1:7" x14ac:dyDescent="0.35">
      <c r="A822" s="72" t="s">
        <v>235</v>
      </c>
      <c r="B822" s="72" t="s">
        <v>236</v>
      </c>
      <c r="C822" s="72" t="s">
        <v>1087</v>
      </c>
      <c r="D822" s="72" t="s">
        <v>1092</v>
      </c>
      <c r="E822" s="72">
        <v>1320</v>
      </c>
      <c r="F822" s="105">
        <v>97</v>
      </c>
      <c r="G822" s="108">
        <f t="shared" si="12"/>
        <v>44013</v>
      </c>
    </row>
    <row r="823" spans="1:7" x14ac:dyDescent="0.35">
      <c r="A823" s="72" t="s">
        <v>235</v>
      </c>
      <c r="B823" s="72" t="s">
        <v>236</v>
      </c>
      <c r="C823" s="72" t="s">
        <v>1087</v>
      </c>
      <c r="D823" s="72" t="s">
        <v>1093</v>
      </c>
      <c r="E823" s="72">
        <v>1319</v>
      </c>
      <c r="F823" s="105">
        <v>103</v>
      </c>
      <c r="G823" s="108">
        <f t="shared" si="12"/>
        <v>43922</v>
      </c>
    </row>
    <row r="824" spans="1:7" x14ac:dyDescent="0.35">
      <c r="A824" s="72" t="s">
        <v>235</v>
      </c>
      <c r="B824" s="72" t="s">
        <v>236</v>
      </c>
      <c r="C824" s="72" t="s">
        <v>1087</v>
      </c>
      <c r="D824" s="72" t="s">
        <v>1094</v>
      </c>
      <c r="E824" s="72">
        <v>1306</v>
      </c>
      <c r="F824" s="105">
        <v>95</v>
      </c>
      <c r="G824" s="108">
        <f t="shared" si="12"/>
        <v>43831</v>
      </c>
    </row>
    <row r="825" spans="1:7" x14ac:dyDescent="0.35">
      <c r="A825" s="72" t="s">
        <v>235</v>
      </c>
      <c r="B825" s="72" t="s">
        <v>236</v>
      </c>
      <c r="C825" s="72" t="s">
        <v>1087</v>
      </c>
      <c r="D825" s="72" t="s">
        <v>1095</v>
      </c>
      <c r="E825" s="72">
        <v>1303</v>
      </c>
      <c r="F825" s="105">
        <v>101</v>
      </c>
      <c r="G825" s="108">
        <f t="shared" si="12"/>
        <v>43739</v>
      </c>
    </row>
    <row r="826" spans="1:7" x14ac:dyDescent="0.35">
      <c r="A826" s="72" t="s">
        <v>235</v>
      </c>
      <c r="B826" s="72" t="s">
        <v>236</v>
      </c>
      <c r="C826" s="72" t="s">
        <v>1087</v>
      </c>
      <c r="D826" s="72" t="s">
        <v>1096</v>
      </c>
      <c r="E826" s="72">
        <v>1305</v>
      </c>
      <c r="F826" s="105">
        <v>98</v>
      </c>
      <c r="G826" s="108">
        <f t="shared" si="12"/>
        <v>43647</v>
      </c>
    </row>
    <row r="827" spans="1:7" x14ac:dyDescent="0.35">
      <c r="A827" s="72" t="s">
        <v>235</v>
      </c>
      <c r="B827" s="72" t="s">
        <v>236</v>
      </c>
      <c r="C827" s="72" t="s">
        <v>1087</v>
      </c>
      <c r="D827" s="72" t="s">
        <v>1097</v>
      </c>
      <c r="E827" s="72">
        <v>1307</v>
      </c>
      <c r="F827" s="105">
        <v>96</v>
      </c>
      <c r="G827" s="108">
        <f t="shared" si="12"/>
        <v>43556</v>
      </c>
    </row>
    <row r="828" spans="1:7" x14ac:dyDescent="0.35">
      <c r="A828" s="72" t="s">
        <v>235</v>
      </c>
      <c r="B828" s="72" t="s">
        <v>236</v>
      </c>
      <c r="C828" s="72" t="s">
        <v>1087</v>
      </c>
      <c r="D828" s="72" t="s">
        <v>1098</v>
      </c>
      <c r="E828" s="72">
        <v>1284</v>
      </c>
      <c r="F828" s="105">
        <v>92</v>
      </c>
      <c r="G828" s="108">
        <f t="shared" si="12"/>
        <v>43466</v>
      </c>
    </row>
    <row r="829" spans="1:7" x14ac:dyDescent="0.35">
      <c r="A829" s="72" t="s">
        <v>235</v>
      </c>
      <c r="B829" s="72" t="s">
        <v>236</v>
      </c>
      <c r="C829" s="72" t="s">
        <v>1087</v>
      </c>
      <c r="D829" s="72" t="s">
        <v>1099</v>
      </c>
      <c r="E829" s="72">
        <v>1340</v>
      </c>
      <c r="F829" s="105">
        <v>102</v>
      </c>
      <c r="G829" s="108">
        <f t="shared" si="12"/>
        <v>43374</v>
      </c>
    </row>
    <row r="830" spans="1:7" x14ac:dyDescent="0.35">
      <c r="A830" s="72" t="s">
        <v>235</v>
      </c>
      <c r="B830" s="72" t="s">
        <v>236</v>
      </c>
      <c r="C830" s="72" t="s">
        <v>1100</v>
      </c>
      <c r="D830" s="72" t="s">
        <v>1088</v>
      </c>
      <c r="E830" s="72">
        <v>663</v>
      </c>
      <c r="F830" s="105">
        <v>95</v>
      </c>
      <c r="G830" s="108">
        <f t="shared" si="12"/>
        <v>44378</v>
      </c>
    </row>
    <row r="831" spans="1:7" x14ac:dyDescent="0.35">
      <c r="A831" s="72" t="s">
        <v>235</v>
      </c>
      <c r="B831" s="72" t="s">
        <v>236</v>
      </c>
      <c r="C831" s="72" t="s">
        <v>1100</v>
      </c>
      <c r="D831" s="72" t="s">
        <v>1089</v>
      </c>
      <c r="E831" s="72">
        <v>664</v>
      </c>
      <c r="F831" s="105">
        <v>91</v>
      </c>
      <c r="G831" s="108">
        <f t="shared" si="12"/>
        <v>44287</v>
      </c>
    </row>
    <row r="832" spans="1:7" x14ac:dyDescent="0.35">
      <c r="A832" s="72" t="s">
        <v>235</v>
      </c>
      <c r="B832" s="72" t="s">
        <v>236</v>
      </c>
      <c r="C832" s="72" t="s">
        <v>1100</v>
      </c>
      <c r="D832" s="72" t="s">
        <v>1090</v>
      </c>
      <c r="E832" s="72">
        <v>663</v>
      </c>
      <c r="F832" s="105">
        <v>87</v>
      </c>
      <c r="G832" s="108">
        <f t="shared" si="12"/>
        <v>44197</v>
      </c>
    </row>
    <row r="833" spans="1:7" x14ac:dyDescent="0.35">
      <c r="A833" s="72" t="s">
        <v>235</v>
      </c>
      <c r="B833" s="72" t="s">
        <v>236</v>
      </c>
      <c r="C833" s="72" t="s">
        <v>1100</v>
      </c>
      <c r="D833" s="72" t="s">
        <v>1091</v>
      </c>
      <c r="E833" s="72">
        <v>660</v>
      </c>
      <c r="F833" s="105">
        <v>91</v>
      </c>
      <c r="G833" s="108">
        <f t="shared" si="12"/>
        <v>44105</v>
      </c>
    </row>
    <row r="834" spans="1:7" x14ac:dyDescent="0.35">
      <c r="A834" s="72" t="s">
        <v>235</v>
      </c>
      <c r="B834" s="72" t="s">
        <v>236</v>
      </c>
      <c r="C834" s="72" t="s">
        <v>1100</v>
      </c>
      <c r="D834" s="72" t="s">
        <v>1092</v>
      </c>
      <c r="E834" s="72">
        <v>698</v>
      </c>
      <c r="F834" s="105">
        <v>85</v>
      </c>
      <c r="G834" s="108">
        <f t="shared" si="12"/>
        <v>44013</v>
      </c>
    </row>
    <row r="835" spans="1:7" x14ac:dyDescent="0.35">
      <c r="A835" s="72" t="s">
        <v>235</v>
      </c>
      <c r="B835" s="72" t="s">
        <v>236</v>
      </c>
      <c r="C835" s="72" t="s">
        <v>1100</v>
      </c>
      <c r="D835" s="72" t="s">
        <v>1093</v>
      </c>
      <c r="E835" s="72">
        <v>697</v>
      </c>
      <c r="F835" s="105">
        <v>77</v>
      </c>
      <c r="G835" s="108">
        <f t="shared" si="12"/>
        <v>43922</v>
      </c>
    </row>
    <row r="836" spans="1:7" x14ac:dyDescent="0.35">
      <c r="A836" s="72" t="s">
        <v>235</v>
      </c>
      <c r="B836" s="72" t="s">
        <v>236</v>
      </c>
      <c r="C836" s="72" t="s">
        <v>1100</v>
      </c>
      <c r="D836" s="72" t="s">
        <v>1094</v>
      </c>
      <c r="E836" s="72">
        <v>692</v>
      </c>
      <c r="F836" s="105">
        <v>75</v>
      </c>
      <c r="G836" s="108">
        <f t="shared" ref="G836:G899" si="13">DATE(LEFT(D836,4),RIGHT(LEFT(D836,7),2),1)</f>
        <v>43831</v>
      </c>
    </row>
    <row r="837" spans="1:7" x14ac:dyDescent="0.35">
      <c r="A837" s="72" t="s">
        <v>235</v>
      </c>
      <c r="B837" s="72" t="s">
        <v>236</v>
      </c>
      <c r="C837" s="72" t="s">
        <v>1100</v>
      </c>
      <c r="D837" s="72" t="s">
        <v>1095</v>
      </c>
      <c r="E837" s="72">
        <v>696</v>
      </c>
      <c r="F837" s="105">
        <v>76</v>
      </c>
      <c r="G837" s="108">
        <f t="shared" si="13"/>
        <v>43739</v>
      </c>
    </row>
    <row r="838" spans="1:7" x14ac:dyDescent="0.35">
      <c r="A838" s="72" t="s">
        <v>235</v>
      </c>
      <c r="B838" s="72" t="s">
        <v>236</v>
      </c>
      <c r="C838" s="72" t="s">
        <v>1100</v>
      </c>
      <c r="D838" s="72" t="s">
        <v>1096</v>
      </c>
      <c r="E838" s="72">
        <v>700</v>
      </c>
      <c r="F838" s="105">
        <v>77</v>
      </c>
      <c r="G838" s="108">
        <f t="shared" si="13"/>
        <v>43647</v>
      </c>
    </row>
    <row r="839" spans="1:7" x14ac:dyDescent="0.35">
      <c r="A839" s="72" t="s">
        <v>235</v>
      </c>
      <c r="B839" s="72" t="s">
        <v>236</v>
      </c>
      <c r="C839" s="72" t="s">
        <v>1100</v>
      </c>
      <c r="D839" s="72" t="s">
        <v>1097</v>
      </c>
      <c r="E839" s="72">
        <v>701</v>
      </c>
      <c r="F839" s="105">
        <v>70</v>
      </c>
      <c r="G839" s="108">
        <f t="shared" si="13"/>
        <v>43556</v>
      </c>
    </row>
    <row r="840" spans="1:7" x14ac:dyDescent="0.35">
      <c r="A840" s="72" t="s">
        <v>235</v>
      </c>
      <c r="B840" s="72" t="s">
        <v>236</v>
      </c>
      <c r="C840" s="72" t="s">
        <v>1100</v>
      </c>
      <c r="D840" s="72" t="s">
        <v>1098</v>
      </c>
      <c r="E840" s="72">
        <v>697</v>
      </c>
      <c r="F840" s="105">
        <v>71</v>
      </c>
      <c r="G840" s="108">
        <f t="shared" si="13"/>
        <v>43466</v>
      </c>
    </row>
    <row r="841" spans="1:7" x14ac:dyDescent="0.35">
      <c r="A841" s="72" t="s">
        <v>235</v>
      </c>
      <c r="B841" s="72" t="s">
        <v>236</v>
      </c>
      <c r="C841" s="72" t="s">
        <v>1100</v>
      </c>
      <c r="D841" s="72" t="s">
        <v>1099</v>
      </c>
      <c r="E841" s="72">
        <v>721</v>
      </c>
      <c r="F841" s="105">
        <v>78</v>
      </c>
      <c r="G841" s="108">
        <f t="shared" si="13"/>
        <v>43374</v>
      </c>
    </row>
    <row r="842" spans="1:7" x14ac:dyDescent="0.35">
      <c r="A842" s="72" t="s">
        <v>235</v>
      </c>
      <c r="B842" s="72" t="s">
        <v>236</v>
      </c>
      <c r="C842" s="72" t="s">
        <v>1101</v>
      </c>
      <c r="D842" s="72" t="s">
        <v>1088</v>
      </c>
      <c r="E842" s="72">
        <v>91</v>
      </c>
      <c r="F842" s="105">
        <v>6</v>
      </c>
      <c r="G842" s="108">
        <f t="shared" si="13"/>
        <v>44378</v>
      </c>
    </row>
    <row r="843" spans="1:7" x14ac:dyDescent="0.35">
      <c r="A843" s="72" t="s">
        <v>235</v>
      </c>
      <c r="B843" s="72" t="s">
        <v>236</v>
      </c>
      <c r="C843" s="72" t="s">
        <v>1101</v>
      </c>
      <c r="D843" s="72" t="s">
        <v>1089</v>
      </c>
      <c r="E843" s="72">
        <v>92</v>
      </c>
      <c r="F843" s="105">
        <v>6</v>
      </c>
      <c r="G843" s="108">
        <f t="shared" si="13"/>
        <v>44287</v>
      </c>
    </row>
    <row r="844" spans="1:7" x14ac:dyDescent="0.35">
      <c r="A844" s="72" t="s">
        <v>235</v>
      </c>
      <c r="B844" s="72" t="s">
        <v>236</v>
      </c>
      <c r="C844" s="72" t="s">
        <v>1101</v>
      </c>
      <c r="D844" s="72" t="s">
        <v>1090</v>
      </c>
      <c r="E844" s="72">
        <v>92</v>
      </c>
      <c r="F844" s="105">
        <v>7</v>
      </c>
      <c r="G844" s="108">
        <f t="shared" si="13"/>
        <v>44197</v>
      </c>
    </row>
    <row r="845" spans="1:7" x14ac:dyDescent="0.35">
      <c r="A845" s="72" t="s">
        <v>235</v>
      </c>
      <c r="B845" s="72" t="s">
        <v>236</v>
      </c>
      <c r="C845" s="72" t="s">
        <v>1101</v>
      </c>
      <c r="D845" s="72" t="s">
        <v>1091</v>
      </c>
      <c r="E845" s="72">
        <v>93</v>
      </c>
      <c r="F845" s="105">
        <v>7</v>
      </c>
      <c r="G845" s="108">
        <f t="shared" si="13"/>
        <v>44105</v>
      </c>
    </row>
    <row r="846" spans="1:7" x14ac:dyDescent="0.35">
      <c r="A846" s="72" t="s">
        <v>235</v>
      </c>
      <c r="B846" s="72" t="s">
        <v>236</v>
      </c>
      <c r="C846" s="72" t="s">
        <v>1101</v>
      </c>
      <c r="D846" s="72" t="s">
        <v>1092</v>
      </c>
      <c r="E846" s="72">
        <v>93</v>
      </c>
      <c r="F846" s="105">
        <v>7</v>
      </c>
      <c r="G846" s="108">
        <f t="shared" si="13"/>
        <v>44013</v>
      </c>
    </row>
    <row r="847" spans="1:7" x14ac:dyDescent="0.35">
      <c r="A847" s="72" t="s">
        <v>235</v>
      </c>
      <c r="B847" s="72" t="s">
        <v>236</v>
      </c>
      <c r="C847" s="72" t="s">
        <v>1101</v>
      </c>
      <c r="D847" s="72" t="s">
        <v>1093</v>
      </c>
      <c r="E847" s="72">
        <v>93</v>
      </c>
      <c r="F847" s="105">
        <v>6</v>
      </c>
      <c r="G847" s="108">
        <f t="shared" si="13"/>
        <v>43922</v>
      </c>
    </row>
    <row r="848" spans="1:7" x14ac:dyDescent="0.35">
      <c r="A848" s="72" t="s">
        <v>235</v>
      </c>
      <c r="B848" s="72" t="s">
        <v>236</v>
      </c>
      <c r="C848" s="72" t="s">
        <v>1101</v>
      </c>
      <c r="D848" s="72" t="s">
        <v>1094</v>
      </c>
      <c r="E848" s="72">
        <v>91</v>
      </c>
      <c r="F848" s="105">
        <v>2</v>
      </c>
      <c r="G848" s="108">
        <f t="shared" si="13"/>
        <v>43831</v>
      </c>
    </row>
    <row r="849" spans="1:7" x14ac:dyDescent="0.35">
      <c r="A849" s="72" t="s">
        <v>235</v>
      </c>
      <c r="B849" s="72" t="s">
        <v>236</v>
      </c>
      <c r="C849" s="72" t="s">
        <v>1101</v>
      </c>
      <c r="D849" s="72" t="s">
        <v>1095</v>
      </c>
      <c r="E849" s="72">
        <v>90</v>
      </c>
      <c r="F849" s="105">
        <v>2</v>
      </c>
      <c r="G849" s="108">
        <f t="shared" si="13"/>
        <v>43739</v>
      </c>
    </row>
    <row r="850" spans="1:7" x14ac:dyDescent="0.35">
      <c r="A850" s="72" t="s">
        <v>235</v>
      </c>
      <c r="B850" s="72" t="s">
        <v>236</v>
      </c>
      <c r="C850" s="72" t="s">
        <v>1101</v>
      </c>
      <c r="D850" s="72" t="s">
        <v>1096</v>
      </c>
      <c r="E850" s="72">
        <v>91</v>
      </c>
      <c r="F850" s="105">
        <v>3</v>
      </c>
      <c r="G850" s="108">
        <f t="shared" si="13"/>
        <v>43647</v>
      </c>
    </row>
    <row r="851" spans="1:7" x14ac:dyDescent="0.35">
      <c r="A851" s="72" t="s">
        <v>235</v>
      </c>
      <c r="B851" s="72" t="s">
        <v>236</v>
      </c>
      <c r="C851" s="72" t="s">
        <v>1101</v>
      </c>
      <c r="D851" s="72" t="s">
        <v>1097</v>
      </c>
      <c r="E851" s="72">
        <v>91</v>
      </c>
      <c r="F851" s="105">
        <v>1</v>
      </c>
      <c r="G851" s="108">
        <f t="shared" si="13"/>
        <v>43556</v>
      </c>
    </row>
    <row r="852" spans="1:7" x14ac:dyDescent="0.35">
      <c r="A852" s="72" t="s">
        <v>235</v>
      </c>
      <c r="B852" s="72" t="s">
        <v>236</v>
      </c>
      <c r="C852" s="72" t="s">
        <v>1101</v>
      </c>
      <c r="D852" s="72" t="s">
        <v>1098</v>
      </c>
      <c r="E852" s="72">
        <v>89</v>
      </c>
      <c r="F852" s="105">
        <v>1</v>
      </c>
      <c r="G852" s="108">
        <f t="shared" si="13"/>
        <v>43466</v>
      </c>
    </row>
    <row r="853" spans="1:7" x14ac:dyDescent="0.35">
      <c r="A853" s="72" t="s">
        <v>235</v>
      </c>
      <c r="B853" s="72" t="s">
        <v>236</v>
      </c>
      <c r="C853" s="72" t="s">
        <v>1101</v>
      </c>
      <c r="D853" s="72" t="s">
        <v>1099</v>
      </c>
      <c r="E853" s="72">
        <v>93</v>
      </c>
      <c r="F853" s="105">
        <v>2</v>
      </c>
      <c r="G853" s="108">
        <f t="shared" si="13"/>
        <v>43374</v>
      </c>
    </row>
    <row r="854" spans="1:7" x14ac:dyDescent="0.35">
      <c r="A854" s="72" t="s">
        <v>235</v>
      </c>
      <c r="B854" s="72" t="s">
        <v>236</v>
      </c>
      <c r="C854" s="72" t="s">
        <v>1102</v>
      </c>
      <c r="D854" s="72" t="s">
        <v>1088</v>
      </c>
      <c r="E854" s="72">
        <v>2256</v>
      </c>
      <c r="F854" s="105">
        <v>94</v>
      </c>
      <c r="G854" s="108">
        <f t="shared" si="13"/>
        <v>44378</v>
      </c>
    </row>
    <row r="855" spans="1:7" x14ac:dyDescent="0.35">
      <c r="A855" s="72" t="s">
        <v>235</v>
      </c>
      <c r="B855" s="72" t="s">
        <v>236</v>
      </c>
      <c r="C855" s="72" t="s">
        <v>1102</v>
      </c>
      <c r="D855" s="72" t="s">
        <v>1089</v>
      </c>
      <c r="E855" s="72">
        <v>2264</v>
      </c>
      <c r="F855" s="105">
        <v>95</v>
      </c>
      <c r="G855" s="108">
        <f t="shared" si="13"/>
        <v>44287</v>
      </c>
    </row>
    <row r="856" spans="1:7" x14ac:dyDescent="0.35">
      <c r="A856" s="72" t="s">
        <v>235</v>
      </c>
      <c r="B856" s="72" t="s">
        <v>236</v>
      </c>
      <c r="C856" s="72" t="s">
        <v>1102</v>
      </c>
      <c r="D856" s="72" t="s">
        <v>1090</v>
      </c>
      <c r="E856" s="72">
        <v>2262</v>
      </c>
      <c r="F856" s="105">
        <v>99</v>
      </c>
      <c r="G856" s="108">
        <f t="shared" si="13"/>
        <v>44197</v>
      </c>
    </row>
    <row r="857" spans="1:7" x14ac:dyDescent="0.35">
      <c r="A857" s="72" t="s">
        <v>235</v>
      </c>
      <c r="B857" s="72" t="s">
        <v>236</v>
      </c>
      <c r="C857" s="72" t="s">
        <v>1102</v>
      </c>
      <c r="D857" s="72" t="s">
        <v>1091</v>
      </c>
      <c r="E857" s="72">
        <v>2260</v>
      </c>
      <c r="F857" s="105">
        <v>101</v>
      </c>
      <c r="G857" s="108">
        <f t="shared" si="13"/>
        <v>44105</v>
      </c>
    </row>
    <row r="858" spans="1:7" x14ac:dyDescent="0.35">
      <c r="A858" s="72" t="s">
        <v>235</v>
      </c>
      <c r="B858" s="72" t="s">
        <v>236</v>
      </c>
      <c r="C858" s="72" t="s">
        <v>1102</v>
      </c>
      <c r="D858" s="72" t="s">
        <v>1092</v>
      </c>
      <c r="E858" s="72">
        <v>2265</v>
      </c>
      <c r="F858" s="105">
        <v>99</v>
      </c>
      <c r="G858" s="108">
        <f t="shared" si="13"/>
        <v>44013</v>
      </c>
    </row>
    <row r="859" spans="1:7" x14ac:dyDescent="0.35">
      <c r="A859" s="72" t="s">
        <v>235</v>
      </c>
      <c r="B859" s="72" t="s">
        <v>236</v>
      </c>
      <c r="C859" s="72" t="s">
        <v>1102</v>
      </c>
      <c r="D859" s="72" t="s">
        <v>1093</v>
      </c>
      <c r="E859" s="72">
        <v>2268</v>
      </c>
      <c r="F859" s="105">
        <v>94</v>
      </c>
      <c r="G859" s="108">
        <f t="shared" si="13"/>
        <v>43922</v>
      </c>
    </row>
    <row r="860" spans="1:7" x14ac:dyDescent="0.35">
      <c r="A860" s="72" t="s">
        <v>235</v>
      </c>
      <c r="B860" s="72" t="s">
        <v>236</v>
      </c>
      <c r="C860" s="72" t="s">
        <v>1102</v>
      </c>
      <c r="D860" s="72" t="s">
        <v>1094</v>
      </c>
      <c r="E860" s="72">
        <v>2271</v>
      </c>
      <c r="F860" s="105">
        <v>89</v>
      </c>
      <c r="G860" s="108">
        <f t="shared" si="13"/>
        <v>43831</v>
      </c>
    </row>
    <row r="861" spans="1:7" x14ac:dyDescent="0.35">
      <c r="A861" s="72" t="s">
        <v>235</v>
      </c>
      <c r="B861" s="72" t="s">
        <v>236</v>
      </c>
      <c r="C861" s="72" t="s">
        <v>1102</v>
      </c>
      <c r="D861" s="72" t="s">
        <v>1095</v>
      </c>
      <c r="E861" s="72">
        <v>2272</v>
      </c>
      <c r="F861" s="105">
        <v>94</v>
      </c>
      <c r="G861" s="108">
        <f t="shared" si="13"/>
        <v>43739</v>
      </c>
    </row>
    <row r="862" spans="1:7" x14ac:dyDescent="0.35">
      <c r="A862" s="72" t="s">
        <v>235</v>
      </c>
      <c r="B862" s="72" t="s">
        <v>236</v>
      </c>
      <c r="C862" s="72" t="s">
        <v>1102</v>
      </c>
      <c r="D862" s="72" t="s">
        <v>1096</v>
      </c>
      <c r="E862" s="72">
        <v>2272</v>
      </c>
      <c r="F862" s="105">
        <v>92</v>
      </c>
      <c r="G862" s="108">
        <f t="shared" si="13"/>
        <v>43647</v>
      </c>
    </row>
    <row r="863" spans="1:7" x14ac:dyDescent="0.35">
      <c r="A863" s="72" t="s">
        <v>235</v>
      </c>
      <c r="B863" s="72" t="s">
        <v>236</v>
      </c>
      <c r="C863" s="72" t="s">
        <v>1102</v>
      </c>
      <c r="D863" s="72" t="s">
        <v>1097</v>
      </c>
      <c r="E863" s="72">
        <v>2269</v>
      </c>
      <c r="F863" s="105">
        <v>89</v>
      </c>
      <c r="G863" s="108">
        <f t="shared" si="13"/>
        <v>43556</v>
      </c>
    </row>
    <row r="864" spans="1:7" x14ac:dyDescent="0.35">
      <c r="A864" s="72" t="s">
        <v>235</v>
      </c>
      <c r="B864" s="72" t="s">
        <v>236</v>
      </c>
      <c r="C864" s="72" t="s">
        <v>1102</v>
      </c>
      <c r="D864" s="72" t="s">
        <v>1098</v>
      </c>
      <c r="E864" s="72">
        <v>2242</v>
      </c>
      <c r="F864" s="105">
        <v>87</v>
      </c>
      <c r="G864" s="108">
        <f t="shared" si="13"/>
        <v>43466</v>
      </c>
    </row>
    <row r="865" spans="1:7" x14ac:dyDescent="0.35">
      <c r="A865" s="72" t="s">
        <v>235</v>
      </c>
      <c r="B865" s="72" t="s">
        <v>236</v>
      </c>
      <c r="C865" s="72" t="s">
        <v>1102</v>
      </c>
      <c r="D865" s="72" t="s">
        <v>1099</v>
      </c>
      <c r="E865" s="72">
        <v>2296</v>
      </c>
      <c r="F865" s="105">
        <v>74</v>
      </c>
      <c r="G865" s="108">
        <f t="shared" si="13"/>
        <v>43374</v>
      </c>
    </row>
    <row r="866" spans="1:7" x14ac:dyDescent="0.35">
      <c r="A866" s="72" t="s">
        <v>237</v>
      </c>
      <c r="B866" s="72" t="s">
        <v>238</v>
      </c>
      <c r="C866" s="72" t="s">
        <v>1087</v>
      </c>
      <c r="D866" s="72" t="s">
        <v>1088</v>
      </c>
      <c r="E866" s="72">
        <v>8913</v>
      </c>
      <c r="F866" s="105">
        <v>76</v>
      </c>
      <c r="G866" s="108">
        <f t="shared" si="13"/>
        <v>44378</v>
      </c>
    </row>
    <row r="867" spans="1:7" x14ac:dyDescent="0.35">
      <c r="A867" s="72" t="s">
        <v>237</v>
      </c>
      <c r="B867" s="72" t="s">
        <v>238</v>
      </c>
      <c r="C867" s="72" t="s">
        <v>1087</v>
      </c>
      <c r="D867" s="72" t="s">
        <v>1089</v>
      </c>
      <c r="E867" s="72">
        <v>8920</v>
      </c>
      <c r="F867" s="105">
        <v>75</v>
      </c>
      <c r="G867" s="108">
        <f t="shared" si="13"/>
        <v>44287</v>
      </c>
    </row>
    <row r="868" spans="1:7" x14ac:dyDescent="0.35">
      <c r="A868" s="72" t="s">
        <v>237</v>
      </c>
      <c r="B868" s="72" t="s">
        <v>238</v>
      </c>
      <c r="C868" s="72" t="s">
        <v>1087</v>
      </c>
      <c r="D868" s="72" t="s">
        <v>1090</v>
      </c>
      <c r="E868" s="72">
        <v>8931</v>
      </c>
      <c r="F868" s="105">
        <v>207</v>
      </c>
      <c r="G868" s="108">
        <f t="shared" si="13"/>
        <v>44197</v>
      </c>
    </row>
    <row r="869" spans="1:7" x14ac:dyDescent="0.35">
      <c r="A869" s="72" t="s">
        <v>237</v>
      </c>
      <c r="B869" s="72" t="s">
        <v>238</v>
      </c>
      <c r="C869" s="72" t="s">
        <v>1087</v>
      </c>
      <c r="D869" s="72" t="s">
        <v>1091</v>
      </c>
      <c r="E869" s="72">
        <v>8921</v>
      </c>
      <c r="F869" s="105">
        <v>168</v>
      </c>
      <c r="G869" s="108">
        <f t="shared" si="13"/>
        <v>44105</v>
      </c>
    </row>
    <row r="870" spans="1:7" x14ac:dyDescent="0.35">
      <c r="A870" s="72" t="s">
        <v>237</v>
      </c>
      <c r="B870" s="72" t="s">
        <v>238</v>
      </c>
      <c r="C870" s="72" t="s">
        <v>1087</v>
      </c>
      <c r="D870" s="72" t="s">
        <v>1092</v>
      </c>
      <c r="E870" s="72">
        <v>8887</v>
      </c>
      <c r="F870" s="105">
        <v>107</v>
      </c>
      <c r="G870" s="108">
        <f t="shared" si="13"/>
        <v>44013</v>
      </c>
    </row>
    <row r="871" spans="1:7" x14ac:dyDescent="0.35">
      <c r="A871" s="72" t="s">
        <v>237</v>
      </c>
      <c r="B871" s="72" t="s">
        <v>238</v>
      </c>
      <c r="C871" s="72" t="s">
        <v>1087</v>
      </c>
      <c r="D871" s="72" t="s">
        <v>1093</v>
      </c>
      <c r="E871" s="72">
        <v>8833</v>
      </c>
      <c r="F871" s="105">
        <v>430</v>
      </c>
      <c r="G871" s="108">
        <f t="shared" si="13"/>
        <v>43922</v>
      </c>
    </row>
    <row r="872" spans="1:7" x14ac:dyDescent="0.35">
      <c r="A872" s="72" t="s">
        <v>237</v>
      </c>
      <c r="B872" s="72" t="s">
        <v>238</v>
      </c>
      <c r="C872" s="72" t="s">
        <v>1087</v>
      </c>
      <c r="D872" s="72" t="s">
        <v>1094</v>
      </c>
      <c r="E872" s="72">
        <v>8802</v>
      </c>
      <c r="F872" s="105">
        <v>429</v>
      </c>
      <c r="G872" s="108">
        <f t="shared" si="13"/>
        <v>43831</v>
      </c>
    </row>
    <row r="873" spans="1:7" x14ac:dyDescent="0.35">
      <c r="A873" s="72" t="s">
        <v>237</v>
      </c>
      <c r="B873" s="72" t="s">
        <v>238</v>
      </c>
      <c r="C873" s="72" t="s">
        <v>1087</v>
      </c>
      <c r="D873" s="72" t="s">
        <v>1095</v>
      </c>
      <c r="E873" s="72">
        <v>8799</v>
      </c>
      <c r="F873" s="105">
        <v>411</v>
      </c>
      <c r="G873" s="108">
        <f t="shared" si="13"/>
        <v>43739</v>
      </c>
    </row>
    <row r="874" spans="1:7" x14ac:dyDescent="0.35">
      <c r="A874" s="72" t="s">
        <v>237</v>
      </c>
      <c r="B874" s="72" t="s">
        <v>238</v>
      </c>
      <c r="C874" s="72" t="s">
        <v>1087</v>
      </c>
      <c r="D874" s="72" t="s">
        <v>1096</v>
      </c>
      <c r="E874" s="72">
        <v>8784</v>
      </c>
      <c r="F874" s="105">
        <v>427</v>
      </c>
      <c r="G874" s="108">
        <f t="shared" si="13"/>
        <v>43647</v>
      </c>
    </row>
    <row r="875" spans="1:7" x14ac:dyDescent="0.35">
      <c r="A875" s="72" t="s">
        <v>237</v>
      </c>
      <c r="B875" s="72" t="s">
        <v>238</v>
      </c>
      <c r="C875" s="72" t="s">
        <v>1087</v>
      </c>
      <c r="D875" s="72" t="s">
        <v>1097</v>
      </c>
      <c r="E875" s="72">
        <v>8773</v>
      </c>
      <c r="F875" s="105">
        <v>413</v>
      </c>
      <c r="G875" s="108">
        <f t="shared" si="13"/>
        <v>43556</v>
      </c>
    </row>
    <row r="876" spans="1:7" x14ac:dyDescent="0.35">
      <c r="A876" s="72" t="s">
        <v>237</v>
      </c>
      <c r="B876" s="72" t="s">
        <v>238</v>
      </c>
      <c r="C876" s="72" t="s">
        <v>1087</v>
      </c>
      <c r="D876" s="72" t="s">
        <v>1098</v>
      </c>
      <c r="E876" s="72">
        <v>8728</v>
      </c>
      <c r="F876" s="105">
        <v>423</v>
      </c>
      <c r="G876" s="108">
        <f t="shared" si="13"/>
        <v>43466</v>
      </c>
    </row>
    <row r="877" spans="1:7" x14ac:dyDescent="0.35">
      <c r="A877" s="72" t="s">
        <v>237</v>
      </c>
      <c r="B877" s="72" t="s">
        <v>238</v>
      </c>
      <c r="C877" s="72" t="s">
        <v>1087</v>
      </c>
      <c r="D877" s="72" t="s">
        <v>1099</v>
      </c>
      <c r="E877" s="72">
        <v>8984</v>
      </c>
      <c r="F877" s="105">
        <v>367</v>
      </c>
      <c r="G877" s="108">
        <f t="shared" si="13"/>
        <v>43374</v>
      </c>
    </row>
    <row r="878" spans="1:7" x14ac:dyDescent="0.35">
      <c r="A878" s="72" t="s">
        <v>237</v>
      </c>
      <c r="B878" s="72" t="s">
        <v>238</v>
      </c>
      <c r="C878" s="72" t="s">
        <v>1100</v>
      </c>
      <c r="D878" s="72" t="s">
        <v>1088</v>
      </c>
      <c r="E878" s="72">
        <v>9803</v>
      </c>
      <c r="F878" s="105">
        <v>109</v>
      </c>
      <c r="G878" s="108">
        <f t="shared" si="13"/>
        <v>44378</v>
      </c>
    </row>
    <row r="879" spans="1:7" x14ac:dyDescent="0.35">
      <c r="A879" s="72" t="s">
        <v>237</v>
      </c>
      <c r="B879" s="72" t="s">
        <v>238</v>
      </c>
      <c r="C879" s="72" t="s">
        <v>1100</v>
      </c>
      <c r="D879" s="72" t="s">
        <v>1089</v>
      </c>
      <c r="E879" s="72">
        <v>9811</v>
      </c>
      <c r="F879" s="105">
        <v>116</v>
      </c>
      <c r="G879" s="108">
        <f t="shared" si="13"/>
        <v>44287</v>
      </c>
    </row>
    <row r="880" spans="1:7" x14ac:dyDescent="0.35">
      <c r="A880" s="72" t="s">
        <v>237</v>
      </c>
      <c r="B880" s="72" t="s">
        <v>238</v>
      </c>
      <c r="C880" s="72" t="s">
        <v>1100</v>
      </c>
      <c r="D880" s="72" t="s">
        <v>1090</v>
      </c>
      <c r="E880" s="72">
        <v>9824</v>
      </c>
      <c r="F880" s="105">
        <v>296</v>
      </c>
      <c r="G880" s="108">
        <f t="shared" si="13"/>
        <v>44197</v>
      </c>
    </row>
    <row r="881" spans="1:7" x14ac:dyDescent="0.35">
      <c r="A881" s="72" t="s">
        <v>237</v>
      </c>
      <c r="B881" s="72" t="s">
        <v>238</v>
      </c>
      <c r="C881" s="72" t="s">
        <v>1100</v>
      </c>
      <c r="D881" s="72" t="s">
        <v>1091</v>
      </c>
      <c r="E881" s="72">
        <v>9863</v>
      </c>
      <c r="F881" s="105">
        <v>214</v>
      </c>
      <c r="G881" s="108">
        <f t="shared" si="13"/>
        <v>44105</v>
      </c>
    </row>
    <row r="882" spans="1:7" x14ac:dyDescent="0.35">
      <c r="A882" s="72" t="s">
        <v>237</v>
      </c>
      <c r="B882" s="72" t="s">
        <v>238</v>
      </c>
      <c r="C882" s="72" t="s">
        <v>1100</v>
      </c>
      <c r="D882" s="72" t="s">
        <v>1092</v>
      </c>
      <c r="E882" s="72">
        <v>9785</v>
      </c>
      <c r="F882" s="105">
        <v>118</v>
      </c>
      <c r="G882" s="108">
        <f t="shared" si="13"/>
        <v>44013</v>
      </c>
    </row>
    <row r="883" spans="1:7" x14ac:dyDescent="0.35">
      <c r="A883" s="72" t="s">
        <v>237</v>
      </c>
      <c r="B883" s="72" t="s">
        <v>238</v>
      </c>
      <c r="C883" s="72" t="s">
        <v>1100</v>
      </c>
      <c r="D883" s="72" t="s">
        <v>1093</v>
      </c>
      <c r="E883" s="72">
        <v>9329</v>
      </c>
      <c r="F883" s="105">
        <v>615</v>
      </c>
      <c r="G883" s="108">
        <f t="shared" si="13"/>
        <v>43922</v>
      </c>
    </row>
    <row r="884" spans="1:7" x14ac:dyDescent="0.35">
      <c r="A884" s="72" t="s">
        <v>237</v>
      </c>
      <c r="B884" s="72" t="s">
        <v>238</v>
      </c>
      <c r="C884" s="72" t="s">
        <v>1100</v>
      </c>
      <c r="D884" s="72" t="s">
        <v>1094</v>
      </c>
      <c r="E884" s="72">
        <v>9205</v>
      </c>
      <c r="F884" s="105">
        <v>649</v>
      </c>
      <c r="G884" s="108">
        <f t="shared" si="13"/>
        <v>43831</v>
      </c>
    </row>
    <row r="885" spans="1:7" x14ac:dyDescent="0.35">
      <c r="A885" s="72" t="s">
        <v>237</v>
      </c>
      <c r="B885" s="72" t="s">
        <v>238</v>
      </c>
      <c r="C885" s="72" t="s">
        <v>1100</v>
      </c>
      <c r="D885" s="72" t="s">
        <v>1095</v>
      </c>
      <c r="E885" s="72">
        <v>9181</v>
      </c>
      <c r="F885" s="105">
        <v>590</v>
      </c>
      <c r="G885" s="108">
        <f t="shared" si="13"/>
        <v>43739</v>
      </c>
    </row>
    <row r="886" spans="1:7" x14ac:dyDescent="0.35">
      <c r="A886" s="72" t="s">
        <v>237</v>
      </c>
      <c r="B886" s="72" t="s">
        <v>238</v>
      </c>
      <c r="C886" s="72" t="s">
        <v>1100</v>
      </c>
      <c r="D886" s="72" t="s">
        <v>1096</v>
      </c>
      <c r="E886" s="72">
        <v>9076</v>
      </c>
      <c r="F886" s="105">
        <v>609</v>
      </c>
      <c r="G886" s="108">
        <f t="shared" si="13"/>
        <v>43647</v>
      </c>
    </row>
    <row r="887" spans="1:7" x14ac:dyDescent="0.35">
      <c r="A887" s="72" t="s">
        <v>237</v>
      </c>
      <c r="B887" s="72" t="s">
        <v>238</v>
      </c>
      <c r="C887" s="72" t="s">
        <v>1100</v>
      </c>
      <c r="D887" s="72" t="s">
        <v>1097</v>
      </c>
      <c r="E887" s="72">
        <v>9052</v>
      </c>
      <c r="F887" s="105">
        <v>681</v>
      </c>
      <c r="G887" s="108">
        <f t="shared" si="13"/>
        <v>43556</v>
      </c>
    </row>
    <row r="888" spans="1:7" x14ac:dyDescent="0.35">
      <c r="A888" s="72" t="s">
        <v>237</v>
      </c>
      <c r="B888" s="72" t="s">
        <v>238</v>
      </c>
      <c r="C888" s="72" t="s">
        <v>1100</v>
      </c>
      <c r="D888" s="72" t="s">
        <v>1098</v>
      </c>
      <c r="E888" s="72">
        <v>8819</v>
      </c>
      <c r="F888" s="105">
        <v>702</v>
      </c>
      <c r="G888" s="108">
        <f t="shared" si="13"/>
        <v>43466</v>
      </c>
    </row>
    <row r="889" spans="1:7" x14ac:dyDescent="0.35">
      <c r="A889" s="72" t="s">
        <v>237</v>
      </c>
      <c r="B889" s="72" t="s">
        <v>238</v>
      </c>
      <c r="C889" s="72" t="s">
        <v>1100</v>
      </c>
      <c r="D889" s="72" t="s">
        <v>1099</v>
      </c>
      <c r="E889" s="72">
        <v>9152</v>
      </c>
      <c r="F889" s="105">
        <v>745</v>
      </c>
      <c r="G889" s="108">
        <f t="shared" si="13"/>
        <v>43374</v>
      </c>
    </row>
    <row r="890" spans="1:7" x14ac:dyDescent="0.35">
      <c r="A890" s="72" t="s">
        <v>237</v>
      </c>
      <c r="B890" s="72" t="s">
        <v>238</v>
      </c>
      <c r="C890" s="72" t="s">
        <v>1101</v>
      </c>
      <c r="D890" s="72" t="s">
        <v>1088</v>
      </c>
      <c r="E890" s="72">
        <v>827</v>
      </c>
      <c r="F890" s="105">
        <v>7</v>
      </c>
      <c r="G890" s="108">
        <f t="shared" si="13"/>
        <v>44378</v>
      </c>
    </row>
    <row r="891" spans="1:7" x14ac:dyDescent="0.35">
      <c r="A891" s="72" t="s">
        <v>237</v>
      </c>
      <c r="B891" s="72" t="s">
        <v>238</v>
      </c>
      <c r="C891" s="72" t="s">
        <v>1101</v>
      </c>
      <c r="D891" s="72" t="s">
        <v>1089</v>
      </c>
      <c r="E891" s="72">
        <v>835</v>
      </c>
      <c r="F891" s="105">
        <v>5</v>
      </c>
      <c r="G891" s="108">
        <f t="shared" si="13"/>
        <v>44287</v>
      </c>
    </row>
    <row r="892" spans="1:7" x14ac:dyDescent="0.35">
      <c r="A892" s="72" t="s">
        <v>237</v>
      </c>
      <c r="B892" s="72" t="s">
        <v>238</v>
      </c>
      <c r="C892" s="72" t="s">
        <v>1101</v>
      </c>
      <c r="D892" s="72" t="s">
        <v>1090</v>
      </c>
      <c r="E892" s="72">
        <v>835</v>
      </c>
      <c r="F892" s="105">
        <v>9</v>
      </c>
      <c r="G892" s="108">
        <f t="shared" si="13"/>
        <v>44197</v>
      </c>
    </row>
    <row r="893" spans="1:7" x14ac:dyDescent="0.35">
      <c r="A893" s="72" t="s">
        <v>237</v>
      </c>
      <c r="B893" s="72" t="s">
        <v>238</v>
      </c>
      <c r="C893" s="72" t="s">
        <v>1101</v>
      </c>
      <c r="D893" s="72" t="s">
        <v>1091</v>
      </c>
      <c r="E893" s="72">
        <v>811</v>
      </c>
      <c r="F893" s="105">
        <v>10</v>
      </c>
      <c r="G893" s="108">
        <f t="shared" si="13"/>
        <v>44105</v>
      </c>
    </row>
    <row r="894" spans="1:7" x14ac:dyDescent="0.35">
      <c r="A894" s="72" t="s">
        <v>237</v>
      </c>
      <c r="B894" s="72" t="s">
        <v>238</v>
      </c>
      <c r="C894" s="72" t="s">
        <v>1101</v>
      </c>
      <c r="D894" s="72" t="s">
        <v>1092</v>
      </c>
      <c r="E894" s="72">
        <v>816</v>
      </c>
      <c r="F894" s="105">
        <v>4</v>
      </c>
      <c r="G894" s="108">
        <f t="shared" si="13"/>
        <v>44013</v>
      </c>
    </row>
    <row r="895" spans="1:7" x14ac:dyDescent="0.35">
      <c r="A895" s="72" t="s">
        <v>237</v>
      </c>
      <c r="B895" s="72" t="s">
        <v>238</v>
      </c>
      <c r="C895" s="72" t="s">
        <v>1101</v>
      </c>
      <c r="D895" s="72" t="s">
        <v>1093</v>
      </c>
      <c r="E895" s="72">
        <v>784</v>
      </c>
      <c r="F895" s="105">
        <v>30</v>
      </c>
      <c r="G895" s="108">
        <f t="shared" si="13"/>
        <v>43922</v>
      </c>
    </row>
    <row r="896" spans="1:7" x14ac:dyDescent="0.35">
      <c r="A896" s="72" t="s">
        <v>237</v>
      </c>
      <c r="B896" s="72" t="s">
        <v>238</v>
      </c>
      <c r="C896" s="72" t="s">
        <v>1101</v>
      </c>
      <c r="D896" s="72" t="s">
        <v>1094</v>
      </c>
      <c r="E896" s="72">
        <v>747</v>
      </c>
      <c r="F896" s="105">
        <v>32</v>
      </c>
      <c r="G896" s="108">
        <f t="shared" si="13"/>
        <v>43831</v>
      </c>
    </row>
    <row r="897" spans="1:7" x14ac:dyDescent="0.35">
      <c r="A897" s="72" t="s">
        <v>237</v>
      </c>
      <c r="B897" s="72" t="s">
        <v>238</v>
      </c>
      <c r="C897" s="72" t="s">
        <v>1101</v>
      </c>
      <c r="D897" s="72" t="s">
        <v>1095</v>
      </c>
      <c r="E897" s="72">
        <v>746</v>
      </c>
      <c r="F897" s="105">
        <v>27</v>
      </c>
      <c r="G897" s="108">
        <f t="shared" si="13"/>
        <v>43739</v>
      </c>
    </row>
    <row r="898" spans="1:7" x14ac:dyDescent="0.35">
      <c r="A898" s="72" t="s">
        <v>237</v>
      </c>
      <c r="B898" s="72" t="s">
        <v>238</v>
      </c>
      <c r="C898" s="72" t="s">
        <v>1101</v>
      </c>
      <c r="D898" s="72" t="s">
        <v>1096</v>
      </c>
      <c r="E898" s="72">
        <v>736</v>
      </c>
      <c r="F898" s="105">
        <v>28</v>
      </c>
      <c r="G898" s="108">
        <f t="shared" si="13"/>
        <v>43647</v>
      </c>
    </row>
    <row r="899" spans="1:7" x14ac:dyDescent="0.35">
      <c r="A899" s="72" t="s">
        <v>237</v>
      </c>
      <c r="B899" s="72" t="s">
        <v>238</v>
      </c>
      <c r="C899" s="72" t="s">
        <v>1101</v>
      </c>
      <c r="D899" s="72" t="s">
        <v>1097</v>
      </c>
      <c r="E899" s="72">
        <v>719</v>
      </c>
      <c r="F899" s="105">
        <v>30</v>
      </c>
      <c r="G899" s="108">
        <f t="shared" si="13"/>
        <v>43556</v>
      </c>
    </row>
    <row r="900" spans="1:7" x14ac:dyDescent="0.35">
      <c r="A900" s="72" t="s">
        <v>237</v>
      </c>
      <c r="B900" s="72" t="s">
        <v>238</v>
      </c>
      <c r="C900" s="72" t="s">
        <v>1101</v>
      </c>
      <c r="D900" s="72" t="s">
        <v>1098</v>
      </c>
      <c r="E900" s="72">
        <v>609</v>
      </c>
      <c r="F900" s="105">
        <v>31</v>
      </c>
      <c r="G900" s="108">
        <f t="shared" ref="G900:G963" si="14">DATE(LEFT(D900,4),RIGHT(LEFT(D900,7),2),1)</f>
        <v>43466</v>
      </c>
    </row>
    <row r="901" spans="1:7" x14ac:dyDescent="0.35">
      <c r="A901" s="72" t="s">
        <v>237</v>
      </c>
      <c r="B901" s="72" t="s">
        <v>238</v>
      </c>
      <c r="C901" s="72" t="s">
        <v>1101</v>
      </c>
      <c r="D901" s="72" t="s">
        <v>1099</v>
      </c>
      <c r="E901" s="72">
        <v>638</v>
      </c>
      <c r="F901" s="105">
        <v>34</v>
      </c>
      <c r="G901" s="108">
        <f t="shared" si="14"/>
        <v>43374</v>
      </c>
    </row>
    <row r="902" spans="1:7" x14ac:dyDescent="0.35">
      <c r="A902" s="72" t="s">
        <v>237</v>
      </c>
      <c r="B902" s="72" t="s">
        <v>238</v>
      </c>
      <c r="C902" s="72" t="s">
        <v>1102</v>
      </c>
      <c r="D902" s="72" t="s">
        <v>1088</v>
      </c>
      <c r="E902" s="72">
        <v>14252</v>
      </c>
      <c r="F902" s="105">
        <v>81</v>
      </c>
      <c r="G902" s="108">
        <f t="shared" si="14"/>
        <v>44378</v>
      </c>
    </row>
    <row r="903" spans="1:7" x14ac:dyDescent="0.35">
      <c r="A903" s="72" t="s">
        <v>237</v>
      </c>
      <c r="B903" s="72" t="s">
        <v>238</v>
      </c>
      <c r="C903" s="72" t="s">
        <v>1102</v>
      </c>
      <c r="D903" s="72" t="s">
        <v>1089</v>
      </c>
      <c r="E903" s="72">
        <v>14277</v>
      </c>
      <c r="F903" s="105">
        <v>85</v>
      </c>
      <c r="G903" s="108">
        <f t="shared" si="14"/>
        <v>44287</v>
      </c>
    </row>
    <row r="904" spans="1:7" x14ac:dyDescent="0.35">
      <c r="A904" s="72" t="s">
        <v>237</v>
      </c>
      <c r="B904" s="72" t="s">
        <v>238</v>
      </c>
      <c r="C904" s="72" t="s">
        <v>1102</v>
      </c>
      <c r="D904" s="72" t="s">
        <v>1090</v>
      </c>
      <c r="E904" s="72">
        <v>14281</v>
      </c>
      <c r="F904" s="105">
        <v>228</v>
      </c>
      <c r="G904" s="108">
        <f t="shared" si="14"/>
        <v>44197</v>
      </c>
    </row>
    <row r="905" spans="1:7" x14ac:dyDescent="0.35">
      <c r="A905" s="72" t="s">
        <v>237</v>
      </c>
      <c r="B905" s="72" t="s">
        <v>238</v>
      </c>
      <c r="C905" s="72" t="s">
        <v>1102</v>
      </c>
      <c r="D905" s="72" t="s">
        <v>1091</v>
      </c>
      <c r="E905" s="72">
        <v>14252</v>
      </c>
      <c r="F905" s="105">
        <v>207</v>
      </c>
      <c r="G905" s="108">
        <f t="shared" si="14"/>
        <v>44105</v>
      </c>
    </row>
    <row r="906" spans="1:7" x14ac:dyDescent="0.35">
      <c r="A906" s="72" t="s">
        <v>237</v>
      </c>
      <c r="B906" s="72" t="s">
        <v>238</v>
      </c>
      <c r="C906" s="72" t="s">
        <v>1102</v>
      </c>
      <c r="D906" s="72" t="s">
        <v>1092</v>
      </c>
      <c r="E906" s="72">
        <v>14226</v>
      </c>
      <c r="F906" s="105">
        <v>155</v>
      </c>
      <c r="G906" s="108">
        <f t="shared" si="14"/>
        <v>44013</v>
      </c>
    </row>
    <row r="907" spans="1:7" x14ac:dyDescent="0.35">
      <c r="A907" s="72" t="s">
        <v>237</v>
      </c>
      <c r="B907" s="72" t="s">
        <v>238</v>
      </c>
      <c r="C907" s="72" t="s">
        <v>1102</v>
      </c>
      <c r="D907" s="72" t="s">
        <v>1093</v>
      </c>
      <c r="E907" s="72">
        <v>14167</v>
      </c>
      <c r="F907" s="105">
        <v>557</v>
      </c>
      <c r="G907" s="108">
        <f t="shared" si="14"/>
        <v>43922</v>
      </c>
    </row>
    <row r="908" spans="1:7" x14ac:dyDescent="0.35">
      <c r="A908" s="72" t="s">
        <v>237</v>
      </c>
      <c r="B908" s="72" t="s">
        <v>238</v>
      </c>
      <c r="C908" s="72" t="s">
        <v>1102</v>
      </c>
      <c r="D908" s="72" t="s">
        <v>1094</v>
      </c>
      <c r="E908" s="72">
        <v>14095</v>
      </c>
      <c r="F908" s="105">
        <v>671</v>
      </c>
      <c r="G908" s="108">
        <f t="shared" si="14"/>
        <v>43831</v>
      </c>
    </row>
    <row r="909" spans="1:7" x14ac:dyDescent="0.35">
      <c r="A909" s="72" t="s">
        <v>237</v>
      </c>
      <c r="B909" s="72" t="s">
        <v>238</v>
      </c>
      <c r="C909" s="72" t="s">
        <v>1102</v>
      </c>
      <c r="D909" s="72" t="s">
        <v>1095</v>
      </c>
      <c r="E909" s="72">
        <v>14052</v>
      </c>
      <c r="F909" s="105">
        <v>612</v>
      </c>
      <c r="G909" s="108">
        <f t="shared" si="14"/>
        <v>43739</v>
      </c>
    </row>
    <row r="910" spans="1:7" x14ac:dyDescent="0.35">
      <c r="A910" s="72" t="s">
        <v>237</v>
      </c>
      <c r="B910" s="72" t="s">
        <v>238</v>
      </c>
      <c r="C910" s="72" t="s">
        <v>1102</v>
      </c>
      <c r="D910" s="72" t="s">
        <v>1096</v>
      </c>
      <c r="E910" s="72">
        <v>14038</v>
      </c>
      <c r="F910" s="105">
        <v>626</v>
      </c>
      <c r="G910" s="108">
        <f t="shared" si="14"/>
        <v>43647</v>
      </c>
    </row>
    <row r="911" spans="1:7" x14ac:dyDescent="0.35">
      <c r="A911" s="72" t="s">
        <v>237</v>
      </c>
      <c r="B911" s="72" t="s">
        <v>238</v>
      </c>
      <c r="C911" s="72" t="s">
        <v>1102</v>
      </c>
      <c r="D911" s="72" t="s">
        <v>1097</v>
      </c>
      <c r="E911" s="72">
        <v>14036</v>
      </c>
      <c r="F911" s="105">
        <v>697</v>
      </c>
      <c r="G911" s="108">
        <f t="shared" si="14"/>
        <v>43556</v>
      </c>
    </row>
    <row r="912" spans="1:7" x14ac:dyDescent="0.35">
      <c r="A912" s="72" t="s">
        <v>237</v>
      </c>
      <c r="B912" s="72" t="s">
        <v>238</v>
      </c>
      <c r="C912" s="72" t="s">
        <v>1102</v>
      </c>
      <c r="D912" s="72" t="s">
        <v>1098</v>
      </c>
      <c r="E912" s="72">
        <v>13959</v>
      </c>
      <c r="F912" s="105">
        <v>702</v>
      </c>
      <c r="G912" s="108">
        <f t="shared" si="14"/>
        <v>43466</v>
      </c>
    </row>
    <row r="913" spans="1:7" x14ac:dyDescent="0.35">
      <c r="A913" s="72" t="s">
        <v>237</v>
      </c>
      <c r="B913" s="72" t="s">
        <v>238</v>
      </c>
      <c r="C913" s="72" t="s">
        <v>1102</v>
      </c>
      <c r="D913" s="72" t="s">
        <v>1099</v>
      </c>
      <c r="E913" s="72">
        <v>14234</v>
      </c>
      <c r="F913" s="105">
        <v>713</v>
      </c>
      <c r="G913" s="108">
        <f t="shared" si="14"/>
        <v>43374</v>
      </c>
    </row>
    <row r="914" spans="1:7" x14ac:dyDescent="0.35">
      <c r="A914" s="72" t="s">
        <v>239</v>
      </c>
      <c r="B914" s="72" t="s">
        <v>240</v>
      </c>
      <c r="C914" s="72" t="s">
        <v>1087</v>
      </c>
      <c r="D914" s="72" t="s">
        <v>1088</v>
      </c>
      <c r="E914" s="72">
        <v>717</v>
      </c>
      <c r="F914" s="105">
        <v>26</v>
      </c>
      <c r="G914" s="108">
        <f t="shared" si="14"/>
        <v>44378</v>
      </c>
    </row>
    <row r="915" spans="1:7" x14ac:dyDescent="0.35">
      <c r="A915" s="72" t="s">
        <v>239</v>
      </c>
      <c r="B915" s="72" t="s">
        <v>240</v>
      </c>
      <c r="C915" s="72" t="s">
        <v>1087</v>
      </c>
      <c r="D915" s="72" t="s">
        <v>1089</v>
      </c>
      <c r="E915" s="72">
        <v>714</v>
      </c>
      <c r="F915" s="105">
        <v>28</v>
      </c>
      <c r="G915" s="108">
        <f t="shared" si="14"/>
        <v>44287</v>
      </c>
    </row>
    <row r="916" spans="1:7" x14ac:dyDescent="0.35">
      <c r="A916" s="72" t="s">
        <v>239</v>
      </c>
      <c r="B916" s="72" t="s">
        <v>240</v>
      </c>
      <c r="C916" s="72" t="s">
        <v>1087</v>
      </c>
      <c r="D916" s="72" t="s">
        <v>1090</v>
      </c>
      <c r="E916" s="72">
        <v>716</v>
      </c>
      <c r="F916" s="105">
        <v>34</v>
      </c>
      <c r="G916" s="108">
        <f t="shared" si="14"/>
        <v>44197</v>
      </c>
    </row>
    <row r="917" spans="1:7" x14ac:dyDescent="0.35">
      <c r="A917" s="72" t="s">
        <v>239</v>
      </c>
      <c r="B917" s="72" t="s">
        <v>240</v>
      </c>
      <c r="C917" s="72" t="s">
        <v>1087</v>
      </c>
      <c r="D917" s="72" t="s">
        <v>1091</v>
      </c>
      <c r="E917" s="72">
        <v>720</v>
      </c>
      <c r="F917" s="105">
        <v>27</v>
      </c>
      <c r="G917" s="108">
        <f t="shared" si="14"/>
        <v>44105</v>
      </c>
    </row>
    <row r="918" spans="1:7" x14ac:dyDescent="0.35">
      <c r="A918" s="72" t="s">
        <v>239</v>
      </c>
      <c r="B918" s="72" t="s">
        <v>240</v>
      </c>
      <c r="C918" s="72" t="s">
        <v>1087</v>
      </c>
      <c r="D918" s="72" t="s">
        <v>1092</v>
      </c>
      <c r="E918" s="72">
        <v>718</v>
      </c>
      <c r="F918" s="105">
        <v>30</v>
      </c>
      <c r="G918" s="108">
        <f t="shared" si="14"/>
        <v>44013</v>
      </c>
    </row>
    <row r="919" spans="1:7" x14ac:dyDescent="0.35">
      <c r="A919" s="72" t="s">
        <v>239</v>
      </c>
      <c r="B919" s="72" t="s">
        <v>240</v>
      </c>
      <c r="C919" s="72" t="s">
        <v>1087</v>
      </c>
      <c r="D919" s="72" t="s">
        <v>1093</v>
      </c>
      <c r="E919" s="72">
        <v>719</v>
      </c>
      <c r="F919" s="105">
        <v>32</v>
      </c>
      <c r="G919" s="108">
        <f t="shared" si="14"/>
        <v>43922</v>
      </c>
    </row>
    <row r="920" spans="1:7" x14ac:dyDescent="0.35">
      <c r="A920" s="72" t="s">
        <v>239</v>
      </c>
      <c r="B920" s="72" t="s">
        <v>240</v>
      </c>
      <c r="C920" s="72" t="s">
        <v>1087</v>
      </c>
      <c r="D920" s="72" t="s">
        <v>1094</v>
      </c>
      <c r="E920" s="72">
        <v>718</v>
      </c>
      <c r="F920" s="105">
        <v>33</v>
      </c>
      <c r="G920" s="108">
        <f t="shared" si="14"/>
        <v>43831</v>
      </c>
    </row>
    <row r="921" spans="1:7" x14ac:dyDescent="0.35">
      <c r="A921" s="72" t="s">
        <v>239</v>
      </c>
      <c r="B921" s="72" t="s">
        <v>240</v>
      </c>
      <c r="C921" s="72" t="s">
        <v>1087</v>
      </c>
      <c r="D921" s="72" t="s">
        <v>1095</v>
      </c>
      <c r="E921" s="72">
        <v>720</v>
      </c>
      <c r="F921" s="105">
        <v>36</v>
      </c>
      <c r="G921" s="108">
        <f t="shared" si="14"/>
        <v>43739</v>
      </c>
    </row>
    <row r="922" spans="1:7" x14ac:dyDescent="0.35">
      <c r="A922" s="72" t="s">
        <v>239</v>
      </c>
      <c r="B922" s="72" t="s">
        <v>240</v>
      </c>
      <c r="C922" s="72" t="s">
        <v>1087</v>
      </c>
      <c r="D922" s="72" t="s">
        <v>1096</v>
      </c>
      <c r="E922" s="72">
        <v>717</v>
      </c>
      <c r="F922" s="105">
        <v>40</v>
      </c>
      <c r="G922" s="108">
        <f t="shared" si="14"/>
        <v>43647</v>
      </c>
    </row>
    <row r="923" spans="1:7" x14ac:dyDescent="0.35">
      <c r="A923" s="72" t="s">
        <v>239</v>
      </c>
      <c r="B923" s="72" t="s">
        <v>240</v>
      </c>
      <c r="C923" s="72" t="s">
        <v>1087</v>
      </c>
      <c r="D923" s="72" t="s">
        <v>1097</v>
      </c>
      <c r="E923" s="72">
        <v>717</v>
      </c>
      <c r="F923" s="105">
        <v>41</v>
      </c>
      <c r="G923" s="108">
        <f t="shared" si="14"/>
        <v>43556</v>
      </c>
    </row>
    <row r="924" spans="1:7" x14ac:dyDescent="0.35">
      <c r="A924" s="72" t="s">
        <v>239</v>
      </c>
      <c r="B924" s="72" t="s">
        <v>240</v>
      </c>
      <c r="C924" s="72" t="s">
        <v>1087</v>
      </c>
      <c r="D924" s="72" t="s">
        <v>1098</v>
      </c>
      <c r="E924" s="72">
        <v>715</v>
      </c>
      <c r="F924" s="105">
        <v>37</v>
      </c>
      <c r="G924" s="108">
        <f t="shared" si="14"/>
        <v>43466</v>
      </c>
    </row>
    <row r="925" spans="1:7" x14ac:dyDescent="0.35">
      <c r="A925" s="72" t="s">
        <v>239</v>
      </c>
      <c r="B925" s="72" t="s">
        <v>240</v>
      </c>
      <c r="C925" s="72" t="s">
        <v>1087</v>
      </c>
      <c r="D925" s="72" t="s">
        <v>1099</v>
      </c>
      <c r="E925" s="72">
        <v>735</v>
      </c>
      <c r="F925" s="105">
        <v>50</v>
      </c>
      <c r="G925" s="108">
        <f t="shared" si="14"/>
        <v>43374</v>
      </c>
    </row>
    <row r="926" spans="1:7" x14ac:dyDescent="0.35">
      <c r="A926" s="72" t="s">
        <v>239</v>
      </c>
      <c r="B926" s="72" t="s">
        <v>240</v>
      </c>
      <c r="C926" s="72" t="s">
        <v>1100</v>
      </c>
      <c r="D926" s="72" t="s">
        <v>1088</v>
      </c>
      <c r="E926" s="72">
        <v>582</v>
      </c>
      <c r="F926" s="105">
        <v>31</v>
      </c>
      <c r="G926" s="108">
        <f t="shared" si="14"/>
        <v>44378</v>
      </c>
    </row>
    <row r="927" spans="1:7" x14ac:dyDescent="0.35">
      <c r="A927" s="72" t="s">
        <v>239</v>
      </c>
      <c r="B927" s="72" t="s">
        <v>240</v>
      </c>
      <c r="C927" s="72" t="s">
        <v>1100</v>
      </c>
      <c r="D927" s="72" t="s">
        <v>1089</v>
      </c>
      <c r="E927" s="72">
        <v>579</v>
      </c>
      <c r="F927" s="105">
        <v>34</v>
      </c>
      <c r="G927" s="108">
        <f t="shared" si="14"/>
        <v>44287</v>
      </c>
    </row>
    <row r="928" spans="1:7" x14ac:dyDescent="0.35">
      <c r="A928" s="72" t="s">
        <v>239</v>
      </c>
      <c r="B928" s="72" t="s">
        <v>240</v>
      </c>
      <c r="C928" s="72" t="s">
        <v>1100</v>
      </c>
      <c r="D928" s="72" t="s">
        <v>1090</v>
      </c>
      <c r="E928" s="72">
        <v>580</v>
      </c>
      <c r="F928" s="105">
        <v>24</v>
      </c>
      <c r="G928" s="108">
        <f t="shared" si="14"/>
        <v>44197</v>
      </c>
    </row>
    <row r="929" spans="1:7" x14ac:dyDescent="0.35">
      <c r="A929" s="72" t="s">
        <v>239</v>
      </c>
      <c r="B929" s="72" t="s">
        <v>240</v>
      </c>
      <c r="C929" s="72" t="s">
        <v>1100</v>
      </c>
      <c r="D929" s="72" t="s">
        <v>1091</v>
      </c>
      <c r="E929" s="72">
        <v>577</v>
      </c>
      <c r="F929" s="105">
        <v>20</v>
      </c>
      <c r="G929" s="108">
        <f t="shared" si="14"/>
        <v>44105</v>
      </c>
    </row>
    <row r="930" spans="1:7" x14ac:dyDescent="0.35">
      <c r="A930" s="72" t="s">
        <v>239</v>
      </c>
      <c r="B930" s="72" t="s">
        <v>240</v>
      </c>
      <c r="C930" s="72" t="s">
        <v>1100</v>
      </c>
      <c r="D930" s="72" t="s">
        <v>1092</v>
      </c>
      <c r="E930" s="72">
        <v>571</v>
      </c>
      <c r="F930" s="105">
        <v>22</v>
      </c>
      <c r="G930" s="108">
        <f t="shared" si="14"/>
        <v>44013</v>
      </c>
    </row>
    <row r="931" spans="1:7" x14ac:dyDescent="0.35">
      <c r="A931" s="72" t="s">
        <v>239</v>
      </c>
      <c r="B931" s="72" t="s">
        <v>240</v>
      </c>
      <c r="C931" s="72" t="s">
        <v>1100</v>
      </c>
      <c r="D931" s="72" t="s">
        <v>1093</v>
      </c>
      <c r="E931" s="72">
        <v>571</v>
      </c>
      <c r="F931" s="105">
        <v>25</v>
      </c>
      <c r="G931" s="108">
        <f t="shared" si="14"/>
        <v>43922</v>
      </c>
    </row>
    <row r="932" spans="1:7" x14ac:dyDescent="0.35">
      <c r="A932" s="72" t="s">
        <v>239</v>
      </c>
      <c r="B932" s="72" t="s">
        <v>240</v>
      </c>
      <c r="C932" s="72" t="s">
        <v>1100</v>
      </c>
      <c r="D932" s="72" t="s">
        <v>1094</v>
      </c>
      <c r="E932" s="72">
        <v>575</v>
      </c>
      <c r="F932" s="105">
        <v>37</v>
      </c>
      <c r="G932" s="108">
        <f t="shared" si="14"/>
        <v>43831</v>
      </c>
    </row>
    <row r="933" spans="1:7" x14ac:dyDescent="0.35">
      <c r="A933" s="72" t="s">
        <v>239</v>
      </c>
      <c r="B933" s="72" t="s">
        <v>240</v>
      </c>
      <c r="C933" s="72" t="s">
        <v>1100</v>
      </c>
      <c r="D933" s="72" t="s">
        <v>1095</v>
      </c>
      <c r="E933" s="72">
        <v>572</v>
      </c>
      <c r="F933" s="105">
        <v>34</v>
      </c>
      <c r="G933" s="108">
        <f t="shared" si="14"/>
        <v>43739</v>
      </c>
    </row>
    <row r="934" spans="1:7" x14ac:dyDescent="0.35">
      <c r="A934" s="72" t="s">
        <v>239</v>
      </c>
      <c r="B934" s="72" t="s">
        <v>240</v>
      </c>
      <c r="C934" s="72" t="s">
        <v>1100</v>
      </c>
      <c r="D934" s="72" t="s">
        <v>1096</v>
      </c>
      <c r="E934" s="72">
        <v>571</v>
      </c>
      <c r="F934" s="105">
        <v>39</v>
      </c>
      <c r="G934" s="108">
        <f t="shared" si="14"/>
        <v>43647</v>
      </c>
    </row>
    <row r="935" spans="1:7" x14ac:dyDescent="0.35">
      <c r="A935" s="72" t="s">
        <v>239</v>
      </c>
      <c r="B935" s="72" t="s">
        <v>240</v>
      </c>
      <c r="C935" s="72" t="s">
        <v>1100</v>
      </c>
      <c r="D935" s="72" t="s">
        <v>1097</v>
      </c>
      <c r="E935" s="72">
        <v>571</v>
      </c>
      <c r="F935" s="105">
        <v>37</v>
      </c>
      <c r="G935" s="108">
        <f t="shared" si="14"/>
        <v>43556</v>
      </c>
    </row>
    <row r="936" spans="1:7" x14ac:dyDescent="0.35">
      <c r="A936" s="72" t="s">
        <v>239</v>
      </c>
      <c r="B936" s="72" t="s">
        <v>240</v>
      </c>
      <c r="C936" s="72" t="s">
        <v>1100</v>
      </c>
      <c r="D936" s="72" t="s">
        <v>1098</v>
      </c>
      <c r="E936" s="72">
        <v>553</v>
      </c>
      <c r="F936" s="105">
        <v>36</v>
      </c>
      <c r="G936" s="108">
        <f t="shared" si="14"/>
        <v>43466</v>
      </c>
    </row>
    <row r="937" spans="1:7" x14ac:dyDescent="0.35">
      <c r="A937" s="72" t="s">
        <v>239</v>
      </c>
      <c r="B937" s="72" t="s">
        <v>240</v>
      </c>
      <c r="C937" s="72" t="s">
        <v>1100</v>
      </c>
      <c r="D937" s="72" t="s">
        <v>1099</v>
      </c>
      <c r="E937" s="72">
        <v>580</v>
      </c>
      <c r="F937" s="105">
        <v>35</v>
      </c>
      <c r="G937" s="108">
        <f t="shared" si="14"/>
        <v>43374</v>
      </c>
    </row>
    <row r="938" spans="1:7" x14ac:dyDescent="0.35">
      <c r="A938" s="72" t="s">
        <v>239</v>
      </c>
      <c r="B938" s="72" t="s">
        <v>240</v>
      </c>
      <c r="C938" s="72" t="s">
        <v>1101</v>
      </c>
      <c r="D938" s="72" t="s">
        <v>1088</v>
      </c>
      <c r="E938" s="72">
        <v>108</v>
      </c>
      <c r="F938" s="105">
        <v>2</v>
      </c>
      <c r="G938" s="108">
        <f t="shared" si="14"/>
        <v>44378</v>
      </c>
    </row>
    <row r="939" spans="1:7" x14ac:dyDescent="0.35">
      <c r="A939" s="72" t="s">
        <v>239</v>
      </c>
      <c r="B939" s="72" t="s">
        <v>240</v>
      </c>
      <c r="C939" s="72" t="s">
        <v>1101</v>
      </c>
      <c r="D939" s="72" t="s">
        <v>1089</v>
      </c>
      <c r="E939" s="72">
        <v>108</v>
      </c>
      <c r="F939" s="105">
        <v>2</v>
      </c>
      <c r="G939" s="108">
        <f t="shared" si="14"/>
        <v>44287</v>
      </c>
    </row>
    <row r="940" spans="1:7" x14ac:dyDescent="0.35">
      <c r="A940" s="72" t="s">
        <v>239</v>
      </c>
      <c r="B940" s="72" t="s">
        <v>240</v>
      </c>
      <c r="C940" s="72" t="s">
        <v>1101</v>
      </c>
      <c r="D940" s="72" t="s">
        <v>1090</v>
      </c>
      <c r="E940" s="72">
        <v>108</v>
      </c>
      <c r="F940" s="105">
        <v>2</v>
      </c>
      <c r="G940" s="108">
        <f t="shared" si="14"/>
        <v>44197</v>
      </c>
    </row>
    <row r="941" spans="1:7" x14ac:dyDescent="0.35">
      <c r="A941" s="72" t="s">
        <v>239</v>
      </c>
      <c r="B941" s="72" t="s">
        <v>240</v>
      </c>
      <c r="C941" s="72" t="s">
        <v>1101</v>
      </c>
      <c r="D941" s="72" t="s">
        <v>1091</v>
      </c>
      <c r="E941" s="72">
        <v>108</v>
      </c>
      <c r="F941" s="105">
        <v>2</v>
      </c>
      <c r="G941" s="108">
        <f t="shared" si="14"/>
        <v>44105</v>
      </c>
    </row>
    <row r="942" spans="1:7" x14ac:dyDescent="0.35">
      <c r="A942" s="72" t="s">
        <v>239</v>
      </c>
      <c r="B942" s="72" t="s">
        <v>240</v>
      </c>
      <c r="C942" s="72" t="s">
        <v>1101</v>
      </c>
      <c r="D942" s="72" t="s">
        <v>1092</v>
      </c>
      <c r="E942" s="72">
        <v>104</v>
      </c>
      <c r="F942" s="105">
        <v>2</v>
      </c>
      <c r="G942" s="108">
        <f t="shared" si="14"/>
        <v>44013</v>
      </c>
    </row>
    <row r="943" spans="1:7" x14ac:dyDescent="0.35">
      <c r="A943" s="72" t="s">
        <v>239</v>
      </c>
      <c r="B943" s="72" t="s">
        <v>240</v>
      </c>
      <c r="C943" s="72" t="s">
        <v>1101</v>
      </c>
      <c r="D943" s="72" t="s">
        <v>1093</v>
      </c>
      <c r="E943" s="72">
        <v>103</v>
      </c>
      <c r="F943" s="105">
        <v>2</v>
      </c>
      <c r="G943" s="108">
        <f t="shared" si="14"/>
        <v>43922</v>
      </c>
    </row>
    <row r="944" spans="1:7" x14ac:dyDescent="0.35">
      <c r="A944" s="72" t="s">
        <v>239</v>
      </c>
      <c r="B944" s="72" t="s">
        <v>240</v>
      </c>
      <c r="C944" s="72" t="s">
        <v>1101</v>
      </c>
      <c r="D944" s="72" t="s">
        <v>1094</v>
      </c>
      <c r="E944" s="72">
        <v>104</v>
      </c>
      <c r="F944" s="105">
        <v>2</v>
      </c>
      <c r="G944" s="108">
        <f t="shared" si="14"/>
        <v>43831</v>
      </c>
    </row>
    <row r="945" spans="1:7" x14ac:dyDescent="0.35">
      <c r="A945" s="72" t="s">
        <v>239</v>
      </c>
      <c r="B945" s="72" t="s">
        <v>240</v>
      </c>
      <c r="C945" s="72" t="s">
        <v>1101</v>
      </c>
      <c r="D945" s="72" t="s">
        <v>1095</v>
      </c>
      <c r="E945" s="72">
        <v>104</v>
      </c>
      <c r="F945" s="105">
        <v>3</v>
      </c>
      <c r="G945" s="108">
        <f t="shared" si="14"/>
        <v>43739</v>
      </c>
    </row>
    <row r="946" spans="1:7" x14ac:dyDescent="0.35">
      <c r="A946" s="72" t="s">
        <v>239</v>
      </c>
      <c r="B946" s="72" t="s">
        <v>240</v>
      </c>
      <c r="C946" s="72" t="s">
        <v>1101</v>
      </c>
      <c r="D946" s="72" t="s">
        <v>1096</v>
      </c>
      <c r="E946" s="72">
        <v>105</v>
      </c>
      <c r="F946" s="105">
        <v>4</v>
      </c>
      <c r="G946" s="108">
        <f t="shared" si="14"/>
        <v>43647</v>
      </c>
    </row>
    <row r="947" spans="1:7" x14ac:dyDescent="0.35">
      <c r="A947" s="72" t="s">
        <v>239</v>
      </c>
      <c r="B947" s="72" t="s">
        <v>240</v>
      </c>
      <c r="C947" s="72" t="s">
        <v>1101</v>
      </c>
      <c r="D947" s="72" t="s">
        <v>1097</v>
      </c>
      <c r="E947" s="72">
        <v>102</v>
      </c>
      <c r="F947" s="105">
        <v>2</v>
      </c>
      <c r="G947" s="108">
        <f t="shared" si="14"/>
        <v>43556</v>
      </c>
    </row>
    <row r="948" spans="1:7" x14ac:dyDescent="0.35">
      <c r="A948" s="72" t="s">
        <v>239</v>
      </c>
      <c r="B948" s="72" t="s">
        <v>240</v>
      </c>
      <c r="C948" s="72" t="s">
        <v>1101</v>
      </c>
      <c r="D948" s="72" t="s">
        <v>1098</v>
      </c>
      <c r="E948" s="72">
        <v>96</v>
      </c>
      <c r="F948" s="105">
        <v>1</v>
      </c>
      <c r="G948" s="108">
        <f t="shared" si="14"/>
        <v>43466</v>
      </c>
    </row>
    <row r="949" spans="1:7" x14ac:dyDescent="0.35">
      <c r="A949" s="72" t="s">
        <v>239</v>
      </c>
      <c r="B949" s="72" t="s">
        <v>240</v>
      </c>
      <c r="C949" s="72" t="s">
        <v>1101</v>
      </c>
      <c r="D949" s="72" t="s">
        <v>1099</v>
      </c>
      <c r="E949" s="72">
        <v>111</v>
      </c>
      <c r="F949" s="105">
        <v>6</v>
      </c>
      <c r="G949" s="108">
        <f t="shared" si="14"/>
        <v>43374</v>
      </c>
    </row>
    <row r="950" spans="1:7" x14ac:dyDescent="0.35">
      <c r="A950" s="72" t="s">
        <v>239</v>
      </c>
      <c r="B950" s="72" t="s">
        <v>240</v>
      </c>
      <c r="C950" s="72" t="s">
        <v>1102</v>
      </c>
      <c r="D950" s="72" t="s">
        <v>1088</v>
      </c>
      <c r="E950" s="72">
        <v>538</v>
      </c>
      <c r="F950" s="105">
        <v>14</v>
      </c>
      <c r="G950" s="108">
        <f t="shared" si="14"/>
        <v>44378</v>
      </c>
    </row>
    <row r="951" spans="1:7" x14ac:dyDescent="0.35">
      <c r="A951" s="72" t="s">
        <v>239</v>
      </c>
      <c r="B951" s="72" t="s">
        <v>240</v>
      </c>
      <c r="C951" s="72" t="s">
        <v>1102</v>
      </c>
      <c r="D951" s="72" t="s">
        <v>1089</v>
      </c>
      <c r="E951" s="72">
        <v>539</v>
      </c>
      <c r="F951" s="105">
        <v>13</v>
      </c>
      <c r="G951" s="108">
        <f t="shared" si="14"/>
        <v>44287</v>
      </c>
    </row>
    <row r="952" spans="1:7" x14ac:dyDescent="0.35">
      <c r="A952" s="72" t="s">
        <v>239</v>
      </c>
      <c r="B952" s="72" t="s">
        <v>240</v>
      </c>
      <c r="C952" s="72" t="s">
        <v>1102</v>
      </c>
      <c r="D952" s="72" t="s">
        <v>1090</v>
      </c>
      <c r="E952" s="72">
        <v>537</v>
      </c>
      <c r="F952" s="105">
        <v>13</v>
      </c>
      <c r="G952" s="108">
        <f t="shared" si="14"/>
        <v>44197</v>
      </c>
    </row>
    <row r="953" spans="1:7" x14ac:dyDescent="0.35">
      <c r="A953" s="72" t="s">
        <v>239</v>
      </c>
      <c r="B953" s="72" t="s">
        <v>240</v>
      </c>
      <c r="C953" s="72" t="s">
        <v>1102</v>
      </c>
      <c r="D953" s="72" t="s">
        <v>1091</v>
      </c>
      <c r="E953" s="72">
        <v>542</v>
      </c>
      <c r="F953" s="105">
        <v>15</v>
      </c>
      <c r="G953" s="108">
        <f t="shared" si="14"/>
        <v>44105</v>
      </c>
    </row>
    <row r="954" spans="1:7" x14ac:dyDescent="0.35">
      <c r="A954" s="72" t="s">
        <v>239</v>
      </c>
      <c r="B954" s="72" t="s">
        <v>240</v>
      </c>
      <c r="C954" s="72" t="s">
        <v>1102</v>
      </c>
      <c r="D954" s="72" t="s">
        <v>1092</v>
      </c>
      <c r="E954" s="72">
        <v>541</v>
      </c>
      <c r="F954" s="105">
        <v>13</v>
      </c>
      <c r="G954" s="108">
        <f t="shared" si="14"/>
        <v>44013</v>
      </c>
    </row>
    <row r="955" spans="1:7" x14ac:dyDescent="0.35">
      <c r="A955" s="72" t="s">
        <v>239</v>
      </c>
      <c r="B955" s="72" t="s">
        <v>240</v>
      </c>
      <c r="C955" s="72" t="s">
        <v>1102</v>
      </c>
      <c r="D955" s="72" t="s">
        <v>1093</v>
      </c>
      <c r="E955" s="72">
        <v>533</v>
      </c>
      <c r="F955" s="105">
        <v>14</v>
      </c>
      <c r="G955" s="108">
        <f t="shared" si="14"/>
        <v>43922</v>
      </c>
    </row>
    <row r="956" spans="1:7" x14ac:dyDescent="0.35">
      <c r="A956" s="72" t="s">
        <v>239</v>
      </c>
      <c r="B956" s="72" t="s">
        <v>240</v>
      </c>
      <c r="C956" s="72" t="s">
        <v>1102</v>
      </c>
      <c r="D956" s="72" t="s">
        <v>1094</v>
      </c>
      <c r="E956" s="72">
        <v>533</v>
      </c>
      <c r="F956" s="105">
        <v>17</v>
      </c>
      <c r="G956" s="108">
        <f t="shared" si="14"/>
        <v>43831</v>
      </c>
    </row>
    <row r="957" spans="1:7" x14ac:dyDescent="0.35">
      <c r="A957" s="72" t="s">
        <v>239</v>
      </c>
      <c r="B957" s="72" t="s">
        <v>240</v>
      </c>
      <c r="C957" s="72" t="s">
        <v>1102</v>
      </c>
      <c r="D957" s="72" t="s">
        <v>1095</v>
      </c>
      <c r="E957" s="72">
        <v>537</v>
      </c>
      <c r="F957" s="105">
        <v>20</v>
      </c>
      <c r="G957" s="108">
        <f t="shared" si="14"/>
        <v>43739</v>
      </c>
    </row>
    <row r="958" spans="1:7" x14ac:dyDescent="0.35">
      <c r="A958" s="72" t="s">
        <v>239</v>
      </c>
      <c r="B958" s="72" t="s">
        <v>240</v>
      </c>
      <c r="C958" s="72" t="s">
        <v>1102</v>
      </c>
      <c r="D958" s="72" t="s">
        <v>1096</v>
      </c>
      <c r="E958" s="72">
        <v>553</v>
      </c>
      <c r="F958" s="105">
        <v>19</v>
      </c>
      <c r="G958" s="108">
        <f t="shared" si="14"/>
        <v>43647</v>
      </c>
    </row>
    <row r="959" spans="1:7" x14ac:dyDescent="0.35">
      <c r="A959" s="72" t="s">
        <v>239</v>
      </c>
      <c r="B959" s="72" t="s">
        <v>240</v>
      </c>
      <c r="C959" s="72" t="s">
        <v>1102</v>
      </c>
      <c r="D959" s="72" t="s">
        <v>1097</v>
      </c>
      <c r="E959" s="72">
        <v>548</v>
      </c>
      <c r="F959" s="105">
        <v>19</v>
      </c>
      <c r="G959" s="108">
        <f t="shared" si="14"/>
        <v>43556</v>
      </c>
    </row>
    <row r="960" spans="1:7" x14ac:dyDescent="0.35">
      <c r="A960" s="72" t="s">
        <v>239</v>
      </c>
      <c r="B960" s="72" t="s">
        <v>240</v>
      </c>
      <c r="C960" s="72" t="s">
        <v>1102</v>
      </c>
      <c r="D960" s="72" t="s">
        <v>1098</v>
      </c>
      <c r="E960" s="72">
        <v>546</v>
      </c>
      <c r="F960" s="105">
        <v>18</v>
      </c>
      <c r="G960" s="108">
        <f t="shared" si="14"/>
        <v>43466</v>
      </c>
    </row>
    <row r="961" spans="1:7" x14ac:dyDescent="0.35">
      <c r="A961" s="72" t="s">
        <v>239</v>
      </c>
      <c r="B961" s="72" t="s">
        <v>240</v>
      </c>
      <c r="C961" s="72" t="s">
        <v>1102</v>
      </c>
      <c r="D961" s="72" t="s">
        <v>1099</v>
      </c>
      <c r="E961" s="72">
        <v>561</v>
      </c>
      <c r="F961" s="105">
        <v>23</v>
      </c>
      <c r="G961" s="108">
        <f t="shared" si="14"/>
        <v>43374</v>
      </c>
    </row>
    <row r="962" spans="1:7" x14ac:dyDescent="0.35">
      <c r="A962" s="72" t="s">
        <v>241</v>
      </c>
      <c r="B962" s="72" t="s">
        <v>242</v>
      </c>
      <c r="C962" s="72" t="s">
        <v>1087</v>
      </c>
      <c r="D962" s="72" t="s">
        <v>1088</v>
      </c>
      <c r="E962" s="72">
        <v>1914</v>
      </c>
      <c r="F962" s="105">
        <v>76</v>
      </c>
      <c r="G962" s="108">
        <f t="shared" si="14"/>
        <v>44378</v>
      </c>
    </row>
    <row r="963" spans="1:7" x14ac:dyDescent="0.35">
      <c r="A963" s="72" t="s">
        <v>241</v>
      </c>
      <c r="B963" s="72" t="s">
        <v>242</v>
      </c>
      <c r="C963" s="72" t="s">
        <v>1087</v>
      </c>
      <c r="D963" s="72" t="s">
        <v>1089</v>
      </c>
      <c r="E963" s="72">
        <v>1913</v>
      </c>
      <c r="F963" s="105">
        <v>60</v>
      </c>
      <c r="G963" s="108">
        <f t="shared" si="14"/>
        <v>44287</v>
      </c>
    </row>
    <row r="964" spans="1:7" x14ac:dyDescent="0.35">
      <c r="A964" s="72" t="s">
        <v>241</v>
      </c>
      <c r="B964" s="72" t="s">
        <v>242</v>
      </c>
      <c r="C964" s="72" t="s">
        <v>1087</v>
      </c>
      <c r="D964" s="72" t="s">
        <v>1090</v>
      </c>
      <c r="E964" s="72">
        <v>1905</v>
      </c>
      <c r="F964" s="105">
        <v>81</v>
      </c>
      <c r="G964" s="108">
        <f t="shared" ref="G964:G1027" si="15">DATE(LEFT(D964,4),RIGHT(LEFT(D964,7),2),1)</f>
        <v>44197</v>
      </c>
    </row>
    <row r="965" spans="1:7" x14ac:dyDescent="0.35">
      <c r="A965" s="72" t="s">
        <v>241</v>
      </c>
      <c r="B965" s="72" t="s">
        <v>242</v>
      </c>
      <c r="C965" s="72" t="s">
        <v>1087</v>
      </c>
      <c r="D965" s="72" t="s">
        <v>1091</v>
      </c>
      <c r="E965" s="72">
        <v>1909</v>
      </c>
      <c r="F965" s="105">
        <v>158</v>
      </c>
      <c r="G965" s="108">
        <f t="shared" si="15"/>
        <v>44105</v>
      </c>
    </row>
    <row r="966" spans="1:7" x14ac:dyDescent="0.35">
      <c r="A966" s="72" t="s">
        <v>241</v>
      </c>
      <c r="B966" s="72" t="s">
        <v>242</v>
      </c>
      <c r="C966" s="72" t="s">
        <v>1087</v>
      </c>
      <c r="D966" s="72" t="s">
        <v>1092</v>
      </c>
      <c r="E966" s="72">
        <v>1888</v>
      </c>
      <c r="F966" s="105">
        <v>167</v>
      </c>
      <c r="G966" s="108">
        <f t="shared" si="15"/>
        <v>44013</v>
      </c>
    </row>
    <row r="967" spans="1:7" x14ac:dyDescent="0.35">
      <c r="A967" s="72" t="s">
        <v>241</v>
      </c>
      <c r="B967" s="72" t="s">
        <v>242</v>
      </c>
      <c r="C967" s="72" t="s">
        <v>1087</v>
      </c>
      <c r="D967" s="72" t="s">
        <v>1093</v>
      </c>
      <c r="E967" s="72">
        <v>1872</v>
      </c>
      <c r="F967" s="105">
        <v>198</v>
      </c>
      <c r="G967" s="108">
        <f t="shared" si="15"/>
        <v>43922</v>
      </c>
    </row>
    <row r="968" spans="1:7" x14ac:dyDescent="0.35">
      <c r="A968" s="72" t="s">
        <v>241</v>
      </c>
      <c r="B968" s="72" t="s">
        <v>242</v>
      </c>
      <c r="C968" s="72" t="s">
        <v>1087</v>
      </c>
      <c r="D968" s="72" t="s">
        <v>1094</v>
      </c>
      <c r="E968" s="72">
        <v>1874</v>
      </c>
      <c r="F968" s="105">
        <v>164</v>
      </c>
      <c r="G968" s="108">
        <f t="shared" si="15"/>
        <v>43831</v>
      </c>
    </row>
    <row r="969" spans="1:7" x14ac:dyDescent="0.35">
      <c r="A969" s="72" t="s">
        <v>241</v>
      </c>
      <c r="B969" s="72" t="s">
        <v>242</v>
      </c>
      <c r="C969" s="72" t="s">
        <v>1087</v>
      </c>
      <c r="D969" s="72" t="s">
        <v>1095</v>
      </c>
      <c r="E969" s="72">
        <v>1836</v>
      </c>
      <c r="F969" s="105">
        <v>169</v>
      </c>
      <c r="G969" s="108">
        <f t="shared" si="15"/>
        <v>43739</v>
      </c>
    </row>
    <row r="970" spans="1:7" x14ac:dyDescent="0.35">
      <c r="A970" s="72" t="s">
        <v>241</v>
      </c>
      <c r="B970" s="72" t="s">
        <v>242</v>
      </c>
      <c r="C970" s="72" t="s">
        <v>1087</v>
      </c>
      <c r="D970" s="72" t="s">
        <v>1096</v>
      </c>
      <c r="E970" s="72">
        <v>1835</v>
      </c>
      <c r="F970" s="105">
        <v>175</v>
      </c>
      <c r="G970" s="108">
        <f t="shared" si="15"/>
        <v>43647</v>
      </c>
    </row>
    <row r="971" spans="1:7" x14ac:dyDescent="0.35">
      <c r="A971" s="72" t="s">
        <v>241</v>
      </c>
      <c r="B971" s="72" t="s">
        <v>242</v>
      </c>
      <c r="C971" s="72" t="s">
        <v>1087</v>
      </c>
      <c r="D971" s="72" t="s">
        <v>1097</v>
      </c>
      <c r="E971" s="72">
        <v>1835</v>
      </c>
      <c r="F971" s="105">
        <v>77</v>
      </c>
      <c r="G971" s="108">
        <f t="shared" si="15"/>
        <v>43556</v>
      </c>
    </row>
    <row r="972" spans="1:7" x14ac:dyDescent="0.35">
      <c r="A972" s="72" t="s">
        <v>241</v>
      </c>
      <c r="B972" s="72" t="s">
        <v>242</v>
      </c>
      <c r="C972" s="72" t="s">
        <v>1087</v>
      </c>
      <c r="D972" s="72" t="s">
        <v>1098</v>
      </c>
      <c r="E972" s="72">
        <v>1784</v>
      </c>
      <c r="F972" s="105">
        <v>36</v>
      </c>
      <c r="G972" s="108">
        <f t="shared" si="15"/>
        <v>43466</v>
      </c>
    </row>
    <row r="973" spans="1:7" x14ac:dyDescent="0.35">
      <c r="A973" s="72" t="s">
        <v>241</v>
      </c>
      <c r="B973" s="72" t="s">
        <v>242</v>
      </c>
      <c r="C973" s="72" t="s">
        <v>1087</v>
      </c>
      <c r="D973" s="72" t="s">
        <v>1099</v>
      </c>
      <c r="E973" s="72">
        <v>1904</v>
      </c>
      <c r="F973" s="105">
        <v>49</v>
      </c>
      <c r="G973" s="108">
        <f t="shared" si="15"/>
        <v>43374</v>
      </c>
    </row>
    <row r="974" spans="1:7" x14ac:dyDescent="0.35">
      <c r="A974" s="72" t="s">
        <v>241</v>
      </c>
      <c r="B974" s="72" t="s">
        <v>242</v>
      </c>
      <c r="C974" s="72" t="s">
        <v>1100</v>
      </c>
      <c r="D974" s="72" t="s">
        <v>1088</v>
      </c>
      <c r="E974" s="72">
        <v>1383</v>
      </c>
      <c r="F974" s="105">
        <v>107</v>
      </c>
      <c r="G974" s="108">
        <f t="shared" si="15"/>
        <v>44378</v>
      </c>
    </row>
    <row r="975" spans="1:7" x14ac:dyDescent="0.35">
      <c r="A975" s="72" t="s">
        <v>241</v>
      </c>
      <c r="B975" s="72" t="s">
        <v>242</v>
      </c>
      <c r="C975" s="72" t="s">
        <v>1100</v>
      </c>
      <c r="D975" s="72" t="s">
        <v>1089</v>
      </c>
      <c r="E975" s="72">
        <v>1380</v>
      </c>
      <c r="F975" s="105">
        <v>88</v>
      </c>
      <c r="G975" s="108">
        <f t="shared" si="15"/>
        <v>44287</v>
      </c>
    </row>
    <row r="976" spans="1:7" x14ac:dyDescent="0.35">
      <c r="A976" s="72" t="s">
        <v>241</v>
      </c>
      <c r="B976" s="72" t="s">
        <v>242</v>
      </c>
      <c r="C976" s="72" t="s">
        <v>1100</v>
      </c>
      <c r="D976" s="72" t="s">
        <v>1090</v>
      </c>
      <c r="E976" s="72">
        <v>1380</v>
      </c>
      <c r="F976" s="105">
        <v>95</v>
      </c>
      <c r="G976" s="108">
        <f t="shared" si="15"/>
        <v>44197</v>
      </c>
    </row>
    <row r="977" spans="1:7" x14ac:dyDescent="0.35">
      <c r="A977" s="72" t="s">
        <v>241</v>
      </c>
      <c r="B977" s="72" t="s">
        <v>242</v>
      </c>
      <c r="C977" s="72" t="s">
        <v>1100</v>
      </c>
      <c r="D977" s="72" t="s">
        <v>1091</v>
      </c>
      <c r="E977" s="72">
        <v>1362</v>
      </c>
      <c r="F977" s="105">
        <v>298</v>
      </c>
      <c r="G977" s="108">
        <f t="shared" si="15"/>
        <v>44105</v>
      </c>
    </row>
    <row r="978" spans="1:7" x14ac:dyDescent="0.35">
      <c r="A978" s="72" t="s">
        <v>241</v>
      </c>
      <c r="B978" s="72" t="s">
        <v>242</v>
      </c>
      <c r="C978" s="72" t="s">
        <v>1100</v>
      </c>
      <c r="D978" s="72" t="s">
        <v>1092</v>
      </c>
      <c r="E978" s="72">
        <v>1359</v>
      </c>
      <c r="F978" s="105">
        <v>267</v>
      </c>
      <c r="G978" s="108">
        <f t="shared" si="15"/>
        <v>44013</v>
      </c>
    </row>
    <row r="979" spans="1:7" x14ac:dyDescent="0.35">
      <c r="A979" s="72" t="s">
        <v>241</v>
      </c>
      <c r="B979" s="72" t="s">
        <v>242</v>
      </c>
      <c r="C979" s="72" t="s">
        <v>1100</v>
      </c>
      <c r="D979" s="72" t="s">
        <v>1093</v>
      </c>
      <c r="E979" s="72">
        <v>1353</v>
      </c>
      <c r="F979" s="105">
        <v>339</v>
      </c>
      <c r="G979" s="108">
        <f t="shared" si="15"/>
        <v>43922</v>
      </c>
    </row>
    <row r="980" spans="1:7" x14ac:dyDescent="0.35">
      <c r="A980" s="72" t="s">
        <v>241</v>
      </c>
      <c r="B980" s="72" t="s">
        <v>242</v>
      </c>
      <c r="C980" s="72" t="s">
        <v>1100</v>
      </c>
      <c r="D980" s="72" t="s">
        <v>1094</v>
      </c>
      <c r="E980" s="72">
        <v>1375</v>
      </c>
      <c r="F980" s="105">
        <v>353</v>
      </c>
      <c r="G980" s="108">
        <f t="shared" si="15"/>
        <v>43831</v>
      </c>
    </row>
    <row r="981" spans="1:7" x14ac:dyDescent="0.35">
      <c r="A981" s="72" t="s">
        <v>241</v>
      </c>
      <c r="B981" s="72" t="s">
        <v>242</v>
      </c>
      <c r="C981" s="72" t="s">
        <v>1100</v>
      </c>
      <c r="D981" s="72" t="s">
        <v>1095</v>
      </c>
      <c r="E981" s="72">
        <v>1363</v>
      </c>
      <c r="F981" s="105">
        <v>352</v>
      </c>
      <c r="G981" s="108">
        <f t="shared" si="15"/>
        <v>43739</v>
      </c>
    </row>
    <row r="982" spans="1:7" x14ac:dyDescent="0.35">
      <c r="A982" s="72" t="s">
        <v>241</v>
      </c>
      <c r="B982" s="72" t="s">
        <v>242</v>
      </c>
      <c r="C982" s="72" t="s">
        <v>1100</v>
      </c>
      <c r="D982" s="72" t="s">
        <v>1096</v>
      </c>
      <c r="E982" s="72">
        <v>1366</v>
      </c>
      <c r="F982" s="105">
        <v>347</v>
      </c>
      <c r="G982" s="108">
        <f t="shared" si="15"/>
        <v>43647</v>
      </c>
    </row>
    <row r="983" spans="1:7" x14ac:dyDescent="0.35">
      <c r="A983" s="72" t="s">
        <v>241</v>
      </c>
      <c r="B983" s="72" t="s">
        <v>242</v>
      </c>
      <c r="C983" s="72" t="s">
        <v>1100</v>
      </c>
      <c r="D983" s="72" t="s">
        <v>1097</v>
      </c>
      <c r="E983" s="72">
        <v>1376</v>
      </c>
      <c r="F983" s="105">
        <v>135</v>
      </c>
      <c r="G983" s="108">
        <f t="shared" si="15"/>
        <v>43556</v>
      </c>
    </row>
    <row r="984" spans="1:7" x14ac:dyDescent="0.35">
      <c r="A984" s="72" t="s">
        <v>241</v>
      </c>
      <c r="B984" s="72" t="s">
        <v>242</v>
      </c>
      <c r="C984" s="72" t="s">
        <v>1100</v>
      </c>
      <c r="D984" s="72" t="s">
        <v>1098</v>
      </c>
      <c r="E984" s="72">
        <v>1349</v>
      </c>
      <c r="F984" s="105">
        <v>88</v>
      </c>
      <c r="G984" s="108">
        <f t="shared" si="15"/>
        <v>43466</v>
      </c>
    </row>
    <row r="985" spans="1:7" x14ac:dyDescent="0.35">
      <c r="A985" s="72" t="s">
        <v>241</v>
      </c>
      <c r="B985" s="72" t="s">
        <v>242</v>
      </c>
      <c r="C985" s="72" t="s">
        <v>1100</v>
      </c>
      <c r="D985" s="72" t="s">
        <v>1099</v>
      </c>
      <c r="E985" s="72">
        <v>1487</v>
      </c>
      <c r="F985" s="105">
        <v>128</v>
      </c>
      <c r="G985" s="108">
        <f t="shared" si="15"/>
        <v>43374</v>
      </c>
    </row>
    <row r="986" spans="1:7" x14ac:dyDescent="0.35">
      <c r="A986" s="72" t="s">
        <v>241</v>
      </c>
      <c r="B986" s="72" t="s">
        <v>242</v>
      </c>
      <c r="C986" s="72" t="s">
        <v>1101</v>
      </c>
      <c r="D986" s="72" t="s">
        <v>1088</v>
      </c>
      <c r="E986" s="72">
        <v>146</v>
      </c>
      <c r="F986" s="105">
        <v>6</v>
      </c>
      <c r="G986" s="108">
        <f t="shared" si="15"/>
        <v>44378</v>
      </c>
    </row>
    <row r="987" spans="1:7" x14ac:dyDescent="0.35">
      <c r="A987" s="72" t="s">
        <v>241</v>
      </c>
      <c r="B987" s="72" t="s">
        <v>242</v>
      </c>
      <c r="C987" s="72" t="s">
        <v>1101</v>
      </c>
      <c r="D987" s="72" t="s">
        <v>1089</v>
      </c>
      <c r="E987" s="72">
        <v>145</v>
      </c>
      <c r="F987" s="105">
        <v>5</v>
      </c>
      <c r="G987" s="108">
        <f t="shared" si="15"/>
        <v>44287</v>
      </c>
    </row>
    <row r="988" spans="1:7" x14ac:dyDescent="0.35">
      <c r="A988" s="72" t="s">
        <v>241</v>
      </c>
      <c r="B988" s="72" t="s">
        <v>242</v>
      </c>
      <c r="C988" s="72" t="s">
        <v>1101</v>
      </c>
      <c r="D988" s="72" t="s">
        <v>1090</v>
      </c>
      <c r="E988" s="72">
        <v>143</v>
      </c>
      <c r="F988" s="105">
        <v>5</v>
      </c>
      <c r="G988" s="108">
        <f t="shared" si="15"/>
        <v>44197</v>
      </c>
    </row>
    <row r="989" spans="1:7" x14ac:dyDescent="0.35">
      <c r="A989" s="72" t="s">
        <v>241</v>
      </c>
      <c r="B989" s="72" t="s">
        <v>242</v>
      </c>
      <c r="C989" s="72" t="s">
        <v>1101</v>
      </c>
      <c r="D989" s="72" t="s">
        <v>1091</v>
      </c>
      <c r="E989" s="72">
        <v>144</v>
      </c>
      <c r="F989" s="105">
        <v>8</v>
      </c>
      <c r="G989" s="108">
        <f t="shared" si="15"/>
        <v>44105</v>
      </c>
    </row>
    <row r="990" spans="1:7" x14ac:dyDescent="0.35">
      <c r="A990" s="72" t="s">
        <v>241</v>
      </c>
      <c r="B990" s="72" t="s">
        <v>242</v>
      </c>
      <c r="C990" s="72" t="s">
        <v>1101</v>
      </c>
      <c r="D990" s="72" t="s">
        <v>1092</v>
      </c>
      <c r="E990" s="72">
        <v>144</v>
      </c>
      <c r="F990" s="105">
        <v>9</v>
      </c>
      <c r="G990" s="108">
        <f t="shared" si="15"/>
        <v>44013</v>
      </c>
    </row>
    <row r="991" spans="1:7" x14ac:dyDescent="0.35">
      <c r="A991" s="72" t="s">
        <v>241</v>
      </c>
      <c r="B991" s="72" t="s">
        <v>242</v>
      </c>
      <c r="C991" s="72" t="s">
        <v>1101</v>
      </c>
      <c r="D991" s="72" t="s">
        <v>1093</v>
      </c>
      <c r="E991" s="72">
        <v>140</v>
      </c>
      <c r="F991" s="105">
        <v>11</v>
      </c>
      <c r="G991" s="108">
        <f t="shared" si="15"/>
        <v>43922</v>
      </c>
    </row>
    <row r="992" spans="1:7" x14ac:dyDescent="0.35">
      <c r="A992" s="72" t="s">
        <v>241</v>
      </c>
      <c r="B992" s="72" t="s">
        <v>242</v>
      </c>
      <c r="C992" s="72" t="s">
        <v>1101</v>
      </c>
      <c r="D992" s="72" t="s">
        <v>1094</v>
      </c>
      <c r="E992" s="72">
        <v>138</v>
      </c>
      <c r="F992" s="105">
        <v>12</v>
      </c>
      <c r="G992" s="108">
        <f t="shared" si="15"/>
        <v>43831</v>
      </c>
    </row>
    <row r="993" spans="1:7" x14ac:dyDescent="0.35">
      <c r="A993" s="72" t="s">
        <v>241</v>
      </c>
      <c r="B993" s="72" t="s">
        <v>242</v>
      </c>
      <c r="C993" s="72" t="s">
        <v>1101</v>
      </c>
      <c r="D993" s="72" t="s">
        <v>1095</v>
      </c>
      <c r="E993" s="72">
        <v>138</v>
      </c>
      <c r="F993" s="105">
        <v>11</v>
      </c>
      <c r="G993" s="108">
        <f t="shared" si="15"/>
        <v>43739</v>
      </c>
    </row>
    <row r="994" spans="1:7" x14ac:dyDescent="0.35">
      <c r="A994" s="72" t="s">
        <v>241</v>
      </c>
      <c r="B994" s="72" t="s">
        <v>242</v>
      </c>
      <c r="C994" s="72" t="s">
        <v>1101</v>
      </c>
      <c r="D994" s="72" t="s">
        <v>1096</v>
      </c>
      <c r="E994" s="72">
        <v>139</v>
      </c>
      <c r="F994" s="105">
        <v>8</v>
      </c>
      <c r="G994" s="108">
        <f t="shared" si="15"/>
        <v>43647</v>
      </c>
    </row>
    <row r="995" spans="1:7" x14ac:dyDescent="0.35">
      <c r="A995" s="72" t="s">
        <v>241</v>
      </c>
      <c r="B995" s="72" t="s">
        <v>242</v>
      </c>
      <c r="C995" s="72" t="s">
        <v>1101</v>
      </c>
      <c r="D995" s="72" t="s">
        <v>1097</v>
      </c>
      <c r="E995" s="72">
        <v>138</v>
      </c>
      <c r="F995" s="105">
        <v>7</v>
      </c>
      <c r="G995" s="108">
        <f t="shared" si="15"/>
        <v>43556</v>
      </c>
    </row>
    <row r="996" spans="1:7" x14ac:dyDescent="0.35">
      <c r="A996" s="72" t="s">
        <v>241</v>
      </c>
      <c r="B996" s="72" t="s">
        <v>242</v>
      </c>
      <c r="C996" s="72" t="s">
        <v>1101</v>
      </c>
      <c r="D996" s="72" t="s">
        <v>1098</v>
      </c>
      <c r="E996" s="72">
        <v>139</v>
      </c>
      <c r="F996" s="105">
        <v>7</v>
      </c>
      <c r="G996" s="108">
        <f t="shared" si="15"/>
        <v>43466</v>
      </c>
    </row>
    <row r="997" spans="1:7" x14ac:dyDescent="0.35">
      <c r="A997" s="72" t="s">
        <v>241</v>
      </c>
      <c r="B997" s="72" t="s">
        <v>242</v>
      </c>
      <c r="C997" s="72" t="s">
        <v>1101</v>
      </c>
      <c r="D997" s="72" t="s">
        <v>1099</v>
      </c>
      <c r="E997" s="72">
        <v>149</v>
      </c>
      <c r="F997" s="105">
        <v>8</v>
      </c>
      <c r="G997" s="108">
        <f t="shared" si="15"/>
        <v>43374</v>
      </c>
    </row>
    <row r="998" spans="1:7" x14ac:dyDescent="0.35">
      <c r="A998" s="72" t="s">
        <v>241</v>
      </c>
      <c r="B998" s="72" t="s">
        <v>242</v>
      </c>
      <c r="C998" s="72" t="s">
        <v>1102</v>
      </c>
      <c r="D998" s="72" t="s">
        <v>1088</v>
      </c>
      <c r="E998" s="72">
        <v>2529</v>
      </c>
      <c r="F998" s="105">
        <v>159</v>
      </c>
      <c r="G998" s="108">
        <f t="shared" si="15"/>
        <v>44378</v>
      </c>
    </row>
    <row r="999" spans="1:7" x14ac:dyDescent="0.35">
      <c r="A999" s="72" t="s">
        <v>241</v>
      </c>
      <c r="B999" s="72" t="s">
        <v>242</v>
      </c>
      <c r="C999" s="72" t="s">
        <v>1102</v>
      </c>
      <c r="D999" s="72" t="s">
        <v>1089</v>
      </c>
      <c r="E999" s="72">
        <v>2529</v>
      </c>
      <c r="F999" s="105">
        <v>154</v>
      </c>
      <c r="G999" s="108">
        <f t="shared" si="15"/>
        <v>44287</v>
      </c>
    </row>
    <row r="1000" spans="1:7" x14ac:dyDescent="0.35">
      <c r="A1000" s="72" t="s">
        <v>241</v>
      </c>
      <c r="B1000" s="72" t="s">
        <v>242</v>
      </c>
      <c r="C1000" s="72" t="s">
        <v>1102</v>
      </c>
      <c r="D1000" s="72" t="s">
        <v>1090</v>
      </c>
      <c r="E1000" s="72">
        <v>2530</v>
      </c>
      <c r="F1000" s="105">
        <v>151</v>
      </c>
      <c r="G1000" s="108">
        <f t="shared" si="15"/>
        <v>44197</v>
      </c>
    </row>
    <row r="1001" spans="1:7" x14ac:dyDescent="0.35">
      <c r="A1001" s="72" t="s">
        <v>241</v>
      </c>
      <c r="B1001" s="72" t="s">
        <v>242</v>
      </c>
      <c r="C1001" s="72" t="s">
        <v>1102</v>
      </c>
      <c r="D1001" s="72" t="s">
        <v>1091</v>
      </c>
      <c r="E1001" s="72">
        <v>2530</v>
      </c>
      <c r="F1001" s="105">
        <v>275</v>
      </c>
      <c r="G1001" s="108">
        <f t="shared" si="15"/>
        <v>44105</v>
      </c>
    </row>
    <row r="1002" spans="1:7" x14ac:dyDescent="0.35">
      <c r="A1002" s="72" t="s">
        <v>241</v>
      </c>
      <c r="B1002" s="72" t="s">
        <v>242</v>
      </c>
      <c r="C1002" s="72" t="s">
        <v>1102</v>
      </c>
      <c r="D1002" s="72" t="s">
        <v>1092</v>
      </c>
      <c r="E1002" s="72">
        <v>2530</v>
      </c>
      <c r="F1002" s="105">
        <v>269</v>
      </c>
      <c r="G1002" s="108">
        <f t="shared" si="15"/>
        <v>44013</v>
      </c>
    </row>
    <row r="1003" spans="1:7" x14ac:dyDescent="0.35">
      <c r="A1003" s="72" t="s">
        <v>241</v>
      </c>
      <c r="B1003" s="72" t="s">
        <v>242</v>
      </c>
      <c r="C1003" s="72" t="s">
        <v>1102</v>
      </c>
      <c r="D1003" s="72" t="s">
        <v>1093</v>
      </c>
      <c r="E1003" s="72">
        <v>2535</v>
      </c>
      <c r="F1003" s="105">
        <v>327</v>
      </c>
      <c r="G1003" s="108">
        <f t="shared" si="15"/>
        <v>43922</v>
      </c>
    </row>
    <row r="1004" spans="1:7" x14ac:dyDescent="0.35">
      <c r="A1004" s="72" t="s">
        <v>241</v>
      </c>
      <c r="B1004" s="72" t="s">
        <v>242</v>
      </c>
      <c r="C1004" s="72" t="s">
        <v>1102</v>
      </c>
      <c r="D1004" s="72" t="s">
        <v>1094</v>
      </c>
      <c r="E1004" s="72">
        <v>2531</v>
      </c>
      <c r="F1004" s="105">
        <v>293</v>
      </c>
      <c r="G1004" s="108">
        <f t="shared" si="15"/>
        <v>43831</v>
      </c>
    </row>
    <row r="1005" spans="1:7" x14ac:dyDescent="0.35">
      <c r="A1005" s="72" t="s">
        <v>241</v>
      </c>
      <c r="B1005" s="72" t="s">
        <v>242</v>
      </c>
      <c r="C1005" s="72" t="s">
        <v>1102</v>
      </c>
      <c r="D1005" s="72" t="s">
        <v>1095</v>
      </c>
      <c r="E1005" s="72">
        <v>2527</v>
      </c>
      <c r="F1005" s="105">
        <v>297</v>
      </c>
      <c r="G1005" s="108">
        <f t="shared" si="15"/>
        <v>43739</v>
      </c>
    </row>
    <row r="1006" spans="1:7" x14ac:dyDescent="0.35">
      <c r="A1006" s="72" t="s">
        <v>241</v>
      </c>
      <c r="B1006" s="72" t="s">
        <v>242</v>
      </c>
      <c r="C1006" s="72" t="s">
        <v>1102</v>
      </c>
      <c r="D1006" s="72" t="s">
        <v>1096</v>
      </c>
      <c r="E1006" s="72">
        <v>2527</v>
      </c>
      <c r="F1006" s="105">
        <v>302</v>
      </c>
      <c r="G1006" s="108">
        <f t="shared" si="15"/>
        <v>43647</v>
      </c>
    </row>
    <row r="1007" spans="1:7" x14ac:dyDescent="0.35">
      <c r="A1007" s="72" t="s">
        <v>241</v>
      </c>
      <c r="B1007" s="72" t="s">
        <v>242</v>
      </c>
      <c r="C1007" s="72" t="s">
        <v>1102</v>
      </c>
      <c r="D1007" s="72" t="s">
        <v>1097</v>
      </c>
      <c r="E1007" s="72">
        <v>2528</v>
      </c>
      <c r="F1007" s="105">
        <v>162</v>
      </c>
      <c r="G1007" s="108">
        <f t="shared" si="15"/>
        <v>43556</v>
      </c>
    </row>
    <row r="1008" spans="1:7" x14ac:dyDescent="0.35">
      <c r="A1008" s="72" t="s">
        <v>241</v>
      </c>
      <c r="B1008" s="72" t="s">
        <v>242</v>
      </c>
      <c r="C1008" s="72" t="s">
        <v>1102</v>
      </c>
      <c r="D1008" s="72" t="s">
        <v>1098</v>
      </c>
      <c r="E1008" s="72">
        <v>2499</v>
      </c>
      <c r="F1008" s="105">
        <v>151</v>
      </c>
      <c r="G1008" s="108">
        <f t="shared" si="15"/>
        <v>43466</v>
      </c>
    </row>
    <row r="1009" spans="1:7" x14ac:dyDescent="0.35">
      <c r="A1009" s="72" t="s">
        <v>241</v>
      </c>
      <c r="B1009" s="72" t="s">
        <v>242</v>
      </c>
      <c r="C1009" s="72" t="s">
        <v>1102</v>
      </c>
      <c r="D1009" s="72" t="s">
        <v>1099</v>
      </c>
      <c r="E1009" s="72">
        <v>2656</v>
      </c>
      <c r="F1009" s="105">
        <v>162</v>
      </c>
      <c r="G1009" s="108">
        <f t="shared" si="15"/>
        <v>43374</v>
      </c>
    </row>
    <row r="1010" spans="1:7" x14ac:dyDescent="0.35">
      <c r="A1010" s="72" t="s">
        <v>243</v>
      </c>
      <c r="B1010" s="72" t="s">
        <v>244</v>
      </c>
      <c r="C1010" s="72" t="s">
        <v>1087</v>
      </c>
      <c r="D1010" s="72" t="s">
        <v>1088</v>
      </c>
      <c r="E1010" s="72">
        <v>982</v>
      </c>
      <c r="F1010" s="105">
        <v>142</v>
      </c>
      <c r="G1010" s="108">
        <f t="shared" si="15"/>
        <v>44378</v>
      </c>
    </row>
    <row r="1011" spans="1:7" x14ac:dyDescent="0.35">
      <c r="A1011" s="72" t="s">
        <v>243</v>
      </c>
      <c r="B1011" s="72" t="s">
        <v>244</v>
      </c>
      <c r="C1011" s="72" t="s">
        <v>1087</v>
      </c>
      <c r="D1011" s="72" t="s">
        <v>1089</v>
      </c>
      <c r="E1011" s="72">
        <v>985</v>
      </c>
      <c r="F1011" s="105">
        <v>140</v>
      </c>
      <c r="G1011" s="108">
        <f t="shared" si="15"/>
        <v>44287</v>
      </c>
    </row>
    <row r="1012" spans="1:7" x14ac:dyDescent="0.35">
      <c r="A1012" s="72" t="s">
        <v>243</v>
      </c>
      <c r="B1012" s="72" t="s">
        <v>244</v>
      </c>
      <c r="C1012" s="72" t="s">
        <v>1087</v>
      </c>
      <c r="D1012" s="72" t="s">
        <v>1090</v>
      </c>
      <c r="E1012" s="72">
        <v>971</v>
      </c>
      <c r="F1012" s="105">
        <v>148</v>
      </c>
      <c r="G1012" s="108">
        <f t="shared" si="15"/>
        <v>44197</v>
      </c>
    </row>
    <row r="1013" spans="1:7" x14ac:dyDescent="0.35">
      <c r="A1013" s="72" t="s">
        <v>243</v>
      </c>
      <c r="B1013" s="72" t="s">
        <v>244</v>
      </c>
      <c r="C1013" s="72" t="s">
        <v>1087</v>
      </c>
      <c r="D1013" s="72" t="s">
        <v>1091</v>
      </c>
      <c r="E1013" s="72">
        <v>965</v>
      </c>
      <c r="F1013" s="105">
        <v>150</v>
      </c>
      <c r="G1013" s="108">
        <f t="shared" si="15"/>
        <v>44105</v>
      </c>
    </row>
    <row r="1014" spans="1:7" x14ac:dyDescent="0.35">
      <c r="A1014" s="72" t="s">
        <v>243</v>
      </c>
      <c r="B1014" s="72" t="s">
        <v>244</v>
      </c>
      <c r="C1014" s="72" t="s">
        <v>1087</v>
      </c>
      <c r="D1014" s="72" t="s">
        <v>1092</v>
      </c>
      <c r="E1014" s="72">
        <v>964</v>
      </c>
      <c r="F1014" s="105">
        <v>149</v>
      </c>
      <c r="G1014" s="108">
        <f t="shared" si="15"/>
        <v>44013</v>
      </c>
    </row>
    <row r="1015" spans="1:7" x14ac:dyDescent="0.35">
      <c r="A1015" s="72" t="s">
        <v>243</v>
      </c>
      <c r="B1015" s="72" t="s">
        <v>244</v>
      </c>
      <c r="C1015" s="72" t="s">
        <v>1087</v>
      </c>
      <c r="D1015" s="72" t="s">
        <v>1093</v>
      </c>
      <c r="E1015" s="72">
        <v>956</v>
      </c>
      <c r="F1015" s="105">
        <v>138</v>
      </c>
      <c r="G1015" s="108">
        <f t="shared" si="15"/>
        <v>43922</v>
      </c>
    </row>
    <row r="1016" spans="1:7" x14ac:dyDescent="0.35">
      <c r="A1016" s="72" t="s">
        <v>243</v>
      </c>
      <c r="B1016" s="72" t="s">
        <v>244</v>
      </c>
      <c r="C1016" s="72" t="s">
        <v>1087</v>
      </c>
      <c r="D1016" s="72" t="s">
        <v>1094</v>
      </c>
      <c r="E1016" s="72">
        <v>943</v>
      </c>
      <c r="F1016" s="105">
        <v>132</v>
      </c>
      <c r="G1016" s="108">
        <f t="shared" si="15"/>
        <v>43831</v>
      </c>
    </row>
    <row r="1017" spans="1:7" x14ac:dyDescent="0.35">
      <c r="A1017" s="72" t="s">
        <v>243</v>
      </c>
      <c r="B1017" s="72" t="s">
        <v>244</v>
      </c>
      <c r="C1017" s="72" t="s">
        <v>1087</v>
      </c>
      <c r="D1017" s="72" t="s">
        <v>1095</v>
      </c>
      <c r="E1017" s="72">
        <v>947</v>
      </c>
      <c r="F1017" s="105">
        <v>134</v>
      </c>
      <c r="G1017" s="108">
        <f t="shared" si="15"/>
        <v>43739</v>
      </c>
    </row>
    <row r="1018" spans="1:7" x14ac:dyDescent="0.35">
      <c r="A1018" s="72" t="s">
        <v>243</v>
      </c>
      <c r="B1018" s="72" t="s">
        <v>244</v>
      </c>
      <c r="C1018" s="72" t="s">
        <v>1087</v>
      </c>
      <c r="D1018" s="72" t="s">
        <v>1096</v>
      </c>
      <c r="E1018" s="72">
        <v>949</v>
      </c>
      <c r="F1018" s="105">
        <v>141</v>
      </c>
      <c r="G1018" s="108">
        <f t="shared" si="15"/>
        <v>43647</v>
      </c>
    </row>
    <row r="1019" spans="1:7" x14ac:dyDescent="0.35">
      <c r="A1019" s="72" t="s">
        <v>243</v>
      </c>
      <c r="B1019" s="72" t="s">
        <v>244</v>
      </c>
      <c r="C1019" s="72" t="s">
        <v>1087</v>
      </c>
      <c r="D1019" s="72" t="s">
        <v>1097</v>
      </c>
      <c r="E1019" s="72">
        <v>948</v>
      </c>
      <c r="F1019" s="105">
        <v>125</v>
      </c>
      <c r="G1019" s="108">
        <f t="shared" si="15"/>
        <v>43556</v>
      </c>
    </row>
    <row r="1020" spans="1:7" x14ac:dyDescent="0.35">
      <c r="A1020" s="72" t="s">
        <v>243</v>
      </c>
      <c r="B1020" s="72" t="s">
        <v>244</v>
      </c>
      <c r="C1020" s="72" t="s">
        <v>1087</v>
      </c>
      <c r="D1020" s="72" t="s">
        <v>1098</v>
      </c>
      <c r="E1020" s="72">
        <v>923</v>
      </c>
      <c r="F1020" s="105">
        <v>119</v>
      </c>
      <c r="G1020" s="108">
        <f t="shared" si="15"/>
        <v>43466</v>
      </c>
    </row>
    <row r="1021" spans="1:7" x14ac:dyDescent="0.35">
      <c r="A1021" s="72" t="s">
        <v>243</v>
      </c>
      <c r="B1021" s="72" t="s">
        <v>244</v>
      </c>
      <c r="C1021" s="72" t="s">
        <v>1087</v>
      </c>
      <c r="D1021" s="72" t="s">
        <v>1099</v>
      </c>
      <c r="E1021" s="72">
        <v>939</v>
      </c>
      <c r="F1021" s="105">
        <v>126</v>
      </c>
      <c r="G1021" s="108">
        <f t="shared" si="15"/>
        <v>43374</v>
      </c>
    </row>
    <row r="1022" spans="1:7" x14ac:dyDescent="0.35">
      <c r="A1022" s="72" t="s">
        <v>243</v>
      </c>
      <c r="B1022" s="72" t="s">
        <v>244</v>
      </c>
      <c r="C1022" s="72" t="s">
        <v>1100</v>
      </c>
      <c r="D1022" s="72" t="s">
        <v>1088</v>
      </c>
      <c r="E1022" s="72">
        <v>835</v>
      </c>
      <c r="F1022" s="105">
        <v>234</v>
      </c>
      <c r="G1022" s="108">
        <f t="shared" si="15"/>
        <v>44378</v>
      </c>
    </row>
    <row r="1023" spans="1:7" x14ac:dyDescent="0.35">
      <c r="A1023" s="72" t="s">
        <v>243</v>
      </c>
      <c r="B1023" s="72" t="s">
        <v>244</v>
      </c>
      <c r="C1023" s="72" t="s">
        <v>1100</v>
      </c>
      <c r="D1023" s="72" t="s">
        <v>1089</v>
      </c>
      <c r="E1023" s="72">
        <v>837</v>
      </c>
      <c r="F1023" s="105">
        <v>224</v>
      </c>
      <c r="G1023" s="108">
        <f t="shared" si="15"/>
        <v>44287</v>
      </c>
    </row>
    <row r="1024" spans="1:7" x14ac:dyDescent="0.35">
      <c r="A1024" s="72" t="s">
        <v>243</v>
      </c>
      <c r="B1024" s="72" t="s">
        <v>244</v>
      </c>
      <c r="C1024" s="72" t="s">
        <v>1100</v>
      </c>
      <c r="D1024" s="72" t="s">
        <v>1090</v>
      </c>
      <c r="E1024" s="72">
        <v>836</v>
      </c>
      <c r="F1024" s="105">
        <v>213</v>
      </c>
      <c r="G1024" s="108">
        <f t="shared" si="15"/>
        <v>44197</v>
      </c>
    </row>
    <row r="1025" spans="1:7" x14ac:dyDescent="0.35">
      <c r="A1025" s="72" t="s">
        <v>243</v>
      </c>
      <c r="B1025" s="72" t="s">
        <v>244</v>
      </c>
      <c r="C1025" s="72" t="s">
        <v>1100</v>
      </c>
      <c r="D1025" s="72" t="s">
        <v>1091</v>
      </c>
      <c r="E1025" s="72">
        <v>838</v>
      </c>
      <c r="F1025" s="105">
        <v>215</v>
      </c>
      <c r="G1025" s="108">
        <f t="shared" si="15"/>
        <v>44105</v>
      </c>
    </row>
    <row r="1026" spans="1:7" x14ac:dyDescent="0.35">
      <c r="A1026" s="72" t="s">
        <v>243</v>
      </c>
      <c r="B1026" s="72" t="s">
        <v>244</v>
      </c>
      <c r="C1026" s="72" t="s">
        <v>1100</v>
      </c>
      <c r="D1026" s="72" t="s">
        <v>1092</v>
      </c>
      <c r="E1026" s="72">
        <v>847</v>
      </c>
      <c r="F1026" s="105">
        <v>229</v>
      </c>
      <c r="G1026" s="108">
        <f t="shared" si="15"/>
        <v>44013</v>
      </c>
    </row>
    <row r="1027" spans="1:7" x14ac:dyDescent="0.35">
      <c r="A1027" s="72" t="s">
        <v>243</v>
      </c>
      <c r="B1027" s="72" t="s">
        <v>244</v>
      </c>
      <c r="C1027" s="72" t="s">
        <v>1100</v>
      </c>
      <c r="D1027" s="72" t="s">
        <v>1093</v>
      </c>
      <c r="E1027" s="72">
        <v>846</v>
      </c>
      <c r="F1027" s="105">
        <v>223</v>
      </c>
      <c r="G1027" s="108">
        <f t="shared" si="15"/>
        <v>43922</v>
      </c>
    </row>
    <row r="1028" spans="1:7" x14ac:dyDescent="0.35">
      <c r="A1028" s="72" t="s">
        <v>243</v>
      </c>
      <c r="B1028" s="72" t="s">
        <v>244</v>
      </c>
      <c r="C1028" s="72" t="s">
        <v>1100</v>
      </c>
      <c r="D1028" s="72" t="s">
        <v>1094</v>
      </c>
      <c r="E1028" s="72">
        <v>834</v>
      </c>
      <c r="F1028" s="105">
        <v>226</v>
      </c>
      <c r="G1028" s="108">
        <f t="shared" ref="G1028:G1091" si="16">DATE(LEFT(D1028,4),RIGHT(LEFT(D1028,7),2),1)</f>
        <v>43831</v>
      </c>
    </row>
    <row r="1029" spans="1:7" x14ac:dyDescent="0.35">
      <c r="A1029" s="72" t="s">
        <v>243</v>
      </c>
      <c r="B1029" s="72" t="s">
        <v>244</v>
      </c>
      <c r="C1029" s="72" t="s">
        <v>1100</v>
      </c>
      <c r="D1029" s="72" t="s">
        <v>1095</v>
      </c>
      <c r="E1029" s="72">
        <v>839</v>
      </c>
      <c r="F1029" s="105">
        <v>217</v>
      </c>
      <c r="G1029" s="108">
        <f t="shared" si="16"/>
        <v>43739</v>
      </c>
    </row>
    <row r="1030" spans="1:7" x14ac:dyDescent="0.35">
      <c r="A1030" s="72" t="s">
        <v>243</v>
      </c>
      <c r="B1030" s="72" t="s">
        <v>244</v>
      </c>
      <c r="C1030" s="72" t="s">
        <v>1100</v>
      </c>
      <c r="D1030" s="72" t="s">
        <v>1096</v>
      </c>
      <c r="E1030" s="72">
        <v>838</v>
      </c>
      <c r="F1030" s="105">
        <v>221</v>
      </c>
      <c r="G1030" s="108">
        <f t="shared" si="16"/>
        <v>43647</v>
      </c>
    </row>
    <row r="1031" spans="1:7" x14ac:dyDescent="0.35">
      <c r="A1031" s="72" t="s">
        <v>243</v>
      </c>
      <c r="B1031" s="72" t="s">
        <v>244</v>
      </c>
      <c r="C1031" s="72" t="s">
        <v>1100</v>
      </c>
      <c r="D1031" s="72" t="s">
        <v>1097</v>
      </c>
      <c r="E1031" s="72">
        <v>838</v>
      </c>
      <c r="F1031" s="105">
        <v>195</v>
      </c>
      <c r="G1031" s="108">
        <f t="shared" si="16"/>
        <v>43556</v>
      </c>
    </row>
    <row r="1032" spans="1:7" x14ac:dyDescent="0.35">
      <c r="A1032" s="72" t="s">
        <v>243</v>
      </c>
      <c r="B1032" s="72" t="s">
        <v>244</v>
      </c>
      <c r="C1032" s="72" t="s">
        <v>1100</v>
      </c>
      <c r="D1032" s="72" t="s">
        <v>1098</v>
      </c>
      <c r="E1032" s="72">
        <v>829</v>
      </c>
      <c r="F1032" s="105">
        <v>182</v>
      </c>
      <c r="G1032" s="108">
        <f t="shared" si="16"/>
        <v>43466</v>
      </c>
    </row>
    <row r="1033" spans="1:7" x14ac:dyDescent="0.35">
      <c r="A1033" s="72" t="s">
        <v>243</v>
      </c>
      <c r="B1033" s="72" t="s">
        <v>244</v>
      </c>
      <c r="C1033" s="72" t="s">
        <v>1100</v>
      </c>
      <c r="D1033" s="72" t="s">
        <v>1099</v>
      </c>
      <c r="E1033" s="72">
        <v>859</v>
      </c>
      <c r="F1033" s="105">
        <v>191</v>
      </c>
      <c r="G1033" s="108">
        <f t="shared" si="16"/>
        <v>43374</v>
      </c>
    </row>
    <row r="1034" spans="1:7" x14ac:dyDescent="0.35">
      <c r="A1034" s="72" t="s">
        <v>243</v>
      </c>
      <c r="B1034" s="72" t="s">
        <v>244</v>
      </c>
      <c r="C1034" s="72" t="s">
        <v>1101</v>
      </c>
      <c r="D1034" s="72" t="s">
        <v>1088</v>
      </c>
      <c r="E1034" s="72">
        <v>1403</v>
      </c>
      <c r="F1034" s="105">
        <v>101</v>
      </c>
      <c r="G1034" s="108">
        <f t="shared" si="16"/>
        <v>44378</v>
      </c>
    </row>
    <row r="1035" spans="1:7" x14ac:dyDescent="0.35">
      <c r="A1035" s="72" t="s">
        <v>243</v>
      </c>
      <c r="B1035" s="72" t="s">
        <v>244</v>
      </c>
      <c r="C1035" s="72" t="s">
        <v>1101</v>
      </c>
      <c r="D1035" s="72" t="s">
        <v>1089</v>
      </c>
      <c r="E1035" s="72">
        <v>1404</v>
      </c>
      <c r="F1035" s="105">
        <v>103</v>
      </c>
      <c r="G1035" s="108">
        <f t="shared" si="16"/>
        <v>44287</v>
      </c>
    </row>
    <row r="1036" spans="1:7" x14ac:dyDescent="0.35">
      <c r="A1036" s="72" t="s">
        <v>243</v>
      </c>
      <c r="B1036" s="72" t="s">
        <v>244</v>
      </c>
      <c r="C1036" s="72" t="s">
        <v>1101</v>
      </c>
      <c r="D1036" s="72" t="s">
        <v>1090</v>
      </c>
      <c r="E1036" s="72">
        <v>1405</v>
      </c>
      <c r="F1036" s="105">
        <v>111</v>
      </c>
      <c r="G1036" s="108">
        <f t="shared" si="16"/>
        <v>44197</v>
      </c>
    </row>
    <row r="1037" spans="1:7" x14ac:dyDescent="0.35">
      <c r="A1037" s="72" t="s">
        <v>243</v>
      </c>
      <c r="B1037" s="72" t="s">
        <v>244</v>
      </c>
      <c r="C1037" s="72" t="s">
        <v>1101</v>
      </c>
      <c r="D1037" s="72" t="s">
        <v>1091</v>
      </c>
      <c r="E1037" s="72">
        <v>1396</v>
      </c>
      <c r="F1037" s="105">
        <v>111</v>
      </c>
      <c r="G1037" s="108">
        <f t="shared" si="16"/>
        <v>44105</v>
      </c>
    </row>
    <row r="1038" spans="1:7" x14ac:dyDescent="0.35">
      <c r="A1038" s="72" t="s">
        <v>243</v>
      </c>
      <c r="B1038" s="72" t="s">
        <v>244</v>
      </c>
      <c r="C1038" s="72" t="s">
        <v>1101</v>
      </c>
      <c r="D1038" s="72" t="s">
        <v>1092</v>
      </c>
      <c r="E1038" s="72">
        <v>1386</v>
      </c>
      <c r="F1038" s="105">
        <v>111</v>
      </c>
      <c r="G1038" s="108">
        <f t="shared" si="16"/>
        <v>44013</v>
      </c>
    </row>
    <row r="1039" spans="1:7" x14ac:dyDescent="0.35">
      <c r="A1039" s="72" t="s">
        <v>243</v>
      </c>
      <c r="B1039" s="72" t="s">
        <v>244</v>
      </c>
      <c r="C1039" s="72" t="s">
        <v>1101</v>
      </c>
      <c r="D1039" s="72" t="s">
        <v>1093</v>
      </c>
      <c r="E1039" s="72">
        <v>1384</v>
      </c>
      <c r="F1039" s="105">
        <v>101</v>
      </c>
      <c r="G1039" s="108">
        <f t="shared" si="16"/>
        <v>43922</v>
      </c>
    </row>
    <row r="1040" spans="1:7" x14ac:dyDescent="0.35">
      <c r="A1040" s="72" t="s">
        <v>243</v>
      </c>
      <c r="B1040" s="72" t="s">
        <v>244</v>
      </c>
      <c r="C1040" s="72" t="s">
        <v>1101</v>
      </c>
      <c r="D1040" s="72" t="s">
        <v>1094</v>
      </c>
      <c r="E1040" s="72">
        <v>1371</v>
      </c>
      <c r="F1040" s="105">
        <v>105</v>
      </c>
      <c r="G1040" s="108">
        <f t="shared" si="16"/>
        <v>43831</v>
      </c>
    </row>
    <row r="1041" spans="1:7" x14ac:dyDescent="0.35">
      <c r="A1041" s="72" t="s">
        <v>243</v>
      </c>
      <c r="B1041" s="72" t="s">
        <v>244</v>
      </c>
      <c r="C1041" s="72" t="s">
        <v>1101</v>
      </c>
      <c r="D1041" s="72" t="s">
        <v>1095</v>
      </c>
      <c r="E1041" s="72">
        <v>1378</v>
      </c>
      <c r="F1041" s="105">
        <v>102</v>
      </c>
      <c r="G1041" s="108">
        <f t="shared" si="16"/>
        <v>43739</v>
      </c>
    </row>
    <row r="1042" spans="1:7" x14ac:dyDescent="0.35">
      <c r="A1042" s="72" t="s">
        <v>243</v>
      </c>
      <c r="B1042" s="72" t="s">
        <v>244</v>
      </c>
      <c r="C1042" s="72" t="s">
        <v>1101</v>
      </c>
      <c r="D1042" s="72" t="s">
        <v>1096</v>
      </c>
      <c r="E1042" s="72">
        <v>1376</v>
      </c>
      <c r="F1042" s="105">
        <v>101</v>
      </c>
      <c r="G1042" s="108">
        <f t="shared" si="16"/>
        <v>43647</v>
      </c>
    </row>
    <row r="1043" spans="1:7" x14ac:dyDescent="0.35">
      <c r="A1043" s="72" t="s">
        <v>243</v>
      </c>
      <c r="B1043" s="72" t="s">
        <v>244</v>
      </c>
      <c r="C1043" s="72" t="s">
        <v>1101</v>
      </c>
      <c r="D1043" s="72" t="s">
        <v>1097</v>
      </c>
      <c r="E1043" s="72">
        <v>1376</v>
      </c>
      <c r="F1043" s="105">
        <v>90</v>
      </c>
      <c r="G1043" s="108">
        <f t="shared" si="16"/>
        <v>43556</v>
      </c>
    </row>
    <row r="1044" spans="1:7" x14ac:dyDescent="0.35">
      <c r="A1044" s="72" t="s">
        <v>243</v>
      </c>
      <c r="B1044" s="72" t="s">
        <v>244</v>
      </c>
      <c r="C1044" s="72" t="s">
        <v>1101</v>
      </c>
      <c r="D1044" s="72" t="s">
        <v>1098</v>
      </c>
      <c r="E1044" s="72">
        <v>1364</v>
      </c>
      <c r="F1044" s="105">
        <v>90</v>
      </c>
      <c r="G1044" s="108">
        <f t="shared" si="16"/>
        <v>43466</v>
      </c>
    </row>
    <row r="1045" spans="1:7" x14ac:dyDescent="0.35">
      <c r="A1045" s="72" t="s">
        <v>243</v>
      </c>
      <c r="B1045" s="72" t="s">
        <v>244</v>
      </c>
      <c r="C1045" s="72" t="s">
        <v>1101</v>
      </c>
      <c r="D1045" s="72" t="s">
        <v>1099</v>
      </c>
      <c r="E1045" s="72">
        <v>1407</v>
      </c>
      <c r="F1045" s="105">
        <v>119</v>
      </c>
      <c r="G1045" s="108">
        <f t="shared" si="16"/>
        <v>43374</v>
      </c>
    </row>
    <row r="1046" spans="1:7" x14ac:dyDescent="0.35">
      <c r="A1046" s="72" t="s">
        <v>243</v>
      </c>
      <c r="B1046" s="72" t="s">
        <v>244</v>
      </c>
      <c r="C1046" s="72" t="s">
        <v>1102</v>
      </c>
      <c r="D1046" s="72" t="s">
        <v>1088</v>
      </c>
      <c r="E1046" s="72">
        <v>2864</v>
      </c>
      <c r="F1046" s="105">
        <v>396</v>
      </c>
      <c r="G1046" s="108">
        <f t="shared" si="16"/>
        <v>44378</v>
      </c>
    </row>
    <row r="1047" spans="1:7" x14ac:dyDescent="0.35">
      <c r="A1047" s="72" t="s">
        <v>243</v>
      </c>
      <c r="B1047" s="72" t="s">
        <v>244</v>
      </c>
      <c r="C1047" s="72" t="s">
        <v>1102</v>
      </c>
      <c r="D1047" s="72" t="s">
        <v>1089</v>
      </c>
      <c r="E1047" s="72">
        <v>2868</v>
      </c>
      <c r="F1047" s="105">
        <v>401</v>
      </c>
      <c r="G1047" s="108">
        <f t="shared" si="16"/>
        <v>44287</v>
      </c>
    </row>
    <row r="1048" spans="1:7" x14ac:dyDescent="0.35">
      <c r="A1048" s="72" t="s">
        <v>243</v>
      </c>
      <c r="B1048" s="72" t="s">
        <v>244</v>
      </c>
      <c r="C1048" s="72" t="s">
        <v>1102</v>
      </c>
      <c r="D1048" s="72" t="s">
        <v>1090</v>
      </c>
      <c r="E1048" s="72">
        <v>2866</v>
      </c>
      <c r="F1048" s="105">
        <v>422</v>
      </c>
      <c r="G1048" s="108">
        <f t="shared" si="16"/>
        <v>44197</v>
      </c>
    </row>
    <row r="1049" spans="1:7" x14ac:dyDescent="0.35">
      <c r="A1049" s="72" t="s">
        <v>243</v>
      </c>
      <c r="B1049" s="72" t="s">
        <v>244</v>
      </c>
      <c r="C1049" s="72" t="s">
        <v>1102</v>
      </c>
      <c r="D1049" s="72" t="s">
        <v>1091</v>
      </c>
      <c r="E1049" s="72">
        <v>2865</v>
      </c>
      <c r="F1049" s="105">
        <v>424</v>
      </c>
      <c r="G1049" s="108">
        <f t="shared" si="16"/>
        <v>44105</v>
      </c>
    </row>
    <row r="1050" spans="1:7" x14ac:dyDescent="0.35">
      <c r="A1050" s="72" t="s">
        <v>243</v>
      </c>
      <c r="B1050" s="72" t="s">
        <v>244</v>
      </c>
      <c r="C1050" s="72" t="s">
        <v>1102</v>
      </c>
      <c r="D1050" s="72" t="s">
        <v>1092</v>
      </c>
      <c r="E1050" s="72">
        <v>2866</v>
      </c>
      <c r="F1050" s="105">
        <v>430</v>
      </c>
      <c r="G1050" s="108">
        <f t="shared" si="16"/>
        <v>44013</v>
      </c>
    </row>
    <row r="1051" spans="1:7" x14ac:dyDescent="0.35">
      <c r="A1051" s="72" t="s">
        <v>243</v>
      </c>
      <c r="B1051" s="72" t="s">
        <v>244</v>
      </c>
      <c r="C1051" s="72" t="s">
        <v>1102</v>
      </c>
      <c r="D1051" s="72" t="s">
        <v>1093</v>
      </c>
      <c r="E1051" s="72">
        <v>2860</v>
      </c>
      <c r="F1051" s="105">
        <v>403</v>
      </c>
      <c r="G1051" s="108">
        <f t="shared" si="16"/>
        <v>43922</v>
      </c>
    </row>
    <row r="1052" spans="1:7" x14ac:dyDescent="0.35">
      <c r="A1052" s="72" t="s">
        <v>243</v>
      </c>
      <c r="B1052" s="72" t="s">
        <v>244</v>
      </c>
      <c r="C1052" s="72" t="s">
        <v>1102</v>
      </c>
      <c r="D1052" s="72" t="s">
        <v>1094</v>
      </c>
      <c r="E1052" s="72">
        <v>2856</v>
      </c>
      <c r="F1052" s="105">
        <v>412</v>
      </c>
      <c r="G1052" s="108">
        <f t="shared" si="16"/>
        <v>43831</v>
      </c>
    </row>
    <row r="1053" spans="1:7" x14ac:dyDescent="0.35">
      <c r="A1053" s="72" t="s">
        <v>243</v>
      </c>
      <c r="B1053" s="72" t="s">
        <v>244</v>
      </c>
      <c r="C1053" s="72" t="s">
        <v>1102</v>
      </c>
      <c r="D1053" s="72" t="s">
        <v>1095</v>
      </c>
      <c r="E1053" s="72">
        <v>2858</v>
      </c>
      <c r="F1053" s="105">
        <v>410</v>
      </c>
      <c r="G1053" s="108">
        <f t="shared" si="16"/>
        <v>43739</v>
      </c>
    </row>
    <row r="1054" spans="1:7" x14ac:dyDescent="0.35">
      <c r="A1054" s="72" t="s">
        <v>243</v>
      </c>
      <c r="B1054" s="72" t="s">
        <v>244</v>
      </c>
      <c r="C1054" s="72" t="s">
        <v>1102</v>
      </c>
      <c r="D1054" s="72" t="s">
        <v>1096</v>
      </c>
      <c r="E1054" s="72">
        <v>2860</v>
      </c>
      <c r="F1054" s="105">
        <v>428</v>
      </c>
      <c r="G1054" s="108">
        <f t="shared" si="16"/>
        <v>43647</v>
      </c>
    </row>
    <row r="1055" spans="1:7" x14ac:dyDescent="0.35">
      <c r="A1055" s="72" t="s">
        <v>243</v>
      </c>
      <c r="B1055" s="72" t="s">
        <v>244</v>
      </c>
      <c r="C1055" s="72" t="s">
        <v>1102</v>
      </c>
      <c r="D1055" s="72" t="s">
        <v>1097</v>
      </c>
      <c r="E1055" s="72">
        <v>2866</v>
      </c>
      <c r="F1055" s="105">
        <v>365</v>
      </c>
      <c r="G1055" s="108">
        <f t="shared" si="16"/>
        <v>43556</v>
      </c>
    </row>
    <row r="1056" spans="1:7" x14ac:dyDescent="0.35">
      <c r="A1056" s="72" t="s">
        <v>243</v>
      </c>
      <c r="B1056" s="72" t="s">
        <v>244</v>
      </c>
      <c r="C1056" s="72" t="s">
        <v>1102</v>
      </c>
      <c r="D1056" s="72" t="s">
        <v>1098</v>
      </c>
      <c r="E1056" s="72">
        <v>2849</v>
      </c>
      <c r="F1056" s="105">
        <v>350</v>
      </c>
      <c r="G1056" s="108">
        <f t="shared" si="16"/>
        <v>43466</v>
      </c>
    </row>
    <row r="1057" spans="1:7" x14ac:dyDescent="0.35">
      <c r="A1057" s="72" t="s">
        <v>243</v>
      </c>
      <c r="B1057" s="72" t="s">
        <v>244</v>
      </c>
      <c r="C1057" s="72" t="s">
        <v>1102</v>
      </c>
      <c r="D1057" s="72" t="s">
        <v>1099</v>
      </c>
      <c r="E1057" s="72">
        <v>3001</v>
      </c>
      <c r="F1057" s="105">
        <v>384</v>
      </c>
      <c r="G1057" s="108">
        <f t="shared" si="16"/>
        <v>43374</v>
      </c>
    </row>
    <row r="1058" spans="1:7" x14ac:dyDescent="0.35">
      <c r="A1058" s="72" t="s">
        <v>245</v>
      </c>
      <c r="B1058" s="72" t="s">
        <v>246</v>
      </c>
      <c r="C1058" s="72" t="s">
        <v>1087</v>
      </c>
      <c r="D1058" s="72" t="s">
        <v>1088</v>
      </c>
      <c r="E1058" s="72">
        <v>720</v>
      </c>
      <c r="F1058" s="105">
        <v>12</v>
      </c>
      <c r="G1058" s="108">
        <f t="shared" si="16"/>
        <v>44378</v>
      </c>
    </row>
    <row r="1059" spans="1:7" x14ac:dyDescent="0.35">
      <c r="A1059" s="72" t="s">
        <v>245</v>
      </c>
      <c r="B1059" s="72" t="s">
        <v>246</v>
      </c>
      <c r="C1059" s="72" t="s">
        <v>1087</v>
      </c>
      <c r="D1059" s="72" t="s">
        <v>1089</v>
      </c>
      <c r="E1059" s="72">
        <v>722</v>
      </c>
      <c r="F1059" s="105">
        <v>12</v>
      </c>
      <c r="G1059" s="108">
        <f t="shared" si="16"/>
        <v>44287</v>
      </c>
    </row>
    <row r="1060" spans="1:7" x14ac:dyDescent="0.35">
      <c r="A1060" s="72" t="s">
        <v>245</v>
      </c>
      <c r="B1060" s="72" t="s">
        <v>246</v>
      </c>
      <c r="C1060" s="72" t="s">
        <v>1087</v>
      </c>
      <c r="D1060" s="72" t="s">
        <v>1090</v>
      </c>
      <c r="E1060" s="72">
        <v>720</v>
      </c>
      <c r="F1060" s="105">
        <v>12</v>
      </c>
      <c r="G1060" s="108">
        <f t="shared" si="16"/>
        <v>44197</v>
      </c>
    </row>
    <row r="1061" spans="1:7" x14ac:dyDescent="0.35">
      <c r="A1061" s="72" t="s">
        <v>245</v>
      </c>
      <c r="B1061" s="72" t="s">
        <v>246</v>
      </c>
      <c r="C1061" s="72" t="s">
        <v>1087</v>
      </c>
      <c r="D1061" s="72" t="s">
        <v>1091</v>
      </c>
      <c r="E1061" s="72">
        <v>715</v>
      </c>
      <c r="F1061" s="105">
        <v>12</v>
      </c>
      <c r="G1061" s="108">
        <f t="shared" si="16"/>
        <v>44105</v>
      </c>
    </row>
    <row r="1062" spans="1:7" x14ac:dyDescent="0.35">
      <c r="A1062" s="72" t="s">
        <v>245</v>
      </c>
      <c r="B1062" s="72" t="s">
        <v>246</v>
      </c>
      <c r="C1062" s="72" t="s">
        <v>1087</v>
      </c>
      <c r="D1062" s="72" t="s">
        <v>1092</v>
      </c>
      <c r="E1062" s="72">
        <v>719</v>
      </c>
      <c r="F1062" s="105">
        <v>13</v>
      </c>
      <c r="G1062" s="108">
        <f t="shared" si="16"/>
        <v>44013</v>
      </c>
    </row>
    <row r="1063" spans="1:7" x14ac:dyDescent="0.35">
      <c r="A1063" s="72" t="s">
        <v>245</v>
      </c>
      <c r="B1063" s="72" t="s">
        <v>246</v>
      </c>
      <c r="C1063" s="72" t="s">
        <v>1087</v>
      </c>
      <c r="D1063" s="72" t="s">
        <v>1093</v>
      </c>
      <c r="E1063" s="72">
        <v>712</v>
      </c>
      <c r="F1063" s="105">
        <v>18</v>
      </c>
      <c r="G1063" s="108">
        <f t="shared" si="16"/>
        <v>43922</v>
      </c>
    </row>
    <row r="1064" spans="1:7" x14ac:dyDescent="0.35">
      <c r="A1064" s="72" t="s">
        <v>245</v>
      </c>
      <c r="B1064" s="72" t="s">
        <v>246</v>
      </c>
      <c r="C1064" s="72" t="s">
        <v>1087</v>
      </c>
      <c r="D1064" s="72" t="s">
        <v>1094</v>
      </c>
      <c r="E1064" s="72">
        <v>706</v>
      </c>
      <c r="F1064" s="105">
        <v>17</v>
      </c>
      <c r="G1064" s="108">
        <f t="shared" si="16"/>
        <v>43831</v>
      </c>
    </row>
    <row r="1065" spans="1:7" x14ac:dyDescent="0.35">
      <c r="A1065" s="72" t="s">
        <v>245</v>
      </c>
      <c r="B1065" s="72" t="s">
        <v>246</v>
      </c>
      <c r="C1065" s="72" t="s">
        <v>1087</v>
      </c>
      <c r="D1065" s="72" t="s">
        <v>1095</v>
      </c>
      <c r="E1065" s="72">
        <v>682</v>
      </c>
      <c r="F1065" s="105">
        <v>17</v>
      </c>
      <c r="G1065" s="108">
        <f t="shared" si="16"/>
        <v>43739</v>
      </c>
    </row>
    <row r="1066" spans="1:7" x14ac:dyDescent="0.35">
      <c r="A1066" s="72" t="s">
        <v>245</v>
      </c>
      <c r="B1066" s="72" t="s">
        <v>246</v>
      </c>
      <c r="C1066" s="72" t="s">
        <v>1087</v>
      </c>
      <c r="D1066" s="72" t="s">
        <v>1096</v>
      </c>
      <c r="E1066" s="72">
        <v>682</v>
      </c>
      <c r="F1066" s="105">
        <v>20</v>
      </c>
      <c r="G1066" s="108">
        <f t="shared" si="16"/>
        <v>43647</v>
      </c>
    </row>
    <row r="1067" spans="1:7" x14ac:dyDescent="0.35">
      <c r="A1067" s="72" t="s">
        <v>245</v>
      </c>
      <c r="B1067" s="72" t="s">
        <v>246</v>
      </c>
      <c r="C1067" s="72" t="s">
        <v>1087</v>
      </c>
      <c r="D1067" s="72" t="s">
        <v>1097</v>
      </c>
      <c r="E1067" s="72">
        <v>683</v>
      </c>
      <c r="F1067" s="105">
        <v>15</v>
      </c>
      <c r="G1067" s="108">
        <f t="shared" si="16"/>
        <v>43556</v>
      </c>
    </row>
    <row r="1068" spans="1:7" x14ac:dyDescent="0.35">
      <c r="A1068" s="72" t="s">
        <v>245</v>
      </c>
      <c r="B1068" s="72" t="s">
        <v>246</v>
      </c>
      <c r="C1068" s="72" t="s">
        <v>1087</v>
      </c>
      <c r="D1068" s="72" t="s">
        <v>1098</v>
      </c>
      <c r="E1068" s="72">
        <v>653</v>
      </c>
      <c r="F1068" s="105">
        <v>21</v>
      </c>
      <c r="G1068" s="108">
        <f t="shared" si="16"/>
        <v>43466</v>
      </c>
    </row>
    <row r="1069" spans="1:7" x14ac:dyDescent="0.35">
      <c r="A1069" s="72" t="s">
        <v>245</v>
      </c>
      <c r="B1069" s="72" t="s">
        <v>246</v>
      </c>
      <c r="C1069" s="72" t="s">
        <v>1087</v>
      </c>
      <c r="D1069" s="72" t="s">
        <v>1099</v>
      </c>
      <c r="E1069" s="72">
        <v>687</v>
      </c>
      <c r="F1069" s="105">
        <v>16</v>
      </c>
      <c r="G1069" s="108">
        <f t="shared" si="16"/>
        <v>43374</v>
      </c>
    </row>
    <row r="1070" spans="1:7" x14ac:dyDescent="0.35">
      <c r="A1070" s="72" t="s">
        <v>245</v>
      </c>
      <c r="B1070" s="72" t="s">
        <v>246</v>
      </c>
      <c r="C1070" s="72" t="s">
        <v>1100</v>
      </c>
      <c r="D1070" s="72" t="s">
        <v>1088</v>
      </c>
      <c r="E1070" s="72">
        <v>258</v>
      </c>
      <c r="F1070" s="105">
        <v>4</v>
      </c>
      <c r="G1070" s="108">
        <f t="shared" si="16"/>
        <v>44378</v>
      </c>
    </row>
    <row r="1071" spans="1:7" x14ac:dyDescent="0.35">
      <c r="A1071" s="72" t="s">
        <v>245</v>
      </c>
      <c r="B1071" s="72" t="s">
        <v>246</v>
      </c>
      <c r="C1071" s="72" t="s">
        <v>1100</v>
      </c>
      <c r="D1071" s="72" t="s">
        <v>1089</v>
      </c>
      <c r="E1071" s="72">
        <v>259</v>
      </c>
      <c r="F1071" s="105">
        <v>4</v>
      </c>
      <c r="G1071" s="108">
        <f t="shared" si="16"/>
        <v>44287</v>
      </c>
    </row>
    <row r="1072" spans="1:7" x14ac:dyDescent="0.35">
      <c r="A1072" s="72" t="s">
        <v>245</v>
      </c>
      <c r="B1072" s="72" t="s">
        <v>246</v>
      </c>
      <c r="C1072" s="72" t="s">
        <v>1100</v>
      </c>
      <c r="D1072" s="72" t="s">
        <v>1090</v>
      </c>
      <c r="E1072" s="72">
        <v>258</v>
      </c>
      <c r="F1072" s="105">
        <v>4</v>
      </c>
      <c r="G1072" s="108">
        <f t="shared" si="16"/>
        <v>44197</v>
      </c>
    </row>
    <row r="1073" spans="1:7" x14ac:dyDescent="0.35">
      <c r="A1073" s="72" t="s">
        <v>245</v>
      </c>
      <c r="B1073" s="72" t="s">
        <v>246</v>
      </c>
      <c r="C1073" s="72" t="s">
        <v>1100</v>
      </c>
      <c r="D1073" s="72" t="s">
        <v>1091</v>
      </c>
      <c r="E1073" s="72">
        <v>260</v>
      </c>
      <c r="F1073" s="105">
        <v>6</v>
      </c>
      <c r="G1073" s="108">
        <f t="shared" si="16"/>
        <v>44105</v>
      </c>
    </row>
    <row r="1074" spans="1:7" x14ac:dyDescent="0.35">
      <c r="A1074" s="72" t="s">
        <v>245</v>
      </c>
      <c r="B1074" s="72" t="s">
        <v>246</v>
      </c>
      <c r="C1074" s="72" t="s">
        <v>1100</v>
      </c>
      <c r="D1074" s="72" t="s">
        <v>1092</v>
      </c>
      <c r="E1074" s="72">
        <v>258</v>
      </c>
      <c r="F1074" s="105">
        <v>5</v>
      </c>
      <c r="G1074" s="108">
        <f t="shared" si="16"/>
        <v>44013</v>
      </c>
    </row>
    <row r="1075" spans="1:7" x14ac:dyDescent="0.35">
      <c r="A1075" s="72" t="s">
        <v>245</v>
      </c>
      <c r="B1075" s="72" t="s">
        <v>246</v>
      </c>
      <c r="C1075" s="72" t="s">
        <v>1100</v>
      </c>
      <c r="D1075" s="72" t="s">
        <v>1093</v>
      </c>
      <c r="E1075" s="72">
        <v>255</v>
      </c>
      <c r="F1075" s="105">
        <v>7</v>
      </c>
      <c r="G1075" s="108">
        <f t="shared" si="16"/>
        <v>43922</v>
      </c>
    </row>
    <row r="1076" spans="1:7" x14ac:dyDescent="0.35">
      <c r="A1076" s="72" t="s">
        <v>245</v>
      </c>
      <c r="B1076" s="72" t="s">
        <v>246</v>
      </c>
      <c r="C1076" s="72" t="s">
        <v>1100</v>
      </c>
      <c r="D1076" s="72" t="s">
        <v>1094</v>
      </c>
      <c r="E1076" s="72">
        <v>260</v>
      </c>
      <c r="F1076" s="105">
        <v>3</v>
      </c>
      <c r="G1076" s="108">
        <f t="shared" si="16"/>
        <v>43831</v>
      </c>
    </row>
    <row r="1077" spans="1:7" x14ac:dyDescent="0.35">
      <c r="A1077" s="72" t="s">
        <v>245</v>
      </c>
      <c r="B1077" s="72" t="s">
        <v>246</v>
      </c>
      <c r="C1077" s="72" t="s">
        <v>1100</v>
      </c>
      <c r="D1077" s="72" t="s">
        <v>1095</v>
      </c>
      <c r="E1077" s="72">
        <v>254</v>
      </c>
      <c r="F1077" s="105">
        <v>4</v>
      </c>
      <c r="G1077" s="108">
        <f t="shared" si="16"/>
        <v>43739</v>
      </c>
    </row>
    <row r="1078" spans="1:7" x14ac:dyDescent="0.35">
      <c r="A1078" s="72" t="s">
        <v>245</v>
      </c>
      <c r="B1078" s="72" t="s">
        <v>246</v>
      </c>
      <c r="C1078" s="72" t="s">
        <v>1100</v>
      </c>
      <c r="D1078" s="72" t="s">
        <v>1096</v>
      </c>
      <c r="E1078" s="72">
        <v>258</v>
      </c>
      <c r="F1078" s="105">
        <v>7</v>
      </c>
      <c r="G1078" s="108">
        <f t="shared" si="16"/>
        <v>43647</v>
      </c>
    </row>
    <row r="1079" spans="1:7" x14ac:dyDescent="0.35">
      <c r="A1079" s="72" t="s">
        <v>245</v>
      </c>
      <c r="B1079" s="72" t="s">
        <v>246</v>
      </c>
      <c r="C1079" s="72" t="s">
        <v>1100</v>
      </c>
      <c r="D1079" s="72" t="s">
        <v>1097</v>
      </c>
      <c r="E1079" s="72">
        <v>258</v>
      </c>
      <c r="F1079" s="105">
        <v>3</v>
      </c>
      <c r="G1079" s="108">
        <f t="shared" si="16"/>
        <v>43556</v>
      </c>
    </row>
    <row r="1080" spans="1:7" x14ac:dyDescent="0.35">
      <c r="A1080" s="72" t="s">
        <v>245</v>
      </c>
      <c r="B1080" s="72" t="s">
        <v>246</v>
      </c>
      <c r="C1080" s="72" t="s">
        <v>1100</v>
      </c>
      <c r="D1080" s="72" t="s">
        <v>1098</v>
      </c>
      <c r="E1080" s="72">
        <v>260</v>
      </c>
      <c r="F1080" s="105">
        <v>4</v>
      </c>
      <c r="G1080" s="108">
        <f t="shared" si="16"/>
        <v>43466</v>
      </c>
    </row>
    <row r="1081" spans="1:7" x14ac:dyDescent="0.35">
      <c r="A1081" s="72" t="s">
        <v>245</v>
      </c>
      <c r="B1081" s="72" t="s">
        <v>246</v>
      </c>
      <c r="C1081" s="72" t="s">
        <v>1100</v>
      </c>
      <c r="D1081" s="72" t="s">
        <v>1099</v>
      </c>
      <c r="E1081" s="72">
        <v>272</v>
      </c>
      <c r="F1081" s="105">
        <v>4</v>
      </c>
      <c r="G1081" s="108">
        <f t="shared" si="16"/>
        <v>43374</v>
      </c>
    </row>
    <row r="1082" spans="1:7" x14ac:dyDescent="0.35">
      <c r="A1082" s="72" t="s">
        <v>245</v>
      </c>
      <c r="B1082" s="72" t="s">
        <v>246</v>
      </c>
      <c r="C1082" s="72" t="s">
        <v>1101</v>
      </c>
      <c r="D1082" s="72" t="s">
        <v>1088</v>
      </c>
      <c r="E1082" s="72">
        <v>44</v>
      </c>
      <c r="F1082" s="105">
        <v>0</v>
      </c>
      <c r="G1082" s="108">
        <f t="shared" si="16"/>
        <v>44378</v>
      </c>
    </row>
    <row r="1083" spans="1:7" x14ac:dyDescent="0.35">
      <c r="A1083" s="72" t="s">
        <v>245</v>
      </c>
      <c r="B1083" s="72" t="s">
        <v>246</v>
      </c>
      <c r="C1083" s="72" t="s">
        <v>1101</v>
      </c>
      <c r="D1083" s="72" t="s">
        <v>1089</v>
      </c>
      <c r="E1083" s="72">
        <v>44</v>
      </c>
      <c r="F1083" s="105">
        <v>0</v>
      </c>
      <c r="G1083" s="108">
        <f t="shared" si="16"/>
        <v>44287</v>
      </c>
    </row>
    <row r="1084" spans="1:7" x14ac:dyDescent="0.35">
      <c r="A1084" s="72" t="s">
        <v>245</v>
      </c>
      <c r="B1084" s="72" t="s">
        <v>246</v>
      </c>
      <c r="C1084" s="72" t="s">
        <v>1101</v>
      </c>
      <c r="D1084" s="72" t="s">
        <v>1090</v>
      </c>
      <c r="E1084" s="72">
        <v>45</v>
      </c>
      <c r="F1084" s="105">
        <v>0</v>
      </c>
      <c r="G1084" s="108">
        <f t="shared" si="16"/>
        <v>44197</v>
      </c>
    </row>
    <row r="1085" spans="1:7" x14ac:dyDescent="0.35">
      <c r="A1085" s="72" t="s">
        <v>245</v>
      </c>
      <c r="B1085" s="72" t="s">
        <v>246</v>
      </c>
      <c r="C1085" s="72" t="s">
        <v>1101</v>
      </c>
      <c r="D1085" s="72" t="s">
        <v>1091</v>
      </c>
      <c r="E1085" s="72">
        <v>50</v>
      </c>
      <c r="F1085" s="105">
        <v>0</v>
      </c>
      <c r="G1085" s="108">
        <f t="shared" si="16"/>
        <v>44105</v>
      </c>
    </row>
    <row r="1086" spans="1:7" x14ac:dyDescent="0.35">
      <c r="A1086" s="72" t="s">
        <v>245</v>
      </c>
      <c r="B1086" s="72" t="s">
        <v>246</v>
      </c>
      <c r="C1086" s="72" t="s">
        <v>1101</v>
      </c>
      <c r="D1086" s="72" t="s">
        <v>1092</v>
      </c>
      <c r="E1086" s="72">
        <v>46</v>
      </c>
      <c r="F1086" s="105">
        <v>0</v>
      </c>
      <c r="G1086" s="108">
        <f t="shared" si="16"/>
        <v>44013</v>
      </c>
    </row>
    <row r="1087" spans="1:7" x14ac:dyDescent="0.35">
      <c r="A1087" s="72" t="s">
        <v>245</v>
      </c>
      <c r="B1087" s="72" t="s">
        <v>246</v>
      </c>
      <c r="C1087" s="72" t="s">
        <v>1101</v>
      </c>
      <c r="D1087" s="72" t="s">
        <v>1093</v>
      </c>
      <c r="E1087" s="72">
        <v>47</v>
      </c>
      <c r="F1087" s="105">
        <v>0</v>
      </c>
      <c r="G1087" s="108">
        <f t="shared" si="16"/>
        <v>43922</v>
      </c>
    </row>
    <row r="1088" spans="1:7" x14ac:dyDescent="0.35">
      <c r="A1088" s="72" t="s">
        <v>245</v>
      </c>
      <c r="B1088" s="72" t="s">
        <v>246</v>
      </c>
      <c r="C1088" s="72" t="s">
        <v>1101</v>
      </c>
      <c r="D1088" s="72" t="s">
        <v>1094</v>
      </c>
      <c r="E1088" s="72">
        <v>41</v>
      </c>
      <c r="F1088" s="105">
        <v>0</v>
      </c>
      <c r="G1088" s="108">
        <f t="shared" si="16"/>
        <v>43831</v>
      </c>
    </row>
    <row r="1089" spans="1:7" x14ac:dyDescent="0.35">
      <c r="A1089" s="72" t="s">
        <v>245</v>
      </c>
      <c r="B1089" s="72" t="s">
        <v>246</v>
      </c>
      <c r="C1089" s="72" t="s">
        <v>1101</v>
      </c>
      <c r="D1089" s="72" t="s">
        <v>1095</v>
      </c>
      <c r="E1089" s="72">
        <v>40</v>
      </c>
      <c r="F1089" s="105">
        <v>0</v>
      </c>
      <c r="G1089" s="108">
        <f t="shared" si="16"/>
        <v>43739</v>
      </c>
    </row>
    <row r="1090" spans="1:7" x14ac:dyDescent="0.35">
      <c r="A1090" s="72" t="s">
        <v>245</v>
      </c>
      <c r="B1090" s="72" t="s">
        <v>246</v>
      </c>
      <c r="C1090" s="72" t="s">
        <v>1101</v>
      </c>
      <c r="D1090" s="72" t="s">
        <v>1096</v>
      </c>
      <c r="E1090" s="72">
        <v>42</v>
      </c>
      <c r="F1090" s="105">
        <v>0</v>
      </c>
      <c r="G1090" s="108">
        <f t="shared" si="16"/>
        <v>43647</v>
      </c>
    </row>
    <row r="1091" spans="1:7" x14ac:dyDescent="0.35">
      <c r="A1091" s="72" t="s">
        <v>245</v>
      </c>
      <c r="B1091" s="72" t="s">
        <v>246</v>
      </c>
      <c r="C1091" s="72" t="s">
        <v>1101</v>
      </c>
      <c r="D1091" s="72" t="s">
        <v>1097</v>
      </c>
      <c r="E1091" s="72">
        <v>41</v>
      </c>
      <c r="F1091" s="105">
        <v>0</v>
      </c>
      <c r="G1091" s="108">
        <f t="shared" si="16"/>
        <v>43556</v>
      </c>
    </row>
    <row r="1092" spans="1:7" x14ac:dyDescent="0.35">
      <c r="A1092" s="72" t="s">
        <v>245</v>
      </c>
      <c r="B1092" s="72" t="s">
        <v>246</v>
      </c>
      <c r="C1092" s="72" t="s">
        <v>1101</v>
      </c>
      <c r="D1092" s="72" t="s">
        <v>1098</v>
      </c>
      <c r="E1092" s="72">
        <v>39</v>
      </c>
      <c r="F1092" s="105">
        <v>0</v>
      </c>
      <c r="G1092" s="108">
        <f t="shared" ref="G1092:G1155" si="17">DATE(LEFT(D1092,4),RIGHT(LEFT(D1092,7),2),1)</f>
        <v>43466</v>
      </c>
    </row>
    <row r="1093" spans="1:7" x14ac:dyDescent="0.35">
      <c r="A1093" s="72" t="s">
        <v>245</v>
      </c>
      <c r="B1093" s="72" t="s">
        <v>246</v>
      </c>
      <c r="C1093" s="72" t="s">
        <v>1101</v>
      </c>
      <c r="D1093" s="72" t="s">
        <v>1099</v>
      </c>
      <c r="E1093" s="72">
        <v>42</v>
      </c>
      <c r="F1093" s="105">
        <v>0</v>
      </c>
      <c r="G1093" s="108">
        <f t="shared" si="17"/>
        <v>43374</v>
      </c>
    </row>
    <row r="1094" spans="1:7" x14ac:dyDescent="0.35">
      <c r="A1094" s="72" t="s">
        <v>245</v>
      </c>
      <c r="B1094" s="72" t="s">
        <v>246</v>
      </c>
      <c r="C1094" s="72" t="s">
        <v>1102</v>
      </c>
      <c r="D1094" s="72" t="s">
        <v>1088</v>
      </c>
      <c r="E1094" s="72">
        <v>924</v>
      </c>
      <c r="F1094" s="105">
        <v>42</v>
      </c>
      <c r="G1094" s="108">
        <f t="shared" si="17"/>
        <v>44378</v>
      </c>
    </row>
    <row r="1095" spans="1:7" x14ac:dyDescent="0.35">
      <c r="A1095" s="72" t="s">
        <v>245</v>
      </c>
      <c r="B1095" s="72" t="s">
        <v>246</v>
      </c>
      <c r="C1095" s="72" t="s">
        <v>1102</v>
      </c>
      <c r="D1095" s="72" t="s">
        <v>1089</v>
      </c>
      <c r="E1095" s="72">
        <v>922</v>
      </c>
      <c r="F1095" s="105">
        <v>43</v>
      </c>
      <c r="G1095" s="108">
        <f t="shared" si="17"/>
        <v>44287</v>
      </c>
    </row>
    <row r="1096" spans="1:7" x14ac:dyDescent="0.35">
      <c r="A1096" s="72" t="s">
        <v>245</v>
      </c>
      <c r="B1096" s="72" t="s">
        <v>246</v>
      </c>
      <c r="C1096" s="72" t="s">
        <v>1102</v>
      </c>
      <c r="D1096" s="72" t="s">
        <v>1090</v>
      </c>
      <c r="E1096" s="72">
        <v>925</v>
      </c>
      <c r="F1096" s="105">
        <v>43</v>
      </c>
      <c r="G1096" s="108">
        <f t="shared" si="17"/>
        <v>44197</v>
      </c>
    </row>
    <row r="1097" spans="1:7" x14ac:dyDescent="0.35">
      <c r="A1097" s="72" t="s">
        <v>245</v>
      </c>
      <c r="B1097" s="72" t="s">
        <v>246</v>
      </c>
      <c r="C1097" s="72" t="s">
        <v>1102</v>
      </c>
      <c r="D1097" s="72" t="s">
        <v>1091</v>
      </c>
      <c r="E1097" s="72">
        <v>926</v>
      </c>
      <c r="F1097" s="105">
        <v>43</v>
      </c>
      <c r="G1097" s="108">
        <f t="shared" si="17"/>
        <v>44105</v>
      </c>
    </row>
    <row r="1098" spans="1:7" x14ac:dyDescent="0.35">
      <c r="A1098" s="72" t="s">
        <v>245</v>
      </c>
      <c r="B1098" s="72" t="s">
        <v>246</v>
      </c>
      <c r="C1098" s="72" t="s">
        <v>1102</v>
      </c>
      <c r="D1098" s="72" t="s">
        <v>1092</v>
      </c>
      <c r="E1098" s="72">
        <v>931</v>
      </c>
      <c r="F1098" s="105">
        <v>36</v>
      </c>
      <c r="G1098" s="108">
        <f t="shared" si="17"/>
        <v>44013</v>
      </c>
    </row>
    <row r="1099" spans="1:7" x14ac:dyDescent="0.35">
      <c r="A1099" s="72" t="s">
        <v>245</v>
      </c>
      <c r="B1099" s="72" t="s">
        <v>246</v>
      </c>
      <c r="C1099" s="72" t="s">
        <v>1102</v>
      </c>
      <c r="D1099" s="72" t="s">
        <v>1093</v>
      </c>
      <c r="E1099" s="72">
        <v>928</v>
      </c>
      <c r="F1099" s="105">
        <v>33</v>
      </c>
      <c r="G1099" s="108">
        <f t="shared" si="17"/>
        <v>43922</v>
      </c>
    </row>
    <row r="1100" spans="1:7" x14ac:dyDescent="0.35">
      <c r="A1100" s="72" t="s">
        <v>245</v>
      </c>
      <c r="B1100" s="72" t="s">
        <v>246</v>
      </c>
      <c r="C1100" s="72" t="s">
        <v>1102</v>
      </c>
      <c r="D1100" s="72" t="s">
        <v>1094</v>
      </c>
      <c r="E1100" s="72">
        <v>925</v>
      </c>
      <c r="F1100" s="105">
        <v>25</v>
      </c>
      <c r="G1100" s="108">
        <f t="shared" si="17"/>
        <v>43831</v>
      </c>
    </row>
    <row r="1101" spans="1:7" x14ac:dyDescent="0.35">
      <c r="A1101" s="72" t="s">
        <v>245</v>
      </c>
      <c r="B1101" s="72" t="s">
        <v>246</v>
      </c>
      <c r="C1101" s="72" t="s">
        <v>1102</v>
      </c>
      <c r="D1101" s="72" t="s">
        <v>1095</v>
      </c>
      <c r="E1101" s="72">
        <v>922</v>
      </c>
      <c r="F1101" s="105">
        <v>25</v>
      </c>
      <c r="G1101" s="108">
        <f t="shared" si="17"/>
        <v>43739</v>
      </c>
    </row>
    <row r="1102" spans="1:7" x14ac:dyDescent="0.35">
      <c r="A1102" s="72" t="s">
        <v>245</v>
      </c>
      <c r="B1102" s="72" t="s">
        <v>246</v>
      </c>
      <c r="C1102" s="72" t="s">
        <v>1102</v>
      </c>
      <c r="D1102" s="72" t="s">
        <v>1096</v>
      </c>
      <c r="E1102" s="72">
        <v>924</v>
      </c>
      <c r="F1102" s="105">
        <v>26</v>
      </c>
      <c r="G1102" s="108">
        <f t="shared" si="17"/>
        <v>43647</v>
      </c>
    </row>
    <row r="1103" spans="1:7" x14ac:dyDescent="0.35">
      <c r="A1103" s="72" t="s">
        <v>245</v>
      </c>
      <c r="B1103" s="72" t="s">
        <v>246</v>
      </c>
      <c r="C1103" s="72" t="s">
        <v>1102</v>
      </c>
      <c r="D1103" s="72" t="s">
        <v>1097</v>
      </c>
      <c r="E1103" s="72">
        <v>925</v>
      </c>
      <c r="F1103" s="105">
        <v>18</v>
      </c>
      <c r="G1103" s="108">
        <f t="shared" si="17"/>
        <v>43556</v>
      </c>
    </row>
    <row r="1104" spans="1:7" x14ac:dyDescent="0.35">
      <c r="A1104" s="72" t="s">
        <v>245</v>
      </c>
      <c r="B1104" s="72" t="s">
        <v>246</v>
      </c>
      <c r="C1104" s="72" t="s">
        <v>1102</v>
      </c>
      <c r="D1104" s="72" t="s">
        <v>1098</v>
      </c>
      <c r="E1104" s="72">
        <v>921</v>
      </c>
      <c r="F1104" s="105">
        <v>21</v>
      </c>
      <c r="G1104" s="108">
        <f t="shared" si="17"/>
        <v>43466</v>
      </c>
    </row>
    <row r="1105" spans="1:7" x14ac:dyDescent="0.35">
      <c r="A1105" s="72" t="s">
        <v>245</v>
      </c>
      <c r="B1105" s="72" t="s">
        <v>246</v>
      </c>
      <c r="C1105" s="72" t="s">
        <v>1102</v>
      </c>
      <c r="D1105" s="72" t="s">
        <v>1099</v>
      </c>
      <c r="E1105" s="72">
        <v>944</v>
      </c>
      <c r="F1105" s="105">
        <v>14</v>
      </c>
      <c r="G1105" s="108">
        <f t="shared" si="17"/>
        <v>43374</v>
      </c>
    </row>
    <row r="1106" spans="1:7" x14ac:dyDescent="0.35">
      <c r="A1106" s="72" t="s">
        <v>247</v>
      </c>
      <c r="B1106" s="72" t="s">
        <v>248</v>
      </c>
      <c r="C1106" s="72" t="s">
        <v>1087</v>
      </c>
      <c r="D1106" s="72" t="s">
        <v>1088</v>
      </c>
      <c r="E1106" s="72">
        <v>700</v>
      </c>
      <c r="F1106" s="105">
        <v>27</v>
      </c>
      <c r="G1106" s="108">
        <f t="shared" si="17"/>
        <v>44378</v>
      </c>
    </row>
    <row r="1107" spans="1:7" x14ac:dyDescent="0.35">
      <c r="A1107" s="72" t="s">
        <v>247</v>
      </c>
      <c r="B1107" s="72" t="s">
        <v>248</v>
      </c>
      <c r="C1107" s="72" t="s">
        <v>1087</v>
      </c>
      <c r="D1107" s="72" t="s">
        <v>1089</v>
      </c>
      <c r="E1107" s="72">
        <v>704</v>
      </c>
      <c r="F1107" s="105">
        <v>30</v>
      </c>
      <c r="G1107" s="108">
        <f t="shared" si="17"/>
        <v>44287</v>
      </c>
    </row>
    <row r="1108" spans="1:7" x14ac:dyDescent="0.35">
      <c r="A1108" s="72" t="s">
        <v>247</v>
      </c>
      <c r="B1108" s="72" t="s">
        <v>248</v>
      </c>
      <c r="C1108" s="72" t="s">
        <v>1087</v>
      </c>
      <c r="D1108" s="72" t="s">
        <v>1090</v>
      </c>
      <c r="E1108" s="72">
        <v>704</v>
      </c>
      <c r="F1108" s="105">
        <v>25</v>
      </c>
      <c r="G1108" s="108">
        <f t="shared" si="17"/>
        <v>44197</v>
      </c>
    </row>
    <row r="1109" spans="1:7" x14ac:dyDescent="0.35">
      <c r="A1109" s="72" t="s">
        <v>247</v>
      </c>
      <c r="B1109" s="72" t="s">
        <v>248</v>
      </c>
      <c r="C1109" s="72" t="s">
        <v>1087</v>
      </c>
      <c r="D1109" s="72" t="s">
        <v>1091</v>
      </c>
      <c r="E1109" s="72">
        <v>703</v>
      </c>
      <c r="F1109" s="105">
        <v>24</v>
      </c>
      <c r="G1109" s="108">
        <f t="shared" si="17"/>
        <v>44105</v>
      </c>
    </row>
    <row r="1110" spans="1:7" x14ac:dyDescent="0.35">
      <c r="A1110" s="72" t="s">
        <v>247</v>
      </c>
      <c r="B1110" s="72" t="s">
        <v>248</v>
      </c>
      <c r="C1110" s="72" t="s">
        <v>1087</v>
      </c>
      <c r="D1110" s="72" t="s">
        <v>1092</v>
      </c>
      <c r="E1110" s="72">
        <v>694</v>
      </c>
      <c r="F1110" s="105">
        <v>25</v>
      </c>
      <c r="G1110" s="108">
        <f t="shared" si="17"/>
        <v>44013</v>
      </c>
    </row>
    <row r="1111" spans="1:7" x14ac:dyDescent="0.35">
      <c r="A1111" s="72" t="s">
        <v>247</v>
      </c>
      <c r="B1111" s="72" t="s">
        <v>248</v>
      </c>
      <c r="C1111" s="72" t="s">
        <v>1087</v>
      </c>
      <c r="D1111" s="72" t="s">
        <v>1093</v>
      </c>
      <c r="E1111" s="72">
        <v>692</v>
      </c>
      <c r="F1111" s="105">
        <v>27</v>
      </c>
      <c r="G1111" s="108">
        <f t="shared" si="17"/>
        <v>43922</v>
      </c>
    </row>
    <row r="1112" spans="1:7" x14ac:dyDescent="0.35">
      <c r="A1112" s="72" t="s">
        <v>247</v>
      </c>
      <c r="B1112" s="72" t="s">
        <v>248</v>
      </c>
      <c r="C1112" s="72" t="s">
        <v>1087</v>
      </c>
      <c r="D1112" s="72" t="s">
        <v>1094</v>
      </c>
      <c r="E1112" s="72">
        <v>691</v>
      </c>
      <c r="F1112" s="105">
        <v>28</v>
      </c>
      <c r="G1112" s="108">
        <f t="shared" si="17"/>
        <v>43831</v>
      </c>
    </row>
    <row r="1113" spans="1:7" x14ac:dyDescent="0.35">
      <c r="A1113" s="72" t="s">
        <v>247</v>
      </c>
      <c r="B1113" s="72" t="s">
        <v>248</v>
      </c>
      <c r="C1113" s="72" t="s">
        <v>1087</v>
      </c>
      <c r="D1113" s="72" t="s">
        <v>1095</v>
      </c>
      <c r="E1113" s="72">
        <v>686</v>
      </c>
      <c r="F1113" s="105">
        <v>31</v>
      </c>
      <c r="G1113" s="108">
        <f t="shared" si="17"/>
        <v>43739</v>
      </c>
    </row>
    <row r="1114" spans="1:7" x14ac:dyDescent="0.35">
      <c r="A1114" s="72" t="s">
        <v>247</v>
      </c>
      <c r="B1114" s="72" t="s">
        <v>248</v>
      </c>
      <c r="C1114" s="72" t="s">
        <v>1087</v>
      </c>
      <c r="D1114" s="72" t="s">
        <v>1096</v>
      </c>
      <c r="E1114" s="72">
        <v>695</v>
      </c>
      <c r="F1114" s="105">
        <v>34</v>
      </c>
      <c r="G1114" s="108">
        <f t="shared" si="17"/>
        <v>43647</v>
      </c>
    </row>
    <row r="1115" spans="1:7" x14ac:dyDescent="0.35">
      <c r="A1115" s="72" t="s">
        <v>247</v>
      </c>
      <c r="B1115" s="72" t="s">
        <v>248</v>
      </c>
      <c r="C1115" s="72" t="s">
        <v>1087</v>
      </c>
      <c r="D1115" s="72" t="s">
        <v>1097</v>
      </c>
      <c r="E1115" s="72">
        <v>689</v>
      </c>
      <c r="F1115" s="105">
        <v>32</v>
      </c>
      <c r="G1115" s="108">
        <f t="shared" si="17"/>
        <v>43556</v>
      </c>
    </row>
    <row r="1116" spans="1:7" x14ac:dyDescent="0.35">
      <c r="A1116" s="72" t="s">
        <v>247</v>
      </c>
      <c r="B1116" s="72" t="s">
        <v>248</v>
      </c>
      <c r="C1116" s="72" t="s">
        <v>1087</v>
      </c>
      <c r="D1116" s="72" t="s">
        <v>1098</v>
      </c>
      <c r="E1116" s="72">
        <v>655</v>
      </c>
      <c r="F1116" s="105">
        <v>33</v>
      </c>
      <c r="G1116" s="108">
        <f t="shared" si="17"/>
        <v>43466</v>
      </c>
    </row>
    <row r="1117" spans="1:7" x14ac:dyDescent="0.35">
      <c r="A1117" s="72" t="s">
        <v>247</v>
      </c>
      <c r="B1117" s="72" t="s">
        <v>248</v>
      </c>
      <c r="C1117" s="72" t="s">
        <v>1087</v>
      </c>
      <c r="D1117" s="72" t="s">
        <v>1099</v>
      </c>
      <c r="E1117" s="72">
        <v>699</v>
      </c>
      <c r="F1117" s="105">
        <v>35</v>
      </c>
      <c r="G1117" s="108">
        <f t="shared" si="17"/>
        <v>43374</v>
      </c>
    </row>
    <row r="1118" spans="1:7" x14ac:dyDescent="0.35">
      <c r="A1118" s="72" t="s">
        <v>247</v>
      </c>
      <c r="B1118" s="72" t="s">
        <v>248</v>
      </c>
      <c r="C1118" s="72" t="s">
        <v>1100</v>
      </c>
      <c r="D1118" s="72" t="s">
        <v>1088</v>
      </c>
      <c r="E1118" s="72">
        <v>337</v>
      </c>
      <c r="F1118" s="105">
        <v>59</v>
      </c>
      <c r="G1118" s="108">
        <f t="shared" si="17"/>
        <v>44378</v>
      </c>
    </row>
    <row r="1119" spans="1:7" x14ac:dyDescent="0.35">
      <c r="A1119" s="72" t="s">
        <v>247</v>
      </c>
      <c r="B1119" s="72" t="s">
        <v>248</v>
      </c>
      <c r="C1119" s="72" t="s">
        <v>1100</v>
      </c>
      <c r="D1119" s="72" t="s">
        <v>1089</v>
      </c>
      <c r="E1119" s="72">
        <v>339</v>
      </c>
      <c r="F1119" s="105">
        <v>61</v>
      </c>
      <c r="G1119" s="108">
        <f t="shared" si="17"/>
        <v>44287</v>
      </c>
    </row>
    <row r="1120" spans="1:7" x14ac:dyDescent="0.35">
      <c r="A1120" s="72" t="s">
        <v>247</v>
      </c>
      <c r="B1120" s="72" t="s">
        <v>248</v>
      </c>
      <c r="C1120" s="72" t="s">
        <v>1100</v>
      </c>
      <c r="D1120" s="72" t="s">
        <v>1090</v>
      </c>
      <c r="E1120" s="72">
        <v>337</v>
      </c>
      <c r="F1120" s="105">
        <v>62</v>
      </c>
      <c r="G1120" s="108">
        <f t="shared" si="17"/>
        <v>44197</v>
      </c>
    </row>
    <row r="1121" spans="1:7" x14ac:dyDescent="0.35">
      <c r="A1121" s="72" t="s">
        <v>247</v>
      </c>
      <c r="B1121" s="72" t="s">
        <v>248</v>
      </c>
      <c r="C1121" s="72" t="s">
        <v>1100</v>
      </c>
      <c r="D1121" s="72" t="s">
        <v>1091</v>
      </c>
      <c r="E1121" s="72">
        <v>335</v>
      </c>
      <c r="F1121" s="105">
        <v>63</v>
      </c>
      <c r="G1121" s="108">
        <f t="shared" si="17"/>
        <v>44105</v>
      </c>
    </row>
    <row r="1122" spans="1:7" x14ac:dyDescent="0.35">
      <c r="A1122" s="72" t="s">
        <v>247</v>
      </c>
      <c r="B1122" s="72" t="s">
        <v>248</v>
      </c>
      <c r="C1122" s="72" t="s">
        <v>1100</v>
      </c>
      <c r="D1122" s="72" t="s">
        <v>1092</v>
      </c>
      <c r="E1122" s="72">
        <v>337</v>
      </c>
      <c r="F1122" s="105">
        <v>59</v>
      </c>
      <c r="G1122" s="108">
        <f t="shared" si="17"/>
        <v>44013</v>
      </c>
    </row>
    <row r="1123" spans="1:7" x14ac:dyDescent="0.35">
      <c r="A1123" s="72" t="s">
        <v>247</v>
      </c>
      <c r="B1123" s="72" t="s">
        <v>248</v>
      </c>
      <c r="C1123" s="72" t="s">
        <v>1100</v>
      </c>
      <c r="D1123" s="72" t="s">
        <v>1093</v>
      </c>
      <c r="E1123" s="72">
        <v>335</v>
      </c>
      <c r="F1123" s="105">
        <v>60</v>
      </c>
      <c r="G1123" s="108">
        <f t="shared" si="17"/>
        <v>43922</v>
      </c>
    </row>
    <row r="1124" spans="1:7" x14ac:dyDescent="0.35">
      <c r="A1124" s="72" t="s">
        <v>247</v>
      </c>
      <c r="B1124" s="72" t="s">
        <v>248</v>
      </c>
      <c r="C1124" s="72" t="s">
        <v>1100</v>
      </c>
      <c r="D1124" s="72" t="s">
        <v>1094</v>
      </c>
      <c r="E1124" s="72">
        <v>331</v>
      </c>
      <c r="F1124" s="105">
        <v>61</v>
      </c>
      <c r="G1124" s="108">
        <f t="shared" si="17"/>
        <v>43831</v>
      </c>
    </row>
    <row r="1125" spans="1:7" x14ac:dyDescent="0.35">
      <c r="A1125" s="72" t="s">
        <v>247</v>
      </c>
      <c r="B1125" s="72" t="s">
        <v>248</v>
      </c>
      <c r="C1125" s="72" t="s">
        <v>1100</v>
      </c>
      <c r="D1125" s="72" t="s">
        <v>1095</v>
      </c>
      <c r="E1125" s="72">
        <v>329</v>
      </c>
      <c r="F1125" s="105">
        <v>59</v>
      </c>
      <c r="G1125" s="108">
        <f t="shared" si="17"/>
        <v>43739</v>
      </c>
    </row>
    <row r="1126" spans="1:7" x14ac:dyDescent="0.35">
      <c r="A1126" s="72" t="s">
        <v>247</v>
      </c>
      <c r="B1126" s="72" t="s">
        <v>248</v>
      </c>
      <c r="C1126" s="72" t="s">
        <v>1100</v>
      </c>
      <c r="D1126" s="72" t="s">
        <v>1096</v>
      </c>
      <c r="E1126" s="72">
        <v>330</v>
      </c>
      <c r="F1126" s="105">
        <v>62</v>
      </c>
      <c r="G1126" s="108">
        <f t="shared" si="17"/>
        <v>43647</v>
      </c>
    </row>
    <row r="1127" spans="1:7" x14ac:dyDescent="0.35">
      <c r="A1127" s="72" t="s">
        <v>247</v>
      </c>
      <c r="B1127" s="72" t="s">
        <v>248</v>
      </c>
      <c r="C1127" s="72" t="s">
        <v>1100</v>
      </c>
      <c r="D1127" s="72" t="s">
        <v>1097</v>
      </c>
      <c r="E1127" s="72">
        <v>328</v>
      </c>
      <c r="F1127" s="105">
        <v>61</v>
      </c>
      <c r="G1127" s="108">
        <f t="shared" si="17"/>
        <v>43556</v>
      </c>
    </row>
    <row r="1128" spans="1:7" x14ac:dyDescent="0.35">
      <c r="A1128" s="72" t="s">
        <v>247</v>
      </c>
      <c r="B1128" s="72" t="s">
        <v>248</v>
      </c>
      <c r="C1128" s="72" t="s">
        <v>1100</v>
      </c>
      <c r="D1128" s="72" t="s">
        <v>1098</v>
      </c>
      <c r="E1128" s="72">
        <v>320</v>
      </c>
      <c r="F1128" s="105">
        <v>57</v>
      </c>
      <c r="G1128" s="108">
        <f t="shared" si="17"/>
        <v>43466</v>
      </c>
    </row>
    <row r="1129" spans="1:7" x14ac:dyDescent="0.35">
      <c r="A1129" s="72" t="s">
        <v>247</v>
      </c>
      <c r="B1129" s="72" t="s">
        <v>248</v>
      </c>
      <c r="C1129" s="72" t="s">
        <v>1100</v>
      </c>
      <c r="D1129" s="72" t="s">
        <v>1099</v>
      </c>
      <c r="E1129" s="72">
        <v>331</v>
      </c>
      <c r="F1129" s="105">
        <v>59</v>
      </c>
      <c r="G1129" s="108">
        <f t="shared" si="17"/>
        <v>43374</v>
      </c>
    </row>
    <row r="1130" spans="1:7" x14ac:dyDescent="0.35">
      <c r="A1130" s="72" t="s">
        <v>247</v>
      </c>
      <c r="B1130" s="72" t="s">
        <v>248</v>
      </c>
      <c r="C1130" s="72" t="s">
        <v>1101</v>
      </c>
      <c r="D1130" s="72" t="s">
        <v>1088</v>
      </c>
      <c r="E1130" s="72">
        <v>113</v>
      </c>
      <c r="F1130" s="105">
        <v>1</v>
      </c>
      <c r="G1130" s="108">
        <f t="shared" si="17"/>
        <v>44378</v>
      </c>
    </row>
    <row r="1131" spans="1:7" x14ac:dyDescent="0.35">
      <c r="A1131" s="72" t="s">
        <v>247</v>
      </c>
      <c r="B1131" s="72" t="s">
        <v>248</v>
      </c>
      <c r="C1131" s="72" t="s">
        <v>1101</v>
      </c>
      <c r="D1131" s="72" t="s">
        <v>1089</v>
      </c>
      <c r="E1131" s="72">
        <v>111</v>
      </c>
      <c r="F1131" s="105">
        <v>2</v>
      </c>
      <c r="G1131" s="108">
        <f t="shared" si="17"/>
        <v>44287</v>
      </c>
    </row>
    <row r="1132" spans="1:7" x14ac:dyDescent="0.35">
      <c r="A1132" s="72" t="s">
        <v>247</v>
      </c>
      <c r="B1132" s="72" t="s">
        <v>248</v>
      </c>
      <c r="C1132" s="72" t="s">
        <v>1101</v>
      </c>
      <c r="D1132" s="72" t="s">
        <v>1090</v>
      </c>
      <c r="E1132" s="72">
        <v>109</v>
      </c>
      <c r="F1132" s="105">
        <v>2</v>
      </c>
      <c r="G1132" s="108">
        <f t="shared" si="17"/>
        <v>44197</v>
      </c>
    </row>
    <row r="1133" spans="1:7" x14ac:dyDescent="0.35">
      <c r="A1133" s="72" t="s">
        <v>247</v>
      </c>
      <c r="B1133" s="72" t="s">
        <v>248</v>
      </c>
      <c r="C1133" s="72" t="s">
        <v>1101</v>
      </c>
      <c r="D1133" s="72" t="s">
        <v>1091</v>
      </c>
      <c r="E1133" s="72">
        <v>109</v>
      </c>
      <c r="F1133" s="105">
        <v>2</v>
      </c>
      <c r="G1133" s="108">
        <f t="shared" si="17"/>
        <v>44105</v>
      </c>
    </row>
    <row r="1134" spans="1:7" x14ac:dyDescent="0.35">
      <c r="A1134" s="72" t="s">
        <v>247</v>
      </c>
      <c r="B1134" s="72" t="s">
        <v>248</v>
      </c>
      <c r="C1134" s="72" t="s">
        <v>1101</v>
      </c>
      <c r="D1134" s="72" t="s">
        <v>1092</v>
      </c>
      <c r="E1134" s="72">
        <v>110</v>
      </c>
      <c r="F1134" s="105">
        <v>2</v>
      </c>
      <c r="G1134" s="108">
        <f t="shared" si="17"/>
        <v>44013</v>
      </c>
    </row>
    <row r="1135" spans="1:7" x14ac:dyDescent="0.35">
      <c r="A1135" s="72" t="s">
        <v>247</v>
      </c>
      <c r="B1135" s="72" t="s">
        <v>248</v>
      </c>
      <c r="C1135" s="72" t="s">
        <v>1101</v>
      </c>
      <c r="D1135" s="72" t="s">
        <v>1093</v>
      </c>
      <c r="E1135" s="72">
        <v>105</v>
      </c>
      <c r="F1135" s="105">
        <v>2</v>
      </c>
      <c r="G1135" s="108">
        <f t="shared" si="17"/>
        <v>43922</v>
      </c>
    </row>
    <row r="1136" spans="1:7" x14ac:dyDescent="0.35">
      <c r="A1136" s="72" t="s">
        <v>247</v>
      </c>
      <c r="B1136" s="72" t="s">
        <v>248</v>
      </c>
      <c r="C1136" s="72" t="s">
        <v>1101</v>
      </c>
      <c r="D1136" s="72" t="s">
        <v>1094</v>
      </c>
      <c r="E1136" s="72">
        <v>100</v>
      </c>
      <c r="F1136" s="105">
        <v>2</v>
      </c>
      <c r="G1136" s="108">
        <f t="shared" si="17"/>
        <v>43831</v>
      </c>
    </row>
    <row r="1137" spans="1:7" x14ac:dyDescent="0.35">
      <c r="A1137" s="72" t="s">
        <v>247</v>
      </c>
      <c r="B1137" s="72" t="s">
        <v>248</v>
      </c>
      <c r="C1137" s="72" t="s">
        <v>1101</v>
      </c>
      <c r="D1137" s="72" t="s">
        <v>1095</v>
      </c>
      <c r="E1137" s="72">
        <v>98</v>
      </c>
      <c r="F1137" s="105">
        <v>2</v>
      </c>
      <c r="G1137" s="108">
        <f t="shared" si="17"/>
        <v>43739</v>
      </c>
    </row>
    <row r="1138" spans="1:7" x14ac:dyDescent="0.35">
      <c r="A1138" s="72" t="s">
        <v>247</v>
      </c>
      <c r="B1138" s="72" t="s">
        <v>248</v>
      </c>
      <c r="C1138" s="72" t="s">
        <v>1101</v>
      </c>
      <c r="D1138" s="72" t="s">
        <v>1096</v>
      </c>
      <c r="E1138" s="72">
        <v>97</v>
      </c>
      <c r="F1138" s="105">
        <v>2</v>
      </c>
      <c r="G1138" s="108">
        <f t="shared" si="17"/>
        <v>43647</v>
      </c>
    </row>
    <row r="1139" spans="1:7" x14ac:dyDescent="0.35">
      <c r="A1139" s="72" t="s">
        <v>247</v>
      </c>
      <c r="B1139" s="72" t="s">
        <v>248</v>
      </c>
      <c r="C1139" s="72" t="s">
        <v>1101</v>
      </c>
      <c r="D1139" s="72" t="s">
        <v>1097</v>
      </c>
      <c r="E1139" s="72">
        <v>97</v>
      </c>
      <c r="F1139" s="105">
        <v>2</v>
      </c>
      <c r="G1139" s="108">
        <f t="shared" si="17"/>
        <v>43556</v>
      </c>
    </row>
    <row r="1140" spans="1:7" x14ac:dyDescent="0.35">
      <c r="A1140" s="72" t="s">
        <v>247</v>
      </c>
      <c r="B1140" s="72" t="s">
        <v>248</v>
      </c>
      <c r="C1140" s="72" t="s">
        <v>1101</v>
      </c>
      <c r="D1140" s="72" t="s">
        <v>1098</v>
      </c>
      <c r="E1140" s="72">
        <v>87</v>
      </c>
      <c r="F1140" s="105">
        <v>3</v>
      </c>
      <c r="G1140" s="108">
        <f t="shared" si="17"/>
        <v>43466</v>
      </c>
    </row>
    <row r="1141" spans="1:7" x14ac:dyDescent="0.35">
      <c r="A1141" s="72" t="s">
        <v>247</v>
      </c>
      <c r="B1141" s="72" t="s">
        <v>248</v>
      </c>
      <c r="C1141" s="72" t="s">
        <v>1101</v>
      </c>
      <c r="D1141" s="72" t="s">
        <v>1099</v>
      </c>
      <c r="E1141" s="72">
        <v>87</v>
      </c>
      <c r="F1141" s="105">
        <v>2</v>
      </c>
      <c r="G1141" s="108">
        <f t="shared" si="17"/>
        <v>43374</v>
      </c>
    </row>
    <row r="1142" spans="1:7" x14ac:dyDescent="0.35">
      <c r="A1142" s="72" t="s">
        <v>247</v>
      </c>
      <c r="B1142" s="72" t="s">
        <v>248</v>
      </c>
      <c r="C1142" s="72" t="s">
        <v>1102</v>
      </c>
      <c r="D1142" s="72" t="s">
        <v>1088</v>
      </c>
      <c r="E1142" s="72">
        <v>817</v>
      </c>
      <c r="F1142" s="105">
        <v>89</v>
      </c>
      <c r="G1142" s="108">
        <f t="shared" si="17"/>
        <v>44378</v>
      </c>
    </row>
    <row r="1143" spans="1:7" x14ac:dyDescent="0.35">
      <c r="A1143" s="72" t="s">
        <v>247</v>
      </c>
      <c r="B1143" s="72" t="s">
        <v>248</v>
      </c>
      <c r="C1143" s="72" t="s">
        <v>1102</v>
      </c>
      <c r="D1143" s="72" t="s">
        <v>1089</v>
      </c>
      <c r="E1143" s="72">
        <v>816</v>
      </c>
      <c r="F1143" s="105">
        <v>93</v>
      </c>
      <c r="G1143" s="108">
        <f t="shared" si="17"/>
        <v>44287</v>
      </c>
    </row>
    <row r="1144" spans="1:7" x14ac:dyDescent="0.35">
      <c r="A1144" s="72" t="s">
        <v>247</v>
      </c>
      <c r="B1144" s="72" t="s">
        <v>248</v>
      </c>
      <c r="C1144" s="72" t="s">
        <v>1102</v>
      </c>
      <c r="D1144" s="72" t="s">
        <v>1090</v>
      </c>
      <c r="E1144" s="72">
        <v>818</v>
      </c>
      <c r="F1144" s="105">
        <v>85</v>
      </c>
      <c r="G1144" s="108">
        <f t="shared" si="17"/>
        <v>44197</v>
      </c>
    </row>
    <row r="1145" spans="1:7" x14ac:dyDescent="0.35">
      <c r="A1145" s="72" t="s">
        <v>247</v>
      </c>
      <c r="B1145" s="72" t="s">
        <v>248</v>
      </c>
      <c r="C1145" s="72" t="s">
        <v>1102</v>
      </c>
      <c r="D1145" s="72" t="s">
        <v>1091</v>
      </c>
      <c r="E1145" s="72">
        <v>816</v>
      </c>
      <c r="F1145" s="105">
        <v>87</v>
      </c>
      <c r="G1145" s="108">
        <f t="shared" si="17"/>
        <v>44105</v>
      </c>
    </row>
    <row r="1146" spans="1:7" x14ac:dyDescent="0.35">
      <c r="A1146" s="72" t="s">
        <v>247</v>
      </c>
      <c r="B1146" s="72" t="s">
        <v>248</v>
      </c>
      <c r="C1146" s="72" t="s">
        <v>1102</v>
      </c>
      <c r="D1146" s="72" t="s">
        <v>1092</v>
      </c>
      <c r="E1146" s="72">
        <v>820</v>
      </c>
      <c r="F1146" s="105">
        <v>90</v>
      </c>
      <c r="G1146" s="108">
        <f t="shared" si="17"/>
        <v>44013</v>
      </c>
    </row>
    <row r="1147" spans="1:7" x14ac:dyDescent="0.35">
      <c r="A1147" s="72" t="s">
        <v>247</v>
      </c>
      <c r="B1147" s="72" t="s">
        <v>248</v>
      </c>
      <c r="C1147" s="72" t="s">
        <v>1102</v>
      </c>
      <c r="D1147" s="72" t="s">
        <v>1093</v>
      </c>
      <c r="E1147" s="72">
        <v>823</v>
      </c>
      <c r="F1147" s="105">
        <v>87</v>
      </c>
      <c r="G1147" s="108">
        <f t="shared" si="17"/>
        <v>43922</v>
      </c>
    </row>
    <row r="1148" spans="1:7" x14ac:dyDescent="0.35">
      <c r="A1148" s="72" t="s">
        <v>247</v>
      </c>
      <c r="B1148" s="72" t="s">
        <v>248</v>
      </c>
      <c r="C1148" s="72" t="s">
        <v>1102</v>
      </c>
      <c r="D1148" s="72" t="s">
        <v>1094</v>
      </c>
      <c r="E1148" s="72">
        <v>823</v>
      </c>
      <c r="F1148" s="105">
        <v>87</v>
      </c>
      <c r="G1148" s="108">
        <f t="shared" si="17"/>
        <v>43831</v>
      </c>
    </row>
    <row r="1149" spans="1:7" x14ac:dyDescent="0.35">
      <c r="A1149" s="72" t="s">
        <v>247</v>
      </c>
      <c r="B1149" s="72" t="s">
        <v>248</v>
      </c>
      <c r="C1149" s="72" t="s">
        <v>1102</v>
      </c>
      <c r="D1149" s="72" t="s">
        <v>1095</v>
      </c>
      <c r="E1149" s="72">
        <v>824</v>
      </c>
      <c r="F1149" s="105">
        <v>84</v>
      </c>
      <c r="G1149" s="108">
        <f t="shared" si="17"/>
        <v>43739</v>
      </c>
    </row>
    <row r="1150" spans="1:7" x14ac:dyDescent="0.35">
      <c r="A1150" s="72" t="s">
        <v>247</v>
      </c>
      <c r="B1150" s="72" t="s">
        <v>248</v>
      </c>
      <c r="C1150" s="72" t="s">
        <v>1102</v>
      </c>
      <c r="D1150" s="72" t="s">
        <v>1096</v>
      </c>
      <c r="E1150" s="72">
        <v>825</v>
      </c>
      <c r="F1150" s="105">
        <v>88</v>
      </c>
      <c r="G1150" s="108">
        <f t="shared" si="17"/>
        <v>43647</v>
      </c>
    </row>
    <row r="1151" spans="1:7" x14ac:dyDescent="0.35">
      <c r="A1151" s="72" t="s">
        <v>247</v>
      </c>
      <c r="B1151" s="72" t="s">
        <v>248</v>
      </c>
      <c r="C1151" s="72" t="s">
        <v>1102</v>
      </c>
      <c r="D1151" s="72" t="s">
        <v>1097</v>
      </c>
      <c r="E1151" s="72">
        <v>824</v>
      </c>
      <c r="F1151" s="105">
        <v>87</v>
      </c>
      <c r="G1151" s="108">
        <f t="shared" si="17"/>
        <v>43556</v>
      </c>
    </row>
    <row r="1152" spans="1:7" x14ac:dyDescent="0.35">
      <c r="A1152" s="72" t="s">
        <v>247</v>
      </c>
      <c r="B1152" s="72" t="s">
        <v>248</v>
      </c>
      <c r="C1152" s="72" t="s">
        <v>1102</v>
      </c>
      <c r="D1152" s="72" t="s">
        <v>1098</v>
      </c>
      <c r="E1152" s="72">
        <v>814</v>
      </c>
      <c r="F1152" s="105">
        <v>92</v>
      </c>
      <c r="G1152" s="108">
        <f t="shared" si="17"/>
        <v>43466</v>
      </c>
    </row>
    <row r="1153" spans="1:7" x14ac:dyDescent="0.35">
      <c r="A1153" s="72" t="s">
        <v>247</v>
      </c>
      <c r="B1153" s="72" t="s">
        <v>248</v>
      </c>
      <c r="C1153" s="72" t="s">
        <v>1102</v>
      </c>
      <c r="D1153" s="72" t="s">
        <v>1099</v>
      </c>
      <c r="E1153" s="72">
        <v>849</v>
      </c>
      <c r="F1153" s="105">
        <v>96</v>
      </c>
      <c r="G1153" s="108">
        <f t="shared" si="17"/>
        <v>43374</v>
      </c>
    </row>
    <row r="1154" spans="1:7" x14ac:dyDescent="0.35">
      <c r="A1154" s="72" t="s">
        <v>249</v>
      </c>
      <c r="B1154" s="72" t="s">
        <v>250</v>
      </c>
      <c r="C1154" s="72" t="s">
        <v>1087</v>
      </c>
      <c r="D1154" s="72" t="s">
        <v>1088</v>
      </c>
      <c r="E1154" s="72">
        <v>2623</v>
      </c>
      <c r="F1154" s="105">
        <v>311</v>
      </c>
      <c r="G1154" s="108">
        <f t="shared" si="17"/>
        <v>44378</v>
      </c>
    </row>
    <row r="1155" spans="1:7" x14ac:dyDescent="0.35">
      <c r="A1155" s="72" t="s">
        <v>249</v>
      </c>
      <c r="B1155" s="72" t="s">
        <v>250</v>
      </c>
      <c r="C1155" s="72" t="s">
        <v>1087</v>
      </c>
      <c r="D1155" s="72" t="s">
        <v>1089</v>
      </c>
      <c r="E1155" s="72">
        <v>2613</v>
      </c>
      <c r="F1155" s="105">
        <v>310</v>
      </c>
      <c r="G1155" s="108">
        <f t="shared" si="17"/>
        <v>44287</v>
      </c>
    </row>
    <row r="1156" spans="1:7" x14ac:dyDescent="0.35">
      <c r="A1156" s="72" t="s">
        <v>249</v>
      </c>
      <c r="B1156" s="72" t="s">
        <v>250</v>
      </c>
      <c r="C1156" s="72" t="s">
        <v>1087</v>
      </c>
      <c r="D1156" s="72" t="s">
        <v>1090</v>
      </c>
      <c r="E1156" s="72">
        <v>2604</v>
      </c>
      <c r="F1156" s="105">
        <v>313</v>
      </c>
      <c r="G1156" s="108">
        <f t="shared" ref="G1156:G1219" si="18">DATE(LEFT(D1156,4),RIGHT(LEFT(D1156,7),2),1)</f>
        <v>44197</v>
      </c>
    </row>
    <row r="1157" spans="1:7" x14ac:dyDescent="0.35">
      <c r="A1157" s="72" t="s">
        <v>249</v>
      </c>
      <c r="B1157" s="72" t="s">
        <v>250</v>
      </c>
      <c r="C1157" s="72" t="s">
        <v>1087</v>
      </c>
      <c r="D1157" s="72" t="s">
        <v>1091</v>
      </c>
      <c r="E1157" s="72">
        <v>2582</v>
      </c>
      <c r="F1157" s="105">
        <v>316</v>
      </c>
      <c r="G1157" s="108">
        <f t="shared" si="18"/>
        <v>44105</v>
      </c>
    </row>
    <row r="1158" spans="1:7" x14ac:dyDescent="0.35">
      <c r="A1158" s="72" t="s">
        <v>249</v>
      </c>
      <c r="B1158" s="72" t="s">
        <v>250</v>
      </c>
      <c r="C1158" s="72" t="s">
        <v>1087</v>
      </c>
      <c r="D1158" s="72" t="s">
        <v>1092</v>
      </c>
      <c r="E1158" s="72">
        <v>2572</v>
      </c>
      <c r="F1158" s="105">
        <v>319</v>
      </c>
      <c r="G1158" s="108">
        <f t="shared" si="18"/>
        <v>44013</v>
      </c>
    </row>
    <row r="1159" spans="1:7" x14ac:dyDescent="0.35">
      <c r="A1159" s="72" t="s">
        <v>249</v>
      </c>
      <c r="B1159" s="72" t="s">
        <v>250</v>
      </c>
      <c r="C1159" s="72" t="s">
        <v>1087</v>
      </c>
      <c r="D1159" s="72" t="s">
        <v>1093</v>
      </c>
      <c r="E1159" s="72">
        <v>2575</v>
      </c>
      <c r="F1159" s="105">
        <v>324</v>
      </c>
      <c r="G1159" s="108">
        <f t="shared" si="18"/>
        <v>43922</v>
      </c>
    </row>
    <row r="1160" spans="1:7" x14ac:dyDescent="0.35">
      <c r="A1160" s="72" t="s">
        <v>249</v>
      </c>
      <c r="B1160" s="72" t="s">
        <v>250</v>
      </c>
      <c r="C1160" s="72" t="s">
        <v>1087</v>
      </c>
      <c r="D1160" s="72" t="s">
        <v>1094</v>
      </c>
      <c r="E1160" s="72">
        <v>2528</v>
      </c>
      <c r="F1160" s="105">
        <v>326</v>
      </c>
      <c r="G1160" s="108">
        <f t="shared" si="18"/>
        <v>43831</v>
      </c>
    </row>
    <row r="1161" spans="1:7" x14ac:dyDescent="0.35">
      <c r="A1161" s="72" t="s">
        <v>249</v>
      </c>
      <c r="B1161" s="72" t="s">
        <v>250</v>
      </c>
      <c r="C1161" s="72" t="s">
        <v>1087</v>
      </c>
      <c r="D1161" s="72" t="s">
        <v>1095</v>
      </c>
      <c r="E1161" s="72">
        <v>2534</v>
      </c>
      <c r="F1161" s="105">
        <v>340</v>
      </c>
      <c r="G1161" s="108">
        <f t="shared" si="18"/>
        <v>43739</v>
      </c>
    </row>
    <row r="1162" spans="1:7" x14ac:dyDescent="0.35">
      <c r="A1162" s="72" t="s">
        <v>249</v>
      </c>
      <c r="B1162" s="72" t="s">
        <v>250</v>
      </c>
      <c r="C1162" s="72" t="s">
        <v>1087</v>
      </c>
      <c r="D1162" s="72" t="s">
        <v>1096</v>
      </c>
      <c r="E1162" s="72">
        <v>2542</v>
      </c>
      <c r="F1162" s="105">
        <v>361</v>
      </c>
      <c r="G1162" s="108">
        <f t="shared" si="18"/>
        <v>43647</v>
      </c>
    </row>
    <row r="1163" spans="1:7" x14ac:dyDescent="0.35">
      <c r="A1163" s="72" t="s">
        <v>249</v>
      </c>
      <c r="B1163" s="72" t="s">
        <v>250</v>
      </c>
      <c r="C1163" s="72" t="s">
        <v>1087</v>
      </c>
      <c r="D1163" s="72" t="s">
        <v>1097</v>
      </c>
      <c r="E1163" s="72">
        <v>2546</v>
      </c>
      <c r="F1163" s="105">
        <v>322</v>
      </c>
      <c r="G1163" s="108">
        <f t="shared" si="18"/>
        <v>43556</v>
      </c>
    </row>
    <row r="1164" spans="1:7" x14ac:dyDescent="0.35">
      <c r="A1164" s="72" t="s">
        <v>249</v>
      </c>
      <c r="B1164" s="72" t="s">
        <v>250</v>
      </c>
      <c r="C1164" s="72" t="s">
        <v>1087</v>
      </c>
      <c r="D1164" s="72" t="s">
        <v>1098</v>
      </c>
      <c r="E1164" s="72">
        <v>2477</v>
      </c>
      <c r="F1164" s="105">
        <v>301</v>
      </c>
      <c r="G1164" s="108">
        <f t="shared" si="18"/>
        <v>43466</v>
      </c>
    </row>
    <row r="1165" spans="1:7" x14ac:dyDescent="0.35">
      <c r="A1165" s="72" t="s">
        <v>249</v>
      </c>
      <c r="B1165" s="72" t="s">
        <v>250</v>
      </c>
      <c r="C1165" s="72" t="s">
        <v>1087</v>
      </c>
      <c r="D1165" s="72" t="s">
        <v>1099</v>
      </c>
      <c r="E1165" s="72">
        <v>2618</v>
      </c>
      <c r="F1165" s="105">
        <v>330</v>
      </c>
      <c r="G1165" s="108">
        <f t="shared" si="18"/>
        <v>43374</v>
      </c>
    </row>
    <row r="1166" spans="1:7" x14ac:dyDescent="0.35">
      <c r="A1166" s="72" t="s">
        <v>249</v>
      </c>
      <c r="B1166" s="72" t="s">
        <v>250</v>
      </c>
      <c r="C1166" s="72" t="s">
        <v>1100</v>
      </c>
      <c r="D1166" s="72" t="s">
        <v>1088</v>
      </c>
      <c r="E1166" s="72">
        <v>1915</v>
      </c>
      <c r="F1166" s="105">
        <v>341</v>
      </c>
      <c r="G1166" s="108">
        <f t="shared" si="18"/>
        <v>44378</v>
      </c>
    </row>
    <row r="1167" spans="1:7" x14ac:dyDescent="0.35">
      <c r="A1167" s="72" t="s">
        <v>249</v>
      </c>
      <c r="B1167" s="72" t="s">
        <v>250</v>
      </c>
      <c r="C1167" s="72" t="s">
        <v>1100</v>
      </c>
      <c r="D1167" s="72" t="s">
        <v>1089</v>
      </c>
      <c r="E1167" s="72">
        <v>1884</v>
      </c>
      <c r="F1167" s="105">
        <v>333</v>
      </c>
      <c r="G1167" s="108">
        <f t="shared" si="18"/>
        <v>44287</v>
      </c>
    </row>
    <row r="1168" spans="1:7" x14ac:dyDescent="0.35">
      <c r="A1168" s="72" t="s">
        <v>249</v>
      </c>
      <c r="B1168" s="72" t="s">
        <v>250</v>
      </c>
      <c r="C1168" s="72" t="s">
        <v>1100</v>
      </c>
      <c r="D1168" s="72" t="s">
        <v>1090</v>
      </c>
      <c r="E1168" s="72">
        <v>1880</v>
      </c>
      <c r="F1168" s="105">
        <v>337</v>
      </c>
      <c r="G1168" s="108">
        <f t="shared" si="18"/>
        <v>44197</v>
      </c>
    </row>
    <row r="1169" spans="1:7" x14ac:dyDescent="0.35">
      <c r="A1169" s="72" t="s">
        <v>249</v>
      </c>
      <c r="B1169" s="72" t="s">
        <v>250</v>
      </c>
      <c r="C1169" s="72" t="s">
        <v>1100</v>
      </c>
      <c r="D1169" s="72" t="s">
        <v>1091</v>
      </c>
      <c r="E1169" s="72">
        <v>1857</v>
      </c>
      <c r="F1169" s="105">
        <v>340</v>
      </c>
      <c r="G1169" s="108">
        <f t="shared" si="18"/>
        <v>44105</v>
      </c>
    </row>
    <row r="1170" spans="1:7" x14ac:dyDescent="0.35">
      <c r="A1170" s="72" t="s">
        <v>249</v>
      </c>
      <c r="B1170" s="72" t="s">
        <v>250</v>
      </c>
      <c r="C1170" s="72" t="s">
        <v>1100</v>
      </c>
      <c r="D1170" s="72" t="s">
        <v>1092</v>
      </c>
      <c r="E1170" s="72">
        <v>1865</v>
      </c>
      <c r="F1170" s="105">
        <v>345</v>
      </c>
      <c r="G1170" s="108">
        <f t="shared" si="18"/>
        <v>44013</v>
      </c>
    </row>
    <row r="1171" spans="1:7" x14ac:dyDescent="0.35">
      <c r="A1171" s="72" t="s">
        <v>249</v>
      </c>
      <c r="B1171" s="72" t="s">
        <v>250</v>
      </c>
      <c r="C1171" s="72" t="s">
        <v>1100</v>
      </c>
      <c r="D1171" s="72" t="s">
        <v>1093</v>
      </c>
      <c r="E1171" s="72">
        <v>1892</v>
      </c>
      <c r="F1171" s="105">
        <v>357</v>
      </c>
      <c r="G1171" s="108">
        <f t="shared" si="18"/>
        <v>43922</v>
      </c>
    </row>
    <row r="1172" spans="1:7" x14ac:dyDescent="0.35">
      <c r="A1172" s="72" t="s">
        <v>249</v>
      </c>
      <c r="B1172" s="72" t="s">
        <v>250</v>
      </c>
      <c r="C1172" s="72" t="s">
        <v>1100</v>
      </c>
      <c r="D1172" s="72" t="s">
        <v>1094</v>
      </c>
      <c r="E1172" s="72">
        <v>1860</v>
      </c>
      <c r="F1172" s="105">
        <v>365</v>
      </c>
      <c r="G1172" s="108">
        <f t="shared" si="18"/>
        <v>43831</v>
      </c>
    </row>
    <row r="1173" spans="1:7" x14ac:dyDescent="0.35">
      <c r="A1173" s="72" t="s">
        <v>249</v>
      </c>
      <c r="B1173" s="72" t="s">
        <v>250</v>
      </c>
      <c r="C1173" s="72" t="s">
        <v>1100</v>
      </c>
      <c r="D1173" s="72" t="s">
        <v>1095</v>
      </c>
      <c r="E1173" s="72">
        <v>1855</v>
      </c>
      <c r="F1173" s="105">
        <v>374</v>
      </c>
      <c r="G1173" s="108">
        <f t="shared" si="18"/>
        <v>43739</v>
      </c>
    </row>
    <row r="1174" spans="1:7" x14ac:dyDescent="0.35">
      <c r="A1174" s="72" t="s">
        <v>249</v>
      </c>
      <c r="B1174" s="72" t="s">
        <v>250</v>
      </c>
      <c r="C1174" s="72" t="s">
        <v>1100</v>
      </c>
      <c r="D1174" s="72" t="s">
        <v>1096</v>
      </c>
      <c r="E1174" s="72">
        <v>1867</v>
      </c>
      <c r="F1174" s="105">
        <v>381</v>
      </c>
      <c r="G1174" s="108">
        <f t="shared" si="18"/>
        <v>43647</v>
      </c>
    </row>
    <row r="1175" spans="1:7" x14ac:dyDescent="0.35">
      <c r="A1175" s="72" t="s">
        <v>249</v>
      </c>
      <c r="B1175" s="72" t="s">
        <v>250</v>
      </c>
      <c r="C1175" s="72" t="s">
        <v>1100</v>
      </c>
      <c r="D1175" s="72" t="s">
        <v>1097</v>
      </c>
      <c r="E1175" s="72">
        <v>1864</v>
      </c>
      <c r="F1175" s="105">
        <v>322</v>
      </c>
      <c r="G1175" s="108">
        <f t="shared" si="18"/>
        <v>43556</v>
      </c>
    </row>
    <row r="1176" spans="1:7" x14ac:dyDescent="0.35">
      <c r="A1176" s="72" t="s">
        <v>249</v>
      </c>
      <c r="B1176" s="72" t="s">
        <v>250</v>
      </c>
      <c r="C1176" s="72" t="s">
        <v>1100</v>
      </c>
      <c r="D1176" s="72" t="s">
        <v>1098</v>
      </c>
      <c r="E1176" s="72">
        <v>1783</v>
      </c>
      <c r="F1176" s="105">
        <v>332</v>
      </c>
      <c r="G1176" s="108">
        <f t="shared" si="18"/>
        <v>43466</v>
      </c>
    </row>
    <row r="1177" spans="1:7" x14ac:dyDescent="0.35">
      <c r="A1177" s="72" t="s">
        <v>249</v>
      </c>
      <c r="B1177" s="72" t="s">
        <v>250</v>
      </c>
      <c r="C1177" s="72" t="s">
        <v>1100</v>
      </c>
      <c r="D1177" s="72" t="s">
        <v>1099</v>
      </c>
      <c r="E1177" s="72">
        <v>1922</v>
      </c>
      <c r="F1177" s="105">
        <v>399</v>
      </c>
      <c r="G1177" s="108">
        <f t="shared" si="18"/>
        <v>43374</v>
      </c>
    </row>
    <row r="1178" spans="1:7" x14ac:dyDescent="0.35">
      <c r="A1178" s="72" t="s">
        <v>249</v>
      </c>
      <c r="B1178" s="72" t="s">
        <v>250</v>
      </c>
      <c r="C1178" s="72" t="s">
        <v>1101</v>
      </c>
      <c r="D1178" s="72" t="s">
        <v>1088</v>
      </c>
      <c r="E1178" s="72">
        <v>283</v>
      </c>
      <c r="F1178" s="105">
        <v>14</v>
      </c>
      <c r="G1178" s="108">
        <f t="shared" si="18"/>
        <v>44378</v>
      </c>
    </row>
    <row r="1179" spans="1:7" x14ac:dyDescent="0.35">
      <c r="A1179" s="72" t="s">
        <v>249</v>
      </c>
      <c r="B1179" s="72" t="s">
        <v>250</v>
      </c>
      <c r="C1179" s="72" t="s">
        <v>1101</v>
      </c>
      <c r="D1179" s="72" t="s">
        <v>1089</v>
      </c>
      <c r="E1179" s="72">
        <v>281</v>
      </c>
      <c r="F1179" s="105">
        <v>14</v>
      </c>
      <c r="G1179" s="108">
        <f t="shared" si="18"/>
        <v>44287</v>
      </c>
    </row>
    <row r="1180" spans="1:7" x14ac:dyDescent="0.35">
      <c r="A1180" s="72" t="s">
        <v>249</v>
      </c>
      <c r="B1180" s="72" t="s">
        <v>250</v>
      </c>
      <c r="C1180" s="72" t="s">
        <v>1101</v>
      </c>
      <c r="D1180" s="72" t="s">
        <v>1090</v>
      </c>
      <c r="E1180" s="72">
        <v>278</v>
      </c>
      <c r="F1180" s="105">
        <v>15</v>
      </c>
      <c r="G1180" s="108">
        <f t="shared" si="18"/>
        <v>44197</v>
      </c>
    </row>
    <row r="1181" spans="1:7" x14ac:dyDescent="0.35">
      <c r="A1181" s="72" t="s">
        <v>249</v>
      </c>
      <c r="B1181" s="72" t="s">
        <v>250</v>
      </c>
      <c r="C1181" s="72" t="s">
        <v>1101</v>
      </c>
      <c r="D1181" s="72" t="s">
        <v>1091</v>
      </c>
      <c r="E1181" s="72">
        <v>276</v>
      </c>
      <c r="F1181" s="105">
        <v>14</v>
      </c>
      <c r="G1181" s="108">
        <f t="shared" si="18"/>
        <v>44105</v>
      </c>
    </row>
    <row r="1182" spans="1:7" x14ac:dyDescent="0.35">
      <c r="A1182" s="72" t="s">
        <v>249</v>
      </c>
      <c r="B1182" s="72" t="s">
        <v>250</v>
      </c>
      <c r="C1182" s="72" t="s">
        <v>1101</v>
      </c>
      <c r="D1182" s="72" t="s">
        <v>1092</v>
      </c>
      <c r="E1182" s="72">
        <v>279</v>
      </c>
      <c r="F1182" s="105">
        <v>15</v>
      </c>
      <c r="G1182" s="108">
        <f t="shared" si="18"/>
        <v>44013</v>
      </c>
    </row>
    <row r="1183" spans="1:7" x14ac:dyDescent="0.35">
      <c r="A1183" s="72" t="s">
        <v>249</v>
      </c>
      <c r="B1183" s="72" t="s">
        <v>250</v>
      </c>
      <c r="C1183" s="72" t="s">
        <v>1101</v>
      </c>
      <c r="D1183" s="72" t="s">
        <v>1093</v>
      </c>
      <c r="E1183" s="72">
        <v>276</v>
      </c>
      <c r="F1183" s="105">
        <v>15</v>
      </c>
      <c r="G1183" s="108">
        <f t="shared" si="18"/>
        <v>43922</v>
      </c>
    </row>
    <row r="1184" spans="1:7" x14ac:dyDescent="0.35">
      <c r="A1184" s="72" t="s">
        <v>249</v>
      </c>
      <c r="B1184" s="72" t="s">
        <v>250</v>
      </c>
      <c r="C1184" s="72" t="s">
        <v>1101</v>
      </c>
      <c r="D1184" s="72" t="s">
        <v>1094</v>
      </c>
      <c r="E1184" s="72">
        <v>273</v>
      </c>
      <c r="F1184" s="105">
        <v>14</v>
      </c>
      <c r="G1184" s="108">
        <f t="shared" si="18"/>
        <v>43831</v>
      </c>
    </row>
    <row r="1185" spans="1:7" x14ac:dyDescent="0.35">
      <c r="A1185" s="72" t="s">
        <v>249</v>
      </c>
      <c r="B1185" s="72" t="s">
        <v>250</v>
      </c>
      <c r="C1185" s="72" t="s">
        <v>1101</v>
      </c>
      <c r="D1185" s="72" t="s">
        <v>1095</v>
      </c>
      <c r="E1185" s="72">
        <v>269</v>
      </c>
      <c r="F1185" s="105">
        <v>15</v>
      </c>
      <c r="G1185" s="108">
        <f t="shared" si="18"/>
        <v>43739</v>
      </c>
    </row>
    <row r="1186" spans="1:7" x14ac:dyDescent="0.35">
      <c r="A1186" s="72" t="s">
        <v>249</v>
      </c>
      <c r="B1186" s="72" t="s">
        <v>250</v>
      </c>
      <c r="C1186" s="72" t="s">
        <v>1101</v>
      </c>
      <c r="D1186" s="72" t="s">
        <v>1096</v>
      </c>
      <c r="E1186" s="72">
        <v>267</v>
      </c>
      <c r="F1186" s="105">
        <v>15</v>
      </c>
      <c r="G1186" s="108">
        <f t="shared" si="18"/>
        <v>43647</v>
      </c>
    </row>
    <row r="1187" spans="1:7" x14ac:dyDescent="0.35">
      <c r="A1187" s="72" t="s">
        <v>249</v>
      </c>
      <c r="B1187" s="72" t="s">
        <v>250</v>
      </c>
      <c r="C1187" s="72" t="s">
        <v>1101</v>
      </c>
      <c r="D1187" s="72" t="s">
        <v>1097</v>
      </c>
      <c r="E1187" s="72">
        <v>268</v>
      </c>
      <c r="F1187" s="105">
        <v>7</v>
      </c>
      <c r="G1187" s="108">
        <f t="shared" si="18"/>
        <v>43556</v>
      </c>
    </row>
    <row r="1188" spans="1:7" x14ac:dyDescent="0.35">
      <c r="A1188" s="72" t="s">
        <v>249</v>
      </c>
      <c r="B1188" s="72" t="s">
        <v>250</v>
      </c>
      <c r="C1188" s="72" t="s">
        <v>1101</v>
      </c>
      <c r="D1188" s="72" t="s">
        <v>1098</v>
      </c>
      <c r="E1188" s="72">
        <v>261</v>
      </c>
      <c r="F1188" s="105">
        <v>6</v>
      </c>
      <c r="G1188" s="108">
        <f t="shared" si="18"/>
        <v>43466</v>
      </c>
    </row>
    <row r="1189" spans="1:7" x14ac:dyDescent="0.35">
      <c r="A1189" s="72" t="s">
        <v>249</v>
      </c>
      <c r="B1189" s="72" t="s">
        <v>250</v>
      </c>
      <c r="C1189" s="72" t="s">
        <v>1101</v>
      </c>
      <c r="D1189" s="72" t="s">
        <v>1099</v>
      </c>
      <c r="E1189" s="72">
        <v>277</v>
      </c>
      <c r="F1189" s="105">
        <v>11</v>
      </c>
      <c r="G1189" s="108">
        <f t="shared" si="18"/>
        <v>43374</v>
      </c>
    </row>
    <row r="1190" spans="1:7" x14ac:dyDescent="0.35">
      <c r="A1190" s="72" t="s">
        <v>249</v>
      </c>
      <c r="B1190" s="72" t="s">
        <v>250</v>
      </c>
      <c r="C1190" s="72" t="s">
        <v>1102</v>
      </c>
      <c r="D1190" s="72" t="s">
        <v>1088</v>
      </c>
      <c r="E1190" s="72">
        <v>3998</v>
      </c>
      <c r="F1190" s="105">
        <v>410</v>
      </c>
      <c r="G1190" s="108">
        <f t="shared" si="18"/>
        <v>44378</v>
      </c>
    </row>
    <row r="1191" spans="1:7" x14ac:dyDescent="0.35">
      <c r="A1191" s="72" t="s">
        <v>249</v>
      </c>
      <c r="B1191" s="72" t="s">
        <v>250</v>
      </c>
      <c r="C1191" s="72" t="s">
        <v>1102</v>
      </c>
      <c r="D1191" s="72" t="s">
        <v>1089</v>
      </c>
      <c r="E1191" s="72">
        <v>3995</v>
      </c>
      <c r="F1191" s="105">
        <v>410</v>
      </c>
      <c r="G1191" s="108">
        <f t="shared" si="18"/>
        <v>44287</v>
      </c>
    </row>
    <row r="1192" spans="1:7" x14ac:dyDescent="0.35">
      <c r="A1192" s="72" t="s">
        <v>249</v>
      </c>
      <c r="B1192" s="72" t="s">
        <v>250</v>
      </c>
      <c r="C1192" s="72" t="s">
        <v>1102</v>
      </c>
      <c r="D1192" s="72" t="s">
        <v>1090</v>
      </c>
      <c r="E1192" s="72">
        <v>3994</v>
      </c>
      <c r="F1192" s="105">
        <v>416</v>
      </c>
      <c r="G1192" s="108">
        <f t="shared" si="18"/>
        <v>44197</v>
      </c>
    </row>
    <row r="1193" spans="1:7" x14ac:dyDescent="0.35">
      <c r="A1193" s="72" t="s">
        <v>249</v>
      </c>
      <c r="B1193" s="72" t="s">
        <v>250</v>
      </c>
      <c r="C1193" s="72" t="s">
        <v>1102</v>
      </c>
      <c r="D1193" s="72" t="s">
        <v>1091</v>
      </c>
      <c r="E1193" s="72">
        <v>3937</v>
      </c>
      <c r="F1193" s="105">
        <v>424</v>
      </c>
      <c r="G1193" s="108">
        <f t="shared" si="18"/>
        <v>44105</v>
      </c>
    </row>
    <row r="1194" spans="1:7" x14ac:dyDescent="0.35">
      <c r="A1194" s="72" t="s">
        <v>249</v>
      </c>
      <c r="B1194" s="72" t="s">
        <v>250</v>
      </c>
      <c r="C1194" s="72" t="s">
        <v>1102</v>
      </c>
      <c r="D1194" s="72" t="s">
        <v>1092</v>
      </c>
      <c r="E1194" s="72">
        <v>3940</v>
      </c>
      <c r="F1194" s="105">
        <v>434</v>
      </c>
      <c r="G1194" s="108">
        <f t="shared" si="18"/>
        <v>44013</v>
      </c>
    </row>
    <row r="1195" spans="1:7" x14ac:dyDescent="0.35">
      <c r="A1195" s="72" t="s">
        <v>249</v>
      </c>
      <c r="B1195" s="72" t="s">
        <v>250</v>
      </c>
      <c r="C1195" s="72" t="s">
        <v>1102</v>
      </c>
      <c r="D1195" s="72" t="s">
        <v>1093</v>
      </c>
      <c r="E1195" s="72">
        <v>3947</v>
      </c>
      <c r="F1195" s="105">
        <v>442</v>
      </c>
      <c r="G1195" s="108">
        <f t="shared" si="18"/>
        <v>43922</v>
      </c>
    </row>
    <row r="1196" spans="1:7" x14ac:dyDescent="0.35">
      <c r="A1196" s="72" t="s">
        <v>249</v>
      </c>
      <c r="B1196" s="72" t="s">
        <v>250</v>
      </c>
      <c r="C1196" s="72" t="s">
        <v>1102</v>
      </c>
      <c r="D1196" s="72" t="s">
        <v>1094</v>
      </c>
      <c r="E1196" s="72">
        <v>3908</v>
      </c>
      <c r="F1196" s="105">
        <v>447</v>
      </c>
      <c r="G1196" s="108">
        <f t="shared" si="18"/>
        <v>43831</v>
      </c>
    </row>
    <row r="1197" spans="1:7" x14ac:dyDescent="0.35">
      <c r="A1197" s="72" t="s">
        <v>249</v>
      </c>
      <c r="B1197" s="72" t="s">
        <v>250</v>
      </c>
      <c r="C1197" s="72" t="s">
        <v>1102</v>
      </c>
      <c r="D1197" s="72" t="s">
        <v>1095</v>
      </c>
      <c r="E1197" s="72">
        <v>3910</v>
      </c>
      <c r="F1197" s="105">
        <v>450</v>
      </c>
      <c r="G1197" s="108">
        <f t="shared" si="18"/>
        <v>43739</v>
      </c>
    </row>
    <row r="1198" spans="1:7" x14ac:dyDescent="0.35">
      <c r="A1198" s="72" t="s">
        <v>249</v>
      </c>
      <c r="B1198" s="72" t="s">
        <v>250</v>
      </c>
      <c r="C1198" s="72" t="s">
        <v>1102</v>
      </c>
      <c r="D1198" s="72" t="s">
        <v>1096</v>
      </c>
      <c r="E1198" s="72">
        <v>3939</v>
      </c>
      <c r="F1198" s="105">
        <v>500</v>
      </c>
      <c r="G1198" s="108">
        <f t="shared" si="18"/>
        <v>43647</v>
      </c>
    </row>
    <row r="1199" spans="1:7" x14ac:dyDescent="0.35">
      <c r="A1199" s="72" t="s">
        <v>249</v>
      </c>
      <c r="B1199" s="72" t="s">
        <v>250</v>
      </c>
      <c r="C1199" s="72" t="s">
        <v>1102</v>
      </c>
      <c r="D1199" s="72" t="s">
        <v>1097</v>
      </c>
      <c r="E1199" s="72">
        <v>3930</v>
      </c>
      <c r="F1199" s="105">
        <v>414</v>
      </c>
      <c r="G1199" s="108">
        <f t="shared" si="18"/>
        <v>43556</v>
      </c>
    </row>
    <row r="1200" spans="1:7" x14ac:dyDescent="0.35">
      <c r="A1200" s="72" t="s">
        <v>249</v>
      </c>
      <c r="B1200" s="72" t="s">
        <v>250</v>
      </c>
      <c r="C1200" s="72" t="s">
        <v>1102</v>
      </c>
      <c r="D1200" s="72" t="s">
        <v>1098</v>
      </c>
      <c r="E1200" s="72">
        <v>3878</v>
      </c>
      <c r="F1200" s="105">
        <v>408</v>
      </c>
      <c r="G1200" s="108">
        <f t="shared" si="18"/>
        <v>43466</v>
      </c>
    </row>
    <row r="1201" spans="1:7" x14ac:dyDescent="0.35">
      <c r="A1201" s="72" t="s">
        <v>249</v>
      </c>
      <c r="B1201" s="72" t="s">
        <v>250</v>
      </c>
      <c r="C1201" s="72" t="s">
        <v>1102</v>
      </c>
      <c r="D1201" s="72" t="s">
        <v>1099</v>
      </c>
      <c r="E1201" s="72">
        <v>4049</v>
      </c>
      <c r="F1201" s="105">
        <v>452</v>
      </c>
      <c r="G1201" s="108">
        <f t="shared" si="18"/>
        <v>43374</v>
      </c>
    </row>
    <row r="1202" spans="1:7" x14ac:dyDescent="0.35">
      <c r="A1202" s="72" t="s">
        <v>251</v>
      </c>
      <c r="B1202" s="72" t="s">
        <v>252</v>
      </c>
      <c r="C1202" s="72" t="s">
        <v>1087</v>
      </c>
      <c r="D1202" s="72" t="s">
        <v>1088</v>
      </c>
      <c r="E1202" s="72">
        <v>687</v>
      </c>
      <c r="F1202" s="105">
        <v>28</v>
      </c>
      <c r="G1202" s="108">
        <f t="shared" si="18"/>
        <v>44378</v>
      </c>
    </row>
    <row r="1203" spans="1:7" x14ac:dyDescent="0.35">
      <c r="A1203" s="72" t="s">
        <v>251</v>
      </c>
      <c r="B1203" s="72" t="s">
        <v>252</v>
      </c>
      <c r="C1203" s="72" t="s">
        <v>1087</v>
      </c>
      <c r="D1203" s="72" t="s">
        <v>1089</v>
      </c>
      <c r="E1203" s="72">
        <v>690</v>
      </c>
      <c r="F1203" s="105">
        <v>29</v>
      </c>
      <c r="G1203" s="108">
        <f t="shared" si="18"/>
        <v>44287</v>
      </c>
    </row>
    <row r="1204" spans="1:7" x14ac:dyDescent="0.35">
      <c r="A1204" s="72" t="s">
        <v>251</v>
      </c>
      <c r="B1204" s="72" t="s">
        <v>252</v>
      </c>
      <c r="C1204" s="72" t="s">
        <v>1087</v>
      </c>
      <c r="D1204" s="72" t="s">
        <v>1090</v>
      </c>
      <c r="E1204" s="72">
        <v>686</v>
      </c>
      <c r="F1204" s="105">
        <v>28</v>
      </c>
      <c r="G1204" s="108">
        <f t="shared" si="18"/>
        <v>44197</v>
      </c>
    </row>
    <row r="1205" spans="1:7" x14ac:dyDescent="0.35">
      <c r="A1205" s="72" t="s">
        <v>251</v>
      </c>
      <c r="B1205" s="72" t="s">
        <v>252</v>
      </c>
      <c r="C1205" s="72" t="s">
        <v>1087</v>
      </c>
      <c r="D1205" s="72" t="s">
        <v>1091</v>
      </c>
      <c r="E1205" s="72">
        <v>696</v>
      </c>
      <c r="F1205" s="105">
        <v>34</v>
      </c>
      <c r="G1205" s="108">
        <f t="shared" si="18"/>
        <v>44105</v>
      </c>
    </row>
    <row r="1206" spans="1:7" x14ac:dyDescent="0.35">
      <c r="A1206" s="72" t="s">
        <v>251</v>
      </c>
      <c r="B1206" s="72" t="s">
        <v>252</v>
      </c>
      <c r="C1206" s="72" t="s">
        <v>1087</v>
      </c>
      <c r="D1206" s="72" t="s">
        <v>1092</v>
      </c>
      <c r="E1206" s="72">
        <v>700</v>
      </c>
      <c r="F1206" s="105">
        <v>35</v>
      </c>
      <c r="G1206" s="108">
        <f t="shared" si="18"/>
        <v>44013</v>
      </c>
    </row>
    <row r="1207" spans="1:7" x14ac:dyDescent="0.35">
      <c r="A1207" s="72" t="s">
        <v>251</v>
      </c>
      <c r="B1207" s="72" t="s">
        <v>252</v>
      </c>
      <c r="C1207" s="72" t="s">
        <v>1087</v>
      </c>
      <c r="D1207" s="72" t="s">
        <v>1093</v>
      </c>
      <c r="E1207" s="72">
        <v>690</v>
      </c>
      <c r="F1207" s="105">
        <v>37</v>
      </c>
      <c r="G1207" s="108">
        <f t="shared" si="18"/>
        <v>43922</v>
      </c>
    </row>
    <row r="1208" spans="1:7" x14ac:dyDescent="0.35">
      <c r="A1208" s="72" t="s">
        <v>251</v>
      </c>
      <c r="B1208" s="72" t="s">
        <v>252</v>
      </c>
      <c r="C1208" s="72" t="s">
        <v>1087</v>
      </c>
      <c r="D1208" s="72" t="s">
        <v>1094</v>
      </c>
      <c r="E1208" s="72">
        <v>689</v>
      </c>
      <c r="F1208" s="105">
        <v>35</v>
      </c>
      <c r="G1208" s="108">
        <f t="shared" si="18"/>
        <v>43831</v>
      </c>
    </row>
    <row r="1209" spans="1:7" x14ac:dyDescent="0.35">
      <c r="A1209" s="72" t="s">
        <v>251</v>
      </c>
      <c r="B1209" s="72" t="s">
        <v>252</v>
      </c>
      <c r="C1209" s="72" t="s">
        <v>1087</v>
      </c>
      <c r="D1209" s="72" t="s">
        <v>1095</v>
      </c>
      <c r="E1209" s="72">
        <v>687</v>
      </c>
      <c r="F1209" s="105">
        <v>31</v>
      </c>
      <c r="G1209" s="108">
        <f t="shared" si="18"/>
        <v>43739</v>
      </c>
    </row>
    <row r="1210" spans="1:7" x14ac:dyDescent="0.35">
      <c r="A1210" s="72" t="s">
        <v>251</v>
      </c>
      <c r="B1210" s="72" t="s">
        <v>252</v>
      </c>
      <c r="C1210" s="72" t="s">
        <v>1087</v>
      </c>
      <c r="D1210" s="72" t="s">
        <v>1096</v>
      </c>
      <c r="E1210" s="72">
        <v>682</v>
      </c>
      <c r="F1210" s="105">
        <v>28</v>
      </c>
      <c r="G1210" s="108">
        <f t="shared" si="18"/>
        <v>43647</v>
      </c>
    </row>
    <row r="1211" spans="1:7" x14ac:dyDescent="0.35">
      <c r="A1211" s="72" t="s">
        <v>251</v>
      </c>
      <c r="B1211" s="72" t="s">
        <v>252</v>
      </c>
      <c r="C1211" s="72" t="s">
        <v>1087</v>
      </c>
      <c r="D1211" s="72" t="s">
        <v>1097</v>
      </c>
      <c r="E1211" s="72">
        <v>681</v>
      </c>
      <c r="F1211" s="105">
        <v>45</v>
      </c>
      <c r="G1211" s="108">
        <f t="shared" si="18"/>
        <v>43556</v>
      </c>
    </row>
    <row r="1212" spans="1:7" x14ac:dyDescent="0.35">
      <c r="A1212" s="72" t="s">
        <v>251</v>
      </c>
      <c r="B1212" s="72" t="s">
        <v>252</v>
      </c>
      <c r="C1212" s="72" t="s">
        <v>1087</v>
      </c>
      <c r="D1212" s="72" t="s">
        <v>1098</v>
      </c>
      <c r="E1212" s="72">
        <v>666</v>
      </c>
      <c r="F1212" s="105">
        <v>40</v>
      </c>
      <c r="G1212" s="108">
        <f t="shared" si="18"/>
        <v>43466</v>
      </c>
    </row>
    <row r="1213" spans="1:7" x14ac:dyDescent="0.35">
      <c r="A1213" s="72" t="s">
        <v>251</v>
      </c>
      <c r="B1213" s="72" t="s">
        <v>252</v>
      </c>
      <c r="C1213" s="72" t="s">
        <v>1087</v>
      </c>
      <c r="D1213" s="72" t="s">
        <v>1099</v>
      </c>
      <c r="E1213" s="72">
        <v>691</v>
      </c>
      <c r="F1213" s="105">
        <v>58</v>
      </c>
      <c r="G1213" s="108">
        <f t="shared" si="18"/>
        <v>43374</v>
      </c>
    </row>
    <row r="1214" spans="1:7" x14ac:dyDescent="0.35">
      <c r="A1214" s="72" t="s">
        <v>251</v>
      </c>
      <c r="B1214" s="72" t="s">
        <v>252</v>
      </c>
      <c r="C1214" s="72" t="s">
        <v>1100</v>
      </c>
      <c r="D1214" s="72" t="s">
        <v>1088</v>
      </c>
      <c r="E1214" s="72">
        <v>426</v>
      </c>
      <c r="F1214" s="105">
        <v>59</v>
      </c>
      <c r="G1214" s="108">
        <f t="shared" si="18"/>
        <v>44378</v>
      </c>
    </row>
    <row r="1215" spans="1:7" x14ac:dyDescent="0.35">
      <c r="A1215" s="72" t="s">
        <v>251</v>
      </c>
      <c r="B1215" s="72" t="s">
        <v>252</v>
      </c>
      <c r="C1215" s="72" t="s">
        <v>1100</v>
      </c>
      <c r="D1215" s="72" t="s">
        <v>1089</v>
      </c>
      <c r="E1215" s="72">
        <v>427</v>
      </c>
      <c r="F1215" s="105">
        <v>60</v>
      </c>
      <c r="G1215" s="108">
        <f t="shared" si="18"/>
        <v>44287</v>
      </c>
    </row>
    <row r="1216" spans="1:7" x14ac:dyDescent="0.35">
      <c r="A1216" s="72" t="s">
        <v>251</v>
      </c>
      <c r="B1216" s="72" t="s">
        <v>252</v>
      </c>
      <c r="C1216" s="72" t="s">
        <v>1100</v>
      </c>
      <c r="D1216" s="72" t="s">
        <v>1090</v>
      </c>
      <c r="E1216" s="72">
        <v>428</v>
      </c>
      <c r="F1216" s="105">
        <v>59</v>
      </c>
      <c r="G1216" s="108">
        <f t="shared" si="18"/>
        <v>44197</v>
      </c>
    </row>
    <row r="1217" spans="1:7" x14ac:dyDescent="0.35">
      <c r="A1217" s="72" t="s">
        <v>251</v>
      </c>
      <c r="B1217" s="72" t="s">
        <v>252</v>
      </c>
      <c r="C1217" s="72" t="s">
        <v>1100</v>
      </c>
      <c r="D1217" s="72" t="s">
        <v>1091</v>
      </c>
      <c r="E1217" s="72">
        <v>425</v>
      </c>
      <c r="F1217" s="105">
        <v>60</v>
      </c>
      <c r="G1217" s="108">
        <f t="shared" si="18"/>
        <v>44105</v>
      </c>
    </row>
    <row r="1218" spans="1:7" x14ac:dyDescent="0.35">
      <c r="A1218" s="72" t="s">
        <v>251</v>
      </c>
      <c r="B1218" s="72" t="s">
        <v>252</v>
      </c>
      <c r="C1218" s="72" t="s">
        <v>1100</v>
      </c>
      <c r="D1218" s="72" t="s">
        <v>1092</v>
      </c>
      <c r="E1218" s="72">
        <v>428</v>
      </c>
      <c r="F1218" s="105">
        <v>61</v>
      </c>
      <c r="G1218" s="108">
        <f t="shared" si="18"/>
        <v>44013</v>
      </c>
    </row>
    <row r="1219" spans="1:7" x14ac:dyDescent="0.35">
      <c r="A1219" s="72" t="s">
        <v>251</v>
      </c>
      <c r="B1219" s="72" t="s">
        <v>252</v>
      </c>
      <c r="C1219" s="72" t="s">
        <v>1100</v>
      </c>
      <c r="D1219" s="72" t="s">
        <v>1093</v>
      </c>
      <c r="E1219" s="72">
        <v>422</v>
      </c>
      <c r="F1219" s="105">
        <v>59</v>
      </c>
      <c r="G1219" s="108">
        <f t="shared" si="18"/>
        <v>43922</v>
      </c>
    </row>
    <row r="1220" spans="1:7" x14ac:dyDescent="0.35">
      <c r="A1220" s="72" t="s">
        <v>251</v>
      </c>
      <c r="B1220" s="72" t="s">
        <v>252</v>
      </c>
      <c r="C1220" s="72" t="s">
        <v>1100</v>
      </c>
      <c r="D1220" s="72" t="s">
        <v>1094</v>
      </c>
      <c r="E1220" s="72">
        <v>423</v>
      </c>
      <c r="F1220" s="105">
        <v>54</v>
      </c>
      <c r="G1220" s="108">
        <f t="shared" ref="G1220:G1283" si="19">DATE(LEFT(D1220,4),RIGHT(LEFT(D1220,7),2),1)</f>
        <v>43831</v>
      </c>
    </row>
    <row r="1221" spans="1:7" x14ac:dyDescent="0.35">
      <c r="A1221" s="72" t="s">
        <v>251</v>
      </c>
      <c r="B1221" s="72" t="s">
        <v>252</v>
      </c>
      <c r="C1221" s="72" t="s">
        <v>1100</v>
      </c>
      <c r="D1221" s="72" t="s">
        <v>1095</v>
      </c>
      <c r="E1221" s="72">
        <v>426</v>
      </c>
      <c r="F1221" s="105">
        <v>58</v>
      </c>
      <c r="G1221" s="108">
        <f t="shared" si="19"/>
        <v>43739</v>
      </c>
    </row>
    <row r="1222" spans="1:7" x14ac:dyDescent="0.35">
      <c r="A1222" s="72" t="s">
        <v>251</v>
      </c>
      <c r="B1222" s="72" t="s">
        <v>252</v>
      </c>
      <c r="C1222" s="72" t="s">
        <v>1100</v>
      </c>
      <c r="D1222" s="72" t="s">
        <v>1096</v>
      </c>
      <c r="E1222" s="72">
        <v>422</v>
      </c>
      <c r="F1222" s="105">
        <v>54</v>
      </c>
      <c r="G1222" s="108">
        <f t="shared" si="19"/>
        <v>43647</v>
      </c>
    </row>
    <row r="1223" spans="1:7" x14ac:dyDescent="0.35">
      <c r="A1223" s="72" t="s">
        <v>251</v>
      </c>
      <c r="B1223" s="72" t="s">
        <v>252</v>
      </c>
      <c r="C1223" s="72" t="s">
        <v>1100</v>
      </c>
      <c r="D1223" s="72" t="s">
        <v>1097</v>
      </c>
      <c r="E1223" s="72">
        <v>425</v>
      </c>
      <c r="F1223" s="105">
        <v>109</v>
      </c>
      <c r="G1223" s="108">
        <f t="shared" si="19"/>
        <v>43556</v>
      </c>
    </row>
    <row r="1224" spans="1:7" x14ac:dyDescent="0.35">
      <c r="A1224" s="72" t="s">
        <v>251</v>
      </c>
      <c r="B1224" s="72" t="s">
        <v>252</v>
      </c>
      <c r="C1224" s="72" t="s">
        <v>1100</v>
      </c>
      <c r="D1224" s="72" t="s">
        <v>1098</v>
      </c>
      <c r="E1224" s="72">
        <v>407</v>
      </c>
      <c r="F1224" s="105">
        <v>82</v>
      </c>
      <c r="G1224" s="108">
        <f t="shared" si="19"/>
        <v>43466</v>
      </c>
    </row>
    <row r="1225" spans="1:7" x14ac:dyDescent="0.35">
      <c r="A1225" s="72" t="s">
        <v>251</v>
      </c>
      <c r="B1225" s="72" t="s">
        <v>252</v>
      </c>
      <c r="C1225" s="72" t="s">
        <v>1100</v>
      </c>
      <c r="D1225" s="72" t="s">
        <v>1099</v>
      </c>
      <c r="E1225" s="72">
        <v>433</v>
      </c>
      <c r="F1225" s="105">
        <v>97</v>
      </c>
      <c r="G1225" s="108">
        <f t="shared" si="19"/>
        <v>43374</v>
      </c>
    </row>
    <row r="1226" spans="1:7" x14ac:dyDescent="0.35">
      <c r="A1226" s="72" t="s">
        <v>251</v>
      </c>
      <c r="B1226" s="72" t="s">
        <v>252</v>
      </c>
      <c r="C1226" s="72" t="s">
        <v>1101</v>
      </c>
      <c r="D1226" s="72" t="s">
        <v>1088</v>
      </c>
      <c r="E1226" s="72">
        <v>166</v>
      </c>
      <c r="F1226" s="105">
        <v>5</v>
      </c>
      <c r="G1226" s="108">
        <f t="shared" si="19"/>
        <v>44378</v>
      </c>
    </row>
    <row r="1227" spans="1:7" x14ac:dyDescent="0.35">
      <c r="A1227" s="72" t="s">
        <v>251</v>
      </c>
      <c r="B1227" s="72" t="s">
        <v>252</v>
      </c>
      <c r="C1227" s="72" t="s">
        <v>1101</v>
      </c>
      <c r="D1227" s="72" t="s">
        <v>1089</v>
      </c>
      <c r="E1227" s="72">
        <v>162</v>
      </c>
      <c r="F1227" s="105">
        <v>4</v>
      </c>
      <c r="G1227" s="108">
        <f t="shared" si="19"/>
        <v>44287</v>
      </c>
    </row>
    <row r="1228" spans="1:7" x14ac:dyDescent="0.35">
      <c r="A1228" s="72" t="s">
        <v>251</v>
      </c>
      <c r="B1228" s="72" t="s">
        <v>252</v>
      </c>
      <c r="C1228" s="72" t="s">
        <v>1101</v>
      </c>
      <c r="D1228" s="72" t="s">
        <v>1090</v>
      </c>
      <c r="E1228" s="72">
        <v>163</v>
      </c>
      <c r="F1228" s="105">
        <v>5</v>
      </c>
      <c r="G1228" s="108">
        <f t="shared" si="19"/>
        <v>44197</v>
      </c>
    </row>
    <row r="1229" spans="1:7" x14ac:dyDescent="0.35">
      <c r="A1229" s="72" t="s">
        <v>251</v>
      </c>
      <c r="B1229" s="72" t="s">
        <v>252</v>
      </c>
      <c r="C1229" s="72" t="s">
        <v>1101</v>
      </c>
      <c r="D1229" s="72" t="s">
        <v>1091</v>
      </c>
      <c r="E1229" s="72">
        <v>162</v>
      </c>
      <c r="F1229" s="105">
        <v>4</v>
      </c>
      <c r="G1229" s="108">
        <f t="shared" si="19"/>
        <v>44105</v>
      </c>
    </row>
    <row r="1230" spans="1:7" x14ac:dyDescent="0.35">
      <c r="A1230" s="72" t="s">
        <v>251</v>
      </c>
      <c r="B1230" s="72" t="s">
        <v>252</v>
      </c>
      <c r="C1230" s="72" t="s">
        <v>1101</v>
      </c>
      <c r="D1230" s="72" t="s">
        <v>1092</v>
      </c>
      <c r="E1230" s="72">
        <v>161</v>
      </c>
      <c r="F1230" s="105">
        <v>5</v>
      </c>
      <c r="G1230" s="108">
        <f t="shared" si="19"/>
        <v>44013</v>
      </c>
    </row>
    <row r="1231" spans="1:7" x14ac:dyDescent="0.35">
      <c r="A1231" s="72" t="s">
        <v>251</v>
      </c>
      <c r="B1231" s="72" t="s">
        <v>252</v>
      </c>
      <c r="C1231" s="72" t="s">
        <v>1101</v>
      </c>
      <c r="D1231" s="72" t="s">
        <v>1093</v>
      </c>
      <c r="E1231" s="72">
        <v>160</v>
      </c>
      <c r="F1231" s="105">
        <v>5</v>
      </c>
      <c r="G1231" s="108">
        <f t="shared" si="19"/>
        <v>43922</v>
      </c>
    </row>
    <row r="1232" spans="1:7" x14ac:dyDescent="0.35">
      <c r="A1232" s="72" t="s">
        <v>251</v>
      </c>
      <c r="B1232" s="72" t="s">
        <v>252</v>
      </c>
      <c r="C1232" s="72" t="s">
        <v>1101</v>
      </c>
      <c r="D1232" s="72" t="s">
        <v>1094</v>
      </c>
      <c r="E1232" s="72">
        <v>155</v>
      </c>
      <c r="F1232" s="105">
        <v>4</v>
      </c>
      <c r="G1232" s="108">
        <f t="shared" si="19"/>
        <v>43831</v>
      </c>
    </row>
    <row r="1233" spans="1:7" x14ac:dyDescent="0.35">
      <c r="A1233" s="72" t="s">
        <v>251</v>
      </c>
      <c r="B1233" s="72" t="s">
        <v>252</v>
      </c>
      <c r="C1233" s="72" t="s">
        <v>1101</v>
      </c>
      <c r="D1233" s="72" t="s">
        <v>1095</v>
      </c>
      <c r="E1233" s="72">
        <v>155</v>
      </c>
      <c r="F1233" s="105">
        <v>5</v>
      </c>
      <c r="G1233" s="108">
        <f t="shared" si="19"/>
        <v>43739</v>
      </c>
    </row>
    <row r="1234" spans="1:7" x14ac:dyDescent="0.35">
      <c r="A1234" s="72" t="s">
        <v>251</v>
      </c>
      <c r="B1234" s="72" t="s">
        <v>252</v>
      </c>
      <c r="C1234" s="72" t="s">
        <v>1101</v>
      </c>
      <c r="D1234" s="72" t="s">
        <v>1096</v>
      </c>
      <c r="E1234" s="72">
        <v>155</v>
      </c>
      <c r="F1234" s="105">
        <v>4</v>
      </c>
      <c r="G1234" s="108">
        <f t="shared" si="19"/>
        <v>43647</v>
      </c>
    </row>
    <row r="1235" spans="1:7" x14ac:dyDescent="0.35">
      <c r="A1235" s="72" t="s">
        <v>251</v>
      </c>
      <c r="B1235" s="72" t="s">
        <v>252</v>
      </c>
      <c r="C1235" s="72" t="s">
        <v>1101</v>
      </c>
      <c r="D1235" s="72" t="s">
        <v>1097</v>
      </c>
      <c r="E1235" s="72">
        <v>155</v>
      </c>
      <c r="F1235" s="105">
        <v>6</v>
      </c>
      <c r="G1235" s="108">
        <f t="shared" si="19"/>
        <v>43556</v>
      </c>
    </row>
    <row r="1236" spans="1:7" x14ac:dyDescent="0.35">
      <c r="A1236" s="72" t="s">
        <v>251</v>
      </c>
      <c r="B1236" s="72" t="s">
        <v>252</v>
      </c>
      <c r="C1236" s="72" t="s">
        <v>1101</v>
      </c>
      <c r="D1236" s="72" t="s">
        <v>1098</v>
      </c>
      <c r="E1236" s="72">
        <v>140</v>
      </c>
      <c r="F1236" s="105">
        <v>7</v>
      </c>
      <c r="G1236" s="108">
        <f t="shared" si="19"/>
        <v>43466</v>
      </c>
    </row>
    <row r="1237" spans="1:7" x14ac:dyDescent="0.35">
      <c r="A1237" s="72" t="s">
        <v>251</v>
      </c>
      <c r="B1237" s="72" t="s">
        <v>252</v>
      </c>
      <c r="C1237" s="72" t="s">
        <v>1101</v>
      </c>
      <c r="D1237" s="72" t="s">
        <v>1099</v>
      </c>
      <c r="E1237" s="72">
        <v>143</v>
      </c>
      <c r="F1237" s="105">
        <v>7</v>
      </c>
      <c r="G1237" s="108">
        <f t="shared" si="19"/>
        <v>43374</v>
      </c>
    </row>
    <row r="1238" spans="1:7" x14ac:dyDescent="0.35">
      <c r="A1238" s="72" t="s">
        <v>251</v>
      </c>
      <c r="B1238" s="72" t="s">
        <v>252</v>
      </c>
      <c r="C1238" s="72" t="s">
        <v>1102</v>
      </c>
      <c r="D1238" s="72" t="s">
        <v>1088</v>
      </c>
      <c r="E1238" s="72">
        <v>939</v>
      </c>
      <c r="F1238" s="105">
        <v>76</v>
      </c>
      <c r="G1238" s="108">
        <f t="shared" si="19"/>
        <v>44378</v>
      </c>
    </row>
    <row r="1239" spans="1:7" x14ac:dyDescent="0.35">
      <c r="A1239" s="72" t="s">
        <v>251</v>
      </c>
      <c r="B1239" s="72" t="s">
        <v>252</v>
      </c>
      <c r="C1239" s="72" t="s">
        <v>1102</v>
      </c>
      <c r="D1239" s="72" t="s">
        <v>1089</v>
      </c>
      <c r="E1239" s="72">
        <v>935</v>
      </c>
      <c r="F1239" s="105">
        <v>76</v>
      </c>
      <c r="G1239" s="108">
        <f t="shared" si="19"/>
        <v>44287</v>
      </c>
    </row>
    <row r="1240" spans="1:7" x14ac:dyDescent="0.35">
      <c r="A1240" s="72" t="s">
        <v>251</v>
      </c>
      <c r="B1240" s="72" t="s">
        <v>252</v>
      </c>
      <c r="C1240" s="72" t="s">
        <v>1102</v>
      </c>
      <c r="D1240" s="72" t="s">
        <v>1090</v>
      </c>
      <c r="E1240" s="72">
        <v>936</v>
      </c>
      <c r="F1240" s="105">
        <v>75</v>
      </c>
      <c r="G1240" s="108">
        <f t="shared" si="19"/>
        <v>44197</v>
      </c>
    </row>
    <row r="1241" spans="1:7" x14ac:dyDescent="0.35">
      <c r="A1241" s="72" t="s">
        <v>251</v>
      </c>
      <c r="B1241" s="72" t="s">
        <v>252</v>
      </c>
      <c r="C1241" s="72" t="s">
        <v>1102</v>
      </c>
      <c r="D1241" s="72" t="s">
        <v>1091</v>
      </c>
      <c r="E1241" s="72">
        <v>936</v>
      </c>
      <c r="F1241" s="105">
        <v>79</v>
      </c>
      <c r="G1241" s="108">
        <f t="shared" si="19"/>
        <v>44105</v>
      </c>
    </row>
    <row r="1242" spans="1:7" x14ac:dyDescent="0.35">
      <c r="A1242" s="72" t="s">
        <v>251</v>
      </c>
      <c r="B1242" s="72" t="s">
        <v>252</v>
      </c>
      <c r="C1242" s="72" t="s">
        <v>1102</v>
      </c>
      <c r="D1242" s="72" t="s">
        <v>1092</v>
      </c>
      <c r="E1242" s="72">
        <v>931</v>
      </c>
      <c r="F1242" s="105">
        <v>78</v>
      </c>
      <c r="G1242" s="108">
        <f t="shared" si="19"/>
        <v>44013</v>
      </c>
    </row>
    <row r="1243" spans="1:7" x14ac:dyDescent="0.35">
      <c r="A1243" s="72" t="s">
        <v>251</v>
      </c>
      <c r="B1243" s="72" t="s">
        <v>252</v>
      </c>
      <c r="C1243" s="72" t="s">
        <v>1102</v>
      </c>
      <c r="D1243" s="72" t="s">
        <v>1093</v>
      </c>
      <c r="E1243" s="72">
        <v>932</v>
      </c>
      <c r="F1243" s="105">
        <v>87</v>
      </c>
      <c r="G1243" s="108">
        <f t="shared" si="19"/>
        <v>43922</v>
      </c>
    </row>
    <row r="1244" spans="1:7" x14ac:dyDescent="0.35">
      <c r="A1244" s="72" t="s">
        <v>251</v>
      </c>
      <c r="B1244" s="72" t="s">
        <v>252</v>
      </c>
      <c r="C1244" s="72" t="s">
        <v>1102</v>
      </c>
      <c r="D1244" s="72" t="s">
        <v>1094</v>
      </c>
      <c r="E1244" s="72">
        <v>934</v>
      </c>
      <c r="F1244" s="105">
        <v>81</v>
      </c>
      <c r="G1244" s="108">
        <f t="shared" si="19"/>
        <v>43831</v>
      </c>
    </row>
    <row r="1245" spans="1:7" x14ac:dyDescent="0.35">
      <c r="A1245" s="72" t="s">
        <v>251</v>
      </c>
      <c r="B1245" s="72" t="s">
        <v>252</v>
      </c>
      <c r="C1245" s="72" t="s">
        <v>1102</v>
      </c>
      <c r="D1245" s="72" t="s">
        <v>1095</v>
      </c>
      <c r="E1245" s="72">
        <v>937</v>
      </c>
      <c r="F1245" s="105">
        <v>79</v>
      </c>
      <c r="G1245" s="108">
        <f t="shared" si="19"/>
        <v>43739</v>
      </c>
    </row>
    <row r="1246" spans="1:7" x14ac:dyDescent="0.35">
      <c r="A1246" s="72" t="s">
        <v>251</v>
      </c>
      <c r="B1246" s="72" t="s">
        <v>252</v>
      </c>
      <c r="C1246" s="72" t="s">
        <v>1102</v>
      </c>
      <c r="D1246" s="72" t="s">
        <v>1096</v>
      </c>
      <c r="E1246" s="72">
        <v>939</v>
      </c>
      <c r="F1246" s="105">
        <v>80</v>
      </c>
      <c r="G1246" s="108">
        <f t="shared" si="19"/>
        <v>43647</v>
      </c>
    </row>
    <row r="1247" spans="1:7" x14ac:dyDescent="0.35">
      <c r="A1247" s="72" t="s">
        <v>251</v>
      </c>
      <c r="B1247" s="72" t="s">
        <v>252</v>
      </c>
      <c r="C1247" s="72" t="s">
        <v>1102</v>
      </c>
      <c r="D1247" s="72" t="s">
        <v>1097</v>
      </c>
      <c r="E1247" s="72">
        <v>936</v>
      </c>
      <c r="F1247" s="105">
        <v>120</v>
      </c>
      <c r="G1247" s="108">
        <f t="shared" si="19"/>
        <v>43556</v>
      </c>
    </row>
    <row r="1248" spans="1:7" x14ac:dyDescent="0.35">
      <c r="A1248" s="72" t="s">
        <v>251</v>
      </c>
      <c r="B1248" s="72" t="s">
        <v>252</v>
      </c>
      <c r="C1248" s="72" t="s">
        <v>1102</v>
      </c>
      <c r="D1248" s="72" t="s">
        <v>1098</v>
      </c>
      <c r="E1248" s="72">
        <v>924</v>
      </c>
      <c r="F1248" s="105">
        <v>119</v>
      </c>
      <c r="G1248" s="108">
        <f t="shared" si="19"/>
        <v>43466</v>
      </c>
    </row>
    <row r="1249" spans="1:7" x14ac:dyDescent="0.35">
      <c r="A1249" s="72" t="s">
        <v>251</v>
      </c>
      <c r="B1249" s="72" t="s">
        <v>252</v>
      </c>
      <c r="C1249" s="72" t="s">
        <v>1102</v>
      </c>
      <c r="D1249" s="72" t="s">
        <v>1099</v>
      </c>
      <c r="E1249" s="72">
        <v>952</v>
      </c>
      <c r="F1249" s="105">
        <v>116</v>
      </c>
      <c r="G1249" s="108">
        <f t="shared" si="19"/>
        <v>43374</v>
      </c>
    </row>
    <row r="1250" spans="1:7" x14ac:dyDescent="0.35">
      <c r="A1250" s="72" t="s">
        <v>990</v>
      </c>
      <c r="B1250" s="72" t="s">
        <v>991</v>
      </c>
      <c r="C1250" s="72" t="s">
        <v>1087</v>
      </c>
      <c r="D1250" s="72" t="s">
        <v>1088</v>
      </c>
      <c r="E1250" s="72">
        <v>487</v>
      </c>
      <c r="F1250" s="105">
        <v>30</v>
      </c>
      <c r="G1250" s="108">
        <f t="shared" si="19"/>
        <v>44378</v>
      </c>
    </row>
    <row r="1251" spans="1:7" x14ac:dyDescent="0.35">
      <c r="A1251" s="72" t="s">
        <v>990</v>
      </c>
      <c r="B1251" s="72" t="s">
        <v>991</v>
      </c>
      <c r="C1251" s="72" t="s">
        <v>1087</v>
      </c>
      <c r="D1251" s="72" t="s">
        <v>1089</v>
      </c>
      <c r="E1251" s="72">
        <v>488</v>
      </c>
      <c r="F1251" s="105">
        <v>27</v>
      </c>
      <c r="G1251" s="108">
        <f t="shared" si="19"/>
        <v>44287</v>
      </c>
    </row>
    <row r="1252" spans="1:7" x14ac:dyDescent="0.35">
      <c r="A1252" s="72" t="s">
        <v>990</v>
      </c>
      <c r="B1252" s="72" t="s">
        <v>991</v>
      </c>
      <c r="C1252" s="72" t="s">
        <v>1087</v>
      </c>
      <c r="D1252" s="72" t="s">
        <v>1090</v>
      </c>
      <c r="E1252" s="72">
        <v>489</v>
      </c>
      <c r="F1252" s="105">
        <v>24</v>
      </c>
      <c r="G1252" s="108">
        <f t="shared" si="19"/>
        <v>44197</v>
      </c>
    </row>
    <row r="1253" spans="1:7" x14ac:dyDescent="0.35">
      <c r="A1253" s="72" t="s">
        <v>990</v>
      </c>
      <c r="B1253" s="72" t="s">
        <v>991</v>
      </c>
      <c r="C1253" s="72" t="s">
        <v>1087</v>
      </c>
      <c r="D1253" s="72" t="s">
        <v>1091</v>
      </c>
      <c r="E1253" s="72">
        <v>482</v>
      </c>
      <c r="F1253" s="105">
        <v>24</v>
      </c>
      <c r="G1253" s="108">
        <f t="shared" si="19"/>
        <v>44105</v>
      </c>
    </row>
    <row r="1254" spans="1:7" x14ac:dyDescent="0.35">
      <c r="A1254" s="72" t="s">
        <v>990</v>
      </c>
      <c r="B1254" s="72" t="s">
        <v>991</v>
      </c>
      <c r="C1254" s="72" t="s">
        <v>1087</v>
      </c>
      <c r="D1254" s="72" t="s">
        <v>1092</v>
      </c>
      <c r="E1254" s="72">
        <v>485</v>
      </c>
      <c r="F1254" s="105">
        <v>23</v>
      </c>
      <c r="G1254" s="108">
        <f t="shared" si="19"/>
        <v>44013</v>
      </c>
    </row>
    <row r="1255" spans="1:7" x14ac:dyDescent="0.35">
      <c r="A1255" s="72" t="s">
        <v>990</v>
      </c>
      <c r="B1255" s="72" t="s">
        <v>991</v>
      </c>
      <c r="C1255" s="72" t="s">
        <v>1087</v>
      </c>
      <c r="D1255" s="72" t="s">
        <v>1093</v>
      </c>
      <c r="E1255" s="72">
        <v>484</v>
      </c>
      <c r="F1255" s="105">
        <v>27</v>
      </c>
      <c r="G1255" s="108">
        <f t="shared" si="19"/>
        <v>43922</v>
      </c>
    </row>
    <row r="1256" spans="1:7" x14ac:dyDescent="0.35">
      <c r="A1256" s="72" t="s">
        <v>990</v>
      </c>
      <c r="B1256" s="72" t="s">
        <v>991</v>
      </c>
      <c r="C1256" s="72" t="s">
        <v>1087</v>
      </c>
      <c r="D1256" s="72" t="s">
        <v>1094</v>
      </c>
      <c r="E1256" s="72">
        <v>484</v>
      </c>
      <c r="F1256" s="105">
        <v>25</v>
      </c>
      <c r="G1256" s="108">
        <f t="shared" si="19"/>
        <v>43831</v>
      </c>
    </row>
    <row r="1257" spans="1:7" x14ac:dyDescent="0.35">
      <c r="A1257" s="72" t="s">
        <v>990</v>
      </c>
      <c r="B1257" s="72" t="s">
        <v>991</v>
      </c>
      <c r="C1257" s="72" t="s">
        <v>1087</v>
      </c>
      <c r="D1257" s="72" t="s">
        <v>1095</v>
      </c>
      <c r="E1257" s="72">
        <v>480</v>
      </c>
      <c r="F1257" s="105">
        <v>38</v>
      </c>
      <c r="G1257" s="108">
        <f t="shared" si="19"/>
        <v>43739</v>
      </c>
    </row>
    <row r="1258" spans="1:7" x14ac:dyDescent="0.35">
      <c r="A1258" s="72" t="s">
        <v>990</v>
      </c>
      <c r="B1258" s="72" t="s">
        <v>991</v>
      </c>
      <c r="C1258" s="72" t="s">
        <v>1087</v>
      </c>
      <c r="D1258" s="72" t="s">
        <v>1096</v>
      </c>
      <c r="E1258" s="72">
        <v>474</v>
      </c>
      <c r="F1258" s="105">
        <v>33</v>
      </c>
      <c r="G1258" s="108">
        <f t="shared" si="19"/>
        <v>43647</v>
      </c>
    </row>
    <row r="1259" spans="1:7" x14ac:dyDescent="0.35">
      <c r="A1259" s="72" t="s">
        <v>990</v>
      </c>
      <c r="B1259" s="72" t="s">
        <v>991</v>
      </c>
      <c r="C1259" s="72" t="s">
        <v>1087</v>
      </c>
      <c r="D1259" s="72" t="s">
        <v>1097</v>
      </c>
      <c r="E1259" s="72">
        <v>475</v>
      </c>
      <c r="F1259" s="105">
        <v>20</v>
      </c>
      <c r="G1259" s="108">
        <f t="shared" si="19"/>
        <v>43556</v>
      </c>
    </row>
    <row r="1260" spans="1:7" x14ac:dyDescent="0.35">
      <c r="A1260" s="72" t="s">
        <v>990</v>
      </c>
      <c r="B1260" s="72" t="s">
        <v>991</v>
      </c>
      <c r="C1260" s="72" t="s">
        <v>1087</v>
      </c>
      <c r="D1260" s="72" t="s">
        <v>1098</v>
      </c>
      <c r="E1260" s="72">
        <v>464</v>
      </c>
      <c r="F1260" s="105">
        <v>21</v>
      </c>
      <c r="G1260" s="108">
        <f t="shared" si="19"/>
        <v>43466</v>
      </c>
    </row>
    <row r="1261" spans="1:7" x14ac:dyDescent="0.35">
      <c r="A1261" s="72" t="s">
        <v>990</v>
      </c>
      <c r="B1261" s="72" t="s">
        <v>991</v>
      </c>
      <c r="C1261" s="72" t="s">
        <v>1087</v>
      </c>
      <c r="D1261" s="72" t="s">
        <v>1099</v>
      </c>
      <c r="E1261" s="72">
        <v>491</v>
      </c>
      <c r="F1261" s="105">
        <v>19</v>
      </c>
      <c r="G1261" s="108">
        <f t="shared" si="19"/>
        <v>43374</v>
      </c>
    </row>
    <row r="1262" spans="1:7" x14ac:dyDescent="0.35">
      <c r="A1262" s="72" t="s">
        <v>990</v>
      </c>
      <c r="B1262" s="72" t="s">
        <v>991</v>
      </c>
      <c r="C1262" s="72" t="s">
        <v>1100</v>
      </c>
      <c r="D1262" s="72" t="s">
        <v>1088</v>
      </c>
      <c r="E1262" s="72">
        <v>1134</v>
      </c>
      <c r="F1262" s="105">
        <v>225</v>
      </c>
      <c r="G1262" s="108">
        <f t="shared" si="19"/>
        <v>44378</v>
      </c>
    </row>
    <row r="1263" spans="1:7" x14ac:dyDescent="0.35">
      <c r="A1263" s="72" t="s">
        <v>990</v>
      </c>
      <c r="B1263" s="72" t="s">
        <v>991</v>
      </c>
      <c r="C1263" s="72" t="s">
        <v>1100</v>
      </c>
      <c r="D1263" s="72" t="s">
        <v>1089</v>
      </c>
      <c r="E1263" s="72">
        <v>1135</v>
      </c>
      <c r="F1263" s="105">
        <v>215</v>
      </c>
      <c r="G1263" s="108">
        <f t="shared" si="19"/>
        <v>44287</v>
      </c>
    </row>
    <row r="1264" spans="1:7" x14ac:dyDescent="0.35">
      <c r="A1264" s="72" t="s">
        <v>990</v>
      </c>
      <c r="B1264" s="72" t="s">
        <v>991</v>
      </c>
      <c r="C1264" s="72" t="s">
        <v>1100</v>
      </c>
      <c r="D1264" s="72" t="s">
        <v>1090</v>
      </c>
      <c r="E1264" s="72">
        <v>1137</v>
      </c>
      <c r="F1264" s="105">
        <v>206</v>
      </c>
      <c r="G1264" s="108">
        <f t="shared" si="19"/>
        <v>44197</v>
      </c>
    </row>
    <row r="1265" spans="1:7" x14ac:dyDescent="0.35">
      <c r="A1265" s="72" t="s">
        <v>990</v>
      </c>
      <c r="B1265" s="72" t="s">
        <v>991</v>
      </c>
      <c r="C1265" s="72" t="s">
        <v>1100</v>
      </c>
      <c r="D1265" s="72" t="s">
        <v>1091</v>
      </c>
      <c r="E1265" s="72">
        <v>1131</v>
      </c>
      <c r="F1265" s="105">
        <v>190</v>
      </c>
      <c r="G1265" s="108">
        <f t="shared" si="19"/>
        <v>44105</v>
      </c>
    </row>
    <row r="1266" spans="1:7" x14ac:dyDescent="0.35">
      <c r="A1266" s="72" t="s">
        <v>990</v>
      </c>
      <c r="B1266" s="72" t="s">
        <v>991</v>
      </c>
      <c r="C1266" s="72" t="s">
        <v>1100</v>
      </c>
      <c r="D1266" s="72" t="s">
        <v>1092</v>
      </c>
      <c r="E1266" s="72">
        <v>1124</v>
      </c>
      <c r="F1266" s="105">
        <v>186</v>
      </c>
      <c r="G1266" s="108">
        <f t="shared" si="19"/>
        <v>44013</v>
      </c>
    </row>
    <row r="1267" spans="1:7" x14ac:dyDescent="0.35">
      <c r="A1267" s="72" t="s">
        <v>990</v>
      </c>
      <c r="B1267" s="72" t="s">
        <v>991</v>
      </c>
      <c r="C1267" s="72" t="s">
        <v>1100</v>
      </c>
      <c r="D1267" s="72" t="s">
        <v>1093</v>
      </c>
      <c r="E1267" s="72">
        <v>1111</v>
      </c>
      <c r="F1267" s="105">
        <v>91</v>
      </c>
      <c r="G1267" s="108">
        <f t="shared" si="19"/>
        <v>43922</v>
      </c>
    </row>
    <row r="1268" spans="1:7" x14ac:dyDescent="0.35">
      <c r="A1268" s="72" t="s">
        <v>990</v>
      </c>
      <c r="B1268" s="72" t="s">
        <v>991</v>
      </c>
      <c r="C1268" s="72" t="s">
        <v>1100</v>
      </c>
      <c r="D1268" s="72" t="s">
        <v>1094</v>
      </c>
      <c r="E1268" s="72">
        <v>1015</v>
      </c>
      <c r="F1268" s="105">
        <v>66</v>
      </c>
      <c r="G1268" s="108">
        <f t="shared" si="19"/>
        <v>43831</v>
      </c>
    </row>
    <row r="1269" spans="1:7" x14ac:dyDescent="0.35">
      <c r="A1269" s="72" t="s">
        <v>990</v>
      </c>
      <c r="B1269" s="72" t="s">
        <v>991</v>
      </c>
      <c r="C1269" s="72" t="s">
        <v>1100</v>
      </c>
      <c r="D1269" s="72" t="s">
        <v>1095</v>
      </c>
      <c r="E1269" s="72">
        <v>1023</v>
      </c>
      <c r="F1269" s="105">
        <v>43</v>
      </c>
      <c r="G1269" s="108">
        <f t="shared" si="19"/>
        <v>43739</v>
      </c>
    </row>
    <row r="1270" spans="1:7" x14ac:dyDescent="0.35">
      <c r="A1270" s="72" t="s">
        <v>990</v>
      </c>
      <c r="B1270" s="72" t="s">
        <v>991</v>
      </c>
      <c r="C1270" s="72" t="s">
        <v>1100</v>
      </c>
      <c r="D1270" s="72" t="s">
        <v>1096</v>
      </c>
      <c r="E1270" s="72">
        <v>1021</v>
      </c>
      <c r="F1270" s="105">
        <v>39</v>
      </c>
      <c r="G1270" s="108">
        <f t="shared" si="19"/>
        <v>43647</v>
      </c>
    </row>
    <row r="1271" spans="1:7" x14ac:dyDescent="0.35">
      <c r="A1271" s="72" t="s">
        <v>990</v>
      </c>
      <c r="B1271" s="72" t="s">
        <v>991</v>
      </c>
      <c r="C1271" s="72" t="s">
        <v>1100</v>
      </c>
      <c r="D1271" s="72" t="s">
        <v>1097</v>
      </c>
      <c r="E1271" s="72">
        <v>1022</v>
      </c>
      <c r="F1271" s="105">
        <v>124</v>
      </c>
      <c r="G1271" s="108">
        <f t="shared" si="19"/>
        <v>43556</v>
      </c>
    </row>
    <row r="1272" spans="1:7" x14ac:dyDescent="0.35">
      <c r="A1272" s="72" t="s">
        <v>990</v>
      </c>
      <c r="B1272" s="72" t="s">
        <v>991</v>
      </c>
      <c r="C1272" s="72" t="s">
        <v>1100</v>
      </c>
      <c r="D1272" s="72" t="s">
        <v>1098</v>
      </c>
      <c r="E1272" s="72">
        <v>1001</v>
      </c>
      <c r="F1272" s="105">
        <v>126</v>
      </c>
      <c r="G1272" s="108">
        <f t="shared" si="19"/>
        <v>43466</v>
      </c>
    </row>
    <row r="1273" spans="1:7" x14ac:dyDescent="0.35">
      <c r="A1273" s="72" t="s">
        <v>990</v>
      </c>
      <c r="B1273" s="72" t="s">
        <v>991</v>
      </c>
      <c r="C1273" s="72" t="s">
        <v>1100</v>
      </c>
      <c r="D1273" s="72" t="s">
        <v>1099</v>
      </c>
      <c r="E1273" s="72">
        <v>1062</v>
      </c>
      <c r="F1273" s="105">
        <v>120</v>
      </c>
      <c r="G1273" s="108">
        <f t="shared" si="19"/>
        <v>43374</v>
      </c>
    </row>
    <row r="1274" spans="1:7" x14ac:dyDescent="0.35">
      <c r="A1274" s="72" t="s">
        <v>990</v>
      </c>
      <c r="B1274" s="72" t="s">
        <v>991</v>
      </c>
      <c r="C1274" s="72" t="s">
        <v>1101</v>
      </c>
      <c r="D1274" s="72" t="s">
        <v>1088</v>
      </c>
      <c r="E1274" s="72">
        <v>407</v>
      </c>
      <c r="F1274" s="105">
        <v>18</v>
      </c>
      <c r="G1274" s="108">
        <f t="shared" si="19"/>
        <v>44378</v>
      </c>
    </row>
    <row r="1275" spans="1:7" x14ac:dyDescent="0.35">
      <c r="A1275" s="72" t="s">
        <v>990</v>
      </c>
      <c r="B1275" s="72" t="s">
        <v>991</v>
      </c>
      <c r="C1275" s="72" t="s">
        <v>1101</v>
      </c>
      <c r="D1275" s="72" t="s">
        <v>1089</v>
      </c>
      <c r="E1275" s="72">
        <v>411</v>
      </c>
      <c r="F1275" s="105">
        <v>15</v>
      </c>
      <c r="G1275" s="108">
        <f t="shared" si="19"/>
        <v>44287</v>
      </c>
    </row>
    <row r="1276" spans="1:7" x14ac:dyDescent="0.35">
      <c r="A1276" s="72" t="s">
        <v>990</v>
      </c>
      <c r="B1276" s="72" t="s">
        <v>991</v>
      </c>
      <c r="C1276" s="72" t="s">
        <v>1101</v>
      </c>
      <c r="D1276" s="72" t="s">
        <v>1090</v>
      </c>
      <c r="E1276" s="72">
        <v>410</v>
      </c>
      <c r="F1276" s="105">
        <v>13</v>
      </c>
      <c r="G1276" s="108">
        <f t="shared" si="19"/>
        <v>44197</v>
      </c>
    </row>
    <row r="1277" spans="1:7" x14ac:dyDescent="0.35">
      <c r="A1277" s="72" t="s">
        <v>990</v>
      </c>
      <c r="B1277" s="72" t="s">
        <v>991</v>
      </c>
      <c r="C1277" s="72" t="s">
        <v>1101</v>
      </c>
      <c r="D1277" s="72" t="s">
        <v>1091</v>
      </c>
      <c r="E1277" s="72">
        <v>402</v>
      </c>
      <c r="F1277" s="105">
        <v>11</v>
      </c>
      <c r="G1277" s="108">
        <f t="shared" si="19"/>
        <v>44105</v>
      </c>
    </row>
    <row r="1278" spans="1:7" x14ac:dyDescent="0.35">
      <c r="A1278" s="72" t="s">
        <v>990</v>
      </c>
      <c r="B1278" s="72" t="s">
        <v>991</v>
      </c>
      <c r="C1278" s="72" t="s">
        <v>1101</v>
      </c>
      <c r="D1278" s="72" t="s">
        <v>1092</v>
      </c>
      <c r="E1278" s="72">
        <v>381</v>
      </c>
      <c r="F1278" s="105">
        <v>10</v>
      </c>
      <c r="G1278" s="108">
        <f t="shared" si="19"/>
        <v>44013</v>
      </c>
    </row>
    <row r="1279" spans="1:7" x14ac:dyDescent="0.35">
      <c r="A1279" s="72" t="s">
        <v>990</v>
      </c>
      <c r="B1279" s="72" t="s">
        <v>991</v>
      </c>
      <c r="C1279" s="72" t="s">
        <v>1101</v>
      </c>
      <c r="D1279" s="72" t="s">
        <v>1093</v>
      </c>
      <c r="E1279" s="72">
        <v>368</v>
      </c>
      <c r="F1279" s="105">
        <v>9</v>
      </c>
      <c r="G1279" s="108">
        <f t="shared" si="19"/>
        <v>43922</v>
      </c>
    </row>
    <row r="1280" spans="1:7" x14ac:dyDescent="0.35">
      <c r="A1280" s="72" t="s">
        <v>990</v>
      </c>
      <c r="B1280" s="72" t="s">
        <v>991</v>
      </c>
      <c r="C1280" s="72" t="s">
        <v>1101</v>
      </c>
      <c r="D1280" s="72" t="s">
        <v>1094</v>
      </c>
      <c r="E1280" s="72">
        <v>354</v>
      </c>
      <c r="F1280" s="105">
        <v>6</v>
      </c>
      <c r="G1280" s="108">
        <f t="shared" si="19"/>
        <v>43831</v>
      </c>
    </row>
    <row r="1281" spans="1:7" x14ac:dyDescent="0.35">
      <c r="A1281" s="72" t="s">
        <v>990</v>
      </c>
      <c r="B1281" s="72" t="s">
        <v>991</v>
      </c>
      <c r="C1281" s="72" t="s">
        <v>1101</v>
      </c>
      <c r="D1281" s="72" t="s">
        <v>1095</v>
      </c>
      <c r="E1281" s="72">
        <v>359</v>
      </c>
      <c r="F1281" s="105">
        <v>35</v>
      </c>
      <c r="G1281" s="108">
        <f t="shared" si="19"/>
        <v>43739</v>
      </c>
    </row>
    <row r="1282" spans="1:7" x14ac:dyDescent="0.35">
      <c r="A1282" s="72" t="s">
        <v>990</v>
      </c>
      <c r="B1282" s="72" t="s">
        <v>991</v>
      </c>
      <c r="C1282" s="72" t="s">
        <v>1101</v>
      </c>
      <c r="D1282" s="72" t="s">
        <v>1096</v>
      </c>
      <c r="E1282" s="72">
        <v>358</v>
      </c>
      <c r="F1282" s="105">
        <v>31</v>
      </c>
      <c r="G1282" s="108">
        <f t="shared" si="19"/>
        <v>43647</v>
      </c>
    </row>
    <row r="1283" spans="1:7" x14ac:dyDescent="0.35">
      <c r="A1283" s="72" t="s">
        <v>990</v>
      </c>
      <c r="B1283" s="72" t="s">
        <v>991</v>
      </c>
      <c r="C1283" s="72" t="s">
        <v>1101</v>
      </c>
      <c r="D1283" s="72" t="s">
        <v>1097</v>
      </c>
      <c r="E1283" s="72">
        <v>355</v>
      </c>
      <c r="F1283" s="105">
        <v>8</v>
      </c>
      <c r="G1283" s="108">
        <f t="shared" si="19"/>
        <v>43556</v>
      </c>
    </row>
    <row r="1284" spans="1:7" x14ac:dyDescent="0.35">
      <c r="A1284" s="72" t="s">
        <v>990</v>
      </c>
      <c r="B1284" s="72" t="s">
        <v>991</v>
      </c>
      <c r="C1284" s="72" t="s">
        <v>1101</v>
      </c>
      <c r="D1284" s="72" t="s">
        <v>1098</v>
      </c>
      <c r="E1284" s="72">
        <v>320</v>
      </c>
      <c r="F1284" s="105">
        <v>8</v>
      </c>
      <c r="G1284" s="108">
        <f t="shared" ref="G1284:G1347" si="20">DATE(LEFT(D1284,4),RIGHT(LEFT(D1284,7),2),1)</f>
        <v>43466</v>
      </c>
    </row>
    <row r="1285" spans="1:7" x14ac:dyDescent="0.35">
      <c r="A1285" s="72" t="s">
        <v>990</v>
      </c>
      <c r="B1285" s="72" t="s">
        <v>991</v>
      </c>
      <c r="C1285" s="72" t="s">
        <v>1101</v>
      </c>
      <c r="D1285" s="72" t="s">
        <v>1099</v>
      </c>
      <c r="E1285" s="72">
        <v>363</v>
      </c>
      <c r="F1285" s="105">
        <v>17</v>
      </c>
      <c r="G1285" s="108">
        <f t="shared" si="20"/>
        <v>43374</v>
      </c>
    </row>
    <row r="1286" spans="1:7" x14ac:dyDescent="0.35">
      <c r="A1286" s="72" t="s">
        <v>990</v>
      </c>
      <c r="B1286" s="72" t="s">
        <v>991</v>
      </c>
      <c r="C1286" s="72" t="s">
        <v>1102</v>
      </c>
      <c r="D1286" s="72" t="s">
        <v>1088</v>
      </c>
      <c r="E1286" s="72">
        <v>2918</v>
      </c>
      <c r="F1286" s="105">
        <v>246</v>
      </c>
      <c r="G1286" s="108">
        <f t="shared" si="20"/>
        <v>44378</v>
      </c>
    </row>
    <row r="1287" spans="1:7" x14ac:dyDescent="0.35">
      <c r="A1287" s="72" t="s">
        <v>990</v>
      </c>
      <c r="B1287" s="72" t="s">
        <v>991</v>
      </c>
      <c r="C1287" s="72" t="s">
        <v>1102</v>
      </c>
      <c r="D1287" s="72" t="s">
        <v>1089</v>
      </c>
      <c r="E1287" s="72">
        <v>2921</v>
      </c>
      <c r="F1287" s="105">
        <v>235</v>
      </c>
      <c r="G1287" s="108">
        <f t="shared" si="20"/>
        <v>44287</v>
      </c>
    </row>
    <row r="1288" spans="1:7" x14ac:dyDescent="0.35">
      <c r="A1288" s="72" t="s">
        <v>990</v>
      </c>
      <c r="B1288" s="72" t="s">
        <v>991</v>
      </c>
      <c r="C1288" s="72" t="s">
        <v>1102</v>
      </c>
      <c r="D1288" s="72" t="s">
        <v>1090</v>
      </c>
      <c r="E1288" s="72">
        <v>2918</v>
      </c>
      <c r="F1288" s="105">
        <v>212</v>
      </c>
      <c r="G1288" s="108">
        <f t="shared" si="20"/>
        <v>44197</v>
      </c>
    </row>
    <row r="1289" spans="1:7" x14ac:dyDescent="0.35">
      <c r="A1289" s="72" t="s">
        <v>990</v>
      </c>
      <c r="B1289" s="72" t="s">
        <v>991</v>
      </c>
      <c r="C1289" s="72" t="s">
        <v>1102</v>
      </c>
      <c r="D1289" s="72" t="s">
        <v>1091</v>
      </c>
      <c r="E1289" s="72">
        <v>2927</v>
      </c>
      <c r="F1289" s="105">
        <v>205</v>
      </c>
      <c r="G1289" s="108">
        <f t="shared" si="20"/>
        <v>44105</v>
      </c>
    </row>
    <row r="1290" spans="1:7" x14ac:dyDescent="0.35">
      <c r="A1290" s="72" t="s">
        <v>990</v>
      </c>
      <c r="B1290" s="72" t="s">
        <v>991</v>
      </c>
      <c r="C1290" s="72" t="s">
        <v>1102</v>
      </c>
      <c r="D1290" s="72" t="s">
        <v>1092</v>
      </c>
      <c r="E1290" s="72">
        <v>2924</v>
      </c>
      <c r="F1290" s="105">
        <v>223</v>
      </c>
      <c r="G1290" s="108">
        <f t="shared" si="20"/>
        <v>44013</v>
      </c>
    </row>
    <row r="1291" spans="1:7" x14ac:dyDescent="0.35">
      <c r="A1291" s="72" t="s">
        <v>990</v>
      </c>
      <c r="B1291" s="72" t="s">
        <v>991</v>
      </c>
      <c r="C1291" s="72" t="s">
        <v>1102</v>
      </c>
      <c r="D1291" s="72" t="s">
        <v>1093</v>
      </c>
      <c r="E1291" s="72">
        <v>2920</v>
      </c>
      <c r="F1291" s="105">
        <v>192</v>
      </c>
      <c r="G1291" s="108">
        <f t="shared" si="20"/>
        <v>43922</v>
      </c>
    </row>
    <row r="1292" spans="1:7" x14ac:dyDescent="0.35">
      <c r="A1292" s="72" t="s">
        <v>990</v>
      </c>
      <c r="B1292" s="72" t="s">
        <v>991</v>
      </c>
      <c r="C1292" s="72" t="s">
        <v>1102</v>
      </c>
      <c r="D1292" s="72" t="s">
        <v>1094</v>
      </c>
      <c r="E1292" s="72">
        <v>2928</v>
      </c>
      <c r="F1292" s="105">
        <v>163</v>
      </c>
      <c r="G1292" s="108">
        <f t="shared" si="20"/>
        <v>43831</v>
      </c>
    </row>
    <row r="1293" spans="1:7" x14ac:dyDescent="0.35">
      <c r="A1293" s="72" t="s">
        <v>990</v>
      </c>
      <c r="B1293" s="72" t="s">
        <v>991</v>
      </c>
      <c r="C1293" s="72" t="s">
        <v>1102</v>
      </c>
      <c r="D1293" s="72" t="s">
        <v>1095</v>
      </c>
      <c r="E1293" s="72">
        <v>2926</v>
      </c>
      <c r="F1293" s="105">
        <v>302</v>
      </c>
      <c r="G1293" s="108">
        <f t="shared" si="20"/>
        <v>43739</v>
      </c>
    </row>
    <row r="1294" spans="1:7" x14ac:dyDescent="0.35">
      <c r="A1294" s="72" t="s">
        <v>990</v>
      </c>
      <c r="B1294" s="72" t="s">
        <v>991</v>
      </c>
      <c r="C1294" s="72" t="s">
        <v>1102</v>
      </c>
      <c r="D1294" s="72" t="s">
        <v>1096</v>
      </c>
      <c r="E1294" s="72">
        <v>2931</v>
      </c>
      <c r="F1294" s="105">
        <v>250</v>
      </c>
      <c r="G1294" s="108">
        <f t="shared" si="20"/>
        <v>43647</v>
      </c>
    </row>
    <row r="1295" spans="1:7" x14ac:dyDescent="0.35">
      <c r="A1295" s="72" t="s">
        <v>990</v>
      </c>
      <c r="B1295" s="72" t="s">
        <v>991</v>
      </c>
      <c r="C1295" s="72" t="s">
        <v>1102</v>
      </c>
      <c r="D1295" s="72" t="s">
        <v>1097</v>
      </c>
      <c r="E1295" s="72">
        <v>2933</v>
      </c>
      <c r="F1295" s="105">
        <v>241</v>
      </c>
      <c r="G1295" s="108">
        <f t="shared" si="20"/>
        <v>43556</v>
      </c>
    </row>
    <row r="1296" spans="1:7" x14ac:dyDescent="0.35">
      <c r="A1296" s="72" t="s">
        <v>990</v>
      </c>
      <c r="B1296" s="72" t="s">
        <v>991</v>
      </c>
      <c r="C1296" s="72" t="s">
        <v>1102</v>
      </c>
      <c r="D1296" s="72" t="s">
        <v>1098</v>
      </c>
      <c r="E1296" s="72">
        <v>2922</v>
      </c>
      <c r="F1296" s="105">
        <v>241</v>
      </c>
      <c r="G1296" s="108">
        <f t="shared" si="20"/>
        <v>43466</v>
      </c>
    </row>
    <row r="1297" spans="1:7" x14ac:dyDescent="0.35">
      <c r="A1297" s="72" t="s">
        <v>990</v>
      </c>
      <c r="B1297" s="72" t="s">
        <v>991</v>
      </c>
      <c r="C1297" s="72" t="s">
        <v>1102</v>
      </c>
      <c r="D1297" s="72" t="s">
        <v>1099</v>
      </c>
      <c r="E1297" s="72">
        <v>2997</v>
      </c>
      <c r="F1297" s="105">
        <v>226</v>
      </c>
      <c r="G1297" s="108">
        <f t="shared" si="20"/>
        <v>43374</v>
      </c>
    </row>
    <row r="1298" spans="1:7" x14ac:dyDescent="0.35">
      <c r="A1298" s="72" t="s">
        <v>255</v>
      </c>
      <c r="B1298" s="72" t="s">
        <v>256</v>
      </c>
      <c r="C1298" s="72" t="s">
        <v>1087</v>
      </c>
      <c r="D1298" s="72" t="s">
        <v>1088</v>
      </c>
      <c r="E1298" s="72">
        <v>389</v>
      </c>
      <c r="F1298" s="105">
        <v>15</v>
      </c>
      <c r="G1298" s="108">
        <f t="shared" si="20"/>
        <v>44378</v>
      </c>
    </row>
    <row r="1299" spans="1:7" x14ac:dyDescent="0.35">
      <c r="A1299" s="72" t="s">
        <v>255</v>
      </c>
      <c r="B1299" s="72" t="s">
        <v>256</v>
      </c>
      <c r="C1299" s="72" t="s">
        <v>1087</v>
      </c>
      <c r="D1299" s="72" t="s">
        <v>1089</v>
      </c>
      <c r="E1299" s="72">
        <v>388</v>
      </c>
      <c r="F1299" s="105">
        <v>15</v>
      </c>
      <c r="G1299" s="108">
        <f t="shared" si="20"/>
        <v>44287</v>
      </c>
    </row>
    <row r="1300" spans="1:7" x14ac:dyDescent="0.35">
      <c r="A1300" s="72" t="s">
        <v>255</v>
      </c>
      <c r="B1300" s="72" t="s">
        <v>256</v>
      </c>
      <c r="C1300" s="72" t="s">
        <v>1087</v>
      </c>
      <c r="D1300" s="72" t="s">
        <v>1090</v>
      </c>
      <c r="E1300" s="72">
        <v>387</v>
      </c>
      <c r="F1300" s="105">
        <v>15</v>
      </c>
      <c r="G1300" s="108">
        <f t="shared" si="20"/>
        <v>44197</v>
      </c>
    </row>
    <row r="1301" spans="1:7" x14ac:dyDescent="0.35">
      <c r="A1301" s="72" t="s">
        <v>255</v>
      </c>
      <c r="B1301" s="72" t="s">
        <v>256</v>
      </c>
      <c r="C1301" s="72" t="s">
        <v>1087</v>
      </c>
      <c r="D1301" s="72" t="s">
        <v>1091</v>
      </c>
      <c r="E1301" s="72">
        <v>384</v>
      </c>
      <c r="F1301" s="105">
        <v>15</v>
      </c>
      <c r="G1301" s="108">
        <f t="shared" si="20"/>
        <v>44105</v>
      </c>
    </row>
    <row r="1302" spans="1:7" x14ac:dyDescent="0.35">
      <c r="A1302" s="72" t="s">
        <v>255</v>
      </c>
      <c r="B1302" s="72" t="s">
        <v>256</v>
      </c>
      <c r="C1302" s="72" t="s">
        <v>1087</v>
      </c>
      <c r="D1302" s="72" t="s">
        <v>1092</v>
      </c>
      <c r="E1302" s="72">
        <v>385</v>
      </c>
      <c r="F1302" s="105">
        <v>15</v>
      </c>
      <c r="G1302" s="108">
        <f t="shared" si="20"/>
        <v>44013</v>
      </c>
    </row>
    <row r="1303" spans="1:7" x14ac:dyDescent="0.35">
      <c r="A1303" s="72" t="s">
        <v>255</v>
      </c>
      <c r="B1303" s="72" t="s">
        <v>256</v>
      </c>
      <c r="C1303" s="72" t="s">
        <v>1087</v>
      </c>
      <c r="D1303" s="72" t="s">
        <v>1093</v>
      </c>
      <c r="E1303" s="72">
        <v>382</v>
      </c>
      <c r="F1303" s="105">
        <v>15</v>
      </c>
      <c r="G1303" s="108">
        <f t="shared" si="20"/>
        <v>43922</v>
      </c>
    </row>
    <row r="1304" spans="1:7" x14ac:dyDescent="0.35">
      <c r="A1304" s="72" t="s">
        <v>255</v>
      </c>
      <c r="B1304" s="72" t="s">
        <v>256</v>
      </c>
      <c r="C1304" s="72" t="s">
        <v>1087</v>
      </c>
      <c r="D1304" s="72" t="s">
        <v>1094</v>
      </c>
      <c r="E1304" s="72">
        <v>384</v>
      </c>
      <c r="F1304" s="105">
        <v>16</v>
      </c>
      <c r="G1304" s="108">
        <f t="shared" si="20"/>
        <v>43831</v>
      </c>
    </row>
    <row r="1305" spans="1:7" x14ac:dyDescent="0.35">
      <c r="A1305" s="72" t="s">
        <v>255</v>
      </c>
      <c r="B1305" s="72" t="s">
        <v>256</v>
      </c>
      <c r="C1305" s="72" t="s">
        <v>1087</v>
      </c>
      <c r="D1305" s="72" t="s">
        <v>1095</v>
      </c>
      <c r="E1305" s="72">
        <v>380</v>
      </c>
      <c r="F1305" s="105">
        <v>16</v>
      </c>
      <c r="G1305" s="108">
        <f t="shared" si="20"/>
        <v>43739</v>
      </c>
    </row>
    <row r="1306" spans="1:7" x14ac:dyDescent="0.35">
      <c r="A1306" s="72" t="s">
        <v>255</v>
      </c>
      <c r="B1306" s="72" t="s">
        <v>256</v>
      </c>
      <c r="C1306" s="72" t="s">
        <v>1087</v>
      </c>
      <c r="D1306" s="72" t="s">
        <v>1096</v>
      </c>
      <c r="E1306" s="72">
        <v>383</v>
      </c>
      <c r="F1306" s="105">
        <v>16</v>
      </c>
      <c r="G1306" s="108">
        <f t="shared" si="20"/>
        <v>43647</v>
      </c>
    </row>
    <row r="1307" spans="1:7" x14ac:dyDescent="0.35">
      <c r="A1307" s="72" t="s">
        <v>255</v>
      </c>
      <c r="B1307" s="72" t="s">
        <v>256</v>
      </c>
      <c r="C1307" s="72" t="s">
        <v>1087</v>
      </c>
      <c r="D1307" s="72" t="s">
        <v>1097</v>
      </c>
      <c r="E1307" s="72">
        <v>383</v>
      </c>
      <c r="F1307" s="105">
        <v>15</v>
      </c>
      <c r="G1307" s="108">
        <f t="shared" si="20"/>
        <v>43556</v>
      </c>
    </row>
    <row r="1308" spans="1:7" x14ac:dyDescent="0.35">
      <c r="A1308" s="72" t="s">
        <v>255</v>
      </c>
      <c r="B1308" s="72" t="s">
        <v>256</v>
      </c>
      <c r="C1308" s="72" t="s">
        <v>1087</v>
      </c>
      <c r="D1308" s="72" t="s">
        <v>1098</v>
      </c>
      <c r="E1308" s="72">
        <v>380</v>
      </c>
      <c r="F1308" s="105">
        <v>15</v>
      </c>
      <c r="G1308" s="108">
        <f t="shared" si="20"/>
        <v>43466</v>
      </c>
    </row>
    <row r="1309" spans="1:7" x14ac:dyDescent="0.35">
      <c r="A1309" s="72" t="s">
        <v>255</v>
      </c>
      <c r="B1309" s="72" t="s">
        <v>256</v>
      </c>
      <c r="C1309" s="72" t="s">
        <v>1087</v>
      </c>
      <c r="D1309" s="72" t="s">
        <v>1099</v>
      </c>
      <c r="E1309" s="72">
        <v>403</v>
      </c>
      <c r="F1309" s="105">
        <v>19</v>
      </c>
      <c r="G1309" s="108">
        <f t="shared" si="20"/>
        <v>43374</v>
      </c>
    </row>
    <row r="1310" spans="1:7" x14ac:dyDescent="0.35">
      <c r="A1310" s="72" t="s">
        <v>255</v>
      </c>
      <c r="B1310" s="72" t="s">
        <v>256</v>
      </c>
      <c r="C1310" s="72" t="s">
        <v>1100</v>
      </c>
      <c r="D1310" s="72" t="s">
        <v>1088</v>
      </c>
      <c r="E1310" s="72">
        <v>917</v>
      </c>
      <c r="F1310" s="105">
        <v>100</v>
      </c>
      <c r="G1310" s="108">
        <f t="shared" si="20"/>
        <v>44378</v>
      </c>
    </row>
    <row r="1311" spans="1:7" x14ac:dyDescent="0.35">
      <c r="A1311" s="72" t="s">
        <v>255</v>
      </c>
      <c r="B1311" s="72" t="s">
        <v>256</v>
      </c>
      <c r="C1311" s="72" t="s">
        <v>1100</v>
      </c>
      <c r="D1311" s="72" t="s">
        <v>1089</v>
      </c>
      <c r="E1311" s="72">
        <v>915</v>
      </c>
      <c r="F1311" s="105">
        <v>101</v>
      </c>
      <c r="G1311" s="108">
        <f t="shared" si="20"/>
        <v>44287</v>
      </c>
    </row>
    <row r="1312" spans="1:7" x14ac:dyDescent="0.35">
      <c r="A1312" s="72" t="s">
        <v>255</v>
      </c>
      <c r="B1312" s="72" t="s">
        <v>256</v>
      </c>
      <c r="C1312" s="72" t="s">
        <v>1100</v>
      </c>
      <c r="D1312" s="72" t="s">
        <v>1090</v>
      </c>
      <c r="E1312" s="72">
        <v>916</v>
      </c>
      <c r="F1312" s="105">
        <v>100</v>
      </c>
      <c r="G1312" s="108">
        <f t="shared" si="20"/>
        <v>44197</v>
      </c>
    </row>
    <row r="1313" spans="1:7" x14ac:dyDescent="0.35">
      <c r="A1313" s="72" t="s">
        <v>255</v>
      </c>
      <c r="B1313" s="72" t="s">
        <v>256</v>
      </c>
      <c r="C1313" s="72" t="s">
        <v>1100</v>
      </c>
      <c r="D1313" s="72" t="s">
        <v>1091</v>
      </c>
      <c r="E1313" s="72">
        <v>920</v>
      </c>
      <c r="F1313" s="105">
        <v>99</v>
      </c>
      <c r="G1313" s="108">
        <f t="shared" si="20"/>
        <v>44105</v>
      </c>
    </row>
    <row r="1314" spans="1:7" x14ac:dyDescent="0.35">
      <c r="A1314" s="72" t="s">
        <v>255</v>
      </c>
      <c r="B1314" s="72" t="s">
        <v>256</v>
      </c>
      <c r="C1314" s="72" t="s">
        <v>1100</v>
      </c>
      <c r="D1314" s="72" t="s">
        <v>1092</v>
      </c>
      <c r="E1314" s="72">
        <v>923</v>
      </c>
      <c r="F1314" s="105">
        <v>100</v>
      </c>
      <c r="G1314" s="108">
        <f t="shared" si="20"/>
        <v>44013</v>
      </c>
    </row>
    <row r="1315" spans="1:7" x14ac:dyDescent="0.35">
      <c r="A1315" s="72" t="s">
        <v>255</v>
      </c>
      <c r="B1315" s="72" t="s">
        <v>256</v>
      </c>
      <c r="C1315" s="72" t="s">
        <v>1100</v>
      </c>
      <c r="D1315" s="72" t="s">
        <v>1093</v>
      </c>
      <c r="E1315" s="72">
        <v>928</v>
      </c>
      <c r="F1315" s="105">
        <v>102</v>
      </c>
      <c r="G1315" s="108">
        <f t="shared" si="20"/>
        <v>43922</v>
      </c>
    </row>
    <row r="1316" spans="1:7" x14ac:dyDescent="0.35">
      <c r="A1316" s="72" t="s">
        <v>255</v>
      </c>
      <c r="B1316" s="72" t="s">
        <v>256</v>
      </c>
      <c r="C1316" s="72" t="s">
        <v>1100</v>
      </c>
      <c r="D1316" s="72" t="s">
        <v>1094</v>
      </c>
      <c r="E1316" s="72">
        <v>934</v>
      </c>
      <c r="F1316" s="105">
        <v>103</v>
      </c>
      <c r="G1316" s="108">
        <f t="shared" si="20"/>
        <v>43831</v>
      </c>
    </row>
    <row r="1317" spans="1:7" x14ac:dyDescent="0.35">
      <c r="A1317" s="72" t="s">
        <v>255</v>
      </c>
      <c r="B1317" s="72" t="s">
        <v>256</v>
      </c>
      <c r="C1317" s="72" t="s">
        <v>1100</v>
      </c>
      <c r="D1317" s="72" t="s">
        <v>1095</v>
      </c>
      <c r="E1317" s="72">
        <v>934</v>
      </c>
      <c r="F1317" s="105">
        <v>105</v>
      </c>
      <c r="G1317" s="108">
        <f t="shared" si="20"/>
        <v>43739</v>
      </c>
    </row>
    <row r="1318" spans="1:7" x14ac:dyDescent="0.35">
      <c r="A1318" s="72" t="s">
        <v>255</v>
      </c>
      <c r="B1318" s="72" t="s">
        <v>256</v>
      </c>
      <c r="C1318" s="72" t="s">
        <v>1100</v>
      </c>
      <c r="D1318" s="72" t="s">
        <v>1096</v>
      </c>
      <c r="E1318" s="72">
        <v>928</v>
      </c>
      <c r="F1318" s="105">
        <v>107</v>
      </c>
      <c r="G1318" s="108">
        <f t="shared" si="20"/>
        <v>43647</v>
      </c>
    </row>
    <row r="1319" spans="1:7" x14ac:dyDescent="0.35">
      <c r="A1319" s="72" t="s">
        <v>255</v>
      </c>
      <c r="B1319" s="72" t="s">
        <v>256</v>
      </c>
      <c r="C1319" s="72" t="s">
        <v>1100</v>
      </c>
      <c r="D1319" s="72" t="s">
        <v>1097</v>
      </c>
      <c r="E1319" s="72">
        <v>932</v>
      </c>
      <c r="F1319" s="105">
        <v>98</v>
      </c>
      <c r="G1319" s="108">
        <f t="shared" si="20"/>
        <v>43556</v>
      </c>
    </row>
    <row r="1320" spans="1:7" x14ac:dyDescent="0.35">
      <c r="A1320" s="72" t="s">
        <v>255</v>
      </c>
      <c r="B1320" s="72" t="s">
        <v>256</v>
      </c>
      <c r="C1320" s="72" t="s">
        <v>1100</v>
      </c>
      <c r="D1320" s="72" t="s">
        <v>1098</v>
      </c>
      <c r="E1320" s="72">
        <v>878</v>
      </c>
      <c r="F1320" s="105">
        <v>102</v>
      </c>
      <c r="G1320" s="108">
        <f t="shared" si="20"/>
        <v>43466</v>
      </c>
    </row>
    <row r="1321" spans="1:7" x14ac:dyDescent="0.35">
      <c r="A1321" s="72" t="s">
        <v>255</v>
      </c>
      <c r="B1321" s="72" t="s">
        <v>256</v>
      </c>
      <c r="C1321" s="72" t="s">
        <v>1100</v>
      </c>
      <c r="D1321" s="72" t="s">
        <v>1099</v>
      </c>
      <c r="E1321" s="72">
        <v>943</v>
      </c>
      <c r="F1321" s="105">
        <v>100</v>
      </c>
      <c r="G1321" s="108">
        <f t="shared" si="20"/>
        <v>43374</v>
      </c>
    </row>
    <row r="1322" spans="1:7" x14ac:dyDescent="0.35">
      <c r="A1322" s="72" t="s">
        <v>255</v>
      </c>
      <c r="B1322" s="72" t="s">
        <v>256</v>
      </c>
      <c r="C1322" s="72" t="s">
        <v>1101</v>
      </c>
      <c r="D1322" s="72" t="s">
        <v>1088</v>
      </c>
      <c r="E1322" s="72">
        <v>95</v>
      </c>
      <c r="F1322" s="105">
        <v>5</v>
      </c>
      <c r="G1322" s="108">
        <f t="shared" si="20"/>
        <v>44378</v>
      </c>
    </row>
    <row r="1323" spans="1:7" x14ac:dyDescent="0.35">
      <c r="A1323" s="72" t="s">
        <v>255</v>
      </c>
      <c r="B1323" s="72" t="s">
        <v>256</v>
      </c>
      <c r="C1323" s="72" t="s">
        <v>1101</v>
      </c>
      <c r="D1323" s="72" t="s">
        <v>1089</v>
      </c>
      <c r="E1323" s="72">
        <v>93</v>
      </c>
      <c r="F1323" s="105">
        <v>5</v>
      </c>
      <c r="G1323" s="108">
        <f t="shared" si="20"/>
        <v>44287</v>
      </c>
    </row>
    <row r="1324" spans="1:7" x14ac:dyDescent="0.35">
      <c r="A1324" s="72" t="s">
        <v>255</v>
      </c>
      <c r="B1324" s="72" t="s">
        <v>256</v>
      </c>
      <c r="C1324" s="72" t="s">
        <v>1101</v>
      </c>
      <c r="D1324" s="72" t="s">
        <v>1090</v>
      </c>
      <c r="E1324" s="72">
        <v>92</v>
      </c>
      <c r="F1324" s="105">
        <v>5</v>
      </c>
      <c r="G1324" s="108">
        <f t="shared" si="20"/>
        <v>44197</v>
      </c>
    </row>
    <row r="1325" spans="1:7" x14ac:dyDescent="0.35">
      <c r="A1325" s="72" t="s">
        <v>255</v>
      </c>
      <c r="B1325" s="72" t="s">
        <v>256</v>
      </c>
      <c r="C1325" s="72" t="s">
        <v>1101</v>
      </c>
      <c r="D1325" s="72" t="s">
        <v>1091</v>
      </c>
      <c r="E1325" s="72">
        <v>91</v>
      </c>
      <c r="F1325" s="105">
        <v>5</v>
      </c>
      <c r="G1325" s="108">
        <f t="shared" si="20"/>
        <v>44105</v>
      </c>
    </row>
    <row r="1326" spans="1:7" x14ac:dyDescent="0.35">
      <c r="A1326" s="72" t="s">
        <v>255</v>
      </c>
      <c r="B1326" s="72" t="s">
        <v>256</v>
      </c>
      <c r="C1326" s="72" t="s">
        <v>1101</v>
      </c>
      <c r="D1326" s="72" t="s">
        <v>1092</v>
      </c>
      <c r="E1326" s="72">
        <v>94</v>
      </c>
      <c r="F1326" s="105">
        <v>6</v>
      </c>
      <c r="G1326" s="108">
        <f t="shared" si="20"/>
        <v>44013</v>
      </c>
    </row>
    <row r="1327" spans="1:7" x14ac:dyDescent="0.35">
      <c r="A1327" s="72" t="s">
        <v>255</v>
      </c>
      <c r="B1327" s="72" t="s">
        <v>256</v>
      </c>
      <c r="C1327" s="72" t="s">
        <v>1101</v>
      </c>
      <c r="D1327" s="72" t="s">
        <v>1093</v>
      </c>
      <c r="E1327" s="72">
        <v>92</v>
      </c>
      <c r="F1327" s="105">
        <v>6</v>
      </c>
      <c r="G1327" s="108">
        <f t="shared" si="20"/>
        <v>43922</v>
      </c>
    </row>
    <row r="1328" spans="1:7" x14ac:dyDescent="0.35">
      <c r="A1328" s="72" t="s">
        <v>255</v>
      </c>
      <c r="B1328" s="72" t="s">
        <v>256</v>
      </c>
      <c r="C1328" s="72" t="s">
        <v>1101</v>
      </c>
      <c r="D1328" s="72" t="s">
        <v>1094</v>
      </c>
      <c r="E1328" s="72">
        <v>92</v>
      </c>
      <c r="F1328" s="105">
        <v>6</v>
      </c>
      <c r="G1328" s="108">
        <f t="shared" si="20"/>
        <v>43831</v>
      </c>
    </row>
    <row r="1329" spans="1:7" x14ac:dyDescent="0.35">
      <c r="A1329" s="72" t="s">
        <v>255</v>
      </c>
      <c r="B1329" s="72" t="s">
        <v>256</v>
      </c>
      <c r="C1329" s="72" t="s">
        <v>1101</v>
      </c>
      <c r="D1329" s="72" t="s">
        <v>1095</v>
      </c>
      <c r="E1329" s="72">
        <v>86</v>
      </c>
      <c r="F1329" s="105">
        <v>7</v>
      </c>
      <c r="G1329" s="108">
        <f t="shared" si="20"/>
        <v>43739</v>
      </c>
    </row>
    <row r="1330" spans="1:7" x14ac:dyDescent="0.35">
      <c r="A1330" s="72" t="s">
        <v>255</v>
      </c>
      <c r="B1330" s="72" t="s">
        <v>256</v>
      </c>
      <c r="C1330" s="72" t="s">
        <v>1101</v>
      </c>
      <c r="D1330" s="72" t="s">
        <v>1096</v>
      </c>
      <c r="E1330" s="72">
        <v>88</v>
      </c>
      <c r="F1330" s="105">
        <v>7</v>
      </c>
      <c r="G1330" s="108">
        <f t="shared" si="20"/>
        <v>43647</v>
      </c>
    </row>
    <row r="1331" spans="1:7" x14ac:dyDescent="0.35">
      <c r="A1331" s="72" t="s">
        <v>255</v>
      </c>
      <c r="B1331" s="72" t="s">
        <v>256</v>
      </c>
      <c r="C1331" s="72" t="s">
        <v>1101</v>
      </c>
      <c r="D1331" s="72" t="s">
        <v>1097</v>
      </c>
      <c r="E1331" s="72">
        <v>80</v>
      </c>
      <c r="F1331" s="105">
        <v>7</v>
      </c>
      <c r="G1331" s="108">
        <f t="shared" si="20"/>
        <v>43556</v>
      </c>
    </row>
    <row r="1332" spans="1:7" x14ac:dyDescent="0.35">
      <c r="A1332" s="72" t="s">
        <v>255</v>
      </c>
      <c r="B1332" s="72" t="s">
        <v>256</v>
      </c>
      <c r="C1332" s="72" t="s">
        <v>1101</v>
      </c>
      <c r="D1332" s="72" t="s">
        <v>1098</v>
      </c>
      <c r="E1332" s="72">
        <v>79</v>
      </c>
      <c r="F1332" s="105">
        <v>7</v>
      </c>
      <c r="G1332" s="108">
        <f t="shared" si="20"/>
        <v>43466</v>
      </c>
    </row>
    <row r="1333" spans="1:7" x14ac:dyDescent="0.35">
      <c r="A1333" s="72" t="s">
        <v>255</v>
      </c>
      <c r="B1333" s="72" t="s">
        <v>256</v>
      </c>
      <c r="C1333" s="72" t="s">
        <v>1101</v>
      </c>
      <c r="D1333" s="72" t="s">
        <v>1099</v>
      </c>
      <c r="E1333" s="72">
        <v>88</v>
      </c>
      <c r="F1333" s="105">
        <v>5</v>
      </c>
      <c r="G1333" s="108">
        <f t="shared" si="20"/>
        <v>43374</v>
      </c>
    </row>
    <row r="1334" spans="1:7" x14ac:dyDescent="0.35">
      <c r="A1334" s="72" t="s">
        <v>255</v>
      </c>
      <c r="B1334" s="72" t="s">
        <v>256</v>
      </c>
      <c r="C1334" s="72" t="s">
        <v>1102</v>
      </c>
      <c r="D1334" s="72" t="s">
        <v>1088</v>
      </c>
      <c r="E1334" s="72">
        <v>705</v>
      </c>
      <c r="F1334" s="105">
        <v>29</v>
      </c>
      <c r="G1334" s="108">
        <f t="shared" si="20"/>
        <v>44378</v>
      </c>
    </row>
    <row r="1335" spans="1:7" x14ac:dyDescent="0.35">
      <c r="A1335" s="72" t="s">
        <v>255</v>
      </c>
      <c r="B1335" s="72" t="s">
        <v>256</v>
      </c>
      <c r="C1335" s="72" t="s">
        <v>1102</v>
      </c>
      <c r="D1335" s="72" t="s">
        <v>1089</v>
      </c>
      <c r="E1335" s="72">
        <v>705</v>
      </c>
      <c r="F1335" s="105">
        <v>29</v>
      </c>
      <c r="G1335" s="108">
        <f t="shared" si="20"/>
        <v>44287</v>
      </c>
    </row>
    <row r="1336" spans="1:7" x14ac:dyDescent="0.35">
      <c r="A1336" s="72" t="s">
        <v>255</v>
      </c>
      <c r="B1336" s="72" t="s">
        <v>256</v>
      </c>
      <c r="C1336" s="72" t="s">
        <v>1102</v>
      </c>
      <c r="D1336" s="72" t="s">
        <v>1090</v>
      </c>
      <c r="E1336" s="72">
        <v>705</v>
      </c>
      <c r="F1336" s="105">
        <v>29</v>
      </c>
      <c r="G1336" s="108">
        <f t="shared" si="20"/>
        <v>44197</v>
      </c>
    </row>
    <row r="1337" spans="1:7" x14ac:dyDescent="0.35">
      <c r="A1337" s="72" t="s">
        <v>255</v>
      </c>
      <c r="B1337" s="72" t="s">
        <v>256</v>
      </c>
      <c r="C1337" s="72" t="s">
        <v>1102</v>
      </c>
      <c r="D1337" s="72" t="s">
        <v>1091</v>
      </c>
      <c r="E1337" s="72">
        <v>702</v>
      </c>
      <c r="F1337" s="105">
        <v>29</v>
      </c>
      <c r="G1337" s="108">
        <f t="shared" si="20"/>
        <v>44105</v>
      </c>
    </row>
    <row r="1338" spans="1:7" x14ac:dyDescent="0.35">
      <c r="A1338" s="72" t="s">
        <v>255</v>
      </c>
      <c r="B1338" s="72" t="s">
        <v>256</v>
      </c>
      <c r="C1338" s="72" t="s">
        <v>1102</v>
      </c>
      <c r="D1338" s="72" t="s">
        <v>1092</v>
      </c>
      <c r="E1338" s="72">
        <v>708</v>
      </c>
      <c r="F1338" s="105">
        <v>31</v>
      </c>
      <c r="G1338" s="108">
        <f t="shared" si="20"/>
        <v>44013</v>
      </c>
    </row>
    <row r="1339" spans="1:7" x14ac:dyDescent="0.35">
      <c r="A1339" s="72" t="s">
        <v>255</v>
      </c>
      <c r="B1339" s="72" t="s">
        <v>256</v>
      </c>
      <c r="C1339" s="72" t="s">
        <v>1102</v>
      </c>
      <c r="D1339" s="72" t="s">
        <v>1093</v>
      </c>
      <c r="E1339" s="72">
        <v>704</v>
      </c>
      <c r="F1339" s="105">
        <v>31</v>
      </c>
      <c r="G1339" s="108">
        <f t="shared" si="20"/>
        <v>43922</v>
      </c>
    </row>
    <row r="1340" spans="1:7" x14ac:dyDescent="0.35">
      <c r="A1340" s="72" t="s">
        <v>255</v>
      </c>
      <c r="B1340" s="72" t="s">
        <v>256</v>
      </c>
      <c r="C1340" s="72" t="s">
        <v>1102</v>
      </c>
      <c r="D1340" s="72" t="s">
        <v>1094</v>
      </c>
      <c r="E1340" s="72">
        <v>707</v>
      </c>
      <c r="F1340" s="105">
        <v>33</v>
      </c>
      <c r="G1340" s="108">
        <f t="shared" si="20"/>
        <v>43831</v>
      </c>
    </row>
    <row r="1341" spans="1:7" x14ac:dyDescent="0.35">
      <c r="A1341" s="72" t="s">
        <v>255</v>
      </c>
      <c r="B1341" s="72" t="s">
        <v>256</v>
      </c>
      <c r="C1341" s="72" t="s">
        <v>1102</v>
      </c>
      <c r="D1341" s="72" t="s">
        <v>1095</v>
      </c>
      <c r="E1341" s="72">
        <v>699</v>
      </c>
      <c r="F1341" s="105">
        <v>33</v>
      </c>
      <c r="G1341" s="108">
        <f t="shared" si="20"/>
        <v>43739</v>
      </c>
    </row>
    <row r="1342" spans="1:7" x14ac:dyDescent="0.35">
      <c r="A1342" s="72" t="s">
        <v>255</v>
      </c>
      <c r="B1342" s="72" t="s">
        <v>256</v>
      </c>
      <c r="C1342" s="72" t="s">
        <v>1102</v>
      </c>
      <c r="D1342" s="72" t="s">
        <v>1096</v>
      </c>
      <c r="E1342" s="72">
        <v>699</v>
      </c>
      <c r="F1342" s="105">
        <v>34</v>
      </c>
      <c r="G1342" s="108">
        <f t="shared" si="20"/>
        <v>43647</v>
      </c>
    </row>
    <row r="1343" spans="1:7" x14ac:dyDescent="0.35">
      <c r="A1343" s="72" t="s">
        <v>255</v>
      </c>
      <c r="B1343" s="72" t="s">
        <v>256</v>
      </c>
      <c r="C1343" s="72" t="s">
        <v>1102</v>
      </c>
      <c r="D1343" s="72" t="s">
        <v>1097</v>
      </c>
      <c r="E1343" s="72">
        <v>698</v>
      </c>
      <c r="F1343" s="105">
        <v>33</v>
      </c>
      <c r="G1343" s="108">
        <f t="shared" si="20"/>
        <v>43556</v>
      </c>
    </row>
    <row r="1344" spans="1:7" x14ac:dyDescent="0.35">
      <c r="A1344" s="72" t="s">
        <v>255</v>
      </c>
      <c r="B1344" s="72" t="s">
        <v>256</v>
      </c>
      <c r="C1344" s="72" t="s">
        <v>1102</v>
      </c>
      <c r="D1344" s="72" t="s">
        <v>1098</v>
      </c>
      <c r="E1344" s="72">
        <v>696</v>
      </c>
      <c r="F1344" s="105">
        <v>34</v>
      </c>
      <c r="G1344" s="108">
        <f t="shared" si="20"/>
        <v>43466</v>
      </c>
    </row>
    <row r="1345" spans="1:7" x14ac:dyDescent="0.35">
      <c r="A1345" s="72" t="s">
        <v>255</v>
      </c>
      <c r="B1345" s="72" t="s">
        <v>256</v>
      </c>
      <c r="C1345" s="72" t="s">
        <v>1102</v>
      </c>
      <c r="D1345" s="72" t="s">
        <v>1099</v>
      </c>
      <c r="E1345" s="72">
        <v>743</v>
      </c>
      <c r="F1345" s="105">
        <v>32</v>
      </c>
      <c r="G1345" s="108">
        <f t="shared" si="20"/>
        <v>43374</v>
      </c>
    </row>
    <row r="1346" spans="1:7" x14ac:dyDescent="0.35">
      <c r="A1346" s="72" t="s">
        <v>257</v>
      </c>
      <c r="B1346" s="72" t="s">
        <v>258</v>
      </c>
      <c r="C1346" s="72" t="s">
        <v>1087</v>
      </c>
      <c r="D1346" s="72" t="s">
        <v>1088</v>
      </c>
      <c r="E1346" s="72">
        <v>5117</v>
      </c>
      <c r="F1346" s="105">
        <v>532</v>
      </c>
      <c r="G1346" s="108">
        <f t="shared" si="20"/>
        <v>44378</v>
      </c>
    </row>
    <row r="1347" spans="1:7" x14ac:dyDescent="0.35">
      <c r="A1347" s="72" t="s">
        <v>257</v>
      </c>
      <c r="B1347" s="72" t="s">
        <v>258</v>
      </c>
      <c r="C1347" s="72" t="s">
        <v>1087</v>
      </c>
      <c r="D1347" s="72" t="s">
        <v>1089</v>
      </c>
      <c r="E1347" s="72">
        <v>5123</v>
      </c>
      <c r="F1347" s="105">
        <v>532</v>
      </c>
      <c r="G1347" s="108">
        <f t="shared" si="20"/>
        <v>44287</v>
      </c>
    </row>
    <row r="1348" spans="1:7" x14ac:dyDescent="0.35">
      <c r="A1348" s="72" t="s">
        <v>257</v>
      </c>
      <c r="B1348" s="72" t="s">
        <v>258</v>
      </c>
      <c r="C1348" s="72" t="s">
        <v>1087</v>
      </c>
      <c r="D1348" s="72" t="s">
        <v>1090</v>
      </c>
      <c r="E1348" s="72">
        <v>5127</v>
      </c>
      <c r="F1348" s="105">
        <v>528</v>
      </c>
      <c r="G1348" s="108">
        <f t="shared" ref="G1348:G1411" si="21">DATE(LEFT(D1348,4),RIGHT(LEFT(D1348,7),2),1)</f>
        <v>44197</v>
      </c>
    </row>
    <row r="1349" spans="1:7" x14ac:dyDescent="0.35">
      <c r="A1349" s="72" t="s">
        <v>257</v>
      </c>
      <c r="B1349" s="72" t="s">
        <v>258</v>
      </c>
      <c r="C1349" s="72" t="s">
        <v>1087</v>
      </c>
      <c r="D1349" s="72" t="s">
        <v>1091</v>
      </c>
      <c r="E1349" s="72">
        <v>5140</v>
      </c>
      <c r="F1349" s="105">
        <v>492</v>
      </c>
      <c r="G1349" s="108">
        <f t="shared" si="21"/>
        <v>44105</v>
      </c>
    </row>
    <row r="1350" spans="1:7" x14ac:dyDescent="0.35">
      <c r="A1350" s="72" t="s">
        <v>257</v>
      </c>
      <c r="B1350" s="72" t="s">
        <v>258</v>
      </c>
      <c r="C1350" s="72" t="s">
        <v>1087</v>
      </c>
      <c r="D1350" s="72" t="s">
        <v>1092</v>
      </c>
      <c r="E1350" s="72">
        <v>5127</v>
      </c>
      <c r="F1350" s="105">
        <v>412</v>
      </c>
      <c r="G1350" s="108">
        <f t="shared" si="21"/>
        <v>44013</v>
      </c>
    </row>
    <row r="1351" spans="1:7" x14ac:dyDescent="0.35">
      <c r="A1351" s="72" t="s">
        <v>257</v>
      </c>
      <c r="B1351" s="72" t="s">
        <v>258</v>
      </c>
      <c r="C1351" s="72" t="s">
        <v>1087</v>
      </c>
      <c r="D1351" s="72" t="s">
        <v>1093</v>
      </c>
      <c r="E1351" s="72">
        <v>5097</v>
      </c>
      <c r="F1351" s="105">
        <v>414</v>
      </c>
      <c r="G1351" s="108">
        <f t="shared" si="21"/>
        <v>43922</v>
      </c>
    </row>
    <row r="1352" spans="1:7" x14ac:dyDescent="0.35">
      <c r="A1352" s="72" t="s">
        <v>257</v>
      </c>
      <c r="B1352" s="72" t="s">
        <v>258</v>
      </c>
      <c r="C1352" s="72" t="s">
        <v>1087</v>
      </c>
      <c r="D1352" s="72" t="s">
        <v>1094</v>
      </c>
      <c r="E1352" s="72">
        <v>5075</v>
      </c>
      <c r="F1352" s="105">
        <v>416</v>
      </c>
      <c r="G1352" s="108">
        <f t="shared" si="21"/>
        <v>43831</v>
      </c>
    </row>
    <row r="1353" spans="1:7" x14ac:dyDescent="0.35">
      <c r="A1353" s="72" t="s">
        <v>257</v>
      </c>
      <c r="B1353" s="72" t="s">
        <v>258</v>
      </c>
      <c r="C1353" s="72" t="s">
        <v>1087</v>
      </c>
      <c r="D1353" s="72" t="s">
        <v>1095</v>
      </c>
      <c r="E1353" s="72">
        <v>5062</v>
      </c>
      <c r="F1353" s="105">
        <v>424</v>
      </c>
      <c r="G1353" s="108">
        <f t="shared" si="21"/>
        <v>43739</v>
      </c>
    </row>
    <row r="1354" spans="1:7" x14ac:dyDescent="0.35">
      <c r="A1354" s="72" t="s">
        <v>257</v>
      </c>
      <c r="B1354" s="72" t="s">
        <v>258</v>
      </c>
      <c r="C1354" s="72" t="s">
        <v>1087</v>
      </c>
      <c r="D1354" s="72" t="s">
        <v>1096</v>
      </c>
      <c r="E1354" s="72">
        <v>5027</v>
      </c>
      <c r="F1354" s="105">
        <v>425</v>
      </c>
      <c r="G1354" s="108">
        <f t="shared" si="21"/>
        <v>43647</v>
      </c>
    </row>
    <row r="1355" spans="1:7" x14ac:dyDescent="0.35">
      <c r="A1355" s="72" t="s">
        <v>257</v>
      </c>
      <c r="B1355" s="72" t="s">
        <v>258</v>
      </c>
      <c r="C1355" s="72" t="s">
        <v>1087</v>
      </c>
      <c r="D1355" s="72" t="s">
        <v>1097</v>
      </c>
      <c r="E1355" s="72">
        <v>5021</v>
      </c>
      <c r="F1355" s="105">
        <v>414</v>
      </c>
      <c r="G1355" s="108">
        <f t="shared" si="21"/>
        <v>43556</v>
      </c>
    </row>
    <row r="1356" spans="1:7" x14ac:dyDescent="0.35">
      <c r="A1356" s="72" t="s">
        <v>257</v>
      </c>
      <c r="B1356" s="72" t="s">
        <v>258</v>
      </c>
      <c r="C1356" s="72" t="s">
        <v>1087</v>
      </c>
      <c r="D1356" s="72" t="s">
        <v>1098</v>
      </c>
      <c r="E1356" s="72">
        <v>4986</v>
      </c>
      <c r="F1356" s="105">
        <v>370</v>
      </c>
      <c r="G1356" s="108">
        <f t="shared" si="21"/>
        <v>43466</v>
      </c>
    </row>
    <row r="1357" spans="1:7" x14ac:dyDescent="0.35">
      <c r="A1357" s="72" t="s">
        <v>257</v>
      </c>
      <c r="B1357" s="72" t="s">
        <v>258</v>
      </c>
      <c r="C1357" s="72" t="s">
        <v>1087</v>
      </c>
      <c r="D1357" s="72" t="s">
        <v>1099</v>
      </c>
      <c r="E1357" s="72">
        <v>5233</v>
      </c>
      <c r="F1357" s="105">
        <v>445</v>
      </c>
      <c r="G1357" s="108">
        <f t="shared" si="21"/>
        <v>43374</v>
      </c>
    </row>
    <row r="1358" spans="1:7" x14ac:dyDescent="0.35">
      <c r="A1358" s="72" t="s">
        <v>257</v>
      </c>
      <c r="B1358" s="72" t="s">
        <v>258</v>
      </c>
      <c r="C1358" s="72" t="s">
        <v>1100</v>
      </c>
      <c r="D1358" s="72" t="s">
        <v>1088</v>
      </c>
      <c r="E1358" s="72">
        <v>3788</v>
      </c>
      <c r="F1358" s="105">
        <v>939</v>
      </c>
      <c r="G1358" s="108">
        <f t="shared" si="21"/>
        <v>44378</v>
      </c>
    </row>
    <row r="1359" spans="1:7" x14ac:dyDescent="0.35">
      <c r="A1359" s="72" t="s">
        <v>257</v>
      </c>
      <c r="B1359" s="72" t="s">
        <v>258</v>
      </c>
      <c r="C1359" s="72" t="s">
        <v>1100</v>
      </c>
      <c r="D1359" s="72" t="s">
        <v>1089</v>
      </c>
      <c r="E1359" s="72">
        <v>3806</v>
      </c>
      <c r="F1359" s="105">
        <v>948</v>
      </c>
      <c r="G1359" s="108">
        <f t="shared" si="21"/>
        <v>44287</v>
      </c>
    </row>
    <row r="1360" spans="1:7" x14ac:dyDescent="0.35">
      <c r="A1360" s="72" t="s">
        <v>257</v>
      </c>
      <c r="B1360" s="72" t="s">
        <v>258</v>
      </c>
      <c r="C1360" s="72" t="s">
        <v>1100</v>
      </c>
      <c r="D1360" s="72" t="s">
        <v>1090</v>
      </c>
      <c r="E1360" s="72">
        <v>3780</v>
      </c>
      <c r="F1360" s="105">
        <v>948</v>
      </c>
      <c r="G1360" s="108">
        <f t="shared" si="21"/>
        <v>44197</v>
      </c>
    </row>
    <row r="1361" spans="1:7" x14ac:dyDescent="0.35">
      <c r="A1361" s="72" t="s">
        <v>257</v>
      </c>
      <c r="B1361" s="72" t="s">
        <v>258</v>
      </c>
      <c r="C1361" s="72" t="s">
        <v>1100</v>
      </c>
      <c r="D1361" s="72" t="s">
        <v>1091</v>
      </c>
      <c r="E1361" s="72">
        <v>3805</v>
      </c>
      <c r="F1361" s="105">
        <v>930</v>
      </c>
      <c r="G1361" s="108">
        <f t="shared" si="21"/>
        <v>44105</v>
      </c>
    </row>
    <row r="1362" spans="1:7" x14ac:dyDescent="0.35">
      <c r="A1362" s="72" t="s">
        <v>257</v>
      </c>
      <c r="B1362" s="72" t="s">
        <v>258</v>
      </c>
      <c r="C1362" s="72" t="s">
        <v>1100</v>
      </c>
      <c r="D1362" s="72" t="s">
        <v>1092</v>
      </c>
      <c r="E1362" s="72">
        <v>3778</v>
      </c>
      <c r="F1362" s="105">
        <v>786</v>
      </c>
      <c r="G1362" s="108">
        <f t="shared" si="21"/>
        <v>44013</v>
      </c>
    </row>
    <row r="1363" spans="1:7" x14ac:dyDescent="0.35">
      <c r="A1363" s="72" t="s">
        <v>257</v>
      </c>
      <c r="B1363" s="72" t="s">
        <v>258</v>
      </c>
      <c r="C1363" s="72" t="s">
        <v>1100</v>
      </c>
      <c r="D1363" s="72" t="s">
        <v>1093</v>
      </c>
      <c r="E1363" s="72">
        <v>3743</v>
      </c>
      <c r="F1363" s="105">
        <v>789</v>
      </c>
      <c r="G1363" s="108">
        <f t="shared" si="21"/>
        <v>43922</v>
      </c>
    </row>
    <row r="1364" spans="1:7" x14ac:dyDescent="0.35">
      <c r="A1364" s="72" t="s">
        <v>257</v>
      </c>
      <c r="B1364" s="72" t="s">
        <v>258</v>
      </c>
      <c r="C1364" s="72" t="s">
        <v>1100</v>
      </c>
      <c r="D1364" s="72" t="s">
        <v>1094</v>
      </c>
      <c r="E1364" s="72">
        <v>3715</v>
      </c>
      <c r="F1364" s="105">
        <v>794</v>
      </c>
      <c r="G1364" s="108">
        <f t="shared" si="21"/>
        <v>43831</v>
      </c>
    </row>
    <row r="1365" spans="1:7" x14ac:dyDescent="0.35">
      <c r="A1365" s="72" t="s">
        <v>257</v>
      </c>
      <c r="B1365" s="72" t="s">
        <v>258</v>
      </c>
      <c r="C1365" s="72" t="s">
        <v>1100</v>
      </c>
      <c r="D1365" s="72" t="s">
        <v>1095</v>
      </c>
      <c r="E1365" s="72">
        <v>3705</v>
      </c>
      <c r="F1365" s="105">
        <v>800</v>
      </c>
      <c r="G1365" s="108">
        <f t="shared" si="21"/>
        <v>43739</v>
      </c>
    </row>
    <row r="1366" spans="1:7" x14ac:dyDescent="0.35">
      <c r="A1366" s="72" t="s">
        <v>257</v>
      </c>
      <c r="B1366" s="72" t="s">
        <v>258</v>
      </c>
      <c r="C1366" s="72" t="s">
        <v>1100</v>
      </c>
      <c r="D1366" s="72" t="s">
        <v>1096</v>
      </c>
      <c r="E1366" s="72">
        <v>3684</v>
      </c>
      <c r="F1366" s="105">
        <v>804</v>
      </c>
      <c r="G1366" s="108">
        <f t="shared" si="21"/>
        <v>43647</v>
      </c>
    </row>
    <row r="1367" spans="1:7" x14ac:dyDescent="0.35">
      <c r="A1367" s="72" t="s">
        <v>257</v>
      </c>
      <c r="B1367" s="72" t="s">
        <v>258</v>
      </c>
      <c r="C1367" s="72" t="s">
        <v>1100</v>
      </c>
      <c r="D1367" s="72" t="s">
        <v>1097</v>
      </c>
      <c r="E1367" s="72">
        <v>3682</v>
      </c>
      <c r="F1367" s="105">
        <v>791</v>
      </c>
      <c r="G1367" s="108">
        <f t="shared" si="21"/>
        <v>43556</v>
      </c>
    </row>
    <row r="1368" spans="1:7" x14ac:dyDescent="0.35">
      <c r="A1368" s="72" t="s">
        <v>257</v>
      </c>
      <c r="B1368" s="72" t="s">
        <v>258</v>
      </c>
      <c r="C1368" s="72" t="s">
        <v>1100</v>
      </c>
      <c r="D1368" s="72" t="s">
        <v>1098</v>
      </c>
      <c r="E1368" s="72">
        <v>3641</v>
      </c>
      <c r="F1368" s="105">
        <v>717</v>
      </c>
      <c r="G1368" s="108">
        <f t="shared" si="21"/>
        <v>43466</v>
      </c>
    </row>
    <row r="1369" spans="1:7" x14ac:dyDescent="0.35">
      <c r="A1369" s="72" t="s">
        <v>257</v>
      </c>
      <c r="B1369" s="72" t="s">
        <v>258</v>
      </c>
      <c r="C1369" s="72" t="s">
        <v>1100</v>
      </c>
      <c r="D1369" s="72" t="s">
        <v>1099</v>
      </c>
      <c r="E1369" s="72">
        <v>3902</v>
      </c>
      <c r="F1369" s="105">
        <v>850</v>
      </c>
      <c r="G1369" s="108">
        <f t="shared" si="21"/>
        <v>43374</v>
      </c>
    </row>
    <row r="1370" spans="1:7" x14ac:dyDescent="0.35">
      <c r="A1370" s="72" t="s">
        <v>257</v>
      </c>
      <c r="B1370" s="72" t="s">
        <v>258</v>
      </c>
      <c r="C1370" s="72" t="s">
        <v>1101</v>
      </c>
      <c r="D1370" s="72" t="s">
        <v>1088</v>
      </c>
      <c r="E1370" s="72">
        <v>591</v>
      </c>
      <c r="F1370" s="105">
        <v>27</v>
      </c>
      <c r="G1370" s="108">
        <f t="shared" si="21"/>
        <v>44378</v>
      </c>
    </row>
    <row r="1371" spans="1:7" x14ac:dyDescent="0.35">
      <c r="A1371" s="72" t="s">
        <v>257</v>
      </c>
      <c r="B1371" s="72" t="s">
        <v>258</v>
      </c>
      <c r="C1371" s="72" t="s">
        <v>1101</v>
      </c>
      <c r="D1371" s="72" t="s">
        <v>1089</v>
      </c>
      <c r="E1371" s="72">
        <v>589</v>
      </c>
      <c r="F1371" s="105">
        <v>27</v>
      </c>
      <c r="G1371" s="108">
        <f t="shared" si="21"/>
        <v>44287</v>
      </c>
    </row>
    <row r="1372" spans="1:7" x14ac:dyDescent="0.35">
      <c r="A1372" s="72" t="s">
        <v>257</v>
      </c>
      <c r="B1372" s="72" t="s">
        <v>258</v>
      </c>
      <c r="C1372" s="72" t="s">
        <v>1101</v>
      </c>
      <c r="D1372" s="72" t="s">
        <v>1090</v>
      </c>
      <c r="E1372" s="72">
        <v>589</v>
      </c>
      <c r="F1372" s="105">
        <v>27</v>
      </c>
      <c r="G1372" s="108">
        <f t="shared" si="21"/>
        <v>44197</v>
      </c>
    </row>
    <row r="1373" spans="1:7" x14ac:dyDescent="0.35">
      <c r="A1373" s="72" t="s">
        <v>257</v>
      </c>
      <c r="B1373" s="72" t="s">
        <v>258</v>
      </c>
      <c r="C1373" s="72" t="s">
        <v>1101</v>
      </c>
      <c r="D1373" s="72" t="s">
        <v>1091</v>
      </c>
      <c r="E1373" s="72">
        <v>572</v>
      </c>
      <c r="F1373" s="105">
        <v>27</v>
      </c>
      <c r="G1373" s="108">
        <f t="shared" si="21"/>
        <v>44105</v>
      </c>
    </row>
    <row r="1374" spans="1:7" x14ac:dyDescent="0.35">
      <c r="A1374" s="72" t="s">
        <v>257</v>
      </c>
      <c r="B1374" s="72" t="s">
        <v>258</v>
      </c>
      <c r="C1374" s="72" t="s">
        <v>1101</v>
      </c>
      <c r="D1374" s="72" t="s">
        <v>1092</v>
      </c>
      <c r="E1374" s="72">
        <v>567</v>
      </c>
      <c r="F1374" s="105">
        <v>19</v>
      </c>
      <c r="G1374" s="108">
        <f t="shared" si="21"/>
        <v>44013</v>
      </c>
    </row>
    <row r="1375" spans="1:7" x14ac:dyDescent="0.35">
      <c r="A1375" s="72" t="s">
        <v>257</v>
      </c>
      <c r="B1375" s="72" t="s">
        <v>258</v>
      </c>
      <c r="C1375" s="72" t="s">
        <v>1101</v>
      </c>
      <c r="D1375" s="72" t="s">
        <v>1093</v>
      </c>
      <c r="E1375" s="72">
        <v>557</v>
      </c>
      <c r="F1375" s="105">
        <v>20</v>
      </c>
      <c r="G1375" s="108">
        <f t="shared" si="21"/>
        <v>43922</v>
      </c>
    </row>
    <row r="1376" spans="1:7" x14ac:dyDescent="0.35">
      <c r="A1376" s="72" t="s">
        <v>257</v>
      </c>
      <c r="B1376" s="72" t="s">
        <v>258</v>
      </c>
      <c r="C1376" s="72" t="s">
        <v>1101</v>
      </c>
      <c r="D1376" s="72" t="s">
        <v>1094</v>
      </c>
      <c r="E1376" s="72">
        <v>546</v>
      </c>
      <c r="F1376" s="105">
        <v>19</v>
      </c>
      <c r="G1376" s="108">
        <f t="shared" si="21"/>
        <v>43831</v>
      </c>
    </row>
    <row r="1377" spans="1:7" x14ac:dyDescent="0.35">
      <c r="A1377" s="72" t="s">
        <v>257</v>
      </c>
      <c r="B1377" s="72" t="s">
        <v>258</v>
      </c>
      <c r="C1377" s="72" t="s">
        <v>1101</v>
      </c>
      <c r="D1377" s="72" t="s">
        <v>1095</v>
      </c>
      <c r="E1377" s="72">
        <v>541</v>
      </c>
      <c r="F1377" s="105">
        <v>20</v>
      </c>
      <c r="G1377" s="108">
        <f t="shared" si="21"/>
        <v>43739</v>
      </c>
    </row>
    <row r="1378" spans="1:7" x14ac:dyDescent="0.35">
      <c r="A1378" s="72" t="s">
        <v>257</v>
      </c>
      <c r="B1378" s="72" t="s">
        <v>258</v>
      </c>
      <c r="C1378" s="72" t="s">
        <v>1101</v>
      </c>
      <c r="D1378" s="72" t="s">
        <v>1096</v>
      </c>
      <c r="E1378" s="72">
        <v>545</v>
      </c>
      <c r="F1378" s="105">
        <v>20</v>
      </c>
      <c r="G1378" s="108">
        <f t="shared" si="21"/>
        <v>43647</v>
      </c>
    </row>
    <row r="1379" spans="1:7" x14ac:dyDescent="0.35">
      <c r="A1379" s="72" t="s">
        <v>257</v>
      </c>
      <c r="B1379" s="72" t="s">
        <v>258</v>
      </c>
      <c r="C1379" s="72" t="s">
        <v>1101</v>
      </c>
      <c r="D1379" s="72" t="s">
        <v>1097</v>
      </c>
      <c r="E1379" s="72">
        <v>544</v>
      </c>
      <c r="F1379" s="105">
        <v>21</v>
      </c>
      <c r="G1379" s="108">
        <f t="shared" si="21"/>
        <v>43556</v>
      </c>
    </row>
    <row r="1380" spans="1:7" x14ac:dyDescent="0.35">
      <c r="A1380" s="72" t="s">
        <v>257</v>
      </c>
      <c r="B1380" s="72" t="s">
        <v>258</v>
      </c>
      <c r="C1380" s="72" t="s">
        <v>1101</v>
      </c>
      <c r="D1380" s="72" t="s">
        <v>1098</v>
      </c>
      <c r="E1380" s="72">
        <v>546</v>
      </c>
      <c r="F1380" s="105">
        <v>20</v>
      </c>
      <c r="G1380" s="108">
        <f t="shared" si="21"/>
        <v>43466</v>
      </c>
    </row>
    <row r="1381" spans="1:7" x14ac:dyDescent="0.35">
      <c r="A1381" s="72" t="s">
        <v>257</v>
      </c>
      <c r="B1381" s="72" t="s">
        <v>258</v>
      </c>
      <c r="C1381" s="72" t="s">
        <v>1101</v>
      </c>
      <c r="D1381" s="72" t="s">
        <v>1099</v>
      </c>
      <c r="E1381" s="72">
        <v>581</v>
      </c>
      <c r="F1381" s="105">
        <v>25</v>
      </c>
      <c r="G1381" s="108">
        <f t="shared" si="21"/>
        <v>43374</v>
      </c>
    </row>
    <row r="1382" spans="1:7" x14ac:dyDescent="0.35">
      <c r="A1382" s="72" t="s">
        <v>257</v>
      </c>
      <c r="B1382" s="72" t="s">
        <v>258</v>
      </c>
      <c r="C1382" s="72" t="s">
        <v>1102</v>
      </c>
      <c r="D1382" s="72" t="s">
        <v>1088</v>
      </c>
      <c r="E1382" s="72">
        <v>7517</v>
      </c>
      <c r="F1382" s="105">
        <v>843</v>
      </c>
      <c r="G1382" s="108">
        <f t="shared" si="21"/>
        <v>44378</v>
      </c>
    </row>
    <row r="1383" spans="1:7" x14ac:dyDescent="0.35">
      <c r="A1383" s="72" t="s">
        <v>257</v>
      </c>
      <c r="B1383" s="72" t="s">
        <v>258</v>
      </c>
      <c r="C1383" s="72" t="s">
        <v>1102</v>
      </c>
      <c r="D1383" s="72" t="s">
        <v>1089</v>
      </c>
      <c r="E1383" s="72">
        <v>7531</v>
      </c>
      <c r="F1383" s="105">
        <v>845</v>
      </c>
      <c r="G1383" s="108">
        <f t="shared" si="21"/>
        <v>44287</v>
      </c>
    </row>
    <row r="1384" spans="1:7" x14ac:dyDescent="0.35">
      <c r="A1384" s="72" t="s">
        <v>257</v>
      </c>
      <c r="B1384" s="72" t="s">
        <v>258</v>
      </c>
      <c r="C1384" s="72" t="s">
        <v>1102</v>
      </c>
      <c r="D1384" s="72" t="s">
        <v>1090</v>
      </c>
      <c r="E1384" s="72">
        <v>7538</v>
      </c>
      <c r="F1384" s="105">
        <v>834</v>
      </c>
      <c r="G1384" s="108">
        <f t="shared" si="21"/>
        <v>44197</v>
      </c>
    </row>
    <row r="1385" spans="1:7" x14ac:dyDescent="0.35">
      <c r="A1385" s="72" t="s">
        <v>257</v>
      </c>
      <c r="B1385" s="72" t="s">
        <v>258</v>
      </c>
      <c r="C1385" s="72" t="s">
        <v>1102</v>
      </c>
      <c r="D1385" s="72" t="s">
        <v>1091</v>
      </c>
      <c r="E1385" s="72">
        <v>7533</v>
      </c>
      <c r="F1385" s="105">
        <v>787</v>
      </c>
      <c r="G1385" s="108">
        <f t="shared" si="21"/>
        <v>44105</v>
      </c>
    </row>
    <row r="1386" spans="1:7" x14ac:dyDescent="0.35">
      <c r="A1386" s="72" t="s">
        <v>257</v>
      </c>
      <c r="B1386" s="72" t="s">
        <v>258</v>
      </c>
      <c r="C1386" s="72" t="s">
        <v>1102</v>
      </c>
      <c r="D1386" s="72" t="s">
        <v>1092</v>
      </c>
      <c r="E1386" s="72">
        <v>7520</v>
      </c>
      <c r="F1386" s="105">
        <v>734</v>
      </c>
      <c r="G1386" s="108">
        <f t="shared" si="21"/>
        <v>44013</v>
      </c>
    </row>
    <row r="1387" spans="1:7" x14ac:dyDescent="0.35">
      <c r="A1387" s="72" t="s">
        <v>257</v>
      </c>
      <c r="B1387" s="72" t="s">
        <v>258</v>
      </c>
      <c r="C1387" s="72" t="s">
        <v>1102</v>
      </c>
      <c r="D1387" s="72" t="s">
        <v>1093</v>
      </c>
      <c r="E1387" s="72">
        <v>7503</v>
      </c>
      <c r="F1387" s="105">
        <v>742</v>
      </c>
      <c r="G1387" s="108">
        <f t="shared" si="21"/>
        <v>43922</v>
      </c>
    </row>
    <row r="1388" spans="1:7" x14ac:dyDescent="0.35">
      <c r="A1388" s="72" t="s">
        <v>257</v>
      </c>
      <c r="B1388" s="72" t="s">
        <v>258</v>
      </c>
      <c r="C1388" s="72" t="s">
        <v>1102</v>
      </c>
      <c r="D1388" s="72" t="s">
        <v>1094</v>
      </c>
      <c r="E1388" s="72">
        <v>7469</v>
      </c>
      <c r="F1388" s="105">
        <v>745</v>
      </c>
      <c r="G1388" s="108">
        <f t="shared" si="21"/>
        <v>43831</v>
      </c>
    </row>
    <row r="1389" spans="1:7" x14ac:dyDescent="0.35">
      <c r="A1389" s="72" t="s">
        <v>257</v>
      </c>
      <c r="B1389" s="72" t="s">
        <v>258</v>
      </c>
      <c r="C1389" s="72" t="s">
        <v>1102</v>
      </c>
      <c r="D1389" s="72" t="s">
        <v>1095</v>
      </c>
      <c r="E1389" s="72">
        <v>7490</v>
      </c>
      <c r="F1389" s="105">
        <v>760</v>
      </c>
      <c r="G1389" s="108">
        <f t="shared" si="21"/>
        <v>43739</v>
      </c>
    </row>
    <row r="1390" spans="1:7" x14ac:dyDescent="0.35">
      <c r="A1390" s="72" t="s">
        <v>257</v>
      </c>
      <c r="B1390" s="72" t="s">
        <v>258</v>
      </c>
      <c r="C1390" s="72" t="s">
        <v>1102</v>
      </c>
      <c r="D1390" s="72" t="s">
        <v>1096</v>
      </c>
      <c r="E1390" s="72">
        <v>7482</v>
      </c>
      <c r="F1390" s="105">
        <v>760</v>
      </c>
      <c r="G1390" s="108">
        <f t="shared" si="21"/>
        <v>43647</v>
      </c>
    </row>
    <row r="1391" spans="1:7" x14ac:dyDescent="0.35">
      <c r="A1391" s="72" t="s">
        <v>257</v>
      </c>
      <c r="B1391" s="72" t="s">
        <v>258</v>
      </c>
      <c r="C1391" s="72" t="s">
        <v>1102</v>
      </c>
      <c r="D1391" s="72" t="s">
        <v>1097</v>
      </c>
      <c r="E1391" s="72">
        <v>7458</v>
      </c>
      <c r="F1391" s="105">
        <v>743</v>
      </c>
      <c r="G1391" s="108">
        <f t="shared" si="21"/>
        <v>43556</v>
      </c>
    </row>
    <row r="1392" spans="1:7" x14ac:dyDescent="0.35">
      <c r="A1392" s="72" t="s">
        <v>257</v>
      </c>
      <c r="B1392" s="72" t="s">
        <v>258</v>
      </c>
      <c r="C1392" s="72" t="s">
        <v>1102</v>
      </c>
      <c r="D1392" s="72" t="s">
        <v>1098</v>
      </c>
      <c r="E1392" s="72">
        <v>7442</v>
      </c>
      <c r="F1392" s="105">
        <v>703</v>
      </c>
      <c r="G1392" s="108">
        <f t="shared" si="21"/>
        <v>43466</v>
      </c>
    </row>
    <row r="1393" spans="1:7" x14ac:dyDescent="0.35">
      <c r="A1393" s="72" t="s">
        <v>257</v>
      </c>
      <c r="B1393" s="72" t="s">
        <v>258</v>
      </c>
      <c r="C1393" s="72" t="s">
        <v>1102</v>
      </c>
      <c r="D1393" s="72" t="s">
        <v>1099</v>
      </c>
      <c r="E1393" s="72">
        <v>7722</v>
      </c>
      <c r="F1393" s="105">
        <v>810</v>
      </c>
      <c r="G1393" s="108">
        <f t="shared" si="21"/>
        <v>43374</v>
      </c>
    </row>
    <row r="1394" spans="1:7" x14ac:dyDescent="0.35">
      <c r="A1394" s="72" t="s">
        <v>259</v>
      </c>
      <c r="B1394" s="72" t="s">
        <v>260</v>
      </c>
      <c r="C1394" s="72" t="s">
        <v>1087</v>
      </c>
      <c r="D1394" s="72" t="s">
        <v>1088</v>
      </c>
      <c r="E1394" s="72">
        <v>1572</v>
      </c>
      <c r="F1394" s="105">
        <v>114</v>
      </c>
      <c r="G1394" s="108">
        <f t="shared" si="21"/>
        <v>44378</v>
      </c>
    </row>
    <row r="1395" spans="1:7" x14ac:dyDescent="0.35">
      <c r="A1395" s="72" t="s">
        <v>259</v>
      </c>
      <c r="B1395" s="72" t="s">
        <v>260</v>
      </c>
      <c r="C1395" s="72" t="s">
        <v>1087</v>
      </c>
      <c r="D1395" s="72" t="s">
        <v>1089</v>
      </c>
      <c r="E1395" s="72">
        <v>1530</v>
      </c>
      <c r="F1395" s="105">
        <v>113</v>
      </c>
      <c r="G1395" s="108">
        <f t="shared" si="21"/>
        <v>44287</v>
      </c>
    </row>
    <row r="1396" spans="1:7" x14ac:dyDescent="0.35">
      <c r="A1396" s="72" t="s">
        <v>259</v>
      </c>
      <c r="B1396" s="72" t="s">
        <v>260</v>
      </c>
      <c r="C1396" s="72" t="s">
        <v>1087</v>
      </c>
      <c r="D1396" s="72" t="s">
        <v>1090</v>
      </c>
      <c r="E1396" s="72">
        <v>1533</v>
      </c>
      <c r="F1396" s="105">
        <v>107</v>
      </c>
      <c r="G1396" s="108">
        <f t="shared" si="21"/>
        <v>44197</v>
      </c>
    </row>
    <row r="1397" spans="1:7" x14ac:dyDescent="0.35">
      <c r="A1397" s="72" t="s">
        <v>259</v>
      </c>
      <c r="B1397" s="72" t="s">
        <v>260</v>
      </c>
      <c r="C1397" s="72" t="s">
        <v>1087</v>
      </c>
      <c r="D1397" s="72" t="s">
        <v>1091</v>
      </c>
      <c r="E1397" s="72">
        <v>1533</v>
      </c>
      <c r="F1397" s="105">
        <v>107</v>
      </c>
      <c r="G1397" s="108">
        <f t="shared" si="21"/>
        <v>44105</v>
      </c>
    </row>
    <row r="1398" spans="1:7" x14ac:dyDescent="0.35">
      <c r="A1398" s="72" t="s">
        <v>259</v>
      </c>
      <c r="B1398" s="72" t="s">
        <v>260</v>
      </c>
      <c r="C1398" s="72" t="s">
        <v>1087</v>
      </c>
      <c r="D1398" s="72" t="s">
        <v>1092</v>
      </c>
      <c r="E1398" s="72">
        <v>1528</v>
      </c>
      <c r="F1398" s="105">
        <v>107</v>
      </c>
      <c r="G1398" s="108">
        <f t="shared" si="21"/>
        <v>44013</v>
      </c>
    </row>
    <row r="1399" spans="1:7" x14ac:dyDescent="0.35">
      <c r="A1399" s="72" t="s">
        <v>259</v>
      </c>
      <c r="B1399" s="72" t="s">
        <v>260</v>
      </c>
      <c r="C1399" s="72" t="s">
        <v>1087</v>
      </c>
      <c r="D1399" s="72" t="s">
        <v>1093</v>
      </c>
      <c r="E1399" s="72">
        <v>1529</v>
      </c>
      <c r="F1399" s="105">
        <v>93</v>
      </c>
      <c r="G1399" s="108">
        <f t="shared" si="21"/>
        <v>43922</v>
      </c>
    </row>
    <row r="1400" spans="1:7" x14ac:dyDescent="0.35">
      <c r="A1400" s="72" t="s">
        <v>259</v>
      </c>
      <c r="B1400" s="72" t="s">
        <v>260</v>
      </c>
      <c r="C1400" s="72" t="s">
        <v>1087</v>
      </c>
      <c r="D1400" s="72" t="s">
        <v>1094</v>
      </c>
      <c r="E1400" s="72">
        <v>1517</v>
      </c>
      <c r="F1400" s="105">
        <v>91</v>
      </c>
      <c r="G1400" s="108">
        <f t="shared" si="21"/>
        <v>43831</v>
      </c>
    </row>
    <row r="1401" spans="1:7" x14ac:dyDescent="0.35">
      <c r="A1401" s="72" t="s">
        <v>259</v>
      </c>
      <c r="B1401" s="72" t="s">
        <v>260</v>
      </c>
      <c r="C1401" s="72" t="s">
        <v>1087</v>
      </c>
      <c r="D1401" s="72" t="s">
        <v>1095</v>
      </c>
      <c r="E1401" s="72">
        <v>1497</v>
      </c>
      <c r="F1401" s="105">
        <v>93</v>
      </c>
      <c r="G1401" s="108">
        <f t="shared" si="21"/>
        <v>43739</v>
      </c>
    </row>
    <row r="1402" spans="1:7" x14ac:dyDescent="0.35">
      <c r="A1402" s="72" t="s">
        <v>259</v>
      </c>
      <c r="B1402" s="72" t="s">
        <v>260</v>
      </c>
      <c r="C1402" s="72" t="s">
        <v>1087</v>
      </c>
      <c r="D1402" s="72" t="s">
        <v>1096</v>
      </c>
      <c r="E1402" s="72">
        <v>1510</v>
      </c>
      <c r="F1402" s="105">
        <v>91</v>
      </c>
      <c r="G1402" s="108">
        <f t="shared" si="21"/>
        <v>43647</v>
      </c>
    </row>
    <row r="1403" spans="1:7" x14ac:dyDescent="0.35">
      <c r="A1403" s="72" t="s">
        <v>259</v>
      </c>
      <c r="B1403" s="72" t="s">
        <v>260</v>
      </c>
      <c r="C1403" s="72" t="s">
        <v>1087</v>
      </c>
      <c r="D1403" s="72" t="s">
        <v>1097</v>
      </c>
      <c r="E1403" s="72">
        <v>1506</v>
      </c>
      <c r="F1403" s="105">
        <v>92</v>
      </c>
      <c r="G1403" s="108">
        <f t="shared" si="21"/>
        <v>43556</v>
      </c>
    </row>
    <row r="1404" spans="1:7" x14ac:dyDescent="0.35">
      <c r="A1404" s="72" t="s">
        <v>259</v>
      </c>
      <c r="B1404" s="72" t="s">
        <v>260</v>
      </c>
      <c r="C1404" s="72" t="s">
        <v>1087</v>
      </c>
      <c r="D1404" s="72" t="s">
        <v>1098</v>
      </c>
      <c r="E1404" s="72">
        <v>1490</v>
      </c>
      <c r="F1404" s="105">
        <v>83</v>
      </c>
      <c r="G1404" s="108">
        <f t="shared" si="21"/>
        <v>43466</v>
      </c>
    </row>
    <row r="1405" spans="1:7" x14ac:dyDescent="0.35">
      <c r="A1405" s="72" t="s">
        <v>259</v>
      </c>
      <c r="B1405" s="72" t="s">
        <v>260</v>
      </c>
      <c r="C1405" s="72" t="s">
        <v>1087</v>
      </c>
      <c r="D1405" s="72" t="s">
        <v>1099</v>
      </c>
      <c r="E1405" s="72">
        <v>1569</v>
      </c>
      <c r="F1405" s="105">
        <v>103</v>
      </c>
      <c r="G1405" s="108">
        <f t="shared" si="21"/>
        <v>43374</v>
      </c>
    </row>
    <row r="1406" spans="1:7" x14ac:dyDescent="0.35">
      <c r="A1406" s="72" t="s">
        <v>259</v>
      </c>
      <c r="B1406" s="72" t="s">
        <v>260</v>
      </c>
      <c r="C1406" s="72" t="s">
        <v>1100</v>
      </c>
      <c r="D1406" s="72" t="s">
        <v>1088</v>
      </c>
      <c r="E1406" s="72">
        <v>917</v>
      </c>
      <c r="F1406" s="105">
        <v>121</v>
      </c>
      <c r="G1406" s="108">
        <f t="shared" si="21"/>
        <v>44378</v>
      </c>
    </row>
    <row r="1407" spans="1:7" x14ac:dyDescent="0.35">
      <c r="A1407" s="72" t="s">
        <v>259</v>
      </c>
      <c r="B1407" s="72" t="s">
        <v>260</v>
      </c>
      <c r="C1407" s="72" t="s">
        <v>1100</v>
      </c>
      <c r="D1407" s="72" t="s">
        <v>1089</v>
      </c>
      <c r="E1407" s="72">
        <v>906</v>
      </c>
      <c r="F1407" s="105">
        <v>113</v>
      </c>
      <c r="G1407" s="108">
        <f t="shared" si="21"/>
        <v>44287</v>
      </c>
    </row>
    <row r="1408" spans="1:7" x14ac:dyDescent="0.35">
      <c r="A1408" s="72" t="s">
        <v>259</v>
      </c>
      <c r="B1408" s="72" t="s">
        <v>260</v>
      </c>
      <c r="C1408" s="72" t="s">
        <v>1100</v>
      </c>
      <c r="D1408" s="72" t="s">
        <v>1090</v>
      </c>
      <c r="E1408" s="72">
        <v>908</v>
      </c>
      <c r="F1408" s="105">
        <v>104</v>
      </c>
      <c r="G1408" s="108">
        <f t="shared" si="21"/>
        <v>44197</v>
      </c>
    </row>
    <row r="1409" spans="1:7" x14ac:dyDescent="0.35">
      <c r="A1409" s="72" t="s">
        <v>259</v>
      </c>
      <c r="B1409" s="72" t="s">
        <v>260</v>
      </c>
      <c r="C1409" s="72" t="s">
        <v>1100</v>
      </c>
      <c r="D1409" s="72" t="s">
        <v>1091</v>
      </c>
      <c r="E1409" s="72">
        <v>906</v>
      </c>
      <c r="F1409" s="105">
        <v>105</v>
      </c>
      <c r="G1409" s="108">
        <f t="shared" si="21"/>
        <v>44105</v>
      </c>
    </row>
    <row r="1410" spans="1:7" x14ac:dyDescent="0.35">
      <c r="A1410" s="72" t="s">
        <v>259</v>
      </c>
      <c r="B1410" s="72" t="s">
        <v>260</v>
      </c>
      <c r="C1410" s="72" t="s">
        <v>1100</v>
      </c>
      <c r="D1410" s="72" t="s">
        <v>1092</v>
      </c>
      <c r="E1410" s="72">
        <v>901</v>
      </c>
      <c r="F1410" s="105">
        <v>106</v>
      </c>
      <c r="G1410" s="108">
        <f t="shared" si="21"/>
        <v>44013</v>
      </c>
    </row>
    <row r="1411" spans="1:7" x14ac:dyDescent="0.35">
      <c r="A1411" s="72" t="s">
        <v>259</v>
      </c>
      <c r="B1411" s="72" t="s">
        <v>260</v>
      </c>
      <c r="C1411" s="72" t="s">
        <v>1100</v>
      </c>
      <c r="D1411" s="72" t="s">
        <v>1093</v>
      </c>
      <c r="E1411" s="72">
        <v>905</v>
      </c>
      <c r="F1411" s="105">
        <v>98</v>
      </c>
      <c r="G1411" s="108">
        <f t="shared" si="21"/>
        <v>43922</v>
      </c>
    </row>
    <row r="1412" spans="1:7" x14ac:dyDescent="0.35">
      <c r="A1412" s="72" t="s">
        <v>259</v>
      </c>
      <c r="B1412" s="72" t="s">
        <v>260</v>
      </c>
      <c r="C1412" s="72" t="s">
        <v>1100</v>
      </c>
      <c r="D1412" s="72" t="s">
        <v>1094</v>
      </c>
      <c r="E1412" s="72">
        <v>892</v>
      </c>
      <c r="F1412" s="105">
        <v>98</v>
      </c>
      <c r="G1412" s="108">
        <f t="shared" ref="G1412:G1475" si="22">DATE(LEFT(D1412,4),RIGHT(LEFT(D1412,7),2),1)</f>
        <v>43831</v>
      </c>
    </row>
    <row r="1413" spans="1:7" x14ac:dyDescent="0.35">
      <c r="A1413" s="72" t="s">
        <v>259</v>
      </c>
      <c r="B1413" s="72" t="s">
        <v>260</v>
      </c>
      <c r="C1413" s="72" t="s">
        <v>1100</v>
      </c>
      <c r="D1413" s="72" t="s">
        <v>1095</v>
      </c>
      <c r="E1413" s="72">
        <v>895</v>
      </c>
      <c r="F1413" s="105">
        <v>109</v>
      </c>
      <c r="G1413" s="108">
        <f t="shared" si="22"/>
        <v>43739</v>
      </c>
    </row>
    <row r="1414" spans="1:7" x14ac:dyDescent="0.35">
      <c r="A1414" s="72" t="s">
        <v>259</v>
      </c>
      <c r="B1414" s="72" t="s">
        <v>260</v>
      </c>
      <c r="C1414" s="72" t="s">
        <v>1100</v>
      </c>
      <c r="D1414" s="72" t="s">
        <v>1096</v>
      </c>
      <c r="E1414" s="72">
        <v>894</v>
      </c>
      <c r="F1414" s="105">
        <v>110</v>
      </c>
      <c r="G1414" s="108">
        <f t="shared" si="22"/>
        <v>43647</v>
      </c>
    </row>
    <row r="1415" spans="1:7" x14ac:dyDescent="0.35">
      <c r="A1415" s="72" t="s">
        <v>259</v>
      </c>
      <c r="B1415" s="72" t="s">
        <v>260</v>
      </c>
      <c r="C1415" s="72" t="s">
        <v>1100</v>
      </c>
      <c r="D1415" s="72" t="s">
        <v>1097</v>
      </c>
      <c r="E1415" s="72">
        <v>899</v>
      </c>
      <c r="F1415" s="105">
        <v>108</v>
      </c>
      <c r="G1415" s="108">
        <f t="shared" si="22"/>
        <v>43556</v>
      </c>
    </row>
    <row r="1416" spans="1:7" x14ac:dyDescent="0.35">
      <c r="A1416" s="72" t="s">
        <v>259</v>
      </c>
      <c r="B1416" s="72" t="s">
        <v>260</v>
      </c>
      <c r="C1416" s="72" t="s">
        <v>1100</v>
      </c>
      <c r="D1416" s="72" t="s">
        <v>1098</v>
      </c>
      <c r="E1416" s="72">
        <v>887</v>
      </c>
      <c r="F1416" s="105">
        <v>116</v>
      </c>
      <c r="G1416" s="108">
        <f t="shared" si="22"/>
        <v>43466</v>
      </c>
    </row>
    <row r="1417" spans="1:7" x14ac:dyDescent="0.35">
      <c r="A1417" s="72" t="s">
        <v>259</v>
      </c>
      <c r="B1417" s="72" t="s">
        <v>260</v>
      </c>
      <c r="C1417" s="72" t="s">
        <v>1100</v>
      </c>
      <c r="D1417" s="72" t="s">
        <v>1099</v>
      </c>
      <c r="E1417" s="72">
        <v>932</v>
      </c>
      <c r="F1417" s="105">
        <v>129</v>
      </c>
      <c r="G1417" s="108">
        <f t="shared" si="22"/>
        <v>43374</v>
      </c>
    </row>
    <row r="1418" spans="1:7" x14ac:dyDescent="0.35">
      <c r="A1418" s="72" t="s">
        <v>259</v>
      </c>
      <c r="B1418" s="72" t="s">
        <v>260</v>
      </c>
      <c r="C1418" s="72" t="s">
        <v>1101</v>
      </c>
      <c r="D1418" s="72" t="s">
        <v>1088</v>
      </c>
      <c r="E1418" s="72">
        <v>263</v>
      </c>
      <c r="F1418" s="105">
        <v>8</v>
      </c>
      <c r="G1418" s="108">
        <f t="shared" si="22"/>
        <v>44378</v>
      </c>
    </row>
    <row r="1419" spans="1:7" x14ac:dyDescent="0.35">
      <c r="A1419" s="72" t="s">
        <v>259</v>
      </c>
      <c r="B1419" s="72" t="s">
        <v>260</v>
      </c>
      <c r="C1419" s="72" t="s">
        <v>1101</v>
      </c>
      <c r="D1419" s="72" t="s">
        <v>1089</v>
      </c>
      <c r="E1419" s="72">
        <v>265</v>
      </c>
      <c r="F1419" s="105">
        <v>5</v>
      </c>
      <c r="G1419" s="108">
        <f t="shared" si="22"/>
        <v>44287</v>
      </c>
    </row>
    <row r="1420" spans="1:7" x14ac:dyDescent="0.35">
      <c r="A1420" s="72" t="s">
        <v>259</v>
      </c>
      <c r="B1420" s="72" t="s">
        <v>260</v>
      </c>
      <c r="C1420" s="72" t="s">
        <v>1101</v>
      </c>
      <c r="D1420" s="72" t="s">
        <v>1090</v>
      </c>
      <c r="E1420" s="72">
        <v>265</v>
      </c>
      <c r="F1420" s="105">
        <v>5</v>
      </c>
      <c r="G1420" s="108">
        <f t="shared" si="22"/>
        <v>44197</v>
      </c>
    </row>
    <row r="1421" spans="1:7" x14ac:dyDescent="0.35">
      <c r="A1421" s="72" t="s">
        <v>259</v>
      </c>
      <c r="B1421" s="72" t="s">
        <v>260</v>
      </c>
      <c r="C1421" s="72" t="s">
        <v>1101</v>
      </c>
      <c r="D1421" s="72" t="s">
        <v>1091</v>
      </c>
      <c r="E1421" s="72">
        <v>264</v>
      </c>
      <c r="F1421" s="105">
        <v>5</v>
      </c>
      <c r="G1421" s="108">
        <f t="shared" si="22"/>
        <v>44105</v>
      </c>
    </row>
    <row r="1422" spans="1:7" x14ac:dyDescent="0.35">
      <c r="A1422" s="72" t="s">
        <v>259</v>
      </c>
      <c r="B1422" s="72" t="s">
        <v>260</v>
      </c>
      <c r="C1422" s="72" t="s">
        <v>1101</v>
      </c>
      <c r="D1422" s="72" t="s">
        <v>1092</v>
      </c>
      <c r="E1422" s="72">
        <v>264</v>
      </c>
      <c r="F1422" s="105">
        <v>7</v>
      </c>
      <c r="G1422" s="108">
        <f t="shared" si="22"/>
        <v>44013</v>
      </c>
    </row>
    <row r="1423" spans="1:7" x14ac:dyDescent="0.35">
      <c r="A1423" s="72" t="s">
        <v>259</v>
      </c>
      <c r="B1423" s="72" t="s">
        <v>260</v>
      </c>
      <c r="C1423" s="72" t="s">
        <v>1101</v>
      </c>
      <c r="D1423" s="72" t="s">
        <v>1093</v>
      </c>
      <c r="E1423" s="72">
        <v>261</v>
      </c>
      <c r="F1423" s="105">
        <v>6</v>
      </c>
      <c r="G1423" s="108">
        <f t="shared" si="22"/>
        <v>43922</v>
      </c>
    </row>
    <row r="1424" spans="1:7" x14ac:dyDescent="0.35">
      <c r="A1424" s="72" t="s">
        <v>259</v>
      </c>
      <c r="B1424" s="72" t="s">
        <v>260</v>
      </c>
      <c r="C1424" s="72" t="s">
        <v>1101</v>
      </c>
      <c r="D1424" s="72" t="s">
        <v>1094</v>
      </c>
      <c r="E1424" s="72">
        <v>260</v>
      </c>
      <c r="F1424" s="105">
        <v>7</v>
      </c>
      <c r="G1424" s="108">
        <f t="shared" si="22"/>
        <v>43831</v>
      </c>
    </row>
    <row r="1425" spans="1:7" x14ac:dyDescent="0.35">
      <c r="A1425" s="72" t="s">
        <v>259</v>
      </c>
      <c r="B1425" s="72" t="s">
        <v>260</v>
      </c>
      <c r="C1425" s="72" t="s">
        <v>1101</v>
      </c>
      <c r="D1425" s="72" t="s">
        <v>1095</v>
      </c>
      <c r="E1425" s="72">
        <v>260</v>
      </c>
      <c r="F1425" s="105">
        <v>8</v>
      </c>
      <c r="G1425" s="108">
        <f t="shared" si="22"/>
        <v>43739</v>
      </c>
    </row>
    <row r="1426" spans="1:7" x14ac:dyDescent="0.35">
      <c r="A1426" s="72" t="s">
        <v>259</v>
      </c>
      <c r="B1426" s="72" t="s">
        <v>260</v>
      </c>
      <c r="C1426" s="72" t="s">
        <v>1101</v>
      </c>
      <c r="D1426" s="72" t="s">
        <v>1096</v>
      </c>
      <c r="E1426" s="72">
        <v>258</v>
      </c>
      <c r="F1426" s="105">
        <v>6</v>
      </c>
      <c r="G1426" s="108">
        <f t="shared" si="22"/>
        <v>43647</v>
      </c>
    </row>
    <row r="1427" spans="1:7" x14ac:dyDescent="0.35">
      <c r="A1427" s="72" t="s">
        <v>259</v>
      </c>
      <c r="B1427" s="72" t="s">
        <v>260</v>
      </c>
      <c r="C1427" s="72" t="s">
        <v>1101</v>
      </c>
      <c r="D1427" s="72" t="s">
        <v>1097</v>
      </c>
      <c r="E1427" s="72">
        <v>256</v>
      </c>
      <c r="F1427" s="105">
        <v>6</v>
      </c>
      <c r="G1427" s="108">
        <f t="shared" si="22"/>
        <v>43556</v>
      </c>
    </row>
    <row r="1428" spans="1:7" x14ac:dyDescent="0.35">
      <c r="A1428" s="72" t="s">
        <v>259</v>
      </c>
      <c r="B1428" s="72" t="s">
        <v>260</v>
      </c>
      <c r="C1428" s="72" t="s">
        <v>1101</v>
      </c>
      <c r="D1428" s="72" t="s">
        <v>1098</v>
      </c>
      <c r="E1428" s="72">
        <v>242</v>
      </c>
      <c r="F1428" s="105">
        <v>5</v>
      </c>
      <c r="G1428" s="108">
        <f t="shared" si="22"/>
        <v>43466</v>
      </c>
    </row>
    <row r="1429" spans="1:7" x14ac:dyDescent="0.35">
      <c r="A1429" s="72" t="s">
        <v>259</v>
      </c>
      <c r="B1429" s="72" t="s">
        <v>260</v>
      </c>
      <c r="C1429" s="72" t="s">
        <v>1101</v>
      </c>
      <c r="D1429" s="72" t="s">
        <v>1099</v>
      </c>
      <c r="E1429" s="72">
        <v>252</v>
      </c>
      <c r="F1429" s="105">
        <v>7</v>
      </c>
      <c r="G1429" s="108">
        <f t="shared" si="22"/>
        <v>43374</v>
      </c>
    </row>
    <row r="1430" spans="1:7" x14ac:dyDescent="0.35">
      <c r="A1430" s="72" t="s">
        <v>259</v>
      </c>
      <c r="B1430" s="72" t="s">
        <v>260</v>
      </c>
      <c r="C1430" s="72" t="s">
        <v>1102</v>
      </c>
      <c r="D1430" s="72" t="s">
        <v>1088</v>
      </c>
      <c r="E1430" s="72">
        <v>1466</v>
      </c>
      <c r="F1430" s="105">
        <v>97</v>
      </c>
      <c r="G1430" s="108">
        <f t="shared" si="22"/>
        <v>44378</v>
      </c>
    </row>
    <row r="1431" spans="1:7" x14ac:dyDescent="0.35">
      <c r="A1431" s="72" t="s">
        <v>259</v>
      </c>
      <c r="B1431" s="72" t="s">
        <v>260</v>
      </c>
      <c r="C1431" s="72" t="s">
        <v>1102</v>
      </c>
      <c r="D1431" s="72" t="s">
        <v>1089</v>
      </c>
      <c r="E1431" s="72">
        <v>1457</v>
      </c>
      <c r="F1431" s="105">
        <v>94</v>
      </c>
      <c r="G1431" s="108">
        <f t="shared" si="22"/>
        <v>44287</v>
      </c>
    </row>
    <row r="1432" spans="1:7" x14ac:dyDescent="0.35">
      <c r="A1432" s="72" t="s">
        <v>259</v>
      </c>
      <c r="B1432" s="72" t="s">
        <v>260</v>
      </c>
      <c r="C1432" s="72" t="s">
        <v>1102</v>
      </c>
      <c r="D1432" s="72" t="s">
        <v>1090</v>
      </c>
      <c r="E1432" s="72">
        <v>1459</v>
      </c>
      <c r="F1432" s="105">
        <v>94</v>
      </c>
      <c r="G1432" s="108">
        <f t="shared" si="22"/>
        <v>44197</v>
      </c>
    </row>
    <row r="1433" spans="1:7" x14ac:dyDescent="0.35">
      <c r="A1433" s="72" t="s">
        <v>259</v>
      </c>
      <c r="B1433" s="72" t="s">
        <v>260</v>
      </c>
      <c r="C1433" s="72" t="s">
        <v>1102</v>
      </c>
      <c r="D1433" s="72" t="s">
        <v>1091</v>
      </c>
      <c r="E1433" s="72">
        <v>1451</v>
      </c>
      <c r="F1433" s="105">
        <v>95</v>
      </c>
      <c r="G1433" s="108">
        <f t="shared" si="22"/>
        <v>44105</v>
      </c>
    </row>
    <row r="1434" spans="1:7" x14ac:dyDescent="0.35">
      <c r="A1434" s="72" t="s">
        <v>259</v>
      </c>
      <c r="B1434" s="72" t="s">
        <v>260</v>
      </c>
      <c r="C1434" s="72" t="s">
        <v>1102</v>
      </c>
      <c r="D1434" s="72" t="s">
        <v>1092</v>
      </c>
      <c r="E1434" s="72">
        <v>1431</v>
      </c>
      <c r="F1434" s="105">
        <v>99</v>
      </c>
      <c r="G1434" s="108">
        <f t="shared" si="22"/>
        <v>44013</v>
      </c>
    </row>
    <row r="1435" spans="1:7" x14ac:dyDescent="0.35">
      <c r="A1435" s="72" t="s">
        <v>259</v>
      </c>
      <c r="B1435" s="72" t="s">
        <v>260</v>
      </c>
      <c r="C1435" s="72" t="s">
        <v>1102</v>
      </c>
      <c r="D1435" s="72" t="s">
        <v>1093</v>
      </c>
      <c r="E1435" s="72">
        <v>1466</v>
      </c>
      <c r="F1435" s="105">
        <v>96</v>
      </c>
      <c r="G1435" s="108">
        <f t="shared" si="22"/>
        <v>43922</v>
      </c>
    </row>
    <row r="1436" spans="1:7" x14ac:dyDescent="0.35">
      <c r="A1436" s="72" t="s">
        <v>259</v>
      </c>
      <c r="B1436" s="72" t="s">
        <v>260</v>
      </c>
      <c r="C1436" s="72" t="s">
        <v>1102</v>
      </c>
      <c r="D1436" s="72" t="s">
        <v>1094</v>
      </c>
      <c r="E1436" s="72">
        <v>1453</v>
      </c>
      <c r="F1436" s="105">
        <v>96</v>
      </c>
      <c r="G1436" s="108">
        <f t="shared" si="22"/>
        <v>43831</v>
      </c>
    </row>
    <row r="1437" spans="1:7" x14ac:dyDescent="0.35">
      <c r="A1437" s="72" t="s">
        <v>259</v>
      </c>
      <c r="B1437" s="72" t="s">
        <v>260</v>
      </c>
      <c r="C1437" s="72" t="s">
        <v>1102</v>
      </c>
      <c r="D1437" s="72" t="s">
        <v>1095</v>
      </c>
      <c r="E1437" s="72">
        <v>1470</v>
      </c>
      <c r="F1437" s="105">
        <v>107</v>
      </c>
      <c r="G1437" s="108">
        <f t="shared" si="22"/>
        <v>43739</v>
      </c>
    </row>
    <row r="1438" spans="1:7" x14ac:dyDescent="0.35">
      <c r="A1438" s="72" t="s">
        <v>259</v>
      </c>
      <c r="B1438" s="72" t="s">
        <v>260</v>
      </c>
      <c r="C1438" s="72" t="s">
        <v>1102</v>
      </c>
      <c r="D1438" s="72" t="s">
        <v>1096</v>
      </c>
      <c r="E1438" s="72">
        <v>1465</v>
      </c>
      <c r="F1438" s="105">
        <v>108</v>
      </c>
      <c r="G1438" s="108">
        <f t="shared" si="22"/>
        <v>43647</v>
      </c>
    </row>
    <row r="1439" spans="1:7" x14ac:dyDescent="0.35">
      <c r="A1439" s="72" t="s">
        <v>259</v>
      </c>
      <c r="B1439" s="72" t="s">
        <v>260</v>
      </c>
      <c r="C1439" s="72" t="s">
        <v>1102</v>
      </c>
      <c r="D1439" s="72" t="s">
        <v>1097</v>
      </c>
      <c r="E1439" s="72">
        <v>1462</v>
      </c>
      <c r="F1439" s="105">
        <v>107</v>
      </c>
      <c r="G1439" s="108">
        <f t="shared" si="22"/>
        <v>43556</v>
      </c>
    </row>
    <row r="1440" spans="1:7" x14ac:dyDescent="0.35">
      <c r="A1440" s="72" t="s">
        <v>259</v>
      </c>
      <c r="B1440" s="72" t="s">
        <v>260</v>
      </c>
      <c r="C1440" s="72" t="s">
        <v>1102</v>
      </c>
      <c r="D1440" s="72" t="s">
        <v>1098</v>
      </c>
      <c r="E1440" s="72">
        <v>1440</v>
      </c>
      <c r="F1440" s="105">
        <v>104</v>
      </c>
      <c r="G1440" s="108">
        <f t="shared" si="22"/>
        <v>43466</v>
      </c>
    </row>
    <row r="1441" spans="1:7" x14ac:dyDescent="0.35">
      <c r="A1441" s="72" t="s">
        <v>259</v>
      </c>
      <c r="B1441" s="72" t="s">
        <v>260</v>
      </c>
      <c r="C1441" s="72" t="s">
        <v>1102</v>
      </c>
      <c r="D1441" s="72" t="s">
        <v>1099</v>
      </c>
      <c r="E1441" s="72">
        <v>1551</v>
      </c>
      <c r="F1441" s="105">
        <v>122</v>
      </c>
      <c r="G1441" s="108">
        <f t="shared" si="22"/>
        <v>43374</v>
      </c>
    </row>
    <row r="1442" spans="1:7" x14ac:dyDescent="0.35">
      <c r="A1442" s="72" t="s">
        <v>261</v>
      </c>
      <c r="B1442" s="72" t="s">
        <v>262</v>
      </c>
      <c r="C1442" s="72" t="s">
        <v>1087</v>
      </c>
      <c r="D1442" s="72" t="s">
        <v>1088</v>
      </c>
      <c r="E1442" s="72">
        <v>1525</v>
      </c>
      <c r="F1442" s="105">
        <v>64</v>
      </c>
      <c r="G1442" s="108">
        <f t="shared" si="22"/>
        <v>44378</v>
      </c>
    </row>
    <row r="1443" spans="1:7" x14ac:dyDescent="0.35">
      <c r="A1443" s="72" t="s">
        <v>261</v>
      </c>
      <c r="B1443" s="72" t="s">
        <v>262</v>
      </c>
      <c r="C1443" s="72" t="s">
        <v>1087</v>
      </c>
      <c r="D1443" s="72" t="s">
        <v>1089</v>
      </c>
      <c r="E1443" s="72">
        <v>1523</v>
      </c>
      <c r="F1443" s="105">
        <v>64</v>
      </c>
      <c r="G1443" s="108">
        <f t="shared" si="22"/>
        <v>44287</v>
      </c>
    </row>
    <row r="1444" spans="1:7" x14ac:dyDescent="0.35">
      <c r="A1444" s="72" t="s">
        <v>261</v>
      </c>
      <c r="B1444" s="72" t="s">
        <v>262</v>
      </c>
      <c r="C1444" s="72" t="s">
        <v>1087</v>
      </c>
      <c r="D1444" s="72" t="s">
        <v>1090</v>
      </c>
      <c r="E1444" s="72">
        <v>1519</v>
      </c>
      <c r="F1444" s="105">
        <v>65</v>
      </c>
      <c r="G1444" s="108">
        <f t="shared" si="22"/>
        <v>44197</v>
      </c>
    </row>
    <row r="1445" spans="1:7" x14ac:dyDescent="0.35">
      <c r="A1445" s="72" t="s">
        <v>261</v>
      </c>
      <c r="B1445" s="72" t="s">
        <v>262</v>
      </c>
      <c r="C1445" s="72" t="s">
        <v>1087</v>
      </c>
      <c r="D1445" s="72" t="s">
        <v>1091</v>
      </c>
      <c r="E1445" s="72">
        <v>1520</v>
      </c>
      <c r="F1445" s="105">
        <v>65</v>
      </c>
      <c r="G1445" s="108">
        <f t="shared" si="22"/>
        <v>44105</v>
      </c>
    </row>
    <row r="1446" spans="1:7" x14ac:dyDescent="0.35">
      <c r="A1446" s="72" t="s">
        <v>261</v>
      </c>
      <c r="B1446" s="72" t="s">
        <v>262</v>
      </c>
      <c r="C1446" s="72" t="s">
        <v>1087</v>
      </c>
      <c r="D1446" s="72" t="s">
        <v>1092</v>
      </c>
      <c r="E1446" s="72">
        <v>1517</v>
      </c>
      <c r="F1446" s="105">
        <v>67</v>
      </c>
      <c r="G1446" s="108">
        <f t="shared" si="22"/>
        <v>44013</v>
      </c>
    </row>
    <row r="1447" spans="1:7" x14ac:dyDescent="0.35">
      <c r="A1447" s="72" t="s">
        <v>261</v>
      </c>
      <c r="B1447" s="72" t="s">
        <v>262</v>
      </c>
      <c r="C1447" s="72" t="s">
        <v>1087</v>
      </c>
      <c r="D1447" s="72" t="s">
        <v>1093</v>
      </c>
      <c r="E1447" s="72">
        <v>1507</v>
      </c>
      <c r="F1447" s="105">
        <v>69</v>
      </c>
      <c r="G1447" s="108">
        <f t="shared" si="22"/>
        <v>43922</v>
      </c>
    </row>
    <row r="1448" spans="1:7" x14ac:dyDescent="0.35">
      <c r="A1448" s="72" t="s">
        <v>261</v>
      </c>
      <c r="B1448" s="72" t="s">
        <v>262</v>
      </c>
      <c r="C1448" s="72" t="s">
        <v>1087</v>
      </c>
      <c r="D1448" s="72" t="s">
        <v>1094</v>
      </c>
      <c r="E1448" s="72">
        <v>1499</v>
      </c>
      <c r="F1448" s="105">
        <v>70</v>
      </c>
      <c r="G1448" s="108">
        <f t="shared" si="22"/>
        <v>43831</v>
      </c>
    </row>
    <row r="1449" spans="1:7" x14ac:dyDescent="0.35">
      <c r="A1449" s="72" t="s">
        <v>261</v>
      </c>
      <c r="B1449" s="72" t="s">
        <v>262</v>
      </c>
      <c r="C1449" s="72" t="s">
        <v>1087</v>
      </c>
      <c r="D1449" s="72" t="s">
        <v>1095</v>
      </c>
      <c r="E1449" s="72">
        <v>1492</v>
      </c>
      <c r="F1449" s="105">
        <v>61</v>
      </c>
      <c r="G1449" s="108">
        <f t="shared" si="22"/>
        <v>43739</v>
      </c>
    </row>
    <row r="1450" spans="1:7" x14ac:dyDescent="0.35">
      <c r="A1450" s="72" t="s">
        <v>261</v>
      </c>
      <c r="B1450" s="72" t="s">
        <v>262</v>
      </c>
      <c r="C1450" s="72" t="s">
        <v>1087</v>
      </c>
      <c r="D1450" s="72" t="s">
        <v>1096</v>
      </c>
      <c r="E1450" s="72">
        <v>1493</v>
      </c>
      <c r="F1450" s="105">
        <v>59</v>
      </c>
      <c r="G1450" s="108">
        <f t="shared" si="22"/>
        <v>43647</v>
      </c>
    </row>
    <row r="1451" spans="1:7" x14ac:dyDescent="0.35">
      <c r="A1451" s="72" t="s">
        <v>261</v>
      </c>
      <c r="B1451" s="72" t="s">
        <v>262</v>
      </c>
      <c r="C1451" s="72" t="s">
        <v>1087</v>
      </c>
      <c r="D1451" s="72" t="s">
        <v>1097</v>
      </c>
      <c r="E1451" s="72">
        <v>1493</v>
      </c>
      <c r="F1451" s="105">
        <v>50</v>
      </c>
      <c r="G1451" s="108">
        <f t="shared" si="22"/>
        <v>43556</v>
      </c>
    </row>
    <row r="1452" spans="1:7" x14ac:dyDescent="0.35">
      <c r="A1452" s="72" t="s">
        <v>261</v>
      </c>
      <c r="B1452" s="72" t="s">
        <v>262</v>
      </c>
      <c r="C1452" s="72" t="s">
        <v>1087</v>
      </c>
      <c r="D1452" s="72" t="s">
        <v>1098</v>
      </c>
      <c r="E1452" s="72">
        <v>1476</v>
      </c>
      <c r="F1452" s="105">
        <v>47</v>
      </c>
      <c r="G1452" s="108">
        <f t="shared" si="22"/>
        <v>43466</v>
      </c>
    </row>
    <row r="1453" spans="1:7" x14ac:dyDescent="0.35">
      <c r="A1453" s="72" t="s">
        <v>261</v>
      </c>
      <c r="B1453" s="72" t="s">
        <v>262</v>
      </c>
      <c r="C1453" s="72" t="s">
        <v>1087</v>
      </c>
      <c r="D1453" s="72" t="s">
        <v>1099</v>
      </c>
      <c r="E1453" s="72">
        <v>1551</v>
      </c>
      <c r="F1453" s="105">
        <v>55</v>
      </c>
      <c r="G1453" s="108">
        <f t="shared" si="22"/>
        <v>43374</v>
      </c>
    </row>
    <row r="1454" spans="1:7" x14ac:dyDescent="0.35">
      <c r="A1454" s="72" t="s">
        <v>261</v>
      </c>
      <c r="B1454" s="72" t="s">
        <v>262</v>
      </c>
      <c r="C1454" s="72" t="s">
        <v>1100</v>
      </c>
      <c r="D1454" s="72" t="s">
        <v>1088</v>
      </c>
      <c r="E1454" s="72">
        <v>676</v>
      </c>
      <c r="F1454" s="105">
        <v>60</v>
      </c>
      <c r="G1454" s="108">
        <f t="shared" si="22"/>
        <v>44378</v>
      </c>
    </row>
    <row r="1455" spans="1:7" x14ac:dyDescent="0.35">
      <c r="A1455" s="72" t="s">
        <v>261</v>
      </c>
      <c r="B1455" s="72" t="s">
        <v>262</v>
      </c>
      <c r="C1455" s="72" t="s">
        <v>1100</v>
      </c>
      <c r="D1455" s="72" t="s">
        <v>1089</v>
      </c>
      <c r="E1455" s="72">
        <v>679</v>
      </c>
      <c r="F1455" s="105">
        <v>60</v>
      </c>
      <c r="G1455" s="108">
        <f t="shared" si="22"/>
        <v>44287</v>
      </c>
    </row>
    <row r="1456" spans="1:7" x14ac:dyDescent="0.35">
      <c r="A1456" s="72" t="s">
        <v>261</v>
      </c>
      <c r="B1456" s="72" t="s">
        <v>262</v>
      </c>
      <c r="C1456" s="72" t="s">
        <v>1100</v>
      </c>
      <c r="D1456" s="72" t="s">
        <v>1090</v>
      </c>
      <c r="E1456" s="72">
        <v>680</v>
      </c>
      <c r="F1456" s="105">
        <v>63</v>
      </c>
      <c r="G1456" s="108">
        <f t="shared" si="22"/>
        <v>44197</v>
      </c>
    </row>
    <row r="1457" spans="1:7" x14ac:dyDescent="0.35">
      <c r="A1457" s="72" t="s">
        <v>261</v>
      </c>
      <c r="B1457" s="72" t="s">
        <v>262</v>
      </c>
      <c r="C1457" s="72" t="s">
        <v>1100</v>
      </c>
      <c r="D1457" s="72" t="s">
        <v>1091</v>
      </c>
      <c r="E1457" s="72">
        <v>678</v>
      </c>
      <c r="F1457" s="105">
        <v>67</v>
      </c>
      <c r="G1457" s="108">
        <f t="shared" si="22"/>
        <v>44105</v>
      </c>
    </row>
    <row r="1458" spans="1:7" x14ac:dyDescent="0.35">
      <c r="A1458" s="72" t="s">
        <v>261</v>
      </c>
      <c r="B1458" s="72" t="s">
        <v>262</v>
      </c>
      <c r="C1458" s="72" t="s">
        <v>1100</v>
      </c>
      <c r="D1458" s="72" t="s">
        <v>1092</v>
      </c>
      <c r="E1458" s="72">
        <v>673</v>
      </c>
      <c r="F1458" s="105">
        <v>69</v>
      </c>
      <c r="G1458" s="108">
        <f t="shared" si="22"/>
        <v>44013</v>
      </c>
    </row>
    <row r="1459" spans="1:7" x14ac:dyDescent="0.35">
      <c r="A1459" s="72" t="s">
        <v>261</v>
      </c>
      <c r="B1459" s="72" t="s">
        <v>262</v>
      </c>
      <c r="C1459" s="72" t="s">
        <v>1100</v>
      </c>
      <c r="D1459" s="72" t="s">
        <v>1093</v>
      </c>
      <c r="E1459" s="72">
        <v>669</v>
      </c>
      <c r="F1459" s="105">
        <v>70</v>
      </c>
      <c r="G1459" s="108">
        <f t="shared" si="22"/>
        <v>43922</v>
      </c>
    </row>
    <row r="1460" spans="1:7" x14ac:dyDescent="0.35">
      <c r="A1460" s="72" t="s">
        <v>261</v>
      </c>
      <c r="B1460" s="72" t="s">
        <v>262</v>
      </c>
      <c r="C1460" s="72" t="s">
        <v>1100</v>
      </c>
      <c r="D1460" s="72" t="s">
        <v>1094</v>
      </c>
      <c r="E1460" s="72">
        <v>664</v>
      </c>
      <c r="F1460" s="105">
        <v>71</v>
      </c>
      <c r="G1460" s="108">
        <f t="shared" si="22"/>
        <v>43831</v>
      </c>
    </row>
    <row r="1461" spans="1:7" x14ac:dyDescent="0.35">
      <c r="A1461" s="72" t="s">
        <v>261</v>
      </c>
      <c r="B1461" s="72" t="s">
        <v>262</v>
      </c>
      <c r="C1461" s="72" t="s">
        <v>1100</v>
      </c>
      <c r="D1461" s="72" t="s">
        <v>1095</v>
      </c>
      <c r="E1461" s="72">
        <v>646</v>
      </c>
      <c r="F1461" s="105">
        <v>74</v>
      </c>
      <c r="G1461" s="108">
        <f t="shared" si="22"/>
        <v>43739</v>
      </c>
    </row>
    <row r="1462" spans="1:7" x14ac:dyDescent="0.35">
      <c r="A1462" s="72" t="s">
        <v>261</v>
      </c>
      <c r="B1462" s="72" t="s">
        <v>262</v>
      </c>
      <c r="C1462" s="72" t="s">
        <v>1100</v>
      </c>
      <c r="D1462" s="72" t="s">
        <v>1096</v>
      </c>
      <c r="E1462" s="72">
        <v>648</v>
      </c>
      <c r="F1462" s="105">
        <v>70</v>
      </c>
      <c r="G1462" s="108">
        <f t="shared" si="22"/>
        <v>43647</v>
      </c>
    </row>
    <row r="1463" spans="1:7" x14ac:dyDescent="0.35">
      <c r="A1463" s="72" t="s">
        <v>261</v>
      </c>
      <c r="B1463" s="72" t="s">
        <v>262</v>
      </c>
      <c r="C1463" s="72" t="s">
        <v>1100</v>
      </c>
      <c r="D1463" s="72" t="s">
        <v>1097</v>
      </c>
      <c r="E1463" s="72">
        <v>646</v>
      </c>
      <c r="F1463" s="105">
        <v>50</v>
      </c>
      <c r="G1463" s="108">
        <f t="shared" si="22"/>
        <v>43556</v>
      </c>
    </row>
    <row r="1464" spans="1:7" x14ac:dyDescent="0.35">
      <c r="A1464" s="72" t="s">
        <v>261</v>
      </c>
      <c r="B1464" s="72" t="s">
        <v>262</v>
      </c>
      <c r="C1464" s="72" t="s">
        <v>1100</v>
      </c>
      <c r="D1464" s="72" t="s">
        <v>1098</v>
      </c>
      <c r="E1464" s="72">
        <v>639</v>
      </c>
      <c r="F1464" s="105">
        <v>51</v>
      </c>
      <c r="G1464" s="108">
        <f t="shared" si="22"/>
        <v>43466</v>
      </c>
    </row>
    <row r="1465" spans="1:7" x14ac:dyDescent="0.35">
      <c r="A1465" s="72" t="s">
        <v>261</v>
      </c>
      <c r="B1465" s="72" t="s">
        <v>262</v>
      </c>
      <c r="C1465" s="72" t="s">
        <v>1100</v>
      </c>
      <c r="D1465" s="72" t="s">
        <v>1099</v>
      </c>
      <c r="E1465" s="72">
        <v>677</v>
      </c>
      <c r="F1465" s="105">
        <v>61</v>
      </c>
      <c r="G1465" s="108">
        <f t="shared" si="22"/>
        <v>43374</v>
      </c>
    </row>
    <row r="1466" spans="1:7" x14ac:dyDescent="0.35">
      <c r="A1466" s="72" t="s">
        <v>261</v>
      </c>
      <c r="B1466" s="72" t="s">
        <v>262</v>
      </c>
      <c r="C1466" s="72" t="s">
        <v>1101</v>
      </c>
      <c r="D1466" s="72" t="s">
        <v>1088</v>
      </c>
      <c r="E1466" s="72">
        <v>451</v>
      </c>
      <c r="F1466" s="105">
        <v>15</v>
      </c>
      <c r="G1466" s="108">
        <f t="shared" si="22"/>
        <v>44378</v>
      </c>
    </row>
    <row r="1467" spans="1:7" x14ac:dyDescent="0.35">
      <c r="A1467" s="72" t="s">
        <v>261</v>
      </c>
      <c r="B1467" s="72" t="s">
        <v>262</v>
      </c>
      <c r="C1467" s="72" t="s">
        <v>1101</v>
      </c>
      <c r="D1467" s="72" t="s">
        <v>1089</v>
      </c>
      <c r="E1467" s="72">
        <v>449</v>
      </c>
      <c r="F1467" s="105">
        <v>15</v>
      </c>
      <c r="G1467" s="108">
        <f t="shared" si="22"/>
        <v>44287</v>
      </c>
    </row>
    <row r="1468" spans="1:7" x14ac:dyDescent="0.35">
      <c r="A1468" s="72" t="s">
        <v>261</v>
      </c>
      <c r="B1468" s="72" t="s">
        <v>262</v>
      </c>
      <c r="C1468" s="72" t="s">
        <v>1101</v>
      </c>
      <c r="D1468" s="72" t="s">
        <v>1090</v>
      </c>
      <c r="E1468" s="72">
        <v>452</v>
      </c>
      <c r="F1468" s="105">
        <v>15</v>
      </c>
      <c r="G1468" s="108">
        <f t="shared" si="22"/>
        <v>44197</v>
      </c>
    </row>
    <row r="1469" spans="1:7" x14ac:dyDescent="0.35">
      <c r="A1469" s="72" t="s">
        <v>261</v>
      </c>
      <c r="B1469" s="72" t="s">
        <v>262</v>
      </c>
      <c r="C1469" s="72" t="s">
        <v>1101</v>
      </c>
      <c r="D1469" s="72" t="s">
        <v>1091</v>
      </c>
      <c r="E1469" s="72">
        <v>444</v>
      </c>
      <c r="F1469" s="105">
        <v>15</v>
      </c>
      <c r="G1469" s="108">
        <f t="shared" si="22"/>
        <v>44105</v>
      </c>
    </row>
    <row r="1470" spans="1:7" x14ac:dyDescent="0.35">
      <c r="A1470" s="72" t="s">
        <v>261</v>
      </c>
      <c r="B1470" s="72" t="s">
        <v>262</v>
      </c>
      <c r="C1470" s="72" t="s">
        <v>1101</v>
      </c>
      <c r="D1470" s="72" t="s">
        <v>1092</v>
      </c>
      <c r="E1470" s="72">
        <v>444</v>
      </c>
      <c r="F1470" s="105">
        <v>15</v>
      </c>
      <c r="G1470" s="108">
        <f t="shared" si="22"/>
        <v>44013</v>
      </c>
    </row>
    <row r="1471" spans="1:7" x14ac:dyDescent="0.35">
      <c r="A1471" s="72" t="s">
        <v>261</v>
      </c>
      <c r="B1471" s="72" t="s">
        <v>262</v>
      </c>
      <c r="C1471" s="72" t="s">
        <v>1101</v>
      </c>
      <c r="D1471" s="72" t="s">
        <v>1093</v>
      </c>
      <c r="E1471" s="72">
        <v>433</v>
      </c>
      <c r="F1471" s="105">
        <v>15</v>
      </c>
      <c r="G1471" s="108">
        <f t="shared" si="22"/>
        <v>43922</v>
      </c>
    </row>
    <row r="1472" spans="1:7" x14ac:dyDescent="0.35">
      <c r="A1472" s="72" t="s">
        <v>261</v>
      </c>
      <c r="B1472" s="72" t="s">
        <v>262</v>
      </c>
      <c r="C1472" s="72" t="s">
        <v>1101</v>
      </c>
      <c r="D1472" s="72" t="s">
        <v>1094</v>
      </c>
      <c r="E1472" s="72">
        <v>428</v>
      </c>
      <c r="F1472" s="105">
        <v>15</v>
      </c>
      <c r="G1472" s="108">
        <f t="shared" si="22"/>
        <v>43831</v>
      </c>
    </row>
    <row r="1473" spans="1:7" x14ac:dyDescent="0.35">
      <c r="A1473" s="72" t="s">
        <v>261</v>
      </c>
      <c r="B1473" s="72" t="s">
        <v>262</v>
      </c>
      <c r="C1473" s="72" t="s">
        <v>1101</v>
      </c>
      <c r="D1473" s="72" t="s">
        <v>1095</v>
      </c>
      <c r="E1473" s="72">
        <v>409</v>
      </c>
      <c r="F1473" s="105">
        <v>14</v>
      </c>
      <c r="G1473" s="108">
        <f t="shared" si="22"/>
        <v>43739</v>
      </c>
    </row>
    <row r="1474" spans="1:7" x14ac:dyDescent="0.35">
      <c r="A1474" s="72" t="s">
        <v>261</v>
      </c>
      <c r="B1474" s="72" t="s">
        <v>262</v>
      </c>
      <c r="C1474" s="72" t="s">
        <v>1101</v>
      </c>
      <c r="D1474" s="72" t="s">
        <v>1096</v>
      </c>
      <c r="E1474" s="72">
        <v>408</v>
      </c>
      <c r="F1474" s="105">
        <v>14</v>
      </c>
      <c r="G1474" s="108">
        <f t="shared" si="22"/>
        <v>43647</v>
      </c>
    </row>
    <row r="1475" spans="1:7" x14ac:dyDescent="0.35">
      <c r="A1475" s="72" t="s">
        <v>261</v>
      </c>
      <c r="B1475" s="72" t="s">
        <v>262</v>
      </c>
      <c r="C1475" s="72" t="s">
        <v>1101</v>
      </c>
      <c r="D1475" s="72" t="s">
        <v>1097</v>
      </c>
      <c r="E1475" s="72">
        <v>408</v>
      </c>
      <c r="F1475" s="105">
        <v>11</v>
      </c>
      <c r="G1475" s="108">
        <f t="shared" si="22"/>
        <v>43556</v>
      </c>
    </row>
    <row r="1476" spans="1:7" x14ac:dyDescent="0.35">
      <c r="A1476" s="72" t="s">
        <v>261</v>
      </c>
      <c r="B1476" s="72" t="s">
        <v>262</v>
      </c>
      <c r="C1476" s="72" t="s">
        <v>1101</v>
      </c>
      <c r="D1476" s="72" t="s">
        <v>1098</v>
      </c>
      <c r="E1476" s="72">
        <v>394</v>
      </c>
      <c r="F1476" s="105">
        <v>12</v>
      </c>
      <c r="G1476" s="108">
        <f t="shared" ref="G1476:G1539" si="23">DATE(LEFT(D1476,4),RIGHT(LEFT(D1476,7),2),1)</f>
        <v>43466</v>
      </c>
    </row>
    <row r="1477" spans="1:7" x14ac:dyDescent="0.35">
      <c r="A1477" s="72" t="s">
        <v>261</v>
      </c>
      <c r="B1477" s="72" t="s">
        <v>262</v>
      </c>
      <c r="C1477" s="72" t="s">
        <v>1101</v>
      </c>
      <c r="D1477" s="72" t="s">
        <v>1099</v>
      </c>
      <c r="E1477" s="72">
        <v>409</v>
      </c>
      <c r="F1477" s="105">
        <v>14</v>
      </c>
      <c r="G1477" s="108">
        <f t="shared" si="23"/>
        <v>43374</v>
      </c>
    </row>
    <row r="1478" spans="1:7" x14ac:dyDescent="0.35">
      <c r="A1478" s="72" t="s">
        <v>261</v>
      </c>
      <c r="B1478" s="72" t="s">
        <v>262</v>
      </c>
      <c r="C1478" s="72" t="s">
        <v>1102</v>
      </c>
      <c r="D1478" s="72" t="s">
        <v>1088</v>
      </c>
      <c r="E1478" s="72">
        <v>1319</v>
      </c>
      <c r="F1478" s="105">
        <v>60</v>
      </c>
      <c r="G1478" s="108">
        <f t="shared" si="23"/>
        <v>44378</v>
      </c>
    </row>
    <row r="1479" spans="1:7" x14ac:dyDescent="0.35">
      <c r="A1479" s="72" t="s">
        <v>261</v>
      </c>
      <c r="B1479" s="72" t="s">
        <v>262</v>
      </c>
      <c r="C1479" s="72" t="s">
        <v>1102</v>
      </c>
      <c r="D1479" s="72" t="s">
        <v>1089</v>
      </c>
      <c r="E1479" s="72">
        <v>1315</v>
      </c>
      <c r="F1479" s="105">
        <v>60</v>
      </c>
      <c r="G1479" s="108">
        <f t="shared" si="23"/>
        <v>44287</v>
      </c>
    </row>
    <row r="1480" spans="1:7" x14ac:dyDescent="0.35">
      <c r="A1480" s="72" t="s">
        <v>261</v>
      </c>
      <c r="B1480" s="72" t="s">
        <v>262</v>
      </c>
      <c r="C1480" s="72" t="s">
        <v>1102</v>
      </c>
      <c r="D1480" s="72" t="s">
        <v>1090</v>
      </c>
      <c r="E1480" s="72">
        <v>1323</v>
      </c>
      <c r="F1480" s="105">
        <v>59</v>
      </c>
      <c r="G1480" s="108">
        <f t="shared" si="23"/>
        <v>44197</v>
      </c>
    </row>
    <row r="1481" spans="1:7" x14ac:dyDescent="0.35">
      <c r="A1481" s="72" t="s">
        <v>261</v>
      </c>
      <c r="B1481" s="72" t="s">
        <v>262</v>
      </c>
      <c r="C1481" s="72" t="s">
        <v>1102</v>
      </c>
      <c r="D1481" s="72" t="s">
        <v>1091</v>
      </c>
      <c r="E1481" s="72">
        <v>1323</v>
      </c>
      <c r="F1481" s="105">
        <v>61</v>
      </c>
      <c r="G1481" s="108">
        <f t="shared" si="23"/>
        <v>44105</v>
      </c>
    </row>
    <row r="1482" spans="1:7" x14ac:dyDescent="0.35">
      <c r="A1482" s="72" t="s">
        <v>261</v>
      </c>
      <c r="B1482" s="72" t="s">
        <v>262</v>
      </c>
      <c r="C1482" s="72" t="s">
        <v>1102</v>
      </c>
      <c r="D1482" s="72" t="s">
        <v>1092</v>
      </c>
      <c r="E1482" s="72">
        <v>1319</v>
      </c>
      <c r="F1482" s="105">
        <v>60</v>
      </c>
      <c r="G1482" s="108">
        <f t="shared" si="23"/>
        <v>44013</v>
      </c>
    </row>
    <row r="1483" spans="1:7" x14ac:dyDescent="0.35">
      <c r="A1483" s="72" t="s">
        <v>261</v>
      </c>
      <c r="B1483" s="72" t="s">
        <v>262</v>
      </c>
      <c r="C1483" s="72" t="s">
        <v>1102</v>
      </c>
      <c r="D1483" s="72" t="s">
        <v>1093</v>
      </c>
      <c r="E1483" s="72">
        <v>1311</v>
      </c>
      <c r="F1483" s="105">
        <v>61</v>
      </c>
      <c r="G1483" s="108">
        <f t="shared" si="23"/>
        <v>43922</v>
      </c>
    </row>
    <row r="1484" spans="1:7" x14ac:dyDescent="0.35">
      <c r="A1484" s="72" t="s">
        <v>261</v>
      </c>
      <c r="B1484" s="72" t="s">
        <v>262</v>
      </c>
      <c r="C1484" s="72" t="s">
        <v>1102</v>
      </c>
      <c r="D1484" s="72" t="s">
        <v>1094</v>
      </c>
      <c r="E1484" s="72">
        <v>1314</v>
      </c>
      <c r="F1484" s="105">
        <v>62</v>
      </c>
      <c r="G1484" s="108">
        <f t="shared" si="23"/>
        <v>43831</v>
      </c>
    </row>
    <row r="1485" spans="1:7" x14ac:dyDescent="0.35">
      <c r="A1485" s="72" t="s">
        <v>261</v>
      </c>
      <c r="B1485" s="72" t="s">
        <v>262</v>
      </c>
      <c r="C1485" s="72" t="s">
        <v>1102</v>
      </c>
      <c r="D1485" s="72" t="s">
        <v>1095</v>
      </c>
      <c r="E1485" s="72">
        <v>1311</v>
      </c>
      <c r="F1485" s="105">
        <v>62</v>
      </c>
      <c r="G1485" s="108">
        <f t="shared" si="23"/>
        <v>43739</v>
      </c>
    </row>
    <row r="1486" spans="1:7" x14ac:dyDescent="0.35">
      <c r="A1486" s="72" t="s">
        <v>261</v>
      </c>
      <c r="B1486" s="72" t="s">
        <v>262</v>
      </c>
      <c r="C1486" s="72" t="s">
        <v>1102</v>
      </c>
      <c r="D1486" s="72" t="s">
        <v>1096</v>
      </c>
      <c r="E1486" s="72">
        <v>1306</v>
      </c>
      <c r="F1486" s="105">
        <v>64</v>
      </c>
      <c r="G1486" s="108">
        <f t="shared" si="23"/>
        <v>43647</v>
      </c>
    </row>
    <row r="1487" spans="1:7" x14ac:dyDescent="0.35">
      <c r="A1487" s="72" t="s">
        <v>261</v>
      </c>
      <c r="B1487" s="72" t="s">
        <v>262</v>
      </c>
      <c r="C1487" s="72" t="s">
        <v>1102</v>
      </c>
      <c r="D1487" s="72" t="s">
        <v>1097</v>
      </c>
      <c r="E1487" s="72">
        <v>1310</v>
      </c>
      <c r="F1487" s="105">
        <v>53</v>
      </c>
      <c r="G1487" s="108">
        <f t="shared" si="23"/>
        <v>43556</v>
      </c>
    </row>
    <row r="1488" spans="1:7" x14ac:dyDescent="0.35">
      <c r="A1488" s="72" t="s">
        <v>261</v>
      </c>
      <c r="B1488" s="72" t="s">
        <v>262</v>
      </c>
      <c r="C1488" s="72" t="s">
        <v>1102</v>
      </c>
      <c r="D1488" s="72" t="s">
        <v>1098</v>
      </c>
      <c r="E1488" s="72">
        <v>1303</v>
      </c>
      <c r="F1488" s="105">
        <v>45</v>
      </c>
      <c r="G1488" s="108">
        <f t="shared" si="23"/>
        <v>43466</v>
      </c>
    </row>
    <row r="1489" spans="1:7" x14ac:dyDescent="0.35">
      <c r="A1489" s="72" t="s">
        <v>261</v>
      </c>
      <c r="B1489" s="72" t="s">
        <v>262</v>
      </c>
      <c r="C1489" s="72" t="s">
        <v>1102</v>
      </c>
      <c r="D1489" s="72" t="s">
        <v>1099</v>
      </c>
      <c r="E1489" s="72">
        <v>1343</v>
      </c>
      <c r="F1489" s="105">
        <v>57</v>
      </c>
      <c r="G1489" s="108">
        <f t="shared" si="23"/>
        <v>43374</v>
      </c>
    </row>
    <row r="1490" spans="1:7" x14ac:dyDescent="0.35">
      <c r="A1490" s="72" t="s">
        <v>263</v>
      </c>
      <c r="B1490" s="72" t="s">
        <v>264</v>
      </c>
      <c r="C1490" s="72" t="s">
        <v>1087</v>
      </c>
      <c r="D1490" s="72" t="s">
        <v>1088</v>
      </c>
      <c r="E1490" s="72">
        <v>1883</v>
      </c>
      <c r="F1490" s="105">
        <v>185</v>
      </c>
      <c r="G1490" s="108">
        <f t="shared" si="23"/>
        <v>44378</v>
      </c>
    </row>
    <row r="1491" spans="1:7" x14ac:dyDescent="0.35">
      <c r="A1491" s="72" t="s">
        <v>263</v>
      </c>
      <c r="B1491" s="72" t="s">
        <v>264</v>
      </c>
      <c r="C1491" s="72" t="s">
        <v>1087</v>
      </c>
      <c r="D1491" s="72" t="s">
        <v>1089</v>
      </c>
      <c r="E1491" s="72">
        <v>1891</v>
      </c>
      <c r="F1491" s="105">
        <v>183</v>
      </c>
      <c r="G1491" s="108">
        <f t="shared" si="23"/>
        <v>44287</v>
      </c>
    </row>
    <row r="1492" spans="1:7" x14ac:dyDescent="0.35">
      <c r="A1492" s="72" t="s">
        <v>263</v>
      </c>
      <c r="B1492" s="72" t="s">
        <v>264</v>
      </c>
      <c r="C1492" s="72" t="s">
        <v>1087</v>
      </c>
      <c r="D1492" s="72" t="s">
        <v>1090</v>
      </c>
      <c r="E1492" s="72">
        <v>1886</v>
      </c>
      <c r="F1492" s="105">
        <v>173</v>
      </c>
      <c r="G1492" s="108">
        <f t="shared" si="23"/>
        <v>44197</v>
      </c>
    </row>
    <row r="1493" spans="1:7" x14ac:dyDescent="0.35">
      <c r="A1493" s="72" t="s">
        <v>263</v>
      </c>
      <c r="B1493" s="72" t="s">
        <v>264</v>
      </c>
      <c r="C1493" s="72" t="s">
        <v>1087</v>
      </c>
      <c r="D1493" s="72" t="s">
        <v>1091</v>
      </c>
      <c r="E1493" s="72">
        <v>1880</v>
      </c>
      <c r="F1493" s="105">
        <v>178</v>
      </c>
      <c r="G1493" s="108">
        <f t="shared" si="23"/>
        <v>44105</v>
      </c>
    </row>
    <row r="1494" spans="1:7" x14ac:dyDescent="0.35">
      <c r="A1494" s="72" t="s">
        <v>263</v>
      </c>
      <c r="B1494" s="72" t="s">
        <v>264</v>
      </c>
      <c r="C1494" s="72" t="s">
        <v>1087</v>
      </c>
      <c r="D1494" s="72" t="s">
        <v>1092</v>
      </c>
      <c r="E1494" s="72">
        <v>1886</v>
      </c>
      <c r="F1494" s="105">
        <v>176</v>
      </c>
      <c r="G1494" s="108">
        <f t="shared" si="23"/>
        <v>44013</v>
      </c>
    </row>
    <row r="1495" spans="1:7" x14ac:dyDescent="0.35">
      <c r="A1495" s="72" t="s">
        <v>263</v>
      </c>
      <c r="B1495" s="72" t="s">
        <v>264</v>
      </c>
      <c r="C1495" s="72" t="s">
        <v>1087</v>
      </c>
      <c r="D1495" s="72" t="s">
        <v>1093</v>
      </c>
      <c r="E1495" s="72">
        <v>1885</v>
      </c>
      <c r="F1495" s="105">
        <v>182</v>
      </c>
      <c r="G1495" s="108">
        <f t="shared" si="23"/>
        <v>43922</v>
      </c>
    </row>
    <row r="1496" spans="1:7" x14ac:dyDescent="0.35">
      <c r="A1496" s="72" t="s">
        <v>263</v>
      </c>
      <c r="B1496" s="72" t="s">
        <v>264</v>
      </c>
      <c r="C1496" s="72" t="s">
        <v>1087</v>
      </c>
      <c r="D1496" s="72" t="s">
        <v>1094</v>
      </c>
      <c r="E1496" s="72">
        <v>1871</v>
      </c>
      <c r="F1496" s="105">
        <v>179</v>
      </c>
      <c r="G1496" s="108">
        <f t="shared" si="23"/>
        <v>43831</v>
      </c>
    </row>
    <row r="1497" spans="1:7" x14ac:dyDescent="0.35">
      <c r="A1497" s="72" t="s">
        <v>263</v>
      </c>
      <c r="B1497" s="72" t="s">
        <v>264</v>
      </c>
      <c r="C1497" s="72" t="s">
        <v>1087</v>
      </c>
      <c r="D1497" s="72" t="s">
        <v>1095</v>
      </c>
      <c r="E1497" s="72">
        <v>1893</v>
      </c>
      <c r="F1497" s="105">
        <v>181</v>
      </c>
      <c r="G1497" s="108">
        <f t="shared" si="23"/>
        <v>43739</v>
      </c>
    </row>
    <row r="1498" spans="1:7" x14ac:dyDescent="0.35">
      <c r="A1498" s="72" t="s">
        <v>263</v>
      </c>
      <c r="B1498" s="72" t="s">
        <v>264</v>
      </c>
      <c r="C1498" s="72" t="s">
        <v>1087</v>
      </c>
      <c r="D1498" s="72" t="s">
        <v>1096</v>
      </c>
      <c r="E1498" s="72">
        <v>1881</v>
      </c>
      <c r="F1498" s="105">
        <v>173</v>
      </c>
      <c r="G1498" s="108">
        <f t="shared" si="23"/>
        <v>43647</v>
      </c>
    </row>
    <row r="1499" spans="1:7" x14ac:dyDescent="0.35">
      <c r="A1499" s="72" t="s">
        <v>263</v>
      </c>
      <c r="B1499" s="72" t="s">
        <v>264</v>
      </c>
      <c r="C1499" s="72" t="s">
        <v>1087</v>
      </c>
      <c r="D1499" s="72" t="s">
        <v>1097</v>
      </c>
      <c r="E1499" s="72">
        <v>1894</v>
      </c>
      <c r="F1499" s="105">
        <v>176</v>
      </c>
      <c r="G1499" s="108">
        <f t="shared" si="23"/>
        <v>43556</v>
      </c>
    </row>
    <row r="1500" spans="1:7" x14ac:dyDescent="0.35">
      <c r="A1500" s="72" t="s">
        <v>263</v>
      </c>
      <c r="B1500" s="72" t="s">
        <v>264</v>
      </c>
      <c r="C1500" s="72" t="s">
        <v>1087</v>
      </c>
      <c r="D1500" s="72" t="s">
        <v>1098</v>
      </c>
      <c r="E1500" s="72">
        <v>1892</v>
      </c>
      <c r="F1500" s="105">
        <v>189</v>
      </c>
      <c r="G1500" s="108">
        <f t="shared" si="23"/>
        <v>43466</v>
      </c>
    </row>
    <row r="1501" spans="1:7" x14ac:dyDescent="0.35">
      <c r="A1501" s="72" t="s">
        <v>263</v>
      </c>
      <c r="B1501" s="72" t="s">
        <v>264</v>
      </c>
      <c r="C1501" s="72" t="s">
        <v>1087</v>
      </c>
      <c r="D1501" s="72" t="s">
        <v>1099</v>
      </c>
      <c r="E1501" s="72">
        <v>1993</v>
      </c>
      <c r="F1501" s="105">
        <v>204</v>
      </c>
      <c r="G1501" s="108">
        <f t="shared" si="23"/>
        <v>43374</v>
      </c>
    </row>
    <row r="1502" spans="1:7" x14ac:dyDescent="0.35">
      <c r="A1502" s="72" t="s">
        <v>263</v>
      </c>
      <c r="B1502" s="72" t="s">
        <v>264</v>
      </c>
      <c r="C1502" s="72" t="s">
        <v>1100</v>
      </c>
      <c r="D1502" s="72" t="s">
        <v>1088</v>
      </c>
      <c r="E1502" s="72">
        <v>1805</v>
      </c>
      <c r="F1502" s="105">
        <v>334</v>
      </c>
      <c r="G1502" s="108">
        <f t="shared" si="23"/>
        <v>44378</v>
      </c>
    </row>
    <row r="1503" spans="1:7" x14ac:dyDescent="0.35">
      <c r="A1503" s="72" t="s">
        <v>263</v>
      </c>
      <c r="B1503" s="72" t="s">
        <v>264</v>
      </c>
      <c r="C1503" s="72" t="s">
        <v>1100</v>
      </c>
      <c r="D1503" s="72" t="s">
        <v>1089</v>
      </c>
      <c r="E1503" s="72">
        <v>1790</v>
      </c>
      <c r="F1503" s="105">
        <v>337</v>
      </c>
      <c r="G1503" s="108">
        <f t="shared" si="23"/>
        <v>44287</v>
      </c>
    </row>
    <row r="1504" spans="1:7" x14ac:dyDescent="0.35">
      <c r="A1504" s="72" t="s">
        <v>263</v>
      </c>
      <c r="B1504" s="72" t="s">
        <v>264</v>
      </c>
      <c r="C1504" s="72" t="s">
        <v>1100</v>
      </c>
      <c r="D1504" s="72" t="s">
        <v>1090</v>
      </c>
      <c r="E1504" s="72">
        <v>1780</v>
      </c>
      <c r="F1504" s="105">
        <v>290</v>
      </c>
      <c r="G1504" s="108">
        <f t="shared" si="23"/>
        <v>44197</v>
      </c>
    </row>
    <row r="1505" spans="1:7" x14ac:dyDescent="0.35">
      <c r="A1505" s="72" t="s">
        <v>263</v>
      </c>
      <c r="B1505" s="72" t="s">
        <v>264</v>
      </c>
      <c r="C1505" s="72" t="s">
        <v>1100</v>
      </c>
      <c r="D1505" s="72" t="s">
        <v>1091</v>
      </c>
      <c r="E1505" s="72">
        <v>1791</v>
      </c>
      <c r="F1505" s="105">
        <v>289</v>
      </c>
      <c r="G1505" s="108">
        <f t="shared" si="23"/>
        <v>44105</v>
      </c>
    </row>
    <row r="1506" spans="1:7" x14ac:dyDescent="0.35">
      <c r="A1506" s="72" t="s">
        <v>263</v>
      </c>
      <c r="B1506" s="72" t="s">
        <v>264</v>
      </c>
      <c r="C1506" s="72" t="s">
        <v>1100</v>
      </c>
      <c r="D1506" s="72" t="s">
        <v>1092</v>
      </c>
      <c r="E1506" s="72">
        <v>1786</v>
      </c>
      <c r="F1506" s="105">
        <v>254</v>
      </c>
      <c r="G1506" s="108">
        <f t="shared" si="23"/>
        <v>44013</v>
      </c>
    </row>
    <row r="1507" spans="1:7" x14ac:dyDescent="0.35">
      <c r="A1507" s="72" t="s">
        <v>263</v>
      </c>
      <c r="B1507" s="72" t="s">
        <v>264</v>
      </c>
      <c r="C1507" s="72" t="s">
        <v>1100</v>
      </c>
      <c r="D1507" s="72" t="s">
        <v>1093</v>
      </c>
      <c r="E1507" s="72">
        <v>1830</v>
      </c>
      <c r="F1507" s="105">
        <v>266</v>
      </c>
      <c r="G1507" s="108">
        <f t="shared" si="23"/>
        <v>43922</v>
      </c>
    </row>
    <row r="1508" spans="1:7" x14ac:dyDescent="0.35">
      <c r="A1508" s="72" t="s">
        <v>263</v>
      </c>
      <c r="B1508" s="72" t="s">
        <v>264</v>
      </c>
      <c r="C1508" s="72" t="s">
        <v>1100</v>
      </c>
      <c r="D1508" s="72" t="s">
        <v>1094</v>
      </c>
      <c r="E1508" s="72">
        <v>1838</v>
      </c>
      <c r="F1508" s="105">
        <v>229</v>
      </c>
      <c r="G1508" s="108">
        <f t="shared" si="23"/>
        <v>43831</v>
      </c>
    </row>
    <row r="1509" spans="1:7" x14ac:dyDescent="0.35">
      <c r="A1509" s="72" t="s">
        <v>263</v>
      </c>
      <c r="B1509" s="72" t="s">
        <v>264</v>
      </c>
      <c r="C1509" s="72" t="s">
        <v>1100</v>
      </c>
      <c r="D1509" s="72" t="s">
        <v>1095</v>
      </c>
      <c r="E1509" s="72">
        <v>1897</v>
      </c>
      <c r="F1509" s="105">
        <v>200</v>
      </c>
      <c r="G1509" s="108">
        <f t="shared" si="23"/>
        <v>43739</v>
      </c>
    </row>
    <row r="1510" spans="1:7" x14ac:dyDescent="0.35">
      <c r="A1510" s="72" t="s">
        <v>263</v>
      </c>
      <c r="B1510" s="72" t="s">
        <v>264</v>
      </c>
      <c r="C1510" s="72" t="s">
        <v>1100</v>
      </c>
      <c r="D1510" s="72" t="s">
        <v>1096</v>
      </c>
      <c r="E1510" s="72">
        <v>1890</v>
      </c>
      <c r="F1510" s="105">
        <v>201</v>
      </c>
      <c r="G1510" s="108">
        <f t="shared" si="23"/>
        <v>43647</v>
      </c>
    </row>
    <row r="1511" spans="1:7" x14ac:dyDescent="0.35">
      <c r="A1511" s="72" t="s">
        <v>263</v>
      </c>
      <c r="B1511" s="72" t="s">
        <v>264</v>
      </c>
      <c r="C1511" s="72" t="s">
        <v>1100</v>
      </c>
      <c r="D1511" s="72" t="s">
        <v>1097</v>
      </c>
      <c r="E1511" s="72">
        <v>1893</v>
      </c>
      <c r="F1511" s="105">
        <v>173</v>
      </c>
      <c r="G1511" s="108">
        <f t="shared" si="23"/>
        <v>43556</v>
      </c>
    </row>
    <row r="1512" spans="1:7" x14ac:dyDescent="0.35">
      <c r="A1512" s="72" t="s">
        <v>263</v>
      </c>
      <c r="B1512" s="72" t="s">
        <v>264</v>
      </c>
      <c r="C1512" s="72" t="s">
        <v>1100</v>
      </c>
      <c r="D1512" s="72" t="s">
        <v>1098</v>
      </c>
      <c r="E1512" s="72">
        <v>1910</v>
      </c>
      <c r="F1512" s="105">
        <v>185</v>
      </c>
      <c r="G1512" s="108">
        <f t="shared" si="23"/>
        <v>43466</v>
      </c>
    </row>
    <row r="1513" spans="1:7" x14ac:dyDescent="0.35">
      <c r="A1513" s="72" t="s">
        <v>263</v>
      </c>
      <c r="B1513" s="72" t="s">
        <v>264</v>
      </c>
      <c r="C1513" s="72" t="s">
        <v>1100</v>
      </c>
      <c r="D1513" s="72" t="s">
        <v>1099</v>
      </c>
      <c r="E1513" s="72">
        <v>2123</v>
      </c>
      <c r="F1513" s="105">
        <v>214</v>
      </c>
      <c r="G1513" s="108">
        <f t="shared" si="23"/>
        <v>43374</v>
      </c>
    </row>
    <row r="1514" spans="1:7" x14ac:dyDescent="0.35">
      <c r="A1514" s="72" t="s">
        <v>263</v>
      </c>
      <c r="B1514" s="72" t="s">
        <v>264</v>
      </c>
      <c r="C1514" s="72" t="s">
        <v>1101</v>
      </c>
      <c r="D1514" s="72" t="s">
        <v>1088</v>
      </c>
      <c r="E1514" s="72">
        <v>102</v>
      </c>
      <c r="F1514" s="105">
        <v>7</v>
      </c>
      <c r="G1514" s="108">
        <f t="shared" si="23"/>
        <v>44378</v>
      </c>
    </row>
    <row r="1515" spans="1:7" x14ac:dyDescent="0.35">
      <c r="A1515" s="72" t="s">
        <v>263</v>
      </c>
      <c r="B1515" s="72" t="s">
        <v>264</v>
      </c>
      <c r="C1515" s="72" t="s">
        <v>1101</v>
      </c>
      <c r="D1515" s="72" t="s">
        <v>1089</v>
      </c>
      <c r="E1515" s="72">
        <v>101</v>
      </c>
      <c r="F1515" s="105">
        <v>7</v>
      </c>
      <c r="G1515" s="108">
        <f t="shared" si="23"/>
        <v>44287</v>
      </c>
    </row>
    <row r="1516" spans="1:7" x14ac:dyDescent="0.35">
      <c r="A1516" s="72" t="s">
        <v>263</v>
      </c>
      <c r="B1516" s="72" t="s">
        <v>264</v>
      </c>
      <c r="C1516" s="72" t="s">
        <v>1101</v>
      </c>
      <c r="D1516" s="72" t="s">
        <v>1090</v>
      </c>
      <c r="E1516" s="72">
        <v>102</v>
      </c>
      <c r="F1516" s="105">
        <v>7</v>
      </c>
      <c r="G1516" s="108">
        <f t="shared" si="23"/>
        <v>44197</v>
      </c>
    </row>
    <row r="1517" spans="1:7" x14ac:dyDescent="0.35">
      <c r="A1517" s="72" t="s">
        <v>263</v>
      </c>
      <c r="B1517" s="72" t="s">
        <v>264</v>
      </c>
      <c r="C1517" s="72" t="s">
        <v>1101</v>
      </c>
      <c r="D1517" s="72" t="s">
        <v>1091</v>
      </c>
      <c r="E1517" s="72">
        <v>101</v>
      </c>
      <c r="F1517" s="105">
        <v>7</v>
      </c>
      <c r="G1517" s="108">
        <f t="shared" si="23"/>
        <v>44105</v>
      </c>
    </row>
    <row r="1518" spans="1:7" x14ac:dyDescent="0.35">
      <c r="A1518" s="72" t="s">
        <v>263</v>
      </c>
      <c r="B1518" s="72" t="s">
        <v>264</v>
      </c>
      <c r="C1518" s="72" t="s">
        <v>1101</v>
      </c>
      <c r="D1518" s="72" t="s">
        <v>1092</v>
      </c>
      <c r="E1518" s="72">
        <v>99</v>
      </c>
      <c r="F1518" s="105">
        <v>7</v>
      </c>
      <c r="G1518" s="108">
        <f t="shared" si="23"/>
        <v>44013</v>
      </c>
    </row>
    <row r="1519" spans="1:7" x14ac:dyDescent="0.35">
      <c r="A1519" s="72" t="s">
        <v>263</v>
      </c>
      <c r="B1519" s="72" t="s">
        <v>264</v>
      </c>
      <c r="C1519" s="72" t="s">
        <v>1101</v>
      </c>
      <c r="D1519" s="72" t="s">
        <v>1093</v>
      </c>
      <c r="E1519" s="72">
        <v>93</v>
      </c>
      <c r="F1519" s="105">
        <v>7</v>
      </c>
      <c r="G1519" s="108">
        <f t="shared" si="23"/>
        <v>43922</v>
      </c>
    </row>
    <row r="1520" spans="1:7" x14ac:dyDescent="0.35">
      <c r="A1520" s="72" t="s">
        <v>263</v>
      </c>
      <c r="B1520" s="72" t="s">
        <v>264</v>
      </c>
      <c r="C1520" s="72" t="s">
        <v>1101</v>
      </c>
      <c r="D1520" s="72" t="s">
        <v>1094</v>
      </c>
      <c r="E1520" s="72">
        <v>92</v>
      </c>
      <c r="F1520" s="105">
        <v>7</v>
      </c>
      <c r="G1520" s="108">
        <f t="shared" si="23"/>
        <v>43831</v>
      </c>
    </row>
    <row r="1521" spans="1:7" x14ac:dyDescent="0.35">
      <c r="A1521" s="72" t="s">
        <v>263</v>
      </c>
      <c r="B1521" s="72" t="s">
        <v>264</v>
      </c>
      <c r="C1521" s="72" t="s">
        <v>1101</v>
      </c>
      <c r="D1521" s="72" t="s">
        <v>1095</v>
      </c>
      <c r="E1521" s="72">
        <v>89</v>
      </c>
      <c r="F1521" s="105">
        <v>7</v>
      </c>
      <c r="G1521" s="108">
        <f t="shared" si="23"/>
        <v>43739</v>
      </c>
    </row>
    <row r="1522" spans="1:7" x14ac:dyDescent="0.35">
      <c r="A1522" s="72" t="s">
        <v>263</v>
      </c>
      <c r="B1522" s="72" t="s">
        <v>264</v>
      </c>
      <c r="C1522" s="72" t="s">
        <v>1101</v>
      </c>
      <c r="D1522" s="72" t="s">
        <v>1096</v>
      </c>
      <c r="E1522" s="72">
        <v>89</v>
      </c>
      <c r="F1522" s="105">
        <v>8</v>
      </c>
      <c r="G1522" s="108">
        <f t="shared" si="23"/>
        <v>43647</v>
      </c>
    </row>
    <row r="1523" spans="1:7" x14ac:dyDescent="0.35">
      <c r="A1523" s="72" t="s">
        <v>263</v>
      </c>
      <c r="B1523" s="72" t="s">
        <v>264</v>
      </c>
      <c r="C1523" s="72" t="s">
        <v>1101</v>
      </c>
      <c r="D1523" s="72" t="s">
        <v>1097</v>
      </c>
      <c r="E1523" s="72">
        <v>90</v>
      </c>
      <c r="F1523" s="105">
        <v>8</v>
      </c>
      <c r="G1523" s="108">
        <f t="shared" si="23"/>
        <v>43556</v>
      </c>
    </row>
    <row r="1524" spans="1:7" x14ac:dyDescent="0.35">
      <c r="A1524" s="72" t="s">
        <v>263</v>
      </c>
      <c r="B1524" s="72" t="s">
        <v>264</v>
      </c>
      <c r="C1524" s="72" t="s">
        <v>1101</v>
      </c>
      <c r="D1524" s="72" t="s">
        <v>1098</v>
      </c>
      <c r="E1524" s="72">
        <v>90</v>
      </c>
      <c r="F1524" s="105">
        <v>8</v>
      </c>
      <c r="G1524" s="108">
        <f t="shared" si="23"/>
        <v>43466</v>
      </c>
    </row>
    <row r="1525" spans="1:7" x14ac:dyDescent="0.35">
      <c r="A1525" s="72" t="s">
        <v>263</v>
      </c>
      <c r="B1525" s="72" t="s">
        <v>264</v>
      </c>
      <c r="C1525" s="72" t="s">
        <v>1101</v>
      </c>
      <c r="D1525" s="72" t="s">
        <v>1099</v>
      </c>
      <c r="E1525" s="72">
        <v>94</v>
      </c>
      <c r="F1525" s="105">
        <v>7</v>
      </c>
      <c r="G1525" s="108">
        <f t="shared" si="23"/>
        <v>43374</v>
      </c>
    </row>
    <row r="1526" spans="1:7" x14ac:dyDescent="0.35">
      <c r="A1526" s="72" t="s">
        <v>263</v>
      </c>
      <c r="B1526" s="72" t="s">
        <v>264</v>
      </c>
      <c r="C1526" s="72" t="s">
        <v>1102</v>
      </c>
      <c r="D1526" s="72" t="s">
        <v>1088</v>
      </c>
      <c r="E1526" s="72">
        <v>3935</v>
      </c>
      <c r="F1526" s="105">
        <v>230</v>
      </c>
      <c r="G1526" s="108">
        <f t="shared" si="23"/>
        <v>44378</v>
      </c>
    </row>
    <row r="1527" spans="1:7" x14ac:dyDescent="0.35">
      <c r="A1527" s="72" t="s">
        <v>263</v>
      </c>
      <c r="B1527" s="72" t="s">
        <v>264</v>
      </c>
      <c r="C1527" s="72" t="s">
        <v>1102</v>
      </c>
      <c r="D1527" s="72" t="s">
        <v>1089</v>
      </c>
      <c r="E1527" s="72">
        <v>3933</v>
      </c>
      <c r="F1527" s="105">
        <v>234</v>
      </c>
      <c r="G1527" s="108">
        <f t="shared" si="23"/>
        <v>44287</v>
      </c>
    </row>
    <row r="1528" spans="1:7" x14ac:dyDescent="0.35">
      <c r="A1528" s="72" t="s">
        <v>263</v>
      </c>
      <c r="B1528" s="72" t="s">
        <v>264</v>
      </c>
      <c r="C1528" s="72" t="s">
        <v>1102</v>
      </c>
      <c r="D1528" s="72" t="s">
        <v>1090</v>
      </c>
      <c r="E1528" s="72">
        <v>3927</v>
      </c>
      <c r="F1528" s="105">
        <v>235</v>
      </c>
      <c r="G1528" s="108">
        <f t="shared" si="23"/>
        <v>44197</v>
      </c>
    </row>
    <row r="1529" spans="1:7" x14ac:dyDescent="0.35">
      <c r="A1529" s="72" t="s">
        <v>263</v>
      </c>
      <c r="B1529" s="72" t="s">
        <v>264</v>
      </c>
      <c r="C1529" s="72" t="s">
        <v>1102</v>
      </c>
      <c r="D1529" s="72" t="s">
        <v>1091</v>
      </c>
      <c r="E1529" s="72">
        <v>3918</v>
      </c>
      <c r="F1529" s="105">
        <v>247</v>
      </c>
      <c r="G1529" s="108">
        <f t="shared" si="23"/>
        <v>44105</v>
      </c>
    </row>
    <row r="1530" spans="1:7" x14ac:dyDescent="0.35">
      <c r="A1530" s="72" t="s">
        <v>263</v>
      </c>
      <c r="B1530" s="72" t="s">
        <v>264</v>
      </c>
      <c r="C1530" s="72" t="s">
        <v>1102</v>
      </c>
      <c r="D1530" s="72" t="s">
        <v>1092</v>
      </c>
      <c r="E1530" s="72">
        <v>3924</v>
      </c>
      <c r="F1530" s="105">
        <v>259</v>
      </c>
      <c r="G1530" s="108">
        <f t="shared" si="23"/>
        <v>44013</v>
      </c>
    </row>
    <row r="1531" spans="1:7" x14ac:dyDescent="0.35">
      <c r="A1531" s="72" t="s">
        <v>263</v>
      </c>
      <c r="B1531" s="72" t="s">
        <v>264</v>
      </c>
      <c r="C1531" s="72" t="s">
        <v>1102</v>
      </c>
      <c r="D1531" s="72" t="s">
        <v>1093</v>
      </c>
      <c r="E1531" s="72">
        <v>3905</v>
      </c>
      <c r="F1531" s="105">
        <v>262</v>
      </c>
      <c r="G1531" s="108">
        <f t="shared" si="23"/>
        <v>43922</v>
      </c>
    </row>
    <row r="1532" spans="1:7" x14ac:dyDescent="0.35">
      <c r="A1532" s="72" t="s">
        <v>263</v>
      </c>
      <c r="B1532" s="72" t="s">
        <v>264</v>
      </c>
      <c r="C1532" s="72" t="s">
        <v>1102</v>
      </c>
      <c r="D1532" s="72" t="s">
        <v>1094</v>
      </c>
      <c r="E1532" s="72">
        <v>3894</v>
      </c>
      <c r="F1532" s="105">
        <v>238</v>
      </c>
      <c r="G1532" s="108">
        <f t="shared" si="23"/>
        <v>43831</v>
      </c>
    </row>
    <row r="1533" spans="1:7" x14ac:dyDescent="0.35">
      <c r="A1533" s="72" t="s">
        <v>263</v>
      </c>
      <c r="B1533" s="72" t="s">
        <v>264</v>
      </c>
      <c r="C1533" s="72" t="s">
        <v>1102</v>
      </c>
      <c r="D1533" s="72" t="s">
        <v>1095</v>
      </c>
      <c r="E1533" s="72">
        <v>3865</v>
      </c>
      <c r="F1533" s="105">
        <v>238</v>
      </c>
      <c r="G1533" s="108">
        <f t="shared" si="23"/>
        <v>43739</v>
      </c>
    </row>
    <row r="1534" spans="1:7" x14ac:dyDescent="0.35">
      <c r="A1534" s="72" t="s">
        <v>263</v>
      </c>
      <c r="B1534" s="72" t="s">
        <v>264</v>
      </c>
      <c r="C1534" s="72" t="s">
        <v>1102</v>
      </c>
      <c r="D1534" s="72" t="s">
        <v>1096</v>
      </c>
      <c r="E1534" s="72">
        <v>3845</v>
      </c>
      <c r="F1534" s="105">
        <v>237</v>
      </c>
      <c r="G1534" s="108">
        <f t="shared" si="23"/>
        <v>43647</v>
      </c>
    </row>
    <row r="1535" spans="1:7" x14ac:dyDescent="0.35">
      <c r="A1535" s="72" t="s">
        <v>263</v>
      </c>
      <c r="B1535" s="72" t="s">
        <v>264</v>
      </c>
      <c r="C1535" s="72" t="s">
        <v>1102</v>
      </c>
      <c r="D1535" s="72" t="s">
        <v>1097</v>
      </c>
      <c r="E1535" s="72">
        <v>3844</v>
      </c>
      <c r="F1535" s="105">
        <v>206</v>
      </c>
      <c r="G1535" s="108">
        <f t="shared" si="23"/>
        <v>43556</v>
      </c>
    </row>
    <row r="1536" spans="1:7" x14ac:dyDescent="0.35">
      <c r="A1536" s="72" t="s">
        <v>263</v>
      </c>
      <c r="B1536" s="72" t="s">
        <v>264</v>
      </c>
      <c r="C1536" s="72" t="s">
        <v>1102</v>
      </c>
      <c r="D1536" s="72" t="s">
        <v>1098</v>
      </c>
      <c r="E1536" s="72">
        <v>3759</v>
      </c>
      <c r="F1536" s="105">
        <v>246</v>
      </c>
      <c r="G1536" s="108">
        <f t="shared" si="23"/>
        <v>43466</v>
      </c>
    </row>
    <row r="1537" spans="1:7" x14ac:dyDescent="0.35">
      <c r="A1537" s="72" t="s">
        <v>263</v>
      </c>
      <c r="B1537" s="72" t="s">
        <v>264</v>
      </c>
      <c r="C1537" s="72" t="s">
        <v>1102</v>
      </c>
      <c r="D1537" s="72" t="s">
        <v>1099</v>
      </c>
      <c r="E1537" s="72">
        <v>3882</v>
      </c>
      <c r="F1537" s="105">
        <v>265</v>
      </c>
      <c r="G1537" s="108">
        <f t="shared" si="23"/>
        <v>43374</v>
      </c>
    </row>
    <row r="1538" spans="1:7" x14ac:dyDescent="0.35">
      <c r="A1538" s="72" t="s">
        <v>265</v>
      </c>
      <c r="B1538" s="72" t="s">
        <v>266</v>
      </c>
      <c r="C1538" s="72" t="s">
        <v>1087</v>
      </c>
      <c r="D1538" s="72" t="s">
        <v>1088</v>
      </c>
      <c r="E1538" s="72">
        <v>556</v>
      </c>
      <c r="F1538" s="105">
        <v>37</v>
      </c>
      <c r="G1538" s="108">
        <f t="shared" si="23"/>
        <v>44378</v>
      </c>
    </row>
    <row r="1539" spans="1:7" x14ac:dyDescent="0.35">
      <c r="A1539" s="72" t="s">
        <v>265</v>
      </c>
      <c r="B1539" s="72" t="s">
        <v>266</v>
      </c>
      <c r="C1539" s="72" t="s">
        <v>1087</v>
      </c>
      <c r="D1539" s="72" t="s">
        <v>1089</v>
      </c>
      <c r="E1539" s="72">
        <v>555</v>
      </c>
      <c r="F1539" s="105">
        <v>37</v>
      </c>
      <c r="G1539" s="108">
        <f t="shared" si="23"/>
        <v>44287</v>
      </c>
    </row>
    <row r="1540" spans="1:7" x14ac:dyDescent="0.35">
      <c r="A1540" s="72" t="s">
        <v>265</v>
      </c>
      <c r="B1540" s="72" t="s">
        <v>266</v>
      </c>
      <c r="C1540" s="72" t="s">
        <v>1087</v>
      </c>
      <c r="D1540" s="72" t="s">
        <v>1090</v>
      </c>
      <c r="E1540" s="72">
        <v>554</v>
      </c>
      <c r="F1540" s="105">
        <v>37</v>
      </c>
      <c r="G1540" s="108">
        <f t="shared" ref="G1540:G1603" si="24">DATE(LEFT(D1540,4),RIGHT(LEFT(D1540,7),2),1)</f>
        <v>44197</v>
      </c>
    </row>
    <row r="1541" spans="1:7" x14ac:dyDescent="0.35">
      <c r="A1541" s="72" t="s">
        <v>265</v>
      </c>
      <c r="B1541" s="72" t="s">
        <v>266</v>
      </c>
      <c r="C1541" s="72" t="s">
        <v>1087</v>
      </c>
      <c r="D1541" s="72" t="s">
        <v>1091</v>
      </c>
      <c r="E1541" s="72">
        <v>552</v>
      </c>
      <c r="F1541" s="105">
        <v>37</v>
      </c>
      <c r="G1541" s="108">
        <f t="shared" si="24"/>
        <v>44105</v>
      </c>
    </row>
    <row r="1542" spans="1:7" x14ac:dyDescent="0.35">
      <c r="A1542" s="72" t="s">
        <v>265</v>
      </c>
      <c r="B1542" s="72" t="s">
        <v>266</v>
      </c>
      <c r="C1542" s="72" t="s">
        <v>1087</v>
      </c>
      <c r="D1542" s="72" t="s">
        <v>1092</v>
      </c>
      <c r="E1542" s="72">
        <v>550</v>
      </c>
      <c r="F1542" s="105">
        <v>37</v>
      </c>
      <c r="G1542" s="108">
        <f t="shared" si="24"/>
        <v>44013</v>
      </c>
    </row>
    <row r="1543" spans="1:7" x14ac:dyDescent="0.35">
      <c r="A1543" s="72" t="s">
        <v>265</v>
      </c>
      <c r="B1543" s="72" t="s">
        <v>266</v>
      </c>
      <c r="C1543" s="72" t="s">
        <v>1087</v>
      </c>
      <c r="D1543" s="72" t="s">
        <v>1093</v>
      </c>
      <c r="E1543" s="72">
        <v>563</v>
      </c>
      <c r="F1543" s="105">
        <v>33</v>
      </c>
      <c r="G1543" s="108">
        <f t="shared" si="24"/>
        <v>43922</v>
      </c>
    </row>
    <row r="1544" spans="1:7" x14ac:dyDescent="0.35">
      <c r="A1544" s="72" t="s">
        <v>265</v>
      </c>
      <c r="B1544" s="72" t="s">
        <v>266</v>
      </c>
      <c r="C1544" s="72" t="s">
        <v>1087</v>
      </c>
      <c r="D1544" s="72" t="s">
        <v>1094</v>
      </c>
      <c r="E1544" s="72">
        <v>559</v>
      </c>
      <c r="F1544" s="105">
        <v>35</v>
      </c>
      <c r="G1544" s="108">
        <f t="shared" si="24"/>
        <v>43831</v>
      </c>
    </row>
    <row r="1545" spans="1:7" x14ac:dyDescent="0.35">
      <c r="A1545" s="72" t="s">
        <v>265</v>
      </c>
      <c r="B1545" s="72" t="s">
        <v>266</v>
      </c>
      <c r="C1545" s="72" t="s">
        <v>1087</v>
      </c>
      <c r="D1545" s="72" t="s">
        <v>1095</v>
      </c>
      <c r="E1545" s="72">
        <v>563</v>
      </c>
      <c r="F1545" s="105">
        <v>39</v>
      </c>
      <c r="G1545" s="108">
        <f t="shared" si="24"/>
        <v>43739</v>
      </c>
    </row>
    <row r="1546" spans="1:7" x14ac:dyDescent="0.35">
      <c r="A1546" s="72" t="s">
        <v>265</v>
      </c>
      <c r="B1546" s="72" t="s">
        <v>266</v>
      </c>
      <c r="C1546" s="72" t="s">
        <v>1087</v>
      </c>
      <c r="D1546" s="72" t="s">
        <v>1096</v>
      </c>
      <c r="E1546" s="72">
        <v>560</v>
      </c>
      <c r="F1546" s="105">
        <v>36</v>
      </c>
      <c r="G1546" s="108">
        <f t="shared" si="24"/>
        <v>43647</v>
      </c>
    </row>
    <row r="1547" spans="1:7" x14ac:dyDescent="0.35">
      <c r="A1547" s="72" t="s">
        <v>265</v>
      </c>
      <c r="B1547" s="72" t="s">
        <v>266</v>
      </c>
      <c r="C1547" s="72" t="s">
        <v>1087</v>
      </c>
      <c r="D1547" s="72" t="s">
        <v>1097</v>
      </c>
      <c r="E1547" s="72">
        <v>563</v>
      </c>
      <c r="F1547" s="105">
        <v>37</v>
      </c>
      <c r="G1547" s="108">
        <f t="shared" si="24"/>
        <v>43556</v>
      </c>
    </row>
    <row r="1548" spans="1:7" x14ac:dyDescent="0.35">
      <c r="A1548" s="72" t="s">
        <v>265</v>
      </c>
      <c r="B1548" s="72" t="s">
        <v>266</v>
      </c>
      <c r="C1548" s="72" t="s">
        <v>1087</v>
      </c>
      <c r="D1548" s="72" t="s">
        <v>1098</v>
      </c>
      <c r="E1548" s="72">
        <v>555</v>
      </c>
      <c r="F1548" s="105">
        <v>34</v>
      </c>
      <c r="G1548" s="108">
        <f t="shared" si="24"/>
        <v>43466</v>
      </c>
    </row>
    <row r="1549" spans="1:7" x14ac:dyDescent="0.35">
      <c r="A1549" s="72" t="s">
        <v>265</v>
      </c>
      <c r="B1549" s="72" t="s">
        <v>266</v>
      </c>
      <c r="C1549" s="72" t="s">
        <v>1087</v>
      </c>
      <c r="D1549" s="72" t="s">
        <v>1099</v>
      </c>
      <c r="E1549" s="72">
        <v>538</v>
      </c>
      <c r="F1549" s="105">
        <v>41</v>
      </c>
      <c r="G1549" s="108">
        <f t="shared" si="24"/>
        <v>43374</v>
      </c>
    </row>
    <row r="1550" spans="1:7" x14ac:dyDescent="0.35">
      <c r="A1550" s="72" t="s">
        <v>265</v>
      </c>
      <c r="B1550" s="72" t="s">
        <v>266</v>
      </c>
      <c r="C1550" s="72" t="s">
        <v>1100</v>
      </c>
      <c r="D1550" s="72" t="s">
        <v>1088</v>
      </c>
      <c r="E1550" s="72">
        <v>667</v>
      </c>
      <c r="F1550" s="105">
        <v>75</v>
      </c>
      <c r="G1550" s="108">
        <f t="shared" si="24"/>
        <v>44378</v>
      </c>
    </row>
    <row r="1551" spans="1:7" x14ac:dyDescent="0.35">
      <c r="A1551" s="72" t="s">
        <v>265</v>
      </c>
      <c r="B1551" s="72" t="s">
        <v>266</v>
      </c>
      <c r="C1551" s="72" t="s">
        <v>1100</v>
      </c>
      <c r="D1551" s="72" t="s">
        <v>1089</v>
      </c>
      <c r="E1551" s="72">
        <v>675</v>
      </c>
      <c r="F1551" s="105">
        <v>82</v>
      </c>
      <c r="G1551" s="108">
        <f t="shared" si="24"/>
        <v>44287</v>
      </c>
    </row>
    <row r="1552" spans="1:7" x14ac:dyDescent="0.35">
      <c r="A1552" s="72" t="s">
        <v>265</v>
      </c>
      <c r="B1552" s="72" t="s">
        <v>266</v>
      </c>
      <c r="C1552" s="72" t="s">
        <v>1100</v>
      </c>
      <c r="D1552" s="72" t="s">
        <v>1090</v>
      </c>
      <c r="E1552" s="72">
        <v>674</v>
      </c>
      <c r="F1552" s="105">
        <v>83</v>
      </c>
      <c r="G1552" s="108">
        <f t="shared" si="24"/>
        <v>44197</v>
      </c>
    </row>
    <row r="1553" spans="1:7" x14ac:dyDescent="0.35">
      <c r="A1553" s="72" t="s">
        <v>265</v>
      </c>
      <c r="B1553" s="72" t="s">
        <v>266</v>
      </c>
      <c r="C1553" s="72" t="s">
        <v>1100</v>
      </c>
      <c r="D1553" s="72" t="s">
        <v>1091</v>
      </c>
      <c r="E1553" s="72">
        <v>647</v>
      </c>
      <c r="F1553" s="105">
        <v>89</v>
      </c>
      <c r="G1553" s="108">
        <f t="shared" si="24"/>
        <v>44105</v>
      </c>
    </row>
    <row r="1554" spans="1:7" x14ac:dyDescent="0.35">
      <c r="A1554" s="72" t="s">
        <v>265</v>
      </c>
      <c r="B1554" s="72" t="s">
        <v>266</v>
      </c>
      <c r="C1554" s="72" t="s">
        <v>1100</v>
      </c>
      <c r="D1554" s="72" t="s">
        <v>1092</v>
      </c>
      <c r="E1554" s="72">
        <v>631</v>
      </c>
      <c r="F1554" s="105">
        <v>94</v>
      </c>
      <c r="G1554" s="108">
        <f t="shared" si="24"/>
        <v>44013</v>
      </c>
    </row>
    <row r="1555" spans="1:7" x14ac:dyDescent="0.35">
      <c r="A1555" s="72" t="s">
        <v>265</v>
      </c>
      <c r="B1555" s="72" t="s">
        <v>266</v>
      </c>
      <c r="C1555" s="72" t="s">
        <v>1100</v>
      </c>
      <c r="D1555" s="72" t="s">
        <v>1093</v>
      </c>
      <c r="E1555" s="72">
        <v>614</v>
      </c>
      <c r="F1555" s="105">
        <v>83</v>
      </c>
      <c r="G1555" s="108">
        <f t="shared" si="24"/>
        <v>43922</v>
      </c>
    </row>
    <row r="1556" spans="1:7" x14ac:dyDescent="0.35">
      <c r="A1556" s="72" t="s">
        <v>265</v>
      </c>
      <c r="B1556" s="72" t="s">
        <v>266</v>
      </c>
      <c r="C1556" s="72" t="s">
        <v>1100</v>
      </c>
      <c r="D1556" s="72" t="s">
        <v>1094</v>
      </c>
      <c r="E1556" s="72">
        <v>611</v>
      </c>
      <c r="F1556" s="105">
        <v>87</v>
      </c>
      <c r="G1556" s="108">
        <f t="shared" si="24"/>
        <v>43831</v>
      </c>
    </row>
    <row r="1557" spans="1:7" x14ac:dyDescent="0.35">
      <c r="A1557" s="72" t="s">
        <v>265</v>
      </c>
      <c r="B1557" s="72" t="s">
        <v>266</v>
      </c>
      <c r="C1557" s="72" t="s">
        <v>1100</v>
      </c>
      <c r="D1557" s="72" t="s">
        <v>1095</v>
      </c>
      <c r="E1557" s="72">
        <v>611</v>
      </c>
      <c r="F1557" s="105">
        <v>84</v>
      </c>
      <c r="G1557" s="108">
        <f t="shared" si="24"/>
        <v>43739</v>
      </c>
    </row>
    <row r="1558" spans="1:7" x14ac:dyDescent="0.35">
      <c r="A1558" s="72" t="s">
        <v>265</v>
      </c>
      <c r="B1558" s="72" t="s">
        <v>266</v>
      </c>
      <c r="C1558" s="72" t="s">
        <v>1100</v>
      </c>
      <c r="D1558" s="72" t="s">
        <v>1096</v>
      </c>
      <c r="E1558" s="72">
        <v>610</v>
      </c>
      <c r="F1558" s="105">
        <v>96</v>
      </c>
      <c r="G1558" s="108">
        <f t="shared" si="24"/>
        <v>43647</v>
      </c>
    </row>
    <row r="1559" spans="1:7" x14ac:dyDescent="0.35">
      <c r="A1559" s="72" t="s">
        <v>265</v>
      </c>
      <c r="B1559" s="72" t="s">
        <v>266</v>
      </c>
      <c r="C1559" s="72" t="s">
        <v>1100</v>
      </c>
      <c r="D1559" s="72" t="s">
        <v>1097</v>
      </c>
      <c r="E1559" s="72">
        <v>613</v>
      </c>
      <c r="F1559" s="105">
        <v>68</v>
      </c>
      <c r="G1559" s="108">
        <f t="shared" si="24"/>
        <v>43556</v>
      </c>
    </row>
    <row r="1560" spans="1:7" x14ac:dyDescent="0.35">
      <c r="A1560" s="72" t="s">
        <v>265</v>
      </c>
      <c r="B1560" s="72" t="s">
        <v>266</v>
      </c>
      <c r="C1560" s="72" t="s">
        <v>1100</v>
      </c>
      <c r="D1560" s="72" t="s">
        <v>1098</v>
      </c>
      <c r="E1560" s="72">
        <v>573</v>
      </c>
      <c r="F1560" s="105">
        <v>65</v>
      </c>
      <c r="G1560" s="108">
        <f t="shared" si="24"/>
        <v>43466</v>
      </c>
    </row>
    <row r="1561" spans="1:7" x14ac:dyDescent="0.35">
      <c r="A1561" s="72" t="s">
        <v>265</v>
      </c>
      <c r="B1561" s="72" t="s">
        <v>266</v>
      </c>
      <c r="C1561" s="72" t="s">
        <v>1100</v>
      </c>
      <c r="D1561" s="72" t="s">
        <v>1099</v>
      </c>
      <c r="E1561" s="72">
        <v>635</v>
      </c>
      <c r="F1561" s="105">
        <v>93</v>
      </c>
      <c r="G1561" s="108">
        <f t="shared" si="24"/>
        <v>43374</v>
      </c>
    </row>
    <row r="1562" spans="1:7" x14ac:dyDescent="0.35">
      <c r="A1562" s="72" t="s">
        <v>265</v>
      </c>
      <c r="B1562" s="72" t="s">
        <v>266</v>
      </c>
      <c r="C1562" s="72" t="s">
        <v>1101</v>
      </c>
      <c r="D1562" s="72" t="s">
        <v>1088</v>
      </c>
      <c r="E1562" s="72">
        <v>102</v>
      </c>
      <c r="F1562" s="105">
        <v>8</v>
      </c>
      <c r="G1562" s="108">
        <f t="shared" si="24"/>
        <v>44378</v>
      </c>
    </row>
    <row r="1563" spans="1:7" x14ac:dyDescent="0.35">
      <c r="A1563" s="72" t="s">
        <v>265</v>
      </c>
      <c r="B1563" s="72" t="s">
        <v>266</v>
      </c>
      <c r="C1563" s="72" t="s">
        <v>1101</v>
      </c>
      <c r="D1563" s="72" t="s">
        <v>1089</v>
      </c>
      <c r="E1563" s="72">
        <v>100</v>
      </c>
      <c r="F1563" s="105">
        <v>8</v>
      </c>
      <c r="G1563" s="108">
        <f t="shared" si="24"/>
        <v>44287</v>
      </c>
    </row>
    <row r="1564" spans="1:7" x14ac:dyDescent="0.35">
      <c r="A1564" s="72" t="s">
        <v>265</v>
      </c>
      <c r="B1564" s="72" t="s">
        <v>266</v>
      </c>
      <c r="C1564" s="72" t="s">
        <v>1101</v>
      </c>
      <c r="D1564" s="72" t="s">
        <v>1090</v>
      </c>
      <c r="E1564" s="72">
        <v>99</v>
      </c>
      <c r="F1564" s="105">
        <v>7</v>
      </c>
      <c r="G1564" s="108">
        <f t="shared" si="24"/>
        <v>44197</v>
      </c>
    </row>
    <row r="1565" spans="1:7" x14ac:dyDescent="0.35">
      <c r="A1565" s="72" t="s">
        <v>265</v>
      </c>
      <c r="B1565" s="72" t="s">
        <v>266</v>
      </c>
      <c r="C1565" s="72" t="s">
        <v>1101</v>
      </c>
      <c r="D1565" s="72" t="s">
        <v>1091</v>
      </c>
      <c r="E1565" s="72">
        <v>98</v>
      </c>
      <c r="F1565" s="105">
        <v>7</v>
      </c>
      <c r="G1565" s="108">
        <f t="shared" si="24"/>
        <v>44105</v>
      </c>
    </row>
    <row r="1566" spans="1:7" x14ac:dyDescent="0.35">
      <c r="A1566" s="72" t="s">
        <v>265</v>
      </c>
      <c r="B1566" s="72" t="s">
        <v>266</v>
      </c>
      <c r="C1566" s="72" t="s">
        <v>1101</v>
      </c>
      <c r="D1566" s="72" t="s">
        <v>1092</v>
      </c>
      <c r="E1566" s="72">
        <v>95</v>
      </c>
      <c r="F1566" s="105">
        <v>6</v>
      </c>
      <c r="G1566" s="108">
        <f t="shared" si="24"/>
        <v>44013</v>
      </c>
    </row>
    <row r="1567" spans="1:7" x14ac:dyDescent="0.35">
      <c r="A1567" s="72" t="s">
        <v>265</v>
      </c>
      <c r="B1567" s="72" t="s">
        <v>266</v>
      </c>
      <c r="C1567" s="72" t="s">
        <v>1101</v>
      </c>
      <c r="D1567" s="72" t="s">
        <v>1093</v>
      </c>
      <c r="E1567" s="72">
        <v>97</v>
      </c>
      <c r="F1567" s="105">
        <v>6</v>
      </c>
      <c r="G1567" s="108">
        <f t="shared" si="24"/>
        <v>43922</v>
      </c>
    </row>
    <row r="1568" spans="1:7" x14ac:dyDescent="0.35">
      <c r="A1568" s="72" t="s">
        <v>265</v>
      </c>
      <c r="B1568" s="72" t="s">
        <v>266</v>
      </c>
      <c r="C1568" s="72" t="s">
        <v>1101</v>
      </c>
      <c r="D1568" s="72" t="s">
        <v>1094</v>
      </c>
      <c r="E1568" s="72">
        <v>94</v>
      </c>
      <c r="F1568" s="105">
        <v>6</v>
      </c>
      <c r="G1568" s="108">
        <f t="shared" si="24"/>
        <v>43831</v>
      </c>
    </row>
    <row r="1569" spans="1:7" x14ac:dyDescent="0.35">
      <c r="A1569" s="72" t="s">
        <v>265</v>
      </c>
      <c r="B1569" s="72" t="s">
        <v>266</v>
      </c>
      <c r="C1569" s="72" t="s">
        <v>1101</v>
      </c>
      <c r="D1569" s="72" t="s">
        <v>1095</v>
      </c>
      <c r="E1569" s="72">
        <v>94</v>
      </c>
      <c r="F1569" s="105">
        <v>6</v>
      </c>
      <c r="G1569" s="108">
        <f t="shared" si="24"/>
        <v>43739</v>
      </c>
    </row>
    <row r="1570" spans="1:7" x14ac:dyDescent="0.35">
      <c r="A1570" s="72" t="s">
        <v>265</v>
      </c>
      <c r="B1570" s="72" t="s">
        <v>266</v>
      </c>
      <c r="C1570" s="72" t="s">
        <v>1101</v>
      </c>
      <c r="D1570" s="72" t="s">
        <v>1096</v>
      </c>
      <c r="E1570" s="72">
        <v>95</v>
      </c>
      <c r="F1570" s="105">
        <v>6</v>
      </c>
      <c r="G1570" s="108">
        <f t="shared" si="24"/>
        <v>43647</v>
      </c>
    </row>
    <row r="1571" spans="1:7" x14ac:dyDescent="0.35">
      <c r="A1571" s="72" t="s">
        <v>265</v>
      </c>
      <c r="B1571" s="72" t="s">
        <v>266</v>
      </c>
      <c r="C1571" s="72" t="s">
        <v>1101</v>
      </c>
      <c r="D1571" s="72" t="s">
        <v>1097</v>
      </c>
      <c r="E1571" s="72">
        <v>95</v>
      </c>
      <c r="F1571" s="105">
        <v>4</v>
      </c>
      <c r="G1571" s="108">
        <f t="shared" si="24"/>
        <v>43556</v>
      </c>
    </row>
    <row r="1572" spans="1:7" x14ac:dyDescent="0.35">
      <c r="A1572" s="72" t="s">
        <v>265</v>
      </c>
      <c r="B1572" s="72" t="s">
        <v>266</v>
      </c>
      <c r="C1572" s="72" t="s">
        <v>1101</v>
      </c>
      <c r="D1572" s="72" t="s">
        <v>1098</v>
      </c>
      <c r="E1572" s="72">
        <v>91</v>
      </c>
      <c r="F1572" s="105">
        <v>5</v>
      </c>
      <c r="G1572" s="108">
        <f t="shared" si="24"/>
        <v>43466</v>
      </c>
    </row>
    <row r="1573" spans="1:7" x14ac:dyDescent="0.35">
      <c r="A1573" s="72" t="s">
        <v>265</v>
      </c>
      <c r="B1573" s="72" t="s">
        <v>266</v>
      </c>
      <c r="C1573" s="72" t="s">
        <v>1101</v>
      </c>
      <c r="D1573" s="72" t="s">
        <v>1099</v>
      </c>
      <c r="E1573" s="72">
        <v>106</v>
      </c>
      <c r="F1573" s="105">
        <v>4</v>
      </c>
      <c r="G1573" s="108">
        <f t="shared" si="24"/>
        <v>43374</v>
      </c>
    </row>
    <row r="1574" spans="1:7" x14ac:dyDescent="0.35">
      <c r="A1574" s="72" t="s">
        <v>265</v>
      </c>
      <c r="B1574" s="72" t="s">
        <v>266</v>
      </c>
      <c r="C1574" s="72" t="s">
        <v>1102</v>
      </c>
      <c r="D1574" s="72" t="s">
        <v>1088</v>
      </c>
      <c r="E1574" s="72">
        <v>831</v>
      </c>
      <c r="F1574" s="105">
        <v>72</v>
      </c>
      <c r="G1574" s="108">
        <f t="shared" si="24"/>
        <v>44378</v>
      </c>
    </row>
    <row r="1575" spans="1:7" x14ac:dyDescent="0.35">
      <c r="A1575" s="72" t="s">
        <v>265</v>
      </c>
      <c r="B1575" s="72" t="s">
        <v>266</v>
      </c>
      <c r="C1575" s="72" t="s">
        <v>1102</v>
      </c>
      <c r="D1575" s="72" t="s">
        <v>1089</v>
      </c>
      <c r="E1575" s="72">
        <v>832</v>
      </c>
      <c r="F1575" s="105">
        <v>73</v>
      </c>
      <c r="G1575" s="108">
        <f t="shared" si="24"/>
        <v>44287</v>
      </c>
    </row>
    <row r="1576" spans="1:7" x14ac:dyDescent="0.35">
      <c r="A1576" s="72" t="s">
        <v>265</v>
      </c>
      <c r="B1576" s="72" t="s">
        <v>266</v>
      </c>
      <c r="C1576" s="72" t="s">
        <v>1102</v>
      </c>
      <c r="D1576" s="72" t="s">
        <v>1090</v>
      </c>
      <c r="E1576" s="72">
        <v>831</v>
      </c>
      <c r="F1576" s="105">
        <v>72</v>
      </c>
      <c r="G1576" s="108">
        <f t="shared" si="24"/>
        <v>44197</v>
      </c>
    </row>
    <row r="1577" spans="1:7" x14ac:dyDescent="0.35">
      <c r="A1577" s="72" t="s">
        <v>265</v>
      </c>
      <c r="B1577" s="72" t="s">
        <v>266</v>
      </c>
      <c r="C1577" s="72" t="s">
        <v>1102</v>
      </c>
      <c r="D1577" s="72" t="s">
        <v>1091</v>
      </c>
      <c r="E1577" s="72">
        <v>830</v>
      </c>
      <c r="F1577" s="105">
        <v>75</v>
      </c>
      <c r="G1577" s="108">
        <f t="shared" si="24"/>
        <v>44105</v>
      </c>
    </row>
    <row r="1578" spans="1:7" x14ac:dyDescent="0.35">
      <c r="A1578" s="72" t="s">
        <v>265</v>
      </c>
      <c r="B1578" s="72" t="s">
        <v>266</v>
      </c>
      <c r="C1578" s="72" t="s">
        <v>1102</v>
      </c>
      <c r="D1578" s="72" t="s">
        <v>1092</v>
      </c>
      <c r="E1578" s="72">
        <v>823</v>
      </c>
      <c r="F1578" s="105">
        <v>75</v>
      </c>
      <c r="G1578" s="108">
        <f t="shared" si="24"/>
        <v>44013</v>
      </c>
    </row>
    <row r="1579" spans="1:7" x14ac:dyDescent="0.35">
      <c r="A1579" s="72" t="s">
        <v>265</v>
      </c>
      <c r="B1579" s="72" t="s">
        <v>266</v>
      </c>
      <c r="C1579" s="72" t="s">
        <v>1102</v>
      </c>
      <c r="D1579" s="72" t="s">
        <v>1093</v>
      </c>
      <c r="E1579" s="72">
        <v>818</v>
      </c>
      <c r="F1579" s="105">
        <v>73</v>
      </c>
      <c r="G1579" s="108">
        <f t="shared" si="24"/>
        <v>43922</v>
      </c>
    </row>
    <row r="1580" spans="1:7" x14ac:dyDescent="0.35">
      <c r="A1580" s="72" t="s">
        <v>265</v>
      </c>
      <c r="B1580" s="72" t="s">
        <v>266</v>
      </c>
      <c r="C1580" s="72" t="s">
        <v>1102</v>
      </c>
      <c r="D1580" s="72" t="s">
        <v>1094</v>
      </c>
      <c r="E1580" s="72">
        <v>812</v>
      </c>
      <c r="F1580" s="105">
        <v>72</v>
      </c>
      <c r="G1580" s="108">
        <f t="shared" si="24"/>
        <v>43831</v>
      </c>
    </row>
    <row r="1581" spans="1:7" x14ac:dyDescent="0.35">
      <c r="A1581" s="72" t="s">
        <v>265</v>
      </c>
      <c r="B1581" s="72" t="s">
        <v>266</v>
      </c>
      <c r="C1581" s="72" t="s">
        <v>1102</v>
      </c>
      <c r="D1581" s="72" t="s">
        <v>1095</v>
      </c>
      <c r="E1581" s="72">
        <v>811</v>
      </c>
      <c r="F1581" s="105">
        <v>68</v>
      </c>
      <c r="G1581" s="108">
        <f t="shared" si="24"/>
        <v>43739</v>
      </c>
    </row>
    <row r="1582" spans="1:7" x14ac:dyDescent="0.35">
      <c r="A1582" s="72" t="s">
        <v>265</v>
      </c>
      <c r="B1582" s="72" t="s">
        <v>266</v>
      </c>
      <c r="C1582" s="72" t="s">
        <v>1102</v>
      </c>
      <c r="D1582" s="72" t="s">
        <v>1096</v>
      </c>
      <c r="E1582" s="72">
        <v>816</v>
      </c>
      <c r="F1582" s="105">
        <v>68</v>
      </c>
      <c r="G1582" s="108">
        <f t="shared" si="24"/>
        <v>43647</v>
      </c>
    </row>
    <row r="1583" spans="1:7" x14ac:dyDescent="0.35">
      <c r="A1583" s="72" t="s">
        <v>265</v>
      </c>
      <c r="B1583" s="72" t="s">
        <v>266</v>
      </c>
      <c r="C1583" s="72" t="s">
        <v>1102</v>
      </c>
      <c r="D1583" s="72" t="s">
        <v>1097</v>
      </c>
      <c r="E1583" s="72">
        <v>810</v>
      </c>
      <c r="F1583" s="105">
        <v>67</v>
      </c>
      <c r="G1583" s="108">
        <f t="shared" si="24"/>
        <v>43556</v>
      </c>
    </row>
    <row r="1584" spans="1:7" x14ac:dyDescent="0.35">
      <c r="A1584" s="72" t="s">
        <v>265</v>
      </c>
      <c r="B1584" s="72" t="s">
        <v>266</v>
      </c>
      <c r="C1584" s="72" t="s">
        <v>1102</v>
      </c>
      <c r="D1584" s="72" t="s">
        <v>1098</v>
      </c>
      <c r="E1584" s="72">
        <v>806</v>
      </c>
      <c r="F1584" s="105">
        <v>73</v>
      </c>
      <c r="G1584" s="108">
        <f t="shared" si="24"/>
        <v>43466</v>
      </c>
    </row>
    <row r="1585" spans="1:7" x14ac:dyDescent="0.35">
      <c r="A1585" s="72" t="s">
        <v>265</v>
      </c>
      <c r="B1585" s="72" t="s">
        <v>266</v>
      </c>
      <c r="C1585" s="72" t="s">
        <v>1102</v>
      </c>
      <c r="D1585" s="72" t="s">
        <v>1099</v>
      </c>
      <c r="E1585" s="72">
        <v>842</v>
      </c>
      <c r="F1585" s="105">
        <v>70</v>
      </c>
      <c r="G1585" s="108">
        <f t="shared" si="24"/>
        <v>43374</v>
      </c>
    </row>
    <row r="1586" spans="1:7" x14ac:dyDescent="0.35">
      <c r="A1586" s="72" t="s">
        <v>267</v>
      </c>
      <c r="B1586" s="72" t="s">
        <v>268</v>
      </c>
      <c r="C1586" s="72" t="s">
        <v>1087</v>
      </c>
      <c r="D1586" s="72" t="s">
        <v>1088</v>
      </c>
      <c r="E1586" s="72">
        <v>1684</v>
      </c>
      <c r="F1586" s="105">
        <v>41</v>
      </c>
      <c r="G1586" s="108">
        <f t="shared" si="24"/>
        <v>44378</v>
      </c>
    </row>
    <row r="1587" spans="1:7" x14ac:dyDescent="0.35">
      <c r="A1587" s="72" t="s">
        <v>267</v>
      </c>
      <c r="B1587" s="72" t="s">
        <v>268</v>
      </c>
      <c r="C1587" s="72" t="s">
        <v>1087</v>
      </c>
      <c r="D1587" s="72" t="s">
        <v>1089</v>
      </c>
      <c r="E1587" s="72">
        <v>1679</v>
      </c>
      <c r="F1587" s="105">
        <v>43</v>
      </c>
      <c r="G1587" s="108">
        <f t="shared" si="24"/>
        <v>44287</v>
      </c>
    </row>
    <row r="1588" spans="1:7" x14ac:dyDescent="0.35">
      <c r="A1588" s="72" t="s">
        <v>267</v>
      </c>
      <c r="B1588" s="72" t="s">
        <v>268</v>
      </c>
      <c r="C1588" s="72" t="s">
        <v>1087</v>
      </c>
      <c r="D1588" s="72" t="s">
        <v>1090</v>
      </c>
      <c r="E1588" s="72">
        <v>1682</v>
      </c>
      <c r="F1588" s="105">
        <v>41</v>
      </c>
      <c r="G1588" s="108">
        <f t="shared" si="24"/>
        <v>44197</v>
      </c>
    </row>
    <row r="1589" spans="1:7" x14ac:dyDescent="0.35">
      <c r="A1589" s="72" t="s">
        <v>267</v>
      </c>
      <c r="B1589" s="72" t="s">
        <v>268</v>
      </c>
      <c r="C1589" s="72" t="s">
        <v>1087</v>
      </c>
      <c r="D1589" s="72" t="s">
        <v>1091</v>
      </c>
      <c r="E1589" s="72">
        <v>1683</v>
      </c>
      <c r="F1589" s="105">
        <v>45</v>
      </c>
      <c r="G1589" s="108">
        <f t="shared" si="24"/>
        <v>44105</v>
      </c>
    </row>
    <row r="1590" spans="1:7" x14ac:dyDescent="0.35">
      <c r="A1590" s="72" t="s">
        <v>267</v>
      </c>
      <c r="B1590" s="72" t="s">
        <v>268</v>
      </c>
      <c r="C1590" s="72" t="s">
        <v>1087</v>
      </c>
      <c r="D1590" s="72" t="s">
        <v>1092</v>
      </c>
      <c r="E1590" s="72">
        <v>1675</v>
      </c>
      <c r="F1590" s="105">
        <v>46</v>
      </c>
      <c r="G1590" s="108">
        <f t="shared" si="24"/>
        <v>44013</v>
      </c>
    </row>
    <row r="1591" spans="1:7" x14ac:dyDescent="0.35">
      <c r="A1591" s="72" t="s">
        <v>267</v>
      </c>
      <c r="B1591" s="72" t="s">
        <v>268</v>
      </c>
      <c r="C1591" s="72" t="s">
        <v>1087</v>
      </c>
      <c r="D1591" s="72" t="s">
        <v>1093</v>
      </c>
      <c r="E1591" s="72">
        <v>1668</v>
      </c>
      <c r="F1591" s="105">
        <v>46</v>
      </c>
      <c r="G1591" s="108">
        <f t="shared" si="24"/>
        <v>43922</v>
      </c>
    </row>
    <row r="1592" spans="1:7" x14ac:dyDescent="0.35">
      <c r="A1592" s="72" t="s">
        <v>267</v>
      </c>
      <c r="B1592" s="72" t="s">
        <v>268</v>
      </c>
      <c r="C1592" s="72" t="s">
        <v>1087</v>
      </c>
      <c r="D1592" s="72" t="s">
        <v>1094</v>
      </c>
      <c r="E1592" s="72">
        <v>1654</v>
      </c>
      <c r="F1592" s="105">
        <v>42</v>
      </c>
      <c r="G1592" s="108">
        <f t="shared" si="24"/>
        <v>43831</v>
      </c>
    </row>
    <row r="1593" spans="1:7" x14ac:dyDescent="0.35">
      <c r="A1593" s="72" t="s">
        <v>267</v>
      </c>
      <c r="B1593" s="72" t="s">
        <v>268</v>
      </c>
      <c r="C1593" s="72" t="s">
        <v>1087</v>
      </c>
      <c r="D1593" s="72" t="s">
        <v>1095</v>
      </c>
      <c r="E1593" s="72">
        <v>1647</v>
      </c>
      <c r="F1593" s="105">
        <v>40</v>
      </c>
      <c r="G1593" s="108">
        <f t="shared" si="24"/>
        <v>43739</v>
      </c>
    </row>
    <row r="1594" spans="1:7" x14ac:dyDescent="0.35">
      <c r="A1594" s="72" t="s">
        <v>267</v>
      </c>
      <c r="B1594" s="72" t="s">
        <v>268</v>
      </c>
      <c r="C1594" s="72" t="s">
        <v>1087</v>
      </c>
      <c r="D1594" s="72" t="s">
        <v>1096</v>
      </c>
      <c r="E1594" s="72">
        <v>1649</v>
      </c>
      <c r="F1594" s="105">
        <v>48</v>
      </c>
      <c r="G1594" s="108">
        <f t="shared" si="24"/>
        <v>43647</v>
      </c>
    </row>
    <row r="1595" spans="1:7" x14ac:dyDescent="0.35">
      <c r="A1595" s="72" t="s">
        <v>267</v>
      </c>
      <c r="B1595" s="72" t="s">
        <v>268</v>
      </c>
      <c r="C1595" s="72" t="s">
        <v>1087</v>
      </c>
      <c r="D1595" s="72" t="s">
        <v>1097</v>
      </c>
      <c r="E1595" s="72">
        <v>1646</v>
      </c>
      <c r="F1595" s="105">
        <v>55</v>
      </c>
      <c r="G1595" s="108">
        <f t="shared" si="24"/>
        <v>43556</v>
      </c>
    </row>
    <row r="1596" spans="1:7" x14ac:dyDescent="0.35">
      <c r="A1596" s="72" t="s">
        <v>267</v>
      </c>
      <c r="B1596" s="72" t="s">
        <v>268</v>
      </c>
      <c r="C1596" s="72" t="s">
        <v>1087</v>
      </c>
      <c r="D1596" s="72" t="s">
        <v>1098</v>
      </c>
      <c r="E1596" s="72">
        <v>1647</v>
      </c>
      <c r="F1596" s="105">
        <v>53</v>
      </c>
      <c r="G1596" s="108">
        <f t="shared" si="24"/>
        <v>43466</v>
      </c>
    </row>
    <row r="1597" spans="1:7" x14ac:dyDescent="0.35">
      <c r="A1597" s="72" t="s">
        <v>267</v>
      </c>
      <c r="B1597" s="72" t="s">
        <v>268</v>
      </c>
      <c r="C1597" s="72" t="s">
        <v>1087</v>
      </c>
      <c r="D1597" s="72" t="s">
        <v>1099</v>
      </c>
      <c r="E1597" s="72">
        <v>1680</v>
      </c>
      <c r="F1597" s="105">
        <v>54</v>
      </c>
      <c r="G1597" s="108">
        <f t="shared" si="24"/>
        <v>43374</v>
      </c>
    </row>
    <row r="1598" spans="1:7" x14ac:dyDescent="0.35">
      <c r="A1598" s="72" t="s">
        <v>267</v>
      </c>
      <c r="B1598" s="72" t="s">
        <v>268</v>
      </c>
      <c r="C1598" s="72" t="s">
        <v>1100</v>
      </c>
      <c r="D1598" s="72" t="s">
        <v>1088</v>
      </c>
      <c r="E1598" s="72">
        <v>794</v>
      </c>
      <c r="F1598" s="105">
        <v>67</v>
      </c>
      <c r="G1598" s="108">
        <f t="shared" si="24"/>
        <v>44378</v>
      </c>
    </row>
    <row r="1599" spans="1:7" x14ac:dyDescent="0.35">
      <c r="A1599" s="72" t="s">
        <v>267</v>
      </c>
      <c r="B1599" s="72" t="s">
        <v>268</v>
      </c>
      <c r="C1599" s="72" t="s">
        <v>1100</v>
      </c>
      <c r="D1599" s="72" t="s">
        <v>1089</v>
      </c>
      <c r="E1599" s="72">
        <v>792</v>
      </c>
      <c r="F1599" s="105">
        <v>67</v>
      </c>
      <c r="G1599" s="108">
        <f t="shared" si="24"/>
        <v>44287</v>
      </c>
    </row>
    <row r="1600" spans="1:7" x14ac:dyDescent="0.35">
      <c r="A1600" s="72" t="s">
        <v>267</v>
      </c>
      <c r="B1600" s="72" t="s">
        <v>268</v>
      </c>
      <c r="C1600" s="72" t="s">
        <v>1100</v>
      </c>
      <c r="D1600" s="72" t="s">
        <v>1090</v>
      </c>
      <c r="E1600" s="72">
        <v>792</v>
      </c>
      <c r="F1600" s="105">
        <v>67</v>
      </c>
      <c r="G1600" s="108">
        <f t="shared" si="24"/>
        <v>44197</v>
      </c>
    </row>
    <row r="1601" spans="1:7" x14ac:dyDescent="0.35">
      <c r="A1601" s="72" t="s">
        <v>267</v>
      </c>
      <c r="B1601" s="72" t="s">
        <v>268</v>
      </c>
      <c r="C1601" s="72" t="s">
        <v>1100</v>
      </c>
      <c r="D1601" s="72" t="s">
        <v>1091</v>
      </c>
      <c r="E1601" s="72">
        <v>790</v>
      </c>
      <c r="F1601" s="105">
        <v>67</v>
      </c>
      <c r="G1601" s="108">
        <f t="shared" si="24"/>
        <v>44105</v>
      </c>
    </row>
    <row r="1602" spans="1:7" x14ac:dyDescent="0.35">
      <c r="A1602" s="72" t="s">
        <v>267</v>
      </c>
      <c r="B1602" s="72" t="s">
        <v>268</v>
      </c>
      <c r="C1602" s="72" t="s">
        <v>1100</v>
      </c>
      <c r="D1602" s="72" t="s">
        <v>1092</v>
      </c>
      <c r="E1602" s="72">
        <v>784</v>
      </c>
      <c r="F1602" s="105">
        <v>66</v>
      </c>
      <c r="G1602" s="108">
        <f t="shared" si="24"/>
        <v>44013</v>
      </c>
    </row>
    <row r="1603" spans="1:7" x14ac:dyDescent="0.35">
      <c r="A1603" s="72" t="s">
        <v>267</v>
      </c>
      <c r="B1603" s="72" t="s">
        <v>268</v>
      </c>
      <c r="C1603" s="72" t="s">
        <v>1100</v>
      </c>
      <c r="D1603" s="72" t="s">
        <v>1093</v>
      </c>
      <c r="E1603" s="72">
        <v>781</v>
      </c>
      <c r="F1603" s="105">
        <v>67</v>
      </c>
      <c r="G1603" s="108">
        <f t="shared" si="24"/>
        <v>43922</v>
      </c>
    </row>
    <row r="1604" spans="1:7" x14ac:dyDescent="0.35">
      <c r="A1604" s="72" t="s">
        <v>267</v>
      </c>
      <c r="B1604" s="72" t="s">
        <v>268</v>
      </c>
      <c r="C1604" s="72" t="s">
        <v>1100</v>
      </c>
      <c r="D1604" s="72" t="s">
        <v>1094</v>
      </c>
      <c r="E1604" s="72">
        <v>778</v>
      </c>
      <c r="F1604" s="105">
        <v>63</v>
      </c>
      <c r="G1604" s="108">
        <f t="shared" ref="G1604:G1667" si="25">DATE(LEFT(D1604,4),RIGHT(LEFT(D1604,7),2),1)</f>
        <v>43831</v>
      </c>
    </row>
    <row r="1605" spans="1:7" x14ac:dyDescent="0.35">
      <c r="A1605" s="72" t="s">
        <v>267</v>
      </c>
      <c r="B1605" s="72" t="s">
        <v>268</v>
      </c>
      <c r="C1605" s="72" t="s">
        <v>1100</v>
      </c>
      <c r="D1605" s="72" t="s">
        <v>1095</v>
      </c>
      <c r="E1605" s="72">
        <v>770</v>
      </c>
      <c r="F1605" s="105">
        <v>64</v>
      </c>
      <c r="G1605" s="108">
        <f t="shared" si="25"/>
        <v>43739</v>
      </c>
    </row>
    <row r="1606" spans="1:7" x14ac:dyDescent="0.35">
      <c r="A1606" s="72" t="s">
        <v>267</v>
      </c>
      <c r="B1606" s="72" t="s">
        <v>268</v>
      </c>
      <c r="C1606" s="72" t="s">
        <v>1100</v>
      </c>
      <c r="D1606" s="72" t="s">
        <v>1096</v>
      </c>
      <c r="E1606" s="72">
        <v>777</v>
      </c>
      <c r="F1606" s="105">
        <v>61</v>
      </c>
      <c r="G1606" s="108">
        <f t="shared" si="25"/>
        <v>43647</v>
      </c>
    </row>
    <row r="1607" spans="1:7" x14ac:dyDescent="0.35">
      <c r="A1607" s="72" t="s">
        <v>267</v>
      </c>
      <c r="B1607" s="72" t="s">
        <v>268</v>
      </c>
      <c r="C1607" s="72" t="s">
        <v>1100</v>
      </c>
      <c r="D1607" s="72" t="s">
        <v>1097</v>
      </c>
      <c r="E1607" s="72">
        <v>775</v>
      </c>
      <c r="F1607" s="105">
        <v>86</v>
      </c>
      <c r="G1607" s="108">
        <f t="shared" si="25"/>
        <v>43556</v>
      </c>
    </row>
    <row r="1608" spans="1:7" x14ac:dyDescent="0.35">
      <c r="A1608" s="72" t="s">
        <v>267</v>
      </c>
      <c r="B1608" s="72" t="s">
        <v>268</v>
      </c>
      <c r="C1608" s="72" t="s">
        <v>1100</v>
      </c>
      <c r="D1608" s="72" t="s">
        <v>1098</v>
      </c>
      <c r="E1608" s="72">
        <v>756</v>
      </c>
      <c r="F1608" s="105">
        <v>86</v>
      </c>
      <c r="G1608" s="108">
        <f t="shared" si="25"/>
        <v>43466</v>
      </c>
    </row>
    <row r="1609" spans="1:7" x14ac:dyDescent="0.35">
      <c r="A1609" s="72" t="s">
        <v>267</v>
      </c>
      <c r="B1609" s="72" t="s">
        <v>268</v>
      </c>
      <c r="C1609" s="72" t="s">
        <v>1100</v>
      </c>
      <c r="D1609" s="72" t="s">
        <v>1099</v>
      </c>
      <c r="E1609" s="72">
        <v>793</v>
      </c>
      <c r="F1609" s="105">
        <v>87</v>
      </c>
      <c r="G1609" s="108">
        <f t="shared" si="25"/>
        <v>43374</v>
      </c>
    </row>
    <row r="1610" spans="1:7" x14ac:dyDescent="0.35">
      <c r="A1610" s="72" t="s">
        <v>267</v>
      </c>
      <c r="B1610" s="72" t="s">
        <v>268</v>
      </c>
      <c r="C1610" s="72" t="s">
        <v>1101</v>
      </c>
      <c r="D1610" s="72" t="s">
        <v>1088</v>
      </c>
      <c r="E1610" s="72">
        <v>186</v>
      </c>
      <c r="F1610" s="105">
        <v>2</v>
      </c>
      <c r="G1610" s="108">
        <f t="shared" si="25"/>
        <v>44378</v>
      </c>
    </row>
    <row r="1611" spans="1:7" x14ac:dyDescent="0.35">
      <c r="A1611" s="72" t="s">
        <v>267</v>
      </c>
      <c r="B1611" s="72" t="s">
        <v>268</v>
      </c>
      <c r="C1611" s="72" t="s">
        <v>1101</v>
      </c>
      <c r="D1611" s="72" t="s">
        <v>1089</v>
      </c>
      <c r="E1611" s="72">
        <v>187</v>
      </c>
      <c r="F1611" s="105">
        <v>2</v>
      </c>
      <c r="G1611" s="108">
        <f t="shared" si="25"/>
        <v>44287</v>
      </c>
    </row>
    <row r="1612" spans="1:7" x14ac:dyDescent="0.35">
      <c r="A1612" s="72" t="s">
        <v>267</v>
      </c>
      <c r="B1612" s="72" t="s">
        <v>268</v>
      </c>
      <c r="C1612" s="72" t="s">
        <v>1101</v>
      </c>
      <c r="D1612" s="72" t="s">
        <v>1090</v>
      </c>
      <c r="E1612" s="72">
        <v>186</v>
      </c>
      <c r="F1612" s="105">
        <v>2</v>
      </c>
      <c r="G1612" s="108">
        <f t="shared" si="25"/>
        <v>44197</v>
      </c>
    </row>
    <row r="1613" spans="1:7" x14ac:dyDescent="0.35">
      <c r="A1613" s="72" t="s">
        <v>267</v>
      </c>
      <c r="B1613" s="72" t="s">
        <v>268</v>
      </c>
      <c r="C1613" s="72" t="s">
        <v>1101</v>
      </c>
      <c r="D1613" s="72" t="s">
        <v>1091</v>
      </c>
      <c r="E1613" s="72">
        <v>186</v>
      </c>
      <c r="F1613" s="105">
        <v>2</v>
      </c>
      <c r="G1613" s="108">
        <f t="shared" si="25"/>
        <v>44105</v>
      </c>
    </row>
    <row r="1614" spans="1:7" x14ac:dyDescent="0.35">
      <c r="A1614" s="72" t="s">
        <v>267</v>
      </c>
      <c r="B1614" s="72" t="s">
        <v>268</v>
      </c>
      <c r="C1614" s="72" t="s">
        <v>1101</v>
      </c>
      <c r="D1614" s="72" t="s">
        <v>1092</v>
      </c>
      <c r="E1614" s="72">
        <v>183</v>
      </c>
      <c r="F1614" s="105">
        <v>2</v>
      </c>
      <c r="G1614" s="108">
        <f t="shared" si="25"/>
        <v>44013</v>
      </c>
    </row>
    <row r="1615" spans="1:7" x14ac:dyDescent="0.35">
      <c r="A1615" s="72" t="s">
        <v>267</v>
      </c>
      <c r="B1615" s="72" t="s">
        <v>268</v>
      </c>
      <c r="C1615" s="72" t="s">
        <v>1101</v>
      </c>
      <c r="D1615" s="72" t="s">
        <v>1093</v>
      </c>
      <c r="E1615" s="72">
        <v>184</v>
      </c>
      <c r="F1615" s="105">
        <v>4</v>
      </c>
      <c r="G1615" s="108">
        <f t="shared" si="25"/>
        <v>43922</v>
      </c>
    </row>
    <row r="1616" spans="1:7" x14ac:dyDescent="0.35">
      <c r="A1616" s="72" t="s">
        <v>267</v>
      </c>
      <c r="B1616" s="72" t="s">
        <v>268</v>
      </c>
      <c r="C1616" s="72" t="s">
        <v>1101</v>
      </c>
      <c r="D1616" s="72" t="s">
        <v>1094</v>
      </c>
      <c r="E1616" s="72">
        <v>178</v>
      </c>
      <c r="F1616" s="105">
        <v>4</v>
      </c>
      <c r="G1616" s="108">
        <f t="shared" si="25"/>
        <v>43831</v>
      </c>
    </row>
    <row r="1617" spans="1:7" x14ac:dyDescent="0.35">
      <c r="A1617" s="72" t="s">
        <v>267</v>
      </c>
      <c r="B1617" s="72" t="s">
        <v>268</v>
      </c>
      <c r="C1617" s="72" t="s">
        <v>1101</v>
      </c>
      <c r="D1617" s="72" t="s">
        <v>1095</v>
      </c>
      <c r="E1617" s="72">
        <v>177</v>
      </c>
      <c r="F1617" s="105">
        <v>3</v>
      </c>
      <c r="G1617" s="108">
        <f t="shared" si="25"/>
        <v>43739</v>
      </c>
    </row>
    <row r="1618" spans="1:7" x14ac:dyDescent="0.35">
      <c r="A1618" s="72" t="s">
        <v>267</v>
      </c>
      <c r="B1618" s="72" t="s">
        <v>268</v>
      </c>
      <c r="C1618" s="72" t="s">
        <v>1101</v>
      </c>
      <c r="D1618" s="72" t="s">
        <v>1096</v>
      </c>
      <c r="E1618" s="72">
        <v>179</v>
      </c>
      <c r="F1618" s="105">
        <v>5</v>
      </c>
      <c r="G1618" s="108">
        <f t="shared" si="25"/>
        <v>43647</v>
      </c>
    </row>
    <row r="1619" spans="1:7" x14ac:dyDescent="0.35">
      <c r="A1619" s="72" t="s">
        <v>267</v>
      </c>
      <c r="B1619" s="72" t="s">
        <v>268</v>
      </c>
      <c r="C1619" s="72" t="s">
        <v>1101</v>
      </c>
      <c r="D1619" s="72" t="s">
        <v>1097</v>
      </c>
      <c r="E1619" s="72">
        <v>178</v>
      </c>
      <c r="F1619" s="105">
        <v>7</v>
      </c>
      <c r="G1619" s="108">
        <f t="shared" si="25"/>
        <v>43556</v>
      </c>
    </row>
    <row r="1620" spans="1:7" x14ac:dyDescent="0.35">
      <c r="A1620" s="72" t="s">
        <v>267</v>
      </c>
      <c r="B1620" s="72" t="s">
        <v>268</v>
      </c>
      <c r="C1620" s="72" t="s">
        <v>1101</v>
      </c>
      <c r="D1620" s="72" t="s">
        <v>1098</v>
      </c>
      <c r="E1620" s="72">
        <v>171</v>
      </c>
      <c r="F1620" s="105">
        <v>6</v>
      </c>
      <c r="G1620" s="108">
        <f t="shared" si="25"/>
        <v>43466</v>
      </c>
    </row>
    <row r="1621" spans="1:7" x14ac:dyDescent="0.35">
      <c r="A1621" s="72" t="s">
        <v>267</v>
      </c>
      <c r="B1621" s="72" t="s">
        <v>268</v>
      </c>
      <c r="C1621" s="72" t="s">
        <v>1101</v>
      </c>
      <c r="D1621" s="72" t="s">
        <v>1099</v>
      </c>
      <c r="E1621" s="72">
        <v>184</v>
      </c>
      <c r="F1621" s="105">
        <v>7</v>
      </c>
      <c r="G1621" s="108">
        <f t="shared" si="25"/>
        <v>43374</v>
      </c>
    </row>
    <row r="1622" spans="1:7" x14ac:dyDescent="0.35">
      <c r="A1622" s="72" t="s">
        <v>267</v>
      </c>
      <c r="B1622" s="72" t="s">
        <v>268</v>
      </c>
      <c r="C1622" s="72" t="s">
        <v>1102</v>
      </c>
      <c r="D1622" s="72" t="s">
        <v>1088</v>
      </c>
      <c r="E1622" s="72">
        <v>2098</v>
      </c>
      <c r="F1622" s="105">
        <v>87</v>
      </c>
      <c r="G1622" s="108">
        <f t="shared" si="25"/>
        <v>44378</v>
      </c>
    </row>
    <row r="1623" spans="1:7" x14ac:dyDescent="0.35">
      <c r="A1623" s="72" t="s">
        <v>267</v>
      </c>
      <c r="B1623" s="72" t="s">
        <v>268</v>
      </c>
      <c r="C1623" s="72" t="s">
        <v>1102</v>
      </c>
      <c r="D1623" s="72" t="s">
        <v>1089</v>
      </c>
      <c r="E1623" s="72">
        <v>2091</v>
      </c>
      <c r="F1623" s="105">
        <v>88</v>
      </c>
      <c r="G1623" s="108">
        <f t="shared" si="25"/>
        <v>44287</v>
      </c>
    </row>
    <row r="1624" spans="1:7" x14ac:dyDescent="0.35">
      <c r="A1624" s="72" t="s">
        <v>267</v>
      </c>
      <c r="B1624" s="72" t="s">
        <v>268</v>
      </c>
      <c r="C1624" s="72" t="s">
        <v>1102</v>
      </c>
      <c r="D1624" s="72" t="s">
        <v>1090</v>
      </c>
      <c r="E1624" s="72">
        <v>2092</v>
      </c>
      <c r="F1624" s="105">
        <v>88</v>
      </c>
      <c r="G1624" s="108">
        <f t="shared" si="25"/>
        <v>44197</v>
      </c>
    </row>
    <row r="1625" spans="1:7" x14ac:dyDescent="0.35">
      <c r="A1625" s="72" t="s">
        <v>267</v>
      </c>
      <c r="B1625" s="72" t="s">
        <v>268</v>
      </c>
      <c r="C1625" s="72" t="s">
        <v>1102</v>
      </c>
      <c r="D1625" s="72" t="s">
        <v>1091</v>
      </c>
      <c r="E1625" s="72">
        <v>2108</v>
      </c>
      <c r="F1625" s="105">
        <v>104</v>
      </c>
      <c r="G1625" s="108">
        <f t="shared" si="25"/>
        <v>44105</v>
      </c>
    </row>
    <row r="1626" spans="1:7" x14ac:dyDescent="0.35">
      <c r="A1626" s="72" t="s">
        <v>267</v>
      </c>
      <c r="B1626" s="72" t="s">
        <v>268</v>
      </c>
      <c r="C1626" s="72" t="s">
        <v>1102</v>
      </c>
      <c r="D1626" s="72" t="s">
        <v>1092</v>
      </c>
      <c r="E1626" s="72">
        <v>2111</v>
      </c>
      <c r="F1626" s="105">
        <v>103</v>
      </c>
      <c r="G1626" s="108">
        <f t="shared" si="25"/>
        <v>44013</v>
      </c>
    </row>
    <row r="1627" spans="1:7" x14ac:dyDescent="0.35">
      <c r="A1627" s="72" t="s">
        <v>267</v>
      </c>
      <c r="B1627" s="72" t="s">
        <v>268</v>
      </c>
      <c r="C1627" s="72" t="s">
        <v>1102</v>
      </c>
      <c r="D1627" s="72" t="s">
        <v>1093</v>
      </c>
      <c r="E1627" s="72">
        <v>2053</v>
      </c>
      <c r="F1627" s="105">
        <v>104</v>
      </c>
      <c r="G1627" s="108">
        <f t="shared" si="25"/>
        <v>43922</v>
      </c>
    </row>
    <row r="1628" spans="1:7" x14ac:dyDescent="0.35">
      <c r="A1628" s="72" t="s">
        <v>267</v>
      </c>
      <c r="B1628" s="72" t="s">
        <v>268</v>
      </c>
      <c r="C1628" s="72" t="s">
        <v>1102</v>
      </c>
      <c r="D1628" s="72" t="s">
        <v>1094</v>
      </c>
      <c r="E1628" s="72">
        <v>2045</v>
      </c>
      <c r="F1628" s="105">
        <v>95</v>
      </c>
      <c r="G1628" s="108">
        <f t="shared" si="25"/>
        <v>43831</v>
      </c>
    </row>
    <row r="1629" spans="1:7" x14ac:dyDescent="0.35">
      <c r="A1629" s="72" t="s">
        <v>267</v>
      </c>
      <c r="B1629" s="72" t="s">
        <v>268</v>
      </c>
      <c r="C1629" s="72" t="s">
        <v>1102</v>
      </c>
      <c r="D1629" s="72" t="s">
        <v>1095</v>
      </c>
      <c r="E1629" s="72">
        <v>2043</v>
      </c>
      <c r="F1629" s="105">
        <v>97</v>
      </c>
      <c r="G1629" s="108">
        <f t="shared" si="25"/>
        <v>43739</v>
      </c>
    </row>
    <row r="1630" spans="1:7" x14ac:dyDescent="0.35">
      <c r="A1630" s="72" t="s">
        <v>267</v>
      </c>
      <c r="B1630" s="72" t="s">
        <v>268</v>
      </c>
      <c r="C1630" s="72" t="s">
        <v>1102</v>
      </c>
      <c r="D1630" s="72" t="s">
        <v>1096</v>
      </c>
      <c r="E1630" s="72">
        <v>2040</v>
      </c>
      <c r="F1630" s="105">
        <v>104</v>
      </c>
      <c r="G1630" s="108">
        <f t="shared" si="25"/>
        <v>43647</v>
      </c>
    </row>
    <row r="1631" spans="1:7" x14ac:dyDescent="0.35">
      <c r="A1631" s="72" t="s">
        <v>267</v>
      </c>
      <c r="B1631" s="72" t="s">
        <v>268</v>
      </c>
      <c r="C1631" s="72" t="s">
        <v>1102</v>
      </c>
      <c r="D1631" s="72" t="s">
        <v>1097</v>
      </c>
      <c r="E1631" s="72">
        <v>2047</v>
      </c>
      <c r="F1631" s="105">
        <v>137</v>
      </c>
      <c r="G1631" s="108">
        <f t="shared" si="25"/>
        <v>43556</v>
      </c>
    </row>
    <row r="1632" spans="1:7" x14ac:dyDescent="0.35">
      <c r="A1632" s="72" t="s">
        <v>267</v>
      </c>
      <c r="B1632" s="72" t="s">
        <v>268</v>
      </c>
      <c r="C1632" s="72" t="s">
        <v>1102</v>
      </c>
      <c r="D1632" s="72" t="s">
        <v>1098</v>
      </c>
      <c r="E1632" s="72">
        <v>2035</v>
      </c>
      <c r="F1632" s="105">
        <v>131</v>
      </c>
      <c r="G1632" s="108">
        <f t="shared" si="25"/>
        <v>43466</v>
      </c>
    </row>
    <row r="1633" spans="1:7" x14ac:dyDescent="0.35">
      <c r="A1633" s="72" t="s">
        <v>267</v>
      </c>
      <c r="B1633" s="72" t="s">
        <v>268</v>
      </c>
      <c r="C1633" s="72" t="s">
        <v>1102</v>
      </c>
      <c r="D1633" s="72" t="s">
        <v>1099</v>
      </c>
      <c r="E1633" s="72">
        <v>1988</v>
      </c>
      <c r="F1633" s="105">
        <v>115</v>
      </c>
      <c r="G1633" s="108">
        <f t="shared" si="25"/>
        <v>43374</v>
      </c>
    </row>
    <row r="1634" spans="1:7" x14ac:dyDescent="0.35">
      <c r="A1634" s="72" t="s">
        <v>269</v>
      </c>
      <c r="B1634" s="72" t="s">
        <v>270</v>
      </c>
      <c r="C1634" s="72" t="s">
        <v>1087</v>
      </c>
      <c r="D1634" s="72" t="s">
        <v>1088</v>
      </c>
      <c r="E1634" s="72">
        <v>1110</v>
      </c>
      <c r="F1634" s="105">
        <v>52</v>
      </c>
      <c r="G1634" s="108">
        <f t="shared" si="25"/>
        <v>44378</v>
      </c>
    </row>
    <row r="1635" spans="1:7" x14ac:dyDescent="0.35">
      <c r="A1635" s="72" t="s">
        <v>269</v>
      </c>
      <c r="B1635" s="72" t="s">
        <v>270</v>
      </c>
      <c r="C1635" s="72" t="s">
        <v>1087</v>
      </c>
      <c r="D1635" s="72" t="s">
        <v>1089</v>
      </c>
      <c r="E1635" s="72">
        <v>1115</v>
      </c>
      <c r="F1635" s="105">
        <v>54</v>
      </c>
      <c r="G1635" s="108">
        <f t="shared" si="25"/>
        <v>44287</v>
      </c>
    </row>
    <row r="1636" spans="1:7" x14ac:dyDescent="0.35">
      <c r="A1636" s="72" t="s">
        <v>269</v>
      </c>
      <c r="B1636" s="72" t="s">
        <v>270</v>
      </c>
      <c r="C1636" s="72" t="s">
        <v>1087</v>
      </c>
      <c r="D1636" s="72" t="s">
        <v>1090</v>
      </c>
      <c r="E1636" s="72">
        <v>1116</v>
      </c>
      <c r="F1636" s="105">
        <v>46</v>
      </c>
      <c r="G1636" s="108">
        <f t="shared" si="25"/>
        <v>44197</v>
      </c>
    </row>
    <row r="1637" spans="1:7" x14ac:dyDescent="0.35">
      <c r="A1637" s="72" t="s">
        <v>269</v>
      </c>
      <c r="B1637" s="72" t="s">
        <v>270</v>
      </c>
      <c r="C1637" s="72" t="s">
        <v>1087</v>
      </c>
      <c r="D1637" s="72" t="s">
        <v>1091</v>
      </c>
      <c r="E1637" s="72">
        <v>1118</v>
      </c>
      <c r="F1637" s="105">
        <v>49</v>
      </c>
      <c r="G1637" s="108">
        <f t="shared" si="25"/>
        <v>44105</v>
      </c>
    </row>
    <row r="1638" spans="1:7" x14ac:dyDescent="0.35">
      <c r="A1638" s="72" t="s">
        <v>269</v>
      </c>
      <c r="B1638" s="72" t="s">
        <v>270</v>
      </c>
      <c r="C1638" s="72" t="s">
        <v>1087</v>
      </c>
      <c r="D1638" s="72" t="s">
        <v>1092</v>
      </c>
      <c r="E1638" s="72">
        <v>1122</v>
      </c>
      <c r="F1638" s="105">
        <v>40</v>
      </c>
      <c r="G1638" s="108">
        <f t="shared" si="25"/>
        <v>44013</v>
      </c>
    </row>
    <row r="1639" spans="1:7" x14ac:dyDescent="0.35">
      <c r="A1639" s="72" t="s">
        <v>269</v>
      </c>
      <c r="B1639" s="72" t="s">
        <v>270</v>
      </c>
      <c r="C1639" s="72" t="s">
        <v>1087</v>
      </c>
      <c r="D1639" s="72" t="s">
        <v>1093</v>
      </c>
      <c r="E1639" s="72">
        <v>1127</v>
      </c>
      <c r="F1639" s="105">
        <v>36</v>
      </c>
      <c r="G1639" s="108">
        <f t="shared" si="25"/>
        <v>43922</v>
      </c>
    </row>
    <row r="1640" spans="1:7" x14ac:dyDescent="0.35">
      <c r="A1640" s="72" t="s">
        <v>269</v>
      </c>
      <c r="B1640" s="72" t="s">
        <v>270</v>
      </c>
      <c r="C1640" s="72" t="s">
        <v>1087</v>
      </c>
      <c r="D1640" s="72" t="s">
        <v>1094</v>
      </c>
      <c r="E1640" s="72">
        <v>1115</v>
      </c>
      <c r="F1640" s="105">
        <v>38</v>
      </c>
      <c r="G1640" s="108">
        <f t="shared" si="25"/>
        <v>43831</v>
      </c>
    </row>
    <row r="1641" spans="1:7" x14ac:dyDescent="0.35">
      <c r="A1641" s="72" t="s">
        <v>269</v>
      </c>
      <c r="B1641" s="72" t="s">
        <v>270</v>
      </c>
      <c r="C1641" s="72" t="s">
        <v>1087</v>
      </c>
      <c r="D1641" s="72" t="s">
        <v>1095</v>
      </c>
      <c r="E1641" s="72">
        <v>1119</v>
      </c>
      <c r="F1641" s="105">
        <v>42</v>
      </c>
      <c r="G1641" s="108">
        <f t="shared" si="25"/>
        <v>43739</v>
      </c>
    </row>
    <row r="1642" spans="1:7" x14ac:dyDescent="0.35">
      <c r="A1642" s="72" t="s">
        <v>269</v>
      </c>
      <c r="B1642" s="72" t="s">
        <v>270</v>
      </c>
      <c r="C1642" s="72" t="s">
        <v>1087</v>
      </c>
      <c r="D1642" s="72" t="s">
        <v>1096</v>
      </c>
      <c r="E1642" s="72">
        <v>1119</v>
      </c>
      <c r="F1642" s="105">
        <v>35</v>
      </c>
      <c r="G1642" s="108">
        <f t="shared" si="25"/>
        <v>43647</v>
      </c>
    </row>
    <row r="1643" spans="1:7" x14ac:dyDescent="0.35">
      <c r="A1643" s="72" t="s">
        <v>269</v>
      </c>
      <c r="B1643" s="72" t="s">
        <v>270</v>
      </c>
      <c r="C1643" s="72" t="s">
        <v>1087</v>
      </c>
      <c r="D1643" s="72" t="s">
        <v>1097</v>
      </c>
      <c r="E1643" s="72">
        <v>1117</v>
      </c>
      <c r="F1643" s="105">
        <v>23</v>
      </c>
      <c r="G1643" s="108">
        <f t="shared" si="25"/>
        <v>43556</v>
      </c>
    </row>
    <row r="1644" spans="1:7" x14ac:dyDescent="0.35">
      <c r="A1644" s="72" t="s">
        <v>269</v>
      </c>
      <c r="B1644" s="72" t="s">
        <v>270</v>
      </c>
      <c r="C1644" s="72" t="s">
        <v>1087</v>
      </c>
      <c r="D1644" s="72" t="s">
        <v>1098</v>
      </c>
      <c r="E1644" s="72">
        <v>1111</v>
      </c>
      <c r="F1644" s="105">
        <v>37</v>
      </c>
      <c r="G1644" s="108">
        <f t="shared" si="25"/>
        <v>43466</v>
      </c>
    </row>
    <row r="1645" spans="1:7" x14ac:dyDescent="0.35">
      <c r="A1645" s="72" t="s">
        <v>269</v>
      </c>
      <c r="B1645" s="72" t="s">
        <v>270</v>
      </c>
      <c r="C1645" s="72" t="s">
        <v>1087</v>
      </c>
      <c r="D1645" s="72" t="s">
        <v>1099</v>
      </c>
      <c r="E1645" s="72">
        <v>1142</v>
      </c>
      <c r="F1645" s="105">
        <v>42</v>
      </c>
      <c r="G1645" s="108">
        <f t="shared" si="25"/>
        <v>43374</v>
      </c>
    </row>
    <row r="1646" spans="1:7" x14ac:dyDescent="0.35">
      <c r="A1646" s="72" t="s">
        <v>269</v>
      </c>
      <c r="B1646" s="72" t="s">
        <v>270</v>
      </c>
      <c r="C1646" s="72" t="s">
        <v>1100</v>
      </c>
      <c r="D1646" s="72" t="s">
        <v>1088</v>
      </c>
      <c r="E1646" s="72">
        <v>2760</v>
      </c>
      <c r="F1646" s="105">
        <v>200</v>
      </c>
      <c r="G1646" s="108">
        <f t="shared" si="25"/>
        <v>44378</v>
      </c>
    </row>
    <row r="1647" spans="1:7" x14ac:dyDescent="0.35">
      <c r="A1647" s="72" t="s">
        <v>269</v>
      </c>
      <c r="B1647" s="72" t="s">
        <v>270</v>
      </c>
      <c r="C1647" s="72" t="s">
        <v>1100</v>
      </c>
      <c r="D1647" s="72" t="s">
        <v>1089</v>
      </c>
      <c r="E1647" s="72">
        <v>2767</v>
      </c>
      <c r="F1647" s="105">
        <v>190</v>
      </c>
      <c r="G1647" s="108">
        <f t="shared" si="25"/>
        <v>44287</v>
      </c>
    </row>
    <row r="1648" spans="1:7" x14ac:dyDescent="0.35">
      <c r="A1648" s="72" t="s">
        <v>269</v>
      </c>
      <c r="B1648" s="72" t="s">
        <v>270</v>
      </c>
      <c r="C1648" s="72" t="s">
        <v>1100</v>
      </c>
      <c r="D1648" s="72" t="s">
        <v>1090</v>
      </c>
      <c r="E1648" s="72">
        <v>2759</v>
      </c>
      <c r="F1648" s="105">
        <v>171</v>
      </c>
      <c r="G1648" s="108">
        <f t="shared" si="25"/>
        <v>44197</v>
      </c>
    </row>
    <row r="1649" spans="1:7" x14ac:dyDescent="0.35">
      <c r="A1649" s="72" t="s">
        <v>269</v>
      </c>
      <c r="B1649" s="72" t="s">
        <v>270</v>
      </c>
      <c r="C1649" s="72" t="s">
        <v>1100</v>
      </c>
      <c r="D1649" s="72" t="s">
        <v>1091</v>
      </c>
      <c r="E1649" s="72">
        <v>2739</v>
      </c>
      <c r="F1649" s="105">
        <v>160</v>
      </c>
      <c r="G1649" s="108">
        <f t="shared" si="25"/>
        <v>44105</v>
      </c>
    </row>
    <row r="1650" spans="1:7" x14ac:dyDescent="0.35">
      <c r="A1650" s="72" t="s">
        <v>269</v>
      </c>
      <c r="B1650" s="72" t="s">
        <v>270</v>
      </c>
      <c r="C1650" s="72" t="s">
        <v>1100</v>
      </c>
      <c r="D1650" s="72" t="s">
        <v>1092</v>
      </c>
      <c r="E1650" s="72">
        <v>2586</v>
      </c>
      <c r="F1650" s="105">
        <v>138</v>
      </c>
      <c r="G1650" s="108">
        <f t="shared" si="25"/>
        <v>44013</v>
      </c>
    </row>
    <row r="1651" spans="1:7" x14ac:dyDescent="0.35">
      <c r="A1651" s="72" t="s">
        <v>269</v>
      </c>
      <c r="B1651" s="72" t="s">
        <v>270</v>
      </c>
      <c r="C1651" s="72" t="s">
        <v>1100</v>
      </c>
      <c r="D1651" s="72" t="s">
        <v>1093</v>
      </c>
      <c r="E1651" s="72">
        <v>2502</v>
      </c>
      <c r="F1651" s="105">
        <v>132</v>
      </c>
      <c r="G1651" s="108">
        <f t="shared" si="25"/>
        <v>43922</v>
      </c>
    </row>
    <row r="1652" spans="1:7" x14ac:dyDescent="0.35">
      <c r="A1652" s="72" t="s">
        <v>269</v>
      </c>
      <c r="B1652" s="72" t="s">
        <v>270</v>
      </c>
      <c r="C1652" s="72" t="s">
        <v>1100</v>
      </c>
      <c r="D1652" s="72" t="s">
        <v>1094</v>
      </c>
      <c r="E1652" s="72">
        <v>2470</v>
      </c>
      <c r="F1652" s="105">
        <v>136</v>
      </c>
      <c r="G1652" s="108">
        <f t="shared" si="25"/>
        <v>43831</v>
      </c>
    </row>
    <row r="1653" spans="1:7" x14ac:dyDescent="0.35">
      <c r="A1653" s="72" t="s">
        <v>269</v>
      </c>
      <c r="B1653" s="72" t="s">
        <v>270</v>
      </c>
      <c r="C1653" s="72" t="s">
        <v>1100</v>
      </c>
      <c r="D1653" s="72" t="s">
        <v>1095</v>
      </c>
      <c r="E1653" s="72">
        <v>2457</v>
      </c>
      <c r="F1653" s="105">
        <v>137</v>
      </c>
      <c r="G1653" s="108">
        <f t="shared" si="25"/>
        <v>43739</v>
      </c>
    </row>
    <row r="1654" spans="1:7" x14ac:dyDescent="0.35">
      <c r="A1654" s="72" t="s">
        <v>269</v>
      </c>
      <c r="B1654" s="72" t="s">
        <v>270</v>
      </c>
      <c r="C1654" s="72" t="s">
        <v>1100</v>
      </c>
      <c r="D1654" s="72" t="s">
        <v>1096</v>
      </c>
      <c r="E1654" s="72">
        <v>2450</v>
      </c>
      <c r="F1654" s="105">
        <v>112</v>
      </c>
      <c r="G1654" s="108">
        <f t="shared" si="25"/>
        <v>43647</v>
      </c>
    </row>
    <row r="1655" spans="1:7" x14ac:dyDescent="0.35">
      <c r="A1655" s="72" t="s">
        <v>269</v>
      </c>
      <c r="B1655" s="72" t="s">
        <v>270</v>
      </c>
      <c r="C1655" s="72" t="s">
        <v>1100</v>
      </c>
      <c r="D1655" s="72" t="s">
        <v>1097</v>
      </c>
      <c r="E1655" s="72">
        <v>2465</v>
      </c>
      <c r="F1655" s="105">
        <v>96</v>
      </c>
      <c r="G1655" s="108">
        <f t="shared" si="25"/>
        <v>43556</v>
      </c>
    </row>
    <row r="1656" spans="1:7" x14ac:dyDescent="0.35">
      <c r="A1656" s="72" t="s">
        <v>269</v>
      </c>
      <c r="B1656" s="72" t="s">
        <v>270</v>
      </c>
      <c r="C1656" s="72" t="s">
        <v>1100</v>
      </c>
      <c r="D1656" s="72" t="s">
        <v>1098</v>
      </c>
      <c r="E1656" s="72">
        <v>2429</v>
      </c>
      <c r="F1656" s="105">
        <v>153</v>
      </c>
      <c r="G1656" s="108">
        <f t="shared" si="25"/>
        <v>43466</v>
      </c>
    </row>
    <row r="1657" spans="1:7" x14ac:dyDescent="0.35">
      <c r="A1657" s="72" t="s">
        <v>269</v>
      </c>
      <c r="B1657" s="72" t="s">
        <v>270</v>
      </c>
      <c r="C1657" s="72" t="s">
        <v>1100</v>
      </c>
      <c r="D1657" s="72" t="s">
        <v>1099</v>
      </c>
      <c r="E1657" s="72">
        <v>2513</v>
      </c>
      <c r="F1657" s="105">
        <v>133</v>
      </c>
      <c r="G1657" s="108">
        <f t="shared" si="25"/>
        <v>43374</v>
      </c>
    </row>
    <row r="1658" spans="1:7" x14ac:dyDescent="0.35">
      <c r="A1658" s="72" t="s">
        <v>269</v>
      </c>
      <c r="B1658" s="72" t="s">
        <v>270</v>
      </c>
      <c r="C1658" s="72" t="s">
        <v>1101</v>
      </c>
      <c r="D1658" s="72" t="s">
        <v>1088</v>
      </c>
      <c r="E1658" s="72">
        <v>679</v>
      </c>
      <c r="F1658" s="105">
        <v>6</v>
      </c>
      <c r="G1658" s="108">
        <f t="shared" si="25"/>
        <v>44378</v>
      </c>
    </row>
    <row r="1659" spans="1:7" x14ac:dyDescent="0.35">
      <c r="A1659" s="72" t="s">
        <v>269</v>
      </c>
      <c r="B1659" s="72" t="s">
        <v>270</v>
      </c>
      <c r="C1659" s="72" t="s">
        <v>1101</v>
      </c>
      <c r="D1659" s="72" t="s">
        <v>1089</v>
      </c>
      <c r="E1659" s="72">
        <v>678</v>
      </c>
      <c r="F1659" s="105">
        <v>4</v>
      </c>
      <c r="G1659" s="108">
        <f t="shared" si="25"/>
        <v>44287</v>
      </c>
    </row>
    <row r="1660" spans="1:7" x14ac:dyDescent="0.35">
      <c r="A1660" s="72" t="s">
        <v>269</v>
      </c>
      <c r="B1660" s="72" t="s">
        <v>270</v>
      </c>
      <c r="C1660" s="72" t="s">
        <v>1101</v>
      </c>
      <c r="D1660" s="72" t="s">
        <v>1090</v>
      </c>
      <c r="E1660" s="72">
        <v>665</v>
      </c>
      <c r="F1660" s="105">
        <v>4</v>
      </c>
      <c r="G1660" s="108">
        <f t="shared" si="25"/>
        <v>44197</v>
      </c>
    </row>
    <row r="1661" spans="1:7" x14ac:dyDescent="0.35">
      <c r="A1661" s="72" t="s">
        <v>269</v>
      </c>
      <c r="B1661" s="72" t="s">
        <v>270</v>
      </c>
      <c r="C1661" s="72" t="s">
        <v>1101</v>
      </c>
      <c r="D1661" s="72" t="s">
        <v>1091</v>
      </c>
      <c r="E1661" s="72">
        <v>651</v>
      </c>
      <c r="F1661" s="105">
        <v>6</v>
      </c>
      <c r="G1661" s="108">
        <f t="shared" si="25"/>
        <v>44105</v>
      </c>
    </row>
    <row r="1662" spans="1:7" x14ac:dyDescent="0.35">
      <c r="A1662" s="72" t="s">
        <v>269</v>
      </c>
      <c r="B1662" s="72" t="s">
        <v>270</v>
      </c>
      <c r="C1662" s="72" t="s">
        <v>1101</v>
      </c>
      <c r="D1662" s="72" t="s">
        <v>1092</v>
      </c>
      <c r="E1662" s="72">
        <v>640</v>
      </c>
      <c r="F1662" s="105">
        <v>4</v>
      </c>
      <c r="G1662" s="108">
        <f t="shared" si="25"/>
        <v>44013</v>
      </c>
    </row>
    <row r="1663" spans="1:7" x14ac:dyDescent="0.35">
      <c r="A1663" s="72" t="s">
        <v>269</v>
      </c>
      <c r="B1663" s="72" t="s">
        <v>270</v>
      </c>
      <c r="C1663" s="72" t="s">
        <v>1101</v>
      </c>
      <c r="D1663" s="72" t="s">
        <v>1093</v>
      </c>
      <c r="E1663" s="72">
        <v>610</v>
      </c>
      <c r="F1663" s="105">
        <v>7</v>
      </c>
      <c r="G1663" s="108">
        <f t="shared" si="25"/>
        <v>43922</v>
      </c>
    </row>
    <row r="1664" spans="1:7" x14ac:dyDescent="0.35">
      <c r="A1664" s="72" t="s">
        <v>269</v>
      </c>
      <c r="B1664" s="72" t="s">
        <v>270</v>
      </c>
      <c r="C1664" s="72" t="s">
        <v>1101</v>
      </c>
      <c r="D1664" s="72" t="s">
        <v>1094</v>
      </c>
      <c r="E1664" s="72">
        <v>581</v>
      </c>
      <c r="F1664" s="105">
        <v>7</v>
      </c>
      <c r="G1664" s="108">
        <f t="shared" si="25"/>
        <v>43831</v>
      </c>
    </row>
    <row r="1665" spans="1:7" x14ac:dyDescent="0.35">
      <c r="A1665" s="72" t="s">
        <v>269</v>
      </c>
      <c r="B1665" s="72" t="s">
        <v>270</v>
      </c>
      <c r="C1665" s="72" t="s">
        <v>1101</v>
      </c>
      <c r="D1665" s="72" t="s">
        <v>1095</v>
      </c>
      <c r="E1665" s="72">
        <v>576</v>
      </c>
      <c r="F1665" s="105">
        <v>6</v>
      </c>
      <c r="G1665" s="108">
        <f t="shared" si="25"/>
        <v>43739</v>
      </c>
    </row>
    <row r="1666" spans="1:7" x14ac:dyDescent="0.35">
      <c r="A1666" s="72" t="s">
        <v>269</v>
      </c>
      <c r="B1666" s="72" t="s">
        <v>270</v>
      </c>
      <c r="C1666" s="72" t="s">
        <v>1101</v>
      </c>
      <c r="D1666" s="72" t="s">
        <v>1096</v>
      </c>
      <c r="E1666" s="72">
        <v>561</v>
      </c>
      <c r="F1666" s="105">
        <v>6</v>
      </c>
      <c r="G1666" s="108">
        <f t="shared" si="25"/>
        <v>43647</v>
      </c>
    </row>
    <row r="1667" spans="1:7" x14ac:dyDescent="0.35">
      <c r="A1667" s="72" t="s">
        <v>269</v>
      </c>
      <c r="B1667" s="72" t="s">
        <v>270</v>
      </c>
      <c r="C1667" s="72" t="s">
        <v>1101</v>
      </c>
      <c r="D1667" s="72" t="s">
        <v>1097</v>
      </c>
      <c r="E1667" s="72">
        <v>558</v>
      </c>
      <c r="F1667" s="105">
        <v>4</v>
      </c>
      <c r="G1667" s="108">
        <f t="shared" si="25"/>
        <v>43556</v>
      </c>
    </row>
    <row r="1668" spans="1:7" x14ac:dyDescent="0.35">
      <c r="A1668" s="72" t="s">
        <v>269</v>
      </c>
      <c r="B1668" s="72" t="s">
        <v>270</v>
      </c>
      <c r="C1668" s="72" t="s">
        <v>1101</v>
      </c>
      <c r="D1668" s="72" t="s">
        <v>1098</v>
      </c>
      <c r="E1668" s="72">
        <v>531</v>
      </c>
      <c r="F1668" s="105">
        <v>9</v>
      </c>
      <c r="G1668" s="108">
        <f t="shared" ref="G1668:G1731" si="26">DATE(LEFT(D1668,4),RIGHT(LEFT(D1668,7),2),1)</f>
        <v>43466</v>
      </c>
    </row>
    <row r="1669" spans="1:7" x14ac:dyDescent="0.35">
      <c r="A1669" s="72" t="s">
        <v>269</v>
      </c>
      <c r="B1669" s="72" t="s">
        <v>270</v>
      </c>
      <c r="C1669" s="72" t="s">
        <v>1101</v>
      </c>
      <c r="D1669" s="72" t="s">
        <v>1099</v>
      </c>
      <c r="E1669" s="72">
        <v>541</v>
      </c>
      <c r="F1669" s="105">
        <v>12</v>
      </c>
      <c r="G1669" s="108">
        <f t="shared" si="26"/>
        <v>43374</v>
      </c>
    </row>
    <row r="1670" spans="1:7" x14ac:dyDescent="0.35">
      <c r="A1670" s="72" t="s">
        <v>269</v>
      </c>
      <c r="B1670" s="72" t="s">
        <v>270</v>
      </c>
      <c r="C1670" s="72" t="s">
        <v>1102</v>
      </c>
      <c r="D1670" s="72" t="s">
        <v>1088</v>
      </c>
      <c r="E1670" s="72">
        <v>4436</v>
      </c>
      <c r="F1670" s="105">
        <v>182</v>
      </c>
      <c r="G1670" s="108">
        <f t="shared" si="26"/>
        <v>44378</v>
      </c>
    </row>
    <row r="1671" spans="1:7" x14ac:dyDescent="0.35">
      <c r="A1671" s="72" t="s">
        <v>269</v>
      </c>
      <c r="B1671" s="72" t="s">
        <v>270</v>
      </c>
      <c r="C1671" s="72" t="s">
        <v>1102</v>
      </c>
      <c r="D1671" s="72" t="s">
        <v>1089</v>
      </c>
      <c r="E1671" s="72">
        <v>4441</v>
      </c>
      <c r="F1671" s="105">
        <v>175</v>
      </c>
      <c r="G1671" s="108">
        <f t="shared" si="26"/>
        <v>44287</v>
      </c>
    </row>
    <row r="1672" spans="1:7" x14ac:dyDescent="0.35">
      <c r="A1672" s="72" t="s">
        <v>269</v>
      </c>
      <c r="B1672" s="72" t="s">
        <v>270</v>
      </c>
      <c r="C1672" s="72" t="s">
        <v>1102</v>
      </c>
      <c r="D1672" s="72" t="s">
        <v>1090</v>
      </c>
      <c r="E1672" s="72">
        <v>4444</v>
      </c>
      <c r="F1672" s="105">
        <v>164</v>
      </c>
      <c r="G1672" s="108">
        <f t="shared" si="26"/>
        <v>44197</v>
      </c>
    </row>
    <row r="1673" spans="1:7" x14ac:dyDescent="0.35">
      <c r="A1673" s="72" t="s">
        <v>269</v>
      </c>
      <c r="B1673" s="72" t="s">
        <v>270</v>
      </c>
      <c r="C1673" s="72" t="s">
        <v>1102</v>
      </c>
      <c r="D1673" s="72" t="s">
        <v>1091</v>
      </c>
      <c r="E1673" s="72">
        <v>4434</v>
      </c>
      <c r="F1673" s="105">
        <v>179</v>
      </c>
      <c r="G1673" s="108">
        <f t="shared" si="26"/>
        <v>44105</v>
      </c>
    </row>
    <row r="1674" spans="1:7" x14ac:dyDescent="0.35">
      <c r="A1674" s="72" t="s">
        <v>269</v>
      </c>
      <c r="B1674" s="72" t="s">
        <v>270</v>
      </c>
      <c r="C1674" s="72" t="s">
        <v>1102</v>
      </c>
      <c r="D1674" s="72" t="s">
        <v>1092</v>
      </c>
      <c r="E1674" s="72">
        <v>4432</v>
      </c>
      <c r="F1674" s="105">
        <v>166</v>
      </c>
      <c r="G1674" s="108">
        <f t="shared" si="26"/>
        <v>44013</v>
      </c>
    </row>
    <row r="1675" spans="1:7" x14ac:dyDescent="0.35">
      <c r="A1675" s="72" t="s">
        <v>269</v>
      </c>
      <c r="B1675" s="72" t="s">
        <v>270</v>
      </c>
      <c r="C1675" s="72" t="s">
        <v>1102</v>
      </c>
      <c r="D1675" s="72" t="s">
        <v>1093</v>
      </c>
      <c r="E1675" s="72">
        <v>4434</v>
      </c>
      <c r="F1675" s="105">
        <v>164</v>
      </c>
      <c r="G1675" s="108">
        <f t="shared" si="26"/>
        <v>43922</v>
      </c>
    </row>
    <row r="1676" spans="1:7" x14ac:dyDescent="0.35">
      <c r="A1676" s="72" t="s">
        <v>269</v>
      </c>
      <c r="B1676" s="72" t="s">
        <v>270</v>
      </c>
      <c r="C1676" s="72" t="s">
        <v>1102</v>
      </c>
      <c r="D1676" s="72" t="s">
        <v>1094</v>
      </c>
      <c r="E1676" s="72">
        <v>4447</v>
      </c>
      <c r="F1676" s="105">
        <v>167</v>
      </c>
      <c r="G1676" s="108">
        <f t="shared" si="26"/>
        <v>43831</v>
      </c>
    </row>
    <row r="1677" spans="1:7" x14ac:dyDescent="0.35">
      <c r="A1677" s="72" t="s">
        <v>269</v>
      </c>
      <c r="B1677" s="72" t="s">
        <v>270</v>
      </c>
      <c r="C1677" s="72" t="s">
        <v>1102</v>
      </c>
      <c r="D1677" s="72" t="s">
        <v>1095</v>
      </c>
      <c r="E1677" s="72">
        <v>4454</v>
      </c>
      <c r="F1677" s="105">
        <v>152</v>
      </c>
      <c r="G1677" s="108">
        <f t="shared" si="26"/>
        <v>43739</v>
      </c>
    </row>
    <row r="1678" spans="1:7" x14ac:dyDescent="0.35">
      <c r="A1678" s="72" t="s">
        <v>269</v>
      </c>
      <c r="B1678" s="72" t="s">
        <v>270</v>
      </c>
      <c r="C1678" s="72" t="s">
        <v>1102</v>
      </c>
      <c r="D1678" s="72" t="s">
        <v>1096</v>
      </c>
      <c r="E1678" s="72">
        <v>4453</v>
      </c>
      <c r="F1678" s="105">
        <v>119</v>
      </c>
      <c r="G1678" s="108">
        <f t="shared" si="26"/>
        <v>43647</v>
      </c>
    </row>
    <row r="1679" spans="1:7" x14ac:dyDescent="0.35">
      <c r="A1679" s="72" t="s">
        <v>269</v>
      </c>
      <c r="B1679" s="72" t="s">
        <v>270</v>
      </c>
      <c r="C1679" s="72" t="s">
        <v>1102</v>
      </c>
      <c r="D1679" s="72" t="s">
        <v>1097</v>
      </c>
      <c r="E1679" s="72">
        <v>4448</v>
      </c>
      <c r="F1679" s="105">
        <v>110</v>
      </c>
      <c r="G1679" s="108">
        <f t="shared" si="26"/>
        <v>43556</v>
      </c>
    </row>
    <row r="1680" spans="1:7" x14ac:dyDescent="0.35">
      <c r="A1680" s="72" t="s">
        <v>269</v>
      </c>
      <c r="B1680" s="72" t="s">
        <v>270</v>
      </c>
      <c r="C1680" s="72" t="s">
        <v>1102</v>
      </c>
      <c r="D1680" s="72" t="s">
        <v>1098</v>
      </c>
      <c r="E1680" s="72">
        <v>4435</v>
      </c>
      <c r="F1680" s="105">
        <v>167</v>
      </c>
      <c r="G1680" s="108">
        <f t="shared" si="26"/>
        <v>43466</v>
      </c>
    </row>
    <row r="1681" spans="1:7" x14ac:dyDescent="0.35">
      <c r="A1681" s="72" t="s">
        <v>269</v>
      </c>
      <c r="B1681" s="72" t="s">
        <v>270</v>
      </c>
      <c r="C1681" s="72" t="s">
        <v>1102</v>
      </c>
      <c r="D1681" s="72" t="s">
        <v>1099</v>
      </c>
      <c r="E1681" s="72">
        <v>4568</v>
      </c>
      <c r="F1681" s="105">
        <v>170</v>
      </c>
      <c r="G1681" s="108">
        <f t="shared" si="26"/>
        <v>43374</v>
      </c>
    </row>
    <row r="1682" spans="1:7" x14ac:dyDescent="0.35">
      <c r="A1682" s="72" t="s">
        <v>271</v>
      </c>
      <c r="B1682" s="72" t="s">
        <v>272</v>
      </c>
      <c r="C1682" s="72" t="s">
        <v>1087</v>
      </c>
      <c r="D1682" s="72" t="s">
        <v>1088</v>
      </c>
      <c r="E1682" s="72">
        <v>3168</v>
      </c>
      <c r="F1682" s="105">
        <v>220</v>
      </c>
      <c r="G1682" s="108">
        <f t="shared" si="26"/>
        <v>44378</v>
      </c>
    </row>
    <row r="1683" spans="1:7" x14ac:dyDescent="0.35">
      <c r="A1683" s="72" t="s">
        <v>271</v>
      </c>
      <c r="B1683" s="72" t="s">
        <v>272</v>
      </c>
      <c r="C1683" s="72" t="s">
        <v>1087</v>
      </c>
      <c r="D1683" s="72" t="s">
        <v>1089</v>
      </c>
      <c r="E1683" s="72">
        <v>3180</v>
      </c>
      <c r="F1683" s="105">
        <v>233</v>
      </c>
      <c r="G1683" s="108">
        <f t="shared" si="26"/>
        <v>44287</v>
      </c>
    </row>
    <row r="1684" spans="1:7" x14ac:dyDescent="0.35">
      <c r="A1684" s="72" t="s">
        <v>271</v>
      </c>
      <c r="B1684" s="72" t="s">
        <v>272</v>
      </c>
      <c r="C1684" s="72" t="s">
        <v>1087</v>
      </c>
      <c r="D1684" s="72" t="s">
        <v>1090</v>
      </c>
      <c r="E1684" s="72">
        <v>3179</v>
      </c>
      <c r="F1684" s="105">
        <v>220</v>
      </c>
      <c r="G1684" s="108">
        <f t="shared" si="26"/>
        <v>44197</v>
      </c>
    </row>
    <row r="1685" spans="1:7" x14ac:dyDescent="0.35">
      <c r="A1685" s="72" t="s">
        <v>271</v>
      </c>
      <c r="B1685" s="72" t="s">
        <v>272</v>
      </c>
      <c r="C1685" s="72" t="s">
        <v>1087</v>
      </c>
      <c r="D1685" s="72" t="s">
        <v>1091</v>
      </c>
      <c r="E1685" s="72">
        <v>3185</v>
      </c>
      <c r="F1685" s="105">
        <v>222</v>
      </c>
      <c r="G1685" s="108">
        <f t="shared" si="26"/>
        <v>44105</v>
      </c>
    </row>
    <row r="1686" spans="1:7" x14ac:dyDescent="0.35">
      <c r="A1686" s="72" t="s">
        <v>271</v>
      </c>
      <c r="B1686" s="72" t="s">
        <v>272</v>
      </c>
      <c r="C1686" s="72" t="s">
        <v>1087</v>
      </c>
      <c r="D1686" s="72" t="s">
        <v>1092</v>
      </c>
      <c r="E1686" s="72">
        <v>3196</v>
      </c>
      <c r="F1686" s="105">
        <v>214</v>
      </c>
      <c r="G1686" s="108">
        <f t="shared" si="26"/>
        <v>44013</v>
      </c>
    </row>
    <row r="1687" spans="1:7" x14ac:dyDescent="0.35">
      <c r="A1687" s="72" t="s">
        <v>271</v>
      </c>
      <c r="B1687" s="72" t="s">
        <v>272</v>
      </c>
      <c r="C1687" s="72" t="s">
        <v>1087</v>
      </c>
      <c r="D1687" s="72" t="s">
        <v>1093</v>
      </c>
      <c r="E1687" s="72">
        <v>3194</v>
      </c>
      <c r="F1687" s="105">
        <v>214</v>
      </c>
      <c r="G1687" s="108">
        <f t="shared" si="26"/>
        <v>43922</v>
      </c>
    </row>
    <row r="1688" spans="1:7" x14ac:dyDescent="0.35">
      <c r="A1688" s="72" t="s">
        <v>271</v>
      </c>
      <c r="B1688" s="72" t="s">
        <v>272</v>
      </c>
      <c r="C1688" s="72" t="s">
        <v>1087</v>
      </c>
      <c r="D1688" s="72" t="s">
        <v>1094</v>
      </c>
      <c r="E1688" s="72">
        <v>3164</v>
      </c>
      <c r="F1688" s="105">
        <v>225</v>
      </c>
      <c r="G1688" s="108">
        <f t="shared" si="26"/>
        <v>43831</v>
      </c>
    </row>
    <row r="1689" spans="1:7" x14ac:dyDescent="0.35">
      <c r="A1689" s="72" t="s">
        <v>271</v>
      </c>
      <c r="B1689" s="72" t="s">
        <v>272</v>
      </c>
      <c r="C1689" s="72" t="s">
        <v>1087</v>
      </c>
      <c r="D1689" s="72" t="s">
        <v>1095</v>
      </c>
      <c r="E1689" s="72">
        <v>3183</v>
      </c>
      <c r="F1689" s="105">
        <v>223</v>
      </c>
      <c r="G1689" s="108">
        <f t="shared" si="26"/>
        <v>43739</v>
      </c>
    </row>
    <row r="1690" spans="1:7" x14ac:dyDescent="0.35">
      <c r="A1690" s="72" t="s">
        <v>271</v>
      </c>
      <c r="B1690" s="72" t="s">
        <v>272</v>
      </c>
      <c r="C1690" s="72" t="s">
        <v>1087</v>
      </c>
      <c r="D1690" s="72" t="s">
        <v>1096</v>
      </c>
      <c r="E1690" s="72">
        <v>3184</v>
      </c>
      <c r="F1690" s="105">
        <v>221</v>
      </c>
      <c r="G1690" s="108">
        <f t="shared" si="26"/>
        <v>43647</v>
      </c>
    </row>
    <row r="1691" spans="1:7" x14ac:dyDescent="0.35">
      <c r="A1691" s="72" t="s">
        <v>271</v>
      </c>
      <c r="B1691" s="72" t="s">
        <v>272</v>
      </c>
      <c r="C1691" s="72" t="s">
        <v>1087</v>
      </c>
      <c r="D1691" s="72" t="s">
        <v>1097</v>
      </c>
      <c r="E1691" s="72">
        <v>3184</v>
      </c>
      <c r="F1691" s="105">
        <v>154</v>
      </c>
      <c r="G1691" s="108">
        <f t="shared" si="26"/>
        <v>43556</v>
      </c>
    </row>
    <row r="1692" spans="1:7" x14ac:dyDescent="0.35">
      <c r="A1692" s="72" t="s">
        <v>271</v>
      </c>
      <c r="B1692" s="72" t="s">
        <v>272</v>
      </c>
      <c r="C1692" s="72" t="s">
        <v>1087</v>
      </c>
      <c r="D1692" s="72" t="s">
        <v>1098</v>
      </c>
      <c r="E1692" s="72">
        <v>3187</v>
      </c>
      <c r="F1692" s="105">
        <v>168</v>
      </c>
      <c r="G1692" s="108">
        <f t="shared" si="26"/>
        <v>43466</v>
      </c>
    </row>
    <row r="1693" spans="1:7" x14ac:dyDescent="0.35">
      <c r="A1693" s="72" t="s">
        <v>271</v>
      </c>
      <c r="B1693" s="72" t="s">
        <v>272</v>
      </c>
      <c r="C1693" s="72" t="s">
        <v>1087</v>
      </c>
      <c r="D1693" s="72" t="s">
        <v>1099</v>
      </c>
      <c r="E1693" s="72">
        <v>3299</v>
      </c>
      <c r="F1693" s="105">
        <v>183</v>
      </c>
      <c r="G1693" s="108">
        <f t="shared" si="26"/>
        <v>43374</v>
      </c>
    </row>
    <row r="1694" spans="1:7" x14ac:dyDescent="0.35">
      <c r="A1694" s="72" t="s">
        <v>271</v>
      </c>
      <c r="B1694" s="72" t="s">
        <v>272</v>
      </c>
      <c r="C1694" s="72" t="s">
        <v>1100</v>
      </c>
      <c r="D1694" s="72" t="s">
        <v>1088</v>
      </c>
      <c r="E1694" s="72">
        <v>4434</v>
      </c>
      <c r="F1694" s="105">
        <v>778</v>
      </c>
      <c r="G1694" s="108">
        <f t="shared" si="26"/>
        <v>44378</v>
      </c>
    </row>
    <row r="1695" spans="1:7" x14ac:dyDescent="0.35">
      <c r="A1695" s="72" t="s">
        <v>271</v>
      </c>
      <c r="B1695" s="72" t="s">
        <v>272</v>
      </c>
      <c r="C1695" s="72" t="s">
        <v>1100</v>
      </c>
      <c r="D1695" s="72" t="s">
        <v>1089</v>
      </c>
      <c r="E1695" s="72">
        <v>4471</v>
      </c>
      <c r="F1695" s="105">
        <v>754</v>
      </c>
      <c r="G1695" s="108">
        <f t="shared" si="26"/>
        <v>44287</v>
      </c>
    </row>
    <row r="1696" spans="1:7" x14ac:dyDescent="0.35">
      <c r="A1696" s="72" t="s">
        <v>271</v>
      </c>
      <c r="B1696" s="72" t="s">
        <v>272</v>
      </c>
      <c r="C1696" s="72" t="s">
        <v>1100</v>
      </c>
      <c r="D1696" s="72" t="s">
        <v>1090</v>
      </c>
      <c r="E1696" s="72">
        <v>4462</v>
      </c>
      <c r="F1696" s="105">
        <v>680</v>
      </c>
      <c r="G1696" s="108">
        <f t="shared" si="26"/>
        <v>44197</v>
      </c>
    </row>
    <row r="1697" spans="1:7" x14ac:dyDescent="0.35">
      <c r="A1697" s="72" t="s">
        <v>271</v>
      </c>
      <c r="B1697" s="72" t="s">
        <v>272</v>
      </c>
      <c r="C1697" s="72" t="s">
        <v>1100</v>
      </c>
      <c r="D1697" s="72" t="s">
        <v>1091</v>
      </c>
      <c r="E1697" s="72">
        <v>4447</v>
      </c>
      <c r="F1697" s="105">
        <v>670</v>
      </c>
      <c r="G1697" s="108">
        <f t="shared" si="26"/>
        <v>44105</v>
      </c>
    </row>
    <row r="1698" spans="1:7" x14ac:dyDescent="0.35">
      <c r="A1698" s="72" t="s">
        <v>271</v>
      </c>
      <c r="B1698" s="72" t="s">
        <v>272</v>
      </c>
      <c r="C1698" s="72" t="s">
        <v>1100</v>
      </c>
      <c r="D1698" s="72" t="s">
        <v>1092</v>
      </c>
      <c r="E1698" s="72">
        <v>4446</v>
      </c>
      <c r="F1698" s="105">
        <v>604</v>
      </c>
      <c r="G1698" s="108">
        <f t="shared" si="26"/>
        <v>44013</v>
      </c>
    </row>
    <row r="1699" spans="1:7" x14ac:dyDescent="0.35">
      <c r="A1699" s="72" t="s">
        <v>271</v>
      </c>
      <c r="B1699" s="72" t="s">
        <v>272</v>
      </c>
      <c r="C1699" s="72" t="s">
        <v>1100</v>
      </c>
      <c r="D1699" s="72" t="s">
        <v>1093</v>
      </c>
      <c r="E1699" s="72">
        <v>4421</v>
      </c>
      <c r="F1699" s="105">
        <v>572</v>
      </c>
      <c r="G1699" s="108">
        <f t="shared" si="26"/>
        <v>43922</v>
      </c>
    </row>
    <row r="1700" spans="1:7" x14ac:dyDescent="0.35">
      <c r="A1700" s="72" t="s">
        <v>271</v>
      </c>
      <c r="B1700" s="72" t="s">
        <v>272</v>
      </c>
      <c r="C1700" s="72" t="s">
        <v>1100</v>
      </c>
      <c r="D1700" s="72" t="s">
        <v>1094</v>
      </c>
      <c r="E1700" s="72">
        <v>4279</v>
      </c>
      <c r="F1700" s="105">
        <v>509</v>
      </c>
      <c r="G1700" s="108">
        <f t="shared" si="26"/>
        <v>43831</v>
      </c>
    </row>
    <row r="1701" spans="1:7" x14ac:dyDescent="0.35">
      <c r="A1701" s="72" t="s">
        <v>271</v>
      </c>
      <c r="B1701" s="72" t="s">
        <v>272</v>
      </c>
      <c r="C1701" s="72" t="s">
        <v>1100</v>
      </c>
      <c r="D1701" s="72" t="s">
        <v>1095</v>
      </c>
      <c r="E1701" s="72">
        <v>4212</v>
      </c>
      <c r="F1701" s="105">
        <v>503</v>
      </c>
      <c r="G1701" s="108">
        <f t="shared" si="26"/>
        <v>43739</v>
      </c>
    </row>
    <row r="1702" spans="1:7" x14ac:dyDescent="0.35">
      <c r="A1702" s="72" t="s">
        <v>271</v>
      </c>
      <c r="B1702" s="72" t="s">
        <v>272</v>
      </c>
      <c r="C1702" s="72" t="s">
        <v>1100</v>
      </c>
      <c r="D1702" s="72" t="s">
        <v>1096</v>
      </c>
      <c r="E1702" s="72">
        <v>4231</v>
      </c>
      <c r="F1702" s="105">
        <v>505</v>
      </c>
      <c r="G1702" s="108">
        <f t="shared" si="26"/>
        <v>43647</v>
      </c>
    </row>
    <row r="1703" spans="1:7" x14ac:dyDescent="0.35">
      <c r="A1703" s="72" t="s">
        <v>271</v>
      </c>
      <c r="B1703" s="72" t="s">
        <v>272</v>
      </c>
      <c r="C1703" s="72" t="s">
        <v>1100</v>
      </c>
      <c r="D1703" s="72" t="s">
        <v>1097</v>
      </c>
      <c r="E1703" s="72">
        <v>4220</v>
      </c>
      <c r="F1703" s="105">
        <v>363</v>
      </c>
      <c r="G1703" s="108">
        <f t="shared" si="26"/>
        <v>43556</v>
      </c>
    </row>
    <row r="1704" spans="1:7" x14ac:dyDescent="0.35">
      <c r="A1704" s="72" t="s">
        <v>271</v>
      </c>
      <c r="B1704" s="72" t="s">
        <v>272</v>
      </c>
      <c r="C1704" s="72" t="s">
        <v>1100</v>
      </c>
      <c r="D1704" s="72" t="s">
        <v>1098</v>
      </c>
      <c r="E1704" s="72">
        <v>4167</v>
      </c>
      <c r="F1704" s="105">
        <v>375</v>
      </c>
      <c r="G1704" s="108">
        <f t="shared" si="26"/>
        <v>43466</v>
      </c>
    </row>
    <row r="1705" spans="1:7" x14ac:dyDescent="0.35">
      <c r="A1705" s="72" t="s">
        <v>271</v>
      </c>
      <c r="B1705" s="72" t="s">
        <v>272</v>
      </c>
      <c r="C1705" s="72" t="s">
        <v>1100</v>
      </c>
      <c r="D1705" s="72" t="s">
        <v>1099</v>
      </c>
      <c r="E1705" s="72">
        <v>4528</v>
      </c>
      <c r="F1705" s="105">
        <v>453</v>
      </c>
      <c r="G1705" s="108">
        <f t="shared" si="26"/>
        <v>43374</v>
      </c>
    </row>
    <row r="1706" spans="1:7" x14ac:dyDescent="0.35">
      <c r="A1706" s="72" t="s">
        <v>271</v>
      </c>
      <c r="B1706" s="72" t="s">
        <v>272</v>
      </c>
      <c r="C1706" s="72" t="s">
        <v>1101</v>
      </c>
      <c r="D1706" s="72" t="s">
        <v>1088</v>
      </c>
      <c r="E1706" s="72">
        <v>428</v>
      </c>
      <c r="F1706" s="105">
        <v>13</v>
      </c>
      <c r="G1706" s="108">
        <f t="shared" si="26"/>
        <v>44378</v>
      </c>
    </row>
    <row r="1707" spans="1:7" x14ac:dyDescent="0.35">
      <c r="A1707" s="72" t="s">
        <v>271</v>
      </c>
      <c r="B1707" s="72" t="s">
        <v>272</v>
      </c>
      <c r="C1707" s="72" t="s">
        <v>1101</v>
      </c>
      <c r="D1707" s="72" t="s">
        <v>1089</v>
      </c>
      <c r="E1707" s="72">
        <v>423</v>
      </c>
      <c r="F1707" s="105">
        <v>13</v>
      </c>
      <c r="G1707" s="108">
        <f t="shared" si="26"/>
        <v>44287</v>
      </c>
    </row>
    <row r="1708" spans="1:7" x14ac:dyDescent="0.35">
      <c r="A1708" s="72" t="s">
        <v>271</v>
      </c>
      <c r="B1708" s="72" t="s">
        <v>272</v>
      </c>
      <c r="C1708" s="72" t="s">
        <v>1101</v>
      </c>
      <c r="D1708" s="72" t="s">
        <v>1090</v>
      </c>
      <c r="E1708" s="72">
        <v>422</v>
      </c>
      <c r="F1708" s="105">
        <v>12</v>
      </c>
      <c r="G1708" s="108">
        <f t="shared" si="26"/>
        <v>44197</v>
      </c>
    </row>
    <row r="1709" spans="1:7" x14ac:dyDescent="0.35">
      <c r="A1709" s="72" t="s">
        <v>271</v>
      </c>
      <c r="B1709" s="72" t="s">
        <v>272</v>
      </c>
      <c r="C1709" s="72" t="s">
        <v>1101</v>
      </c>
      <c r="D1709" s="72" t="s">
        <v>1091</v>
      </c>
      <c r="E1709" s="72">
        <v>417</v>
      </c>
      <c r="F1709" s="105">
        <v>12</v>
      </c>
      <c r="G1709" s="108">
        <f t="shared" si="26"/>
        <v>44105</v>
      </c>
    </row>
    <row r="1710" spans="1:7" x14ac:dyDescent="0.35">
      <c r="A1710" s="72" t="s">
        <v>271</v>
      </c>
      <c r="B1710" s="72" t="s">
        <v>272</v>
      </c>
      <c r="C1710" s="72" t="s">
        <v>1101</v>
      </c>
      <c r="D1710" s="72" t="s">
        <v>1092</v>
      </c>
      <c r="E1710" s="72">
        <v>416</v>
      </c>
      <c r="F1710" s="105">
        <v>9</v>
      </c>
      <c r="G1710" s="108">
        <f t="shared" si="26"/>
        <v>44013</v>
      </c>
    </row>
    <row r="1711" spans="1:7" x14ac:dyDescent="0.35">
      <c r="A1711" s="72" t="s">
        <v>271</v>
      </c>
      <c r="B1711" s="72" t="s">
        <v>272</v>
      </c>
      <c r="C1711" s="72" t="s">
        <v>1101</v>
      </c>
      <c r="D1711" s="72" t="s">
        <v>1093</v>
      </c>
      <c r="E1711" s="72">
        <v>405</v>
      </c>
      <c r="F1711" s="105">
        <v>10</v>
      </c>
      <c r="G1711" s="108">
        <f t="shared" si="26"/>
        <v>43922</v>
      </c>
    </row>
    <row r="1712" spans="1:7" x14ac:dyDescent="0.35">
      <c r="A1712" s="72" t="s">
        <v>271</v>
      </c>
      <c r="B1712" s="72" t="s">
        <v>272</v>
      </c>
      <c r="C1712" s="72" t="s">
        <v>1101</v>
      </c>
      <c r="D1712" s="72" t="s">
        <v>1094</v>
      </c>
      <c r="E1712" s="72">
        <v>369</v>
      </c>
      <c r="F1712" s="105">
        <v>7</v>
      </c>
      <c r="G1712" s="108">
        <f t="shared" si="26"/>
        <v>43831</v>
      </c>
    </row>
    <row r="1713" spans="1:7" x14ac:dyDescent="0.35">
      <c r="A1713" s="72" t="s">
        <v>271</v>
      </c>
      <c r="B1713" s="72" t="s">
        <v>272</v>
      </c>
      <c r="C1713" s="72" t="s">
        <v>1101</v>
      </c>
      <c r="D1713" s="72" t="s">
        <v>1095</v>
      </c>
      <c r="E1713" s="72">
        <v>370</v>
      </c>
      <c r="F1713" s="105">
        <v>8</v>
      </c>
      <c r="G1713" s="108">
        <f t="shared" si="26"/>
        <v>43739</v>
      </c>
    </row>
    <row r="1714" spans="1:7" x14ac:dyDescent="0.35">
      <c r="A1714" s="72" t="s">
        <v>271</v>
      </c>
      <c r="B1714" s="72" t="s">
        <v>272</v>
      </c>
      <c r="C1714" s="72" t="s">
        <v>1101</v>
      </c>
      <c r="D1714" s="72" t="s">
        <v>1096</v>
      </c>
      <c r="E1714" s="72">
        <v>367</v>
      </c>
      <c r="F1714" s="105">
        <v>8</v>
      </c>
      <c r="G1714" s="108">
        <f t="shared" si="26"/>
        <v>43647</v>
      </c>
    </row>
    <row r="1715" spans="1:7" x14ac:dyDescent="0.35">
      <c r="A1715" s="72" t="s">
        <v>271</v>
      </c>
      <c r="B1715" s="72" t="s">
        <v>272</v>
      </c>
      <c r="C1715" s="72" t="s">
        <v>1101</v>
      </c>
      <c r="D1715" s="72" t="s">
        <v>1097</v>
      </c>
      <c r="E1715" s="72">
        <v>369</v>
      </c>
      <c r="F1715" s="105">
        <v>2</v>
      </c>
      <c r="G1715" s="108">
        <f t="shared" si="26"/>
        <v>43556</v>
      </c>
    </row>
    <row r="1716" spans="1:7" x14ac:dyDescent="0.35">
      <c r="A1716" s="72" t="s">
        <v>271</v>
      </c>
      <c r="B1716" s="72" t="s">
        <v>272</v>
      </c>
      <c r="C1716" s="72" t="s">
        <v>1101</v>
      </c>
      <c r="D1716" s="72" t="s">
        <v>1098</v>
      </c>
      <c r="E1716" s="72">
        <v>353</v>
      </c>
      <c r="F1716" s="105">
        <v>3</v>
      </c>
      <c r="G1716" s="108">
        <f t="shared" si="26"/>
        <v>43466</v>
      </c>
    </row>
    <row r="1717" spans="1:7" x14ac:dyDescent="0.35">
      <c r="A1717" s="72" t="s">
        <v>271</v>
      </c>
      <c r="B1717" s="72" t="s">
        <v>272</v>
      </c>
      <c r="C1717" s="72" t="s">
        <v>1101</v>
      </c>
      <c r="D1717" s="72" t="s">
        <v>1099</v>
      </c>
      <c r="E1717" s="72">
        <v>379</v>
      </c>
      <c r="F1717" s="105">
        <v>6</v>
      </c>
      <c r="G1717" s="108">
        <f t="shared" si="26"/>
        <v>43374</v>
      </c>
    </row>
    <row r="1718" spans="1:7" x14ac:dyDescent="0.35">
      <c r="A1718" s="72" t="s">
        <v>271</v>
      </c>
      <c r="B1718" s="72" t="s">
        <v>272</v>
      </c>
      <c r="C1718" s="72" t="s">
        <v>1102</v>
      </c>
      <c r="D1718" s="72" t="s">
        <v>1088</v>
      </c>
      <c r="E1718" s="72">
        <v>5867</v>
      </c>
      <c r="F1718" s="105">
        <v>447</v>
      </c>
      <c r="G1718" s="108">
        <f t="shared" si="26"/>
        <v>44378</v>
      </c>
    </row>
    <row r="1719" spans="1:7" x14ac:dyDescent="0.35">
      <c r="A1719" s="72" t="s">
        <v>271</v>
      </c>
      <c r="B1719" s="72" t="s">
        <v>272</v>
      </c>
      <c r="C1719" s="72" t="s">
        <v>1102</v>
      </c>
      <c r="D1719" s="72" t="s">
        <v>1089</v>
      </c>
      <c r="E1719" s="72">
        <v>5886</v>
      </c>
      <c r="F1719" s="105">
        <v>427</v>
      </c>
      <c r="G1719" s="108">
        <f t="shared" si="26"/>
        <v>44287</v>
      </c>
    </row>
    <row r="1720" spans="1:7" x14ac:dyDescent="0.35">
      <c r="A1720" s="72" t="s">
        <v>271</v>
      </c>
      <c r="B1720" s="72" t="s">
        <v>272</v>
      </c>
      <c r="C1720" s="72" t="s">
        <v>1102</v>
      </c>
      <c r="D1720" s="72" t="s">
        <v>1090</v>
      </c>
      <c r="E1720" s="72">
        <v>5891</v>
      </c>
      <c r="F1720" s="105">
        <v>414</v>
      </c>
      <c r="G1720" s="108">
        <f t="shared" si="26"/>
        <v>44197</v>
      </c>
    </row>
    <row r="1721" spans="1:7" x14ac:dyDescent="0.35">
      <c r="A1721" s="72" t="s">
        <v>271</v>
      </c>
      <c r="B1721" s="72" t="s">
        <v>272</v>
      </c>
      <c r="C1721" s="72" t="s">
        <v>1102</v>
      </c>
      <c r="D1721" s="72" t="s">
        <v>1091</v>
      </c>
      <c r="E1721" s="72">
        <v>5898</v>
      </c>
      <c r="F1721" s="105">
        <v>435</v>
      </c>
      <c r="G1721" s="108">
        <f t="shared" si="26"/>
        <v>44105</v>
      </c>
    </row>
    <row r="1722" spans="1:7" x14ac:dyDescent="0.35">
      <c r="A1722" s="72" t="s">
        <v>271</v>
      </c>
      <c r="B1722" s="72" t="s">
        <v>272</v>
      </c>
      <c r="C1722" s="72" t="s">
        <v>1102</v>
      </c>
      <c r="D1722" s="72" t="s">
        <v>1092</v>
      </c>
      <c r="E1722" s="72">
        <v>5927</v>
      </c>
      <c r="F1722" s="105">
        <v>444</v>
      </c>
      <c r="G1722" s="108">
        <f t="shared" si="26"/>
        <v>44013</v>
      </c>
    </row>
    <row r="1723" spans="1:7" x14ac:dyDescent="0.35">
      <c r="A1723" s="72" t="s">
        <v>271</v>
      </c>
      <c r="B1723" s="72" t="s">
        <v>272</v>
      </c>
      <c r="C1723" s="72" t="s">
        <v>1102</v>
      </c>
      <c r="D1723" s="72" t="s">
        <v>1093</v>
      </c>
      <c r="E1723" s="72">
        <v>5909</v>
      </c>
      <c r="F1723" s="105">
        <v>455</v>
      </c>
      <c r="G1723" s="108">
        <f t="shared" si="26"/>
        <v>43922</v>
      </c>
    </row>
    <row r="1724" spans="1:7" x14ac:dyDescent="0.35">
      <c r="A1724" s="72" t="s">
        <v>271</v>
      </c>
      <c r="B1724" s="72" t="s">
        <v>272</v>
      </c>
      <c r="C1724" s="72" t="s">
        <v>1102</v>
      </c>
      <c r="D1724" s="72" t="s">
        <v>1094</v>
      </c>
      <c r="E1724" s="72">
        <v>5875</v>
      </c>
      <c r="F1724" s="105">
        <v>462</v>
      </c>
      <c r="G1724" s="108">
        <f t="shared" si="26"/>
        <v>43831</v>
      </c>
    </row>
    <row r="1725" spans="1:7" x14ac:dyDescent="0.35">
      <c r="A1725" s="72" t="s">
        <v>271</v>
      </c>
      <c r="B1725" s="72" t="s">
        <v>272</v>
      </c>
      <c r="C1725" s="72" t="s">
        <v>1102</v>
      </c>
      <c r="D1725" s="72" t="s">
        <v>1095</v>
      </c>
      <c r="E1725" s="72">
        <v>5873</v>
      </c>
      <c r="F1725" s="105">
        <v>452</v>
      </c>
      <c r="G1725" s="108">
        <f t="shared" si="26"/>
        <v>43739</v>
      </c>
    </row>
    <row r="1726" spans="1:7" x14ac:dyDescent="0.35">
      <c r="A1726" s="72" t="s">
        <v>271</v>
      </c>
      <c r="B1726" s="72" t="s">
        <v>272</v>
      </c>
      <c r="C1726" s="72" t="s">
        <v>1102</v>
      </c>
      <c r="D1726" s="72" t="s">
        <v>1096</v>
      </c>
      <c r="E1726" s="72">
        <v>5870</v>
      </c>
      <c r="F1726" s="105">
        <v>422</v>
      </c>
      <c r="G1726" s="108">
        <f t="shared" si="26"/>
        <v>43647</v>
      </c>
    </row>
    <row r="1727" spans="1:7" x14ac:dyDescent="0.35">
      <c r="A1727" s="72" t="s">
        <v>271</v>
      </c>
      <c r="B1727" s="72" t="s">
        <v>272</v>
      </c>
      <c r="C1727" s="72" t="s">
        <v>1102</v>
      </c>
      <c r="D1727" s="72" t="s">
        <v>1097</v>
      </c>
      <c r="E1727" s="72">
        <v>5876</v>
      </c>
      <c r="F1727" s="105">
        <v>307</v>
      </c>
      <c r="G1727" s="108">
        <f t="shared" si="26"/>
        <v>43556</v>
      </c>
    </row>
    <row r="1728" spans="1:7" x14ac:dyDescent="0.35">
      <c r="A1728" s="72" t="s">
        <v>271</v>
      </c>
      <c r="B1728" s="72" t="s">
        <v>272</v>
      </c>
      <c r="C1728" s="72" t="s">
        <v>1102</v>
      </c>
      <c r="D1728" s="72" t="s">
        <v>1098</v>
      </c>
      <c r="E1728" s="72">
        <v>5861</v>
      </c>
      <c r="F1728" s="105">
        <v>345</v>
      </c>
      <c r="G1728" s="108">
        <f t="shared" si="26"/>
        <v>43466</v>
      </c>
    </row>
    <row r="1729" spans="1:7" x14ac:dyDescent="0.35">
      <c r="A1729" s="72" t="s">
        <v>271</v>
      </c>
      <c r="B1729" s="72" t="s">
        <v>272</v>
      </c>
      <c r="C1729" s="72" t="s">
        <v>1102</v>
      </c>
      <c r="D1729" s="72" t="s">
        <v>1099</v>
      </c>
      <c r="E1729" s="72">
        <v>6036</v>
      </c>
      <c r="F1729" s="105">
        <v>375</v>
      </c>
      <c r="G1729" s="108">
        <f t="shared" si="26"/>
        <v>43374</v>
      </c>
    </row>
    <row r="1730" spans="1:7" x14ac:dyDescent="0.35">
      <c r="A1730" s="72" t="s">
        <v>273</v>
      </c>
      <c r="B1730" s="72" t="s">
        <v>274</v>
      </c>
      <c r="C1730" s="72" t="s">
        <v>1087</v>
      </c>
      <c r="D1730" s="72" t="s">
        <v>1088</v>
      </c>
      <c r="E1730" s="72">
        <v>1189</v>
      </c>
      <c r="F1730" s="105">
        <v>62</v>
      </c>
      <c r="G1730" s="108">
        <f t="shared" si="26"/>
        <v>44378</v>
      </c>
    </row>
    <row r="1731" spans="1:7" x14ac:dyDescent="0.35">
      <c r="A1731" s="72" t="s">
        <v>273</v>
      </c>
      <c r="B1731" s="72" t="s">
        <v>274</v>
      </c>
      <c r="C1731" s="72" t="s">
        <v>1087</v>
      </c>
      <c r="D1731" s="72" t="s">
        <v>1089</v>
      </c>
      <c r="E1731" s="72">
        <v>1186</v>
      </c>
      <c r="F1731" s="105">
        <v>62</v>
      </c>
      <c r="G1731" s="108">
        <f t="shared" si="26"/>
        <v>44287</v>
      </c>
    </row>
    <row r="1732" spans="1:7" x14ac:dyDescent="0.35">
      <c r="A1732" s="72" t="s">
        <v>273</v>
      </c>
      <c r="B1732" s="72" t="s">
        <v>274</v>
      </c>
      <c r="C1732" s="72" t="s">
        <v>1087</v>
      </c>
      <c r="D1732" s="72" t="s">
        <v>1090</v>
      </c>
      <c r="E1732" s="72">
        <v>1182</v>
      </c>
      <c r="F1732" s="105">
        <v>51</v>
      </c>
      <c r="G1732" s="108">
        <f t="shared" ref="G1732:G1795" si="27">DATE(LEFT(D1732,4),RIGHT(LEFT(D1732,7),2),1)</f>
        <v>44197</v>
      </c>
    </row>
    <row r="1733" spans="1:7" x14ac:dyDescent="0.35">
      <c r="A1733" s="72" t="s">
        <v>273</v>
      </c>
      <c r="B1733" s="72" t="s">
        <v>274</v>
      </c>
      <c r="C1733" s="72" t="s">
        <v>1087</v>
      </c>
      <c r="D1733" s="72" t="s">
        <v>1091</v>
      </c>
      <c r="E1733" s="72">
        <v>1189</v>
      </c>
      <c r="F1733" s="105">
        <v>52</v>
      </c>
      <c r="G1733" s="108">
        <f t="shared" si="27"/>
        <v>44105</v>
      </c>
    </row>
    <row r="1734" spans="1:7" x14ac:dyDescent="0.35">
      <c r="A1734" s="72" t="s">
        <v>273</v>
      </c>
      <c r="B1734" s="72" t="s">
        <v>274</v>
      </c>
      <c r="C1734" s="72" t="s">
        <v>1087</v>
      </c>
      <c r="D1734" s="72" t="s">
        <v>1092</v>
      </c>
      <c r="E1734" s="72">
        <v>1167</v>
      </c>
      <c r="F1734" s="105">
        <v>59</v>
      </c>
      <c r="G1734" s="108">
        <f t="shared" si="27"/>
        <v>44013</v>
      </c>
    </row>
    <row r="1735" spans="1:7" x14ac:dyDescent="0.35">
      <c r="A1735" s="72" t="s">
        <v>273</v>
      </c>
      <c r="B1735" s="72" t="s">
        <v>274</v>
      </c>
      <c r="C1735" s="72" t="s">
        <v>1087</v>
      </c>
      <c r="D1735" s="72" t="s">
        <v>1093</v>
      </c>
      <c r="E1735" s="72">
        <v>1165</v>
      </c>
      <c r="F1735" s="105">
        <v>56</v>
      </c>
      <c r="G1735" s="108">
        <f t="shared" si="27"/>
        <v>43922</v>
      </c>
    </row>
    <row r="1736" spans="1:7" x14ac:dyDescent="0.35">
      <c r="A1736" s="72" t="s">
        <v>273</v>
      </c>
      <c r="B1736" s="72" t="s">
        <v>274</v>
      </c>
      <c r="C1736" s="72" t="s">
        <v>1087</v>
      </c>
      <c r="D1736" s="72" t="s">
        <v>1094</v>
      </c>
      <c r="E1736" s="72">
        <v>1168</v>
      </c>
      <c r="F1736" s="105">
        <v>56</v>
      </c>
      <c r="G1736" s="108">
        <f t="shared" si="27"/>
        <v>43831</v>
      </c>
    </row>
    <row r="1737" spans="1:7" x14ac:dyDescent="0.35">
      <c r="A1737" s="72" t="s">
        <v>273</v>
      </c>
      <c r="B1737" s="72" t="s">
        <v>274</v>
      </c>
      <c r="C1737" s="72" t="s">
        <v>1087</v>
      </c>
      <c r="D1737" s="72" t="s">
        <v>1095</v>
      </c>
      <c r="E1737" s="72">
        <v>1154</v>
      </c>
      <c r="F1737" s="105">
        <v>57</v>
      </c>
      <c r="G1737" s="108">
        <f t="shared" si="27"/>
        <v>43739</v>
      </c>
    </row>
    <row r="1738" spans="1:7" x14ac:dyDescent="0.35">
      <c r="A1738" s="72" t="s">
        <v>273</v>
      </c>
      <c r="B1738" s="72" t="s">
        <v>274</v>
      </c>
      <c r="C1738" s="72" t="s">
        <v>1087</v>
      </c>
      <c r="D1738" s="72" t="s">
        <v>1096</v>
      </c>
      <c r="E1738" s="72">
        <v>1156</v>
      </c>
      <c r="F1738" s="105">
        <v>64</v>
      </c>
      <c r="G1738" s="108">
        <f t="shared" si="27"/>
        <v>43647</v>
      </c>
    </row>
    <row r="1739" spans="1:7" x14ac:dyDescent="0.35">
      <c r="A1739" s="72" t="s">
        <v>273</v>
      </c>
      <c r="B1739" s="72" t="s">
        <v>274</v>
      </c>
      <c r="C1739" s="72" t="s">
        <v>1087</v>
      </c>
      <c r="D1739" s="72" t="s">
        <v>1097</v>
      </c>
      <c r="E1739" s="72">
        <v>1157</v>
      </c>
      <c r="F1739" s="105">
        <v>62</v>
      </c>
      <c r="G1739" s="108">
        <f t="shared" si="27"/>
        <v>43556</v>
      </c>
    </row>
    <row r="1740" spans="1:7" x14ac:dyDescent="0.35">
      <c r="A1740" s="72" t="s">
        <v>273</v>
      </c>
      <c r="B1740" s="72" t="s">
        <v>274</v>
      </c>
      <c r="C1740" s="72" t="s">
        <v>1087</v>
      </c>
      <c r="D1740" s="72" t="s">
        <v>1098</v>
      </c>
      <c r="E1740" s="72">
        <v>1144</v>
      </c>
      <c r="F1740" s="105">
        <v>64</v>
      </c>
      <c r="G1740" s="108">
        <f t="shared" si="27"/>
        <v>43466</v>
      </c>
    </row>
    <row r="1741" spans="1:7" x14ac:dyDescent="0.35">
      <c r="A1741" s="72" t="s">
        <v>273</v>
      </c>
      <c r="B1741" s="72" t="s">
        <v>274</v>
      </c>
      <c r="C1741" s="72" t="s">
        <v>1087</v>
      </c>
      <c r="D1741" s="72" t="s">
        <v>1099</v>
      </c>
      <c r="E1741" s="72">
        <v>1224</v>
      </c>
      <c r="F1741" s="105">
        <v>59</v>
      </c>
      <c r="G1741" s="108">
        <f t="shared" si="27"/>
        <v>43374</v>
      </c>
    </row>
    <row r="1742" spans="1:7" x14ac:dyDescent="0.35">
      <c r="A1742" s="72" t="s">
        <v>273</v>
      </c>
      <c r="B1742" s="72" t="s">
        <v>274</v>
      </c>
      <c r="C1742" s="72" t="s">
        <v>1100</v>
      </c>
      <c r="D1742" s="72" t="s">
        <v>1088</v>
      </c>
      <c r="E1742" s="72">
        <v>482</v>
      </c>
      <c r="F1742" s="105">
        <v>50</v>
      </c>
      <c r="G1742" s="108">
        <f t="shared" si="27"/>
        <v>44378</v>
      </c>
    </row>
    <row r="1743" spans="1:7" x14ac:dyDescent="0.35">
      <c r="A1743" s="72" t="s">
        <v>273</v>
      </c>
      <c r="B1743" s="72" t="s">
        <v>274</v>
      </c>
      <c r="C1743" s="72" t="s">
        <v>1100</v>
      </c>
      <c r="D1743" s="72" t="s">
        <v>1089</v>
      </c>
      <c r="E1743" s="72">
        <v>484</v>
      </c>
      <c r="F1743" s="105">
        <v>54</v>
      </c>
      <c r="G1743" s="108">
        <f t="shared" si="27"/>
        <v>44287</v>
      </c>
    </row>
    <row r="1744" spans="1:7" x14ac:dyDescent="0.35">
      <c r="A1744" s="72" t="s">
        <v>273</v>
      </c>
      <c r="B1744" s="72" t="s">
        <v>274</v>
      </c>
      <c r="C1744" s="72" t="s">
        <v>1100</v>
      </c>
      <c r="D1744" s="72" t="s">
        <v>1090</v>
      </c>
      <c r="E1744" s="72">
        <v>476</v>
      </c>
      <c r="F1744" s="105">
        <v>46</v>
      </c>
      <c r="G1744" s="108">
        <f t="shared" si="27"/>
        <v>44197</v>
      </c>
    </row>
    <row r="1745" spans="1:7" x14ac:dyDescent="0.35">
      <c r="A1745" s="72" t="s">
        <v>273</v>
      </c>
      <c r="B1745" s="72" t="s">
        <v>274</v>
      </c>
      <c r="C1745" s="72" t="s">
        <v>1100</v>
      </c>
      <c r="D1745" s="72" t="s">
        <v>1091</v>
      </c>
      <c r="E1745" s="72">
        <v>464</v>
      </c>
      <c r="F1745" s="105">
        <v>42</v>
      </c>
      <c r="G1745" s="108">
        <f t="shared" si="27"/>
        <v>44105</v>
      </c>
    </row>
    <row r="1746" spans="1:7" x14ac:dyDescent="0.35">
      <c r="A1746" s="72" t="s">
        <v>273</v>
      </c>
      <c r="B1746" s="72" t="s">
        <v>274</v>
      </c>
      <c r="C1746" s="72" t="s">
        <v>1100</v>
      </c>
      <c r="D1746" s="72" t="s">
        <v>1092</v>
      </c>
      <c r="E1746" s="72">
        <v>464</v>
      </c>
      <c r="F1746" s="105">
        <v>46</v>
      </c>
      <c r="G1746" s="108">
        <f t="shared" si="27"/>
        <v>44013</v>
      </c>
    </row>
    <row r="1747" spans="1:7" x14ac:dyDescent="0.35">
      <c r="A1747" s="72" t="s">
        <v>273</v>
      </c>
      <c r="B1747" s="72" t="s">
        <v>274</v>
      </c>
      <c r="C1747" s="72" t="s">
        <v>1100</v>
      </c>
      <c r="D1747" s="72" t="s">
        <v>1093</v>
      </c>
      <c r="E1747" s="72">
        <v>459</v>
      </c>
      <c r="F1747" s="105">
        <v>38</v>
      </c>
      <c r="G1747" s="108">
        <f t="shared" si="27"/>
        <v>43922</v>
      </c>
    </row>
    <row r="1748" spans="1:7" x14ac:dyDescent="0.35">
      <c r="A1748" s="72" t="s">
        <v>273</v>
      </c>
      <c r="B1748" s="72" t="s">
        <v>274</v>
      </c>
      <c r="C1748" s="72" t="s">
        <v>1100</v>
      </c>
      <c r="D1748" s="72" t="s">
        <v>1094</v>
      </c>
      <c r="E1748" s="72">
        <v>497</v>
      </c>
      <c r="F1748" s="105">
        <v>62</v>
      </c>
      <c r="G1748" s="108">
        <f t="shared" si="27"/>
        <v>43831</v>
      </c>
    </row>
    <row r="1749" spans="1:7" x14ac:dyDescent="0.35">
      <c r="A1749" s="72" t="s">
        <v>273</v>
      </c>
      <c r="B1749" s="72" t="s">
        <v>274</v>
      </c>
      <c r="C1749" s="72" t="s">
        <v>1100</v>
      </c>
      <c r="D1749" s="72" t="s">
        <v>1095</v>
      </c>
      <c r="E1749" s="72">
        <v>494</v>
      </c>
      <c r="F1749" s="105">
        <v>61</v>
      </c>
      <c r="G1749" s="108">
        <f t="shared" si="27"/>
        <v>43739</v>
      </c>
    </row>
    <row r="1750" spans="1:7" x14ac:dyDescent="0.35">
      <c r="A1750" s="72" t="s">
        <v>273</v>
      </c>
      <c r="B1750" s="72" t="s">
        <v>274</v>
      </c>
      <c r="C1750" s="72" t="s">
        <v>1100</v>
      </c>
      <c r="D1750" s="72" t="s">
        <v>1096</v>
      </c>
      <c r="E1750" s="72">
        <v>498</v>
      </c>
      <c r="F1750" s="105">
        <v>51</v>
      </c>
      <c r="G1750" s="108">
        <f t="shared" si="27"/>
        <v>43647</v>
      </c>
    </row>
    <row r="1751" spans="1:7" x14ac:dyDescent="0.35">
      <c r="A1751" s="72" t="s">
        <v>273</v>
      </c>
      <c r="B1751" s="72" t="s">
        <v>274</v>
      </c>
      <c r="C1751" s="72" t="s">
        <v>1100</v>
      </c>
      <c r="D1751" s="72" t="s">
        <v>1097</v>
      </c>
      <c r="E1751" s="72">
        <v>497</v>
      </c>
      <c r="F1751" s="105">
        <v>51</v>
      </c>
      <c r="G1751" s="108">
        <f t="shared" si="27"/>
        <v>43556</v>
      </c>
    </row>
    <row r="1752" spans="1:7" x14ac:dyDescent="0.35">
      <c r="A1752" s="72" t="s">
        <v>273</v>
      </c>
      <c r="B1752" s="72" t="s">
        <v>274</v>
      </c>
      <c r="C1752" s="72" t="s">
        <v>1100</v>
      </c>
      <c r="D1752" s="72" t="s">
        <v>1098</v>
      </c>
      <c r="E1752" s="72">
        <v>488</v>
      </c>
      <c r="F1752" s="105">
        <v>51</v>
      </c>
      <c r="G1752" s="108">
        <f t="shared" si="27"/>
        <v>43466</v>
      </c>
    </row>
    <row r="1753" spans="1:7" x14ac:dyDescent="0.35">
      <c r="A1753" s="72" t="s">
        <v>273</v>
      </c>
      <c r="B1753" s="72" t="s">
        <v>274</v>
      </c>
      <c r="C1753" s="72" t="s">
        <v>1100</v>
      </c>
      <c r="D1753" s="72" t="s">
        <v>1099</v>
      </c>
      <c r="E1753" s="72">
        <v>528</v>
      </c>
      <c r="F1753" s="105">
        <v>52</v>
      </c>
      <c r="G1753" s="108">
        <f t="shared" si="27"/>
        <v>43374</v>
      </c>
    </row>
    <row r="1754" spans="1:7" x14ac:dyDescent="0.35">
      <c r="A1754" s="72" t="s">
        <v>273</v>
      </c>
      <c r="B1754" s="72" t="s">
        <v>274</v>
      </c>
      <c r="C1754" s="72" t="s">
        <v>1101</v>
      </c>
      <c r="D1754" s="72" t="s">
        <v>1088</v>
      </c>
      <c r="E1754" s="72">
        <v>486</v>
      </c>
      <c r="F1754" s="105">
        <v>7</v>
      </c>
      <c r="G1754" s="108">
        <f t="shared" si="27"/>
        <v>44378</v>
      </c>
    </row>
    <row r="1755" spans="1:7" x14ac:dyDescent="0.35">
      <c r="A1755" s="72" t="s">
        <v>273</v>
      </c>
      <c r="B1755" s="72" t="s">
        <v>274</v>
      </c>
      <c r="C1755" s="72" t="s">
        <v>1101</v>
      </c>
      <c r="D1755" s="72" t="s">
        <v>1089</v>
      </c>
      <c r="E1755" s="72">
        <v>482</v>
      </c>
      <c r="F1755" s="105">
        <v>6</v>
      </c>
      <c r="G1755" s="108">
        <f t="shared" si="27"/>
        <v>44287</v>
      </c>
    </row>
    <row r="1756" spans="1:7" x14ac:dyDescent="0.35">
      <c r="A1756" s="72" t="s">
        <v>273</v>
      </c>
      <c r="B1756" s="72" t="s">
        <v>274</v>
      </c>
      <c r="C1756" s="72" t="s">
        <v>1101</v>
      </c>
      <c r="D1756" s="72" t="s">
        <v>1090</v>
      </c>
      <c r="E1756" s="72">
        <v>481</v>
      </c>
      <c r="F1756" s="105">
        <v>5</v>
      </c>
      <c r="G1756" s="108">
        <f t="shared" si="27"/>
        <v>44197</v>
      </c>
    </row>
    <row r="1757" spans="1:7" x14ac:dyDescent="0.35">
      <c r="A1757" s="72" t="s">
        <v>273</v>
      </c>
      <c r="B1757" s="72" t="s">
        <v>274</v>
      </c>
      <c r="C1757" s="72" t="s">
        <v>1101</v>
      </c>
      <c r="D1757" s="72" t="s">
        <v>1091</v>
      </c>
      <c r="E1757" s="72">
        <v>477</v>
      </c>
      <c r="F1757" s="105">
        <v>6</v>
      </c>
      <c r="G1757" s="108">
        <f t="shared" si="27"/>
        <v>44105</v>
      </c>
    </row>
    <row r="1758" spans="1:7" x14ac:dyDescent="0.35">
      <c r="A1758" s="72" t="s">
        <v>273</v>
      </c>
      <c r="B1758" s="72" t="s">
        <v>274</v>
      </c>
      <c r="C1758" s="72" t="s">
        <v>1101</v>
      </c>
      <c r="D1758" s="72" t="s">
        <v>1092</v>
      </c>
      <c r="E1758" s="72">
        <v>469</v>
      </c>
      <c r="F1758" s="105">
        <v>5</v>
      </c>
      <c r="G1758" s="108">
        <f t="shared" si="27"/>
        <v>44013</v>
      </c>
    </row>
    <row r="1759" spans="1:7" x14ac:dyDescent="0.35">
      <c r="A1759" s="72" t="s">
        <v>273</v>
      </c>
      <c r="B1759" s="72" t="s">
        <v>274</v>
      </c>
      <c r="C1759" s="72" t="s">
        <v>1101</v>
      </c>
      <c r="D1759" s="72" t="s">
        <v>1093</v>
      </c>
      <c r="E1759" s="72">
        <v>470</v>
      </c>
      <c r="F1759" s="105">
        <v>4</v>
      </c>
      <c r="G1759" s="108">
        <f t="shared" si="27"/>
        <v>43922</v>
      </c>
    </row>
    <row r="1760" spans="1:7" x14ac:dyDescent="0.35">
      <c r="A1760" s="72" t="s">
        <v>273</v>
      </c>
      <c r="B1760" s="72" t="s">
        <v>274</v>
      </c>
      <c r="C1760" s="72" t="s">
        <v>1101</v>
      </c>
      <c r="D1760" s="72" t="s">
        <v>1094</v>
      </c>
      <c r="E1760" s="72">
        <v>472</v>
      </c>
      <c r="F1760" s="105">
        <v>3</v>
      </c>
      <c r="G1760" s="108">
        <f t="shared" si="27"/>
        <v>43831</v>
      </c>
    </row>
    <row r="1761" spans="1:7" x14ac:dyDescent="0.35">
      <c r="A1761" s="72" t="s">
        <v>273</v>
      </c>
      <c r="B1761" s="72" t="s">
        <v>274</v>
      </c>
      <c r="C1761" s="72" t="s">
        <v>1101</v>
      </c>
      <c r="D1761" s="72" t="s">
        <v>1095</v>
      </c>
      <c r="E1761" s="72">
        <v>464</v>
      </c>
      <c r="F1761" s="105">
        <v>3</v>
      </c>
      <c r="G1761" s="108">
        <f t="shared" si="27"/>
        <v>43739</v>
      </c>
    </row>
    <row r="1762" spans="1:7" x14ac:dyDescent="0.35">
      <c r="A1762" s="72" t="s">
        <v>273</v>
      </c>
      <c r="B1762" s="72" t="s">
        <v>274</v>
      </c>
      <c r="C1762" s="72" t="s">
        <v>1101</v>
      </c>
      <c r="D1762" s="72" t="s">
        <v>1096</v>
      </c>
      <c r="E1762" s="72">
        <v>463</v>
      </c>
      <c r="F1762" s="105">
        <v>3</v>
      </c>
      <c r="G1762" s="108">
        <f t="shared" si="27"/>
        <v>43647</v>
      </c>
    </row>
    <row r="1763" spans="1:7" x14ac:dyDescent="0.35">
      <c r="A1763" s="72" t="s">
        <v>273</v>
      </c>
      <c r="B1763" s="72" t="s">
        <v>274</v>
      </c>
      <c r="C1763" s="72" t="s">
        <v>1101</v>
      </c>
      <c r="D1763" s="72" t="s">
        <v>1097</v>
      </c>
      <c r="E1763" s="72">
        <v>460</v>
      </c>
      <c r="F1763" s="105">
        <v>5</v>
      </c>
      <c r="G1763" s="108">
        <f t="shared" si="27"/>
        <v>43556</v>
      </c>
    </row>
    <row r="1764" spans="1:7" x14ac:dyDescent="0.35">
      <c r="A1764" s="72" t="s">
        <v>273</v>
      </c>
      <c r="B1764" s="72" t="s">
        <v>274</v>
      </c>
      <c r="C1764" s="72" t="s">
        <v>1101</v>
      </c>
      <c r="D1764" s="72" t="s">
        <v>1098</v>
      </c>
      <c r="E1764" s="72">
        <v>435</v>
      </c>
      <c r="F1764" s="105">
        <v>5</v>
      </c>
      <c r="G1764" s="108">
        <f t="shared" si="27"/>
        <v>43466</v>
      </c>
    </row>
    <row r="1765" spans="1:7" x14ac:dyDescent="0.35">
      <c r="A1765" s="72" t="s">
        <v>273</v>
      </c>
      <c r="B1765" s="72" t="s">
        <v>274</v>
      </c>
      <c r="C1765" s="72" t="s">
        <v>1101</v>
      </c>
      <c r="D1765" s="72" t="s">
        <v>1099</v>
      </c>
      <c r="E1765" s="72">
        <v>470</v>
      </c>
      <c r="F1765" s="105">
        <v>6</v>
      </c>
      <c r="G1765" s="108">
        <f t="shared" si="27"/>
        <v>43374</v>
      </c>
    </row>
    <row r="1766" spans="1:7" x14ac:dyDescent="0.35">
      <c r="A1766" s="72" t="s">
        <v>273</v>
      </c>
      <c r="B1766" s="72" t="s">
        <v>274</v>
      </c>
      <c r="C1766" s="72" t="s">
        <v>1102</v>
      </c>
      <c r="D1766" s="72" t="s">
        <v>1088</v>
      </c>
      <c r="E1766" s="72">
        <v>923</v>
      </c>
      <c r="F1766" s="105">
        <v>62</v>
      </c>
      <c r="G1766" s="108">
        <f t="shared" si="27"/>
        <v>44378</v>
      </c>
    </row>
    <row r="1767" spans="1:7" x14ac:dyDescent="0.35">
      <c r="A1767" s="72" t="s">
        <v>273</v>
      </c>
      <c r="B1767" s="72" t="s">
        <v>274</v>
      </c>
      <c r="C1767" s="72" t="s">
        <v>1102</v>
      </c>
      <c r="D1767" s="72" t="s">
        <v>1089</v>
      </c>
      <c r="E1767" s="72">
        <v>925</v>
      </c>
      <c r="F1767" s="105">
        <v>62</v>
      </c>
      <c r="G1767" s="108">
        <f t="shared" si="27"/>
        <v>44287</v>
      </c>
    </row>
    <row r="1768" spans="1:7" x14ac:dyDescent="0.35">
      <c r="A1768" s="72" t="s">
        <v>273</v>
      </c>
      <c r="B1768" s="72" t="s">
        <v>274</v>
      </c>
      <c r="C1768" s="72" t="s">
        <v>1102</v>
      </c>
      <c r="D1768" s="72" t="s">
        <v>1090</v>
      </c>
      <c r="E1768" s="72">
        <v>927</v>
      </c>
      <c r="F1768" s="105">
        <v>49</v>
      </c>
      <c r="G1768" s="108">
        <f t="shared" si="27"/>
        <v>44197</v>
      </c>
    </row>
    <row r="1769" spans="1:7" x14ac:dyDescent="0.35">
      <c r="A1769" s="72" t="s">
        <v>273</v>
      </c>
      <c r="B1769" s="72" t="s">
        <v>274</v>
      </c>
      <c r="C1769" s="72" t="s">
        <v>1102</v>
      </c>
      <c r="D1769" s="72" t="s">
        <v>1091</v>
      </c>
      <c r="E1769" s="72">
        <v>926</v>
      </c>
      <c r="F1769" s="105">
        <v>45</v>
      </c>
      <c r="G1769" s="108">
        <f t="shared" si="27"/>
        <v>44105</v>
      </c>
    </row>
    <row r="1770" spans="1:7" x14ac:dyDescent="0.35">
      <c r="A1770" s="72" t="s">
        <v>273</v>
      </c>
      <c r="B1770" s="72" t="s">
        <v>274</v>
      </c>
      <c r="C1770" s="72" t="s">
        <v>1102</v>
      </c>
      <c r="D1770" s="72" t="s">
        <v>1092</v>
      </c>
      <c r="E1770" s="72">
        <v>920</v>
      </c>
      <c r="F1770" s="105">
        <v>49</v>
      </c>
      <c r="G1770" s="108">
        <f t="shared" si="27"/>
        <v>44013</v>
      </c>
    </row>
    <row r="1771" spans="1:7" x14ac:dyDescent="0.35">
      <c r="A1771" s="72" t="s">
        <v>273</v>
      </c>
      <c r="B1771" s="72" t="s">
        <v>274</v>
      </c>
      <c r="C1771" s="72" t="s">
        <v>1102</v>
      </c>
      <c r="D1771" s="72" t="s">
        <v>1093</v>
      </c>
      <c r="E1771" s="72">
        <v>923</v>
      </c>
      <c r="F1771" s="105">
        <v>43</v>
      </c>
      <c r="G1771" s="108">
        <f t="shared" si="27"/>
        <v>43922</v>
      </c>
    </row>
    <row r="1772" spans="1:7" x14ac:dyDescent="0.35">
      <c r="A1772" s="72" t="s">
        <v>273</v>
      </c>
      <c r="B1772" s="72" t="s">
        <v>274</v>
      </c>
      <c r="C1772" s="72" t="s">
        <v>1102</v>
      </c>
      <c r="D1772" s="72" t="s">
        <v>1094</v>
      </c>
      <c r="E1772" s="72">
        <v>916</v>
      </c>
      <c r="F1772" s="105">
        <v>44</v>
      </c>
      <c r="G1772" s="108">
        <f t="shared" si="27"/>
        <v>43831</v>
      </c>
    </row>
    <row r="1773" spans="1:7" x14ac:dyDescent="0.35">
      <c r="A1773" s="72" t="s">
        <v>273</v>
      </c>
      <c r="B1773" s="72" t="s">
        <v>274</v>
      </c>
      <c r="C1773" s="72" t="s">
        <v>1102</v>
      </c>
      <c r="D1773" s="72" t="s">
        <v>1095</v>
      </c>
      <c r="E1773" s="72">
        <v>924</v>
      </c>
      <c r="F1773" s="105">
        <v>45</v>
      </c>
      <c r="G1773" s="108">
        <f t="shared" si="27"/>
        <v>43739</v>
      </c>
    </row>
    <row r="1774" spans="1:7" x14ac:dyDescent="0.35">
      <c r="A1774" s="72" t="s">
        <v>273</v>
      </c>
      <c r="B1774" s="72" t="s">
        <v>274</v>
      </c>
      <c r="C1774" s="72" t="s">
        <v>1102</v>
      </c>
      <c r="D1774" s="72" t="s">
        <v>1096</v>
      </c>
      <c r="E1774" s="72">
        <v>911</v>
      </c>
      <c r="F1774" s="105">
        <v>55</v>
      </c>
      <c r="G1774" s="108">
        <f t="shared" si="27"/>
        <v>43647</v>
      </c>
    </row>
    <row r="1775" spans="1:7" x14ac:dyDescent="0.35">
      <c r="A1775" s="72" t="s">
        <v>273</v>
      </c>
      <c r="B1775" s="72" t="s">
        <v>274</v>
      </c>
      <c r="C1775" s="72" t="s">
        <v>1102</v>
      </c>
      <c r="D1775" s="72" t="s">
        <v>1097</v>
      </c>
      <c r="E1775" s="72">
        <v>912</v>
      </c>
      <c r="F1775" s="105">
        <v>60</v>
      </c>
      <c r="G1775" s="108">
        <f t="shared" si="27"/>
        <v>43556</v>
      </c>
    </row>
    <row r="1776" spans="1:7" x14ac:dyDescent="0.35">
      <c r="A1776" s="72" t="s">
        <v>273</v>
      </c>
      <c r="B1776" s="72" t="s">
        <v>274</v>
      </c>
      <c r="C1776" s="72" t="s">
        <v>1102</v>
      </c>
      <c r="D1776" s="72" t="s">
        <v>1098</v>
      </c>
      <c r="E1776" s="72">
        <v>901</v>
      </c>
      <c r="F1776" s="105">
        <v>59</v>
      </c>
      <c r="G1776" s="108">
        <f t="shared" si="27"/>
        <v>43466</v>
      </c>
    </row>
    <row r="1777" spans="1:7" x14ac:dyDescent="0.35">
      <c r="A1777" s="72" t="s">
        <v>273</v>
      </c>
      <c r="B1777" s="72" t="s">
        <v>274</v>
      </c>
      <c r="C1777" s="72" t="s">
        <v>1102</v>
      </c>
      <c r="D1777" s="72" t="s">
        <v>1099</v>
      </c>
      <c r="E1777" s="72">
        <v>958</v>
      </c>
      <c r="F1777" s="105">
        <v>58</v>
      </c>
      <c r="G1777" s="108">
        <f t="shared" si="27"/>
        <v>43374</v>
      </c>
    </row>
    <row r="1778" spans="1:7" x14ac:dyDescent="0.35">
      <c r="A1778" s="72" t="s">
        <v>275</v>
      </c>
      <c r="B1778" s="72" t="s">
        <v>276</v>
      </c>
      <c r="C1778" s="72" t="s">
        <v>1087</v>
      </c>
      <c r="D1778" s="72" t="s">
        <v>1088</v>
      </c>
      <c r="E1778" s="72">
        <v>775</v>
      </c>
      <c r="F1778" s="105">
        <v>45</v>
      </c>
      <c r="G1778" s="108">
        <f t="shared" si="27"/>
        <v>44378</v>
      </c>
    </row>
    <row r="1779" spans="1:7" x14ac:dyDescent="0.35">
      <c r="A1779" s="72" t="s">
        <v>275</v>
      </c>
      <c r="B1779" s="72" t="s">
        <v>276</v>
      </c>
      <c r="C1779" s="72" t="s">
        <v>1087</v>
      </c>
      <c r="D1779" s="72" t="s">
        <v>1089</v>
      </c>
      <c r="E1779" s="72">
        <v>774</v>
      </c>
      <c r="F1779" s="105">
        <v>43</v>
      </c>
      <c r="G1779" s="108">
        <f t="shared" si="27"/>
        <v>44287</v>
      </c>
    </row>
    <row r="1780" spans="1:7" x14ac:dyDescent="0.35">
      <c r="A1780" s="72" t="s">
        <v>275</v>
      </c>
      <c r="B1780" s="72" t="s">
        <v>276</v>
      </c>
      <c r="C1780" s="72" t="s">
        <v>1087</v>
      </c>
      <c r="D1780" s="72" t="s">
        <v>1090</v>
      </c>
      <c r="E1780" s="72">
        <v>774</v>
      </c>
      <c r="F1780" s="105">
        <v>21</v>
      </c>
      <c r="G1780" s="108">
        <f t="shared" si="27"/>
        <v>44197</v>
      </c>
    </row>
    <row r="1781" spans="1:7" x14ac:dyDescent="0.35">
      <c r="A1781" s="72" t="s">
        <v>275</v>
      </c>
      <c r="B1781" s="72" t="s">
        <v>276</v>
      </c>
      <c r="C1781" s="72" t="s">
        <v>1087</v>
      </c>
      <c r="D1781" s="72" t="s">
        <v>1091</v>
      </c>
      <c r="E1781" s="72">
        <v>774</v>
      </c>
      <c r="F1781" s="105">
        <v>56</v>
      </c>
      <c r="G1781" s="108">
        <f t="shared" si="27"/>
        <v>44105</v>
      </c>
    </row>
    <row r="1782" spans="1:7" x14ac:dyDescent="0.35">
      <c r="A1782" s="72" t="s">
        <v>275</v>
      </c>
      <c r="B1782" s="72" t="s">
        <v>276</v>
      </c>
      <c r="C1782" s="72" t="s">
        <v>1087</v>
      </c>
      <c r="D1782" s="72" t="s">
        <v>1092</v>
      </c>
      <c r="E1782" s="72">
        <v>778</v>
      </c>
      <c r="F1782" s="105">
        <v>47</v>
      </c>
      <c r="G1782" s="108">
        <f t="shared" si="27"/>
        <v>44013</v>
      </c>
    </row>
    <row r="1783" spans="1:7" x14ac:dyDescent="0.35">
      <c r="A1783" s="72" t="s">
        <v>275</v>
      </c>
      <c r="B1783" s="72" t="s">
        <v>276</v>
      </c>
      <c r="C1783" s="72" t="s">
        <v>1087</v>
      </c>
      <c r="D1783" s="72" t="s">
        <v>1093</v>
      </c>
      <c r="E1783" s="72">
        <v>774</v>
      </c>
      <c r="F1783" s="105">
        <v>42</v>
      </c>
      <c r="G1783" s="108">
        <f t="shared" si="27"/>
        <v>43922</v>
      </c>
    </row>
    <row r="1784" spans="1:7" x14ac:dyDescent="0.35">
      <c r="A1784" s="72" t="s">
        <v>275</v>
      </c>
      <c r="B1784" s="72" t="s">
        <v>276</v>
      </c>
      <c r="C1784" s="72" t="s">
        <v>1087</v>
      </c>
      <c r="D1784" s="72" t="s">
        <v>1094</v>
      </c>
      <c r="E1784" s="72">
        <v>769</v>
      </c>
      <c r="F1784" s="105">
        <v>33</v>
      </c>
      <c r="G1784" s="108">
        <f t="shared" si="27"/>
        <v>43831</v>
      </c>
    </row>
    <row r="1785" spans="1:7" x14ac:dyDescent="0.35">
      <c r="A1785" s="72" t="s">
        <v>275</v>
      </c>
      <c r="B1785" s="72" t="s">
        <v>276</v>
      </c>
      <c r="C1785" s="72" t="s">
        <v>1087</v>
      </c>
      <c r="D1785" s="72" t="s">
        <v>1095</v>
      </c>
      <c r="E1785" s="72">
        <v>764</v>
      </c>
      <c r="F1785" s="105">
        <v>57</v>
      </c>
      <c r="G1785" s="108">
        <f t="shared" si="27"/>
        <v>43739</v>
      </c>
    </row>
    <row r="1786" spans="1:7" x14ac:dyDescent="0.35">
      <c r="A1786" s="72" t="s">
        <v>275</v>
      </c>
      <c r="B1786" s="72" t="s">
        <v>276</v>
      </c>
      <c r="C1786" s="72" t="s">
        <v>1087</v>
      </c>
      <c r="D1786" s="72" t="s">
        <v>1096</v>
      </c>
      <c r="E1786" s="72">
        <v>767</v>
      </c>
      <c r="F1786" s="105">
        <v>53</v>
      </c>
      <c r="G1786" s="108">
        <f t="shared" si="27"/>
        <v>43647</v>
      </c>
    </row>
    <row r="1787" spans="1:7" x14ac:dyDescent="0.35">
      <c r="A1787" s="72" t="s">
        <v>275</v>
      </c>
      <c r="B1787" s="72" t="s">
        <v>276</v>
      </c>
      <c r="C1787" s="72" t="s">
        <v>1087</v>
      </c>
      <c r="D1787" s="72" t="s">
        <v>1097</v>
      </c>
      <c r="E1787" s="72">
        <v>764</v>
      </c>
      <c r="F1787" s="105">
        <v>41</v>
      </c>
      <c r="G1787" s="108">
        <f t="shared" si="27"/>
        <v>43556</v>
      </c>
    </row>
    <row r="1788" spans="1:7" x14ac:dyDescent="0.35">
      <c r="A1788" s="72" t="s">
        <v>275</v>
      </c>
      <c r="B1788" s="72" t="s">
        <v>276</v>
      </c>
      <c r="C1788" s="72" t="s">
        <v>1087</v>
      </c>
      <c r="D1788" s="72" t="s">
        <v>1098</v>
      </c>
      <c r="E1788" s="72">
        <v>762</v>
      </c>
      <c r="F1788" s="105">
        <v>44</v>
      </c>
      <c r="G1788" s="108">
        <f t="shared" si="27"/>
        <v>43466</v>
      </c>
    </row>
    <row r="1789" spans="1:7" x14ac:dyDescent="0.35">
      <c r="A1789" s="72" t="s">
        <v>275</v>
      </c>
      <c r="B1789" s="72" t="s">
        <v>276</v>
      </c>
      <c r="C1789" s="72" t="s">
        <v>1087</v>
      </c>
      <c r="D1789" s="72" t="s">
        <v>1099</v>
      </c>
      <c r="E1789" s="72">
        <v>792</v>
      </c>
      <c r="F1789" s="105">
        <v>61</v>
      </c>
      <c r="G1789" s="108">
        <f t="shared" si="27"/>
        <v>43374</v>
      </c>
    </row>
    <row r="1790" spans="1:7" x14ac:dyDescent="0.35">
      <c r="A1790" s="72" t="s">
        <v>275</v>
      </c>
      <c r="B1790" s="72" t="s">
        <v>276</v>
      </c>
      <c r="C1790" s="72" t="s">
        <v>1100</v>
      </c>
      <c r="D1790" s="72" t="s">
        <v>1088</v>
      </c>
      <c r="E1790" s="72">
        <v>1549</v>
      </c>
      <c r="F1790" s="105">
        <v>321</v>
      </c>
      <c r="G1790" s="108">
        <f t="shared" si="27"/>
        <v>44378</v>
      </c>
    </row>
    <row r="1791" spans="1:7" x14ac:dyDescent="0.35">
      <c r="A1791" s="72" t="s">
        <v>275</v>
      </c>
      <c r="B1791" s="72" t="s">
        <v>276</v>
      </c>
      <c r="C1791" s="72" t="s">
        <v>1100</v>
      </c>
      <c r="D1791" s="72" t="s">
        <v>1089</v>
      </c>
      <c r="E1791" s="72">
        <v>1547</v>
      </c>
      <c r="F1791" s="105">
        <v>301</v>
      </c>
      <c r="G1791" s="108">
        <f t="shared" si="27"/>
        <v>44287</v>
      </c>
    </row>
    <row r="1792" spans="1:7" x14ac:dyDescent="0.35">
      <c r="A1792" s="72" t="s">
        <v>275</v>
      </c>
      <c r="B1792" s="72" t="s">
        <v>276</v>
      </c>
      <c r="C1792" s="72" t="s">
        <v>1100</v>
      </c>
      <c r="D1792" s="72" t="s">
        <v>1090</v>
      </c>
      <c r="E1792" s="72">
        <v>1546</v>
      </c>
      <c r="F1792" s="105">
        <v>108</v>
      </c>
      <c r="G1792" s="108">
        <f t="shared" si="27"/>
        <v>44197</v>
      </c>
    </row>
    <row r="1793" spans="1:7" x14ac:dyDescent="0.35">
      <c r="A1793" s="72" t="s">
        <v>275</v>
      </c>
      <c r="B1793" s="72" t="s">
        <v>276</v>
      </c>
      <c r="C1793" s="72" t="s">
        <v>1100</v>
      </c>
      <c r="D1793" s="72" t="s">
        <v>1091</v>
      </c>
      <c r="E1793" s="72">
        <v>1515</v>
      </c>
      <c r="F1793" s="105">
        <v>286</v>
      </c>
      <c r="G1793" s="108">
        <f t="shared" si="27"/>
        <v>44105</v>
      </c>
    </row>
    <row r="1794" spans="1:7" x14ac:dyDescent="0.35">
      <c r="A1794" s="72" t="s">
        <v>275</v>
      </c>
      <c r="B1794" s="72" t="s">
        <v>276</v>
      </c>
      <c r="C1794" s="72" t="s">
        <v>1100</v>
      </c>
      <c r="D1794" s="72" t="s">
        <v>1092</v>
      </c>
      <c r="E1794" s="72">
        <v>1504</v>
      </c>
      <c r="F1794" s="105">
        <v>251</v>
      </c>
      <c r="G1794" s="108">
        <f t="shared" si="27"/>
        <v>44013</v>
      </c>
    </row>
    <row r="1795" spans="1:7" x14ac:dyDescent="0.35">
      <c r="A1795" s="72" t="s">
        <v>275</v>
      </c>
      <c r="B1795" s="72" t="s">
        <v>276</v>
      </c>
      <c r="C1795" s="72" t="s">
        <v>1100</v>
      </c>
      <c r="D1795" s="72" t="s">
        <v>1093</v>
      </c>
      <c r="E1795" s="72">
        <v>1482</v>
      </c>
      <c r="F1795" s="105">
        <v>204</v>
      </c>
      <c r="G1795" s="108">
        <f t="shared" si="27"/>
        <v>43922</v>
      </c>
    </row>
    <row r="1796" spans="1:7" x14ac:dyDescent="0.35">
      <c r="A1796" s="72" t="s">
        <v>275</v>
      </c>
      <c r="B1796" s="72" t="s">
        <v>276</v>
      </c>
      <c r="C1796" s="72" t="s">
        <v>1100</v>
      </c>
      <c r="D1796" s="72" t="s">
        <v>1094</v>
      </c>
      <c r="E1796" s="72">
        <v>1431</v>
      </c>
      <c r="F1796" s="105">
        <v>183</v>
      </c>
      <c r="G1796" s="108">
        <f t="shared" ref="G1796:G1859" si="28">DATE(LEFT(D1796,4),RIGHT(LEFT(D1796,7),2),1)</f>
        <v>43831</v>
      </c>
    </row>
    <row r="1797" spans="1:7" x14ac:dyDescent="0.35">
      <c r="A1797" s="72" t="s">
        <v>275</v>
      </c>
      <c r="B1797" s="72" t="s">
        <v>276</v>
      </c>
      <c r="C1797" s="72" t="s">
        <v>1100</v>
      </c>
      <c r="D1797" s="72" t="s">
        <v>1095</v>
      </c>
      <c r="E1797" s="72">
        <v>1434</v>
      </c>
      <c r="F1797" s="105">
        <v>230</v>
      </c>
      <c r="G1797" s="108">
        <f t="shared" si="28"/>
        <v>43739</v>
      </c>
    </row>
    <row r="1798" spans="1:7" x14ac:dyDescent="0.35">
      <c r="A1798" s="72" t="s">
        <v>275</v>
      </c>
      <c r="B1798" s="72" t="s">
        <v>276</v>
      </c>
      <c r="C1798" s="72" t="s">
        <v>1100</v>
      </c>
      <c r="D1798" s="72" t="s">
        <v>1096</v>
      </c>
      <c r="E1798" s="72">
        <v>1374</v>
      </c>
      <c r="F1798" s="105">
        <v>224</v>
      </c>
      <c r="G1798" s="108">
        <f t="shared" si="28"/>
        <v>43647</v>
      </c>
    </row>
    <row r="1799" spans="1:7" x14ac:dyDescent="0.35">
      <c r="A1799" s="72" t="s">
        <v>275</v>
      </c>
      <c r="B1799" s="72" t="s">
        <v>276</v>
      </c>
      <c r="C1799" s="72" t="s">
        <v>1100</v>
      </c>
      <c r="D1799" s="72" t="s">
        <v>1097</v>
      </c>
      <c r="E1799" s="72">
        <v>1382</v>
      </c>
      <c r="F1799" s="105">
        <v>172</v>
      </c>
      <c r="G1799" s="108">
        <f t="shared" si="28"/>
        <v>43556</v>
      </c>
    </row>
    <row r="1800" spans="1:7" x14ac:dyDescent="0.35">
      <c r="A1800" s="72" t="s">
        <v>275</v>
      </c>
      <c r="B1800" s="72" t="s">
        <v>276</v>
      </c>
      <c r="C1800" s="72" t="s">
        <v>1100</v>
      </c>
      <c r="D1800" s="72" t="s">
        <v>1098</v>
      </c>
      <c r="E1800" s="72">
        <v>1398</v>
      </c>
      <c r="F1800" s="105">
        <v>180</v>
      </c>
      <c r="G1800" s="108">
        <f t="shared" si="28"/>
        <v>43466</v>
      </c>
    </row>
    <row r="1801" spans="1:7" x14ac:dyDescent="0.35">
      <c r="A1801" s="72" t="s">
        <v>275</v>
      </c>
      <c r="B1801" s="72" t="s">
        <v>276</v>
      </c>
      <c r="C1801" s="72" t="s">
        <v>1100</v>
      </c>
      <c r="D1801" s="72" t="s">
        <v>1099</v>
      </c>
      <c r="E1801" s="72">
        <v>1386</v>
      </c>
      <c r="F1801" s="105">
        <v>209</v>
      </c>
      <c r="G1801" s="108">
        <f t="shared" si="28"/>
        <v>43374</v>
      </c>
    </row>
    <row r="1802" spans="1:7" x14ac:dyDescent="0.35">
      <c r="A1802" s="72" t="s">
        <v>275</v>
      </c>
      <c r="B1802" s="72" t="s">
        <v>276</v>
      </c>
      <c r="C1802" s="72" t="s">
        <v>1101</v>
      </c>
      <c r="D1802" s="72" t="s">
        <v>1088</v>
      </c>
      <c r="E1802" s="72">
        <v>195</v>
      </c>
      <c r="F1802" s="105">
        <v>7</v>
      </c>
      <c r="G1802" s="108">
        <f t="shared" si="28"/>
        <v>44378</v>
      </c>
    </row>
    <row r="1803" spans="1:7" x14ac:dyDescent="0.35">
      <c r="A1803" s="72" t="s">
        <v>275</v>
      </c>
      <c r="B1803" s="72" t="s">
        <v>276</v>
      </c>
      <c r="C1803" s="72" t="s">
        <v>1101</v>
      </c>
      <c r="D1803" s="72" t="s">
        <v>1089</v>
      </c>
      <c r="E1803" s="72">
        <v>195</v>
      </c>
      <c r="F1803" s="105">
        <v>7</v>
      </c>
      <c r="G1803" s="108">
        <f t="shared" si="28"/>
        <v>44287</v>
      </c>
    </row>
    <row r="1804" spans="1:7" x14ac:dyDescent="0.35">
      <c r="A1804" s="72" t="s">
        <v>275</v>
      </c>
      <c r="B1804" s="72" t="s">
        <v>276</v>
      </c>
      <c r="C1804" s="72" t="s">
        <v>1101</v>
      </c>
      <c r="D1804" s="72" t="s">
        <v>1090</v>
      </c>
      <c r="E1804" s="72">
        <v>195</v>
      </c>
      <c r="F1804" s="105">
        <v>3</v>
      </c>
      <c r="G1804" s="108">
        <f t="shared" si="28"/>
        <v>44197</v>
      </c>
    </row>
    <row r="1805" spans="1:7" x14ac:dyDescent="0.35">
      <c r="A1805" s="72" t="s">
        <v>275</v>
      </c>
      <c r="B1805" s="72" t="s">
        <v>276</v>
      </c>
      <c r="C1805" s="72" t="s">
        <v>1101</v>
      </c>
      <c r="D1805" s="72" t="s">
        <v>1091</v>
      </c>
      <c r="E1805" s="72">
        <v>197</v>
      </c>
      <c r="F1805" s="105">
        <v>4</v>
      </c>
      <c r="G1805" s="108">
        <f t="shared" si="28"/>
        <v>44105</v>
      </c>
    </row>
    <row r="1806" spans="1:7" x14ac:dyDescent="0.35">
      <c r="A1806" s="72" t="s">
        <v>275</v>
      </c>
      <c r="B1806" s="72" t="s">
        <v>276</v>
      </c>
      <c r="C1806" s="72" t="s">
        <v>1101</v>
      </c>
      <c r="D1806" s="72" t="s">
        <v>1092</v>
      </c>
      <c r="E1806" s="72">
        <v>197</v>
      </c>
      <c r="F1806" s="105">
        <v>4</v>
      </c>
      <c r="G1806" s="108">
        <f t="shared" si="28"/>
        <v>44013</v>
      </c>
    </row>
    <row r="1807" spans="1:7" x14ac:dyDescent="0.35">
      <c r="A1807" s="72" t="s">
        <v>275</v>
      </c>
      <c r="B1807" s="72" t="s">
        <v>276</v>
      </c>
      <c r="C1807" s="72" t="s">
        <v>1101</v>
      </c>
      <c r="D1807" s="72" t="s">
        <v>1093</v>
      </c>
      <c r="E1807" s="72">
        <v>198</v>
      </c>
      <c r="F1807" s="105">
        <v>4</v>
      </c>
      <c r="G1807" s="108">
        <f t="shared" si="28"/>
        <v>43922</v>
      </c>
    </row>
    <row r="1808" spans="1:7" x14ac:dyDescent="0.35">
      <c r="A1808" s="72" t="s">
        <v>275</v>
      </c>
      <c r="B1808" s="72" t="s">
        <v>276</v>
      </c>
      <c r="C1808" s="72" t="s">
        <v>1101</v>
      </c>
      <c r="D1808" s="72" t="s">
        <v>1094</v>
      </c>
      <c r="E1808" s="72">
        <v>198</v>
      </c>
      <c r="F1808" s="105">
        <v>8</v>
      </c>
      <c r="G1808" s="108">
        <f t="shared" si="28"/>
        <v>43831</v>
      </c>
    </row>
    <row r="1809" spans="1:7" x14ac:dyDescent="0.35">
      <c r="A1809" s="72" t="s">
        <v>275</v>
      </c>
      <c r="B1809" s="72" t="s">
        <v>276</v>
      </c>
      <c r="C1809" s="72" t="s">
        <v>1101</v>
      </c>
      <c r="D1809" s="72" t="s">
        <v>1095</v>
      </c>
      <c r="E1809" s="72">
        <v>197</v>
      </c>
      <c r="F1809" s="105">
        <v>4</v>
      </c>
      <c r="G1809" s="108">
        <f t="shared" si="28"/>
        <v>43739</v>
      </c>
    </row>
    <row r="1810" spans="1:7" x14ac:dyDescent="0.35">
      <c r="A1810" s="72" t="s">
        <v>275</v>
      </c>
      <c r="B1810" s="72" t="s">
        <v>276</v>
      </c>
      <c r="C1810" s="72" t="s">
        <v>1101</v>
      </c>
      <c r="D1810" s="72" t="s">
        <v>1096</v>
      </c>
      <c r="E1810" s="72">
        <v>199</v>
      </c>
      <c r="F1810" s="105">
        <v>5</v>
      </c>
      <c r="G1810" s="108">
        <f t="shared" si="28"/>
        <v>43647</v>
      </c>
    </row>
    <row r="1811" spans="1:7" x14ac:dyDescent="0.35">
      <c r="A1811" s="72" t="s">
        <v>275</v>
      </c>
      <c r="B1811" s="72" t="s">
        <v>276</v>
      </c>
      <c r="C1811" s="72" t="s">
        <v>1101</v>
      </c>
      <c r="D1811" s="72" t="s">
        <v>1097</v>
      </c>
      <c r="E1811" s="72">
        <v>198</v>
      </c>
      <c r="F1811" s="105">
        <v>7</v>
      </c>
      <c r="G1811" s="108">
        <f t="shared" si="28"/>
        <v>43556</v>
      </c>
    </row>
    <row r="1812" spans="1:7" x14ac:dyDescent="0.35">
      <c r="A1812" s="72" t="s">
        <v>275</v>
      </c>
      <c r="B1812" s="72" t="s">
        <v>276</v>
      </c>
      <c r="C1812" s="72" t="s">
        <v>1101</v>
      </c>
      <c r="D1812" s="72" t="s">
        <v>1098</v>
      </c>
      <c r="E1812" s="72">
        <v>198</v>
      </c>
      <c r="F1812" s="105">
        <v>8</v>
      </c>
      <c r="G1812" s="108">
        <f t="shared" si="28"/>
        <v>43466</v>
      </c>
    </row>
    <row r="1813" spans="1:7" x14ac:dyDescent="0.35">
      <c r="A1813" s="72" t="s">
        <v>275</v>
      </c>
      <c r="B1813" s="72" t="s">
        <v>276</v>
      </c>
      <c r="C1813" s="72" t="s">
        <v>1101</v>
      </c>
      <c r="D1813" s="72" t="s">
        <v>1099</v>
      </c>
      <c r="E1813" s="72">
        <v>197</v>
      </c>
      <c r="F1813" s="105">
        <v>9</v>
      </c>
      <c r="G1813" s="108">
        <f t="shared" si="28"/>
        <v>43374</v>
      </c>
    </row>
    <row r="1814" spans="1:7" x14ac:dyDescent="0.35">
      <c r="A1814" s="72" t="s">
        <v>275</v>
      </c>
      <c r="B1814" s="72" t="s">
        <v>276</v>
      </c>
      <c r="C1814" s="72" t="s">
        <v>1102</v>
      </c>
      <c r="D1814" s="72" t="s">
        <v>1088</v>
      </c>
      <c r="E1814" s="72">
        <v>3323</v>
      </c>
      <c r="F1814" s="105">
        <v>195</v>
      </c>
      <c r="G1814" s="108">
        <f t="shared" si="28"/>
        <v>44378</v>
      </c>
    </row>
    <row r="1815" spans="1:7" x14ac:dyDescent="0.35">
      <c r="A1815" s="72" t="s">
        <v>275</v>
      </c>
      <c r="B1815" s="72" t="s">
        <v>276</v>
      </c>
      <c r="C1815" s="72" t="s">
        <v>1102</v>
      </c>
      <c r="D1815" s="72" t="s">
        <v>1089</v>
      </c>
      <c r="E1815" s="72">
        <v>3314</v>
      </c>
      <c r="F1815" s="105">
        <v>196</v>
      </c>
      <c r="G1815" s="108">
        <f t="shared" si="28"/>
        <v>44287</v>
      </c>
    </row>
    <row r="1816" spans="1:7" x14ac:dyDescent="0.35">
      <c r="A1816" s="72" t="s">
        <v>275</v>
      </c>
      <c r="B1816" s="72" t="s">
        <v>276</v>
      </c>
      <c r="C1816" s="72" t="s">
        <v>1102</v>
      </c>
      <c r="D1816" s="72" t="s">
        <v>1090</v>
      </c>
      <c r="E1816" s="72">
        <v>3317</v>
      </c>
      <c r="F1816" s="105">
        <v>115</v>
      </c>
      <c r="G1816" s="108">
        <f t="shared" si="28"/>
        <v>44197</v>
      </c>
    </row>
    <row r="1817" spans="1:7" x14ac:dyDescent="0.35">
      <c r="A1817" s="72" t="s">
        <v>275</v>
      </c>
      <c r="B1817" s="72" t="s">
        <v>276</v>
      </c>
      <c r="C1817" s="72" t="s">
        <v>1102</v>
      </c>
      <c r="D1817" s="72" t="s">
        <v>1091</v>
      </c>
      <c r="E1817" s="72">
        <v>3318</v>
      </c>
      <c r="F1817" s="105">
        <v>209</v>
      </c>
      <c r="G1817" s="108">
        <f t="shared" si="28"/>
        <v>44105</v>
      </c>
    </row>
    <row r="1818" spans="1:7" x14ac:dyDescent="0.35">
      <c r="A1818" s="72" t="s">
        <v>275</v>
      </c>
      <c r="B1818" s="72" t="s">
        <v>276</v>
      </c>
      <c r="C1818" s="72" t="s">
        <v>1102</v>
      </c>
      <c r="D1818" s="72" t="s">
        <v>1092</v>
      </c>
      <c r="E1818" s="72">
        <v>3372</v>
      </c>
      <c r="F1818" s="105">
        <v>227</v>
      </c>
      <c r="G1818" s="108">
        <f t="shared" si="28"/>
        <v>44013</v>
      </c>
    </row>
    <row r="1819" spans="1:7" x14ac:dyDescent="0.35">
      <c r="A1819" s="72" t="s">
        <v>275</v>
      </c>
      <c r="B1819" s="72" t="s">
        <v>276</v>
      </c>
      <c r="C1819" s="72" t="s">
        <v>1102</v>
      </c>
      <c r="D1819" s="72" t="s">
        <v>1093</v>
      </c>
      <c r="E1819" s="72">
        <v>3375</v>
      </c>
      <c r="F1819" s="105">
        <v>216</v>
      </c>
      <c r="G1819" s="108">
        <f t="shared" si="28"/>
        <v>43922</v>
      </c>
    </row>
    <row r="1820" spans="1:7" x14ac:dyDescent="0.35">
      <c r="A1820" s="72" t="s">
        <v>275</v>
      </c>
      <c r="B1820" s="72" t="s">
        <v>276</v>
      </c>
      <c r="C1820" s="72" t="s">
        <v>1102</v>
      </c>
      <c r="D1820" s="72" t="s">
        <v>1094</v>
      </c>
      <c r="E1820" s="72">
        <v>3361</v>
      </c>
      <c r="F1820" s="105">
        <v>196</v>
      </c>
      <c r="G1820" s="108">
        <f t="shared" si="28"/>
        <v>43831</v>
      </c>
    </row>
    <row r="1821" spans="1:7" x14ac:dyDescent="0.35">
      <c r="A1821" s="72" t="s">
        <v>275</v>
      </c>
      <c r="B1821" s="72" t="s">
        <v>276</v>
      </c>
      <c r="C1821" s="72" t="s">
        <v>1102</v>
      </c>
      <c r="D1821" s="72" t="s">
        <v>1095</v>
      </c>
      <c r="E1821" s="72">
        <v>3368</v>
      </c>
      <c r="F1821" s="105">
        <v>281</v>
      </c>
      <c r="G1821" s="108">
        <f t="shared" si="28"/>
        <v>43739</v>
      </c>
    </row>
    <row r="1822" spans="1:7" x14ac:dyDescent="0.35">
      <c r="A1822" s="72" t="s">
        <v>275</v>
      </c>
      <c r="B1822" s="72" t="s">
        <v>276</v>
      </c>
      <c r="C1822" s="72" t="s">
        <v>1102</v>
      </c>
      <c r="D1822" s="72" t="s">
        <v>1096</v>
      </c>
      <c r="E1822" s="72">
        <v>3370</v>
      </c>
      <c r="F1822" s="105">
        <v>260</v>
      </c>
      <c r="G1822" s="108">
        <f t="shared" si="28"/>
        <v>43647</v>
      </c>
    </row>
    <row r="1823" spans="1:7" x14ac:dyDescent="0.35">
      <c r="A1823" s="72" t="s">
        <v>275</v>
      </c>
      <c r="B1823" s="72" t="s">
        <v>276</v>
      </c>
      <c r="C1823" s="72" t="s">
        <v>1102</v>
      </c>
      <c r="D1823" s="72" t="s">
        <v>1097</v>
      </c>
      <c r="E1823" s="72">
        <v>3278</v>
      </c>
      <c r="F1823" s="105">
        <v>211</v>
      </c>
      <c r="G1823" s="108">
        <f t="shared" si="28"/>
        <v>43556</v>
      </c>
    </row>
    <row r="1824" spans="1:7" x14ac:dyDescent="0.35">
      <c r="A1824" s="72" t="s">
        <v>275</v>
      </c>
      <c r="B1824" s="72" t="s">
        <v>276</v>
      </c>
      <c r="C1824" s="72" t="s">
        <v>1102</v>
      </c>
      <c r="D1824" s="72" t="s">
        <v>1098</v>
      </c>
      <c r="E1824" s="72">
        <v>3265</v>
      </c>
      <c r="F1824" s="105">
        <v>211</v>
      </c>
      <c r="G1824" s="108">
        <f t="shared" si="28"/>
        <v>43466</v>
      </c>
    </row>
    <row r="1825" spans="1:7" x14ac:dyDescent="0.35">
      <c r="A1825" s="72" t="s">
        <v>275</v>
      </c>
      <c r="B1825" s="72" t="s">
        <v>276</v>
      </c>
      <c r="C1825" s="72" t="s">
        <v>1102</v>
      </c>
      <c r="D1825" s="72" t="s">
        <v>1099</v>
      </c>
      <c r="E1825" s="72">
        <v>3502</v>
      </c>
      <c r="F1825" s="105">
        <v>258</v>
      </c>
      <c r="G1825" s="108">
        <f t="shared" si="28"/>
        <v>43374</v>
      </c>
    </row>
    <row r="1826" spans="1:7" x14ac:dyDescent="0.35">
      <c r="A1826" s="72" t="s">
        <v>277</v>
      </c>
      <c r="B1826" s="72" t="s">
        <v>278</v>
      </c>
      <c r="C1826" s="72" t="s">
        <v>1087</v>
      </c>
      <c r="D1826" s="72" t="s">
        <v>1088</v>
      </c>
      <c r="E1826" s="72">
        <v>958</v>
      </c>
      <c r="F1826" s="105">
        <v>89</v>
      </c>
      <c r="G1826" s="108">
        <f t="shared" si="28"/>
        <v>44378</v>
      </c>
    </row>
    <row r="1827" spans="1:7" x14ac:dyDescent="0.35">
      <c r="A1827" s="72" t="s">
        <v>277</v>
      </c>
      <c r="B1827" s="72" t="s">
        <v>278</v>
      </c>
      <c r="C1827" s="72" t="s">
        <v>1087</v>
      </c>
      <c r="D1827" s="72" t="s">
        <v>1089</v>
      </c>
      <c r="E1827" s="72">
        <v>961</v>
      </c>
      <c r="F1827" s="105">
        <v>93</v>
      </c>
      <c r="G1827" s="108">
        <f t="shared" si="28"/>
        <v>44287</v>
      </c>
    </row>
    <row r="1828" spans="1:7" x14ac:dyDescent="0.35">
      <c r="A1828" s="72" t="s">
        <v>277</v>
      </c>
      <c r="B1828" s="72" t="s">
        <v>278</v>
      </c>
      <c r="C1828" s="72" t="s">
        <v>1087</v>
      </c>
      <c r="D1828" s="72" t="s">
        <v>1090</v>
      </c>
      <c r="E1828" s="72">
        <v>962</v>
      </c>
      <c r="F1828" s="105">
        <v>92</v>
      </c>
      <c r="G1828" s="108">
        <f t="shared" si="28"/>
        <v>44197</v>
      </c>
    </row>
    <row r="1829" spans="1:7" x14ac:dyDescent="0.35">
      <c r="A1829" s="72" t="s">
        <v>277</v>
      </c>
      <c r="B1829" s="72" t="s">
        <v>278</v>
      </c>
      <c r="C1829" s="72" t="s">
        <v>1087</v>
      </c>
      <c r="D1829" s="72" t="s">
        <v>1091</v>
      </c>
      <c r="E1829" s="72">
        <v>958</v>
      </c>
      <c r="F1829" s="105">
        <v>94</v>
      </c>
      <c r="G1829" s="108">
        <f t="shared" si="28"/>
        <v>44105</v>
      </c>
    </row>
    <row r="1830" spans="1:7" x14ac:dyDescent="0.35">
      <c r="A1830" s="72" t="s">
        <v>277</v>
      </c>
      <c r="B1830" s="72" t="s">
        <v>278</v>
      </c>
      <c r="C1830" s="72" t="s">
        <v>1087</v>
      </c>
      <c r="D1830" s="72" t="s">
        <v>1092</v>
      </c>
      <c r="E1830" s="72">
        <v>956</v>
      </c>
      <c r="F1830" s="105">
        <v>89</v>
      </c>
      <c r="G1830" s="108">
        <f t="shared" si="28"/>
        <v>44013</v>
      </c>
    </row>
    <row r="1831" spans="1:7" x14ac:dyDescent="0.35">
      <c r="A1831" s="72" t="s">
        <v>277</v>
      </c>
      <c r="B1831" s="72" t="s">
        <v>278</v>
      </c>
      <c r="C1831" s="72" t="s">
        <v>1087</v>
      </c>
      <c r="D1831" s="72" t="s">
        <v>1093</v>
      </c>
      <c r="E1831" s="72">
        <v>923</v>
      </c>
      <c r="F1831" s="105">
        <v>83</v>
      </c>
      <c r="G1831" s="108">
        <f t="shared" si="28"/>
        <v>43922</v>
      </c>
    </row>
    <row r="1832" spans="1:7" x14ac:dyDescent="0.35">
      <c r="A1832" s="72" t="s">
        <v>277</v>
      </c>
      <c r="B1832" s="72" t="s">
        <v>278</v>
      </c>
      <c r="C1832" s="72" t="s">
        <v>1087</v>
      </c>
      <c r="D1832" s="72" t="s">
        <v>1094</v>
      </c>
      <c r="E1832" s="72">
        <v>919</v>
      </c>
      <c r="F1832" s="105">
        <v>82</v>
      </c>
      <c r="G1832" s="108">
        <f t="shared" si="28"/>
        <v>43831</v>
      </c>
    </row>
    <row r="1833" spans="1:7" x14ac:dyDescent="0.35">
      <c r="A1833" s="72" t="s">
        <v>277</v>
      </c>
      <c r="B1833" s="72" t="s">
        <v>278</v>
      </c>
      <c r="C1833" s="72" t="s">
        <v>1087</v>
      </c>
      <c r="D1833" s="72" t="s">
        <v>1095</v>
      </c>
      <c r="E1833" s="72">
        <v>912</v>
      </c>
      <c r="F1833" s="105">
        <v>82</v>
      </c>
      <c r="G1833" s="108">
        <f t="shared" si="28"/>
        <v>43739</v>
      </c>
    </row>
    <row r="1834" spans="1:7" x14ac:dyDescent="0.35">
      <c r="A1834" s="72" t="s">
        <v>277</v>
      </c>
      <c r="B1834" s="72" t="s">
        <v>278</v>
      </c>
      <c r="C1834" s="72" t="s">
        <v>1087</v>
      </c>
      <c r="D1834" s="72" t="s">
        <v>1096</v>
      </c>
      <c r="E1834" s="72">
        <v>922</v>
      </c>
      <c r="F1834" s="105">
        <v>79</v>
      </c>
      <c r="G1834" s="108">
        <f t="shared" si="28"/>
        <v>43647</v>
      </c>
    </row>
    <row r="1835" spans="1:7" x14ac:dyDescent="0.35">
      <c r="A1835" s="72" t="s">
        <v>277</v>
      </c>
      <c r="B1835" s="72" t="s">
        <v>278</v>
      </c>
      <c r="C1835" s="72" t="s">
        <v>1087</v>
      </c>
      <c r="D1835" s="72" t="s">
        <v>1097</v>
      </c>
      <c r="E1835" s="72">
        <v>914</v>
      </c>
      <c r="F1835" s="105">
        <v>84</v>
      </c>
      <c r="G1835" s="108">
        <f t="shared" si="28"/>
        <v>43556</v>
      </c>
    </row>
    <row r="1836" spans="1:7" x14ac:dyDescent="0.35">
      <c r="A1836" s="72" t="s">
        <v>277</v>
      </c>
      <c r="B1836" s="72" t="s">
        <v>278</v>
      </c>
      <c r="C1836" s="72" t="s">
        <v>1087</v>
      </c>
      <c r="D1836" s="72" t="s">
        <v>1098</v>
      </c>
      <c r="E1836" s="72">
        <v>903</v>
      </c>
      <c r="F1836" s="105">
        <v>78</v>
      </c>
      <c r="G1836" s="108">
        <f t="shared" si="28"/>
        <v>43466</v>
      </c>
    </row>
    <row r="1837" spans="1:7" x14ac:dyDescent="0.35">
      <c r="A1837" s="72" t="s">
        <v>277</v>
      </c>
      <c r="B1837" s="72" t="s">
        <v>278</v>
      </c>
      <c r="C1837" s="72" t="s">
        <v>1087</v>
      </c>
      <c r="D1837" s="72" t="s">
        <v>1099</v>
      </c>
      <c r="E1837" s="72">
        <v>901</v>
      </c>
      <c r="F1837" s="105">
        <v>85</v>
      </c>
      <c r="G1837" s="108">
        <f t="shared" si="28"/>
        <v>43374</v>
      </c>
    </row>
    <row r="1838" spans="1:7" x14ac:dyDescent="0.35">
      <c r="A1838" s="72" t="s">
        <v>277</v>
      </c>
      <c r="B1838" s="72" t="s">
        <v>278</v>
      </c>
      <c r="C1838" s="72" t="s">
        <v>1100</v>
      </c>
      <c r="D1838" s="72" t="s">
        <v>1088</v>
      </c>
      <c r="E1838" s="72">
        <v>871</v>
      </c>
      <c r="F1838" s="105">
        <v>155</v>
      </c>
      <c r="G1838" s="108">
        <f t="shared" si="28"/>
        <v>44378</v>
      </c>
    </row>
    <row r="1839" spans="1:7" x14ac:dyDescent="0.35">
      <c r="A1839" s="72" t="s">
        <v>277</v>
      </c>
      <c r="B1839" s="72" t="s">
        <v>278</v>
      </c>
      <c r="C1839" s="72" t="s">
        <v>1100</v>
      </c>
      <c r="D1839" s="72" t="s">
        <v>1089</v>
      </c>
      <c r="E1839" s="72">
        <v>866</v>
      </c>
      <c r="F1839" s="105">
        <v>154</v>
      </c>
      <c r="G1839" s="108">
        <f t="shared" si="28"/>
        <v>44287</v>
      </c>
    </row>
    <row r="1840" spans="1:7" x14ac:dyDescent="0.35">
      <c r="A1840" s="72" t="s">
        <v>277</v>
      </c>
      <c r="B1840" s="72" t="s">
        <v>278</v>
      </c>
      <c r="C1840" s="72" t="s">
        <v>1100</v>
      </c>
      <c r="D1840" s="72" t="s">
        <v>1090</v>
      </c>
      <c r="E1840" s="72">
        <v>867</v>
      </c>
      <c r="F1840" s="105">
        <v>154</v>
      </c>
      <c r="G1840" s="108">
        <f t="shared" si="28"/>
        <v>44197</v>
      </c>
    </row>
    <row r="1841" spans="1:7" x14ac:dyDescent="0.35">
      <c r="A1841" s="72" t="s">
        <v>277</v>
      </c>
      <c r="B1841" s="72" t="s">
        <v>278</v>
      </c>
      <c r="C1841" s="72" t="s">
        <v>1100</v>
      </c>
      <c r="D1841" s="72" t="s">
        <v>1091</v>
      </c>
      <c r="E1841" s="72">
        <v>858</v>
      </c>
      <c r="F1841" s="105">
        <v>156</v>
      </c>
      <c r="G1841" s="108">
        <f t="shared" si="28"/>
        <v>44105</v>
      </c>
    </row>
    <row r="1842" spans="1:7" x14ac:dyDescent="0.35">
      <c r="A1842" s="72" t="s">
        <v>277</v>
      </c>
      <c r="B1842" s="72" t="s">
        <v>278</v>
      </c>
      <c r="C1842" s="72" t="s">
        <v>1100</v>
      </c>
      <c r="D1842" s="72" t="s">
        <v>1092</v>
      </c>
      <c r="E1842" s="72">
        <v>865</v>
      </c>
      <c r="F1842" s="105">
        <v>139</v>
      </c>
      <c r="G1842" s="108">
        <f t="shared" si="28"/>
        <v>44013</v>
      </c>
    </row>
    <row r="1843" spans="1:7" x14ac:dyDescent="0.35">
      <c r="A1843" s="72" t="s">
        <v>277</v>
      </c>
      <c r="B1843" s="72" t="s">
        <v>278</v>
      </c>
      <c r="C1843" s="72" t="s">
        <v>1100</v>
      </c>
      <c r="D1843" s="72" t="s">
        <v>1093</v>
      </c>
      <c r="E1843" s="72">
        <v>832</v>
      </c>
      <c r="F1843" s="105">
        <v>154</v>
      </c>
      <c r="G1843" s="108">
        <f t="shared" si="28"/>
        <v>43922</v>
      </c>
    </row>
    <row r="1844" spans="1:7" x14ac:dyDescent="0.35">
      <c r="A1844" s="72" t="s">
        <v>277</v>
      </c>
      <c r="B1844" s="72" t="s">
        <v>278</v>
      </c>
      <c r="C1844" s="72" t="s">
        <v>1100</v>
      </c>
      <c r="D1844" s="72" t="s">
        <v>1094</v>
      </c>
      <c r="E1844" s="72">
        <v>831</v>
      </c>
      <c r="F1844" s="105">
        <v>154</v>
      </c>
      <c r="G1844" s="108">
        <f t="shared" si="28"/>
        <v>43831</v>
      </c>
    </row>
    <row r="1845" spans="1:7" x14ac:dyDescent="0.35">
      <c r="A1845" s="72" t="s">
        <v>277</v>
      </c>
      <c r="B1845" s="72" t="s">
        <v>278</v>
      </c>
      <c r="C1845" s="72" t="s">
        <v>1100</v>
      </c>
      <c r="D1845" s="72" t="s">
        <v>1095</v>
      </c>
      <c r="E1845" s="72">
        <v>832</v>
      </c>
      <c r="F1845" s="105">
        <v>155</v>
      </c>
      <c r="G1845" s="108">
        <f t="shared" si="28"/>
        <v>43739</v>
      </c>
    </row>
    <row r="1846" spans="1:7" x14ac:dyDescent="0.35">
      <c r="A1846" s="72" t="s">
        <v>277</v>
      </c>
      <c r="B1846" s="72" t="s">
        <v>278</v>
      </c>
      <c r="C1846" s="72" t="s">
        <v>1100</v>
      </c>
      <c r="D1846" s="72" t="s">
        <v>1096</v>
      </c>
      <c r="E1846" s="72">
        <v>826</v>
      </c>
      <c r="F1846" s="105">
        <v>152</v>
      </c>
      <c r="G1846" s="108">
        <f t="shared" si="28"/>
        <v>43647</v>
      </c>
    </row>
    <row r="1847" spans="1:7" x14ac:dyDescent="0.35">
      <c r="A1847" s="72" t="s">
        <v>277</v>
      </c>
      <c r="B1847" s="72" t="s">
        <v>278</v>
      </c>
      <c r="C1847" s="72" t="s">
        <v>1100</v>
      </c>
      <c r="D1847" s="72" t="s">
        <v>1097</v>
      </c>
      <c r="E1847" s="72">
        <v>826</v>
      </c>
      <c r="F1847" s="105">
        <v>153</v>
      </c>
      <c r="G1847" s="108">
        <f t="shared" si="28"/>
        <v>43556</v>
      </c>
    </row>
    <row r="1848" spans="1:7" x14ac:dyDescent="0.35">
      <c r="A1848" s="72" t="s">
        <v>277</v>
      </c>
      <c r="B1848" s="72" t="s">
        <v>278</v>
      </c>
      <c r="C1848" s="72" t="s">
        <v>1100</v>
      </c>
      <c r="D1848" s="72" t="s">
        <v>1098</v>
      </c>
      <c r="E1848" s="72">
        <v>836</v>
      </c>
      <c r="F1848" s="105">
        <v>159</v>
      </c>
      <c r="G1848" s="108">
        <f t="shared" si="28"/>
        <v>43466</v>
      </c>
    </row>
    <row r="1849" spans="1:7" x14ac:dyDescent="0.35">
      <c r="A1849" s="72" t="s">
        <v>277</v>
      </c>
      <c r="B1849" s="72" t="s">
        <v>278</v>
      </c>
      <c r="C1849" s="72" t="s">
        <v>1100</v>
      </c>
      <c r="D1849" s="72" t="s">
        <v>1099</v>
      </c>
      <c r="E1849" s="72">
        <v>844</v>
      </c>
      <c r="F1849" s="105">
        <v>176</v>
      </c>
      <c r="G1849" s="108">
        <f t="shared" si="28"/>
        <v>43374</v>
      </c>
    </row>
    <row r="1850" spans="1:7" x14ac:dyDescent="0.35">
      <c r="A1850" s="72" t="s">
        <v>277</v>
      </c>
      <c r="B1850" s="72" t="s">
        <v>278</v>
      </c>
      <c r="C1850" s="72" t="s">
        <v>1101</v>
      </c>
      <c r="D1850" s="72" t="s">
        <v>1088</v>
      </c>
      <c r="E1850" s="72">
        <v>153</v>
      </c>
      <c r="F1850" s="105">
        <v>5</v>
      </c>
      <c r="G1850" s="108">
        <f t="shared" si="28"/>
        <v>44378</v>
      </c>
    </row>
    <row r="1851" spans="1:7" x14ac:dyDescent="0.35">
      <c r="A1851" s="72" t="s">
        <v>277</v>
      </c>
      <c r="B1851" s="72" t="s">
        <v>278</v>
      </c>
      <c r="C1851" s="72" t="s">
        <v>1101</v>
      </c>
      <c r="D1851" s="72" t="s">
        <v>1089</v>
      </c>
      <c r="E1851" s="72">
        <v>153</v>
      </c>
      <c r="F1851" s="105">
        <v>5</v>
      </c>
      <c r="G1851" s="108">
        <f t="shared" si="28"/>
        <v>44287</v>
      </c>
    </row>
    <row r="1852" spans="1:7" x14ac:dyDescent="0.35">
      <c r="A1852" s="72" t="s">
        <v>277</v>
      </c>
      <c r="B1852" s="72" t="s">
        <v>278</v>
      </c>
      <c r="C1852" s="72" t="s">
        <v>1101</v>
      </c>
      <c r="D1852" s="72" t="s">
        <v>1090</v>
      </c>
      <c r="E1852" s="72">
        <v>153</v>
      </c>
      <c r="F1852" s="105">
        <v>5</v>
      </c>
      <c r="G1852" s="108">
        <f t="shared" si="28"/>
        <v>44197</v>
      </c>
    </row>
    <row r="1853" spans="1:7" x14ac:dyDescent="0.35">
      <c r="A1853" s="72" t="s">
        <v>277</v>
      </c>
      <c r="B1853" s="72" t="s">
        <v>278</v>
      </c>
      <c r="C1853" s="72" t="s">
        <v>1101</v>
      </c>
      <c r="D1853" s="72" t="s">
        <v>1091</v>
      </c>
      <c r="E1853" s="72">
        <v>153</v>
      </c>
      <c r="F1853" s="105">
        <v>5</v>
      </c>
      <c r="G1853" s="108">
        <f t="shared" si="28"/>
        <v>44105</v>
      </c>
    </row>
    <row r="1854" spans="1:7" x14ac:dyDescent="0.35">
      <c r="A1854" s="72" t="s">
        <v>277</v>
      </c>
      <c r="B1854" s="72" t="s">
        <v>278</v>
      </c>
      <c r="C1854" s="72" t="s">
        <v>1101</v>
      </c>
      <c r="D1854" s="72" t="s">
        <v>1092</v>
      </c>
      <c r="E1854" s="72">
        <v>153</v>
      </c>
      <c r="F1854" s="105">
        <v>6</v>
      </c>
      <c r="G1854" s="108">
        <f t="shared" si="28"/>
        <v>44013</v>
      </c>
    </row>
    <row r="1855" spans="1:7" x14ac:dyDescent="0.35">
      <c r="A1855" s="72" t="s">
        <v>277</v>
      </c>
      <c r="B1855" s="72" t="s">
        <v>278</v>
      </c>
      <c r="C1855" s="72" t="s">
        <v>1101</v>
      </c>
      <c r="D1855" s="72" t="s">
        <v>1093</v>
      </c>
      <c r="E1855" s="72">
        <v>158</v>
      </c>
      <c r="F1855" s="105">
        <v>5</v>
      </c>
      <c r="G1855" s="108">
        <f t="shared" si="28"/>
        <v>43922</v>
      </c>
    </row>
    <row r="1856" spans="1:7" x14ac:dyDescent="0.35">
      <c r="A1856" s="72" t="s">
        <v>277</v>
      </c>
      <c r="B1856" s="72" t="s">
        <v>278</v>
      </c>
      <c r="C1856" s="72" t="s">
        <v>1101</v>
      </c>
      <c r="D1856" s="72" t="s">
        <v>1094</v>
      </c>
      <c r="E1856" s="72">
        <v>158</v>
      </c>
      <c r="F1856" s="105">
        <v>5</v>
      </c>
      <c r="G1856" s="108">
        <f t="shared" si="28"/>
        <v>43831</v>
      </c>
    </row>
    <row r="1857" spans="1:7" x14ac:dyDescent="0.35">
      <c r="A1857" s="72" t="s">
        <v>277</v>
      </c>
      <c r="B1857" s="72" t="s">
        <v>278</v>
      </c>
      <c r="C1857" s="72" t="s">
        <v>1101</v>
      </c>
      <c r="D1857" s="72" t="s">
        <v>1095</v>
      </c>
      <c r="E1857" s="72">
        <v>157</v>
      </c>
      <c r="F1857" s="105">
        <v>5</v>
      </c>
      <c r="G1857" s="108">
        <f t="shared" si="28"/>
        <v>43739</v>
      </c>
    </row>
    <row r="1858" spans="1:7" x14ac:dyDescent="0.35">
      <c r="A1858" s="72" t="s">
        <v>277</v>
      </c>
      <c r="B1858" s="72" t="s">
        <v>278</v>
      </c>
      <c r="C1858" s="72" t="s">
        <v>1101</v>
      </c>
      <c r="D1858" s="72" t="s">
        <v>1096</v>
      </c>
      <c r="E1858" s="72">
        <v>158</v>
      </c>
      <c r="F1858" s="105">
        <v>5</v>
      </c>
      <c r="G1858" s="108">
        <f t="shared" si="28"/>
        <v>43647</v>
      </c>
    </row>
    <row r="1859" spans="1:7" x14ac:dyDescent="0.35">
      <c r="A1859" s="72" t="s">
        <v>277</v>
      </c>
      <c r="B1859" s="72" t="s">
        <v>278</v>
      </c>
      <c r="C1859" s="72" t="s">
        <v>1101</v>
      </c>
      <c r="D1859" s="72" t="s">
        <v>1097</v>
      </c>
      <c r="E1859" s="72">
        <v>158</v>
      </c>
      <c r="F1859" s="105">
        <v>5</v>
      </c>
      <c r="G1859" s="108">
        <f t="shared" si="28"/>
        <v>43556</v>
      </c>
    </row>
    <row r="1860" spans="1:7" x14ac:dyDescent="0.35">
      <c r="A1860" s="72" t="s">
        <v>277</v>
      </c>
      <c r="B1860" s="72" t="s">
        <v>278</v>
      </c>
      <c r="C1860" s="72" t="s">
        <v>1101</v>
      </c>
      <c r="D1860" s="72" t="s">
        <v>1098</v>
      </c>
      <c r="E1860" s="72">
        <v>155</v>
      </c>
      <c r="F1860" s="105">
        <v>6</v>
      </c>
      <c r="G1860" s="108">
        <f t="shared" ref="G1860:G1923" si="29">DATE(LEFT(D1860,4),RIGHT(LEFT(D1860,7),2),1)</f>
        <v>43466</v>
      </c>
    </row>
    <row r="1861" spans="1:7" x14ac:dyDescent="0.35">
      <c r="A1861" s="72" t="s">
        <v>277</v>
      </c>
      <c r="B1861" s="72" t="s">
        <v>278</v>
      </c>
      <c r="C1861" s="72" t="s">
        <v>1101</v>
      </c>
      <c r="D1861" s="72" t="s">
        <v>1099</v>
      </c>
      <c r="E1861" s="72">
        <v>159</v>
      </c>
      <c r="F1861" s="105">
        <v>9</v>
      </c>
      <c r="G1861" s="108">
        <f t="shared" si="29"/>
        <v>43374</v>
      </c>
    </row>
    <row r="1862" spans="1:7" x14ac:dyDescent="0.35">
      <c r="A1862" s="72" t="s">
        <v>277</v>
      </c>
      <c r="B1862" s="72" t="s">
        <v>278</v>
      </c>
      <c r="C1862" s="72" t="s">
        <v>1102</v>
      </c>
      <c r="D1862" s="72" t="s">
        <v>1088</v>
      </c>
      <c r="E1862" s="72">
        <v>916</v>
      </c>
      <c r="F1862" s="105">
        <v>72</v>
      </c>
      <c r="G1862" s="108">
        <f t="shared" si="29"/>
        <v>44378</v>
      </c>
    </row>
    <row r="1863" spans="1:7" x14ac:dyDescent="0.35">
      <c r="A1863" s="72" t="s">
        <v>277</v>
      </c>
      <c r="B1863" s="72" t="s">
        <v>278</v>
      </c>
      <c r="C1863" s="72" t="s">
        <v>1102</v>
      </c>
      <c r="D1863" s="72" t="s">
        <v>1089</v>
      </c>
      <c r="E1863" s="72">
        <v>913</v>
      </c>
      <c r="F1863" s="105">
        <v>71</v>
      </c>
      <c r="G1863" s="108">
        <f t="shared" si="29"/>
        <v>44287</v>
      </c>
    </row>
    <row r="1864" spans="1:7" x14ac:dyDescent="0.35">
      <c r="A1864" s="72" t="s">
        <v>277</v>
      </c>
      <c r="B1864" s="72" t="s">
        <v>278</v>
      </c>
      <c r="C1864" s="72" t="s">
        <v>1102</v>
      </c>
      <c r="D1864" s="72" t="s">
        <v>1090</v>
      </c>
      <c r="E1864" s="72">
        <v>909</v>
      </c>
      <c r="F1864" s="105">
        <v>71</v>
      </c>
      <c r="G1864" s="108">
        <f t="shared" si="29"/>
        <v>44197</v>
      </c>
    </row>
    <row r="1865" spans="1:7" x14ac:dyDescent="0.35">
      <c r="A1865" s="72" t="s">
        <v>277</v>
      </c>
      <c r="B1865" s="72" t="s">
        <v>278</v>
      </c>
      <c r="C1865" s="72" t="s">
        <v>1102</v>
      </c>
      <c r="D1865" s="72" t="s">
        <v>1091</v>
      </c>
      <c r="E1865" s="72">
        <v>920</v>
      </c>
      <c r="F1865" s="105">
        <v>73</v>
      </c>
      <c r="G1865" s="108">
        <f t="shared" si="29"/>
        <v>44105</v>
      </c>
    </row>
    <row r="1866" spans="1:7" x14ac:dyDescent="0.35">
      <c r="A1866" s="72" t="s">
        <v>277</v>
      </c>
      <c r="B1866" s="72" t="s">
        <v>278</v>
      </c>
      <c r="C1866" s="72" t="s">
        <v>1102</v>
      </c>
      <c r="D1866" s="72" t="s">
        <v>1092</v>
      </c>
      <c r="E1866" s="72">
        <v>919</v>
      </c>
      <c r="F1866" s="105">
        <v>76</v>
      </c>
      <c r="G1866" s="108">
        <f t="shared" si="29"/>
        <v>44013</v>
      </c>
    </row>
    <row r="1867" spans="1:7" x14ac:dyDescent="0.35">
      <c r="A1867" s="72" t="s">
        <v>277</v>
      </c>
      <c r="B1867" s="72" t="s">
        <v>278</v>
      </c>
      <c r="C1867" s="72" t="s">
        <v>1102</v>
      </c>
      <c r="D1867" s="72" t="s">
        <v>1093</v>
      </c>
      <c r="E1867" s="72">
        <v>920</v>
      </c>
      <c r="F1867" s="105">
        <v>76</v>
      </c>
      <c r="G1867" s="108">
        <f t="shared" si="29"/>
        <v>43922</v>
      </c>
    </row>
    <row r="1868" spans="1:7" x14ac:dyDescent="0.35">
      <c r="A1868" s="72" t="s">
        <v>277</v>
      </c>
      <c r="B1868" s="72" t="s">
        <v>278</v>
      </c>
      <c r="C1868" s="72" t="s">
        <v>1102</v>
      </c>
      <c r="D1868" s="72" t="s">
        <v>1094</v>
      </c>
      <c r="E1868" s="72">
        <v>919</v>
      </c>
      <c r="F1868" s="105">
        <v>76</v>
      </c>
      <c r="G1868" s="108">
        <f t="shared" si="29"/>
        <v>43831</v>
      </c>
    </row>
    <row r="1869" spans="1:7" x14ac:dyDescent="0.35">
      <c r="A1869" s="72" t="s">
        <v>277</v>
      </c>
      <c r="B1869" s="72" t="s">
        <v>278</v>
      </c>
      <c r="C1869" s="72" t="s">
        <v>1102</v>
      </c>
      <c r="D1869" s="72" t="s">
        <v>1095</v>
      </c>
      <c r="E1869" s="72">
        <v>922</v>
      </c>
      <c r="F1869" s="105">
        <v>77</v>
      </c>
      <c r="G1869" s="108">
        <f t="shared" si="29"/>
        <v>43739</v>
      </c>
    </row>
    <row r="1870" spans="1:7" x14ac:dyDescent="0.35">
      <c r="A1870" s="72" t="s">
        <v>277</v>
      </c>
      <c r="B1870" s="72" t="s">
        <v>278</v>
      </c>
      <c r="C1870" s="72" t="s">
        <v>1102</v>
      </c>
      <c r="D1870" s="72" t="s">
        <v>1096</v>
      </c>
      <c r="E1870" s="72">
        <v>923</v>
      </c>
      <c r="F1870" s="105">
        <v>72</v>
      </c>
      <c r="G1870" s="108">
        <f t="shared" si="29"/>
        <v>43647</v>
      </c>
    </row>
    <row r="1871" spans="1:7" x14ac:dyDescent="0.35">
      <c r="A1871" s="72" t="s">
        <v>277</v>
      </c>
      <c r="B1871" s="72" t="s">
        <v>278</v>
      </c>
      <c r="C1871" s="72" t="s">
        <v>1102</v>
      </c>
      <c r="D1871" s="72" t="s">
        <v>1097</v>
      </c>
      <c r="E1871" s="72">
        <v>922</v>
      </c>
      <c r="F1871" s="105">
        <v>75</v>
      </c>
      <c r="G1871" s="108">
        <f t="shared" si="29"/>
        <v>43556</v>
      </c>
    </row>
    <row r="1872" spans="1:7" x14ac:dyDescent="0.35">
      <c r="A1872" s="72" t="s">
        <v>277</v>
      </c>
      <c r="B1872" s="72" t="s">
        <v>278</v>
      </c>
      <c r="C1872" s="72" t="s">
        <v>1102</v>
      </c>
      <c r="D1872" s="72" t="s">
        <v>1098</v>
      </c>
      <c r="E1872" s="72">
        <v>916</v>
      </c>
      <c r="F1872" s="105">
        <v>66</v>
      </c>
      <c r="G1872" s="108">
        <f t="shared" si="29"/>
        <v>43466</v>
      </c>
    </row>
    <row r="1873" spans="1:7" x14ac:dyDescent="0.35">
      <c r="A1873" s="72" t="s">
        <v>277</v>
      </c>
      <c r="B1873" s="72" t="s">
        <v>278</v>
      </c>
      <c r="C1873" s="72" t="s">
        <v>1102</v>
      </c>
      <c r="D1873" s="72" t="s">
        <v>1099</v>
      </c>
      <c r="E1873" s="72">
        <v>932</v>
      </c>
      <c r="F1873" s="105">
        <v>73</v>
      </c>
      <c r="G1873" s="108">
        <f t="shared" si="29"/>
        <v>43374</v>
      </c>
    </row>
    <row r="1874" spans="1:7" x14ac:dyDescent="0.35">
      <c r="A1874" s="72" t="s">
        <v>279</v>
      </c>
      <c r="B1874" s="72" t="s">
        <v>280</v>
      </c>
      <c r="C1874" s="72" t="s">
        <v>1087</v>
      </c>
      <c r="D1874" s="72" t="s">
        <v>1088</v>
      </c>
      <c r="E1874" s="72">
        <v>673</v>
      </c>
      <c r="F1874" s="105">
        <v>35</v>
      </c>
      <c r="G1874" s="108">
        <f t="shared" si="29"/>
        <v>44378</v>
      </c>
    </row>
    <row r="1875" spans="1:7" x14ac:dyDescent="0.35">
      <c r="A1875" s="72" t="s">
        <v>279</v>
      </c>
      <c r="B1875" s="72" t="s">
        <v>280</v>
      </c>
      <c r="C1875" s="72" t="s">
        <v>1087</v>
      </c>
      <c r="D1875" s="72" t="s">
        <v>1089</v>
      </c>
      <c r="E1875" s="72">
        <v>668</v>
      </c>
      <c r="F1875" s="105">
        <v>35</v>
      </c>
      <c r="G1875" s="108">
        <f t="shared" si="29"/>
        <v>44287</v>
      </c>
    </row>
    <row r="1876" spans="1:7" x14ac:dyDescent="0.35">
      <c r="A1876" s="72" t="s">
        <v>279</v>
      </c>
      <c r="B1876" s="72" t="s">
        <v>280</v>
      </c>
      <c r="C1876" s="72" t="s">
        <v>1087</v>
      </c>
      <c r="D1876" s="72" t="s">
        <v>1090</v>
      </c>
      <c r="E1876" s="72">
        <v>667</v>
      </c>
      <c r="F1876" s="105">
        <v>31</v>
      </c>
      <c r="G1876" s="108">
        <f t="shared" si="29"/>
        <v>44197</v>
      </c>
    </row>
    <row r="1877" spans="1:7" x14ac:dyDescent="0.35">
      <c r="A1877" s="72" t="s">
        <v>279</v>
      </c>
      <c r="B1877" s="72" t="s">
        <v>280</v>
      </c>
      <c r="C1877" s="72" t="s">
        <v>1087</v>
      </c>
      <c r="D1877" s="72" t="s">
        <v>1091</v>
      </c>
      <c r="E1877" s="72">
        <v>675</v>
      </c>
      <c r="F1877" s="105">
        <v>37</v>
      </c>
      <c r="G1877" s="108">
        <f t="shared" si="29"/>
        <v>44105</v>
      </c>
    </row>
    <row r="1878" spans="1:7" x14ac:dyDescent="0.35">
      <c r="A1878" s="72" t="s">
        <v>279</v>
      </c>
      <c r="B1878" s="72" t="s">
        <v>280</v>
      </c>
      <c r="C1878" s="72" t="s">
        <v>1087</v>
      </c>
      <c r="D1878" s="72" t="s">
        <v>1092</v>
      </c>
      <c r="E1878" s="72">
        <v>669</v>
      </c>
      <c r="F1878" s="105">
        <v>41</v>
      </c>
      <c r="G1878" s="108">
        <f t="shared" si="29"/>
        <v>44013</v>
      </c>
    </row>
    <row r="1879" spans="1:7" x14ac:dyDescent="0.35">
      <c r="A1879" s="72" t="s">
        <v>279</v>
      </c>
      <c r="B1879" s="72" t="s">
        <v>280</v>
      </c>
      <c r="C1879" s="72" t="s">
        <v>1087</v>
      </c>
      <c r="D1879" s="72" t="s">
        <v>1093</v>
      </c>
      <c r="E1879" s="72">
        <v>668</v>
      </c>
      <c r="F1879" s="105">
        <v>44</v>
      </c>
      <c r="G1879" s="108">
        <f t="shared" si="29"/>
        <v>43922</v>
      </c>
    </row>
    <row r="1880" spans="1:7" x14ac:dyDescent="0.35">
      <c r="A1880" s="72" t="s">
        <v>279</v>
      </c>
      <c r="B1880" s="72" t="s">
        <v>280</v>
      </c>
      <c r="C1880" s="72" t="s">
        <v>1087</v>
      </c>
      <c r="D1880" s="72" t="s">
        <v>1094</v>
      </c>
      <c r="E1880" s="72">
        <v>666</v>
      </c>
      <c r="F1880" s="105">
        <v>38</v>
      </c>
      <c r="G1880" s="108">
        <f t="shared" si="29"/>
        <v>43831</v>
      </c>
    </row>
    <row r="1881" spans="1:7" x14ac:dyDescent="0.35">
      <c r="A1881" s="72" t="s">
        <v>279</v>
      </c>
      <c r="B1881" s="72" t="s">
        <v>280</v>
      </c>
      <c r="C1881" s="72" t="s">
        <v>1087</v>
      </c>
      <c r="D1881" s="72" t="s">
        <v>1095</v>
      </c>
      <c r="E1881" s="72">
        <v>666</v>
      </c>
      <c r="F1881" s="105">
        <v>41</v>
      </c>
      <c r="G1881" s="108">
        <f t="shared" si="29"/>
        <v>43739</v>
      </c>
    </row>
    <row r="1882" spans="1:7" x14ac:dyDescent="0.35">
      <c r="A1882" s="72" t="s">
        <v>279</v>
      </c>
      <c r="B1882" s="72" t="s">
        <v>280</v>
      </c>
      <c r="C1882" s="72" t="s">
        <v>1087</v>
      </c>
      <c r="D1882" s="72" t="s">
        <v>1096</v>
      </c>
      <c r="E1882" s="72">
        <v>665</v>
      </c>
      <c r="F1882" s="105">
        <v>44</v>
      </c>
      <c r="G1882" s="108">
        <f t="shared" si="29"/>
        <v>43647</v>
      </c>
    </row>
    <row r="1883" spans="1:7" x14ac:dyDescent="0.35">
      <c r="A1883" s="72" t="s">
        <v>279</v>
      </c>
      <c r="B1883" s="72" t="s">
        <v>280</v>
      </c>
      <c r="C1883" s="72" t="s">
        <v>1087</v>
      </c>
      <c r="D1883" s="72" t="s">
        <v>1097</v>
      </c>
      <c r="E1883" s="72">
        <v>662</v>
      </c>
      <c r="F1883" s="105">
        <v>26</v>
      </c>
      <c r="G1883" s="108">
        <f t="shared" si="29"/>
        <v>43556</v>
      </c>
    </row>
    <row r="1884" spans="1:7" x14ac:dyDescent="0.35">
      <c r="A1884" s="72" t="s">
        <v>279</v>
      </c>
      <c r="B1884" s="72" t="s">
        <v>280</v>
      </c>
      <c r="C1884" s="72" t="s">
        <v>1087</v>
      </c>
      <c r="D1884" s="72" t="s">
        <v>1098</v>
      </c>
      <c r="E1884" s="72">
        <v>666</v>
      </c>
      <c r="F1884" s="105">
        <v>42</v>
      </c>
      <c r="G1884" s="108">
        <f t="shared" si="29"/>
        <v>43466</v>
      </c>
    </row>
    <row r="1885" spans="1:7" x14ac:dyDescent="0.35">
      <c r="A1885" s="72" t="s">
        <v>279</v>
      </c>
      <c r="B1885" s="72" t="s">
        <v>280</v>
      </c>
      <c r="C1885" s="72" t="s">
        <v>1087</v>
      </c>
      <c r="D1885" s="72" t="s">
        <v>1099</v>
      </c>
      <c r="E1885" s="72">
        <v>697</v>
      </c>
      <c r="F1885" s="105">
        <v>57</v>
      </c>
      <c r="G1885" s="108">
        <f t="shared" si="29"/>
        <v>43374</v>
      </c>
    </row>
    <row r="1886" spans="1:7" x14ac:dyDescent="0.35">
      <c r="A1886" s="72" t="s">
        <v>279</v>
      </c>
      <c r="B1886" s="72" t="s">
        <v>280</v>
      </c>
      <c r="C1886" s="72" t="s">
        <v>1100</v>
      </c>
      <c r="D1886" s="72" t="s">
        <v>1088</v>
      </c>
      <c r="E1886" s="72">
        <v>393</v>
      </c>
      <c r="F1886" s="105">
        <v>46</v>
      </c>
      <c r="G1886" s="108">
        <f t="shared" si="29"/>
        <v>44378</v>
      </c>
    </row>
    <row r="1887" spans="1:7" x14ac:dyDescent="0.35">
      <c r="A1887" s="72" t="s">
        <v>279</v>
      </c>
      <c r="B1887" s="72" t="s">
        <v>280</v>
      </c>
      <c r="C1887" s="72" t="s">
        <v>1100</v>
      </c>
      <c r="D1887" s="72" t="s">
        <v>1089</v>
      </c>
      <c r="E1887" s="72">
        <v>394</v>
      </c>
      <c r="F1887" s="105">
        <v>50</v>
      </c>
      <c r="G1887" s="108">
        <f t="shared" si="29"/>
        <v>44287</v>
      </c>
    </row>
    <row r="1888" spans="1:7" x14ac:dyDescent="0.35">
      <c r="A1888" s="72" t="s">
        <v>279</v>
      </c>
      <c r="B1888" s="72" t="s">
        <v>280</v>
      </c>
      <c r="C1888" s="72" t="s">
        <v>1100</v>
      </c>
      <c r="D1888" s="72" t="s">
        <v>1090</v>
      </c>
      <c r="E1888" s="72">
        <v>395</v>
      </c>
      <c r="F1888" s="105">
        <v>44</v>
      </c>
      <c r="G1888" s="108">
        <f t="shared" si="29"/>
        <v>44197</v>
      </c>
    </row>
    <row r="1889" spans="1:7" x14ac:dyDescent="0.35">
      <c r="A1889" s="72" t="s">
        <v>279</v>
      </c>
      <c r="B1889" s="72" t="s">
        <v>280</v>
      </c>
      <c r="C1889" s="72" t="s">
        <v>1100</v>
      </c>
      <c r="D1889" s="72" t="s">
        <v>1091</v>
      </c>
      <c r="E1889" s="72">
        <v>396</v>
      </c>
      <c r="F1889" s="105">
        <v>56</v>
      </c>
      <c r="G1889" s="108">
        <f t="shared" si="29"/>
        <v>44105</v>
      </c>
    </row>
    <row r="1890" spans="1:7" x14ac:dyDescent="0.35">
      <c r="A1890" s="72" t="s">
        <v>279</v>
      </c>
      <c r="B1890" s="72" t="s">
        <v>280</v>
      </c>
      <c r="C1890" s="72" t="s">
        <v>1100</v>
      </c>
      <c r="D1890" s="72" t="s">
        <v>1092</v>
      </c>
      <c r="E1890" s="72">
        <v>396</v>
      </c>
      <c r="F1890" s="105">
        <v>51</v>
      </c>
      <c r="G1890" s="108">
        <f t="shared" si="29"/>
        <v>44013</v>
      </c>
    </row>
    <row r="1891" spans="1:7" x14ac:dyDescent="0.35">
      <c r="A1891" s="72" t="s">
        <v>279</v>
      </c>
      <c r="B1891" s="72" t="s">
        <v>280</v>
      </c>
      <c r="C1891" s="72" t="s">
        <v>1100</v>
      </c>
      <c r="D1891" s="72" t="s">
        <v>1093</v>
      </c>
      <c r="E1891" s="72">
        <v>394</v>
      </c>
      <c r="F1891" s="105">
        <v>48</v>
      </c>
      <c r="G1891" s="108">
        <f t="shared" si="29"/>
        <v>43922</v>
      </c>
    </row>
    <row r="1892" spans="1:7" x14ac:dyDescent="0.35">
      <c r="A1892" s="72" t="s">
        <v>279</v>
      </c>
      <c r="B1892" s="72" t="s">
        <v>280</v>
      </c>
      <c r="C1892" s="72" t="s">
        <v>1100</v>
      </c>
      <c r="D1892" s="72" t="s">
        <v>1094</v>
      </c>
      <c r="E1892" s="72">
        <v>392</v>
      </c>
      <c r="F1892" s="105">
        <v>49</v>
      </c>
      <c r="G1892" s="108">
        <f t="shared" si="29"/>
        <v>43831</v>
      </c>
    </row>
    <row r="1893" spans="1:7" x14ac:dyDescent="0.35">
      <c r="A1893" s="72" t="s">
        <v>279</v>
      </c>
      <c r="B1893" s="72" t="s">
        <v>280</v>
      </c>
      <c r="C1893" s="72" t="s">
        <v>1100</v>
      </c>
      <c r="D1893" s="72" t="s">
        <v>1095</v>
      </c>
      <c r="E1893" s="72">
        <v>396</v>
      </c>
      <c r="F1893" s="105">
        <v>49</v>
      </c>
      <c r="G1893" s="108">
        <f t="shared" si="29"/>
        <v>43739</v>
      </c>
    </row>
    <row r="1894" spans="1:7" x14ac:dyDescent="0.35">
      <c r="A1894" s="72" t="s">
        <v>279</v>
      </c>
      <c r="B1894" s="72" t="s">
        <v>280</v>
      </c>
      <c r="C1894" s="72" t="s">
        <v>1100</v>
      </c>
      <c r="D1894" s="72" t="s">
        <v>1096</v>
      </c>
      <c r="E1894" s="72">
        <v>387</v>
      </c>
      <c r="F1894" s="105">
        <v>45</v>
      </c>
      <c r="G1894" s="108">
        <f t="shared" si="29"/>
        <v>43647</v>
      </c>
    </row>
    <row r="1895" spans="1:7" x14ac:dyDescent="0.35">
      <c r="A1895" s="72" t="s">
        <v>279</v>
      </c>
      <c r="B1895" s="72" t="s">
        <v>280</v>
      </c>
      <c r="C1895" s="72" t="s">
        <v>1100</v>
      </c>
      <c r="D1895" s="72" t="s">
        <v>1097</v>
      </c>
      <c r="E1895" s="72">
        <v>388</v>
      </c>
      <c r="F1895" s="105">
        <v>26</v>
      </c>
      <c r="G1895" s="108">
        <f t="shared" si="29"/>
        <v>43556</v>
      </c>
    </row>
    <row r="1896" spans="1:7" x14ac:dyDescent="0.35">
      <c r="A1896" s="72" t="s">
        <v>279</v>
      </c>
      <c r="B1896" s="72" t="s">
        <v>280</v>
      </c>
      <c r="C1896" s="72" t="s">
        <v>1100</v>
      </c>
      <c r="D1896" s="72" t="s">
        <v>1098</v>
      </c>
      <c r="E1896" s="72">
        <v>384</v>
      </c>
      <c r="F1896" s="105">
        <v>48</v>
      </c>
      <c r="G1896" s="108">
        <f t="shared" si="29"/>
        <v>43466</v>
      </c>
    </row>
    <row r="1897" spans="1:7" x14ac:dyDescent="0.35">
      <c r="A1897" s="72" t="s">
        <v>279</v>
      </c>
      <c r="B1897" s="72" t="s">
        <v>280</v>
      </c>
      <c r="C1897" s="72" t="s">
        <v>1100</v>
      </c>
      <c r="D1897" s="72" t="s">
        <v>1099</v>
      </c>
      <c r="E1897" s="72">
        <v>406</v>
      </c>
      <c r="F1897" s="105">
        <v>47</v>
      </c>
      <c r="G1897" s="108">
        <f t="shared" si="29"/>
        <v>43374</v>
      </c>
    </row>
    <row r="1898" spans="1:7" x14ac:dyDescent="0.35">
      <c r="A1898" s="72" t="s">
        <v>279</v>
      </c>
      <c r="B1898" s="72" t="s">
        <v>280</v>
      </c>
      <c r="C1898" s="72" t="s">
        <v>1101</v>
      </c>
      <c r="D1898" s="72" t="s">
        <v>1088</v>
      </c>
      <c r="E1898" s="72">
        <v>62</v>
      </c>
      <c r="F1898" s="105">
        <v>2</v>
      </c>
      <c r="G1898" s="108">
        <f t="shared" si="29"/>
        <v>44378</v>
      </c>
    </row>
    <row r="1899" spans="1:7" x14ac:dyDescent="0.35">
      <c r="A1899" s="72" t="s">
        <v>279</v>
      </c>
      <c r="B1899" s="72" t="s">
        <v>280</v>
      </c>
      <c r="C1899" s="72" t="s">
        <v>1101</v>
      </c>
      <c r="D1899" s="72" t="s">
        <v>1089</v>
      </c>
      <c r="E1899" s="72">
        <v>62</v>
      </c>
      <c r="F1899" s="105">
        <v>2</v>
      </c>
      <c r="G1899" s="108">
        <f t="shared" si="29"/>
        <v>44287</v>
      </c>
    </row>
    <row r="1900" spans="1:7" x14ac:dyDescent="0.35">
      <c r="A1900" s="72" t="s">
        <v>279</v>
      </c>
      <c r="B1900" s="72" t="s">
        <v>280</v>
      </c>
      <c r="C1900" s="72" t="s">
        <v>1101</v>
      </c>
      <c r="D1900" s="72" t="s">
        <v>1090</v>
      </c>
      <c r="E1900" s="72">
        <v>62</v>
      </c>
      <c r="F1900" s="105">
        <v>2</v>
      </c>
      <c r="G1900" s="108">
        <f t="shared" si="29"/>
        <v>44197</v>
      </c>
    </row>
    <row r="1901" spans="1:7" x14ac:dyDescent="0.35">
      <c r="A1901" s="72" t="s">
        <v>279</v>
      </c>
      <c r="B1901" s="72" t="s">
        <v>280</v>
      </c>
      <c r="C1901" s="72" t="s">
        <v>1101</v>
      </c>
      <c r="D1901" s="72" t="s">
        <v>1091</v>
      </c>
      <c r="E1901" s="72">
        <v>62</v>
      </c>
      <c r="F1901" s="105">
        <v>2</v>
      </c>
      <c r="G1901" s="108">
        <f t="shared" si="29"/>
        <v>44105</v>
      </c>
    </row>
    <row r="1902" spans="1:7" x14ac:dyDescent="0.35">
      <c r="A1902" s="72" t="s">
        <v>279</v>
      </c>
      <c r="B1902" s="72" t="s">
        <v>280</v>
      </c>
      <c r="C1902" s="72" t="s">
        <v>1101</v>
      </c>
      <c r="D1902" s="72" t="s">
        <v>1092</v>
      </c>
      <c r="E1902" s="72">
        <v>61</v>
      </c>
      <c r="F1902" s="105">
        <v>2</v>
      </c>
      <c r="G1902" s="108">
        <f t="shared" si="29"/>
        <v>44013</v>
      </c>
    </row>
    <row r="1903" spans="1:7" x14ac:dyDescent="0.35">
      <c r="A1903" s="72" t="s">
        <v>279</v>
      </c>
      <c r="B1903" s="72" t="s">
        <v>280</v>
      </c>
      <c r="C1903" s="72" t="s">
        <v>1101</v>
      </c>
      <c r="D1903" s="72" t="s">
        <v>1093</v>
      </c>
      <c r="E1903" s="72">
        <v>61</v>
      </c>
      <c r="F1903" s="105">
        <v>2</v>
      </c>
      <c r="G1903" s="108">
        <f t="shared" si="29"/>
        <v>43922</v>
      </c>
    </row>
    <row r="1904" spans="1:7" x14ac:dyDescent="0.35">
      <c r="A1904" s="72" t="s">
        <v>279</v>
      </c>
      <c r="B1904" s="72" t="s">
        <v>280</v>
      </c>
      <c r="C1904" s="72" t="s">
        <v>1101</v>
      </c>
      <c r="D1904" s="72" t="s">
        <v>1094</v>
      </c>
      <c r="E1904" s="72">
        <v>62</v>
      </c>
      <c r="F1904" s="105">
        <v>2</v>
      </c>
      <c r="G1904" s="108">
        <f t="shared" si="29"/>
        <v>43831</v>
      </c>
    </row>
    <row r="1905" spans="1:7" x14ac:dyDescent="0.35">
      <c r="A1905" s="72" t="s">
        <v>279</v>
      </c>
      <c r="B1905" s="72" t="s">
        <v>280</v>
      </c>
      <c r="C1905" s="72" t="s">
        <v>1101</v>
      </c>
      <c r="D1905" s="72" t="s">
        <v>1095</v>
      </c>
      <c r="E1905" s="72">
        <v>63</v>
      </c>
      <c r="F1905" s="105">
        <v>3</v>
      </c>
      <c r="G1905" s="108">
        <f t="shared" si="29"/>
        <v>43739</v>
      </c>
    </row>
    <row r="1906" spans="1:7" x14ac:dyDescent="0.35">
      <c r="A1906" s="72" t="s">
        <v>279</v>
      </c>
      <c r="B1906" s="72" t="s">
        <v>280</v>
      </c>
      <c r="C1906" s="72" t="s">
        <v>1101</v>
      </c>
      <c r="D1906" s="72" t="s">
        <v>1096</v>
      </c>
      <c r="E1906" s="72">
        <v>63</v>
      </c>
      <c r="F1906" s="105">
        <v>3</v>
      </c>
      <c r="G1906" s="108">
        <f t="shared" si="29"/>
        <v>43647</v>
      </c>
    </row>
    <row r="1907" spans="1:7" x14ac:dyDescent="0.35">
      <c r="A1907" s="72" t="s">
        <v>279</v>
      </c>
      <c r="B1907" s="72" t="s">
        <v>280</v>
      </c>
      <c r="C1907" s="72" t="s">
        <v>1101</v>
      </c>
      <c r="D1907" s="72" t="s">
        <v>1097</v>
      </c>
      <c r="E1907" s="72">
        <v>63</v>
      </c>
      <c r="F1907" s="105">
        <v>3</v>
      </c>
      <c r="G1907" s="108">
        <f t="shared" si="29"/>
        <v>43556</v>
      </c>
    </row>
    <row r="1908" spans="1:7" x14ac:dyDescent="0.35">
      <c r="A1908" s="72" t="s">
        <v>279</v>
      </c>
      <c r="B1908" s="72" t="s">
        <v>280</v>
      </c>
      <c r="C1908" s="72" t="s">
        <v>1101</v>
      </c>
      <c r="D1908" s="72" t="s">
        <v>1098</v>
      </c>
      <c r="E1908" s="72">
        <v>61</v>
      </c>
      <c r="F1908" s="105">
        <v>3</v>
      </c>
      <c r="G1908" s="108">
        <f t="shared" si="29"/>
        <v>43466</v>
      </c>
    </row>
    <row r="1909" spans="1:7" x14ac:dyDescent="0.35">
      <c r="A1909" s="72" t="s">
        <v>279</v>
      </c>
      <c r="B1909" s="72" t="s">
        <v>280</v>
      </c>
      <c r="C1909" s="72" t="s">
        <v>1101</v>
      </c>
      <c r="D1909" s="72" t="s">
        <v>1099</v>
      </c>
      <c r="E1909" s="72">
        <v>68</v>
      </c>
      <c r="F1909" s="105">
        <v>2</v>
      </c>
      <c r="G1909" s="108">
        <f t="shared" si="29"/>
        <v>43374</v>
      </c>
    </row>
    <row r="1910" spans="1:7" x14ac:dyDescent="0.35">
      <c r="A1910" s="72" t="s">
        <v>279</v>
      </c>
      <c r="B1910" s="72" t="s">
        <v>280</v>
      </c>
      <c r="C1910" s="72" t="s">
        <v>1102</v>
      </c>
      <c r="D1910" s="72" t="s">
        <v>1088</v>
      </c>
      <c r="E1910" s="72">
        <v>876</v>
      </c>
      <c r="F1910" s="105">
        <v>39</v>
      </c>
      <c r="G1910" s="108">
        <f t="shared" si="29"/>
        <v>44378</v>
      </c>
    </row>
    <row r="1911" spans="1:7" x14ac:dyDescent="0.35">
      <c r="A1911" s="72" t="s">
        <v>279</v>
      </c>
      <c r="B1911" s="72" t="s">
        <v>280</v>
      </c>
      <c r="C1911" s="72" t="s">
        <v>1102</v>
      </c>
      <c r="D1911" s="72" t="s">
        <v>1089</v>
      </c>
      <c r="E1911" s="72">
        <v>876</v>
      </c>
      <c r="F1911" s="105">
        <v>37</v>
      </c>
      <c r="G1911" s="108">
        <f t="shared" si="29"/>
        <v>44287</v>
      </c>
    </row>
    <row r="1912" spans="1:7" x14ac:dyDescent="0.35">
      <c r="A1912" s="72" t="s">
        <v>279</v>
      </c>
      <c r="B1912" s="72" t="s">
        <v>280</v>
      </c>
      <c r="C1912" s="72" t="s">
        <v>1102</v>
      </c>
      <c r="D1912" s="72" t="s">
        <v>1090</v>
      </c>
      <c r="E1912" s="72">
        <v>877</v>
      </c>
      <c r="F1912" s="105">
        <v>33</v>
      </c>
      <c r="G1912" s="108">
        <f t="shared" si="29"/>
        <v>44197</v>
      </c>
    </row>
    <row r="1913" spans="1:7" x14ac:dyDescent="0.35">
      <c r="A1913" s="72" t="s">
        <v>279</v>
      </c>
      <c r="B1913" s="72" t="s">
        <v>280</v>
      </c>
      <c r="C1913" s="72" t="s">
        <v>1102</v>
      </c>
      <c r="D1913" s="72" t="s">
        <v>1091</v>
      </c>
      <c r="E1913" s="72">
        <v>872</v>
      </c>
      <c r="F1913" s="105">
        <v>35</v>
      </c>
      <c r="G1913" s="108">
        <f t="shared" si="29"/>
        <v>44105</v>
      </c>
    </row>
    <row r="1914" spans="1:7" x14ac:dyDescent="0.35">
      <c r="A1914" s="72" t="s">
        <v>279</v>
      </c>
      <c r="B1914" s="72" t="s">
        <v>280</v>
      </c>
      <c r="C1914" s="72" t="s">
        <v>1102</v>
      </c>
      <c r="D1914" s="72" t="s">
        <v>1092</v>
      </c>
      <c r="E1914" s="72">
        <v>876</v>
      </c>
      <c r="F1914" s="105">
        <v>37</v>
      </c>
      <c r="G1914" s="108">
        <f t="shared" si="29"/>
        <v>44013</v>
      </c>
    </row>
    <row r="1915" spans="1:7" x14ac:dyDescent="0.35">
      <c r="A1915" s="72" t="s">
        <v>279</v>
      </c>
      <c r="B1915" s="72" t="s">
        <v>280</v>
      </c>
      <c r="C1915" s="72" t="s">
        <v>1102</v>
      </c>
      <c r="D1915" s="72" t="s">
        <v>1093</v>
      </c>
      <c r="E1915" s="72">
        <v>876</v>
      </c>
      <c r="F1915" s="105">
        <v>37</v>
      </c>
      <c r="G1915" s="108">
        <f t="shared" si="29"/>
        <v>43922</v>
      </c>
    </row>
    <row r="1916" spans="1:7" x14ac:dyDescent="0.35">
      <c r="A1916" s="72" t="s">
        <v>279</v>
      </c>
      <c r="B1916" s="72" t="s">
        <v>280</v>
      </c>
      <c r="C1916" s="72" t="s">
        <v>1102</v>
      </c>
      <c r="D1916" s="72" t="s">
        <v>1094</v>
      </c>
      <c r="E1916" s="72">
        <v>873</v>
      </c>
      <c r="F1916" s="105">
        <v>37</v>
      </c>
      <c r="G1916" s="108">
        <f t="shared" si="29"/>
        <v>43831</v>
      </c>
    </row>
    <row r="1917" spans="1:7" x14ac:dyDescent="0.35">
      <c r="A1917" s="72" t="s">
        <v>279</v>
      </c>
      <c r="B1917" s="72" t="s">
        <v>280</v>
      </c>
      <c r="C1917" s="72" t="s">
        <v>1102</v>
      </c>
      <c r="D1917" s="72" t="s">
        <v>1095</v>
      </c>
      <c r="E1917" s="72">
        <v>869</v>
      </c>
      <c r="F1917" s="105">
        <v>38</v>
      </c>
      <c r="G1917" s="108">
        <f t="shared" si="29"/>
        <v>43739</v>
      </c>
    </row>
    <row r="1918" spans="1:7" x14ac:dyDescent="0.35">
      <c r="A1918" s="72" t="s">
        <v>279</v>
      </c>
      <c r="B1918" s="72" t="s">
        <v>280</v>
      </c>
      <c r="C1918" s="72" t="s">
        <v>1102</v>
      </c>
      <c r="D1918" s="72" t="s">
        <v>1096</v>
      </c>
      <c r="E1918" s="72">
        <v>871</v>
      </c>
      <c r="F1918" s="105">
        <v>35</v>
      </c>
      <c r="G1918" s="108">
        <f t="shared" si="29"/>
        <v>43647</v>
      </c>
    </row>
    <row r="1919" spans="1:7" x14ac:dyDescent="0.35">
      <c r="A1919" s="72" t="s">
        <v>279</v>
      </c>
      <c r="B1919" s="72" t="s">
        <v>280</v>
      </c>
      <c r="C1919" s="72" t="s">
        <v>1102</v>
      </c>
      <c r="D1919" s="72" t="s">
        <v>1097</v>
      </c>
      <c r="E1919" s="72">
        <v>872</v>
      </c>
      <c r="F1919" s="105">
        <v>27</v>
      </c>
      <c r="G1919" s="108">
        <f t="shared" si="29"/>
        <v>43556</v>
      </c>
    </row>
    <row r="1920" spans="1:7" x14ac:dyDescent="0.35">
      <c r="A1920" s="72" t="s">
        <v>279</v>
      </c>
      <c r="B1920" s="72" t="s">
        <v>280</v>
      </c>
      <c r="C1920" s="72" t="s">
        <v>1102</v>
      </c>
      <c r="D1920" s="72" t="s">
        <v>1098</v>
      </c>
      <c r="E1920" s="72">
        <v>869</v>
      </c>
      <c r="F1920" s="105">
        <v>33</v>
      </c>
      <c r="G1920" s="108">
        <f t="shared" si="29"/>
        <v>43466</v>
      </c>
    </row>
    <row r="1921" spans="1:7" x14ac:dyDescent="0.35">
      <c r="A1921" s="72" t="s">
        <v>279</v>
      </c>
      <c r="B1921" s="72" t="s">
        <v>280</v>
      </c>
      <c r="C1921" s="72" t="s">
        <v>1102</v>
      </c>
      <c r="D1921" s="72" t="s">
        <v>1099</v>
      </c>
      <c r="E1921" s="72">
        <v>914</v>
      </c>
      <c r="F1921" s="105">
        <v>54</v>
      </c>
      <c r="G1921" s="108">
        <f t="shared" si="29"/>
        <v>43374</v>
      </c>
    </row>
    <row r="1922" spans="1:7" x14ac:dyDescent="0.35">
      <c r="A1922" s="72" t="s">
        <v>281</v>
      </c>
      <c r="B1922" s="72" t="s">
        <v>282</v>
      </c>
      <c r="C1922" s="72" t="s">
        <v>1087</v>
      </c>
      <c r="D1922" s="72" t="s">
        <v>1088</v>
      </c>
      <c r="E1922" s="72">
        <v>584</v>
      </c>
      <c r="F1922" s="105">
        <v>54</v>
      </c>
      <c r="G1922" s="108">
        <f t="shared" si="29"/>
        <v>44378</v>
      </c>
    </row>
    <row r="1923" spans="1:7" x14ac:dyDescent="0.35">
      <c r="A1923" s="72" t="s">
        <v>281</v>
      </c>
      <c r="B1923" s="72" t="s">
        <v>282</v>
      </c>
      <c r="C1923" s="72" t="s">
        <v>1087</v>
      </c>
      <c r="D1923" s="72" t="s">
        <v>1089</v>
      </c>
      <c r="E1923" s="72">
        <v>587</v>
      </c>
      <c r="F1923" s="105">
        <v>55</v>
      </c>
      <c r="G1923" s="108">
        <f t="shared" si="29"/>
        <v>44287</v>
      </c>
    </row>
    <row r="1924" spans="1:7" x14ac:dyDescent="0.35">
      <c r="A1924" s="72" t="s">
        <v>281</v>
      </c>
      <c r="B1924" s="72" t="s">
        <v>282</v>
      </c>
      <c r="C1924" s="72" t="s">
        <v>1087</v>
      </c>
      <c r="D1924" s="72" t="s">
        <v>1090</v>
      </c>
      <c r="E1924" s="72">
        <v>584</v>
      </c>
      <c r="F1924" s="105">
        <v>45</v>
      </c>
      <c r="G1924" s="108">
        <f t="shared" ref="G1924:G1987" si="30">DATE(LEFT(D1924,4),RIGHT(LEFT(D1924,7),2),1)</f>
        <v>44197</v>
      </c>
    </row>
    <row r="1925" spans="1:7" x14ac:dyDescent="0.35">
      <c r="A1925" s="72" t="s">
        <v>281</v>
      </c>
      <c r="B1925" s="72" t="s">
        <v>282</v>
      </c>
      <c r="C1925" s="72" t="s">
        <v>1087</v>
      </c>
      <c r="D1925" s="72" t="s">
        <v>1091</v>
      </c>
      <c r="E1925" s="72">
        <v>580</v>
      </c>
      <c r="F1925" s="105">
        <v>43</v>
      </c>
      <c r="G1925" s="108">
        <f t="shared" si="30"/>
        <v>44105</v>
      </c>
    </row>
    <row r="1926" spans="1:7" x14ac:dyDescent="0.35">
      <c r="A1926" s="72" t="s">
        <v>281</v>
      </c>
      <c r="B1926" s="72" t="s">
        <v>282</v>
      </c>
      <c r="C1926" s="72" t="s">
        <v>1087</v>
      </c>
      <c r="D1926" s="72" t="s">
        <v>1092</v>
      </c>
      <c r="E1926" s="72">
        <v>581</v>
      </c>
      <c r="F1926" s="105">
        <v>43</v>
      </c>
      <c r="G1926" s="108">
        <f t="shared" si="30"/>
        <v>44013</v>
      </c>
    </row>
    <row r="1927" spans="1:7" x14ac:dyDescent="0.35">
      <c r="A1927" s="72" t="s">
        <v>281</v>
      </c>
      <c r="B1927" s="72" t="s">
        <v>282</v>
      </c>
      <c r="C1927" s="72" t="s">
        <v>1087</v>
      </c>
      <c r="D1927" s="72" t="s">
        <v>1093</v>
      </c>
      <c r="E1927" s="72">
        <v>580</v>
      </c>
      <c r="F1927" s="105">
        <v>42</v>
      </c>
      <c r="G1927" s="108">
        <f t="shared" si="30"/>
        <v>43922</v>
      </c>
    </row>
    <row r="1928" spans="1:7" x14ac:dyDescent="0.35">
      <c r="A1928" s="72" t="s">
        <v>281</v>
      </c>
      <c r="B1928" s="72" t="s">
        <v>282</v>
      </c>
      <c r="C1928" s="72" t="s">
        <v>1087</v>
      </c>
      <c r="D1928" s="72" t="s">
        <v>1094</v>
      </c>
      <c r="E1928" s="72">
        <v>581</v>
      </c>
      <c r="F1928" s="105">
        <v>52</v>
      </c>
      <c r="G1928" s="108">
        <f t="shared" si="30"/>
        <v>43831</v>
      </c>
    </row>
    <row r="1929" spans="1:7" x14ac:dyDescent="0.35">
      <c r="A1929" s="72" t="s">
        <v>281</v>
      </c>
      <c r="B1929" s="72" t="s">
        <v>282</v>
      </c>
      <c r="C1929" s="72" t="s">
        <v>1087</v>
      </c>
      <c r="D1929" s="72" t="s">
        <v>1095</v>
      </c>
      <c r="E1929" s="72">
        <v>581</v>
      </c>
      <c r="F1929" s="105">
        <v>51</v>
      </c>
      <c r="G1929" s="108">
        <f t="shared" si="30"/>
        <v>43739</v>
      </c>
    </row>
    <row r="1930" spans="1:7" x14ac:dyDescent="0.35">
      <c r="A1930" s="72" t="s">
        <v>281</v>
      </c>
      <c r="B1930" s="72" t="s">
        <v>282</v>
      </c>
      <c r="C1930" s="72" t="s">
        <v>1087</v>
      </c>
      <c r="D1930" s="72" t="s">
        <v>1096</v>
      </c>
      <c r="E1930" s="72">
        <v>576</v>
      </c>
      <c r="F1930" s="105">
        <v>50</v>
      </c>
      <c r="G1930" s="108">
        <f t="shared" si="30"/>
        <v>43647</v>
      </c>
    </row>
    <row r="1931" spans="1:7" x14ac:dyDescent="0.35">
      <c r="A1931" s="72" t="s">
        <v>281</v>
      </c>
      <c r="B1931" s="72" t="s">
        <v>282</v>
      </c>
      <c r="C1931" s="72" t="s">
        <v>1087</v>
      </c>
      <c r="D1931" s="72" t="s">
        <v>1097</v>
      </c>
      <c r="E1931" s="72">
        <v>576</v>
      </c>
      <c r="F1931" s="105">
        <v>47</v>
      </c>
      <c r="G1931" s="108">
        <f t="shared" si="30"/>
        <v>43556</v>
      </c>
    </row>
    <row r="1932" spans="1:7" x14ac:dyDescent="0.35">
      <c r="A1932" s="72" t="s">
        <v>281</v>
      </c>
      <c r="B1932" s="72" t="s">
        <v>282</v>
      </c>
      <c r="C1932" s="72" t="s">
        <v>1087</v>
      </c>
      <c r="D1932" s="72" t="s">
        <v>1098</v>
      </c>
      <c r="E1932" s="72">
        <v>575</v>
      </c>
      <c r="F1932" s="105">
        <v>43</v>
      </c>
      <c r="G1932" s="108">
        <f t="shared" si="30"/>
        <v>43466</v>
      </c>
    </row>
    <row r="1933" spans="1:7" x14ac:dyDescent="0.35">
      <c r="A1933" s="72" t="s">
        <v>281</v>
      </c>
      <c r="B1933" s="72" t="s">
        <v>282</v>
      </c>
      <c r="C1933" s="72" t="s">
        <v>1087</v>
      </c>
      <c r="D1933" s="72" t="s">
        <v>1099</v>
      </c>
      <c r="E1933" s="72">
        <v>589</v>
      </c>
      <c r="F1933" s="105">
        <v>46</v>
      </c>
      <c r="G1933" s="108">
        <f t="shared" si="30"/>
        <v>43374</v>
      </c>
    </row>
    <row r="1934" spans="1:7" x14ac:dyDescent="0.35">
      <c r="A1934" s="72" t="s">
        <v>281</v>
      </c>
      <c r="B1934" s="72" t="s">
        <v>282</v>
      </c>
      <c r="C1934" s="72" t="s">
        <v>1100</v>
      </c>
      <c r="D1934" s="72" t="s">
        <v>1088</v>
      </c>
      <c r="E1934" s="72">
        <v>449</v>
      </c>
      <c r="F1934" s="105">
        <v>101</v>
      </c>
      <c r="G1934" s="108">
        <f t="shared" si="30"/>
        <v>44378</v>
      </c>
    </row>
    <row r="1935" spans="1:7" x14ac:dyDescent="0.35">
      <c r="A1935" s="72" t="s">
        <v>281</v>
      </c>
      <c r="B1935" s="72" t="s">
        <v>282</v>
      </c>
      <c r="C1935" s="72" t="s">
        <v>1100</v>
      </c>
      <c r="D1935" s="72" t="s">
        <v>1089</v>
      </c>
      <c r="E1935" s="72">
        <v>434</v>
      </c>
      <c r="F1935" s="105">
        <v>76</v>
      </c>
      <c r="G1935" s="108">
        <f t="shared" si="30"/>
        <v>44287</v>
      </c>
    </row>
    <row r="1936" spans="1:7" x14ac:dyDescent="0.35">
      <c r="A1936" s="72" t="s">
        <v>281</v>
      </c>
      <c r="B1936" s="72" t="s">
        <v>282</v>
      </c>
      <c r="C1936" s="72" t="s">
        <v>1100</v>
      </c>
      <c r="D1936" s="72" t="s">
        <v>1090</v>
      </c>
      <c r="E1936" s="72">
        <v>431</v>
      </c>
      <c r="F1936" s="105">
        <v>67</v>
      </c>
      <c r="G1936" s="108">
        <f t="shared" si="30"/>
        <v>44197</v>
      </c>
    </row>
    <row r="1937" spans="1:7" x14ac:dyDescent="0.35">
      <c r="A1937" s="72" t="s">
        <v>281</v>
      </c>
      <c r="B1937" s="72" t="s">
        <v>282</v>
      </c>
      <c r="C1937" s="72" t="s">
        <v>1100</v>
      </c>
      <c r="D1937" s="72" t="s">
        <v>1091</v>
      </c>
      <c r="E1937" s="72">
        <v>436</v>
      </c>
      <c r="F1937" s="105">
        <v>66</v>
      </c>
      <c r="G1937" s="108">
        <f t="shared" si="30"/>
        <v>44105</v>
      </c>
    </row>
    <row r="1938" spans="1:7" x14ac:dyDescent="0.35">
      <c r="A1938" s="72" t="s">
        <v>281</v>
      </c>
      <c r="B1938" s="72" t="s">
        <v>282</v>
      </c>
      <c r="C1938" s="72" t="s">
        <v>1100</v>
      </c>
      <c r="D1938" s="72" t="s">
        <v>1092</v>
      </c>
      <c r="E1938" s="72">
        <v>432</v>
      </c>
      <c r="F1938" s="105">
        <v>66</v>
      </c>
      <c r="G1938" s="108">
        <f t="shared" si="30"/>
        <v>44013</v>
      </c>
    </row>
    <row r="1939" spans="1:7" x14ac:dyDescent="0.35">
      <c r="A1939" s="72" t="s">
        <v>281</v>
      </c>
      <c r="B1939" s="72" t="s">
        <v>282</v>
      </c>
      <c r="C1939" s="72" t="s">
        <v>1100</v>
      </c>
      <c r="D1939" s="72" t="s">
        <v>1093</v>
      </c>
      <c r="E1939" s="72">
        <v>433</v>
      </c>
      <c r="F1939" s="105">
        <v>68</v>
      </c>
      <c r="G1939" s="108">
        <f t="shared" si="30"/>
        <v>43922</v>
      </c>
    </row>
    <row r="1940" spans="1:7" x14ac:dyDescent="0.35">
      <c r="A1940" s="72" t="s">
        <v>281</v>
      </c>
      <c r="B1940" s="72" t="s">
        <v>282</v>
      </c>
      <c r="C1940" s="72" t="s">
        <v>1100</v>
      </c>
      <c r="D1940" s="72" t="s">
        <v>1094</v>
      </c>
      <c r="E1940" s="72">
        <v>429</v>
      </c>
      <c r="F1940" s="105">
        <v>76</v>
      </c>
      <c r="G1940" s="108">
        <f t="shared" si="30"/>
        <v>43831</v>
      </c>
    </row>
    <row r="1941" spans="1:7" x14ac:dyDescent="0.35">
      <c r="A1941" s="72" t="s">
        <v>281</v>
      </c>
      <c r="B1941" s="72" t="s">
        <v>282</v>
      </c>
      <c r="C1941" s="72" t="s">
        <v>1100</v>
      </c>
      <c r="D1941" s="72" t="s">
        <v>1095</v>
      </c>
      <c r="E1941" s="72">
        <v>428</v>
      </c>
      <c r="F1941" s="105">
        <v>73</v>
      </c>
      <c r="G1941" s="108">
        <f t="shared" si="30"/>
        <v>43739</v>
      </c>
    </row>
    <row r="1942" spans="1:7" x14ac:dyDescent="0.35">
      <c r="A1942" s="72" t="s">
        <v>281</v>
      </c>
      <c r="B1942" s="72" t="s">
        <v>282</v>
      </c>
      <c r="C1942" s="72" t="s">
        <v>1100</v>
      </c>
      <c r="D1942" s="72" t="s">
        <v>1096</v>
      </c>
      <c r="E1942" s="72">
        <v>423</v>
      </c>
      <c r="F1942" s="105">
        <v>72</v>
      </c>
      <c r="G1942" s="108">
        <f t="shared" si="30"/>
        <v>43647</v>
      </c>
    </row>
    <row r="1943" spans="1:7" x14ac:dyDescent="0.35">
      <c r="A1943" s="72" t="s">
        <v>281</v>
      </c>
      <c r="B1943" s="72" t="s">
        <v>282</v>
      </c>
      <c r="C1943" s="72" t="s">
        <v>1100</v>
      </c>
      <c r="D1943" s="72" t="s">
        <v>1097</v>
      </c>
      <c r="E1943" s="72">
        <v>417</v>
      </c>
      <c r="F1943" s="105">
        <v>76</v>
      </c>
      <c r="G1943" s="108">
        <f t="shared" si="30"/>
        <v>43556</v>
      </c>
    </row>
    <row r="1944" spans="1:7" x14ac:dyDescent="0.35">
      <c r="A1944" s="72" t="s">
        <v>281</v>
      </c>
      <c r="B1944" s="72" t="s">
        <v>282</v>
      </c>
      <c r="C1944" s="72" t="s">
        <v>1100</v>
      </c>
      <c r="D1944" s="72" t="s">
        <v>1098</v>
      </c>
      <c r="E1944" s="72">
        <v>415</v>
      </c>
      <c r="F1944" s="105">
        <v>70</v>
      </c>
      <c r="G1944" s="108">
        <f t="shared" si="30"/>
        <v>43466</v>
      </c>
    </row>
    <row r="1945" spans="1:7" x14ac:dyDescent="0.35">
      <c r="A1945" s="72" t="s">
        <v>281</v>
      </c>
      <c r="B1945" s="72" t="s">
        <v>282</v>
      </c>
      <c r="C1945" s="72" t="s">
        <v>1100</v>
      </c>
      <c r="D1945" s="72" t="s">
        <v>1099</v>
      </c>
      <c r="E1945" s="72">
        <v>428</v>
      </c>
      <c r="F1945" s="105">
        <v>76</v>
      </c>
      <c r="G1945" s="108">
        <f t="shared" si="30"/>
        <v>43374</v>
      </c>
    </row>
    <row r="1946" spans="1:7" x14ac:dyDescent="0.35">
      <c r="A1946" s="72" t="s">
        <v>281</v>
      </c>
      <c r="B1946" s="72" t="s">
        <v>282</v>
      </c>
      <c r="C1946" s="72" t="s">
        <v>1101</v>
      </c>
      <c r="D1946" s="72" t="s">
        <v>1088</v>
      </c>
      <c r="E1946" s="72">
        <v>85</v>
      </c>
      <c r="F1946" s="105">
        <v>5</v>
      </c>
      <c r="G1946" s="108">
        <f t="shared" si="30"/>
        <v>44378</v>
      </c>
    </row>
    <row r="1947" spans="1:7" x14ac:dyDescent="0.35">
      <c r="A1947" s="72" t="s">
        <v>281</v>
      </c>
      <c r="B1947" s="72" t="s">
        <v>282</v>
      </c>
      <c r="C1947" s="72" t="s">
        <v>1101</v>
      </c>
      <c r="D1947" s="72" t="s">
        <v>1089</v>
      </c>
      <c r="E1947" s="72">
        <v>84</v>
      </c>
      <c r="F1947" s="105">
        <v>5</v>
      </c>
      <c r="G1947" s="108">
        <f t="shared" si="30"/>
        <v>44287</v>
      </c>
    </row>
    <row r="1948" spans="1:7" x14ac:dyDescent="0.35">
      <c r="A1948" s="72" t="s">
        <v>281</v>
      </c>
      <c r="B1948" s="72" t="s">
        <v>282</v>
      </c>
      <c r="C1948" s="72" t="s">
        <v>1101</v>
      </c>
      <c r="D1948" s="72" t="s">
        <v>1090</v>
      </c>
      <c r="E1948" s="72">
        <v>86</v>
      </c>
      <c r="F1948" s="105">
        <v>4</v>
      </c>
      <c r="G1948" s="108">
        <f t="shared" si="30"/>
        <v>44197</v>
      </c>
    </row>
    <row r="1949" spans="1:7" x14ac:dyDescent="0.35">
      <c r="A1949" s="72" t="s">
        <v>281</v>
      </c>
      <c r="B1949" s="72" t="s">
        <v>282</v>
      </c>
      <c r="C1949" s="72" t="s">
        <v>1101</v>
      </c>
      <c r="D1949" s="72" t="s">
        <v>1091</v>
      </c>
      <c r="E1949" s="72">
        <v>86</v>
      </c>
      <c r="F1949" s="105">
        <v>4</v>
      </c>
      <c r="G1949" s="108">
        <f t="shared" si="30"/>
        <v>44105</v>
      </c>
    </row>
    <row r="1950" spans="1:7" x14ac:dyDescent="0.35">
      <c r="A1950" s="72" t="s">
        <v>281</v>
      </c>
      <c r="B1950" s="72" t="s">
        <v>282</v>
      </c>
      <c r="C1950" s="72" t="s">
        <v>1101</v>
      </c>
      <c r="D1950" s="72" t="s">
        <v>1092</v>
      </c>
      <c r="E1950" s="72">
        <v>82</v>
      </c>
      <c r="F1950" s="105">
        <v>5</v>
      </c>
      <c r="G1950" s="108">
        <f t="shared" si="30"/>
        <v>44013</v>
      </c>
    </row>
    <row r="1951" spans="1:7" x14ac:dyDescent="0.35">
      <c r="A1951" s="72" t="s">
        <v>281</v>
      </c>
      <c r="B1951" s="72" t="s">
        <v>282</v>
      </c>
      <c r="C1951" s="72" t="s">
        <v>1101</v>
      </c>
      <c r="D1951" s="72" t="s">
        <v>1093</v>
      </c>
      <c r="E1951" s="72">
        <v>81</v>
      </c>
      <c r="F1951" s="105">
        <v>4</v>
      </c>
      <c r="G1951" s="108">
        <f t="shared" si="30"/>
        <v>43922</v>
      </c>
    </row>
    <row r="1952" spans="1:7" x14ac:dyDescent="0.35">
      <c r="A1952" s="72" t="s">
        <v>281</v>
      </c>
      <c r="B1952" s="72" t="s">
        <v>282</v>
      </c>
      <c r="C1952" s="72" t="s">
        <v>1101</v>
      </c>
      <c r="D1952" s="72" t="s">
        <v>1094</v>
      </c>
      <c r="E1952" s="72">
        <v>81</v>
      </c>
      <c r="F1952" s="105">
        <v>4</v>
      </c>
      <c r="G1952" s="108">
        <f t="shared" si="30"/>
        <v>43831</v>
      </c>
    </row>
    <row r="1953" spans="1:7" x14ac:dyDescent="0.35">
      <c r="A1953" s="72" t="s">
        <v>281</v>
      </c>
      <c r="B1953" s="72" t="s">
        <v>282</v>
      </c>
      <c r="C1953" s="72" t="s">
        <v>1101</v>
      </c>
      <c r="D1953" s="72" t="s">
        <v>1095</v>
      </c>
      <c r="E1953" s="72">
        <v>79</v>
      </c>
      <c r="F1953" s="105">
        <v>4</v>
      </c>
      <c r="G1953" s="108">
        <f t="shared" si="30"/>
        <v>43739</v>
      </c>
    </row>
    <row r="1954" spans="1:7" x14ac:dyDescent="0.35">
      <c r="A1954" s="72" t="s">
        <v>281</v>
      </c>
      <c r="B1954" s="72" t="s">
        <v>282</v>
      </c>
      <c r="C1954" s="72" t="s">
        <v>1101</v>
      </c>
      <c r="D1954" s="72" t="s">
        <v>1096</v>
      </c>
      <c r="E1954" s="72">
        <v>78</v>
      </c>
      <c r="F1954" s="105">
        <v>2</v>
      </c>
      <c r="G1954" s="108">
        <f t="shared" si="30"/>
        <v>43647</v>
      </c>
    </row>
    <row r="1955" spans="1:7" x14ac:dyDescent="0.35">
      <c r="A1955" s="72" t="s">
        <v>281</v>
      </c>
      <c r="B1955" s="72" t="s">
        <v>282</v>
      </c>
      <c r="C1955" s="72" t="s">
        <v>1101</v>
      </c>
      <c r="D1955" s="72" t="s">
        <v>1097</v>
      </c>
      <c r="E1955" s="72">
        <v>78</v>
      </c>
      <c r="F1955" s="105">
        <v>2</v>
      </c>
      <c r="G1955" s="108">
        <f t="shared" si="30"/>
        <v>43556</v>
      </c>
    </row>
    <row r="1956" spans="1:7" x14ac:dyDescent="0.35">
      <c r="A1956" s="72" t="s">
        <v>281</v>
      </c>
      <c r="B1956" s="72" t="s">
        <v>282</v>
      </c>
      <c r="C1956" s="72" t="s">
        <v>1101</v>
      </c>
      <c r="D1956" s="72" t="s">
        <v>1098</v>
      </c>
      <c r="E1956" s="72">
        <v>76</v>
      </c>
      <c r="F1956" s="105">
        <v>2</v>
      </c>
      <c r="G1956" s="108">
        <f t="shared" si="30"/>
        <v>43466</v>
      </c>
    </row>
    <row r="1957" spans="1:7" x14ac:dyDescent="0.35">
      <c r="A1957" s="72" t="s">
        <v>281</v>
      </c>
      <c r="B1957" s="72" t="s">
        <v>282</v>
      </c>
      <c r="C1957" s="72" t="s">
        <v>1101</v>
      </c>
      <c r="D1957" s="72" t="s">
        <v>1099</v>
      </c>
      <c r="E1957" s="72">
        <v>81</v>
      </c>
      <c r="F1957" s="105">
        <v>2</v>
      </c>
      <c r="G1957" s="108">
        <f t="shared" si="30"/>
        <v>43374</v>
      </c>
    </row>
    <row r="1958" spans="1:7" x14ac:dyDescent="0.35">
      <c r="A1958" s="72" t="s">
        <v>281</v>
      </c>
      <c r="B1958" s="72" t="s">
        <v>282</v>
      </c>
      <c r="C1958" s="72" t="s">
        <v>1102</v>
      </c>
      <c r="D1958" s="72" t="s">
        <v>1088</v>
      </c>
      <c r="E1958" s="72">
        <v>1141</v>
      </c>
      <c r="F1958" s="105">
        <v>99</v>
      </c>
      <c r="G1958" s="108">
        <f t="shared" si="30"/>
        <v>44378</v>
      </c>
    </row>
    <row r="1959" spans="1:7" x14ac:dyDescent="0.35">
      <c r="A1959" s="72" t="s">
        <v>281</v>
      </c>
      <c r="B1959" s="72" t="s">
        <v>282</v>
      </c>
      <c r="C1959" s="72" t="s">
        <v>1102</v>
      </c>
      <c r="D1959" s="72" t="s">
        <v>1089</v>
      </c>
      <c r="E1959" s="72">
        <v>1140</v>
      </c>
      <c r="F1959" s="105">
        <v>104</v>
      </c>
      <c r="G1959" s="108">
        <f t="shared" si="30"/>
        <v>44287</v>
      </c>
    </row>
    <row r="1960" spans="1:7" x14ac:dyDescent="0.35">
      <c r="A1960" s="72" t="s">
        <v>281</v>
      </c>
      <c r="B1960" s="72" t="s">
        <v>282</v>
      </c>
      <c r="C1960" s="72" t="s">
        <v>1102</v>
      </c>
      <c r="D1960" s="72" t="s">
        <v>1090</v>
      </c>
      <c r="E1960" s="72">
        <v>1141</v>
      </c>
      <c r="F1960" s="105">
        <v>94</v>
      </c>
      <c r="G1960" s="108">
        <f t="shared" si="30"/>
        <v>44197</v>
      </c>
    </row>
    <row r="1961" spans="1:7" x14ac:dyDescent="0.35">
      <c r="A1961" s="72" t="s">
        <v>281</v>
      </c>
      <c r="B1961" s="72" t="s">
        <v>282</v>
      </c>
      <c r="C1961" s="72" t="s">
        <v>1102</v>
      </c>
      <c r="D1961" s="72" t="s">
        <v>1091</v>
      </c>
      <c r="E1961" s="72">
        <v>1142</v>
      </c>
      <c r="F1961" s="105">
        <v>95</v>
      </c>
      <c r="G1961" s="108">
        <f t="shared" si="30"/>
        <v>44105</v>
      </c>
    </row>
    <row r="1962" spans="1:7" x14ac:dyDescent="0.35">
      <c r="A1962" s="72" t="s">
        <v>281</v>
      </c>
      <c r="B1962" s="72" t="s">
        <v>282</v>
      </c>
      <c r="C1962" s="72" t="s">
        <v>1102</v>
      </c>
      <c r="D1962" s="72" t="s">
        <v>1092</v>
      </c>
      <c r="E1962" s="72">
        <v>1139</v>
      </c>
      <c r="F1962" s="105">
        <v>89</v>
      </c>
      <c r="G1962" s="108">
        <f t="shared" si="30"/>
        <v>44013</v>
      </c>
    </row>
    <row r="1963" spans="1:7" x14ac:dyDescent="0.35">
      <c r="A1963" s="72" t="s">
        <v>281</v>
      </c>
      <c r="B1963" s="72" t="s">
        <v>282</v>
      </c>
      <c r="C1963" s="72" t="s">
        <v>1102</v>
      </c>
      <c r="D1963" s="72" t="s">
        <v>1093</v>
      </c>
      <c r="E1963" s="72">
        <v>1139</v>
      </c>
      <c r="F1963" s="105">
        <v>86</v>
      </c>
      <c r="G1963" s="108">
        <f t="shared" si="30"/>
        <v>43922</v>
      </c>
    </row>
    <row r="1964" spans="1:7" x14ac:dyDescent="0.35">
      <c r="A1964" s="72" t="s">
        <v>281</v>
      </c>
      <c r="B1964" s="72" t="s">
        <v>282</v>
      </c>
      <c r="C1964" s="72" t="s">
        <v>1102</v>
      </c>
      <c r="D1964" s="72" t="s">
        <v>1094</v>
      </c>
      <c r="E1964" s="72">
        <v>1136</v>
      </c>
      <c r="F1964" s="105">
        <v>95</v>
      </c>
      <c r="G1964" s="108">
        <f t="shared" si="30"/>
        <v>43831</v>
      </c>
    </row>
    <row r="1965" spans="1:7" x14ac:dyDescent="0.35">
      <c r="A1965" s="72" t="s">
        <v>281</v>
      </c>
      <c r="B1965" s="72" t="s">
        <v>282</v>
      </c>
      <c r="C1965" s="72" t="s">
        <v>1102</v>
      </c>
      <c r="D1965" s="72" t="s">
        <v>1095</v>
      </c>
      <c r="E1965" s="72">
        <v>1134</v>
      </c>
      <c r="F1965" s="105">
        <v>95</v>
      </c>
      <c r="G1965" s="108">
        <f t="shared" si="30"/>
        <v>43739</v>
      </c>
    </row>
    <row r="1966" spans="1:7" x14ac:dyDescent="0.35">
      <c r="A1966" s="72" t="s">
        <v>281</v>
      </c>
      <c r="B1966" s="72" t="s">
        <v>282</v>
      </c>
      <c r="C1966" s="72" t="s">
        <v>1102</v>
      </c>
      <c r="D1966" s="72" t="s">
        <v>1096</v>
      </c>
      <c r="E1966" s="72">
        <v>1137</v>
      </c>
      <c r="F1966" s="105">
        <v>59</v>
      </c>
      <c r="G1966" s="108">
        <f t="shared" si="30"/>
        <v>43647</v>
      </c>
    </row>
    <row r="1967" spans="1:7" x14ac:dyDescent="0.35">
      <c r="A1967" s="72" t="s">
        <v>281</v>
      </c>
      <c r="B1967" s="72" t="s">
        <v>282</v>
      </c>
      <c r="C1967" s="72" t="s">
        <v>1102</v>
      </c>
      <c r="D1967" s="72" t="s">
        <v>1097</v>
      </c>
      <c r="E1967" s="72">
        <v>1136</v>
      </c>
      <c r="F1967" s="105">
        <v>57</v>
      </c>
      <c r="G1967" s="108">
        <f t="shared" si="30"/>
        <v>43556</v>
      </c>
    </row>
    <row r="1968" spans="1:7" x14ac:dyDescent="0.35">
      <c r="A1968" s="72" t="s">
        <v>281</v>
      </c>
      <c r="B1968" s="72" t="s">
        <v>282</v>
      </c>
      <c r="C1968" s="72" t="s">
        <v>1102</v>
      </c>
      <c r="D1968" s="72" t="s">
        <v>1098</v>
      </c>
      <c r="E1968" s="72">
        <v>1136</v>
      </c>
      <c r="F1968" s="105">
        <v>57</v>
      </c>
      <c r="G1968" s="108">
        <f t="shared" si="30"/>
        <v>43466</v>
      </c>
    </row>
    <row r="1969" spans="1:7" x14ac:dyDescent="0.35">
      <c r="A1969" s="72" t="s">
        <v>281</v>
      </c>
      <c r="B1969" s="72" t="s">
        <v>282</v>
      </c>
      <c r="C1969" s="72" t="s">
        <v>1102</v>
      </c>
      <c r="D1969" s="72" t="s">
        <v>1099</v>
      </c>
      <c r="E1969" s="72">
        <v>1152</v>
      </c>
      <c r="F1969" s="105">
        <v>54</v>
      </c>
      <c r="G1969" s="108">
        <f t="shared" si="30"/>
        <v>43374</v>
      </c>
    </row>
    <row r="1970" spans="1:7" x14ac:dyDescent="0.35">
      <c r="A1970" s="72" t="s">
        <v>285</v>
      </c>
      <c r="B1970" s="72" t="s">
        <v>286</v>
      </c>
      <c r="C1970" s="72" t="s">
        <v>1087</v>
      </c>
      <c r="D1970" s="72" t="s">
        <v>1088</v>
      </c>
      <c r="E1970" s="72">
        <v>932</v>
      </c>
      <c r="F1970" s="105">
        <v>96</v>
      </c>
      <c r="G1970" s="108">
        <f t="shared" si="30"/>
        <v>44378</v>
      </c>
    </row>
    <row r="1971" spans="1:7" x14ac:dyDescent="0.35">
      <c r="A1971" s="72" t="s">
        <v>285</v>
      </c>
      <c r="B1971" s="72" t="s">
        <v>286</v>
      </c>
      <c r="C1971" s="72" t="s">
        <v>1087</v>
      </c>
      <c r="D1971" s="72" t="s">
        <v>1089</v>
      </c>
      <c r="E1971" s="72">
        <v>940</v>
      </c>
      <c r="F1971" s="105">
        <v>100</v>
      </c>
      <c r="G1971" s="108">
        <f t="shared" si="30"/>
        <v>44287</v>
      </c>
    </row>
    <row r="1972" spans="1:7" x14ac:dyDescent="0.35">
      <c r="A1972" s="72" t="s">
        <v>285</v>
      </c>
      <c r="B1972" s="72" t="s">
        <v>286</v>
      </c>
      <c r="C1972" s="72" t="s">
        <v>1087</v>
      </c>
      <c r="D1972" s="72" t="s">
        <v>1090</v>
      </c>
      <c r="E1972" s="72">
        <v>936</v>
      </c>
      <c r="F1972" s="105">
        <v>100</v>
      </c>
      <c r="G1972" s="108">
        <f t="shared" si="30"/>
        <v>44197</v>
      </c>
    </row>
    <row r="1973" spans="1:7" x14ac:dyDescent="0.35">
      <c r="A1973" s="72" t="s">
        <v>285</v>
      </c>
      <c r="B1973" s="72" t="s">
        <v>286</v>
      </c>
      <c r="C1973" s="72" t="s">
        <v>1087</v>
      </c>
      <c r="D1973" s="72" t="s">
        <v>1091</v>
      </c>
      <c r="E1973" s="72">
        <v>932</v>
      </c>
      <c r="F1973" s="105">
        <v>100</v>
      </c>
      <c r="G1973" s="108">
        <f t="shared" si="30"/>
        <v>44105</v>
      </c>
    </row>
    <row r="1974" spans="1:7" x14ac:dyDescent="0.35">
      <c r="A1974" s="72" t="s">
        <v>285</v>
      </c>
      <c r="B1974" s="72" t="s">
        <v>286</v>
      </c>
      <c r="C1974" s="72" t="s">
        <v>1087</v>
      </c>
      <c r="D1974" s="72" t="s">
        <v>1092</v>
      </c>
      <c r="E1974" s="72">
        <v>934</v>
      </c>
      <c r="F1974" s="105">
        <v>99</v>
      </c>
      <c r="G1974" s="108">
        <f t="shared" si="30"/>
        <v>44013</v>
      </c>
    </row>
    <row r="1975" spans="1:7" x14ac:dyDescent="0.35">
      <c r="A1975" s="72" t="s">
        <v>285</v>
      </c>
      <c r="B1975" s="72" t="s">
        <v>286</v>
      </c>
      <c r="C1975" s="72" t="s">
        <v>1087</v>
      </c>
      <c r="D1975" s="72" t="s">
        <v>1093</v>
      </c>
      <c r="E1975" s="72">
        <v>929</v>
      </c>
      <c r="F1975" s="105">
        <v>96</v>
      </c>
      <c r="G1975" s="108">
        <f t="shared" si="30"/>
        <v>43922</v>
      </c>
    </row>
    <row r="1976" spans="1:7" x14ac:dyDescent="0.35">
      <c r="A1976" s="72" t="s">
        <v>285</v>
      </c>
      <c r="B1976" s="72" t="s">
        <v>286</v>
      </c>
      <c r="C1976" s="72" t="s">
        <v>1087</v>
      </c>
      <c r="D1976" s="72" t="s">
        <v>1094</v>
      </c>
      <c r="E1976" s="72">
        <v>927</v>
      </c>
      <c r="F1976" s="105">
        <v>101</v>
      </c>
      <c r="G1976" s="108">
        <f t="shared" si="30"/>
        <v>43831</v>
      </c>
    </row>
    <row r="1977" spans="1:7" x14ac:dyDescent="0.35">
      <c r="A1977" s="72" t="s">
        <v>285</v>
      </c>
      <c r="B1977" s="72" t="s">
        <v>286</v>
      </c>
      <c r="C1977" s="72" t="s">
        <v>1087</v>
      </c>
      <c r="D1977" s="72" t="s">
        <v>1095</v>
      </c>
      <c r="E1977" s="72">
        <v>910</v>
      </c>
      <c r="F1977" s="105">
        <v>105</v>
      </c>
      <c r="G1977" s="108">
        <f t="shared" si="30"/>
        <v>43739</v>
      </c>
    </row>
    <row r="1978" spans="1:7" x14ac:dyDescent="0.35">
      <c r="A1978" s="72" t="s">
        <v>285</v>
      </c>
      <c r="B1978" s="72" t="s">
        <v>286</v>
      </c>
      <c r="C1978" s="72" t="s">
        <v>1087</v>
      </c>
      <c r="D1978" s="72" t="s">
        <v>1096</v>
      </c>
      <c r="E1978" s="72">
        <v>900</v>
      </c>
      <c r="F1978" s="105">
        <v>104</v>
      </c>
      <c r="G1978" s="108">
        <f t="shared" si="30"/>
        <v>43647</v>
      </c>
    </row>
    <row r="1979" spans="1:7" x14ac:dyDescent="0.35">
      <c r="A1979" s="72" t="s">
        <v>285</v>
      </c>
      <c r="B1979" s="72" t="s">
        <v>286</v>
      </c>
      <c r="C1979" s="72" t="s">
        <v>1087</v>
      </c>
      <c r="D1979" s="72" t="s">
        <v>1097</v>
      </c>
      <c r="E1979" s="72">
        <v>894</v>
      </c>
      <c r="F1979" s="105">
        <v>93</v>
      </c>
      <c r="G1979" s="108">
        <f t="shared" si="30"/>
        <v>43556</v>
      </c>
    </row>
    <row r="1980" spans="1:7" x14ac:dyDescent="0.35">
      <c r="A1980" s="72" t="s">
        <v>285</v>
      </c>
      <c r="B1980" s="72" t="s">
        <v>286</v>
      </c>
      <c r="C1980" s="72" t="s">
        <v>1087</v>
      </c>
      <c r="D1980" s="72" t="s">
        <v>1098</v>
      </c>
      <c r="E1980" s="72">
        <v>895</v>
      </c>
      <c r="F1980" s="105">
        <v>25</v>
      </c>
      <c r="G1980" s="108">
        <f t="shared" si="30"/>
        <v>43466</v>
      </c>
    </row>
    <row r="1981" spans="1:7" x14ac:dyDescent="0.35">
      <c r="A1981" s="72" t="s">
        <v>285</v>
      </c>
      <c r="B1981" s="72" t="s">
        <v>286</v>
      </c>
      <c r="C1981" s="72" t="s">
        <v>1087</v>
      </c>
      <c r="D1981" s="72" t="s">
        <v>1099</v>
      </c>
      <c r="E1981" s="72">
        <v>907</v>
      </c>
      <c r="F1981" s="105">
        <v>45</v>
      </c>
      <c r="G1981" s="108">
        <f t="shared" si="30"/>
        <v>43374</v>
      </c>
    </row>
    <row r="1982" spans="1:7" x14ac:dyDescent="0.35">
      <c r="A1982" s="72" t="s">
        <v>285</v>
      </c>
      <c r="B1982" s="72" t="s">
        <v>286</v>
      </c>
      <c r="C1982" s="72" t="s">
        <v>1100</v>
      </c>
      <c r="D1982" s="72" t="s">
        <v>1088</v>
      </c>
      <c r="E1982" s="72">
        <v>837</v>
      </c>
      <c r="F1982" s="105">
        <v>161</v>
      </c>
      <c r="G1982" s="108">
        <f t="shared" si="30"/>
        <v>44378</v>
      </c>
    </row>
    <row r="1983" spans="1:7" x14ac:dyDescent="0.35">
      <c r="A1983" s="72" t="s">
        <v>285</v>
      </c>
      <c r="B1983" s="72" t="s">
        <v>286</v>
      </c>
      <c r="C1983" s="72" t="s">
        <v>1100</v>
      </c>
      <c r="D1983" s="72" t="s">
        <v>1089</v>
      </c>
      <c r="E1983" s="72">
        <v>839</v>
      </c>
      <c r="F1983" s="105">
        <v>162</v>
      </c>
      <c r="G1983" s="108">
        <f t="shared" si="30"/>
        <v>44287</v>
      </c>
    </row>
    <row r="1984" spans="1:7" x14ac:dyDescent="0.35">
      <c r="A1984" s="72" t="s">
        <v>285</v>
      </c>
      <c r="B1984" s="72" t="s">
        <v>286</v>
      </c>
      <c r="C1984" s="72" t="s">
        <v>1100</v>
      </c>
      <c r="D1984" s="72" t="s">
        <v>1090</v>
      </c>
      <c r="E1984" s="72">
        <v>838</v>
      </c>
      <c r="F1984" s="105">
        <v>162</v>
      </c>
      <c r="G1984" s="108">
        <f t="shared" si="30"/>
        <v>44197</v>
      </c>
    </row>
    <row r="1985" spans="1:7" x14ac:dyDescent="0.35">
      <c r="A1985" s="72" t="s">
        <v>285</v>
      </c>
      <c r="B1985" s="72" t="s">
        <v>286</v>
      </c>
      <c r="C1985" s="72" t="s">
        <v>1100</v>
      </c>
      <c r="D1985" s="72" t="s">
        <v>1091</v>
      </c>
      <c r="E1985" s="72">
        <v>838</v>
      </c>
      <c r="F1985" s="105">
        <v>164</v>
      </c>
      <c r="G1985" s="108">
        <f t="shared" si="30"/>
        <v>44105</v>
      </c>
    </row>
    <row r="1986" spans="1:7" x14ac:dyDescent="0.35">
      <c r="A1986" s="72" t="s">
        <v>285</v>
      </c>
      <c r="B1986" s="72" t="s">
        <v>286</v>
      </c>
      <c r="C1986" s="72" t="s">
        <v>1100</v>
      </c>
      <c r="D1986" s="72" t="s">
        <v>1092</v>
      </c>
      <c r="E1986" s="72">
        <v>847</v>
      </c>
      <c r="F1986" s="105">
        <v>167</v>
      </c>
      <c r="G1986" s="108">
        <f t="shared" si="30"/>
        <v>44013</v>
      </c>
    </row>
    <row r="1987" spans="1:7" x14ac:dyDescent="0.35">
      <c r="A1987" s="72" t="s">
        <v>285</v>
      </c>
      <c r="B1987" s="72" t="s">
        <v>286</v>
      </c>
      <c r="C1987" s="72" t="s">
        <v>1100</v>
      </c>
      <c r="D1987" s="72" t="s">
        <v>1093</v>
      </c>
      <c r="E1987" s="72">
        <v>857</v>
      </c>
      <c r="F1987" s="105">
        <v>172</v>
      </c>
      <c r="G1987" s="108">
        <f t="shared" si="30"/>
        <v>43922</v>
      </c>
    </row>
    <row r="1988" spans="1:7" x14ac:dyDescent="0.35">
      <c r="A1988" s="72" t="s">
        <v>285</v>
      </c>
      <c r="B1988" s="72" t="s">
        <v>286</v>
      </c>
      <c r="C1988" s="72" t="s">
        <v>1100</v>
      </c>
      <c r="D1988" s="72" t="s">
        <v>1094</v>
      </c>
      <c r="E1988" s="72">
        <v>854</v>
      </c>
      <c r="F1988" s="105">
        <v>182</v>
      </c>
      <c r="G1988" s="108">
        <f t="shared" ref="G1988:G2051" si="31">DATE(LEFT(D1988,4),RIGHT(LEFT(D1988,7),2),1)</f>
        <v>43831</v>
      </c>
    </row>
    <row r="1989" spans="1:7" x14ac:dyDescent="0.35">
      <c r="A1989" s="72" t="s">
        <v>285</v>
      </c>
      <c r="B1989" s="72" t="s">
        <v>286</v>
      </c>
      <c r="C1989" s="72" t="s">
        <v>1100</v>
      </c>
      <c r="D1989" s="72" t="s">
        <v>1095</v>
      </c>
      <c r="E1989" s="72">
        <v>858</v>
      </c>
      <c r="F1989" s="105">
        <v>188</v>
      </c>
      <c r="G1989" s="108">
        <f t="shared" si="31"/>
        <v>43739</v>
      </c>
    </row>
    <row r="1990" spans="1:7" x14ac:dyDescent="0.35">
      <c r="A1990" s="72" t="s">
        <v>285</v>
      </c>
      <c r="B1990" s="72" t="s">
        <v>286</v>
      </c>
      <c r="C1990" s="72" t="s">
        <v>1100</v>
      </c>
      <c r="D1990" s="72" t="s">
        <v>1096</v>
      </c>
      <c r="E1990" s="72">
        <v>848</v>
      </c>
      <c r="F1990" s="105">
        <v>193</v>
      </c>
      <c r="G1990" s="108">
        <f t="shared" si="31"/>
        <v>43647</v>
      </c>
    </row>
    <row r="1991" spans="1:7" x14ac:dyDescent="0.35">
      <c r="A1991" s="72" t="s">
        <v>285</v>
      </c>
      <c r="B1991" s="72" t="s">
        <v>286</v>
      </c>
      <c r="C1991" s="72" t="s">
        <v>1100</v>
      </c>
      <c r="D1991" s="72" t="s">
        <v>1097</v>
      </c>
      <c r="E1991" s="72">
        <v>850</v>
      </c>
      <c r="F1991" s="105">
        <v>183</v>
      </c>
      <c r="G1991" s="108">
        <f t="shared" si="31"/>
        <v>43556</v>
      </c>
    </row>
    <row r="1992" spans="1:7" x14ac:dyDescent="0.35">
      <c r="A1992" s="72" t="s">
        <v>285</v>
      </c>
      <c r="B1992" s="72" t="s">
        <v>286</v>
      </c>
      <c r="C1992" s="72" t="s">
        <v>1100</v>
      </c>
      <c r="D1992" s="72" t="s">
        <v>1098</v>
      </c>
      <c r="E1992" s="72">
        <v>839</v>
      </c>
      <c r="F1992" s="105">
        <v>64</v>
      </c>
      <c r="G1992" s="108">
        <f t="shared" si="31"/>
        <v>43466</v>
      </c>
    </row>
    <row r="1993" spans="1:7" x14ac:dyDescent="0.35">
      <c r="A1993" s="72" t="s">
        <v>285</v>
      </c>
      <c r="B1993" s="72" t="s">
        <v>286</v>
      </c>
      <c r="C1993" s="72" t="s">
        <v>1100</v>
      </c>
      <c r="D1993" s="72" t="s">
        <v>1099</v>
      </c>
      <c r="E1993" s="72">
        <v>872</v>
      </c>
      <c r="F1993" s="105">
        <v>72</v>
      </c>
      <c r="G1993" s="108">
        <f t="shared" si="31"/>
        <v>43374</v>
      </c>
    </row>
    <row r="1994" spans="1:7" x14ac:dyDescent="0.35">
      <c r="A1994" s="72" t="s">
        <v>285</v>
      </c>
      <c r="B1994" s="72" t="s">
        <v>286</v>
      </c>
      <c r="C1994" s="72" t="s">
        <v>1101</v>
      </c>
      <c r="D1994" s="72" t="s">
        <v>1088</v>
      </c>
      <c r="E1994" s="72">
        <v>89</v>
      </c>
      <c r="F1994" s="105">
        <v>7</v>
      </c>
      <c r="G1994" s="108">
        <f t="shared" si="31"/>
        <v>44378</v>
      </c>
    </row>
    <row r="1995" spans="1:7" x14ac:dyDescent="0.35">
      <c r="A1995" s="72" t="s">
        <v>285</v>
      </c>
      <c r="B1995" s="72" t="s">
        <v>286</v>
      </c>
      <c r="C1995" s="72" t="s">
        <v>1101</v>
      </c>
      <c r="D1995" s="72" t="s">
        <v>1089</v>
      </c>
      <c r="E1995" s="72">
        <v>91</v>
      </c>
      <c r="F1995" s="105">
        <v>7</v>
      </c>
      <c r="G1995" s="108">
        <f t="shared" si="31"/>
        <v>44287</v>
      </c>
    </row>
    <row r="1996" spans="1:7" x14ac:dyDescent="0.35">
      <c r="A1996" s="72" t="s">
        <v>285</v>
      </c>
      <c r="B1996" s="72" t="s">
        <v>286</v>
      </c>
      <c r="C1996" s="72" t="s">
        <v>1101</v>
      </c>
      <c r="D1996" s="72" t="s">
        <v>1090</v>
      </c>
      <c r="E1996" s="72">
        <v>91</v>
      </c>
      <c r="F1996" s="105">
        <v>7</v>
      </c>
      <c r="G1996" s="108">
        <f t="shared" si="31"/>
        <v>44197</v>
      </c>
    </row>
    <row r="1997" spans="1:7" x14ac:dyDescent="0.35">
      <c r="A1997" s="72" t="s">
        <v>285</v>
      </c>
      <c r="B1997" s="72" t="s">
        <v>286</v>
      </c>
      <c r="C1997" s="72" t="s">
        <v>1101</v>
      </c>
      <c r="D1997" s="72" t="s">
        <v>1091</v>
      </c>
      <c r="E1997" s="72">
        <v>89</v>
      </c>
      <c r="F1997" s="105">
        <v>8</v>
      </c>
      <c r="G1997" s="108">
        <f t="shared" si="31"/>
        <v>44105</v>
      </c>
    </row>
    <row r="1998" spans="1:7" x14ac:dyDescent="0.35">
      <c r="A1998" s="72" t="s">
        <v>285</v>
      </c>
      <c r="B1998" s="72" t="s">
        <v>286</v>
      </c>
      <c r="C1998" s="72" t="s">
        <v>1101</v>
      </c>
      <c r="D1998" s="72" t="s">
        <v>1092</v>
      </c>
      <c r="E1998" s="72">
        <v>88</v>
      </c>
      <c r="F1998" s="105">
        <v>8</v>
      </c>
      <c r="G1998" s="108">
        <f t="shared" si="31"/>
        <v>44013</v>
      </c>
    </row>
    <row r="1999" spans="1:7" x14ac:dyDescent="0.35">
      <c r="A1999" s="72" t="s">
        <v>285</v>
      </c>
      <c r="B1999" s="72" t="s">
        <v>286</v>
      </c>
      <c r="C1999" s="72" t="s">
        <v>1101</v>
      </c>
      <c r="D1999" s="72" t="s">
        <v>1093</v>
      </c>
      <c r="E1999" s="72">
        <v>87</v>
      </c>
      <c r="F1999" s="105">
        <v>8</v>
      </c>
      <c r="G1999" s="108">
        <f t="shared" si="31"/>
        <v>43922</v>
      </c>
    </row>
    <row r="2000" spans="1:7" x14ac:dyDescent="0.35">
      <c r="A2000" s="72" t="s">
        <v>285</v>
      </c>
      <c r="B2000" s="72" t="s">
        <v>286</v>
      </c>
      <c r="C2000" s="72" t="s">
        <v>1101</v>
      </c>
      <c r="D2000" s="72" t="s">
        <v>1094</v>
      </c>
      <c r="E2000" s="72">
        <v>84</v>
      </c>
      <c r="F2000" s="105">
        <v>8</v>
      </c>
      <c r="G2000" s="108">
        <f t="shared" si="31"/>
        <v>43831</v>
      </c>
    </row>
    <row r="2001" spans="1:7" x14ac:dyDescent="0.35">
      <c r="A2001" s="72" t="s">
        <v>285</v>
      </c>
      <c r="B2001" s="72" t="s">
        <v>286</v>
      </c>
      <c r="C2001" s="72" t="s">
        <v>1101</v>
      </c>
      <c r="D2001" s="72" t="s">
        <v>1095</v>
      </c>
      <c r="E2001" s="72">
        <v>84</v>
      </c>
      <c r="F2001" s="105">
        <v>8</v>
      </c>
      <c r="G2001" s="108">
        <f t="shared" si="31"/>
        <v>43739</v>
      </c>
    </row>
    <row r="2002" spans="1:7" x14ac:dyDescent="0.35">
      <c r="A2002" s="72" t="s">
        <v>285</v>
      </c>
      <c r="B2002" s="72" t="s">
        <v>286</v>
      </c>
      <c r="C2002" s="72" t="s">
        <v>1101</v>
      </c>
      <c r="D2002" s="72" t="s">
        <v>1096</v>
      </c>
      <c r="E2002" s="72">
        <v>88</v>
      </c>
      <c r="F2002" s="105">
        <v>9</v>
      </c>
      <c r="G2002" s="108">
        <f t="shared" si="31"/>
        <v>43647</v>
      </c>
    </row>
    <row r="2003" spans="1:7" x14ac:dyDescent="0.35">
      <c r="A2003" s="72" t="s">
        <v>285</v>
      </c>
      <c r="B2003" s="72" t="s">
        <v>286</v>
      </c>
      <c r="C2003" s="72" t="s">
        <v>1101</v>
      </c>
      <c r="D2003" s="72" t="s">
        <v>1097</v>
      </c>
      <c r="E2003" s="72">
        <v>86</v>
      </c>
      <c r="F2003" s="105">
        <v>9</v>
      </c>
      <c r="G2003" s="108">
        <f t="shared" si="31"/>
        <v>43556</v>
      </c>
    </row>
    <row r="2004" spans="1:7" x14ac:dyDescent="0.35">
      <c r="A2004" s="72" t="s">
        <v>285</v>
      </c>
      <c r="B2004" s="72" t="s">
        <v>286</v>
      </c>
      <c r="C2004" s="72" t="s">
        <v>1101</v>
      </c>
      <c r="D2004" s="72" t="s">
        <v>1098</v>
      </c>
      <c r="E2004" s="72">
        <v>88</v>
      </c>
      <c r="F2004" s="105">
        <v>4</v>
      </c>
      <c r="G2004" s="108">
        <f t="shared" si="31"/>
        <v>43466</v>
      </c>
    </row>
    <row r="2005" spans="1:7" x14ac:dyDescent="0.35">
      <c r="A2005" s="72" t="s">
        <v>285</v>
      </c>
      <c r="B2005" s="72" t="s">
        <v>286</v>
      </c>
      <c r="C2005" s="72" t="s">
        <v>1101</v>
      </c>
      <c r="D2005" s="72" t="s">
        <v>1099</v>
      </c>
      <c r="E2005" s="72">
        <v>94</v>
      </c>
      <c r="F2005" s="105">
        <v>8</v>
      </c>
      <c r="G2005" s="108">
        <f t="shared" si="31"/>
        <v>43374</v>
      </c>
    </row>
    <row r="2006" spans="1:7" x14ac:dyDescent="0.35">
      <c r="A2006" s="72" t="s">
        <v>285</v>
      </c>
      <c r="B2006" s="72" t="s">
        <v>286</v>
      </c>
      <c r="C2006" s="72" t="s">
        <v>1102</v>
      </c>
      <c r="D2006" s="72" t="s">
        <v>1088</v>
      </c>
      <c r="E2006" s="72">
        <v>2985</v>
      </c>
      <c r="F2006" s="105">
        <v>166</v>
      </c>
      <c r="G2006" s="108">
        <f t="shared" si="31"/>
        <v>44378</v>
      </c>
    </row>
    <row r="2007" spans="1:7" x14ac:dyDescent="0.35">
      <c r="A2007" s="72" t="s">
        <v>285</v>
      </c>
      <c r="B2007" s="72" t="s">
        <v>286</v>
      </c>
      <c r="C2007" s="72" t="s">
        <v>1102</v>
      </c>
      <c r="D2007" s="72" t="s">
        <v>1089</v>
      </c>
      <c r="E2007" s="72">
        <v>3004</v>
      </c>
      <c r="F2007" s="105">
        <v>171</v>
      </c>
      <c r="G2007" s="108">
        <f t="shared" si="31"/>
        <v>44287</v>
      </c>
    </row>
    <row r="2008" spans="1:7" x14ac:dyDescent="0.35">
      <c r="A2008" s="72" t="s">
        <v>285</v>
      </c>
      <c r="B2008" s="72" t="s">
        <v>286</v>
      </c>
      <c r="C2008" s="72" t="s">
        <v>1102</v>
      </c>
      <c r="D2008" s="72" t="s">
        <v>1090</v>
      </c>
      <c r="E2008" s="72">
        <v>3006</v>
      </c>
      <c r="F2008" s="105">
        <v>171</v>
      </c>
      <c r="G2008" s="108">
        <f t="shared" si="31"/>
        <v>44197</v>
      </c>
    </row>
    <row r="2009" spans="1:7" x14ac:dyDescent="0.35">
      <c r="A2009" s="72" t="s">
        <v>285</v>
      </c>
      <c r="B2009" s="72" t="s">
        <v>286</v>
      </c>
      <c r="C2009" s="72" t="s">
        <v>1102</v>
      </c>
      <c r="D2009" s="72" t="s">
        <v>1091</v>
      </c>
      <c r="E2009" s="72">
        <v>3011</v>
      </c>
      <c r="F2009" s="105">
        <v>172</v>
      </c>
      <c r="G2009" s="108">
        <f t="shared" si="31"/>
        <v>44105</v>
      </c>
    </row>
    <row r="2010" spans="1:7" x14ac:dyDescent="0.35">
      <c r="A2010" s="72" t="s">
        <v>285</v>
      </c>
      <c r="B2010" s="72" t="s">
        <v>286</v>
      </c>
      <c r="C2010" s="72" t="s">
        <v>1102</v>
      </c>
      <c r="D2010" s="72" t="s">
        <v>1092</v>
      </c>
      <c r="E2010" s="72">
        <v>2998</v>
      </c>
      <c r="F2010" s="105">
        <v>170</v>
      </c>
      <c r="G2010" s="108">
        <f t="shared" si="31"/>
        <v>44013</v>
      </c>
    </row>
    <row r="2011" spans="1:7" x14ac:dyDescent="0.35">
      <c r="A2011" s="72" t="s">
        <v>285</v>
      </c>
      <c r="B2011" s="72" t="s">
        <v>286</v>
      </c>
      <c r="C2011" s="72" t="s">
        <v>1102</v>
      </c>
      <c r="D2011" s="72" t="s">
        <v>1093</v>
      </c>
      <c r="E2011" s="72">
        <v>2995</v>
      </c>
      <c r="F2011" s="105">
        <v>176</v>
      </c>
      <c r="G2011" s="108">
        <f t="shared" si="31"/>
        <v>43922</v>
      </c>
    </row>
    <row r="2012" spans="1:7" x14ac:dyDescent="0.35">
      <c r="A2012" s="72" t="s">
        <v>285</v>
      </c>
      <c r="B2012" s="72" t="s">
        <v>286</v>
      </c>
      <c r="C2012" s="72" t="s">
        <v>1102</v>
      </c>
      <c r="D2012" s="72" t="s">
        <v>1094</v>
      </c>
      <c r="E2012" s="72">
        <v>2994</v>
      </c>
      <c r="F2012" s="105">
        <v>177</v>
      </c>
      <c r="G2012" s="108">
        <f t="shared" si="31"/>
        <v>43831</v>
      </c>
    </row>
    <row r="2013" spans="1:7" x14ac:dyDescent="0.35">
      <c r="A2013" s="72" t="s">
        <v>285</v>
      </c>
      <c r="B2013" s="72" t="s">
        <v>286</v>
      </c>
      <c r="C2013" s="72" t="s">
        <v>1102</v>
      </c>
      <c r="D2013" s="72" t="s">
        <v>1095</v>
      </c>
      <c r="E2013" s="72">
        <v>2977</v>
      </c>
      <c r="F2013" s="105">
        <v>182</v>
      </c>
      <c r="G2013" s="108">
        <f t="shared" si="31"/>
        <v>43739</v>
      </c>
    </row>
    <row r="2014" spans="1:7" x14ac:dyDescent="0.35">
      <c r="A2014" s="72" t="s">
        <v>285</v>
      </c>
      <c r="B2014" s="72" t="s">
        <v>286</v>
      </c>
      <c r="C2014" s="72" t="s">
        <v>1102</v>
      </c>
      <c r="D2014" s="72" t="s">
        <v>1096</v>
      </c>
      <c r="E2014" s="72">
        <v>2985</v>
      </c>
      <c r="F2014" s="105">
        <v>177</v>
      </c>
      <c r="G2014" s="108">
        <f t="shared" si="31"/>
        <v>43647</v>
      </c>
    </row>
    <row r="2015" spans="1:7" x14ac:dyDescent="0.35">
      <c r="A2015" s="72" t="s">
        <v>285</v>
      </c>
      <c r="B2015" s="72" t="s">
        <v>286</v>
      </c>
      <c r="C2015" s="72" t="s">
        <v>1102</v>
      </c>
      <c r="D2015" s="72" t="s">
        <v>1097</v>
      </c>
      <c r="E2015" s="72">
        <v>2984</v>
      </c>
      <c r="F2015" s="105">
        <v>180</v>
      </c>
      <c r="G2015" s="108">
        <f t="shared" si="31"/>
        <v>43556</v>
      </c>
    </row>
    <row r="2016" spans="1:7" x14ac:dyDescent="0.35">
      <c r="A2016" s="72" t="s">
        <v>285</v>
      </c>
      <c r="B2016" s="72" t="s">
        <v>286</v>
      </c>
      <c r="C2016" s="72" t="s">
        <v>1102</v>
      </c>
      <c r="D2016" s="72" t="s">
        <v>1098</v>
      </c>
      <c r="E2016" s="72">
        <v>1637</v>
      </c>
      <c r="F2016" s="105">
        <v>77</v>
      </c>
      <c r="G2016" s="108">
        <f t="shared" si="31"/>
        <v>43466</v>
      </c>
    </row>
    <row r="2017" spans="1:7" x14ac:dyDescent="0.35">
      <c r="A2017" s="72" t="s">
        <v>285</v>
      </c>
      <c r="B2017" s="72" t="s">
        <v>286</v>
      </c>
      <c r="C2017" s="72" t="s">
        <v>1102</v>
      </c>
      <c r="D2017" s="72" t="s">
        <v>1099</v>
      </c>
      <c r="E2017" s="72">
        <v>1692</v>
      </c>
      <c r="F2017" s="105">
        <v>98</v>
      </c>
      <c r="G2017" s="108">
        <f t="shared" si="31"/>
        <v>43374</v>
      </c>
    </row>
    <row r="2018" spans="1:7" x14ac:dyDescent="0.35">
      <c r="A2018" s="72" t="s">
        <v>287</v>
      </c>
      <c r="B2018" s="72" t="s">
        <v>288</v>
      </c>
      <c r="C2018" s="72" t="s">
        <v>1087</v>
      </c>
      <c r="D2018" s="72" t="s">
        <v>1088</v>
      </c>
      <c r="E2018" s="72">
        <v>1561</v>
      </c>
      <c r="F2018" s="105">
        <v>168</v>
      </c>
      <c r="G2018" s="108">
        <f t="shared" si="31"/>
        <v>44378</v>
      </c>
    </row>
    <row r="2019" spans="1:7" x14ac:dyDescent="0.35">
      <c r="A2019" s="72" t="s">
        <v>287</v>
      </c>
      <c r="B2019" s="72" t="s">
        <v>288</v>
      </c>
      <c r="C2019" s="72" t="s">
        <v>1087</v>
      </c>
      <c r="D2019" s="72" t="s">
        <v>1089</v>
      </c>
      <c r="E2019" s="72">
        <v>1568</v>
      </c>
      <c r="F2019" s="105">
        <v>165</v>
      </c>
      <c r="G2019" s="108">
        <f t="shared" si="31"/>
        <v>44287</v>
      </c>
    </row>
    <row r="2020" spans="1:7" x14ac:dyDescent="0.35">
      <c r="A2020" s="72" t="s">
        <v>287</v>
      </c>
      <c r="B2020" s="72" t="s">
        <v>288</v>
      </c>
      <c r="C2020" s="72" t="s">
        <v>1087</v>
      </c>
      <c r="D2020" s="72" t="s">
        <v>1090</v>
      </c>
      <c r="E2020" s="72">
        <v>1569</v>
      </c>
      <c r="F2020" s="105">
        <v>164</v>
      </c>
      <c r="G2020" s="108">
        <f t="shared" si="31"/>
        <v>44197</v>
      </c>
    </row>
    <row r="2021" spans="1:7" x14ac:dyDescent="0.35">
      <c r="A2021" s="72" t="s">
        <v>287</v>
      </c>
      <c r="B2021" s="72" t="s">
        <v>288</v>
      </c>
      <c r="C2021" s="72" t="s">
        <v>1087</v>
      </c>
      <c r="D2021" s="72" t="s">
        <v>1091</v>
      </c>
      <c r="E2021" s="72">
        <v>1574</v>
      </c>
      <c r="F2021" s="105">
        <v>173</v>
      </c>
      <c r="G2021" s="108">
        <f t="shared" si="31"/>
        <v>44105</v>
      </c>
    </row>
    <row r="2022" spans="1:7" x14ac:dyDescent="0.35">
      <c r="A2022" s="72" t="s">
        <v>287</v>
      </c>
      <c r="B2022" s="72" t="s">
        <v>288</v>
      </c>
      <c r="C2022" s="72" t="s">
        <v>1087</v>
      </c>
      <c r="D2022" s="72" t="s">
        <v>1092</v>
      </c>
      <c r="E2022" s="72">
        <v>1566</v>
      </c>
      <c r="F2022" s="105">
        <v>169</v>
      </c>
      <c r="G2022" s="108">
        <f t="shared" si="31"/>
        <v>44013</v>
      </c>
    </row>
    <row r="2023" spans="1:7" x14ac:dyDescent="0.35">
      <c r="A2023" s="72" t="s">
        <v>287</v>
      </c>
      <c r="B2023" s="72" t="s">
        <v>288</v>
      </c>
      <c r="C2023" s="72" t="s">
        <v>1087</v>
      </c>
      <c r="D2023" s="72" t="s">
        <v>1093</v>
      </c>
      <c r="E2023" s="72">
        <v>1568</v>
      </c>
      <c r="F2023" s="105">
        <v>163</v>
      </c>
      <c r="G2023" s="108">
        <f t="shared" si="31"/>
        <v>43922</v>
      </c>
    </row>
    <row r="2024" spans="1:7" x14ac:dyDescent="0.35">
      <c r="A2024" s="72" t="s">
        <v>287</v>
      </c>
      <c r="B2024" s="72" t="s">
        <v>288</v>
      </c>
      <c r="C2024" s="72" t="s">
        <v>1087</v>
      </c>
      <c r="D2024" s="72" t="s">
        <v>1094</v>
      </c>
      <c r="E2024" s="72">
        <v>1554</v>
      </c>
      <c r="F2024" s="105">
        <v>169</v>
      </c>
      <c r="G2024" s="108">
        <f t="shared" si="31"/>
        <v>43831</v>
      </c>
    </row>
    <row r="2025" spans="1:7" x14ac:dyDescent="0.35">
      <c r="A2025" s="72" t="s">
        <v>287</v>
      </c>
      <c r="B2025" s="72" t="s">
        <v>288</v>
      </c>
      <c r="C2025" s="72" t="s">
        <v>1087</v>
      </c>
      <c r="D2025" s="72" t="s">
        <v>1095</v>
      </c>
      <c r="E2025" s="72">
        <v>1540</v>
      </c>
      <c r="F2025" s="105">
        <v>169</v>
      </c>
      <c r="G2025" s="108">
        <f t="shared" si="31"/>
        <v>43739</v>
      </c>
    </row>
    <row r="2026" spans="1:7" x14ac:dyDescent="0.35">
      <c r="A2026" s="72" t="s">
        <v>287</v>
      </c>
      <c r="B2026" s="72" t="s">
        <v>288</v>
      </c>
      <c r="C2026" s="72" t="s">
        <v>1087</v>
      </c>
      <c r="D2026" s="72" t="s">
        <v>1096</v>
      </c>
      <c r="E2026" s="72">
        <v>1544</v>
      </c>
      <c r="F2026" s="105">
        <v>178</v>
      </c>
      <c r="G2026" s="108">
        <f t="shared" si="31"/>
        <v>43647</v>
      </c>
    </row>
    <row r="2027" spans="1:7" x14ac:dyDescent="0.35">
      <c r="A2027" s="72" t="s">
        <v>287</v>
      </c>
      <c r="B2027" s="72" t="s">
        <v>288</v>
      </c>
      <c r="C2027" s="72" t="s">
        <v>1087</v>
      </c>
      <c r="D2027" s="72" t="s">
        <v>1097</v>
      </c>
      <c r="E2027" s="72">
        <v>1544</v>
      </c>
      <c r="F2027" s="105">
        <v>166</v>
      </c>
      <c r="G2027" s="108">
        <f t="shared" si="31"/>
        <v>43556</v>
      </c>
    </row>
    <row r="2028" spans="1:7" x14ac:dyDescent="0.35">
      <c r="A2028" s="72" t="s">
        <v>287</v>
      </c>
      <c r="B2028" s="72" t="s">
        <v>288</v>
      </c>
      <c r="C2028" s="72" t="s">
        <v>1087</v>
      </c>
      <c r="D2028" s="72" t="s">
        <v>1098</v>
      </c>
      <c r="E2028" s="72">
        <v>1501</v>
      </c>
      <c r="F2028" s="105">
        <v>169</v>
      </c>
      <c r="G2028" s="108">
        <f t="shared" si="31"/>
        <v>43466</v>
      </c>
    </row>
    <row r="2029" spans="1:7" x14ac:dyDescent="0.35">
      <c r="A2029" s="72" t="s">
        <v>287</v>
      </c>
      <c r="B2029" s="72" t="s">
        <v>288</v>
      </c>
      <c r="C2029" s="72" t="s">
        <v>1087</v>
      </c>
      <c r="D2029" s="72" t="s">
        <v>1099</v>
      </c>
      <c r="E2029" s="72">
        <v>1577</v>
      </c>
      <c r="F2029" s="105">
        <v>193</v>
      </c>
      <c r="G2029" s="108">
        <f t="shared" si="31"/>
        <v>43374</v>
      </c>
    </row>
    <row r="2030" spans="1:7" x14ac:dyDescent="0.35">
      <c r="A2030" s="72" t="s">
        <v>287</v>
      </c>
      <c r="B2030" s="72" t="s">
        <v>288</v>
      </c>
      <c r="C2030" s="72" t="s">
        <v>1100</v>
      </c>
      <c r="D2030" s="72" t="s">
        <v>1088</v>
      </c>
      <c r="E2030" s="72">
        <v>1452</v>
      </c>
      <c r="F2030" s="105">
        <v>258</v>
      </c>
      <c r="G2030" s="108">
        <f t="shared" si="31"/>
        <v>44378</v>
      </c>
    </row>
    <row r="2031" spans="1:7" x14ac:dyDescent="0.35">
      <c r="A2031" s="72" t="s">
        <v>287</v>
      </c>
      <c r="B2031" s="72" t="s">
        <v>288</v>
      </c>
      <c r="C2031" s="72" t="s">
        <v>1100</v>
      </c>
      <c r="D2031" s="72" t="s">
        <v>1089</v>
      </c>
      <c r="E2031" s="72">
        <v>1453</v>
      </c>
      <c r="F2031" s="105">
        <v>257</v>
      </c>
      <c r="G2031" s="108">
        <f t="shared" si="31"/>
        <v>44287</v>
      </c>
    </row>
    <row r="2032" spans="1:7" x14ac:dyDescent="0.35">
      <c r="A2032" s="72" t="s">
        <v>287</v>
      </c>
      <c r="B2032" s="72" t="s">
        <v>288</v>
      </c>
      <c r="C2032" s="72" t="s">
        <v>1100</v>
      </c>
      <c r="D2032" s="72" t="s">
        <v>1090</v>
      </c>
      <c r="E2032" s="72">
        <v>1458</v>
      </c>
      <c r="F2032" s="105">
        <v>260</v>
      </c>
      <c r="G2032" s="108">
        <f t="shared" si="31"/>
        <v>44197</v>
      </c>
    </row>
    <row r="2033" spans="1:7" x14ac:dyDescent="0.35">
      <c r="A2033" s="72" t="s">
        <v>287</v>
      </c>
      <c r="B2033" s="72" t="s">
        <v>288</v>
      </c>
      <c r="C2033" s="72" t="s">
        <v>1100</v>
      </c>
      <c r="D2033" s="72" t="s">
        <v>1091</v>
      </c>
      <c r="E2033" s="72">
        <v>1472</v>
      </c>
      <c r="F2033" s="105">
        <v>269</v>
      </c>
      <c r="G2033" s="108">
        <f t="shared" si="31"/>
        <v>44105</v>
      </c>
    </row>
    <row r="2034" spans="1:7" x14ac:dyDescent="0.35">
      <c r="A2034" s="72" t="s">
        <v>287</v>
      </c>
      <c r="B2034" s="72" t="s">
        <v>288</v>
      </c>
      <c r="C2034" s="72" t="s">
        <v>1100</v>
      </c>
      <c r="D2034" s="72" t="s">
        <v>1092</v>
      </c>
      <c r="E2034" s="72">
        <v>1447</v>
      </c>
      <c r="F2034" s="105">
        <v>265</v>
      </c>
      <c r="G2034" s="108">
        <f t="shared" si="31"/>
        <v>44013</v>
      </c>
    </row>
    <row r="2035" spans="1:7" x14ac:dyDescent="0.35">
      <c r="A2035" s="72" t="s">
        <v>287</v>
      </c>
      <c r="B2035" s="72" t="s">
        <v>288</v>
      </c>
      <c r="C2035" s="72" t="s">
        <v>1100</v>
      </c>
      <c r="D2035" s="72" t="s">
        <v>1093</v>
      </c>
      <c r="E2035" s="72">
        <v>1430</v>
      </c>
      <c r="F2035" s="105">
        <v>241</v>
      </c>
      <c r="G2035" s="108">
        <f t="shared" si="31"/>
        <v>43922</v>
      </c>
    </row>
    <row r="2036" spans="1:7" x14ac:dyDescent="0.35">
      <c r="A2036" s="72" t="s">
        <v>287</v>
      </c>
      <c r="B2036" s="72" t="s">
        <v>288</v>
      </c>
      <c r="C2036" s="72" t="s">
        <v>1100</v>
      </c>
      <c r="D2036" s="72" t="s">
        <v>1094</v>
      </c>
      <c r="E2036" s="72">
        <v>1322</v>
      </c>
      <c r="F2036" s="105">
        <v>249</v>
      </c>
      <c r="G2036" s="108">
        <f t="shared" si="31"/>
        <v>43831</v>
      </c>
    </row>
    <row r="2037" spans="1:7" x14ac:dyDescent="0.35">
      <c r="A2037" s="72" t="s">
        <v>287</v>
      </c>
      <c r="B2037" s="72" t="s">
        <v>288</v>
      </c>
      <c r="C2037" s="72" t="s">
        <v>1100</v>
      </c>
      <c r="D2037" s="72" t="s">
        <v>1095</v>
      </c>
      <c r="E2037" s="72">
        <v>1278</v>
      </c>
      <c r="F2037" s="105">
        <v>261</v>
      </c>
      <c r="G2037" s="108">
        <f t="shared" si="31"/>
        <v>43739</v>
      </c>
    </row>
    <row r="2038" spans="1:7" x14ac:dyDescent="0.35">
      <c r="A2038" s="72" t="s">
        <v>287</v>
      </c>
      <c r="B2038" s="72" t="s">
        <v>288</v>
      </c>
      <c r="C2038" s="72" t="s">
        <v>1100</v>
      </c>
      <c r="D2038" s="72" t="s">
        <v>1096</v>
      </c>
      <c r="E2038" s="72">
        <v>1289</v>
      </c>
      <c r="F2038" s="105">
        <v>270</v>
      </c>
      <c r="G2038" s="108">
        <f t="shared" si="31"/>
        <v>43647</v>
      </c>
    </row>
    <row r="2039" spans="1:7" x14ac:dyDescent="0.35">
      <c r="A2039" s="72" t="s">
        <v>287</v>
      </c>
      <c r="B2039" s="72" t="s">
        <v>288</v>
      </c>
      <c r="C2039" s="72" t="s">
        <v>1100</v>
      </c>
      <c r="D2039" s="72" t="s">
        <v>1097</v>
      </c>
      <c r="E2039" s="72">
        <v>1287</v>
      </c>
      <c r="F2039" s="105">
        <v>240</v>
      </c>
      <c r="G2039" s="108">
        <f t="shared" si="31"/>
        <v>43556</v>
      </c>
    </row>
    <row r="2040" spans="1:7" x14ac:dyDescent="0.35">
      <c r="A2040" s="72" t="s">
        <v>287</v>
      </c>
      <c r="B2040" s="72" t="s">
        <v>288</v>
      </c>
      <c r="C2040" s="72" t="s">
        <v>1100</v>
      </c>
      <c r="D2040" s="72" t="s">
        <v>1098</v>
      </c>
      <c r="E2040" s="72">
        <v>1295</v>
      </c>
      <c r="F2040" s="105">
        <v>284</v>
      </c>
      <c r="G2040" s="108">
        <f t="shared" si="31"/>
        <v>43466</v>
      </c>
    </row>
    <row r="2041" spans="1:7" x14ac:dyDescent="0.35">
      <c r="A2041" s="72" t="s">
        <v>287</v>
      </c>
      <c r="B2041" s="72" t="s">
        <v>288</v>
      </c>
      <c r="C2041" s="72" t="s">
        <v>1100</v>
      </c>
      <c r="D2041" s="72" t="s">
        <v>1099</v>
      </c>
      <c r="E2041" s="72">
        <v>1329</v>
      </c>
      <c r="F2041" s="105">
        <v>285</v>
      </c>
      <c r="G2041" s="108">
        <f t="shared" si="31"/>
        <v>43374</v>
      </c>
    </row>
    <row r="2042" spans="1:7" x14ac:dyDescent="0.35">
      <c r="A2042" s="72" t="s">
        <v>287</v>
      </c>
      <c r="B2042" s="72" t="s">
        <v>288</v>
      </c>
      <c r="C2042" s="72" t="s">
        <v>1101</v>
      </c>
      <c r="D2042" s="72" t="s">
        <v>1088</v>
      </c>
      <c r="E2042" s="72">
        <v>184</v>
      </c>
      <c r="F2042" s="105">
        <v>14</v>
      </c>
      <c r="G2042" s="108">
        <f t="shared" si="31"/>
        <v>44378</v>
      </c>
    </row>
    <row r="2043" spans="1:7" x14ac:dyDescent="0.35">
      <c r="A2043" s="72" t="s">
        <v>287</v>
      </c>
      <c r="B2043" s="72" t="s">
        <v>288</v>
      </c>
      <c r="C2043" s="72" t="s">
        <v>1101</v>
      </c>
      <c r="D2043" s="72" t="s">
        <v>1089</v>
      </c>
      <c r="E2043" s="72">
        <v>184</v>
      </c>
      <c r="F2043" s="105">
        <v>12</v>
      </c>
      <c r="G2043" s="108">
        <f t="shared" si="31"/>
        <v>44287</v>
      </c>
    </row>
    <row r="2044" spans="1:7" x14ac:dyDescent="0.35">
      <c r="A2044" s="72" t="s">
        <v>287</v>
      </c>
      <c r="B2044" s="72" t="s">
        <v>288</v>
      </c>
      <c r="C2044" s="72" t="s">
        <v>1101</v>
      </c>
      <c r="D2044" s="72" t="s">
        <v>1090</v>
      </c>
      <c r="E2044" s="72">
        <v>185</v>
      </c>
      <c r="F2044" s="105">
        <v>12</v>
      </c>
      <c r="G2044" s="108">
        <f t="shared" si="31"/>
        <v>44197</v>
      </c>
    </row>
    <row r="2045" spans="1:7" x14ac:dyDescent="0.35">
      <c r="A2045" s="72" t="s">
        <v>287</v>
      </c>
      <c r="B2045" s="72" t="s">
        <v>288</v>
      </c>
      <c r="C2045" s="72" t="s">
        <v>1101</v>
      </c>
      <c r="D2045" s="72" t="s">
        <v>1091</v>
      </c>
      <c r="E2045" s="72">
        <v>180</v>
      </c>
      <c r="F2045" s="105">
        <v>12</v>
      </c>
      <c r="G2045" s="108">
        <f t="shared" si="31"/>
        <v>44105</v>
      </c>
    </row>
    <row r="2046" spans="1:7" x14ac:dyDescent="0.35">
      <c r="A2046" s="72" t="s">
        <v>287</v>
      </c>
      <c r="B2046" s="72" t="s">
        <v>288</v>
      </c>
      <c r="C2046" s="72" t="s">
        <v>1101</v>
      </c>
      <c r="D2046" s="72" t="s">
        <v>1092</v>
      </c>
      <c r="E2046" s="72">
        <v>180</v>
      </c>
      <c r="F2046" s="105">
        <v>11</v>
      </c>
      <c r="G2046" s="108">
        <f t="shared" si="31"/>
        <v>44013</v>
      </c>
    </row>
    <row r="2047" spans="1:7" x14ac:dyDescent="0.35">
      <c r="A2047" s="72" t="s">
        <v>287</v>
      </c>
      <c r="B2047" s="72" t="s">
        <v>288</v>
      </c>
      <c r="C2047" s="72" t="s">
        <v>1101</v>
      </c>
      <c r="D2047" s="72" t="s">
        <v>1093</v>
      </c>
      <c r="E2047" s="72">
        <v>180</v>
      </c>
      <c r="F2047" s="105">
        <v>12</v>
      </c>
      <c r="G2047" s="108">
        <f t="shared" si="31"/>
        <v>43922</v>
      </c>
    </row>
    <row r="2048" spans="1:7" x14ac:dyDescent="0.35">
      <c r="A2048" s="72" t="s">
        <v>287</v>
      </c>
      <c r="B2048" s="72" t="s">
        <v>288</v>
      </c>
      <c r="C2048" s="72" t="s">
        <v>1101</v>
      </c>
      <c r="D2048" s="72" t="s">
        <v>1094</v>
      </c>
      <c r="E2048" s="72">
        <v>173</v>
      </c>
      <c r="F2048" s="105">
        <v>13</v>
      </c>
      <c r="G2048" s="108">
        <f t="shared" si="31"/>
        <v>43831</v>
      </c>
    </row>
    <row r="2049" spans="1:7" x14ac:dyDescent="0.35">
      <c r="A2049" s="72" t="s">
        <v>287</v>
      </c>
      <c r="B2049" s="72" t="s">
        <v>288</v>
      </c>
      <c r="C2049" s="72" t="s">
        <v>1101</v>
      </c>
      <c r="D2049" s="72" t="s">
        <v>1095</v>
      </c>
      <c r="E2049" s="72">
        <v>170</v>
      </c>
      <c r="F2049" s="105">
        <v>13</v>
      </c>
      <c r="G2049" s="108">
        <f t="shared" si="31"/>
        <v>43739</v>
      </c>
    </row>
    <row r="2050" spans="1:7" x14ac:dyDescent="0.35">
      <c r="A2050" s="72" t="s">
        <v>287</v>
      </c>
      <c r="B2050" s="72" t="s">
        <v>288</v>
      </c>
      <c r="C2050" s="72" t="s">
        <v>1101</v>
      </c>
      <c r="D2050" s="72" t="s">
        <v>1096</v>
      </c>
      <c r="E2050" s="72">
        <v>171</v>
      </c>
      <c r="F2050" s="105">
        <v>13</v>
      </c>
      <c r="G2050" s="108">
        <f t="shared" si="31"/>
        <v>43647</v>
      </c>
    </row>
    <row r="2051" spans="1:7" x14ac:dyDescent="0.35">
      <c r="A2051" s="72" t="s">
        <v>287</v>
      </c>
      <c r="B2051" s="72" t="s">
        <v>288</v>
      </c>
      <c r="C2051" s="72" t="s">
        <v>1101</v>
      </c>
      <c r="D2051" s="72" t="s">
        <v>1097</v>
      </c>
      <c r="E2051" s="72">
        <v>170</v>
      </c>
      <c r="F2051" s="105">
        <v>12</v>
      </c>
      <c r="G2051" s="108">
        <f t="shared" si="31"/>
        <v>43556</v>
      </c>
    </row>
    <row r="2052" spans="1:7" x14ac:dyDescent="0.35">
      <c r="A2052" s="72" t="s">
        <v>287</v>
      </c>
      <c r="B2052" s="72" t="s">
        <v>288</v>
      </c>
      <c r="C2052" s="72" t="s">
        <v>1101</v>
      </c>
      <c r="D2052" s="72" t="s">
        <v>1098</v>
      </c>
      <c r="E2052" s="72">
        <v>164</v>
      </c>
      <c r="F2052" s="105">
        <v>12</v>
      </c>
      <c r="G2052" s="108">
        <f t="shared" ref="G2052:G2115" si="32">DATE(LEFT(D2052,4),RIGHT(LEFT(D2052,7),2),1)</f>
        <v>43466</v>
      </c>
    </row>
    <row r="2053" spans="1:7" x14ac:dyDescent="0.35">
      <c r="A2053" s="72" t="s">
        <v>287</v>
      </c>
      <c r="B2053" s="72" t="s">
        <v>288</v>
      </c>
      <c r="C2053" s="72" t="s">
        <v>1101</v>
      </c>
      <c r="D2053" s="72" t="s">
        <v>1099</v>
      </c>
      <c r="E2053" s="72">
        <v>181</v>
      </c>
      <c r="F2053" s="105">
        <v>17</v>
      </c>
      <c r="G2053" s="108">
        <f t="shared" si="32"/>
        <v>43374</v>
      </c>
    </row>
    <row r="2054" spans="1:7" x14ac:dyDescent="0.35">
      <c r="A2054" s="72" t="s">
        <v>287</v>
      </c>
      <c r="B2054" s="72" t="s">
        <v>288</v>
      </c>
      <c r="C2054" s="72" t="s">
        <v>1102</v>
      </c>
      <c r="D2054" s="72" t="s">
        <v>1088</v>
      </c>
      <c r="E2054" s="72">
        <v>2255</v>
      </c>
      <c r="F2054" s="105">
        <v>177</v>
      </c>
      <c r="G2054" s="108">
        <f t="shared" si="32"/>
        <v>44378</v>
      </c>
    </row>
    <row r="2055" spans="1:7" x14ac:dyDescent="0.35">
      <c r="A2055" s="72" t="s">
        <v>287</v>
      </c>
      <c r="B2055" s="72" t="s">
        <v>288</v>
      </c>
      <c r="C2055" s="72" t="s">
        <v>1102</v>
      </c>
      <c r="D2055" s="72" t="s">
        <v>1089</v>
      </c>
      <c r="E2055" s="72">
        <v>2255</v>
      </c>
      <c r="F2055" s="105">
        <v>178</v>
      </c>
      <c r="G2055" s="108">
        <f t="shared" si="32"/>
        <v>44287</v>
      </c>
    </row>
    <row r="2056" spans="1:7" x14ac:dyDescent="0.35">
      <c r="A2056" s="72" t="s">
        <v>287</v>
      </c>
      <c r="B2056" s="72" t="s">
        <v>288</v>
      </c>
      <c r="C2056" s="72" t="s">
        <v>1102</v>
      </c>
      <c r="D2056" s="72" t="s">
        <v>1090</v>
      </c>
      <c r="E2056" s="72">
        <v>2262</v>
      </c>
      <c r="F2056" s="105">
        <v>177</v>
      </c>
      <c r="G2056" s="108">
        <f t="shared" si="32"/>
        <v>44197</v>
      </c>
    </row>
    <row r="2057" spans="1:7" x14ac:dyDescent="0.35">
      <c r="A2057" s="72" t="s">
        <v>287</v>
      </c>
      <c r="B2057" s="72" t="s">
        <v>288</v>
      </c>
      <c r="C2057" s="72" t="s">
        <v>1102</v>
      </c>
      <c r="D2057" s="72" t="s">
        <v>1091</v>
      </c>
      <c r="E2057" s="72">
        <v>2259</v>
      </c>
      <c r="F2057" s="105">
        <v>177</v>
      </c>
      <c r="G2057" s="108">
        <f t="shared" si="32"/>
        <v>44105</v>
      </c>
    </row>
    <row r="2058" spans="1:7" x14ac:dyDescent="0.35">
      <c r="A2058" s="72" t="s">
        <v>287</v>
      </c>
      <c r="B2058" s="72" t="s">
        <v>288</v>
      </c>
      <c r="C2058" s="72" t="s">
        <v>1102</v>
      </c>
      <c r="D2058" s="72" t="s">
        <v>1092</v>
      </c>
      <c r="E2058" s="72">
        <v>2258</v>
      </c>
      <c r="F2058" s="105">
        <v>178</v>
      </c>
      <c r="G2058" s="108">
        <f t="shared" si="32"/>
        <v>44013</v>
      </c>
    </row>
    <row r="2059" spans="1:7" x14ac:dyDescent="0.35">
      <c r="A2059" s="72" t="s">
        <v>287</v>
      </c>
      <c r="B2059" s="72" t="s">
        <v>288</v>
      </c>
      <c r="C2059" s="72" t="s">
        <v>1102</v>
      </c>
      <c r="D2059" s="72" t="s">
        <v>1093</v>
      </c>
      <c r="E2059" s="72">
        <v>2251</v>
      </c>
      <c r="F2059" s="105">
        <v>182</v>
      </c>
      <c r="G2059" s="108">
        <f t="shared" si="32"/>
        <v>43922</v>
      </c>
    </row>
    <row r="2060" spans="1:7" x14ac:dyDescent="0.35">
      <c r="A2060" s="72" t="s">
        <v>287</v>
      </c>
      <c r="B2060" s="72" t="s">
        <v>288</v>
      </c>
      <c r="C2060" s="72" t="s">
        <v>1102</v>
      </c>
      <c r="D2060" s="72" t="s">
        <v>1094</v>
      </c>
      <c r="E2060" s="72">
        <v>2240</v>
      </c>
      <c r="F2060" s="105">
        <v>185</v>
      </c>
      <c r="G2060" s="108">
        <f t="shared" si="32"/>
        <v>43831</v>
      </c>
    </row>
    <row r="2061" spans="1:7" x14ac:dyDescent="0.35">
      <c r="A2061" s="72" t="s">
        <v>287</v>
      </c>
      <c r="B2061" s="72" t="s">
        <v>288</v>
      </c>
      <c r="C2061" s="72" t="s">
        <v>1102</v>
      </c>
      <c r="D2061" s="72" t="s">
        <v>1095</v>
      </c>
      <c r="E2061" s="72">
        <v>2229</v>
      </c>
      <c r="F2061" s="105">
        <v>188</v>
      </c>
      <c r="G2061" s="108">
        <f t="shared" si="32"/>
        <v>43739</v>
      </c>
    </row>
    <row r="2062" spans="1:7" x14ac:dyDescent="0.35">
      <c r="A2062" s="72" t="s">
        <v>287</v>
      </c>
      <c r="B2062" s="72" t="s">
        <v>288</v>
      </c>
      <c r="C2062" s="72" t="s">
        <v>1102</v>
      </c>
      <c r="D2062" s="72" t="s">
        <v>1096</v>
      </c>
      <c r="E2062" s="72">
        <v>2231</v>
      </c>
      <c r="F2062" s="105">
        <v>198</v>
      </c>
      <c r="G2062" s="108">
        <f t="shared" si="32"/>
        <v>43647</v>
      </c>
    </row>
    <row r="2063" spans="1:7" x14ac:dyDescent="0.35">
      <c r="A2063" s="72" t="s">
        <v>287</v>
      </c>
      <c r="B2063" s="72" t="s">
        <v>288</v>
      </c>
      <c r="C2063" s="72" t="s">
        <v>1102</v>
      </c>
      <c r="D2063" s="72" t="s">
        <v>1097</v>
      </c>
      <c r="E2063" s="72">
        <v>2234</v>
      </c>
      <c r="F2063" s="105">
        <v>176</v>
      </c>
      <c r="G2063" s="108">
        <f t="shared" si="32"/>
        <v>43556</v>
      </c>
    </row>
    <row r="2064" spans="1:7" x14ac:dyDescent="0.35">
      <c r="A2064" s="72" t="s">
        <v>287</v>
      </c>
      <c r="B2064" s="72" t="s">
        <v>288</v>
      </c>
      <c r="C2064" s="72" t="s">
        <v>1102</v>
      </c>
      <c r="D2064" s="72" t="s">
        <v>1098</v>
      </c>
      <c r="E2064" s="72">
        <v>2231</v>
      </c>
      <c r="F2064" s="105">
        <v>173</v>
      </c>
      <c r="G2064" s="108">
        <f t="shared" si="32"/>
        <v>43466</v>
      </c>
    </row>
    <row r="2065" spans="1:7" x14ac:dyDescent="0.35">
      <c r="A2065" s="72" t="s">
        <v>287</v>
      </c>
      <c r="B2065" s="72" t="s">
        <v>288</v>
      </c>
      <c r="C2065" s="72" t="s">
        <v>1102</v>
      </c>
      <c r="D2065" s="72" t="s">
        <v>1099</v>
      </c>
      <c r="E2065" s="72">
        <v>2273</v>
      </c>
      <c r="F2065" s="105">
        <v>175</v>
      </c>
      <c r="G2065" s="108">
        <f t="shared" si="32"/>
        <v>43374</v>
      </c>
    </row>
    <row r="2066" spans="1:7" x14ac:dyDescent="0.35">
      <c r="A2066" s="72" t="s">
        <v>289</v>
      </c>
      <c r="B2066" s="72" t="s">
        <v>290</v>
      </c>
      <c r="C2066" s="72" t="s">
        <v>1087</v>
      </c>
      <c r="D2066" s="72" t="s">
        <v>1088</v>
      </c>
      <c r="E2066" s="72">
        <v>1695</v>
      </c>
      <c r="F2066" s="105">
        <v>135</v>
      </c>
      <c r="G2066" s="108">
        <f t="shared" si="32"/>
        <v>44378</v>
      </c>
    </row>
    <row r="2067" spans="1:7" x14ac:dyDescent="0.35">
      <c r="A2067" s="72" t="s">
        <v>289</v>
      </c>
      <c r="B2067" s="72" t="s">
        <v>290</v>
      </c>
      <c r="C2067" s="72" t="s">
        <v>1087</v>
      </c>
      <c r="D2067" s="72" t="s">
        <v>1089</v>
      </c>
      <c r="E2067" s="72">
        <v>1597</v>
      </c>
      <c r="F2067" s="105">
        <v>136</v>
      </c>
      <c r="G2067" s="108">
        <f t="shared" si="32"/>
        <v>44287</v>
      </c>
    </row>
    <row r="2068" spans="1:7" x14ac:dyDescent="0.35">
      <c r="A2068" s="72" t="s">
        <v>289</v>
      </c>
      <c r="B2068" s="72" t="s">
        <v>290</v>
      </c>
      <c r="C2068" s="72" t="s">
        <v>1087</v>
      </c>
      <c r="D2068" s="72" t="s">
        <v>1090</v>
      </c>
      <c r="E2068" s="72">
        <v>1589</v>
      </c>
      <c r="F2068" s="105">
        <v>135</v>
      </c>
      <c r="G2068" s="108">
        <f t="shared" si="32"/>
        <v>44197</v>
      </c>
    </row>
    <row r="2069" spans="1:7" x14ac:dyDescent="0.35">
      <c r="A2069" s="72" t="s">
        <v>289</v>
      </c>
      <c r="B2069" s="72" t="s">
        <v>290</v>
      </c>
      <c r="C2069" s="72" t="s">
        <v>1087</v>
      </c>
      <c r="D2069" s="72" t="s">
        <v>1091</v>
      </c>
      <c r="E2069" s="72">
        <v>1601</v>
      </c>
      <c r="F2069" s="105">
        <v>134</v>
      </c>
      <c r="G2069" s="108">
        <f t="shared" si="32"/>
        <v>44105</v>
      </c>
    </row>
    <row r="2070" spans="1:7" x14ac:dyDescent="0.35">
      <c r="A2070" s="72" t="s">
        <v>289</v>
      </c>
      <c r="B2070" s="72" t="s">
        <v>290</v>
      </c>
      <c r="C2070" s="72" t="s">
        <v>1087</v>
      </c>
      <c r="D2070" s="72" t="s">
        <v>1092</v>
      </c>
      <c r="E2070" s="72">
        <v>1598</v>
      </c>
      <c r="F2070" s="105">
        <v>140</v>
      </c>
      <c r="G2070" s="108">
        <f t="shared" si="32"/>
        <v>44013</v>
      </c>
    </row>
    <row r="2071" spans="1:7" x14ac:dyDescent="0.35">
      <c r="A2071" s="72" t="s">
        <v>289</v>
      </c>
      <c r="B2071" s="72" t="s">
        <v>290</v>
      </c>
      <c r="C2071" s="72" t="s">
        <v>1087</v>
      </c>
      <c r="D2071" s="72" t="s">
        <v>1093</v>
      </c>
      <c r="E2071" s="72">
        <v>1595</v>
      </c>
      <c r="F2071" s="105">
        <v>141</v>
      </c>
      <c r="G2071" s="108">
        <f t="shared" si="32"/>
        <v>43922</v>
      </c>
    </row>
    <row r="2072" spans="1:7" x14ac:dyDescent="0.35">
      <c r="A2072" s="72" t="s">
        <v>289</v>
      </c>
      <c r="B2072" s="72" t="s">
        <v>290</v>
      </c>
      <c r="C2072" s="72" t="s">
        <v>1087</v>
      </c>
      <c r="D2072" s="72" t="s">
        <v>1094</v>
      </c>
      <c r="E2072" s="72">
        <v>1599</v>
      </c>
      <c r="F2072" s="105">
        <v>146</v>
      </c>
      <c r="G2072" s="108">
        <f t="shared" si="32"/>
        <v>43831</v>
      </c>
    </row>
    <row r="2073" spans="1:7" x14ac:dyDescent="0.35">
      <c r="A2073" s="72" t="s">
        <v>289</v>
      </c>
      <c r="B2073" s="72" t="s">
        <v>290</v>
      </c>
      <c r="C2073" s="72" t="s">
        <v>1087</v>
      </c>
      <c r="D2073" s="72" t="s">
        <v>1095</v>
      </c>
      <c r="E2073" s="72">
        <v>1583</v>
      </c>
      <c r="F2073" s="105">
        <v>145</v>
      </c>
      <c r="G2073" s="108">
        <f t="shared" si="32"/>
        <v>43739</v>
      </c>
    </row>
    <row r="2074" spans="1:7" x14ac:dyDescent="0.35">
      <c r="A2074" s="72" t="s">
        <v>289</v>
      </c>
      <c r="B2074" s="72" t="s">
        <v>290</v>
      </c>
      <c r="C2074" s="72" t="s">
        <v>1087</v>
      </c>
      <c r="D2074" s="72" t="s">
        <v>1096</v>
      </c>
      <c r="E2074" s="72">
        <v>1577</v>
      </c>
      <c r="F2074" s="105">
        <v>143</v>
      </c>
      <c r="G2074" s="108">
        <f t="shared" si="32"/>
        <v>43647</v>
      </c>
    </row>
    <row r="2075" spans="1:7" x14ac:dyDescent="0.35">
      <c r="A2075" s="72" t="s">
        <v>289</v>
      </c>
      <c r="B2075" s="72" t="s">
        <v>290</v>
      </c>
      <c r="C2075" s="72" t="s">
        <v>1087</v>
      </c>
      <c r="D2075" s="72" t="s">
        <v>1097</v>
      </c>
      <c r="E2075" s="72">
        <v>1577</v>
      </c>
      <c r="F2075" s="105">
        <v>26</v>
      </c>
      <c r="G2075" s="108">
        <f t="shared" si="32"/>
        <v>43556</v>
      </c>
    </row>
    <row r="2076" spans="1:7" x14ac:dyDescent="0.35">
      <c r="A2076" s="72" t="s">
        <v>289</v>
      </c>
      <c r="B2076" s="72" t="s">
        <v>290</v>
      </c>
      <c r="C2076" s="72" t="s">
        <v>1087</v>
      </c>
      <c r="D2076" s="72" t="s">
        <v>1098</v>
      </c>
      <c r="E2076" s="72">
        <v>1551</v>
      </c>
      <c r="F2076" s="105">
        <v>27</v>
      </c>
      <c r="G2076" s="108">
        <f t="shared" si="32"/>
        <v>43466</v>
      </c>
    </row>
    <row r="2077" spans="1:7" x14ac:dyDescent="0.35">
      <c r="A2077" s="72" t="s">
        <v>289</v>
      </c>
      <c r="B2077" s="72" t="s">
        <v>290</v>
      </c>
      <c r="C2077" s="72" t="s">
        <v>1087</v>
      </c>
      <c r="D2077" s="72" t="s">
        <v>1099</v>
      </c>
      <c r="E2077" s="72">
        <v>1649</v>
      </c>
      <c r="F2077" s="105">
        <v>47</v>
      </c>
      <c r="G2077" s="108">
        <f t="shared" si="32"/>
        <v>43374</v>
      </c>
    </row>
    <row r="2078" spans="1:7" x14ac:dyDescent="0.35">
      <c r="A2078" s="72" t="s">
        <v>289</v>
      </c>
      <c r="B2078" s="72" t="s">
        <v>290</v>
      </c>
      <c r="C2078" s="72" t="s">
        <v>1100</v>
      </c>
      <c r="D2078" s="72" t="s">
        <v>1088</v>
      </c>
      <c r="E2078" s="72">
        <v>613</v>
      </c>
      <c r="F2078" s="105">
        <v>111</v>
      </c>
      <c r="G2078" s="108">
        <f t="shared" si="32"/>
        <v>44378</v>
      </c>
    </row>
    <row r="2079" spans="1:7" x14ac:dyDescent="0.35">
      <c r="A2079" s="72" t="s">
        <v>289</v>
      </c>
      <c r="B2079" s="72" t="s">
        <v>290</v>
      </c>
      <c r="C2079" s="72" t="s">
        <v>1100</v>
      </c>
      <c r="D2079" s="72" t="s">
        <v>1089</v>
      </c>
      <c r="E2079" s="72">
        <v>624</v>
      </c>
      <c r="F2079" s="105">
        <v>110</v>
      </c>
      <c r="G2079" s="108">
        <f t="shared" si="32"/>
        <v>44287</v>
      </c>
    </row>
    <row r="2080" spans="1:7" x14ac:dyDescent="0.35">
      <c r="A2080" s="72" t="s">
        <v>289</v>
      </c>
      <c r="B2080" s="72" t="s">
        <v>290</v>
      </c>
      <c r="C2080" s="72" t="s">
        <v>1100</v>
      </c>
      <c r="D2080" s="72" t="s">
        <v>1090</v>
      </c>
      <c r="E2080" s="72">
        <v>622</v>
      </c>
      <c r="F2080" s="105">
        <v>111</v>
      </c>
      <c r="G2080" s="108">
        <f t="shared" si="32"/>
        <v>44197</v>
      </c>
    </row>
    <row r="2081" spans="1:7" x14ac:dyDescent="0.35">
      <c r="A2081" s="72" t="s">
        <v>289</v>
      </c>
      <c r="B2081" s="72" t="s">
        <v>290</v>
      </c>
      <c r="C2081" s="72" t="s">
        <v>1100</v>
      </c>
      <c r="D2081" s="72" t="s">
        <v>1091</v>
      </c>
      <c r="E2081" s="72">
        <v>617</v>
      </c>
      <c r="F2081" s="105">
        <v>111</v>
      </c>
      <c r="G2081" s="108">
        <f t="shared" si="32"/>
        <v>44105</v>
      </c>
    </row>
    <row r="2082" spans="1:7" x14ac:dyDescent="0.35">
      <c r="A2082" s="72" t="s">
        <v>289</v>
      </c>
      <c r="B2082" s="72" t="s">
        <v>290</v>
      </c>
      <c r="C2082" s="72" t="s">
        <v>1100</v>
      </c>
      <c r="D2082" s="72" t="s">
        <v>1092</v>
      </c>
      <c r="E2082" s="72">
        <v>619</v>
      </c>
      <c r="F2082" s="105">
        <v>111</v>
      </c>
      <c r="G2082" s="108">
        <f t="shared" si="32"/>
        <v>44013</v>
      </c>
    </row>
    <row r="2083" spans="1:7" x14ac:dyDescent="0.35">
      <c r="A2083" s="72" t="s">
        <v>289</v>
      </c>
      <c r="B2083" s="72" t="s">
        <v>290</v>
      </c>
      <c r="C2083" s="72" t="s">
        <v>1100</v>
      </c>
      <c r="D2083" s="72" t="s">
        <v>1093</v>
      </c>
      <c r="E2083" s="72">
        <v>599</v>
      </c>
      <c r="F2083" s="105">
        <v>110</v>
      </c>
      <c r="G2083" s="108">
        <f t="shared" si="32"/>
        <v>43922</v>
      </c>
    </row>
    <row r="2084" spans="1:7" x14ac:dyDescent="0.35">
      <c r="A2084" s="72" t="s">
        <v>289</v>
      </c>
      <c r="B2084" s="72" t="s">
        <v>290</v>
      </c>
      <c r="C2084" s="72" t="s">
        <v>1100</v>
      </c>
      <c r="D2084" s="72" t="s">
        <v>1094</v>
      </c>
      <c r="E2084" s="72">
        <v>598</v>
      </c>
      <c r="F2084" s="105">
        <v>111</v>
      </c>
      <c r="G2084" s="108">
        <f t="shared" si="32"/>
        <v>43831</v>
      </c>
    </row>
    <row r="2085" spans="1:7" x14ac:dyDescent="0.35">
      <c r="A2085" s="72" t="s">
        <v>289</v>
      </c>
      <c r="B2085" s="72" t="s">
        <v>290</v>
      </c>
      <c r="C2085" s="72" t="s">
        <v>1100</v>
      </c>
      <c r="D2085" s="72" t="s">
        <v>1095</v>
      </c>
      <c r="E2085" s="72">
        <v>584</v>
      </c>
      <c r="F2085" s="105">
        <v>109</v>
      </c>
      <c r="G2085" s="108">
        <f t="shared" si="32"/>
        <v>43739</v>
      </c>
    </row>
    <row r="2086" spans="1:7" x14ac:dyDescent="0.35">
      <c r="A2086" s="72" t="s">
        <v>289</v>
      </c>
      <c r="B2086" s="72" t="s">
        <v>290</v>
      </c>
      <c r="C2086" s="72" t="s">
        <v>1100</v>
      </c>
      <c r="D2086" s="72" t="s">
        <v>1096</v>
      </c>
      <c r="E2086" s="72">
        <v>580</v>
      </c>
      <c r="F2086" s="105">
        <v>111</v>
      </c>
      <c r="G2086" s="108">
        <f t="shared" si="32"/>
        <v>43647</v>
      </c>
    </row>
    <row r="2087" spans="1:7" x14ac:dyDescent="0.35">
      <c r="A2087" s="72" t="s">
        <v>289</v>
      </c>
      <c r="B2087" s="72" t="s">
        <v>290</v>
      </c>
      <c r="C2087" s="72" t="s">
        <v>1100</v>
      </c>
      <c r="D2087" s="72" t="s">
        <v>1097</v>
      </c>
      <c r="E2087" s="72">
        <v>586</v>
      </c>
      <c r="F2087" s="105">
        <v>23</v>
      </c>
      <c r="G2087" s="108">
        <f t="shared" si="32"/>
        <v>43556</v>
      </c>
    </row>
    <row r="2088" spans="1:7" x14ac:dyDescent="0.35">
      <c r="A2088" s="72" t="s">
        <v>289</v>
      </c>
      <c r="B2088" s="72" t="s">
        <v>290</v>
      </c>
      <c r="C2088" s="72" t="s">
        <v>1100</v>
      </c>
      <c r="D2088" s="72" t="s">
        <v>1098</v>
      </c>
      <c r="E2088" s="72">
        <v>563</v>
      </c>
      <c r="F2088" s="105">
        <v>15</v>
      </c>
      <c r="G2088" s="108">
        <f t="shared" si="32"/>
        <v>43466</v>
      </c>
    </row>
    <row r="2089" spans="1:7" x14ac:dyDescent="0.35">
      <c r="A2089" s="72" t="s">
        <v>289</v>
      </c>
      <c r="B2089" s="72" t="s">
        <v>290</v>
      </c>
      <c r="C2089" s="72" t="s">
        <v>1100</v>
      </c>
      <c r="D2089" s="72" t="s">
        <v>1099</v>
      </c>
      <c r="E2089" s="72">
        <v>638</v>
      </c>
      <c r="F2089" s="105">
        <v>32</v>
      </c>
      <c r="G2089" s="108">
        <f t="shared" si="32"/>
        <v>43374</v>
      </c>
    </row>
    <row r="2090" spans="1:7" x14ac:dyDescent="0.35">
      <c r="A2090" s="72" t="s">
        <v>289</v>
      </c>
      <c r="B2090" s="72" t="s">
        <v>290</v>
      </c>
      <c r="C2090" s="72" t="s">
        <v>1101</v>
      </c>
      <c r="D2090" s="72" t="s">
        <v>1088</v>
      </c>
      <c r="E2090" s="72">
        <v>152</v>
      </c>
      <c r="F2090" s="105">
        <v>9</v>
      </c>
      <c r="G2090" s="108">
        <f t="shared" si="32"/>
        <v>44378</v>
      </c>
    </row>
    <row r="2091" spans="1:7" x14ac:dyDescent="0.35">
      <c r="A2091" s="72" t="s">
        <v>289</v>
      </c>
      <c r="B2091" s="72" t="s">
        <v>290</v>
      </c>
      <c r="C2091" s="72" t="s">
        <v>1101</v>
      </c>
      <c r="D2091" s="72" t="s">
        <v>1089</v>
      </c>
      <c r="E2091" s="72">
        <v>153</v>
      </c>
      <c r="F2091" s="105">
        <v>8</v>
      </c>
      <c r="G2091" s="108">
        <f t="shared" si="32"/>
        <v>44287</v>
      </c>
    </row>
    <row r="2092" spans="1:7" x14ac:dyDescent="0.35">
      <c r="A2092" s="72" t="s">
        <v>289</v>
      </c>
      <c r="B2092" s="72" t="s">
        <v>290</v>
      </c>
      <c r="C2092" s="72" t="s">
        <v>1101</v>
      </c>
      <c r="D2092" s="72" t="s">
        <v>1090</v>
      </c>
      <c r="E2092" s="72">
        <v>152</v>
      </c>
      <c r="F2092" s="105">
        <v>8</v>
      </c>
      <c r="G2092" s="108">
        <f t="shared" si="32"/>
        <v>44197</v>
      </c>
    </row>
    <row r="2093" spans="1:7" x14ac:dyDescent="0.35">
      <c r="A2093" s="72" t="s">
        <v>289</v>
      </c>
      <c r="B2093" s="72" t="s">
        <v>290</v>
      </c>
      <c r="C2093" s="72" t="s">
        <v>1101</v>
      </c>
      <c r="D2093" s="72" t="s">
        <v>1091</v>
      </c>
      <c r="E2093" s="72">
        <v>154</v>
      </c>
      <c r="F2093" s="105">
        <v>9</v>
      </c>
      <c r="G2093" s="108">
        <f t="shared" si="32"/>
        <v>44105</v>
      </c>
    </row>
    <row r="2094" spans="1:7" x14ac:dyDescent="0.35">
      <c r="A2094" s="72" t="s">
        <v>289</v>
      </c>
      <c r="B2094" s="72" t="s">
        <v>290</v>
      </c>
      <c r="C2094" s="72" t="s">
        <v>1101</v>
      </c>
      <c r="D2094" s="72" t="s">
        <v>1092</v>
      </c>
      <c r="E2094" s="72">
        <v>150</v>
      </c>
      <c r="F2094" s="105">
        <v>8</v>
      </c>
      <c r="G2094" s="108">
        <f t="shared" si="32"/>
        <v>44013</v>
      </c>
    </row>
    <row r="2095" spans="1:7" x14ac:dyDescent="0.35">
      <c r="A2095" s="72" t="s">
        <v>289</v>
      </c>
      <c r="B2095" s="72" t="s">
        <v>290</v>
      </c>
      <c r="C2095" s="72" t="s">
        <v>1101</v>
      </c>
      <c r="D2095" s="72" t="s">
        <v>1093</v>
      </c>
      <c r="E2095" s="72">
        <v>151</v>
      </c>
      <c r="F2095" s="105">
        <v>8</v>
      </c>
      <c r="G2095" s="108">
        <f t="shared" si="32"/>
        <v>43922</v>
      </c>
    </row>
    <row r="2096" spans="1:7" x14ac:dyDescent="0.35">
      <c r="A2096" s="72" t="s">
        <v>289</v>
      </c>
      <c r="B2096" s="72" t="s">
        <v>290</v>
      </c>
      <c r="C2096" s="72" t="s">
        <v>1101</v>
      </c>
      <c r="D2096" s="72" t="s">
        <v>1094</v>
      </c>
      <c r="E2096" s="72">
        <v>142</v>
      </c>
      <c r="F2096" s="105">
        <v>9</v>
      </c>
      <c r="G2096" s="108">
        <f t="shared" si="32"/>
        <v>43831</v>
      </c>
    </row>
    <row r="2097" spans="1:7" x14ac:dyDescent="0.35">
      <c r="A2097" s="72" t="s">
        <v>289</v>
      </c>
      <c r="B2097" s="72" t="s">
        <v>290</v>
      </c>
      <c r="C2097" s="72" t="s">
        <v>1101</v>
      </c>
      <c r="D2097" s="72" t="s">
        <v>1095</v>
      </c>
      <c r="E2097" s="72">
        <v>141</v>
      </c>
      <c r="F2097" s="105">
        <v>9</v>
      </c>
      <c r="G2097" s="108">
        <f t="shared" si="32"/>
        <v>43739</v>
      </c>
    </row>
    <row r="2098" spans="1:7" x14ac:dyDescent="0.35">
      <c r="A2098" s="72" t="s">
        <v>289</v>
      </c>
      <c r="B2098" s="72" t="s">
        <v>290</v>
      </c>
      <c r="C2098" s="72" t="s">
        <v>1101</v>
      </c>
      <c r="D2098" s="72" t="s">
        <v>1096</v>
      </c>
      <c r="E2098" s="72">
        <v>141</v>
      </c>
      <c r="F2098" s="105">
        <v>11</v>
      </c>
      <c r="G2098" s="108">
        <f t="shared" si="32"/>
        <v>43647</v>
      </c>
    </row>
    <row r="2099" spans="1:7" x14ac:dyDescent="0.35">
      <c r="A2099" s="72" t="s">
        <v>289</v>
      </c>
      <c r="B2099" s="72" t="s">
        <v>290</v>
      </c>
      <c r="C2099" s="72" t="s">
        <v>1101</v>
      </c>
      <c r="D2099" s="72" t="s">
        <v>1097</v>
      </c>
      <c r="E2099" s="72">
        <v>141</v>
      </c>
      <c r="F2099" s="105">
        <v>4</v>
      </c>
      <c r="G2099" s="108">
        <f t="shared" si="32"/>
        <v>43556</v>
      </c>
    </row>
    <row r="2100" spans="1:7" x14ac:dyDescent="0.35">
      <c r="A2100" s="72" t="s">
        <v>289</v>
      </c>
      <c r="B2100" s="72" t="s">
        <v>290</v>
      </c>
      <c r="C2100" s="72" t="s">
        <v>1101</v>
      </c>
      <c r="D2100" s="72" t="s">
        <v>1098</v>
      </c>
      <c r="E2100" s="72">
        <v>138</v>
      </c>
      <c r="F2100" s="105">
        <v>6</v>
      </c>
      <c r="G2100" s="108">
        <f t="shared" si="32"/>
        <v>43466</v>
      </c>
    </row>
    <row r="2101" spans="1:7" x14ac:dyDescent="0.35">
      <c r="A2101" s="72" t="s">
        <v>289</v>
      </c>
      <c r="B2101" s="72" t="s">
        <v>290</v>
      </c>
      <c r="C2101" s="72" t="s">
        <v>1101</v>
      </c>
      <c r="D2101" s="72" t="s">
        <v>1099</v>
      </c>
      <c r="E2101" s="72">
        <v>168</v>
      </c>
      <c r="F2101" s="105">
        <v>8</v>
      </c>
      <c r="G2101" s="108">
        <f t="shared" si="32"/>
        <v>43374</v>
      </c>
    </row>
    <row r="2102" spans="1:7" x14ac:dyDescent="0.35">
      <c r="A2102" s="72" t="s">
        <v>289</v>
      </c>
      <c r="B2102" s="72" t="s">
        <v>290</v>
      </c>
      <c r="C2102" s="72" t="s">
        <v>1102</v>
      </c>
      <c r="D2102" s="72" t="s">
        <v>1088</v>
      </c>
      <c r="E2102" s="72">
        <v>1945</v>
      </c>
      <c r="F2102" s="105">
        <v>172</v>
      </c>
      <c r="G2102" s="108">
        <f t="shared" si="32"/>
        <v>44378</v>
      </c>
    </row>
    <row r="2103" spans="1:7" x14ac:dyDescent="0.35">
      <c r="A2103" s="72" t="s">
        <v>289</v>
      </c>
      <c r="B2103" s="72" t="s">
        <v>290</v>
      </c>
      <c r="C2103" s="72" t="s">
        <v>1102</v>
      </c>
      <c r="D2103" s="72" t="s">
        <v>1089</v>
      </c>
      <c r="E2103" s="72">
        <v>1947</v>
      </c>
      <c r="F2103" s="105">
        <v>174</v>
      </c>
      <c r="G2103" s="108">
        <f t="shared" si="32"/>
        <v>44287</v>
      </c>
    </row>
    <row r="2104" spans="1:7" x14ac:dyDescent="0.35">
      <c r="A2104" s="72" t="s">
        <v>289</v>
      </c>
      <c r="B2104" s="72" t="s">
        <v>290</v>
      </c>
      <c r="C2104" s="72" t="s">
        <v>1102</v>
      </c>
      <c r="D2104" s="72" t="s">
        <v>1090</v>
      </c>
      <c r="E2104" s="72">
        <v>1943</v>
      </c>
      <c r="F2104" s="105">
        <v>175</v>
      </c>
      <c r="G2104" s="108">
        <f t="shared" si="32"/>
        <v>44197</v>
      </c>
    </row>
    <row r="2105" spans="1:7" x14ac:dyDescent="0.35">
      <c r="A2105" s="72" t="s">
        <v>289</v>
      </c>
      <c r="B2105" s="72" t="s">
        <v>290</v>
      </c>
      <c r="C2105" s="72" t="s">
        <v>1102</v>
      </c>
      <c r="D2105" s="72" t="s">
        <v>1091</v>
      </c>
      <c r="E2105" s="72">
        <v>1947</v>
      </c>
      <c r="F2105" s="105">
        <v>176</v>
      </c>
      <c r="G2105" s="108">
        <f t="shared" si="32"/>
        <v>44105</v>
      </c>
    </row>
    <row r="2106" spans="1:7" x14ac:dyDescent="0.35">
      <c r="A2106" s="72" t="s">
        <v>289</v>
      </c>
      <c r="B2106" s="72" t="s">
        <v>290</v>
      </c>
      <c r="C2106" s="72" t="s">
        <v>1102</v>
      </c>
      <c r="D2106" s="72" t="s">
        <v>1092</v>
      </c>
      <c r="E2106" s="72">
        <v>1949</v>
      </c>
      <c r="F2106" s="105">
        <v>178</v>
      </c>
      <c r="G2106" s="108">
        <f t="shared" si="32"/>
        <v>44013</v>
      </c>
    </row>
    <row r="2107" spans="1:7" x14ac:dyDescent="0.35">
      <c r="A2107" s="72" t="s">
        <v>289</v>
      </c>
      <c r="B2107" s="72" t="s">
        <v>290</v>
      </c>
      <c r="C2107" s="72" t="s">
        <v>1102</v>
      </c>
      <c r="D2107" s="72" t="s">
        <v>1093</v>
      </c>
      <c r="E2107" s="72">
        <v>1942</v>
      </c>
      <c r="F2107" s="105">
        <v>180</v>
      </c>
      <c r="G2107" s="108">
        <f t="shared" si="32"/>
        <v>43922</v>
      </c>
    </row>
    <row r="2108" spans="1:7" x14ac:dyDescent="0.35">
      <c r="A2108" s="72" t="s">
        <v>289</v>
      </c>
      <c r="B2108" s="72" t="s">
        <v>290</v>
      </c>
      <c r="C2108" s="72" t="s">
        <v>1102</v>
      </c>
      <c r="D2108" s="72" t="s">
        <v>1094</v>
      </c>
      <c r="E2108" s="72">
        <v>1818</v>
      </c>
      <c r="F2108" s="105">
        <v>192</v>
      </c>
      <c r="G2108" s="108">
        <f t="shared" si="32"/>
        <v>43831</v>
      </c>
    </row>
    <row r="2109" spans="1:7" x14ac:dyDescent="0.35">
      <c r="A2109" s="72" t="s">
        <v>289</v>
      </c>
      <c r="B2109" s="72" t="s">
        <v>290</v>
      </c>
      <c r="C2109" s="72" t="s">
        <v>1102</v>
      </c>
      <c r="D2109" s="72" t="s">
        <v>1095</v>
      </c>
      <c r="E2109" s="72">
        <v>1813</v>
      </c>
      <c r="F2109" s="105">
        <v>197</v>
      </c>
      <c r="G2109" s="108">
        <f t="shared" si="32"/>
        <v>43739</v>
      </c>
    </row>
    <row r="2110" spans="1:7" x14ac:dyDescent="0.35">
      <c r="A2110" s="72" t="s">
        <v>289</v>
      </c>
      <c r="B2110" s="72" t="s">
        <v>290</v>
      </c>
      <c r="C2110" s="72" t="s">
        <v>1102</v>
      </c>
      <c r="D2110" s="72" t="s">
        <v>1096</v>
      </c>
      <c r="E2110" s="72">
        <v>1810</v>
      </c>
      <c r="F2110" s="105">
        <v>206</v>
      </c>
      <c r="G2110" s="108">
        <f t="shared" si="32"/>
        <v>43647</v>
      </c>
    </row>
    <row r="2111" spans="1:7" x14ac:dyDescent="0.35">
      <c r="A2111" s="72" t="s">
        <v>289</v>
      </c>
      <c r="B2111" s="72" t="s">
        <v>290</v>
      </c>
      <c r="C2111" s="72" t="s">
        <v>1102</v>
      </c>
      <c r="D2111" s="72" t="s">
        <v>1097</v>
      </c>
      <c r="E2111" s="72">
        <v>1815</v>
      </c>
      <c r="F2111" s="105">
        <v>18</v>
      </c>
      <c r="G2111" s="108">
        <f t="shared" si="32"/>
        <v>43556</v>
      </c>
    </row>
    <row r="2112" spans="1:7" x14ac:dyDescent="0.35">
      <c r="A2112" s="72" t="s">
        <v>289</v>
      </c>
      <c r="B2112" s="72" t="s">
        <v>290</v>
      </c>
      <c r="C2112" s="72" t="s">
        <v>1102</v>
      </c>
      <c r="D2112" s="72" t="s">
        <v>1098</v>
      </c>
      <c r="E2112" s="72">
        <v>1815</v>
      </c>
      <c r="F2112" s="105">
        <v>16</v>
      </c>
      <c r="G2112" s="108">
        <f t="shared" si="32"/>
        <v>43466</v>
      </c>
    </row>
    <row r="2113" spans="1:7" x14ac:dyDescent="0.35">
      <c r="A2113" s="72" t="s">
        <v>289</v>
      </c>
      <c r="B2113" s="72" t="s">
        <v>290</v>
      </c>
      <c r="C2113" s="72" t="s">
        <v>1102</v>
      </c>
      <c r="D2113" s="72" t="s">
        <v>1099</v>
      </c>
      <c r="E2113" s="72">
        <v>1863</v>
      </c>
      <c r="F2113" s="105">
        <v>28</v>
      </c>
      <c r="G2113" s="108">
        <f t="shared" si="32"/>
        <v>43374</v>
      </c>
    </row>
    <row r="2114" spans="1:7" x14ac:dyDescent="0.35">
      <c r="A2114" s="72" t="s">
        <v>291</v>
      </c>
      <c r="B2114" s="72" t="s">
        <v>292</v>
      </c>
      <c r="C2114" s="72" t="s">
        <v>1087</v>
      </c>
      <c r="D2114" s="72" t="s">
        <v>1088</v>
      </c>
      <c r="E2114" s="72">
        <v>2943</v>
      </c>
      <c r="F2114" s="105">
        <v>30</v>
      </c>
      <c r="G2114" s="108">
        <f t="shared" si="32"/>
        <v>44378</v>
      </c>
    </row>
    <row r="2115" spans="1:7" x14ac:dyDescent="0.35">
      <c r="A2115" s="72" t="s">
        <v>291</v>
      </c>
      <c r="B2115" s="72" t="s">
        <v>292</v>
      </c>
      <c r="C2115" s="72" t="s">
        <v>1087</v>
      </c>
      <c r="D2115" s="72" t="s">
        <v>1089</v>
      </c>
      <c r="E2115" s="72">
        <v>2942</v>
      </c>
      <c r="F2115" s="105">
        <v>57</v>
      </c>
      <c r="G2115" s="108">
        <f t="shared" si="32"/>
        <v>44287</v>
      </c>
    </row>
    <row r="2116" spans="1:7" x14ac:dyDescent="0.35">
      <c r="A2116" s="72" t="s">
        <v>291</v>
      </c>
      <c r="B2116" s="72" t="s">
        <v>292</v>
      </c>
      <c r="C2116" s="72" t="s">
        <v>1087</v>
      </c>
      <c r="D2116" s="72" t="s">
        <v>1090</v>
      </c>
      <c r="E2116" s="72">
        <v>2939</v>
      </c>
      <c r="F2116" s="105">
        <v>61</v>
      </c>
      <c r="G2116" s="108">
        <f t="shared" ref="G2116:G2179" si="33">DATE(LEFT(D2116,4),RIGHT(LEFT(D2116,7),2),1)</f>
        <v>44197</v>
      </c>
    </row>
    <row r="2117" spans="1:7" x14ac:dyDescent="0.35">
      <c r="A2117" s="72" t="s">
        <v>291</v>
      </c>
      <c r="B2117" s="72" t="s">
        <v>292</v>
      </c>
      <c r="C2117" s="72" t="s">
        <v>1087</v>
      </c>
      <c r="D2117" s="72" t="s">
        <v>1091</v>
      </c>
      <c r="E2117" s="72">
        <v>2942</v>
      </c>
      <c r="F2117" s="105">
        <v>63</v>
      </c>
      <c r="G2117" s="108">
        <f t="shared" si="33"/>
        <v>44105</v>
      </c>
    </row>
    <row r="2118" spans="1:7" x14ac:dyDescent="0.35">
      <c r="A2118" s="72" t="s">
        <v>291</v>
      </c>
      <c r="B2118" s="72" t="s">
        <v>292</v>
      </c>
      <c r="C2118" s="72" t="s">
        <v>1087</v>
      </c>
      <c r="D2118" s="72" t="s">
        <v>1092</v>
      </c>
      <c r="E2118" s="72">
        <v>2956</v>
      </c>
      <c r="F2118" s="105">
        <v>67</v>
      </c>
      <c r="G2118" s="108">
        <f t="shared" si="33"/>
        <v>44013</v>
      </c>
    </row>
    <row r="2119" spans="1:7" x14ac:dyDescent="0.35">
      <c r="A2119" s="72" t="s">
        <v>291</v>
      </c>
      <c r="B2119" s="72" t="s">
        <v>292</v>
      </c>
      <c r="C2119" s="72" t="s">
        <v>1087</v>
      </c>
      <c r="D2119" s="72" t="s">
        <v>1093</v>
      </c>
      <c r="E2119" s="72">
        <v>2934</v>
      </c>
      <c r="F2119" s="105">
        <v>147</v>
      </c>
      <c r="G2119" s="108">
        <f t="shared" si="33"/>
        <v>43922</v>
      </c>
    </row>
    <row r="2120" spans="1:7" x14ac:dyDescent="0.35">
      <c r="A2120" s="72" t="s">
        <v>291</v>
      </c>
      <c r="B2120" s="72" t="s">
        <v>292</v>
      </c>
      <c r="C2120" s="72" t="s">
        <v>1087</v>
      </c>
      <c r="D2120" s="72" t="s">
        <v>1094</v>
      </c>
      <c r="E2120" s="72">
        <v>2875</v>
      </c>
      <c r="F2120" s="105">
        <v>136</v>
      </c>
      <c r="G2120" s="108">
        <f t="shared" si="33"/>
        <v>43831</v>
      </c>
    </row>
    <row r="2121" spans="1:7" x14ac:dyDescent="0.35">
      <c r="A2121" s="72" t="s">
        <v>291</v>
      </c>
      <c r="B2121" s="72" t="s">
        <v>292</v>
      </c>
      <c r="C2121" s="72" t="s">
        <v>1087</v>
      </c>
      <c r="D2121" s="72" t="s">
        <v>1095</v>
      </c>
      <c r="E2121" s="72">
        <v>2874</v>
      </c>
      <c r="F2121" s="105">
        <v>127</v>
      </c>
      <c r="G2121" s="108">
        <f t="shared" si="33"/>
        <v>43739</v>
      </c>
    </row>
    <row r="2122" spans="1:7" x14ac:dyDescent="0.35">
      <c r="A2122" s="72" t="s">
        <v>291</v>
      </c>
      <c r="B2122" s="72" t="s">
        <v>292</v>
      </c>
      <c r="C2122" s="72" t="s">
        <v>1087</v>
      </c>
      <c r="D2122" s="72" t="s">
        <v>1096</v>
      </c>
      <c r="E2122" s="72">
        <v>2880</v>
      </c>
      <c r="F2122" s="105">
        <v>133</v>
      </c>
      <c r="G2122" s="108">
        <f t="shared" si="33"/>
        <v>43647</v>
      </c>
    </row>
    <row r="2123" spans="1:7" x14ac:dyDescent="0.35">
      <c r="A2123" s="72" t="s">
        <v>291</v>
      </c>
      <c r="B2123" s="72" t="s">
        <v>292</v>
      </c>
      <c r="C2123" s="72" t="s">
        <v>1087</v>
      </c>
      <c r="D2123" s="72" t="s">
        <v>1097</v>
      </c>
      <c r="E2123" s="72">
        <v>2869</v>
      </c>
      <c r="F2123" s="105">
        <v>279</v>
      </c>
      <c r="G2123" s="108">
        <f t="shared" si="33"/>
        <v>43556</v>
      </c>
    </row>
    <row r="2124" spans="1:7" x14ac:dyDescent="0.35">
      <c r="A2124" s="72" t="s">
        <v>291</v>
      </c>
      <c r="B2124" s="72" t="s">
        <v>292</v>
      </c>
      <c r="C2124" s="72" t="s">
        <v>1087</v>
      </c>
      <c r="D2124" s="72" t="s">
        <v>1098</v>
      </c>
      <c r="E2124" s="72">
        <v>2830</v>
      </c>
      <c r="F2124" s="105">
        <v>284</v>
      </c>
      <c r="G2124" s="108">
        <f t="shared" si="33"/>
        <v>43466</v>
      </c>
    </row>
    <row r="2125" spans="1:7" x14ac:dyDescent="0.35">
      <c r="A2125" s="72" t="s">
        <v>291</v>
      </c>
      <c r="B2125" s="72" t="s">
        <v>292</v>
      </c>
      <c r="C2125" s="72" t="s">
        <v>1087</v>
      </c>
      <c r="D2125" s="72" t="s">
        <v>1099</v>
      </c>
      <c r="E2125" s="72">
        <v>2930</v>
      </c>
      <c r="F2125" s="105">
        <v>321</v>
      </c>
      <c r="G2125" s="108">
        <f t="shared" si="33"/>
        <v>43374</v>
      </c>
    </row>
    <row r="2126" spans="1:7" x14ac:dyDescent="0.35">
      <c r="A2126" s="72" t="s">
        <v>291</v>
      </c>
      <c r="B2126" s="72" t="s">
        <v>292</v>
      </c>
      <c r="C2126" s="72" t="s">
        <v>1100</v>
      </c>
      <c r="D2126" s="72" t="s">
        <v>1088</v>
      </c>
      <c r="E2126" s="72">
        <v>1807</v>
      </c>
      <c r="F2126" s="105">
        <v>51</v>
      </c>
      <c r="G2126" s="108">
        <f t="shared" si="33"/>
        <v>44378</v>
      </c>
    </row>
    <row r="2127" spans="1:7" x14ac:dyDescent="0.35">
      <c r="A2127" s="72" t="s">
        <v>291</v>
      </c>
      <c r="B2127" s="72" t="s">
        <v>292</v>
      </c>
      <c r="C2127" s="72" t="s">
        <v>1100</v>
      </c>
      <c r="D2127" s="72" t="s">
        <v>1089</v>
      </c>
      <c r="E2127" s="72">
        <v>1814</v>
      </c>
      <c r="F2127" s="105">
        <v>75</v>
      </c>
      <c r="G2127" s="108">
        <f t="shared" si="33"/>
        <v>44287</v>
      </c>
    </row>
    <row r="2128" spans="1:7" x14ac:dyDescent="0.35">
      <c r="A2128" s="72" t="s">
        <v>291</v>
      </c>
      <c r="B2128" s="72" t="s">
        <v>292</v>
      </c>
      <c r="C2128" s="72" t="s">
        <v>1100</v>
      </c>
      <c r="D2128" s="72" t="s">
        <v>1090</v>
      </c>
      <c r="E2128" s="72">
        <v>1817</v>
      </c>
      <c r="F2128" s="105">
        <v>81</v>
      </c>
      <c r="G2128" s="108">
        <f t="shared" si="33"/>
        <v>44197</v>
      </c>
    </row>
    <row r="2129" spans="1:7" x14ac:dyDescent="0.35">
      <c r="A2129" s="72" t="s">
        <v>291</v>
      </c>
      <c r="B2129" s="72" t="s">
        <v>292</v>
      </c>
      <c r="C2129" s="72" t="s">
        <v>1100</v>
      </c>
      <c r="D2129" s="72" t="s">
        <v>1091</v>
      </c>
      <c r="E2129" s="72">
        <v>1811</v>
      </c>
      <c r="F2129" s="105">
        <v>73</v>
      </c>
      <c r="G2129" s="108">
        <f t="shared" si="33"/>
        <v>44105</v>
      </c>
    </row>
    <row r="2130" spans="1:7" x14ac:dyDescent="0.35">
      <c r="A2130" s="72" t="s">
        <v>291</v>
      </c>
      <c r="B2130" s="72" t="s">
        <v>292</v>
      </c>
      <c r="C2130" s="72" t="s">
        <v>1100</v>
      </c>
      <c r="D2130" s="72" t="s">
        <v>1092</v>
      </c>
      <c r="E2130" s="72">
        <v>1796</v>
      </c>
      <c r="F2130" s="105">
        <v>71</v>
      </c>
      <c r="G2130" s="108">
        <f t="shared" si="33"/>
        <v>44013</v>
      </c>
    </row>
    <row r="2131" spans="1:7" x14ac:dyDescent="0.35">
      <c r="A2131" s="72" t="s">
        <v>291</v>
      </c>
      <c r="B2131" s="72" t="s">
        <v>292</v>
      </c>
      <c r="C2131" s="72" t="s">
        <v>1100</v>
      </c>
      <c r="D2131" s="72" t="s">
        <v>1093</v>
      </c>
      <c r="E2131" s="72">
        <v>1803</v>
      </c>
      <c r="F2131" s="105">
        <v>147</v>
      </c>
      <c r="G2131" s="108">
        <f t="shared" si="33"/>
        <v>43922</v>
      </c>
    </row>
    <row r="2132" spans="1:7" x14ac:dyDescent="0.35">
      <c r="A2132" s="72" t="s">
        <v>291</v>
      </c>
      <c r="B2132" s="72" t="s">
        <v>292</v>
      </c>
      <c r="C2132" s="72" t="s">
        <v>1100</v>
      </c>
      <c r="D2132" s="72" t="s">
        <v>1094</v>
      </c>
      <c r="E2132" s="72">
        <v>1760</v>
      </c>
      <c r="F2132" s="105">
        <v>146</v>
      </c>
      <c r="G2132" s="108">
        <f t="shared" si="33"/>
        <v>43831</v>
      </c>
    </row>
    <row r="2133" spans="1:7" x14ac:dyDescent="0.35">
      <c r="A2133" s="72" t="s">
        <v>291</v>
      </c>
      <c r="B2133" s="72" t="s">
        <v>292</v>
      </c>
      <c r="C2133" s="72" t="s">
        <v>1100</v>
      </c>
      <c r="D2133" s="72" t="s">
        <v>1095</v>
      </c>
      <c r="E2133" s="72">
        <v>1739</v>
      </c>
      <c r="F2133" s="105">
        <v>133</v>
      </c>
      <c r="G2133" s="108">
        <f t="shared" si="33"/>
        <v>43739</v>
      </c>
    </row>
    <row r="2134" spans="1:7" x14ac:dyDescent="0.35">
      <c r="A2134" s="72" t="s">
        <v>291</v>
      </c>
      <c r="B2134" s="72" t="s">
        <v>292</v>
      </c>
      <c r="C2134" s="72" t="s">
        <v>1100</v>
      </c>
      <c r="D2134" s="72" t="s">
        <v>1096</v>
      </c>
      <c r="E2134" s="72">
        <v>1742</v>
      </c>
      <c r="F2134" s="105">
        <v>140</v>
      </c>
      <c r="G2134" s="108">
        <f t="shared" si="33"/>
        <v>43647</v>
      </c>
    </row>
    <row r="2135" spans="1:7" x14ac:dyDescent="0.35">
      <c r="A2135" s="72" t="s">
        <v>291</v>
      </c>
      <c r="B2135" s="72" t="s">
        <v>292</v>
      </c>
      <c r="C2135" s="72" t="s">
        <v>1100</v>
      </c>
      <c r="D2135" s="72" t="s">
        <v>1097</v>
      </c>
      <c r="E2135" s="72">
        <v>1741</v>
      </c>
      <c r="F2135" s="105">
        <v>325</v>
      </c>
      <c r="G2135" s="108">
        <f t="shared" si="33"/>
        <v>43556</v>
      </c>
    </row>
    <row r="2136" spans="1:7" x14ac:dyDescent="0.35">
      <c r="A2136" s="72" t="s">
        <v>291</v>
      </c>
      <c r="B2136" s="72" t="s">
        <v>292</v>
      </c>
      <c r="C2136" s="72" t="s">
        <v>1100</v>
      </c>
      <c r="D2136" s="72" t="s">
        <v>1098</v>
      </c>
      <c r="E2136" s="72">
        <v>1698</v>
      </c>
      <c r="F2136" s="105">
        <v>317</v>
      </c>
      <c r="G2136" s="108">
        <f t="shared" si="33"/>
        <v>43466</v>
      </c>
    </row>
    <row r="2137" spans="1:7" x14ac:dyDescent="0.35">
      <c r="A2137" s="72" t="s">
        <v>291</v>
      </c>
      <c r="B2137" s="72" t="s">
        <v>292</v>
      </c>
      <c r="C2137" s="72" t="s">
        <v>1100</v>
      </c>
      <c r="D2137" s="72" t="s">
        <v>1099</v>
      </c>
      <c r="E2137" s="72">
        <v>1793</v>
      </c>
      <c r="F2137" s="105">
        <v>348</v>
      </c>
      <c r="G2137" s="108">
        <f t="shared" si="33"/>
        <v>43374</v>
      </c>
    </row>
    <row r="2138" spans="1:7" x14ac:dyDescent="0.35">
      <c r="A2138" s="72" t="s">
        <v>291</v>
      </c>
      <c r="B2138" s="72" t="s">
        <v>292</v>
      </c>
      <c r="C2138" s="72" t="s">
        <v>1101</v>
      </c>
      <c r="D2138" s="72" t="s">
        <v>1088</v>
      </c>
      <c r="E2138" s="72">
        <v>399</v>
      </c>
      <c r="F2138" s="105">
        <v>7</v>
      </c>
      <c r="G2138" s="108">
        <f t="shared" si="33"/>
        <v>44378</v>
      </c>
    </row>
    <row r="2139" spans="1:7" x14ac:dyDescent="0.35">
      <c r="A2139" s="72" t="s">
        <v>291</v>
      </c>
      <c r="B2139" s="72" t="s">
        <v>292</v>
      </c>
      <c r="C2139" s="72" t="s">
        <v>1101</v>
      </c>
      <c r="D2139" s="72" t="s">
        <v>1089</v>
      </c>
      <c r="E2139" s="72">
        <v>401</v>
      </c>
      <c r="F2139" s="105">
        <v>8</v>
      </c>
      <c r="G2139" s="108">
        <f t="shared" si="33"/>
        <v>44287</v>
      </c>
    </row>
    <row r="2140" spans="1:7" x14ac:dyDescent="0.35">
      <c r="A2140" s="72" t="s">
        <v>291</v>
      </c>
      <c r="B2140" s="72" t="s">
        <v>292</v>
      </c>
      <c r="C2140" s="72" t="s">
        <v>1101</v>
      </c>
      <c r="D2140" s="72" t="s">
        <v>1090</v>
      </c>
      <c r="E2140" s="72">
        <v>402</v>
      </c>
      <c r="F2140" s="105">
        <v>8</v>
      </c>
      <c r="G2140" s="108">
        <f t="shared" si="33"/>
        <v>44197</v>
      </c>
    </row>
    <row r="2141" spans="1:7" x14ac:dyDescent="0.35">
      <c r="A2141" s="72" t="s">
        <v>291</v>
      </c>
      <c r="B2141" s="72" t="s">
        <v>292</v>
      </c>
      <c r="C2141" s="72" t="s">
        <v>1101</v>
      </c>
      <c r="D2141" s="72" t="s">
        <v>1091</v>
      </c>
      <c r="E2141" s="72">
        <v>402</v>
      </c>
      <c r="F2141" s="105">
        <v>7</v>
      </c>
      <c r="G2141" s="108">
        <f t="shared" si="33"/>
        <v>44105</v>
      </c>
    </row>
    <row r="2142" spans="1:7" x14ac:dyDescent="0.35">
      <c r="A2142" s="72" t="s">
        <v>291</v>
      </c>
      <c r="B2142" s="72" t="s">
        <v>292</v>
      </c>
      <c r="C2142" s="72" t="s">
        <v>1101</v>
      </c>
      <c r="D2142" s="72" t="s">
        <v>1092</v>
      </c>
      <c r="E2142" s="72">
        <v>387</v>
      </c>
      <c r="F2142" s="105">
        <v>7</v>
      </c>
      <c r="G2142" s="108">
        <f t="shared" si="33"/>
        <v>44013</v>
      </c>
    </row>
    <row r="2143" spans="1:7" x14ac:dyDescent="0.35">
      <c r="A2143" s="72" t="s">
        <v>291</v>
      </c>
      <c r="B2143" s="72" t="s">
        <v>292</v>
      </c>
      <c r="C2143" s="72" t="s">
        <v>1101</v>
      </c>
      <c r="D2143" s="72" t="s">
        <v>1093</v>
      </c>
      <c r="E2143" s="72">
        <v>401</v>
      </c>
      <c r="F2143" s="105">
        <v>11</v>
      </c>
      <c r="G2143" s="108">
        <f t="shared" si="33"/>
        <v>43922</v>
      </c>
    </row>
    <row r="2144" spans="1:7" x14ac:dyDescent="0.35">
      <c r="A2144" s="72" t="s">
        <v>291</v>
      </c>
      <c r="B2144" s="72" t="s">
        <v>292</v>
      </c>
      <c r="C2144" s="72" t="s">
        <v>1101</v>
      </c>
      <c r="D2144" s="72" t="s">
        <v>1094</v>
      </c>
      <c r="E2144" s="72">
        <v>392</v>
      </c>
      <c r="F2144" s="105">
        <v>11</v>
      </c>
      <c r="G2144" s="108">
        <f t="shared" si="33"/>
        <v>43831</v>
      </c>
    </row>
    <row r="2145" spans="1:7" x14ac:dyDescent="0.35">
      <c r="A2145" s="72" t="s">
        <v>291</v>
      </c>
      <c r="B2145" s="72" t="s">
        <v>292</v>
      </c>
      <c r="C2145" s="72" t="s">
        <v>1101</v>
      </c>
      <c r="D2145" s="72" t="s">
        <v>1095</v>
      </c>
      <c r="E2145" s="72">
        <v>381</v>
      </c>
      <c r="F2145" s="105">
        <v>13</v>
      </c>
      <c r="G2145" s="108">
        <f t="shared" si="33"/>
        <v>43739</v>
      </c>
    </row>
    <row r="2146" spans="1:7" x14ac:dyDescent="0.35">
      <c r="A2146" s="72" t="s">
        <v>291</v>
      </c>
      <c r="B2146" s="72" t="s">
        <v>292</v>
      </c>
      <c r="C2146" s="72" t="s">
        <v>1101</v>
      </c>
      <c r="D2146" s="72" t="s">
        <v>1096</v>
      </c>
      <c r="E2146" s="72">
        <v>381</v>
      </c>
      <c r="F2146" s="105">
        <v>13</v>
      </c>
      <c r="G2146" s="108">
        <f t="shared" si="33"/>
        <v>43647</v>
      </c>
    </row>
    <row r="2147" spans="1:7" x14ac:dyDescent="0.35">
      <c r="A2147" s="72" t="s">
        <v>291</v>
      </c>
      <c r="B2147" s="72" t="s">
        <v>292</v>
      </c>
      <c r="C2147" s="72" t="s">
        <v>1101</v>
      </c>
      <c r="D2147" s="72" t="s">
        <v>1097</v>
      </c>
      <c r="E2147" s="72">
        <v>380</v>
      </c>
      <c r="F2147" s="105">
        <v>18</v>
      </c>
      <c r="G2147" s="108">
        <f t="shared" si="33"/>
        <v>43556</v>
      </c>
    </row>
    <row r="2148" spans="1:7" x14ac:dyDescent="0.35">
      <c r="A2148" s="72" t="s">
        <v>291</v>
      </c>
      <c r="B2148" s="72" t="s">
        <v>292</v>
      </c>
      <c r="C2148" s="72" t="s">
        <v>1101</v>
      </c>
      <c r="D2148" s="72" t="s">
        <v>1098</v>
      </c>
      <c r="E2148" s="72">
        <v>367</v>
      </c>
      <c r="F2148" s="105">
        <v>16</v>
      </c>
      <c r="G2148" s="108">
        <f t="shared" si="33"/>
        <v>43466</v>
      </c>
    </row>
    <row r="2149" spans="1:7" x14ac:dyDescent="0.35">
      <c r="A2149" s="72" t="s">
        <v>291</v>
      </c>
      <c r="B2149" s="72" t="s">
        <v>292</v>
      </c>
      <c r="C2149" s="72" t="s">
        <v>1101</v>
      </c>
      <c r="D2149" s="72" t="s">
        <v>1099</v>
      </c>
      <c r="E2149" s="72">
        <v>383</v>
      </c>
      <c r="F2149" s="105">
        <v>20</v>
      </c>
      <c r="G2149" s="108">
        <f t="shared" si="33"/>
        <v>43374</v>
      </c>
    </row>
    <row r="2150" spans="1:7" x14ac:dyDescent="0.35">
      <c r="A2150" s="72" t="s">
        <v>291</v>
      </c>
      <c r="B2150" s="72" t="s">
        <v>292</v>
      </c>
      <c r="C2150" s="72" t="s">
        <v>1102</v>
      </c>
      <c r="D2150" s="72" t="s">
        <v>1088</v>
      </c>
      <c r="E2150" s="72">
        <v>3411</v>
      </c>
      <c r="F2150" s="105">
        <v>62</v>
      </c>
      <c r="G2150" s="108">
        <f t="shared" si="33"/>
        <v>44378</v>
      </c>
    </row>
    <row r="2151" spans="1:7" x14ac:dyDescent="0.35">
      <c r="A2151" s="72" t="s">
        <v>291</v>
      </c>
      <c r="B2151" s="72" t="s">
        <v>292</v>
      </c>
      <c r="C2151" s="72" t="s">
        <v>1102</v>
      </c>
      <c r="D2151" s="72" t="s">
        <v>1089</v>
      </c>
      <c r="E2151" s="72">
        <v>3420</v>
      </c>
      <c r="F2151" s="105">
        <v>94</v>
      </c>
      <c r="G2151" s="108">
        <f t="shared" si="33"/>
        <v>44287</v>
      </c>
    </row>
    <row r="2152" spans="1:7" x14ac:dyDescent="0.35">
      <c r="A2152" s="72" t="s">
        <v>291</v>
      </c>
      <c r="B2152" s="72" t="s">
        <v>292</v>
      </c>
      <c r="C2152" s="72" t="s">
        <v>1102</v>
      </c>
      <c r="D2152" s="72" t="s">
        <v>1090</v>
      </c>
      <c r="E2152" s="72">
        <v>3419</v>
      </c>
      <c r="F2152" s="105">
        <v>105</v>
      </c>
      <c r="G2152" s="108">
        <f t="shared" si="33"/>
        <v>44197</v>
      </c>
    </row>
    <row r="2153" spans="1:7" x14ac:dyDescent="0.35">
      <c r="A2153" s="72" t="s">
        <v>291</v>
      </c>
      <c r="B2153" s="72" t="s">
        <v>292</v>
      </c>
      <c r="C2153" s="72" t="s">
        <v>1102</v>
      </c>
      <c r="D2153" s="72" t="s">
        <v>1091</v>
      </c>
      <c r="E2153" s="72">
        <v>3415</v>
      </c>
      <c r="F2153" s="105">
        <v>98</v>
      </c>
      <c r="G2153" s="108">
        <f t="shared" si="33"/>
        <v>44105</v>
      </c>
    </row>
    <row r="2154" spans="1:7" x14ac:dyDescent="0.35">
      <c r="A2154" s="72" t="s">
        <v>291</v>
      </c>
      <c r="B2154" s="72" t="s">
        <v>292</v>
      </c>
      <c r="C2154" s="72" t="s">
        <v>1102</v>
      </c>
      <c r="D2154" s="72" t="s">
        <v>1092</v>
      </c>
      <c r="E2154" s="72">
        <v>3414</v>
      </c>
      <c r="F2154" s="105">
        <v>102</v>
      </c>
      <c r="G2154" s="108">
        <f t="shared" si="33"/>
        <v>44013</v>
      </c>
    </row>
    <row r="2155" spans="1:7" x14ac:dyDescent="0.35">
      <c r="A2155" s="72" t="s">
        <v>291</v>
      </c>
      <c r="B2155" s="72" t="s">
        <v>292</v>
      </c>
      <c r="C2155" s="72" t="s">
        <v>1102</v>
      </c>
      <c r="D2155" s="72" t="s">
        <v>1093</v>
      </c>
      <c r="E2155" s="72">
        <v>3425</v>
      </c>
      <c r="F2155" s="105">
        <v>216</v>
      </c>
      <c r="G2155" s="108">
        <f t="shared" si="33"/>
        <v>43922</v>
      </c>
    </row>
    <row r="2156" spans="1:7" x14ac:dyDescent="0.35">
      <c r="A2156" s="72" t="s">
        <v>291</v>
      </c>
      <c r="B2156" s="72" t="s">
        <v>292</v>
      </c>
      <c r="C2156" s="72" t="s">
        <v>1102</v>
      </c>
      <c r="D2156" s="72" t="s">
        <v>1094</v>
      </c>
      <c r="E2156" s="72">
        <v>3393</v>
      </c>
      <c r="F2156" s="105">
        <v>207</v>
      </c>
      <c r="G2156" s="108">
        <f t="shared" si="33"/>
        <v>43831</v>
      </c>
    </row>
    <row r="2157" spans="1:7" x14ac:dyDescent="0.35">
      <c r="A2157" s="72" t="s">
        <v>291</v>
      </c>
      <c r="B2157" s="72" t="s">
        <v>292</v>
      </c>
      <c r="C2157" s="72" t="s">
        <v>1102</v>
      </c>
      <c r="D2157" s="72" t="s">
        <v>1095</v>
      </c>
      <c r="E2157" s="72">
        <v>3378</v>
      </c>
      <c r="F2157" s="105">
        <v>204</v>
      </c>
      <c r="G2157" s="108">
        <f t="shared" si="33"/>
        <v>43739</v>
      </c>
    </row>
    <row r="2158" spans="1:7" x14ac:dyDescent="0.35">
      <c r="A2158" s="72" t="s">
        <v>291</v>
      </c>
      <c r="B2158" s="72" t="s">
        <v>292</v>
      </c>
      <c r="C2158" s="72" t="s">
        <v>1102</v>
      </c>
      <c r="D2158" s="72" t="s">
        <v>1096</v>
      </c>
      <c r="E2158" s="72">
        <v>3375</v>
      </c>
      <c r="F2158" s="105">
        <v>196</v>
      </c>
      <c r="G2158" s="108">
        <f t="shared" si="33"/>
        <v>43647</v>
      </c>
    </row>
    <row r="2159" spans="1:7" x14ac:dyDescent="0.35">
      <c r="A2159" s="72" t="s">
        <v>291</v>
      </c>
      <c r="B2159" s="72" t="s">
        <v>292</v>
      </c>
      <c r="C2159" s="72" t="s">
        <v>1102</v>
      </c>
      <c r="D2159" s="72" t="s">
        <v>1097</v>
      </c>
      <c r="E2159" s="72">
        <v>3371</v>
      </c>
      <c r="F2159" s="105">
        <v>417</v>
      </c>
      <c r="G2159" s="108">
        <f t="shared" si="33"/>
        <v>43556</v>
      </c>
    </row>
    <row r="2160" spans="1:7" x14ac:dyDescent="0.35">
      <c r="A2160" s="72" t="s">
        <v>291</v>
      </c>
      <c r="B2160" s="72" t="s">
        <v>292</v>
      </c>
      <c r="C2160" s="72" t="s">
        <v>1102</v>
      </c>
      <c r="D2160" s="72" t="s">
        <v>1098</v>
      </c>
      <c r="E2160" s="72">
        <v>3357</v>
      </c>
      <c r="F2160" s="105">
        <v>410</v>
      </c>
      <c r="G2160" s="108">
        <f t="shared" si="33"/>
        <v>43466</v>
      </c>
    </row>
    <row r="2161" spans="1:7" x14ac:dyDescent="0.35">
      <c r="A2161" s="72" t="s">
        <v>291</v>
      </c>
      <c r="B2161" s="72" t="s">
        <v>292</v>
      </c>
      <c r="C2161" s="72" t="s">
        <v>1102</v>
      </c>
      <c r="D2161" s="72" t="s">
        <v>1099</v>
      </c>
      <c r="E2161" s="72">
        <v>3423</v>
      </c>
      <c r="F2161" s="105">
        <v>429</v>
      </c>
      <c r="G2161" s="108">
        <f t="shared" si="33"/>
        <v>43374</v>
      </c>
    </row>
    <row r="2162" spans="1:7" x14ac:dyDescent="0.35">
      <c r="A2162" s="72" t="s">
        <v>293</v>
      </c>
      <c r="B2162" s="72" t="s">
        <v>294</v>
      </c>
      <c r="C2162" s="72" t="s">
        <v>1087</v>
      </c>
      <c r="D2162" s="72" t="s">
        <v>1088</v>
      </c>
      <c r="E2162" s="72">
        <v>457</v>
      </c>
      <c r="F2162" s="105">
        <v>24</v>
      </c>
      <c r="G2162" s="108">
        <f t="shared" si="33"/>
        <v>44378</v>
      </c>
    </row>
    <row r="2163" spans="1:7" x14ac:dyDescent="0.35">
      <c r="A2163" s="72" t="s">
        <v>293</v>
      </c>
      <c r="B2163" s="72" t="s">
        <v>294</v>
      </c>
      <c r="C2163" s="72" t="s">
        <v>1087</v>
      </c>
      <c r="D2163" s="72" t="s">
        <v>1089</v>
      </c>
      <c r="E2163" s="72">
        <v>458</v>
      </c>
      <c r="F2163" s="105">
        <v>24</v>
      </c>
      <c r="G2163" s="108">
        <f t="shared" si="33"/>
        <v>44287</v>
      </c>
    </row>
    <row r="2164" spans="1:7" x14ac:dyDescent="0.35">
      <c r="A2164" s="72" t="s">
        <v>293</v>
      </c>
      <c r="B2164" s="72" t="s">
        <v>294</v>
      </c>
      <c r="C2164" s="72" t="s">
        <v>1087</v>
      </c>
      <c r="D2164" s="72" t="s">
        <v>1090</v>
      </c>
      <c r="E2164" s="72">
        <v>460</v>
      </c>
      <c r="F2164" s="105">
        <v>22</v>
      </c>
      <c r="G2164" s="108">
        <f t="shared" si="33"/>
        <v>44197</v>
      </c>
    </row>
    <row r="2165" spans="1:7" x14ac:dyDescent="0.35">
      <c r="A2165" s="72" t="s">
        <v>293</v>
      </c>
      <c r="B2165" s="72" t="s">
        <v>294</v>
      </c>
      <c r="C2165" s="72" t="s">
        <v>1087</v>
      </c>
      <c r="D2165" s="72" t="s">
        <v>1091</v>
      </c>
      <c r="E2165" s="72">
        <v>460</v>
      </c>
      <c r="F2165" s="105">
        <v>20</v>
      </c>
      <c r="G2165" s="108">
        <f t="shared" si="33"/>
        <v>44105</v>
      </c>
    </row>
    <row r="2166" spans="1:7" x14ac:dyDescent="0.35">
      <c r="A2166" s="72" t="s">
        <v>293</v>
      </c>
      <c r="B2166" s="72" t="s">
        <v>294</v>
      </c>
      <c r="C2166" s="72" t="s">
        <v>1087</v>
      </c>
      <c r="D2166" s="72" t="s">
        <v>1092</v>
      </c>
      <c r="E2166" s="72">
        <v>462</v>
      </c>
      <c r="F2166" s="105">
        <v>21</v>
      </c>
      <c r="G2166" s="108">
        <f t="shared" si="33"/>
        <v>44013</v>
      </c>
    </row>
    <row r="2167" spans="1:7" x14ac:dyDescent="0.35">
      <c r="A2167" s="72" t="s">
        <v>293</v>
      </c>
      <c r="B2167" s="72" t="s">
        <v>294</v>
      </c>
      <c r="C2167" s="72" t="s">
        <v>1087</v>
      </c>
      <c r="D2167" s="72" t="s">
        <v>1093</v>
      </c>
      <c r="E2167" s="72">
        <v>463</v>
      </c>
      <c r="F2167" s="105">
        <v>19</v>
      </c>
      <c r="G2167" s="108">
        <f t="shared" si="33"/>
        <v>43922</v>
      </c>
    </row>
    <row r="2168" spans="1:7" x14ac:dyDescent="0.35">
      <c r="A2168" s="72" t="s">
        <v>293</v>
      </c>
      <c r="B2168" s="72" t="s">
        <v>294</v>
      </c>
      <c r="C2168" s="72" t="s">
        <v>1087</v>
      </c>
      <c r="D2168" s="72" t="s">
        <v>1094</v>
      </c>
      <c r="E2168" s="72">
        <v>463</v>
      </c>
      <c r="F2168" s="105">
        <v>17</v>
      </c>
      <c r="G2168" s="108">
        <f t="shared" si="33"/>
        <v>43831</v>
      </c>
    </row>
    <row r="2169" spans="1:7" x14ac:dyDescent="0.35">
      <c r="A2169" s="72" t="s">
        <v>293</v>
      </c>
      <c r="B2169" s="72" t="s">
        <v>294</v>
      </c>
      <c r="C2169" s="72" t="s">
        <v>1087</v>
      </c>
      <c r="D2169" s="72" t="s">
        <v>1095</v>
      </c>
      <c r="E2169" s="72">
        <v>464</v>
      </c>
      <c r="F2169" s="105">
        <v>21</v>
      </c>
      <c r="G2169" s="108">
        <f t="shared" si="33"/>
        <v>43739</v>
      </c>
    </row>
    <row r="2170" spans="1:7" x14ac:dyDescent="0.35">
      <c r="A2170" s="72" t="s">
        <v>293</v>
      </c>
      <c r="B2170" s="72" t="s">
        <v>294</v>
      </c>
      <c r="C2170" s="72" t="s">
        <v>1087</v>
      </c>
      <c r="D2170" s="72" t="s">
        <v>1096</v>
      </c>
      <c r="E2170" s="72">
        <v>463</v>
      </c>
      <c r="F2170" s="105">
        <v>23</v>
      </c>
      <c r="G2170" s="108">
        <f t="shared" si="33"/>
        <v>43647</v>
      </c>
    </row>
    <row r="2171" spans="1:7" x14ac:dyDescent="0.35">
      <c r="A2171" s="72" t="s">
        <v>293</v>
      </c>
      <c r="B2171" s="72" t="s">
        <v>294</v>
      </c>
      <c r="C2171" s="72" t="s">
        <v>1087</v>
      </c>
      <c r="D2171" s="72" t="s">
        <v>1097</v>
      </c>
      <c r="E2171" s="72">
        <v>463</v>
      </c>
      <c r="F2171" s="105">
        <v>20</v>
      </c>
      <c r="G2171" s="108">
        <f t="shared" si="33"/>
        <v>43556</v>
      </c>
    </row>
    <row r="2172" spans="1:7" x14ac:dyDescent="0.35">
      <c r="A2172" s="72" t="s">
        <v>293</v>
      </c>
      <c r="B2172" s="72" t="s">
        <v>294</v>
      </c>
      <c r="C2172" s="72" t="s">
        <v>1087</v>
      </c>
      <c r="D2172" s="72" t="s">
        <v>1098</v>
      </c>
      <c r="E2172" s="72">
        <v>460</v>
      </c>
      <c r="F2172" s="105">
        <v>19</v>
      </c>
      <c r="G2172" s="108">
        <f t="shared" si="33"/>
        <v>43466</v>
      </c>
    </row>
    <row r="2173" spans="1:7" x14ac:dyDescent="0.35">
      <c r="A2173" s="72" t="s">
        <v>293</v>
      </c>
      <c r="B2173" s="72" t="s">
        <v>294</v>
      </c>
      <c r="C2173" s="72" t="s">
        <v>1087</v>
      </c>
      <c r="D2173" s="72" t="s">
        <v>1099</v>
      </c>
      <c r="E2173" s="72">
        <v>468</v>
      </c>
      <c r="F2173" s="105">
        <v>21</v>
      </c>
      <c r="G2173" s="108">
        <f t="shared" si="33"/>
        <v>43374</v>
      </c>
    </row>
    <row r="2174" spans="1:7" x14ac:dyDescent="0.35">
      <c r="A2174" s="72" t="s">
        <v>293</v>
      </c>
      <c r="B2174" s="72" t="s">
        <v>294</v>
      </c>
      <c r="C2174" s="72" t="s">
        <v>1100</v>
      </c>
      <c r="D2174" s="72" t="s">
        <v>1088</v>
      </c>
      <c r="E2174" s="72">
        <v>1481</v>
      </c>
      <c r="F2174" s="105">
        <v>178</v>
      </c>
      <c r="G2174" s="108">
        <f t="shared" si="33"/>
        <v>44378</v>
      </c>
    </row>
    <row r="2175" spans="1:7" x14ac:dyDescent="0.35">
      <c r="A2175" s="72" t="s">
        <v>293</v>
      </c>
      <c r="B2175" s="72" t="s">
        <v>294</v>
      </c>
      <c r="C2175" s="72" t="s">
        <v>1100</v>
      </c>
      <c r="D2175" s="72" t="s">
        <v>1089</v>
      </c>
      <c r="E2175" s="72">
        <v>1477</v>
      </c>
      <c r="F2175" s="105">
        <v>187</v>
      </c>
      <c r="G2175" s="108">
        <f t="shared" si="33"/>
        <v>44287</v>
      </c>
    </row>
    <row r="2176" spans="1:7" x14ac:dyDescent="0.35">
      <c r="A2176" s="72" t="s">
        <v>293</v>
      </c>
      <c r="B2176" s="72" t="s">
        <v>294</v>
      </c>
      <c r="C2176" s="72" t="s">
        <v>1100</v>
      </c>
      <c r="D2176" s="72" t="s">
        <v>1090</v>
      </c>
      <c r="E2176" s="72">
        <v>1456</v>
      </c>
      <c r="F2176" s="105">
        <v>168</v>
      </c>
      <c r="G2176" s="108">
        <f t="shared" si="33"/>
        <v>44197</v>
      </c>
    </row>
    <row r="2177" spans="1:7" x14ac:dyDescent="0.35">
      <c r="A2177" s="72" t="s">
        <v>293</v>
      </c>
      <c r="B2177" s="72" t="s">
        <v>294</v>
      </c>
      <c r="C2177" s="72" t="s">
        <v>1100</v>
      </c>
      <c r="D2177" s="72" t="s">
        <v>1091</v>
      </c>
      <c r="E2177" s="72">
        <v>1519</v>
      </c>
      <c r="F2177" s="105">
        <v>162</v>
      </c>
      <c r="G2177" s="108">
        <f t="shared" si="33"/>
        <v>44105</v>
      </c>
    </row>
    <row r="2178" spans="1:7" x14ac:dyDescent="0.35">
      <c r="A2178" s="72" t="s">
        <v>293</v>
      </c>
      <c r="B2178" s="72" t="s">
        <v>294</v>
      </c>
      <c r="C2178" s="72" t="s">
        <v>1100</v>
      </c>
      <c r="D2178" s="72" t="s">
        <v>1092</v>
      </c>
      <c r="E2178" s="72">
        <v>1527</v>
      </c>
      <c r="F2178" s="105">
        <v>148</v>
      </c>
      <c r="G2178" s="108">
        <f t="shared" si="33"/>
        <v>44013</v>
      </c>
    </row>
    <row r="2179" spans="1:7" x14ac:dyDescent="0.35">
      <c r="A2179" s="72" t="s">
        <v>293</v>
      </c>
      <c r="B2179" s="72" t="s">
        <v>294</v>
      </c>
      <c r="C2179" s="72" t="s">
        <v>1100</v>
      </c>
      <c r="D2179" s="72" t="s">
        <v>1093</v>
      </c>
      <c r="E2179" s="72">
        <v>1526</v>
      </c>
      <c r="F2179" s="105">
        <v>126</v>
      </c>
      <c r="G2179" s="108">
        <f t="shared" si="33"/>
        <v>43922</v>
      </c>
    </row>
    <row r="2180" spans="1:7" x14ac:dyDescent="0.35">
      <c r="A2180" s="72" t="s">
        <v>293</v>
      </c>
      <c r="B2180" s="72" t="s">
        <v>294</v>
      </c>
      <c r="C2180" s="72" t="s">
        <v>1100</v>
      </c>
      <c r="D2180" s="72" t="s">
        <v>1094</v>
      </c>
      <c r="E2180" s="72">
        <v>1410</v>
      </c>
      <c r="F2180" s="105">
        <v>101</v>
      </c>
      <c r="G2180" s="108">
        <f t="shared" ref="G2180:G2243" si="34">DATE(LEFT(D2180,4),RIGHT(LEFT(D2180,7),2),1)</f>
        <v>43831</v>
      </c>
    </row>
    <row r="2181" spans="1:7" x14ac:dyDescent="0.35">
      <c r="A2181" s="72" t="s">
        <v>293</v>
      </c>
      <c r="B2181" s="72" t="s">
        <v>294</v>
      </c>
      <c r="C2181" s="72" t="s">
        <v>1100</v>
      </c>
      <c r="D2181" s="72" t="s">
        <v>1095</v>
      </c>
      <c r="E2181" s="72">
        <v>1426</v>
      </c>
      <c r="F2181" s="105">
        <v>100</v>
      </c>
      <c r="G2181" s="108">
        <f t="shared" si="34"/>
        <v>43739</v>
      </c>
    </row>
    <row r="2182" spans="1:7" x14ac:dyDescent="0.35">
      <c r="A2182" s="72" t="s">
        <v>293</v>
      </c>
      <c r="B2182" s="72" t="s">
        <v>294</v>
      </c>
      <c r="C2182" s="72" t="s">
        <v>1100</v>
      </c>
      <c r="D2182" s="72" t="s">
        <v>1096</v>
      </c>
      <c r="E2182" s="72">
        <v>1430</v>
      </c>
      <c r="F2182" s="105">
        <v>91</v>
      </c>
      <c r="G2182" s="108">
        <f t="shared" si="34"/>
        <v>43647</v>
      </c>
    </row>
    <row r="2183" spans="1:7" x14ac:dyDescent="0.35">
      <c r="A2183" s="72" t="s">
        <v>293</v>
      </c>
      <c r="B2183" s="72" t="s">
        <v>294</v>
      </c>
      <c r="C2183" s="72" t="s">
        <v>1100</v>
      </c>
      <c r="D2183" s="72" t="s">
        <v>1097</v>
      </c>
      <c r="E2183" s="72">
        <v>1429</v>
      </c>
      <c r="F2183" s="105">
        <v>34</v>
      </c>
      <c r="G2183" s="108">
        <f t="shared" si="34"/>
        <v>43556</v>
      </c>
    </row>
    <row r="2184" spans="1:7" x14ac:dyDescent="0.35">
      <c r="A2184" s="72" t="s">
        <v>293</v>
      </c>
      <c r="B2184" s="72" t="s">
        <v>294</v>
      </c>
      <c r="C2184" s="72" t="s">
        <v>1100</v>
      </c>
      <c r="D2184" s="72" t="s">
        <v>1098</v>
      </c>
      <c r="E2184" s="72">
        <v>1425</v>
      </c>
      <c r="F2184" s="105">
        <v>27</v>
      </c>
      <c r="G2184" s="108">
        <f t="shared" si="34"/>
        <v>43466</v>
      </c>
    </row>
    <row r="2185" spans="1:7" x14ac:dyDescent="0.35">
      <c r="A2185" s="72" t="s">
        <v>293</v>
      </c>
      <c r="B2185" s="72" t="s">
        <v>294</v>
      </c>
      <c r="C2185" s="72" t="s">
        <v>1100</v>
      </c>
      <c r="D2185" s="72" t="s">
        <v>1099</v>
      </c>
      <c r="E2185" s="72">
        <v>1488</v>
      </c>
      <c r="F2185" s="105">
        <v>119</v>
      </c>
      <c r="G2185" s="108">
        <f t="shared" si="34"/>
        <v>43374</v>
      </c>
    </row>
    <row r="2186" spans="1:7" x14ac:dyDescent="0.35">
      <c r="A2186" s="72" t="s">
        <v>293</v>
      </c>
      <c r="B2186" s="72" t="s">
        <v>294</v>
      </c>
      <c r="C2186" s="72" t="s">
        <v>1101</v>
      </c>
      <c r="D2186" s="72" t="s">
        <v>1088</v>
      </c>
      <c r="E2186" s="72">
        <v>198</v>
      </c>
      <c r="F2186" s="105">
        <v>4</v>
      </c>
      <c r="G2186" s="108">
        <f t="shared" si="34"/>
        <v>44378</v>
      </c>
    </row>
    <row r="2187" spans="1:7" x14ac:dyDescent="0.35">
      <c r="A2187" s="72" t="s">
        <v>293</v>
      </c>
      <c r="B2187" s="72" t="s">
        <v>294</v>
      </c>
      <c r="C2187" s="72" t="s">
        <v>1101</v>
      </c>
      <c r="D2187" s="72" t="s">
        <v>1089</v>
      </c>
      <c r="E2187" s="72">
        <v>200</v>
      </c>
      <c r="F2187" s="105">
        <v>4</v>
      </c>
      <c r="G2187" s="108">
        <f t="shared" si="34"/>
        <v>44287</v>
      </c>
    </row>
    <row r="2188" spans="1:7" x14ac:dyDescent="0.35">
      <c r="A2188" s="72" t="s">
        <v>293</v>
      </c>
      <c r="B2188" s="72" t="s">
        <v>294</v>
      </c>
      <c r="C2188" s="72" t="s">
        <v>1101</v>
      </c>
      <c r="D2188" s="72" t="s">
        <v>1090</v>
      </c>
      <c r="E2188" s="72">
        <v>196</v>
      </c>
      <c r="F2188" s="105">
        <v>2</v>
      </c>
      <c r="G2188" s="108">
        <f t="shared" si="34"/>
        <v>44197</v>
      </c>
    </row>
    <row r="2189" spans="1:7" x14ac:dyDescent="0.35">
      <c r="A2189" s="72" t="s">
        <v>293</v>
      </c>
      <c r="B2189" s="72" t="s">
        <v>294</v>
      </c>
      <c r="C2189" s="72" t="s">
        <v>1101</v>
      </c>
      <c r="D2189" s="72" t="s">
        <v>1091</v>
      </c>
      <c r="E2189" s="72">
        <v>198</v>
      </c>
      <c r="F2189" s="105">
        <v>2</v>
      </c>
      <c r="G2189" s="108">
        <f t="shared" si="34"/>
        <v>44105</v>
      </c>
    </row>
    <row r="2190" spans="1:7" x14ac:dyDescent="0.35">
      <c r="A2190" s="72" t="s">
        <v>293</v>
      </c>
      <c r="B2190" s="72" t="s">
        <v>294</v>
      </c>
      <c r="C2190" s="72" t="s">
        <v>1101</v>
      </c>
      <c r="D2190" s="72" t="s">
        <v>1092</v>
      </c>
      <c r="E2190" s="72">
        <v>203</v>
      </c>
      <c r="F2190" s="105">
        <v>3</v>
      </c>
      <c r="G2190" s="108">
        <f t="shared" si="34"/>
        <v>44013</v>
      </c>
    </row>
    <row r="2191" spans="1:7" x14ac:dyDescent="0.35">
      <c r="A2191" s="72" t="s">
        <v>293</v>
      </c>
      <c r="B2191" s="72" t="s">
        <v>294</v>
      </c>
      <c r="C2191" s="72" t="s">
        <v>1101</v>
      </c>
      <c r="D2191" s="72" t="s">
        <v>1093</v>
      </c>
      <c r="E2191" s="72">
        <v>194</v>
      </c>
      <c r="F2191" s="105">
        <v>3</v>
      </c>
      <c r="G2191" s="108">
        <f t="shared" si="34"/>
        <v>43922</v>
      </c>
    </row>
    <row r="2192" spans="1:7" x14ac:dyDescent="0.35">
      <c r="A2192" s="72" t="s">
        <v>293</v>
      </c>
      <c r="B2192" s="72" t="s">
        <v>294</v>
      </c>
      <c r="C2192" s="72" t="s">
        <v>1101</v>
      </c>
      <c r="D2192" s="72" t="s">
        <v>1094</v>
      </c>
      <c r="E2192" s="72">
        <v>186</v>
      </c>
      <c r="F2192" s="105">
        <v>3</v>
      </c>
      <c r="G2192" s="108">
        <f t="shared" si="34"/>
        <v>43831</v>
      </c>
    </row>
    <row r="2193" spans="1:7" x14ac:dyDescent="0.35">
      <c r="A2193" s="72" t="s">
        <v>293</v>
      </c>
      <c r="B2193" s="72" t="s">
        <v>294</v>
      </c>
      <c r="C2193" s="72" t="s">
        <v>1101</v>
      </c>
      <c r="D2193" s="72" t="s">
        <v>1095</v>
      </c>
      <c r="E2193" s="72">
        <v>186</v>
      </c>
      <c r="F2193" s="105">
        <v>4</v>
      </c>
      <c r="G2193" s="108">
        <f t="shared" si="34"/>
        <v>43739</v>
      </c>
    </row>
    <row r="2194" spans="1:7" x14ac:dyDescent="0.35">
      <c r="A2194" s="72" t="s">
        <v>293</v>
      </c>
      <c r="B2194" s="72" t="s">
        <v>294</v>
      </c>
      <c r="C2194" s="72" t="s">
        <v>1101</v>
      </c>
      <c r="D2194" s="72" t="s">
        <v>1096</v>
      </c>
      <c r="E2194" s="72">
        <v>184</v>
      </c>
      <c r="F2194" s="105">
        <v>4</v>
      </c>
      <c r="G2194" s="108">
        <f t="shared" si="34"/>
        <v>43647</v>
      </c>
    </row>
    <row r="2195" spans="1:7" x14ac:dyDescent="0.35">
      <c r="A2195" s="72" t="s">
        <v>293</v>
      </c>
      <c r="B2195" s="72" t="s">
        <v>294</v>
      </c>
      <c r="C2195" s="72" t="s">
        <v>1101</v>
      </c>
      <c r="D2195" s="72" t="s">
        <v>1097</v>
      </c>
      <c r="E2195" s="72">
        <v>178</v>
      </c>
      <c r="F2195" s="105">
        <v>0</v>
      </c>
      <c r="G2195" s="108">
        <f t="shared" si="34"/>
        <v>43556</v>
      </c>
    </row>
    <row r="2196" spans="1:7" x14ac:dyDescent="0.35">
      <c r="A2196" s="72" t="s">
        <v>293</v>
      </c>
      <c r="B2196" s="72" t="s">
        <v>294</v>
      </c>
      <c r="C2196" s="72" t="s">
        <v>1101</v>
      </c>
      <c r="D2196" s="72" t="s">
        <v>1098</v>
      </c>
      <c r="E2196" s="72">
        <v>174</v>
      </c>
      <c r="F2196" s="105">
        <v>0</v>
      </c>
      <c r="G2196" s="108">
        <f t="shared" si="34"/>
        <v>43466</v>
      </c>
    </row>
    <row r="2197" spans="1:7" x14ac:dyDescent="0.35">
      <c r="A2197" s="72" t="s">
        <v>293</v>
      </c>
      <c r="B2197" s="72" t="s">
        <v>294</v>
      </c>
      <c r="C2197" s="72" t="s">
        <v>1101</v>
      </c>
      <c r="D2197" s="72" t="s">
        <v>1099</v>
      </c>
      <c r="E2197" s="72">
        <v>186</v>
      </c>
      <c r="F2197" s="105">
        <v>5</v>
      </c>
      <c r="G2197" s="108">
        <f t="shared" si="34"/>
        <v>43374</v>
      </c>
    </row>
    <row r="2198" spans="1:7" x14ac:dyDescent="0.35">
      <c r="A2198" s="72" t="s">
        <v>293</v>
      </c>
      <c r="B2198" s="72" t="s">
        <v>294</v>
      </c>
      <c r="C2198" s="72" t="s">
        <v>1102</v>
      </c>
      <c r="D2198" s="72" t="s">
        <v>1088</v>
      </c>
      <c r="E2198" s="72">
        <v>1506</v>
      </c>
      <c r="F2198" s="105">
        <v>90</v>
      </c>
      <c r="G2198" s="108">
        <f t="shared" si="34"/>
        <v>44378</v>
      </c>
    </row>
    <row r="2199" spans="1:7" x14ac:dyDescent="0.35">
      <c r="A2199" s="72" t="s">
        <v>293</v>
      </c>
      <c r="B2199" s="72" t="s">
        <v>294</v>
      </c>
      <c r="C2199" s="72" t="s">
        <v>1102</v>
      </c>
      <c r="D2199" s="72" t="s">
        <v>1089</v>
      </c>
      <c r="E2199" s="72">
        <v>1505</v>
      </c>
      <c r="F2199" s="105">
        <v>92</v>
      </c>
      <c r="G2199" s="108">
        <f t="shared" si="34"/>
        <v>44287</v>
      </c>
    </row>
    <row r="2200" spans="1:7" x14ac:dyDescent="0.35">
      <c r="A2200" s="72" t="s">
        <v>293</v>
      </c>
      <c r="B2200" s="72" t="s">
        <v>294</v>
      </c>
      <c r="C2200" s="72" t="s">
        <v>1102</v>
      </c>
      <c r="D2200" s="72" t="s">
        <v>1090</v>
      </c>
      <c r="E2200" s="72">
        <v>1510</v>
      </c>
      <c r="F2200" s="105">
        <v>81</v>
      </c>
      <c r="G2200" s="108">
        <f t="shared" si="34"/>
        <v>44197</v>
      </c>
    </row>
    <row r="2201" spans="1:7" x14ac:dyDescent="0.35">
      <c r="A2201" s="72" t="s">
        <v>293</v>
      </c>
      <c r="B2201" s="72" t="s">
        <v>294</v>
      </c>
      <c r="C2201" s="72" t="s">
        <v>1102</v>
      </c>
      <c r="D2201" s="72" t="s">
        <v>1091</v>
      </c>
      <c r="E2201" s="72">
        <v>1511</v>
      </c>
      <c r="F2201" s="105">
        <v>84</v>
      </c>
      <c r="G2201" s="108">
        <f t="shared" si="34"/>
        <v>44105</v>
      </c>
    </row>
    <row r="2202" spans="1:7" x14ac:dyDescent="0.35">
      <c r="A2202" s="72" t="s">
        <v>293</v>
      </c>
      <c r="B2202" s="72" t="s">
        <v>294</v>
      </c>
      <c r="C2202" s="72" t="s">
        <v>1102</v>
      </c>
      <c r="D2202" s="72" t="s">
        <v>1092</v>
      </c>
      <c r="E2202" s="72">
        <v>1526</v>
      </c>
      <c r="F2202" s="105">
        <v>82</v>
      </c>
      <c r="G2202" s="108">
        <f t="shared" si="34"/>
        <v>44013</v>
      </c>
    </row>
    <row r="2203" spans="1:7" x14ac:dyDescent="0.35">
      <c r="A2203" s="72" t="s">
        <v>293</v>
      </c>
      <c r="B2203" s="72" t="s">
        <v>294</v>
      </c>
      <c r="C2203" s="72" t="s">
        <v>1102</v>
      </c>
      <c r="D2203" s="72" t="s">
        <v>1093</v>
      </c>
      <c r="E2203" s="72">
        <v>1515</v>
      </c>
      <c r="F2203" s="105">
        <v>75</v>
      </c>
      <c r="G2203" s="108">
        <f t="shared" si="34"/>
        <v>43922</v>
      </c>
    </row>
    <row r="2204" spans="1:7" x14ac:dyDescent="0.35">
      <c r="A2204" s="72" t="s">
        <v>293</v>
      </c>
      <c r="B2204" s="72" t="s">
        <v>294</v>
      </c>
      <c r="C2204" s="72" t="s">
        <v>1102</v>
      </c>
      <c r="D2204" s="72" t="s">
        <v>1094</v>
      </c>
      <c r="E2204" s="72">
        <v>1520</v>
      </c>
      <c r="F2204" s="105">
        <v>80</v>
      </c>
      <c r="G2204" s="108">
        <f t="shared" si="34"/>
        <v>43831</v>
      </c>
    </row>
    <row r="2205" spans="1:7" x14ac:dyDescent="0.35">
      <c r="A2205" s="72" t="s">
        <v>293</v>
      </c>
      <c r="B2205" s="72" t="s">
        <v>294</v>
      </c>
      <c r="C2205" s="72" t="s">
        <v>1102</v>
      </c>
      <c r="D2205" s="72" t="s">
        <v>1095</v>
      </c>
      <c r="E2205" s="72">
        <v>1519</v>
      </c>
      <c r="F2205" s="105">
        <v>77</v>
      </c>
      <c r="G2205" s="108">
        <f t="shared" si="34"/>
        <v>43739</v>
      </c>
    </row>
    <row r="2206" spans="1:7" x14ac:dyDescent="0.35">
      <c r="A2206" s="72" t="s">
        <v>293</v>
      </c>
      <c r="B2206" s="72" t="s">
        <v>294</v>
      </c>
      <c r="C2206" s="72" t="s">
        <v>1102</v>
      </c>
      <c r="D2206" s="72" t="s">
        <v>1096</v>
      </c>
      <c r="E2206" s="72">
        <v>1517</v>
      </c>
      <c r="F2206" s="105">
        <v>75</v>
      </c>
      <c r="G2206" s="108">
        <f t="shared" si="34"/>
        <v>43647</v>
      </c>
    </row>
    <row r="2207" spans="1:7" x14ac:dyDescent="0.35">
      <c r="A2207" s="72" t="s">
        <v>293</v>
      </c>
      <c r="B2207" s="72" t="s">
        <v>294</v>
      </c>
      <c r="C2207" s="72" t="s">
        <v>1102</v>
      </c>
      <c r="D2207" s="72" t="s">
        <v>1097</v>
      </c>
      <c r="E2207" s="72">
        <v>1517</v>
      </c>
      <c r="F2207" s="105">
        <v>20</v>
      </c>
      <c r="G2207" s="108">
        <f t="shared" si="34"/>
        <v>43556</v>
      </c>
    </row>
    <row r="2208" spans="1:7" x14ac:dyDescent="0.35">
      <c r="A2208" s="72" t="s">
        <v>293</v>
      </c>
      <c r="B2208" s="72" t="s">
        <v>294</v>
      </c>
      <c r="C2208" s="72" t="s">
        <v>1102</v>
      </c>
      <c r="D2208" s="72" t="s">
        <v>1098</v>
      </c>
      <c r="E2208" s="72">
        <v>1512</v>
      </c>
      <c r="F2208" s="105">
        <v>20</v>
      </c>
      <c r="G2208" s="108">
        <f t="shared" si="34"/>
        <v>43466</v>
      </c>
    </row>
    <row r="2209" spans="1:7" x14ac:dyDescent="0.35">
      <c r="A2209" s="72" t="s">
        <v>293</v>
      </c>
      <c r="B2209" s="72" t="s">
        <v>294</v>
      </c>
      <c r="C2209" s="72" t="s">
        <v>1102</v>
      </c>
      <c r="D2209" s="72" t="s">
        <v>1099</v>
      </c>
      <c r="E2209" s="72">
        <v>1553</v>
      </c>
      <c r="F2209" s="105">
        <v>73</v>
      </c>
      <c r="G2209" s="108">
        <f t="shared" si="34"/>
        <v>43374</v>
      </c>
    </row>
    <row r="2210" spans="1:7" x14ac:dyDescent="0.35">
      <c r="A2210" s="72" t="s">
        <v>295</v>
      </c>
      <c r="B2210" s="72" t="s">
        <v>296</v>
      </c>
      <c r="C2210" s="72" t="s">
        <v>1087</v>
      </c>
      <c r="D2210" s="72" t="s">
        <v>1088</v>
      </c>
      <c r="E2210" s="72">
        <v>660</v>
      </c>
      <c r="F2210" s="105">
        <v>130</v>
      </c>
      <c r="G2210" s="108">
        <f t="shared" si="34"/>
        <v>44378</v>
      </c>
    </row>
    <row r="2211" spans="1:7" x14ac:dyDescent="0.35">
      <c r="A2211" s="72" t="s">
        <v>295</v>
      </c>
      <c r="B2211" s="72" t="s">
        <v>296</v>
      </c>
      <c r="C2211" s="72" t="s">
        <v>1087</v>
      </c>
      <c r="D2211" s="72" t="s">
        <v>1089</v>
      </c>
      <c r="E2211" s="72">
        <v>662</v>
      </c>
      <c r="F2211" s="105">
        <v>124</v>
      </c>
      <c r="G2211" s="108">
        <f t="shared" si="34"/>
        <v>44287</v>
      </c>
    </row>
    <row r="2212" spans="1:7" x14ac:dyDescent="0.35">
      <c r="A2212" s="72" t="s">
        <v>295</v>
      </c>
      <c r="B2212" s="72" t="s">
        <v>296</v>
      </c>
      <c r="C2212" s="72" t="s">
        <v>1087</v>
      </c>
      <c r="D2212" s="72" t="s">
        <v>1090</v>
      </c>
      <c r="E2212" s="72">
        <v>663</v>
      </c>
      <c r="F2212" s="105">
        <v>120</v>
      </c>
      <c r="G2212" s="108">
        <f t="shared" si="34"/>
        <v>44197</v>
      </c>
    </row>
    <row r="2213" spans="1:7" x14ac:dyDescent="0.35">
      <c r="A2213" s="72" t="s">
        <v>295</v>
      </c>
      <c r="B2213" s="72" t="s">
        <v>296</v>
      </c>
      <c r="C2213" s="72" t="s">
        <v>1087</v>
      </c>
      <c r="D2213" s="72" t="s">
        <v>1091</v>
      </c>
      <c r="E2213" s="72">
        <v>662</v>
      </c>
      <c r="F2213" s="105">
        <v>115</v>
      </c>
      <c r="G2213" s="108">
        <f t="shared" si="34"/>
        <v>44105</v>
      </c>
    </row>
    <row r="2214" spans="1:7" x14ac:dyDescent="0.35">
      <c r="A2214" s="72" t="s">
        <v>295</v>
      </c>
      <c r="B2214" s="72" t="s">
        <v>296</v>
      </c>
      <c r="C2214" s="72" t="s">
        <v>1087</v>
      </c>
      <c r="D2214" s="72" t="s">
        <v>1092</v>
      </c>
      <c r="E2214" s="72">
        <v>666</v>
      </c>
      <c r="F2214" s="105">
        <v>121</v>
      </c>
      <c r="G2214" s="108">
        <f t="shared" si="34"/>
        <v>44013</v>
      </c>
    </row>
    <row r="2215" spans="1:7" x14ac:dyDescent="0.35">
      <c r="A2215" s="72" t="s">
        <v>295</v>
      </c>
      <c r="B2215" s="72" t="s">
        <v>296</v>
      </c>
      <c r="C2215" s="72" t="s">
        <v>1087</v>
      </c>
      <c r="D2215" s="72" t="s">
        <v>1093</v>
      </c>
      <c r="E2215" s="72">
        <v>664</v>
      </c>
      <c r="F2215" s="105">
        <v>123</v>
      </c>
      <c r="G2215" s="108">
        <f t="shared" si="34"/>
        <v>43922</v>
      </c>
    </row>
    <row r="2216" spans="1:7" x14ac:dyDescent="0.35">
      <c r="A2216" s="72" t="s">
        <v>295</v>
      </c>
      <c r="B2216" s="72" t="s">
        <v>296</v>
      </c>
      <c r="C2216" s="72" t="s">
        <v>1087</v>
      </c>
      <c r="D2216" s="72" t="s">
        <v>1094</v>
      </c>
      <c r="E2216" s="72">
        <v>666</v>
      </c>
      <c r="F2216" s="105">
        <v>116</v>
      </c>
      <c r="G2216" s="108">
        <f t="shared" si="34"/>
        <v>43831</v>
      </c>
    </row>
    <row r="2217" spans="1:7" x14ac:dyDescent="0.35">
      <c r="A2217" s="72" t="s">
        <v>295</v>
      </c>
      <c r="B2217" s="72" t="s">
        <v>296</v>
      </c>
      <c r="C2217" s="72" t="s">
        <v>1087</v>
      </c>
      <c r="D2217" s="72" t="s">
        <v>1095</v>
      </c>
      <c r="E2217" s="72">
        <v>665</v>
      </c>
      <c r="F2217" s="105">
        <v>128</v>
      </c>
      <c r="G2217" s="108">
        <f t="shared" si="34"/>
        <v>43739</v>
      </c>
    </row>
    <row r="2218" spans="1:7" x14ac:dyDescent="0.35">
      <c r="A2218" s="72" t="s">
        <v>295</v>
      </c>
      <c r="B2218" s="72" t="s">
        <v>296</v>
      </c>
      <c r="C2218" s="72" t="s">
        <v>1087</v>
      </c>
      <c r="D2218" s="72" t="s">
        <v>1096</v>
      </c>
      <c r="E2218" s="72">
        <v>669</v>
      </c>
      <c r="F2218" s="105">
        <v>107</v>
      </c>
      <c r="G2218" s="108">
        <f t="shared" si="34"/>
        <v>43647</v>
      </c>
    </row>
    <row r="2219" spans="1:7" x14ac:dyDescent="0.35">
      <c r="A2219" s="72" t="s">
        <v>295</v>
      </c>
      <c r="B2219" s="72" t="s">
        <v>296</v>
      </c>
      <c r="C2219" s="72" t="s">
        <v>1087</v>
      </c>
      <c r="D2219" s="72" t="s">
        <v>1097</v>
      </c>
      <c r="E2219" s="72">
        <v>673</v>
      </c>
      <c r="F2219" s="105">
        <v>120</v>
      </c>
      <c r="G2219" s="108">
        <f t="shared" si="34"/>
        <v>43556</v>
      </c>
    </row>
    <row r="2220" spans="1:7" x14ac:dyDescent="0.35">
      <c r="A2220" s="72" t="s">
        <v>295</v>
      </c>
      <c r="B2220" s="72" t="s">
        <v>296</v>
      </c>
      <c r="C2220" s="72" t="s">
        <v>1087</v>
      </c>
      <c r="D2220" s="72" t="s">
        <v>1098</v>
      </c>
      <c r="E2220" s="72">
        <v>679</v>
      </c>
      <c r="F2220" s="105">
        <v>124</v>
      </c>
      <c r="G2220" s="108">
        <f t="shared" si="34"/>
        <v>43466</v>
      </c>
    </row>
    <row r="2221" spans="1:7" x14ac:dyDescent="0.35">
      <c r="A2221" s="72" t="s">
        <v>295</v>
      </c>
      <c r="B2221" s="72" t="s">
        <v>296</v>
      </c>
      <c r="C2221" s="72" t="s">
        <v>1087</v>
      </c>
      <c r="D2221" s="72" t="s">
        <v>1099</v>
      </c>
      <c r="E2221" s="72">
        <v>696</v>
      </c>
      <c r="F2221" s="105">
        <v>144</v>
      </c>
      <c r="G2221" s="108">
        <f t="shared" si="34"/>
        <v>43374</v>
      </c>
    </row>
    <row r="2222" spans="1:7" x14ac:dyDescent="0.35">
      <c r="A2222" s="72" t="s">
        <v>295</v>
      </c>
      <c r="B2222" s="72" t="s">
        <v>296</v>
      </c>
      <c r="C2222" s="72" t="s">
        <v>1100</v>
      </c>
      <c r="D2222" s="72" t="s">
        <v>1088</v>
      </c>
      <c r="E2222" s="72">
        <v>8488</v>
      </c>
      <c r="F2222" s="105">
        <v>1890</v>
      </c>
      <c r="G2222" s="108">
        <f t="shared" si="34"/>
        <v>44378</v>
      </c>
    </row>
    <row r="2223" spans="1:7" x14ac:dyDescent="0.35">
      <c r="A2223" s="72" t="s">
        <v>295</v>
      </c>
      <c r="B2223" s="72" t="s">
        <v>296</v>
      </c>
      <c r="C2223" s="72" t="s">
        <v>1100</v>
      </c>
      <c r="D2223" s="72" t="s">
        <v>1089</v>
      </c>
      <c r="E2223" s="72">
        <v>8510</v>
      </c>
      <c r="F2223" s="105">
        <v>1480</v>
      </c>
      <c r="G2223" s="108">
        <f t="shared" si="34"/>
        <v>44287</v>
      </c>
    </row>
    <row r="2224" spans="1:7" x14ac:dyDescent="0.35">
      <c r="A2224" s="72" t="s">
        <v>295</v>
      </c>
      <c r="B2224" s="72" t="s">
        <v>296</v>
      </c>
      <c r="C2224" s="72" t="s">
        <v>1100</v>
      </c>
      <c r="D2224" s="72" t="s">
        <v>1090</v>
      </c>
      <c r="E2224" s="72">
        <v>8512</v>
      </c>
      <c r="F2224" s="105">
        <v>1461</v>
      </c>
      <c r="G2224" s="108">
        <f t="shared" si="34"/>
        <v>44197</v>
      </c>
    </row>
    <row r="2225" spans="1:7" x14ac:dyDescent="0.35">
      <c r="A2225" s="72" t="s">
        <v>295</v>
      </c>
      <c r="B2225" s="72" t="s">
        <v>296</v>
      </c>
      <c r="C2225" s="72" t="s">
        <v>1100</v>
      </c>
      <c r="D2225" s="72" t="s">
        <v>1091</v>
      </c>
      <c r="E2225" s="72">
        <v>8480</v>
      </c>
      <c r="F2225" s="105">
        <v>1357</v>
      </c>
      <c r="G2225" s="108">
        <f t="shared" si="34"/>
        <v>44105</v>
      </c>
    </row>
    <row r="2226" spans="1:7" x14ac:dyDescent="0.35">
      <c r="A2226" s="72" t="s">
        <v>295</v>
      </c>
      <c r="B2226" s="72" t="s">
        <v>296</v>
      </c>
      <c r="C2226" s="72" t="s">
        <v>1100</v>
      </c>
      <c r="D2226" s="72" t="s">
        <v>1092</v>
      </c>
      <c r="E2226" s="72">
        <v>8426</v>
      </c>
      <c r="F2226" s="105">
        <v>1417</v>
      </c>
      <c r="G2226" s="108">
        <f t="shared" si="34"/>
        <v>44013</v>
      </c>
    </row>
    <row r="2227" spans="1:7" x14ac:dyDescent="0.35">
      <c r="A2227" s="72" t="s">
        <v>295</v>
      </c>
      <c r="B2227" s="72" t="s">
        <v>296</v>
      </c>
      <c r="C2227" s="72" t="s">
        <v>1100</v>
      </c>
      <c r="D2227" s="72" t="s">
        <v>1093</v>
      </c>
      <c r="E2227" s="72">
        <v>8515</v>
      </c>
      <c r="F2227" s="105">
        <v>1384</v>
      </c>
      <c r="G2227" s="108">
        <f t="shared" si="34"/>
        <v>43922</v>
      </c>
    </row>
    <row r="2228" spans="1:7" x14ac:dyDescent="0.35">
      <c r="A2228" s="72" t="s">
        <v>295</v>
      </c>
      <c r="B2228" s="72" t="s">
        <v>296</v>
      </c>
      <c r="C2228" s="72" t="s">
        <v>1100</v>
      </c>
      <c r="D2228" s="72" t="s">
        <v>1094</v>
      </c>
      <c r="E2228" s="72">
        <v>8314</v>
      </c>
      <c r="F2228" s="105">
        <v>1376</v>
      </c>
      <c r="G2228" s="108">
        <f t="shared" si="34"/>
        <v>43831</v>
      </c>
    </row>
    <row r="2229" spans="1:7" x14ac:dyDescent="0.35">
      <c r="A2229" s="72" t="s">
        <v>295</v>
      </c>
      <c r="B2229" s="72" t="s">
        <v>296</v>
      </c>
      <c r="C2229" s="72" t="s">
        <v>1100</v>
      </c>
      <c r="D2229" s="72" t="s">
        <v>1095</v>
      </c>
      <c r="E2229" s="72">
        <v>8276</v>
      </c>
      <c r="F2229" s="105">
        <v>1424</v>
      </c>
      <c r="G2229" s="108">
        <f t="shared" si="34"/>
        <v>43739</v>
      </c>
    </row>
    <row r="2230" spans="1:7" x14ac:dyDescent="0.35">
      <c r="A2230" s="72" t="s">
        <v>295</v>
      </c>
      <c r="B2230" s="72" t="s">
        <v>296</v>
      </c>
      <c r="C2230" s="72" t="s">
        <v>1100</v>
      </c>
      <c r="D2230" s="72" t="s">
        <v>1096</v>
      </c>
      <c r="E2230" s="72">
        <v>8308</v>
      </c>
      <c r="F2230" s="105">
        <v>1093</v>
      </c>
      <c r="G2230" s="108">
        <f t="shared" si="34"/>
        <v>43647</v>
      </c>
    </row>
    <row r="2231" spans="1:7" x14ac:dyDescent="0.35">
      <c r="A2231" s="72" t="s">
        <v>295</v>
      </c>
      <c r="B2231" s="72" t="s">
        <v>296</v>
      </c>
      <c r="C2231" s="72" t="s">
        <v>1100</v>
      </c>
      <c r="D2231" s="72" t="s">
        <v>1097</v>
      </c>
      <c r="E2231" s="72">
        <v>8306</v>
      </c>
      <c r="F2231" s="105">
        <v>1112</v>
      </c>
      <c r="G2231" s="108">
        <f t="shared" si="34"/>
        <v>43556</v>
      </c>
    </row>
    <row r="2232" spans="1:7" x14ac:dyDescent="0.35">
      <c r="A2232" s="72" t="s">
        <v>295</v>
      </c>
      <c r="B2232" s="72" t="s">
        <v>296</v>
      </c>
      <c r="C2232" s="72" t="s">
        <v>1100</v>
      </c>
      <c r="D2232" s="72" t="s">
        <v>1098</v>
      </c>
      <c r="E2232" s="72">
        <v>8246</v>
      </c>
      <c r="F2232" s="105">
        <v>1218</v>
      </c>
      <c r="G2232" s="108">
        <f t="shared" si="34"/>
        <v>43466</v>
      </c>
    </row>
    <row r="2233" spans="1:7" x14ac:dyDescent="0.35">
      <c r="A2233" s="72" t="s">
        <v>295</v>
      </c>
      <c r="B2233" s="72" t="s">
        <v>296</v>
      </c>
      <c r="C2233" s="72" t="s">
        <v>1100</v>
      </c>
      <c r="D2233" s="72" t="s">
        <v>1099</v>
      </c>
      <c r="E2233" s="72">
        <v>8384</v>
      </c>
      <c r="F2233" s="105">
        <v>1501</v>
      </c>
      <c r="G2233" s="108">
        <f t="shared" si="34"/>
        <v>43374</v>
      </c>
    </row>
    <row r="2234" spans="1:7" x14ac:dyDescent="0.35">
      <c r="A2234" s="72" t="s">
        <v>295</v>
      </c>
      <c r="B2234" s="72" t="s">
        <v>296</v>
      </c>
      <c r="C2234" s="72" t="s">
        <v>1101</v>
      </c>
      <c r="D2234" s="72" t="s">
        <v>1088</v>
      </c>
      <c r="E2234" s="72">
        <v>255</v>
      </c>
      <c r="F2234" s="105">
        <v>17</v>
      </c>
      <c r="G2234" s="108">
        <f t="shared" si="34"/>
        <v>44378</v>
      </c>
    </row>
    <row r="2235" spans="1:7" x14ac:dyDescent="0.35">
      <c r="A2235" s="72" t="s">
        <v>295</v>
      </c>
      <c r="B2235" s="72" t="s">
        <v>296</v>
      </c>
      <c r="C2235" s="72" t="s">
        <v>1101</v>
      </c>
      <c r="D2235" s="72" t="s">
        <v>1089</v>
      </c>
      <c r="E2235" s="72">
        <v>251</v>
      </c>
      <c r="F2235" s="105">
        <v>20</v>
      </c>
      <c r="G2235" s="108">
        <f t="shared" si="34"/>
        <v>44287</v>
      </c>
    </row>
    <row r="2236" spans="1:7" x14ac:dyDescent="0.35">
      <c r="A2236" s="72" t="s">
        <v>295</v>
      </c>
      <c r="B2236" s="72" t="s">
        <v>296</v>
      </c>
      <c r="C2236" s="72" t="s">
        <v>1101</v>
      </c>
      <c r="D2236" s="72" t="s">
        <v>1090</v>
      </c>
      <c r="E2236" s="72">
        <v>251</v>
      </c>
      <c r="F2236" s="105">
        <v>17</v>
      </c>
      <c r="G2236" s="108">
        <f t="shared" si="34"/>
        <v>44197</v>
      </c>
    </row>
    <row r="2237" spans="1:7" x14ac:dyDescent="0.35">
      <c r="A2237" s="72" t="s">
        <v>295</v>
      </c>
      <c r="B2237" s="72" t="s">
        <v>296</v>
      </c>
      <c r="C2237" s="72" t="s">
        <v>1101</v>
      </c>
      <c r="D2237" s="72" t="s">
        <v>1091</v>
      </c>
      <c r="E2237" s="72">
        <v>249</v>
      </c>
      <c r="F2237" s="105">
        <v>15</v>
      </c>
      <c r="G2237" s="108">
        <f t="shared" si="34"/>
        <v>44105</v>
      </c>
    </row>
    <row r="2238" spans="1:7" x14ac:dyDescent="0.35">
      <c r="A2238" s="72" t="s">
        <v>295</v>
      </c>
      <c r="B2238" s="72" t="s">
        <v>296</v>
      </c>
      <c r="C2238" s="72" t="s">
        <v>1101</v>
      </c>
      <c r="D2238" s="72" t="s">
        <v>1092</v>
      </c>
      <c r="E2238" s="72">
        <v>249</v>
      </c>
      <c r="F2238" s="105">
        <v>16</v>
      </c>
      <c r="G2238" s="108">
        <f t="shared" si="34"/>
        <v>44013</v>
      </c>
    </row>
    <row r="2239" spans="1:7" x14ac:dyDescent="0.35">
      <c r="A2239" s="72" t="s">
        <v>295</v>
      </c>
      <c r="B2239" s="72" t="s">
        <v>296</v>
      </c>
      <c r="C2239" s="72" t="s">
        <v>1101</v>
      </c>
      <c r="D2239" s="72" t="s">
        <v>1093</v>
      </c>
      <c r="E2239" s="72">
        <v>248</v>
      </c>
      <c r="F2239" s="105">
        <v>10</v>
      </c>
      <c r="G2239" s="108">
        <f t="shared" si="34"/>
        <v>43922</v>
      </c>
    </row>
    <row r="2240" spans="1:7" x14ac:dyDescent="0.35">
      <c r="A2240" s="72" t="s">
        <v>295</v>
      </c>
      <c r="B2240" s="72" t="s">
        <v>296</v>
      </c>
      <c r="C2240" s="72" t="s">
        <v>1101</v>
      </c>
      <c r="D2240" s="72" t="s">
        <v>1094</v>
      </c>
      <c r="E2240" s="72">
        <v>245</v>
      </c>
      <c r="F2240" s="105">
        <v>12</v>
      </c>
      <c r="G2240" s="108">
        <f t="shared" si="34"/>
        <v>43831</v>
      </c>
    </row>
    <row r="2241" spans="1:7" x14ac:dyDescent="0.35">
      <c r="A2241" s="72" t="s">
        <v>295</v>
      </c>
      <c r="B2241" s="72" t="s">
        <v>296</v>
      </c>
      <c r="C2241" s="72" t="s">
        <v>1101</v>
      </c>
      <c r="D2241" s="72" t="s">
        <v>1095</v>
      </c>
      <c r="E2241" s="72">
        <v>240</v>
      </c>
      <c r="F2241" s="105">
        <v>12</v>
      </c>
      <c r="G2241" s="108">
        <f t="shared" si="34"/>
        <v>43739</v>
      </c>
    </row>
    <row r="2242" spans="1:7" x14ac:dyDescent="0.35">
      <c r="A2242" s="72" t="s">
        <v>295</v>
      </c>
      <c r="B2242" s="72" t="s">
        <v>296</v>
      </c>
      <c r="C2242" s="72" t="s">
        <v>1101</v>
      </c>
      <c r="D2242" s="72" t="s">
        <v>1096</v>
      </c>
      <c r="E2242" s="72">
        <v>241</v>
      </c>
      <c r="F2242" s="105">
        <v>8</v>
      </c>
      <c r="G2242" s="108">
        <f t="shared" si="34"/>
        <v>43647</v>
      </c>
    </row>
    <row r="2243" spans="1:7" x14ac:dyDescent="0.35">
      <c r="A2243" s="72" t="s">
        <v>295</v>
      </c>
      <c r="B2243" s="72" t="s">
        <v>296</v>
      </c>
      <c r="C2243" s="72" t="s">
        <v>1101</v>
      </c>
      <c r="D2243" s="72" t="s">
        <v>1097</v>
      </c>
      <c r="E2243" s="72">
        <v>238</v>
      </c>
      <c r="F2243" s="105">
        <v>11</v>
      </c>
      <c r="G2243" s="108">
        <f t="shared" si="34"/>
        <v>43556</v>
      </c>
    </row>
    <row r="2244" spans="1:7" x14ac:dyDescent="0.35">
      <c r="A2244" s="72" t="s">
        <v>295</v>
      </c>
      <c r="B2244" s="72" t="s">
        <v>296</v>
      </c>
      <c r="C2244" s="72" t="s">
        <v>1101</v>
      </c>
      <c r="D2244" s="72" t="s">
        <v>1098</v>
      </c>
      <c r="E2244" s="72">
        <v>237</v>
      </c>
      <c r="F2244" s="105">
        <v>12</v>
      </c>
      <c r="G2244" s="108">
        <f t="shared" ref="G2244:G2307" si="35">DATE(LEFT(D2244,4),RIGHT(LEFT(D2244,7),2),1)</f>
        <v>43466</v>
      </c>
    </row>
    <row r="2245" spans="1:7" x14ac:dyDescent="0.35">
      <c r="A2245" s="72" t="s">
        <v>295</v>
      </c>
      <c r="B2245" s="72" t="s">
        <v>296</v>
      </c>
      <c r="C2245" s="72" t="s">
        <v>1101</v>
      </c>
      <c r="D2245" s="72" t="s">
        <v>1099</v>
      </c>
      <c r="E2245" s="72">
        <v>312</v>
      </c>
      <c r="F2245" s="105">
        <v>16</v>
      </c>
      <c r="G2245" s="108">
        <f t="shared" si="35"/>
        <v>43374</v>
      </c>
    </row>
    <row r="2246" spans="1:7" x14ac:dyDescent="0.35">
      <c r="A2246" s="72" t="s">
        <v>295</v>
      </c>
      <c r="B2246" s="72" t="s">
        <v>296</v>
      </c>
      <c r="C2246" s="72" t="s">
        <v>1102</v>
      </c>
      <c r="D2246" s="72" t="s">
        <v>1088</v>
      </c>
      <c r="E2246" s="72">
        <v>4968</v>
      </c>
      <c r="F2246" s="105">
        <v>542</v>
      </c>
      <c r="G2246" s="108">
        <f t="shared" si="35"/>
        <v>44378</v>
      </c>
    </row>
    <row r="2247" spans="1:7" x14ac:dyDescent="0.35">
      <c r="A2247" s="72" t="s">
        <v>295</v>
      </c>
      <c r="B2247" s="72" t="s">
        <v>296</v>
      </c>
      <c r="C2247" s="72" t="s">
        <v>1102</v>
      </c>
      <c r="D2247" s="72" t="s">
        <v>1089</v>
      </c>
      <c r="E2247" s="72">
        <v>4975</v>
      </c>
      <c r="F2247" s="105">
        <v>718</v>
      </c>
      <c r="G2247" s="108">
        <f t="shared" si="35"/>
        <v>44287</v>
      </c>
    </row>
    <row r="2248" spans="1:7" x14ac:dyDescent="0.35">
      <c r="A2248" s="72" t="s">
        <v>295</v>
      </c>
      <c r="B2248" s="72" t="s">
        <v>296</v>
      </c>
      <c r="C2248" s="72" t="s">
        <v>1102</v>
      </c>
      <c r="D2248" s="72" t="s">
        <v>1090</v>
      </c>
      <c r="E2248" s="72">
        <v>4972</v>
      </c>
      <c r="F2248" s="105">
        <v>712</v>
      </c>
      <c r="G2248" s="108">
        <f t="shared" si="35"/>
        <v>44197</v>
      </c>
    </row>
    <row r="2249" spans="1:7" x14ac:dyDescent="0.35">
      <c r="A2249" s="72" t="s">
        <v>295</v>
      </c>
      <c r="B2249" s="72" t="s">
        <v>296</v>
      </c>
      <c r="C2249" s="72" t="s">
        <v>1102</v>
      </c>
      <c r="D2249" s="72" t="s">
        <v>1091</v>
      </c>
      <c r="E2249" s="72">
        <v>4983</v>
      </c>
      <c r="F2249" s="105">
        <v>705</v>
      </c>
      <c r="G2249" s="108">
        <f t="shared" si="35"/>
        <v>44105</v>
      </c>
    </row>
    <row r="2250" spans="1:7" x14ac:dyDescent="0.35">
      <c r="A2250" s="72" t="s">
        <v>295</v>
      </c>
      <c r="B2250" s="72" t="s">
        <v>296</v>
      </c>
      <c r="C2250" s="72" t="s">
        <v>1102</v>
      </c>
      <c r="D2250" s="72" t="s">
        <v>1092</v>
      </c>
      <c r="E2250" s="72">
        <v>4982</v>
      </c>
      <c r="F2250" s="105">
        <v>737</v>
      </c>
      <c r="G2250" s="108">
        <f t="shared" si="35"/>
        <v>44013</v>
      </c>
    </row>
    <row r="2251" spans="1:7" x14ac:dyDescent="0.35">
      <c r="A2251" s="72" t="s">
        <v>295</v>
      </c>
      <c r="B2251" s="72" t="s">
        <v>296</v>
      </c>
      <c r="C2251" s="72" t="s">
        <v>1102</v>
      </c>
      <c r="D2251" s="72" t="s">
        <v>1093</v>
      </c>
      <c r="E2251" s="72">
        <v>4981</v>
      </c>
      <c r="F2251" s="105">
        <v>693</v>
      </c>
      <c r="G2251" s="108">
        <f t="shared" si="35"/>
        <v>43922</v>
      </c>
    </row>
    <row r="2252" spans="1:7" x14ac:dyDescent="0.35">
      <c r="A2252" s="72" t="s">
        <v>295</v>
      </c>
      <c r="B2252" s="72" t="s">
        <v>296</v>
      </c>
      <c r="C2252" s="72" t="s">
        <v>1102</v>
      </c>
      <c r="D2252" s="72" t="s">
        <v>1094</v>
      </c>
      <c r="E2252" s="72">
        <v>4963</v>
      </c>
      <c r="F2252" s="105">
        <v>725</v>
      </c>
      <c r="G2252" s="108">
        <f t="shared" si="35"/>
        <v>43831</v>
      </c>
    </row>
    <row r="2253" spans="1:7" x14ac:dyDescent="0.35">
      <c r="A2253" s="72" t="s">
        <v>295</v>
      </c>
      <c r="B2253" s="72" t="s">
        <v>296</v>
      </c>
      <c r="C2253" s="72" t="s">
        <v>1102</v>
      </c>
      <c r="D2253" s="72" t="s">
        <v>1095</v>
      </c>
      <c r="E2253" s="72">
        <v>4962</v>
      </c>
      <c r="F2253" s="105">
        <v>714</v>
      </c>
      <c r="G2253" s="108">
        <f t="shared" si="35"/>
        <v>43739</v>
      </c>
    </row>
    <row r="2254" spans="1:7" x14ac:dyDescent="0.35">
      <c r="A2254" s="72" t="s">
        <v>295</v>
      </c>
      <c r="B2254" s="72" t="s">
        <v>296</v>
      </c>
      <c r="C2254" s="72" t="s">
        <v>1102</v>
      </c>
      <c r="D2254" s="72" t="s">
        <v>1096</v>
      </c>
      <c r="E2254" s="72">
        <v>4975</v>
      </c>
      <c r="F2254" s="105">
        <v>559</v>
      </c>
      <c r="G2254" s="108">
        <f t="shared" si="35"/>
        <v>43647</v>
      </c>
    </row>
    <row r="2255" spans="1:7" x14ac:dyDescent="0.35">
      <c r="A2255" s="72" t="s">
        <v>295</v>
      </c>
      <c r="B2255" s="72" t="s">
        <v>296</v>
      </c>
      <c r="C2255" s="72" t="s">
        <v>1102</v>
      </c>
      <c r="D2255" s="72" t="s">
        <v>1097</v>
      </c>
      <c r="E2255" s="72">
        <v>4981</v>
      </c>
      <c r="F2255" s="105">
        <v>619</v>
      </c>
      <c r="G2255" s="108">
        <f t="shared" si="35"/>
        <v>43556</v>
      </c>
    </row>
    <row r="2256" spans="1:7" x14ac:dyDescent="0.35">
      <c r="A2256" s="72" t="s">
        <v>295</v>
      </c>
      <c r="B2256" s="72" t="s">
        <v>296</v>
      </c>
      <c r="C2256" s="72" t="s">
        <v>1102</v>
      </c>
      <c r="D2256" s="72" t="s">
        <v>1098</v>
      </c>
      <c r="E2256" s="72">
        <v>4966</v>
      </c>
      <c r="F2256" s="105">
        <v>638</v>
      </c>
      <c r="G2256" s="108">
        <f t="shared" si="35"/>
        <v>43466</v>
      </c>
    </row>
    <row r="2257" spans="1:7" x14ac:dyDescent="0.35">
      <c r="A2257" s="72" t="s">
        <v>295</v>
      </c>
      <c r="B2257" s="72" t="s">
        <v>296</v>
      </c>
      <c r="C2257" s="72" t="s">
        <v>1102</v>
      </c>
      <c r="D2257" s="72" t="s">
        <v>1099</v>
      </c>
      <c r="E2257" s="72">
        <v>5084</v>
      </c>
      <c r="F2257" s="105">
        <v>705</v>
      </c>
      <c r="G2257" s="108">
        <f t="shared" si="35"/>
        <v>43374</v>
      </c>
    </row>
    <row r="2258" spans="1:7" x14ac:dyDescent="0.35">
      <c r="A2258" s="72" t="s">
        <v>297</v>
      </c>
      <c r="B2258" s="72" t="s">
        <v>298</v>
      </c>
      <c r="C2258" s="72" t="s">
        <v>1087</v>
      </c>
      <c r="D2258" s="72" t="s">
        <v>1088</v>
      </c>
      <c r="E2258" s="72">
        <v>1226</v>
      </c>
      <c r="F2258" s="105">
        <v>61</v>
      </c>
      <c r="G2258" s="108">
        <f t="shared" si="35"/>
        <v>44378</v>
      </c>
    </row>
    <row r="2259" spans="1:7" x14ac:dyDescent="0.35">
      <c r="A2259" s="72" t="s">
        <v>297</v>
      </c>
      <c r="B2259" s="72" t="s">
        <v>298</v>
      </c>
      <c r="C2259" s="72" t="s">
        <v>1087</v>
      </c>
      <c r="D2259" s="72" t="s">
        <v>1089</v>
      </c>
      <c r="E2259" s="72">
        <v>1224</v>
      </c>
      <c r="F2259" s="105">
        <v>58</v>
      </c>
      <c r="G2259" s="108">
        <f t="shared" si="35"/>
        <v>44287</v>
      </c>
    </row>
    <row r="2260" spans="1:7" x14ac:dyDescent="0.35">
      <c r="A2260" s="72" t="s">
        <v>297</v>
      </c>
      <c r="B2260" s="72" t="s">
        <v>298</v>
      </c>
      <c r="C2260" s="72" t="s">
        <v>1087</v>
      </c>
      <c r="D2260" s="72" t="s">
        <v>1090</v>
      </c>
      <c r="E2260" s="72">
        <v>1230</v>
      </c>
      <c r="F2260" s="105">
        <v>61</v>
      </c>
      <c r="G2260" s="108">
        <f t="shared" si="35"/>
        <v>44197</v>
      </c>
    </row>
    <row r="2261" spans="1:7" x14ac:dyDescent="0.35">
      <c r="A2261" s="72" t="s">
        <v>297</v>
      </c>
      <c r="B2261" s="72" t="s">
        <v>298</v>
      </c>
      <c r="C2261" s="72" t="s">
        <v>1087</v>
      </c>
      <c r="D2261" s="72" t="s">
        <v>1091</v>
      </c>
      <c r="E2261" s="72">
        <v>1222</v>
      </c>
      <c r="F2261" s="105">
        <v>61</v>
      </c>
      <c r="G2261" s="108">
        <f t="shared" si="35"/>
        <v>44105</v>
      </c>
    </row>
    <row r="2262" spans="1:7" x14ac:dyDescent="0.35">
      <c r="A2262" s="72" t="s">
        <v>297</v>
      </c>
      <c r="B2262" s="72" t="s">
        <v>298</v>
      </c>
      <c r="C2262" s="72" t="s">
        <v>1087</v>
      </c>
      <c r="D2262" s="72" t="s">
        <v>1092</v>
      </c>
      <c r="E2262" s="72">
        <v>1225</v>
      </c>
      <c r="F2262" s="105">
        <v>64</v>
      </c>
      <c r="G2262" s="108">
        <f t="shared" si="35"/>
        <v>44013</v>
      </c>
    </row>
    <row r="2263" spans="1:7" x14ac:dyDescent="0.35">
      <c r="A2263" s="72" t="s">
        <v>297</v>
      </c>
      <c r="B2263" s="72" t="s">
        <v>298</v>
      </c>
      <c r="C2263" s="72" t="s">
        <v>1087</v>
      </c>
      <c r="D2263" s="72" t="s">
        <v>1093</v>
      </c>
      <c r="E2263" s="72">
        <v>1230</v>
      </c>
      <c r="F2263" s="105">
        <v>65</v>
      </c>
      <c r="G2263" s="108">
        <f t="shared" si="35"/>
        <v>43922</v>
      </c>
    </row>
    <row r="2264" spans="1:7" x14ac:dyDescent="0.35">
      <c r="A2264" s="72" t="s">
        <v>297</v>
      </c>
      <c r="B2264" s="72" t="s">
        <v>298</v>
      </c>
      <c r="C2264" s="72" t="s">
        <v>1087</v>
      </c>
      <c r="D2264" s="72" t="s">
        <v>1094</v>
      </c>
      <c r="E2264" s="72">
        <v>1231</v>
      </c>
      <c r="F2264" s="105">
        <v>66</v>
      </c>
      <c r="G2264" s="108">
        <f t="shared" si="35"/>
        <v>43831</v>
      </c>
    </row>
    <row r="2265" spans="1:7" x14ac:dyDescent="0.35">
      <c r="A2265" s="72" t="s">
        <v>297</v>
      </c>
      <c r="B2265" s="72" t="s">
        <v>298</v>
      </c>
      <c r="C2265" s="72" t="s">
        <v>1087</v>
      </c>
      <c r="D2265" s="72" t="s">
        <v>1095</v>
      </c>
      <c r="E2265" s="72">
        <v>1229</v>
      </c>
      <c r="F2265" s="105">
        <v>61</v>
      </c>
      <c r="G2265" s="108">
        <f t="shared" si="35"/>
        <v>43739</v>
      </c>
    </row>
    <row r="2266" spans="1:7" x14ac:dyDescent="0.35">
      <c r="A2266" s="72" t="s">
        <v>297</v>
      </c>
      <c r="B2266" s="72" t="s">
        <v>298</v>
      </c>
      <c r="C2266" s="72" t="s">
        <v>1087</v>
      </c>
      <c r="D2266" s="72" t="s">
        <v>1096</v>
      </c>
      <c r="E2266" s="72">
        <v>1231</v>
      </c>
      <c r="F2266" s="105">
        <v>55</v>
      </c>
      <c r="G2266" s="108">
        <f t="shared" si="35"/>
        <v>43647</v>
      </c>
    </row>
    <row r="2267" spans="1:7" x14ac:dyDescent="0.35">
      <c r="A2267" s="72" t="s">
        <v>297</v>
      </c>
      <c r="B2267" s="72" t="s">
        <v>298</v>
      </c>
      <c r="C2267" s="72" t="s">
        <v>1087</v>
      </c>
      <c r="D2267" s="72" t="s">
        <v>1097</v>
      </c>
      <c r="E2267" s="72">
        <v>1227</v>
      </c>
      <c r="F2267" s="105">
        <v>55</v>
      </c>
      <c r="G2267" s="108">
        <f t="shared" si="35"/>
        <v>43556</v>
      </c>
    </row>
    <row r="2268" spans="1:7" x14ac:dyDescent="0.35">
      <c r="A2268" s="72" t="s">
        <v>297</v>
      </c>
      <c r="B2268" s="72" t="s">
        <v>298</v>
      </c>
      <c r="C2268" s="72" t="s">
        <v>1087</v>
      </c>
      <c r="D2268" s="72" t="s">
        <v>1098</v>
      </c>
      <c r="E2268" s="72">
        <v>1210</v>
      </c>
      <c r="F2268" s="105">
        <v>56</v>
      </c>
      <c r="G2268" s="108">
        <f t="shared" si="35"/>
        <v>43466</v>
      </c>
    </row>
    <row r="2269" spans="1:7" x14ac:dyDescent="0.35">
      <c r="A2269" s="72" t="s">
        <v>297</v>
      </c>
      <c r="B2269" s="72" t="s">
        <v>298</v>
      </c>
      <c r="C2269" s="72" t="s">
        <v>1087</v>
      </c>
      <c r="D2269" s="72" t="s">
        <v>1099</v>
      </c>
      <c r="E2269" s="72">
        <v>1274</v>
      </c>
      <c r="F2269" s="105">
        <v>61</v>
      </c>
      <c r="G2269" s="108">
        <f t="shared" si="35"/>
        <v>43374</v>
      </c>
    </row>
    <row r="2270" spans="1:7" x14ac:dyDescent="0.35">
      <c r="A2270" s="72" t="s">
        <v>297</v>
      </c>
      <c r="B2270" s="72" t="s">
        <v>298</v>
      </c>
      <c r="C2270" s="72" t="s">
        <v>1100</v>
      </c>
      <c r="D2270" s="72" t="s">
        <v>1088</v>
      </c>
      <c r="E2270" s="72">
        <v>624</v>
      </c>
      <c r="F2270" s="105">
        <v>58</v>
      </c>
      <c r="G2270" s="108">
        <f t="shared" si="35"/>
        <v>44378</v>
      </c>
    </row>
    <row r="2271" spans="1:7" x14ac:dyDescent="0.35">
      <c r="A2271" s="72" t="s">
        <v>297</v>
      </c>
      <c r="B2271" s="72" t="s">
        <v>298</v>
      </c>
      <c r="C2271" s="72" t="s">
        <v>1100</v>
      </c>
      <c r="D2271" s="72" t="s">
        <v>1089</v>
      </c>
      <c r="E2271" s="72">
        <v>637</v>
      </c>
      <c r="F2271" s="105">
        <v>75</v>
      </c>
      <c r="G2271" s="108">
        <f t="shared" si="35"/>
        <v>44287</v>
      </c>
    </row>
    <row r="2272" spans="1:7" x14ac:dyDescent="0.35">
      <c r="A2272" s="72" t="s">
        <v>297</v>
      </c>
      <c r="B2272" s="72" t="s">
        <v>298</v>
      </c>
      <c r="C2272" s="72" t="s">
        <v>1100</v>
      </c>
      <c r="D2272" s="72" t="s">
        <v>1090</v>
      </c>
      <c r="E2272" s="72">
        <v>634</v>
      </c>
      <c r="F2272" s="105">
        <v>75</v>
      </c>
      <c r="G2272" s="108">
        <f t="shared" si="35"/>
        <v>44197</v>
      </c>
    </row>
    <row r="2273" spans="1:7" x14ac:dyDescent="0.35">
      <c r="A2273" s="72" t="s">
        <v>297</v>
      </c>
      <c r="B2273" s="72" t="s">
        <v>298</v>
      </c>
      <c r="C2273" s="72" t="s">
        <v>1100</v>
      </c>
      <c r="D2273" s="72" t="s">
        <v>1091</v>
      </c>
      <c r="E2273" s="72">
        <v>634</v>
      </c>
      <c r="F2273" s="105">
        <v>75</v>
      </c>
      <c r="G2273" s="108">
        <f t="shared" si="35"/>
        <v>44105</v>
      </c>
    </row>
    <row r="2274" spans="1:7" x14ac:dyDescent="0.35">
      <c r="A2274" s="72" t="s">
        <v>297</v>
      </c>
      <c r="B2274" s="72" t="s">
        <v>298</v>
      </c>
      <c r="C2274" s="72" t="s">
        <v>1100</v>
      </c>
      <c r="D2274" s="72" t="s">
        <v>1092</v>
      </c>
      <c r="E2274" s="72">
        <v>633</v>
      </c>
      <c r="F2274" s="105">
        <v>76</v>
      </c>
      <c r="G2274" s="108">
        <f t="shared" si="35"/>
        <v>44013</v>
      </c>
    </row>
    <row r="2275" spans="1:7" x14ac:dyDescent="0.35">
      <c r="A2275" s="72" t="s">
        <v>297</v>
      </c>
      <c r="B2275" s="72" t="s">
        <v>298</v>
      </c>
      <c r="C2275" s="72" t="s">
        <v>1100</v>
      </c>
      <c r="D2275" s="72" t="s">
        <v>1093</v>
      </c>
      <c r="E2275" s="72">
        <v>633</v>
      </c>
      <c r="F2275" s="105">
        <v>76</v>
      </c>
      <c r="G2275" s="108">
        <f t="shared" si="35"/>
        <v>43922</v>
      </c>
    </row>
    <row r="2276" spans="1:7" x14ac:dyDescent="0.35">
      <c r="A2276" s="72" t="s">
        <v>297</v>
      </c>
      <c r="B2276" s="72" t="s">
        <v>298</v>
      </c>
      <c r="C2276" s="72" t="s">
        <v>1100</v>
      </c>
      <c r="D2276" s="72" t="s">
        <v>1094</v>
      </c>
      <c r="E2276" s="72">
        <v>632</v>
      </c>
      <c r="F2276" s="105">
        <v>78</v>
      </c>
      <c r="G2276" s="108">
        <f t="shared" si="35"/>
        <v>43831</v>
      </c>
    </row>
    <row r="2277" spans="1:7" x14ac:dyDescent="0.35">
      <c r="A2277" s="72" t="s">
        <v>297</v>
      </c>
      <c r="B2277" s="72" t="s">
        <v>298</v>
      </c>
      <c r="C2277" s="72" t="s">
        <v>1100</v>
      </c>
      <c r="D2277" s="72" t="s">
        <v>1095</v>
      </c>
      <c r="E2277" s="72">
        <v>631</v>
      </c>
      <c r="F2277" s="105">
        <v>75</v>
      </c>
      <c r="G2277" s="108">
        <f t="shared" si="35"/>
        <v>43739</v>
      </c>
    </row>
    <row r="2278" spans="1:7" x14ac:dyDescent="0.35">
      <c r="A2278" s="72" t="s">
        <v>297</v>
      </c>
      <c r="B2278" s="72" t="s">
        <v>298</v>
      </c>
      <c r="C2278" s="72" t="s">
        <v>1100</v>
      </c>
      <c r="D2278" s="72" t="s">
        <v>1096</v>
      </c>
      <c r="E2278" s="72">
        <v>630</v>
      </c>
      <c r="F2278" s="105">
        <v>61</v>
      </c>
      <c r="G2278" s="108">
        <f t="shared" si="35"/>
        <v>43647</v>
      </c>
    </row>
    <row r="2279" spans="1:7" x14ac:dyDescent="0.35">
      <c r="A2279" s="72" t="s">
        <v>297</v>
      </c>
      <c r="B2279" s="72" t="s">
        <v>298</v>
      </c>
      <c r="C2279" s="72" t="s">
        <v>1100</v>
      </c>
      <c r="D2279" s="72" t="s">
        <v>1097</v>
      </c>
      <c r="E2279" s="72">
        <v>629</v>
      </c>
      <c r="F2279" s="105">
        <v>65</v>
      </c>
      <c r="G2279" s="108">
        <f t="shared" si="35"/>
        <v>43556</v>
      </c>
    </row>
    <row r="2280" spans="1:7" x14ac:dyDescent="0.35">
      <c r="A2280" s="72" t="s">
        <v>297</v>
      </c>
      <c r="B2280" s="72" t="s">
        <v>298</v>
      </c>
      <c r="C2280" s="72" t="s">
        <v>1100</v>
      </c>
      <c r="D2280" s="72" t="s">
        <v>1098</v>
      </c>
      <c r="E2280" s="72">
        <v>602</v>
      </c>
      <c r="F2280" s="105">
        <v>67</v>
      </c>
      <c r="G2280" s="108">
        <f t="shared" si="35"/>
        <v>43466</v>
      </c>
    </row>
    <row r="2281" spans="1:7" x14ac:dyDescent="0.35">
      <c r="A2281" s="72" t="s">
        <v>297</v>
      </c>
      <c r="B2281" s="72" t="s">
        <v>298</v>
      </c>
      <c r="C2281" s="72" t="s">
        <v>1100</v>
      </c>
      <c r="D2281" s="72" t="s">
        <v>1099</v>
      </c>
      <c r="E2281" s="72">
        <v>599</v>
      </c>
      <c r="F2281" s="105">
        <v>83</v>
      </c>
      <c r="G2281" s="108">
        <f t="shared" si="35"/>
        <v>43374</v>
      </c>
    </row>
    <row r="2282" spans="1:7" x14ac:dyDescent="0.35">
      <c r="A2282" s="72" t="s">
        <v>297</v>
      </c>
      <c r="B2282" s="72" t="s">
        <v>298</v>
      </c>
      <c r="C2282" s="72" t="s">
        <v>1101</v>
      </c>
      <c r="D2282" s="72" t="s">
        <v>1088</v>
      </c>
      <c r="E2282" s="72">
        <v>78</v>
      </c>
      <c r="F2282" s="105">
        <v>6</v>
      </c>
      <c r="G2282" s="108">
        <f t="shared" si="35"/>
        <v>44378</v>
      </c>
    </row>
    <row r="2283" spans="1:7" x14ac:dyDescent="0.35">
      <c r="A2283" s="72" t="s">
        <v>297</v>
      </c>
      <c r="B2283" s="72" t="s">
        <v>298</v>
      </c>
      <c r="C2283" s="72" t="s">
        <v>1101</v>
      </c>
      <c r="D2283" s="72" t="s">
        <v>1089</v>
      </c>
      <c r="E2283" s="72">
        <v>76</v>
      </c>
      <c r="F2283" s="105">
        <v>6</v>
      </c>
      <c r="G2283" s="108">
        <f t="shared" si="35"/>
        <v>44287</v>
      </c>
    </row>
    <row r="2284" spans="1:7" x14ac:dyDescent="0.35">
      <c r="A2284" s="72" t="s">
        <v>297</v>
      </c>
      <c r="B2284" s="72" t="s">
        <v>298</v>
      </c>
      <c r="C2284" s="72" t="s">
        <v>1101</v>
      </c>
      <c r="D2284" s="72" t="s">
        <v>1090</v>
      </c>
      <c r="E2284" s="72">
        <v>76</v>
      </c>
      <c r="F2284" s="105">
        <v>5</v>
      </c>
      <c r="G2284" s="108">
        <f t="shared" si="35"/>
        <v>44197</v>
      </c>
    </row>
    <row r="2285" spans="1:7" x14ac:dyDescent="0.35">
      <c r="A2285" s="72" t="s">
        <v>297</v>
      </c>
      <c r="B2285" s="72" t="s">
        <v>298</v>
      </c>
      <c r="C2285" s="72" t="s">
        <v>1101</v>
      </c>
      <c r="D2285" s="72" t="s">
        <v>1091</v>
      </c>
      <c r="E2285" s="72">
        <v>75</v>
      </c>
      <c r="F2285" s="105">
        <v>6</v>
      </c>
      <c r="G2285" s="108">
        <f t="shared" si="35"/>
        <v>44105</v>
      </c>
    </row>
    <row r="2286" spans="1:7" x14ac:dyDescent="0.35">
      <c r="A2286" s="72" t="s">
        <v>297</v>
      </c>
      <c r="B2286" s="72" t="s">
        <v>298</v>
      </c>
      <c r="C2286" s="72" t="s">
        <v>1101</v>
      </c>
      <c r="D2286" s="72" t="s">
        <v>1092</v>
      </c>
      <c r="E2286" s="72">
        <v>77</v>
      </c>
      <c r="F2286" s="105">
        <v>6</v>
      </c>
      <c r="G2286" s="108">
        <f t="shared" si="35"/>
        <v>44013</v>
      </c>
    </row>
    <row r="2287" spans="1:7" x14ac:dyDescent="0.35">
      <c r="A2287" s="72" t="s">
        <v>297</v>
      </c>
      <c r="B2287" s="72" t="s">
        <v>298</v>
      </c>
      <c r="C2287" s="72" t="s">
        <v>1101</v>
      </c>
      <c r="D2287" s="72" t="s">
        <v>1093</v>
      </c>
      <c r="E2287" s="72">
        <v>75</v>
      </c>
      <c r="F2287" s="105">
        <v>6</v>
      </c>
      <c r="G2287" s="108">
        <f t="shared" si="35"/>
        <v>43922</v>
      </c>
    </row>
    <row r="2288" spans="1:7" x14ac:dyDescent="0.35">
      <c r="A2288" s="72" t="s">
        <v>297</v>
      </c>
      <c r="B2288" s="72" t="s">
        <v>298</v>
      </c>
      <c r="C2288" s="72" t="s">
        <v>1101</v>
      </c>
      <c r="D2288" s="72" t="s">
        <v>1094</v>
      </c>
      <c r="E2288" s="72">
        <v>70</v>
      </c>
      <c r="F2288" s="105">
        <v>6</v>
      </c>
      <c r="G2288" s="108">
        <f t="shared" si="35"/>
        <v>43831</v>
      </c>
    </row>
    <row r="2289" spans="1:7" x14ac:dyDescent="0.35">
      <c r="A2289" s="72" t="s">
        <v>297</v>
      </c>
      <c r="B2289" s="72" t="s">
        <v>298</v>
      </c>
      <c r="C2289" s="72" t="s">
        <v>1101</v>
      </c>
      <c r="D2289" s="72" t="s">
        <v>1095</v>
      </c>
      <c r="E2289" s="72">
        <v>65</v>
      </c>
      <c r="F2289" s="105">
        <v>5</v>
      </c>
      <c r="G2289" s="108">
        <f t="shared" si="35"/>
        <v>43739</v>
      </c>
    </row>
    <row r="2290" spans="1:7" x14ac:dyDescent="0.35">
      <c r="A2290" s="72" t="s">
        <v>297</v>
      </c>
      <c r="B2290" s="72" t="s">
        <v>298</v>
      </c>
      <c r="C2290" s="72" t="s">
        <v>1101</v>
      </c>
      <c r="D2290" s="72" t="s">
        <v>1096</v>
      </c>
      <c r="E2290" s="72">
        <v>70</v>
      </c>
      <c r="F2290" s="105">
        <v>4</v>
      </c>
      <c r="G2290" s="108">
        <f t="shared" si="35"/>
        <v>43647</v>
      </c>
    </row>
    <row r="2291" spans="1:7" x14ac:dyDescent="0.35">
      <c r="A2291" s="72" t="s">
        <v>297</v>
      </c>
      <c r="B2291" s="72" t="s">
        <v>298</v>
      </c>
      <c r="C2291" s="72" t="s">
        <v>1101</v>
      </c>
      <c r="D2291" s="72" t="s">
        <v>1097</v>
      </c>
      <c r="E2291" s="72">
        <v>70</v>
      </c>
      <c r="F2291" s="105">
        <v>4</v>
      </c>
      <c r="G2291" s="108">
        <f t="shared" si="35"/>
        <v>43556</v>
      </c>
    </row>
    <row r="2292" spans="1:7" x14ac:dyDescent="0.35">
      <c r="A2292" s="72" t="s">
        <v>297</v>
      </c>
      <c r="B2292" s="72" t="s">
        <v>298</v>
      </c>
      <c r="C2292" s="72" t="s">
        <v>1101</v>
      </c>
      <c r="D2292" s="72" t="s">
        <v>1098</v>
      </c>
      <c r="E2292" s="72">
        <v>64</v>
      </c>
      <c r="F2292" s="105">
        <v>4</v>
      </c>
      <c r="G2292" s="108">
        <f t="shared" si="35"/>
        <v>43466</v>
      </c>
    </row>
    <row r="2293" spans="1:7" x14ac:dyDescent="0.35">
      <c r="A2293" s="72" t="s">
        <v>297</v>
      </c>
      <c r="B2293" s="72" t="s">
        <v>298</v>
      </c>
      <c r="C2293" s="72" t="s">
        <v>1101</v>
      </c>
      <c r="D2293" s="72" t="s">
        <v>1099</v>
      </c>
      <c r="E2293" s="72">
        <v>75</v>
      </c>
      <c r="F2293" s="105">
        <v>3</v>
      </c>
      <c r="G2293" s="108">
        <f t="shared" si="35"/>
        <v>43374</v>
      </c>
    </row>
    <row r="2294" spans="1:7" x14ac:dyDescent="0.35">
      <c r="A2294" s="72" t="s">
        <v>297</v>
      </c>
      <c r="B2294" s="72" t="s">
        <v>298</v>
      </c>
      <c r="C2294" s="72" t="s">
        <v>1102</v>
      </c>
      <c r="D2294" s="72" t="s">
        <v>1088</v>
      </c>
      <c r="E2294" s="72">
        <v>1119</v>
      </c>
      <c r="F2294" s="105">
        <v>85</v>
      </c>
      <c r="G2294" s="108">
        <f t="shared" si="35"/>
        <v>44378</v>
      </c>
    </row>
    <row r="2295" spans="1:7" x14ac:dyDescent="0.35">
      <c r="A2295" s="72" t="s">
        <v>297</v>
      </c>
      <c r="B2295" s="72" t="s">
        <v>298</v>
      </c>
      <c r="C2295" s="72" t="s">
        <v>1102</v>
      </c>
      <c r="D2295" s="72" t="s">
        <v>1089</v>
      </c>
      <c r="E2295" s="72">
        <v>1114</v>
      </c>
      <c r="F2295" s="105">
        <v>86</v>
      </c>
      <c r="G2295" s="108">
        <f t="shared" si="35"/>
        <v>44287</v>
      </c>
    </row>
    <row r="2296" spans="1:7" x14ac:dyDescent="0.35">
      <c r="A2296" s="72" t="s">
        <v>297</v>
      </c>
      <c r="B2296" s="72" t="s">
        <v>298</v>
      </c>
      <c r="C2296" s="72" t="s">
        <v>1102</v>
      </c>
      <c r="D2296" s="72" t="s">
        <v>1090</v>
      </c>
      <c r="E2296" s="72">
        <v>1119</v>
      </c>
      <c r="F2296" s="105">
        <v>84</v>
      </c>
      <c r="G2296" s="108">
        <f t="shared" si="35"/>
        <v>44197</v>
      </c>
    </row>
    <row r="2297" spans="1:7" x14ac:dyDescent="0.35">
      <c r="A2297" s="72" t="s">
        <v>297</v>
      </c>
      <c r="B2297" s="72" t="s">
        <v>298</v>
      </c>
      <c r="C2297" s="72" t="s">
        <v>1102</v>
      </c>
      <c r="D2297" s="72" t="s">
        <v>1091</v>
      </c>
      <c r="E2297" s="72">
        <v>1118</v>
      </c>
      <c r="F2297" s="105">
        <v>87</v>
      </c>
      <c r="G2297" s="108">
        <f t="shared" si="35"/>
        <v>44105</v>
      </c>
    </row>
    <row r="2298" spans="1:7" x14ac:dyDescent="0.35">
      <c r="A2298" s="72" t="s">
        <v>297</v>
      </c>
      <c r="B2298" s="72" t="s">
        <v>298</v>
      </c>
      <c r="C2298" s="72" t="s">
        <v>1102</v>
      </c>
      <c r="D2298" s="72" t="s">
        <v>1092</v>
      </c>
      <c r="E2298" s="72">
        <v>1112</v>
      </c>
      <c r="F2298" s="105">
        <v>88</v>
      </c>
      <c r="G2298" s="108">
        <f t="shared" si="35"/>
        <v>44013</v>
      </c>
    </row>
    <row r="2299" spans="1:7" x14ac:dyDescent="0.35">
      <c r="A2299" s="72" t="s">
        <v>297</v>
      </c>
      <c r="B2299" s="72" t="s">
        <v>298</v>
      </c>
      <c r="C2299" s="72" t="s">
        <v>1102</v>
      </c>
      <c r="D2299" s="72" t="s">
        <v>1093</v>
      </c>
      <c r="E2299" s="72">
        <v>1129</v>
      </c>
      <c r="F2299" s="105">
        <v>88</v>
      </c>
      <c r="G2299" s="108">
        <f t="shared" si="35"/>
        <v>43922</v>
      </c>
    </row>
    <row r="2300" spans="1:7" x14ac:dyDescent="0.35">
      <c r="A2300" s="72" t="s">
        <v>297</v>
      </c>
      <c r="B2300" s="72" t="s">
        <v>298</v>
      </c>
      <c r="C2300" s="72" t="s">
        <v>1102</v>
      </c>
      <c r="D2300" s="72" t="s">
        <v>1094</v>
      </c>
      <c r="E2300" s="72">
        <v>1125</v>
      </c>
      <c r="F2300" s="105">
        <v>90</v>
      </c>
      <c r="G2300" s="108">
        <f t="shared" si="35"/>
        <v>43831</v>
      </c>
    </row>
    <row r="2301" spans="1:7" x14ac:dyDescent="0.35">
      <c r="A2301" s="72" t="s">
        <v>297</v>
      </c>
      <c r="B2301" s="72" t="s">
        <v>298</v>
      </c>
      <c r="C2301" s="72" t="s">
        <v>1102</v>
      </c>
      <c r="D2301" s="72" t="s">
        <v>1095</v>
      </c>
      <c r="E2301" s="72">
        <v>1119</v>
      </c>
      <c r="F2301" s="105">
        <v>80</v>
      </c>
      <c r="G2301" s="108">
        <f t="shared" si="35"/>
        <v>43739</v>
      </c>
    </row>
    <row r="2302" spans="1:7" x14ac:dyDescent="0.35">
      <c r="A2302" s="72" t="s">
        <v>297</v>
      </c>
      <c r="B2302" s="72" t="s">
        <v>298</v>
      </c>
      <c r="C2302" s="72" t="s">
        <v>1102</v>
      </c>
      <c r="D2302" s="72" t="s">
        <v>1096</v>
      </c>
      <c r="E2302" s="72">
        <v>1123</v>
      </c>
      <c r="F2302" s="105">
        <v>84</v>
      </c>
      <c r="G2302" s="108">
        <f t="shared" si="35"/>
        <v>43647</v>
      </c>
    </row>
    <row r="2303" spans="1:7" x14ac:dyDescent="0.35">
      <c r="A2303" s="72" t="s">
        <v>297</v>
      </c>
      <c r="B2303" s="72" t="s">
        <v>298</v>
      </c>
      <c r="C2303" s="72" t="s">
        <v>1102</v>
      </c>
      <c r="D2303" s="72" t="s">
        <v>1097</v>
      </c>
      <c r="E2303" s="72">
        <v>1121</v>
      </c>
      <c r="F2303" s="105">
        <v>84</v>
      </c>
      <c r="G2303" s="108">
        <f t="shared" si="35"/>
        <v>43556</v>
      </c>
    </row>
    <row r="2304" spans="1:7" x14ac:dyDescent="0.35">
      <c r="A2304" s="72" t="s">
        <v>297</v>
      </c>
      <c r="B2304" s="72" t="s">
        <v>298</v>
      </c>
      <c r="C2304" s="72" t="s">
        <v>1102</v>
      </c>
      <c r="D2304" s="72" t="s">
        <v>1098</v>
      </c>
      <c r="E2304" s="72">
        <v>1113</v>
      </c>
      <c r="F2304" s="105">
        <v>84</v>
      </c>
      <c r="G2304" s="108">
        <f t="shared" si="35"/>
        <v>43466</v>
      </c>
    </row>
    <row r="2305" spans="1:7" x14ac:dyDescent="0.35">
      <c r="A2305" s="72" t="s">
        <v>297</v>
      </c>
      <c r="B2305" s="72" t="s">
        <v>298</v>
      </c>
      <c r="C2305" s="72" t="s">
        <v>1102</v>
      </c>
      <c r="D2305" s="72" t="s">
        <v>1099</v>
      </c>
      <c r="E2305" s="72">
        <v>1155</v>
      </c>
      <c r="F2305" s="105">
        <v>92</v>
      </c>
      <c r="G2305" s="108">
        <f t="shared" si="35"/>
        <v>43374</v>
      </c>
    </row>
    <row r="2306" spans="1:7" x14ac:dyDescent="0.35">
      <c r="A2306" s="72" t="s">
        <v>299</v>
      </c>
      <c r="B2306" s="72" t="s">
        <v>300</v>
      </c>
      <c r="C2306" s="72" t="s">
        <v>1087</v>
      </c>
      <c r="D2306" s="72" t="s">
        <v>1088</v>
      </c>
      <c r="E2306" s="72">
        <v>932</v>
      </c>
      <c r="F2306" s="105">
        <v>59</v>
      </c>
      <c r="G2306" s="108">
        <f t="shared" si="35"/>
        <v>44378</v>
      </c>
    </row>
    <row r="2307" spans="1:7" x14ac:dyDescent="0.35">
      <c r="A2307" s="72" t="s">
        <v>299</v>
      </c>
      <c r="B2307" s="72" t="s">
        <v>300</v>
      </c>
      <c r="C2307" s="72" t="s">
        <v>1087</v>
      </c>
      <c r="D2307" s="72" t="s">
        <v>1089</v>
      </c>
      <c r="E2307" s="72">
        <v>940</v>
      </c>
      <c r="F2307" s="105">
        <v>59</v>
      </c>
      <c r="G2307" s="108">
        <f t="shared" si="35"/>
        <v>44287</v>
      </c>
    </row>
    <row r="2308" spans="1:7" x14ac:dyDescent="0.35">
      <c r="A2308" s="72" t="s">
        <v>299</v>
      </c>
      <c r="B2308" s="72" t="s">
        <v>300</v>
      </c>
      <c r="C2308" s="72" t="s">
        <v>1087</v>
      </c>
      <c r="D2308" s="72" t="s">
        <v>1090</v>
      </c>
      <c r="E2308" s="72">
        <v>939</v>
      </c>
      <c r="F2308" s="105">
        <v>59</v>
      </c>
      <c r="G2308" s="108">
        <f t="shared" ref="G2308:G2371" si="36">DATE(LEFT(D2308,4),RIGHT(LEFT(D2308,7),2),1)</f>
        <v>44197</v>
      </c>
    </row>
    <row r="2309" spans="1:7" x14ac:dyDescent="0.35">
      <c r="A2309" s="72" t="s">
        <v>299</v>
      </c>
      <c r="B2309" s="72" t="s">
        <v>300</v>
      </c>
      <c r="C2309" s="72" t="s">
        <v>1087</v>
      </c>
      <c r="D2309" s="72" t="s">
        <v>1091</v>
      </c>
      <c r="E2309" s="72">
        <v>940</v>
      </c>
      <c r="F2309" s="105">
        <v>60</v>
      </c>
      <c r="G2309" s="108">
        <f t="shared" si="36"/>
        <v>44105</v>
      </c>
    </row>
    <row r="2310" spans="1:7" x14ac:dyDescent="0.35">
      <c r="A2310" s="72" t="s">
        <v>299</v>
      </c>
      <c r="B2310" s="72" t="s">
        <v>300</v>
      </c>
      <c r="C2310" s="72" t="s">
        <v>1087</v>
      </c>
      <c r="D2310" s="72" t="s">
        <v>1092</v>
      </c>
      <c r="E2310" s="72">
        <v>946</v>
      </c>
      <c r="F2310" s="105">
        <v>61</v>
      </c>
      <c r="G2310" s="108">
        <f t="shared" si="36"/>
        <v>44013</v>
      </c>
    </row>
    <row r="2311" spans="1:7" x14ac:dyDescent="0.35">
      <c r="A2311" s="72" t="s">
        <v>299</v>
      </c>
      <c r="B2311" s="72" t="s">
        <v>300</v>
      </c>
      <c r="C2311" s="72" t="s">
        <v>1087</v>
      </c>
      <c r="D2311" s="72" t="s">
        <v>1093</v>
      </c>
      <c r="E2311" s="72">
        <v>923</v>
      </c>
      <c r="F2311" s="105">
        <v>59</v>
      </c>
      <c r="G2311" s="108">
        <f t="shared" si="36"/>
        <v>43922</v>
      </c>
    </row>
    <row r="2312" spans="1:7" x14ac:dyDescent="0.35">
      <c r="A2312" s="72" t="s">
        <v>299</v>
      </c>
      <c r="B2312" s="72" t="s">
        <v>300</v>
      </c>
      <c r="C2312" s="72" t="s">
        <v>1087</v>
      </c>
      <c r="D2312" s="72" t="s">
        <v>1094</v>
      </c>
      <c r="E2312" s="72">
        <v>925</v>
      </c>
      <c r="F2312" s="105">
        <v>60</v>
      </c>
      <c r="G2312" s="108">
        <f t="shared" si="36"/>
        <v>43831</v>
      </c>
    </row>
    <row r="2313" spans="1:7" x14ac:dyDescent="0.35">
      <c r="A2313" s="72" t="s">
        <v>299</v>
      </c>
      <c r="B2313" s="72" t="s">
        <v>300</v>
      </c>
      <c r="C2313" s="72" t="s">
        <v>1087</v>
      </c>
      <c r="D2313" s="72" t="s">
        <v>1095</v>
      </c>
      <c r="E2313" s="72">
        <v>906</v>
      </c>
      <c r="F2313" s="105">
        <v>61</v>
      </c>
      <c r="G2313" s="108">
        <f t="shared" si="36"/>
        <v>43739</v>
      </c>
    </row>
    <row r="2314" spans="1:7" x14ac:dyDescent="0.35">
      <c r="A2314" s="72" t="s">
        <v>299</v>
      </c>
      <c r="B2314" s="72" t="s">
        <v>300</v>
      </c>
      <c r="C2314" s="72" t="s">
        <v>1087</v>
      </c>
      <c r="D2314" s="72" t="s">
        <v>1096</v>
      </c>
      <c r="E2314" s="72">
        <v>908</v>
      </c>
      <c r="F2314" s="105">
        <v>54</v>
      </c>
      <c r="G2314" s="108">
        <f t="shared" si="36"/>
        <v>43647</v>
      </c>
    </row>
    <row r="2315" spans="1:7" x14ac:dyDescent="0.35">
      <c r="A2315" s="72" t="s">
        <v>299</v>
      </c>
      <c r="B2315" s="72" t="s">
        <v>300</v>
      </c>
      <c r="C2315" s="72" t="s">
        <v>1087</v>
      </c>
      <c r="D2315" s="72" t="s">
        <v>1097</v>
      </c>
      <c r="E2315" s="72">
        <v>901</v>
      </c>
      <c r="F2315" s="105">
        <v>50</v>
      </c>
      <c r="G2315" s="108">
        <f t="shared" si="36"/>
        <v>43556</v>
      </c>
    </row>
    <row r="2316" spans="1:7" x14ac:dyDescent="0.35">
      <c r="A2316" s="72" t="s">
        <v>299</v>
      </c>
      <c r="B2316" s="72" t="s">
        <v>300</v>
      </c>
      <c r="C2316" s="72" t="s">
        <v>1087</v>
      </c>
      <c r="D2316" s="72" t="s">
        <v>1098</v>
      </c>
      <c r="E2316" s="72">
        <v>881</v>
      </c>
      <c r="F2316" s="105">
        <v>46</v>
      </c>
      <c r="G2316" s="108">
        <f t="shared" si="36"/>
        <v>43466</v>
      </c>
    </row>
    <row r="2317" spans="1:7" x14ac:dyDescent="0.35">
      <c r="A2317" s="72" t="s">
        <v>299</v>
      </c>
      <c r="B2317" s="72" t="s">
        <v>300</v>
      </c>
      <c r="C2317" s="72" t="s">
        <v>1087</v>
      </c>
      <c r="D2317" s="72" t="s">
        <v>1099</v>
      </c>
      <c r="E2317" s="72">
        <v>919</v>
      </c>
      <c r="F2317" s="105">
        <v>63</v>
      </c>
      <c r="G2317" s="108">
        <f t="shared" si="36"/>
        <v>43374</v>
      </c>
    </row>
    <row r="2318" spans="1:7" x14ac:dyDescent="0.35">
      <c r="A2318" s="72" t="s">
        <v>299</v>
      </c>
      <c r="B2318" s="72" t="s">
        <v>300</v>
      </c>
      <c r="C2318" s="72" t="s">
        <v>1100</v>
      </c>
      <c r="D2318" s="72" t="s">
        <v>1088</v>
      </c>
      <c r="E2318" s="72">
        <v>952</v>
      </c>
      <c r="F2318" s="105">
        <v>88</v>
      </c>
      <c r="G2318" s="108">
        <f t="shared" si="36"/>
        <v>44378</v>
      </c>
    </row>
    <row r="2319" spans="1:7" x14ac:dyDescent="0.35">
      <c r="A2319" s="72" t="s">
        <v>299</v>
      </c>
      <c r="B2319" s="72" t="s">
        <v>300</v>
      </c>
      <c r="C2319" s="72" t="s">
        <v>1100</v>
      </c>
      <c r="D2319" s="72" t="s">
        <v>1089</v>
      </c>
      <c r="E2319" s="72">
        <v>952</v>
      </c>
      <c r="F2319" s="105">
        <v>89</v>
      </c>
      <c r="G2319" s="108">
        <f t="shared" si="36"/>
        <v>44287</v>
      </c>
    </row>
    <row r="2320" spans="1:7" x14ac:dyDescent="0.35">
      <c r="A2320" s="72" t="s">
        <v>299</v>
      </c>
      <c r="B2320" s="72" t="s">
        <v>300</v>
      </c>
      <c r="C2320" s="72" t="s">
        <v>1100</v>
      </c>
      <c r="D2320" s="72" t="s">
        <v>1090</v>
      </c>
      <c r="E2320" s="72">
        <v>956</v>
      </c>
      <c r="F2320" s="105">
        <v>90</v>
      </c>
      <c r="G2320" s="108">
        <f t="shared" si="36"/>
        <v>44197</v>
      </c>
    </row>
    <row r="2321" spans="1:7" x14ac:dyDescent="0.35">
      <c r="A2321" s="72" t="s">
        <v>299</v>
      </c>
      <c r="B2321" s="72" t="s">
        <v>300</v>
      </c>
      <c r="C2321" s="72" t="s">
        <v>1100</v>
      </c>
      <c r="D2321" s="72" t="s">
        <v>1091</v>
      </c>
      <c r="E2321" s="72">
        <v>954</v>
      </c>
      <c r="F2321" s="105">
        <v>88</v>
      </c>
      <c r="G2321" s="108">
        <f t="shared" si="36"/>
        <v>44105</v>
      </c>
    </row>
    <row r="2322" spans="1:7" x14ac:dyDescent="0.35">
      <c r="A2322" s="72" t="s">
        <v>299</v>
      </c>
      <c r="B2322" s="72" t="s">
        <v>300</v>
      </c>
      <c r="C2322" s="72" t="s">
        <v>1100</v>
      </c>
      <c r="D2322" s="72" t="s">
        <v>1092</v>
      </c>
      <c r="E2322" s="72">
        <v>975</v>
      </c>
      <c r="F2322" s="105">
        <v>91</v>
      </c>
      <c r="G2322" s="108">
        <f t="shared" si="36"/>
        <v>44013</v>
      </c>
    </row>
    <row r="2323" spans="1:7" x14ac:dyDescent="0.35">
      <c r="A2323" s="72" t="s">
        <v>299</v>
      </c>
      <c r="B2323" s="72" t="s">
        <v>300</v>
      </c>
      <c r="C2323" s="72" t="s">
        <v>1100</v>
      </c>
      <c r="D2323" s="72" t="s">
        <v>1093</v>
      </c>
      <c r="E2323" s="72">
        <v>976</v>
      </c>
      <c r="F2323" s="105">
        <v>100</v>
      </c>
      <c r="G2323" s="108">
        <f t="shared" si="36"/>
        <v>43922</v>
      </c>
    </row>
    <row r="2324" spans="1:7" x14ac:dyDescent="0.35">
      <c r="A2324" s="72" t="s">
        <v>299</v>
      </c>
      <c r="B2324" s="72" t="s">
        <v>300</v>
      </c>
      <c r="C2324" s="72" t="s">
        <v>1100</v>
      </c>
      <c r="D2324" s="72" t="s">
        <v>1094</v>
      </c>
      <c r="E2324" s="72">
        <v>970</v>
      </c>
      <c r="F2324" s="105">
        <v>104</v>
      </c>
      <c r="G2324" s="108">
        <f t="shared" si="36"/>
        <v>43831</v>
      </c>
    </row>
    <row r="2325" spans="1:7" x14ac:dyDescent="0.35">
      <c r="A2325" s="72" t="s">
        <v>299</v>
      </c>
      <c r="B2325" s="72" t="s">
        <v>300</v>
      </c>
      <c r="C2325" s="72" t="s">
        <v>1100</v>
      </c>
      <c r="D2325" s="72" t="s">
        <v>1095</v>
      </c>
      <c r="E2325" s="72">
        <v>978</v>
      </c>
      <c r="F2325" s="105">
        <v>111</v>
      </c>
      <c r="G2325" s="108">
        <f t="shared" si="36"/>
        <v>43739</v>
      </c>
    </row>
    <row r="2326" spans="1:7" x14ac:dyDescent="0.35">
      <c r="A2326" s="72" t="s">
        <v>299</v>
      </c>
      <c r="B2326" s="72" t="s">
        <v>300</v>
      </c>
      <c r="C2326" s="72" t="s">
        <v>1100</v>
      </c>
      <c r="D2326" s="72" t="s">
        <v>1096</v>
      </c>
      <c r="E2326" s="72">
        <v>975</v>
      </c>
      <c r="F2326" s="105">
        <v>97</v>
      </c>
      <c r="G2326" s="108">
        <f t="shared" si="36"/>
        <v>43647</v>
      </c>
    </row>
    <row r="2327" spans="1:7" x14ac:dyDescent="0.35">
      <c r="A2327" s="72" t="s">
        <v>299</v>
      </c>
      <c r="B2327" s="72" t="s">
        <v>300</v>
      </c>
      <c r="C2327" s="72" t="s">
        <v>1100</v>
      </c>
      <c r="D2327" s="72" t="s">
        <v>1097</v>
      </c>
      <c r="E2327" s="72">
        <v>976</v>
      </c>
      <c r="F2327" s="105">
        <v>99</v>
      </c>
      <c r="G2327" s="108">
        <f t="shared" si="36"/>
        <v>43556</v>
      </c>
    </row>
    <row r="2328" spans="1:7" x14ac:dyDescent="0.35">
      <c r="A2328" s="72" t="s">
        <v>299</v>
      </c>
      <c r="B2328" s="72" t="s">
        <v>300</v>
      </c>
      <c r="C2328" s="72" t="s">
        <v>1100</v>
      </c>
      <c r="D2328" s="72" t="s">
        <v>1098</v>
      </c>
      <c r="E2328" s="72">
        <v>976</v>
      </c>
      <c r="F2328" s="105">
        <v>84</v>
      </c>
      <c r="G2328" s="108">
        <f t="shared" si="36"/>
        <v>43466</v>
      </c>
    </row>
    <row r="2329" spans="1:7" x14ac:dyDescent="0.35">
      <c r="A2329" s="72" t="s">
        <v>299</v>
      </c>
      <c r="B2329" s="72" t="s">
        <v>300</v>
      </c>
      <c r="C2329" s="72" t="s">
        <v>1100</v>
      </c>
      <c r="D2329" s="72" t="s">
        <v>1099</v>
      </c>
      <c r="E2329" s="72">
        <v>1010</v>
      </c>
      <c r="F2329" s="105">
        <v>99</v>
      </c>
      <c r="G2329" s="108">
        <f t="shared" si="36"/>
        <v>43374</v>
      </c>
    </row>
    <row r="2330" spans="1:7" x14ac:dyDescent="0.35">
      <c r="A2330" s="72" t="s">
        <v>299</v>
      </c>
      <c r="B2330" s="72" t="s">
        <v>300</v>
      </c>
      <c r="C2330" s="72" t="s">
        <v>1101</v>
      </c>
      <c r="D2330" s="72" t="s">
        <v>1088</v>
      </c>
      <c r="E2330" s="72">
        <v>524</v>
      </c>
      <c r="F2330" s="105">
        <v>8</v>
      </c>
      <c r="G2330" s="108">
        <f t="shared" si="36"/>
        <v>44378</v>
      </c>
    </row>
    <row r="2331" spans="1:7" x14ac:dyDescent="0.35">
      <c r="A2331" s="72" t="s">
        <v>299</v>
      </c>
      <c r="B2331" s="72" t="s">
        <v>300</v>
      </c>
      <c r="C2331" s="72" t="s">
        <v>1101</v>
      </c>
      <c r="D2331" s="72" t="s">
        <v>1089</v>
      </c>
      <c r="E2331" s="72">
        <v>515</v>
      </c>
      <c r="F2331" s="105">
        <v>7</v>
      </c>
      <c r="G2331" s="108">
        <f t="shared" si="36"/>
        <v>44287</v>
      </c>
    </row>
    <row r="2332" spans="1:7" x14ac:dyDescent="0.35">
      <c r="A2332" s="72" t="s">
        <v>299</v>
      </c>
      <c r="B2332" s="72" t="s">
        <v>300</v>
      </c>
      <c r="C2332" s="72" t="s">
        <v>1101</v>
      </c>
      <c r="D2332" s="72" t="s">
        <v>1090</v>
      </c>
      <c r="E2332" s="72">
        <v>516</v>
      </c>
      <c r="F2332" s="105">
        <v>7</v>
      </c>
      <c r="G2332" s="108">
        <f t="shared" si="36"/>
        <v>44197</v>
      </c>
    </row>
    <row r="2333" spans="1:7" x14ac:dyDescent="0.35">
      <c r="A2333" s="72" t="s">
        <v>299</v>
      </c>
      <c r="B2333" s="72" t="s">
        <v>300</v>
      </c>
      <c r="C2333" s="72" t="s">
        <v>1101</v>
      </c>
      <c r="D2333" s="72" t="s">
        <v>1091</v>
      </c>
      <c r="E2333" s="72">
        <v>504</v>
      </c>
      <c r="F2333" s="105">
        <v>7</v>
      </c>
      <c r="G2333" s="108">
        <f t="shared" si="36"/>
        <v>44105</v>
      </c>
    </row>
    <row r="2334" spans="1:7" x14ac:dyDescent="0.35">
      <c r="A2334" s="72" t="s">
        <v>299</v>
      </c>
      <c r="B2334" s="72" t="s">
        <v>300</v>
      </c>
      <c r="C2334" s="72" t="s">
        <v>1101</v>
      </c>
      <c r="D2334" s="72" t="s">
        <v>1092</v>
      </c>
      <c r="E2334" s="72">
        <v>496</v>
      </c>
      <c r="F2334" s="105">
        <v>6</v>
      </c>
      <c r="G2334" s="108">
        <f t="shared" si="36"/>
        <v>44013</v>
      </c>
    </row>
    <row r="2335" spans="1:7" x14ac:dyDescent="0.35">
      <c r="A2335" s="72" t="s">
        <v>299</v>
      </c>
      <c r="B2335" s="72" t="s">
        <v>300</v>
      </c>
      <c r="C2335" s="72" t="s">
        <v>1101</v>
      </c>
      <c r="D2335" s="72" t="s">
        <v>1093</v>
      </c>
      <c r="E2335" s="72">
        <v>479</v>
      </c>
      <c r="F2335" s="105">
        <v>6</v>
      </c>
      <c r="G2335" s="108">
        <f t="shared" si="36"/>
        <v>43922</v>
      </c>
    </row>
    <row r="2336" spans="1:7" x14ac:dyDescent="0.35">
      <c r="A2336" s="72" t="s">
        <v>299</v>
      </c>
      <c r="B2336" s="72" t="s">
        <v>300</v>
      </c>
      <c r="C2336" s="72" t="s">
        <v>1101</v>
      </c>
      <c r="D2336" s="72" t="s">
        <v>1094</v>
      </c>
      <c r="E2336" s="72">
        <v>464</v>
      </c>
      <c r="F2336" s="105">
        <v>8</v>
      </c>
      <c r="G2336" s="108">
        <f t="shared" si="36"/>
        <v>43831</v>
      </c>
    </row>
    <row r="2337" spans="1:7" x14ac:dyDescent="0.35">
      <c r="A2337" s="72" t="s">
        <v>299</v>
      </c>
      <c r="B2337" s="72" t="s">
        <v>300</v>
      </c>
      <c r="C2337" s="72" t="s">
        <v>1101</v>
      </c>
      <c r="D2337" s="72" t="s">
        <v>1095</v>
      </c>
      <c r="E2337" s="72">
        <v>443</v>
      </c>
      <c r="F2337" s="105">
        <v>9</v>
      </c>
      <c r="G2337" s="108">
        <f t="shared" si="36"/>
        <v>43739</v>
      </c>
    </row>
    <row r="2338" spans="1:7" x14ac:dyDescent="0.35">
      <c r="A2338" s="72" t="s">
        <v>299</v>
      </c>
      <c r="B2338" s="72" t="s">
        <v>300</v>
      </c>
      <c r="C2338" s="72" t="s">
        <v>1101</v>
      </c>
      <c r="D2338" s="72" t="s">
        <v>1096</v>
      </c>
      <c r="E2338" s="72">
        <v>441</v>
      </c>
      <c r="F2338" s="105">
        <v>8</v>
      </c>
      <c r="G2338" s="108">
        <f t="shared" si="36"/>
        <v>43647</v>
      </c>
    </row>
    <row r="2339" spans="1:7" x14ac:dyDescent="0.35">
      <c r="A2339" s="72" t="s">
        <v>299</v>
      </c>
      <c r="B2339" s="72" t="s">
        <v>300</v>
      </c>
      <c r="C2339" s="72" t="s">
        <v>1101</v>
      </c>
      <c r="D2339" s="72" t="s">
        <v>1097</v>
      </c>
      <c r="E2339" s="72">
        <v>440</v>
      </c>
      <c r="F2339" s="105">
        <v>9</v>
      </c>
      <c r="G2339" s="108">
        <f t="shared" si="36"/>
        <v>43556</v>
      </c>
    </row>
    <row r="2340" spans="1:7" x14ac:dyDescent="0.35">
      <c r="A2340" s="72" t="s">
        <v>299</v>
      </c>
      <c r="B2340" s="72" t="s">
        <v>300</v>
      </c>
      <c r="C2340" s="72" t="s">
        <v>1101</v>
      </c>
      <c r="D2340" s="72" t="s">
        <v>1098</v>
      </c>
      <c r="E2340" s="72">
        <v>418</v>
      </c>
      <c r="F2340" s="105">
        <v>7</v>
      </c>
      <c r="G2340" s="108">
        <f t="shared" si="36"/>
        <v>43466</v>
      </c>
    </row>
    <row r="2341" spans="1:7" x14ac:dyDescent="0.35">
      <c r="A2341" s="72" t="s">
        <v>299</v>
      </c>
      <c r="B2341" s="72" t="s">
        <v>300</v>
      </c>
      <c r="C2341" s="72" t="s">
        <v>1101</v>
      </c>
      <c r="D2341" s="72" t="s">
        <v>1099</v>
      </c>
      <c r="E2341" s="72">
        <v>409</v>
      </c>
      <c r="F2341" s="105">
        <v>14</v>
      </c>
      <c r="G2341" s="108">
        <f t="shared" si="36"/>
        <v>43374</v>
      </c>
    </row>
    <row r="2342" spans="1:7" x14ac:dyDescent="0.35">
      <c r="A2342" s="72" t="s">
        <v>299</v>
      </c>
      <c r="B2342" s="72" t="s">
        <v>300</v>
      </c>
      <c r="C2342" s="72" t="s">
        <v>1102</v>
      </c>
      <c r="D2342" s="72" t="s">
        <v>1088</v>
      </c>
      <c r="E2342" s="72">
        <v>1965</v>
      </c>
      <c r="F2342" s="105">
        <v>110</v>
      </c>
      <c r="G2342" s="108">
        <f t="shared" si="36"/>
        <v>44378</v>
      </c>
    </row>
    <row r="2343" spans="1:7" x14ac:dyDescent="0.35">
      <c r="A2343" s="72" t="s">
        <v>299</v>
      </c>
      <c r="B2343" s="72" t="s">
        <v>300</v>
      </c>
      <c r="C2343" s="72" t="s">
        <v>1102</v>
      </c>
      <c r="D2343" s="72" t="s">
        <v>1089</v>
      </c>
      <c r="E2343" s="72">
        <v>1966</v>
      </c>
      <c r="F2343" s="105">
        <v>109</v>
      </c>
      <c r="G2343" s="108">
        <f t="shared" si="36"/>
        <v>44287</v>
      </c>
    </row>
    <row r="2344" spans="1:7" x14ac:dyDescent="0.35">
      <c r="A2344" s="72" t="s">
        <v>299</v>
      </c>
      <c r="B2344" s="72" t="s">
        <v>300</v>
      </c>
      <c r="C2344" s="72" t="s">
        <v>1102</v>
      </c>
      <c r="D2344" s="72" t="s">
        <v>1090</v>
      </c>
      <c r="E2344" s="72">
        <v>1961</v>
      </c>
      <c r="F2344" s="105">
        <v>109</v>
      </c>
      <c r="G2344" s="108">
        <f t="shared" si="36"/>
        <v>44197</v>
      </c>
    </row>
    <row r="2345" spans="1:7" x14ac:dyDescent="0.35">
      <c r="A2345" s="72" t="s">
        <v>299</v>
      </c>
      <c r="B2345" s="72" t="s">
        <v>300</v>
      </c>
      <c r="C2345" s="72" t="s">
        <v>1102</v>
      </c>
      <c r="D2345" s="72" t="s">
        <v>1091</v>
      </c>
      <c r="E2345" s="72">
        <v>1963</v>
      </c>
      <c r="F2345" s="105">
        <v>109</v>
      </c>
      <c r="G2345" s="108">
        <f t="shared" si="36"/>
        <v>44105</v>
      </c>
    </row>
    <row r="2346" spans="1:7" x14ac:dyDescent="0.35">
      <c r="A2346" s="72" t="s">
        <v>299</v>
      </c>
      <c r="B2346" s="72" t="s">
        <v>300</v>
      </c>
      <c r="C2346" s="72" t="s">
        <v>1102</v>
      </c>
      <c r="D2346" s="72" t="s">
        <v>1092</v>
      </c>
      <c r="E2346" s="72">
        <v>1969</v>
      </c>
      <c r="F2346" s="105">
        <v>111</v>
      </c>
      <c r="G2346" s="108">
        <f t="shared" si="36"/>
        <v>44013</v>
      </c>
    </row>
    <row r="2347" spans="1:7" x14ac:dyDescent="0.35">
      <c r="A2347" s="72" t="s">
        <v>299</v>
      </c>
      <c r="B2347" s="72" t="s">
        <v>300</v>
      </c>
      <c r="C2347" s="72" t="s">
        <v>1102</v>
      </c>
      <c r="D2347" s="72" t="s">
        <v>1093</v>
      </c>
      <c r="E2347" s="72">
        <v>1960</v>
      </c>
      <c r="F2347" s="105">
        <v>116</v>
      </c>
      <c r="G2347" s="108">
        <f t="shared" si="36"/>
        <v>43922</v>
      </c>
    </row>
    <row r="2348" spans="1:7" x14ac:dyDescent="0.35">
      <c r="A2348" s="72" t="s">
        <v>299</v>
      </c>
      <c r="B2348" s="72" t="s">
        <v>300</v>
      </c>
      <c r="C2348" s="72" t="s">
        <v>1102</v>
      </c>
      <c r="D2348" s="72" t="s">
        <v>1094</v>
      </c>
      <c r="E2348" s="72">
        <v>1949</v>
      </c>
      <c r="F2348" s="105">
        <v>118</v>
      </c>
      <c r="G2348" s="108">
        <f t="shared" si="36"/>
        <v>43831</v>
      </c>
    </row>
    <row r="2349" spans="1:7" x14ac:dyDescent="0.35">
      <c r="A2349" s="72" t="s">
        <v>299</v>
      </c>
      <c r="B2349" s="72" t="s">
        <v>300</v>
      </c>
      <c r="C2349" s="72" t="s">
        <v>1102</v>
      </c>
      <c r="D2349" s="72" t="s">
        <v>1095</v>
      </c>
      <c r="E2349" s="72">
        <v>1960</v>
      </c>
      <c r="F2349" s="105">
        <v>123</v>
      </c>
      <c r="G2349" s="108">
        <f t="shared" si="36"/>
        <v>43739</v>
      </c>
    </row>
    <row r="2350" spans="1:7" x14ac:dyDescent="0.35">
      <c r="A2350" s="72" t="s">
        <v>299</v>
      </c>
      <c r="B2350" s="72" t="s">
        <v>300</v>
      </c>
      <c r="C2350" s="72" t="s">
        <v>1102</v>
      </c>
      <c r="D2350" s="72" t="s">
        <v>1096</v>
      </c>
      <c r="E2350" s="72">
        <v>1959</v>
      </c>
      <c r="F2350" s="105">
        <v>123</v>
      </c>
      <c r="G2350" s="108">
        <f t="shared" si="36"/>
        <v>43647</v>
      </c>
    </row>
    <row r="2351" spans="1:7" x14ac:dyDescent="0.35">
      <c r="A2351" s="72" t="s">
        <v>299</v>
      </c>
      <c r="B2351" s="72" t="s">
        <v>300</v>
      </c>
      <c r="C2351" s="72" t="s">
        <v>1102</v>
      </c>
      <c r="D2351" s="72" t="s">
        <v>1097</v>
      </c>
      <c r="E2351" s="72">
        <v>1964</v>
      </c>
      <c r="F2351" s="105">
        <v>117</v>
      </c>
      <c r="G2351" s="108">
        <f t="shared" si="36"/>
        <v>43556</v>
      </c>
    </row>
    <row r="2352" spans="1:7" x14ac:dyDescent="0.35">
      <c r="A2352" s="72" t="s">
        <v>299</v>
      </c>
      <c r="B2352" s="72" t="s">
        <v>300</v>
      </c>
      <c r="C2352" s="72" t="s">
        <v>1102</v>
      </c>
      <c r="D2352" s="72" t="s">
        <v>1098</v>
      </c>
      <c r="E2352" s="72">
        <v>1958</v>
      </c>
      <c r="F2352" s="105">
        <v>116</v>
      </c>
      <c r="G2352" s="108">
        <f t="shared" si="36"/>
        <v>43466</v>
      </c>
    </row>
    <row r="2353" spans="1:7" x14ac:dyDescent="0.35">
      <c r="A2353" s="72" t="s">
        <v>299</v>
      </c>
      <c r="B2353" s="72" t="s">
        <v>300</v>
      </c>
      <c r="C2353" s="72" t="s">
        <v>1102</v>
      </c>
      <c r="D2353" s="72" t="s">
        <v>1099</v>
      </c>
      <c r="E2353" s="72">
        <v>2183</v>
      </c>
      <c r="F2353" s="105">
        <v>155</v>
      </c>
      <c r="G2353" s="108">
        <f t="shared" si="36"/>
        <v>43374</v>
      </c>
    </row>
    <row r="2354" spans="1:7" x14ac:dyDescent="0.35">
      <c r="A2354" s="72" t="s">
        <v>301</v>
      </c>
      <c r="B2354" s="72" t="s">
        <v>302</v>
      </c>
      <c r="C2354" s="72" t="s">
        <v>1087</v>
      </c>
      <c r="D2354" s="72" t="s">
        <v>1088</v>
      </c>
      <c r="E2354" s="72">
        <v>2176</v>
      </c>
      <c r="F2354" s="105">
        <v>169</v>
      </c>
      <c r="G2354" s="108">
        <f t="shared" si="36"/>
        <v>44378</v>
      </c>
    </row>
    <row r="2355" spans="1:7" x14ac:dyDescent="0.35">
      <c r="A2355" s="72" t="s">
        <v>301</v>
      </c>
      <c r="B2355" s="72" t="s">
        <v>302</v>
      </c>
      <c r="C2355" s="72" t="s">
        <v>1087</v>
      </c>
      <c r="D2355" s="72" t="s">
        <v>1089</v>
      </c>
      <c r="E2355" s="72">
        <v>2179</v>
      </c>
      <c r="F2355" s="105">
        <v>168</v>
      </c>
      <c r="G2355" s="108">
        <f t="shared" si="36"/>
        <v>44287</v>
      </c>
    </row>
    <row r="2356" spans="1:7" x14ac:dyDescent="0.35">
      <c r="A2356" s="72" t="s">
        <v>301</v>
      </c>
      <c r="B2356" s="72" t="s">
        <v>302</v>
      </c>
      <c r="C2356" s="72" t="s">
        <v>1087</v>
      </c>
      <c r="D2356" s="72" t="s">
        <v>1090</v>
      </c>
      <c r="E2356" s="72">
        <v>2182</v>
      </c>
      <c r="F2356" s="105">
        <v>169</v>
      </c>
      <c r="G2356" s="108">
        <f t="shared" si="36"/>
        <v>44197</v>
      </c>
    </row>
    <row r="2357" spans="1:7" x14ac:dyDescent="0.35">
      <c r="A2357" s="72" t="s">
        <v>301</v>
      </c>
      <c r="B2357" s="72" t="s">
        <v>302</v>
      </c>
      <c r="C2357" s="72" t="s">
        <v>1087</v>
      </c>
      <c r="D2357" s="72" t="s">
        <v>1091</v>
      </c>
      <c r="E2357" s="72">
        <v>2176</v>
      </c>
      <c r="F2357" s="105">
        <v>169</v>
      </c>
      <c r="G2357" s="108">
        <f t="shared" si="36"/>
        <v>44105</v>
      </c>
    </row>
    <row r="2358" spans="1:7" x14ac:dyDescent="0.35">
      <c r="A2358" s="72" t="s">
        <v>301</v>
      </c>
      <c r="B2358" s="72" t="s">
        <v>302</v>
      </c>
      <c r="C2358" s="72" t="s">
        <v>1087</v>
      </c>
      <c r="D2358" s="72" t="s">
        <v>1092</v>
      </c>
      <c r="E2358" s="72">
        <v>2172</v>
      </c>
      <c r="F2358" s="105">
        <v>172</v>
      </c>
      <c r="G2358" s="108">
        <f t="shared" si="36"/>
        <v>44013</v>
      </c>
    </row>
    <row r="2359" spans="1:7" x14ac:dyDescent="0.35">
      <c r="A2359" s="72" t="s">
        <v>301</v>
      </c>
      <c r="B2359" s="72" t="s">
        <v>302</v>
      </c>
      <c r="C2359" s="72" t="s">
        <v>1087</v>
      </c>
      <c r="D2359" s="72" t="s">
        <v>1093</v>
      </c>
      <c r="E2359" s="72">
        <v>2178</v>
      </c>
      <c r="F2359" s="105">
        <v>163</v>
      </c>
      <c r="G2359" s="108">
        <f t="shared" si="36"/>
        <v>43922</v>
      </c>
    </row>
    <row r="2360" spans="1:7" x14ac:dyDescent="0.35">
      <c r="A2360" s="72" t="s">
        <v>301</v>
      </c>
      <c r="B2360" s="72" t="s">
        <v>302</v>
      </c>
      <c r="C2360" s="72" t="s">
        <v>1087</v>
      </c>
      <c r="D2360" s="72" t="s">
        <v>1094</v>
      </c>
      <c r="E2360" s="72">
        <v>2194</v>
      </c>
      <c r="F2360" s="105">
        <v>170</v>
      </c>
      <c r="G2360" s="108">
        <f t="shared" si="36"/>
        <v>43831</v>
      </c>
    </row>
    <row r="2361" spans="1:7" x14ac:dyDescent="0.35">
      <c r="A2361" s="72" t="s">
        <v>301</v>
      </c>
      <c r="B2361" s="72" t="s">
        <v>302</v>
      </c>
      <c r="C2361" s="72" t="s">
        <v>1087</v>
      </c>
      <c r="D2361" s="72" t="s">
        <v>1095</v>
      </c>
      <c r="E2361" s="72">
        <v>2198</v>
      </c>
      <c r="F2361" s="105">
        <v>141</v>
      </c>
      <c r="G2361" s="108">
        <f t="shared" si="36"/>
        <v>43739</v>
      </c>
    </row>
    <row r="2362" spans="1:7" x14ac:dyDescent="0.35">
      <c r="A2362" s="72" t="s">
        <v>301</v>
      </c>
      <c r="B2362" s="72" t="s">
        <v>302</v>
      </c>
      <c r="C2362" s="72" t="s">
        <v>1087</v>
      </c>
      <c r="D2362" s="72" t="s">
        <v>1096</v>
      </c>
      <c r="E2362" s="72">
        <v>2200</v>
      </c>
      <c r="F2362" s="105">
        <v>114</v>
      </c>
      <c r="G2362" s="108">
        <f t="shared" si="36"/>
        <v>43647</v>
      </c>
    </row>
    <row r="2363" spans="1:7" x14ac:dyDescent="0.35">
      <c r="A2363" s="72" t="s">
        <v>301</v>
      </c>
      <c r="B2363" s="72" t="s">
        <v>302</v>
      </c>
      <c r="C2363" s="72" t="s">
        <v>1087</v>
      </c>
      <c r="D2363" s="72" t="s">
        <v>1097</v>
      </c>
      <c r="E2363" s="72">
        <v>2194</v>
      </c>
      <c r="F2363" s="105">
        <v>129</v>
      </c>
      <c r="G2363" s="108">
        <f t="shared" si="36"/>
        <v>43556</v>
      </c>
    </row>
    <row r="2364" spans="1:7" x14ac:dyDescent="0.35">
      <c r="A2364" s="72" t="s">
        <v>301</v>
      </c>
      <c r="B2364" s="72" t="s">
        <v>302</v>
      </c>
      <c r="C2364" s="72" t="s">
        <v>1087</v>
      </c>
      <c r="D2364" s="72" t="s">
        <v>1098</v>
      </c>
      <c r="E2364" s="72">
        <v>2182</v>
      </c>
      <c r="F2364" s="105">
        <v>128</v>
      </c>
      <c r="G2364" s="108">
        <f t="shared" si="36"/>
        <v>43466</v>
      </c>
    </row>
    <row r="2365" spans="1:7" x14ac:dyDescent="0.35">
      <c r="A2365" s="72" t="s">
        <v>301</v>
      </c>
      <c r="B2365" s="72" t="s">
        <v>302</v>
      </c>
      <c r="C2365" s="72" t="s">
        <v>1087</v>
      </c>
      <c r="D2365" s="72" t="s">
        <v>1099</v>
      </c>
      <c r="E2365" s="72">
        <v>2294</v>
      </c>
      <c r="F2365" s="105">
        <v>152</v>
      </c>
      <c r="G2365" s="108">
        <f t="shared" si="36"/>
        <v>43374</v>
      </c>
    </row>
    <row r="2366" spans="1:7" x14ac:dyDescent="0.35">
      <c r="A2366" s="72" t="s">
        <v>301</v>
      </c>
      <c r="B2366" s="72" t="s">
        <v>302</v>
      </c>
      <c r="C2366" s="72" t="s">
        <v>1100</v>
      </c>
      <c r="D2366" s="72" t="s">
        <v>1088</v>
      </c>
      <c r="E2366" s="72">
        <v>3875</v>
      </c>
      <c r="F2366" s="105">
        <v>352</v>
      </c>
      <c r="G2366" s="108">
        <f t="shared" si="36"/>
        <v>44378</v>
      </c>
    </row>
    <row r="2367" spans="1:7" x14ac:dyDescent="0.35">
      <c r="A2367" s="72" t="s">
        <v>301</v>
      </c>
      <c r="B2367" s="72" t="s">
        <v>302</v>
      </c>
      <c r="C2367" s="72" t="s">
        <v>1100</v>
      </c>
      <c r="D2367" s="72" t="s">
        <v>1089</v>
      </c>
      <c r="E2367" s="72">
        <v>3917</v>
      </c>
      <c r="F2367" s="105">
        <v>365</v>
      </c>
      <c r="G2367" s="108">
        <f t="shared" si="36"/>
        <v>44287</v>
      </c>
    </row>
    <row r="2368" spans="1:7" x14ac:dyDescent="0.35">
      <c r="A2368" s="72" t="s">
        <v>301</v>
      </c>
      <c r="B2368" s="72" t="s">
        <v>302</v>
      </c>
      <c r="C2368" s="72" t="s">
        <v>1100</v>
      </c>
      <c r="D2368" s="72" t="s">
        <v>1090</v>
      </c>
      <c r="E2368" s="72">
        <v>3917</v>
      </c>
      <c r="F2368" s="105">
        <v>364</v>
      </c>
      <c r="G2368" s="108">
        <f t="shared" si="36"/>
        <v>44197</v>
      </c>
    </row>
    <row r="2369" spans="1:7" x14ac:dyDescent="0.35">
      <c r="A2369" s="72" t="s">
        <v>301</v>
      </c>
      <c r="B2369" s="72" t="s">
        <v>302</v>
      </c>
      <c r="C2369" s="72" t="s">
        <v>1100</v>
      </c>
      <c r="D2369" s="72" t="s">
        <v>1091</v>
      </c>
      <c r="E2369" s="72">
        <v>3884</v>
      </c>
      <c r="F2369" s="105">
        <v>365</v>
      </c>
      <c r="G2369" s="108">
        <f t="shared" si="36"/>
        <v>44105</v>
      </c>
    </row>
    <row r="2370" spans="1:7" x14ac:dyDescent="0.35">
      <c r="A2370" s="72" t="s">
        <v>301</v>
      </c>
      <c r="B2370" s="72" t="s">
        <v>302</v>
      </c>
      <c r="C2370" s="72" t="s">
        <v>1100</v>
      </c>
      <c r="D2370" s="72" t="s">
        <v>1092</v>
      </c>
      <c r="E2370" s="72">
        <v>3903</v>
      </c>
      <c r="F2370" s="105">
        <v>367</v>
      </c>
      <c r="G2370" s="108">
        <f t="shared" si="36"/>
        <v>44013</v>
      </c>
    </row>
    <row r="2371" spans="1:7" x14ac:dyDescent="0.35">
      <c r="A2371" s="72" t="s">
        <v>301</v>
      </c>
      <c r="B2371" s="72" t="s">
        <v>302</v>
      </c>
      <c r="C2371" s="72" t="s">
        <v>1100</v>
      </c>
      <c r="D2371" s="72" t="s">
        <v>1093</v>
      </c>
      <c r="E2371" s="72">
        <v>3914</v>
      </c>
      <c r="F2371" s="105">
        <v>323</v>
      </c>
      <c r="G2371" s="108">
        <f t="shared" si="36"/>
        <v>43922</v>
      </c>
    </row>
    <row r="2372" spans="1:7" x14ac:dyDescent="0.35">
      <c r="A2372" s="72" t="s">
        <v>301</v>
      </c>
      <c r="B2372" s="72" t="s">
        <v>302</v>
      </c>
      <c r="C2372" s="72" t="s">
        <v>1100</v>
      </c>
      <c r="D2372" s="72" t="s">
        <v>1094</v>
      </c>
      <c r="E2372" s="72">
        <v>3827</v>
      </c>
      <c r="F2372" s="105">
        <v>330</v>
      </c>
      <c r="G2372" s="108">
        <f t="shared" ref="G2372:G2435" si="37">DATE(LEFT(D2372,4),RIGHT(LEFT(D2372,7),2),1)</f>
        <v>43831</v>
      </c>
    </row>
    <row r="2373" spans="1:7" x14ac:dyDescent="0.35">
      <c r="A2373" s="72" t="s">
        <v>301</v>
      </c>
      <c r="B2373" s="72" t="s">
        <v>302</v>
      </c>
      <c r="C2373" s="72" t="s">
        <v>1100</v>
      </c>
      <c r="D2373" s="72" t="s">
        <v>1095</v>
      </c>
      <c r="E2373" s="72">
        <v>3832</v>
      </c>
      <c r="F2373" s="105">
        <v>334</v>
      </c>
      <c r="G2373" s="108">
        <f t="shared" si="37"/>
        <v>43739</v>
      </c>
    </row>
    <row r="2374" spans="1:7" x14ac:dyDescent="0.35">
      <c r="A2374" s="72" t="s">
        <v>301</v>
      </c>
      <c r="B2374" s="72" t="s">
        <v>302</v>
      </c>
      <c r="C2374" s="72" t="s">
        <v>1100</v>
      </c>
      <c r="D2374" s="72" t="s">
        <v>1096</v>
      </c>
      <c r="E2374" s="72">
        <v>3827</v>
      </c>
      <c r="F2374" s="105">
        <v>179</v>
      </c>
      <c r="G2374" s="108">
        <f t="shared" si="37"/>
        <v>43647</v>
      </c>
    </row>
    <row r="2375" spans="1:7" x14ac:dyDescent="0.35">
      <c r="A2375" s="72" t="s">
        <v>301</v>
      </c>
      <c r="B2375" s="72" t="s">
        <v>302</v>
      </c>
      <c r="C2375" s="72" t="s">
        <v>1100</v>
      </c>
      <c r="D2375" s="72" t="s">
        <v>1097</v>
      </c>
      <c r="E2375" s="72">
        <v>3828</v>
      </c>
      <c r="F2375" s="105">
        <v>354</v>
      </c>
      <c r="G2375" s="108">
        <f t="shared" si="37"/>
        <v>43556</v>
      </c>
    </row>
    <row r="2376" spans="1:7" x14ac:dyDescent="0.35">
      <c r="A2376" s="72" t="s">
        <v>301</v>
      </c>
      <c r="B2376" s="72" t="s">
        <v>302</v>
      </c>
      <c r="C2376" s="72" t="s">
        <v>1100</v>
      </c>
      <c r="D2376" s="72" t="s">
        <v>1098</v>
      </c>
      <c r="E2376" s="72">
        <v>3776</v>
      </c>
      <c r="F2376" s="105">
        <v>353</v>
      </c>
      <c r="G2376" s="108">
        <f t="shared" si="37"/>
        <v>43466</v>
      </c>
    </row>
    <row r="2377" spans="1:7" x14ac:dyDescent="0.35">
      <c r="A2377" s="72" t="s">
        <v>301</v>
      </c>
      <c r="B2377" s="72" t="s">
        <v>302</v>
      </c>
      <c r="C2377" s="72" t="s">
        <v>1100</v>
      </c>
      <c r="D2377" s="72" t="s">
        <v>1099</v>
      </c>
      <c r="E2377" s="72">
        <v>3987</v>
      </c>
      <c r="F2377" s="105">
        <v>387</v>
      </c>
      <c r="G2377" s="108">
        <f t="shared" si="37"/>
        <v>43374</v>
      </c>
    </row>
    <row r="2378" spans="1:7" x14ac:dyDescent="0.35">
      <c r="A2378" s="72" t="s">
        <v>301</v>
      </c>
      <c r="B2378" s="72" t="s">
        <v>302</v>
      </c>
      <c r="C2378" s="72" t="s">
        <v>1101</v>
      </c>
      <c r="D2378" s="72" t="s">
        <v>1088</v>
      </c>
      <c r="E2378" s="72">
        <v>297</v>
      </c>
      <c r="F2378" s="105">
        <v>9</v>
      </c>
      <c r="G2378" s="108">
        <f t="shared" si="37"/>
        <v>44378</v>
      </c>
    </row>
    <row r="2379" spans="1:7" x14ac:dyDescent="0.35">
      <c r="A2379" s="72" t="s">
        <v>301</v>
      </c>
      <c r="B2379" s="72" t="s">
        <v>302</v>
      </c>
      <c r="C2379" s="72" t="s">
        <v>1101</v>
      </c>
      <c r="D2379" s="72" t="s">
        <v>1089</v>
      </c>
      <c r="E2379" s="72">
        <v>298</v>
      </c>
      <c r="F2379" s="105">
        <v>9</v>
      </c>
      <c r="G2379" s="108">
        <f t="shared" si="37"/>
        <v>44287</v>
      </c>
    </row>
    <row r="2380" spans="1:7" x14ac:dyDescent="0.35">
      <c r="A2380" s="72" t="s">
        <v>301</v>
      </c>
      <c r="B2380" s="72" t="s">
        <v>302</v>
      </c>
      <c r="C2380" s="72" t="s">
        <v>1101</v>
      </c>
      <c r="D2380" s="72" t="s">
        <v>1090</v>
      </c>
      <c r="E2380" s="72">
        <v>294</v>
      </c>
      <c r="F2380" s="105">
        <v>9</v>
      </c>
      <c r="G2380" s="108">
        <f t="shared" si="37"/>
        <v>44197</v>
      </c>
    </row>
    <row r="2381" spans="1:7" x14ac:dyDescent="0.35">
      <c r="A2381" s="72" t="s">
        <v>301</v>
      </c>
      <c r="B2381" s="72" t="s">
        <v>302</v>
      </c>
      <c r="C2381" s="72" t="s">
        <v>1101</v>
      </c>
      <c r="D2381" s="72" t="s">
        <v>1091</v>
      </c>
      <c r="E2381" s="72">
        <v>287</v>
      </c>
      <c r="F2381" s="105">
        <v>9</v>
      </c>
      <c r="G2381" s="108">
        <f t="shared" si="37"/>
        <v>44105</v>
      </c>
    </row>
    <row r="2382" spans="1:7" x14ac:dyDescent="0.35">
      <c r="A2382" s="72" t="s">
        <v>301</v>
      </c>
      <c r="B2382" s="72" t="s">
        <v>302</v>
      </c>
      <c r="C2382" s="72" t="s">
        <v>1101</v>
      </c>
      <c r="D2382" s="72" t="s">
        <v>1092</v>
      </c>
      <c r="E2382" s="72">
        <v>284</v>
      </c>
      <c r="F2382" s="105">
        <v>10</v>
      </c>
      <c r="G2382" s="108">
        <f t="shared" si="37"/>
        <v>44013</v>
      </c>
    </row>
    <row r="2383" spans="1:7" x14ac:dyDescent="0.35">
      <c r="A2383" s="72" t="s">
        <v>301</v>
      </c>
      <c r="B2383" s="72" t="s">
        <v>302</v>
      </c>
      <c r="C2383" s="72" t="s">
        <v>1101</v>
      </c>
      <c r="D2383" s="72" t="s">
        <v>1093</v>
      </c>
      <c r="E2383" s="72">
        <v>279</v>
      </c>
      <c r="F2383" s="105">
        <v>9</v>
      </c>
      <c r="G2383" s="108">
        <f t="shared" si="37"/>
        <v>43922</v>
      </c>
    </row>
    <row r="2384" spans="1:7" x14ac:dyDescent="0.35">
      <c r="A2384" s="72" t="s">
        <v>301</v>
      </c>
      <c r="B2384" s="72" t="s">
        <v>302</v>
      </c>
      <c r="C2384" s="72" t="s">
        <v>1101</v>
      </c>
      <c r="D2384" s="72" t="s">
        <v>1094</v>
      </c>
      <c r="E2384" s="72">
        <v>254</v>
      </c>
      <c r="F2384" s="105">
        <v>8</v>
      </c>
      <c r="G2384" s="108">
        <f t="shared" si="37"/>
        <v>43831</v>
      </c>
    </row>
    <row r="2385" spans="1:7" x14ac:dyDescent="0.35">
      <c r="A2385" s="72" t="s">
        <v>301</v>
      </c>
      <c r="B2385" s="72" t="s">
        <v>302</v>
      </c>
      <c r="C2385" s="72" t="s">
        <v>1101</v>
      </c>
      <c r="D2385" s="72" t="s">
        <v>1095</v>
      </c>
      <c r="E2385" s="72">
        <v>231</v>
      </c>
      <c r="F2385" s="105">
        <v>8</v>
      </c>
      <c r="G2385" s="108">
        <f t="shared" si="37"/>
        <v>43739</v>
      </c>
    </row>
    <row r="2386" spans="1:7" x14ac:dyDescent="0.35">
      <c r="A2386" s="72" t="s">
        <v>301</v>
      </c>
      <c r="B2386" s="72" t="s">
        <v>302</v>
      </c>
      <c r="C2386" s="72" t="s">
        <v>1101</v>
      </c>
      <c r="D2386" s="72" t="s">
        <v>1096</v>
      </c>
      <c r="E2386" s="72">
        <v>232</v>
      </c>
      <c r="F2386" s="105">
        <v>4</v>
      </c>
      <c r="G2386" s="108">
        <f t="shared" si="37"/>
        <v>43647</v>
      </c>
    </row>
    <row r="2387" spans="1:7" x14ac:dyDescent="0.35">
      <c r="A2387" s="72" t="s">
        <v>301</v>
      </c>
      <c r="B2387" s="72" t="s">
        <v>302</v>
      </c>
      <c r="C2387" s="72" t="s">
        <v>1101</v>
      </c>
      <c r="D2387" s="72" t="s">
        <v>1097</v>
      </c>
      <c r="E2387" s="72">
        <v>233</v>
      </c>
      <c r="F2387" s="105">
        <v>8</v>
      </c>
      <c r="G2387" s="108">
        <f t="shared" si="37"/>
        <v>43556</v>
      </c>
    </row>
    <row r="2388" spans="1:7" x14ac:dyDescent="0.35">
      <c r="A2388" s="72" t="s">
        <v>301</v>
      </c>
      <c r="B2388" s="72" t="s">
        <v>302</v>
      </c>
      <c r="C2388" s="72" t="s">
        <v>1101</v>
      </c>
      <c r="D2388" s="72" t="s">
        <v>1098</v>
      </c>
      <c r="E2388" s="72">
        <v>227</v>
      </c>
      <c r="F2388" s="105">
        <v>8</v>
      </c>
      <c r="G2388" s="108">
        <f t="shared" si="37"/>
        <v>43466</v>
      </c>
    </row>
    <row r="2389" spans="1:7" x14ac:dyDescent="0.35">
      <c r="A2389" s="72" t="s">
        <v>301</v>
      </c>
      <c r="B2389" s="72" t="s">
        <v>302</v>
      </c>
      <c r="C2389" s="72" t="s">
        <v>1101</v>
      </c>
      <c r="D2389" s="72" t="s">
        <v>1099</v>
      </c>
      <c r="E2389" s="72">
        <v>238</v>
      </c>
      <c r="F2389" s="105">
        <v>7</v>
      </c>
      <c r="G2389" s="108">
        <f t="shared" si="37"/>
        <v>43374</v>
      </c>
    </row>
    <row r="2390" spans="1:7" x14ac:dyDescent="0.35">
      <c r="A2390" s="72" t="s">
        <v>301</v>
      </c>
      <c r="B2390" s="72" t="s">
        <v>302</v>
      </c>
      <c r="C2390" s="72" t="s">
        <v>1102</v>
      </c>
      <c r="D2390" s="72" t="s">
        <v>1088</v>
      </c>
      <c r="E2390" s="72">
        <v>4465</v>
      </c>
      <c r="F2390" s="105">
        <v>295</v>
      </c>
      <c r="G2390" s="108">
        <f t="shared" si="37"/>
        <v>44378</v>
      </c>
    </row>
    <row r="2391" spans="1:7" x14ac:dyDescent="0.35">
      <c r="A2391" s="72" t="s">
        <v>301</v>
      </c>
      <c r="B2391" s="72" t="s">
        <v>302</v>
      </c>
      <c r="C2391" s="72" t="s">
        <v>1102</v>
      </c>
      <c r="D2391" s="72" t="s">
        <v>1089</v>
      </c>
      <c r="E2391" s="72">
        <v>4474</v>
      </c>
      <c r="F2391" s="105">
        <v>295</v>
      </c>
      <c r="G2391" s="108">
        <f t="shared" si="37"/>
        <v>44287</v>
      </c>
    </row>
    <row r="2392" spans="1:7" x14ac:dyDescent="0.35">
      <c r="A2392" s="72" t="s">
        <v>301</v>
      </c>
      <c r="B2392" s="72" t="s">
        <v>302</v>
      </c>
      <c r="C2392" s="72" t="s">
        <v>1102</v>
      </c>
      <c r="D2392" s="72" t="s">
        <v>1090</v>
      </c>
      <c r="E2392" s="72">
        <v>4471</v>
      </c>
      <c r="F2392" s="105">
        <v>296</v>
      </c>
      <c r="G2392" s="108">
        <f t="shared" si="37"/>
        <v>44197</v>
      </c>
    </row>
    <row r="2393" spans="1:7" x14ac:dyDescent="0.35">
      <c r="A2393" s="72" t="s">
        <v>301</v>
      </c>
      <c r="B2393" s="72" t="s">
        <v>302</v>
      </c>
      <c r="C2393" s="72" t="s">
        <v>1102</v>
      </c>
      <c r="D2393" s="72" t="s">
        <v>1091</v>
      </c>
      <c r="E2393" s="72">
        <v>4466</v>
      </c>
      <c r="F2393" s="105">
        <v>298</v>
      </c>
      <c r="G2393" s="108">
        <f t="shared" si="37"/>
        <v>44105</v>
      </c>
    </row>
    <row r="2394" spans="1:7" x14ac:dyDescent="0.35">
      <c r="A2394" s="72" t="s">
        <v>301</v>
      </c>
      <c r="B2394" s="72" t="s">
        <v>302</v>
      </c>
      <c r="C2394" s="72" t="s">
        <v>1102</v>
      </c>
      <c r="D2394" s="72" t="s">
        <v>1092</v>
      </c>
      <c r="E2394" s="72">
        <v>4482</v>
      </c>
      <c r="F2394" s="105">
        <v>304</v>
      </c>
      <c r="G2394" s="108">
        <f t="shared" si="37"/>
        <v>44013</v>
      </c>
    </row>
    <row r="2395" spans="1:7" x14ac:dyDescent="0.35">
      <c r="A2395" s="72" t="s">
        <v>301</v>
      </c>
      <c r="B2395" s="72" t="s">
        <v>302</v>
      </c>
      <c r="C2395" s="72" t="s">
        <v>1102</v>
      </c>
      <c r="D2395" s="72" t="s">
        <v>1093</v>
      </c>
      <c r="E2395" s="72">
        <v>4484</v>
      </c>
      <c r="F2395" s="105">
        <v>294</v>
      </c>
      <c r="G2395" s="108">
        <f t="shared" si="37"/>
        <v>43922</v>
      </c>
    </row>
    <row r="2396" spans="1:7" x14ac:dyDescent="0.35">
      <c r="A2396" s="72" t="s">
        <v>301</v>
      </c>
      <c r="B2396" s="72" t="s">
        <v>302</v>
      </c>
      <c r="C2396" s="72" t="s">
        <v>1102</v>
      </c>
      <c r="D2396" s="72" t="s">
        <v>1094</v>
      </c>
      <c r="E2396" s="72">
        <v>4383</v>
      </c>
      <c r="F2396" s="105">
        <v>299</v>
      </c>
      <c r="G2396" s="108">
        <f t="shared" si="37"/>
        <v>43831</v>
      </c>
    </row>
    <row r="2397" spans="1:7" x14ac:dyDescent="0.35">
      <c r="A2397" s="72" t="s">
        <v>301</v>
      </c>
      <c r="B2397" s="72" t="s">
        <v>302</v>
      </c>
      <c r="C2397" s="72" t="s">
        <v>1102</v>
      </c>
      <c r="D2397" s="72" t="s">
        <v>1095</v>
      </c>
      <c r="E2397" s="72">
        <v>4413</v>
      </c>
      <c r="F2397" s="105">
        <v>238</v>
      </c>
      <c r="G2397" s="108">
        <f t="shared" si="37"/>
        <v>43739</v>
      </c>
    </row>
    <row r="2398" spans="1:7" x14ac:dyDescent="0.35">
      <c r="A2398" s="72" t="s">
        <v>301</v>
      </c>
      <c r="B2398" s="72" t="s">
        <v>302</v>
      </c>
      <c r="C2398" s="72" t="s">
        <v>1102</v>
      </c>
      <c r="D2398" s="72" t="s">
        <v>1096</v>
      </c>
      <c r="E2398" s="72">
        <v>4424</v>
      </c>
      <c r="F2398" s="105">
        <v>172</v>
      </c>
      <c r="G2398" s="108">
        <f t="shared" si="37"/>
        <v>43647</v>
      </c>
    </row>
    <row r="2399" spans="1:7" x14ac:dyDescent="0.35">
      <c r="A2399" s="72" t="s">
        <v>301</v>
      </c>
      <c r="B2399" s="72" t="s">
        <v>302</v>
      </c>
      <c r="C2399" s="72" t="s">
        <v>1102</v>
      </c>
      <c r="D2399" s="72" t="s">
        <v>1097</v>
      </c>
      <c r="E2399" s="72">
        <v>4419</v>
      </c>
      <c r="F2399" s="105">
        <v>243</v>
      </c>
      <c r="G2399" s="108">
        <f t="shared" si="37"/>
        <v>43556</v>
      </c>
    </row>
    <row r="2400" spans="1:7" x14ac:dyDescent="0.35">
      <c r="A2400" s="72" t="s">
        <v>301</v>
      </c>
      <c r="B2400" s="72" t="s">
        <v>302</v>
      </c>
      <c r="C2400" s="72" t="s">
        <v>1102</v>
      </c>
      <c r="D2400" s="72" t="s">
        <v>1098</v>
      </c>
      <c r="E2400" s="72">
        <v>4401</v>
      </c>
      <c r="F2400" s="105">
        <v>241</v>
      </c>
      <c r="G2400" s="108">
        <f t="shared" si="37"/>
        <v>43466</v>
      </c>
    </row>
    <row r="2401" spans="1:7" x14ac:dyDescent="0.35">
      <c r="A2401" s="72" t="s">
        <v>301</v>
      </c>
      <c r="B2401" s="72" t="s">
        <v>302</v>
      </c>
      <c r="C2401" s="72" t="s">
        <v>1102</v>
      </c>
      <c r="D2401" s="72" t="s">
        <v>1099</v>
      </c>
      <c r="E2401" s="72">
        <v>4535</v>
      </c>
      <c r="F2401" s="105">
        <v>282</v>
      </c>
      <c r="G2401" s="108">
        <f t="shared" si="37"/>
        <v>43374</v>
      </c>
    </row>
    <row r="2402" spans="1:7" x14ac:dyDescent="0.35">
      <c r="A2402" s="72" t="s">
        <v>303</v>
      </c>
      <c r="B2402" s="72" t="s">
        <v>304</v>
      </c>
      <c r="C2402" s="72" t="s">
        <v>1087</v>
      </c>
      <c r="D2402" s="72" t="s">
        <v>1088</v>
      </c>
      <c r="E2402" s="72">
        <v>1081</v>
      </c>
      <c r="F2402" s="105">
        <v>72</v>
      </c>
      <c r="G2402" s="108">
        <f t="shared" si="37"/>
        <v>44378</v>
      </c>
    </row>
    <row r="2403" spans="1:7" x14ac:dyDescent="0.35">
      <c r="A2403" s="72" t="s">
        <v>303</v>
      </c>
      <c r="B2403" s="72" t="s">
        <v>304</v>
      </c>
      <c r="C2403" s="72" t="s">
        <v>1087</v>
      </c>
      <c r="D2403" s="72" t="s">
        <v>1089</v>
      </c>
      <c r="E2403" s="72">
        <v>1085</v>
      </c>
      <c r="F2403" s="105">
        <v>66</v>
      </c>
      <c r="G2403" s="108">
        <f t="shared" si="37"/>
        <v>44287</v>
      </c>
    </row>
    <row r="2404" spans="1:7" x14ac:dyDescent="0.35">
      <c r="A2404" s="72" t="s">
        <v>303</v>
      </c>
      <c r="B2404" s="72" t="s">
        <v>304</v>
      </c>
      <c r="C2404" s="72" t="s">
        <v>1087</v>
      </c>
      <c r="D2404" s="72" t="s">
        <v>1090</v>
      </c>
      <c r="E2404" s="72">
        <v>1081</v>
      </c>
      <c r="F2404" s="105">
        <v>69</v>
      </c>
      <c r="G2404" s="108">
        <f t="shared" si="37"/>
        <v>44197</v>
      </c>
    </row>
    <row r="2405" spans="1:7" x14ac:dyDescent="0.35">
      <c r="A2405" s="72" t="s">
        <v>303</v>
      </c>
      <c r="B2405" s="72" t="s">
        <v>304</v>
      </c>
      <c r="C2405" s="72" t="s">
        <v>1087</v>
      </c>
      <c r="D2405" s="72" t="s">
        <v>1091</v>
      </c>
      <c r="E2405" s="72">
        <v>1087</v>
      </c>
      <c r="F2405" s="105">
        <v>72</v>
      </c>
      <c r="G2405" s="108">
        <f t="shared" si="37"/>
        <v>44105</v>
      </c>
    </row>
    <row r="2406" spans="1:7" x14ac:dyDescent="0.35">
      <c r="A2406" s="72" t="s">
        <v>303</v>
      </c>
      <c r="B2406" s="72" t="s">
        <v>304</v>
      </c>
      <c r="C2406" s="72" t="s">
        <v>1087</v>
      </c>
      <c r="D2406" s="72" t="s">
        <v>1092</v>
      </c>
      <c r="E2406" s="72">
        <v>1087</v>
      </c>
      <c r="F2406" s="105">
        <v>76</v>
      </c>
      <c r="G2406" s="108">
        <f t="shared" si="37"/>
        <v>44013</v>
      </c>
    </row>
    <row r="2407" spans="1:7" x14ac:dyDescent="0.35">
      <c r="A2407" s="72" t="s">
        <v>303</v>
      </c>
      <c r="B2407" s="72" t="s">
        <v>304</v>
      </c>
      <c r="C2407" s="72" t="s">
        <v>1087</v>
      </c>
      <c r="D2407" s="72" t="s">
        <v>1093</v>
      </c>
      <c r="E2407" s="72">
        <v>1078</v>
      </c>
      <c r="F2407" s="105">
        <v>73</v>
      </c>
      <c r="G2407" s="108">
        <f t="shared" si="37"/>
        <v>43922</v>
      </c>
    </row>
    <row r="2408" spans="1:7" x14ac:dyDescent="0.35">
      <c r="A2408" s="72" t="s">
        <v>303</v>
      </c>
      <c r="B2408" s="72" t="s">
        <v>304</v>
      </c>
      <c r="C2408" s="72" t="s">
        <v>1087</v>
      </c>
      <c r="D2408" s="72" t="s">
        <v>1094</v>
      </c>
      <c r="E2408" s="72">
        <v>1073</v>
      </c>
      <c r="F2408" s="105">
        <v>62</v>
      </c>
      <c r="G2408" s="108">
        <f t="shared" si="37"/>
        <v>43831</v>
      </c>
    </row>
    <row r="2409" spans="1:7" x14ac:dyDescent="0.35">
      <c r="A2409" s="72" t="s">
        <v>303</v>
      </c>
      <c r="B2409" s="72" t="s">
        <v>304</v>
      </c>
      <c r="C2409" s="72" t="s">
        <v>1087</v>
      </c>
      <c r="D2409" s="72" t="s">
        <v>1095</v>
      </c>
      <c r="E2409" s="72">
        <v>1065</v>
      </c>
      <c r="F2409" s="105">
        <v>70</v>
      </c>
      <c r="G2409" s="108">
        <f t="shared" si="37"/>
        <v>43739</v>
      </c>
    </row>
    <row r="2410" spans="1:7" x14ac:dyDescent="0.35">
      <c r="A2410" s="72" t="s">
        <v>303</v>
      </c>
      <c r="B2410" s="72" t="s">
        <v>304</v>
      </c>
      <c r="C2410" s="72" t="s">
        <v>1087</v>
      </c>
      <c r="D2410" s="72" t="s">
        <v>1096</v>
      </c>
      <c r="E2410" s="72">
        <v>1067</v>
      </c>
      <c r="F2410" s="105">
        <v>77</v>
      </c>
      <c r="G2410" s="108">
        <f t="shared" si="37"/>
        <v>43647</v>
      </c>
    </row>
    <row r="2411" spans="1:7" x14ac:dyDescent="0.35">
      <c r="A2411" s="72" t="s">
        <v>303</v>
      </c>
      <c r="B2411" s="72" t="s">
        <v>304</v>
      </c>
      <c r="C2411" s="72" t="s">
        <v>1087</v>
      </c>
      <c r="D2411" s="72" t="s">
        <v>1097</v>
      </c>
      <c r="E2411" s="72">
        <v>1062</v>
      </c>
      <c r="F2411" s="105">
        <v>66</v>
      </c>
      <c r="G2411" s="108">
        <f t="shared" si="37"/>
        <v>43556</v>
      </c>
    </row>
    <row r="2412" spans="1:7" x14ac:dyDescent="0.35">
      <c r="A2412" s="72" t="s">
        <v>303</v>
      </c>
      <c r="B2412" s="72" t="s">
        <v>304</v>
      </c>
      <c r="C2412" s="72" t="s">
        <v>1087</v>
      </c>
      <c r="D2412" s="72" t="s">
        <v>1098</v>
      </c>
      <c r="E2412" s="72">
        <v>1025</v>
      </c>
      <c r="F2412" s="105">
        <v>58</v>
      </c>
      <c r="G2412" s="108">
        <f t="shared" si="37"/>
        <v>43466</v>
      </c>
    </row>
    <row r="2413" spans="1:7" x14ac:dyDescent="0.35">
      <c r="A2413" s="72" t="s">
        <v>303</v>
      </c>
      <c r="B2413" s="72" t="s">
        <v>304</v>
      </c>
      <c r="C2413" s="72" t="s">
        <v>1087</v>
      </c>
      <c r="D2413" s="72" t="s">
        <v>1099</v>
      </c>
      <c r="E2413" s="72">
        <v>1105</v>
      </c>
      <c r="F2413" s="105">
        <v>73</v>
      </c>
      <c r="G2413" s="108">
        <f t="shared" si="37"/>
        <v>43374</v>
      </c>
    </row>
    <row r="2414" spans="1:7" x14ac:dyDescent="0.35">
      <c r="A2414" s="72" t="s">
        <v>303</v>
      </c>
      <c r="B2414" s="72" t="s">
        <v>304</v>
      </c>
      <c r="C2414" s="72" t="s">
        <v>1100</v>
      </c>
      <c r="D2414" s="72" t="s">
        <v>1088</v>
      </c>
      <c r="E2414" s="72">
        <v>870</v>
      </c>
      <c r="F2414" s="105">
        <v>162</v>
      </c>
      <c r="G2414" s="108">
        <f t="shared" si="37"/>
        <v>44378</v>
      </c>
    </row>
    <row r="2415" spans="1:7" x14ac:dyDescent="0.35">
      <c r="A2415" s="72" t="s">
        <v>303</v>
      </c>
      <c r="B2415" s="72" t="s">
        <v>304</v>
      </c>
      <c r="C2415" s="72" t="s">
        <v>1100</v>
      </c>
      <c r="D2415" s="72" t="s">
        <v>1089</v>
      </c>
      <c r="E2415" s="72">
        <v>869</v>
      </c>
      <c r="F2415" s="105">
        <v>156</v>
      </c>
      <c r="G2415" s="108">
        <f t="shared" si="37"/>
        <v>44287</v>
      </c>
    </row>
    <row r="2416" spans="1:7" x14ac:dyDescent="0.35">
      <c r="A2416" s="72" t="s">
        <v>303</v>
      </c>
      <c r="B2416" s="72" t="s">
        <v>304</v>
      </c>
      <c r="C2416" s="72" t="s">
        <v>1100</v>
      </c>
      <c r="D2416" s="72" t="s">
        <v>1090</v>
      </c>
      <c r="E2416" s="72">
        <v>865</v>
      </c>
      <c r="F2416" s="105">
        <v>151</v>
      </c>
      <c r="G2416" s="108">
        <f t="shared" si="37"/>
        <v>44197</v>
      </c>
    </row>
    <row r="2417" spans="1:7" x14ac:dyDescent="0.35">
      <c r="A2417" s="72" t="s">
        <v>303</v>
      </c>
      <c r="B2417" s="72" t="s">
        <v>304</v>
      </c>
      <c r="C2417" s="72" t="s">
        <v>1100</v>
      </c>
      <c r="D2417" s="72" t="s">
        <v>1091</v>
      </c>
      <c r="E2417" s="72">
        <v>880</v>
      </c>
      <c r="F2417" s="105">
        <v>157</v>
      </c>
      <c r="G2417" s="108">
        <f t="shared" si="37"/>
        <v>44105</v>
      </c>
    </row>
    <row r="2418" spans="1:7" x14ac:dyDescent="0.35">
      <c r="A2418" s="72" t="s">
        <v>303</v>
      </c>
      <c r="B2418" s="72" t="s">
        <v>304</v>
      </c>
      <c r="C2418" s="72" t="s">
        <v>1100</v>
      </c>
      <c r="D2418" s="72" t="s">
        <v>1092</v>
      </c>
      <c r="E2418" s="72">
        <v>875</v>
      </c>
      <c r="F2418" s="105">
        <v>157</v>
      </c>
      <c r="G2418" s="108">
        <f t="shared" si="37"/>
        <v>44013</v>
      </c>
    </row>
    <row r="2419" spans="1:7" x14ac:dyDescent="0.35">
      <c r="A2419" s="72" t="s">
        <v>303</v>
      </c>
      <c r="B2419" s="72" t="s">
        <v>304</v>
      </c>
      <c r="C2419" s="72" t="s">
        <v>1100</v>
      </c>
      <c r="D2419" s="72" t="s">
        <v>1093</v>
      </c>
      <c r="E2419" s="72">
        <v>861</v>
      </c>
      <c r="F2419" s="105">
        <v>155</v>
      </c>
      <c r="G2419" s="108">
        <f t="shared" si="37"/>
        <v>43922</v>
      </c>
    </row>
    <row r="2420" spans="1:7" x14ac:dyDescent="0.35">
      <c r="A2420" s="72" t="s">
        <v>303</v>
      </c>
      <c r="B2420" s="72" t="s">
        <v>304</v>
      </c>
      <c r="C2420" s="72" t="s">
        <v>1100</v>
      </c>
      <c r="D2420" s="72" t="s">
        <v>1094</v>
      </c>
      <c r="E2420" s="72">
        <v>870</v>
      </c>
      <c r="F2420" s="105">
        <v>151</v>
      </c>
      <c r="G2420" s="108">
        <f t="shared" si="37"/>
        <v>43831</v>
      </c>
    </row>
    <row r="2421" spans="1:7" x14ac:dyDescent="0.35">
      <c r="A2421" s="72" t="s">
        <v>303</v>
      </c>
      <c r="B2421" s="72" t="s">
        <v>304</v>
      </c>
      <c r="C2421" s="72" t="s">
        <v>1100</v>
      </c>
      <c r="D2421" s="72" t="s">
        <v>1095</v>
      </c>
      <c r="E2421" s="72">
        <v>865</v>
      </c>
      <c r="F2421" s="105">
        <v>154</v>
      </c>
      <c r="G2421" s="108">
        <f t="shared" si="37"/>
        <v>43739</v>
      </c>
    </row>
    <row r="2422" spans="1:7" x14ac:dyDescent="0.35">
      <c r="A2422" s="72" t="s">
        <v>303</v>
      </c>
      <c r="B2422" s="72" t="s">
        <v>304</v>
      </c>
      <c r="C2422" s="72" t="s">
        <v>1100</v>
      </c>
      <c r="D2422" s="72" t="s">
        <v>1096</v>
      </c>
      <c r="E2422" s="72">
        <v>866</v>
      </c>
      <c r="F2422" s="105">
        <v>152</v>
      </c>
      <c r="G2422" s="108">
        <f t="shared" si="37"/>
        <v>43647</v>
      </c>
    </row>
    <row r="2423" spans="1:7" x14ac:dyDescent="0.35">
      <c r="A2423" s="72" t="s">
        <v>303</v>
      </c>
      <c r="B2423" s="72" t="s">
        <v>304</v>
      </c>
      <c r="C2423" s="72" t="s">
        <v>1100</v>
      </c>
      <c r="D2423" s="72" t="s">
        <v>1097</v>
      </c>
      <c r="E2423" s="72">
        <v>864</v>
      </c>
      <c r="F2423" s="105">
        <v>142</v>
      </c>
      <c r="G2423" s="108">
        <f t="shared" si="37"/>
        <v>43556</v>
      </c>
    </row>
    <row r="2424" spans="1:7" x14ac:dyDescent="0.35">
      <c r="A2424" s="72" t="s">
        <v>303</v>
      </c>
      <c r="B2424" s="72" t="s">
        <v>304</v>
      </c>
      <c r="C2424" s="72" t="s">
        <v>1100</v>
      </c>
      <c r="D2424" s="72" t="s">
        <v>1098</v>
      </c>
      <c r="E2424" s="72">
        <v>847</v>
      </c>
      <c r="F2424" s="105">
        <v>146</v>
      </c>
      <c r="G2424" s="108">
        <f t="shared" si="37"/>
        <v>43466</v>
      </c>
    </row>
    <row r="2425" spans="1:7" x14ac:dyDescent="0.35">
      <c r="A2425" s="72" t="s">
        <v>303</v>
      </c>
      <c r="B2425" s="72" t="s">
        <v>304</v>
      </c>
      <c r="C2425" s="72" t="s">
        <v>1100</v>
      </c>
      <c r="D2425" s="72" t="s">
        <v>1099</v>
      </c>
      <c r="E2425" s="72">
        <v>890</v>
      </c>
      <c r="F2425" s="105">
        <v>155</v>
      </c>
      <c r="G2425" s="108">
        <f t="shared" si="37"/>
        <v>43374</v>
      </c>
    </row>
    <row r="2426" spans="1:7" x14ac:dyDescent="0.35">
      <c r="A2426" s="72" t="s">
        <v>303</v>
      </c>
      <c r="B2426" s="72" t="s">
        <v>304</v>
      </c>
      <c r="C2426" s="72" t="s">
        <v>1101</v>
      </c>
      <c r="D2426" s="72" t="s">
        <v>1088</v>
      </c>
      <c r="E2426" s="72">
        <v>390</v>
      </c>
      <c r="F2426" s="105">
        <v>7</v>
      </c>
      <c r="G2426" s="108">
        <f t="shared" si="37"/>
        <v>44378</v>
      </c>
    </row>
    <row r="2427" spans="1:7" x14ac:dyDescent="0.35">
      <c r="A2427" s="72" t="s">
        <v>303</v>
      </c>
      <c r="B2427" s="72" t="s">
        <v>304</v>
      </c>
      <c r="C2427" s="72" t="s">
        <v>1101</v>
      </c>
      <c r="D2427" s="72" t="s">
        <v>1089</v>
      </c>
      <c r="E2427" s="72">
        <v>387</v>
      </c>
      <c r="F2427" s="105">
        <v>8</v>
      </c>
      <c r="G2427" s="108">
        <f t="shared" si="37"/>
        <v>44287</v>
      </c>
    </row>
    <row r="2428" spans="1:7" x14ac:dyDescent="0.35">
      <c r="A2428" s="72" t="s">
        <v>303</v>
      </c>
      <c r="B2428" s="72" t="s">
        <v>304</v>
      </c>
      <c r="C2428" s="72" t="s">
        <v>1101</v>
      </c>
      <c r="D2428" s="72" t="s">
        <v>1090</v>
      </c>
      <c r="E2428" s="72">
        <v>387</v>
      </c>
      <c r="F2428" s="105">
        <v>8</v>
      </c>
      <c r="G2428" s="108">
        <f t="shared" si="37"/>
        <v>44197</v>
      </c>
    </row>
    <row r="2429" spans="1:7" x14ac:dyDescent="0.35">
      <c r="A2429" s="72" t="s">
        <v>303</v>
      </c>
      <c r="B2429" s="72" t="s">
        <v>304</v>
      </c>
      <c r="C2429" s="72" t="s">
        <v>1101</v>
      </c>
      <c r="D2429" s="72" t="s">
        <v>1091</v>
      </c>
      <c r="E2429" s="72">
        <v>389</v>
      </c>
      <c r="F2429" s="105">
        <v>6</v>
      </c>
      <c r="G2429" s="108">
        <f t="shared" si="37"/>
        <v>44105</v>
      </c>
    </row>
    <row r="2430" spans="1:7" x14ac:dyDescent="0.35">
      <c r="A2430" s="72" t="s">
        <v>303</v>
      </c>
      <c r="B2430" s="72" t="s">
        <v>304</v>
      </c>
      <c r="C2430" s="72" t="s">
        <v>1101</v>
      </c>
      <c r="D2430" s="72" t="s">
        <v>1092</v>
      </c>
      <c r="E2430" s="72">
        <v>376</v>
      </c>
      <c r="F2430" s="105">
        <v>8</v>
      </c>
      <c r="G2430" s="108">
        <f t="shared" si="37"/>
        <v>44013</v>
      </c>
    </row>
    <row r="2431" spans="1:7" x14ac:dyDescent="0.35">
      <c r="A2431" s="72" t="s">
        <v>303</v>
      </c>
      <c r="B2431" s="72" t="s">
        <v>304</v>
      </c>
      <c r="C2431" s="72" t="s">
        <v>1101</v>
      </c>
      <c r="D2431" s="72" t="s">
        <v>1093</v>
      </c>
      <c r="E2431" s="72">
        <v>369</v>
      </c>
      <c r="F2431" s="105">
        <v>8</v>
      </c>
      <c r="G2431" s="108">
        <f t="shared" si="37"/>
        <v>43922</v>
      </c>
    </row>
    <row r="2432" spans="1:7" x14ac:dyDescent="0.35">
      <c r="A2432" s="72" t="s">
        <v>303</v>
      </c>
      <c r="B2432" s="72" t="s">
        <v>304</v>
      </c>
      <c r="C2432" s="72" t="s">
        <v>1101</v>
      </c>
      <c r="D2432" s="72" t="s">
        <v>1094</v>
      </c>
      <c r="E2432" s="72">
        <v>359</v>
      </c>
      <c r="F2432" s="105">
        <v>7</v>
      </c>
      <c r="G2432" s="108">
        <f t="shared" si="37"/>
        <v>43831</v>
      </c>
    </row>
    <row r="2433" spans="1:7" x14ac:dyDescent="0.35">
      <c r="A2433" s="72" t="s">
        <v>303</v>
      </c>
      <c r="B2433" s="72" t="s">
        <v>304</v>
      </c>
      <c r="C2433" s="72" t="s">
        <v>1101</v>
      </c>
      <c r="D2433" s="72" t="s">
        <v>1095</v>
      </c>
      <c r="E2433" s="72">
        <v>353</v>
      </c>
      <c r="F2433" s="105">
        <v>7</v>
      </c>
      <c r="G2433" s="108">
        <f t="shared" si="37"/>
        <v>43739</v>
      </c>
    </row>
    <row r="2434" spans="1:7" x14ac:dyDescent="0.35">
      <c r="A2434" s="72" t="s">
        <v>303</v>
      </c>
      <c r="B2434" s="72" t="s">
        <v>304</v>
      </c>
      <c r="C2434" s="72" t="s">
        <v>1101</v>
      </c>
      <c r="D2434" s="72" t="s">
        <v>1096</v>
      </c>
      <c r="E2434" s="72">
        <v>346</v>
      </c>
      <c r="F2434" s="105">
        <v>6</v>
      </c>
      <c r="G2434" s="108">
        <f t="shared" si="37"/>
        <v>43647</v>
      </c>
    </row>
    <row r="2435" spans="1:7" x14ac:dyDescent="0.35">
      <c r="A2435" s="72" t="s">
        <v>303</v>
      </c>
      <c r="B2435" s="72" t="s">
        <v>304</v>
      </c>
      <c r="C2435" s="72" t="s">
        <v>1101</v>
      </c>
      <c r="D2435" s="72" t="s">
        <v>1097</v>
      </c>
      <c r="E2435" s="72">
        <v>353</v>
      </c>
      <c r="F2435" s="105">
        <v>7</v>
      </c>
      <c r="G2435" s="108">
        <f t="shared" si="37"/>
        <v>43556</v>
      </c>
    </row>
    <row r="2436" spans="1:7" x14ac:dyDescent="0.35">
      <c r="A2436" s="72" t="s">
        <v>303</v>
      </c>
      <c r="B2436" s="72" t="s">
        <v>304</v>
      </c>
      <c r="C2436" s="72" t="s">
        <v>1101</v>
      </c>
      <c r="D2436" s="72" t="s">
        <v>1098</v>
      </c>
      <c r="E2436" s="72">
        <v>327</v>
      </c>
      <c r="F2436" s="105">
        <v>4</v>
      </c>
      <c r="G2436" s="108">
        <f t="shared" ref="G2436:G2499" si="38">DATE(LEFT(D2436,4),RIGHT(LEFT(D2436,7),2),1)</f>
        <v>43466</v>
      </c>
    </row>
    <row r="2437" spans="1:7" x14ac:dyDescent="0.35">
      <c r="A2437" s="72" t="s">
        <v>303</v>
      </c>
      <c r="B2437" s="72" t="s">
        <v>304</v>
      </c>
      <c r="C2437" s="72" t="s">
        <v>1101</v>
      </c>
      <c r="D2437" s="72" t="s">
        <v>1099</v>
      </c>
      <c r="E2437" s="72">
        <v>350</v>
      </c>
      <c r="F2437" s="105">
        <v>6</v>
      </c>
      <c r="G2437" s="108">
        <f t="shared" si="38"/>
        <v>43374</v>
      </c>
    </row>
    <row r="2438" spans="1:7" x14ac:dyDescent="0.35">
      <c r="A2438" s="72" t="s">
        <v>303</v>
      </c>
      <c r="B2438" s="72" t="s">
        <v>304</v>
      </c>
      <c r="C2438" s="72" t="s">
        <v>1102</v>
      </c>
      <c r="D2438" s="72" t="s">
        <v>1088</v>
      </c>
      <c r="E2438" s="72">
        <v>1652</v>
      </c>
      <c r="F2438" s="105">
        <v>202</v>
      </c>
      <c r="G2438" s="108">
        <f t="shared" si="38"/>
        <v>44378</v>
      </c>
    </row>
    <row r="2439" spans="1:7" x14ac:dyDescent="0.35">
      <c r="A2439" s="72" t="s">
        <v>303</v>
      </c>
      <c r="B2439" s="72" t="s">
        <v>304</v>
      </c>
      <c r="C2439" s="72" t="s">
        <v>1102</v>
      </c>
      <c r="D2439" s="72" t="s">
        <v>1089</v>
      </c>
      <c r="E2439" s="72">
        <v>1656</v>
      </c>
      <c r="F2439" s="105">
        <v>196</v>
      </c>
      <c r="G2439" s="108">
        <f t="shared" si="38"/>
        <v>44287</v>
      </c>
    </row>
    <row r="2440" spans="1:7" x14ac:dyDescent="0.35">
      <c r="A2440" s="72" t="s">
        <v>303</v>
      </c>
      <c r="B2440" s="72" t="s">
        <v>304</v>
      </c>
      <c r="C2440" s="72" t="s">
        <v>1102</v>
      </c>
      <c r="D2440" s="72" t="s">
        <v>1090</v>
      </c>
      <c r="E2440" s="72">
        <v>1659</v>
      </c>
      <c r="F2440" s="105">
        <v>189</v>
      </c>
      <c r="G2440" s="108">
        <f t="shared" si="38"/>
        <v>44197</v>
      </c>
    </row>
    <row r="2441" spans="1:7" x14ac:dyDescent="0.35">
      <c r="A2441" s="72" t="s">
        <v>303</v>
      </c>
      <c r="B2441" s="72" t="s">
        <v>304</v>
      </c>
      <c r="C2441" s="72" t="s">
        <v>1102</v>
      </c>
      <c r="D2441" s="72" t="s">
        <v>1091</v>
      </c>
      <c r="E2441" s="72">
        <v>1659</v>
      </c>
      <c r="F2441" s="105">
        <v>189</v>
      </c>
      <c r="G2441" s="108">
        <f t="shared" si="38"/>
        <v>44105</v>
      </c>
    </row>
    <row r="2442" spans="1:7" x14ac:dyDescent="0.35">
      <c r="A2442" s="72" t="s">
        <v>303</v>
      </c>
      <c r="B2442" s="72" t="s">
        <v>304</v>
      </c>
      <c r="C2442" s="72" t="s">
        <v>1102</v>
      </c>
      <c r="D2442" s="72" t="s">
        <v>1092</v>
      </c>
      <c r="E2442" s="72">
        <v>1669</v>
      </c>
      <c r="F2442" s="105">
        <v>187</v>
      </c>
      <c r="G2442" s="108">
        <f t="shared" si="38"/>
        <v>44013</v>
      </c>
    </row>
    <row r="2443" spans="1:7" x14ac:dyDescent="0.35">
      <c r="A2443" s="72" t="s">
        <v>303</v>
      </c>
      <c r="B2443" s="72" t="s">
        <v>304</v>
      </c>
      <c r="C2443" s="72" t="s">
        <v>1102</v>
      </c>
      <c r="D2443" s="72" t="s">
        <v>1093</v>
      </c>
      <c r="E2443" s="72">
        <v>1651</v>
      </c>
      <c r="F2443" s="105">
        <v>187</v>
      </c>
      <c r="G2443" s="108">
        <f t="shared" si="38"/>
        <v>43922</v>
      </c>
    </row>
    <row r="2444" spans="1:7" x14ac:dyDescent="0.35">
      <c r="A2444" s="72" t="s">
        <v>303</v>
      </c>
      <c r="B2444" s="72" t="s">
        <v>304</v>
      </c>
      <c r="C2444" s="72" t="s">
        <v>1102</v>
      </c>
      <c r="D2444" s="72" t="s">
        <v>1094</v>
      </c>
      <c r="E2444" s="72">
        <v>1663</v>
      </c>
      <c r="F2444" s="105">
        <v>175</v>
      </c>
      <c r="G2444" s="108">
        <f t="shared" si="38"/>
        <v>43831</v>
      </c>
    </row>
    <row r="2445" spans="1:7" x14ac:dyDescent="0.35">
      <c r="A2445" s="72" t="s">
        <v>303</v>
      </c>
      <c r="B2445" s="72" t="s">
        <v>304</v>
      </c>
      <c r="C2445" s="72" t="s">
        <v>1102</v>
      </c>
      <c r="D2445" s="72" t="s">
        <v>1095</v>
      </c>
      <c r="E2445" s="72">
        <v>1671</v>
      </c>
      <c r="F2445" s="105">
        <v>178</v>
      </c>
      <c r="G2445" s="108">
        <f t="shared" si="38"/>
        <v>43739</v>
      </c>
    </row>
    <row r="2446" spans="1:7" x14ac:dyDescent="0.35">
      <c r="A2446" s="72" t="s">
        <v>303</v>
      </c>
      <c r="B2446" s="72" t="s">
        <v>304</v>
      </c>
      <c r="C2446" s="72" t="s">
        <v>1102</v>
      </c>
      <c r="D2446" s="72" t="s">
        <v>1096</v>
      </c>
      <c r="E2446" s="72">
        <v>1674</v>
      </c>
      <c r="F2446" s="105">
        <v>177</v>
      </c>
      <c r="G2446" s="108">
        <f t="shared" si="38"/>
        <v>43647</v>
      </c>
    </row>
    <row r="2447" spans="1:7" x14ac:dyDescent="0.35">
      <c r="A2447" s="72" t="s">
        <v>303</v>
      </c>
      <c r="B2447" s="72" t="s">
        <v>304</v>
      </c>
      <c r="C2447" s="72" t="s">
        <v>1102</v>
      </c>
      <c r="D2447" s="72" t="s">
        <v>1097</v>
      </c>
      <c r="E2447" s="72">
        <v>1667</v>
      </c>
      <c r="F2447" s="105">
        <v>175</v>
      </c>
      <c r="G2447" s="108">
        <f t="shared" si="38"/>
        <v>43556</v>
      </c>
    </row>
    <row r="2448" spans="1:7" x14ac:dyDescent="0.35">
      <c r="A2448" s="72" t="s">
        <v>303</v>
      </c>
      <c r="B2448" s="72" t="s">
        <v>304</v>
      </c>
      <c r="C2448" s="72" t="s">
        <v>1102</v>
      </c>
      <c r="D2448" s="72" t="s">
        <v>1098</v>
      </c>
      <c r="E2448" s="72">
        <v>1662</v>
      </c>
      <c r="F2448" s="105">
        <v>157</v>
      </c>
      <c r="G2448" s="108">
        <f t="shared" si="38"/>
        <v>43466</v>
      </c>
    </row>
    <row r="2449" spans="1:7" x14ac:dyDescent="0.35">
      <c r="A2449" s="72" t="s">
        <v>303</v>
      </c>
      <c r="B2449" s="72" t="s">
        <v>304</v>
      </c>
      <c r="C2449" s="72" t="s">
        <v>1102</v>
      </c>
      <c r="D2449" s="72" t="s">
        <v>1099</v>
      </c>
      <c r="E2449" s="72">
        <v>1750</v>
      </c>
      <c r="F2449" s="105">
        <v>175</v>
      </c>
      <c r="G2449" s="108">
        <f t="shared" si="38"/>
        <v>43374</v>
      </c>
    </row>
    <row r="2450" spans="1:7" x14ac:dyDescent="0.35">
      <c r="A2450" s="72" t="s">
        <v>305</v>
      </c>
      <c r="B2450" s="72" t="s">
        <v>306</v>
      </c>
      <c r="C2450" s="72" t="s">
        <v>1087</v>
      </c>
      <c r="D2450" s="72" t="s">
        <v>1088</v>
      </c>
      <c r="E2450" s="72">
        <v>1803</v>
      </c>
      <c r="F2450" s="105">
        <v>27</v>
      </c>
      <c r="G2450" s="108">
        <f t="shared" si="38"/>
        <v>44378</v>
      </c>
    </row>
    <row r="2451" spans="1:7" x14ac:dyDescent="0.35">
      <c r="A2451" s="72" t="s">
        <v>305</v>
      </c>
      <c r="B2451" s="72" t="s">
        <v>306</v>
      </c>
      <c r="C2451" s="72" t="s">
        <v>1087</v>
      </c>
      <c r="D2451" s="72" t="s">
        <v>1089</v>
      </c>
      <c r="E2451" s="72">
        <v>1797</v>
      </c>
      <c r="F2451" s="105">
        <v>27</v>
      </c>
      <c r="G2451" s="108">
        <f t="shared" si="38"/>
        <v>44287</v>
      </c>
    </row>
    <row r="2452" spans="1:7" x14ac:dyDescent="0.35">
      <c r="A2452" s="72" t="s">
        <v>305</v>
      </c>
      <c r="B2452" s="72" t="s">
        <v>306</v>
      </c>
      <c r="C2452" s="72" t="s">
        <v>1087</v>
      </c>
      <c r="D2452" s="72" t="s">
        <v>1090</v>
      </c>
      <c r="E2452" s="72">
        <v>1799</v>
      </c>
      <c r="F2452" s="105">
        <v>27</v>
      </c>
      <c r="G2452" s="108">
        <f t="shared" si="38"/>
        <v>44197</v>
      </c>
    </row>
    <row r="2453" spans="1:7" x14ac:dyDescent="0.35">
      <c r="A2453" s="72" t="s">
        <v>305</v>
      </c>
      <c r="B2453" s="72" t="s">
        <v>306</v>
      </c>
      <c r="C2453" s="72" t="s">
        <v>1087</v>
      </c>
      <c r="D2453" s="72" t="s">
        <v>1091</v>
      </c>
      <c r="E2453" s="72">
        <v>1809</v>
      </c>
      <c r="F2453" s="105">
        <v>27</v>
      </c>
      <c r="G2453" s="108">
        <f t="shared" si="38"/>
        <v>44105</v>
      </c>
    </row>
    <row r="2454" spans="1:7" x14ac:dyDescent="0.35">
      <c r="A2454" s="72" t="s">
        <v>305</v>
      </c>
      <c r="B2454" s="72" t="s">
        <v>306</v>
      </c>
      <c r="C2454" s="72" t="s">
        <v>1087</v>
      </c>
      <c r="D2454" s="72" t="s">
        <v>1092</v>
      </c>
      <c r="E2454" s="72">
        <v>1801</v>
      </c>
      <c r="F2454" s="105">
        <v>27</v>
      </c>
      <c r="G2454" s="108">
        <f t="shared" si="38"/>
        <v>44013</v>
      </c>
    </row>
    <row r="2455" spans="1:7" x14ac:dyDescent="0.35">
      <c r="A2455" s="72" t="s">
        <v>305</v>
      </c>
      <c r="B2455" s="72" t="s">
        <v>306</v>
      </c>
      <c r="C2455" s="72" t="s">
        <v>1087</v>
      </c>
      <c r="D2455" s="72" t="s">
        <v>1093</v>
      </c>
      <c r="E2455" s="72">
        <v>1790</v>
      </c>
      <c r="F2455" s="105">
        <v>26</v>
      </c>
      <c r="G2455" s="108">
        <f t="shared" si="38"/>
        <v>43922</v>
      </c>
    </row>
    <row r="2456" spans="1:7" x14ac:dyDescent="0.35">
      <c r="A2456" s="72" t="s">
        <v>305</v>
      </c>
      <c r="B2456" s="72" t="s">
        <v>306</v>
      </c>
      <c r="C2456" s="72" t="s">
        <v>1087</v>
      </c>
      <c r="D2456" s="72" t="s">
        <v>1094</v>
      </c>
      <c r="E2456" s="72">
        <v>1738</v>
      </c>
      <c r="F2456" s="105">
        <v>27</v>
      </c>
      <c r="G2456" s="108">
        <f t="shared" si="38"/>
        <v>43831</v>
      </c>
    </row>
    <row r="2457" spans="1:7" x14ac:dyDescent="0.35">
      <c r="A2457" s="72" t="s">
        <v>305</v>
      </c>
      <c r="B2457" s="72" t="s">
        <v>306</v>
      </c>
      <c r="C2457" s="72" t="s">
        <v>1087</v>
      </c>
      <c r="D2457" s="72" t="s">
        <v>1095</v>
      </c>
      <c r="E2457" s="72">
        <v>1737</v>
      </c>
      <c r="F2457" s="105">
        <v>29</v>
      </c>
      <c r="G2457" s="108">
        <f t="shared" si="38"/>
        <v>43739</v>
      </c>
    </row>
    <row r="2458" spans="1:7" x14ac:dyDescent="0.35">
      <c r="A2458" s="72" t="s">
        <v>305</v>
      </c>
      <c r="B2458" s="72" t="s">
        <v>306</v>
      </c>
      <c r="C2458" s="72" t="s">
        <v>1087</v>
      </c>
      <c r="D2458" s="72" t="s">
        <v>1096</v>
      </c>
      <c r="E2458" s="72">
        <v>1738</v>
      </c>
      <c r="F2458" s="105">
        <v>26</v>
      </c>
      <c r="G2458" s="108">
        <f t="shared" si="38"/>
        <v>43647</v>
      </c>
    </row>
    <row r="2459" spans="1:7" x14ac:dyDescent="0.35">
      <c r="A2459" s="72" t="s">
        <v>305</v>
      </c>
      <c r="B2459" s="72" t="s">
        <v>306</v>
      </c>
      <c r="C2459" s="72" t="s">
        <v>1087</v>
      </c>
      <c r="D2459" s="72" t="s">
        <v>1097</v>
      </c>
      <c r="E2459" s="72">
        <v>1742</v>
      </c>
      <c r="F2459" s="105">
        <v>35</v>
      </c>
      <c r="G2459" s="108">
        <f t="shared" si="38"/>
        <v>43556</v>
      </c>
    </row>
    <row r="2460" spans="1:7" x14ac:dyDescent="0.35">
      <c r="A2460" s="72" t="s">
        <v>305</v>
      </c>
      <c r="B2460" s="72" t="s">
        <v>306</v>
      </c>
      <c r="C2460" s="72" t="s">
        <v>1087</v>
      </c>
      <c r="D2460" s="72" t="s">
        <v>1098</v>
      </c>
      <c r="E2460" s="72">
        <v>1729</v>
      </c>
      <c r="F2460" s="105">
        <v>36</v>
      </c>
      <c r="G2460" s="108">
        <f t="shared" si="38"/>
        <v>43466</v>
      </c>
    </row>
    <row r="2461" spans="1:7" x14ac:dyDescent="0.35">
      <c r="A2461" s="72" t="s">
        <v>305</v>
      </c>
      <c r="B2461" s="72" t="s">
        <v>306</v>
      </c>
      <c r="C2461" s="72" t="s">
        <v>1087</v>
      </c>
      <c r="D2461" s="72" t="s">
        <v>1099</v>
      </c>
      <c r="E2461" s="72">
        <v>1784</v>
      </c>
      <c r="F2461" s="105">
        <v>43</v>
      </c>
      <c r="G2461" s="108">
        <f t="shared" si="38"/>
        <v>43374</v>
      </c>
    </row>
    <row r="2462" spans="1:7" x14ac:dyDescent="0.35">
      <c r="A2462" s="72" t="s">
        <v>305</v>
      </c>
      <c r="B2462" s="72" t="s">
        <v>306</v>
      </c>
      <c r="C2462" s="72" t="s">
        <v>1100</v>
      </c>
      <c r="D2462" s="72" t="s">
        <v>1088</v>
      </c>
      <c r="E2462" s="72">
        <v>1007</v>
      </c>
      <c r="F2462" s="105">
        <v>19</v>
      </c>
      <c r="G2462" s="108">
        <f t="shared" si="38"/>
        <v>44378</v>
      </c>
    </row>
    <row r="2463" spans="1:7" x14ac:dyDescent="0.35">
      <c r="A2463" s="72" t="s">
        <v>305</v>
      </c>
      <c r="B2463" s="72" t="s">
        <v>306</v>
      </c>
      <c r="C2463" s="72" t="s">
        <v>1100</v>
      </c>
      <c r="D2463" s="72" t="s">
        <v>1089</v>
      </c>
      <c r="E2463" s="72">
        <v>1002</v>
      </c>
      <c r="F2463" s="105">
        <v>19</v>
      </c>
      <c r="G2463" s="108">
        <f t="shared" si="38"/>
        <v>44287</v>
      </c>
    </row>
    <row r="2464" spans="1:7" x14ac:dyDescent="0.35">
      <c r="A2464" s="72" t="s">
        <v>305</v>
      </c>
      <c r="B2464" s="72" t="s">
        <v>306</v>
      </c>
      <c r="C2464" s="72" t="s">
        <v>1100</v>
      </c>
      <c r="D2464" s="72" t="s">
        <v>1090</v>
      </c>
      <c r="E2464" s="72">
        <v>1001</v>
      </c>
      <c r="F2464" s="105">
        <v>20</v>
      </c>
      <c r="G2464" s="108">
        <f t="shared" si="38"/>
        <v>44197</v>
      </c>
    </row>
    <row r="2465" spans="1:7" x14ac:dyDescent="0.35">
      <c r="A2465" s="72" t="s">
        <v>305</v>
      </c>
      <c r="B2465" s="72" t="s">
        <v>306</v>
      </c>
      <c r="C2465" s="72" t="s">
        <v>1100</v>
      </c>
      <c r="D2465" s="72" t="s">
        <v>1091</v>
      </c>
      <c r="E2465" s="72">
        <v>1001</v>
      </c>
      <c r="F2465" s="105">
        <v>20</v>
      </c>
      <c r="G2465" s="108">
        <f t="shared" si="38"/>
        <v>44105</v>
      </c>
    </row>
    <row r="2466" spans="1:7" x14ac:dyDescent="0.35">
      <c r="A2466" s="72" t="s">
        <v>305</v>
      </c>
      <c r="B2466" s="72" t="s">
        <v>306</v>
      </c>
      <c r="C2466" s="72" t="s">
        <v>1100</v>
      </c>
      <c r="D2466" s="72" t="s">
        <v>1092</v>
      </c>
      <c r="E2466" s="72">
        <v>995</v>
      </c>
      <c r="F2466" s="105">
        <v>21</v>
      </c>
      <c r="G2466" s="108">
        <f t="shared" si="38"/>
        <v>44013</v>
      </c>
    </row>
    <row r="2467" spans="1:7" x14ac:dyDescent="0.35">
      <c r="A2467" s="72" t="s">
        <v>305</v>
      </c>
      <c r="B2467" s="72" t="s">
        <v>306</v>
      </c>
      <c r="C2467" s="72" t="s">
        <v>1100</v>
      </c>
      <c r="D2467" s="72" t="s">
        <v>1093</v>
      </c>
      <c r="E2467" s="72">
        <v>993</v>
      </c>
      <c r="F2467" s="105">
        <v>21</v>
      </c>
      <c r="G2467" s="108">
        <f t="shared" si="38"/>
        <v>43922</v>
      </c>
    </row>
    <row r="2468" spans="1:7" x14ac:dyDescent="0.35">
      <c r="A2468" s="72" t="s">
        <v>305</v>
      </c>
      <c r="B2468" s="72" t="s">
        <v>306</v>
      </c>
      <c r="C2468" s="72" t="s">
        <v>1100</v>
      </c>
      <c r="D2468" s="72" t="s">
        <v>1094</v>
      </c>
      <c r="E2468" s="72">
        <v>967</v>
      </c>
      <c r="F2468" s="105">
        <v>20</v>
      </c>
      <c r="G2468" s="108">
        <f t="shared" si="38"/>
        <v>43831</v>
      </c>
    </row>
    <row r="2469" spans="1:7" x14ac:dyDescent="0.35">
      <c r="A2469" s="72" t="s">
        <v>305</v>
      </c>
      <c r="B2469" s="72" t="s">
        <v>306</v>
      </c>
      <c r="C2469" s="72" t="s">
        <v>1100</v>
      </c>
      <c r="D2469" s="72" t="s">
        <v>1095</v>
      </c>
      <c r="E2469" s="72">
        <v>946</v>
      </c>
      <c r="F2469" s="105">
        <v>17</v>
      </c>
      <c r="G2469" s="108">
        <f t="shared" si="38"/>
        <v>43739</v>
      </c>
    </row>
    <row r="2470" spans="1:7" x14ac:dyDescent="0.35">
      <c r="A2470" s="72" t="s">
        <v>305</v>
      </c>
      <c r="B2470" s="72" t="s">
        <v>306</v>
      </c>
      <c r="C2470" s="72" t="s">
        <v>1100</v>
      </c>
      <c r="D2470" s="72" t="s">
        <v>1096</v>
      </c>
      <c r="E2470" s="72">
        <v>945</v>
      </c>
      <c r="F2470" s="105">
        <v>15</v>
      </c>
      <c r="G2470" s="108">
        <f t="shared" si="38"/>
        <v>43647</v>
      </c>
    </row>
    <row r="2471" spans="1:7" x14ac:dyDescent="0.35">
      <c r="A2471" s="72" t="s">
        <v>305</v>
      </c>
      <c r="B2471" s="72" t="s">
        <v>306</v>
      </c>
      <c r="C2471" s="72" t="s">
        <v>1100</v>
      </c>
      <c r="D2471" s="72" t="s">
        <v>1097</v>
      </c>
      <c r="E2471" s="72">
        <v>948</v>
      </c>
      <c r="F2471" s="105">
        <v>24</v>
      </c>
      <c r="G2471" s="108">
        <f t="shared" si="38"/>
        <v>43556</v>
      </c>
    </row>
    <row r="2472" spans="1:7" x14ac:dyDescent="0.35">
      <c r="A2472" s="72" t="s">
        <v>305</v>
      </c>
      <c r="B2472" s="72" t="s">
        <v>306</v>
      </c>
      <c r="C2472" s="72" t="s">
        <v>1100</v>
      </c>
      <c r="D2472" s="72" t="s">
        <v>1098</v>
      </c>
      <c r="E2472" s="72">
        <v>937</v>
      </c>
      <c r="F2472" s="105">
        <v>19</v>
      </c>
      <c r="G2472" s="108">
        <f t="shared" si="38"/>
        <v>43466</v>
      </c>
    </row>
    <row r="2473" spans="1:7" x14ac:dyDescent="0.35">
      <c r="A2473" s="72" t="s">
        <v>305</v>
      </c>
      <c r="B2473" s="72" t="s">
        <v>306</v>
      </c>
      <c r="C2473" s="72" t="s">
        <v>1100</v>
      </c>
      <c r="D2473" s="72" t="s">
        <v>1099</v>
      </c>
      <c r="E2473" s="72">
        <v>945</v>
      </c>
      <c r="F2473" s="105">
        <v>23</v>
      </c>
      <c r="G2473" s="108">
        <f t="shared" si="38"/>
        <v>43374</v>
      </c>
    </row>
    <row r="2474" spans="1:7" x14ac:dyDescent="0.35">
      <c r="A2474" s="72" t="s">
        <v>305</v>
      </c>
      <c r="B2474" s="72" t="s">
        <v>306</v>
      </c>
      <c r="C2474" s="72" t="s">
        <v>1101</v>
      </c>
      <c r="D2474" s="72" t="s">
        <v>1088</v>
      </c>
      <c r="E2474" s="72">
        <v>901</v>
      </c>
      <c r="F2474" s="105">
        <v>8</v>
      </c>
      <c r="G2474" s="108">
        <f t="shared" si="38"/>
        <v>44378</v>
      </c>
    </row>
    <row r="2475" spans="1:7" x14ac:dyDescent="0.35">
      <c r="A2475" s="72" t="s">
        <v>305</v>
      </c>
      <c r="B2475" s="72" t="s">
        <v>306</v>
      </c>
      <c r="C2475" s="72" t="s">
        <v>1101</v>
      </c>
      <c r="D2475" s="72" t="s">
        <v>1089</v>
      </c>
      <c r="E2475" s="72">
        <v>898</v>
      </c>
      <c r="F2475" s="105">
        <v>8</v>
      </c>
      <c r="G2475" s="108">
        <f t="shared" si="38"/>
        <v>44287</v>
      </c>
    </row>
    <row r="2476" spans="1:7" x14ac:dyDescent="0.35">
      <c r="A2476" s="72" t="s">
        <v>305</v>
      </c>
      <c r="B2476" s="72" t="s">
        <v>306</v>
      </c>
      <c r="C2476" s="72" t="s">
        <v>1101</v>
      </c>
      <c r="D2476" s="72" t="s">
        <v>1090</v>
      </c>
      <c r="E2476" s="72">
        <v>902</v>
      </c>
      <c r="F2476" s="105">
        <v>8</v>
      </c>
      <c r="G2476" s="108">
        <f t="shared" si="38"/>
        <v>44197</v>
      </c>
    </row>
    <row r="2477" spans="1:7" x14ac:dyDescent="0.35">
      <c r="A2477" s="72" t="s">
        <v>305</v>
      </c>
      <c r="B2477" s="72" t="s">
        <v>306</v>
      </c>
      <c r="C2477" s="72" t="s">
        <v>1101</v>
      </c>
      <c r="D2477" s="72" t="s">
        <v>1091</v>
      </c>
      <c r="E2477" s="72">
        <v>896</v>
      </c>
      <c r="F2477" s="105">
        <v>8</v>
      </c>
      <c r="G2477" s="108">
        <f t="shared" si="38"/>
        <v>44105</v>
      </c>
    </row>
    <row r="2478" spans="1:7" x14ac:dyDescent="0.35">
      <c r="A2478" s="72" t="s">
        <v>305</v>
      </c>
      <c r="B2478" s="72" t="s">
        <v>306</v>
      </c>
      <c r="C2478" s="72" t="s">
        <v>1101</v>
      </c>
      <c r="D2478" s="72" t="s">
        <v>1092</v>
      </c>
      <c r="E2478" s="72">
        <v>886</v>
      </c>
      <c r="F2478" s="105">
        <v>8</v>
      </c>
      <c r="G2478" s="108">
        <f t="shared" si="38"/>
        <v>44013</v>
      </c>
    </row>
    <row r="2479" spans="1:7" x14ac:dyDescent="0.35">
      <c r="A2479" s="72" t="s">
        <v>305</v>
      </c>
      <c r="B2479" s="72" t="s">
        <v>306</v>
      </c>
      <c r="C2479" s="72" t="s">
        <v>1101</v>
      </c>
      <c r="D2479" s="72" t="s">
        <v>1093</v>
      </c>
      <c r="E2479" s="72">
        <v>869</v>
      </c>
      <c r="F2479" s="105">
        <v>7</v>
      </c>
      <c r="G2479" s="108">
        <f t="shared" si="38"/>
        <v>43922</v>
      </c>
    </row>
    <row r="2480" spans="1:7" x14ac:dyDescent="0.35">
      <c r="A2480" s="72" t="s">
        <v>305</v>
      </c>
      <c r="B2480" s="72" t="s">
        <v>306</v>
      </c>
      <c r="C2480" s="72" t="s">
        <v>1101</v>
      </c>
      <c r="D2480" s="72" t="s">
        <v>1094</v>
      </c>
      <c r="E2480" s="72">
        <v>830</v>
      </c>
      <c r="F2480" s="105">
        <v>7</v>
      </c>
      <c r="G2480" s="108">
        <f t="shared" si="38"/>
        <v>43831</v>
      </c>
    </row>
    <row r="2481" spans="1:7" x14ac:dyDescent="0.35">
      <c r="A2481" s="72" t="s">
        <v>305</v>
      </c>
      <c r="B2481" s="72" t="s">
        <v>306</v>
      </c>
      <c r="C2481" s="72" t="s">
        <v>1101</v>
      </c>
      <c r="D2481" s="72" t="s">
        <v>1095</v>
      </c>
      <c r="E2481" s="72">
        <v>814</v>
      </c>
      <c r="F2481" s="105">
        <v>5</v>
      </c>
      <c r="G2481" s="108">
        <f t="shared" si="38"/>
        <v>43739</v>
      </c>
    </row>
    <row r="2482" spans="1:7" x14ac:dyDescent="0.35">
      <c r="A2482" s="72" t="s">
        <v>305</v>
      </c>
      <c r="B2482" s="72" t="s">
        <v>306</v>
      </c>
      <c r="C2482" s="72" t="s">
        <v>1101</v>
      </c>
      <c r="D2482" s="72" t="s">
        <v>1096</v>
      </c>
      <c r="E2482" s="72">
        <v>816</v>
      </c>
      <c r="F2482" s="105">
        <v>3</v>
      </c>
      <c r="G2482" s="108">
        <f t="shared" si="38"/>
        <v>43647</v>
      </c>
    </row>
    <row r="2483" spans="1:7" x14ac:dyDescent="0.35">
      <c r="A2483" s="72" t="s">
        <v>305</v>
      </c>
      <c r="B2483" s="72" t="s">
        <v>306</v>
      </c>
      <c r="C2483" s="72" t="s">
        <v>1101</v>
      </c>
      <c r="D2483" s="72" t="s">
        <v>1097</v>
      </c>
      <c r="E2483" s="72">
        <v>816</v>
      </c>
      <c r="F2483" s="105">
        <v>6</v>
      </c>
      <c r="G2483" s="108">
        <f t="shared" si="38"/>
        <v>43556</v>
      </c>
    </row>
    <row r="2484" spans="1:7" x14ac:dyDescent="0.35">
      <c r="A2484" s="72" t="s">
        <v>305</v>
      </c>
      <c r="B2484" s="72" t="s">
        <v>306</v>
      </c>
      <c r="C2484" s="72" t="s">
        <v>1101</v>
      </c>
      <c r="D2484" s="72" t="s">
        <v>1098</v>
      </c>
      <c r="E2484" s="72">
        <v>807</v>
      </c>
      <c r="F2484" s="105">
        <v>5</v>
      </c>
      <c r="G2484" s="108">
        <f t="shared" si="38"/>
        <v>43466</v>
      </c>
    </row>
    <row r="2485" spans="1:7" x14ac:dyDescent="0.35">
      <c r="A2485" s="72" t="s">
        <v>305</v>
      </c>
      <c r="B2485" s="72" t="s">
        <v>306</v>
      </c>
      <c r="C2485" s="72" t="s">
        <v>1101</v>
      </c>
      <c r="D2485" s="72" t="s">
        <v>1099</v>
      </c>
      <c r="E2485" s="72">
        <v>827</v>
      </c>
      <c r="F2485" s="105">
        <v>5</v>
      </c>
      <c r="G2485" s="108">
        <f t="shared" si="38"/>
        <v>43374</v>
      </c>
    </row>
    <row r="2486" spans="1:7" x14ac:dyDescent="0.35">
      <c r="A2486" s="72" t="s">
        <v>305</v>
      </c>
      <c r="B2486" s="72" t="s">
        <v>306</v>
      </c>
      <c r="C2486" s="72" t="s">
        <v>1102</v>
      </c>
      <c r="D2486" s="72" t="s">
        <v>1088</v>
      </c>
      <c r="E2486" s="72">
        <v>2650</v>
      </c>
      <c r="F2486" s="105">
        <v>45</v>
      </c>
      <c r="G2486" s="108">
        <f t="shared" si="38"/>
        <v>44378</v>
      </c>
    </row>
    <row r="2487" spans="1:7" x14ac:dyDescent="0.35">
      <c r="A2487" s="72" t="s">
        <v>305</v>
      </c>
      <c r="B2487" s="72" t="s">
        <v>306</v>
      </c>
      <c r="C2487" s="72" t="s">
        <v>1102</v>
      </c>
      <c r="D2487" s="72" t="s">
        <v>1089</v>
      </c>
      <c r="E2487" s="72">
        <v>2643</v>
      </c>
      <c r="F2487" s="105">
        <v>45</v>
      </c>
      <c r="G2487" s="108">
        <f t="shared" si="38"/>
        <v>44287</v>
      </c>
    </row>
    <row r="2488" spans="1:7" x14ac:dyDescent="0.35">
      <c r="A2488" s="72" t="s">
        <v>305</v>
      </c>
      <c r="B2488" s="72" t="s">
        <v>306</v>
      </c>
      <c r="C2488" s="72" t="s">
        <v>1102</v>
      </c>
      <c r="D2488" s="72" t="s">
        <v>1090</v>
      </c>
      <c r="E2488" s="72">
        <v>2642</v>
      </c>
      <c r="F2488" s="105">
        <v>45</v>
      </c>
      <c r="G2488" s="108">
        <f t="shared" si="38"/>
        <v>44197</v>
      </c>
    </row>
    <row r="2489" spans="1:7" x14ac:dyDescent="0.35">
      <c r="A2489" s="72" t="s">
        <v>305</v>
      </c>
      <c r="B2489" s="72" t="s">
        <v>306</v>
      </c>
      <c r="C2489" s="72" t="s">
        <v>1102</v>
      </c>
      <c r="D2489" s="72" t="s">
        <v>1091</v>
      </c>
      <c r="E2489" s="72">
        <v>2634</v>
      </c>
      <c r="F2489" s="105">
        <v>45</v>
      </c>
      <c r="G2489" s="108">
        <f t="shared" si="38"/>
        <v>44105</v>
      </c>
    </row>
    <row r="2490" spans="1:7" x14ac:dyDescent="0.35">
      <c r="A2490" s="72" t="s">
        <v>305</v>
      </c>
      <c r="B2490" s="72" t="s">
        <v>306</v>
      </c>
      <c r="C2490" s="72" t="s">
        <v>1102</v>
      </c>
      <c r="D2490" s="72" t="s">
        <v>1092</v>
      </c>
      <c r="E2490" s="72">
        <v>2647</v>
      </c>
      <c r="F2490" s="105">
        <v>48</v>
      </c>
      <c r="G2490" s="108">
        <f t="shared" si="38"/>
        <v>44013</v>
      </c>
    </row>
    <row r="2491" spans="1:7" x14ac:dyDescent="0.35">
      <c r="A2491" s="72" t="s">
        <v>305</v>
      </c>
      <c r="B2491" s="72" t="s">
        <v>306</v>
      </c>
      <c r="C2491" s="72" t="s">
        <v>1102</v>
      </c>
      <c r="D2491" s="72" t="s">
        <v>1093</v>
      </c>
      <c r="E2491" s="72">
        <v>2643</v>
      </c>
      <c r="F2491" s="105">
        <v>47</v>
      </c>
      <c r="G2491" s="108">
        <f t="shared" si="38"/>
        <v>43922</v>
      </c>
    </row>
    <row r="2492" spans="1:7" x14ac:dyDescent="0.35">
      <c r="A2492" s="72" t="s">
        <v>305</v>
      </c>
      <c r="B2492" s="72" t="s">
        <v>306</v>
      </c>
      <c r="C2492" s="72" t="s">
        <v>1102</v>
      </c>
      <c r="D2492" s="72" t="s">
        <v>1094</v>
      </c>
      <c r="E2492" s="72">
        <v>2626</v>
      </c>
      <c r="F2492" s="105">
        <v>46</v>
      </c>
      <c r="G2492" s="108">
        <f t="shared" si="38"/>
        <v>43831</v>
      </c>
    </row>
    <row r="2493" spans="1:7" x14ac:dyDescent="0.35">
      <c r="A2493" s="72" t="s">
        <v>305</v>
      </c>
      <c r="B2493" s="72" t="s">
        <v>306</v>
      </c>
      <c r="C2493" s="72" t="s">
        <v>1102</v>
      </c>
      <c r="D2493" s="72" t="s">
        <v>1095</v>
      </c>
      <c r="E2493" s="72">
        <v>2622</v>
      </c>
      <c r="F2493" s="105">
        <v>52</v>
      </c>
      <c r="G2493" s="108">
        <f t="shared" si="38"/>
        <v>43739</v>
      </c>
    </row>
    <row r="2494" spans="1:7" x14ac:dyDescent="0.35">
      <c r="A2494" s="72" t="s">
        <v>305</v>
      </c>
      <c r="B2494" s="72" t="s">
        <v>306</v>
      </c>
      <c r="C2494" s="72" t="s">
        <v>1102</v>
      </c>
      <c r="D2494" s="72" t="s">
        <v>1096</v>
      </c>
      <c r="E2494" s="72">
        <v>2629</v>
      </c>
      <c r="F2494" s="105">
        <v>46</v>
      </c>
      <c r="G2494" s="108">
        <f t="shared" si="38"/>
        <v>43647</v>
      </c>
    </row>
    <row r="2495" spans="1:7" x14ac:dyDescent="0.35">
      <c r="A2495" s="72" t="s">
        <v>305</v>
      </c>
      <c r="B2495" s="72" t="s">
        <v>306</v>
      </c>
      <c r="C2495" s="72" t="s">
        <v>1102</v>
      </c>
      <c r="D2495" s="72" t="s">
        <v>1097</v>
      </c>
      <c r="E2495" s="72">
        <v>2721</v>
      </c>
      <c r="F2495" s="105">
        <v>56</v>
      </c>
      <c r="G2495" s="108">
        <f t="shared" si="38"/>
        <v>43556</v>
      </c>
    </row>
    <row r="2496" spans="1:7" x14ac:dyDescent="0.35">
      <c r="A2496" s="72" t="s">
        <v>305</v>
      </c>
      <c r="B2496" s="72" t="s">
        <v>306</v>
      </c>
      <c r="C2496" s="72" t="s">
        <v>1102</v>
      </c>
      <c r="D2496" s="72" t="s">
        <v>1098</v>
      </c>
      <c r="E2496" s="72">
        <v>2704</v>
      </c>
      <c r="F2496" s="105">
        <v>58</v>
      </c>
      <c r="G2496" s="108">
        <f t="shared" si="38"/>
        <v>43466</v>
      </c>
    </row>
    <row r="2497" spans="1:7" x14ac:dyDescent="0.35">
      <c r="A2497" s="72" t="s">
        <v>305</v>
      </c>
      <c r="B2497" s="72" t="s">
        <v>306</v>
      </c>
      <c r="C2497" s="72" t="s">
        <v>1102</v>
      </c>
      <c r="D2497" s="72" t="s">
        <v>1099</v>
      </c>
      <c r="E2497" s="72">
        <v>2677</v>
      </c>
      <c r="F2497" s="105">
        <v>61</v>
      </c>
      <c r="G2497" s="108">
        <f t="shared" si="38"/>
        <v>43374</v>
      </c>
    </row>
    <row r="2498" spans="1:7" x14ac:dyDescent="0.35">
      <c r="A2498" s="72" t="s">
        <v>307</v>
      </c>
      <c r="B2498" s="72" t="s">
        <v>308</v>
      </c>
      <c r="C2498" s="72" t="s">
        <v>1087</v>
      </c>
      <c r="D2498" s="72" t="s">
        <v>1088</v>
      </c>
      <c r="E2498" s="72">
        <v>615</v>
      </c>
      <c r="F2498" s="105">
        <v>26</v>
      </c>
      <c r="G2498" s="108">
        <f t="shared" si="38"/>
        <v>44378</v>
      </c>
    </row>
    <row r="2499" spans="1:7" x14ac:dyDescent="0.35">
      <c r="A2499" s="72" t="s">
        <v>307</v>
      </c>
      <c r="B2499" s="72" t="s">
        <v>308</v>
      </c>
      <c r="C2499" s="72" t="s">
        <v>1087</v>
      </c>
      <c r="D2499" s="72" t="s">
        <v>1089</v>
      </c>
      <c r="E2499" s="72">
        <v>616</v>
      </c>
      <c r="F2499" s="105">
        <v>23</v>
      </c>
      <c r="G2499" s="108">
        <f t="shared" si="38"/>
        <v>44287</v>
      </c>
    </row>
    <row r="2500" spans="1:7" x14ac:dyDescent="0.35">
      <c r="A2500" s="72" t="s">
        <v>307</v>
      </c>
      <c r="B2500" s="72" t="s">
        <v>308</v>
      </c>
      <c r="C2500" s="72" t="s">
        <v>1087</v>
      </c>
      <c r="D2500" s="72" t="s">
        <v>1090</v>
      </c>
      <c r="E2500" s="72">
        <v>618</v>
      </c>
      <c r="F2500" s="105">
        <v>18</v>
      </c>
      <c r="G2500" s="108">
        <f t="shared" ref="G2500:G2563" si="39">DATE(LEFT(D2500,4),RIGHT(LEFT(D2500,7),2),1)</f>
        <v>44197</v>
      </c>
    </row>
    <row r="2501" spans="1:7" x14ac:dyDescent="0.35">
      <c r="A2501" s="72" t="s">
        <v>307</v>
      </c>
      <c r="B2501" s="72" t="s">
        <v>308</v>
      </c>
      <c r="C2501" s="72" t="s">
        <v>1087</v>
      </c>
      <c r="D2501" s="72" t="s">
        <v>1091</v>
      </c>
      <c r="E2501" s="72">
        <v>619</v>
      </c>
      <c r="F2501" s="105">
        <v>18</v>
      </c>
      <c r="G2501" s="108">
        <f t="shared" si="39"/>
        <v>44105</v>
      </c>
    </row>
    <row r="2502" spans="1:7" x14ac:dyDescent="0.35">
      <c r="A2502" s="72" t="s">
        <v>307</v>
      </c>
      <c r="B2502" s="72" t="s">
        <v>308</v>
      </c>
      <c r="C2502" s="72" t="s">
        <v>1087</v>
      </c>
      <c r="D2502" s="72" t="s">
        <v>1092</v>
      </c>
      <c r="E2502" s="72">
        <v>611</v>
      </c>
      <c r="F2502" s="105">
        <v>16</v>
      </c>
      <c r="G2502" s="108">
        <f t="shared" si="39"/>
        <v>44013</v>
      </c>
    </row>
    <row r="2503" spans="1:7" x14ac:dyDescent="0.35">
      <c r="A2503" s="72" t="s">
        <v>307</v>
      </c>
      <c r="B2503" s="72" t="s">
        <v>308</v>
      </c>
      <c r="C2503" s="72" t="s">
        <v>1087</v>
      </c>
      <c r="D2503" s="72" t="s">
        <v>1093</v>
      </c>
      <c r="E2503" s="72">
        <v>615</v>
      </c>
      <c r="F2503" s="105">
        <v>16</v>
      </c>
      <c r="G2503" s="108">
        <f t="shared" si="39"/>
        <v>43922</v>
      </c>
    </row>
    <row r="2504" spans="1:7" x14ac:dyDescent="0.35">
      <c r="A2504" s="72" t="s">
        <v>307</v>
      </c>
      <c r="B2504" s="72" t="s">
        <v>308</v>
      </c>
      <c r="C2504" s="72" t="s">
        <v>1087</v>
      </c>
      <c r="D2504" s="72" t="s">
        <v>1094</v>
      </c>
      <c r="E2504" s="72">
        <v>616</v>
      </c>
      <c r="F2504" s="105">
        <v>18</v>
      </c>
      <c r="G2504" s="108">
        <f t="shared" si="39"/>
        <v>43831</v>
      </c>
    </row>
    <row r="2505" spans="1:7" x14ac:dyDescent="0.35">
      <c r="A2505" s="72" t="s">
        <v>307</v>
      </c>
      <c r="B2505" s="72" t="s">
        <v>308</v>
      </c>
      <c r="C2505" s="72" t="s">
        <v>1087</v>
      </c>
      <c r="D2505" s="72" t="s">
        <v>1095</v>
      </c>
      <c r="E2505" s="72">
        <v>610</v>
      </c>
      <c r="F2505" s="105">
        <v>18</v>
      </c>
      <c r="G2505" s="108">
        <f t="shared" si="39"/>
        <v>43739</v>
      </c>
    </row>
    <row r="2506" spans="1:7" x14ac:dyDescent="0.35">
      <c r="A2506" s="72" t="s">
        <v>307</v>
      </c>
      <c r="B2506" s="72" t="s">
        <v>308</v>
      </c>
      <c r="C2506" s="72" t="s">
        <v>1087</v>
      </c>
      <c r="D2506" s="72" t="s">
        <v>1096</v>
      </c>
      <c r="E2506" s="72">
        <v>614</v>
      </c>
      <c r="F2506" s="105">
        <v>21</v>
      </c>
      <c r="G2506" s="108">
        <f t="shared" si="39"/>
        <v>43647</v>
      </c>
    </row>
    <row r="2507" spans="1:7" x14ac:dyDescent="0.35">
      <c r="A2507" s="72" t="s">
        <v>307</v>
      </c>
      <c r="B2507" s="72" t="s">
        <v>308</v>
      </c>
      <c r="C2507" s="72" t="s">
        <v>1087</v>
      </c>
      <c r="D2507" s="72" t="s">
        <v>1097</v>
      </c>
      <c r="E2507" s="72">
        <v>616</v>
      </c>
      <c r="F2507" s="105">
        <v>22</v>
      </c>
      <c r="G2507" s="108">
        <f t="shared" si="39"/>
        <v>43556</v>
      </c>
    </row>
    <row r="2508" spans="1:7" x14ac:dyDescent="0.35">
      <c r="A2508" s="72" t="s">
        <v>307</v>
      </c>
      <c r="B2508" s="72" t="s">
        <v>308</v>
      </c>
      <c r="C2508" s="72" t="s">
        <v>1087</v>
      </c>
      <c r="D2508" s="72" t="s">
        <v>1098</v>
      </c>
      <c r="E2508" s="72">
        <v>605</v>
      </c>
      <c r="F2508" s="105">
        <v>11</v>
      </c>
      <c r="G2508" s="108">
        <f t="shared" si="39"/>
        <v>43466</v>
      </c>
    </row>
    <row r="2509" spans="1:7" x14ac:dyDescent="0.35">
      <c r="A2509" s="72" t="s">
        <v>307</v>
      </c>
      <c r="B2509" s="72" t="s">
        <v>308</v>
      </c>
      <c r="C2509" s="72" t="s">
        <v>1087</v>
      </c>
      <c r="D2509" s="72" t="s">
        <v>1099</v>
      </c>
      <c r="E2509" s="72">
        <v>635</v>
      </c>
      <c r="F2509" s="105">
        <v>5</v>
      </c>
      <c r="G2509" s="108">
        <f t="shared" si="39"/>
        <v>43374</v>
      </c>
    </row>
    <row r="2510" spans="1:7" x14ac:dyDescent="0.35">
      <c r="A2510" s="72" t="s">
        <v>307</v>
      </c>
      <c r="B2510" s="72" t="s">
        <v>308</v>
      </c>
      <c r="C2510" s="72" t="s">
        <v>1100</v>
      </c>
      <c r="D2510" s="72" t="s">
        <v>1088</v>
      </c>
      <c r="E2510" s="72">
        <v>225</v>
      </c>
      <c r="F2510" s="105">
        <v>6</v>
      </c>
      <c r="G2510" s="108">
        <f t="shared" si="39"/>
        <v>44378</v>
      </c>
    </row>
    <row r="2511" spans="1:7" x14ac:dyDescent="0.35">
      <c r="A2511" s="72" t="s">
        <v>307</v>
      </c>
      <c r="B2511" s="72" t="s">
        <v>308</v>
      </c>
      <c r="C2511" s="72" t="s">
        <v>1100</v>
      </c>
      <c r="D2511" s="72" t="s">
        <v>1089</v>
      </c>
      <c r="E2511" s="72">
        <v>221</v>
      </c>
      <c r="F2511" s="105">
        <v>7</v>
      </c>
      <c r="G2511" s="108">
        <f t="shared" si="39"/>
        <v>44287</v>
      </c>
    </row>
    <row r="2512" spans="1:7" x14ac:dyDescent="0.35">
      <c r="A2512" s="72" t="s">
        <v>307</v>
      </c>
      <c r="B2512" s="72" t="s">
        <v>308</v>
      </c>
      <c r="C2512" s="72" t="s">
        <v>1100</v>
      </c>
      <c r="D2512" s="72" t="s">
        <v>1090</v>
      </c>
      <c r="E2512" s="72">
        <v>225</v>
      </c>
      <c r="F2512" s="105">
        <v>5</v>
      </c>
      <c r="G2512" s="108">
        <f t="shared" si="39"/>
        <v>44197</v>
      </c>
    </row>
    <row r="2513" spans="1:7" x14ac:dyDescent="0.35">
      <c r="A2513" s="72" t="s">
        <v>307</v>
      </c>
      <c r="B2513" s="72" t="s">
        <v>308</v>
      </c>
      <c r="C2513" s="72" t="s">
        <v>1100</v>
      </c>
      <c r="D2513" s="72" t="s">
        <v>1091</v>
      </c>
      <c r="E2513" s="72">
        <v>224</v>
      </c>
      <c r="F2513" s="105">
        <v>6</v>
      </c>
      <c r="G2513" s="108">
        <f t="shared" si="39"/>
        <v>44105</v>
      </c>
    </row>
    <row r="2514" spans="1:7" x14ac:dyDescent="0.35">
      <c r="A2514" s="72" t="s">
        <v>307</v>
      </c>
      <c r="B2514" s="72" t="s">
        <v>308</v>
      </c>
      <c r="C2514" s="72" t="s">
        <v>1100</v>
      </c>
      <c r="D2514" s="72" t="s">
        <v>1092</v>
      </c>
      <c r="E2514" s="72">
        <v>223</v>
      </c>
      <c r="F2514" s="105">
        <v>7</v>
      </c>
      <c r="G2514" s="108">
        <f t="shared" si="39"/>
        <v>44013</v>
      </c>
    </row>
    <row r="2515" spans="1:7" x14ac:dyDescent="0.35">
      <c r="A2515" s="72" t="s">
        <v>307</v>
      </c>
      <c r="B2515" s="72" t="s">
        <v>308</v>
      </c>
      <c r="C2515" s="72" t="s">
        <v>1100</v>
      </c>
      <c r="D2515" s="72" t="s">
        <v>1093</v>
      </c>
      <c r="E2515" s="72">
        <v>217</v>
      </c>
      <c r="F2515" s="105">
        <v>8</v>
      </c>
      <c r="G2515" s="108">
        <f t="shared" si="39"/>
        <v>43922</v>
      </c>
    </row>
    <row r="2516" spans="1:7" x14ac:dyDescent="0.35">
      <c r="A2516" s="72" t="s">
        <v>307</v>
      </c>
      <c r="B2516" s="72" t="s">
        <v>308</v>
      </c>
      <c r="C2516" s="72" t="s">
        <v>1100</v>
      </c>
      <c r="D2516" s="72" t="s">
        <v>1094</v>
      </c>
      <c r="E2516" s="72">
        <v>223</v>
      </c>
      <c r="F2516" s="105">
        <v>7</v>
      </c>
      <c r="G2516" s="108">
        <f t="shared" si="39"/>
        <v>43831</v>
      </c>
    </row>
    <row r="2517" spans="1:7" x14ac:dyDescent="0.35">
      <c r="A2517" s="72" t="s">
        <v>307</v>
      </c>
      <c r="B2517" s="72" t="s">
        <v>308</v>
      </c>
      <c r="C2517" s="72" t="s">
        <v>1100</v>
      </c>
      <c r="D2517" s="72" t="s">
        <v>1095</v>
      </c>
      <c r="E2517" s="72">
        <v>224</v>
      </c>
      <c r="F2517" s="105">
        <v>11</v>
      </c>
      <c r="G2517" s="108">
        <f t="shared" si="39"/>
        <v>43739</v>
      </c>
    </row>
    <row r="2518" spans="1:7" x14ac:dyDescent="0.35">
      <c r="A2518" s="72" t="s">
        <v>307</v>
      </c>
      <c r="B2518" s="72" t="s">
        <v>308</v>
      </c>
      <c r="C2518" s="72" t="s">
        <v>1100</v>
      </c>
      <c r="D2518" s="72" t="s">
        <v>1096</v>
      </c>
      <c r="E2518" s="72">
        <v>228</v>
      </c>
      <c r="F2518" s="105">
        <v>10</v>
      </c>
      <c r="G2518" s="108">
        <f t="shared" si="39"/>
        <v>43647</v>
      </c>
    </row>
    <row r="2519" spans="1:7" x14ac:dyDescent="0.35">
      <c r="A2519" s="72" t="s">
        <v>307</v>
      </c>
      <c r="B2519" s="72" t="s">
        <v>308</v>
      </c>
      <c r="C2519" s="72" t="s">
        <v>1100</v>
      </c>
      <c r="D2519" s="72" t="s">
        <v>1097</v>
      </c>
      <c r="E2519" s="72">
        <v>222</v>
      </c>
      <c r="F2519" s="105">
        <v>8</v>
      </c>
      <c r="G2519" s="108">
        <f t="shared" si="39"/>
        <v>43556</v>
      </c>
    </row>
    <row r="2520" spans="1:7" x14ac:dyDescent="0.35">
      <c r="A2520" s="72" t="s">
        <v>307</v>
      </c>
      <c r="B2520" s="72" t="s">
        <v>308</v>
      </c>
      <c r="C2520" s="72" t="s">
        <v>1100</v>
      </c>
      <c r="D2520" s="72" t="s">
        <v>1098</v>
      </c>
      <c r="E2520" s="72">
        <v>203</v>
      </c>
      <c r="F2520" s="105">
        <v>2</v>
      </c>
      <c r="G2520" s="108">
        <f t="shared" si="39"/>
        <v>43466</v>
      </c>
    </row>
    <row r="2521" spans="1:7" x14ac:dyDescent="0.35">
      <c r="A2521" s="72" t="s">
        <v>307</v>
      </c>
      <c r="B2521" s="72" t="s">
        <v>308</v>
      </c>
      <c r="C2521" s="72" t="s">
        <v>1100</v>
      </c>
      <c r="D2521" s="72" t="s">
        <v>1099</v>
      </c>
      <c r="E2521" s="72">
        <v>236</v>
      </c>
      <c r="F2521" s="105">
        <v>3</v>
      </c>
      <c r="G2521" s="108">
        <f t="shared" si="39"/>
        <v>43374</v>
      </c>
    </row>
    <row r="2522" spans="1:7" x14ac:dyDescent="0.35">
      <c r="A2522" s="72" t="s">
        <v>307</v>
      </c>
      <c r="B2522" s="72" t="s">
        <v>308</v>
      </c>
      <c r="C2522" s="72" t="s">
        <v>1101</v>
      </c>
      <c r="D2522" s="72" t="s">
        <v>1088</v>
      </c>
      <c r="E2522" s="72">
        <v>76</v>
      </c>
      <c r="F2522" s="105">
        <v>3</v>
      </c>
      <c r="G2522" s="108">
        <f t="shared" si="39"/>
        <v>44378</v>
      </c>
    </row>
    <row r="2523" spans="1:7" x14ac:dyDescent="0.35">
      <c r="A2523" s="72" t="s">
        <v>307</v>
      </c>
      <c r="B2523" s="72" t="s">
        <v>308</v>
      </c>
      <c r="C2523" s="72" t="s">
        <v>1101</v>
      </c>
      <c r="D2523" s="72" t="s">
        <v>1089</v>
      </c>
      <c r="E2523" s="72">
        <v>74</v>
      </c>
      <c r="F2523" s="105">
        <v>3</v>
      </c>
      <c r="G2523" s="108">
        <f t="shared" si="39"/>
        <v>44287</v>
      </c>
    </row>
    <row r="2524" spans="1:7" x14ac:dyDescent="0.35">
      <c r="A2524" s="72" t="s">
        <v>307</v>
      </c>
      <c r="B2524" s="72" t="s">
        <v>308</v>
      </c>
      <c r="C2524" s="72" t="s">
        <v>1101</v>
      </c>
      <c r="D2524" s="72" t="s">
        <v>1090</v>
      </c>
      <c r="E2524" s="72">
        <v>73</v>
      </c>
      <c r="F2524" s="105">
        <v>4</v>
      </c>
      <c r="G2524" s="108">
        <f t="shared" si="39"/>
        <v>44197</v>
      </c>
    </row>
    <row r="2525" spans="1:7" x14ac:dyDescent="0.35">
      <c r="A2525" s="72" t="s">
        <v>307</v>
      </c>
      <c r="B2525" s="72" t="s">
        <v>308</v>
      </c>
      <c r="C2525" s="72" t="s">
        <v>1101</v>
      </c>
      <c r="D2525" s="72" t="s">
        <v>1091</v>
      </c>
      <c r="E2525" s="72">
        <v>73</v>
      </c>
      <c r="F2525" s="105">
        <v>3</v>
      </c>
      <c r="G2525" s="108">
        <f t="shared" si="39"/>
        <v>44105</v>
      </c>
    </row>
    <row r="2526" spans="1:7" x14ac:dyDescent="0.35">
      <c r="A2526" s="72" t="s">
        <v>307</v>
      </c>
      <c r="B2526" s="72" t="s">
        <v>308</v>
      </c>
      <c r="C2526" s="72" t="s">
        <v>1101</v>
      </c>
      <c r="D2526" s="72" t="s">
        <v>1092</v>
      </c>
      <c r="E2526" s="72">
        <v>74</v>
      </c>
      <c r="F2526" s="105">
        <v>4</v>
      </c>
      <c r="G2526" s="108">
        <f t="shared" si="39"/>
        <v>44013</v>
      </c>
    </row>
    <row r="2527" spans="1:7" x14ac:dyDescent="0.35">
      <c r="A2527" s="72" t="s">
        <v>307</v>
      </c>
      <c r="B2527" s="72" t="s">
        <v>308</v>
      </c>
      <c r="C2527" s="72" t="s">
        <v>1101</v>
      </c>
      <c r="D2527" s="72" t="s">
        <v>1093</v>
      </c>
      <c r="E2527" s="72">
        <v>73</v>
      </c>
      <c r="F2527" s="105">
        <v>4</v>
      </c>
      <c r="G2527" s="108">
        <f t="shared" si="39"/>
        <v>43922</v>
      </c>
    </row>
    <row r="2528" spans="1:7" x14ac:dyDescent="0.35">
      <c r="A2528" s="72" t="s">
        <v>307</v>
      </c>
      <c r="B2528" s="72" t="s">
        <v>308</v>
      </c>
      <c r="C2528" s="72" t="s">
        <v>1101</v>
      </c>
      <c r="D2528" s="72" t="s">
        <v>1094</v>
      </c>
      <c r="E2528" s="72">
        <v>73</v>
      </c>
      <c r="F2528" s="105">
        <v>3</v>
      </c>
      <c r="G2528" s="108">
        <f t="shared" si="39"/>
        <v>43831</v>
      </c>
    </row>
    <row r="2529" spans="1:7" x14ac:dyDescent="0.35">
      <c r="A2529" s="72" t="s">
        <v>307</v>
      </c>
      <c r="B2529" s="72" t="s">
        <v>308</v>
      </c>
      <c r="C2529" s="72" t="s">
        <v>1101</v>
      </c>
      <c r="D2529" s="72" t="s">
        <v>1095</v>
      </c>
      <c r="E2529" s="72">
        <v>74</v>
      </c>
      <c r="F2529" s="105">
        <v>4</v>
      </c>
      <c r="G2529" s="108">
        <f t="shared" si="39"/>
        <v>43739</v>
      </c>
    </row>
    <row r="2530" spans="1:7" x14ac:dyDescent="0.35">
      <c r="A2530" s="72" t="s">
        <v>307</v>
      </c>
      <c r="B2530" s="72" t="s">
        <v>308</v>
      </c>
      <c r="C2530" s="72" t="s">
        <v>1101</v>
      </c>
      <c r="D2530" s="72" t="s">
        <v>1096</v>
      </c>
      <c r="E2530" s="72">
        <v>76</v>
      </c>
      <c r="F2530" s="105">
        <v>4</v>
      </c>
      <c r="G2530" s="108">
        <f t="shared" si="39"/>
        <v>43647</v>
      </c>
    </row>
    <row r="2531" spans="1:7" x14ac:dyDescent="0.35">
      <c r="A2531" s="72" t="s">
        <v>307</v>
      </c>
      <c r="B2531" s="72" t="s">
        <v>308</v>
      </c>
      <c r="C2531" s="72" t="s">
        <v>1101</v>
      </c>
      <c r="D2531" s="72" t="s">
        <v>1097</v>
      </c>
      <c r="E2531" s="72">
        <v>77</v>
      </c>
      <c r="F2531" s="105">
        <v>4</v>
      </c>
      <c r="G2531" s="108">
        <f t="shared" si="39"/>
        <v>43556</v>
      </c>
    </row>
    <row r="2532" spans="1:7" x14ac:dyDescent="0.35">
      <c r="A2532" s="72" t="s">
        <v>307</v>
      </c>
      <c r="B2532" s="72" t="s">
        <v>308</v>
      </c>
      <c r="C2532" s="72" t="s">
        <v>1101</v>
      </c>
      <c r="D2532" s="72" t="s">
        <v>1098</v>
      </c>
      <c r="E2532" s="72">
        <v>73</v>
      </c>
      <c r="F2532" s="105">
        <v>1</v>
      </c>
      <c r="G2532" s="108">
        <f t="shared" si="39"/>
        <v>43466</v>
      </c>
    </row>
    <row r="2533" spans="1:7" x14ac:dyDescent="0.35">
      <c r="A2533" s="72" t="s">
        <v>307</v>
      </c>
      <c r="B2533" s="72" t="s">
        <v>308</v>
      </c>
      <c r="C2533" s="72" t="s">
        <v>1101</v>
      </c>
      <c r="D2533" s="72" t="s">
        <v>1099</v>
      </c>
      <c r="E2533" s="72">
        <v>75</v>
      </c>
      <c r="F2533" s="105">
        <v>1</v>
      </c>
      <c r="G2533" s="108">
        <f t="shared" si="39"/>
        <v>43374</v>
      </c>
    </row>
    <row r="2534" spans="1:7" x14ac:dyDescent="0.35">
      <c r="A2534" s="72" t="s">
        <v>307</v>
      </c>
      <c r="B2534" s="72" t="s">
        <v>308</v>
      </c>
      <c r="C2534" s="72" t="s">
        <v>1102</v>
      </c>
      <c r="D2534" s="72" t="s">
        <v>1088</v>
      </c>
      <c r="E2534" s="72">
        <v>826</v>
      </c>
      <c r="F2534" s="105">
        <v>47</v>
      </c>
      <c r="G2534" s="108">
        <f t="shared" si="39"/>
        <v>44378</v>
      </c>
    </row>
    <row r="2535" spans="1:7" x14ac:dyDescent="0.35">
      <c r="A2535" s="72" t="s">
        <v>307</v>
      </c>
      <c r="B2535" s="72" t="s">
        <v>308</v>
      </c>
      <c r="C2535" s="72" t="s">
        <v>1102</v>
      </c>
      <c r="D2535" s="72" t="s">
        <v>1089</v>
      </c>
      <c r="E2535" s="72">
        <v>821</v>
      </c>
      <c r="F2535" s="105">
        <v>45</v>
      </c>
      <c r="G2535" s="108">
        <f t="shared" si="39"/>
        <v>44287</v>
      </c>
    </row>
    <row r="2536" spans="1:7" x14ac:dyDescent="0.35">
      <c r="A2536" s="72" t="s">
        <v>307</v>
      </c>
      <c r="B2536" s="72" t="s">
        <v>308</v>
      </c>
      <c r="C2536" s="72" t="s">
        <v>1102</v>
      </c>
      <c r="D2536" s="72" t="s">
        <v>1090</v>
      </c>
      <c r="E2536" s="72">
        <v>823</v>
      </c>
      <c r="F2536" s="105">
        <v>42</v>
      </c>
      <c r="G2536" s="108">
        <f t="shared" si="39"/>
        <v>44197</v>
      </c>
    </row>
    <row r="2537" spans="1:7" x14ac:dyDescent="0.35">
      <c r="A2537" s="72" t="s">
        <v>307</v>
      </c>
      <c r="B2537" s="72" t="s">
        <v>308</v>
      </c>
      <c r="C2537" s="72" t="s">
        <v>1102</v>
      </c>
      <c r="D2537" s="72" t="s">
        <v>1091</v>
      </c>
      <c r="E2537" s="72">
        <v>827</v>
      </c>
      <c r="F2537" s="105">
        <v>52</v>
      </c>
      <c r="G2537" s="108">
        <f t="shared" si="39"/>
        <v>44105</v>
      </c>
    </row>
    <row r="2538" spans="1:7" x14ac:dyDescent="0.35">
      <c r="A2538" s="72" t="s">
        <v>307</v>
      </c>
      <c r="B2538" s="72" t="s">
        <v>308</v>
      </c>
      <c r="C2538" s="72" t="s">
        <v>1102</v>
      </c>
      <c r="D2538" s="72" t="s">
        <v>1092</v>
      </c>
      <c r="E2538" s="72">
        <v>824</v>
      </c>
      <c r="F2538" s="105">
        <v>50</v>
      </c>
      <c r="G2538" s="108">
        <f t="shared" si="39"/>
        <v>44013</v>
      </c>
    </row>
    <row r="2539" spans="1:7" x14ac:dyDescent="0.35">
      <c r="A2539" s="72" t="s">
        <v>307</v>
      </c>
      <c r="B2539" s="72" t="s">
        <v>308</v>
      </c>
      <c r="C2539" s="72" t="s">
        <v>1102</v>
      </c>
      <c r="D2539" s="72" t="s">
        <v>1093</v>
      </c>
      <c r="E2539" s="72">
        <v>825</v>
      </c>
      <c r="F2539" s="105">
        <v>51</v>
      </c>
      <c r="G2539" s="108">
        <f t="shared" si="39"/>
        <v>43922</v>
      </c>
    </row>
    <row r="2540" spans="1:7" x14ac:dyDescent="0.35">
      <c r="A2540" s="72" t="s">
        <v>307</v>
      </c>
      <c r="B2540" s="72" t="s">
        <v>308</v>
      </c>
      <c r="C2540" s="72" t="s">
        <v>1102</v>
      </c>
      <c r="D2540" s="72" t="s">
        <v>1094</v>
      </c>
      <c r="E2540" s="72">
        <v>820</v>
      </c>
      <c r="F2540" s="105">
        <v>41</v>
      </c>
      <c r="G2540" s="108">
        <f t="shared" si="39"/>
        <v>43831</v>
      </c>
    </row>
    <row r="2541" spans="1:7" x14ac:dyDescent="0.35">
      <c r="A2541" s="72" t="s">
        <v>307</v>
      </c>
      <c r="B2541" s="72" t="s">
        <v>308</v>
      </c>
      <c r="C2541" s="72" t="s">
        <v>1102</v>
      </c>
      <c r="D2541" s="72" t="s">
        <v>1095</v>
      </c>
      <c r="E2541" s="72">
        <v>820</v>
      </c>
      <c r="F2541" s="105">
        <v>38</v>
      </c>
      <c r="G2541" s="108">
        <f t="shared" si="39"/>
        <v>43739</v>
      </c>
    </row>
    <row r="2542" spans="1:7" x14ac:dyDescent="0.35">
      <c r="A2542" s="72" t="s">
        <v>307</v>
      </c>
      <c r="B2542" s="72" t="s">
        <v>308</v>
      </c>
      <c r="C2542" s="72" t="s">
        <v>1102</v>
      </c>
      <c r="D2542" s="72" t="s">
        <v>1096</v>
      </c>
      <c r="E2542" s="72">
        <v>823</v>
      </c>
      <c r="F2542" s="105">
        <v>43</v>
      </c>
      <c r="G2542" s="108">
        <f t="shared" si="39"/>
        <v>43647</v>
      </c>
    </row>
    <row r="2543" spans="1:7" x14ac:dyDescent="0.35">
      <c r="A2543" s="72" t="s">
        <v>307</v>
      </c>
      <c r="B2543" s="72" t="s">
        <v>308</v>
      </c>
      <c r="C2543" s="72" t="s">
        <v>1102</v>
      </c>
      <c r="D2543" s="72" t="s">
        <v>1097</v>
      </c>
      <c r="E2543" s="72">
        <v>823</v>
      </c>
      <c r="F2543" s="105">
        <v>48</v>
      </c>
      <c r="G2543" s="108">
        <f t="shared" si="39"/>
        <v>43556</v>
      </c>
    </row>
    <row r="2544" spans="1:7" x14ac:dyDescent="0.35">
      <c r="A2544" s="72" t="s">
        <v>307</v>
      </c>
      <c r="B2544" s="72" t="s">
        <v>308</v>
      </c>
      <c r="C2544" s="72" t="s">
        <v>1102</v>
      </c>
      <c r="D2544" s="72" t="s">
        <v>1098</v>
      </c>
      <c r="E2544" s="72">
        <v>805</v>
      </c>
      <c r="F2544" s="105">
        <v>16</v>
      </c>
      <c r="G2544" s="108">
        <f t="shared" si="39"/>
        <v>43466</v>
      </c>
    </row>
    <row r="2545" spans="1:7" x14ac:dyDescent="0.35">
      <c r="A2545" s="72" t="s">
        <v>307</v>
      </c>
      <c r="B2545" s="72" t="s">
        <v>308</v>
      </c>
      <c r="C2545" s="72" t="s">
        <v>1102</v>
      </c>
      <c r="D2545" s="72" t="s">
        <v>1099</v>
      </c>
      <c r="E2545" s="72">
        <v>829</v>
      </c>
      <c r="F2545" s="105">
        <v>14</v>
      </c>
      <c r="G2545" s="108">
        <f t="shared" si="39"/>
        <v>43374</v>
      </c>
    </row>
    <row r="2546" spans="1:7" x14ac:dyDescent="0.35">
      <c r="A2546" s="72" t="s">
        <v>309</v>
      </c>
      <c r="B2546" s="72" t="s">
        <v>310</v>
      </c>
      <c r="C2546" s="72" t="s">
        <v>1087</v>
      </c>
      <c r="D2546" s="72" t="s">
        <v>1088</v>
      </c>
      <c r="E2546" s="72">
        <v>2126</v>
      </c>
      <c r="F2546" s="105">
        <v>162</v>
      </c>
      <c r="G2546" s="108">
        <f t="shared" si="39"/>
        <v>44378</v>
      </c>
    </row>
    <row r="2547" spans="1:7" x14ac:dyDescent="0.35">
      <c r="A2547" s="72" t="s">
        <v>309</v>
      </c>
      <c r="B2547" s="72" t="s">
        <v>310</v>
      </c>
      <c r="C2547" s="72" t="s">
        <v>1087</v>
      </c>
      <c r="D2547" s="72" t="s">
        <v>1089</v>
      </c>
      <c r="E2547" s="72">
        <v>2120</v>
      </c>
      <c r="F2547" s="105">
        <v>184</v>
      </c>
      <c r="G2547" s="108">
        <f t="shared" si="39"/>
        <v>44287</v>
      </c>
    </row>
    <row r="2548" spans="1:7" x14ac:dyDescent="0.35">
      <c r="A2548" s="72" t="s">
        <v>309</v>
      </c>
      <c r="B2548" s="72" t="s">
        <v>310</v>
      </c>
      <c r="C2548" s="72" t="s">
        <v>1087</v>
      </c>
      <c r="D2548" s="72" t="s">
        <v>1090</v>
      </c>
      <c r="E2548" s="72">
        <v>2117</v>
      </c>
      <c r="F2548" s="105">
        <v>179</v>
      </c>
      <c r="G2548" s="108">
        <f t="shared" si="39"/>
        <v>44197</v>
      </c>
    </row>
    <row r="2549" spans="1:7" x14ac:dyDescent="0.35">
      <c r="A2549" s="72" t="s">
        <v>309</v>
      </c>
      <c r="B2549" s="72" t="s">
        <v>310</v>
      </c>
      <c r="C2549" s="72" t="s">
        <v>1087</v>
      </c>
      <c r="D2549" s="72" t="s">
        <v>1091</v>
      </c>
      <c r="E2549" s="72">
        <v>2117</v>
      </c>
      <c r="F2549" s="105">
        <v>180</v>
      </c>
      <c r="G2549" s="108">
        <f t="shared" si="39"/>
        <v>44105</v>
      </c>
    </row>
    <row r="2550" spans="1:7" x14ac:dyDescent="0.35">
      <c r="A2550" s="72" t="s">
        <v>309</v>
      </c>
      <c r="B2550" s="72" t="s">
        <v>310</v>
      </c>
      <c r="C2550" s="72" t="s">
        <v>1087</v>
      </c>
      <c r="D2550" s="72" t="s">
        <v>1092</v>
      </c>
      <c r="E2550" s="72">
        <v>2121</v>
      </c>
      <c r="F2550" s="105">
        <v>187</v>
      </c>
      <c r="G2550" s="108">
        <f t="shared" si="39"/>
        <v>44013</v>
      </c>
    </row>
    <row r="2551" spans="1:7" x14ac:dyDescent="0.35">
      <c r="A2551" s="72" t="s">
        <v>309</v>
      </c>
      <c r="B2551" s="72" t="s">
        <v>310</v>
      </c>
      <c r="C2551" s="72" t="s">
        <v>1087</v>
      </c>
      <c r="D2551" s="72" t="s">
        <v>1093</v>
      </c>
      <c r="E2551" s="72">
        <v>2115</v>
      </c>
      <c r="F2551" s="105">
        <v>195</v>
      </c>
      <c r="G2551" s="108">
        <f t="shared" si="39"/>
        <v>43922</v>
      </c>
    </row>
    <row r="2552" spans="1:7" x14ac:dyDescent="0.35">
      <c r="A2552" s="72" t="s">
        <v>309</v>
      </c>
      <c r="B2552" s="72" t="s">
        <v>310</v>
      </c>
      <c r="C2552" s="72" t="s">
        <v>1087</v>
      </c>
      <c r="D2552" s="72" t="s">
        <v>1094</v>
      </c>
      <c r="E2552" s="72">
        <v>2099</v>
      </c>
      <c r="F2552" s="105">
        <v>177</v>
      </c>
      <c r="G2552" s="108">
        <f t="shared" si="39"/>
        <v>43831</v>
      </c>
    </row>
    <row r="2553" spans="1:7" x14ac:dyDescent="0.35">
      <c r="A2553" s="72" t="s">
        <v>309</v>
      </c>
      <c r="B2553" s="72" t="s">
        <v>310</v>
      </c>
      <c r="C2553" s="72" t="s">
        <v>1087</v>
      </c>
      <c r="D2553" s="72" t="s">
        <v>1095</v>
      </c>
      <c r="E2553" s="72">
        <v>2101</v>
      </c>
      <c r="F2553" s="105">
        <v>181</v>
      </c>
      <c r="G2553" s="108">
        <f t="shared" si="39"/>
        <v>43739</v>
      </c>
    </row>
    <row r="2554" spans="1:7" x14ac:dyDescent="0.35">
      <c r="A2554" s="72" t="s">
        <v>309</v>
      </c>
      <c r="B2554" s="72" t="s">
        <v>310</v>
      </c>
      <c r="C2554" s="72" t="s">
        <v>1087</v>
      </c>
      <c r="D2554" s="72" t="s">
        <v>1096</v>
      </c>
      <c r="E2554" s="72">
        <v>2101</v>
      </c>
      <c r="F2554" s="105">
        <v>165</v>
      </c>
      <c r="G2554" s="108">
        <f t="shared" si="39"/>
        <v>43647</v>
      </c>
    </row>
    <row r="2555" spans="1:7" x14ac:dyDescent="0.35">
      <c r="A2555" s="72" t="s">
        <v>309</v>
      </c>
      <c r="B2555" s="72" t="s">
        <v>310</v>
      </c>
      <c r="C2555" s="72" t="s">
        <v>1087</v>
      </c>
      <c r="D2555" s="72" t="s">
        <v>1097</v>
      </c>
      <c r="E2555" s="72">
        <v>2094</v>
      </c>
      <c r="F2555" s="105">
        <v>165</v>
      </c>
      <c r="G2555" s="108">
        <f t="shared" si="39"/>
        <v>43556</v>
      </c>
    </row>
    <row r="2556" spans="1:7" x14ac:dyDescent="0.35">
      <c r="A2556" s="72" t="s">
        <v>309</v>
      </c>
      <c r="B2556" s="72" t="s">
        <v>310</v>
      </c>
      <c r="C2556" s="72" t="s">
        <v>1087</v>
      </c>
      <c r="D2556" s="72" t="s">
        <v>1098</v>
      </c>
      <c r="E2556" s="72">
        <v>2073</v>
      </c>
      <c r="F2556" s="105">
        <v>163</v>
      </c>
      <c r="G2556" s="108">
        <f t="shared" si="39"/>
        <v>43466</v>
      </c>
    </row>
    <row r="2557" spans="1:7" x14ac:dyDescent="0.35">
      <c r="A2557" s="72" t="s">
        <v>309</v>
      </c>
      <c r="B2557" s="72" t="s">
        <v>310</v>
      </c>
      <c r="C2557" s="72" t="s">
        <v>1087</v>
      </c>
      <c r="D2557" s="72" t="s">
        <v>1099</v>
      </c>
      <c r="E2557" s="72">
        <v>2151</v>
      </c>
      <c r="F2557" s="105">
        <v>191</v>
      </c>
      <c r="G2557" s="108">
        <f t="shared" si="39"/>
        <v>43374</v>
      </c>
    </row>
    <row r="2558" spans="1:7" x14ac:dyDescent="0.35">
      <c r="A2558" s="72" t="s">
        <v>309</v>
      </c>
      <c r="B2558" s="72" t="s">
        <v>310</v>
      </c>
      <c r="C2558" s="72" t="s">
        <v>1100</v>
      </c>
      <c r="D2558" s="72" t="s">
        <v>1088</v>
      </c>
      <c r="E2558" s="72">
        <v>1442</v>
      </c>
      <c r="F2558" s="105">
        <v>197</v>
      </c>
      <c r="G2558" s="108">
        <f t="shared" si="39"/>
        <v>44378</v>
      </c>
    </row>
    <row r="2559" spans="1:7" x14ac:dyDescent="0.35">
      <c r="A2559" s="72" t="s">
        <v>309</v>
      </c>
      <c r="B2559" s="72" t="s">
        <v>310</v>
      </c>
      <c r="C2559" s="72" t="s">
        <v>1100</v>
      </c>
      <c r="D2559" s="72" t="s">
        <v>1089</v>
      </c>
      <c r="E2559" s="72">
        <v>1436</v>
      </c>
      <c r="F2559" s="105">
        <v>231</v>
      </c>
      <c r="G2559" s="108">
        <f t="shared" si="39"/>
        <v>44287</v>
      </c>
    </row>
    <row r="2560" spans="1:7" x14ac:dyDescent="0.35">
      <c r="A2560" s="72" t="s">
        <v>309</v>
      </c>
      <c r="B2560" s="72" t="s">
        <v>310</v>
      </c>
      <c r="C2560" s="72" t="s">
        <v>1100</v>
      </c>
      <c r="D2560" s="72" t="s">
        <v>1090</v>
      </c>
      <c r="E2560" s="72">
        <v>1451</v>
      </c>
      <c r="F2560" s="105">
        <v>216</v>
      </c>
      <c r="G2560" s="108">
        <f t="shared" si="39"/>
        <v>44197</v>
      </c>
    </row>
    <row r="2561" spans="1:7" x14ac:dyDescent="0.35">
      <c r="A2561" s="72" t="s">
        <v>309</v>
      </c>
      <c r="B2561" s="72" t="s">
        <v>310</v>
      </c>
      <c r="C2561" s="72" t="s">
        <v>1100</v>
      </c>
      <c r="D2561" s="72" t="s">
        <v>1091</v>
      </c>
      <c r="E2561" s="72">
        <v>1445</v>
      </c>
      <c r="F2561" s="105">
        <v>208</v>
      </c>
      <c r="G2561" s="108">
        <f t="shared" si="39"/>
        <v>44105</v>
      </c>
    </row>
    <row r="2562" spans="1:7" x14ac:dyDescent="0.35">
      <c r="A2562" s="72" t="s">
        <v>309</v>
      </c>
      <c r="B2562" s="72" t="s">
        <v>310</v>
      </c>
      <c r="C2562" s="72" t="s">
        <v>1100</v>
      </c>
      <c r="D2562" s="72" t="s">
        <v>1092</v>
      </c>
      <c r="E2562" s="72">
        <v>1442</v>
      </c>
      <c r="F2562" s="105">
        <v>209</v>
      </c>
      <c r="G2562" s="108">
        <f t="shared" si="39"/>
        <v>44013</v>
      </c>
    </row>
    <row r="2563" spans="1:7" x14ac:dyDescent="0.35">
      <c r="A2563" s="72" t="s">
        <v>309</v>
      </c>
      <c r="B2563" s="72" t="s">
        <v>310</v>
      </c>
      <c r="C2563" s="72" t="s">
        <v>1100</v>
      </c>
      <c r="D2563" s="72" t="s">
        <v>1093</v>
      </c>
      <c r="E2563" s="72">
        <v>1419</v>
      </c>
      <c r="F2563" s="105">
        <v>190</v>
      </c>
      <c r="G2563" s="108">
        <f t="shared" si="39"/>
        <v>43922</v>
      </c>
    </row>
    <row r="2564" spans="1:7" x14ac:dyDescent="0.35">
      <c r="A2564" s="72" t="s">
        <v>309</v>
      </c>
      <c r="B2564" s="72" t="s">
        <v>310</v>
      </c>
      <c r="C2564" s="72" t="s">
        <v>1100</v>
      </c>
      <c r="D2564" s="72" t="s">
        <v>1094</v>
      </c>
      <c r="E2564" s="72">
        <v>1405</v>
      </c>
      <c r="F2564" s="105">
        <v>164</v>
      </c>
      <c r="G2564" s="108">
        <f t="shared" ref="G2564:G2627" si="40">DATE(LEFT(D2564,4),RIGHT(LEFT(D2564,7),2),1)</f>
        <v>43831</v>
      </c>
    </row>
    <row r="2565" spans="1:7" x14ac:dyDescent="0.35">
      <c r="A2565" s="72" t="s">
        <v>309</v>
      </c>
      <c r="B2565" s="72" t="s">
        <v>310</v>
      </c>
      <c r="C2565" s="72" t="s">
        <v>1100</v>
      </c>
      <c r="D2565" s="72" t="s">
        <v>1095</v>
      </c>
      <c r="E2565" s="72">
        <v>1405</v>
      </c>
      <c r="F2565" s="105">
        <v>162</v>
      </c>
      <c r="G2565" s="108">
        <f t="shared" si="40"/>
        <v>43739</v>
      </c>
    </row>
    <row r="2566" spans="1:7" x14ac:dyDescent="0.35">
      <c r="A2566" s="72" t="s">
        <v>309</v>
      </c>
      <c r="B2566" s="72" t="s">
        <v>310</v>
      </c>
      <c r="C2566" s="72" t="s">
        <v>1100</v>
      </c>
      <c r="D2566" s="72" t="s">
        <v>1096</v>
      </c>
      <c r="E2566" s="72">
        <v>1397</v>
      </c>
      <c r="F2566" s="105">
        <v>154</v>
      </c>
      <c r="G2566" s="108">
        <f t="shared" si="40"/>
        <v>43647</v>
      </c>
    </row>
    <row r="2567" spans="1:7" x14ac:dyDescent="0.35">
      <c r="A2567" s="72" t="s">
        <v>309</v>
      </c>
      <c r="B2567" s="72" t="s">
        <v>310</v>
      </c>
      <c r="C2567" s="72" t="s">
        <v>1100</v>
      </c>
      <c r="D2567" s="72" t="s">
        <v>1097</v>
      </c>
      <c r="E2567" s="72">
        <v>1398</v>
      </c>
      <c r="F2567" s="105">
        <v>155</v>
      </c>
      <c r="G2567" s="108">
        <f t="shared" si="40"/>
        <v>43556</v>
      </c>
    </row>
    <row r="2568" spans="1:7" x14ac:dyDescent="0.35">
      <c r="A2568" s="72" t="s">
        <v>309</v>
      </c>
      <c r="B2568" s="72" t="s">
        <v>310</v>
      </c>
      <c r="C2568" s="72" t="s">
        <v>1100</v>
      </c>
      <c r="D2568" s="72" t="s">
        <v>1098</v>
      </c>
      <c r="E2568" s="72">
        <v>1385</v>
      </c>
      <c r="F2568" s="105">
        <v>139</v>
      </c>
      <c r="G2568" s="108">
        <f t="shared" si="40"/>
        <v>43466</v>
      </c>
    </row>
    <row r="2569" spans="1:7" x14ac:dyDescent="0.35">
      <c r="A2569" s="72" t="s">
        <v>309</v>
      </c>
      <c r="B2569" s="72" t="s">
        <v>310</v>
      </c>
      <c r="C2569" s="72" t="s">
        <v>1100</v>
      </c>
      <c r="D2569" s="72" t="s">
        <v>1099</v>
      </c>
      <c r="E2569" s="72">
        <v>1424</v>
      </c>
      <c r="F2569" s="105">
        <v>166</v>
      </c>
      <c r="G2569" s="108">
        <f t="shared" si="40"/>
        <v>43374</v>
      </c>
    </row>
    <row r="2570" spans="1:7" x14ac:dyDescent="0.35">
      <c r="A2570" s="72" t="s">
        <v>309</v>
      </c>
      <c r="B2570" s="72" t="s">
        <v>310</v>
      </c>
      <c r="C2570" s="72" t="s">
        <v>1101</v>
      </c>
      <c r="D2570" s="72" t="s">
        <v>1088</v>
      </c>
      <c r="E2570" s="72">
        <v>325</v>
      </c>
      <c r="F2570" s="105">
        <v>9</v>
      </c>
      <c r="G2570" s="108">
        <f t="shared" si="40"/>
        <v>44378</v>
      </c>
    </row>
    <row r="2571" spans="1:7" x14ac:dyDescent="0.35">
      <c r="A2571" s="72" t="s">
        <v>309</v>
      </c>
      <c r="B2571" s="72" t="s">
        <v>310</v>
      </c>
      <c r="C2571" s="72" t="s">
        <v>1101</v>
      </c>
      <c r="D2571" s="72" t="s">
        <v>1089</v>
      </c>
      <c r="E2571" s="72">
        <v>326</v>
      </c>
      <c r="F2571" s="105">
        <v>10</v>
      </c>
      <c r="G2571" s="108">
        <f t="shared" si="40"/>
        <v>44287</v>
      </c>
    </row>
    <row r="2572" spans="1:7" x14ac:dyDescent="0.35">
      <c r="A2572" s="72" t="s">
        <v>309</v>
      </c>
      <c r="B2572" s="72" t="s">
        <v>310</v>
      </c>
      <c r="C2572" s="72" t="s">
        <v>1101</v>
      </c>
      <c r="D2572" s="72" t="s">
        <v>1090</v>
      </c>
      <c r="E2572" s="72">
        <v>325</v>
      </c>
      <c r="F2572" s="105">
        <v>10</v>
      </c>
      <c r="G2572" s="108">
        <f t="shared" si="40"/>
        <v>44197</v>
      </c>
    </row>
    <row r="2573" spans="1:7" x14ac:dyDescent="0.35">
      <c r="A2573" s="72" t="s">
        <v>309</v>
      </c>
      <c r="B2573" s="72" t="s">
        <v>310</v>
      </c>
      <c r="C2573" s="72" t="s">
        <v>1101</v>
      </c>
      <c r="D2573" s="72" t="s">
        <v>1091</v>
      </c>
      <c r="E2573" s="72">
        <v>326</v>
      </c>
      <c r="F2573" s="105">
        <v>9</v>
      </c>
      <c r="G2573" s="108">
        <f t="shared" si="40"/>
        <v>44105</v>
      </c>
    </row>
    <row r="2574" spans="1:7" x14ac:dyDescent="0.35">
      <c r="A2574" s="72" t="s">
        <v>309</v>
      </c>
      <c r="B2574" s="72" t="s">
        <v>310</v>
      </c>
      <c r="C2574" s="72" t="s">
        <v>1101</v>
      </c>
      <c r="D2574" s="72" t="s">
        <v>1092</v>
      </c>
      <c r="E2574" s="72">
        <v>322</v>
      </c>
      <c r="F2574" s="105">
        <v>9</v>
      </c>
      <c r="G2574" s="108">
        <f t="shared" si="40"/>
        <v>44013</v>
      </c>
    </row>
    <row r="2575" spans="1:7" x14ac:dyDescent="0.35">
      <c r="A2575" s="72" t="s">
        <v>309</v>
      </c>
      <c r="B2575" s="72" t="s">
        <v>310</v>
      </c>
      <c r="C2575" s="72" t="s">
        <v>1101</v>
      </c>
      <c r="D2575" s="72" t="s">
        <v>1093</v>
      </c>
      <c r="E2575" s="72">
        <v>321</v>
      </c>
      <c r="F2575" s="105">
        <v>9</v>
      </c>
      <c r="G2575" s="108">
        <f t="shared" si="40"/>
        <v>43922</v>
      </c>
    </row>
    <row r="2576" spans="1:7" x14ac:dyDescent="0.35">
      <c r="A2576" s="72" t="s">
        <v>309</v>
      </c>
      <c r="B2576" s="72" t="s">
        <v>310</v>
      </c>
      <c r="C2576" s="72" t="s">
        <v>1101</v>
      </c>
      <c r="D2576" s="72" t="s">
        <v>1094</v>
      </c>
      <c r="E2576" s="72">
        <v>319</v>
      </c>
      <c r="F2576" s="105">
        <v>7</v>
      </c>
      <c r="G2576" s="108">
        <f t="shared" si="40"/>
        <v>43831</v>
      </c>
    </row>
    <row r="2577" spans="1:7" x14ac:dyDescent="0.35">
      <c r="A2577" s="72" t="s">
        <v>309</v>
      </c>
      <c r="B2577" s="72" t="s">
        <v>310</v>
      </c>
      <c r="C2577" s="72" t="s">
        <v>1101</v>
      </c>
      <c r="D2577" s="72" t="s">
        <v>1095</v>
      </c>
      <c r="E2577" s="72">
        <v>309</v>
      </c>
      <c r="F2577" s="105">
        <v>8</v>
      </c>
      <c r="G2577" s="108">
        <f t="shared" si="40"/>
        <v>43739</v>
      </c>
    </row>
    <row r="2578" spans="1:7" x14ac:dyDescent="0.35">
      <c r="A2578" s="72" t="s">
        <v>309</v>
      </c>
      <c r="B2578" s="72" t="s">
        <v>310</v>
      </c>
      <c r="C2578" s="72" t="s">
        <v>1101</v>
      </c>
      <c r="D2578" s="72" t="s">
        <v>1096</v>
      </c>
      <c r="E2578" s="72">
        <v>309</v>
      </c>
      <c r="F2578" s="105">
        <v>9</v>
      </c>
      <c r="G2578" s="108">
        <f t="shared" si="40"/>
        <v>43647</v>
      </c>
    </row>
    <row r="2579" spans="1:7" x14ac:dyDescent="0.35">
      <c r="A2579" s="72" t="s">
        <v>309</v>
      </c>
      <c r="B2579" s="72" t="s">
        <v>310</v>
      </c>
      <c r="C2579" s="72" t="s">
        <v>1101</v>
      </c>
      <c r="D2579" s="72" t="s">
        <v>1097</v>
      </c>
      <c r="E2579" s="72">
        <v>307</v>
      </c>
      <c r="F2579" s="105">
        <v>9</v>
      </c>
      <c r="G2579" s="108">
        <f t="shared" si="40"/>
        <v>43556</v>
      </c>
    </row>
    <row r="2580" spans="1:7" x14ac:dyDescent="0.35">
      <c r="A2580" s="72" t="s">
        <v>309</v>
      </c>
      <c r="B2580" s="72" t="s">
        <v>310</v>
      </c>
      <c r="C2580" s="72" t="s">
        <v>1101</v>
      </c>
      <c r="D2580" s="72" t="s">
        <v>1098</v>
      </c>
      <c r="E2580" s="72">
        <v>288</v>
      </c>
      <c r="F2580" s="105">
        <v>8</v>
      </c>
      <c r="G2580" s="108">
        <f t="shared" si="40"/>
        <v>43466</v>
      </c>
    </row>
    <row r="2581" spans="1:7" x14ac:dyDescent="0.35">
      <c r="A2581" s="72" t="s">
        <v>309</v>
      </c>
      <c r="B2581" s="72" t="s">
        <v>310</v>
      </c>
      <c r="C2581" s="72" t="s">
        <v>1101</v>
      </c>
      <c r="D2581" s="72" t="s">
        <v>1099</v>
      </c>
      <c r="E2581" s="72">
        <v>307</v>
      </c>
      <c r="F2581" s="105">
        <v>9</v>
      </c>
      <c r="G2581" s="108">
        <f t="shared" si="40"/>
        <v>43374</v>
      </c>
    </row>
    <row r="2582" spans="1:7" x14ac:dyDescent="0.35">
      <c r="A2582" s="72" t="s">
        <v>309</v>
      </c>
      <c r="B2582" s="72" t="s">
        <v>310</v>
      </c>
      <c r="C2582" s="72" t="s">
        <v>1102</v>
      </c>
      <c r="D2582" s="72" t="s">
        <v>1088</v>
      </c>
      <c r="E2582" s="72">
        <v>2288</v>
      </c>
      <c r="F2582" s="105">
        <v>173</v>
      </c>
      <c r="G2582" s="108">
        <f t="shared" si="40"/>
        <v>44378</v>
      </c>
    </row>
    <row r="2583" spans="1:7" x14ac:dyDescent="0.35">
      <c r="A2583" s="72" t="s">
        <v>309</v>
      </c>
      <c r="B2583" s="72" t="s">
        <v>310</v>
      </c>
      <c r="C2583" s="72" t="s">
        <v>1102</v>
      </c>
      <c r="D2583" s="72" t="s">
        <v>1089</v>
      </c>
      <c r="E2583" s="72">
        <v>2282</v>
      </c>
      <c r="F2583" s="105">
        <v>184</v>
      </c>
      <c r="G2583" s="108">
        <f t="shared" si="40"/>
        <v>44287</v>
      </c>
    </row>
    <row r="2584" spans="1:7" x14ac:dyDescent="0.35">
      <c r="A2584" s="72" t="s">
        <v>309</v>
      </c>
      <c r="B2584" s="72" t="s">
        <v>310</v>
      </c>
      <c r="C2584" s="72" t="s">
        <v>1102</v>
      </c>
      <c r="D2584" s="72" t="s">
        <v>1090</v>
      </c>
      <c r="E2584" s="72">
        <v>2278</v>
      </c>
      <c r="F2584" s="105">
        <v>171</v>
      </c>
      <c r="G2584" s="108">
        <f t="shared" si="40"/>
        <v>44197</v>
      </c>
    </row>
    <row r="2585" spans="1:7" x14ac:dyDescent="0.35">
      <c r="A2585" s="72" t="s">
        <v>309</v>
      </c>
      <c r="B2585" s="72" t="s">
        <v>310</v>
      </c>
      <c r="C2585" s="72" t="s">
        <v>1102</v>
      </c>
      <c r="D2585" s="72" t="s">
        <v>1091</v>
      </c>
      <c r="E2585" s="72">
        <v>2275</v>
      </c>
      <c r="F2585" s="105">
        <v>174</v>
      </c>
      <c r="G2585" s="108">
        <f t="shared" si="40"/>
        <v>44105</v>
      </c>
    </row>
    <row r="2586" spans="1:7" x14ac:dyDescent="0.35">
      <c r="A2586" s="72" t="s">
        <v>309</v>
      </c>
      <c r="B2586" s="72" t="s">
        <v>310</v>
      </c>
      <c r="C2586" s="72" t="s">
        <v>1102</v>
      </c>
      <c r="D2586" s="72" t="s">
        <v>1092</v>
      </c>
      <c r="E2586" s="72">
        <v>2270</v>
      </c>
      <c r="F2586" s="105">
        <v>171</v>
      </c>
      <c r="G2586" s="108">
        <f t="shared" si="40"/>
        <v>44013</v>
      </c>
    </row>
    <row r="2587" spans="1:7" x14ac:dyDescent="0.35">
      <c r="A2587" s="72" t="s">
        <v>309</v>
      </c>
      <c r="B2587" s="72" t="s">
        <v>310</v>
      </c>
      <c r="C2587" s="72" t="s">
        <v>1102</v>
      </c>
      <c r="D2587" s="72" t="s">
        <v>1093</v>
      </c>
      <c r="E2587" s="72">
        <v>2269</v>
      </c>
      <c r="F2587" s="105">
        <v>175</v>
      </c>
      <c r="G2587" s="108">
        <f t="shared" si="40"/>
        <v>43922</v>
      </c>
    </row>
    <row r="2588" spans="1:7" x14ac:dyDescent="0.35">
      <c r="A2588" s="72" t="s">
        <v>309</v>
      </c>
      <c r="B2588" s="72" t="s">
        <v>310</v>
      </c>
      <c r="C2588" s="72" t="s">
        <v>1102</v>
      </c>
      <c r="D2588" s="72" t="s">
        <v>1094</v>
      </c>
      <c r="E2588" s="72">
        <v>2265</v>
      </c>
      <c r="F2588" s="105">
        <v>173</v>
      </c>
      <c r="G2588" s="108">
        <f t="shared" si="40"/>
        <v>43831</v>
      </c>
    </row>
    <row r="2589" spans="1:7" x14ac:dyDescent="0.35">
      <c r="A2589" s="72" t="s">
        <v>309</v>
      </c>
      <c r="B2589" s="72" t="s">
        <v>310</v>
      </c>
      <c r="C2589" s="72" t="s">
        <v>1102</v>
      </c>
      <c r="D2589" s="72" t="s">
        <v>1095</v>
      </c>
      <c r="E2589" s="72">
        <v>2273</v>
      </c>
      <c r="F2589" s="105">
        <v>179</v>
      </c>
      <c r="G2589" s="108">
        <f t="shared" si="40"/>
        <v>43739</v>
      </c>
    </row>
    <row r="2590" spans="1:7" x14ac:dyDescent="0.35">
      <c r="A2590" s="72" t="s">
        <v>309</v>
      </c>
      <c r="B2590" s="72" t="s">
        <v>310</v>
      </c>
      <c r="C2590" s="72" t="s">
        <v>1102</v>
      </c>
      <c r="D2590" s="72" t="s">
        <v>1096</v>
      </c>
      <c r="E2590" s="72">
        <v>2271</v>
      </c>
      <c r="F2590" s="105">
        <v>169</v>
      </c>
      <c r="G2590" s="108">
        <f t="shared" si="40"/>
        <v>43647</v>
      </c>
    </row>
    <row r="2591" spans="1:7" x14ac:dyDescent="0.35">
      <c r="A2591" s="72" t="s">
        <v>309</v>
      </c>
      <c r="B2591" s="72" t="s">
        <v>310</v>
      </c>
      <c r="C2591" s="72" t="s">
        <v>1102</v>
      </c>
      <c r="D2591" s="72" t="s">
        <v>1097</v>
      </c>
      <c r="E2591" s="72">
        <v>2271</v>
      </c>
      <c r="F2591" s="105">
        <v>170</v>
      </c>
      <c r="G2591" s="108">
        <f t="shared" si="40"/>
        <v>43556</v>
      </c>
    </row>
    <row r="2592" spans="1:7" x14ac:dyDescent="0.35">
      <c r="A2592" s="72" t="s">
        <v>309</v>
      </c>
      <c r="B2592" s="72" t="s">
        <v>310</v>
      </c>
      <c r="C2592" s="72" t="s">
        <v>1102</v>
      </c>
      <c r="D2592" s="72" t="s">
        <v>1098</v>
      </c>
      <c r="E2592" s="72">
        <v>2241</v>
      </c>
      <c r="F2592" s="105">
        <v>165</v>
      </c>
      <c r="G2592" s="108">
        <f t="shared" si="40"/>
        <v>43466</v>
      </c>
    </row>
    <row r="2593" spans="1:7" x14ac:dyDescent="0.35">
      <c r="A2593" s="72" t="s">
        <v>309</v>
      </c>
      <c r="B2593" s="72" t="s">
        <v>310</v>
      </c>
      <c r="C2593" s="72" t="s">
        <v>1102</v>
      </c>
      <c r="D2593" s="72" t="s">
        <v>1099</v>
      </c>
      <c r="E2593" s="72">
        <v>2299</v>
      </c>
      <c r="F2593" s="105">
        <v>190</v>
      </c>
      <c r="G2593" s="108">
        <f t="shared" si="40"/>
        <v>43374</v>
      </c>
    </row>
    <row r="2594" spans="1:7" x14ac:dyDescent="0.35">
      <c r="A2594" s="72" t="s">
        <v>311</v>
      </c>
      <c r="B2594" s="72" t="s">
        <v>312</v>
      </c>
      <c r="C2594" s="72" t="s">
        <v>1087</v>
      </c>
      <c r="D2594" s="72" t="s">
        <v>1088</v>
      </c>
      <c r="E2594" s="72">
        <v>741</v>
      </c>
      <c r="F2594" s="105">
        <v>15</v>
      </c>
      <c r="G2594" s="108">
        <f t="shared" si="40"/>
        <v>44378</v>
      </c>
    </row>
    <row r="2595" spans="1:7" x14ac:dyDescent="0.35">
      <c r="A2595" s="72" t="s">
        <v>311</v>
      </c>
      <c r="B2595" s="72" t="s">
        <v>312</v>
      </c>
      <c r="C2595" s="72" t="s">
        <v>1087</v>
      </c>
      <c r="D2595" s="72" t="s">
        <v>1089</v>
      </c>
      <c r="E2595" s="72">
        <v>742</v>
      </c>
      <c r="F2595" s="105">
        <v>14</v>
      </c>
      <c r="G2595" s="108">
        <f t="shared" si="40"/>
        <v>44287</v>
      </c>
    </row>
    <row r="2596" spans="1:7" x14ac:dyDescent="0.35">
      <c r="A2596" s="72" t="s">
        <v>311</v>
      </c>
      <c r="B2596" s="72" t="s">
        <v>312</v>
      </c>
      <c r="C2596" s="72" t="s">
        <v>1087</v>
      </c>
      <c r="D2596" s="72" t="s">
        <v>1090</v>
      </c>
      <c r="E2596" s="72">
        <v>744</v>
      </c>
      <c r="F2596" s="105">
        <v>16</v>
      </c>
      <c r="G2596" s="108">
        <f t="shared" si="40"/>
        <v>44197</v>
      </c>
    </row>
    <row r="2597" spans="1:7" x14ac:dyDescent="0.35">
      <c r="A2597" s="72" t="s">
        <v>311</v>
      </c>
      <c r="B2597" s="72" t="s">
        <v>312</v>
      </c>
      <c r="C2597" s="72" t="s">
        <v>1087</v>
      </c>
      <c r="D2597" s="72" t="s">
        <v>1091</v>
      </c>
      <c r="E2597" s="72">
        <v>744</v>
      </c>
      <c r="F2597" s="105">
        <v>17</v>
      </c>
      <c r="G2597" s="108">
        <f t="shared" si="40"/>
        <v>44105</v>
      </c>
    </row>
    <row r="2598" spans="1:7" x14ac:dyDescent="0.35">
      <c r="A2598" s="72" t="s">
        <v>311</v>
      </c>
      <c r="B2598" s="72" t="s">
        <v>312</v>
      </c>
      <c r="C2598" s="72" t="s">
        <v>1087</v>
      </c>
      <c r="D2598" s="72" t="s">
        <v>1092</v>
      </c>
      <c r="E2598" s="72">
        <v>737</v>
      </c>
      <c r="F2598" s="105">
        <v>16</v>
      </c>
      <c r="G2598" s="108">
        <f t="shared" si="40"/>
        <v>44013</v>
      </c>
    </row>
    <row r="2599" spans="1:7" x14ac:dyDescent="0.35">
      <c r="A2599" s="72" t="s">
        <v>311</v>
      </c>
      <c r="B2599" s="72" t="s">
        <v>312</v>
      </c>
      <c r="C2599" s="72" t="s">
        <v>1087</v>
      </c>
      <c r="D2599" s="72" t="s">
        <v>1093</v>
      </c>
      <c r="E2599" s="72">
        <v>730</v>
      </c>
      <c r="F2599" s="105">
        <v>16</v>
      </c>
      <c r="G2599" s="108">
        <f t="shared" si="40"/>
        <v>43922</v>
      </c>
    </row>
    <row r="2600" spans="1:7" x14ac:dyDescent="0.35">
      <c r="A2600" s="72" t="s">
        <v>311</v>
      </c>
      <c r="B2600" s="72" t="s">
        <v>312</v>
      </c>
      <c r="C2600" s="72" t="s">
        <v>1087</v>
      </c>
      <c r="D2600" s="72" t="s">
        <v>1094</v>
      </c>
      <c r="E2600" s="72">
        <v>692</v>
      </c>
      <c r="F2600" s="105">
        <v>15</v>
      </c>
      <c r="G2600" s="108">
        <f t="shared" si="40"/>
        <v>43831</v>
      </c>
    </row>
    <row r="2601" spans="1:7" x14ac:dyDescent="0.35">
      <c r="A2601" s="72" t="s">
        <v>311</v>
      </c>
      <c r="B2601" s="72" t="s">
        <v>312</v>
      </c>
      <c r="C2601" s="72" t="s">
        <v>1087</v>
      </c>
      <c r="D2601" s="72" t="s">
        <v>1095</v>
      </c>
      <c r="E2601" s="72">
        <v>689</v>
      </c>
      <c r="F2601" s="105">
        <v>15</v>
      </c>
      <c r="G2601" s="108">
        <f t="shared" si="40"/>
        <v>43739</v>
      </c>
    </row>
    <row r="2602" spans="1:7" x14ac:dyDescent="0.35">
      <c r="A2602" s="72" t="s">
        <v>311</v>
      </c>
      <c r="B2602" s="72" t="s">
        <v>312</v>
      </c>
      <c r="C2602" s="72" t="s">
        <v>1087</v>
      </c>
      <c r="D2602" s="72" t="s">
        <v>1096</v>
      </c>
      <c r="E2602" s="72">
        <v>687</v>
      </c>
      <c r="F2602" s="105">
        <v>17</v>
      </c>
      <c r="G2602" s="108">
        <f t="shared" si="40"/>
        <v>43647</v>
      </c>
    </row>
    <row r="2603" spans="1:7" x14ac:dyDescent="0.35">
      <c r="A2603" s="72" t="s">
        <v>311</v>
      </c>
      <c r="B2603" s="72" t="s">
        <v>312</v>
      </c>
      <c r="C2603" s="72" t="s">
        <v>1087</v>
      </c>
      <c r="D2603" s="72" t="s">
        <v>1097</v>
      </c>
      <c r="E2603" s="72">
        <v>688</v>
      </c>
      <c r="F2603" s="105">
        <v>15</v>
      </c>
      <c r="G2603" s="108">
        <f t="shared" si="40"/>
        <v>43556</v>
      </c>
    </row>
    <row r="2604" spans="1:7" x14ac:dyDescent="0.35">
      <c r="A2604" s="72" t="s">
        <v>311</v>
      </c>
      <c r="B2604" s="72" t="s">
        <v>312</v>
      </c>
      <c r="C2604" s="72" t="s">
        <v>1087</v>
      </c>
      <c r="D2604" s="72" t="s">
        <v>1098</v>
      </c>
      <c r="E2604" s="72">
        <v>684</v>
      </c>
      <c r="F2604" s="105">
        <v>15</v>
      </c>
      <c r="G2604" s="108">
        <f t="shared" si="40"/>
        <v>43466</v>
      </c>
    </row>
    <row r="2605" spans="1:7" x14ac:dyDescent="0.35">
      <c r="A2605" s="72" t="s">
        <v>311</v>
      </c>
      <c r="B2605" s="72" t="s">
        <v>312</v>
      </c>
      <c r="C2605" s="72" t="s">
        <v>1087</v>
      </c>
      <c r="D2605" s="72" t="s">
        <v>1099</v>
      </c>
      <c r="E2605" s="72">
        <v>677</v>
      </c>
      <c r="F2605" s="105">
        <v>15</v>
      </c>
      <c r="G2605" s="108">
        <f t="shared" si="40"/>
        <v>43374</v>
      </c>
    </row>
    <row r="2606" spans="1:7" x14ac:dyDescent="0.35">
      <c r="A2606" s="72" t="s">
        <v>311</v>
      </c>
      <c r="B2606" s="72" t="s">
        <v>312</v>
      </c>
      <c r="C2606" s="72" t="s">
        <v>1100</v>
      </c>
      <c r="D2606" s="72" t="s">
        <v>1088</v>
      </c>
      <c r="E2606" s="72">
        <v>540</v>
      </c>
      <c r="F2606" s="105">
        <v>59</v>
      </c>
      <c r="G2606" s="108">
        <f t="shared" si="40"/>
        <v>44378</v>
      </c>
    </row>
    <row r="2607" spans="1:7" x14ac:dyDescent="0.35">
      <c r="A2607" s="72" t="s">
        <v>311</v>
      </c>
      <c r="B2607" s="72" t="s">
        <v>312</v>
      </c>
      <c r="C2607" s="72" t="s">
        <v>1100</v>
      </c>
      <c r="D2607" s="72" t="s">
        <v>1089</v>
      </c>
      <c r="E2607" s="72">
        <v>540</v>
      </c>
      <c r="F2607" s="105">
        <v>60</v>
      </c>
      <c r="G2607" s="108">
        <f t="shared" si="40"/>
        <v>44287</v>
      </c>
    </row>
    <row r="2608" spans="1:7" x14ac:dyDescent="0.35">
      <c r="A2608" s="72" t="s">
        <v>311</v>
      </c>
      <c r="B2608" s="72" t="s">
        <v>312</v>
      </c>
      <c r="C2608" s="72" t="s">
        <v>1100</v>
      </c>
      <c r="D2608" s="72" t="s">
        <v>1090</v>
      </c>
      <c r="E2608" s="72">
        <v>541</v>
      </c>
      <c r="F2608" s="105">
        <v>60</v>
      </c>
      <c r="G2608" s="108">
        <f t="shared" si="40"/>
        <v>44197</v>
      </c>
    </row>
    <row r="2609" spans="1:7" x14ac:dyDescent="0.35">
      <c r="A2609" s="72" t="s">
        <v>311</v>
      </c>
      <c r="B2609" s="72" t="s">
        <v>312</v>
      </c>
      <c r="C2609" s="72" t="s">
        <v>1100</v>
      </c>
      <c r="D2609" s="72" t="s">
        <v>1091</v>
      </c>
      <c r="E2609" s="72">
        <v>543</v>
      </c>
      <c r="F2609" s="105">
        <v>65</v>
      </c>
      <c r="G2609" s="108">
        <f t="shared" si="40"/>
        <v>44105</v>
      </c>
    </row>
    <row r="2610" spans="1:7" x14ac:dyDescent="0.35">
      <c r="A2610" s="72" t="s">
        <v>311</v>
      </c>
      <c r="B2610" s="72" t="s">
        <v>312</v>
      </c>
      <c r="C2610" s="72" t="s">
        <v>1100</v>
      </c>
      <c r="D2610" s="72" t="s">
        <v>1092</v>
      </c>
      <c r="E2610" s="72">
        <v>545</v>
      </c>
      <c r="F2610" s="105">
        <v>65</v>
      </c>
      <c r="G2610" s="108">
        <f t="shared" si="40"/>
        <v>44013</v>
      </c>
    </row>
    <row r="2611" spans="1:7" x14ac:dyDescent="0.35">
      <c r="A2611" s="72" t="s">
        <v>311</v>
      </c>
      <c r="B2611" s="72" t="s">
        <v>312</v>
      </c>
      <c r="C2611" s="72" t="s">
        <v>1100</v>
      </c>
      <c r="D2611" s="72" t="s">
        <v>1093</v>
      </c>
      <c r="E2611" s="72">
        <v>547</v>
      </c>
      <c r="F2611" s="105">
        <v>65</v>
      </c>
      <c r="G2611" s="108">
        <f t="shared" si="40"/>
        <v>43922</v>
      </c>
    </row>
    <row r="2612" spans="1:7" x14ac:dyDescent="0.35">
      <c r="A2612" s="72" t="s">
        <v>311</v>
      </c>
      <c r="B2612" s="72" t="s">
        <v>312</v>
      </c>
      <c r="C2612" s="72" t="s">
        <v>1100</v>
      </c>
      <c r="D2612" s="72" t="s">
        <v>1094</v>
      </c>
      <c r="E2612" s="72">
        <v>523</v>
      </c>
      <c r="F2612" s="105">
        <v>67</v>
      </c>
      <c r="G2612" s="108">
        <f t="shared" si="40"/>
        <v>43831</v>
      </c>
    </row>
    <row r="2613" spans="1:7" x14ac:dyDescent="0.35">
      <c r="A2613" s="72" t="s">
        <v>311</v>
      </c>
      <c r="B2613" s="72" t="s">
        <v>312</v>
      </c>
      <c r="C2613" s="72" t="s">
        <v>1100</v>
      </c>
      <c r="D2613" s="72" t="s">
        <v>1095</v>
      </c>
      <c r="E2613" s="72">
        <v>519</v>
      </c>
      <c r="F2613" s="105">
        <v>67</v>
      </c>
      <c r="G2613" s="108">
        <f t="shared" si="40"/>
        <v>43739</v>
      </c>
    </row>
    <row r="2614" spans="1:7" x14ac:dyDescent="0.35">
      <c r="A2614" s="72" t="s">
        <v>311</v>
      </c>
      <c r="B2614" s="72" t="s">
        <v>312</v>
      </c>
      <c r="C2614" s="72" t="s">
        <v>1100</v>
      </c>
      <c r="D2614" s="72" t="s">
        <v>1096</v>
      </c>
      <c r="E2614" s="72">
        <v>518</v>
      </c>
      <c r="F2614" s="105">
        <v>62</v>
      </c>
      <c r="G2614" s="108">
        <f t="shared" si="40"/>
        <v>43647</v>
      </c>
    </row>
    <row r="2615" spans="1:7" x14ac:dyDescent="0.35">
      <c r="A2615" s="72" t="s">
        <v>311</v>
      </c>
      <c r="B2615" s="72" t="s">
        <v>312</v>
      </c>
      <c r="C2615" s="72" t="s">
        <v>1100</v>
      </c>
      <c r="D2615" s="72" t="s">
        <v>1097</v>
      </c>
      <c r="E2615" s="72">
        <v>514</v>
      </c>
      <c r="F2615" s="105">
        <v>51</v>
      </c>
      <c r="G2615" s="108">
        <f t="shared" si="40"/>
        <v>43556</v>
      </c>
    </row>
    <row r="2616" spans="1:7" x14ac:dyDescent="0.35">
      <c r="A2616" s="72" t="s">
        <v>311</v>
      </c>
      <c r="B2616" s="72" t="s">
        <v>312</v>
      </c>
      <c r="C2616" s="72" t="s">
        <v>1100</v>
      </c>
      <c r="D2616" s="72" t="s">
        <v>1098</v>
      </c>
      <c r="E2616" s="72">
        <v>512</v>
      </c>
      <c r="F2616" s="105">
        <v>51</v>
      </c>
      <c r="G2616" s="108">
        <f t="shared" si="40"/>
        <v>43466</v>
      </c>
    </row>
    <row r="2617" spans="1:7" x14ac:dyDescent="0.35">
      <c r="A2617" s="72" t="s">
        <v>311</v>
      </c>
      <c r="B2617" s="72" t="s">
        <v>312</v>
      </c>
      <c r="C2617" s="72" t="s">
        <v>1100</v>
      </c>
      <c r="D2617" s="72" t="s">
        <v>1099</v>
      </c>
      <c r="E2617" s="72">
        <v>518</v>
      </c>
      <c r="F2617" s="105">
        <v>50</v>
      </c>
      <c r="G2617" s="108">
        <f t="shared" si="40"/>
        <v>43374</v>
      </c>
    </row>
    <row r="2618" spans="1:7" x14ac:dyDescent="0.35">
      <c r="A2618" s="72" t="s">
        <v>311</v>
      </c>
      <c r="B2618" s="72" t="s">
        <v>312</v>
      </c>
      <c r="C2618" s="72" t="s">
        <v>1101</v>
      </c>
      <c r="D2618" s="72" t="s">
        <v>1088</v>
      </c>
      <c r="E2618" s="72">
        <v>1074</v>
      </c>
      <c r="F2618" s="105">
        <v>6</v>
      </c>
      <c r="G2618" s="108">
        <f t="shared" si="40"/>
        <v>44378</v>
      </c>
    </row>
    <row r="2619" spans="1:7" x14ac:dyDescent="0.35">
      <c r="A2619" s="72" t="s">
        <v>311</v>
      </c>
      <c r="B2619" s="72" t="s">
        <v>312</v>
      </c>
      <c r="C2619" s="72" t="s">
        <v>1101</v>
      </c>
      <c r="D2619" s="72" t="s">
        <v>1089</v>
      </c>
      <c r="E2619" s="72">
        <v>1077</v>
      </c>
      <c r="F2619" s="105">
        <v>6</v>
      </c>
      <c r="G2619" s="108">
        <f t="shared" si="40"/>
        <v>44287</v>
      </c>
    </row>
    <row r="2620" spans="1:7" x14ac:dyDescent="0.35">
      <c r="A2620" s="72" t="s">
        <v>311</v>
      </c>
      <c r="B2620" s="72" t="s">
        <v>312</v>
      </c>
      <c r="C2620" s="72" t="s">
        <v>1101</v>
      </c>
      <c r="D2620" s="72" t="s">
        <v>1090</v>
      </c>
      <c r="E2620" s="72">
        <v>1082</v>
      </c>
      <c r="F2620" s="105">
        <v>7</v>
      </c>
      <c r="G2620" s="108">
        <f t="shared" si="40"/>
        <v>44197</v>
      </c>
    </row>
    <row r="2621" spans="1:7" x14ac:dyDescent="0.35">
      <c r="A2621" s="72" t="s">
        <v>311</v>
      </c>
      <c r="B2621" s="72" t="s">
        <v>312</v>
      </c>
      <c r="C2621" s="72" t="s">
        <v>1101</v>
      </c>
      <c r="D2621" s="72" t="s">
        <v>1091</v>
      </c>
      <c r="E2621" s="72">
        <v>1074</v>
      </c>
      <c r="F2621" s="105">
        <v>8</v>
      </c>
      <c r="G2621" s="108">
        <f t="shared" si="40"/>
        <v>44105</v>
      </c>
    </row>
    <row r="2622" spans="1:7" x14ac:dyDescent="0.35">
      <c r="A2622" s="72" t="s">
        <v>311</v>
      </c>
      <c r="B2622" s="72" t="s">
        <v>312</v>
      </c>
      <c r="C2622" s="72" t="s">
        <v>1101</v>
      </c>
      <c r="D2622" s="72" t="s">
        <v>1092</v>
      </c>
      <c r="E2622" s="72">
        <v>1066</v>
      </c>
      <c r="F2622" s="105">
        <v>8</v>
      </c>
      <c r="G2622" s="108">
        <f t="shared" si="40"/>
        <v>44013</v>
      </c>
    </row>
    <row r="2623" spans="1:7" x14ac:dyDescent="0.35">
      <c r="A2623" s="72" t="s">
        <v>311</v>
      </c>
      <c r="B2623" s="72" t="s">
        <v>312</v>
      </c>
      <c r="C2623" s="72" t="s">
        <v>1101</v>
      </c>
      <c r="D2623" s="72" t="s">
        <v>1093</v>
      </c>
      <c r="E2623" s="72">
        <v>1030</v>
      </c>
      <c r="F2623" s="105">
        <v>8</v>
      </c>
      <c r="G2623" s="108">
        <f t="shared" si="40"/>
        <v>43922</v>
      </c>
    </row>
    <row r="2624" spans="1:7" x14ac:dyDescent="0.35">
      <c r="A2624" s="72" t="s">
        <v>311</v>
      </c>
      <c r="B2624" s="72" t="s">
        <v>312</v>
      </c>
      <c r="C2624" s="72" t="s">
        <v>1101</v>
      </c>
      <c r="D2624" s="72" t="s">
        <v>1094</v>
      </c>
      <c r="E2624" s="72">
        <v>967</v>
      </c>
      <c r="F2624" s="105">
        <v>6</v>
      </c>
      <c r="G2624" s="108">
        <f t="shared" si="40"/>
        <v>43831</v>
      </c>
    </row>
    <row r="2625" spans="1:7" x14ac:dyDescent="0.35">
      <c r="A2625" s="72" t="s">
        <v>311</v>
      </c>
      <c r="B2625" s="72" t="s">
        <v>312</v>
      </c>
      <c r="C2625" s="72" t="s">
        <v>1101</v>
      </c>
      <c r="D2625" s="72" t="s">
        <v>1095</v>
      </c>
      <c r="E2625" s="72">
        <v>935</v>
      </c>
      <c r="F2625" s="105">
        <v>5</v>
      </c>
      <c r="G2625" s="108">
        <f t="shared" si="40"/>
        <v>43739</v>
      </c>
    </row>
    <row r="2626" spans="1:7" x14ac:dyDescent="0.35">
      <c r="A2626" s="72" t="s">
        <v>311</v>
      </c>
      <c r="B2626" s="72" t="s">
        <v>312</v>
      </c>
      <c r="C2626" s="72" t="s">
        <v>1101</v>
      </c>
      <c r="D2626" s="72" t="s">
        <v>1096</v>
      </c>
      <c r="E2626" s="72">
        <v>934</v>
      </c>
      <c r="F2626" s="105">
        <v>8</v>
      </c>
      <c r="G2626" s="108">
        <f t="shared" si="40"/>
        <v>43647</v>
      </c>
    </row>
    <row r="2627" spans="1:7" x14ac:dyDescent="0.35">
      <c r="A2627" s="72" t="s">
        <v>311</v>
      </c>
      <c r="B2627" s="72" t="s">
        <v>312</v>
      </c>
      <c r="C2627" s="72" t="s">
        <v>1101</v>
      </c>
      <c r="D2627" s="72" t="s">
        <v>1097</v>
      </c>
      <c r="E2627" s="72">
        <v>930</v>
      </c>
      <c r="F2627" s="105">
        <v>6</v>
      </c>
      <c r="G2627" s="108">
        <f t="shared" si="40"/>
        <v>43556</v>
      </c>
    </row>
    <row r="2628" spans="1:7" x14ac:dyDescent="0.35">
      <c r="A2628" s="72" t="s">
        <v>311</v>
      </c>
      <c r="B2628" s="72" t="s">
        <v>312</v>
      </c>
      <c r="C2628" s="72" t="s">
        <v>1101</v>
      </c>
      <c r="D2628" s="72" t="s">
        <v>1098</v>
      </c>
      <c r="E2628" s="72">
        <v>892</v>
      </c>
      <c r="F2628" s="105">
        <v>7</v>
      </c>
      <c r="G2628" s="108">
        <f t="shared" ref="G2628:G2691" si="41">DATE(LEFT(D2628,4),RIGHT(LEFT(D2628,7),2),1)</f>
        <v>43466</v>
      </c>
    </row>
    <row r="2629" spans="1:7" x14ac:dyDescent="0.35">
      <c r="A2629" s="72" t="s">
        <v>311</v>
      </c>
      <c r="B2629" s="72" t="s">
        <v>312</v>
      </c>
      <c r="C2629" s="72" t="s">
        <v>1101</v>
      </c>
      <c r="D2629" s="72" t="s">
        <v>1099</v>
      </c>
      <c r="E2629" s="72">
        <v>919</v>
      </c>
      <c r="F2629" s="105">
        <v>9</v>
      </c>
      <c r="G2629" s="108">
        <f t="shared" si="41"/>
        <v>43374</v>
      </c>
    </row>
    <row r="2630" spans="1:7" x14ac:dyDescent="0.35">
      <c r="A2630" s="72" t="s">
        <v>311</v>
      </c>
      <c r="B2630" s="72" t="s">
        <v>312</v>
      </c>
      <c r="C2630" s="72" t="s">
        <v>1102</v>
      </c>
      <c r="D2630" s="72" t="s">
        <v>1088</v>
      </c>
      <c r="E2630" s="72">
        <v>1374</v>
      </c>
      <c r="F2630" s="105">
        <v>83</v>
      </c>
      <c r="G2630" s="108">
        <f t="shared" si="41"/>
        <v>44378</v>
      </c>
    </row>
    <row r="2631" spans="1:7" x14ac:dyDescent="0.35">
      <c r="A2631" s="72" t="s">
        <v>311</v>
      </c>
      <c r="B2631" s="72" t="s">
        <v>312</v>
      </c>
      <c r="C2631" s="72" t="s">
        <v>1102</v>
      </c>
      <c r="D2631" s="72" t="s">
        <v>1089</v>
      </c>
      <c r="E2631" s="72">
        <v>1377</v>
      </c>
      <c r="F2631" s="105">
        <v>82</v>
      </c>
      <c r="G2631" s="108">
        <f t="shared" si="41"/>
        <v>44287</v>
      </c>
    </row>
    <row r="2632" spans="1:7" x14ac:dyDescent="0.35">
      <c r="A2632" s="72" t="s">
        <v>311</v>
      </c>
      <c r="B2632" s="72" t="s">
        <v>312</v>
      </c>
      <c r="C2632" s="72" t="s">
        <v>1102</v>
      </c>
      <c r="D2632" s="72" t="s">
        <v>1090</v>
      </c>
      <c r="E2632" s="72">
        <v>1377</v>
      </c>
      <c r="F2632" s="105">
        <v>82</v>
      </c>
      <c r="G2632" s="108">
        <f t="shared" si="41"/>
        <v>44197</v>
      </c>
    </row>
    <row r="2633" spans="1:7" x14ac:dyDescent="0.35">
      <c r="A2633" s="72" t="s">
        <v>311</v>
      </c>
      <c r="B2633" s="72" t="s">
        <v>312</v>
      </c>
      <c r="C2633" s="72" t="s">
        <v>1102</v>
      </c>
      <c r="D2633" s="72" t="s">
        <v>1091</v>
      </c>
      <c r="E2633" s="72">
        <v>1377</v>
      </c>
      <c r="F2633" s="105">
        <v>83</v>
      </c>
      <c r="G2633" s="108">
        <f t="shared" si="41"/>
        <v>44105</v>
      </c>
    </row>
    <row r="2634" spans="1:7" x14ac:dyDescent="0.35">
      <c r="A2634" s="72" t="s">
        <v>311</v>
      </c>
      <c r="B2634" s="72" t="s">
        <v>312</v>
      </c>
      <c r="C2634" s="72" t="s">
        <v>1102</v>
      </c>
      <c r="D2634" s="72" t="s">
        <v>1092</v>
      </c>
      <c r="E2634" s="72">
        <v>1373</v>
      </c>
      <c r="F2634" s="105">
        <v>83</v>
      </c>
      <c r="G2634" s="108">
        <f t="shared" si="41"/>
        <v>44013</v>
      </c>
    </row>
    <row r="2635" spans="1:7" x14ac:dyDescent="0.35">
      <c r="A2635" s="72" t="s">
        <v>311</v>
      </c>
      <c r="B2635" s="72" t="s">
        <v>312</v>
      </c>
      <c r="C2635" s="72" t="s">
        <v>1102</v>
      </c>
      <c r="D2635" s="72" t="s">
        <v>1093</v>
      </c>
      <c r="E2635" s="72">
        <v>1375</v>
      </c>
      <c r="F2635" s="105">
        <v>82</v>
      </c>
      <c r="G2635" s="108">
        <f t="shared" si="41"/>
        <v>43922</v>
      </c>
    </row>
    <row r="2636" spans="1:7" x14ac:dyDescent="0.35">
      <c r="A2636" s="72" t="s">
        <v>311</v>
      </c>
      <c r="B2636" s="72" t="s">
        <v>312</v>
      </c>
      <c r="C2636" s="72" t="s">
        <v>1102</v>
      </c>
      <c r="D2636" s="72" t="s">
        <v>1094</v>
      </c>
      <c r="E2636" s="72">
        <v>1348</v>
      </c>
      <c r="F2636" s="105">
        <v>91</v>
      </c>
      <c r="G2636" s="108">
        <f t="shared" si="41"/>
        <v>43831</v>
      </c>
    </row>
    <row r="2637" spans="1:7" x14ac:dyDescent="0.35">
      <c r="A2637" s="72" t="s">
        <v>311</v>
      </c>
      <c r="B2637" s="72" t="s">
        <v>312</v>
      </c>
      <c r="C2637" s="72" t="s">
        <v>1102</v>
      </c>
      <c r="D2637" s="72" t="s">
        <v>1095</v>
      </c>
      <c r="E2637" s="72">
        <v>1343</v>
      </c>
      <c r="F2637" s="105">
        <v>90</v>
      </c>
      <c r="G2637" s="108">
        <f t="shared" si="41"/>
        <v>43739</v>
      </c>
    </row>
    <row r="2638" spans="1:7" x14ac:dyDescent="0.35">
      <c r="A2638" s="72" t="s">
        <v>311</v>
      </c>
      <c r="B2638" s="72" t="s">
        <v>312</v>
      </c>
      <c r="C2638" s="72" t="s">
        <v>1102</v>
      </c>
      <c r="D2638" s="72" t="s">
        <v>1096</v>
      </c>
      <c r="E2638" s="72">
        <v>1344</v>
      </c>
      <c r="F2638" s="105">
        <v>77</v>
      </c>
      <c r="G2638" s="108">
        <f t="shared" si="41"/>
        <v>43647</v>
      </c>
    </row>
    <row r="2639" spans="1:7" x14ac:dyDescent="0.35">
      <c r="A2639" s="72" t="s">
        <v>311</v>
      </c>
      <c r="B2639" s="72" t="s">
        <v>312</v>
      </c>
      <c r="C2639" s="72" t="s">
        <v>1102</v>
      </c>
      <c r="D2639" s="72" t="s">
        <v>1097</v>
      </c>
      <c r="E2639" s="72">
        <v>1349</v>
      </c>
      <c r="F2639" s="105">
        <v>60</v>
      </c>
      <c r="G2639" s="108">
        <f t="shared" si="41"/>
        <v>43556</v>
      </c>
    </row>
    <row r="2640" spans="1:7" x14ac:dyDescent="0.35">
      <c r="A2640" s="72" t="s">
        <v>311</v>
      </c>
      <c r="B2640" s="72" t="s">
        <v>312</v>
      </c>
      <c r="C2640" s="72" t="s">
        <v>1102</v>
      </c>
      <c r="D2640" s="72" t="s">
        <v>1098</v>
      </c>
      <c r="E2640" s="72">
        <v>1320</v>
      </c>
      <c r="F2640" s="105">
        <v>54</v>
      </c>
      <c r="G2640" s="108">
        <f t="shared" si="41"/>
        <v>43466</v>
      </c>
    </row>
    <row r="2641" spans="1:7" x14ac:dyDescent="0.35">
      <c r="A2641" s="72" t="s">
        <v>311</v>
      </c>
      <c r="B2641" s="72" t="s">
        <v>312</v>
      </c>
      <c r="C2641" s="72" t="s">
        <v>1102</v>
      </c>
      <c r="D2641" s="72" t="s">
        <v>1099</v>
      </c>
      <c r="E2641" s="72">
        <v>1348</v>
      </c>
      <c r="F2641" s="105">
        <v>58</v>
      </c>
      <c r="G2641" s="108">
        <f t="shared" si="41"/>
        <v>43374</v>
      </c>
    </row>
    <row r="2642" spans="1:7" x14ac:dyDescent="0.35">
      <c r="A2642" s="72" t="s">
        <v>313</v>
      </c>
      <c r="B2642" s="72" t="s">
        <v>314</v>
      </c>
      <c r="C2642" s="72" t="s">
        <v>1087</v>
      </c>
      <c r="D2642" s="72" t="s">
        <v>1088</v>
      </c>
      <c r="E2642" s="72">
        <v>1485</v>
      </c>
      <c r="F2642" s="105">
        <v>94</v>
      </c>
      <c r="G2642" s="108">
        <f t="shared" si="41"/>
        <v>44378</v>
      </c>
    </row>
    <row r="2643" spans="1:7" x14ac:dyDescent="0.35">
      <c r="A2643" s="72" t="s">
        <v>313</v>
      </c>
      <c r="B2643" s="72" t="s">
        <v>314</v>
      </c>
      <c r="C2643" s="72" t="s">
        <v>1087</v>
      </c>
      <c r="D2643" s="72" t="s">
        <v>1089</v>
      </c>
      <c r="E2643" s="72">
        <v>1480</v>
      </c>
      <c r="F2643" s="105">
        <v>99</v>
      </c>
      <c r="G2643" s="108">
        <f t="shared" si="41"/>
        <v>44287</v>
      </c>
    </row>
    <row r="2644" spans="1:7" x14ac:dyDescent="0.35">
      <c r="A2644" s="72" t="s">
        <v>313</v>
      </c>
      <c r="B2644" s="72" t="s">
        <v>314</v>
      </c>
      <c r="C2644" s="72" t="s">
        <v>1087</v>
      </c>
      <c r="D2644" s="72" t="s">
        <v>1090</v>
      </c>
      <c r="E2644" s="72">
        <v>1475</v>
      </c>
      <c r="F2644" s="105">
        <v>102</v>
      </c>
      <c r="G2644" s="108">
        <f t="shared" si="41"/>
        <v>44197</v>
      </c>
    </row>
    <row r="2645" spans="1:7" x14ac:dyDescent="0.35">
      <c r="A2645" s="72" t="s">
        <v>313</v>
      </c>
      <c r="B2645" s="72" t="s">
        <v>314</v>
      </c>
      <c r="C2645" s="72" t="s">
        <v>1087</v>
      </c>
      <c r="D2645" s="72" t="s">
        <v>1091</v>
      </c>
      <c r="E2645" s="72">
        <v>1474</v>
      </c>
      <c r="F2645" s="105">
        <v>105</v>
      </c>
      <c r="G2645" s="108">
        <f t="shared" si="41"/>
        <v>44105</v>
      </c>
    </row>
    <row r="2646" spans="1:7" x14ac:dyDescent="0.35">
      <c r="A2646" s="72" t="s">
        <v>313</v>
      </c>
      <c r="B2646" s="72" t="s">
        <v>314</v>
      </c>
      <c r="C2646" s="72" t="s">
        <v>1087</v>
      </c>
      <c r="D2646" s="72" t="s">
        <v>1092</v>
      </c>
      <c r="E2646" s="72">
        <v>1483</v>
      </c>
      <c r="F2646" s="105">
        <v>102</v>
      </c>
      <c r="G2646" s="108">
        <f t="shared" si="41"/>
        <v>44013</v>
      </c>
    </row>
    <row r="2647" spans="1:7" x14ac:dyDescent="0.35">
      <c r="A2647" s="72" t="s">
        <v>313</v>
      </c>
      <c r="B2647" s="72" t="s">
        <v>314</v>
      </c>
      <c r="C2647" s="72" t="s">
        <v>1087</v>
      </c>
      <c r="D2647" s="72" t="s">
        <v>1093</v>
      </c>
      <c r="E2647" s="72">
        <v>1481</v>
      </c>
      <c r="F2647" s="105">
        <v>105</v>
      </c>
      <c r="G2647" s="108">
        <f t="shared" si="41"/>
        <v>43922</v>
      </c>
    </row>
    <row r="2648" spans="1:7" x14ac:dyDescent="0.35">
      <c r="A2648" s="72" t="s">
        <v>313</v>
      </c>
      <c r="B2648" s="72" t="s">
        <v>314</v>
      </c>
      <c r="C2648" s="72" t="s">
        <v>1087</v>
      </c>
      <c r="D2648" s="72" t="s">
        <v>1094</v>
      </c>
      <c r="E2648" s="72">
        <v>1476</v>
      </c>
      <c r="F2648" s="105">
        <v>93</v>
      </c>
      <c r="G2648" s="108">
        <f t="shared" si="41"/>
        <v>43831</v>
      </c>
    </row>
    <row r="2649" spans="1:7" x14ac:dyDescent="0.35">
      <c r="A2649" s="72" t="s">
        <v>313</v>
      </c>
      <c r="B2649" s="72" t="s">
        <v>314</v>
      </c>
      <c r="C2649" s="72" t="s">
        <v>1087</v>
      </c>
      <c r="D2649" s="72" t="s">
        <v>1095</v>
      </c>
      <c r="E2649" s="72">
        <v>1468</v>
      </c>
      <c r="F2649" s="105">
        <v>95</v>
      </c>
      <c r="G2649" s="108">
        <f t="shared" si="41"/>
        <v>43739</v>
      </c>
    </row>
    <row r="2650" spans="1:7" x14ac:dyDescent="0.35">
      <c r="A2650" s="72" t="s">
        <v>313</v>
      </c>
      <c r="B2650" s="72" t="s">
        <v>314</v>
      </c>
      <c r="C2650" s="72" t="s">
        <v>1087</v>
      </c>
      <c r="D2650" s="72" t="s">
        <v>1096</v>
      </c>
      <c r="E2650" s="72">
        <v>1468</v>
      </c>
      <c r="F2650" s="105">
        <v>97</v>
      </c>
      <c r="G2650" s="108">
        <f t="shared" si="41"/>
        <v>43647</v>
      </c>
    </row>
    <row r="2651" spans="1:7" x14ac:dyDescent="0.35">
      <c r="A2651" s="72" t="s">
        <v>313</v>
      </c>
      <c r="B2651" s="72" t="s">
        <v>314</v>
      </c>
      <c r="C2651" s="72" t="s">
        <v>1087</v>
      </c>
      <c r="D2651" s="72" t="s">
        <v>1097</v>
      </c>
      <c r="E2651" s="72">
        <v>1461</v>
      </c>
      <c r="F2651" s="105">
        <v>89</v>
      </c>
      <c r="G2651" s="108">
        <f t="shared" si="41"/>
        <v>43556</v>
      </c>
    </row>
    <row r="2652" spans="1:7" x14ac:dyDescent="0.35">
      <c r="A2652" s="72" t="s">
        <v>313</v>
      </c>
      <c r="B2652" s="72" t="s">
        <v>314</v>
      </c>
      <c r="C2652" s="72" t="s">
        <v>1087</v>
      </c>
      <c r="D2652" s="72" t="s">
        <v>1098</v>
      </c>
      <c r="E2652" s="72">
        <v>1435</v>
      </c>
      <c r="F2652" s="105">
        <v>90</v>
      </c>
      <c r="G2652" s="108">
        <f t="shared" si="41"/>
        <v>43466</v>
      </c>
    </row>
    <row r="2653" spans="1:7" x14ac:dyDescent="0.35">
      <c r="A2653" s="72" t="s">
        <v>313</v>
      </c>
      <c r="B2653" s="72" t="s">
        <v>314</v>
      </c>
      <c r="C2653" s="72" t="s">
        <v>1087</v>
      </c>
      <c r="D2653" s="72" t="s">
        <v>1099</v>
      </c>
      <c r="E2653" s="72">
        <v>1534</v>
      </c>
      <c r="F2653" s="105">
        <v>116</v>
      </c>
      <c r="G2653" s="108">
        <f t="shared" si="41"/>
        <v>43374</v>
      </c>
    </row>
    <row r="2654" spans="1:7" x14ac:dyDescent="0.35">
      <c r="A2654" s="72" t="s">
        <v>313</v>
      </c>
      <c r="B2654" s="72" t="s">
        <v>314</v>
      </c>
      <c r="C2654" s="72" t="s">
        <v>1100</v>
      </c>
      <c r="D2654" s="72" t="s">
        <v>1088</v>
      </c>
      <c r="E2654" s="72">
        <v>786</v>
      </c>
      <c r="F2654" s="105">
        <v>132</v>
      </c>
      <c r="G2654" s="108">
        <f t="shared" si="41"/>
        <v>44378</v>
      </c>
    </row>
    <row r="2655" spans="1:7" x14ac:dyDescent="0.35">
      <c r="A2655" s="72" t="s">
        <v>313</v>
      </c>
      <c r="B2655" s="72" t="s">
        <v>314</v>
      </c>
      <c r="C2655" s="72" t="s">
        <v>1100</v>
      </c>
      <c r="D2655" s="72" t="s">
        <v>1089</v>
      </c>
      <c r="E2655" s="72">
        <v>789</v>
      </c>
      <c r="F2655" s="105">
        <v>126</v>
      </c>
      <c r="G2655" s="108">
        <f t="shared" si="41"/>
        <v>44287</v>
      </c>
    </row>
    <row r="2656" spans="1:7" x14ac:dyDescent="0.35">
      <c r="A2656" s="72" t="s">
        <v>313</v>
      </c>
      <c r="B2656" s="72" t="s">
        <v>314</v>
      </c>
      <c r="C2656" s="72" t="s">
        <v>1100</v>
      </c>
      <c r="D2656" s="72" t="s">
        <v>1090</v>
      </c>
      <c r="E2656" s="72">
        <v>778</v>
      </c>
      <c r="F2656" s="105">
        <v>118</v>
      </c>
      <c r="G2656" s="108">
        <f t="shared" si="41"/>
        <v>44197</v>
      </c>
    </row>
    <row r="2657" spans="1:7" x14ac:dyDescent="0.35">
      <c r="A2657" s="72" t="s">
        <v>313</v>
      </c>
      <c r="B2657" s="72" t="s">
        <v>314</v>
      </c>
      <c r="C2657" s="72" t="s">
        <v>1100</v>
      </c>
      <c r="D2657" s="72" t="s">
        <v>1091</v>
      </c>
      <c r="E2657" s="72">
        <v>785</v>
      </c>
      <c r="F2657" s="105">
        <v>108</v>
      </c>
      <c r="G2657" s="108">
        <f t="shared" si="41"/>
        <v>44105</v>
      </c>
    </row>
    <row r="2658" spans="1:7" x14ac:dyDescent="0.35">
      <c r="A2658" s="72" t="s">
        <v>313</v>
      </c>
      <c r="B2658" s="72" t="s">
        <v>314</v>
      </c>
      <c r="C2658" s="72" t="s">
        <v>1100</v>
      </c>
      <c r="D2658" s="72" t="s">
        <v>1092</v>
      </c>
      <c r="E2658" s="72">
        <v>784</v>
      </c>
      <c r="F2658" s="105">
        <v>103</v>
      </c>
      <c r="G2658" s="108">
        <f t="shared" si="41"/>
        <v>44013</v>
      </c>
    </row>
    <row r="2659" spans="1:7" x14ac:dyDescent="0.35">
      <c r="A2659" s="72" t="s">
        <v>313</v>
      </c>
      <c r="B2659" s="72" t="s">
        <v>314</v>
      </c>
      <c r="C2659" s="72" t="s">
        <v>1100</v>
      </c>
      <c r="D2659" s="72" t="s">
        <v>1093</v>
      </c>
      <c r="E2659" s="72">
        <v>781</v>
      </c>
      <c r="F2659" s="105">
        <v>115</v>
      </c>
      <c r="G2659" s="108">
        <f t="shared" si="41"/>
        <v>43922</v>
      </c>
    </row>
    <row r="2660" spans="1:7" x14ac:dyDescent="0.35">
      <c r="A2660" s="72" t="s">
        <v>313</v>
      </c>
      <c r="B2660" s="72" t="s">
        <v>314</v>
      </c>
      <c r="C2660" s="72" t="s">
        <v>1100</v>
      </c>
      <c r="D2660" s="72" t="s">
        <v>1094</v>
      </c>
      <c r="E2660" s="72">
        <v>769</v>
      </c>
      <c r="F2660" s="105">
        <v>116</v>
      </c>
      <c r="G2660" s="108">
        <f t="shared" si="41"/>
        <v>43831</v>
      </c>
    </row>
    <row r="2661" spans="1:7" x14ac:dyDescent="0.35">
      <c r="A2661" s="72" t="s">
        <v>313</v>
      </c>
      <c r="B2661" s="72" t="s">
        <v>314</v>
      </c>
      <c r="C2661" s="72" t="s">
        <v>1100</v>
      </c>
      <c r="D2661" s="72" t="s">
        <v>1095</v>
      </c>
      <c r="E2661" s="72">
        <v>758</v>
      </c>
      <c r="F2661" s="105">
        <v>123</v>
      </c>
      <c r="G2661" s="108">
        <f t="shared" si="41"/>
        <v>43739</v>
      </c>
    </row>
    <row r="2662" spans="1:7" x14ac:dyDescent="0.35">
      <c r="A2662" s="72" t="s">
        <v>313</v>
      </c>
      <c r="B2662" s="72" t="s">
        <v>314</v>
      </c>
      <c r="C2662" s="72" t="s">
        <v>1100</v>
      </c>
      <c r="D2662" s="72" t="s">
        <v>1096</v>
      </c>
      <c r="E2662" s="72">
        <v>755</v>
      </c>
      <c r="F2662" s="105">
        <v>125</v>
      </c>
      <c r="G2662" s="108">
        <f t="shared" si="41"/>
        <v>43647</v>
      </c>
    </row>
    <row r="2663" spans="1:7" x14ac:dyDescent="0.35">
      <c r="A2663" s="72" t="s">
        <v>313</v>
      </c>
      <c r="B2663" s="72" t="s">
        <v>314</v>
      </c>
      <c r="C2663" s="72" t="s">
        <v>1100</v>
      </c>
      <c r="D2663" s="72" t="s">
        <v>1097</v>
      </c>
      <c r="E2663" s="72">
        <v>760</v>
      </c>
      <c r="F2663" s="105">
        <v>112</v>
      </c>
      <c r="G2663" s="108">
        <f t="shared" si="41"/>
        <v>43556</v>
      </c>
    </row>
    <row r="2664" spans="1:7" x14ac:dyDescent="0.35">
      <c r="A2664" s="72" t="s">
        <v>313</v>
      </c>
      <c r="B2664" s="72" t="s">
        <v>314</v>
      </c>
      <c r="C2664" s="72" t="s">
        <v>1100</v>
      </c>
      <c r="D2664" s="72" t="s">
        <v>1098</v>
      </c>
      <c r="E2664" s="72">
        <v>730</v>
      </c>
      <c r="F2664" s="105">
        <v>104</v>
      </c>
      <c r="G2664" s="108">
        <f t="shared" si="41"/>
        <v>43466</v>
      </c>
    </row>
    <row r="2665" spans="1:7" x14ac:dyDescent="0.35">
      <c r="A2665" s="72" t="s">
        <v>313</v>
      </c>
      <c r="B2665" s="72" t="s">
        <v>314</v>
      </c>
      <c r="C2665" s="72" t="s">
        <v>1100</v>
      </c>
      <c r="D2665" s="72" t="s">
        <v>1099</v>
      </c>
      <c r="E2665" s="72">
        <v>803</v>
      </c>
      <c r="F2665" s="105">
        <v>120</v>
      </c>
      <c r="G2665" s="108">
        <f t="shared" si="41"/>
        <v>43374</v>
      </c>
    </row>
    <row r="2666" spans="1:7" x14ac:dyDescent="0.35">
      <c r="A2666" s="72" t="s">
        <v>313</v>
      </c>
      <c r="B2666" s="72" t="s">
        <v>314</v>
      </c>
      <c r="C2666" s="72" t="s">
        <v>1101</v>
      </c>
      <c r="D2666" s="72" t="s">
        <v>1088</v>
      </c>
      <c r="E2666" s="72">
        <v>206</v>
      </c>
      <c r="F2666" s="105">
        <v>11</v>
      </c>
      <c r="G2666" s="108">
        <f t="shared" si="41"/>
        <v>44378</v>
      </c>
    </row>
    <row r="2667" spans="1:7" x14ac:dyDescent="0.35">
      <c r="A2667" s="72" t="s">
        <v>313</v>
      </c>
      <c r="B2667" s="72" t="s">
        <v>314</v>
      </c>
      <c r="C2667" s="72" t="s">
        <v>1101</v>
      </c>
      <c r="D2667" s="72" t="s">
        <v>1089</v>
      </c>
      <c r="E2667" s="72">
        <v>205</v>
      </c>
      <c r="F2667" s="105">
        <v>10</v>
      </c>
      <c r="G2667" s="108">
        <f t="shared" si="41"/>
        <v>44287</v>
      </c>
    </row>
    <row r="2668" spans="1:7" x14ac:dyDescent="0.35">
      <c r="A2668" s="72" t="s">
        <v>313</v>
      </c>
      <c r="B2668" s="72" t="s">
        <v>314</v>
      </c>
      <c r="C2668" s="72" t="s">
        <v>1101</v>
      </c>
      <c r="D2668" s="72" t="s">
        <v>1090</v>
      </c>
      <c r="E2668" s="72">
        <v>205</v>
      </c>
      <c r="F2668" s="105">
        <v>10</v>
      </c>
      <c r="G2668" s="108">
        <f t="shared" si="41"/>
        <v>44197</v>
      </c>
    </row>
    <row r="2669" spans="1:7" x14ac:dyDescent="0.35">
      <c r="A2669" s="72" t="s">
        <v>313</v>
      </c>
      <c r="B2669" s="72" t="s">
        <v>314</v>
      </c>
      <c r="C2669" s="72" t="s">
        <v>1101</v>
      </c>
      <c r="D2669" s="72" t="s">
        <v>1091</v>
      </c>
      <c r="E2669" s="72">
        <v>206</v>
      </c>
      <c r="F2669" s="105">
        <v>7</v>
      </c>
      <c r="G2669" s="108">
        <f t="shared" si="41"/>
        <v>44105</v>
      </c>
    </row>
    <row r="2670" spans="1:7" x14ac:dyDescent="0.35">
      <c r="A2670" s="72" t="s">
        <v>313</v>
      </c>
      <c r="B2670" s="72" t="s">
        <v>314</v>
      </c>
      <c r="C2670" s="72" t="s">
        <v>1101</v>
      </c>
      <c r="D2670" s="72" t="s">
        <v>1092</v>
      </c>
      <c r="E2670" s="72">
        <v>207</v>
      </c>
      <c r="F2670" s="105">
        <v>8</v>
      </c>
      <c r="G2670" s="108">
        <f t="shared" si="41"/>
        <v>44013</v>
      </c>
    </row>
    <row r="2671" spans="1:7" x14ac:dyDescent="0.35">
      <c r="A2671" s="72" t="s">
        <v>313</v>
      </c>
      <c r="B2671" s="72" t="s">
        <v>314</v>
      </c>
      <c r="C2671" s="72" t="s">
        <v>1101</v>
      </c>
      <c r="D2671" s="72" t="s">
        <v>1093</v>
      </c>
      <c r="E2671" s="72">
        <v>206</v>
      </c>
      <c r="F2671" s="105">
        <v>10</v>
      </c>
      <c r="G2671" s="108">
        <f t="shared" si="41"/>
        <v>43922</v>
      </c>
    </row>
    <row r="2672" spans="1:7" x14ac:dyDescent="0.35">
      <c r="A2672" s="72" t="s">
        <v>313</v>
      </c>
      <c r="B2672" s="72" t="s">
        <v>314</v>
      </c>
      <c r="C2672" s="72" t="s">
        <v>1101</v>
      </c>
      <c r="D2672" s="72" t="s">
        <v>1094</v>
      </c>
      <c r="E2672" s="72">
        <v>202</v>
      </c>
      <c r="F2672" s="105">
        <v>10</v>
      </c>
      <c r="G2672" s="108">
        <f t="shared" si="41"/>
        <v>43831</v>
      </c>
    </row>
    <row r="2673" spans="1:7" x14ac:dyDescent="0.35">
      <c r="A2673" s="72" t="s">
        <v>313</v>
      </c>
      <c r="B2673" s="72" t="s">
        <v>314</v>
      </c>
      <c r="C2673" s="72" t="s">
        <v>1101</v>
      </c>
      <c r="D2673" s="72" t="s">
        <v>1095</v>
      </c>
      <c r="E2673" s="72">
        <v>200</v>
      </c>
      <c r="F2673" s="105">
        <v>10</v>
      </c>
      <c r="G2673" s="108">
        <f t="shared" si="41"/>
        <v>43739</v>
      </c>
    </row>
    <row r="2674" spans="1:7" x14ac:dyDescent="0.35">
      <c r="A2674" s="72" t="s">
        <v>313</v>
      </c>
      <c r="B2674" s="72" t="s">
        <v>314</v>
      </c>
      <c r="C2674" s="72" t="s">
        <v>1101</v>
      </c>
      <c r="D2674" s="72" t="s">
        <v>1096</v>
      </c>
      <c r="E2674" s="72">
        <v>199</v>
      </c>
      <c r="F2674" s="105">
        <v>10</v>
      </c>
      <c r="G2674" s="108">
        <f t="shared" si="41"/>
        <v>43647</v>
      </c>
    </row>
    <row r="2675" spans="1:7" x14ac:dyDescent="0.35">
      <c r="A2675" s="72" t="s">
        <v>313</v>
      </c>
      <c r="B2675" s="72" t="s">
        <v>314</v>
      </c>
      <c r="C2675" s="72" t="s">
        <v>1101</v>
      </c>
      <c r="D2675" s="72" t="s">
        <v>1097</v>
      </c>
      <c r="E2675" s="72">
        <v>199</v>
      </c>
      <c r="F2675" s="105">
        <v>7</v>
      </c>
      <c r="G2675" s="108">
        <f t="shared" si="41"/>
        <v>43556</v>
      </c>
    </row>
    <row r="2676" spans="1:7" x14ac:dyDescent="0.35">
      <c r="A2676" s="72" t="s">
        <v>313</v>
      </c>
      <c r="B2676" s="72" t="s">
        <v>314</v>
      </c>
      <c r="C2676" s="72" t="s">
        <v>1101</v>
      </c>
      <c r="D2676" s="72" t="s">
        <v>1098</v>
      </c>
      <c r="E2676" s="72">
        <v>196</v>
      </c>
      <c r="F2676" s="105">
        <v>7</v>
      </c>
      <c r="G2676" s="108">
        <f t="shared" si="41"/>
        <v>43466</v>
      </c>
    </row>
    <row r="2677" spans="1:7" x14ac:dyDescent="0.35">
      <c r="A2677" s="72" t="s">
        <v>313</v>
      </c>
      <c r="B2677" s="72" t="s">
        <v>314</v>
      </c>
      <c r="C2677" s="72" t="s">
        <v>1101</v>
      </c>
      <c r="D2677" s="72" t="s">
        <v>1099</v>
      </c>
      <c r="E2677" s="72">
        <v>216</v>
      </c>
      <c r="F2677" s="105">
        <v>11</v>
      </c>
      <c r="G2677" s="108">
        <f t="shared" si="41"/>
        <v>43374</v>
      </c>
    </row>
    <row r="2678" spans="1:7" x14ac:dyDescent="0.35">
      <c r="A2678" s="72" t="s">
        <v>313</v>
      </c>
      <c r="B2678" s="72" t="s">
        <v>314</v>
      </c>
      <c r="C2678" s="72" t="s">
        <v>1102</v>
      </c>
      <c r="D2678" s="72" t="s">
        <v>1088</v>
      </c>
      <c r="E2678" s="72">
        <v>1691</v>
      </c>
      <c r="F2678" s="105">
        <v>128</v>
      </c>
      <c r="G2678" s="108">
        <f t="shared" si="41"/>
        <v>44378</v>
      </c>
    </row>
    <row r="2679" spans="1:7" x14ac:dyDescent="0.35">
      <c r="A2679" s="72" t="s">
        <v>313</v>
      </c>
      <c r="B2679" s="72" t="s">
        <v>314</v>
      </c>
      <c r="C2679" s="72" t="s">
        <v>1102</v>
      </c>
      <c r="D2679" s="72" t="s">
        <v>1089</v>
      </c>
      <c r="E2679" s="72">
        <v>1698</v>
      </c>
      <c r="F2679" s="105">
        <v>122</v>
      </c>
      <c r="G2679" s="108">
        <f t="shared" si="41"/>
        <v>44287</v>
      </c>
    </row>
    <row r="2680" spans="1:7" x14ac:dyDescent="0.35">
      <c r="A2680" s="72" t="s">
        <v>313</v>
      </c>
      <c r="B2680" s="72" t="s">
        <v>314</v>
      </c>
      <c r="C2680" s="72" t="s">
        <v>1102</v>
      </c>
      <c r="D2680" s="72" t="s">
        <v>1090</v>
      </c>
      <c r="E2680" s="72">
        <v>1698</v>
      </c>
      <c r="F2680" s="105">
        <v>120</v>
      </c>
      <c r="G2680" s="108">
        <f t="shared" si="41"/>
        <v>44197</v>
      </c>
    </row>
    <row r="2681" spans="1:7" x14ac:dyDescent="0.35">
      <c r="A2681" s="72" t="s">
        <v>313</v>
      </c>
      <c r="B2681" s="72" t="s">
        <v>314</v>
      </c>
      <c r="C2681" s="72" t="s">
        <v>1102</v>
      </c>
      <c r="D2681" s="72" t="s">
        <v>1091</v>
      </c>
      <c r="E2681" s="72">
        <v>1691</v>
      </c>
      <c r="F2681" s="105">
        <v>126</v>
      </c>
      <c r="G2681" s="108">
        <f t="shared" si="41"/>
        <v>44105</v>
      </c>
    </row>
    <row r="2682" spans="1:7" x14ac:dyDescent="0.35">
      <c r="A2682" s="72" t="s">
        <v>313</v>
      </c>
      <c r="B2682" s="72" t="s">
        <v>314</v>
      </c>
      <c r="C2682" s="72" t="s">
        <v>1102</v>
      </c>
      <c r="D2682" s="72" t="s">
        <v>1092</v>
      </c>
      <c r="E2682" s="72">
        <v>1688</v>
      </c>
      <c r="F2682" s="105">
        <v>124</v>
      </c>
      <c r="G2682" s="108">
        <f t="shared" si="41"/>
        <v>44013</v>
      </c>
    </row>
    <row r="2683" spans="1:7" x14ac:dyDescent="0.35">
      <c r="A2683" s="72" t="s">
        <v>313</v>
      </c>
      <c r="B2683" s="72" t="s">
        <v>314</v>
      </c>
      <c r="C2683" s="72" t="s">
        <v>1102</v>
      </c>
      <c r="D2683" s="72" t="s">
        <v>1093</v>
      </c>
      <c r="E2683" s="72">
        <v>1692</v>
      </c>
      <c r="F2683" s="105">
        <v>120</v>
      </c>
      <c r="G2683" s="108">
        <f t="shared" si="41"/>
        <v>43922</v>
      </c>
    </row>
    <row r="2684" spans="1:7" x14ac:dyDescent="0.35">
      <c r="A2684" s="72" t="s">
        <v>313</v>
      </c>
      <c r="B2684" s="72" t="s">
        <v>314</v>
      </c>
      <c r="C2684" s="72" t="s">
        <v>1102</v>
      </c>
      <c r="D2684" s="72" t="s">
        <v>1094</v>
      </c>
      <c r="E2684" s="72">
        <v>1689</v>
      </c>
      <c r="F2684" s="105">
        <v>138</v>
      </c>
      <c r="G2684" s="108">
        <f t="shared" si="41"/>
        <v>43831</v>
      </c>
    </row>
    <row r="2685" spans="1:7" x14ac:dyDescent="0.35">
      <c r="A2685" s="72" t="s">
        <v>313</v>
      </c>
      <c r="B2685" s="72" t="s">
        <v>314</v>
      </c>
      <c r="C2685" s="72" t="s">
        <v>1102</v>
      </c>
      <c r="D2685" s="72" t="s">
        <v>1095</v>
      </c>
      <c r="E2685" s="72">
        <v>1696</v>
      </c>
      <c r="F2685" s="105">
        <v>143</v>
      </c>
      <c r="G2685" s="108">
        <f t="shared" si="41"/>
        <v>43739</v>
      </c>
    </row>
    <row r="2686" spans="1:7" x14ac:dyDescent="0.35">
      <c r="A2686" s="72" t="s">
        <v>313</v>
      </c>
      <c r="B2686" s="72" t="s">
        <v>314</v>
      </c>
      <c r="C2686" s="72" t="s">
        <v>1102</v>
      </c>
      <c r="D2686" s="72" t="s">
        <v>1096</v>
      </c>
      <c r="E2686" s="72">
        <v>1702</v>
      </c>
      <c r="F2686" s="105">
        <v>139</v>
      </c>
      <c r="G2686" s="108">
        <f t="shared" si="41"/>
        <v>43647</v>
      </c>
    </row>
    <row r="2687" spans="1:7" x14ac:dyDescent="0.35">
      <c r="A2687" s="72" t="s">
        <v>313</v>
      </c>
      <c r="B2687" s="72" t="s">
        <v>314</v>
      </c>
      <c r="C2687" s="72" t="s">
        <v>1102</v>
      </c>
      <c r="D2687" s="72" t="s">
        <v>1097</v>
      </c>
      <c r="E2687" s="72">
        <v>1696</v>
      </c>
      <c r="F2687" s="105">
        <v>126</v>
      </c>
      <c r="G2687" s="108">
        <f t="shared" si="41"/>
        <v>43556</v>
      </c>
    </row>
    <row r="2688" spans="1:7" x14ac:dyDescent="0.35">
      <c r="A2688" s="72" t="s">
        <v>313</v>
      </c>
      <c r="B2688" s="72" t="s">
        <v>314</v>
      </c>
      <c r="C2688" s="72" t="s">
        <v>1102</v>
      </c>
      <c r="D2688" s="72" t="s">
        <v>1098</v>
      </c>
      <c r="E2688" s="72">
        <v>1684</v>
      </c>
      <c r="F2688" s="105">
        <v>129</v>
      </c>
      <c r="G2688" s="108">
        <f t="shared" si="41"/>
        <v>43466</v>
      </c>
    </row>
    <row r="2689" spans="1:7" x14ac:dyDescent="0.35">
      <c r="A2689" s="72" t="s">
        <v>313</v>
      </c>
      <c r="B2689" s="72" t="s">
        <v>314</v>
      </c>
      <c r="C2689" s="72" t="s">
        <v>1102</v>
      </c>
      <c r="D2689" s="72" t="s">
        <v>1099</v>
      </c>
      <c r="E2689" s="72">
        <v>1738</v>
      </c>
      <c r="F2689" s="105">
        <v>147</v>
      </c>
      <c r="G2689" s="108">
        <f t="shared" si="41"/>
        <v>43374</v>
      </c>
    </row>
    <row r="2690" spans="1:7" x14ac:dyDescent="0.35">
      <c r="A2690" s="72" t="s">
        <v>315</v>
      </c>
      <c r="B2690" s="72" t="s">
        <v>316</v>
      </c>
      <c r="C2690" s="72" t="s">
        <v>1087</v>
      </c>
      <c r="D2690" s="72" t="s">
        <v>1088</v>
      </c>
      <c r="E2690" s="72">
        <v>1398</v>
      </c>
      <c r="F2690" s="105">
        <v>134</v>
      </c>
      <c r="G2690" s="108">
        <f t="shared" si="41"/>
        <v>44378</v>
      </c>
    </row>
    <row r="2691" spans="1:7" x14ac:dyDescent="0.35">
      <c r="A2691" s="72" t="s">
        <v>315</v>
      </c>
      <c r="B2691" s="72" t="s">
        <v>316</v>
      </c>
      <c r="C2691" s="72" t="s">
        <v>1087</v>
      </c>
      <c r="D2691" s="72" t="s">
        <v>1089</v>
      </c>
      <c r="E2691" s="72">
        <v>1397</v>
      </c>
      <c r="F2691" s="105">
        <v>131</v>
      </c>
      <c r="G2691" s="108">
        <f t="shared" si="41"/>
        <v>44287</v>
      </c>
    </row>
    <row r="2692" spans="1:7" x14ac:dyDescent="0.35">
      <c r="A2692" s="72" t="s">
        <v>315</v>
      </c>
      <c r="B2692" s="72" t="s">
        <v>316</v>
      </c>
      <c r="C2692" s="72" t="s">
        <v>1087</v>
      </c>
      <c r="D2692" s="72" t="s">
        <v>1090</v>
      </c>
      <c r="E2692" s="72">
        <v>1398</v>
      </c>
      <c r="F2692" s="105">
        <v>125</v>
      </c>
      <c r="G2692" s="108">
        <f t="shared" ref="G2692:G2755" si="42">DATE(LEFT(D2692,4),RIGHT(LEFT(D2692,7),2),1)</f>
        <v>44197</v>
      </c>
    </row>
    <row r="2693" spans="1:7" x14ac:dyDescent="0.35">
      <c r="A2693" s="72" t="s">
        <v>315</v>
      </c>
      <c r="B2693" s="72" t="s">
        <v>316</v>
      </c>
      <c r="C2693" s="72" t="s">
        <v>1087</v>
      </c>
      <c r="D2693" s="72" t="s">
        <v>1091</v>
      </c>
      <c r="E2693" s="72">
        <v>1404</v>
      </c>
      <c r="F2693" s="105">
        <v>129</v>
      </c>
      <c r="G2693" s="108">
        <f t="shared" si="42"/>
        <v>44105</v>
      </c>
    </row>
    <row r="2694" spans="1:7" x14ac:dyDescent="0.35">
      <c r="A2694" s="72" t="s">
        <v>315</v>
      </c>
      <c r="B2694" s="72" t="s">
        <v>316</v>
      </c>
      <c r="C2694" s="72" t="s">
        <v>1087</v>
      </c>
      <c r="D2694" s="72" t="s">
        <v>1092</v>
      </c>
      <c r="E2694" s="72">
        <v>1397</v>
      </c>
      <c r="F2694" s="105">
        <v>129</v>
      </c>
      <c r="G2694" s="108">
        <f t="shared" si="42"/>
        <v>44013</v>
      </c>
    </row>
    <row r="2695" spans="1:7" x14ac:dyDescent="0.35">
      <c r="A2695" s="72" t="s">
        <v>315</v>
      </c>
      <c r="B2695" s="72" t="s">
        <v>316</v>
      </c>
      <c r="C2695" s="72" t="s">
        <v>1087</v>
      </c>
      <c r="D2695" s="72" t="s">
        <v>1093</v>
      </c>
      <c r="E2695" s="72">
        <v>1397</v>
      </c>
      <c r="F2695" s="105">
        <v>128</v>
      </c>
      <c r="G2695" s="108">
        <f t="shared" si="42"/>
        <v>43922</v>
      </c>
    </row>
    <row r="2696" spans="1:7" x14ac:dyDescent="0.35">
      <c r="A2696" s="72" t="s">
        <v>315</v>
      </c>
      <c r="B2696" s="72" t="s">
        <v>316</v>
      </c>
      <c r="C2696" s="72" t="s">
        <v>1087</v>
      </c>
      <c r="D2696" s="72" t="s">
        <v>1094</v>
      </c>
      <c r="E2696" s="72">
        <v>1372</v>
      </c>
      <c r="F2696" s="105">
        <v>133</v>
      </c>
      <c r="G2696" s="108">
        <f t="shared" si="42"/>
        <v>43831</v>
      </c>
    </row>
    <row r="2697" spans="1:7" x14ac:dyDescent="0.35">
      <c r="A2697" s="72" t="s">
        <v>315</v>
      </c>
      <c r="B2697" s="72" t="s">
        <v>316</v>
      </c>
      <c r="C2697" s="72" t="s">
        <v>1087</v>
      </c>
      <c r="D2697" s="72" t="s">
        <v>1095</v>
      </c>
      <c r="E2697" s="72">
        <v>1351</v>
      </c>
      <c r="F2697" s="105">
        <v>133</v>
      </c>
      <c r="G2697" s="108">
        <f t="shared" si="42"/>
        <v>43739</v>
      </c>
    </row>
    <row r="2698" spans="1:7" x14ac:dyDescent="0.35">
      <c r="A2698" s="72" t="s">
        <v>315</v>
      </c>
      <c r="B2698" s="72" t="s">
        <v>316</v>
      </c>
      <c r="C2698" s="72" t="s">
        <v>1087</v>
      </c>
      <c r="D2698" s="72" t="s">
        <v>1096</v>
      </c>
      <c r="E2698" s="72">
        <v>1348</v>
      </c>
      <c r="F2698" s="105">
        <v>136</v>
      </c>
      <c r="G2698" s="108">
        <f t="shared" si="42"/>
        <v>43647</v>
      </c>
    </row>
    <row r="2699" spans="1:7" x14ac:dyDescent="0.35">
      <c r="A2699" s="72" t="s">
        <v>315</v>
      </c>
      <c r="B2699" s="72" t="s">
        <v>316</v>
      </c>
      <c r="C2699" s="72" t="s">
        <v>1087</v>
      </c>
      <c r="D2699" s="72" t="s">
        <v>1097</v>
      </c>
      <c r="E2699" s="72">
        <v>1344</v>
      </c>
      <c r="F2699" s="105">
        <v>121</v>
      </c>
      <c r="G2699" s="108">
        <f t="shared" si="42"/>
        <v>43556</v>
      </c>
    </row>
    <row r="2700" spans="1:7" x14ac:dyDescent="0.35">
      <c r="A2700" s="72" t="s">
        <v>315</v>
      </c>
      <c r="B2700" s="72" t="s">
        <v>316</v>
      </c>
      <c r="C2700" s="72" t="s">
        <v>1087</v>
      </c>
      <c r="D2700" s="72" t="s">
        <v>1098</v>
      </c>
      <c r="E2700" s="72">
        <v>1326</v>
      </c>
      <c r="F2700" s="105">
        <v>109</v>
      </c>
      <c r="G2700" s="108">
        <f t="shared" si="42"/>
        <v>43466</v>
      </c>
    </row>
    <row r="2701" spans="1:7" x14ac:dyDescent="0.35">
      <c r="A2701" s="72" t="s">
        <v>315</v>
      </c>
      <c r="B2701" s="72" t="s">
        <v>316</v>
      </c>
      <c r="C2701" s="72" t="s">
        <v>1087</v>
      </c>
      <c r="D2701" s="72" t="s">
        <v>1099</v>
      </c>
      <c r="E2701" s="72">
        <v>1392</v>
      </c>
      <c r="F2701" s="105">
        <v>122</v>
      </c>
      <c r="G2701" s="108">
        <f t="shared" si="42"/>
        <v>43374</v>
      </c>
    </row>
    <row r="2702" spans="1:7" x14ac:dyDescent="0.35">
      <c r="A2702" s="72" t="s">
        <v>315</v>
      </c>
      <c r="B2702" s="72" t="s">
        <v>316</v>
      </c>
      <c r="C2702" s="72" t="s">
        <v>1100</v>
      </c>
      <c r="D2702" s="72" t="s">
        <v>1088</v>
      </c>
      <c r="E2702" s="72">
        <v>1320</v>
      </c>
      <c r="F2702" s="105">
        <v>204</v>
      </c>
      <c r="G2702" s="108">
        <f t="shared" si="42"/>
        <v>44378</v>
      </c>
    </row>
    <row r="2703" spans="1:7" x14ac:dyDescent="0.35">
      <c r="A2703" s="72" t="s">
        <v>315</v>
      </c>
      <c r="B2703" s="72" t="s">
        <v>316</v>
      </c>
      <c r="C2703" s="72" t="s">
        <v>1100</v>
      </c>
      <c r="D2703" s="72" t="s">
        <v>1089</v>
      </c>
      <c r="E2703" s="72">
        <v>1323</v>
      </c>
      <c r="F2703" s="105">
        <v>208</v>
      </c>
      <c r="G2703" s="108">
        <f t="shared" si="42"/>
        <v>44287</v>
      </c>
    </row>
    <row r="2704" spans="1:7" x14ac:dyDescent="0.35">
      <c r="A2704" s="72" t="s">
        <v>315</v>
      </c>
      <c r="B2704" s="72" t="s">
        <v>316</v>
      </c>
      <c r="C2704" s="72" t="s">
        <v>1100</v>
      </c>
      <c r="D2704" s="72" t="s">
        <v>1090</v>
      </c>
      <c r="E2704" s="72">
        <v>1324</v>
      </c>
      <c r="F2704" s="105">
        <v>209</v>
      </c>
      <c r="G2704" s="108">
        <f t="shared" si="42"/>
        <v>44197</v>
      </c>
    </row>
    <row r="2705" spans="1:7" x14ac:dyDescent="0.35">
      <c r="A2705" s="72" t="s">
        <v>315</v>
      </c>
      <c r="B2705" s="72" t="s">
        <v>316</v>
      </c>
      <c r="C2705" s="72" t="s">
        <v>1100</v>
      </c>
      <c r="D2705" s="72" t="s">
        <v>1091</v>
      </c>
      <c r="E2705" s="72">
        <v>1336</v>
      </c>
      <c r="F2705" s="105">
        <v>211</v>
      </c>
      <c r="G2705" s="108">
        <f t="shared" si="42"/>
        <v>44105</v>
      </c>
    </row>
    <row r="2706" spans="1:7" x14ac:dyDescent="0.35">
      <c r="A2706" s="72" t="s">
        <v>315</v>
      </c>
      <c r="B2706" s="72" t="s">
        <v>316</v>
      </c>
      <c r="C2706" s="72" t="s">
        <v>1100</v>
      </c>
      <c r="D2706" s="72" t="s">
        <v>1092</v>
      </c>
      <c r="E2706" s="72">
        <v>1332</v>
      </c>
      <c r="F2706" s="105">
        <v>205</v>
      </c>
      <c r="G2706" s="108">
        <f t="shared" si="42"/>
        <v>44013</v>
      </c>
    </row>
    <row r="2707" spans="1:7" x14ac:dyDescent="0.35">
      <c r="A2707" s="72" t="s">
        <v>315</v>
      </c>
      <c r="B2707" s="72" t="s">
        <v>316</v>
      </c>
      <c r="C2707" s="72" t="s">
        <v>1100</v>
      </c>
      <c r="D2707" s="72" t="s">
        <v>1093</v>
      </c>
      <c r="E2707" s="72">
        <v>1326</v>
      </c>
      <c r="F2707" s="105">
        <v>190</v>
      </c>
      <c r="G2707" s="108">
        <f t="shared" si="42"/>
        <v>43922</v>
      </c>
    </row>
    <row r="2708" spans="1:7" x14ac:dyDescent="0.35">
      <c r="A2708" s="72" t="s">
        <v>315</v>
      </c>
      <c r="B2708" s="72" t="s">
        <v>316</v>
      </c>
      <c r="C2708" s="72" t="s">
        <v>1100</v>
      </c>
      <c r="D2708" s="72" t="s">
        <v>1094</v>
      </c>
      <c r="E2708" s="72">
        <v>1317</v>
      </c>
      <c r="F2708" s="105">
        <v>187</v>
      </c>
      <c r="G2708" s="108">
        <f t="shared" si="42"/>
        <v>43831</v>
      </c>
    </row>
    <row r="2709" spans="1:7" x14ac:dyDescent="0.35">
      <c r="A2709" s="72" t="s">
        <v>315</v>
      </c>
      <c r="B2709" s="72" t="s">
        <v>316</v>
      </c>
      <c r="C2709" s="72" t="s">
        <v>1100</v>
      </c>
      <c r="D2709" s="72" t="s">
        <v>1095</v>
      </c>
      <c r="E2709" s="72">
        <v>1310</v>
      </c>
      <c r="F2709" s="105">
        <v>177</v>
      </c>
      <c r="G2709" s="108">
        <f t="shared" si="42"/>
        <v>43739</v>
      </c>
    </row>
    <row r="2710" spans="1:7" x14ac:dyDescent="0.35">
      <c r="A2710" s="72" t="s">
        <v>315</v>
      </c>
      <c r="B2710" s="72" t="s">
        <v>316</v>
      </c>
      <c r="C2710" s="72" t="s">
        <v>1100</v>
      </c>
      <c r="D2710" s="72" t="s">
        <v>1096</v>
      </c>
      <c r="E2710" s="72">
        <v>1309</v>
      </c>
      <c r="F2710" s="105">
        <v>181</v>
      </c>
      <c r="G2710" s="108">
        <f t="shared" si="42"/>
        <v>43647</v>
      </c>
    </row>
    <row r="2711" spans="1:7" x14ac:dyDescent="0.35">
      <c r="A2711" s="72" t="s">
        <v>315</v>
      </c>
      <c r="B2711" s="72" t="s">
        <v>316</v>
      </c>
      <c r="C2711" s="72" t="s">
        <v>1100</v>
      </c>
      <c r="D2711" s="72" t="s">
        <v>1097</v>
      </c>
      <c r="E2711" s="72">
        <v>1311</v>
      </c>
      <c r="F2711" s="105">
        <v>150</v>
      </c>
      <c r="G2711" s="108">
        <f t="shared" si="42"/>
        <v>43556</v>
      </c>
    </row>
    <row r="2712" spans="1:7" x14ac:dyDescent="0.35">
      <c r="A2712" s="72" t="s">
        <v>315</v>
      </c>
      <c r="B2712" s="72" t="s">
        <v>316</v>
      </c>
      <c r="C2712" s="72" t="s">
        <v>1100</v>
      </c>
      <c r="D2712" s="72" t="s">
        <v>1098</v>
      </c>
      <c r="E2712" s="72">
        <v>1266</v>
      </c>
      <c r="F2712" s="105">
        <v>129</v>
      </c>
      <c r="G2712" s="108">
        <f t="shared" si="42"/>
        <v>43466</v>
      </c>
    </row>
    <row r="2713" spans="1:7" x14ac:dyDescent="0.35">
      <c r="A2713" s="72" t="s">
        <v>315</v>
      </c>
      <c r="B2713" s="72" t="s">
        <v>316</v>
      </c>
      <c r="C2713" s="72" t="s">
        <v>1100</v>
      </c>
      <c r="D2713" s="72" t="s">
        <v>1099</v>
      </c>
      <c r="E2713" s="72">
        <v>1328</v>
      </c>
      <c r="F2713" s="105">
        <v>181</v>
      </c>
      <c r="G2713" s="108">
        <f t="shared" si="42"/>
        <v>43374</v>
      </c>
    </row>
    <row r="2714" spans="1:7" x14ac:dyDescent="0.35">
      <c r="A2714" s="72" t="s">
        <v>315</v>
      </c>
      <c r="B2714" s="72" t="s">
        <v>316</v>
      </c>
      <c r="C2714" s="72" t="s">
        <v>1101</v>
      </c>
      <c r="D2714" s="72" t="s">
        <v>1088</v>
      </c>
      <c r="E2714" s="72">
        <v>205</v>
      </c>
      <c r="F2714" s="105">
        <v>4</v>
      </c>
      <c r="G2714" s="108">
        <f t="shared" si="42"/>
        <v>44378</v>
      </c>
    </row>
    <row r="2715" spans="1:7" x14ac:dyDescent="0.35">
      <c r="A2715" s="72" t="s">
        <v>315</v>
      </c>
      <c r="B2715" s="72" t="s">
        <v>316</v>
      </c>
      <c r="C2715" s="72" t="s">
        <v>1101</v>
      </c>
      <c r="D2715" s="72" t="s">
        <v>1089</v>
      </c>
      <c r="E2715" s="72">
        <v>208</v>
      </c>
      <c r="F2715" s="105">
        <v>6</v>
      </c>
      <c r="G2715" s="108">
        <f t="shared" si="42"/>
        <v>44287</v>
      </c>
    </row>
    <row r="2716" spans="1:7" x14ac:dyDescent="0.35">
      <c r="A2716" s="72" t="s">
        <v>315</v>
      </c>
      <c r="B2716" s="72" t="s">
        <v>316</v>
      </c>
      <c r="C2716" s="72" t="s">
        <v>1101</v>
      </c>
      <c r="D2716" s="72" t="s">
        <v>1090</v>
      </c>
      <c r="E2716" s="72">
        <v>212</v>
      </c>
      <c r="F2716" s="105">
        <v>5</v>
      </c>
      <c r="G2716" s="108">
        <f t="shared" si="42"/>
        <v>44197</v>
      </c>
    </row>
    <row r="2717" spans="1:7" x14ac:dyDescent="0.35">
      <c r="A2717" s="72" t="s">
        <v>315</v>
      </c>
      <c r="B2717" s="72" t="s">
        <v>316</v>
      </c>
      <c r="C2717" s="72" t="s">
        <v>1101</v>
      </c>
      <c r="D2717" s="72" t="s">
        <v>1091</v>
      </c>
      <c r="E2717" s="72">
        <v>212</v>
      </c>
      <c r="F2717" s="105">
        <v>5</v>
      </c>
      <c r="G2717" s="108">
        <f t="shared" si="42"/>
        <v>44105</v>
      </c>
    </row>
    <row r="2718" spans="1:7" x14ac:dyDescent="0.35">
      <c r="A2718" s="72" t="s">
        <v>315</v>
      </c>
      <c r="B2718" s="72" t="s">
        <v>316</v>
      </c>
      <c r="C2718" s="72" t="s">
        <v>1101</v>
      </c>
      <c r="D2718" s="72" t="s">
        <v>1092</v>
      </c>
      <c r="E2718" s="72">
        <v>214</v>
      </c>
      <c r="F2718" s="105">
        <v>5</v>
      </c>
      <c r="G2718" s="108">
        <f t="shared" si="42"/>
        <v>44013</v>
      </c>
    </row>
    <row r="2719" spans="1:7" x14ac:dyDescent="0.35">
      <c r="A2719" s="72" t="s">
        <v>315</v>
      </c>
      <c r="B2719" s="72" t="s">
        <v>316</v>
      </c>
      <c r="C2719" s="72" t="s">
        <v>1101</v>
      </c>
      <c r="D2719" s="72" t="s">
        <v>1093</v>
      </c>
      <c r="E2719" s="72">
        <v>209</v>
      </c>
      <c r="F2719" s="105">
        <v>6</v>
      </c>
      <c r="G2719" s="108">
        <f t="shared" si="42"/>
        <v>43922</v>
      </c>
    </row>
    <row r="2720" spans="1:7" x14ac:dyDescent="0.35">
      <c r="A2720" s="72" t="s">
        <v>315</v>
      </c>
      <c r="B2720" s="72" t="s">
        <v>316</v>
      </c>
      <c r="C2720" s="72" t="s">
        <v>1101</v>
      </c>
      <c r="D2720" s="72" t="s">
        <v>1094</v>
      </c>
      <c r="E2720" s="72">
        <v>207</v>
      </c>
      <c r="F2720" s="105">
        <v>6</v>
      </c>
      <c r="G2720" s="108">
        <f t="shared" si="42"/>
        <v>43831</v>
      </c>
    </row>
    <row r="2721" spans="1:7" x14ac:dyDescent="0.35">
      <c r="A2721" s="72" t="s">
        <v>315</v>
      </c>
      <c r="B2721" s="72" t="s">
        <v>316</v>
      </c>
      <c r="C2721" s="72" t="s">
        <v>1101</v>
      </c>
      <c r="D2721" s="72" t="s">
        <v>1095</v>
      </c>
      <c r="E2721" s="72">
        <v>201</v>
      </c>
      <c r="F2721" s="105">
        <v>6</v>
      </c>
      <c r="G2721" s="108">
        <f t="shared" si="42"/>
        <v>43739</v>
      </c>
    </row>
    <row r="2722" spans="1:7" x14ac:dyDescent="0.35">
      <c r="A2722" s="72" t="s">
        <v>315</v>
      </c>
      <c r="B2722" s="72" t="s">
        <v>316</v>
      </c>
      <c r="C2722" s="72" t="s">
        <v>1101</v>
      </c>
      <c r="D2722" s="72" t="s">
        <v>1096</v>
      </c>
      <c r="E2722" s="72">
        <v>201</v>
      </c>
      <c r="F2722" s="105">
        <v>6</v>
      </c>
      <c r="G2722" s="108">
        <f t="shared" si="42"/>
        <v>43647</v>
      </c>
    </row>
    <row r="2723" spans="1:7" x14ac:dyDescent="0.35">
      <c r="A2723" s="72" t="s">
        <v>315</v>
      </c>
      <c r="B2723" s="72" t="s">
        <v>316</v>
      </c>
      <c r="C2723" s="72" t="s">
        <v>1101</v>
      </c>
      <c r="D2723" s="72" t="s">
        <v>1097</v>
      </c>
      <c r="E2723" s="72">
        <v>200</v>
      </c>
      <c r="F2723" s="105">
        <v>4</v>
      </c>
      <c r="G2723" s="108">
        <f t="shared" si="42"/>
        <v>43556</v>
      </c>
    </row>
    <row r="2724" spans="1:7" x14ac:dyDescent="0.35">
      <c r="A2724" s="72" t="s">
        <v>315</v>
      </c>
      <c r="B2724" s="72" t="s">
        <v>316</v>
      </c>
      <c r="C2724" s="72" t="s">
        <v>1101</v>
      </c>
      <c r="D2724" s="72" t="s">
        <v>1098</v>
      </c>
      <c r="E2724" s="72">
        <v>188</v>
      </c>
      <c r="F2724" s="105">
        <v>3</v>
      </c>
      <c r="G2724" s="108">
        <f t="shared" si="42"/>
        <v>43466</v>
      </c>
    </row>
    <row r="2725" spans="1:7" x14ac:dyDescent="0.35">
      <c r="A2725" s="72" t="s">
        <v>315</v>
      </c>
      <c r="B2725" s="72" t="s">
        <v>316</v>
      </c>
      <c r="C2725" s="72" t="s">
        <v>1101</v>
      </c>
      <c r="D2725" s="72" t="s">
        <v>1099</v>
      </c>
      <c r="E2725" s="72">
        <v>198</v>
      </c>
      <c r="F2725" s="105">
        <v>4</v>
      </c>
      <c r="G2725" s="108">
        <f t="shared" si="42"/>
        <v>43374</v>
      </c>
    </row>
    <row r="2726" spans="1:7" x14ac:dyDescent="0.35">
      <c r="A2726" s="72" t="s">
        <v>315</v>
      </c>
      <c r="B2726" s="72" t="s">
        <v>316</v>
      </c>
      <c r="C2726" s="72" t="s">
        <v>1102</v>
      </c>
      <c r="D2726" s="72" t="s">
        <v>1088</v>
      </c>
      <c r="E2726" s="72">
        <v>1699</v>
      </c>
      <c r="F2726" s="105">
        <v>142</v>
      </c>
      <c r="G2726" s="108">
        <f t="shared" si="42"/>
        <v>44378</v>
      </c>
    </row>
    <row r="2727" spans="1:7" x14ac:dyDescent="0.35">
      <c r="A2727" s="72" t="s">
        <v>315</v>
      </c>
      <c r="B2727" s="72" t="s">
        <v>316</v>
      </c>
      <c r="C2727" s="72" t="s">
        <v>1102</v>
      </c>
      <c r="D2727" s="72" t="s">
        <v>1089</v>
      </c>
      <c r="E2727" s="72">
        <v>1708</v>
      </c>
      <c r="F2727" s="105">
        <v>136</v>
      </c>
      <c r="G2727" s="108">
        <f t="shared" si="42"/>
        <v>44287</v>
      </c>
    </row>
    <row r="2728" spans="1:7" x14ac:dyDescent="0.35">
      <c r="A2728" s="72" t="s">
        <v>315</v>
      </c>
      <c r="B2728" s="72" t="s">
        <v>316</v>
      </c>
      <c r="C2728" s="72" t="s">
        <v>1102</v>
      </c>
      <c r="D2728" s="72" t="s">
        <v>1090</v>
      </c>
      <c r="E2728" s="72">
        <v>1710</v>
      </c>
      <c r="F2728" s="105">
        <v>140</v>
      </c>
      <c r="G2728" s="108">
        <f t="shared" si="42"/>
        <v>44197</v>
      </c>
    </row>
    <row r="2729" spans="1:7" x14ac:dyDescent="0.35">
      <c r="A2729" s="72" t="s">
        <v>315</v>
      </c>
      <c r="B2729" s="72" t="s">
        <v>316</v>
      </c>
      <c r="C2729" s="72" t="s">
        <v>1102</v>
      </c>
      <c r="D2729" s="72" t="s">
        <v>1091</v>
      </c>
      <c r="E2729" s="72">
        <v>1704</v>
      </c>
      <c r="F2729" s="105">
        <v>145</v>
      </c>
      <c r="G2729" s="108">
        <f t="shared" si="42"/>
        <v>44105</v>
      </c>
    </row>
    <row r="2730" spans="1:7" x14ac:dyDescent="0.35">
      <c r="A2730" s="72" t="s">
        <v>315</v>
      </c>
      <c r="B2730" s="72" t="s">
        <v>316</v>
      </c>
      <c r="C2730" s="72" t="s">
        <v>1102</v>
      </c>
      <c r="D2730" s="72" t="s">
        <v>1092</v>
      </c>
      <c r="E2730" s="72">
        <v>1708</v>
      </c>
      <c r="F2730" s="105">
        <v>158</v>
      </c>
      <c r="G2730" s="108">
        <f t="shared" si="42"/>
        <v>44013</v>
      </c>
    </row>
    <row r="2731" spans="1:7" x14ac:dyDescent="0.35">
      <c r="A2731" s="72" t="s">
        <v>315</v>
      </c>
      <c r="B2731" s="72" t="s">
        <v>316</v>
      </c>
      <c r="C2731" s="72" t="s">
        <v>1102</v>
      </c>
      <c r="D2731" s="72" t="s">
        <v>1093</v>
      </c>
      <c r="E2731" s="72">
        <v>1705</v>
      </c>
      <c r="F2731" s="105">
        <v>143</v>
      </c>
      <c r="G2731" s="108">
        <f t="shared" si="42"/>
        <v>43922</v>
      </c>
    </row>
    <row r="2732" spans="1:7" x14ac:dyDescent="0.35">
      <c r="A2732" s="72" t="s">
        <v>315</v>
      </c>
      <c r="B2732" s="72" t="s">
        <v>316</v>
      </c>
      <c r="C2732" s="72" t="s">
        <v>1102</v>
      </c>
      <c r="D2732" s="72" t="s">
        <v>1094</v>
      </c>
      <c r="E2732" s="72">
        <v>1692</v>
      </c>
      <c r="F2732" s="105">
        <v>133</v>
      </c>
      <c r="G2732" s="108">
        <f t="shared" si="42"/>
        <v>43831</v>
      </c>
    </row>
    <row r="2733" spans="1:7" x14ac:dyDescent="0.35">
      <c r="A2733" s="72" t="s">
        <v>315</v>
      </c>
      <c r="B2733" s="72" t="s">
        <v>316</v>
      </c>
      <c r="C2733" s="72" t="s">
        <v>1102</v>
      </c>
      <c r="D2733" s="72" t="s">
        <v>1095</v>
      </c>
      <c r="E2733" s="72">
        <v>1668</v>
      </c>
      <c r="F2733" s="105">
        <v>135</v>
      </c>
      <c r="G2733" s="108">
        <f t="shared" si="42"/>
        <v>43739</v>
      </c>
    </row>
    <row r="2734" spans="1:7" x14ac:dyDescent="0.35">
      <c r="A2734" s="72" t="s">
        <v>315</v>
      </c>
      <c r="B2734" s="72" t="s">
        <v>316</v>
      </c>
      <c r="C2734" s="72" t="s">
        <v>1102</v>
      </c>
      <c r="D2734" s="72" t="s">
        <v>1096</v>
      </c>
      <c r="E2734" s="72">
        <v>1670</v>
      </c>
      <c r="F2734" s="105">
        <v>133</v>
      </c>
      <c r="G2734" s="108">
        <f t="shared" si="42"/>
        <v>43647</v>
      </c>
    </row>
    <row r="2735" spans="1:7" x14ac:dyDescent="0.35">
      <c r="A2735" s="72" t="s">
        <v>315</v>
      </c>
      <c r="B2735" s="72" t="s">
        <v>316</v>
      </c>
      <c r="C2735" s="72" t="s">
        <v>1102</v>
      </c>
      <c r="D2735" s="72" t="s">
        <v>1097</v>
      </c>
      <c r="E2735" s="72">
        <v>1668</v>
      </c>
      <c r="F2735" s="105">
        <v>124</v>
      </c>
      <c r="G2735" s="108">
        <f t="shared" si="42"/>
        <v>43556</v>
      </c>
    </row>
    <row r="2736" spans="1:7" x14ac:dyDescent="0.35">
      <c r="A2736" s="72" t="s">
        <v>315</v>
      </c>
      <c r="B2736" s="72" t="s">
        <v>316</v>
      </c>
      <c r="C2736" s="72" t="s">
        <v>1102</v>
      </c>
      <c r="D2736" s="72" t="s">
        <v>1098</v>
      </c>
      <c r="E2736" s="72">
        <v>1648</v>
      </c>
      <c r="F2736" s="105">
        <v>119</v>
      </c>
      <c r="G2736" s="108">
        <f t="shared" si="42"/>
        <v>43466</v>
      </c>
    </row>
    <row r="2737" spans="1:7" x14ac:dyDescent="0.35">
      <c r="A2737" s="72" t="s">
        <v>315</v>
      </c>
      <c r="B2737" s="72" t="s">
        <v>316</v>
      </c>
      <c r="C2737" s="72" t="s">
        <v>1102</v>
      </c>
      <c r="D2737" s="72" t="s">
        <v>1099</v>
      </c>
      <c r="E2737" s="72">
        <v>1698</v>
      </c>
      <c r="F2737" s="105">
        <v>125</v>
      </c>
      <c r="G2737" s="108">
        <f t="shared" si="42"/>
        <v>43374</v>
      </c>
    </row>
    <row r="2738" spans="1:7" x14ac:dyDescent="0.35">
      <c r="A2738" s="72" t="s">
        <v>317</v>
      </c>
      <c r="B2738" s="72" t="s">
        <v>318</v>
      </c>
      <c r="C2738" s="72" t="s">
        <v>1087</v>
      </c>
      <c r="D2738" s="72" t="s">
        <v>1088</v>
      </c>
      <c r="E2738" s="72">
        <v>630</v>
      </c>
      <c r="F2738" s="105">
        <v>31</v>
      </c>
      <c r="G2738" s="108">
        <f t="shared" si="42"/>
        <v>44378</v>
      </c>
    </row>
    <row r="2739" spans="1:7" x14ac:dyDescent="0.35">
      <c r="A2739" s="72" t="s">
        <v>317</v>
      </c>
      <c r="B2739" s="72" t="s">
        <v>318</v>
      </c>
      <c r="C2739" s="72" t="s">
        <v>1087</v>
      </c>
      <c r="D2739" s="72" t="s">
        <v>1089</v>
      </c>
      <c r="E2739" s="72">
        <v>621</v>
      </c>
      <c r="F2739" s="105">
        <v>27</v>
      </c>
      <c r="G2739" s="108">
        <f t="shared" si="42"/>
        <v>44287</v>
      </c>
    </row>
    <row r="2740" spans="1:7" x14ac:dyDescent="0.35">
      <c r="A2740" s="72" t="s">
        <v>317</v>
      </c>
      <c r="B2740" s="72" t="s">
        <v>318</v>
      </c>
      <c r="C2740" s="72" t="s">
        <v>1087</v>
      </c>
      <c r="D2740" s="72" t="s">
        <v>1090</v>
      </c>
      <c r="E2740" s="72">
        <v>622</v>
      </c>
      <c r="F2740" s="105">
        <v>22</v>
      </c>
      <c r="G2740" s="108">
        <f t="shared" si="42"/>
        <v>44197</v>
      </c>
    </row>
    <row r="2741" spans="1:7" x14ac:dyDescent="0.35">
      <c r="A2741" s="72" t="s">
        <v>317</v>
      </c>
      <c r="B2741" s="72" t="s">
        <v>318</v>
      </c>
      <c r="C2741" s="72" t="s">
        <v>1087</v>
      </c>
      <c r="D2741" s="72" t="s">
        <v>1091</v>
      </c>
      <c r="E2741" s="72">
        <v>630</v>
      </c>
      <c r="F2741" s="105">
        <v>20</v>
      </c>
      <c r="G2741" s="108">
        <f t="shared" si="42"/>
        <v>44105</v>
      </c>
    </row>
    <row r="2742" spans="1:7" x14ac:dyDescent="0.35">
      <c r="A2742" s="72" t="s">
        <v>317</v>
      </c>
      <c r="B2742" s="72" t="s">
        <v>318</v>
      </c>
      <c r="C2742" s="72" t="s">
        <v>1087</v>
      </c>
      <c r="D2742" s="72" t="s">
        <v>1092</v>
      </c>
      <c r="E2742" s="72">
        <v>618</v>
      </c>
      <c r="F2742" s="105">
        <v>23</v>
      </c>
      <c r="G2742" s="108">
        <f t="shared" si="42"/>
        <v>44013</v>
      </c>
    </row>
    <row r="2743" spans="1:7" x14ac:dyDescent="0.35">
      <c r="A2743" s="72" t="s">
        <v>317</v>
      </c>
      <c r="B2743" s="72" t="s">
        <v>318</v>
      </c>
      <c r="C2743" s="72" t="s">
        <v>1087</v>
      </c>
      <c r="D2743" s="72" t="s">
        <v>1093</v>
      </c>
      <c r="E2743" s="72">
        <v>624</v>
      </c>
      <c r="F2743" s="105">
        <v>30</v>
      </c>
      <c r="G2743" s="108">
        <f t="shared" si="42"/>
        <v>43922</v>
      </c>
    </row>
    <row r="2744" spans="1:7" x14ac:dyDescent="0.35">
      <c r="A2744" s="72" t="s">
        <v>317</v>
      </c>
      <c r="B2744" s="72" t="s">
        <v>318</v>
      </c>
      <c r="C2744" s="72" t="s">
        <v>1087</v>
      </c>
      <c r="D2744" s="72" t="s">
        <v>1094</v>
      </c>
      <c r="E2744" s="72">
        <v>623</v>
      </c>
      <c r="F2744" s="105">
        <v>31</v>
      </c>
      <c r="G2744" s="108">
        <f t="shared" si="42"/>
        <v>43831</v>
      </c>
    </row>
    <row r="2745" spans="1:7" x14ac:dyDescent="0.35">
      <c r="A2745" s="72" t="s">
        <v>317</v>
      </c>
      <c r="B2745" s="72" t="s">
        <v>318</v>
      </c>
      <c r="C2745" s="72" t="s">
        <v>1087</v>
      </c>
      <c r="D2745" s="72" t="s">
        <v>1095</v>
      </c>
      <c r="E2745" s="72">
        <v>626</v>
      </c>
      <c r="F2745" s="105">
        <v>26</v>
      </c>
      <c r="G2745" s="108">
        <f t="shared" si="42"/>
        <v>43739</v>
      </c>
    </row>
    <row r="2746" spans="1:7" x14ac:dyDescent="0.35">
      <c r="A2746" s="72" t="s">
        <v>317</v>
      </c>
      <c r="B2746" s="72" t="s">
        <v>318</v>
      </c>
      <c r="C2746" s="72" t="s">
        <v>1087</v>
      </c>
      <c r="D2746" s="72" t="s">
        <v>1096</v>
      </c>
      <c r="E2746" s="72">
        <v>624</v>
      </c>
      <c r="F2746" s="105">
        <v>41</v>
      </c>
      <c r="G2746" s="108">
        <f t="shared" si="42"/>
        <v>43647</v>
      </c>
    </row>
    <row r="2747" spans="1:7" x14ac:dyDescent="0.35">
      <c r="A2747" s="72" t="s">
        <v>317</v>
      </c>
      <c r="B2747" s="72" t="s">
        <v>318</v>
      </c>
      <c r="C2747" s="72" t="s">
        <v>1087</v>
      </c>
      <c r="D2747" s="72" t="s">
        <v>1097</v>
      </c>
      <c r="E2747" s="72">
        <v>628</v>
      </c>
      <c r="F2747" s="105">
        <v>42</v>
      </c>
      <c r="G2747" s="108">
        <f t="shared" si="42"/>
        <v>43556</v>
      </c>
    </row>
    <row r="2748" spans="1:7" x14ac:dyDescent="0.35">
      <c r="A2748" s="72" t="s">
        <v>317</v>
      </c>
      <c r="B2748" s="72" t="s">
        <v>318</v>
      </c>
      <c r="C2748" s="72" t="s">
        <v>1087</v>
      </c>
      <c r="D2748" s="72" t="s">
        <v>1098</v>
      </c>
      <c r="E2748" s="72">
        <v>619</v>
      </c>
      <c r="F2748" s="105">
        <v>53</v>
      </c>
      <c r="G2748" s="108">
        <f t="shared" si="42"/>
        <v>43466</v>
      </c>
    </row>
    <row r="2749" spans="1:7" x14ac:dyDescent="0.35">
      <c r="A2749" s="72" t="s">
        <v>317</v>
      </c>
      <c r="B2749" s="72" t="s">
        <v>318</v>
      </c>
      <c r="C2749" s="72" t="s">
        <v>1087</v>
      </c>
      <c r="D2749" s="72" t="s">
        <v>1099</v>
      </c>
      <c r="E2749" s="72">
        <v>659</v>
      </c>
      <c r="F2749" s="105">
        <v>55</v>
      </c>
      <c r="G2749" s="108">
        <f t="shared" si="42"/>
        <v>43374</v>
      </c>
    </row>
    <row r="2750" spans="1:7" x14ac:dyDescent="0.35">
      <c r="A2750" s="72" t="s">
        <v>317</v>
      </c>
      <c r="B2750" s="72" t="s">
        <v>318</v>
      </c>
      <c r="C2750" s="72" t="s">
        <v>1100</v>
      </c>
      <c r="D2750" s="72" t="s">
        <v>1088</v>
      </c>
      <c r="E2750" s="72">
        <v>1315</v>
      </c>
      <c r="F2750" s="105">
        <v>94</v>
      </c>
      <c r="G2750" s="108">
        <f t="shared" si="42"/>
        <v>44378</v>
      </c>
    </row>
    <row r="2751" spans="1:7" x14ac:dyDescent="0.35">
      <c r="A2751" s="72" t="s">
        <v>317</v>
      </c>
      <c r="B2751" s="72" t="s">
        <v>318</v>
      </c>
      <c r="C2751" s="72" t="s">
        <v>1100</v>
      </c>
      <c r="D2751" s="72" t="s">
        <v>1089</v>
      </c>
      <c r="E2751" s="72">
        <v>1320</v>
      </c>
      <c r="F2751" s="105">
        <v>86</v>
      </c>
      <c r="G2751" s="108">
        <f t="shared" si="42"/>
        <v>44287</v>
      </c>
    </row>
    <row r="2752" spans="1:7" x14ac:dyDescent="0.35">
      <c r="A2752" s="72" t="s">
        <v>317</v>
      </c>
      <c r="B2752" s="72" t="s">
        <v>318</v>
      </c>
      <c r="C2752" s="72" t="s">
        <v>1100</v>
      </c>
      <c r="D2752" s="72" t="s">
        <v>1090</v>
      </c>
      <c r="E2752" s="72">
        <v>1319</v>
      </c>
      <c r="F2752" s="105">
        <v>57</v>
      </c>
      <c r="G2752" s="108">
        <f t="shared" si="42"/>
        <v>44197</v>
      </c>
    </row>
    <row r="2753" spans="1:7" x14ac:dyDescent="0.35">
      <c r="A2753" s="72" t="s">
        <v>317</v>
      </c>
      <c r="B2753" s="72" t="s">
        <v>318</v>
      </c>
      <c r="C2753" s="72" t="s">
        <v>1100</v>
      </c>
      <c r="D2753" s="72" t="s">
        <v>1091</v>
      </c>
      <c r="E2753" s="72">
        <v>1323</v>
      </c>
      <c r="F2753" s="105">
        <v>66</v>
      </c>
      <c r="G2753" s="108">
        <f t="shared" si="42"/>
        <v>44105</v>
      </c>
    </row>
    <row r="2754" spans="1:7" x14ac:dyDescent="0.35">
      <c r="A2754" s="72" t="s">
        <v>317</v>
      </c>
      <c r="B2754" s="72" t="s">
        <v>318</v>
      </c>
      <c r="C2754" s="72" t="s">
        <v>1100</v>
      </c>
      <c r="D2754" s="72" t="s">
        <v>1092</v>
      </c>
      <c r="E2754" s="72">
        <v>1314</v>
      </c>
      <c r="F2754" s="105">
        <v>68</v>
      </c>
      <c r="G2754" s="108">
        <f t="shared" si="42"/>
        <v>44013</v>
      </c>
    </row>
    <row r="2755" spans="1:7" x14ac:dyDescent="0.35">
      <c r="A2755" s="72" t="s">
        <v>317</v>
      </c>
      <c r="B2755" s="72" t="s">
        <v>318</v>
      </c>
      <c r="C2755" s="72" t="s">
        <v>1100</v>
      </c>
      <c r="D2755" s="72" t="s">
        <v>1093</v>
      </c>
      <c r="E2755" s="72">
        <v>1313</v>
      </c>
      <c r="F2755" s="105">
        <v>98</v>
      </c>
      <c r="G2755" s="108">
        <f t="shared" si="42"/>
        <v>43922</v>
      </c>
    </row>
    <row r="2756" spans="1:7" x14ac:dyDescent="0.35">
      <c r="A2756" s="72" t="s">
        <v>317</v>
      </c>
      <c r="B2756" s="72" t="s">
        <v>318</v>
      </c>
      <c r="C2756" s="72" t="s">
        <v>1100</v>
      </c>
      <c r="D2756" s="72" t="s">
        <v>1094</v>
      </c>
      <c r="E2756" s="72">
        <v>1293</v>
      </c>
      <c r="F2756" s="105">
        <v>96</v>
      </c>
      <c r="G2756" s="108">
        <f t="shared" ref="G2756:G2819" si="43">DATE(LEFT(D2756,4),RIGHT(LEFT(D2756,7),2),1)</f>
        <v>43831</v>
      </c>
    </row>
    <row r="2757" spans="1:7" x14ac:dyDescent="0.35">
      <c r="A2757" s="72" t="s">
        <v>317</v>
      </c>
      <c r="B2757" s="72" t="s">
        <v>318</v>
      </c>
      <c r="C2757" s="72" t="s">
        <v>1100</v>
      </c>
      <c r="D2757" s="72" t="s">
        <v>1095</v>
      </c>
      <c r="E2757" s="72">
        <v>1299</v>
      </c>
      <c r="F2757" s="105">
        <v>89</v>
      </c>
      <c r="G2757" s="108">
        <f t="shared" si="43"/>
        <v>43739</v>
      </c>
    </row>
    <row r="2758" spans="1:7" x14ac:dyDescent="0.35">
      <c r="A2758" s="72" t="s">
        <v>317</v>
      </c>
      <c r="B2758" s="72" t="s">
        <v>318</v>
      </c>
      <c r="C2758" s="72" t="s">
        <v>1100</v>
      </c>
      <c r="D2758" s="72" t="s">
        <v>1096</v>
      </c>
      <c r="E2758" s="72">
        <v>1306</v>
      </c>
      <c r="F2758" s="105">
        <v>158</v>
      </c>
      <c r="G2758" s="108">
        <f t="shared" si="43"/>
        <v>43647</v>
      </c>
    </row>
    <row r="2759" spans="1:7" x14ac:dyDescent="0.35">
      <c r="A2759" s="72" t="s">
        <v>317</v>
      </c>
      <c r="B2759" s="72" t="s">
        <v>318</v>
      </c>
      <c r="C2759" s="72" t="s">
        <v>1100</v>
      </c>
      <c r="D2759" s="72" t="s">
        <v>1097</v>
      </c>
      <c r="E2759" s="72">
        <v>1313</v>
      </c>
      <c r="F2759" s="105">
        <v>146</v>
      </c>
      <c r="G2759" s="108">
        <f t="shared" si="43"/>
        <v>43556</v>
      </c>
    </row>
    <row r="2760" spans="1:7" x14ac:dyDescent="0.35">
      <c r="A2760" s="72" t="s">
        <v>317</v>
      </c>
      <c r="B2760" s="72" t="s">
        <v>318</v>
      </c>
      <c r="C2760" s="72" t="s">
        <v>1100</v>
      </c>
      <c r="D2760" s="72" t="s">
        <v>1098</v>
      </c>
      <c r="E2760" s="72">
        <v>1276</v>
      </c>
      <c r="F2760" s="105">
        <v>148</v>
      </c>
      <c r="G2760" s="108">
        <f t="shared" si="43"/>
        <v>43466</v>
      </c>
    </row>
    <row r="2761" spans="1:7" x14ac:dyDescent="0.35">
      <c r="A2761" s="72" t="s">
        <v>317</v>
      </c>
      <c r="B2761" s="72" t="s">
        <v>318</v>
      </c>
      <c r="C2761" s="72" t="s">
        <v>1100</v>
      </c>
      <c r="D2761" s="72" t="s">
        <v>1099</v>
      </c>
      <c r="E2761" s="72">
        <v>1376</v>
      </c>
      <c r="F2761" s="105">
        <v>175</v>
      </c>
      <c r="G2761" s="108">
        <f t="shared" si="43"/>
        <v>43374</v>
      </c>
    </row>
    <row r="2762" spans="1:7" x14ac:dyDescent="0.35">
      <c r="A2762" s="72" t="s">
        <v>317</v>
      </c>
      <c r="B2762" s="72" t="s">
        <v>318</v>
      </c>
      <c r="C2762" s="72" t="s">
        <v>1101</v>
      </c>
      <c r="D2762" s="72" t="s">
        <v>1088</v>
      </c>
      <c r="E2762" s="72">
        <v>244</v>
      </c>
      <c r="F2762" s="105">
        <v>4</v>
      </c>
      <c r="G2762" s="108">
        <f t="shared" si="43"/>
        <v>44378</v>
      </c>
    </row>
    <row r="2763" spans="1:7" x14ac:dyDescent="0.35">
      <c r="A2763" s="72" t="s">
        <v>317</v>
      </c>
      <c r="B2763" s="72" t="s">
        <v>318</v>
      </c>
      <c r="C2763" s="72" t="s">
        <v>1101</v>
      </c>
      <c r="D2763" s="72" t="s">
        <v>1089</v>
      </c>
      <c r="E2763" s="72">
        <v>238</v>
      </c>
      <c r="F2763" s="105">
        <v>3</v>
      </c>
      <c r="G2763" s="108">
        <f t="shared" si="43"/>
        <v>44287</v>
      </c>
    </row>
    <row r="2764" spans="1:7" x14ac:dyDescent="0.35">
      <c r="A2764" s="72" t="s">
        <v>317</v>
      </c>
      <c r="B2764" s="72" t="s">
        <v>318</v>
      </c>
      <c r="C2764" s="72" t="s">
        <v>1101</v>
      </c>
      <c r="D2764" s="72" t="s">
        <v>1090</v>
      </c>
      <c r="E2764" s="72">
        <v>241</v>
      </c>
      <c r="F2764" s="105">
        <v>2</v>
      </c>
      <c r="G2764" s="108">
        <f t="shared" si="43"/>
        <v>44197</v>
      </c>
    </row>
    <row r="2765" spans="1:7" x14ac:dyDescent="0.35">
      <c r="A2765" s="72" t="s">
        <v>317</v>
      </c>
      <c r="B2765" s="72" t="s">
        <v>318</v>
      </c>
      <c r="C2765" s="72" t="s">
        <v>1101</v>
      </c>
      <c r="D2765" s="72" t="s">
        <v>1091</v>
      </c>
      <c r="E2765" s="72">
        <v>238</v>
      </c>
      <c r="F2765" s="105">
        <v>3</v>
      </c>
      <c r="G2765" s="108">
        <f t="shared" si="43"/>
        <v>44105</v>
      </c>
    </row>
    <row r="2766" spans="1:7" x14ac:dyDescent="0.35">
      <c r="A2766" s="72" t="s">
        <v>317</v>
      </c>
      <c r="B2766" s="72" t="s">
        <v>318</v>
      </c>
      <c r="C2766" s="72" t="s">
        <v>1101</v>
      </c>
      <c r="D2766" s="72" t="s">
        <v>1092</v>
      </c>
      <c r="E2766" s="72">
        <v>220</v>
      </c>
      <c r="F2766" s="105">
        <v>4</v>
      </c>
      <c r="G2766" s="108">
        <f t="shared" si="43"/>
        <v>44013</v>
      </c>
    </row>
    <row r="2767" spans="1:7" x14ac:dyDescent="0.35">
      <c r="A2767" s="72" t="s">
        <v>317</v>
      </c>
      <c r="B2767" s="72" t="s">
        <v>318</v>
      </c>
      <c r="C2767" s="72" t="s">
        <v>1101</v>
      </c>
      <c r="D2767" s="72" t="s">
        <v>1093</v>
      </c>
      <c r="E2767" s="72">
        <v>209</v>
      </c>
      <c r="F2767" s="105">
        <v>4</v>
      </c>
      <c r="G2767" s="108">
        <f t="shared" si="43"/>
        <v>43922</v>
      </c>
    </row>
    <row r="2768" spans="1:7" x14ac:dyDescent="0.35">
      <c r="A2768" s="72" t="s">
        <v>317</v>
      </c>
      <c r="B2768" s="72" t="s">
        <v>318</v>
      </c>
      <c r="C2768" s="72" t="s">
        <v>1101</v>
      </c>
      <c r="D2768" s="72" t="s">
        <v>1094</v>
      </c>
      <c r="E2768" s="72">
        <v>180</v>
      </c>
      <c r="F2768" s="105">
        <v>4</v>
      </c>
      <c r="G2768" s="108">
        <f t="shared" si="43"/>
        <v>43831</v>
      </c>
    </row>
    <row r="2769" spans="1:7" x14ac:dyDescent="0.35">
      <c r="A2769" s="72" t="s">
        <v>317</v>
      </c>
      <c r="B2769" s="72" t="s">
        <v>318</v>
      </c>
      <c r="C2769" s="72" t="s">
        <v>1101</v>
      </c>
      <c r="D2769" s="72" t="s">
        <v>1095</v>
      </c>
      <c r="E2769" s="72">
        <v>182</v>
      </c>
      <c r="F2769" s="105">
        <v>6</v>
      </c>
      <c r="G2769" s="108">
        <f t="shared" si="43"/>
        <v>43739</v>
      </c>
    </row>
    <row r="2770" spans="1:7" x14ac:dyDescent="0.35">
      <c r="A2770" s="72" t="s">
        <v>317</v>
      </c>
      <c r="B2770" s="72" t="s">
        <v>318</v>
      </c>
      <c r="C2770" s="72" t="s">
        <v>1101</v>
      </c>
      <c r="D2770" s="72" t="s">
        <v>1096</v>
      </c>
      <c r="E2770" s="72">
        <v>185</v>
      </c>
      <c r="F2770" s="105">
        <v>6</v>
      </c>
      <c r="G2770" s="108">
        <f t="shared" si="43"/>
        <v>43647</v>
      </c>
    </row>
    <row r="2771" spans="1:7" x14ac:dyDescent="0.35">
      <c r="A2771" s="72" t="s">
        <v>317</v>
      </c>
      <c r="B2771" s="72" t="s">
        <v>318</v>
      </c>
      <c r="C2771" s="72" t="s">
        <v>1101</v>
      </c>
      <c r="D2771" s="72" t="s">
        <v>1097</v>
      </c>
      <c r="E2771" s="72">
        <v>180</v>
      </c>
      <c r="F2771" s="105">
        <v>6</v>
      </c>
      <c r="G2771" s="108">
        <f t="shared" si="43"/>
        <v>43556</v>
      </c>
    </row>
    <row r="2772" spans="1:7" x14ac:dyDescent="0.35">
      <c r="A2772" s="72" t="s">
        <v>317</v>
      </c>
      <c r="B2772" s="72" t="s">
        <v>318</v>
      </c>
      <c r="C2772" s="72" t="s">
        <v>1101</v>
      </c>
      <c r="D2772" s="72" t="s">
        <v>1098</v>
      </c>
      <c r="E2772" s="72">
        <v>160</v>
      </c>
      <c r="F2772" s="105">
        <v>6</v>
      </c>
      <c r="G2772" s="108">
        <f t="shared" si="43"/>
        <v>43466</v>
      </c>
    </row>
    <row r="2773" spans="1:7" x14ac:dyDescent="0.35">
      <c r="A2773" s="72" t="s">
        <v>317</v>
      </c>
      <c r="B2773" s="72" t="s">
        <v>318</v>
      </c>
      <c r="C2773" s="72" t="s">
        <v>1101</v>
      </c>
      <c r="D2773" s="72" t="s">
        <v>1099</v>
      </c>
      <c r="E2773" s="72">
        <v>184</v>
      </c>
      <c r="F2773" s="105">
        <v>10</v>
      </c>
      <c r="G2773" s="108">
        <f t="shared" si="43"/>
        <v>43374</v>
      </c>
    </row>
    <row r="2774" spans="1:7" x14ac:dyDescent="0.35">
      <c r="A2774" s="72" t="s">
        <v>317</v>
      </c>
      <c r="B2774" s="72" t="s">
        <v>318</v>
      </c>
      <c r="C2774" s="72" t="s">
        <v>1102</v>
      </c>
      <c r="D2774" s="72" t="s">
        <v>1088</v>
      </c>
      <c r="E2774" s="72">
        <v>1482</v>
      </c>
      <c r="F2774" s="105">
        <v>41</v>
      </c>
      <c r="G2774" s="108">
        <f t="shared" si="43"/>
        <v>44378</v>
      </c>
    </row>
    <row r="2775" spans="1:7" x14ac:dyDescent="0.35">
      <c r="A2775" s="72" t="s">
        <v>317</v>
      </c>
      <c r="B2775" s="72" t="s">
        <v>318</v>
      </c>
      <c r="C2775" s="72" t="s">
        <v>1102</v>
      </c>
      <c r="D2775" s="72" t="s">
        <v>1089</v>
      </c>
      <c r="E2775" s="72">
        <v>1455</v>
      </c>
      <c r="F2775" s="105">
        <v>38</v>
      </c>
      <c r="G2775" s="108">
        <f t="shared" si="43"/>
        <v>44287</v>
      </c>
    </row>
    <row r="2776" spans="1:7" x14ac:dyDescent="0.35">
      <c r="A2776" s="72" t="s">
        <v>317</v>
      </c>
      <c r="B2776" s="72" t="s">
        <v>318</v>
      </c>
      <c r="C2776" s="72" t="s">
        <v>1102</v>
      </c>
      <c r="D2776" s="72" t="s">
        <v>1090</v>
      </c>
      <c r="E2776" s="72">
        <v>1453</v>
      </c>
      <c r="F2776" s="105">
        <v>27</v>
      </c>
      <c r="G2776" s="108">
        <f t="shared" si="43"/>
        <v>44197</v>
      </c>
    </row>
    <row r="2777" spans="1:7" x14ac:dyDescent="0.35">
      <c r="A2777" s="72" t="s">
        <v>317</v>
      </c>
      <c r="B2777" s="72" t="s">
        <v>318</v>
      </c>
      <c r="C2777" s="72" t="s">
        <v>1102</v>
      </c>
      <c r="D2777" s="72" t="s">
        <v>1091</v>
      </c>
      <c r="E2777" s="72">
        <v>1453</v>
      </c>
      <c r="F2777" s="105">
        <v>29</v>
      </c>
      <c r="G2777" s="108">
        <f t="shared" si="43"/>
        <v>44105</v>
      </c>
    </row>
    <row r="2778" spans="1:7" x14ac:dyDescent="0.35">
      <c r="A2778" s="72" t="s">
        <v>317</v>
      </c>
      <c r="B2778" s="72" t="s">
        <v>318</v>
      </c>
      <c r="C2778" s="72" t="s">
        <v>1102</v>
      </c>
      <c r="D2778" s="72" t="s">
        <v>1092</v>
      </c>
      <c r="E2778" s="72">
        <v>1446</v>
      </c>
      <c r="F2778" s="105">
        <v>21</v>
      </c>
      <c r="G2778" s="108">
        <f t="shared" si="43"/>
        <v>44013</v>
      </c>
    </row>
    <row r="2779" spans="1:7" x14ac:dyDescent="0.35">
      <c r="A2779" s="72" t="s">
        <v>317</v>
      </c>
      <c r="B2779" s="72" t="s">
        <v>318</v>
      </c>
      <c r="C2779" s="72" t="s">
        <v>1102</v>
      </c>
      <c r="D2779" s="72" t="s">
        <v>1093</v>
      </c>
      <c r="E2779" s="72">
        <v>1449</v>
      </c>
      <c r="F2779" s="105">
        <v>33</v>
      </c>
      <c r="G2779" s="108">
        <f t="shared" si="43"/>
        <v>43922</v>
      </c>
    </row>
    <row r="2780" spans="1:7" x14ac:dyDescent="0.35">
      <c r="A2780" s="72" t="s">
        <v>317</v>
      </c>
      <c r="B2780" s="72" t="s">
        <v>318</v>
      </c>
      <c r="C2780" s="72" t="s">
        <v>1102</v>
      </c>
      <c r="D2780" s="72" t="s">
        <v>1094</v>
      </c>
      <c r="E2780" s="72">
        <v>1446</v>
      </c>
      <c r="F2780" s="105">
        <v>58</v>
      </c>
      <c r="G2780" s="108">
        <f t="shared" si="43"/>
        <v>43831</v>
      </c>
    </row>
    <row r="2781" spans="1:7" x14ac:dyDescent="0.35">
      <c r="A2781" s="72" t="s">
        <v>317</v>
      </c>
      <c r="B2781" s="72" t="s">
        <v>318</v>
      </c>
      <c r="C2781" s="72" t="s">
        <v>1102</v>
      </c>
      <c r="D2781" s="72" t="s">
        <v>1095</v>
      </c>
      <c r="E2781" s="72">
        <v>1442</v>
      </c>
      <c r="F2781" s="105">
        <v>52</v>
      </c>
      <c r="G2781" s="108">
        <f t="shared" si="43"/>
        <v>43739</v>
      </c>
    </row>
    <row r="2782" spans="1:7" x14ac:dyDescent="0.35">
      <c r="A2782" s="72" t="s">
        <v>317</v>
      </c>
      <c r="B2782" s="72" t="s">
        <v>318</v>
      </c>
      <c r="C2782" s="72" t="s">
        <v>1102</v>
      </c>
      <c r="D2782" s="72" t="s">
        <v>1096</v>
      </c>
      <c r="E2782" s="72">
        <v>1445</v>
      </c>
      <c r="F2782" s="105">
        <v>78</v>
      </c>
      <c r="G2782" s="108">
        <f t="shared" si="43"/>
        <v>43647</v>
      </c>
    </row>
    <row r="2783" spans="1:7" x14ac:dyDescent="0.35">
      <c r="A2783" s="72" t="s">
        <v>317</v>
      </c>
      <c r="B2783" s="72" t="s">
        <v>318</v>
      </c>
      <c r="C2783" s="72" t="s">
        <v>1102</v>
      </c>
      <c r="D2783" s="72" t="s">
        <v>1097</v>
      </c>
      <c r="E2783" s="72">
        <v>1443</v>
      </c>
      <c r="F2783" s="105">
        <v>80</v>
      </c>
      <c r="G2783" s="108">
        <f t="shared" si="43"/>
        <v>43556</v>
      </c>
    </row>
    <row r="2784" spans="1:7" x14ac:dyDescent="0.35">
      <c r="A2784" s="72" t="s">
        <v>317</v>
      </c>
      <c r="B2784" s="72" t="s">
        <v>318</v>
      </c>
      <c r="C2784" s="72" t="s">
        <v>1102</v>
      </c>
      <c r="D2784" s="72" t="s">
        <v>1098</v>
      </c>
      <c r="E2784" s="72">
        <v>1434</v>
      </c>
      <c r="F2784" s="105">
        <v>80</v>
      </c>
      <c r="G2784" s="108">
        <f t="shared" si="43"/>
        <v>43466</v>
      </c>
    </row>
    <row r="2785" spans="1:7" x14ac:dyDescent="0.35">
      <c r="A2785" s="72" t="s">
        <v>317</v>
      </c>
      <c r="B2785" s="72" t="s">
        <v>318</v>
      </c>
      <c r="C2785" s="72" t="s">
        <v>1102</v>
      </c>
      <c r="D2785" s="72" t="s">
        <v>1099</v>
      </c>
      <c r="E2785" s="72">
        <v>1459</v>
      </c>
      <c r="F2785" s="105">
        <v>88</v>
      </c>
      <c r="G2785" s="108">
        <f t="shared" si="43"/>
        <v>43374</v>
      </c>
    </row>
    <row r="2786" spans="1:7" x14ac:dyDescent="0.35">
      <c r="A2786" s="72" t="s">
        <v>319</v>
      </c>
      <c r="B2786" s="72" t="s">
        <v>320</v>
      </c>
      <c r="C2786" s="72" t="s">
        <v>1087</v>
      </c>
      <c r="D2786" s="72" t="s">
        <v>1088</v>
      </c>
      <c r="E2786" s="72">
        <v>1308</v>
      </c>
      <c r="F2786" s="105">
        <v>48</v>
      </c>
      <c r="G2786" s="108">
        <f t="shared" si="43"/>
        <v>44378</v>
      </c>
    </row>
    <row r="2787" spans="1:7" x14ac:dyDescent="0.35">
      <c r="A2787" s="72" t="s">
        <v>319</v>
      </c>
      <c r="B2787" s="72" t="s">
        <v>320</v>
      </c>
      <c r="C2787" s="72" t="s">
        <v>1087</v>
      </c>
      <c r="D2787" s="72" t="s">
        <v>1089</v>
      </c>
      <c r="E2787" s="72">
        <v>1310</v>
      </c>
      <c r="F2787" s="105">
        <v>48</v>
      </c>
      <c r="G2787" s="108">
        <f t="shared" si="43"/>
        <v>44287</v>
      </c>
    </row>
    <row r="2788" spans="1:7" x14ac:dyDescent="0.35">
      <c r="A2788" s="72" t="s">
        <v>319</v>
      </c>
      <c r="B2788" s="72" t="s">
        <v>320</v>
      </c>
      <c r="C2788" s="72" t="s">
        <v>1087</v>
      </c>
      <c r="D2788" s="72" t="s">
        <v>1090</v>
      </c>
      <c r="E2788" s="72">
        <v>1306</v>
      </c>
      <c r="F2788" s="105">
        <v>48</v>
      </c>
      <c r="G2788" s="108">
        <f t="shared" si="43"/>
        <v>44197</v>
      </c>
    </row>
    <row r="2789" spans="1:7" x14ac:dyDescent="0.35">
      <c r="A2789" s="72" t="s">
        <v>319</v>
      </c>
      <c r="B2789" s="72" t="s">
        <v>320</v>
      </c>
      <c r="C2789" s="72" t="s">
        <v>1087</v>
      </c>
      <c r="D2789" s="72" t="s">
        <v>1091</v>
      </c>
      <c r="E2789" s="72">
        <v>1302</v>
      </c>
      <c r="F2789" s="105">
        <v>49</v>
      </c>
      <c r="G2789" s="108">
        <f t="shared" si="43"/>
        <v>44105</v>
      </c>
    </row>
    <row r="2790" spans="1:7" x14ac:dyDescent="0.35">
      <c r="A2790" s="72" t="s">
        <v>319</v>
      </c>
      <c r="B2790" s="72" t="s">
        <v>320</v>
      </c>
      <c r="C2790" s="72" t="s">
        <v>1087</v>
      </c>
      <c r="D2790" s="72" t="s">
        <v>1092</v>
      </c>
      <c r="E2790" s="72">
        <v>1296</v>
      </c>
      <c r="F2790" s="105">
        <v>52</v>
      </c>
      <c r="G2790" s="108">
        <f t="shared" si="43"/>
        <v>44013</v>
      </c>
    </row>
    <row r="2791" spans="1:7" x14ac:dyDescent="0.35">
      <c r="A2791" s="72" t="s">
        <v>319</v>
      </c>
      <c r="B2791" s="72" t="s">
        <v>320</v>
      </c>
      <c r="C2791" s="72" t="s">
        <v>1087</v>
      </c>
      <c r="D2791" s="72" t="s">
        <v>1093</v>
      </c>
      <c r="E2791" s="72">
        <v>1289</v>
      </c>
      <c r="F2791" s="105">
        <v>56</v>
      </c>
      <c r="G2791" s="108">
        <f t="shared" si="43"/>
        <v>43922</v>
      </c>
    </row>
    <row r="2792" spans="1:7" x14ac:dyDescent="0.35">
      <c r="A2792" s="72" t="s">
        <v>319</v>
      </c>
      <c r="B2792" s="72" t="s">
        <v>320</v>
      </c>
      <c r="C2792" s="72" t="s">
        <v>1087</v>
      </c>
      <c r="D2792" s="72" t="s">
        <v>1094</v>
      </c>
      <c r="E2792" s="72">
        <v>1247</v>
      </c>
      <c r="F2792" s="105">
        <v>55</v>
      </c>
      <c r="G2792" s="108">
        <f t="shared" si="43"/>
        <v>43831</v>
      </c>
    </row>
    <row r="2793" spans="1:7" x14ac:dyDescent="0.35">
      <c r="A2793" s="72" t="s">
        <v>319</v>
      </c>
      <c r="B2793" s="72" t="s">
        <v>320</v>
      </c>
      <c r="C2793" s="72" t="s">
        <v>1087</v>
      </c>
      <c r="D2793" s="72" t="s">
        <v>1095</v>
      </c>
      <c r="E2793" s="72">
        <v>1249</v>
      </c>
      <c r="F2793" s="105">
        <v>47</v>
      </c>
      <c r="G2793" s="108">
        <f t="shared" si="43"/>
        <v>43739</v>
      </c>
    </row>
    <row r="2794" spans="1:7" x14ac:dyDescent="0.35">
      <c r="A2794" s="72" t="s">
        <v>319</v>
      </c>
      <c r="B2794" s="72" t="s">
        <v>320</v>
      </c>
      <c r="C2794" s="72" t="s">
        <v>1087</v>
      </c>
      <c r="D2794" s="72" t="s">
        <v>1096</v>
      </c>
      <c r="E2794" s="72">
        <v>1245</v>
      </c>
      <c r="F2794" s="105">
        <v>45</v>
      </c>
      <c r="G2794" s="108">
        <f t="shared" si="43"/>
        <v>43647</v>
      </c>
    </row>
    <row r="2795" spans="1:7" x14ac:dyDescent="0.35">
      <c r="A2795" s="72" t="s">
        <v>319</v>
      </c>
      <c r="B2795" s="72" t="s">
        <v>320</v>
      </c>
      <c r="C2795" s="72" t="s">
        <v>1087</v>
      </c>
      <c r="D2795" s="72" t="s">
        <v>1097</v>
      </c>
      <c r="E2795" s="72">
        <v>1246</v>
      </c>
      <c r="F2795" s="105">
        <v>33</v>
      </c>
      <c r="G2795" s="108">
        <f t="shared" si="43"/>
        <v>43556</v>
      </c>
    </row>
    <row r="2796" spans="1:7" x14ac:dyDescent="0.35">
      <c r="A2796" s="72" t="s">
        <v>319</v>
      </c>
      <c r="B2796" s="72" t="s">
        <v>320</v>
      </c>
      <c r="C2796" s="72" t="s">
        <v>1087</v>
      </c>
      <c r="D2796" s="72" t="s">
        <v>1098</v>
      </c>
      <c r="E2796" s="72">
        <v>1221</v>
      </c>
      <c r="F2796" s="105">
        <v>39</v>
      </c>
      <c r="G2796" s="108">
        <f t="shared" si="43"/>
        <v>43466</v>
      </c>
    </row>
    <row r="2797" spans="1:7" x14ac:dyDescent="0.35">
      <c r="A2797" s="72" t="s">
        <v>319</v>
      </c>
      <c r="B2797" s="72" t="s">
        <v>320</v>
      </c>
      <c r="C2797" s="72" t="s">
        <v>1087</v>
      </c>
      <c r="D2797" s="72" t="s">
        <v>1099</v>
      </c>
      <c r="E2797" s="72">
        <v>1265</v>
      </c>
      <c r="F2797" s="105">
        <v>37</v>
      </c>
      <c r="G2797" s="108">
        <f t="shared" si="43"/>
        <v>43374</v>
      </c>
    </row>
    <row r="2798" spans="1:7" x14ac:dyDescent="0.35">
      <c r="A2798" s="72" t="s">
        <v>319</v>
      </c>
      <c r="B2798" s="72" t="s">
        <v>320</v>
      </c>
      <c r="C2798" s="72" t="s">
        <v>1100</v>
      </c>
      <c r="D2798" s="72" t="s">
        <v>1088</v>
      </c>
      <c r="E2798" s="72">
        <v>1252</v>
      </c>
      <c r="F2798" s="105">
        <v>118</v>
      </c>
      <c r="G2798" s="108">
        <f t="shared" si="43"/>
        <v>44378</v>
      </c>
    </row>
    <row r="2799" spans="1:7" x14ac:dyDescent="0.35">
      <c r="A2799" s="72" t="s">
        <v>319</v>
      </c>
      <c r="B2799" s="72" t="s">
        <v>320</v>
      </c>
      <c r="C2799" s="72" t="s">
        <v>1100</v>
      </c>
      <c r="D2799" s="72" t="s">
        <v>1089</v>
      </c>
      <c r="E2799" s="72">
        <v>1254</v>
      </c>
      <c r="F2799" s="105">
        <v>119</v>
      </c>
      <c r="G2799" s="108">
        <f t="shared" si="43"/>
        <v>44287</v>
      </c>
    </row>
    <row r="2800" spans="1:7" x14ac:dyDescent="0.35">
      <c r="A2800" s="72" t="s">
        <v>319</v>
      </c>
      <c r="B2800" s="72" t="s">
        <v>320</v>
      </c>
      <c r="C2800" s="72" t="s">
        <v>1100</v>
      </c>
      <c r="D2800" s="72" t="s">
        <v>1090</v>
      </c>
      <c r="E2800" s="72">
        <v>1252</v>
      </c>
      <c r="F2800" s="105">
        <v>119</v>
      </c>
      <c r="G2800" s="108">
        <f t="shared" si="43"/>
        <v>44197</v>
      </c>
    </row>
    <row r="2801" spans="1:7" x14ac:dyDescent="0.35">
      <c r="A2801" s="72" t="s">
        <v>319</v>
      </c>
      <c r="B2801" s="72" t="s">
        <v>320</v>
      </c>
      <c r="C2801" s="72" t="s">
        <v>1100</v>
      </c>
      <c r="D2801" s="72" t="s">
        <v>1091</v>
      </c>
      <c r="E2801" s="72">
        <v>1240</v>
      </c>
      <c r="F2801" s="105">
        <v>121</v>
      </c>
      <c r="G2801" s="108">
        <f t="shared" si="43"/>
        <v>44105</v>
      </c>
    </row>
    <row r="2802" spans="1:7" x14ac:dyDescent="0.35">
      <c r="A2802" s="72" t="s">
        <v>319</v>
      </c>
      <c r="B2802" s="72" t="s">
        <v>320</v>
      </c>
      <c r="C2802" s="72" t="s">
        <v>1100</v>
      </c>
      <c r="D2802" s="72" t="s">
        <v>1092</v>
      </c>
      <c r="E2802" s="72">
        <v>1222</v>
      </c>
      <c r="F2802" s="105">
        <v>124</v>
      </c>
      <c r="G2802" s="108">
        <f t="shared" si="43"/>
        <v>44013</v>
      </c>
    </row>
    <row r="2803" spans="1:7" x14ac:dyDescent="0.35">
      <c r="A2803" s="72" t="s">
        <v>319</v>
      </c>
      <c r="B2803" s="72" t="s">
        <v>320</v>
      </c>
      <c r="C2803" s="72" t="s">
        <v>1100</v>
      </c>
      <c r="D2803" s="72" t="s">
        <v>1093</v>
      </c>
      <c r="E2803" s="72">
        <v>1226</v>
      </c>
      <c r="F2803" s="105">
        <v>126</v>
      </c>
      <c r="G2803" s="108">
        <f t="shared" si="43"/>
        <v>43922</v>
      </c>
    </row>
    <row r="2804" spans="1:7" x14ac:dyDescent="0.35">
      <c r="A2804" s="72" t="s">
        <v>319</v>
      </c>
      <c r="B2804" s="72" t="s">
        <v>320</v>
      </c>
      <c r="C2804" s="72" t="s">
        <v>1100</v>
      </c>
      <c r="D2804" s="72" t="s">
        <v>1094</v>
      </c>
      <c r="E2804" s="72">
        <v>1162</v>
      </c>
      <c r="F2804" s="105">
        <v>128</v>
      </c>
      <c r="G2804" s="108">
        <f t="shared" si="43"/>
        <v>43831</v>
      </c>
    </row>
    <row r="2805" spans="1:7" x14ac:dyDescent="0.35">
      <c r="A2805" s="72" t="s">
        <v>319</v>
      </c>
      <c r="B2805" s="72" t="s">
        <v>320</v>
      </c>
      <c r="C2805" s="72" t="s">
        <v>1100</v>
      </c>
      <c r="D2805" s="72" t="s">
        <v>1095</v>
      </c>
      <c r="E2805" s="72">
        <v>1166</v>
      </c>
      <c r="F2805" s="105">
        <v>114</v>
      </c>
      <c r="G2805" s="108">
        <f t="shared" si="43"/>
        <v>43739</v>
      </c>
    </row>
    <row r="2806" spans="1:7" x14ac:dyDescent="0.35">
      <c r="A2806" s="72" t="s">
        <v>319</v>
      </c>
      <c r="B2806" s="72" t="s">
        <v>320</v>
      </c>
      <c r="C2806" s="72" t="s">
        <v>1100</v>
      </c>
      <c r="D2806" s="72" t="s">
        <v>1096</v>
      </c>
      <c r="E2806" s="72">
        <v>1163</v>
      </c>
      <c r="F2806" s="105">
        <v>121</v>
      </c>
      <c r="G2806" s="108">
        <f t="shared" si="43"/>
        <v>43647</v>
      </c>
    </row>
    <row r="2807" spans="1:7" x14ac:dyDescent="0.35">
      <c r="A2807" s="72" t="s">
        <v>319</v>
      </c>
      <c r="B2807" s="72" t="s">
        <v>320</v>
      </c>
      <c r="C2807" s="72" t="s">
        <v>1100</v>
      </c>
      <c r="D2807" s="72" t="s">
        <v>1097</v>
      </c>
      <c r="E2807" s="72">
        <v>1143</v>
      </c>
      <c r="F2807" s="105">
        <v>78</v>
      </c>
      <c r="G2807" s="108">
        <f t="shared" si="43"/>
        <v>43556</v>
      </c>
    </row>
    <row r="2808" spans="1:7" x14ac:dyDescent="0.35">
      <c r="A2808" s="72" t="s">
        <v>319</v>
      </c>
      <c r="B2808" s="72" t="s">
        <v>320</v>
      </c>
      <c r="C2808" s="72" t="s">
        <v>1100</v>
      </c>
      <c r="D2808" s="72" t="s">
        <v>1098</v>
      </c>
      <c r="E2808" s="72">
        <v>1125</v>
      </c>
      <c r="F2808" s="105">
        <v>75</v>
      </c>
      <c r="G2808" s="108">
        <f t="shared" si="43"/>
        <v>43466</v>
      </c>
    </row>
    <row r="2809" spans="1:7" x14ac:dyDescent="0.35">
      <c r="A2809" s="72" t="s">
        <v>319</v>
      </c>
      <c r="B2809" s="72" t="s">
        <v>320</v>
      </c>
      <c r="C2809" s="72" t="s">
        <v>1100</v>
      </c>
      <c r="D2809" s="72" t="s">
        <v>1099</v>
      </c>
      <c r="E2809" s="72">
        <v>1183</v>
      </c>
      <c r="F2809" s="105">
        <v>88</v>
      </c>
      <c r="G2809" s="108">
        <f t="shared" si="43"/>
        <v>43374</v>
      </c>
    </row>
    <row r="2810" spans="1:7" x14ac:dyDescent="0.35">
      <c r="A2810" s="72" t="s">
        <v>319</v>
      </c>
      <c r="B2810" s="72" t="s">
        <v>320</v>
      </c>
      <c r="C2810" s="72" t="s">
        <v>1101</v>
      </c>
      <c r="D2810" s="72" t="s">
        <v>1088</v>
      </c>
      <c r="E2810" s="72">
        <v>276</v>
      </c>
      <c r="F2810" s="105">
        <v>2</v>
      </c>
      <c r="G2810" s="108">
        <f t="shared" si="43"/>
        <v>44378</v>
      </c>
    </row>
    <row r="2811" spans="1:7" x14ac:dyDescent="0.35">
      <c r="A2811" s="72" t="s">
        <v>319</v>
      </c>
      <c r="B2811" s="72" t="s">
        <v>320</v>
      </c>
      <c r="C2811" s="72" t="s">
        <v>1101</v>
      </c>
      <c r="D2811" s="72" t="s">
        <v>1089</v>
      </c>
      <c r="E2811" s="72">
        <v>275</v>
      </c>
      <c r="F2811" s="105">
        <v>2</v>
      </c>
      <c r="G2811" s="108">
        <f t="shared" si="43"/>
        <v>44287</v>
      </c>
    </row>
    <row r="2812" spans="1:7" x14ac:dyDescent="0.35">
      <c r="A2812" s="72" t="s">
        <v>319</v>
      </c>
      <c r="B2812" s="72" t="s">
        <v>320</v>
      </c>
      <c r="C2812" s="72" t="s">
        <v>1101</v>
      </c>
      <c r="D2812" s="72" t="s">
        <v>1090</v>
      </c>
      <c r="E2812" s="72">
        <v>279</v>
      </c>
      <c r="F2812" s="105">
        <v>2</v>
      </c>
      <c r="G2812" s="108">
        <f t="shared" si="43"/>
        <v>44197</v>
      </c>
    </row>
    <row r="2813" spans="1:7" x14ac:dyDescent="0.35">
      <c r="A2813" s="72" t="s">
        <v>319</v>
      </c>
      <c r="B2813" s="72" t="s">
        <v>320</v>
      </c>
      <c r="C2813" s="72" t="s">
        <v>1101</v>
      </c>
      <c r="D2813" s="72" t="s">
        <v>1091</v>
      </c>
      <c r="E2813" s="72">
        <v>278</v>
      </c>
      <c r="F2813" s="105">
        <v>3</v>
      </c>
      <c r="G2813" s="108">
        <f t="shared" si="43"/>
        <v>44105</v>
      </c>
    </row>
    <row r="2814" spans="1:7" x14ac:dyDescent="0.35">
      <c r="A2814" s="72" t="s">
        <v>319</v>
      </c>
      <c r="B2814" s="72" t="s">
        <v>320</v>
      </c>
      <c r="C2814" s="72" t="s">
        <v>1101</v>
      </c>
      <c r="D2814" s="72" t="s">
        <v>1092</v>
      </c>
      <c r="E2814" s="72">
        <v>276</v>
      </c>
      <c r="F2814" s="105">
        <v>3</v>
      </c>
      <c r="G2814" s="108">
        <f t="shared" si="43"/>
        <v>44013</v>
      </c>
    </row>
    <row r="2815" spans="1:7" x14ac:dyDescent="0.35">
      <c r="A2815" s="72" t="s">
        <v>319</v>
      </c>
      <c r="B2815" s="72" t="s">
        <v>320</v>
      </c>
      <c r="C2815" s="72" t="s">
        <v>1101</v>
      </c>
      <c r="D2815" s="72" t="s">
        <v>1093</v>
      </c>
      <c r="E2815" s="72">
        <v>274</v>
      </c>
      <c r="F2815" s="105">
        <v>4</v>
      </c>
      <c r="G2815" s="108">
        <f t="shared" si="43"/>
        <v>43922</v>
      </c>
    </row>
    <row r="2816" spans="1:7" x14ac:dyDescent="0.35">
      <c r="A2816" s="72" t="s">
        <v>319</v>
      </c>
      <c r="B2816" s="72" t="s">
        <v>320</v>
      </c>
      <c r="C2816" s="72" t="s">
        <v>1101</v>
      </c>
      <c r="D2816" s="72" t="s">
        <v>1094</v>
      </c>
      <c r="E2816" s="72">
        <v>266</v>
      </c>
      <c r="F2816" s="105">
        <v>5</v>
      </c>
      <c r="G2816" s="108">
        <f t="shared" si="43"/>
        <v>43831</v>
      </c>
    </row>
    <row r="2817" spans="1:7" x14ac:dyDescent="0.35">
      <c r="A2817" s="72" t="s">
        <v>319</v>
      </c>
      <c r="B2817" s="72" t="s">
        <v>320</v>
      </c>
      <c r="C2817" s="72" t="s">
        <v>1101</v>
      </c>
      <c r="D2817" s="72" t="s">
        <v>1095</v>
      </c>
      <c r="E2817" s="72">
        <v>267</v>
      </c>
      <c r="F2817" s="105">
        <v>6</v>
      </c>
      <c r="G2817" s="108">
        <f t="shared" si="43"/>
        <v>43739</v>
      </c>
    </row>
    <row r="2818" spans="1:7" x14ac:dyDescent="0.35">
      <c r="A2818" s="72" t="s">
        <v>319</v>
      </c>
      <c r="B2818" s="72" t="s">
        <v>320</v>
      </c>
      <c r="C2818" s="72" t="s">
        <v>1101</v>
      </c>
      <c r="D2818" s="72" t="s">
        <v>1096</v>
      </c>
      <c r="E2818" s="72">
        <v>266</v>
      </c>
      <c r="F2818" s="105">
        <v>6</v>
      </c>
      <c r="G2818" s="108">
        <f t="shared" si="43"/>
        <v>43647</v>
      </c>
    </row>
    <row r="2819" spans="1:7" x14ac:dyDescent="0.35">
      <c r="A2819" s="72" t="s">
        <v>319</v>
      </c>
      <c r="B2819" s="72" t="s">
        <v>320</v>
      </c>
      <c r="C2819" s="72" t="s">
        <v>1101</v>
      </c>
      <c r="D2819" s="72" t="s">
        <v>1097</v>
      </c>
      <c r="E2819" s="72">
        <v>266</v>
      </c>
      <c r="F2819" s="105">
        <v>4</v>
      </c>
      <c r="G2819" s="108">
        <f t="shared" si="43"/>
        <v>43556</v>
      </c>
    </row>
    <row r="2820" spans="1:7" x14ac:dyDescent="0.35">
      <c r="A2820" s="72" t="s">
        <v>319</v>
      </c>
      <c r="B2820" s="72" t="s">
        <v>320</v>
      </c>
      <c r="C2820" s="72" t="s">
        <v>1101</v>
      </c>
      <c r="D2820" s="72" t="s">
        <v>1098</v>
      </c>
      <c r="E2820" s="72">
        <v>262</v>
      </c>
      <c r="F2820" s="105">
        <v>5</v>
      </c>
      <c r="G2820" s="108">
        <f t="shared" ref="G2820:G2883" si="44">DATE(LEFT(D2820,4),RIGHT(LEFT(D2820,7),2),1)</f>
        <v>43466</v>
      </c>
    </row>
    <row r="2821" spans="1:7" x14ac:dyDescent="0.35">
      <c r="A2821" s="72" t="s">
        <v>319</v>
      </c>
      <c r="B2821" s="72" t="s">
        <v>320</v>
      </c>
      <c r="C2821" s="72" t="s">
        <v>1101</v>
      </c>
      <c r="D2821" s="72" t="s">
        <v>1099</v>
      </c>
      <c r="E2821" s="72">
        <v>277</v>
      </c>
      <c r="F2821" s="105">
        <v>3</v>
      </c>
      <c r="G2821" s="108">
        <f t="shared" si="44"/>
        <v>43374</v>
      </c>
    </row>
    <row r="2822" spans="1:7" x14ac:dyDescent="0.35">
      <c r="A2822" s="72" t="s">
        <v>319</v>
      </c>
      <c r="B2822" s="72" t="s">
        <v>320</v>
      </c>
      <c r="C2822" s="72" t="s">
        <v>1102</v>
      </c>
      <c r="D2822" s="72" t="s">
        <v>1088</v>
      </c>
      <c r="E2822" s="72">
        <v>1637</v>
      </c>
      <c r="F2822" s="105">
        <v>73</v>
      </c>
      <c r="G2822" s="108">
        <f t="shared" si="44"/>
        <v>44378</v>
      </c>
    </row>
    <row r="2823" spans="1:7" x14ac:dyDescent="0.35">
      <c r="A2823" s="72" t="s">
        <v>319</v>
      </c>
      <c r="B2823" s="72" t="s">
        <v>320</v>
      </c>
      <c r="C2823" s="72" t="s">
        <v>1102</v>
      </c>
      <c r="D2823" s="72" t="s">
        <v>1089</v>
      </c>
      <c r="E2823" s="72">
        <v>1635</v>
      </c>
      <c r="F2823" s="105">
        <v>73</v>
      </c>
      <c r="G2823" s="108">
        <f t="shared" si="44"/>
        <v>44287</v>
      </c>
    </row>
    <row r="2824" spans="1:7" x14ac:dyDescent="0.35">
      <c r="A2824" s="72" t="s">
        <v>319</v>
      </c>
      <c r="B2824" s="72" t="s">
        <v>320</v>
      </c>
      <c r="C2824" s="72" t="s">
        <v>1102</v>
      </c>
      <c r="D2824" s="72" t="s">
        <v>1090</v>
      </c>
      <c r="E2824" s="72">
        <v>1644</v>
      </c>
      <c r="F2824" s="105">
        <v>73</v>
      </c>
      <c r="G2824" s="108">
        <f t="shared" si="44"/>
        <v>44197</v>
      </c>
    </row>
    <row r="2825" spans="1:7" x14ac:dyDescent="0.35">
      <c r="A2825" s="72" t="s">
        <v>319</v>
      </c>
      <c r="B2825" s="72" t="s">
        <v>320</v>
      </c>
      <c r="C2825" s="72" t="s">
        <v>1102</v>
      </c>
      <c r="D2825" s="72" t="s">
        <v>1091</v>
      </c>
      <c r="E2825" s="72">
        <v>1634</v>
      </c>
      <c r="F2825" s="105">
        <v>74</v>
      </c>
      <c r="G2825" s="108">
        <f t="shared" si="44"/>
        <v>44105</v>
      </c>
    </row>
    <row r="2826" spans="1:7" x14ac:dyDescent="0.35">
      <c r="A2826" s="72" t="s">
        <v>319</v>
      </c>
      <c r="B2826" s="72" t="s">
        <v>320</v>
      </c>
      <c r="C2826" s="72" t="s">
        <v>1102</v>
      </c>
      <c r="D2826" s="72" t="s">
        <v>1092</v>
      </c>
      <c r="E2826" s="72">
        <v>1635</v>
      </c>
      <c r="F2826" s="105">
        <v>74</v>
      </c>
      <c r="G2826" s="108">
        <f t="shared" si="44"/>
        <v>44013</v>
      </c>
    </row>
    <row r="2827" spans="1:7" x14ac:dyDescent="0.35">
      <c r="A2827" s="72" t="s">
        <v>319</v>
      </c>
      <c r="B2827" s="72" t="s">
        <v>320</v>
      </c>
      <c r="C2827" s="72" t="s">
        <v>1102</v>
      </c>
      <c r="D2827" s="72" t="s">
        <v>1093</v>
      </c>
      <c r="E2827" s="72">
        <v>1631</v>
      </c>
      <c r="F2827" s="105">
        <v>78</v>
      </c>
      <c r="G2827" s="108">
        <f t="shared" si="44"/>
        <v>43922</v>
      </c>
    </row>
    <row r="2828" spans="1:7" x14ac:dyDescent="0.35">
      <c r="A2828" s="72" t="s">
        <v>319</v>
      </c>
      <c r="B2828" s="72" t="s">
        <v>320</v>
      </c>
      <c r="C2828" s="72" t="s">
        <v>1102</v>
      </c>
      <c r="D2828" s="72" t="s">
        <v>1094</v>
      </c>
      <c r="E2828" s="72">
        <v>1615</v>
      </c>
      <c r="F2828" s="105">
        <v>71</v>
      </c>
      <c r="G2828" s="108">
        <f t="shared" si="44"/>
        <v>43831</v>
      </c>
    </row>
    <row r="2829" spans="1:7" x14ac:dyDescent="0.35">
      <c r="A2829" s="72" t="s">
        <v>319</v>
      </c>
      <c r="B2829" s="72" t="s">
        <v>320</v>
      </c>
      <c r="C2829" s="72" t="s">
        <v>1102</v>
      </c>
      <c r="D2829" s="72" t="s">
        <v>1095</v>
      </c>
      <c r="E2829" s="72">
        <v>1610</v>
      </c>
      <c r="F2829" s="105">
        <v>69</v>
      </c>
      <c r="G2829" s="108">
        <f t="shared" si="44"/>
        <v>43739</v>
      </c>
    </row>
    <row r="2830" spans="1:7" x14ac:dyDescent="0.35">
      <c r="A2830" s="72" t="s">
        <v>319</v>
      </c>
      <c r="B2830" s="72" t="s">
        <v>320</v>
      </c>
      <c r="C2830" s="72" t="s">
        <v>1102</v>
      </c>
      <c r="D2830" s="72" t="s">
        <v>1096</v>
      </c>
      <c r="E2830" s="72">
        <v>1613</v>
      </c>
      <c r="F2830" s="105">
        <v>72</v>
      </c>
      <c r="G2830" s="108">
        <f t="shared" si="44"/>
        <v>43647</v>
      </c>
    </row>
    <row r="2831" spans="1:7" x14ac:dyDescent="0.35">
      <c r="A2831" s="72" t="s">
        <v>319</v>
      </c>
      <c r="B2831" s="72" t="s">
        <v>320</v>
      </c>
      <c r="C2831" s="72" t="s">
        <v>1102</v>
      </c>
      <c r="D2831" s="72" t="s">
        <v>1097</v>
      </c>
      <c r="E2831" s="72">
        <v>1613</v>
      </c>
      <c r="F2831" s="105">
        <v>42</v>
      </c>
      <c r="G2831" s="108">
        <f t="shared" si="44"/>
        <v>43556</v>
      </c>
    </row>
    <row r="2832" spans="1:7" x14ac:dyDescent="0.35">
      <c r="A2832" s="72" t="s">
        <v>319</v>
      </c>
      <c r="B2832" s="72" t="s">
        <v>320</v>
      </c>
      <c r="C2832" s="72" t="s">
        <v>1102</v>
      </c>
      <c r="D2832" s="72" t="s">
        <v>1098</v>
      </c>
      <c r="E2832" s="72">
        <v>1596</v>
      </c>
      <c r="F2832" s="105">
        <v>39</v>
      </c>
      <c r="G2832" s="108">
        <f t="shared" si="44"/>
        <v>43466</v>
      </c>
    </row>
    <row r="2833" spans="1:7" x14ac:dyDescent="0.35">
      <c r="A2833" s="72" t="s">
        <v>319</v>
      </c>
      <c r="B2833" s="72" t="s">
        <v>320</v>
      </c>
      <c r="C2833" s="72" t="s">
        <v>1102</v>
      </c>
      <c r="D2833" s="72" t="s">
        <v>1099</v>
      </c>
      <c r="E2833" s="72">
        <v>1644</v>
      </c>
      <c r="F2833" s="105">
        <v>46</v>
      </c>
      <c r="G2833" s="108">
        <f t="shared" si="44"/>
        <v>43374</v>
      </c>
    </row>
    <row r="2834" spans="1:7" x14ac:dyDescent="0.35">
      <c r="A2834" s="72" t="s">
        <v>321</v>
      </c>
      <c r="B2834" s="72" t="s">
        <v>322</v>
      </c>
      <c r="C2834" s="72" t="s">
        <v>1087</v>
      </c>
      <c r="D2834" s="72" t="s">
        <v>1088</v>
      </c>
      <c r="E2834" s="72">
        <v>3144</v>
      </c>
      <c r="F2834" s="105">
        <v>181</v>
      </c>
      <c r="G2834" s="108">
        <f t="shared" si="44"/>
        <v>44378</v>
      </c>
    </row>
    <row r="2835" spans="1:7" x14ac:dyDescent="0.35">
      <c r="A2835" s="72" t="s">
        <v>321</v>
      </c>
      <c r="B2835" s="72" t="s">
        <v>322</v>
      </c>
      <c r="C2835" s="72" t="s">
        <v>1087</v>
      </c>
      <c r="D2835" s="72" t="s">
        <v>1089</v>
      </c>
      <c r="E2835" s="72">
        <v>3147</v>
      </c>
      <c r="F2835" s="105">
        <v>182</v>
      </c>
      <c r="G2835" s="108">
        <f t="shared" si="44"/>
        <v>44287</v>
      </c>
    </row>
    <row r="2836" spans="1:7" x14ac:dyDescent="0.35">
      <c r="A2836" s="72" t="s">
        <v>321</v>
      </c>
      <c r="B2836" s="72" t="s">
        <v>322</v>
      </c>
      <c r="C2836" s="72" t="s">
        <v>1087</v>
      </c>
      <c r="D2836" s="72" t="s">
        <v>1090</v>
      </c>
      <c r="E2836" s="72">
        <v>3153</v>
      </c>
      <c r="F2836" s="105">
        <v>182</v>
      </c>
      <c r="G2836" s="108">
        <f t="shared" si="44"/>
        <v>44197</v>
      </c>
    </row>
    <row r="2837" spans="1:7" x14ac:dyDescent="0.35">
      <c r="A2837" s="72" t="s">
        <v>321</v>
      </c>
      <c r="B2837" s="72" t="s">
        <v>322</v>
      </c>
      <c r="C2837" s="72" t="s">
        <v>1087</v>
      </c>
      <c r="D2837" s="72" t="s">
        <v>1091</v>
      </c>
      <c r="E2837" s="72">
        <v>3154</v>
      </c>
      <c r="F2837" s="105">
        <v>183</v>
      </c>
      <c r="G2837" s="108">
        <f t="shared" si="44"/>
        <v>44105</v>
      </c>
    </row>
    <row r="2838" spans="1:7" x14ac:dyDescent="0.35">
      <c r="A2838" s="72" t="s">
        <v>321</v>
      </c>
      <c r="B2838" s="72" t="s">
        <v>322</v>
      </c>
      <c r="C2838" s="72" t="s">
        <v>1087</v>
      </c>
      <c r="D2838" s="72" t="s">
        <v>1092</v>
      </c>
      <c r="E2838" s="72">
        <v>3138</v>
      </c>
      <c r="F2838" s="105">
        <v>181</v>
      </c>
      <c r="G2838" s="108">
        <f t="shared" si="44"/>
        <v>44013</v>
      </c>
    </row>
    <row r="2839" spans="1:7" x14ac:dyDescent="0.35">
      <c r="A2839" s="72" t="s">
        <v>321</v>
      </c>
      <c r="B2839" s="72" t="s">
        <v>322</v>
      </c>
      <c r="C2839" s="72" t="s">
        <v>1087</v>
      </c>
      <c r="D2839" s="72" t="s">
        <v>1093</v>
      </c>
      <c r="E2839" s="72">
        <v>3116</v>
      </c>
      <c r="F2839" s="105">
        <v>184</v>
      </c>
      <c r="G2839" s="108">
        <f t="shared" si="44"/>
        <v>43922</v>
      </c>
    </row>
    <row r="2840" spans="1:7" x14ac:dyDescent="0.35">
      <c r="A2840" s="72" t="s">
        <v>321</v>
      </c>
      <c r="B2840" s="72" t="s">
        <v>322</v>
      </c>
      <c r="C2840" s="72" t="s">
        <v>1087</v>
      </c>
      <c r="D2840" s="72" t="s">
        <v>1094</v>
      </c>
      <c r="E2840" s="72">
        <v>3118</v>
      </c>
      <c r="F2840" s="105">
        <v>195</v>
      </c>
      <c r="G2840" s="108">
        <f t="shared" si="44"/>
        <v>43831</v>
      </c>
    </row>
    <row r="2841" spans="1:7" x14ac:dyDescent="0.35">
      <c r="A2841" s="72" t="s">
        <v>321</v>
      </c>
      <c r="B2841" s="72" t="s">
        <v>322</v>
      </c>
      <c r="C2841" s="72" t="s">
        <v>1087</v>
      </c>
      <c r="D2841" s="72" t="s">
        <v>1095</v>
      </c>
      <c r="E2841" s="72">
        <v>3116</v>
      </c>
      <c r="F2841" s="105">
        <v>192</v>
      </c>
      <c r="G2841" s="108">
        <f t="shared" si="44"/>
        <v>43739</v>
      </c>
    </row>
    <row r="2842" spans="1:7" x14ac:dyDescent="0.35">
      <c r="A2842" s="72" t="s">
        <v>321</v>
      </c>
      <c r="B2842" s="72" t="s">
        <v>322</v>
      </c>
      <c r="C2842" s="72" t="s">
        <v>1087</v>
      </c>
      <c r="D2842" s="72" t="s">
        <v>1096</v>
      </c>
      <c r="E2842" s="72">
        <v>3104</v>
      </c>
      <c r="F2842" s="105">
        <v>184</v>
      </c>
      <c r="G2842" s="108">
        <f t="shared" si="44"/>
        <v>43647</v>
      </c>
    </row>
    <row r="2843" spans="1:7" x14ac:dyDescent="0.35">
      <c r="A2843" s="72" t="s">
        <v>321</v>
      </c>
      <c r="B2843" s="72" t="s">
        <v>322</v>
      </c>
      <c r="C2843" s="72" t="s">
        <v>1087</v>
      </c>
      <c r="D2843" s="72" t="s">
        <v>1097</v>
      </c>
      <c r="E2843" s="72">
        <v>3097</v>
      </c>
      <c r="F2843" s="105">
        <v>181</v>
      </c>
      <c r="G2843" s="108">
        <f t="shared" si="44"/>
        <v>43556</v>
      </c>
    </row>
    <row r="2844" spans="1:7" x14ac:dyDescent="0.35">
      <c r="A2844" s="72" t="s">
        <v>321</v>
      </c>
      <c r="B2844" s="72" t="s">
        <v>322</v>
      </c>
      <c r="C2844" s="72" t="s">
        <v>1087</v>
      </c>
      <c r="D2844" s="72" t="s">
        <v>1098</v>
      </c>
      <c r="E2844" s="72">
        <v>3071</v>
      </c>
      <c r="F2844" s="105">
        <v>157</v>
      </c>
      <c r="G2844" s="108">
        <f t="shared" si="44"/>
        <v>43466</v>
      </c>
    </row>
    <row r="2845" spans="1:7" x14ac:dyDescent="0.35">
      <c r="A2845" s="72" t="s">
        <v>321</v>
      </c>
      <c r="B2845" s="72" t="s">
        <v>322</v>
      </c>
      <c r="C2845" s="72" t="s">
        <v>1087</v>
      </c>
      <c r="D2845" s="72" t="s">
        <v>1099</v>
      </c>
      <c r="E2845" s="72">
        <v>3221</v>
      </c>
      <c r="F2845" s="105">
        <v>221</v>
      </c>
      <c r="G2845" s="108">
        <f t="shared" si="44"/>
        <v>43374</v>
      </c>
    </row>
    <row r="2846" spans="1:7" x14ac:dyDescent="0.35">
      <c r="A2846" s="72" t="s">
        <v>321</v>
      </c>
      <c r="B2846" s="72" t="s">
        <v>322</v>
      </c>
      <c r="C2846" s="72" t="s">
        <v>1100</v>
      </c>
      <c r="D2846" s="72" t="s">
        <v>1088</v>
      </c>
      <c r="E2846" s="72">
        <v>3962</v>
      </c>
      <c r="F2846" s="105">
        <v>458</v>
      </c>
      <c r="G2846" s="108">
        <f t="shared" si="44"/>
        <v>44378</v>
      </c>
    </row>
    <row r="2847" spans="1:7" x14ac:dyDescent="0.35">
      <c r="A2847" s="72" t="s">
        <v>321</v>
      </c>
      <c r="B2847" s="72" t="s">
        <v>322</v>
      </c>
      <c r="C2847" s="72" t="s">
        <v>1100</v>
      </c>
      <c r="D2847" s="72" t="s">
        <v>1089</v>
      </c>
      <c r="E2847" s="72">
        <v>3981</v>
      </c>
      <c r="F2847" s="105">
        <v>459</v>
      </c>
      <c r="G2847" s="108">
        <f t="shared" si="44"/>
        <v>44287</v>
      </c>
    </row>
    <row r="2848" spans="1:7" x14ac:dyDescent="0.35">
      <c r="A2848" s="72" t="s">
        <v>321</v>
      </c>
      <c r="B2848" s="72" t="s">
        <v>322</v>
      </c>
      <c r="C2848" s="72" t="s">
        <v>1100</v>
      </c>
      <c r="D2848" s="72" t="s">
        <v>1090</v>
      </c>
      <c r="E2848" s="72">
        <v>3994</v>
      </c>
      <c r="F2848" s="105">
        <v>462</v>
      </c>
      <c r="G2848" s="108">
        <f t="shared" si="44"/>
        <v>44197</v>
      </c>
    </row>
    <row r="2849" spans="1:7" x14ac:dyDescent="0.35">
      <c r="A2849" s="72" t="s">
        <v>321</v>
      </c>
      <c r="B2849" s="72" t="s">
        <v>322</v>
      </c>
      <c r="C2849" s="72" t="s">
        <v>1100</v>
      </c>
      <c r="D2849" s="72" t="s">
        <v>1091</v>
      </c>
      <c r="E2849" s="72">
        <v>3920</v>
      </c>
      <c r="F2849" s="105">
        <v>468</v>
      </c>
      <c r="G2849" s="108">
        <f t="shared" si="44"/>
        <v>44105</v>
      </c>
    </row>
    <row r="2850" spans="1:7" x14ac:dyDescent="0.35">
      <c r="A2850" s="72" t="s">
        <v>321</v>
      </c>
      <c r="B2850" s="72" t="s">
        <v>322</v>
      </c>
      <c r="C2850" s="72" t="s">
        <v>1100</v>
      </c>
      <c r="D2850" s="72" t="s">
        <v>1092</v>
      </c>
      <c r="E2850" s="72">
        <v>3883</v>
      </c>
      <c r="F2850" s="105">
        <v>480</v>
      </c>
      <c r="G2850" s="108">
        <f t="shared" si="44"/>
        <v>44013</v>
      </c>
    </row>
    <row r="2851" spans="1:7" x14ac:dyDescent="0.35">
      <c r="A2851" s="72" t="s">
        <v>321</v>
      </c>
      <c r="B2851" s="72" t="s">
        <v>322</v>
      </c>
      <c r="C2851" s="72" t="s">
        <v>1100</v>
      </c>
      <c r="D2851" s="72" t="s">
        <v>1093</v>
      </c>
      <c r="E2851" s="72">
        <v>3849</v>
      </c>
      <c r="F2851" s="105">
        <v>485</v>
      </c>
      <c r="G2851" s="108">
        <f t="shared" si="44"/>
        <v>43922</v>
      </c>
    </row>
    <row r="2852" spans="1:7" x14ac:dyDescent="0.35">
      <c r="A2852" s="72" t="s">
        <v>321</v>
      </c>
      <c r="B2852" s="72" t="s">
        <v>322</v>
      </c>
      <c r="C2852" s="72" t="s">
        <v>1100</v>
      </c>
      <c r="D2852" s="72" t="s">
        <v>1094</v>
      </c>
      <c r="E2852" s="72">
        <v>3797</v>
      </c>
      <c r="F2852" s="105">
        <v>503</v>
      </c>
      <c r="G2852" s="108">
        <f t="shared" si="44"/>
        <v>43831</v>
      </c>
    </row>
    <row r="2853" spans="1:7" x14ac:dyDescent="0.35">
      <c r="A2853" s="72" t="s">
        <v>321</v>
      </c>
      <c r="B2853" s="72" t="s">
        <v>322</v>
      </c>
      <c r="C2853" s="72" t="s">
        <v>1100</v>
      </c>
      <c r="D2853" s="72" t="s">
        <v>1095</v>
      </c>
      <c r="E2853" s="72">
        <v>3780</v>
      </c>
      <c r="F2853" s="105">
        <v>508</v>
      </c>
      <c r="G2853" s="108">
        <f t="shared" si="44"/>
        <v>43739</v>
      </c>
    </row>
    <row r="2854" spans="1:7" x14ac:dyDescent="0.35">
      <c r="A2854" s="72" t="s">
        <v>321</v>
      </c>
      <c r="B2854" s="72" t="s">
        <v>322</v>
      </c>
      <c r="C2854" s="72" t="s">
        <v>1100</v>
      </c>
      <c r="D2854" s="72" t="s">
        <v>1096</v>
      </c>
      <c r="E2854" s="72">
        <v>3776</v>
      </c>
      <c r="F2854" s="105">
        <v>484</v>
      </c>
      <c r="G2854" s="108">
        <f t="shared" si="44"/>
        <v>43647</v>
      </c>
    </row>
    <row r="2855" spans="1:7" x14ac:dyDescent="0.35">
      <c r="A2855" s="72" t="s">
        <v>321</v>
      </c>
      <c r="B2855" s="72" t="s">
        <v>322</v>
      </c>
      <c r="C2855" s="72" t="s">
        <v>1100</v>
      </c>
      <c r="D2855" s="72" t="s">
        <v>1097</v>
      </c>
      <c r="E2855" s="72">
        <v>3767</v>
      </c>
      <c r="F2855" s="105">
        <v>478</v>
      </c>
      <c r="G2855" s="108">
        <f t="shared" si="44"/>
        <v>43556</v>
      </c>
    </row>
    <row r="2856" spans="1:7" x14ac:dyDescent="0.35">
      <c r="A2856" s="72" t="s">
        <v>321</v>
      </c>
      <c r="B2856" s="72" t="s">
        <v>322</v>
      </c>
      <c r="C2856" s="72" t="s">
        <v>1100</v>
      </c>
      <c r="D2856" s="72" t="s">
        <v>1098</v>
      </c>
      <c r="E2856" s="72">
        <v>3668</v>
      </c>
      <c r="F2856" s="105">
        <v>442</v>
      </c>
      <c r="G2856" s="108">
        <f t="shared" si="44"/>
        <v>43466</v>
      </c>
    </row>
    <row r="2857" spans="1:7" x14ac:dyDescent="0.35">
      <c r="A2857" s="72" t="s">
        <v>321</v>
      </c>
      <c r="B2857" s="72" t="s">
        <v>322</v>
      </c>
      <c r="C2857" s="72" t="s">
        <v>1100</v>
      </c>
      <c r="D2857" s="72" t="s">
        <v>1099</v>
      </c>
      <c r="E2857" s="72">
        <v>3964</v>
      </c>
      <c r="F2857" s="105">
        <v>588</v>
      </c>
      <c r="G2857" s="108">
        <f t="shared" si="44"/>
        <v>43374</v>
      </c>
    </row>
    <row r="2858" spans="1:7" x14ac:dyDescent="0.35">
      <c r="A2858" s="72" t="s">
        <v>321</v>
      </c>
      <c r="B2858" s="72" t="s">
        <v>322</v>
      </c>
      <c r="C2858" s="72" t="s">
        <v>1101</v>
      </c>
      <c r="D2858" s="72" t="s">
        <v>1088</v>
      </c>
      <c r="E2858" s="72">
        <v>684</v>
      </c>
      <c r="F2858" s="105">
        <v>18</v>
      </c>
      <c r="G2858" s="108">
        <f t="shared" si="44"/>
        <v>44378</v>
      </c>
    </row>
    <row r="2859" spans="1:7" x14ac:dyDescent="0.35">
      <c r="A2859" s="72" t="s">
        <v>321</v>
      </c>
      <c r="B2859" s="72" t="s">
        <v>322</v>
      </c>
      <c r="C2859" s="72" t="s">
        <v>1101</v>
      </c>
      <c r="D2859" s="72" t="s">
        <v>1089</v>
      </c>
      <c r="E2859" s="72">
        <v>681</v>
      </c>
      <c r="F2859" s="105">
        <v>18</v>
      </c>
      <c r="G2859" s="108">
        <f t="shared" si="44"/>
        <v>44287</v>
      </c>
    </row>
    <row r="2860" spans="1:7" x14ac:dyDescent="0.35">
      <c r="A2860" s="72" t="s">
        <v>321</v>
      </c>
      <c r="B2860" s="72" t="s">
        <v>322</v>
      </c>
      <c r="C2860" s="72" t="s">
        <v>1101</v>
      </c>
      <c r="D2860" s="72" t="s">
        <v>1090</v>
      </c>
      <c r="E2860" s="72">
        <v>674</v>
      </c>
      <c r="F2860" s="105">
        <v>17</v>
      </c>
      <c r="G2860" s="108">
        <f t="shared" si="44"/>
        <v>44197</v>
      </c>
    </row>
    <row r="2861" spans="1:7" x14ac:dyDescent="0.35">
      <c r="A2861" s="72" t="s">
        <v>321</v>
      </c>
      <c r="B2861" s="72" t="s">
        <v>322</v>
      </c>
      <c r="C2861" s="72" t="s">
        <v>1101</v>
      </c>
      <c r="D2861" s="72" t="s">
        <v>1091</v>
      </c>
      <c r="E2861" s="72">
        <v>669</v>
      </c>
      <c r="F2861" s="105">
        <v>17</v>
      </c>
      <c r="G2861" s="108">
        <f t="shared" si="44"/>
        <v>44105</v>
      </c>
    </row>
    <row r="2862" spans="1:7" x14ac:dyDescent="0.35">
      <c r="A2862" s="72" t="s">
        <v>321</v>
      </c>
      <c r="B2862" s="72" t="s">
        <v>322</v>
      </c>
      <c r="C2862" s="72" t="s">
        <v>1101</v>
      </c>
      <c r="D2862" s="72" t="s">
        <v>1092</v>
      </c>
      <c r="E2862" s="72">
        <v>667</v>
      </c>
      <c r="F2862" s="105">
        <v>17</v>
      </c>
      <c r="G2862" s="108">
        <f t="shared" si="44"/>
        <v>44013</v>
      </c>
    </row>
    <row r="2863" spans="1:7" x14ac:dyDescent="0.35">
      <c r="A2863" s="72" t="s">
        <v>321</v>
      </c>
      <c r="B2863" s="72" t="s">
        <v>322</v>
      </c>
      <c r="C2863" s="72" t="s">
        <v>1101</v>
      </c>
      <c r="D2863" s="72" t="s">
        <v>1093</v>
      </c>
      <c r="E2863" s="72">
        <v>667</v>
      </c>
      <c r="F2863" s="105">
        <v>16</v>
      </c>
      <c r="G2863" s="108">
        <f t="shared" si="44"/>
        <v>43922</v>
      </c>
    </row>
    <row r="2864" spans="1:7" x14ac:dyDescent="0.35">
      <c r="A2864" s="72" t="s">
        <v>321</v>
      </c>
      <c r="B2864" s="72" t="s">
        <v>322</v>
      </c>
      <c r="C2864" s="72" t="s">
        <v>1101</v>
      </c>
      <c r="D2864" s="72" t="s">
        <v>1094</v>
      </c>
      <c r="E2864" s="72">
        <v>662</v>
      </c>
      <c r="F2864" s="105">
        <v>18</v>
      </c>
      <c r="G2864" s="108">
        <f t="shared" si="44"/>
        <v>43831</v>
      </c>
    </row>
    <row r="2865" spans="1:7" x14ac:dyDescent="0.35">
      <c r="A2865" s="72" t="s">
        <v>321</v>
      </c>
      <c r="B2865" s="72" t="s">
        <v>322</v>
      </c>
      <c r="C2865" s="72" t="s">
        <v>1101</v>
      </c>
      <c r="D2865" s="72" t="s">
        <v>1095</v>
      </c>
      <c r="E2865" s="72">
        <v>655</v>
      </c>
      <c r="F2865" s="105">
        <v>19</v>
      </c>
      <c r="G2865" s="108">
        <f t="shared" si="44"/>
        <v>43739</v>
      </c>
    </row>
    <row r="2866" spans="1:7" x14ac:dyDescent="0.35">
      <c r="A2866" s="72" t="s">
        <v>321</v>
      </c>
      <c r="B2866" s="72" t="s">
        <v>322</v>
      </c>
      <c r="C2866" s="72" t="s">
        <v>1101</v>
      </c>
      <c r="D2866" s="72" t="s">
        <v>1096</v>
      </c>
      <c r="E2866" s="72">
        <v>648</v>
      </c>
      <c r="F2866" s="105">
        <v>20</v>
      </c>
      <c r="G2866" s="108">
        <f t="shared" si="44"/>
        <v>43647</v>
      </c>
    </row>
    <row r="2867" spans="1:7" x14ac:dyDescent="0.35">
      <c r="A2867" s="72" t="s">
        <v>321</v>
      </c>
      <c r="B2867" s="72" t="s">
        <v>322</v>
      </c>
      <c r="C2867" s="72" t="s">
        <v>1101</v>
      </c>
      <c r="D2867" s="72" t="s">
        <v>1097</v>
      </c>
      <c r="E2867" s="72">
        <v>646</v>
      </c>
      <c r="F2867" s="105">
        <v>18</v>
      </c>
      <c r="G2867" s="108">
        <f t="shared" si="44"/>
        <v>43556</v>
      </c>
    </row>
    <row r="2868" spans="1:7" x14ac:dyDescent="0.35">
      <c r="A2868" s="72" t="s">
        <v>321</v>
      </c>
      <c r="B2868" s="72" t="s">
        <v>322</v>
      </c>
      <c r="C2868" s="72" t="s">
        <v>1101</v>
      </c>
      <c r="D2868" s="72" t="s">
        <v>1098</v>
      </c>
      <c r="E2868" s="72">
        <v>613</v>
      </c>
      <c r="F2868" s="105">
        <v>13</v>
      </c>
      <c r="G2868" s="108">
        <f t="shared" si="44"/>
        <v>43466</v>
      </c>
    </row>
    <row r="2869" spans="1:7" x14ac:dyDescent="0.35">
      <c r="A2869" s="72" t="s">
        <v>321</v>
      </c>
      <c r="B2869" s="72" t="s">
        <v>322</v>
      </c>
      <c r="C2869" s="72" t="s">
        <v>1101</v>
      </c>
      <c r="D2869" s="72" t="s">
        <v>1099</v>
      </c>
      <c r="E2869" s="72">
        <v>667</v>
      </c>
      <c r="F2869" s="105">
        <v>19</v>
      </c>
      <c r="G2869" s="108">
        <f t="shared" si="44"/>
        <v>43374</v>
      </c>
    </row>
    <row r="2870" spans="1:7" x14ac:dyDescent="0.35">
      <c r="A2870" s="72" t="s">
        <v>321</v>
      </c>
      <c r="B2870" s="72" t="s">
        <v>322</v>
      </c>
      <c r="C2870" s="72" t="s">
        <v>1102</v>
      </c>
      <c r="D2870" s="72" t="s">
        <v>1088</v>
      </c>
      <c r="E2870" s="72">
        <v>4547</v>
      </c>
      <c r="F2870" s="105">
        <v>323</v>
      </c>
      <c r="G2870" s="108">
        <f t="shared" si="44"/>
        <v>44378</v>
      </c>
    </row>
    <row r="2871" spans="1:7" x14ac:dyDescent="0.35">
      <c r="A2871" s="72" t="s">
        <v>321</v>
      </c>
      <c r="B2871" s="72" t="s">
        <v>322</v>
      </c>
      <c r="C2871" s="72" t="s">
        <v>1102</v>
      </c>
      <c r="D2871" s="72" t="s">
        <v>1089</v>
      </c>
      <c r="E2871" s="72">
        <v>4559</v>
      </c>
      <c r="F2871" s="105">
        <v>323</v>
      </c>
      <c r="G2871" s="108">
        <f t="shared" si="44"/>
        <v>44287</v>
      </c>
    </row>
    <row r="2872" spans="1:7" x14ac:dyDescent="0.35">
      <c r="A2872" s="72" t="s">
        <v>321</v>
      </c>
      <c r="B2872" s="72" t="s">
        <v>322</v>
      </c>
      <c r="C2872" s="72" t="s">
        <v>1102</v>
      </c>
      <c r="D2872" s="72" t="s">
        <v>1090</v>
      </c>
      <c r="E2872" s="72">
        <v>4567</v>
      </c>
      <c r="F2872" s="105">
        <v>325</v>
      </c>
      <c r="G2872" s="108">
        <f t="shared" si="44"/>
        <v>44197</v>
      </c>
    </row>
    <row r="2873" spans="1:7" x14ac:dyDescent="0.35">
      <c r="A2873" s="72" t="s">
        <v>321</v>
      </c>
      <c r="B2873" s="72" t="s">
        <v>322</v>
      </c>
      <c r="C2873" s="72" t="s">
        <v>1102</v>
      </c>
      <c r="D2873" s="72" t="s">
        <v>1091</v>
      </c>
      <c r="E2873" s="72">
        <v>4561</v>
      </c>
      <c r="F2873" s="105">
        <v>328</v>
      </c>
      <c r="G2873" s="108">
        <f t="shared" si="44"/>
        <v>44105</v>
      </c>
    </row>
    <row r="2874" spans="1:7" x14ac:dyDescent="0.35">
      <c r="A2874" s="72" t="s">
        <v>321</v>
      </c>
      <c r="B2874" s="72" t="s">
        <v>322</v>
      </c>
      <c r="C2874" s="72" t="s">
        <v>1102</v>
      </c>
      <c r="D2874" s="72" t="s">
        <v>1092</v>
      </c>
      <c r="E2874" s="72">
        <v>4555</v>
      </c>
      <c r="F2874" s="105">
        <v>333</v>
      </c>
      <c r="G2874" s="108">
        <f t="shared" si="44"/>
        <v>44013</v>
      </c>
    </row>
    <row r="2875" spans="1:7" x14ac:dyDescent="0.35">
      <c r="A2875" s="72" t="s">
        <v>321</v>
      </c>
      <c r="B2875" s="72" t="s">
        <v>322</v>
      </c>
      <c r="C2875" s="72" t="s">
        <v>1102</v>
      </c>
      <c r="D2875" s="72" t="s">
        <v>1093</v>
      </c>
      <c r="E2875" s="72">
        <v>4550</v>
      </c>
      <c r="F2875" s="105">
        <v>336</v>
      </c>
      <c r="G2875" s="108">
        <f t="shared" si="44"/>
        <v>43922</v>
      </c>
    </row>
    <row r="2876" spans="1:7" x14ac:dyDescent="0.35">
      <c r="A2876" s="72" t="s">
        <v>321</v>
      </c>
      <c r="B2876" s="72" t="s">
        <v>322</v>
      </c>
      <c r="C2876" s="72" t="s">
        <v>1102</v>
      </c>
      <c r="D2876" s="72" t="s">
        <v>1094</v>
      </c>
      <c r="E2876" s="72">
        <v>4568</v>
      </c>
      <c r="F2876" s="105">
        <v>375</v>
      </c>
      <c r="G2876" s="108">
        <f t="shared" si="44"/>
        <v>43831</v>
      </c>
    </row>
    <row r="2877" spans="1:7" x14ac:dyDescent="0.35">
      <c r="A2877" s="72" t="s">
        <v>321</v>
      </c>
      <c r="B2877" s="72" t="s">
        <v>322</v>
      </c>
      <c r="C2877" s="72" t="s">
        <v>1102</v>
      </c>
      <c r="D2877" s="72" t="s">
        <v>1095</v>
      </c>
      <c r="E2877" s="72">
        <v>4575</v>
      </c>
      <c r="F2877" s="105">
        <v>380</v>
      </c>
      <c r="G2877" s="108">
        <f t="shared" si="44"/>
        <v>43739</v>
      </c>
    </row>
    <row r="2878" spans="1:7" x14ac:dyDescent="0.35">
      <c r="A2878" s="72" t="s">
        <v>321</v>
      </c>
      <c r="B2878" s="72" t="s">
        <v>322</v>
      </c>
      <c r="C2878" s="72" t="s">
        <v>1102</v>
      </c>
      <c r="D2878" s="72" t="s">
        <v>1096</v>
      </c>
      <c r="E2878" s="72">
        <v>4578</v>
      </c>
      <c r="F2878" s="105">
        <v>389</v>
      </c>
      <c r="G2878" s="108">
        <f t="shared" si="44"/>
        <v>43647</v>
      </c>
    </row>
    <row r="2879" spans="1:7" x14ac:dyDescent="0.35">
      <c r="A2879" s="72" t="s">
        <v>321</v>
      </c>
      <c r="B2879" s="72" t="s">
        <v>322</v>
      </c>
      <c r="C2879" s="72" t="s">
        <v>1102</v>
      </c>
      <c r="D2879" s="72" t="s">
        <v>1097</v>
      </c>
      <c r="E2879" s="72">
        <v>4578</v>
      </c>
      <c r="F2879" s="105">
        <v>393</v>
      </c>
      <c r="G2879" s="108">
        <f t="shared" si="44"/>
        <v>43556</v>
      </c>
    </row>
    <row r="2880" spans="1:7" x14ac:dyDescent="0.35">
      <c r="A2880" s="72" t="s">
        <v>321</v>
      </c>
      <c r="B2880" s="72" t="s">
        <v>322</v>
      </c>
      <c r="C2880" s="72" t="s">
        <v>1102</v>
      </c>
      <c r="D2880" s="72" t="s">
        <v>1098</v>
      </c>
      <c r="E2880" s="72">
        <v>4585</v>
      </c>
      <c r="F2880" s="105">
        <v>365</v>
      </c>
      <c r="G2880" s="108">
        <f t="shared" si="44"/>
        <v>43466</v>
      </c>
    </row>
    <row r="2881" spans="1:7" x14ac:dyDescent="0.35">
      <c r="A2881" s="72" t="s">
        <v>321</v>
      </c>
      <c r="B2881" s="72" t="s">
        <v>322</v>
      </c>
      <c r="C2881" s="72" t="s">
        <v>1102</v>
      </c>
      <c r="D2881" s="72" t="s">
        <v>1099</v>
      </c>
      <c r="E2881" s="72">
        <v>4754</v>
      </c>
      <c r="F2881" s="105">
        <v>426</v>
      </c>
      <c r="G2881" s="108">
        <f t="shared" si="44"/>
        <v>43374</v>
      </c>
    </row>
    <row r="2882" spans="1:7" x14ac:dyDescent="0.35">
      <c r="A2882" s="72" t="s">
        <v>323</v>
      </c>
      <c r="B2882" s="72" t="s">
        <v>324</v>
      </c>
      <c r="C2882" s="72" t="s">
        <v>1087</v>
      </c>
      <c r="D2882" s="72" t="s">
        <v>1088</v>
      </c>
      <c r="E2882" s="72">
        <v>2225</v>
      </c>
      <c r="F2882" s="105">
        <v>191</v>
      </c>
      <c r="G2882" s="108">
        <f t="shared" si="44"/>
        <v>44378</v>
      </c>
    </row>
    <row r="2883" spans="1:7" x14ac:dyDescent="0.35">
      <c r="A2883" s="72" t="s">
        <v>323</v>
      </c>
      <c r="B2883" s="72" t="s">
        <v>324</v>
      </c>
      <c r="C2883" s="72" t="s">
        <v>1087</v>
      </c>
      <c r="D2883" s="72" t="s">
        <v>1089</v>
      </c>
      <c r="E2883" s="72">
        <v>2239</v>
      </c>
      <c r="F2883" s="105">
        <v>195</v>
      </c>
      <c r="G2883" s="108">
        <f t="shared" si="44"/>
        <v>44287</v>
      </c>
    </row>
    <row r="2884" spans="1:7" x14ac:dyDescent="0.35">
      <c r="A2884" s="72" t="s">
        <v>323</v>
      </c>
      <c r="B2884" s="72" t="s">
        <v>324</v>
      </c>
      <c r="C2884" s="72" t="s">
        <v>1087</v>
      </c>
      <c r="D2884" s="72" t="s">
        <v>1090</v>
      </c>
      <c r="E2884" s="72">
        <v>2239</v>
      </c>
      <c r="F2884" s="105">
        <v>196</v>
      </c>
      <c r="G2884" s="108">
        <f t="shared" ref="G2884:G2947" si="45">DATE(LEFT(D2884,4),RIGHT(LEFT(D2884,7),2),1)</f>
        <v>44197</v>
      </c>
    </row>
    <row r="2885" spans="1:7" x14ac:dyDescent="0.35">
      <c r="A2885" s="72" t="s">
        <v>323</v>
      </c>
      <c r="B2885" s="72" t="s">
        <v>324</v>
      </c>
      <c r="C2885" s="72" t="s">
        <v>1087</v>
      </c>
      <c r="D2885" s="72" t="s">
        <v>1091</v>
      </c>
      <c r="E2885" s="72">
        <v>2233</v>
      </c>
      <c r="F2885" s="105">
        <v>194</v>
      </c>
      <c r="G2885" s="108">
        <f t="shared" si="45"/>
        <v>44105</v>
      </c>
    </row>
    <row r="2886" spans="1:7" x14ac:dyDescent="0.35">
      <c r="A2886" s="72" t="s">
        <v>323</v>
      </c>
      <c r="B2886" s="72" t="s">
        <v>324</v>
      </c>
      <c r="C2886" s="72" t="s">
        <v>1087</v>
      </c>
      <c r="D2886" s="72" t="s">
        <v>1092</v>
      </c>
      <c r="E2886" s="72">
        <v>2227</v>
      </c>
      <c r="F2886" s="105">
        <v>198</v>
      </c>
      <c r="G2886" s="108">
        <f t="shared" si="45"/>
        <v>44013</v>
      </c>
    </row>
    <row r="2887" spans="1:7" x14ac:dyDescent="0.35">
      <c r="A2887" s="72" t="s">
        <v>323</v>
      </c>
      <c r="B2887" s="72" t="s">
        <v>324</v>
      </c>
      <c r="C2887" s="72" t="s">
        <v>1087</v>
      </c>
      <c r="D2887" s="72" t="s">
        <v>1093</v>
      </c>
      <c r="E2887" s="72">
        <v>2234</v>
      </c>
      <c r="F2887" s="105">
        <v>199</v>
      </c>
      <c r="G2887" s="108">
        <f t="shared" si="45"/>
        <v>43922</v>
      </c>
    </row>
    <row r="2888" spans="1:7" x14ac:dyDescent="0.35">
      <c r="A2888" s="72" t="s">
        <v>323</v>
      </c>
      <c r="B2888" s="72" t="s">
        <v>324</v>
      </c>
      <c r="C2888" s="72" t="s">
        <v>1087</v>
      </c>
      <c r="D2888" s="72" t="s">
        <v>1094</v>
      </c>
      <c r="E2888" s="72">
        <v>2233</v>
      </c>
      <c r="F2888" s="105">
        <v>196</v>
      </c>
      <c r="G2888" s="108">
        <f t="shared" si="45"/>
        <v>43831</v>
      </c>
    </row>
    <row r="2889" spans="1:7" x14ac:dyDescent="0.35">
      <c r="A2889" s="72" t="s">
        <v>323</v>
      </c>
      <c r="B2889" s="72" t="s">
        <v>324</v>
      </c>
      <c r="C2889" s="72" t="s">
        <v>1087</v>
      </c>
      <c r="D2889" s="72" t="s">
        <v>1095</v>
      </c>
      <c r="E2889" s="72">
        <v>2230</v>
      </c>
      <c r="F2889" s="105">
        <v>196</v>
      </c>
      <c r="G2889" s="108">
        <f t="shared" si="45"/>
        <v>43739</v>
      </c>
    </row>
    <row r="2890" spans="1:7" x14ac:dyDescent="0.35">
      <c r="A2890" s="72" t="s">
        <v>323</v>
      </c>
      <c r="B2890" s="72" t="s">
        <v>324</v>
      </c>
      <c r="C2890" s="72" t="s">
        <v>1087</v>
      </c>
      <c r="D2890" s="72" t="s">
        <v>1096</v>
      </c>
      <c r="E2890" s="72">
        <v>2230</v>
      </c>
      <c r="F2890" s="105">
        <v>194</v>
      </c>
      <c r="G2890" s="108">
        <f t="shared" si="45"/>
        <v>43647</v>
      </c>
    </row>
    <row r="2891" spans="1:7" x14ac:dyDescent="0.35">
      <c r="A2891" s="72" t="s">
        <v>323</v>
      </c>
      <c r="B2891" s="72" t="s">
        <v>324</v>
      </c>
      <c r="C2891" s="72" t="s">
        <v>1087</v>
      </c>
      <c r="D2891" s="72" t="s">
        <v>1097</v>
      </c>
      <c r="E2891" s="72">
        <v>2231</v>
      </c>
      <c r="F2891" s="105">
        <v>186</v>
      </c>
      <c r="G2891" s="108">
        <f t="shared" si="45"/>
        <v>43556</v>
      </c>
    </row>
    <row r="2892" spans="1:7" x14ac:dyDescent="0.35">
      <c r="A2892" s="72" t="s">
        <v>323</v>
      </c>
      <c r="B2892" s="72" t="s">
        <v>324</v>
      </c>
      <c r="C2892" s="72" t="s">
        <v>1087</v>
      </c>
      <c r="D2892" s="72" t="s">
        <v>1098</v>
      </c>
      <c r="E2892" s="72">
        <v>2200</v>
      </c>
      <c r="F2892" s="105">
        <v>175</v>
      </c>
      <c r="G2892" s="108">
        <f t="shared" si="45"/>
        <v>43466</v>
      </c>
    </row>
    <row r="2893" spans="1:7" x14ac:dyDescent="0.35">
      <c r="A2893" s="72" t="s">
        <v>323</v>
      </c>
      <c r="B2893" s="72" t="s">
        <v>324</v>
      </c>
      <c r="C2893" s="72" t="s">
        <v>1087</v>
      </c>
      <c r="D2893" s="72" t="s">
        <v>1099</v>
      </c>
      <c r="E2893" s="72">
        <v>2311</v>
      </c>
      <c r="F2893" s="105">
        <v>212</v>
      </c>
      <c r="G2893" s="108">
        <f t="shared" si="45"/>
        <v>43374</v>
      </c>
    </row>
    <row r="2894" spans="1:7" x14ac:dyDescent="0.35">
      <c r="A2894" s="72" t="s">
        <v>323</v>
      </c>
      <c r="B2894" s="72" t="s">
        <v>324</v>
      </c>
      <c r="C2894" s="72" t="s">
        <v>1100</v>
      </c>
      <c r="D2894" s="72" t="s">
        <v>1088</v>
      </c>
      <c r="E2894" s="72">
        <v>2541</v>
      </c>
      <c r="F2894" s="105">
        <v>449</v>
      </c>
      <c r="G2894" s="108">
        <f t="shared" si="45"/>
        <v>44378</v>
      </c>
    </row>
    <row r="2895" spans="1:7" x14ac:dyDescent="0.35">
      <c r="A2895" s="72" t="s">
        <v>323</v>
      </c>
      <c r="B2895" s="72" t="s">
        <v>324</v>
      </c>
      <c r="C2895" s="72" t="s">
        <v>1100</v>
      </c>
      <c r="D2895" s="72" t="s">
        <v>1089</v>
      </c>
      <c r="E2895" s="72">
        <v>2554</v>
      </c>
      <c r="F2895" s="105">
        <v>450</v>
      </c>
      <c r="G2895" s="108">
        <f t="shared" si="45"/>
        <v>44287</v>
      </c>
    </row>
    <row r="2896" spans="1:7" x14ac:dyDescent="0.35">
      <c r="A2896" s="72" t="s">
        <v>323</v>
      </c>
      <c r="B2896" s="72" t="s">
        <v>324</v>
      </c>
      <c r="C2896" s="72" t="s">
        <v>1100</v>
      </c>
      <c r="D2896" s="72" t="s">
        <v>1090</v>
      </c>
      <c r="E2896" s="72">
        <v>2550</v>
      </c>
      <c r="F2896" s="105">
        <v>451</v>
      </c>
      <c r="G2896" s="108">
        <f t="shared" si="45"/>
        <v>44197</v>
      </c>
    </row>
    <row r="2897" spans="1:7" x14ac:dyDescent="0.35">
      <c r="A2897" s="72" t="s">
        <v>323</v>
      </c>
      <c r="B2897" s="72" t="s">
        <v>324</v>
      </c>
      <c r="C2897" s="72" t="s">
        <v>1100</v>
      </c>
      <c r="D2897" s="72" t="s">
        <v>1091</v>
      </c>
      <c r="E2897" s="72">
        <v>2555</v>
      </c>
      <c r="F2897" s="105">
        <v>462</v>
      </c>
      <c r="G2897" s="108">
        <f t="shared" si="45"/>
        <v>44105</v>
      </c>
    </row>
    <row r="2898" spans="1:7" x14ac:dyDescent="0.35">
      <c r="A2898" s="72" t="s">
        <v>323</v>
      </c>
      <c r="B2898" s="72" t="s">
        <v>324</v>
      </c>
      <c r="C2898" s="72" t="s">
        <v>1100</v>
      </c>
      <c r="D2898" s="72" t="s">
        <v>1092</v>
      </c>
      <c r="E2898" s="72">
        <v>2558</v>
      </c>
      <c r="F2898" s="105">
        <v>464</v>
      </c>
      <c r="G2898" s="108">
        <f t="shared" si="45"/>
        <v>44013</v>
      </c>
    </row>
    <row r="2899" spans="1:7" x14ac:dyDescent="0.35">
      <c r="A2899" s="72" t="s">
        <v>323</v>
      </c>
      <c r="B2899" s="72" t="s">
        <v>324</v>
      </c>
      <c r="C2899" s="72" t="s">
        <v>1100</v>
      </c>
      <c r="D2899" s="72" t="s">
        <v>1093</v>
      </c>
      <c r="E2899" s="72">
        <v>2560</v>
      </c>
      <c r="F2899" s="105">
        <v>468</v>
      </c>
      <c r="G2899" s="108">
        <f t="shared" si="45"/>
        <v>43922</v>
      </c>
    </row>
    <row r="2900" spans="1:7" x14ac:dyDescent="0.35">
      <c r="A2900" s="72" t="s">
        <v>323</v>
      </c>
      <c r="B2900" s="72" t="s">
        <v>324</v>
      </c>
      <c r="C2900" s="72" t="s">
        <v>1100</v>
      </c>
      <c r="D2900" s="72" t="s">
        <v>1094</v>
      </c>
      <c r="E2900" s="72">
        <v>2529</v>
      </c>
      <c r="F2900" s="105">
        <v>478</v>
      </c>
      <c r="G2900" s="108">
        <f t="shared" si="45"/>
        <v>43831</v>
      </c>
    </row>
    <row r="2901" spans="1:7" x14ac:dyDescent="0.35">
      <c r="A2901" s="72" t="s">
        <v>323</v>
      </c>
      <c r="B2901" s="72" t="s">
        <v>324</v>
      </c>
      <c r="C2901" s="72" t="s">
        <v>1100</v>
      </c>
      <c r="D2901" s="72" t="s">
        <v>1095</v>
      </c>
      <c r="E2901" s="72">
        <v>2533</v>
      </c>
      <c r="F2901" s="105">
        <v>457</v>
      </c>
      <c r="G2901" s="108">
        <f t="shared" si="45"/>
        <v>43739</v>
      </c>
    </row>
    <row r="2902" spans="1:7" x14ac:dyDescent="0.35">
      <c r="A2902" s="72" t="s">
        <v>323</v>
      </c>
      <c r="B2902" s="72" t="s">
        <v>324</v>
      </c>
      <c r="C2902" s="72" t="s">
        <v>1100</v>
      </c>
      <c r="D2902" s="72" t="s">
        <v>1096</v>
      </c>
      <c r="E2902" s="72">
        <v>2532</v>
      </c>
      <c r="F2902" s="105">
        <v>445</v>
      </c>
      <c r="G2902" s="108">
        <f t="shared" si="45"/>
        <v>43647</v>
      </c>
    </row>
    <row r="2903" spans="1:7" x14ac:dyDescent="0.35">
      <c r="A2903" s="72" t="s">
        <v>323</v>
      </c>
      <c r="B2903" s="72" t="s">
        <v>324</v>
      </c>
      <c r="C2903" s="72" t="s">
        <v>1100</v>
      </c>
      <c r="D2903" s="72" t="s">
        <v>1097</v>
      </c>
      <c r="E2903" s="72">
        <v>2515</v>
      </c>
      <c r="F2903" s="105">
        <v>417</v>
      </c>
      <c r="G2903" s="108">
        <f t="shared" si="45"/>
        <v>43556</v>
      </c>
    </row>
    <row r="2904" spans="1:7" x14ac:dyDescent="0.35">
      <c r="A2904" s="72" t="s">
        <v>323</v>
      </c>
      <c r="B2904" s="72" t="s">
        <v>324</v>
      </c>
      <c r="C2904" s="72" t="s">
        <v>1100</v>
      </c>
      <c r="D2904" s="72" t="s">
        <v>1098</v>
      </c>
      <c r="E2904" s="72">
        <v>2496</v>
      </c>
      <c r="F2904" s="105">
        <v>440</v>
      </c>
      <c r="G2904" s="108">
        <f t="shared" si="45"/>
        <v>43466</v>
      </c>
    </row>
    <row r="2905" spans="1:7" x14ac:dyDescent="0.35">
      <c r="A2905" s="72" t="s">
        <v>323</v>
      </c>
      <c r="B2905" s="72" t="s">
        <v>324</v>
      </c>
      <c r="C2905" s="72" t="s">
        <v>1100</v>
      </c>
      <c r="D2905" s="72" t="s">
        <v>1099</v>
      </c>
      <c r="E2905" s="72">
        <v>2637</v>
      </c>
      <c r="F2905" s="105">
        <v>465</v>
      </c>
      <c r="G2905" s="108">
        <f t="shared" si="45"/>
        <v>43374</v>
      </c>
    </row>
    <row r="2906" spans="1:7" x14ac:dyDescent="0.35">
      <c r="A2906" s="72" t="s">
        <v>323</v>
      </c>
      <c r="B2906" s="72" t="s">
        <v>324</v>
      </c>
      <c r="C2906" s="72" t="s">
        <v>1101</v>
      </c>
      <c r="D2906" s="72" t="s">
        <v>1088</v>
      </c>
      <c r="E2906" s="72">
        <v>601</v>
      </c>
      <c r="F2906" s="105">
        <v>20</v>
      </c>
      <c r="G2906" s="108">
        <f t="shared" si="45"/>
        <v>44378</v>
      </c>
    </row>
    <row r="2907" spans="1:7" x14ac:dyDescent="0.35">
      <c r="A2907" s="72" t="s">
        <v>323</v>
      </c>
      <c r="B2907" s="72" t="s">
        <v>324</v>
      </c>
      <c r="C2907" s="72" t="s">
        <v>1101</v>
      </c>
      <c r="D2907" s="72" t="s">
        <v>1089</v>
      </c>
      <c r="E2907" s="72">
        <v>602</v>
      </c>
      <c r="F2907" s="105">
        <v>20</v>
      </c>
      <c r="G2907" s="108">
        <f t="shared" si="45"/>
        <v>44287</v>
      </c>
    </row>
    <row r="2908" spans="1:7" x14ac:dyDescent="0.35">
      <c r="A2908" s="72" t="s">
        <v>323</v>
      </c>
      <c r="B2908" s="72" t="s">
        <v>324</v>
      </c>
      <c r="C2908" s="72" t="s">
        <v>1101</v>
      </c>
      <c r="D2908" s="72" t="s">
        <v>1090</v>
      </c>
      <c r="E2908" s="72">
        <v>608</v>
      </c>
      <c r="F2908" s="105">
        <v>21</v>
      </c>
      <c r="G2908" s="108">
        <f t="shared" si="45"/>
        <v>44197</v>
      </c>
    </row>
    <row r="2909" spans="1:7" x14ac:dyDescent="0.35">
      <c r="A2909" s="72" t="s">
        <v>323</v>
      </c>
      <c r="B2909" s="72" t="s">
        <v>324</v>
      </c>
      <c r="C2909" s="72" t="s">
        <v>1101</v>
      </c>
      <c r="D2909" s="72" t="s">
        <v>1091</v>
      </c>
      <c r="E2909" s="72">
        <v>593</v>
      </c>
      <c r="F2909" s="105">
        <v>21</v>
      </c>
      <c r="G2909" s="108">
        <f t="shared" si="45"/>
        <v>44105</v>
      </c>
    </row>
    <row r="2910" spans="1:7" x14ac:dyDescent="0.35">
      <c r="A2910" s="72" t="s">
        <v>323</v>
      </c>
      <c r="B2910" s="72" t="s">
        <v>324</v>
      </c>
      <c r="C2910" s="72" t="s">
        <v>1101</v>
      </c>
      <c r="D2910" s="72" t="s">
        <v>1092</v>
      </c>
      <c r="E2910" s="72">
        <v>580</v>
      </c>
      <c r="F2910" s="105">
        <v>21</v>
      </c>
      <c r="G2910" s="108">
        <f t="shared" si="45"/>
        <v>44013</v>
      </c>
    </row>
    <row r="2911" spans="1:7" x14ac:dyDescent="0.35">
      <c r="A2911" s="72" t="s">
        <v>323</v>
      </c>
      <c r="B2911" s="72" t="s">
        <v>324</v>
      </c>
      <c r="C2911" s="72" t="s">
        <v>1101</v>
      </c>
      <c r="D2911" s="72" t="s">
        <v>1093</v>
      </c>
      <c r="E2911" s="72">
        <v>580</v>
      </c>
      <c r="F2911" s="105">
        <v>21</v>
      </c>
      <c r="G2911" s="108">
        <f t="shared" si="45"/>
        <v>43922</v>
      </c>
    </row>
    <row r="2912" spans="1:7" x14ac:dyDescent="0.35">
      <c r="A2912" s="72" t="s">
        <v>323</v>
      </c>
      <c r="B2912" s="72" t="s">
        <v>324</v>
      </c>
      <c r="C2912" s="72" t="s">
        <v>1101</v>
      </c>
      <c r="D2912" s="72" t="s">
        <v>1094</v>
      </c>
      <c r="E2912" s="72">
        <v>534</v>
      </c>
      <c r="F2912" s="105">
        <v>23</v>
      </c>
      <c r="G2912" s="108">
        <f t="shared" si="45"/>
        <v>43831</v>
      </c>
    </row>
    <row r="2913" spans="1:7" x14ac:dyDescent="0.35">
      <c r="A2913" s="72" t="s">
        <v>323</v>
      </c>
      <c r="B2913" s="72" t="s">
        <v>324</v>
      </c>
      <c r="C2913" s="72" t="s">
        <v>1101</v>
      </c>
      <c r="D2913" s="72" t="s">
        <v>1095</v>
      </c>
      <c r="E2913" s="72">
        <v>537</v>
      </c>
      <c r="F2913" s="105">
        <v>23</v>
      </c>
      <c r="G2913" s="108">
        <f t="shared" si="45"/>
        <v>43739</v>
      </c>
    </row>
    <row r="2914" spans="1:7" x14ac:dyDescent="0.35">
      <c r="A2914" s="72" t="s">
        <v>323</v>
      </c>
      <c r="B2914" s="72" t="s">
        <v>324</v>
      </c>
      <c r="C2914" s="72" t="s">
        <v>1101</v>
      </c>
      <c r="D2914" s="72" t="s">
        <v>1096</v>
      </c>
      <c r="E2914" s="72">
        <v>532</v>
      </c>
      <c r="F2914" s="105">
        <v>24</v>
      </c>
      <c r="G2914" s="108">
        <f t="shared" si="45"/>
        <v>43647</v>
      </c>
    </row>
    <row r="2915" spans="1:7" x14ac:dyDescent="0.35">
      <c r="A2915" s="72" t="s">
        <v>323</v>
      </c>
      <c r="B2915" s="72" t="s">
        <v>324</v>
      </c>
      <c r="C2915" s="72" t="s">
        <v>1101</v>
      </c>
      <c r="D2915" s="72" t="s">
        <v>1097</v>
      </c>
      <c r="E2915" s="72">
        <v>533</v>
      </c>
      <c r="F2915" s="105">
        <v>21</v>
      </c>
      <c r="G2915" s="108">
        <f t="shared" si="45"/>
        <v>43556</v>
      </c>
    </row>
    <row r="2916" spans="1:7" x14ac:dyDescent="0.35">
      <c r="A2916" s="72" t="s">
        <v>323</v>
      </c>
      <c r="B2916" s="72" t="s">
        <v>324</v>
      </c>
      <c r="C2916" s="72" t="s">
        <v>1101</v>
      </c>
      <c r="D2916" s="72" t="s">
        <v>1098</v>
      </c>
      <c r="E2916" s="72">
        <v>493</v>
      </c>
      <c r="F2916" s="105">
        <v>22</v>
      </c>
      <c r="G2916" s="108">
        <f t="shared" si="45"/>
        <v>43466</v>
      </c>
    </row>
    <row r="2917" spans="1:7" x14ac:dyDescent="0.35">
      <c r="A2917" s="72" t="s">
        <v>323</v>
      </c>
      <c r="B2917" s="72" t="s">
        <v>324</v>
      </c>
      <c r="C2917" s="72" t="s">
        <v>1101</v>
      </c>
      <c r="D2917" s="72" t="s">
        <v>1099</v>
      </c>
      <c r="E2917" s="72">
        <v>527</v>
      </c>
      <c r="F2917" s="105">
        <v>20</v>
      </c>
      <c r="G2917" s="108">
        <f t="shared" si="45"/>
        <v>43374</v>
      </c>
    </row>
    <row r="2918" spans="1:7" x14ac:dyDescent="0.35">
      <c r="A2918" s="72" t="s">
        <v>323</v>
      </c>
      <c r="B2918" s="72" t="s">
        <v>324</v>
      </c>
      <c r="C2918" s="72" t="s">
        <v>1102</v>
      </c>
      <c r="D2918" s="72" t="s">
        <v>1088</v>
      </c>
      <c r="E2918" s="72">
        <v>4995</v>
      </c>
      <c r="F2918" s="105">
        <v>509</v>
      </c>
      <c r="G2918" s="108">
        <f t="shared" si="45"/>
        <v>44378</v>
      </c>
    </row>
    <row r="2919" spans="1:7" x14ac:dyDescent="0.35">
      <c r="A2919" s="72" t="s">
        <v>323</v>
      </c>
      <c r="B2919" s="72" t="s">
        <v>324</v>
      </c>
      <c r="C2919" s="72" t="s">
        <v>1102</v>
      </c>
      <c r="D2919" s="72" t="s">
        <v>1089</v>
      </c>
      <c r="E2919" s="72">
        <v>4988</v>
      </c>
      <c r="F2919" s="105">
        <v>509</v>
      </c>
      <c r="G2919" s="108">
        <f t="shared" si="45"/>
        <v>44287</v>
      </c>
    </row>
    <row r="2920" spans="1:7" x14ac:dyDescent="0.35">
      <c r="A2920" s="72" t="s">
        <v>323</v>
      </c>
      <c r="B2920" s="72" t="s">
        <v>324</v>
      </c>
      <c r="C2920" s="72" t="s">
        <v>1102</v>
      </c>
      <c r="D2920" s="72" t="s">
        <v>1090</v>
      </c>
      <c r="E2920" s="72">
        <v>4985</v>
      </c>
      <c r="F2920" s="105">
        <v>509</v>
      </c>
      <c r="G2920" s="108">
        <f t="shared" si="45"/>
        <v>44197</v>
      </c>
    </row>
    <row r="2921" spans="1:7" x14ac:dyDescent="0.35">
      <c r="A2921" s="72" t="s">
        <v>323</v>
      </c>
      <c r="B2921" s="72" t="s">
        <v>324</v>
      </c>
      <c r="C2921" s="72" t="s">
        <v>1102</v>
      </c>
      <c r="D2921" s="72" t="s">
        <v>1091</v>
      </c>
      <c r="E2921" s="72">
        <v>4980</v>
      </c>
      <c r="F2921" s="105">
        <v>513</v>
      </c>
      <c r="G2921" s="108">
        <f t="shared" si="45"/>
        <v>44105</v>
      </c>
    </row>
    <row r="2922" spans="1:7" x14ac:dyDescent="0.35">
      <c r="A2922" s="72" t="s">
        <v>323</v>
      </c>
      <c r="B2922" s="72" t="s">
        <v>324</v>
      </c>
      <c r="C2922" s="72" t="s">
        <v>1102</v>
      </c>
      <c r="D2922" s="72" t="s">
        <v>1092</v>
      </c>
      <c r="E2922" s="72">
        <v>4990</v>
      </c>
      <c r="F2922" s="105">
        <v>516</v>
      </c>
      <c r="G2922" s="108">
        <f t="shared" si="45"/>
        <v>44013</v>
      </c>
    </row>
    <row r="2923" spans="1:7" x14ac:dyDescent="0.35">
      <c r="A2923" s="72" t="s">
        <v>323</v>
      </c>
      <c r="B2923" s="72" t="s">
        <v>324</v>
      </c>
      <c r="C2923" s="72" t="s">
        <v>1102</v>
      </c>
      <c r="D2923" s="72" t="s">
        <v>1093</v>
      </c>
      <c r="E2923" s="72">
        <v>4993</v>
      </c>
      <c r="F2923" s="105">
        <v>520</v>
      </c>
      <c r="G2923" s="108">
        <f t="shared" si="45"/>
        <v>43922</v>
      </c>
    </row>
    <row r="2924" spans="1:7" x14ac:dyDescent="0.35">
      <c r="A2924" s="72" t="s">
        <v>323</v>
      </c>
      <c r="B2924" s="72" t="s">
        <v>324</v>
      </c>
      <c r="C2924" s="72" t="s">
        <v>1102</v>
      </c>
      <c r="D2924" s="72" t="s">
        <v>1094</v>
      </c>
      <c r="E2924" s="72">
        <v>5042</v>
      </c>
      <c r="F2924" s="105">
        <v>563</v>
      </c>
      <c r="G2924" s="108">
        <f t="shared" si="45"/>
        <v>43831</v>
      </c>
    </row>
    <row r="2925" spans="1:7" x14ac:dyDescent="0.35">
      <c r="A2925" s="72" t="s">
        <v>323</v>
      </c>
      <c r="B2925" s="72" t="s">
        <v>324</v>
      </c>
      <c r="C2925" s="72" t="s">
        <v>1102</v>
      </c>
      <c r="D2925" s="72" t="s">
        <v>1095</v>
      </c>
      <c r="E2925" s="72">
        <v>5038</v>
      </c>
      <c r="F2925" s="105">
        <v>1024</v>
      </c>
      <c r="G2925" s="108">
        <f t="shared" si="45"/>
        <v>43739</v>
      </c>
    </row>
    <row r="2926" spans="1:7" x14ac:dyDescent="0.35">
      <c r="A2926" s="72" t="s">
        <v>323</v>
      </c>
      <c r="B2926" s="72" t="s">
        <v>324</v>
      </c>
      <c r="C2926" s="72" t="s">
        <v>1102</v>
      </c>
      <c r="D2926" s="72" t="s">
        <v>1096</v>
      </c>
      <c r="E2926" s="72">
        <v>5037</v>
      </c>
      <c r="F2926" s="105">
        <v>1023</v>
      </c>
      <c r="G2926" s="108">
        <f t="shared" si="45"/>
        <v>43647</v>
      </c>
    </row>
    <row r="2927" spans="1:7" x14ac:dyDescent="0.35">
      <c r="A2927" s="72" t="s">
        <v>323</v>
      </c>
      <c r="B2927" s="72" t="s">
        <v>324</v>
      </c>
      <c r="C2927" s="72" t="s">
        <v>1102</v>
      </c>
      <c r="D2927" s="72" t="s">
        <v>1097</v>
      </c>
      <c r="E2927" s="72">
        <v>5034</v>
      </c>
      <c r="F2927" s="105">
        <v>402</v>
      </c>
      <c r="G2927" s="108">
        <f t="shared" si="45"/>
        <v>43556</v>
      </c>
    </row>
    <row r="2928" spans="1:7" x14ac:dyDescent="0.35">
      <c r="A2928" s="72" t="s">
        <v>323</v>
      </c>
      <c r="B2928" s="72" t="s">
        <v>324</v>
      </c>
      <c r="C2928" s="72" t="s">
        <v>1102</v>
      </c>
      <c r="D2928" s="72" t="s">
        <v>1098</v>
      </c>
      <c r="E2928" s="72">
        <v>4133</v>
      </c>
      <c r="F2928" s="105">
        <v>392</v>
      </c>
      <c r="G2928" s="108">
        <f t="shared" si="45"/>
        <v>43466</v>
      </c>
    </row>
    <row r="2929" spans="1:7" x14ac:dyDescent="0.35">
      <c r="A2929" s="72" t="s">
        <v>323</v>
      </c>
      <c r="B2929" s="72" t="s">
        <v>324</v>
      </c>
      <c r="C2929" s="72" t="s">
        <v>1102</v>
      </c>
      <c r="D2929" s="72" t="s">
        <v>1099</v>
      </c>
      <c r="E2929" s="72">
        <v>4257</v>
      </c>
      <c r="F2929" s="105">
        <v>433</v>
      </c>
      <c r="G2929" s="108">
        <f t="shared" si="45"/>
        <v>43374</v>
      </c>
    </row>
    <row r="2930" spans="1:7" x14ac:dyDescent="0.35">
      <c r="A2930" s="72" t="s">
        <v>325</v>
      </c>
      <c r="B2930" s="72" t="s">
        <v>326</v>
      </c>
      <c r="C2930" s="72" t="s">
        <v>1087</v>
      </c>
      <c r="D2930" s="72" t="s">
        <v>1088</v>
      </c>
      <c r="E2930" s="72">
        <v>1489</v>
      </c>
      <c r="F2930" s="105">
        <v>69</v>
      </c>
      <c r="G2930" s="108">
        <f t="shared" si="45"/>
        <v>44378</v>
      </c>
    </row>
    <row r="2931" spans="1:7" x14ac:dyDescent="0.35">
      <c r="A2931" s="72" t="s">
        <v>325</v>
      </c>
      <c r="B2931" s="72" t="s">
        <v>326</v>
      </c>
      <c r="C2931" s="72" t="s">
        <v>1087</v>
      </c>
      <c r="D2931" s="72" t="s">
        <v>1089</v>
      </c>
      <c r="E2931" s="72">
        <v>1475</v>
      </c>
      <c r="F2931" s="105">
        <v>73</v>
      </c>
      <c r="G2931" s="108">
        <f t="shared" si="45"/>
        <v>44287</v>
      </c>
    </row>
    <row r="2932" spans="1:7" x14ac:dyDescent="0.35">
      <c r="A2932" s="72" t="s">
        <v>325</v>
      </c>
      <c r="B2932" s="72" t="s">
        <v>326</v>
      </c>
      <c r="C2932" s="72" t="s">
        <v>1087</v>
      </c>
      <c r="D2932" s="72" t="s">
        <v>1090</v>
      </c>
      <c r="E2932" s="72">
        <v>1474</v>
      </c>
      <c r="F2932" s="105">
        <v>72</v>
      </c>
      <c r="G2932" s="108">
        <f t="shared" si="45"/>
        <v>44197</v>
      </c>
    </row>
    <row r="2933" spans="1:7" x14ac:dyDescent="0.35">
      <c r="A2933" s="72" t="s">
        <v>325</v>
      </c>
      <c r="B2933" s="72" t="s">
        <v>326</v>
      </c>
      <c r="C2933" s="72" t="s">
        <v>1087</v>
      </c>
      <c r="D2933" s="72" t="s">
        <v>1091</v>
      </c>
      <c r="E2933" s="72">
        <v>1479</v>
      </c>
      <c r="F2933" s="105">
        <v>76</v>
      </c>
      <c r="G2933" s="108">
        <f t="shared" si="45"/>
        <v>44105</v>
      </c>
    </row>
    <row r="2934" spans="1:7" x14ac:dyDescent="0.35">
      <c r="A2934" s="72" t="s">
        <v>325</v>
      </c>
      <c r="B2934" s="72" t="s">
        <v>326</v>
      </c>
      <c r="C2934" s="72" t="s">
        <v>1087</v>
      </c>
      <c r="D2934" s="72" t="s">
        <v>1092</v>
      </c>
      <c r="E2934" s="72">
        <v>1468</v>
      </c>
      <c r="F2934" s="105">
        <v>73</v>
      </c>
      <c r="G2934" s="108">
        <f t="shared" si="45"/>
        <v>44013</v>
      </c>
    </row>
    <row r="2935" spans="1:7" x14ac:dyDescent="0.35">
      <c r="A2935" s="72" t="s">
        <v>325</v>
      </c>
      <c r="B2935" s="72" t="s">
        <v>326</v>
      </c>
      <c r="C2935" s="72" t="s">
        <v>1087</v>
      </c>
      <c r="D2935" s="72" t="s">
        <v>1093</v>
      </c>
      <c r="E2935" s="72">
        <v>1463</v>
      </c>
      <c r="F2935" s="105">
        <v>74</v>
      </c>
      <c r="G2935" s="108">
        <f t="shared" si="45"/>
        <v>43922</v>
      </c>
    </row>
    <row r="2936" spans="1:7" x14ac:dyDescent="0.35">
      <c r="A2936" s="72" t="s">
        <v>325</v>
      </c>
      <c r="B2936" s="72" t="s">
        <v>326</v>
      </c>
      <c r="C2936" s="72" t="s">
        <v>1087</v>
      </c>
      <c r="D2936" s="72" t="s">
        <v>1094</v>
      </c>
      <c r="E2936" s="72">
        <v>1465</v>
      </c>
      <c r="F2936" s="105">
        <v>70</v>
      </c>
      <c r="G2936" s="108">
        <f t="shared" si="45"/>
        <v>43831</v>
      </c>
    </row>
    <row r="2937" spans="1:7" x14ac:dyDescent="0.35">
      <c r="A2937" s="72" t="s">
        <v>325</v>
      </c>
      <c r="B2937" s="72" t="s">
        <v>326</v>
      </c>
      <c r="C2937" s="72" t="s">
        <v>1087</v>
      </c>
      <c r="D2937" s="72" t="s">
        <v>1095</v>
      </c>
      <c r="E2937" s="72">
        <v>1457</v>
      </c>
      <c r="F2937" s="105">
        <v>77</v>
      </c>
      <c r="G2937" s="108">
        <f t="shared" si="45"/>
        <v>43739</v>
      </c>
    </row>
    <row r="2938" spans="1:7" x14ac:dyDescent="0.35">
      <c r="A2938" s="72" t="s">
        <v>325</v>
      </c>
      <c r="B2938" s="72" t="s">
        <v>326</v>
      </c>
      <c r="C2938" s="72" t="s">
        <v>1087</v>
      </c>
      <c r="D2938" s="72" t="s">
        <v>1096</v>
      </c>
      <c r="E2938" s="72">
        <v>1453</v>
      </c>
      <c r="F2938" s="105">
        <v>76</v>
      </c>
      <c r="G2938" s="108">
        <f t="shared" si="45"/>
        <v>43647</v>
      </c>
    </row>
    <row r="2939" spans="1:7" x14ac:dyDescent="0.35">
      <c r="A2939" s="72" t="s">
        <v>325</v>
      </c>
      <c r="B2939" s="72" t="s">
        <v>326</v>
      </c>
      <c r="C2939" s="72" t="s">
        <v>1087</v>
      </c>
      <c r="D2939" s="72" t="s">
        <v>1097</v>
      </c>
      <c r="E2939" s="72">
        <v>1455</v>
      </c>
      <c r="F2939" s="105">
        <v>73</v>
      </c>
      <c r="G2939" s="108">
        <f t="shared" si="45"/>
        <v>43556</v>
      </c>
    </row>
    <row r="2940" spans="1:7" x14ac:dyDescent="0.35">
      <c r="A2940" s="72" t="s">
        <v>325</v>
      </c>
      <c r="B2940" s="72" t="s">
        <v>326</v>
      </c>
      <c r="C2940" s="72" t="s">
        <v>1087</v>
      </c>
      <c r="D2940" s="72" t="s">
        <v>1098</v>
      </c>
      <c r="E2940" s="72">
        <v>1422</v>
      </c>
      <c r="F2940" s="105">
        <v>73</v>
      </c>
      <c r="G2940" s="108">
        <f t="shared" si="45"/>
        <v>43466</v>
      </c>
    </row>
    <row r="2941" spans="1:7" x14ac:dyDescent="0.35">
      <c r="A2941" s="72" t="s">
        <v>325</v>
      </c>
      <c r="B2941" s="72" t="s">
        <v>326</v>
      </c>
      <c r="C2941" s="72" t="s">
        <v>1087</v>
      </c>
      <c r="D2941" s="72" t="s">
        <v>1099</v>
      </c>
      <c r="E2941" s="72">
        <v>1482</v>
      </c>
      <c r="F2941" s="105">
        <v>80</v>
      </c>
      <c r="G2941" s="108">
        <f t="shared" si="45"/>
        <v>43374</v>
      </c>
    </row>
    <row r="2942" spans="1:7" x14ac:dyDescent="0.35">
      <c r="A2942" s="72" t="s">
        <v>325</v>
      </c>
      <c r="B2942" s="72" t="s">
        <v>326</v>
      </c>
      <c r="C2942" s="72" t="s">
        <v>1100</v>
      </c>
      <c r="D2942" s="72" t="s">
        <v>1088</v>
      </c>
      <c r="E2942" s="72">
        <v>866</v>
      </c>
      <c r="F2942" s="105">
        <v>129</v>
      </c>
      <c r="G2942" s="108">
        <f t="shared" si="45"/>
        <v>44378</v>
      </c>
    </row>
    <row r="2943" spans="1:7" x14ac:dyDescent="0.35">
      <c r="A2943" s="72" t="s">
        <v>325</v>
      </c>
      <c r="B2943" s="72" t="s">
        <v>326</v>
      </c>
      <c r="C2943" s="72" t="s">
        <v>1100</v>
      </c>
      <c r="D2943" s="72" t="s">
        <v>1089</v>
      </c>
      <c r="E2943" s="72">
        <v>869</v>
      </c>
      <c r="F2943" s="105">
        <v>128</v>
      </c>
      <c r="G2943" s="108">
        <f t="shared" si="45"/>
        <v>44287</v>
      </c>
    </row>
    <row r="2944" spans="1:7" x14ac:dyDescent="0.35">
      <c r="A2944" s="72" t="s">
        <v>325</v>
      </c>
      <c r="B2944" s="72" t="s">
        <v>326</v>
      </c>
      <c r="C2944" s="72" t="s">
        <v>1100</v>
      </c>
      <c r="D2944" s="72" t="s">
        <v>1090</v>
      </c>
      <c r="E2944" s="72">
        <v>863</v>
      </c>
      <c r="F2944" s="105">
        <v>125</v>
      </c>
      <c r="G2944" s="108">
        <f t="shared" si="45"/>
        <v>44197</v>
      </c>
    </row>
    <row r="2945" spans="1:7" x14ac:dyDescent="0.35">
      <c r="A2945" s="72" t="s">
        <v>325</v>
      </c>
      <c r="B2945" s="72" t="s">
        <v>326</v>
      </c>
      <c r="C2945" s="72" t="s">
        <v>1100</v>
      </c>
      <c r="D2945" s="72" t="s">
        <v>1091</v>
      </c>
      <c r="E2945" s="72">
        <v>867</v>
      </c>
      <c r="F2945" s="105">
        <v>127</v>
      </c>
      <c r="G2945" s="108">
        <f t="shared" si="45"/>
        <v>44105</v>
      </c>
    </row>
    <row r="2946" spans="1:7" x14ac:dyDescent="0.35">
      <c r="A2946" s="72" t="s">
        <v>325</v>
      </c>
      <c r="B2946" s="72" t="s">
        <v>326</v>
      </c>
      <c r="C2946" s="72" t="s">
        <v>1100</v>
      </c>
      <c r="D2946" s="72" t="s">
        <v>1092</v>
      </c>
      <c r="E2946" s="72">
        <v>871</v>
      </c>
      <c r="F2946" s="105">
        <v>123</v>
      </c>
      <c r="G2946" s="108">
        <f t="shared" si="45"/>
        <v>44013</v>
      </c>
    </row>
    <row r="2947" spans="1:7" x14ac:dyDescent="0.35">
      <c r="A2947" s="72" t="s">
        <v>325</v>
      </c>
      <c r="B2947" s="72" t="s">
        <v>326</v>
      </c>
      <c r="C2947" s="72" t="s">
        <v>1100</v>
      </c>
      <c r="D2947" s="72" t="s">
        <v>1093</v>
      </c>
      <c r="E2947" s="72">
        <v>875</v>
      </c>
      <c r="F2947" s="105">
        <v>129</v>
      </c>
      <c r="G2947" s="108">
        <f t="shared" si="45"/>
        <v>43922</v>
      </c>
    </row>
    <row r="2948" spans="1:7" x14ac:dyDescent="0.35">
      <c r="A2948" s="72" t="s">
        <v>325</v>
      </c>
      <c r="B2948" s="72" t="s">
        <v>326</v>
      </c>
      <c r="C2948" s="72" t="s">
        <v>1100</v>
      </c>
      <c r="D2948" s="72" t="s">
        <v>1094</v>
      </c>
      <c r="E2948" s="72">
        <v>874</v>
      </c>
      <c r="F2948" s="105">
        <v>134</v>
      </c>
      <c r="G2948" s="108">
        <f t="shared" ref="G2948:G3011" si="46">DATE(LEFT(D2948,4),RIGHT(LEFT(D2948,7),2),1)</f>
        <v>43831</v>
      </c>
    </row>
    <row r="2949" spans="1:7" x14ac:dyDescent="0.35">
      <c r="A2949" s="72" t="s">
        <v>325</v>
      </c>
      <c r="B2949" s="72" t="s">
        <v>326</v>
      </c>
      <c r="C2949" s="72" t="s">
        <v>1100</v>
      </c>
      <c r="D2949" s="72" t="s">
        <v>1095</v>
      </c>
      <c r="E2949" s="72">
        <v>875</v>
      </c>
      <c r="F2949" s="105">
        <v>139</v>
      </c>
      <c r="G2949" s="108">
        <f t="shared" si="46"/>
        <v>43739</v>
      </c>
    </row>
    <row r="2950" spans="1:7" x14ac:dyDescent="0.35">
      <c r="A2950" s="72" t="s">
        <v>325</v>
      </c>
      <c r="B2950" s="72" t="s">
        <v>326</v>
      </c>
      <c r="C2950" s="72" t="s">
        <v>1100</v>
      </c>
      <c r="D2950" s="72" t="s">
        <v>1096</v>
      </c>
      <c r="E2950" s="72">
        <v>876</v>
      </c>
      <c r="F2950" s="105">
        <v>132</v>
      </c>
      <c r="G2950" s="108">
        <f t="shared" si="46"/>
        <v>43647</v>
      </c>
    </row>
    <row r="2951" spans="1:7" x14ac:dyDescent="0.35">
      <c r="A2951" s="72" t="s">
        <v>325</v>
      </c>
      <c r="B2951" s="72" t="s">
        <v>326</v>
      </c>
      <c r="C2951" s="72" t="s">
        <v>1100</v>
      </c>
      <c r="D2951" s="72" t="s">
        <v>1097</v>
      </c>
      <c r="E2951" s="72">
        <v>878</v>
      </c>
      <c r="F2951" s="105">
        <v>125</v>
      </c>
      <c r="G2951" s="108">
        <f t="shared" si="46"/>
        <v>43556</v>
      </c>
    </row>
    <row r="2952" spans="1:7" x14ac:dyDescent="0.35">
      <c r="A2952" s="72" t="s">
        <v>325</v>
      </c>
      <c r="B2952" s="72" t="s">
        <v>326</v>
      </c>
      <c r="C2952" s="72" t="s">
        <v>1100</v>
      </c>
      <c r="D2952" s="72" t="s">
        <v>1098</v>
      </c>
      <c r="E2952" s="72">
        <v>870</v>
      </c>
      <c r="F2952" s="105">
        <v>131</v>
      </c>
      <c r="G2952" s="108">
        <f t="shared" si="46"/>
        <v>43466</v>
      </c>
    </row>
    <row r="2953" spans="1:7" x14ac:dyDescent="0.35">
      <c r="A2953" s="72" t="s">
        <v>325</v>
      </c>
      <c r="B2953" s="72" t="s">
        <v>326</v>
      </c>
      <c r="C2953" s="72" t="s">
        <v>1100</v>
      </c>
      <c r="D2953" s="72" t="s">
        <v>1099</v>
      </c>
      <c r="E2953" s="72">
        <v>914</v>
      </c>
      <c r="F2953" s="105">
        <v>145</v>
      </c>
      <c r="G2953" s="108">
        <f t="shared" si="46"/>
        <v>43374</v>
      </c>
    </row>
    <row r="2954" spans="1:7" x14ac:dyDescent="0.35">
      <c r="A2954" s="72" t="s">
        <v>325</v>
      </c>
      <c r="B2954" s="72" t="s">
        <v>326</v>
      </c>
      <c r="C2954" s="72" t="s">
        <v>1101</v>
      </c>
      <c r="D2954" s="72" t="s">
        <v>1088</v>
      </c>
      <c r="E2954" s="72">
        <v>106</v>
      </c>
      <c r="F2954" s="105">
        <v>6</v>
      </c>
      <c r="G2954" s="108">
        <f t="shared" si="46"/>
        <v>44378</v>
      </c>
    </row>
    <row r="2955" spans="1:7" x14ac:dyDescent="0.35">
      <c r="A2955" s="72" t="s">
        <v>325</v>
      </c>
      <c r="B2955" s="72" t="s">
        <v>326</v>
      </c>
      <c r="C2955" s="72" t="s">
        <v>1101</v>
      </c>
      <c r="D2955" s="72" t="s">
        <v>1089</v>
      </c>
      <c r="E2955" s="72">
        <v>101</v>
      </c>
      <c r="F2955" s="105">
        <v>5</v>
      </c>
      <c r="G2955" s="108">
        <f t="shared" si="46"/>
        <v>44287</v>
      </c>
    </row>
    <row r="2956" spans="1:7" x14ac:dyDescent="0.35">
      <c r="A2956" s="72" t="s">
        <v>325</v>
      </c>
      <c r="B2956" s="72" t="s">
        <v>326</v>
      </c>
      <c r="C2956" s="72" t="s">
        <v>1101</v>
      </c>
      <c r="D2956" s="72" t="s">
        <v>1090</v>
      </c>
      <c r="E2956" s="72">
        <v>102</v>
      </c>
      <c r="F2956" s="105">
        <v>3</v>
      </c>
      <c r="G2956" s="108">
        <f t="shared" si="46"/>
        <v>44197</v>
      </c>
    </row>
    <row r="2957" spans="1:7" x14ac:dyDescent="0.35">
      <c r="A2957" s="72" t="s">
        <v>325</v>
      </c>
      <c r="B2957" s="72" t="s">
        <v>326</v>
      </c>
      <c r="C2957" s="72" t="s">
        <v>1101</v>
      </c>
      <c r="D2957" s="72" t="s">
        <v>1091</v>
      </c>
      <c r="E2957" s="72">
        <v>101</v>
      </c>
      <c r="F2957" s="105">
        <v>4</v>
      </c>
      <c r="G2957" s="108">
        <f t="shared" si="46"/>
        <v>44105</v>
      </c>
    </row>
    <row r="2958" spans="1:7" x14ac:dyDescent="0.35">
      <c r="A2958" s="72" t="s">
        <v>325</v>
      </c>
      <c r="B2958" s="72" t="s">
        <v>326</v>
      </c>
      <c r="C2958" s="72" t="s">
        <v>1101</v>
      </c>
      <c r="D2958" s="72" t="s">
        <v>1092</v>
      </c>
      <c r="E2958" s="72">
        <v>98</v>
      </c>
      <c r="F2958" s="105">
        <v>4</v>
      </c>
      <c r="G2958" s="108">
        <f t="shared" si="46"/>
        <v>44013</v>
      </c>
    </row>
    <row r="2959" spans="1:7" x14ac:dyDescent="0.35">
      <c r="A2959" s="72" t="s">
        <v>325</v>
      </c>
      <c r="B2959" s="72" t="s">
        <v>326</v>
      </c>
      <c r="C2959" s="72" t="s">
        <v>1101</v>
      </c>
      <c r="D2959" s="72" t="s">
        <v>1093</v>
      </c>
      <c r="E2959" s="72">
        <v>98</v>
      </c>
      <c r="F2959" s="105">
        <v>8</v>
      </c>
      <c r="G2959" s="108">
        <f t="shared" si="46"/>
        <v>43922</v>
      </c>
    </row>
    <row r="2960" spans="1:7" x14ac:dyDescent="0.35">
      <c r="A2960" s="72" t="s">
        <v>325</v>
      </c>
      <c r="B2960" s="72" t="s">
        <v>326</v>
      </c>
      <c r="C2960" s="72" t="s">
        <v>1101</v>
      </c>
      <c r="D2960" s="72" t="s">
        <v>1094</v>
      </c>
      <c r="E2960" s="72">
        <v>98</v>
      </c>
      <c r="F2960" s="105">
        <v>7</v>
      </c>
      <c r="G2960" s="108">
        <f t="shared" si="46"/>
        <v>43831</v>
      </c>
    </row>
    <row r="2961" spans="1:7" x14ac:dyDescent="0.35">
      <c r="A2961" s="72" t="s">
        <v>325</v>
      </c>
      <c r="B2961" s="72" t="s">
        <v>326</v>
      </c>
      <c r="C2961" s="72" t="s">
        <v>1101</v>
      </c>
      <c r="D2961" s="72" t="s">
        <v>1095</v>
      </c>
      <c r="E2961" s="72">
        <v>97</v>
      </c>
      <c r="F2961" s="105">
        <v>8</v>
      </c>
      <c r="G2961" s="108">
        <f t="shared" si="46"/>
        <v>43739</v>
      </c>
    </row>
    <row r="2962" spans="1:7" x14ac:dyDescent="0.35">
      <c r="A2962" s="72" t="s">
        <v>325</v>
      </c>
      <c r="B2962" s="72" t="s">
        <v>326</v>
      </c>
      <c r="C2962" s="72" t="s">
        <v>1101</v>
      </c>
      <c r="D2962" s="72" t="s">
        <v>1096</v>
      </c>
      <c r="E2962" s="72">
        <v>96</v>
      </c>
      <c r="F2962" s="105">
        <v>6</v>
      </c>
      <c r="G2962" s="108">
        <f t="shared" si="46"/>
        <v>43647</v>
      </c>
    </row>
    <row r="2963" spans="1:7" x14ac:dyDescent="0.35">
      <c r="A2963" s="72" t="s">
        <v>325</v>
      </c>
      <c r="B2963" s="72" t="s">
        <v>326</v>
      </c>
      <c r="C2963" s="72" t="s">
        <v>1101</v>
      </c>
      <c r="D2963" s="72" t="s">
        <v>1097</v>
      </c>
      <c r="E2963" s="72">
        <v>95</v>
      </c>
      <c r="F2963" s="105">
        <v>6</v>
      </c>
      <c r="G2963" s="108">
        <f t="shared" si="46"/>
        <v>43556</v>
      </c>
    </row>
    <row r="2964" spans="1:7" x14ac:dyDescent="0.35">
      <c r="A2964" s="72" t="s">
        <v>325</v>
      </c>
      <c r="B2964" s="72" t="s">
        <v>326</v>
      </c>
      <c r="C2964" s="72" t="s">
        <v>1101</v>
      </c>
      <c r="D2964" s="72" t="s">
        <v>1098</v>
      </c>
      <c r="E2964" s="72">
        <v>92</v>
      </c>
      <c r="F2964" s="105">
        <v>5</v>
      </c>
      <c r="G2964" s="108">
        <f t="shared" si="46"/>
        <v>43466</v>
      </c>
    </row>
    <row r="2965" spans="1:7" x14ac:dyDescent="0.35">
      <c r="A2965" s="72" t="s">
        <v>325</v>
      </c>
      <c r="B2965" s="72" t="s">
        <v>326</v>
      </c>
      <c r="C2965" s="72" t="s">
        <v>1101</v>
      </c>
      <c r="D2965" s="72" t="s">
        <v>1099</v>
      </c>
      <c r="E2965" s="72">
        <v>103</v>
      </c>
      <c r="F2965" s="105">
        <v>2</v>
      </c>
      <c r="G2965" s="108">
        <f t="shared" si="46"/>
        <v>43374</v>
      </c>
    </row>
    <row r="2966" spans="1:7" x14ac:dyDescent="0.35">
      <c r="A2966" s="72" t="s">
        <v>325</v>
      </c>
      <c r="B2966" s="72" t="s">
        <v>326</v>
      </c>
      <c r="C2966" s="72" t="s">
        <v>1102</v>
      </c>
      <c r="D2966" s="72" t="s">
        <v>1088</v>
      </c>
      <c r="E2966" s="72">
        <v>1413</v>
      </c>
      <c r="F2966" s="105">
        <v>99</v>
      </c>
      <c r="G2966" s="108">
        <f t="shared" si="46"/>
        <v>44378</v>
      </c>
    </row>
    <row r="2967" spans="1:7" x14ac:dyDescent="0.35">
      <c r="A2967" s="72" t="s">
        <v>325</v>
      </c>
      <c r="B2967" s="72" t="s">
        <v>326</v>
      </c>
      <c r="C2967" s="72" t="s">
        <v>1102</v>
      </c>
      <c r="D2967" s="72" t="s">
        <v>1089</v>
      </c>
      <c r="E2967" s="72">
        <v>1419</v>
      </c>
      <c r="F2967" s="105">
        <v>104</v>
      </c>
      <c r="G2967" s="108">
        <f t="shared" si="46"/>
        <v>44287</v>
      </c>
    </row>
    <row r="2968" spans="1:7" x14ac:dyDescent="0.35">
      <c r="A2968" s="72" t="s">
        <v>325</v>
      </c>
      <c r="B2968" s="72" t="s">
        <v>326</v>
      </c>
      <c r="C2968" s="72" t="s">
        <v>1102</v>
      </c>
      <c r="D2968" s="72" t="s">
        <v>1090</v>
      </c>
      <c r="E2968" s="72">
        <v>1415</v>
      </c>
      <c r="F2968" s="105">
        <v>107</v>
      </c>
      <c r="G2968" s="108">
        <f t="shared" si="46"/>
        <v>44197</v>
      </c>
    </row>
    <row r="2969" spans="1:7" x14ac:dyDescent="0.35">
      <c r="A2969" s="72" t="s">
        <v>325</v>
      </c>
      <c r="B2969" s="72" t="s">
        <v>326</v>
      </c>
      <c r="C2969" s="72" t="s">
        <v>1102</v>
      </c>
      <c r="D2969" s="72" t="s">
        <v>1091</v>
      </c>
      <c r="E2969" s="72">
        <v>1415</v>
      </c>
      <c r="F2969" s="105">
        <v>110</v>
      </c>
      <c r="G2969" s="108">
        <f t="shared" si="46"/>
        <v>44105</v>
      </c>
    </row>
    <row r="2970" spans="1:7" x14ac:dyDescent="0.35">
      <c r="A2970" s="72" t="s">
        <v>325</v>
      </c>
      <c r="B2970" s="72" t="s">
        <v>326</v>
      </c>
      <c r="C2970" s="72" t="s">
        <v>1102</v>
      </c>
      <c r="D2970" s="72" t="s">
        <v>1092</v>
      </c>
      <c r="E2970" s="72">
        <v>1417</v>
      </c>
      <c r="F2970" s="105">
        <v>112</v>
      </c>
      <c r="G2970" s="108">
        <f t="shared" si="46"/>
        <v>44013</v>
      </c>
    </row>
    <row r="2971" spans="1:7" x14ac:dyDescent="0.35">
      <c r="A2971" s="72" t="s">
        <v>325</v>
      </c>
      <c r="B2971" s="72" t="s">
        <v>326</v>
      </c>
      <c r="C2971" s="72" t="s">
        <v>1102</v>
      </c>
      <c r="D2971" s="72" t="s">
        <v>1093</v>
      </c>
      <c r="E2971" s="72">
        <v>1409</v>
      </c>
      <c r="F2971" s="105">
        <v>106</v>
      </c>
      <c r="G2971" s="108">
        <f t="shared" si="46"/>
        <v>43922</v>
      </c>
    </row>
    <row r="2972" spans="1:7" x14ac:dyDescent="0.35">
      <c r="A2972" s="72" t="s">
        <v>325</v>
      </c>
      <c r="B2972" s="72" t="s">
        <v>326</v>
      </c>
      <c r="C2972" s="72" t="s">
        <v>1102</v>
      </c>
      <c r="D2972" s="72" t="s">
        <v>1094</v>
      </c>
      <c r="E2972" s="72">
        <v>1413</v>
      </c>
      <c r="F2972" s="105">
        <v>109</v>
      </c>
      <c r="G2972" s="108">
        <f t="shared" si="46"/>
        <v>43831</v>
      </c>
    </row>
    <row r="2973" spans="1:7" x14ac:dyDescent="0.35">
      <c r="A2973" s="72" t="s">
        <v>325</v>
      </c>
      <c r="B2973" s="72" t="s">
        <v>326</v>
      </c>
      <c r="C2973" s="72" t="s">
        <v>1102</v>
      </c>
      <c r="D2973" s="72" t="s">
        <v>1095</v>
      </c>
      <c r="E2973" s="72">
        <v>1399</v>
      </c>
      <c r="F2973" s="105">
        <v>112</v>
      </c>
      <c r="G2973" s="108">
        <f t="shared" si="46"/>
        <v>43739</v>
      </c>
    </row>
    <row r="2974" spans="1:7" x14ac:dyDescent="0.35">
      <c r="A2974" s="72" t="s">
        <v>325</v>
      </c>
      <c r="B2974" s="72" t="s">
        <v>326</v>
      </c>
      <c r="C2974" s="72" t="s">
        <v>1102</v>
      </c>
      <c r="D2974" s="72" t="s">
        <v>1096</v>
      </c>
      <c r="E2974" s="72">
        <v>1400</v>
      </c>
      <c r="F2974" s="105">
        <v>102</v>
      </c>
      <c r="G2974" s="108">
        <f t="shared" si="46"/>
        <v>43647</v>
      </c>
    </row>
    <row r="2975" spans="1:7" x14ac:dyDescent="0.35">
      <c r="A2975" s="72" t="s">
        <v>325</v>
      </c>
      <c r="B2975" s="72" t="s">
        <v>326</v>
      </c>
      <c r="C2975" s="72" t="s">
        <v>1102</v>
      </c>
      <c r="D2975" s="72" t="s">
        <v>1097</v>
      </c>
      <c r="E2975" s="72">
        <v>1399</v>
      </c>
      <c r="F2975" s="105">
        <v>89</v>
      </c>
      <c r="G2975" s="108">
        <f t="shared" si="46"/>
        <v>43556</v>
      </c>
    </row>
    <row r="2976" spans="1:7" x14ac:dyDescent="0.35">
      <c r="A2976" s="72" t="s">
        <v>325</v>
      </c>
      <c r="B2976" s="72" t="s">
        <v>326</v>
      </c>
      <c r="C2976" s="72" t="s">
        <v>1102</v>
      </c>
      <c r="D2976" s="72" t="s">
        <v>1098</v>
      </c>
      <c r="E2976" s="72">
        <v>1381</v>
      </c>
      <c r="F2976" s="105">
        <v>91</v>
      </c>
      <c r="G2976" s="108">
        <f t="shared" si="46"/>
        <v>43466</v>
      </c>
    </row>
    <row r="2977" spans="1:7" x14ac:dyDescent="0.35">
      <c r="A2977" s="72" t="s">
        <v>325</v>
      </c>
      <c r="B2977" s="72" t="s">
        <v>326</v>
      </c>
      <c r="C2977" s="72" t="s">
        <v>1102</v>
      </c>
      <c r="D2977" s="72" t="s">
        <v>1099</v>
      </c>
      <c r="E2977" s="72">
        <v>1456</v>
      </c>
      <c r="F2977" s="105">
        <v>92</v>
      </c>
      <c r="G2977" s="108">
        <f t="shared" si="46"/>
        <v>43374</v>
      </c>
    </row>
    <row r="2978" spans="1:7" x14ac:dyDescent="0.35">
      <c r="A2978" s="72" t="s">
        <v>327</v>
      </c>
      <c r="B2978" s="72" t="s">
        <v>328</v>
      </c>
      <c r="C2978" s="72" t="s">
        <v>1087</v>
      </c>
      <c r="D2978" s="72" t="s">
        <v>1088</v>
      </c>
      <c r="E2978" s="72">
        <v>1376</v>
      </c>
      <c r="F2978" s="105">
        <v>84</v>
      </c>
      <c r="G2978" s="108">
        <f t="shared" si="46"/>
        <v>44378</v>
      </c>
    </row>
    <row r="2979" spans="1:7" x14ac:dyDescent="0.35">
      <c r="A2979" s="72" t="s">
        <v>327</v>
      </c>
      <c r="B2979" s="72" t="s">
        <v>328</v>
      </c>
      <c r="C2979" s="72" t="s">
        <v>1087</v>
      </c>
      <c r="D2979" s="72" t="s">
        <v>1089</v>
      </c>
      <c r="E2979" s="72">
        <v>1382</v>
      </c>
      <c r="F2979" s="105">
        <v>79</v>
      </c>
      <c r="G2979" s="108">
        <f t="shared" si="46"/>
        <v>44287</v>
      </c>
    </row>
    <row r="2980" spans="1:7" x14ac:dyDescent="0.35">
      <c r="A2980" s="72" t="s">
        <v>327</v>
      </c>
      <c r="B2980" s="72" t="s">
        <v>328</v>
      </c>
      <c r="C2980" s="72" t="s">
        <v>1087</v>
      </c>
      <c r="D2980" s="72" t="s">
        <v>1090</v>
      </c>
      <c r="E2980" s="72">
        <v>1374</v>
      </c>
      <c r="F2980" s="105">
        <v>69</v>
      </c>
      <c r="G2980" s="108">
        <f t="shared" si="46"/>
        <v>44197</v>
      </c>
    </row>
    <row r="2981" spans="1:7" x14ac:dyDescent="0.35">
      <c r="A2981" s="72" t="s">
        <v>327</v>
      </c>
      <c r="B2981" s="72" t="s">
        <v>328</v>
      </c>
      <c r="C2981" s="72" t="s">
        <v>1087</v>
      </c>
      <c r="D2981" s="72" t="s">
        <v>1091</v>
      </c>
      <c r="E2981" s="72">
        <v>1381</v>
      </c>
      <c r="F2981" s="105">
        <v>62</v>
      </c>
      <c r="G2981" s="108">
        <f t="shared" si="46"/>
        <v>44105</v>
      </c>
    </row>
    <row r="2982" spans="1:7" x14ac:dyDescent="0.35">
      <c r="A2982" s="72" t="s">
        <v>327</v>
      </c>
      <c r="B2982" s="72" t="s">
        <v>328</v>
      </c>
      <c r="C2982" s="72" t="s">
        <v>1087</v>
      </c>
      <c r="D2982" s="72" t="s">
        <v>1092</v>
      </c>
      <c r="E2982" s="72">
        <v>1350</v>
      </c>
      <c r="F2982" s="105">
        <v>63</v>
      </c>
      <c r="G2982" s="108">
        <f t="shared" si="46"/>
        <v>44013</v>
      </c>
    </row>
    <row r="2983" spans="1:7" x14ac:dyDescent="0.35">
      <c r="A2983" s="72" t="s">
        <v>327</v>
      </c>
      <c r="B2983" s="72" t="s">
        <v>328</v>
      </c>
      <c r="C2983" s="72" t="s">
        <v>1087</v>
      </c>
      <c r="D2983" s="72" t="s">
        <v>1093</v>
      </c>
      <c r="E2983" s="72">
        <v>1335</v>
      </c>
      <c r="F2983" s="105">
        <v>68</v>
      </c>
      <c r="G2983" s="108">
        <f t="shared" si="46"/>
        <v>43922</v>
      </c>
    </row>
    <row r="2984" spans="1:7" x14ac:dyDescent="0.35">
      <c r="A2984" s="72" t="s">
        <v>327</v>
      </c>
      <c r="B2984" s="72" t="s">
        <v>328</v>
      </c>
      <c r="C2984" s="72" t="s">
        <v>1087</v>
      </c>
      <c r="D2984" s="72" t="s">
        <v>1094</v>
      </c>
      <c r="E2984" s="72">
        <v>1336</v>
      </c>
      <c r="F2984" s="105">
        <v>65</v>
      </c>
      <c r="G2984" s="108">
        <f t="shared" si="46"/>
        <v>43831</v>
      </c>
    </row>
    <row r="2985" spans="1:7" x14ac:dyDescent="0.35">
      <c r="A2985" s="72" t="s">
        <v>327</v>
      </c>
      <c r="B2985" s="72" t="s">
        <v>328</v>
      </c>
      <c r="C2985" s="72" t="s">
        <v>1087</v>
      </c>
      <c r="D2985" s="72" t="s">
        <v>1095</v>
      </c>
      <c r="E2985" s="72">
        <v>1319</v>
      </c>
      <c r="F2985" s="105">
        <v>86</v>
      </c>
      <c r="G2985" s="108">
        <f t="shared" si="46"/>
        <v>43739</v>
      </c>
    </row>
    <row r="2986" spans="1:7" x14ac:dyDescent="0.35">
      <c r="A2986" s="72" t="s">
        <v>327</v>
      </c>
      <c r="B2986" s="72" t="s">
        <v>328</v>
      </c>
      <c r="C2986" s="72" t="s">
        <v>1087</v>
      </c>
      <c r="D2986" s="72" t="s">
        <v>1096</v>
      </c>
      <c r="E2986" s="72">
        <v>1317</v>
      </c>
      <c r="F2986" s="105">
        <v>83</v>
      </c>
      <c r="G2986" s="108">
        <f t="shared" si="46"/>
        <v>43647</v>
      </c>
    </row>
    <row r="2987" spans="1:7" x14ac:dyDescent="0.35">
      <c r="A2987" s="72" t="s">
        <v>327</v>
      </c>
      <c r="B2987" s="72" t="s">
        <v>328</v>
      </c>
      <c r="C2987" s="72" t="s">
        <v>1087</v>
      </c>
      <c r="D2987" s="72" t="s">
        <v>1097</v>
      </c>
      <c r="E2987" s="72">
        <v>1314</v>
      </c>
      <c r="F2987" s="105">
        <v>65</v>
      </c>
      <c r="G2987" s="108">
        <f t="shared" si="46"/>
        <v>43556</v>
      </c>
    </row>
    <row r="2988" spans="1:7" x14ac:dyDescent="0.35">
      <c r="A2988" s="72" t="s">
        <v>327</v>
      </c>
      <c r="B2988" s="72" t="s">
        <v>328</v>
      </c>
      <c r="C2988" s="72" t="s">
        <v>1087</v>
      </c>
      <c r="D2988" s="72" t="s">
        <v>1098</v>
      </c>
      <c r="E2988" s="72">
        <v>1274</v>
      </c>
      <c r="F2988" s="105">
        <v>52</v>
      </c>
      <c r="G2988" s="108">
        <f t="shared" si="46"/>
        <v>43466</v>
      </c>
    </row>
    <row r="2989" spans="1:7" x14ac:dyDescent="0.35">
      <c r="A2989" s="72" t="s">
        <v>327</v>
      </c>
      <c r="B2989" s="72" t="s">
        <v>328</v>
      </c>
      <c r="C2989" s="72" t="s">
        <v>1087</v>
      </c>
      <c r="D2989" s="72" t="s">
        <v>1099</v>
      </c>
      <c r="E2989" s="72">
        <v>1299</v>
      </c>
      <c r="F2989" s="105">
        <v>53</v>
      </c>
      <c r="G2989" s="108">
        <f t="shared" si="46"/>
        <v>43374</v>
      </c>
    </row>
    <row r="2990" spans="1:7" x14ac:dyDescent="0.35">
      <c r="A2990" s="72" t="s">
        <v>327</v>
      </c>
      <c r="B2990" s="72" t="s">
        <v>328</v>
      </c>
      <c r="C2990" s="72" t="s">
        <v>1100</v>
      </c>
      <c r="D2990" s="72" t="s">
        <v>1088</v>
      </c>
      <c r="E2990" s="72">
        <v>868</v>
      </c>
      <c r="F2990" s="105">
        <v>60</v>
      </c>
      <c r="G2990" s="108">
        <f t="shared" si="46"/>
        <v>44378</v>
      </c>
    </row>
    <row r="2991" spans="1:7" x14ac:dyDescent="0.35">
      <c r="A2991" s="72" t="s">
        <v>327</v>
      </c>
      <c r="B2991" s="72" t="s">
        <v>328</v>
      </c>
      <c r="C2991" s="72" t="s">
        <v>1100</v>
      </c>
      <c r="D2991" s="72" t="s">
        <v>1089</v>
      </c>
      <c r="E2991" s="72">
        <v>873</v>
      </c>
      <c r="F2991" s="105">
        <v>60</v>
      </c>
      <c r="G2991" s="108">
        <f t="shared" si="46"/>
        <v>44287</v>
      </c>
    </row>
    <row r="2992" spans="1:7" x14ac:dyDescent="0.35">
      <c r="A2992" s="72" t="s">
        <v>327</v>
      </c>
      <c r="B2992" s="72" t="s">
        <v>328</v>
      </c>
      <c r="C2992" s="72" t="s">
        <v>1100</v>
      </c>
      <c r="D2992" s="72" t="s">
        <v>1090</v>
      </c>
      <c r="E2992" s="72">
        <v>873</v>
      </c>
      <c r="F2992" s="105">
        <v>60</v>
      </c>
      <c r="G2992" s="108">
        <f t="shared" si="46"/>
        <v>44197</v>
      </c>
    </row>
    <row r="2993" spans="1:7" x14ac:dyDescent="0.35">
      <c r="A2993" s="72" t="s">
        <v>327</v>
      </c>
      <c r="B2993" s="72" t="s">
        <v>328</v>
      </c>
      <c r="C2993" s="72" t="s">
        <v>1100</v>
      </c>
      <c r="D2993" s="72" t="s">
        <v>1091</v>
      </c>
      <c r="E2993" s="72">
        <v>870</v>
      </c>
      <c r="F2993" s="105">
        <v>62</v>
      </c>
      <c r="G2993" s="108">
        <f t="shared" si="46"/>
        <v>44105</v>
      </c>
    </row>
    <row r="2994" spans="1:7" x14ac:dyDescent="0.35">
      <c r="A2994" s="72" t="s">
        <v>327</v>
      </c>
      <c r="B2994" s="72" t="s">
        <v>328</v>
      </c>
      <c r="C2994" s="72" t="s">
        <v>1100</v>
      </c>
      <c r="D2994" s="72" t="s">
        <v>1092</v>
      </c>
      <c r="E2994" s="72">
        <v>866</v>
      </c>
      <c r="F2994" s="105">
        <v>65</v>
      </c>
      <c r="G2994" s="108">
        <f t="shared" si="46"/>
        <v>44013</v>
      </c>
    </row>
    <row r="2995" spans="1:7" x14ac:dyDescent="0.35">
      <c r="A2995" s="72" t="s">
        <v>327</v>
      </c>
      <c r="B2995" s="72" t="s">
        <v>328</v>
      </c>
      <c r="C2995" s="72" t="s">
        <v>1100</v>
      </c>
      <c r="D2995" s="72" t="s">
        <v>1093</v>
      </c>
      <c r="E2995" s="72">
        <v>862</v>
      </c>
      <c r="F2995" s="105">
        <v>70</v>
      </c>
      <c r="G2995" s="108">
        <f t="shared" si="46"/>
        <v>43922</v>
      </c>
    </row>
    <row r="2996" spans="1:7" x14ac:dyDescent="0.35">
      <c r="A2996" s="72" t="s">
        <v>327</v>
      </c>
      <c r="B2996" s="72" t="s">
        <v>328</v>
      </c>
      <c r="C2996" s="72" t="s">
        <v>1100</v>
      </c>
      <c r="D2996" s="72" t="s">
        <v>1094</v>
      </c>
      <c r="E2996" s="72">
        <v>850</v>
      </c>
      <c r="F2996" s="105">
        <v>72</v>
      </c>
      <c r="G2996" s="108">
        <f t="shared" si="46"/>
        <v>43831</v>
      </c>
    </row>
    <row r="2997" spans="1:7" x14ac:dyDescent="0.35">
      <c r="A2997" s="72" t="s">
        <v>327</v>
      </c>
      <c r="B2997" s="72" t="s">
        <v>328</v>
      </c>
      <c r="C2997" s="72" t="s">
        <v>1100</v>
      </c>
      <c r="D2997" s="72" t="s">
        <v>1095</v>
      </c>
      <c r="E2997" s="72">
        <v>837</v>
      </c>
      <c r="F2997" s="105">
        <v>82</v>
      </c>
      <c r="G2997" s="108">
        <f t="shared" si="46"/>
        <v>43739</v>
      </c>
    </row>
    <row r="2998" spans="1:7" x14ac:dyDescent="0.35">
      <c r="A2998" s="72" t="s">
        <v>327</v>
      </c>
      <c r="B2998" s="72" t="s">
        <v>328</v>
      </c>
      <c r="C2998" s="72" t="s">
        <v>1100</v>
      </c>
      <c r="D2998" s="72" t="s">
        <v>1096</v>
      </c>
      <c r="E2998" s="72">
        <v>840</v>
      </c>
      <c r="F2998" s="105">
        <v>89</v>
      </c>
      <c r="G2998" s="108">
        <f t="shared" si="46"/>
        <v>43647</v>
      </c>
    </row>
    <row r="2999" spans="1:7" x14ac:dyDescent="0.35">
      <c r="A2999" s="72" t="s">
        <v>327</v>
      </c>
      <c r="B2999" s="72" t="s">
        <v>328</v>
      </c>
      <c r="C2999" s="72" t="s">
        <v>1100</v>
      </c>
      <c r="D2999" s="72" t="s">
        <v>1097</v>
      </c>
      <c r="E2999" s="72">
        <v>842</v>
      </c>
      <c r="F2999" s="105">
        <v>78</v>
      </c>
      <c r="G2999" s="108">
        <f t="shared" si="46"/>
        <v>43556</v>
      </c>
    </row>
    <row r="3000" spans="1:7" x14ac:dyDescent="0.35">
      <c r="A3000" s="72" t="s">
        <v>327</v>
      </c>
      <c r="B3000" s="72" t="s">
        <v>328</v>
      </c>
      <c r="C3000" s="72" t="s">
        <v>1100</v>
      </c>
      <c r="D3000" s="72" t="s">
        <v>1098</v>
      </c>
      <c r="E3000" s="72">
        <v>823</v>
      </c>
      <c r="F3000" s="105">
        <v>86</v>
      </c>
      <c r="G3000" s="108">
        <f t="shared" si="46"/>
        <v>43466</v>
      </c>
    </row>
    <row r="3001" spans="1:7" x14ac:dyDescent="0.35">
      <c r="A3001" s="72" t="s">
        <v>327</v>
      </c>
      <c r="B3001" s="72" t="s">
        <v>328</v>
      </c>
      <c r="C3001" s="72" t="s">
        <v>1100</v>
      </c>
      <c r="D3001" s="72" t="s">
        <v>1099</v>
      </c>
      <c r="E3001" s="72">
        <v>851</v>
      </c>
      <c r="F3001" s="105">
        <v>88</v>
      </c>
      <c r="G3001" s="108">
        <f t="shared" si="46"/>
        <v>43374</v>
      </c>
    </row>
    <row r="3002" spans="1:7" x14ac:dyDescent="0.35">
      <c r="A3002" s="72" t="s">
        <v>327</v>
      </c>
      <c r="B3002" s="72" t="s">
        <v>328</v>
      </c>
      <c r="C3002" s="72" t="s">
        <v>1101</v>
      </c>
      <c r="D3002" s="72" t="s">
        <v>1088</v>
      </c>
      <c r="E3002" s="72">
        <v>649</v>
      </c>
      <c r="F3002" s="105">
        <v>9</v>
      </c>
      <c r="G3002" s="108">
        <f t="shared" si="46"/>
        <v>44378</v>
      </c>
    </row>
    <row r="3003" spans="1:7" x14ac:dyDescent="0.35">
      <c r="A3003" s="72" t="s">
        <v>327</v>
      </c>
      <c r="B3003" s="72" t="s">
        <v>328</v>
      </c>
      <c r="C3003" s="72" t="s">
        <v>1101</v>
      </c>
      <c r="D3003" s="72" t="s">
        <v>1089</v>
      </c>
      <c r="E3003" s="72">
        <v>644</v>
      </c>
      <c r="F3003" s="105">
        <v>9</v>
      </c>
      <c r="G3003" s="108">
        <f t="shared" si="46"/>
        <v>44287</v>
      </c>
    </row>
    <row r="3004" spans="1:7" x14ac:dyDescent="0.35">
      <c r="A3004" s="72" t="s">
        <v>327</v>
      </c>
      <c r="B3004" s="72" t="s">
        <v>328</v>
      </c>
      <c r="C3004" s="72" t="s">
        <v>1101</v>
      </c>
      <c r="D3004" s="72" t="s">
        <v>1090</v>
      </c>
      <c r="E3004" s="72">
        <v>652</v>
      </c>
      <c r="F3004" s="105">
        <v>8</v>
      </c>
      <c r="G3004" s="108">
        <f t="shared" si="46"/>
        <v>44197</v>
      </c>
    </row>
    <row r="3005" spans="1:7" x14ac:dyDescent="0.35">
      <c r="A3005" s="72" t="s">
        <v>327</v>
      </c>
      <c r="B3005" s="72" t="s">
        <v>328</v>
      </c>
      <c r="C3005" s="72" t="s">
        <v>1101</v>
      </c>
      <c r="D3005" s="72" t="s">
        <v>1091</v>
      </c>
      <c r="E3005" s="72">
        <v>643</v>
      </c>
      <c r="F3005" s="105">
        <v>8</v>
      </c>
      <c r="G3005" s="108">
        <f t="shared" si="46"/>
        <v>44105</v>
      </c>
    </row>
    <row r="3006" spans="1:7" x14ac:dyDescent="0.35">
      <c r="A3006" s="72" t="s">
        <v>327</v>
      </c>
      <c r="B3006" s="72" t="s">
        <v>328</v>
      </c>
      <c r="C3006" s="72" t="s">
        <v>1101</v>
      </c>
      <c r="D3006" s="72" t="s">
        <v>1092</v>
      </c>
      <c r="E3006" s="72">
        <v>636</v>
      </c>
      <c r="F3006" s="105">
        <v>9</v>
      </c>
      <c r="G3006" s="108">
        <f t="shared" si="46"/>
        <v>44013</v>
      </c>
    </row>
    <row r="3007" spans="1:7" x14ac:dyDescent="0.35">
      <c r="A3007" s="72" t="s">
        <v>327</v>
      </c>
      <c r="B3007" s="72" t="s">
        <v>328</v>
      </c>
      <c r="C3007" s="72" t="s">
        <v>1101</v>
      </c>
      <c r="D3007" s="72" t="s">
        <v>1093</v>
      </c>
      <c r="E3007" s="72">
        <v>632</v>
      </c>
      <c r="F3007" s="105">
        <v>9</v>
      </c>
      <c r="G3007" s="108">
        <f t="shared" si="46"/>
        <v>43922</v>
      </c>
    </row>
    <row r="3008" spans="1:7" x14ac:dyDescent="0.35">
      <c r="A3008" s="72" t="s">
        <v>327</v>
      </c>
      <c r="B3008" s="72" t="s">
        <v>328</v>
      </c>
      <c r="C3008" s="72" t="s">
        <v>1101</v>
      </c>
      <c r="D3008" s="72" t="s">
        <v>1094</v>
      </c>
      <c r="E3008" s="72">
        <v>622</v>
      </c>
      <c r="F3008" s="105">
        <v>9</v>
      </c>
      <c r="G3008" s="108">
        <f t="shared" si="46"/>
        <v>43831</v>
      </c>
    </row>
    <row r="3009" spans="1:7" x14ac:dyDescent="0.35">
      <c r="A3009" s="72" t="s">
        <v>327</v>
      </c>
      <c r="B3009" s="72" t="s">
        <v>328</v>
      </c>
      <c r="C3009" s="72" t="s">
        <v>1101</v>
      </c>
      <c r="D3009" s="72" t="s">
        <v>1095</v>
      </c>
      <c r="E3009" s="72">
        <v>617</v>
      </c>
      <c r="F3009" s="105">
        <v>14</v>
      </c>
      <c r="G3009" s="108">
        <f t="shared" si="46"/>
        <v>43739</v>
      </c>
    </row>
    <row r="3010" spans="1:7" x14ac:dyDescent="0.35">
      <c r="A3010" s="72" t="s">
        <v>327</v>
      </c>
      <c r="B3010" s="72" t="s">
        <v>328</v>
      </c>
      <c r="C3010" s="72" t="s">
        <v>1101</v>
      </c>
      <c r="D3010" s="72" t="s">
        <v>1096</v>
      </c>
      <c r="E3010" s="72">
        <v>611</v>
      </c>
      <c r="F3010" s="105">
        <v>14</v>
      </c>
      <c r="G3010" s="108">
        <f t="shared" si="46"/>
        <v>43647</v>
      </c>
    </row>
    <row r="3011" spans="1:7" x14ac:dyDescent="0.35">
      <c r="A3011" s="72" t="s">
        <v>327</v>
      </c>
      <c r="B3011" s="72" t="s">
        <v>328</v>
      </c>
      <c r="C3011" s="72" t="s">
        <v>1101</v>
      </c>
      <c r="D3011" s="72" t="s">
        <v>1097</v>
      </c>
      <c r="E3011" s="72">
        <v>615</v>
      </c>
      <c r="F3011" s="105">
        <v>7</v>
      </c>
      <c r="G3011" s="108">
        <f t="shared" si="46"/>
        <v>43556</v>
      </c>
    </row>
    <row r="3012" spans="1:7" x14ac:dyDescent="0.35">
      <c r="A3012" s="72" t="s">
        <v>327</v>
      </c>
      <c r="B3012" s="72" t="s">
        <v>328</v>
      </c>
      <c r="C3012" s="72" t="s">
        <v>1101</v>
      </c>
      <c r="D3012" s="72" t="s">
        <v>1098</v>
      </c>
      <c r="E3012" s="72">
        <v>587</v>
      </c>
      <c r="F3012" s="105">
        <v>5</v>
      </c>
      <c r="G3012" s="108">
        <f t="shared" ref="G3012:G3075" si="47">DATE(LEFT(D3012,4),RIGHT(LEFT(D3012,7),2),1)</f>
        <v>43466</v>
      </c>
    </row>
    <row r="3013" spans="1:7" x14ac:dyDescent="0.35">
      <c r="A3013" s="72" t="s">
        <v>327</v>
      </c>
      <c r="B3013" s="72" t="s">
        <v>328</v>
      </c>
      <c r="C3013" s="72" t="s">
        <v>1101</v>
      </c>
      <c r="D3013" s="72" t="s">
        <v>1099</v>
      </c>
      <c r="E3013" s="72">
        <v>603</v>
      </c>
      <c r="F3013" s="105">
        <v>4</v>
      </c>
      <c r="G3013" s="108">
        <f t="shared" si="47"/>
        <v>43374</v>
      </c>
    </row>
    <row r="3014" spans="1:7" x14ac:dyDescent="0.35">
      <c r="A3014" s="72" t="s">
        <v>327</v>
      </c>
      <c r="B3014" s="72" t="s">
        <v>328</v>
      </c>
      <c r="C3014" s="72" t="s">
        <v>1102</v>
      </c>
      <c r="D3014" s="72" t="s">
        <v>1088</v>
      </c>
      <c r="E3014" s="72">
        <v>1589</v>
      </c>
      <c r="F3014" s="105">
        <v>99</v>
      </c>
      <c r="G3014" s="108">
        <f t="shared" si="47"/>
        <v>44378</v>
      </c>
    </row>
    <row r="3015" spans="1:7" x14ac:dyDescent="0.35">
      <c r="A3015" s="72" t="s">
        <v>327</v>
      </c>
      <c r="B3015" s="72" t="s">
        <v>328</v>
      </c>
      <c r="C3015" s="72" t="s">
        <v>1102</v>
      </c>
      <c r="D3015" s="72" t="s">
        <v>1089</v>
      </c>
      <c r="E3015" s="72">
        <v>1590</v>
      </c>
      <c r="F3015" s="105">
        <v>97</v>
      </c>
      <c r="G3015" s="108">
        <f t="shared" si="47"/>
        <v>44287</v>
      </c>
    </row>
    <row r="3016" spans="1:7" x14ac:dyDescent="0.35">
      <c r="A3016" s="72" t="s">
        <v>327</v>
      </c>
      <c r="B3016" s="72" t="s">
        <v>328</v>
      </c>
      <c r="C3016" s="72" t="s">
        <v>1102</v>
      </c>
      <c r="D3016" s="72" t="s">
        <v>1090</v>
      </c>
      <c r="E3016" s="72">
        <v>1595</v>
      </c>
      <c r="F3016" s="105">
        <v>95</v>
      </c>
      <c r="G3016" s="108">
        <f t="shared" si="47"/>
        <v>44197</v>
      </c>
    </row>
    <row r="3017" spans="1:7" x14ac:dyDescent="0.35">
      <c r="A3017" s="72" t="s">
        <v>327</v>
      </c>
      <c r="B3017" s="72" t="s">
        <v>328</v>
      </c>
      <c r="C3017" s="72" t="s">
        <v>1102</v>
      </c>
      <c r="D3017" s="72" t="s">
        <v>1091</v>
      </c>
      <c r="E3017" s="72">
        <v>1592</v>
      </c>
      <c r="F3017" s="105">
        <v>99</v>
      </c>
      <c r="G3017" s="108">
        <f t="shared" si="47"/>
        <v>44105</v>
      </c>
    </row>
    <row r="3018" spans="1:7" x14ac:dyDescent="0.35">
      <c r="A3018" s="72" t="s">
        <v>327</v>
      </c>
      <c r="B3018" s="72" t="s">
        <v>328</v>
      </c>
      <c r="C3018" s="72" t="s">
        <v>1102</v>
      </c>
      <c r="D3018" s="72" t="s">
        <v>1092</v>
      </c>
      <c r="E3018" s="72">
        <v>1594</v>
      </c>
      <c r="F3018" s="105">
        <v>100</v>
      </c>
      <c r="G3018" s="108">
        <f t="shared" si="47"/>
        <v>44013</v>
      </c>
    </row>
    <row r="3019" spans="1:7" x14ac:dyDescent="0.35">
      <c r="A3019" s="72" t="s">
        <v>327</v>
      </c>
      <c r="B3019" s="72" t="s">
        <v>328</v>
      </c>
      <c r="C3019" s="72" t="s">
        <v>1102</v>
      </c>
      <c r="D3019" s="72" t="s">
        <v>1093</v>
      </c>
      <c r="E3019" s="72">
        <v>1591</v>
      </c>
      <c r="F3019" s="105">
        <v>108</v>
      </c>
      <c r="G3019" s="108">
        <f t="shared" si="47"/>
        <v>43922</v>
      </c>
    </row>
    <row r="3020" spans="1:7" x14ac:dyDescent="0.35">
      <c r="A3020" s="72" t="s">
        <v>327</v>
      </c>
      <c r="B3020" s="72" t="s">
        <v>328</v>
      </c>
      <c r="C3020" s="72" t="s">
        <v>1102</v>
      </c>
      <c r="D3020" s="72" t="s">
        <v>1094</v>
      </c>
      <c r="E3020" s="72">
        <v>1574</v>
      </c>
      <c r="F3020" s="105">
        <v>104</v>
      </c>
      <c r="G3020" s="108">
        <f t="shared" si="47"/>
        <v>43831</v>
      </c>
    </row>
    <row r="3021" spans="1:7" x14ac:dyDescent="0.35">
      <c r="A3021" s="72" t="s">
        <v>327</v>
      </c>
      <c r="B3021" s="72" t="s">
        <v>328</v>
      </c>
      <c r="C3021" s="72" t="s">
        <v>1102</v>
      </c>
      <c r="D3021" s="72" t="s">
        <v>1095</v>
      </c>
      <c r="E3021" s="72">
        <v>1582</v>
      </c>
      <c r="F3021" s="105">
        <v>73</v>
      </c>
      <c r="G3021" s="108">
        <f t="shared" si="47"/>
        <v>43739</v>
      </c>
    </row>
    <row r="3022" spans="1:7" x14ac:dyDescent="0.35">
      <c r="A3022" s="72" t="s">
        <v>327</v>
      </c>
      <c r="B3022" s="72" t="s">
        <v>328</v>
      </c>
      <c r="C3022" s="72" t="s">
        <v>1102</v>
      </c>
      <c r="D3022" s="72" t="s">
        <v>1096</v>
      </c>
      <c r="E3022" s="72">
        <v>1523</v>
      </c>
      <c r="F3022" s="105">
        <v>104</v>
      </c>
      <c r="G3022" s="108">
        <f t="shared" si="47"/>
        <v>43647</v>
      </c>
    </row>
    <row r="3023" spans="1:7" x14ac:dyDescent="0.35">
      <c r="A3023" s="72" t="s">
        <v>327</v>
      </c>
      <c r="B3023" s="72" t="s">
        <v>328</v>
      </c>
      <c r="C3023" s="72" t="s">
        <v>1102</v>
      </c>
      <c r="D3023" s="72" t="s">
        <v>1097</v>
      </c>
      <c r="E3023" s="72">
        <v>1522</v>
      </c>
      <c r="F3023" s="105">
        <v>90</v>
      </c>
      <c r="G3023" s="108">
        <f t="shared" si="47"/>
        <v>43556</v>
      </c>
    </row>
    <row r="3024" spans="1:7" x14ac:dyDescent="0.35">
      <c r="A3024" s="72" t="s">
        <v>327</v>
      </c>
      <c r="B3024" s="72" t="s">
        <v>328</v>
      </c>
      <c r="C3024" s="72" t="s">
        <v>1102</v>
      </c>
      <c r="D3024" s="72" t="s">
        <v>1098</v>
      </c>
      <c r="E3024" s="72">
        <v>1512</v>
      </c>
      <c r="F3024" s="105">
        <v>84</v>
      </c>
      <c r="G3024" s="108">
        <f t="shared" si="47"/>
        <v>43466</v>
      </c>
    </row>
    <row r="3025" spans="1:7" x14ac:dyDescent="0.35">
      <c r="A3025" s="72" t="s">
        <v>327</v>
      </c>
      <c r="B3025" s="72" t="s">
        <v>328</v>
      </c>
      <c r="C3025" s="72" t="s">
        <v>1102</v>
      </c>
      <c r="D3025" s="72" t="s">
        <v>1099</v>
      </c>
      <c r="E3025" s="72">
        <v>1563</v>
      </c>
      <c r="F3025" s="105">
        <v>88</v>
      </c>
      <c r="G3025" s="108">
        <f t="shared" si="47"/>
        <v>43374</v>
      </c>
    </row>
    <row r="3026" spans="1:7" x14ac:dyDescent="0.35">
      <c r="A3026" s="72" t="s">
        <v>993</v>
      </c>
      <c r="B3026" s="72" t="s">
        <v>994</v>
      </c>
      <c r="C3026" s="72" t="s">
        <v>1087</v>
      </c>
      <c r="D3026" s="72" t="s">
        <v>1088</v>
      </c>
      <c r="E3026" s="72">
        <v>491</v>
      </c>
      <c r="F3026" s="105">
        <v>54</v>
      </c>
      <c r="G3026" s="108">
        <f t="shared" si="47"/>
        <v>44378</v>
      </c>
    </row>
    <row r="3027" spans="1:7" x14ac:dyDescent="0.35">
      <c r="A3027" s="72" t="s">
        <v>993</v>
      </c>
      <c r="B3027" s="72" t="s">
        <v>994</v>
      </c>
      <c r="C3027" s="72" t="s">
        <v>1087</v>
      </c>
      <c r="D3027" s="72" t="s">
        <v>1089</v>
      </c>
      <c r="E3027" s="72">
        <v>491</v>
      </c>
      <c r="F3027" s="105">
        <v>48</v>
      </c>
      <c r="G3027" s="108">
        <f t="shared" si="47"/>
        <v>44287</v>
      </c>
    </row>
    <row r="3028" spans="1:7" x14ac:dyDescent="0.35">
      <c r="A3028" s="72" t="s">
        <v>993</v>
      </c>
      <c r="B3028" s="72" t="s">
        <v>994</v>
      </c>
      <c r="C3028" s="72" t="s">
        <v>1087</v>
      </c>
      <c r="D3028" s="72" t="s">
        <v>1090</v>
      </c>
      <c r="E3028" s="72">
        <v>494</v>
      </c>
      <c r="F3028" s="105">
        <v>32</v>
      </c>
      <c r="G3028" s="108">
        <f t="shared" si="47"/>
        <v>44197</v>
      </c>
    </row>
    <row r="3029" spans="1:7" x14ac:dyDescent="0.35">
      <c r="A3029" s="72" t="s">
        <v>993</v>
      </c>
      <c r="B3029" s="72" t="s">
        <v>994</v>
      </c>
      <c r="C3029" s="72" t="s">
        <v>1087</v>
      </c>
      <c r="D3029" s="72" t="s">
        <v>1091</v>
      </c>
      <c r="E3029" s="72">
        <v>495</v>
      </c>
      <c r="F3029" s="105">
        <v>32</v>
      </c>
      <c r="G3029" s="108">
        <f t="shared" si="47"/>
        <v>44105</v>
      </c>
    </row>
    <row r="3030" spans="1:7" x14ac:dyDescent="0.35">
      <c r="A3030" s="72" t="s">
        <v>993</v>
      </c>
      <c r="B3030" s="72" t="s">
        <v>994</v>
      </c>
      <c r="C3030" s="72" t="s">
        <v>1087</v>
      </c>
      <c r="D3030" s="72" t="s">
        <v>1092</v>
      </c>
      <c r="E3030" s="72">
        <v>494</v>
      </c>
      <c r="F3030" s="105">
        <v>31</v>
      </c>
      <c r="G3030" s="108">
        <f t="shared" si="47"/>
        <v>44013</v>
      </c>
    </row>
    <row r="3031" spans="1:7" x14ac:dyDescent="0.35">
      <c r="A3031" s="72" t="s">
        <v>993</v>
      </c>
      <c r="B3031" s="72" t="s">
        <v>994</v>
      </c>
      <c r="C3031" s="72" t="s">
        <v>1087</v>
      </c>
      <c r="D3031" s="72" t="s">
        <v>1093</v>
      </c>
      <c r="E3031" s="72">
        <v>493</v>
      </c>
      <c r="F3031" s="105">
        <v>54</v>
      </c>
      <c r="G3031" s="108">
        <f t="shared" si="47"/>
        <v>43922</v>
      </c>
    </row>
    <row r="3032" spans="1:7" x14ac:dyDescent="0.35">
      <c r="A3032" s="72" t="s">
        <v>993</v>
      </c>
      <c r="B3032" s="72" t="s">
        <v>994</v>
      </c>
      <c r="C3032" s="72" t="s">
        <v>1087</v>
      </c>
      <c r="D3032" s="72" t="s">
        <v>1094</v>
      </c>
      <c r="E3032" s="72">
        <v>496</v>
      </c>
      <c r="F3032" s="105">
        <v>54</v>
      </c>
      <c r="G3032" s="108">
        <f t="shared" si="47"/>
        <v>43831</v>
      </c>
    </row>
    <row r="3033" spans="1:7" x14ac:dyDescent="0.35">
      <c r="A3033" s="72" t="s">
        <v>993</v>
      </c>
      <c r="B3033" s="72" t="s">
        <v>994</v>
      </c>
      <c r="C3033" s="72" t="s">
        <v>1087</v>
      </c>
      <c r="D3033" s="72" t="s">
        <v>1095</v>
      </c>
      <c r="E3033" s="72">
        <v>497</v>
      </c>
      <c r="F3033" s="105">
        <v>51</v>
      </c>
      <c r="G3033" s="108">
        <f t="shared" si="47"/>
        <v>43739</v>
      </c>
    </row>
    <row r="3034" spans="1:7" x14ac:dyDescent="0.35">
      <c r="A3034" s="72" t="s">
        <v>993</v>
      </c>
      <c r="B3034" s="72" t="s">
        <v>994</v>
      </c>
      <c r="C3034" s="72" t="s">
        <v>1087</v>
      </c>
      <c r="D3034" s="72" t="s">
        <v>1096</v>
      </c>
      <c r="E3034" s="72">
        <v>491</v>
      </c>
      <c r="F3034" s="105">
        <v>54</v>
      </c>
      <c r="G3034" s="108">
        <f t="shared" si="47"/>
        <v>43647</v>
      </c>
    </row>
    <row r="3035" spans="1:7" x14ac:dyDescent="0.35">
      <c r="A3035" s="72" t="s">
        <v>993</v>
      </c>
      <c r="B3035" s="72" t="s">
        <v>994</v>
      </c>
      <c r="C3035" s="72" t="s">
        <v>1087</v>
      </c>
      <c r="D3035" s="72" t="s">
        <v>1097</v>
      </c>
      <c r="E3035" s="72">
        <v>492</v>
      </c>
      <c r="F3035" s="105">
        <v>52</v>
      </c>
      <c r="G3035" s="108">
        <f t="shared" si="47"/>
        <v>43556</v>
      </c>
    </row>
    <row r="3036" spans="1:7" x14ac:dyDescent="0.35">
      <c r="A3036" s="72" t="s">
        <v>993</v>
      </c>
      <c r="B3036" s="72" t="s">
        <v>994</v>
      </c>
      <c r="C3036" s="72" t="s">
        <v>1087</v>
      </c>
      <c r="D3036" s="72" t="s">
        <v>1098</v>
      </c>
      <c r="E3036" s="72">
        <v>489</v>
      </c>
      <c r="F3036" s="105">
        <v>54</v>
      </c>
      <c r="G3036" s="108">
        <f t="shared" si="47"/>
        <v>43466</v>
      </c>
    </row>
    <row r="3037" spans="1:7" x14ac:dyDescent="0.35">
      <c r="A3037" s="72" t="s">
        <v>993</v>
      </c>
      <c r="B3037" s="72" t="s">
        <v>994</v>
      </c>
      <c r="C3037" s="72" t="s">
        <v>1087</v>
      </c>
      <c r="D3037" s="72" t="s">
        <v>1099</v>
      </c>
      <c r="E3037" s="72">
        <v>487</v>
      </c>
      <c r="F3037" s="105">
        <v>59</v>
      </c>
      <c r="G3037" s="108">
        <f t="shared" si="47"/>
        <v>43374</v>
      </c>
    </row>
    <row r="3038" spans="1:7" x14ac:dyDescent="0.35">
      <c r="A3038" s="72" t="s">
        <v>993</v>
      </c>
      <c r="B3038" s="72" t="s">
        <v>994</v>
      </c>
      <c r="C3038" s="72" t="s">
        <v>1100</v>
      </c>
      <c r="D3038" s="72" t="s">
        <v>1088</v>
      </c>
      <c r="E3038" s="72">
        <v>808</v>
      </c>
      <c r="F3038" s="105">
        <v>130</v>
      </c>
      <c r="G3038" s="108">
        <f t="shared" si="47"/>
        <v>44378</v>
      </c>
    </row>
    <row r="3039" spans="1:7" x14ac:dyDescent="0.35">
      <c r="A3039" s="72" t="s">
        <v>993</v>
      </c>
      <c r="B3039" s="72" t="s">
        <v>994</v>
      </c>
      <c r="C3039" s="72" t="s">
        <v>1100</v>
      </c>
      <c r="D3039" s="72" t="s">
        <v>1089</v>
      </c>
      <c r="E3039" s="72">
        <v>811</v>
      </c>
      <c r="F3039" s="105">
        <v>99</v>
      </c>
      <c r="G3039" s="108">
        <f t="shared" si="47"/>
        <v>44287</v>
      </c>
    </row>
    <row r="3040" spans="1:7" x14ac:dyDescent="0.35">
      <c r="A3040" s="72" t="s">
        <v>993</v>
      </c>
      <c r="B3040" s="72" t="s">
        <v>994</v>
      </c>
      <c r="C3040" s="72" t="s">
        <v>1100</v>
      </c>
      <c r="D3040" s="72" t="s">
        <v>1090</v>
      </c>
      <c r="E3040" s="72">
        <v>812</v>
      </c>
      <c r="F3040" s="105">
        <v>47</v>
      </c>
      <c r="G3040" s="108">
        <f t="shared" si="47"/>
        <v>44197</v>
      </c>
    </row>
    <row r="3041" spans="1:7" x14ac:dyDescent="0.35">
      <c r="A3041" s="72" t="s">
        <v>993</v>
      </c>
      <c r="B3041" s="72" t="s">
        <v>994</v>
      </c>
      <c r="C3041" s="72" t="s">
        <v>1100</v>
      </c>
      <c r="D3041" s="72" t="s">
        <v>1091</v>
      </c>
      <c r="E3041" s="72">
        <v>809</v>
      </c>
      <c r="F3041" s="105">
        <v>51</v>
      </c>
      <c r="G3041" s="108">
        <f t="shared" si="47"/>
        <v>44105</v>
      </c>
    </row>
    <row r="3042" spans="1:7" x14ac:dyDescent="0.35">
      <c r="A3042" s="72" t="s">
        <v>993</v>
      </c>
      <c r="B3042" s="72" t="s">
        <v>994</v>
      </c>
      <c r="C3042" s="72" t="s">
        <v>1100</v>
      </c>
      <c r="D3042" s="72" t="s">
        <v>1092</v>
      </c>
      <c r="E3042" s="72">
        <v>768</v>
      </c>
      <c r="F3042" s="105">
        <v>49</v>
      </c>
      <c r="G3042" s="108">
        <f t="shared" si="47"/>
        <v>44013</v>
      </c>
    </row>
    <row r="3043" spans="1:7" x14ac:dyDescent="0.35">
      <c r="A3043" s="72" t="s">
        <v>993</v>
      </c>
      <c r="B3043" s="72" t="s">
        <v>994</v>
      </c>
      <c r="C3043" s="72" t="s">
        <v>1100</v>
      </c>
      <c r="D3043" s="72" t="s">
        <v>1093</v>
      </c>
      <c r="E3043" s="72">
        <v>768</v>
      </c>
      <c r="F3043" s="105">
        <v>72</v>
      </c>
      <c r="G3043" s="108">
        <f t="shared" si="47"/>
        <v>43922</v>
      </c>
    </row>
    <row r="3044" spans="1:7" x14ac:dyDescent="0.35">
      <c r="A3044" s="72" t="s">
        <v>993</v>
      </c>
      <c r="B3044" s="72" t="s">
        <v>994</v>
      </c>
      <c r="C3044" s="72" t="s">
        <v>1100</v>
      </c>
      <c r="D3044" s="72" t="s">
        <v>1094</v>
      </c>
      <c r="E3044" s="72">
        <v>670</v>
      </c>
      <c r="F3044" s="105">
        <v>76</v>
      </c>
      <c r="G3044" s="108">
        <f t="shared" si="47"/>
        <v>43831</v>
      </c>
    </row>
    <row r="3045" spans="1:7" x14ac:dyDescent="0.35">
      <c r="A3045" s="72" t="s">
        <v>993</v>
      </c>
      <c r="B3045" s="72" t="s">
        <v>994</v>
      </c>
      <c r="C3045" s="72" t="s">
        <v>1100</v>
      </c>
      <c r="D3045" s="72" t="s">
        <v>1095</v>
      </c>
      <c r="E3045" s="72">
        <v>671</v>
      </c>
      <c r="F3045" s="105">
        <v>69</v>
      </c>
      <c r="G3045" s="108">
        <f t="shared" si="47"/>
        <v>43739</v>
      </c>
    </row>
    <row r="3046" spans="1:7" x14ac:dyDescent="0.35">
      <c r="A3046" s="72" t="s">
        <v>993</v>
      </c>
      <c r="B3046" s="72" t="s">
        <v>994</v>
      </c>
      <c r="C3046" s="72" t="s">
        <v>1100</v>
      </c>
      <c r="D3046" s="72" t="s">
        <v>1096</v>
      </c>
      <c r="E3046" s="72">
        <v>669</v>
      </c>
      <c r="F3046" s="105">
        <v>69</v>
      </c>
      <c r="G3046" s="108">
        <f t="shared" si="47"/>
        <v>43647</v>
      </c>
    </row>
    <row r="3047" spans="1:7" x14ac:dyDescent="0.35">
      <c r="A3047" s="72" t="s">
        <v>993</v>
      </c>
      <c r="B3047" s="72" t="s">
        <v>994</v>
      </c>
      <c r="C3047" s="72" t="s">
        <v>1100</v>
      </c>
      <c r="D3047" s="72" t="s">
        <v>1097</v>
      </c>
      <c r="E3047" s="72">
        <v>670</v>
      </c>
      <c r="F3047" s="105">
        <v>66</v>
      </c>
      <c r="G3047" s="108">
        <f t="shared" si="47"/>
        <v>43556</v>
      </c>
    </row>
    <row r="3048" spans="1:7" x14ac:dyDescent="0.35">
      <c r="A3048" s="72" t="s">
        <v>993</v>
      </c>
      <c r="B3048" s="72" t="s">
        <v>994</v>
      </c>
      <c r="C3048" s="72" t="s">
        <v>1100</v>
      </c>
      <c r="D3048" s="72" t="s">
        <v>1098</v>
      </c>
      <c r="E3048" s="72">
        <v>672</v>
      </c>
      <c r="F3048" s="105">
        <v>66</v>
      </c>
      <c r="G3048" s="108">
        <f t="shared" si="47"/>
        <v>43466</v>
      </c>
    </row>
    <row r="3049" spans="1:7" x14ac:dyDescent="0.35">
      <c r="A3049" s="72" t="s">
        <v>993</v>
      </c>
      <c r="B3049" s="72" t="s">
        <v>994</v>
      </c>
      <c r="C3049" s="72" t="s">
        <v>1100</v>
      </c>
      <c r="D3049" s="72" t="s">
        <v>1099</v>
      </c>
      <c r="E3049" s="72">
        <v>729</v>
      </c>
      <c r="F3049" s="105">
        <v>112</v>
      </c>
      <c r="G3049" s="108">
        <f t="shared" si="47"/>
        <v>43374</v>
      </c>
    </row>
    <row r="3050" spans="1:7" x14ac:dyDescent="0.35">
      <c r="A3050" s="72" t="s">
        <v>993</v>
      </c>
      <c r="B3050" s="72" t="s">
        <v>994</v>
      </c>
      <c r="C3050" s="72" t="s">
        <v>1101</v>
      </c>
      <c r="D3050" s="72" t="s">
        <v>1088</v>
      </c>
      <c r="E3050" s="72">
        <v>137</v>
      </c>
      <c r="F3050" s="105">
        <v>5</v>
      </c>
      <c r="G3050" s="108">
        <f t="shared" si="47"/>
        <v>44378</v>
      </c>
    </row>
    <row r="3051" spans="1:7" x14ac:dyDescent="0.35">
      <c r="A3051" s="72" t="s">
        <v>993</v>
      </c>
      <c r="B3051" s="72" t="s">
        <v>994</v>
      </c>
      <c r="C3051" s="72" t="s">
        <v>1101</v>
      </c>
      <c r="D3051" s="72" t="s">
        <v>1089</v>
      </c>
      <c r="E3051" s="72">
        <v>136</v>
      </c>
      <c r="F3051" s="105">
        <v>4</v>
      </c>
      <c r="G3051" s="108">
        <f t="shared" si="47"/>
        <v>44287</v>
      </c>
    </row>
    <row r="3052" spans="1:7" x14ac:dyDescent="0.35">
      <c r="A3052" s="72" t="s">
        <v>993</v>
      </c>
      <c r="B3052" s="72" t="s">
        <v>994</v>
      </c>
      <c r="C3052" s="72" t="s">
        <v>1101</v>
      </c>
      <c r="D3052" s="72" t="s">
        <v>1090</v>
      </c>
      <c r="E3052" s="72">
        <v>135</v>
      </c>
      <c r="F3052" s="105">
        <v>1</v>
      </c>
      <c r="G3052" s="108">
        <f t="shared" si="47"/>
        <v>44197</v>
      </c>
    </row>
    <row r="3053" spans="1:7" x14ac:dyDescent="0.35">
      <c r="A3053" s="72" t="s">
        <v>993</v>
      </c>
      <c r="B3053" s="72" t="s">
        <v>994</v>
      </c>
      <c r="C3053" s="72" t="s">
        <v>1101</v>
      </c>
      <c r="D3053" s="72" t="s">
        <v>1091</v>
      </c>
      <c r="E3053" s="72">
        <v>134</v>
      </c>
      <c r="F3053" s="105">
        <v>1</v>
      </c>
      <c r="G3053" s="108">
        <f t="shared" si="47"/>
        <v>44105</v>
      </c>
    </row>
    <row r="3054" spans="1:7" x14ac:dyDescent="0.35">
      <c r="A3054" s="72" t="s">
        <v>993</v>
      </c>
      <c r="B3054" s="72" t="s">
        <v>994</v>
      </c>
      <c r="C3054" s="72" t="s">
        <v>1101</v>
      </c>
      <c r="D3054" s="72" t="s">
        <v>1092</v>
      </c>
      <c r="E3054" s="72">
        <v>133</v>
      </c>
      <c r="F3054" s="105">
        <v>1</v>
      </c>
      <c r="G3054" s="108">
        <f t="shared" si="47"/>
        <v>44013</v>
      </c>
    </row>
    <row r="3055" spans="1:7" x14ac:dyDescent="0.35">
      <c r="A3055" s="72" t="s">
        <v>993</v>
      </c>
      <c r="B3055" s="72" t="s">
        <v>994</v>
      </c>
      <c r="C3055" s="72" t="s">
        <v>1101</v>
      </c>
      <c r="D3055" s="72" t="s">
        <v>1093</v>
      </c>
      <c r="E3055" s="72">
        <v>133</v>
      </c>
      <c r="F3055" s="105">
        <v>3</v>
      </c>
      <c r="G3055" s="108">
        <f t="shared" si="47"/>
        <v>43922</v>
      </c>
    </row>
    <row r="3056" spans="1:7" x14ac:dyDescent="0.35">
      <c r="A3056" s="72" t="s">
        <v>993</v>
      </c>
      <c r="B3056" s="72" t="s">
        <v>994</v>
      </c>
      <c r="C3056" s="72" t="s">
        <v>1101</v>
      </c>
      <c r="D3056" s="72" t="s">
        <v>1094</v>
      </c>
      <c r="E3056" s="72">
        <v>135</v>
      </c>
      <c r="F3056" s="105">
        <v>3</v>
      </c>
      <c r="G3056" s="108">
        <f t="shared" si="47"/>
        <v>43831</v>
      </c>
    </row>
    <row r="3057" spans="1:7" x14ac:dyDescent="0.35">
      <c r="A3057" s="72" t="s">
        <v>993</v>
      </c>
      <c r="B3057" s="72" t="s">
        <v>994</v>
      </c>
      <c r="C3057" s="72" t="s">
        <v>1101</v>
      </c>
      <c r="D3057" s="72" t="s">
        <v>1095</v>
      </c>
      <c r="E3057" s="72">
        <v>134</v>
      </c>
      <c r="F3057" s="105">
        <v>3</v>
      </c>
      <c r="G3057" s="108">
        <f t="shared" si="47"/>
        <v>43739</v>
      </c>
    </row>
    <row r="3058" spans="1:7" x14ac:dyDescent="0.35">
      <c r="A3058" s="72" t="s">
        <v>993</v>
      </c>
      <c r="B3058" s="72" t="s">
        <v>994</v>
      </c>
      <c r="C3058" s="72" t="s">
        <v>1101</v>
      </c>
      <c r="D3058" s="72" t="s">
        <v>1096</v>
      </c>
      <c r="E3058" s="72">
        <v>135</v>
      </c>
      <c r="F3058" s="105">
        <v>3</v>
      </c>
      <c r="G3058" s="108">
        <f t="shared" si="47"/>
        <v>43647</v>
      </c>
    </row>
    <row r="3059" spans="1:7" x14ac:dyDescent="0.35">
      <c r="A3059" s="72" t="s">
        <v>993</v>
      </c>
      <c r="B3059" s="72" t="s">
        <v>994</v>
      </c>
      <c r="C3059" s="72" t="s">
        <v>1101</v>
      </c>
      <c r="D3059" s="72" t="s">
        <v>1097</v>
      </c>
      <c r="E3059" s="72">
        <v>134</v>
      </c>
      <c r="F3059" s="105">
        <v>3</v>
      </c>
      <c r="G3059" s="108">
        <f t="shared" si="47"/>
        <v>43556</v>
      </c>
    </row>
    <row r="3060" spans="1:7" x14ac:dyDescent="0.35">
      <c r="A3060" s="72" t="s">
        <v>993</v>
      </c>
      <c r="B3060" s="72" t="s">
        <v>994</v>
      </c>
      <c r="C3060" s="72" t="s">
        <v>1101</v>
      </c>
      <c r="D3060" s="72" t="s">
        <v>1098</v>
      </c>
      <c r="E3060" s="72">
        <v>136</v>
      </c>
      <c r="F3060" s="105">
        <v>4</v>
      </c>
      <c r="G3060" s="108">
        <f t="shared" si="47"/>
        <v>43466</v>
      </c>
    </row>
    <row r="3061" spans="1:7" x14ac:dyDescent="0.35">
      <c r="A3061" s="72" t="s">
        <v>993</v>
      </c>
      <c r="B3061" s="72" t="s">
        <v>994</v>
      </c>
      <c r="C3061" s="72" t="s">
        <v>1101</v>
      </c>
      <c r="D3061" s="72" t="s">
        <v>1099</v>
      </c>
      <c r="E3061" s="72">
        <v>140</v>
      </c>
      <c r="F3061" s="105">
        <v>6</v>
      </c>
      <c r="G3061" s="108">
        <f t="shared" si="47"/>
        <v>43374</v>
      </c>
    </row>
    <row r="3062" spans="1:7" x14ac:dyDescent="0.35">
      <c r="A3062" s="72" t="s">
        <v>993</v>
      </c>
      <c r="B3062" s="72" t="s">
        <v>994</v>
      </c>
      <c r="C3062" s="72" t="s">
        <v>1102</v>
      </c>
      <c r="D3062" s="72" t="s">
        <v>1088</v>
      </c>
      <c r="E3062" s="72">
        <v>936</v>
      </c>
      <c r="F3062" s="105">
        <v>62</v>
      </c>
      <c r="G3062" s="108">
        <f t="shared" si="47"/>
        <v>44378</v>
      </c>
    </row>
    <row r="3063" spans="1:7" x14ac:dyDescent="0.35">
      <c r="A3063" s="72" t="s">
        <v>993</v>
      </c>
      <c r="B3063" s="72" t="s">
        <v>994</v>
      </c>
      <c r="C3063" s="72" t="s">
        <v>1102</v>
      </c>
      <c r="D3063" s="72" t="s">
        <v>1089</v>
      </c>
      <c r="E3063" s="72">
        <v>933</v>
      </c>
      <c r="F3063" s="105">
        <v>55</v>
      </c>
      <c r="G3063" s="108">
        <f t="shared" si="47"/>
        <v>44287</v>
      </c>
    </row>
    <row r="3064" spans="1:7" x14ac:dyDescent="0.35">
      <c r="A3064" s="72" t="s">
        <v>993</v>
      </c>
      <c r="B3064" s="72" t="s">
        <v>994</v>
      </c>
      <c r="C3064" s="72" t="s">
        <v>1102</v>
      </c>
      <c r="D3064" s="72" t="s">
        <v>1090</v>
      </c>
      <c r="E3064" s="72">
        <v>931</v>
      </c>
      <c r="F3064" s="105">
        <v>31</v>
      </c>
      <c r="G3064" s="108">
        <f t="shared" si="47"/>
        <v>44197</v>
      </c>
    </row>
    <row r="3065" spans="1:7" x14ac:dyDescent="0.35">
      <c r="A3065" s="72" t="s">
        <v>993</v>
      </c>
      <c r="B3065" s="72" t="s">
        <v>994</v>
      </c>
      <c r="C3065" s="72" t="s">
        <v>1102</v>
      </c>
      <c r="D3065" s="72" t="s">
        <v>1091</v>
      </c>
      <c r="E3065" s="72">
        <v>934</v>
      </c>
      <c r="F3065" s="105">
        <v>33</v>
      </c>
      <c r="G3065" s="108">
        <f t="shared" si="47"/>
        <v>44105</v>
      </c>
    </row>
    <row r="3066" spans="1:7" x14ac:dyDescent="0.35">
      <c r="A3066" s="72" t="s">
        <v>993</v>
      </c>
      <c r="B3066" s="72" t="s">
        <v>994</v>
      </c>
      <c r="C3066" s="72" t="s">
        <v>1102</v>
      </c>
      <c r="D3066" s="72" t="s">
        <v>1092</v>
      </c>
      <c r="E3066" s="72">
        <v>937</v>
      </c>
      <c r="F3066" s="105">
        <v>33</v>
      </c>
      <c r="G3066" s="108">
        <f t="shared" si="47"/>
        <v>44013</v>
      </c>
    </row>
    <row r="3067" spans="1:7" x14ac:dyDescent="0.35">
      <c r="A3067" s="72" t="s">
        <v>993</v>
      </c>
      <c r="B3067" s="72" t="s">
        <v>994</v>
      </c>
      <c r="C3067" s="72" t="s">
        <v>1102</v>
      </c>
      <c r="D3067" s="72" t="s">
        <v>1093</v>
      </c>
      <c r="E3067" s="72">
        <v>940</v>
      </c>
      <c r="F3067" s="105">
        <v>65</v>
      </c>
      <c r="G3067" s="108">
        <f t="shared" si="47"/>
        <v>43922</v>
      </c>
    </row>
    <row r="3068" spans="1:7" x14ac:dyDescent="0.35">
      <c r="A3068" s="72" t="s">
        <v>993</v>
      </c>
      <c r="B3068" s="72" t="s">
        <v>994</v>
      </c>
      <c r="C3068" s="72" t="s">
        <v>1102</v>
      </c>
      <c r="D3068" s="72" t="s">
        <v>1094</v>
      </c>
      <c r="E3068" s="72">
        <v>941</v>
      </c>
      <c r="F3068" s="105">
        <v>64</v>
      </c>
      <c r="G3068" s="108">
        <f t="shared" si="47"/>
        <v>43831</v>
      </c>
    </row>
    <row r="3069" spans="1:7" x14ac:dyDescent="0.35">
      <c r="A3069" s="72" t="s">
        <v>993</v>
      </c>
      <c r="B3069" s="72" t="s">
        <v>994</v>
      </c>
      <c r="C3069" s="72" t="s">
        <v>1102</v>
      </c>
      <c r="D3069" s="72" t="s">
        <v>1095</v>
      </c>
      <c r="E3069" s="72">
        <v>943</v>
      </c>
      <c r="F3069" s="105">
        <v>64</v>
      </c>
      <c r="G3069" s="108">
        <f t="shared" si="47"/>
        <v>43739</v>
      </c>
    </row>
    <row r="3070" spans="1:7" x14ac:dyDescent="0.35">
      <c r="A3070" s="72" t="s">
        <v>993</v>
      </c>
      <c r="B3070" s="72" t="s">
        <v>994</v>
      </c>
      <c r="C3070" s="72" t="s">
        <v>1102</v>
      </c>
      <c r="D3070" s="72" t="s">
        <v>1096</v>
      </c>
      <c r="E3070" s="72">
        <v>942</v>
      </c>
      <c r="F3070" s="105">
        <v>63</v>
      </c>
      <c r="G3070" s="108">
        <f t="shared" si="47"/>
        <v>43647</v>
      </c>
    </row>
    <row r="3071" spans="1:7" x14ac:dyDescent="0.35">
      <c r="A3071" s="72" t="s">
        <v>993</v>
      </c>
      <c r="B3071" s="72" t="s">
        <v>994</v>
      </c>
      <c r="C3071" s="72" t="s">
        <v>1102</v>
      </c>
      <c r="D3071" s="72" t="s">
        <v>1097</v>
      </c>
      <c r="E3071" s="72">
        <v>942</v>
      </c>
      <c r="F3071" s="105">
        <v>67</v>
      </c>
      <c r="G3071" s="108">
        <f t="shared" si="47"/>
        <v>43556</v>
      </c>
    </row>
    <row r="3072" spans="1:7" x14ac:dyDescent="0.35">
      <c r="A3072" s="72" t="s">
        <v>993</v>
      </c>
      <c r="B3072" s="72" t="s">
        <v>994</v>
      </c>
      <c r="C3072" s="72" t="s">
        <v>1102</v>
      </c>
      <c r="D3072" s="72" t="s">
        <v>1098</v>
      </c>
      <c r="E3072" s="72">
        <v>939</v>
      </c>
      <c r="F3072" s="105">
        <v>68</v>
      </c>
      <c r="G3072" s="108">
        <f t="shared" si="47"/>
        <v>43466</v>
      </c>
    </row>
    <row r="3073" spans="1:7" x14ac:dyDescent="0.35">
      <c r="A3073" s="72" t="s">
        <v>993</v>
      </c>
      <c r="B3073" s="72" t="s">
        <v>994</v>
      </c>
      <c r="C3073" s="72" t="s">
        <v>1102</v>
      </c>
      <c r="D3073" s="72" t="s">
        <v>1099</v>
      </c>
      <c r="E3073" s="72">
        <v>960</v>
      </c>
      <c r="F3073" s="105">
        <v>84</v>
      </c>
      <c r="G3073" s="108">
        <f t="shared" si="47"/>
        <v>43374</v>
      </c>
    </row>
    <row r="3074" spans="1:7" x14ac:dyDescent="0.35">
      <c r="A3074" s="72" t="s">
        <v>329</v>
      </c>
      <c r="B3074" s="72" t="s">
        <v>330</v>
      </c>
      <c r="C3074" s="72" t="s">
        <v>1087</v>
      </c>
      <c r="D3074" s="72" t="s">
        <v>1088</v>
      </c>
      <c r="E3074" s="72">
        <v>814</v>
      </c>
      <c r="F3074" s="105">
        <v>74</v>
      </c>
      <c r="G3074" s="108">
        <f t="shared" si="47"/>
        <v>44378</v>
      </c>
    </row>
    <row r="3075" spans="1:7" x14ac:dyDescent="0.35">
      <c r="A3075" s="72" t="s">
        <v>329</v>
      </c>
      <c r="B3075" s="72" t="s">
        <v>330</v>
      </c>
      <c r="C3075" s="72" t="s">
        <v>1087</v>
      </c>
      <c r="D3075" s="72" t="s">
        <v>1089</v>
      </c>
      <c r="E3075" s="72">
        <v>813</v>
      </c>
      <c r="F3075" s="105">
        <v>70</v>
      </c>
      <c r="G3075" s="108">
        <f t="shared" si="47"/>
        <v>44287</v>
      </c>
    </row>
    <row r="3076" spans="1:7" x14ac:dyDescent="0.35">
      <c r="A3076" s="72" t="s">
        <v>329</v>
      </c>
      <c r="B3076" s="72" t="s">
        <v>330</v>
      </c>
      <c r="C3076" s="72" t="s">
        <v>1087</v>
      </c>
      <c r="D3076" s="72" t="s">
        <v>1090</v>
      </c>
      <c r="E3076" s="72">
        <v>811</v>
      </c>
      <c r="F3076" s="105">
        <v>68</v>
      </c>
      <c r="G3076" s="108">
        <f t="shared" ref="G3076:G3139" si="48">DATE(LEFT(D3076,4),RIGHT(LEFT(D3076,7),2),1)</f>
        <v>44197</v>
      </c>
    </row>
    <row r="3077" spans="1:7" x14ac:dyDescent="0.35">
      <c r="A3077" s="72" t="s">
        <v>329</v>
      </c>
      <c r="B3077" s="72" t="s">
        <v>330</v>
      </c>
      <c r="C3077" s="72" t="s">
        <v>1087</v>
      </c>
      <c r="D3077" s="72" t="s">
        <v>1091</v>
      </c>
      <c r="E3077" s="72">
        <v>816</v>
      </c>
      <c r="F3077" s="105">
        <v>70</v>
      </c>
      <c r="G3077" s="108">
        <f t="shared" si="48"/>
        <v>44105</v>
      </c>
    </row>
    <row r="3078" spans="1:7" x14ac:dyDescent="0.35">
      <c r="A3078" s="72" t="s">
        <v>329</v>
      </c>
      <c r="B3078" s="72" t="s">
        <v>330</v>
      </c>
      <c r="C3078" s="72" t="s">
        <v>1087</v>
      </c>
      <c r="D3078" s="72" t="s">
        <v>1092</v>
      </c>
      <c r="E3078" s="72">
        <v>811</v>
      </c>
      <c r="F3078" s="105">
        <v>72</v>
      </c>
      <c r="G3078" s="108">
        <f t="shared" si="48"/>
        <v>44013</v>
      </c>
    </row>
    <row r="3079" spans="1:7" x14ac:dyDescent="0.35">
      <c r="A3079" s="72" t="s">
        <v>329</v>
      </c>
      <c r="B3079" s="72" t="s">
        <v>330</v>
      </c>
      <c r="C3079" s="72" t="s">
        <v>1087</v>
      </c>
      <c r="D3079" s="72" t="s">
        <v>1093</v>
      </c>
      <c r="E3079" s="72">
        <v>782</v>
      </c>
      <c r="F3079" s="105">
        <v>67</v>
      </c>
      <c r="G3079" s="108">
        <f t="shared" si="48"/>
        <v>43922</v>
      </c>
    </row>
    <row r="3080" spans="1:7" x14ac:dyDescent="0.35">
      <c r="A3080" s="72" t="s">
        <v>329</v>
      </c>
      <c r="B3080" s="72" t="s">
        <v>330</v>
      </c>
      <c r="C3080" s="72" t="s">
        <v>1087</v>
      </c>
      <c r="D3080" s="72" t="s">
        <v>1094</v>
      </c>
      <c r="E3080" s="72">
        <v>770</v>
      </c>
      <c r="F3080" s="105">
        <v>68</v>
      </c>
      <c r="G3080" s="108">
        <f t="shared" si="48"/>
        <v>43831</v>
      </c>
    </row>
    <row r="3081" spans="1:7" x14ac:dyDescent="0.35">
      <c r="A3081" s="72" t="s">
        <v>329</v>
      </c>
      <c r="B3081" s="72" t="s">
        <v>330</v>
      </c>
      <c r="C3081" s="72" t="s">
        <v>1087</v>
      </c>
      <c r="D3081" s="72" t="s">
        <v>1095</v>
      </c>
      <c r="E3081" s="72">
        <v>770</v>
      </c>
      <c r="F3081" s="105">
        <v>66</v>
      </c>
      <c r="G3081" s="108">
        <f t="shared" si="48"/>
        <v>43739</v>
      </c>
    </row>
    <row r="3082" spans="1:7" x14ac:dyDescent="0.35">
      <c r="A3082" s="72" t="s">
        <v>329</v>
      </c>
      <c r="B3082" s="72" t="s">
        <v>330</v>
      </c>
      <c r="C3082" s="72" t="s">
        <v>1087</v>
      </c>
      <c r="D3082" s="72" t="s">
        <v>1096</v>
      </c>
      <c r="E3082" s="72">
        <v>764</v>
      </c>
      <c r="F3082" s="105">
        <v>65</v>
      </c>
      <c r="G3082" s="108">
        <f t="shared" si="48"/>
        <v>43647</v>
      </c>
    </row>
    <row r="3083" spans="1:7" x14ac:dyDescent="0.35">
      <c r="A3083" s="72" t="s">
        <v>329</v>
      </c>
      <c r="B3083" s="72" t="s">
        <v>330</v>
      </c>
      <c r="C3083" s="72" t="s">
        <v>1087</v>
      </c>
      <c r="D3083" s="72" t="s">
        <v>1097</v>
      </c>
      <c r="E3083" s="72">
        <v>766</v>
      </c>
      <c r="F3083" s="105">
        <v>54</v>
      </c>
      <c r="G3083" s="108">
        <f t="shared" si="48"/>
        <v>43556</v>
      </c>
    </row>
    <row r="3084" spans="1:7" x14ac:dyDescent="0.35">
      <c r="A3084" s="72" t="s">
        <v>329</v>
      </c>
      <c r="B3084" s="72" t="s">
        <v>330</v>
      </c>
      <c r="C3084" s="72" t="s">
        <v>1087</v>
      </c>
      <c r="D3084" s="72" t="s">
        <v>1098</v>
      </c>
      <c r="E3084" s="72">
        <v>767</v>
      </c>
      <c r="F3084" s="105">
        <v>55</v>
      </c>
      <c r="G3084" s="108">
        <f t="shared" si="48"/>
        <v>43466</v>
      </c>
    </row>
    <row r="3085" spans="1:7" x14ac:dyDescent="0.35">
      <c r="A3085" s="72" t="s">
        <v>329</v>
      </c>
      <c r="B3085" s="72" t="s">
        <v>330</v>
      </c>
      <c r="C3085" s="72" t="s">
        <v>1087</v>
      </c>
      <c r="D3085" s="72" t="s">
        <v>1099</v>
      </c>
      <c r="E3085" s="72">
        <v>789</v>
      </c>
      <c r="F3085" s="105">
        <v>55</v>
      </c>
      <c r="G3085" s="108">
        <f t="shared" si="48"/>
        <v>43374</v>
      </c>
    </row>
    <row r="3086" spans="1:7" x14ac:dyDescent="0.35">
      <c r="A3086" s="72" t="s">
        <v>329</v>
      </c>
      <c r="B3086" s="72" t="s">
        <v>330</v>
      </c>
      <c r="C3086" s="72" t="s">
        <v>1100</v>
      </c>
      <c r="D3086" s="72" t="s">
        <v>1088</v>
      </c>
      <c r="E3086" s="72">
        <v>728</v>
      </c>
      <c r="F3086" s="105">
        <v>114</v>
      </c>
      <c r="G3086" s="108">
        <f t="shared" si="48"/>
        <v>44378</v>
      </c>
    </row>
    <row r="3087" spans="1:7" x14ac:dyDescent="0.35">
      <c r="A3087" s="72" t="s">
        <v>329</v>
      </c>
      <c r="B3087" s="72" t="s">
        <v>330</v>
      </c>
      <c r="C3087" s="72" t="s">
        <v>1100</v>
      </c>
      <c r="D3087" s="72" t="s">
        <v>1089</v>
      </c>
      <c r="E3087" s="72">
        <v>728</v>
      </c>
      <c r="F3087" s="105">
        <v>119</v>
      </c>
      <c r="G3087" s="108">
        <f t="shared" si="48"/>
        <v>44287</v>
      </c>
    </row>
    <row r="3088" spans="1:7" x14ac:dyDescent="0.35">
      <c r="A3088" s="72" t="s">
        <v>329</v>
      </c>
      <c r="B3088" s="72" t="s">
        <v>330</v>
      </c>
      <c r="C3088" s="72" t="s">
        <v>1100</v>
      </c>
      <c r="D3088" s="72" t="s">
        <v>1090</v>
      </c>
      <c r="E3088" s="72">
        <v>730</v>
      </c>
      <c r="F3088" s="105">
        <v>115</v>
      </c>
      <c r="G3088" s="108">
        <f t="shared" si="48"/>
        <v>44197</v>
      </c>
    </row>
    <row r="3089" spans="1:7" x14ac:dyDescent="0.35">
      <c r="A3089" s="72" t="s">
        <v>329</v>
      </c>
      <c r="B3089" s="72" t="s">
        <v>330</v>
      </c>
      <c r="C3089" s="72" t="s">
        <v>1100</v>
      </c>
      <c r="D3089" s="72" t="s">
        <v>1091</v>
      </c>
      <c r="E3089" s="72">
        <v>723</v>
      </c>
      <c r="F3089" s="105">
        <v>115</v>
      </c>
      <c r="G3089" s="108">
        <f t="shared" si="48"/>
        <v>44105</v>
      </c>
    </row>
    <row r="3090" spans="1:7" x14ac:dyDescent="0.35">
      <c r="A3090" s="72" t="s">
        <v>329</v>
      </c>
      <c r="B3090" s="72" t="s">
        <v>330</v>
      </c>
      <c r="C3090" s="72" t="s">
        <v>1100</v>
      </c>
      <c r="D3090" s="72" t="s">
        <v>1092</v>
      </c>
      <c r="E3090" s="72">
        <v>712</v>
      </c>
      <c r="F3090" s="105">
        <v>113</v>
      </c>
      <c r="G3090" s="108">
        <f t="shared" si="48"/>
        <v>44013</v>
      </c>
    </row>
    <row r="3091" spans="1:7" x14ac:dyDescent="0.35">
      <c r="A3091" s="72" t="s">
        <v>329</v>
      </c>
      <c r="B3091" s="72" t="s">
        <v>330</v>
      </c>
      <c r="C3091" s="72" t="s">
        <v>1100</v>
      </c>
      <c r="D3091" s="72" t="s">
        <v>1093</v>
      </c>
      <c r="E3091" s="72">
        <v>700</v>
      </c>
      <c r="F3091" s="105">
        <v>96</v>
      </c>
      <c r="G3091" s="108">
        <f t="shared" si="48"/>
        <v>43922</v>
      </c>
    </row>
    <row r="3092" spans="1:7" x14ac:dyDescent="0.35">
      <c r="A3092" s="72" t="s">
        <v>329</v>
      </c>
      <c r="B3092" s="72" t="s">
        <v>330</v>
      </c>
      <c r="C3092" s="72" t="s">
        <v>1100</v>
      </c>
      <c r="D3092" s="72" t="s">
        <v>1094</v>
      </c>
      <c r="E3092" s="72">
        <v>676</v>
      </c>
      <c r="F3092" s="105">
        <v>90</v>
      </c>
      <c r="G3092" s="108">
        <f t="shared" si="48"/>
        <v>43831</v>
      </c>
    </row>
    <row r="3093" spans="1:7" x14ac:dyDescent="0.35">
      <c r="A3093" s="72" t="s">
        <v>329</v>
      </c>
      <c r="B3093" s="72" t="s">
        <v>330</v>
      </c>
      <c r="C3093" s="72" t="s">
        <v>1100</v>
      </c>
      <c r="D3093" s="72" t="s">
        <v>1095</v>
      </c>
      <c r="E3093" s="72">
        <v>670</v>
      </c>
      <c r="F3093" s="105">
        <v>91</v>
      </c>
      <c r="G3093" s="108">
        <f t="shared" si="48"/>
        <v>43739</v>
      </c>
    </row>
    <row r="3094" spans="1:7" x14ac:dyDescent="0.35">
      <c r="A3094" s="72" t="s">
        <v>329</v>
      </c>
      <c r="B3094" s="72" t="s">
        <v>330</v>
      </c>
      <c r="C3094" s="72" t="s">
        <v>1100</v>
      </c>
      <c r="D3094" s="72" t="s">
        <v>1096</v>
      </c>
      <c r="E3094" s="72">
        <v>672</v>
      </c>
      <c r="F3094" s="105">
        <v>94</v>
      </c>
      <c r="G3094" s="108">
        <f t="shared" si="48"/>
        <v>43647</v>
      </c>
    </row>
    <row r="3095" spans="1:7" x14ac:dyDescent="0.35">
      <c r="A3095" s="72" t="s">
        <v>329</v>
      </c>
      <c r="B3095" s="72" t="s">
        <v>330</v>
      </c>
      <c r="C3095" s="72" t="s">
        <v>1100</v>
      </c>
      <c r="D3095" s="72" t="s">
        <v>1097</v>
      </c>
      <c r="E3095" s="72">
        <v>674</v>
      </c>
      <c r="F3095" s="105">
        <v>73</v>
      </c>
      <c r="G3095" s="108">
        <f t="shared" si="48"/>
        <v>43556</v>
      </c>
    </row>
    <row r="3096" spans="1:7" x14ac:dyDescent="0.35">
      <c r="A3096" s="72" t="s">
        <v>329</v>
      </c>
      <c r="B3096" s="72" t="s">
        <v>330</v>
      </c>
      <c r="C3096" s="72" t="s">
        <v>1100</v>
      </c>
      <c r="D3096" s="72" t="s">
        <v>1098</v>
      </c>
      <c r="E3096" s="72">
        <v>679</v>
      </c>
      <c r="F3096" s="105">
        <v>76</v>
      </c>
      <c r="G3096" s="108">
        <f t="shared" si="48"/>
        <v>43466</v>
      </c>
    </row>
    <row r="3097" spans="1:7" x14ac:dyDescent="0.35">
      <c r="A3097" s="72" t="s">
        <v>329</v>
      </c>
      <c r="B3097" s="72" t="s">
        <v>330</v>
      </c>
      <c r="C3097" s="72" t="s">
        <v>1100</v>
      </c>
      <c r="D3097" s="72" t="s">
        <v>1099</v>
      </c>
      <c r="E3097" s="72">
        <v>718</v>
      </c>
      <c r="F3097" s="105">
        <v>83</v>
      </c>
      <c r="G3097" s="108">
        <f t="shared" si="48"/>
        <v>43374</v>
      </c>
    </row>
    <row r="3098" spans="1:7" x14ac:dyDescent="0.35">
      <c r="A3098" s="72" t="s">
        <v>329</v>
      </c>
      <c r="B3098" s="72" t="s">
        <v>330</v>
      </c>
      <c r="C3098" s="72" t="s">
        <v>1101</v>
      </c>
      <c r="D3098" s="72" t="s">
        <v>1088</v>
      </c>
      <c r="E3098" s="72">
        <v>137</v>
      </c>
      <c r="F3098" s="105">
        <v>2</v>
      </c>
      <c r="G3098" s="108">
        <f t="shared" si="48"/>
        <v>44378</v>
      </c>
    </row>
    <row r="3099" spans="1:7" x14ac:dyDescent="0.35">
      <c r="A3099" s="72" t="s">
        <v>329</v>
      </c>
      <c r="B3099" s="72" t="s">
        <v>330</v>
      </c>
      <c r="C3099" s="72" t="s">
        <v>1101</v>
      </c>
      <c r="D3099" s="72" t="s">
        <v>1089</v>
      </c>
      <c r="E3099" s="72">
        <v>139</v>
      </c>
      <c r="F3099" s="105">
        <v>3</v>
      </c>
      <c r="G3099" s="108">
        <f t="shared" si="48"/>
        <v>44287</v>
      </c>
    </row>
    <row r="3100" spans="1:7" x14ac:dyDescent="0.35">
      <c r="A3100" s="72" t="s">
        <v>329</v>
      </c>
      <c r="B3100" s="72" t="s">
        <v>330</v>
      </c>
      <c r="C3100" s="72" t="s">
        <v>1101</v>
      </c>
      <c r="D3100" s="72" t="s">
        <v>1090</v>
      </c>
      <c r="E3100" s="72">
        <v>139</v>
      </c>
      <c r="F3100" s="105">
        <v>2</v>
      </c>
      <c r="G3100" s="108">
        <f t="shared" si="48"/>
        <v>44197</v>
      </c>
    </row>
    <row r="3101" spans="1:7" x14ac:dyDescent="0.35">
      <c r="A3101" s="72" t="s">
        <v>329</v>
      </c>
      <c r="B3101" s="72" t="s">
        <v>330</v>
      </c>
      <c r="C3101" s="72" t="s">
        <v>1101</v>
      </c>
      <c r="D3101" s="72" t="s">
        <v>1091</v>
      </c>
      <c r="E3101" s="72">
        <v>136</v>
      </c>
      <c r="F3101" s="105">
        <v>2</v>
      </c>
      <c r="G3101" s="108">
        <f t="shared" si="48"/>
        <v>44105</v>
      </c>
    </row>
    <row r="3102" spans="1:7" x14ac:dyDescent="0.35">
      <c r="A3102" s="72" t="s">
        <v>329</v>
      </c>
      <c r="B3102" s="72" t="s">
        <v>330</v>
      </c>
      <c r="C3102" s="72" t="s">
        <v>1101</v>
      </c>
      <c r="D3102" s="72" t="s">
        <v>1092</v>
      </c>
      <c r="E3102" s="72">
        <v>136</v>
      </c>
      <c r="F3102" s="105">
        <v>2</v>
      </c>
      <c r="G3102" s="108">
        <f t="shared" si="48"/>
        <v>44013</v>
      </c>
    </row>
    <row r="3103" spans="1:7" x14ac:dyDescent="0.35">
      <c r="A3103" s="72" t="s">
        <v>329</v>
      </c>
      <c r="B3103" s="72" t="s">
        <v>330</v>
      </c>
      <c r="C3103" s="72" t="s">
        <v>1101</v>
      </c>
      <c r="D3103" s="72" t="s">
        <v>1093</v>
      </c>
      <c r="E3103" s="72">
        <v>131</v>
      </c>
      <c r="F3103" s="105">
        <v>1</v>
      </c>
      <c r="G3103" s="108">
        <f t="shared" si="48"/>
        <v>43922</v>
      </c>
    </row>
    <row r="3104" spans="1:7" x14ac:dyDescent="0.35">
      <c r="A3104" s="72" t="s">
        <v>329</v>
      </c>
      <c r="B3104" s="72" t="s">
        <v>330</v>
      </c>
      <c r="C3104" s="72" t="s">
        <v>1101</v>
      </c>
      <c r="D3104" s="72" t="s">
        <v>1094</v>
      </c>
      <c r="E3104" s="72">
        <v>132</v>
      </c>
      <c r="F3104" s="105">
        <v>4</v>
      </c>
      <c r="G3104" s="108">
        <f t="shared" si="48"/>
        <v>43831</v>
      </c>
    </row>
    <row r="3105" spans="1:7" x14ac:dyDescent="0.35">
      <c r="A3105" s="72" t="s">
        <v>329</v>
      </c>
      <c r="B3105" s="72" t="s">
        <v>330</v>
      </c>
      <c r="C3105" s="72" t="s">
        <v>1101</v>
      </c>
      <c r="D3105" s="72" t="s">
        <v>1095</v>
      </c>
      <c r="E3105" s="72">
        <v>131</v>
      </c>
      <c r="F3105" s="105">
        <v>3</v>
      </c>
      <c r="G3105" s="108">
        <f t="shared" si="48"/>
        <v>43739</v>
      </c>
    </row>
    <row r="3106" spans="1:7" x14ac:dyDescent="0.35">
      <c r="A3106" s="72" t="s">
        <v>329</v>
      </c>
      <c r="B3106" s="72" t="s">
        <v>330</v>
      </c>
      <c r="C3106" s="72" t="s">
        <v>1101</v>
      </c>
      <c r="D3106" s="72" t="s">
        <v>1096</v>
      </c>
      <c r="E3106" s="72">
        <v>131</v>
      </c>
      <c r="F3106" s="105">
        <v>3</v>
      </c>
      <c r="G3106" s="108">
        <f t="shared" si="48"/>
        <v>43647</v>
      </c>
    </row>
    <row r="3107" spans="1:7" x14ac:dyDescent="0.35">
      <c r="A3107" s="72" t="s">
        <v>329</v>
      </c>
      <c r="B3107" s="72" t="s">
        <v>330</v>
      </c>
      <c r="C3107" s="72" t="s">
        <v>1101</v>
      </c>
      <c r="D3107" s="72" t="s">
        <v>1097</v>
      </c>
      <c r="E3107" s="72">
        <v>131</v>
      </c>
      <c r="F3107" s="105">
        <v>3</v>
      </c>
      <c r="G3107" s="108">
        <f t="shared" si="48"/>
        <v>43556</v>
      </c>
    </row>
    <row r="3108" spans="1:7" x14ac:dyDescent="0.35">
      <c r="A3108" s="72" t="s">
        <v>329</v>
      </c>
      <c r="B3108" s="72" t="s">
        <v>330</v>
      </c>
      <c r="C3108" s="72" t="s">
        <v>1101</v>
      </c>
      <c r="D3108" s="72" t="s">
        <v>1098</v>
      </c>
      <c r="E3108" s="72">
        <v>129</v>
      </c>
      <c r="F3108" s="105">
        <v>2</v>
      </c>
      <c r="G3108" s="108">
        <f t="shared" si="48"/>
        <v>43466</v>
      </c>
    </row>
    <row r="3109" spans="1:7" x14ac:dyDescent="0.35">
      <c r="A3109" s="72" t="s">
        <v>329</v>
      </c>
      <c r="B3109" s="72" t="s">
        <v>330</v>
      </c>
      <c r="C3109" s="72" t="s">
        <v>1101</v>
      </c>
      <c r="D3109" s="72" t="s">
        <v>1099</v>
      </c>
      <c r="E3109" s="72">
        <v>133</v>
      </c>
      <c r="F3109" s="105">
        <v>3</v>
      </c>
      <c r="G3109" s="108">
        <f t="shared" si="48"/>
        <v>43374</v>
      </c>
    </row>
    <row r="3110" spans="1:7" x14ac:dyDescent="0.35">
      <c r="A3110" s="72" t="s">
        <v>329</v>
      </c>
      <c r="B3110" s="72" t="s">
        <v>330</v>
      </c>
      <c r="C3110" s="72" t="s">
        <v>1102</v>
      </c>
      <c r="D3110" s="72" t="s">
        <v>1088</v>
      </c>
      <c r="E3110" s="72">
        <v>1361</v>
      </c>
      <c r="F3110" s="105">
        <v>126</v>
      </c>
      <c r="G3110" s="108">
        <f t="shared" si="48"/>
        <v>44378</v>
      </c>
    </row>
    <row r="3111" spans="1:7" x14ac:dyDescent="0.35">
      <c r="A3111" s="72" t="s">
        <v>329</v>
      </c>
      <c r="B3111" s="72" t="s">
        <v>330</v>
      </c>
      <c r="C3111" s="72" t="s">
        <v>1102</v>
      </c>
      <c r="D3111" s="72" t="s">
        <v>1089</v>
      </c>
      <c r="E3111" s="72">
        <v>1349</v>
      </c>
      <c r="F3111" s="105">
        <v>129</v>
      </c>
      <c r="G3111" s="108">
        <f t="shared" si="48"/>
        <v>44287</v>
      </c>
    </row>
    <row r="3112" spans="1:7" x14ac:dyDescent="0.35">
      <c r="A3112" s="72" t="s">
        <v>329</v>
      </c>
      <c r="B3112" s="72" t="s">
        <v>330</v>
      </c>
      <c r="C3112" s="72" t="s">
        <v>1102</v>
      </c>
      <c r="D3112" s="72" t="s">
        <v>1090</v>
      </c>
      <c r="E3112" s="72">
        <v>1359</v>
      </c>
      <c r="F3112" s="105">
        <v>124</v>
      </c>
      <c r="G3112" s="108">
        <f t="shared" si="48"/>
        <v>44197</v>
      </c>
    </row>
    <row r="3113" spans="1:7" x14ac:dyDescent="0.35">
      <c r="A3113" s="72" t="s">
        <v>329</v>
      </c>
      <c r="B3113" s="72" t="s">
        <v>330</v>
      </c>
      <c r="C3113" s="72" t="s">
        <v>1102</v>
      </c>
      <c r="D3113" s="72" t="s">
        <v>1091</v>
      </c>
      <c r="E3113" s="72">
        <v>1352</v>
      </c>
      <c r="F3113" s="105">
        <v>130</v>
      </c>
      <c r="G3113" s="108">
        <f t="shared" si="48"/>
        <v>44105</v>
      </c>
    </row>
    <row r="3114" spans="1:7" x14ac:dyDescent="0.35">
      <c r="A3114" s="72" t="s">
        <v>329</v>
      </c>
      <c r="B3114" s="72" t="s">
        <v>330</v>
      </c>
      <c r="C3114" s="72" t="s">
        <v>1102</v>
      </c>
      <c r="D3114" s="72" t="s">
        <v>1092</v>
      </c>
      <c r="E3114" s="72">
        <v>1356</v>
      </c>
      <c r="F3114" s="105">
        <v>131</v>
      </c>
      <c r="G3114" s="108">
        <f t="shared" si="48"/>
        <v>44013</v>
      </c>
    </row>
    <row r="3115" spans="1:7" x14ac:dyDescent="0.35">
      <c r="A3115" s="72" t="s">
        <v>329</v>
      </c>
      <c r="B3115" s="72" t="s">
        <v>330</v>
      </c>
      <c r="C3115" s="72" t="s">
        <v>1102</v>
      </c>
      <c r="D3115" s="72" t="s">
        <v>1093</v>
      </c>
      <c r="E3115" s="72">
        <v>1351</v>
      </c>
      <c r="F3115" s="105">
        <v>130</v>
      </c>
      <c r="G3115" s="108">
        <f t="shared" si="48"/>
        <v>43922</v>
      </c>
    </row>
    <row r="3116" spans="1:7" x14ac:dyDescent="0.35">
      <c r="A3116" s="72" t="s">
        <v>329</v>
      </c>
      <c r="B3116" s="72" t="s">
        <v>330</v>
      </c>
      <c r="C3116" s="72" t="s">
        <v>1102</v>
      </c>
      <c r="D3116" s="72" t="s">
        <v>1094</v>
      </c>
      <c r="E3116" s="72">
        <v>1314</v>
      </c>
      <c r="F3116" s="105">
        <v>126</v>
      </c>
      <c r="G3116" s="108">
        <f t="shared" si="48"/>
        <v>43831</v>
      </c>
    </row>
    <row r="3117" spans="1:7" x14ac:dyDescent="0.35">
      <c r="A3117" s="72" t="s">
        <v>329</v>
      </c>
      <c r="B3117" s="72" t="s">
        <v>330</v>
      </c>
      <c r="C3117" s="72" t="s">
        <v>1102</v>
      </c>
      <c r="D3117" s="72" t="s">
        <v>1095</v>
      </c>
      <c r="E3117" s="72">
        <v>1304</v>
      </c>
      <c r="F3117" s="105">
        <v>120</v>
      </c>
      <c r="G3117" s="108">
        <f t="shared" si="48"/>
        <v>43739</v>
      </c>
    </row>
    <row r="3118" spans="1:7" x14ac:dyDescent="0.35">
      <c r="A3118" s="72" t="s">
        <v>329</v>
      </c>
      <c r="B3118" s="72" t="s">
        <v>330</v>
      </c>
      <c r="C3118" s="72" t="s">
        <v>1102</v>
      </c>
      <c r="D3118" s="72" t="s">
        <v>1096</v>
      </c>
      <c r="E3118" s="72">
        <v>1305</v>
      </c>
      <c r="F3118" s="105">
        <v>118</v>
      </c>
      <c r="G3118" s="108">
        <f t="shared" si="48"/>
        <v>43647</v>
      </c>
    </row>
    <row r="3119" spans="1:7" x14ac:dyDescent="0.35">
      <c r="A3119" s="72" t="s">
        <v>329</v>
      </c>
      <c r="B3119" s="72" t="s">
        <v>330</v>
      </c>
      <c r="C3119" s="72" t="s">
        <v>1102</v>
      </c>
      <c r="D3119" s="72" t="s">
        <v>1097</v>
      </c>
      <c r="E3119" s="72">
        <v>1309</v>
      </c>
      <c r="F3119" s="105">
        <v>111</v>
      </c>
      <c r="G3119" s="108">
        <f t="shared" si="48"/>
        <v>43556</v>
      </c>
    </row>
    <row r="3120" spans="1:7" x14ac:dyDescent="0.35">
      <c r="A3120" s="72" t="s">
        <v>329</v>
      </c>
      <c r="B3120" s="72" t="s">
        <v>330</v>
      </c>
      <c r="C3120" s="72" t="s">
        <v>1102</v>
      </c>
      <c r="D3120" s="72" t="s">
        <v>1098</v>
      </c>
      <c r="E3120" s="72">
        <v>1306</v>
      </c>
      <c r="F3120" s="105">
        <v>104</v>
      </c>
      <c r="G3120" s="108">
        <f t="shared" si="48"/>
        <v>43466</v>
      </c>
    </row>
    <row r="3121" spans="1:7" x14ac:dyDescent="0.35">
      <c r="A3121" s="72" t="s">
        <v>329</v>
      </c>
      <c r="B3121" s="72" t="s">
        <v>330</v>
      </c>
      <c r="C3121" s="72" t="s">
        <v>1102</v>
      </c>
      <c r="D3121" s="72" t="s">
        <v>1099</v>
      </c>
      <c r="E3121" s="72">
        <v>1364</v>
      </c>
      <c r="F3121" s="105">
        <v>107</v>
      </c>
      <c r="G3121" s="108">
        <f t="shared" si="48"/>
        <v>43374</v>
      </c>
    </row>
    <row r="3122" spans="1:7" x14ac:dyDescent="0.35">
      <c r="A3122" s="72" t="s">
        <v>995</v>
      </c>
      <c r="B3122" s="72" t="s">
        <v>996</v>
      </c>
      <c r="C3122" s="72" t="s">
        <v>1087</v>
      </c>
      <c r="D3122" s="72" t="s">
        <v>1088</v>
      </c>
      <c r="E3122" s="72">
        <v>475</v>
      </c>
      <c r="F3122" s="105">
        <v>17</v>
      </c>
      <c r="G3122" s="108">
        <f t="shared" si="48"/>
        <v>44378</v>
      </c>
    </row>
    <row r="3123" spans="1:7" x14ac:dyDescent="0.35">
      <c r="A3123" s="72" t="s">
        <v>995</v>
      </c>
      <c r="B3123" s="72" t="s">
        <v>996</v>
      </c>
      <c r="C3123" s="72" t="s">
        <v>1087</v>
      </c>
      <c r="D3123" s="72" t="s">
        <v>1089</v>
      </c>
      <c r="E3123" s="72">
        <v>474</v>
      </c>
      <c r="F3123" s="105">
        <v>18</v>
      </c>
      <c r="G3123" s="108">
        <f t="shared" si="48"/>
        <v>44287</v>
      </c>
    </row>
    <row r="3124" spans="1:7" x14ac:dyDescent="0.35">
      <c r="A3124" s="72" t="s">
        <v>995</v>
      </c>
      <c r="B3124" s="72" t="s">
        <v>996</v>
      </c>
      <c r="C3124" s="72" t="s">
        <v>1087</v>
      </c>
      <c r="D3124" s="72" t="s">
        <v>1090</v>
      </c>
      <c r="E3124" s="72">
        <v>473</v>
      </c>
      <c r="F3124" s="105">
        <v>15</v>
      </c>
      <c r="G3124" s="108">
        <f t="shared" si="48"/>
        <v>44197</v>
      </c>
    </row>
    <row r="3125" spans="1:7" x14ac:dyDescent="0.35">
      <c r="A3125" s="72" t="s">
        <v>995</v>
      </c>
      <c r="B3125" s="72" t="s">
        <v>996</v>
      </c>
      <c r="C3125" s="72" t="s">
        <v>1087</v>
      </c>
      <c r="D3125" s="72" t="s">
        <v>1091</v>
      </c>
      <c r="E3125" s="72">
        <v>470</v>
      </c>
      <c r="F3125" s="105">
        <v>15</v>
      </c>
      <c r="G3125" s="108">
        <f t="shared" si="48"/>
        <v>44105</v>
      </c>
    </row>
    <row r="3126" spans="1:7" x14ac:dyDescent="0.35">
      <c r="A3126" s="72" t="s">
        <v>995</v>
      </c>
      <c r="B3126" s="72" t="s">
        <v>996</v>
      </c>
      <c r="C3126" s="72" t="s">
        <v>1087</v>
      </c>
      <c r="D3126" s="72" t="s">
        <v>1092</v>
      </c>
      <c r="E3126" s="72">
        <v>471</v>
      </c>
      <c r="F3126" s="105">
        <v>16</v>
      </c>
      <c r="G3126" s="108">
        <f t="shared" si="48"/>
        <v>44013</v>
      </c>
    </row>
    <row r="3127" spans="1:7" x14ac:dyDescent="0.35">
      <c r="A3127" s="72" t="s">
        <v>995</v>
      </c>
      <c r="B3127" s="72" t="s">
        <v>996</v>
      </c>
      <c r="C3127" s="72" t="s">
        <v>1087</v>
      </c>
      <c r="D3127" s="72" t="s">
        <v>1093</v>
      </c>
      <c r="E3127" s="72">
        <v>466</v>
      </c>
      <c r="F3127" s="105">
        <v>14</v>
      </c>
      <c r="G3127" s="108">
        <f t="shared" si="48"/>
        <v>43922</v>
      </c>
    </row>
    <row r="3128" spans="1:7" x14ac:dyDescent="0.35">
      <c r="A3128" s="72" t="s">
        <v>995</v>
      </c>
      <c r="B3128" s="72" t="s">
        <v>996</v>
      </c>
      <c r="C3128" s="72" t="s">
        <v>1087</v>
      </c>
      <c r="D3128" s="72" t="s">
        <v>1094</v>
      </c>
      <c r="E3128" s="72">
        <v>466</v>
      </c>
      <c r="F3128" s="105">
        <v>13</v>
      </c>
      <c r="G3128" s="108">
        <f t="shared" si="48"/>
        <v>43831</v>
      </c>
    </row>
    <row r="3129" spans="1:7" x14ac:dyDescent="0.35">
      <c r="A3129" s="72" t="s">
        <v>995</v>
      </c>
      <c r="B3129" s="72" t="s">
        <v>996</v>
      </c>
      <c r="C3129" s="72" t="s">
        <v>1087</v>
      </c>
      <c r="D3129" s="72" t="s">
        <v>1095</v>
      </c>
      <c r="E3129" s="72">
        <v>469</v>
      </c>
      <c r="F3129" s="105">
        <v>15</v>
      </c>
      <c r="G3129" s="108">
        <f t="shared" si="48"/>
        <v>43739</v>
      </c>
    </row>
    <row r="3130" spans="1:7" x14ac:dyDescent="0.35">
      <c r="A3130" s="72" t="s">
        <v>995</v>
      </c>
      <c r="B3130" s="72" t="s">
        <v>996</v>
      </c>
      <c r="C3130" s="72" t="s">
        <v>1087</v>
      </c>
      <c r="D3130" s="72" t="s">
        <v>1096</v>
      </c>
      <c r="E3130" s="72">
        <v>463</v>
      </c>
      <c r="F3130" s="105">
        <v>15</v>
      </c>
      <c r="G3130" s="108">
        <f t="shared" si="48"/>
        <v>43647</v>
      </c>
    </row>
    <row r="3131" spans="1:7" x14ac:dyDescent="0.35">
      <c r="A3131" s="72" t="s">
        <v>995</v>
      </c>
      <c r="B3131" s="72" t="s">
        <v>996</v>
      </c>
      <c r="C3131" s="72" t="s">
        <v>1087</v>
      </c>
      <c r="D3131" s="72" t="s">
        <v>1097</v>
      </c>
      <c r="E3131" s="72">
        <v>467</v>
      </c>
      <c r="F3131" s="105">
        <v>21</v>
      </c>
      <c r="G3131" s="108">
        <f t="shared" si="48"/>
        <v>43556</v>
      </c>
    </row>
    <row r="3132" spans="1:7" x14ac:dyDescent="0.35">
      <c r="A3132" s="72" t="s">
        <v>995</v>
      </c>
      <c r="B3132" s="72" t="s">
        <v>996</v>
      </c>
      <c r="C3132" s="72" t="s">
        <v>1087</v>
      </c>
      <c r="D3132" s="72" t="s">
        <v>1098</v>
      </c>
      <c r="E3132" s="72">
        <v>460</v>
      </c>
      <c r="F3132" s="105">
        <v>13</v>
      </c>
      <c r="G3132" s="108">
        <f t="shared" si="48"/>
        <v>43466</v>
      </c>
    </row>
    <row r="3133" spans="1:7" x14ac:dyDescent="0.35">
      <c r="A3133" s="72" t="s">
        <v>995</v>
      </c>
      <c r="B3133" s="72" t="s">
        <v>996</v>
      </c>
      <c r="C3133" s="72" t="s">
        <v>1087</v>
      </c>
      <c r="D3133" s="72" t="s">
        <v>1099</v>
      </c>
      <c r="E3133" s="72">
        <v>481</v>
      </c>
      <c r="F3133" s="105">
        <v>19</v>
      </c>
      <c r="G3133" s="108">
        <f t="shared" si="48"/>
        <v>43374</v>
      </c>
    </row>
    <row r="3134" spans="1:7" x14ac:dyDescent="0.35">
      <c r="A3134" s="72" t="s">
        <v>995</v>
      </c>
      <c r="B3134" s="72" t="s">
        <v>996</v>
      </c>
      <c r="C3134" s="72" t="s">
        <v>1100</v>
      </c>
      <c r="D3134" s="72" t="s">
        <v>1088</v>
      </c>
      <c r="E3134" s="72">
        <v>378</v>
      </c>
      <c r="F3134" s="105">
        <v>70</v>
      </c>
      <c r="G3134" s="108">
        <f t="shared" si="48"/>
        <v>44378</v>
      </c>
    </row>
    <row r="3135" spans="1:7" x14ac:dyDescent="0.35">
      <c r="A3135" s="72" t="s">
        <v>995</v>
      </c>
      <c r="B3135" s="72" t="s">
        <v>996</v>
      </c>
      <c r="C3135" s="72" t="s">
        <v>1100</v>
      </c>
      <c r="D3135" s="72" t="s">
        <v>1089</v>
      </c>
      <c r="E3135" s="72">
        <v>378</v>
      </c>
      <c r="F3135" s="105">
        <v>57</v>
      </c>
      <c r="G3135" s="108">
        <f t="shared" si="48"/>
        <v>44287</v>
      </c>
    </row>
    <row r="3136" spans="1:7" x14ac:dyDescent="0.35">
      <c r="A3136" s="72" t="s">
        <v>995</v>
      </c>
      <c r="B3136" s="72" t="s">
        <v>996</v>
      </c>
      <c r="C3136" s="72" t="s">
        <v>1100</v>
      </c>
      <c r="D3136" s="72" t="s">
        <v>1090</v>
      </c>
      <c r="E3136" s="72">
        <v>379</v>
      </c>
      <c r="F3136" s="105">
        <v>28</v>
      </c>
      <c r="G3136" s="108">
        <f t="shared" si="48"/>
        <v>44197</v>
      </c>
    </row>
    <row r="3137" spans="1:7" x14ac:dyDescent="0.35">
      <c r="A3137" s="72" t="s">
        <v>995</v>
      </c>
      <c r="B3137" s="72" t="s">
        <v>996</v>
      </c>
      <c r="C3137" s="72" t="s">
        <v>1100</v>
      </c>
      <c r="D3137" s="72" t="s">
        <v>1091</v>
      </c>
      <c r="E3137" s="72">
        <v>293</v>
      </c>
      <c r="F3137" s="105">
        <v>14</v>
      </c>
      <c r="G3137" s="108">
        <f t="shared" si="48"/>
        <v>44105</v>
      </c>
    </row>
    <row r="3138" spans="1:7" x14ac:dyDescent="0.35">
      <c r="A3138" s="72" t="s">
        <v>995</v>
      </c>
      <c r="B3138" s="72" t="s">
        <v>996</v>
      </c>
      <c r="C3138" s="72" t="s">
        <v>1100</v>
      </c>
      <c r="D3138" s="72" t="s">
        <v>1092</v>
      </c>
      <c r="E3138" s="72">
        <v>289</v>
      </c>
      <c r="F3138" s="105">
        <v>19</v>
      </c>
      <c r="G3138" s="108">
        <f t="shared" si="48"/>
        <v>44013</v>
      </c>
    </row>
    <row r="3139" spans="1:7" x14ac:dyDescent="0.35">
      <c r="A3139" s="72" t="s">
        <v>995</v>
      </c>
      <c r="B3139" s="72" t="s">
        <v>996</v>
      </c>
      <c r="C3139" s="72" t="s">
        <v>1100</v>
      </c>
      <c r="D3139" s="72" t="s">
        <v>1093</v>
      </c>
      <c r="E3139" s="72">
        <v>292</v>
      </c>
      <c r="F3139" s="105">
        <v>15</v>
      </c>
      <c r="G3139" s="108">
        <f t="shared" si="48"/>
        <v>43922</v>
      </c>
    </row>
    <row r="3140" spans="1:7" x14ac:dyDescent="0.35">
      <c r="A3140" s="72" t="s">
        <v>995</v>
      </c>
      <c r="B3140" s="72" t="s">
        <v>996</v>
      </c>
      <c r="C3140" s="72" t="s">
        <v>1100</v>
      </c>
      <c r="D3140" s="72" t="s">
        <v>1094</v>
      </c>
      <c r="E3140" s="72">
        <v>287</v>
      </c>
      <c r="F3140" s="105">
        <v>16</v>
      </c>
      <c r="G3140" s="108">
        <f t="shared" ref="G3140:G3203" si="49">DATE(LEFT(D3140,4),RIGHT(LEFT(D3140,7),2),1)</f>
        <v>43831</v>
      </c>
    </row>
    <row r="3141" spans="1:7" x14ac:dyDescent="0.35">
      <c r="A3141" s="72" t="s">
        <v>995</v>
      </c>
      <c r="B3141" s="72" t="s">
        <v>996</v>
      </c>
      <c r="C3141" s="72" t="s">
        <v>1100</v>
      </c>
      <c r="D3141" s="72" t="s">
        <v>1095</v>
      </c>
      <c r="E3141" s="72">
        <v>287</v>
      </c>
      <c r="F3141" s="105">
        <v>14</v>
      </c>
      <c r="G3141" s="108">
        <f t="shared" si="49"/>
        <v>43739</v>
      </c>
    </row>
    <row r="3142" spans="1:7" x14ac:dyDescent="0.35">
      <c r="A3142" s="72" t="s">
        <v>995</v>
      </c>
      <c r="B3142" s="72" t="s">
        <v>996</v>
      </c>
      <c r="C3142" s="72" t="s">
        <v>1100</v>
      </c>
      <c r="D3142" s="72" t="s">
        <v>1096</v>
      </c>
      <c r="E3142" s="72">
        <v>288</v>
      </c>
      <c r="F3142" s="105">
        <v>15</v>
      </c>
      <c r="G3142" s="108">
        <f t="shared" si="49"/>
        <v>43647</v>
      </c>
    </row>
    <row r="3143" spans="1:7" x14ac:dyDescent="0.35">
      <c r="A3143" s="72" t="s">
        <v>995</v>
      </c>
      <c r="B3143" s="72" t="s">
        <v>996</v>
      </c>
      <c r="C3143" s="72" t="s">
        <v>1100</v>
      </c>
      <c r="D3143" s="72" t="s">
        <v>1097</v>
      </c>
      <c r="E3143" s="72">
        <v>287</v>
      </c>
      <c r="F3143" s="105">
        <v>13</v>
      </c>
      <c r="G3143" s="108">
        <f t="shared" si="49"/>
        <v>43556</v>
      </c>
    </row>
    <row r="3144" spans="1:7" x14ac:dyDescent="0.35">
      <c r="A3144" s="72" t="s">
        <v>995</v>
      </c>
      <c r="B3144" s="72" t="s">
        <v>996</v>
      </c>
      <c r="C3144" s="72" t="s">
        <v>1100</v>
      </c>
      <c r="D3144" s="72" t="s">
        <v>1098</v>
      </c>
      <c r="E3144" s="72">
        <v>282</v>
      </c>
      <c r="F3144" s="105">
        <v>10</v>
      </c>
      <c r="G3144" s="108">
        <f t="shared" si="49"/>
        <v>43466</v>
      </c>
    </row>
    <row r="3145" spans="1:7" x14ac:dyDescent="0.35">
      <c r="A3145" s="72" t="s">
        <v>995</v>
      </c>
      <c r="B3145" s="72" t="s">
        <v>996</v>
      </c>
      <c r="C3145" s="72" t="s">
        <v>1100</v>
      </c>
      <c r="D3145" s="72" t="s">
        <v>1099</v>
      </c>
      <c r="E3145" s="72">
        <v>293</v>
      </c>
      <c r="F3145" s="105">
        <v>12</v>
      </c>
      <c r="G3145" s="108">
        <f t="shared" si="49"/>
        <v>43374</v>
      </c>
    </row>
    <row r="3146" spans="1:7" x14ac:dyDescent="0.35">
      <c r="A3146" s="72" t="s">
        <v>995</v>
      </c>
      <c r="B3146" s="72" t="s">
        <v>996</v>
      </c>
      <c r="C3146" s="72" t="s">
        <v>1101</v>
      </c>
      <c r="D3146" s="72" t="s">
        <v>1088</v>
      </c>
      <c r="E3146" s="72">
        <v>130</v>
      </c>
      <c r="F3146" s="105">
        <v>0</v>
      </c>
      <c r="G3146" s="108">
        <f t="shared" si="49"/>
        <v>44378</v>
      </c>
    </row>
    <row r="3147" spans="1:7" x14ac:dyDescent="0.35">
      <c r="A3147" s="72" t="s">
        <v>995</v>
      </c>
      <c r="B3147" s="72" t="s">
        <v>996</v>
      </c>
      <c r="C3147" s="72" t="s">
        <v>1101</v>
      </c>
      <c r="D3147" s="72" t="s">
        <v>1089</v>
      </c>
      <c r="E3147" s="72">
        <v>128</v>
      </c>
      <c r="F3147" s="105">
        <v>0</v>
      </c>
      <c r="G3147" s="108">
        <f t="shared" si="49"/>
        <v>44287</v>
      </c>
    </row>
    <row r="3148" spans="1:7" x14ac:dyDescent="0.35">
      <c r="A3148" s="72" t="s">
        <v>995</v>
      </c>
      <c r="B3148" s="72" t="s">
        <v>996</v>
      </c>
      <c r="C3148" s="72" t="s">
        <v>1101</v>
      </c>
      <c r="D3148" s="72" t="s">
        <v>1090</v>
      </c>
      <c r="E3148" s="72">
        <v>128</v>
      </c>
      <c r="F3148" s="105">
        <v>0</v>
      </c>
      <c r="G3148" s="108">
        <f t="shared" si="49"/>
        <v>44197</v>
      </c>
    </row>
    <row r="3149" spans="1:7" x14ac:dyDescent="0.35">
      <c r="A3149" s="72" t="s">
        <v>995</v>
      </c>
      <c r="B3149" s="72" t="s">
        <v>996</v>
      </c>
      <c r="C3149" s="72" t="s">
        <v>1101</v>
      </c>
      <c r="D3149" s="72" t="s">
        <v>1091</v>
      </c>
      <c r="E3149" s="72">
        <v>127</v>
      </c>
      <c r="F3149" s="105">
        <v>0</v>
      </c>
      <c r="G3149" s="108">
        <f t="shared" si="49"/>
        <v>44105</v>
      </c>
    </row>
    <row r="3150" spans="1:7" x14ac:dyDescent="0.35">
      <c r="A3150" s="72" t="s">
        <v>995</v>
      </c>
      <c r="B3150" s="72" t="s">
        <v>996</v>
      </c>
      <c r="C3150" s="72" t="s">
        <v>1101</v>
      </c>
      <c r="D3150" s="72" t="s">
        <v>1092</v>
      </c>
      <c r="E3150" s="72">
        <v>128</v>
      </c>
      <c r="F3150" s="105">
        <v>0</v>
      </c>
      <c r="G3150" s="108">
        <f t="shared" si="49"/>
        <v>44013</v>
      </c>
    </row>
    <row r="3151" spans="1:7" x14ac:dyDescent="0.35">
      <c r="A3151" s="72" t="s">
        <v>995</v>
      </c>
      <c r="B3151" s="72" t="s">
        <v>996</v>
      </c>
      <c r="C3151" s="72" t="s">
        <v>1101</v>
      </c>
      <c r="D3151" s="72" t="s">
        <v>1093</v>
      </c>
      <c r="E3151" s="72">
        <v>127</v>
      </c>
      <c r="F3151" s="105">
        <v>0</v>
      </c>
      <c r="G3151" s="108">
        <f t="shared" si="49"/>
        <v>43922</v>
      </c>
    </row>
    <row r="3152" spans="1:7" x14ac:dyDescent="0.35">
      <c r="A3152" s="72" t="s">
        <v>995</v>
      </c>
      <c r="B3152" s="72" t="s">
        <v>996</v>
      </c>
      <c r="C3152" s="72" t="s">
        <v>1101</v>
      </c>
      <c r="D3152" s="72" t="s">
        <v>1094</v>
      </c>
      <c r="E3152" s="72">
        <v>121</v>
      </c>
      <c r="F3152" s="105">
        <v>0</v>
      </c>
      <c r="G3152" s="108">
        <f t="shared" si="49"/>
        <v>43831</v>
      </c>
    </row>
    <row r="3153" spans="1:7" x14ac:dyDescent="0.35">
      <c r="A3153" s="72" t="s">
        <v>995</v>
      </c>
      <c r="B3153" s="72" t="s">
        <v>996</v>
      </c>
      <c r="C3153" s="72" t="s">
        <v>1101</v>
      </c>
      <c r="D3153" s="72" t="s">
        <v>1095</v>
      </c>
      <c r="E3153" s="72">
        <v>121</v>
      </c>
      <c r="F3153" s="105">
        <v>0</v>
      </c>
      <c r="G3153" s="108">
        <f t="shared" si="49"/>
        <v>43739</v>
      </c>
    </row>
    <row r="3154" spans="1:7" x14ac:dyDescent="0.35">
      <c r="A3154" s="72" t="s">
        <v>995</v>
      </c>
      <c r="B3154" s="72" t="s">
        <v>996</v>
      </c>
      <c r="C3154" s="72" t="s">
        <v>1101</v>
      </c>
      <c r="D3154" s="72" t="s">
        <v>1096</v>
      </c>
      <c r="E3154" s="72">
        <v>118</v>
      </c>
      <c r="F3154" s="105">
        <v>0</v>
      </c>
      <c r="G3154" s="108">
        <f t="shared" si="49"/>
        <v>43647</v>
      </c>
    </row>
    <row r="3155" spans="1:7" x14ac:dyDescent="0.35">
      <c r="A3155" s="72" t="s">
        <v>995</v>
      </c>
      <c r="B3155" s="72" t="s">
        <v>996</v>
      </c>
      <c r="C3155" s="72" t="s">
        <v>1101</v>
      </c>
      <c r="D3155" s="72" t="s">
        <v>1097</v>
      </c>
      <c r="E3155" s="72">
        <v>119</v>
      </c>
      <c r="F3155" s="105">
        <v>0</v>
      </c>
      <c r="G3155" s="108">
        <f t="shared" si="49"/>
        <v>43556</v>
      </c>
    </row>
    <row r="3156" spans="1:7" x14ac:dyDescent="0.35">
      <c r="A3156" s="72" t="s">
        <v>995</v>
      </c>
      <c r="B3156" s="72" t="s">
        <v>996</v>
      </c>
      <c r="C3156" s="72" t="s">
        <v>1101</v>
      </c>
      <c r="D3156" s="72" t="s">
        <v>1098</v>
      </c>
      <c r="E3156" s="72">
        <v>117</v>
      </c>
      <c r="F3156" s="105">
        <v>0</v>
      </c>
      <c r="G3156" s="108">
        <f t="shared" si="49"/>
        <v>43466</v>
      </c>
    </row>
    <row r="3157" spans="1:7" x14ac:dyDescent="0.35">
      <c r="A3157" s="72" t="s">
        <v>995</v>
      </c>
      <c r="B3157" s="72" t="s">
        <v>996</v>
      </c>
      <c r="C3157" s="72" t="s">
        <v>1101</v>
      </c>
      <c r="D3157" s="72" t="s">
        <v>1099</v>
      </c>
      <c r="E3157" s="72">
        <v>124</v>
      </c>
      <c r="F3157" s="105">
        <v>0</v>
      </c>
      <c r="G3157" s="108">
        <f t="shared" si="49"/>
        <v>43374</v>
      </c>
    </row>
    <row r="3158" spans="1:7" x14ac:dyDescent="0.35">
      <c r="A3158" s="72" t="s">
        <v>995</v>
      </c>
      <c r="B3158" s="72" t="s">
        <v>996</v>
      </c>
      <c r="C3158" s="72" t="s">
        <v>1102</v>
      </c>
      <c r="D3158" s="72" t="s">
        <v>1088</v>
      </c>
      <c r="E3158" s="72">
        <v>634</v>
      </c>
      <c r="F3158" s="105">
        <v>25</v>
      </c>
      <c r="G3158" s="108">
        <f t="shared" si="49"/>
        <v>44378</v>
      </c>
    </row>
    <row r="3159" spans="1:7" x14ac:dyDescent="0.35">
      <c r="A3159" s="72" t="s">
        <v>995</v>
      </c>
      <c r="B3159" s="72" t="s">
        <v>996</v>
      </c>
      <c r="C3159" s="72" t="s">
        <v>1102</v>
      </c>
      <c r="D3159" s="72" t="s">
        <v>1089</v>
      </c>
      <c r="E3159" s="72">
        <v>629</v>
      </c>
      <c r="F3159" s="105">
        <v>21</v>
      </c>
      <c r="G3159" s="108">
        <f t="shared" si="49"/>
        <v>44287</v>
      </c>
    </row>
    <row r="3160" spans="1:7" x14ac:dyDescent="0.35">
      <c r="A3160" s="72" t="s">
        <v>995</v>
      </c>
      <c r="B3160" s="72" t="s">
        <v>996</v>
      </c>
      <c r="C3160" s="72" t="s">
        <v>1102</v>
      </c>
      <c r="D3160" s="72" t="s">
        <v>1090</v>
      </c>
      <c r="E3160" s="72">
        <v>632</v>
      </c>
      <c r="F3160" s="105">
        <v>13</v>
      </c>
      <c r="G3160" s="108">
        <f t="shared" si="49"/>
        <v>44197</v>
      </c>
    </row>
    <row r="3161" spans="1:7" x14ac:dyDescent="0.35">
      <c r="A3161" s="72" t="s">
        <v>995</v>
      </c>
      <c r="B3161" s="72" t="s">
        <v>996</v>
      </c>
      <c r="C3161" s="72" t="s">
        <v>1102</v>
      </c>
      <c r="D3161" s="72" t="s">
        <v>1091</v>
      </c>
      <c r="E3161" s="72">
        <v>625</v>
      </c>
      <c r="F3161" s="105">
        <v>13</v>
      </c>
      <c r="G3161" s="108">
        <f t="shared" si="49"/>
        <v>44105</v>
      </c>
    </row>
    <row r="3162" spans="1:7" x14ac:dyDescent="0.35">
      <c r="A3162" s="72" t="s">
        <v>995</v>
      </c>
      <c r="B3162" s="72" t="s">
        <v>996</v>
      </c>
      <c r="C3162" s="72" t="s">
        <v>1102</v>
      </c>
      <c r="D3162" s="72" t="s">
        <v>1092</v>
      </c>
      <c r="E3162" s="72">
        <v>627</v>
      </c>
      <c r="F3162" s="105">
        <v>13</v>
      </c>
      <c r="G3162" s="108">
        <f t="shared" si="49"/>
        <v>44013</v>
      </c>
    </row>
    <row r="3163" spans="1:7" x14ac:dyDescent="0.35">
      <c r="A3163" s="72" t="s">
        <v>995</v>
      </c>
      <c r="B3163" s="72" t="s">
        <v>996</v>
      </c>
      <c r="C3163" s="72" t="s">
        <v>1102</v>
      </c>
      <c r="D3163" s="72" t="s">
        <v>1093</v>
      </c>
      <c r="E3163" s="72">
        <v>630</v>
      </c>
      <c r="F3163" s="105">
        <v>13</v>
      </c>
      <c r="G3163" s="108">
        <f t="shared" si="49"/>
        <v>43922</v>
      </c>
    </row>
    <row r="3164" spans="1:7" x14ac:dyDescent="0.35">
      <c r="A3164" s="72" t="s">
        <v>995</v>
      </c>
      <c r="B3164" s="72" t="s">
        <v>996</v>
      </c>
      <c r="C3164" s="72" t="s">
        <v>1102</v>
      </c>
      <c r="D3164" s="72" t="s">
        <v>1094</v>
      </c>
      <c r="E3164" s="72">
        <v>628</v>
      </c>
      <c r="F3164" s="105">
        <v>14</v>
      </c>
      <c r="G3164" s="108">
        <f t="shared" si="49"/>
        <v>43831</v>
      </c>
    </row>
    <row r="3165" spans="1:7" x14ac:dyDescent="0.35">
      <c r="A3165" s="72" t="s">
        <v>995</v>
      </c>
      <c r="B3165" s="72" t="s">
        <v>996</v>
      </c>
      <c r="C3165" s="72" t="s">
        <v>1102</v>
      </c>
      <c r="D3165" s="72" t="s">
        <v>1095</v>
      </c>
      <c r="E3165" s="72">
        <v>627</v>
      </c>
      <c r="F3165" s="105">
        <v>17</v>
      </c>
      <c r="G3165" s="108">
        <f t="shared" si="49"/>
        <v>43739</v>
      </c>
    </row>
    <row r="3166" spans="1:7" x14ac:dyDescent="0.35">
      <c r="A3166" s="72" t="s">
        <v>995</v>
      </c>
      <c r="B3166" s="72" t="s">
        <v>996</v>
      </c>
      <c r="C3166" s="72" t="s">
        <v>1102</v>
      </c>
      <c r="D3166" s="72" t="s">
        <v>1096</v>
      </c>
      <c r="E3166" s="72">
        <v>628</v>
      </c>
      <c r="F3166" s="105">
        <v>20</v>
      </c>
      <c r="G3166" s="108">
        <f t="shared" si="49"/>
        <v>43647</v>
      </c>
    </row>
    <row r="3167" spans="1:7" x14ac:dyDescent="0.35">
      <c r="A3167" s="72" t="s">
        <v>995</v>
      </c>
      <c r="B3167" s="72" t="s">
        <v>996</v>
      </c>
      <c r="C3167" s="72" t="s">
        <v>1102</v>
      </c>
      <c r="D3167" s="72" t="s">
        <v>1097</v>
      </c>
      <c r="E3167" s="72">
        <v>626</v>
      </c>
      <c r="F3167" s="105">
        <v>20</v>
      </c>
      <c r="G3167" s="108">
        <f t="shared" si="49"/>
        <v>43556</v>
      </c>
    </row>
    <row r="3168" spans="1:7" x14ac:dyDescent="0.35">
      <c r="A3168" s="72" t="s">
        <v>995</v>
      </c>
      <c r="B3168" s="72" t="s">
        <v>996</v>
      </c>
      <c r="C3168" s="72" t="s">
        <v>1102</v>
      </c>
      <c r="D3168" s="72" t="s">
        <v>1098</v>
      </c>
      <c r="E3168" s="72">
        <v>623</v>
      </c>
      <c r="F3168" s="105">
        <v>16</v>
      </c>
      <c r="G3168" s="108">
        <f t="shared" si="49"/>
        <v>43466</v>
      </c>
    </row>
    <row r="3169" spans="1:7" x14ac:dyDescent="0.35">
      <c r="A3169" s="72" t="s">
        <v>995</v>
      </c>
      <c r="B3169" s="72" t="s">
        <v>996</v>
      </c>
      <c r="C3169" s="72" t="s">
        <v>1102</v>
      </c>
      <c r="D3169" s="72" t="s">
        <v>1099</v>
      </c>
      <c r="E3169" s="72">
        <v>689</v>
      </c>
      <c r="F3169" s="105">
        <v>37</v>
      </c>
      <c r="G3169" s="108">
        <f t="shared" si="49"/>
        <v>43374</v>
      </c>
    </row>
    <row r="3170" spans="1:7" x14ac:dyDescent="0.35">
      <c r="A3170" s="72" t="s">
        <v>333</v>
      </c>
      <c r="B3170" s="72" t="s">
        <v>334</v>
      </c>
      <c r="C3170" s="72" t="s">
        <v>1087</v>
      </c>
      <c r="D3170" s="72" t="s">
        <v>1088</v>
      </c>
      <c r="E3170" s="72">
        <v>30</v>
      </c>
      <c r="F3170" s="105">
        <v>3</v>
      </c>
      <c r="G3170" s="108">
        <f t="shared" si="49"/>
        <v>44378</v>
      </c>
    </row>
    <row r="3171" spans="1:7" x14ac:dyDescent="0.35">
      <c r="A3171" s="72" t="s">
        <v>333</v>
      </c>
      <c r="B3171" s="72" t="s">
        <v>334</v>
      </c>
      <c r="C3171" s="72" t="s">
        <v>1087</v>
      </c>
      <c r="D3171" s="72" t="s">
        <v>1089</v>
      </c>
      <c r="E3171" s="72">
        <v>28</v>
      </c>
      <c r="F3171" s="105">
        <v>3</v>
      </c>
      <c r="G3171" s="108">
        <f t="shared" si="49"/>
        <v>44287</v>
      </c>
    </row>
    <row r="3172" spans="1:7" x14ac:dyDescent="0.35">
      <c r="A3172" s="72" t="s">
        <v>333</v>
      </c>
      <c r="B3172" s="72" t="s">
        <v>334</v>
      </c>
      <c r="C3172" s="72" t="s">
        <v>1087</v>
      </c>
      <c r="D3172" s="72" t="s">
        <v>1090</v>
      </c>
      <c r="E3172" s="72">
        <v>28</v>
      </c>
      <c r="F3172" s="105">
        <v>3</v>
      </c>
      <c r="G3172" s="108">
        <f t="shared" si="49"/>
        <v>44197</v>
      </c>
    </row>
    <row r="3173" spans="1:7" x14ac:dyDescent="0.35">
      <c r="A3173" s="72" t="s">
        <v>333</v>
      </c>
      <c r="B3173" s="72" t="s">
        <v>334</v>
      </c>
      <c r="C3173" s="72" t="s">
        <v>1087</v>
      </c>
      <c r="D3173" s="72" t="s">
        <v>1091</v>
      </c>
      <c r="E3173" s="72">
        <v>29</v>
      </c>
      <c r="F3173" s="105">
        <v>3</v>
      </c>
      <c r="G3173" s="108">
        <f t="shared" si="49"/>
        <v>44105</v>
      </c>
    </row>
    <row r="3174" spans="1:7" x14ac:dyDescent="0.35">
      <c r="A3174" s="72" t="s">
        <v>333</v>
      </c>
      <c r="B3174" s="72" t="s">
        <v>334</v>
      </c>
      <c r="C3174" s="72" t="s">
        <v>1087</v>
      </c>
      <c r="D3174" s="72" t="s">
        <v>1092</v>
      </c>
      <c r="E3174" s="72">
        <v>29</v>
      </c>
      <c r="F3174" s="105">
        <v>3</v>
      </c>
      <c r="G3174" s="108">
        <f t="shared" si="49"/>
        <v>44013</v>
      </c>
    </row>
    <row r="3175" spans="1:7" x14ac:dyDescent="0.35">
      <c r="A3175" s="72" t="s">
        <v>333</v>
      </c>
      <c r="B3175" s="72" t="s">
        <v>334</v>
      </c>
      <c r="C3175" s="72" t="s">
        <v>1087</v>
      </c>
      <c r="D3175" s="72" t="s">
        <v>1093</v>
      </c>
      <c r="E3175" s="72">
        <v>29</v>
      </c>
      <c r="F3175" s="105">
        <v>3</v>
      </c>
      <c r="G3175" s="108">
        <f t="shared" si="49"/>
        <v>43922</v>
      </c>
    </row>
    <row r="3176" spans="1:7" x14ac:dyDescent="0.35">
      <c r="A3176" s="72" t="s">
        <v>333</v>
      </c>
      <c r="B3176" s="72" t="s">
        <v>334</v>
      </c>
      <c r="C3176" s="72" t="s">
        <v>1087</v>
      </c>
      <c r="D3176" s="72" t="s">
        <v>1094</v>
      </c>
      <c r="E3176" s="72">
        <v>29</v>
      </c>
      <c r="F3176" s="105">
        <v>3</v>
      </c>
      <c r="G3176" s="108">
        <f t="shared" si="49"/>
        <v>43831</v>
      </c>
    </row>
    <row r="3177" spans="1:7" x14ac:dyDescent="0.35">
      <c r="A3177" s="72" t="s">
        <v>333</v>
      </c>
      <c r="B3177" s="72" t="s">
        <v>334</v>
      </c>
      <c r="C3177" s="72" t="s">
        <v>1087</v>
      </c>
      <c r="D3177" s="72" t="s">
        <v>1095</v>
      </c>
      <c r="E3177" s="72">
        <v>29</v>
      </c>
      <c r="F3177" s="105">
        <v>3</v>
      </c>
      <c r="G3177" s="108">
        <f t="shared" si="49"/>
        <v>43739</v>
      </c>
    </row>
    <row r="3178" spans="1:7" x14ac:dyDescent="0.35">
      <c r="A3178" s="72" t="s">
        <v>333</v>
      </c>
      <c r="B3178" s="72" t="s">
        <v>334</v>
      </c>
      <c r="C3178" s="72" t="s">
        <v>1087</v>
      </c>
      <c r="D3178" s="72" t="s">
        <v>1096</v>
      </c>
      <c r="E3178" s="72">
        <v>30</v>
      </c>
      <c r="F3178" s="105">
        <v>3</v>
      </c>
      <c r="G3178" s="108">
        <f t="shared" si="49"/>
        <v>43647</v>
      </c>
    </row>
    <row r="3179" spans="1:7" x14ac:dyDescent="0.35">
      <c r="A3179" s="72" t="s">
        <v>333</v>
      </c>
      <c r="B3179" s="72" t="s">
        <v>334</v>
      </c>
      <c r="C3179" s="72" t="s">
        <v>1087</v>
      </c>
      <c r="D3179" s="72" t="s">
        <v>1097</v>
      </c>
      <c r="E3179" s="72">
        <v>32</v>
      </c>
      <c r="F3179" s="105">
        <v>3</v>
      </c>
      <c r="G3179" s="108">
        <f t="shared" si="49"/>
        <v>43556</v>
      </c>
    </row>
    <row r="3180" spans="1:7" x14ac:dyDescent="0.35">
      <c r="A3180" s="72" t="s">
        <v>333</v>
      </c>
      <c r="B3180" s="72" t="s">
        <v>334</v>
      </c>
      <c r="C3180" s="72" t="s">
        <v>1087</v>
      </c>
      <c r="D3180" s="72" t="s">
        <v>1098</v>
      </c>
      <c r="E3180" s="72">
        <v>33</v>
      </c>
      <c r="F3180" s="105">
        <v>3</v>
      </c>
      <c r="G3180" s="108">
        <f t="shared" si="49"/>
        <v>43466</v>
      </c>
    </row>
    <row r="3181" spans="1:7" x14ac:dyDescent="0.35">
      <c r="A3181" s="72" t="s">
        <v>333</v>
      </c>
      <c r="B3181" s="72" t="s">
        <v>334</v>
      </c>
      <c r="C3181" s="72" t="s">
        <v>1087</v>
      </c>
      <c r="D3181" s="72" t="s">
        <v>1099</v>
      </c>
      <c r="E3181" s="72">
        <v>37</v>
      </c>
      <c r="F3181" s="105">
        <v>7</v>
      </c>
      <c r="G3181" s="108">
        <f t="shared" si="49"/>
        <v>43374</v>
      </c>
    </row>
    <row r="3182" spans="1:7" x14ac:dyDescent="0.35">
      <c r="A3182" s="72" t="s">
        <v>333</v>
      </c>
      <c r="B3182" s="72" t="s">
        <v>334</v>
      </c>
      <c r="C3182" s="72" t="s">
        <v>1100</v>
      </c>
      <c r="D3182" s="72" t="s">
        <v>1088</v>
      </c>
      <c r="E3182" s="72">
        <v>16084</v>
      </c>
      <c r="F3182" s="105">
        <v>1851</v>
      </c>
      <c r="G3182" s="108">
        <f t="shared" si="49"/>
        <v>44378</v>
      </c>
    </row>
    <row r="3183" spans="1:7" x14ac:dyDescent="0.35">
      <c r="A3183" s="72" t="s">
        <v>333</v>
      </c>
      <c r="B3183" s="72" t="s">
        <v>334</v>
      </c>
      <c r="C3183" s="72" t="s">
        <v>1100</v>
      </c>
      <c r="D3183" s="72" t="s">
        <v>1089</v>
      </c>
      <c r="E3183" s="72">
        <v>16137</v>
      </c>
      <c r="F3183" s="105">
        <v>1866</v>
      </c>
      <c r="G3183" s="108">
        <f t="shared" si="49"/>
        <v>44287</v>
      </c>
    </row>
    <row r="3184" spans="1:7" x14ac:dyDescent="0.35">
      <c r="A3184" s="72" t="s">
        <v>333</v>
      </c>
      <c r="B3184" s="72" t="s">
        <v>334</v>
      </c>
      <c r="C3184" s="72" t="s">
        <v>1100</v>
      </c>
      <c r="D3184" s="72" t="s">
        <v>1090</v>
      </c>
      <c r="E3184" s="72">
        <v>16154</v>
      </c>
      <c r="F3184" s="105">
        <v>1868</v>
      </c>
      <c r="G3184" s="108">
        <f t="shared" si="49"/>
        <v>44197</v>
      </c>
    </row>
    <row r="3185" spans="1:7" x14ac:dyDescent="0.35">
      <c r="A3185" s="72" t="s">
        <v>333</v>
      </c>
      <c r="B3185" s="72" t="s">
        <v>334</v>
      </c>
      <c r="C3185" s="72" t="s">
        <v>1100</v>
      </c>
      <c r="D3185" s="72" t="s">
        <v>1091</v>
      </c>
      <c r="E3185" s="72">
        <v>16033</v>
      </c>
      <c r="F3185" s="105">
        <v>1872</v>
      </c>
      <c r="G3185" s="108">
        <f t="shared" si="49"/>
        <v>44105</v>
      </c>
    </row>
    <row r="3186" spans="1:7" x14ac:dyDescent="0.35">
      <c r="A3186" s="72" t="s">
        <v>333</v>
      </c>
      <c r="B3186" s="72" t="s">
        <v>334</v>
      </c>
      <c r="C3186" s="72" t="s">
        <v>1100</v>
      </c>
      <c r="D3186" s="72" t="s">
        <v>1092</v>
      </c>
      <c r="E3186" s="72">
        <v>15919</v>
      </c>
      <c r="F3186" s="105">
        <v>1881</v>
      </c>
      <c r="G3186" s="108">
        <f t="shared" si="49"/>
        <v>44013</v>
      </c>
    </row>
    <row r="3187" spans="1:7" x14ac:dyDescent="0.35">
      <c r="A3187" s="72" t="s">
        <v>333</v>
      </c>
      <c r="B3187" s="72" t="s">
        <v>334</v>
      </c>
      <c r="C3187" s="72" t="s">
        <v>1100</v>
      </c>
      <c r="D3187" s="72" t="s">
        <v>1093</v>
      </c>
      <c r="E3187" s="72">
        <v>15486</v>
      </c>
      <c r="F3187" s="105">
        <v>1911</v>
      </c>
      <c r="G3187" s="108">
        <f t="shared" si="49"/>
        <v>43922</v>
      </c>
    </row>
    <row r="3188" spans="1:7" x14ac:dyDescent="0.35">
      <c r="A3188" s="72" t="s">
        <v>333</v>
      </c>
      <c r="B3188" s="72" t="s">
        <v>334</v>
      </c>
      <c r="C3188" s="72" t="s">
        <v>1100</v>
      </c>
      <c r="D3188" s="72" t="s">
        <v>1094</v>
      </c>
      <c r="E3188" s="72">
        <v>15453</v>
      </c>
      <c r="F3188" s="105">
        <v>1950</v>
      </c>
      <c r="G3188" s="108">
        <f t="shared" si="49"/>
        <v>43831</v>
      </c>
    </row>
    <row r="3189" spans="1:7" x14ac:dyDescent="0.35">
      <c r="A3189" s="72" t="s">
        <v>333</v>
      </c>
      <c r="B3189" s="72" t="s">
        <v>334</v>
      </c>
      <c r="C3189" s="72" t="s">
        <v>1100</v>
      </c>
      <c r="D3189" s="72" t="s">
        <v>1095</v>
      </c>
      <c r="E3189" s="72">
        <v>15164</v>
      </c>
      <c r="F3189" s="105">
        <v>1989</v>
      </c>
      <c r="G3189" s="108">
        <f t="shared" si="49"/>
        <v>43739</v>
      </c>
    </row>
    <row r="3190" spans="1:7" x14ac:dyDescent="0.35">
      <c r="A3190" s="72" t="s">
        <v>333</v>
      </c>
      <c r="B3190" s="72" t="s">
        <v>334</v>
      </c>
      <c r="C3190" s="72" t="s">
        <v>1100</v>
      </c>
      <c r="D3190" s="72" t="s">
        <v>1096</v>
      </c>
      <c r="E3190" s="72">
        <v>15088</v>
      </c>
      <c r="F3190" s="105">
        <v>2041</v>
      </c>
      <c r="G3190" s="108">
        <f t="shared" si="49"/>
        <v>43647</v>
      </c>
    </row>
    <row r="3191" spans="1:7" x14ac:dyDescent="0.35">
      <c r="A3191" s="72" t="s">
        <v>333</v>
      </c>
      <c r="B3191" s="72" t="s">
        <v>334</v>
      </c>
      <c r="C3191" s="72" t="s">
        <v>1100</v>
      </c>
      <c r="D3191" s="72" t="s">
        <v>1097</v>
      </c>
      <c r="E3191" s="72">
        <v>14949</v>
      </c>
      <c r="F3191" s="105">
        <v>1336</v>
      </c>
      <c r="G3191" s="108">
        <f t="shared" si="49"/>
        <v>43556</v>
      </c>
    </row>
    <row r="3192" spans="1:7" x14ac:dyDescent="0.35">
      <c r="A3192" s="72" t="s">
        <v>333</v>
      </c>
      <c r="B3192" s="72" t="s">
        <v>334</v>
      </c>
      <c r="C3192" s="72" t="s">
        <v>1100</v>
      </c>
      <c r="D3192" s="72" t="s">
        <v>1098</v>
      </c>
      <c r="E3192" s="72">
        <v>14579</v>
      </c>
      <c r="F3192" s="105">
        <v>1383</v>
      </c>
      <c r="G3192" s="108">
        <f t="shared" si="49"/>
        <v>43466</v>
      </c>
    </row>
    <row r="3193" spans="1:7" x14ac:dyDescent="0.35">
      <c r="A3193" s="72" t="s">
        <v>333</v>
      </c>
      <c r="B3193" s="72" t="s">
        <v>334</v>
      </c>
      <c r="C3193" s="72" t="s">
        <v>1100</v>
      </c>
      <c r="D3193" s="72" t="s">
        <v>1099</v>
      </c>
      <c r="E3193" s="72">
        <v>14940</v>
      </c>
      <c r="F3193" s="105">
        <v>1531</v>
      </c>
      <c r="G3193" s="108">
        <f t="shared" si="49"/>
        <v>43374</v>
      </c>
    </row>
    <row r="3194" spans="1:7" x14ac:dyDescent="0.35">
      <c r="A3194" s="72" t="s">
        <v>333</v>
      </c>
      <c r="B3194" s="72" t="s">
        <v>334</v>
      </c>
      <c r="C3194" s="72" t="s">
        <v>1101</v>
      </c>
      <c r="D3194" s="72" t="s">
        <v>1088</v>
      </c>
      <c r="E3194" s="72">
        <v>142</v>
      </c>
      <c r="F3194" s="105">
        <v>4</v>
      </c>
      <c r="G3194" s="108">
        <f t="shared" si="49"/>
        <v>44378</v>
      </c>
    </row>
    <row r="3195" spans="1:7" x14ac:dyDescent="0.35">
      <c r="A3195" s="72" t="s">
        <v>333</v>
      </c>
      <c r="B3195" s="72" t="s">
        <v>334</v>
      </c>
      <c r="C3195" s="72" t="s">
        <v>1101</v>
      </c>
      <c r="D3195" s="72" t="s">
        <v>1089</v>
      </c>
      <c r="E3195" s="72">
        <v>143</v>
      </c>
      <c r="F3195" s="105">
        <v>5</v>
      </c>
      <c r="G3195" s="108">
        <f t="shared" si="49"/>
        <v>44287</v>
      </c>
    </row>
    <row r="3196" spans="1:7" x14ac:dyDescent="0.35">
      <c r="A3196" s="72" t="s">
        <v>333</v>
      </c>
      <c r="B3196" s="72" t="s">
        <v>334</v>
      </c>
      <c r="C3196" s="72" t="s">
        <v>1101</v>
      </c>
      <c r="D3196" s="72" t="s">
        <v>1090</v>
      </c>
      <c r="E3196" s="72">
        <v>143</v>
      </c>
      <c r="F3196" s="105">
        <v>5</v>
      </c>
      <c r="G3196" s="108">
        <f t="shared" si="49"/>
        <v>44197</v>
      </c>
    </row>
    <row r="3197" spans="1:7" x14ac:dyDescent="0.35">
      <c r="A3197" s="72" t="s">
        <v>333</v>
      </c>
      <c r="B3197" s="72" t="s">
        <v>334</v>
      </c>
      <c r="C3197" s="72" t="s">
        <v>1101</v>
      </c>
      <c r="D3197" s="72" t="s">
        <v>1091</v>
      </c>
      <c r="E3197" s="72">
        <v>139</v>
      </c>
      <c r="F3197" s="105">
        <v>6</v>
      </c>
      <c r="G3197" s="108">
        <f t="shared" si="49"/>
        <v>44105</v>
      </c>
    </row>
    <row r="3198" spans="1:7" x14ac:dyDescent="0.35">
      <c r="A3198" s="72" t="s">
        <v>333</v>
      </c>
      <c r="B3198" s="72" t="s">
        <v>334</v>
      </c>
      <c r="C3198" s="72" t="s">
        <v>1101</v>
      </c>
      <c r="D3198" s="72" t="s">
        <v>1092</v>
      </c>
      <c r="E3198" s="72">
        <v>138</v>
      </c>
      <c r="F3198" s="105">
        <v>5</v>
      </c>
      <c r="G3198" s="108">
        <f t="shared" si="49"/>
        <v>44013</v>
      </c>
    </row>
    <row r="3199" spans="1:7" x14ac:dyDescent="0.35">
      <c r="A3199" s="72" t="s">
        <v>333</v>
      </c>
      <c r="B3199" s="72" t="s">
        <v>334</v>
      </c>
      <c r="C3199" s="72" t="s">
        <v>1101</v>
      </c>
      <c r="D3199" s="72" t="s">
        <v>1093</v>
      </c>
      <c r="E3199" s="72">
        <v>136</v>
      </c>
      <c r="F3199" s="105">
        <v>5</v>
      </c>
      <c r="G3199" s="108">
        <f t="shared" si="49"/>
        <v>43922</v>
      </c>
    </row>
    <row r="3200" spans="1:7" x14ac:dyDescent="0.35">
      <c r="A3200" s="72" t="s">
        <v>333</v>
      </c>
      <c r="B3200" s="72" t="s">
        <v>334</v>
      </c>
      <c r="C3200" s="72" t="s">
        <v>1101</v>
      </c>
      <c r="D3200" s="72" t="s">
        <v>1094</v>
      </c>
      <c r="E3200" s="72">
        <v>132</v>
      </c>
      <c r="F3200" s="105">
        <v>5</v>
      </c>
      <c r="G3200" s="108">
        <f t="shared" si="49"/>
        <v>43831</v>
      </c>
    </row>
    <row r="3201" spans="1:7" x14ac:dyDescent="0.35">
      <c r="A3201" s="72" t="s">
        <v>333</v>
      </c>
      <c r="B3201" s="72" t="s">
        <v>334</v>
      </c>
      <c r="C3201" s="72" t="s">
        <v>1101</v>
      </c>
      <c r="D3201" s="72" t="s">
        <v>1095</v>
      </c>
      <c r="E3201" s="72">
        <v>136</v>
      </c>
      <c r="F3201" s="105">
        <v>7</v>
      </c>
      <c r="G3201" s="108">
        <f t="shared" si="49"/>
        <v>43739</v>
      </c>
    </row>
    <row r="3202" spans="1:7" x14ac:dyDescent="0.35">
      <c r="A3202" s="72" t="s">
        <v>333</v>
      </c>
      <c r="B3202" s="72" t="s">
        <v>334</v>
      </c>
      <c r="C3202" s="72" t="s">
        <v>1101</v>
      </c>
      <c r="D3202" s="72" t="s">
        <v>1096</v>
      </c>
      <c r="E3202" s="72">
        <v>135</v>
      </c>
      <c r="F3202" s="105">
        <v>5</v>
      </c>
      <c r="G3202" s="108">
        <f t="shared" si="49"/>
        <v>43647</v>
      </c>
    </row>
    <row r="3203" spans="1:7" x14ac:dyDescent="0.35">
      <c r="A3203" s="72" t="s">
        <v>333</v>
      </c>
      <c r="B3203" s="72" t="s">
        <v>334</v>
      </c>
      <c r="C3203" s="72" t="s">
        <v>1101</v>
      </c>
      <c r="D3203" s="72" t="s">
        <v>1097</v>
      </c>
      <c r="E3203" s="72">
        <v>135</v>
      </c>
      <c r="F3203" s="105">
        <v>4</v>
      </c>
      <c r="G3203" s="108">
        <f t="shared" si="49"/>
        <v>43556</v>
      </c>
    </row>
    <row r="3204" spans="1:7" x14ac:dyDescent="0.35">
      <c r="A3204" s="72" t="s">
        <v>333</v>
      </c>
      <c r="B3204" s="72" t="s">
        <v>334</v>
      </c>
      <c r="C3204" s="72" t="s">
        <v>1101</v>
      </c>
      <c r="D3204" s="72" t="s">
        <v>1098</v>
      </c>
      <c r="E3204" s="72">
        <v>131</v>
      </c>
      <c r="F3204" s="105">
        <v>3</v>
      </c>
      <c r="G3204" s="108">
        <f t="shared" ref="G3204:G3267" si="50">DATE(LEFT(D3204,4),RIGHT(LEFT(D3204,7),2),1)</f>
        <v>43466</v>
      </c>
    </row>
    <row r="3205" spans="1:7" x14ac:dyDescent="0.35">
      <c r="A3205" s="72" t="s">
        <v>333</v>
      </c>
      <c r="B3205" s="72" t="s">
        <v>334</v>
      </c>
      <c r="C3205" s="72" t="s">
        <v>1101</v>
      </c>
      <c r="D3205" s="72" t="s">
        <v>1099</v>
      </c>
      <c r="E3205" s="72">
        <v>132</v>
      </c>
      <c r="F3205" s="105">
        <v>4</v>
      </c>
      <c r="G3205" s="108">
        <f t="shared" si="50"/>
        <v>43374</v>
      </c>
    </row>
    <row r="3206" spans="1:7" x14ac:dyDescent="0.35">
      <c r="A3206" s="72" t="s">
        <v>333</v>
      </c>
      <c r="B3206" s="72" t="s">
        <v>334</v>
      </c>
      <c r="C3206" s="72" t="s">
        <v>1102</v>
      </c>
      <c r="D3206" s="72" t="s">
        <v>1088</v>
      </c>
      <c r="E3206" s="72">
        <v>3612</v>
      </c>
      <c r="F3206" s="105">
        <v>479</v>
      </c>
      <c r="G3206" s="108">
        <f t="shared" si="50"/>
        <v>44378</v>
      </c>
    </row>
    <row r="3207" spans="1:7" x14ac:dyDescent="0.35">
      <c r="A3207" s="72" t="s">
        <v>333</v>
      </c>
      <c r="B3207" s="72" t="s">
        <v>334</v>
      </c>
      <c r="C3207" s="72" t="s">
        <v>1102</v>
      </c>
      <c r="D3207" s="72" t="s">
        <v>1089</v>
      </c>
      <c r="E3207" s="72">
        <v>3611</v>
      </c>
      <c r="F3207" s="105">
        <v>480</v>
      </c>
      <c r="G3207" s="108">
        <f t="shared" si="50"/>
        <v>44287</v>
      </c>
    </row>
    <row r="3208" spans="1:7" x14ac:dyDescent="0.35">
      <c r="A3208" s="72" t="s">
        <v>333</v>
      </c>
      <c r="B3208" s="72" t="s">
        <v>334</v>
      </c>
      <c r="C3208" s="72" t="s">
        <v>1102</v>
      </c>
      <c r="D3208" s="72" t="s">
        <v>1090</v>
      </c>
      <c r="E3208" s="72">
        <v>3609</v>
      </c>
      <c r="F3208" s="105">
        <v>481</v>
      </c>
      <c r="G3208" s="108">
        <f t="shared" si="50"/>
        <v>44197</v>
      </c>
    </row>
    <row r="3209" spans="1:7" x14ac:dyDescent="0.35">
      <c r="A3209" s="72" t="s">
        <v>333</v>
      </c>
      <c r="B3209" s="72" t="s">
        <v>334</v>
      </c>
      <c r="C3209" s="72" t="s">
        <v>1102</v>
      </c>
      <c r="D3209" s="72" t="s">
        <v>1091</v>
      </c>
      <c r="E3209" s="72">
        <v>3619</v>
      </c>
      <c r="F3209" s="105">
        <v>495</v>
      </c>
      <c r="G3209" s="108">
        <f t="shared" si="50"/>
        <v>44105</v>
      </c>
    </row>
    <row r="3210" spans="1:7" x14ac:dyDescent="0.35">
      <c r="A3210" s="72" t="s">
        <v>333</v>
      </c>
      <c r="B3210" s="72" t="s">
        <v>334</v>
      </c>
      <c r="C3210" s="72" t="s">
        <v>1102</v>
      </c>
      <c r="D3210" s="72" t="s">
        <v>1092</v>
      </c>
      <c r="E3210" s="72">
        <v>3632</v>
      </c>
      <c r="F3210" s="105">
        <v>496</v>
      </c>
      <c r="G3210" s="108">
        <f t="shared" si="50"/>
        <v>44013</v>
      </c>
    </row>
    <row r="3211" spans="1:7" x14ac:dyDescent="0.35">
      <c r="A3211" s="72" t="s">
        <v>333</v>
      </c>
      <c r="B3211" s="72" t="s">
        <v>334</v>
      </c>
      <c r="C3211" s="72" t="s">
        <v>1102</v>
      </c>
      <c r="D3211" s="72" t="s">
        <v>1093</v>
      </c>
      <c r="E3211" s="72">
        <v>3654</v>
      </c>
      <c r="F3211" s="105">
        <v>514</v>
      </c>
      <c r="G3211" s="108">
        <f t="shared" si="50"/>
        <v>43922</v>
      </c>
    </row>
    <row r="3212" spans="1:7" x14ac:dyDescent="0.35">
      <c r="A3212" s="72" t="s">
        <v>333</v>
      </c>
      <c r="B3212" s="72" t="s">
        <v>334</v>
      </c>
      <c r="C3212" s="72" t="s">
        <v>1102</v>
      </c>
      <c r="D3212" s="72" t="s">
        <v>1094</v>
      </c>
      <c r="E3212" s="72">
        <v>3651</v>
      </c>
      <c r="F3212" s="105">
        <v>515</v>
      </c>
      <c r="G3212" s="108">
        <f t="shared" si="50"/>
        <v>43831</v>
      </c>
    </row>
    <row r="3213" spans="1:7" x14ac:dyDescent="0.35">
      <c r="A3213" s="72" t="s">
        <v>333</v>
      </c>
      <c r="B3213" s="72" t="s">
        <v>334</v>
      </c>
      <c r="C3213" s="72" t="s">
        <v>1102</v>
      </c>
      <c r="D3213" s="72" t="s">
        <v>1095</v>
      </c>
      <c r="E3213" s="72">
        <v>3640</v>
      </c>
      <c r="F3213" s="105">
        <v>524</v>
      </c>
      <c r="G3213" s="108">
        <f t="shared" si="50"/>
        <v>43739</v>
      </c>
    </row>
    <row r="3214" spans="1:7" x14ac:dyDescent="0.35">
      <c r="A3214" s="72" t="s">
        <v>333</v>
      </c>
      <c r="B3214" s="72" t="s">
        <v>334</v>
      </c>
      <c r="C3214" s="72" t="s">
        <v>1102</v>
      </c>
      <c r="D3214" s="72" t="s">
        <v>1096</v>
      </c>
      <c r="E3214" s="72">
        <v>3634</v>
      </c>
      <c r="F3214" s="105">
        <v>532</v>
      </c>
      <c r="G3214" s="108">
        <f t="shared" si="50"/>
        <v>43647</v>
      </c>
    </row>
    <row r="3215" spans="1:7" x14ac:dyDescent="0.35">
      <c r="A3215" s="72" t="s">
        <v>333</v>
      </c>
      <c r="B3215" s="72" t="s">
        <v>334</v>
      </c>
      <c r="C3215" s="72" t="s">
        <v>1102</v>
      </c>
      <c r="D3215" s="72" t="s">
        <v>1097</v>
      </c>
      <c r="E3215" s="72">
        <v>3636</v>
      </c>
      <c r="F3215" s="105">
        <v>415</v>
      </c>
      <c r="G3215" s="108">
        <f t="shared" si="50"/>
        <v>43556</v>
      </c>
    </row>
    <row r="3216" spans="1:7" x14ac:dyDescent="0.35">
      <c r="A3216" s="72" t="s">
        <v>333</v>
      </c>
      <c r="B3216" s="72" t="s">
        <v>334</v>
      </c>
      <c r="C3216" s="72" t="s">
        <v>1102</v>
      </c>
      <c r="D3216" s="72" t="s">
        <v>1098</v>
      </c>
      <c r="E3216" s="72">
        <v>3651</v>
      </c>
      <c r="F3216" s="105">
        <v>431</v>
      </c>
      <c r="G3216" s="108">
        <f t="shared" si="50"/>
        <v>43466</v>
      </c>
    </row>
    <row r="3217" spans="1:7" x14ac:dyDescent="0.35">
      <c r="A3217" s="72" t="s">
        <v>333</v>
      </c>
      <c r="B3217" s="72" t="s">
        <v>334</v>
      </c>
      <c r="C3217" s="72" t="s">
        <v>1102</v>
      </c>
      <c r="D3217" s="72" t="s">
        <v>1099</v>
      </c>
      <c r="E3217" s="72">
        <v>3743</v>
      </c>
      <c r="F3217" s="105">
        <v>468</v>
      </c>
      <c r="G3217" s="108">
        <f t="shared" si="50"/>
        <v>43374</v>
      </c>
    </row>
    <row r="3218" spans="1:7" x14ac:dyDescent="0.35">
      <c r="A3218" s="72" t="s">
        <v>338</v>
      </c>
      <c r="B3218" s="72" t="s">
        <v>339</v>
      </c>
      <c r="C3218" s="72" t="s">
        <v>1087</v>
      </c>
      <c r="D3218" s="72" t="s">
        <v>1088</v>
      </c>
      <c r="E3218" s="72">
        <v>1177</v>
      </c>
      <c r="F3218" s="105">
        <v>52</v>
      </c>
      <c r="G3218" s="108">
        <f t="shared" si="50"/>
        <v>44378</v>
      </c>
    </row>
    <row r="3219" spans="1:7" x14ac:dyDescent="0.35">
      <c r="A3219" s="72" t="s">
        <v>338</v>
      </c>
      <c r="B3219" s="72" t="s">
        <v>339</v>
      </c>
      <c r="C3219" s="72" t="s">
        <v>1087</v>
      </c>
      <c r="D3219" s="72" t="s">
        <v>1089</v>
      </c>
      <c r="E3219" s="72">
        <v>1179</v>
      </c>
      <c r="F3219" s="105">
        <v>55</v>
      </c>
      <c r="G3219" s="108">
        <f t="shared" si="50"/>
        <v>44287</v>
      </c>
    </row>
    <row r="3220" spans="1:7" x14ac:dyDescent="0.35">
      <c r="A3220" s="72" t="s">
        <v>338</v>
      </c>
      <c r="B3220" s="72" t="s">
        <v>339</v>
      </c>
      <c r="C3220" s="72" t="s">
        <v>1087</v>
      </c>
      <c r="D3220" s="72" t="s">
        <v>1090</v>
      </c>
      <c r="E3220" s="72">
        <v>1184</v>
      </c>
      <c r="F3220" s="105">
        <v>55</v>
      </c>
      <c r="G3220" s="108">
        <f t="shared" si="50"/>
        <v>44197</v>
      </c>
    </row>
    <row r="3221" spans="1:7" x14ac:dyDescent="0.35">
      <c r="A3221" s="72" t="s">
        <v>338</v>
      </c>
      <c r="B3221" s="72" t="s">
        <v>339</v>
      </c>
      <c r="C3221" s="72" t="s">
        <v>1087</v>
      </c>
      <c r="D3221" s="72" t="s">
        <v>1091</v>
      </c>
      <c r="E3221" s="72">
        <v>1186</v>
      </c>
      <c r="F3221" s="105">
        <v>53</v>
      </c>
      <c r="G3221" s="108">
        <f t="shared" si="50"/>
        <v>44105</v>
      </c>
    </row>
    <row r="3222" spans="1:7" x14ac:dyDescent="0.35">
      <c r="A3222" s="72" t="s">
        <v>338</v>
      </c>
      <c r="B3222" s="72" t="s">
        <v>339</v>
      </c>
      <c r="C3222" s="72" t="s">
        <v>1087</v>
      </c>
      <c r="D3222" s="72" t="s">
        <v>1092</v>
      </c>
      <c r="E3222" s="72">
        <v>1184</v>
      </c>
      <c r="F3222" s="105">
        <v>63</v>
      </c>
      <c r="G3222" s="108">
        <f t="shared" si="50"/>
        <v>44013</v>
      </c>
    </row>
    <row r="3223" spans="1:7" x14ac:dyDescent="0.35">
      <c r="A3223" s="72" t="s">
        <v>338</v>
      </c>
      <c r="B3223" s="72" t="s">
        <v>339</v>
      </c>
      <c r="C3223" s="72" t="s">
        <v>1087</v>
      </c>
      <c r="D3223" s="72" t="s">
        <v>1093</v>
      </c>
      <c r="E3223" s="72">
        <v>1200</v>
      </c>
      <c r="F3223" s="105">
        <v>84</v>
      </c>
      <c r="G3223" s="108">
        <f t="shared" si="50"/>
        <v>43922</v>
      </c>
    </row>
    <row r="3224" spans="1:7" x14ac:dyDescent="0.35">
      <c r="A3224" s="72" t="s">
        <v>338</v>
      </c>
      <c r="B3224" s="72" t="s">
        <v>339</v>
      </c>
      <c r="C3224" s="72" t="s">
        <v>1087</v>
      </c>
      <c r="D3224" s="72" t="s">
        <v>1094</v>
      </c>
      <c r="E3224" s="72">
        <v>1196</v>
      </c>
      <c r="F3224" s="105">
        <v>79</v>
      </c>
      <c r="G3224" s="108">
        <f t="shared" si="50"/>
        <v>43831</v>
      </c>
    </row>
    <row r="3225" spans="1:7" x14ac:dyDescent="0.35">
      <c r="A3225" s="72" t="s">
        <v>338</v>
      </c>
      <c r="B3225" s="72" t="s">
        <v>339</v>
      </c>
      <c r="C3225" s="72" t="s">
        <v>1087</v>
      </c>
      <c r="D3225" s="72" t="s">
        <v>1095</v>
      </c>
      <c r="E3225" s="72">
        <v>1207</v>
      </c>
      <c r="F3225" s="105">
        <v>77</v>
      </c>
      <c r="G3225" s="108">
        <f t="shared" si="50"/>
        <v>43739</v>
      </c>
    </row>
    <row r="3226" spans="1:7" x14ac:dyDescent="0.35">
      <c r="A3226" s="72" t="s">
        <v>338</v>
      </c>
      <c r="B3226" s="72" t="s">
        <v>339</v>
      </c>
      <c r="C3226" s="72" t="s">
        <v>1087</v>
      </c>
      <c r="D3226" s="72" t="s">
        <v>1096</v>
      </c>
      <c r="E3226" s="72">
        <v>1206</v>
      </c>
      <c r="F3226" s="105">
        <v>76</v>
      </c>
      <c r="G3226" s="108">
        <f t="shared" si="50"/>
        <v>43647</v>
      </c>
    </row>
    <row r="3227" spans="1:7" x14ac:dyDescent="0.35">
      <c r="A3227" s="72" t="s">
        <v>338</v>
      </c>
      <c r="B3227" s="72" t="s">
        <v>339</v>
      </c>
      <c r="C3227" s="72" t="s">
        <v>1087</v>
      </c>
      <c r="D3227" s="72" t="s">
        <v>1097</v>
      </c>
      <c r="E3227" s="72">
        <v>1210</v>
      </c>
      <c r="F3227" s="105">
        <v>72</v>
      </c>
      <c r="G3227" s="108">
        <f t="shared" si="50"/>
        <v>43556</v>
      </c>
    </row>
    <row r="3228" spans="1:7" x14ac:dyDescent="0.35">
      <c r="A3228" s="72" t="s">
        <v>338</v>
      </c>
      <c r="B3228" s="72" t="s">
        <v>339</v>
      </c>
      <c r="C3228" s="72" t="s">
        <v>1087</v>
      </c>
      <c r="D3228" s="72" t="s">
        <v>1098</v>
      </c>
      <c r="E3228" s="72">
        <v>1192</v>
      </c>
      <c r="F3228" s="105">
        <v>74</v>
      </c>
      <c r="G3228" s="108">
        <f t="shared" si="50"/>
        <v>43466</v>
      </c>
    </row>
    <row r="3229" spans="1:7" x14ac:dyDescent="0.35">
      <c r="A3229" s="72" t="s">
        <v>338</v>
      </c>
      <c r="B3229" s="72" t="s">
        <v>339</v>
      </c>
      <c r="C3229" s="72" t="s">
        <v>1087</v>
      </c>
      <c r="D3229" s="72" t="s">
        <v>1099</v>
      </c>
      <c r="E3229" s="72">
        <v>1271</v>
      </c>
      <c r="F3229" s="105">
        <v>81</v>
      </c>
      <c r="G3229" s="108">
        <f t="shared" si="50"/>
        <v>43374</v>
      </c>
    </row>
    <row r="3230" spans="1:7" x14ac:dyDescent="0.35">
      <c r="A3230" s="72" t="s">
        <v>338</v>
      </c>
      <c r="B3230" s="72" t="s">
        <v>339</v>
      </c>
      <c r="C3230" s="72" t="s">
        <v>1100</v>
      </c>
      <c r="D3230" s="72" t="s">
        <v>1088</v>
      </c>
      <c r="E3230" s="72">
        <v>1422</v>
      </c>
      <c r="F3230" s="105">
        <v>249</v>
      </c>
      <c r="G3230" s="108">
        <f t="shared" si="50"/>
        <v>44378</v>
      </c>
    </row>
    <row r="3231" spans="1:7" x14ac:dyDescent="0.35">
      <c r="A3231" s="72" t="s">
        <v>338</v>
      </c>
      <c r="B3231" s="72" t="s">
        <v>339</v>
      </c>
      <c r="C3231" s="72" t="s">
        <v>1100</v>
      </c>
      <c r="D3231" s="72" t="s">
        <v>1089</v>
      </c>
      <c r="E3231" s="72">
        <v>1432</v>
      </c>
      <c r="F3231" s="105">
        <v>255</v>
      </c>
      <c r="G3231" s="108">
        <f t="shared" si="50"/>
        <v>44287</v>
      </c>
    </row>
    <row r="3232" spans="1:7" x14ac:dyDescent="0.35">
      <c r="A3232" s="72" t="s">
        <v>338</v>
      </c>
      <c r="B3232" s="72" t="s">
        <v>339</v>
      </c>
      <c r="C3232" s="72" t="s">
        <v>1100</v>
      </c>
      <c r="D3232" s="72" t="s">
        <v>1090</v>
      </c>
      <c r="E3232" s="72">
        <v>1433</v>
      </c>
      <c r="F3232" s="105">
        <v>255</v>
      </c>
      <c r="G3232" s="108">
        <f t="shared" si="50"/>
        <v>44197</v>
      </c>
    </row>
    <row r="3233" spans="1:7" x14ac:dyDescent="0.35">
      <c r="A3233" s="72" t="s">
        <v>338</v>
      </c>
      <c r="B3233" s="72" t="s">
        <v>339</v>
      </c>
      <c r="C3233" s="72" t="s">
        <v>1100</v>
      </c>
      <c r="D3233" s="72" t="s">
        <v>1091</v>
      </c>
      <c r="E3233" s="72">
        <v>1421</v>
      </c>
      <c r="F3233" s="105">
        <v>240</v>
      </c>
      <c r="G3233" s="108">
        <f t="shared" si="50"/>
        <v>44105</v>
      </c>
    </row>
    <row r="3234" spans="1:7" x14ac:dyDescent="0.35">
      <c r="A3234" s="72" t="s">
        <v>338</v>
      </c>
      <c r="B3234" s="72" t="s">
        <v>339</v>
      </c>
      <c r="C3234" s="72" t="s">
        <v>1100</v>
      </c>
      <c r="D3234" s="72" t="s">
        <v>1092</v>
      </c>
      <c r="E3234" s="72">
        <v>1417</v>
      </c>
      <c r="F3234" s="105">
        <v>231</v>
      </c>
      <c r="G3234" s="108">
        <f t="shared" si="50"/>
        <v>44013</v>
      </c>
    </row>
    <row r="3235" spans="1:7" x14ac:dyDescent="0.35">
      <c r="A3235" s="72" t="s">
        <v>338</v>
      </c>
      <c r="B3235" s="72" t="s">
        <v>339</v>
      </c>
      <c r="C3235" s="72" t="s">
        <v>1100</v>
      </c>
      <c r="D3235" s="72" t="s">
        <v>1093</v>
      </c>
      <c r="E3235" s="72">
        <v>1415</v>
      </c>
      <c r="F3235" s="105">
        <v>229</v>
      </c>
      <c r="G3235" s="108">
        <f t="shared" si="50"/>
        <v>43922</v>
      </c>
    </row>
    <row r="3236" spans="1:7" x14ac:dyDescent="0.35">
      <c r="A3236" s="72" t="s">
        <v>338</v>
      </c>
      <c r="B3236" s="72" t="s">
        <v>339</v>
      </c>
      <c r="C3236" s="72" t="s">
        <v>1100</v>
      </c>
      <c r="D3236" s="72" t="s">
        <v>1094</v>
      </c>
      <c r="E3236" s="72">
        <v>1401</v>
      </c>
      <c r="F3236" s="105">
        <v>218</v>
      </c>
      <c r="G3236" s="108">
        <f t="shared" si="50"/>
        <v>43831</v>
      </c>
    </row>
    <row r="3237" spans="1:7" x14ac:dyDescent="0.35">
      <c r="A3237" s="72" t="s">
        <v>338</v>
      </c>
      <c r="B3237" s="72" t="s">
        <v>339</v>
      </c>
      <c r="C3237" s="72" t="s">
        <v>1100</v>
      </c>
      <c r="D3237" s="72" t="s">
        <v>1095</v>
      </c>
      <c r="E3237" s="72">
        <v>1377</v>
      </c>
      <c r="F3237" s="105">
        <v>201</v>
      </c>
      <c r="G3237" s="108">
        <f t="shared" si="50"/>
        <v>43739</v>
      </c>
    </row>
    <row r="3238" spans="1:7" x14ac:dyDescent="0.35">
      <c r="A3238" s="72" t="s">
        <v>338</v>
      </c>
      <c r="B3238" s="72" t="s">
        <v>339</v>
      </c>
      <c r="C3238" s="72" t="s">
        <v>1100</v>
      </c>
      <c r="D3238" s="72" t="s">
        <v>1096</v>
      </c>
      <c r="E3238" s="72">
        <v>1376</v>
      </c>
      <c r="F3238" s="105">
        <v>145</v>
      </c>
      <c r="G3238" s="108">
        <f t="shared" si="50"/>
        <v>43647</v>
      </c>
    </row>
    <row r="3239" spans="1:7" x14ac:dyDescent="0.35">
      <c r="A3239" s="72" t="s">
        <v>338</v>
      </c>
      <c r="B3239" s="72" t="s">
        <v>339</v>
      </c>
      <c r="C3239" s="72" t="s">
        <v>1100</v>
      </c>
      <c r="D3239" s="72" t="s">
        <v>1097</v>
      </c>
      <c r="E3239" s="72">
        <v>1377</v>
      </c>
      <c r="F3239" s="105">
        <v>141</v>
      </c>
      <c r="G3239" s="108">
        <f t="shared" si="50"/>
        <v>43556</v>
      </c>
    </row>
    <row r="3240" spans="1:7" x14ac:dyDescent="0.35">
      <c r="A3240" s="72" t="s">
        <v>338</v>
      </c>
      <c r="B3240" s="72" t="s">
        <v>339</v>
      </c>
      <c r="C3240" s="72" t="s">
        <v>1100</v>
      </c>
      <c r="D3240" s="72" t="s">
        <v>1098</v>
      </c>
      <c r="E3240" s="72">
        <v>1295</v>
      </c>
      <c r="F3240" s="105">
        <v>143</v>
      </c>
      <c r="G3240" s="108">
        <f t="shared" si="50"/>
        <v>43466</v>
      </c>
    </row>
    <row r="3241" spans="1:7" x14ac:dyDescent="0.35">
      <c r="A3241" s="72" t="s">
        <v>338</v>
      </c>
      <c r="B3241" s="72" t="s">
        <v>339</v>
      </c>
      <c r="C3241" s="72" t="s">
        <v>1100</v>
      </c>
      <c r="D3241" s="72" t="s">
        <v>1099</v>
      </c>
      <c r="E3241" s="72">
        <v>1380</v>
      </c>
      <c r="F3241" s="105">
        <v>164</v>
      </c>
      <c r="G3241" s="108">
        <f t="shared" si="50"/>
        <v>43374</v>
      </c>
    </row>
    <row r="3242" spans="1:7" x14ac:dyDescent="0.35">
      <c r="A3242" s="72" t="s">
        <v>338</v>
      </c>
      <c r="B3242" s="72" t="s">
        <v>339</v>
      </c>
      <c r="C3242" s="72" t="s">
        <v>1101</v>
      </c>
      <c r="D3242" s="72" t="s">
        <v>1088</v>
      </c>
      <c r="E3242" s="72">
        <v>253</v>
      </c>
      <c r="F3242" s="105">
        <v>8</v>
      </c>
      <c r="G3242" s="108">
        <f t="shared" si="50"/>
        <v>44378</v>
      </c>
    </row>
    <row r="3243" spans="1:7" x14ac:dyDescent="0.35">
      <c r="A3243" s="72" t="s">
        <v>338</v>
      </c>
      <c r="B3243" s="72" t="s">
        <v>339</v>
      </c>
      <c r="C3243" s="72" t="s">
        <v>1101</v>
      </c>
      <c r="D3243" s="72" t="s">
        <v>1089</v>
      </c>
      <c r="E3243" s="72">
        <v>253</v>
      </c>
      <c r="F3243" s="105">
        <v>5</v>
      </c>
      <c r="G3243" s="108">
        <f t="shared" si="50"/>
        <v>44287</v>
      </c>
    </row>
    <row r="3244" spans="1:7" x14ac:dyDescent="0.35">
      <c r="A3244" s="72" t="s">
        <v>338</v>
      </c>
      <c r="B3244" s="72" t="s">
        <v>339</v>
      </c>
      <c r="C3244" s="72" t="s">
        <v>1101</v>
      </c>
      <c r="D3244" s="72" t="s">
        <v>1090</v>
      </c>
      <c r="E3244" s="72">
        <v>254</v>
      </c>
      <c r="F3244" s="105">
        <v>5</v>
      </c>
      <c r="G3244" s="108">
        <f t="shared" si="50"/>
        <v>44197</v>
      </c>
    </row>
    <row r="3245" spans="1:7" x14ac:dyDescent="0.35">
      <c r="A3245" s="72" t="s">
        <v>338</v>
      </c>
      <c r="B3245" s="72" t="s">
        <v>339</v>
      </c>
      <c r="C3245" s="72" t="s">
        <v>1101</v>
      </c>
      <c r="D3245" s="72" t="s">
        <v>1091</v>
      </c>
      <c r="E3245" s="72">
        <v>244</v>
      </c>
      <c r="F3245" s="105">
        <v>4</v>
      </c>
      <c r="G3245" s="108">
        <f t="shared" si="50"/>
        <v>44105</v>
      </c>
    </row>
    <row r="3246" spans="1:7" x14ac:dyDescent="0.35">
      <c r="A3246" s="72" t="s">
        <v>338</v>
      </c>
      <c r="B3246" s="72" t="s">
        <v>339</v>
      </c>
      <c r="C3246" s="72" t="s">
        <v>1101</v>
      </c>
      <c r="D3246" s="72" t="s">
        <v>1092</v>
      </c>
      <c r="E3246" s="72">
        <v>243</v>
      </c>
      <c r="F3246" s="105">
        <v>3</v>
      </c>
      <c r="G3246" s="108">
        <f t="shared" si="50"/>
        <v>44013</v>
      </c>
    </row>
    <row r="3247" spans="1:7" x14ac:dyDescent="0.35">
      <c r="A3247" s="72" t="s">
        <v>338</v>
      </c>
      <c r="B3247" s="72" t="s">
        <v>339</v>
      </c>
      <c r="C3247" s="72" t="s">
        <v>1101</v>
      </c>
      <c r="D3247" s="72" t="s">
        <v>1093</v>
      </c>
      <c r="E3247" s="72">
        <v>240</v>
      </c>
      <c r="F3247" s="105">
        <v>7</v>
      </c>
      <c r="G3247" s="108">
        <f t="shared" si="50"/>
        <v>43922</v>
      </c>
    </row>
    <row r="3248" spans="1:7" x14ac:dyDescent="0.35">
      <c r="A3248" s="72" t="s">
        <v>338</v>
      </c>
      <c r="B3248" s="72" t="s">
        <v>339</v>
      </c>
      <c r="C3248" s="72" t="s">
        <v>1101</v>
      </c>
      <c r="D3248" s="72" t="s">
        <v>1094</v>
      </c>
      <c r="E3248" s="72">
        <v>237</v>
      </c>
      <c r="F3248" s="105">
        <v>6</v>
      </c>
      <c r="G3248" s="108">
        <f t="shared" si="50"/>
        <v>43831</v>
      </c>
    </row>
    <row r="3249" spans="1:7" x14ac:dyDescent="0.35">
      <c r="A3249" s="72" t="s">
        <v>338</v>
      </c>
      <c r="B3249" s="72" t="s">
        <v>339</v>
      </c>
      <c r="C3249" s="72" t="s">
        <v>1101</v>
      </c>
      <c r="D3249" s="72" t="s">
        <v>1095</v>
      </c>
      <c r="E3249" s="72">
        <v>234</v>
      </c>
      <c r="F3249" s="105">
        <v>5</v>
      </c>
      <c r="G3249" s="108">
        <f t="shared" si="50"/>
        <v>43739</v>
      </c>
    </row>
    <row r="3250" spans="1:7" x14ac:dyDescent="0.35">
      <c r="A3250" s="72" t="s">
        <v>338</v>
      </c>
      <c r="B3250" s="72" t="s">
        <v>339</v>
      </c>
      <c r="C3250" s="72" t="s">
        <v>1101</v>
      </c>
      <c r="D3250" s="72" t="s">
        <v>1096</v>
      </c>
      <c r="E3250" s="72">
        <v>237</v>
      </c>
      <c r="F3250" s="105">
        <v>4</v>
      </c>
      <c r="G3250" s="108">
        <f t="shared" si="50"/>
        <v>43647</v>
      </c>
    </row>
    <row r="3251" spans="1:7" x14ac:dyDescent="0.35">
      <c r="A3251" s="72" t="s">
        <v>338</v>
      </c>
      <c r="B3251" s="72" t="s">
        <v>339</v>
      </c>
      <c r="C3251" s="72" t="s">
        <v>1101</v>
      </c>
      <c r="D3251" s="72" t="s">
        <v>1097</v>
      </c>
      <c r="E3251" s="72">
        <v>233</v>
      </c>
      <c r="F3251" s="105">
        <v>4</v>
      </c>
      <c r="G3251" s="108">
        <f t="shared" si="50"/>
        <v>43556</v>
      </c>
    </row>
    <row r="3252" spans="1:7" x14ac:dyDescent="0.35">
      <c r="A3252" s="72" t="s">
        <v>338</v>
      </c>
      <c r="B3252" s="72" t="s">
        <v>339</v>
      </c>
      <c r="C3252" s="72" t="s">
        <v>1101</v>
      </c>
      <c r="D3252" s="72" t="s">
        <v>1098</v>
      </c>
      <c r="E3252" s="72">
        <v>221</v>
      </c>
      <c r="F3252" s="105">
        <v>5</v>
      </c>
      <c r="G3252" s="108">
        <f t="shared" si="50"/>
        <v>43466</v>
      </c>
    </row>
    <row r="3253" spans="1:7" x14ac:dyDescent="0.35">
      <c r="A3253" s="72" t="s">
        <v>338</v>
      </c>
      <c r="B3253" s="72" t="s">
        <v>339</v>
      </c>
      <c r="C3253" s="72" t="s">
        <v>1101</v>
      </c>
      <c r="D3253" s="72" t="s">
        <v>1099</v>
      </c>
      <c r="E3253" s="72">
        <v>217</v>
      </c>
      <c r="F3253" s="105">
        <v>6</v>
      </c>
      <c r="G3253" s="108">
        <f t="shared" si="50"/>
        <v>43374</v>
      </c>
    </row>
    <row r="3254" spans="1:7" x14ac:dyDescent="0.35">
      <c r="A3254" s="72" t="s">
        <v>338</v>
      </c>
      <c r="B3254" s="72" t="s">
        <v>339</v>
      </c>
      <c r="C3254" s="72" t="s">
        <v>1102</v>
      </c>
      <c r="D3254" s="72" t="s">
        <v>1088</v>
      </c>
      <c r="E3254" s="72">
        <v>1753</v>
      </c>
      <c r="F3254" s="105">
        <v>122</v>
      </c>
      <c r="G3254" s="108">
        <f t="shared" si="50"/>
        <v>44378</v>
      </c>
    </row>
    <row r="3255" spans="1:7" x14ac:dyDescent="0.35">
      <c r="A3255" s="72" t="s">
        <v>338</v>
      </c>
      <c r="B3255" s="72" t="s">
        <v>339</v>
      </c>
      <c r="C3255" s="72" t="s">
        <v>1102</v>
      </c>
      <c r="D3255" s="72" t="s">
        <v>1089</v>
      </c>
      <c r="E3255" s="72">
        <v>1753</v>
      </c>
      <c r="F3255" s="105">
        <v>110</v>
      </c>
      <c r="G3255" s="108">
        <f t="shared" si="50"/>
        <v>44287</v>
      </c>
    </row>
    <row r="3256" spans="1:7" x14ac:dyDescent="0.35">
      <c r="A3256" s="72" t="s">
        <v>338</v>
      </c>
      <c r="B3256" s="72" t="s">
        <v>339</v>
      </c>
      <c r="C3256" s="72" t="s">
        <v>1102</v>
      </c>
      <c r="D3256" s="72" t="s">
        <v>1090</v>
      </c>
      <c r="E3256" s="72">
        <v>1751</v>
      </c>
      <c r="F3256" s="105">
        <v>109</v>
      </c>
      <c r="G3256" s="108">
        <f t="shared" si="50"/>
        <v>44197</v>
      </c>
    </row>
    <row r="3257" spans="1:7" x14ac:dyDescent="0.35">
      <c r="A3257" s="72" t="s">
        <v>338</v>
      </c>
      <c r="B3257" s="72" t="s">
        <v>339</v>
      </c>
      <c r="C3257" s="72" t="s">
        <v>1102</v>
      </c>
      <c r="D3257" s="72" t="s">
        <v>1091</v>
      </c>
      <c r="E3257" s="72">
        <v>1756</v>
      </c>
      <c r="F3257" s="105">
        <v>120</v>
      </c>
      <c r="G3257" s="108">
        <f t="shared" si="50"/>
        <v>44105</v>
      </c>
    </row>
    <row r="3258" spans="1:7" x14ac:dyDescent="0.35">
      <c r="A3258" s="72" t="s">
        <v>338</v>
      </c>
      <c r="B3258" s="72" t="s">
        <v>339</v>
      </c>
      <c r="C3258" s="72" t="s">
        <v>1102</v>
      </c>
      <c r="D3258" s="72" t="s">
        <v>1092</v>
      </c>
      <c r="E3258" s="72">
        <v>1749</v>
      </c>
      <c r="F3258" s="105">
        <v>118</v>
      </c>
      <c r="G3258" s="108">
        <f t="shared" si="50"/>
        <v>44013</v>
      </c>
    </row>
    <row r="3259" spans="1:7" x14ac:dyDescent="0.35">
      <c r="A3259" s="72" t="s">
        <v>338</v>
      </c>
      <c r="B3259" s="72" t="s">
        <v>339</v>
      </c>
      <c r="C3259" s="72" t="s">
        <v>1102</v>
      </c>
      <c r="D3259" s="72" t="s">
        <v>1093</v>
      </c>
      <c r="E3259" s="72">
        <v>1752</v>
      </c>
      <c r="F3259" s="105">
        <v>119</v>
      </c>
      <c r="G3259" s="108">
        <f t="shared" si="50"/>
        <v>43922</v>
      </c>
    </row>
    <row r="3260" spans="1:7" x14ac:dyDescent="0.35">
      <c r="A3260" s="72" t="s">
        <v>338</v>
      </c>
      <c r="B3260" s="72" t="s">
        <v>339</v>
      </c>
      <c r="C3260" s="72" t="s">
        <v>1102</v>
      </c>
      <c r="D3260" s="72" t="s">
        <v>1094</v>
      </c>
      <c r="E3260" s="72">
        <v>1750</v>
      </c>
      <c r="F3260" s="105">
        <v>108</v>
      </c>
      <c r="G3260" s="108">
        <f t="shared" si="50"/>
        <v>43831</v>
      </c>
    </row>
    <row r="3261" spans="1:7" x14ac:dyDescent="0.35">
      <c r="A3261" s="72" t="s">
        <v>338</v>
      </c>
      <c r="B3261" s="72" t="s">
        <v>339</v>
      </c>
      <c r="C3261" s="72" t="s">
        <v>1102</v>
      </c>
      <c r="D3261" s="72" t="s">
        <v>1095</v>
      </c>
      <c r="E3261" s="72">
        <v>1757</v>
      </c>
      <c r="F3261" s="105">
        <v>118</v>
      </c>
      <c r="G3261" s="108">
        <f t="shared" si="50"/>
        <v>43739</v>
      </c>
    </row>
    <row r="3262" spans="1:7" x14ac:dyDescent="0.35">
      <c r="A3262" s="72" t="s">
        <v>338</v>
      </c>
      <c r="B3262" s="72" t="s">
        <v>339</v>
      </c>
      <c r="C3262" s="72" t="s">
        <v>1102</v>
      </c>
      <c r="D3262" s="72" t="s">
        <v>1096</v>
      </c>
      <c r="E3262" s="72">
        <v>1757</v>
      </c>
      <c r="F3262" s="105">
        <v>115</v>
      </c>
      <c r="G3262" s="108">
        <f t="shared" si="50"/>
        <v>43647</v>
      </c>
    </row>
    <row r="3263" spans="1:7" x14ac:dyDescent="0.35">
      <c r="A3263" s="72" t="s">
        <v>338</v>
      </c>
      <c r="B3263" s="72" t="s">
        <v>339</v>
      </c>
      <c r="C3263" s="72" t="s">
        <v>1102</v>
      </c>
      <c r="D3263" s="72" t="s">
        <v>1097</v>
      </c>
      <c r="E3263" s="72">
        <v>1757</v>
      </c>
      <c r="F3263" s="105">
        <v>112</v>
      </c>
      <c r="G3263" s="108">
        <f t="shared" si="50"/>
        <v>43556</v>
      </c>
    </row>
    <row r="3264" spans="1:7" x14ac:dyDescent="0.35">
      <c r="A3264" s="72" t="s">
        <v>338</v>
      </c>
      <c r="B3264" s="72" t="s">
        <v>339</v>
      </c>
      <c r="C3264" s="72" t="s">
        <v>1102</v>
      </c>
      <c r="D3264" s="72" t="s">
        <v>1098</v>
      </c>
      <c r="E3264" s="72">
        <v>1735</v>
      </c>
      <c r="F3264" s="105">
        <v>111</v>
      </c>
      <c r="G3264" s="108">
        <f t="shared" si="50"/>
        <v>43466</v>
      </c>
    </row>
    <row r="3265" spans="1:7" x14ac:dyDescent="0.35">
      <c r="A3265" s="72" t="s">
        <v>338</v>
      </c>
      <c r="B3265" s="72" t="s">
        <v>339</v>
      </c>
      <c r="C3265" s="72" t="s">
        <v>1102</v>
      </c>
      <c r="D3265" s="72" t="s">
        <v>1099</v>
      </c>
      <c r="E3265" s="72">
        <v>1781</v>
      </c>
      <c r="F3265" s="105">
        <v>116</v>
      </c>
      <c r="G3265" s="108">
        <f t="shared" si="50"/>
        <v>43374</v>
      </c>
    </row>
    <row r="3266" spans="1:7" x14ac:dyDescent="0.35">
      <c r="A3266" s="72" t="s">
        <v>340</v>
      </c>
      <c r="B3266" s="72" t="s">
        <v>341</v>
      </c>
      <c r="C3266" s="72" t="s">
        <v>1087</v>
      </c>
      <c r="D3266" s="72" t="s">
        <v>1088</v>
      </c>
      <c r="E3266" s="72">
        <v>929</v>
      </c>
      <c r="F3266" s="105">
        <v>12</v>
      </c>
      <c r="G3266" s="108">
        <f t="shared" si="50"/>
        <v>44378</v>
      </c>
    </row>
    <row r="3267" spans="1:7" x14ac:dyDescent="0.35">
      <c r="A3267" s="72" t="s">
        <v>340</v>
      </c>
      <c r="B3267" s="72" t="s">
        <v>341</v>
      </c>
      <c r="C3267" s="72" t="s">
        <v>1087</v>
      </c>
      <c r="D3267" s="72" t="s">
        <v>1089</v>
      </c>
      <c r="E3267" s="72">
        <v>930</v>
      </c>
      <c r="F3267" s="105">
        <v>16</v>
      </c>
      <c r="G3267" s="108">
        <f t="shared" si="50"/>
        <v>44287</v>
      </c>
    </row>
    <row r="3268" spans="1:7" x14ac:dyDescent="0.35">
      <c r="A3268" s="72" t="s">
        <v>340</v>
      </c>
      <c r="B3268" s="72" t="s">
        <v>341</v>
      </c>
      <c r="C3268" s="72" t="s">
        <v>1087</v>
      </c>
      <c r="D3268" s="72" t="s">
        <v>1090</v>
      </c>
      <c r="E3268" s="72">
        <v>928</v>
      </c>
      <c r="F3268" s="105">
        <v>16</v>
      </c>
      <c r="G3268" s="108">
        <f t="shared" ref="G3268:G3331" si="51">DATE(LEFT(D3268,4),RIGHT(LEFT(D3268,7),2),1)</f>
        <v>44197</v>
      </c>
    </row>
    <row r="3269" spans="1:7" x14ac:dyDescent="0.35">
      <c r="A3269" s="72" t="s">
        <v>340</v>
      </c>
      <c r="B3269" s="72" t="s">
        <v>341</v>
      </c>
      <c r="C3269" s="72" t="s">
        <v>1087</v>
      </c>
      <c r="D3269" s="72" t="s">
        <v>1091</v>
      </c>
      <c r="E3269" s="72">
        <v>928</v>
      </c>
      <c r="F3269" s="105">
        <v>14</v>
      </c>
      <c r="G3269" s="108">
        <f t="shared" si="51"/>
        <v>44105</v>
      </c>
    </row>
    <row r="3270" spans="1:7" x14ac:dyDescent="0.35">
      <c r="A3270" s="72" t="s">
        <v>340</v>
      </c>
      <c r="B3270" s="72" t="s">
        <v>341</v>
      </c>
      <c r="C3270" s="72" t="s">
        <v>1087</v>
      </c>
      <c r="D3270" s="72" t="s">
        <v>1092</v>
      </c>
      <c r="E3270" s="72">
        <v>929</v>
      </c>
      <c r="F3270" s="105">
        <v>14</v>
      </c>
      <c r="G3270" s="108">
        <f t="shared" si="51"/>
        <v>44013</v>
      </c>
    </row>
    <row r="3271" spans="1:7" x14ac:dyDescent="0.35">
      <c r="A3271" s="72" t="s">
        <v>340</v>
      </c>
      <c r="B3271" s="72" t="s">
        <v>341</v>
      </c>
      <c r="C3271" s="72" t="s">
        <v>1087</v>
      </c>
      <c r="D3271" s="72" t="s">
        <v>1093</v>
      </c>
      <c r="E3271" s="72">
        <v>908</v>
      </c>
      <c r="F3271" s="105">
        <v>10</v>
      </c>
      <c r="G3271" s="108">
        <f t="shared" si="51"/>
        <v>43922</v>
      </c>
    </row>
    <row r="3272" spans="1:7" x14ac:dyDescent="0.35">
      <c r="A3272" s="72" t="s">
        <v>340</v>
      </c>
      <c r="B3272" s="72" t="s">
        <v>341</v>
      </c>
      <c r="C3272" s="72" t="s">
        <v>1087</v>
      </c>
      <c r="D3272" s="72" t="s">
        <v>1094</v>
      </c>
      <c r="E3272" s="72">
        <v>893</v>
      </c>
      <c r="F3272" s="105">
        <v>12</v>
      </c>
      <c r="G3272" s="108">
        <f t="shared" si="51"/>
        <v>43831</v>
      </c>
    </row>
    <row r="3273" spans="1:7" x14ac:dyDescent="0.35">
      <c r="A3273" s="72" t="s">
        <v>340</v>
      </c>
      <c r="B3273" s="72" t="s">
        <v>341</v>
      </c>
      <c r="C3273" s="72" t="s">
        <v>1087</v>
      </c>
      <c r="D3273" s="72" t="s">
        <v>1095</v>
      </c>
      <c r="E3273" s="72">
        <v>884</v>
      </c>
      <c r="F3273" s="105">
        <v>11</v>
      </c>
      <c r="G3273" s="108">
        <f t="shared" si="51"/>
        <v>43739</v>
      </c>
    </row>
    <row r="3274" spans="1:7" x14ac:dyDescent="0.35">
      <c r="A3274" s="72" t="s">
        <v>340</v>
      </c>
      <c r="B3274" s="72" t="s">
        <v>341</v>
      </c>
      <c r="C3274" s="72" t="s">
        <v>1087</v>
      </c>
      <c r="D3274" s="72" t="s">
        <v>1096</v>
      </c>
      <c r="E3274" s="72">
        <v>883</v>
      </c>
      <c r="F3274" s="105">
        <v>20</v>
      </c>
      <c r="G3274" s="108">
        <f t="shared" si="51"/>
        <v>43647</v>
      </c>
    </row>
    <row r="3275" spans="1:7" x14ac:dyDescent="0.35">
      <c r="A3275" s="72" t="s">
        <v>340</v>
      </c>
      <c r="B3275" s="72" t="s">
        <v>341</v>
      </c>
      <c r="C3275" s="72" t="s">
        <v>1087</v>
      </c>
      <c r="D3275" s="72" t="s">
        <v>1097</v>
      </c>
      <c r="E3275" s="72">
        <v>883</v>
      </c>
      <c r="F3275" s="105">
        <v>22</v>
      </c>
      <c r="G3275" s="108">
        <f t="shared" si="51"/>
        <v>43556</v>
      </c>
    </row>
    <row r="3276" spans="1:7" x14ac:dyDescent="0.35">
      <c r="A3276" s="72" t="s">
        <v>340</v>
      </c>
      <c r="B3276" s="72" t="s">
        <v>341</v>
      </c>
      <c r="C3276" s="72" t="s">
        <v>1087</v>
      </c>
      <c r="D3276" s="72" t="s">
        <v>1098</v>
      </c>
      <c r="E3276" s="72">
        <v>875</v>
      </c>
      <c r="F3276" s="105">
        <v>18</v>
      </c>
      <c r="G3276" s="108">
        <f t="shared" si="51"/>
        <v>43466</v>
      </c>
    </row>
    <row r="3277" spans="1:7" x14ac:dyDescent="0.35">
      <c r="A3277" s="72" t="s">
        <v>340</v>
      </c>
      <c r="B3277" s="72" t="s">
        <v>341</v>
      </c>
      <c r="C3277" s="72" t="s">
        <v>1087</v>
      </c>
      <c r="D3277" s="72" t="s">
        <v>1099</v>
      </c>
      <c r="E3277" s="72">
        <v>899</v>
      </c>
      <c r="F3277" s="105">
        <v>23</v>
      </c>
      <c r="G3277" s="108">
        <f t="shared" si="51"/>
        <v>43374</v>
      </c>
    </row>
    <row r="3278" spans="1:7" x14ac:dyDescent="0.35">
      <c r="A3278" s="72" t="s">
        <v>340</v>
      </c>
      <c r="B3278" s="72" t="s">
        <v>341</v>
      </c>
      <c r="C3278" s="72" t="s">
        <v>1100</v>
      </c>
      <c r="D3278" s="72" t="s">
        <v>1088</v>
      </c>
      <c r="E3278" s="72">
        <v>894</v>
      </c>
      <c r="F3278" s="105">
        <v>34</v>
      </c>
      <c r="G3278" s="108">
        <f t="shared" si="51"/>
        <v>44378</v>
      </c>
    </row>
    <row r="3279" spans="1:7" x14ac:dyDescent="0.35">
      <c r="A3279" s="72" t="s">
        <v>340</v>
      </c>
      <c r="B3279" s="72" t="s">
        <v>341</v>
      </c>
      <c r="C3279" s="72" t="s">
        <v>1100</v>
      </c>
      <c r="D3279" s="72" t="s">
        <v>1089</v>
      </c>
      <c r="E3279" s="72">
        <v>901</v>
      </c>
      <c r="F3279" s="105">
        <v>45</v>
      </c>
      <c r="G3279" s="108">
        <f t="shared" si="51"/>
        <v>44287</v>
      </c>
    </row>
    <row r="3280" spans="1:7" x14ac:dyDescent="0.35">
      <c r="A3280" s="72" t="s">
        <v>340</v>
      </c>
      <c r="B3280" s="72" t="s">
        <v>341</v>
      </c>
      <c r="C3280" s="72" t="s">
        <v>1100</v>
      </c>
      <c r="D3280" s="72" t="s">
        <v>1090</v>
      </c>
      <c r="E3280" s="72">
        <v>894</v>
      </c>
      <c r="F3280" s="105">
        <v>48</v>
      </c>
      <c r="G3280" s="108">
        <f t="shared" si="51"/>
        <v>44197</v>
      </c>
    </row>
    <row r="3281" spans="1:7" x14ac:dyDescent="0.35">
      <c r="A3281" s="72" t="s">
        <v>340</v>
      </c>
      <c r="B3281" s="72" t="s">
        <v>341</v>
      </c>
      <c r="C3281" s="72" t="s">
        <v>1100</v>
      </c>
      <c r="D3281" s="72" t="s">
        <v>1091</v>
      </c>
      <c r="E3281" s="72">
        <v>894</v>
      </c>
      <c r="F3281" s="105">
        <v>48</v>
      </c>
      <c r="G3281" s="108">
        <f t="shared" si="51"/>
        <v>44105</v>
      </c>
    </row>
    <row r="3282" spans="1:7" x14ac:dyDescent="0.35">
      <c r="A3282" s="72" t="s">
        <v>340</v>
      </c>
      <c r="B3282" s="72" t="s">
        <v>341</v>
      </c>
      <c r="C3282" s="72" t="s">
        <v>1100</v>
      </c>
      <c r="D3282" s="72" t="s">
        <v>1092</v>
      </c>
      <c r="E3282" s="72">
        <v>898</v>
      </c>
      <c r="F3282" s="105">
        <v>42</v>
      </c>
      <c r="G3282" s="108">
        <f t="shared" si="51"/>
        <v>44013</v>
      </c>
    </row>
    <row r="3283" spans="1:7" x14ac:dyDescent="0.35">
      <c r="A3283" s="72" t="s">
        <v>340</v>
      </c>
      <c r="B3283" s="72" t="s">
        <v>341</v>
      </c>
      <c r="C3283" s="72" t="s">
        <v>1100</v>
      </c>
      <c r="D3283" s="72" t="s">
        <v>1093</v>
      </c>
      <c r="E3283" s="72">
        <v>897</v>
      </c>
      <c r="F3283" s="105">
        <v>31</v>
      </c>
      <c r="G3283" s="108">
        <f t="shared" si="51"/>
        <v>43922</v>
      </c>
    </row>
    <row r="3284" spans="1:7" x14ac:dyDescent="0.35">
      <c r="A3284" s="72" t="s">
        <v>340</v>
      </c>
      <c r="B3284" s="72" t="s">
        <v>341</v>
      </c>
      <c r="C3284" s="72" t="s">
        <v>1100</v>
      </c>
      <c r="D3284" s="72" t="s">
        <v>1094</v>
      </c>
      <c r="E3284" s="72">
        <v>886</v>
      </c>
      <c r="F3284" s="105">
        <v>33</v>
      </c>
      <c r="G3284" s="108">
        <f t="shared" si="51"/>
        <v>43831</v>
      </c>
    </row>
    <row r="3285" spans="1:7" x14ac:dyDescent="0.35">
      <c r="A3285" s="72" t="s">
        <v>340</v>
      </c>
      <c r="B3285" s="72" t="s">
        <v>341</v>
      </c>
      <c r="C3285" s="72" t="s">
        <v>1100</v>
      </c>
      <c r="D3285" s="72" t="s">
        <v>1095</v>
      </c>
      <c r="E3285" s="72">
        <v>889</v>
      </c>
      <c r="F3285" s="105">
        <v>35</v>
      </c>
      <c r="G3285" s="108">
        <f t="shared" si="51"/>
        <v>43739</v>
      </c>
    </row>
    <row r="3286" spans="1:7" x14ac:dyDescent="0.35">
      <c r="A3286" s="72" t="s">
        <v>340</v>
      </c>
      <c r="B3286" s="72" t="s">
        <v>341</v>
      </c>
      <c r="C3286" s="72" t="s">
        <v>1100</v>
      </c>
      <c r="D3286" s="72" t="s">
        <v>1096</v>
      </c>
      <c r="E3286" s="72">
        <v>890</v>
      </c>
      <c r="F3286" s="105">
        <v>73</v>
      </c>
      <c r="G3286" s="108">
        <f t="shared" si="51"/>
        <v>43647</v>
      </c>
    </row>
    <row r="3287" spans="1:7" x14ac:dyDescent="0.35">
      <c r="A3287" s="72" t="s">
        <v>340</v>
      </c>
      <c r="B3287" s="72" t="s">
        <v>341</v>
      </c>
      <c r="C3287" s="72" t="s">
        <v>1100</v>
      </c>
      <c r="D3287" s="72" t="s">
        <v>1097</v>
      </c>
      <c r="E3287" s="72">
        <v>891</v>
      </c>
      <c r="F3287" s="105">
        <v>71</v>
      </c>
      <c r="G3287" s="108">
        <f t="shared" si="51"/>
        <v>43556</v>
      </c>
    </row>
    <row r="3288" spans="1:7" x14ac:dyDescent="0.35">
      <c r="A3288" s="72" t="s">
        <v>340</v>
      </c>
      <c r="B3288" s="72" t="s">
        <v>341</v>
      </c>
      <c r="C3288" s="72" t="s">
        <v>1100</v>
      </c>
      <c r="D3288" s="72" t="s">
        <v>1098</v>
      </c>
      <c r="E3288" s="72">
        <v>876</v>
      </c>
      <c r="F3288" s="105">
        <v>65</v>
      </c>
      <c r="G3288" s="108">
        <f t="shared" si="51"/>
        <v>43466</v>
      </c>
    </row>
    <row r="3289" spans="1:7" x14ac:dyDescent="0.35">
      <c r="A3289" s="72" t="s">
        <v>340</v>
      </c>
      <c r="B3289" s="72" t="s">
        <v>341</v>
      </c>
      <c r="C3289" s="72" t="s">
        <v>1100</v>
      </c>
      <c r="D3289" s="72" t="s">
        <v>1099</v>
      </c>
      <c r="E3289" s="72">
        <v>883</v>
      </c>
      <c r="F3289" s="105">
        <v>70</v>
      </c>
      <c r="G3289" s="108">
        <f t="shared" si="51"/>
        <v>43374</v>
      </c>
    </row>
    <row r="3290" spans="1:7" x14ac:dyDescent="0.35">
      <c r="A3290" s="72" t="s">
        <v>340</v>
      </c>
      <c r="B3290" s="72" t="s">
        <v>341</v>
      </c>
      <c r="C3290" s="72" t="s">
        <v>1101</v>
      </c>
      <c r="D3290" s="72" t="s">
        <v>1088</v>
      </c>
      <c r="E3290" s="72">
        <v>1349</v>
      </c>
      <c r="F3290" s="105">
        <v>4</v>
      </c>
      <c r="G3290" s="108">
        <f t="shared" si="51"/>
        <v>44378</v>
      </c>
    </row>
    <row r="3291" spans="1:7" x14ac:dyDescent="0.35">
      <c r="A3291" s="72" t="s">
        <v>340</v>
      </c>
      <c r="B3291" s="72" t="s">
        <v>341</v>
      </c>
      <c r="C3291" s="72" t="s">
        <v>1101</v>
      </c>
      <c r="D3291" s="72" t="s">
        <v>1089</v>
      </c>
      <c r="E3291" s="72">
        <v>1350</v>
      </c>
      <c r="F3291" s="105">
        <v>3</v>
      </c>
      <c r="G3291" s="108">
        <f t="shared" si="51"/>
        <v>44287</v>
      </c>
    </row>
    <row r="3292" spans="1:7" x14ac:dyDescent="0.35">
      <c r="A3292" s="72" t="s">
        <v>340</v>
      </c>
      <c r="B3292" s="72" t="s">
        <v>341</v>
      </c>
      <c r="C3292" s="72" t="s">
        <v>1101</v>
      </c>
      <c r="D3292" s="72" t="s">
        <v>1090</v>
      </c>
      <c r="E3292" s="72">
        <v>1340</v>
      </c>
      <c r="F3292" s="105">
        <v>3</v>
      </c>
      <c r="G3292" s="108">
        <f t="shared" si="51"/>
        <v>44197</v>
      </c>
    </row>
    <row r="3293" spans="1:7" x14ac:dyDescent="0.35">
      <c r="A3293" s="72" t="s">
        <v>340</v>
      </c>
      <c r="B3293" s="72" t="s">
        <v>341</v>
      </c>
      <c r="C3293" s="72" t="s">
        <v>1101</v>
      </c>
      <c r="D3293" s="72" t="s">
        <v>1091</v>
      </c>
      <c r="E3293" s="72">
        <v>1321</v>
      </c>
      <c r="F3293" s="105">
        <v>3</v>
      </c>
      <c r="G3293" s="108">
        <f t="shared" si="51"/>
        <v>44105</v>
      </c>
    </row>
    <row r="3294" spans="1:7" x14ac:dyDescent="0.35">
      <c r="A3294" s="72" t="s">
        <v>340</v>
      </c>
      <c r="B3294" s="72" t="s">
        <v>341</v>
      </c>
      <c r="C3294" s="72" t="s">
        <v>1101</v>
      </c>
      <c r="D3294" s="72" t="s">
        <v>1092</v>
      </c>
      <c r="E3294" s="72">
        <v>1300</v>
      </c>
      <c r="F3294" s="105">
        <v>4</v>
      </c>
      <c r="G3294" s="108">
        <f t="shared" si="51"/>
        <v>44013</v>
      </c>
    </row>
    <row r="3295" spans="1:7" x14ac:dyDescent="0.35">
      <c r="A3295" s="72" t="s">
        <v>340</v>
      </c>
      <c r="B3295" s="72" t="s">
        <v>341</v>
      </c>
      <c r="C3295" s="72" t="s">
        <v>1101</v>
      </c>
      <c r="D3295" s="72" t="s">
        <v>1093</v>
      </c>
      <c r="E3295" s="72">
        <v>1257</v>
      </c>
      <c r="F3295" s="105">
        <v>3</v>
      </c>
      <c r="G3295" s="108">
        <f t="shared" si="51"/>
        <v>43922</v>
      </c>
    </row>
    <row r="3296" spans="1:7" x14ac:dyDescent="0.35">
      <c r="A3296" s="72" t="s">
        <v>340</v>
      </c>
      <c r="B3296" s="72" t="s">
        <v>341</v>
      </c>
      <c r="C3296" s="72" t="s">
        <v>1101</v>
      </c>
      <c r="D3296" s="72" t="s">
        <v>1094</v>
      </c>
      <c r="E3296" s="72">
        <v>1211</v>
      </c>
      <c r="F3296" s="105">
        <v>4</v>
      </c>
      <c r="G3296" s="108">
        <f t="shared" si="51"/>
        <v>43831</v>
      </c>
    </row>
    <row r="3297" spans="1:7" x14ac:dyDescent="0.35">
      <c r="A3297" s="72" t="s">
        <v>340</v>
      </c>
      <c r="B3297" s="72" t="s">
        <v>341</v>
      </c>
      <c r="C3297" s="72" t="s">
        <v>1101</v>
      </c>
      <c r="D3297" s="72" t="s">
        <v>1095</v>
      </c>
      <c r="E3297" s="72">
        <v>1177</v>
      </c>
      <c r="F3297" s="105">
        <v>4</v>
      </c>
      <c r="G3297" s="108">
        <f t="shared" si="51"/>
        <v>43739</v>
      </c>
    </row>
    <row r="3298" spans="1:7" x14ac:dyDescent="0.35">
      <c r="A3298" s="72" t="s">
        <v>340</v>
      </c>
      <c r="B3298" s="72" t="s">
        <v>341</v>
      </c>
      <c r="C3298" s="72" t="s">
        <v>1101</v>
      </c>
      <c r="D3298" s="72" t="s">
        <v>1096</v>
      </c>
      <c r="E3298" s="72">
        <v>1175</v>
      </c>
      <c r="F3298" s="105">
        <v>6</v>
      </c>
      <c r="G3298" s="108">
        <f t="shared" si="51"/>
        <v>43647</v>
      </c>
    </row>
    <row r="3299" spans="1:7" x14ac:dyDescent="0.35">
      <c r="A3299" s="72" t="s">
        <v>340</v>
      </c>
      <c r="B3299" s="72" t="s">
        <v>341</v>
      </c>
      <c r="C3299" s="72" t="s">
        <v>1101</v>
      </c>
      <c r="D3299" s="72" t="s">
        <v>1097</v>
      </c>
      <c r="E3299" s="72">
        <v>1174</v>
      </c>
      <c r="F3299" s="105">
        <v>6</v>
      </c>
      <c r="G3299" s="108">
        <f t="shared" si="51"/>
        <v>43556</v>
      </c>
    </row>
    <row r="3300" spans="1:7" x14ac:dyDescent="0.35">
      <c r="A3300" s="72" t="s">
        <v>340</v>
      </c>
      <c r="B3300" s="72" t="s">
        <v>341</v>
      </c>
      <c r="C3300" s="72" t="s">
        <v>1101</v>
      </c>
      <c r="D3300" s="72" t="s">
        <v>1098</v>
      </c>
      <c r="E3300" s="72">
        <v>1150</v>
      </c>
      <c r="F3300" s="105">
        <v>6</v>
      </c>
      <c r="G3300" s="108">
        <f t="shared" si="51"/>
        <v>43466</v>
      </c>
    </row>
    <row r="3301" spans="1:7" x14ac:dyDescent="0.35">
      <c r="A3301" s="72" t="s">
        <v>340</v>
      </c>
      <c r="B3301" s="72" t="s">
        <v>341</v>
      </c>
      <c r="C3301" s="72" t="s">
        <v>1101</v>
      </c>
      <c r="D3301" s="72" t="s">
        <v>1099</v>
      </c>
      <c r="E3301" s="72">
        <v>1152</v>
      </c>
      <c r="F3301" s="105">
        <v>9</v>
      </c>
      <c r="G3301" s="108">
        <f t="shared" si="51"/>
        <v>43374</v>
      </c>
    </row>
    <row r="3302" spans="1:7" x14ac:dyDescent="0.35">
      <c r="A3302" s="72" t="s">
        <v>340</v>
      </c>
      <c r="B3302" s="72" t="s">
        <v>341</v>
      </c>
      <c r="C3302" s="72" t="s">
        <v>1102</v>
      </c>
      <c r="D3302" s="72" t="s">
        <v>1088</v>
      </c>
      <c r="E3302" s="72">
        <v>1955</v>
      </c>
      <c r="F3302" s="105">
        <v>42</v>
      </c>
      <c r="G3302" s="108">
        <f t="shared" si="51"/>
        <v>44378</v>
      </c>
    </row>
    <row r="3303" spans="1:7" x14ac:dyDescent="0.35">
      <c r="A3303" s="72" t="s">
        <v>340</v>
      </c>
      <c r="B3303" s="72" t="s">
        <v>341</v>
      </c>
      <c r="C3303" s="72" t="s">
        <v>1102</v>
      </c>
      <c r="D3303" s="72" t="s">
        <v>1089</v>
      </c>
      <c r="E3303" s="72">
        <v>1962</v>
      </c>
      <c r="F3303" s="105">
        <v>44</v>
      </c>
      <c r="G3303" s="108">
        <f t="shared" si="51"/>
        <v>44287</v>
      </c>
    </row>
    <row r="3304" spans="1:7" x14ac:dyDescent="0.35">
      <c r="A3304" s="72" t="s">
        <v>340</v>
      </c>
      <c r="B3304" s="72" t="s">
        <v>341</v>
      </c>
      <c r="C3304" s="72" t="s">
        <v>1102</v>
      </c>
      <c r="D3304" s="72" t="s">
        <v>1090</v>
      </c>
      <c r="E3304" s="72">
        <v>1963</v>
      </c>
      <c r="F3304" s="105">
        <v>46</v>
      </c>
      <c r="G3304" s="108">
        <f t="shared" si="51"/>
        <v>44197</v>
      </c>
    </row>
    <row r="3305" spans="1:7" x14ac:dyDescent="0.35">
      <c r="A3305" s="72" t="s">
        <v>340</v>
      </c>
      <c r="B3305" s="72" t="s">
        <v>341</v>
      </c>
      <c r="C3305" s="72" t="s">
        <v>1102</v>
      </c>
      <c r="D3305" s="72" t="s">
        <v>1091</v>
      </c>
      <c r="E3305" s="72">
        <v>1961</v>
      </c>
      <c r="F3305" s="105">
        <v>46</v>
      </c>
      <c r="G3305" s="108">
        <f t="shared" si="51"/>
        <v>44105</v>
      </c>
    </row>
    <row r="3306" spans="1:7" x14ac:dyDescent="0.35">
      <c r="A3306" s="72" t="s">
        <v>340</v>
      </c>
      <c r="B3306" s="72" t="s">
        <v>341</v>
      </c>
      <c r="C3306" s="72" t="s">
        <v>1102</v>
      </c>
      <c r="D3306" s="72" t="s">
        <v>1092</v>
      </c>
      <c r="E3306" s="72">
        <v>1953</v>
      </c>
      <c r="F3306" s="105">
        <v>41</v>
      </c>
      <c r="G3306" s="108">
        <f t="shared" si="51"/>
        <v>44013</v>
      </c>
    </row>
    <row r="3307" spans="1:7" x14ac:dyDescent="0.35">
      <c r="A3307" s="72" t="s">
        <v>340</v>
      </c>
      <c r="B3307" s="72" t="s">
        <v>341</v>
      </c>
      <c r="C3307" s="72" t="s">
        <v>1102</v>
      </c>
      <c r="D3307" s="72" t="s">
        <v>1093</v>
      </c>
      <c r="E3307" s="72">
        <v>1952</v>
      </c>
      <c r="F3307" s="105">
        <v>37</v>
      </c>
      <c r="G3307" s="108">
        <f t="shared" si="51"/>
        <v>43922</v>
      </c>
    </row>
    <row r="3308" spans="1:7" x14ac:dyDescent="0.35">
      <c r="A3308" s="72" t="s">
        <v>340</v>
      </c>
      <c r="B3308" s="72" t="s">
        <v>341</v>
      </c>
      <c r="C3308" s="72" t="s">
        <v>1102</v>
      </c>
      <c r="D3308" s="72" t="s">
        <v>1094</v>
      </c>
      <c r="E3308" s="72">
        <v>1946</v>
      </c>
      <c r="F3308" s="105">
        <v>43</v>
      </c>
      <c r="G3308" s="108">
        <f t="shared" si="51"/>
        <v>43831</v>
      </c>
    </row>
    <row r="3309" spans="1:7" x14ac:dyDescent="0.35">
      <c r="A3309" s="72" t="s">
        <v>340</v>
      </c>
      <c r="B3309" s="72" t="s">
        <v>341</v>
      </c>
      <c r="C3309" s="72" t="s">
        <v>1102</v>
      </c>
      <c r="D3309" s="72" t="s">
        <v>1095</v>
      </c>
      <c r="E3309" s="72">
        <v>1937</v>
      </c>
      <c r="F3309" s="105">
        <v>36</v>
      </c>
      <c r="G3309" s="108">
        <f t="shared" si="51"/>
        <v>43739</v>
      </c>
    </row>
    <row r="3310" spans="1:7" x14ac:dyDescent="0.35">
      <c r="A3310" s="72" t="s">
        <v>340</v>
      </c>
      <c r="B3310" s="72" t="s">
        <v>341</v>
      </c>
      <c r="C3310" s="72" t="s">
        <v>1102</v>
      </c>
      <c r="D3310" s="72" t="s">
        <v>1096</v>
      </c>
      <c r="E3310" s="72">
        <v>1937</v>
      </c>
      <c r="F3310" s="105">
        <v>49</v>
      </c>
      <c r="G3310" s="108">
        <f t="shared" si="51"/>
        <v>43647</v>
      </c>
    </row>
    <row r="3311" spans="1:7" x14ac:dyDescent="0.35">
      <c r="A3311" s="72" t="s">
        <v>340</v>
      </c>
      <c r="B3311" s="72" t="s">
        <v>341</v>
      </c>
      <c r="C3311" s="72" t="s">
        <v>1102</v>
      </c>
      <c r="D3311" s="72" t="s">
        <v>1097</v>
      </c>
      <c r="E3311" s="72">
        <v>1935</v>
      </c>
      <c r="F3311" s="105">
        <v>48</v>
      </c>
      <c r="G3311" s="108">
        <f t="shared" si="51"/>
        <v>43556</v>
      </c>
    </row>
    <row r="3312" spans="1:7" x14ac:dyDescent="0.35">
      <c r="A3312" s="72" t="s">
        <v>340</v>
      </c>
      <c r="B3312" s="72" t="s">
        <v>341</v>
      </c>
      <c r="C3312" s="72" t="s">
        <v>1102</v>
      </c>
      <c r="D3312" s="72" t="s">
        <v>1098</v>
      </c>
      <c r="E3312" s="72">
        <v>1937</v>
      </c>
      <c r="F3312" s="105">
        <v>45</v>
      </c>
      <c r="G3312" s="108">
        <f t="shared" si="51"/>
        <v>43466</v>
      </c>
    </row>
    <row r="3313" spans="1:7" x14ac:dyDescent="0.35">
      <c r="A3313" s="72" t="s">
        <v>340</v>
      </c>
      <c r="B3313" s="72" t="s">
        <v>341</v>
      </c>
      <c r="C3313" s="72" t="s">
        <v>1102</v>
      </c>
      <c r="D3313" s="72" t="s">
        <v>1099</v>
      </c>
      <c r="E3313" s="72">
        <v>1961</v>
      </c>
      <c r="F3313" s="105">
        <v>46</v>
      </c>
      <c r="G3313" s="108">
        <f t="shared" si="51"/>
        <v>43374</v>
      </c>
    </row>
    <row r="3314" spans="1:7" x14ac:dyDescent="0.35">
      <c r="A3314" s="72" t="s">
        <v>342</v>
      </c>
      <c r="B3314" s="72" t="s">
        <v>343</v>
      </c>
      <c r="C3314" s="72" t="s">
        <v>1087</v>
      </c>
      <c r="D3314" s="72" t="s">
        <v>1088</v>
      </c>
      <c r="E3314" s="72">
        <v>486</v>
      </c>
      <c r="F3314" s="105">
        <v>28</v>
      </c>
      <c r="G3314" s="108">
        <f t="shared" si="51"/>
        <v>44378</v>
      </c>
    </row>
    <row r="3315" spans="1:7" x14ac:dyDescent="0.35">
      <c r="A3315" s="72" t="s">
        <v>342</v>
      </c>
      <c r="B3315" s="72" t="s">
        <v>343</v>
      </c>
      <c r="C3315" s="72" t="s">
        <v>1087</v>
      </c>
      <c r="D3315" s="72" t="s">
        <v>1089</v>
      </c>
      <c r="E3315" s="72">
        <v>482</v>
      </c>
      <c r="F3315" s="105">
        <v>27</v>
      </c>
      <c r="G3315" s="108">
        <f t="shared" si="51"/>
        <v>44287</v>
      </c>
    </row>
    <row r="3316" spans="1:7" x14ac:dyDescent="0.35">
      <c r="A3316" s="72" t="s">
        <v>342</v>
      </c>
      <c r="B3316" s="72" t="s">
        <v>343</v>
      </c>
      <c r="C3316" s="72" t="s">
        <v>1087</v>
      </c>
      <c r="D3316" s="72" t="s">
        <v>1090</v>
      </c>
      <c r="E3316" s="72">
        <v>482</v>
      </c>
      <c r="F3316" s="105">
        <v>28</v>
      </c>
      <c r="G3316" s="108">
        <f t="shared" si="51"/>
        <v>44197</v>
      </c>
    </row>
    <row r="3317" spans="1:7" x14ac:dyDescent="0.35">
      <c r="A3317" s="72" t="s">
        <v>342</v>
      </c>
      <c r="B3317" s="72" t="s">
        <v>343</v>
      </c>
      <c r="C3317" s="72" t="s">
        <v>1087</v>
      </c>
      <c r="D3317" s="72" t="s">
        <v>1091</v>
      </c>
      <c r="E3317" s="72">
        <v>484</v>
      </c>
      <c r="F3317" s="105">
        <v>32</v>
      </c>
      <c r="G3317" s="108">
        <f t="shared" si="51"/>
        <v>44105</v>
      </c>
    </row>
    <row r="3318" spans="1:7" x14ac:dyDescent="0.35">
      <c r="A3318" s="72" t="s">
        <v>342</v>
      </c>
      <c r="B3318" s="72" t="s">
        <v>343</v>
      </c>
      <c r="C3318" s="72" t="s">
        <v>1087</v>
      </c>
      <c r="D3318" s="72" t="s">
        <v>1092</v>
      </c>
      <c r="E3318" s="72">
        <v>484</v>
      </c>
      <c r="F3318" s="105">
        <v>32</v>
      </c>
      <c r="G3318" s="108">
        <f t="shared" si="51"/>
        <v>44013</v>
      </c>
    </row>
    <row r="3319" spans="1:7" x14ac:dyDescent="0.35">
      <c r="A3319" s="72" t="s">
        <v>342</v>
      </c>
      <c r="B3319" s="72" t="s">
        <v>343</v>
      </c>
      <c r="C3319" s="72" t="s">
        <v>1087</v>
      </c>
      <c r="D3319" s="72" t="s">
        <v>1093</v>
      </c>
      <c r="E3319" s="72">
        <v>478</v>
      </c>
      <c r="F3319" s="105">
        <v>32</v>
      </c>
      <c r="G3319" s="108">
        <f t="shared" si="51"/>
        <v>43922</v>
      </c>
    </row>
    <row r="3320" spans="1:7" x14ac:dyDescent="0.35">
      <c r="A3320" s="72" t="s">
        <v>342</v>
      </c>
      <c r="B3320" s="72" t="s">
        <v>343</v>
      </c>
      <c r="C3320" s="72" t="s">
        <v>1087</v>
      </c>
      <c r="D3320" s="72" t="s">
        <v>1094</v>
      </c>
      <c r="E3320" s="72">
        <v>478</v>
      </c>
      <c r="F3320" s="105">
        <v>29</v>
      </c>
      <c r="G3320" s="108">
        <f t="shared" si="51"/>
        <v>43831</v>
      </c>
    </row>
    <row r="3321" spans="1:7" x14ac:dyDescent="0.35">
      <c r="A3321" s="72" t="s">
        <v>342</v>
      </c>
      <c r="B3321" s="72" t="s">
        <v>343</v>
      </c>
      <c r="C3321" s="72" t="s">
        <v>1087</v>
      </c>
      <c r="D3321" s="72" t="s">
        <v>1095</v>
      </c>
      <c r="E3321" s="72">
        <v>470</v>
      </c>
      <c r="F3321" s="105">
        <v>29</v>
      </c>
      <c r="G3321" s="108">
        <f t="shared" si="51"/>
        <v>43739</v>
      </c>
    </row>
    <row r="3322" spans="1:7" x14ac:dyDescent="0.35">
      <c r="A3322" s="72" t="s">
        <v>342</v>
      </c>
      <c r="B3322" s="72" t="s">
        <v>343</v>
      </c>
      <c r="C3322" s="72" t="s">
        <v>1087</v>
      </c>
      <c r="D3322" s="72" t="s">
        <v>1096</v>
      </c>
      <c r="E3322" s="72">
        <v>468</v>
      </c>
      <c r="F3322" s="105">
        <v>29</v>
      </c>
      <c r="G3322" s="108">
        <f t="shared" si="51"/>
        <v>43647</v>
      </c>
    </row>
    <row r="3323" spans="1:7" x14ac:dyDescent="0.35">
      <c r="A3323" s="72" t="s">
        <v>342</v>
      </c>
      <c r="B3323" s="72" t="s">
        <v>343</v>
      </c>
      <c r="C3323" s="72" t="s">
        <v>1087</v>
      </c>
      <c r="D3323" s="72" t="s">
        <v>1097</v>
      </c>
      <c r="E3323" s="72">
        <v>468</v>
      </c>
      <c r="F3323" s="105">
        <v>25</v>
      </c>
      <c r="G3323" s="108">
        <f t="shared" si="51"/>
        <v>43556</v>
      </c>
    </row>
    <row r="3324" spans="1:7" x14ac:dyDescent="0.35">
      <c r="A3324" s="72" t="s">
        <v>342</v>
      </c>
      <c r="B3324" s="72" t="s">
        <v>343</v>
      </c>
      <c r="C3324" s="72" t="s">
        <v>1087</v>
      </c>
      <c r="D3324" s="72" t="s">
        <v>1098</v>
      </c>
      <c r="E3324" s="72">
        <v>467</v>
      </c>
      <c r="F3324" s="105">
        <v>26</v>
      </c>
      <c r="G3324" s="108">
        <f t="shared" si="51"/>
        <v>43466</v>
      </c>
    </row>
    <row r="3325" spans="1:7" x14ac:dyDescent="0.35">
      <c r="A3325" s="72" t="s">
        <v>342</v>
      </c>
      <c r="B3325" s="72" t="s">
        <v>343</v>
      </c>
      <c r="C3325" s="72" t="s">
        <v>1087</v>
      </c>
      <c r="D3325" s="72" t="s">
        <v>1099</v>
      </c>
      <c r="E3325" s="72">
        <v>483</v>
      </c>
      <c r="F3325" s="105">
        <v>29</v>
      </c>
      <c r="G3325" s="108">
        <f t="shared" si="51"/>
        <v>43374</v>
      </c>
    </row>
    <row r="3326" spans="1:7" x14ac:dyDescent="0.35">
      <c r="A3326" s="72" t="s">
        <v>342</v>
      </c>
      <c r="B3326" s="72" t="s">
        <v>343</v>
      </c>
      <c r="C3326" s="72" t="s">
        <v>1100</v>
      </c>
      <c r="D3326" s="72" t="s">
        <v>1088</v>
      </c>
      <c r="E3326" s="72">
        <v>381</v>
      </c>
      <c r="F3326" s="105">
        <v>61</v>
      </c>
      <c r="G3326" s="108">
        <f t="shared" si="51"/>
        <v>44378</v>
      </c>
    </row>
    <row r="3327" spans="1:7" x14ac:dyDescent="0.35">
      <c r="A3327" s="72" t="s">
        <v>342</v>
      </c>
      <c r="B3327" s="72" t="s">
        <v>343</v>
      </c>
      <c r="C3327" s="72" t="s">
        <v>1100</v>
      </c>
      <c r="D3327" s="72" t="s">
        <v>1089</v>
      </c>
      <c r="E3327" s="72">
        <v>363</v>
      </c>
      <c r="F3327" s="105">
        <v>61</v>
      </c>
      <c r="G3327" s="108">
        <f t="shared" si="51"/>
        <v>44287</v>
      </c>
    </row>
    <row r="3328" spans="1:7" x14ac:dyDescent="0.35">
      <c r="A3328" s="72" t="s">
        <v>342</v>
      </c>
      <c r="B3328" s="72" t="s">
        <v>343</v>
      </c>
      <c r="C3328" s="72" t="s">
        <v>1100</v>
      </c>
      <c r="D3328" s="72" t="s">
        <v>1090</v>
      </c>
      <c r="E3328" s="72">
        <v>365</v>
      </c>
      <c r="F3328" s="105">
        <v>64</v>
      </c>
      <c r="G3328" s="108">
        <f t="shared" si="51"/>
        <v>44197</v>
      </c>
    </row>
    <row r="3329" spans="1:7" x14ac:dyDescent="0.35">
      <c r="A3329" s="72" t="s">
        <v>342</v>
      </c>
      <c r="B3329" s="72" t="s">
        <v>343</v>
      </c>
      <c r="C3329" s="72" t="s">
        <v>1100</v>
      </c>
      <c r="D3329" s="72" t="s">
        <v>1091</v>
      </c>
      <c r="E3329" s="72">
        <v>364</v>
      </c>
      <c r="F3329" s="105">
        <v>63</v>
      </c>
      <c r="G3329" s="108">
        <f t="shared" si="51"/>
        <v>44105</v>
      </c>
    </row>
    <row r="3330" spans="1:7" x14ac:dyDescent="0.35">
      <c r="A3330" s="72" t="s">
        <v>342</v>
      </c>
      <c r="B3330" s="72" t="s">
        <v>343</v>
      </c>
      <c r="C3330" s="72" t="s">
        <v>1100</v>
      </c>
      <c r="D3330" s="72" t="s">
        <v>1092</v>
      </c>
      <c r="E3330" s="72">
        <v>363</v>
      </c>
      <c r="F3330" s="105">
        <v>61</v>
      </c>
      <c r="G3330" s="108">
        <f t="shared" si="51"/>
        <v>44013</v>
      </c>
    </row>
    <row r="3331" spans="1:7" x14ac:dyDescent="0.35">
      <c r="A3331" s="72" t="s">
        <v>342</v>
      </c>
      <c r="B3331" s="72" t="s">
        <v>343</v>
      </c>
      <c r="C3331" s="72" t="s">
        <v>1100</v>
      </c>
      <c r="D3331" s="72" t="s">
        <v>1093</v>
      </c>
      <c r="E3331" s="72">
        <v>362</v>
      </c>
      <c r="F3331" s="105">
        <v>54</v>
      </c>
      <c r="G3331" s="108">
        <f t="shared" si="51"/>
        <v>43922</v>
      </c>
    </row>
    <row r="3332" spans="1:7" x14ac:dyDescent="0.35">
      <c r="A3332" s="72" t="s">
        <v>342</v>
      </c>
      <c r="B3332" s="72" t="s">
        <v>343</v>
      </c>
      <c r="C3332" s="72" t="s">
        <v>1100</v>
      </c>
      <c r="D3332" s="72" t="s">
        <v>1094</v>
      </c>
      <c r="E3332" s="72">
        <v>358</v>
      </c>
      <c r="F3332" s="105">
        <v>55</v>
      </c>
      <c r="G3332" s="108">
        <f t="shared" ref="G3332:G3395" si="52">DATE(LEFT(D3332,4),RIGHT(LEFT(D3332,7),2),1)</f>
        <v>43831</v>
      </c>
    </row>
    <row r="3333" spans="1:7" x14ac:dyDescent="0.35">
      <c r="A3333" s="72" t="s">
        <v>342</v>
      </c>
      <c r="B3333" s="72" t="s">
        <v>343</v>
      </c>
      <c r="C3333" s="72" t="s">
        <v>1100</v>
      </c>
      <c r="D3333" s="72" t="s">
        <v>1095</v>
      </c>
      <c r="E3333" s="72">
        <v>344</v>
      </c>
      <c r="F3333" s="105">
        <v>55</v>
      </c>
      <c r="G3333" s="108">
        <f t="shared" si="52"/>
        <v>43739</v>
      </c>
    </row>
    <row r="3334" spans="1:7" x14ac:dyDescent="0.35">
      <c r="A3334" s="72" t="s">
        <v>342</v>
      </c>
      <c r="B3334" s="72" t="s">
        <v>343</v>
      </c>
      <c r="C3334" s="72" t="s">
        <v>1100</v>
      </c>
      <c r="D3334" s="72" t="s">
        <v>1096</v>
      </c>
      <c r="E3334" s="72">
        <v>345</v>
      </c>
      <c r="F3334" s="105">
        <v>56</v>
      </c>
      <c r="G3334" s="108">
        <f t="shared" si="52"/>
        <v>43647</v>
      </c>
    </row>
    <row r="3335" spans="1:7" x14ac:dyDescent="0.35">
      <c r="A3335" s="72" t="s">
        <v>342</v>
      </c>
      <c r="B3335" s="72" t="s">
        <v>343</v>
      </c>
      <c r="C3335" s="72" t="s">
        <v>1100</v>
      </c>
      <c r="D3335" s="72" t="s">
        <v>1097</v>
      </c>
      <c r="E3335" s="72">
        <v>347</v>
      </c>
      <c r="F3335" s="105">
        <v>57</v>
      </c>
      <c r="G3335" s="108">
        <f t="shared" si="52"/>
        <v>43556</v>
      </c>
    </row>
    <row r="3336" spans="1:7" x14ac:dyDescent="0.35">
      <c r="A3336" s="72" t="s">
        <v>342</v>
      </c>
      <c r="B3336" s="72" t="s">
        <v>343</v>
      </c>
      <c r="C3336" s="72" t="s">
        <v>1100</v>
      </c>
      <c r="D3336" s="72" t="s">
        <v>1098</v>
      </c>
      <c r="E3336" s="72">
        <v>341</v>
      </c>
      <c r="F3336" s="105">
        <v>46</v>
      </c>
      <c r="G3336" s="108">
        <f t="shared" si="52"/>
        <v>43466</v>
      </c>
    </row>
    <row r="3337" spans="1:7" x14ac:dyDescent="0.35">
      <c r="A3337" s="72" t="s">
        <v>342</v>
      </c>
      <c r="B3337" s="72" t="s">
        <v>343</v>
      </c>
      <c r="C3337" s="72" t="s">
        <v>1100</v>
      </c>
      <c r="D3337" s="72" t="s">
        <v>1099</v>
      </c>
      <c r="E3337" s="72">
        <v>362</v>
      </c>
      <c r="F3337" s="105">
        <v>50</v>
      </c>
      <c r="G3337" s="108">
        <f t="shared" si="52"/>
        <v>43374</v>
      </c>
    </row>
    <row r="3338" spans="1:7" x14ac:dyDescent="0.35">
      <c r="A3338" s="72" t="s">
        <v>342</v>
      </c>
      <c r="B3338" s="72" t="s">
        <v>343</v>
      </c>
      <c r="C3338" s="72" t="s">
        <v>1101</v>
      </c>
      <c r="D3338" s="72" t="s">
        <v>1088</v>
      </c>
      <c r="E3338" s="72">
        <v>509</v>
      </c>
      <c r="F3338" s="105">
        <v>5</v>
      </c>
      <c r="G3338" s="108">
        <f t="shared" si="52"/>
        <v>44378</v>
      </c>
    </row>
    <row r="3339" spans="1:7" x14ac:dyDescent="0.35">
      <c r="A3339" s="72" t="s">
        <v>342</v>
      </c>
      <c r="B3339" s="72" t="s">
        <v>343</v>
      </c>
      <c r="C3339" s="72" t="s">
        <v>1101</v>
      </c>
      <c r="D3339" s="72" t="s">
        <v>1089</v>
      </c>
      <c r="E3339" s="72">
        <v>504</v>
      </c>
      <c r="F3339" s="105">
        <v>5</v>
      </c>
      <c r="G3339" s="108">
        <f t="shared" si="52"/>
        <v>44287</v>
      </c>
    </row>
    <row r="3340" spans="1:7" x14ac:dyDescent="0.35">
      <c r="A3340" s="72" t="s">
        <v>342</v>
      </c>
      <c r="B3340" s="72" t="s">
        <v>343</v>
      </c>
      <c r="C3340" s="72" t="s">
        <v>1101</v>
      </c>
      <c r="D3340" s="72" t="s">
        <v>1090</v>
      </c>
      <c r="E3340" s="72">
        <v>503</v>
      </c>
      <c r="F3340" s="105">
        <v>5</v>
      </c>
      <c r="G3340" s="108">
        <f t="shared" si="52"/>
        <v>44197</v>
      </c>
    </row>
    <row r="3341" spans="1:7" x14ac:dyDescent="0.35">
      <c r="A3341" s="72" t="s">
        <v>342</v>
      </c>
      <c r="B3341" s="72" t="s">
        <v>343</v>
      </c>
      <c r="C3341" s="72" t="s">
        <v>1101</v>
      </c>
      <c r="D3341" s="72" t="s">
        <v>1091</v>
      </c>
      <c r="E3341" s="72">
        <v>494</v>
      </c>
      <c r="F3341" s="105">
        <v>4</v>
      </c>
      <c r="G3341" s="108">
        <f t="shared" si="52"/>
        <v>44105</v>
      </c>
    </row>
    <row r="3342" spans="1:7" x14ac:dyDescent="0.35">
      <c r="A3342" s="72" t="s">
        <v>342</v>
      </c>
      <c r="B3342" s="72" t="s">
        <v>343</v>
      </c>
      <c r="C3342" s="72" t="s">
        <v>1101</v>
      </c>
      <c r="D3342" s="72" t="s">
        <v>1092</v>
      </c>
      <c r="E3342" s="72">
        <v>475</v>
      </c>
      <c r="F3342" s="105">
        <v>4</v>
      </c>
      <c r="G3342" s="108">
        <f t="shared" si="52"/>
        <v>44013</v>
      </c>
    </row>
    <row r="3343" spans="1:7" x14ac:dyDescent="0.35">
      <c r="A3343" s="72" t="s">
        <v>342</v>
      </c>
      <c r="B3343" s="72" t="s">
        <v>343</v>
      </c>
      <c r="C3343" s="72" t="s">
        <v>1101</v>
      </c>
      <c r="D3343" s="72" t="s">
        <v>1093</v>
      </c>
      <c r="E3343" s="72">
        <v>469</v>
      </c>
      <c r="F3343" s="105">
        <v>3</v>
      </c>
      <c r="G3343" s="108">
        <f t="shared" si="52"/>
        <v>43922</v>
      </c>
    </row>
    <row r="3344" spans="1:7" x14ac:dyDescent="0.35">
      <c r="A3344" s="72" t="s">
        <v>342</v>
      </c>
      <c r="B3344" s="72" t="s">
        <v>343</v>
      </c>
      <c r="C3344" s="72" t="s">
        <v>1101</v>
      </c>
      <c r="D3344" s="72" t="s">
        <v>1094</v>
      </c>
      <c r="E3344" s="72">
        <v>445</v>
      </c>
      <c r="F3344" s="105">
        <v>5</v>
      </c>
      <c r="G3344" s="108">
        <f t="shared" si="52"/>
        <v>43831</v>
      </c>
    </row>
    <row r="3345" spans="1:7" x14ac:dyDescent="0.35">
      <c r="A3345" s="72" t="s">
        <v>342</v>
      </c>
      <c r="B3345" s="72" t="s">
        <v>343</v>
      </c>
      <c r="C3345" s="72" t="s">
        <v>1101</v>
      </c>
      <c r="D3345" s="72" t="s">
        <v>1095</v>
      </c>
      <c r="E3345" s="72">
        <v>443</v>
      </c>
      <c r="F3345" s="105">
        <v>5</v>
      </c>
      <c r="G3345" s="108">
        <f t="shared" si="52"/>
        <v>43739</v>
      </c>
    </row>
    <row r="3346" spans="1:7" x14ac:dyDescent="0.35">
      <c r="A3346" s="72" t="s">
        <v>342</v>
      </c>
      <c r="B3346" s="72" t="s">
        <v>343</v>
      </c>
      <c r="C3346" s="72" t="s">
        <v>1101</v>
      </c>
      <c r="D3346" s="72" t="s">
        <v>1096</v>
      </c>
      <c r="E3346" s="72">
        <v>443</v>
      </c>
      <c r="F3346" s="105">
        <v>5</v>
      </c>
      <c r="G3346" s="108">
        <f t="shared" si="52"/>
        <v>43647</v>
      </c>
    </row>
    <row r="3347" spans="1:7" x14ac:dyDescent="0.35">
      <c r="A3347" s="72" t="s">
        <v>342</v>
      </c>
      <c r="B3347" s="72" t="s">
        <v>343</v>
      </c>
      <c r="C3347" s="72" t="s">
        <v>1101</v>
      </c>
      <c r="D3347" s="72" t="s">
        <v>1097</v>
      </c>
      <c r="E3347" s="72">
        <v>444</v>
      </c>
      <c r="F3347" s="105">
        <v>5</v>
      </c>
      <c r="G3347" s="108">
        <f t="shared" si="52"/>
        <v>43556</v>
      </c>
    </row>
    <row r="3348" spans="1:7" x14ac:dyDescent="0.35">
      <c r="A3348" s="72" t="s">
        <v>342</v>
      </c>
      <c r="B3348" s="72" t="s">
        <v>343</v>
      </c>
      <c r="C3348" s="72" t="s">
        <v>1101</v>
      </c>
      <c r="D3348" s="72" t="s">
        <v>1098</v>
      </c>
      <c r="E3348" s="72">
        <v>426</v>
      </c>
      <c r="F3348" s="105">
        <v>6</v>
      </c>
      <c r="G3348" s="108">
        <f t="shared" si="52"/>
        <v>43466</v>
      </c>
    </row>
    <row r="3349" spans="1:7" x14ac:dyDescent="0.35">
      <c r="A3349" s="72" t="s">
        <v>342</v>
      </c>
      <c r="B3349" s="72" t="s">
        <v>343</v>
      </c>
      <c r="C3349" s="72" t="s">
        <v>1101</v>
      </c>
      <c r="D3349" s="72" t="s">
        <v>1099</v>
      </c>
      <c r="E3349" s="72">
        <v>434</v>
      </c>
      <c r="F3349" s="105">
        <v>7</v>
      </c>
      <c r="G3349" s="108">
        <f t="shared" si="52"/>
        <v>43374</v>
      </c>
    </row>
    <row r="3350" spans="1:7" x14ac:dyDescent="0.35">
      <c r="A3350" s="72" t="s">
        <v>342</v>
      </c>
      <c r="B3350" s="72" t="s">
        <v>343</v>
      </c>
      <c r="C3350" s="72" t="s">
        <v>1102</v>
      </c>
      <c r="D3350" s="72" t="s">
        <v>1088</v>
      </c>
      <c r="E3350" s="72">
        <v>778</v>
      </c>
      <c r="F3350" s="105">
        <v>74</v>
      </c>
      <c r="G3350" s="108">
        <f t="shared" si="52"/>
        <v>44378</v>
      </c>
    </row>
    <row r="3351" spans="1:7" x14ac:dyDescent="0.35">
      <c r="A3351" s="72" t="s">
        <v>342</v>
      </c>
      <c r="B3351" s="72" t="s">
        <v>343</v>
      </c>
      <c r="C3351" s="72" t="s">
        <v>1102</v>
      </c>
      <c r="D3351" s="72" t="s">
        <v>1089</v>
      </c>
      <c r="E3351" s="72">
        <v>777</v>
      </c>
      <c r="F3351" s="105">
        <v>73</v>
      </c>
      <c r="G3351" s="108">
        <f t="shared" si="52"/>
        <v>44287</v>
      </c>
    </row>
    <row r="3352" spans="1:7" x14ac:dyDescent="0.35">
      <c r="A3352" s="72" t="s">
        <v>342</v>
      </c>
      <c r="B3352" s="72" t="s">
        <v>343</v>
      </c>
      <c r="C3352" s="72" t="s">
        <v>1102</v>
      </c>
      <c r="D3352" s="72" t="s">
        <v>1090</v>
      </c>
      <c r="E3352" s="72">
        <v>771</v>
      </c>
      <c r="F3352" s="105">
        <v>73</v>
      </c>
      <c r="G3352" s="108">
        <f t="shared" si="52"/>
        <v>44197</v>
      </c>
    </row>
    <row r="3353" spans="1:7" x14ac:dyDescent="0.35">
      <c r="A3353" s="72" t="s">
        <v>342</v>
      </c>
      <c r="B3353" s="72" t="s">
        <v>343</v>
      </c>
      <c r="C3353" s="72" t="s">
        <v>1102</v>
      </c>
      <c r="D3353" s="72" t="s">
        <v>1091</v>
      </c>
      <c r="E3353" s="72">
        <v>774</v>
      </c>
      <c r="F3353" s="105">
        <v>75</v>
      </c>
      <c r="G3353" s="108">
        <f t="shared" si="52"/>
        <v>44105</v>
      </c>
    </row>
    <row r="3354" spans="1:7" x14ac:dyDescent="0.35">
      <c r="A3354" s="72" t="s">
        <v>342</v>
      </c>
      <c r="B3354" s="72" t="s">
        <v>343</v>
      </c>
      <c r="C3354" s="72" t="s">
        <v>1102</v>
      </c>
      <c r="D3354" s="72" t="s">
        <v>1092</v>
      </c>
      <c r="E3354" s="72">
        <v>777</v>
      </c>
      <c r="F3354" s="105">
        <v>73</v>
      </c>
      <c r="G3354" s="108">
        <f t="shared" si="52"/>
        <v>44013</v>
      </c>
    </row>
    <row r="3355" spans="1:7" x14ac:dyDescent="0.35">
      <c r="A3355" s="72" t="s">
        <v>342</v>
      </c>
      <c r="B3355" s="72" t="s">
        <v>343</v>
      </c>
      <c r="C3355" s="72" t="s">
        <v>1102</v>
      </c>
      <c r="D3355" s="72" t="s">
        <v>1093</v>
      </c>
      <c r="E3355" s="72">
        <v>777</v>
      </c>
      <c r="F3355" s="105">
        <v>72</v>
      </c>
      <c r="G3355" s="108">
        <f t="shared" si="52"/>
        <v>43922</v>
      </c>
    </row>
    <row r="3356" spans="1:7" x14ac:dyDescent="0.35">
      <c r="A3356" s="72" t="s">
        <v>342</v>
      </c>
      <c r="B3356" s="72" t="s">
        <v>343</v>
      </c>
      <c r="C3356" s="72" t="s">
        <v>1102</v>
      </c>
      <c r="D3356" s="72" t="s">
        <v>1094</v>
      </c>
      <c r="E3356" s="72">
        <v>779</v>
      </c>
      <c r="F3356" s="105">
        <v>82</v>
      </c>
      <c r="G3356" s="108">
        <f t="shared" si="52"/>
        <v>43831</v>
      </c>
    </row>
    <row r="3357" spans="1:7" x14ac:dyDescent="0.35">
      <c r="A3357" s="72" t="s">
        <v>342</v>
      </c>
      <c r="B3357" s="72" t="s">
        <v>343</v>
      </c>
      <c r="C3357" s="72" t="s">
        <v>1102</v>
      </c>
      <c r="D3357" s="72" t="s">
        <v>1095</v>
      </c>
      <c r="E3357" s="72">
        <v>783</v>
      </c>
      <c r="F3357" s="105">
        <v>84</v>
      </c>
      <c r="G3357" s="108">
        <f t="shared" si="52"/>
        <v>43739</v>
      </c>
    </row>
    <row r="3358" spans="1:7" x14ac:dyDescent="0.35">
      <c r="A3358" s="72" t="s">
        <v>342</v>
      </c>
      <c r="B3358" s="72" t="s">
        <v>343</v>
      </c>
      <c r="C3358" s="72" t="s">
        <v>1102</v>
      </c>
      <c r="D3358" s="72" t="s">
        <v>1096</v>
      </c>
      <c r="E3358" s="72">
        <v>782</v>
      </c>
      <c r="F3358" s="105">
        <v>85</v>
      </c>
      <c r="G3358" s="108">
        <f t="shared" si="52"/>
        <v>43647</v>
      </c>
    </row>
    <row r="3359" spans="1:7" x14ac:dyDescent="0.35">
      <c r="A3359" s="72" t="s">
        <v>342</v>
      </c>
      <c r="B3359" s="72" t="s">
        <v>343</v>
      </c>
      <c r="C3359" s="72" t="s">
        <v>1102</v>
      </c>
      <c r="D3359" s="72" t="s">
        <v>1097</v>
      </c>
      <c r="E3359" s="72">
        <v>782</v>
      </c>
      <c r="F3359" s="105">
        <v>85</v>
      </c>
      <c r="G3359" s="108">
        <f t="shared" si="52"/>
        <v>43556</v>
      </c>
    </row>
    <row r="3360" spans="1:7" x14ac:dyDescent="0.35">
      <c r="A3360" s="72" t="s">
        <v>342</v>
      </c>
      <c r="B3360" s="72" t="s">
        <v>343</v>
      </c>
      <c r="C3360" s="72" t="s">
        <v>1102</v>
      </c>
      <c r="D3360" s="72" t="s">
        <v>1098</v>
      </c>
      <c r="E3360" s="72">
        <v>774</v>
      </c>
      <c r="F3360" s="105">
        <v>86</v>
      </c>
      <c r="G3360" s="108">
        <f t="shared" si="52"/>
        <v>43466</v>
      </c>
    </row>
    <row r="3361" spans="1:7" x14ac:dyDescent="0.35">
      <c r="A3361" s="72" t="s">
        <v>342</v>
      </c>
      <c r="B3361" s="72" t="s">
        <v>343</v>
      </c>
      <c r="C3361" s="72" t="s">
        <v>1102</v>
      </c>
      <c r="D3361" s="72" t="s">
        <v>1099</v>
      </c>
      <c r="E3361" s="72">
        <v>809</v>
      </c>
      <c r="F3361" s="105">
        <v>99</v>
      </c>
      <c r="G3361" s="108">
        <f t="shared" si="52"/>
        <v>43374</v>
      </c>
    </row>
    <row r="3362" spans="1:7" x14ac:dyDescent="0.35">
      <c r="A3362" s="72" t="s">
        <v>997</v>
      </c>
      <c r="B3362" s="72" t="s">
        <v>998</v>
      </c>
      <c r="C3362" s="72" t="s">
        <v>1087</v>
      </c>
      <c r="D3362" s="72" t="s">
        <v>1088</v>
      </c>
      <c r="E3362" s="72">
        <v>390</v>
      </c>
      <c r="F3362" s="105">
        <v>3</v>
      </c>
      <c r="G3362" s="108">
        <f t="shared" si="52"/>
        <v>44378</v>
      </c>
    </row>
    <row r="3363" spans="1:7" x14ac:dyDescent="0.35">
      <c r="A3363" s="72" t="s">
        <v>997</v>
      </c>
      <c r="B3363" s="72" t="s">
        <v>998</v>
      </c>
      <c r="C3363" s="72" t="s">
        <v>1087</v>
      </c>
      <c r="D3363" s="72" t="s">
        <v>1089</v>
      </c>
      <c r="E3363" s="72">
        <v>387</v>
      </c>
      <c r="F3363" s="105">
        <v>3</v>
      </c>
      <c r="G3363" s="108">
        <f t="shared" si="52"/>
        <v>44287</v>
      </c>
    </row>
    <row r="3364" spans="1:7" x14ac:dyDescent="0.35">
      <c r="A3364" s="72" t="s">
        <v>997</v>
      </c>
      <c r="B3364" s="72" t="s">
        <v>998</v>
      </c>
      <c r="C3364" s="72" t="s">
        <v>1087</v>
      </c>
      <c r="D3364" s="72" t="s">
        <v>1090</v>
      </c>
      <c r="E3364" s="72">
        <v>387</v>
      </c>
      <c r="F3364" s="105">
        <v>3</v>
      </c>
      <c r="G3364" s="108">
        <f t="shared" si="52"/>
        <v>44197</v>
      </c>
    </row>
    <row r="3365" spans="1:7" x14ac:dyDescent="0.35">
      <c r="A3365" s="72" t="s">
        <v>997</v>
      </c>
      <c r="B3365" s="72" t="s">
        <v>998</v>
      </c>
      <c r="C3365" s="72" t="s">
        <v>1087</v>
      </c>
      <c r="D3365" s="72" t="s">
        <v>1091</v>
      </c>
      <c r="E3365" s="72">
        <v>385</v>
      </c>
      <c r="F3365" s="105">
        <v>3</v>
      </c>
      <c r="G3365" s="108">
        <f t="shared" si="52"/>
        <v>44105</v>
      </c>
    </row>
    <row r="3366" spans="1:7" x14ac:dyDescent="0.35">
      <c r="A3366" s="72" t="s">
        <v>997</v>
      </c>
      <c r="B3366" s="72" t="s">
        <v>998</v>
      </c>
      <c r="C3366" s="72" t="s">
        <v>1087</v>
      </c>
      <c r="D3366" s="72" t="s">
        <v>1092</v>
      </c>
      <c r="E3366" s="72">
        <v>389</v>
      </c>
      <c r="F3366" s="105">
        <v>3</v>
      </c>
      <c r="G3366" s="108">
        <f t="shared" si="52"/>
        <v>44013</v>
      </c>
    </row>
    <row r="3367" spans="1:7" x14ac:dyDescent="0.35">
      <c r="A3367" s="72" t="s">
        <v>997</v>
      </c>
      <c r="B3367" s="72" t="s">
        <v>998</v>
      </c>
      <c r="C3367" s="72" t="s">
        <v>1087</v>
      </c>
      <c r="D3367" s="72" t="s">
        <v>1093</v>
      </c>
      <c r="E3367" s="72">
        <v>385</v>
      </c>
      <c r="F3367" s="105">
        <v>3</v>
      </c>
      <c r="G3367" s="108">
        <f t="shared" si="52"/>
        <v>43922</v>
      </c>
    </row>
    <row r="3368" spans="1:7" x14ac:dyDescent="0.35">
      <c r="A3368" s="72" t="s">
        <v>997</v>
      </c>
      <c r="B3368" s="72" t="s">
        <v>998</v>
      </c>
      <c r="C3368" s="72" t="s">
        <v>1087</v>
      </c>
      <c r="D3368" s="72" t="s">
        <v>1094</v>
      </c>
      <c r="E3368" s="72">
        <v>381</v>
      </c>
      <c r="F3368" s="105">
        <v>3</v>
      </c>
      <c r="G3368" s="108">
        <f t="shared" si="52"/>
        <v>43831</v>
      </c>
    </row>
    <row r="3369" spans="1:7" x14ac:dyDescent="0.35">
      <c r="A3369" s="72" t="s">
        <v>997</v>
      </c>
      <c r="B3369" s="72" t="s">
        <v>998</v>
      </c>
      <c r="C3369" s="72" t="s">
        <v>1087</v>
      </c>
      <c r="D3369" s="72" t="s">
        <v>1095</v>
      </c>
      <c r="E3369" s="72">
        <v>382</v>
      </c>
      <c r="F3369" s="105">
        <v>3</v>
      </c>
      <c r="G3369" s="108">
        <f t="shared" si="52"/>
        <v>43739</v>
      </c>
    </row>
    <row r="3370" spans="1:7" x14ac:dyDescent="0.35">
      <c r="A3370" s="72" t="s">
        <v>997</v>
      </c>
      <c r="B3370" s="72" t="s">
        <v>998</v>
      </c>
      <c r="C3370" s="72" t="s">
        <v>1087</v>
      </c>
      <c r="D3370" s="72" t="s">
        <v>1096</v>
      </c>
      <c r="E3370" s="72">
        <v>384</v>
      </c>
      <c r="F3370" s="105">
        <v>3</v>
      </c>
      <c r="G3370" s="108">
        <f t="shared" si="52"/>
        <v>43647</v>
      </c>
    </row>
    <row r="3371" spans="1:7" x14ac:dyDescent="0.35">
      <c r="A3371" s="72" t="s">
        <v>997</v>
      </c>
      <c r="B3371" s="72" t="s">
        <v>998</v>
      </c>
      <c r="C3371" s="72" t="s">
        <v>1087</v>
      </c>
      <c r="D3371" s="72" t="s">
        <v>1097</v>
      </c>
      <c r="E3371" s="72">
        <v>385</v>
      </c>
      <c r="F3371" s="105">
        <v>3</v>
      </c>
      <c r="G3371" s="108">
        <f t="shared" si="52"/>
        <v>43556</v>
      </c>
    </row>
    <row r="3372" spans="1:7" x14ac:dyDescent="0.35">
      <c r="A3372" s="72" t="s">
        <v>997</v>
      </c>
      <c r="B3372" s="72" t="s">
        <v>998</v>
      </c>
      <c r="C3372" s="72" t="s">
        <v>1087</v>
      </c>
      <c r="D3372" s="72" t="s">
        <v>1098</v>
      </c>
      <c r="E3372" s="72">
        <v>379</v>
      </c>
      <c r="F3372" s="105">
        <v>3</v>
      </c>
      <c r="G3372" s="108">
        <f t="shared" si="52"/>
        <v>43466</v>
      </c>
    </row>
    <row r="3373" spans="1:7" x14ac:dyDescent="0.35">
      <c r="A3373" s="72" t="s">
        <v>997</v>
      </c>
      <c r="B3373" s="72" t="s">
        <v>998</v>
      </c>
      <c r="C3373" s="72" t="s">
        <v>1087</v>
      </c>
      <c r="D3373" s="72" t="s">
        <v>1099</v>
      </c>
      <c r="E3373" s="72">
        <v>395</v>
      </c>
      <c r="F3373" s="105">
        <v>8</v>
      </c>
      <c r="G3373" s="108">
        <f t="shared" si="52"/>
        <v>43374</v>
      </c>
    </row>
    <row r="3374" spans="1:7" x14ac:dyDescent="0.35">
      <c r="A3374" s="72" t="s">
        <v>997</v>
      </c>
      <c r="B3374" s="72" t="s">
        <v>998</v>
      </c>
      <c r="C3374" s="72" t="s">
        <v>1100</v>
      </c>
      <c r="D3374" s="72" t="s">
        <v>1088</v>
      </c>
      <c r="E3374" s="72">
        <v>228</v>
      </c>
      <c r="F3374" s="105">
        <v>7</v>
      </c>
      <c r="G3374" s="108">
        <f t="shared" si="52"/>
        <v>44378</v>
      </c>
    </row>
    <row r="3375" spans="1:7" x14ac:dyDescent="0.35">
      <c r="A3375" s="72" t="s">
        <v>997</v>
      </c>
      <c r="B3375" s="72" t="s">
        <v>998</v>
      </c>
      <c r="C3375" s="72" t="s">
        <v>1100</v>
      </c>
      <c r="D3375" s="72" t="s">
        <v>1089</v>
      </c>
      <c r="E3375" s="72">
        <v>227</v>
      </c>
      <c r="F3375" s="105">
        <v>7</v>
      </c>
      <c r="G3375" s="108">
        <f t="shared" si="52"/>
        <v>44287</v>
      </c>
    </row>
    <row r="3376" spans="1:7" x14ac:dyDescent="0.35">
      <c r="A3376" s="72" t="s">
        <v>997</v>
      </c>
      <c r="B3376" s="72" t="s">
        <v>998</v>
      </c>
      <c r="C3376" s="72" t="s">
        <v>1100</v>
      </c>
      <c r="D3376" s="72" t="s">
        <v>1090</v>
      </c>
      <c r="E3376" s="72">
        <v>228</v>
      </c>
      <c r="F3376" s="105">
        <v>7</v>
      </c>
      <c r="G3376" s="108">
        <f t="shared" si="52"/>
        <v>44197</v>
      </c>
    </row>
    <row r="3377" spans="1:7" x14ac:dyDescent="0.35">
      <c r="A3377" s="72" t="s">
        <v>997</v>
      </c>
      <c r="B3377" s="72" t="s">
        <v>998</v>
      </c>
      <c r="C3377" s="72" t="s">
        <v>1100</v>
      </c>
      <c r="D3377" s="72" t="s">
        <v>1091</v>
      </c>
      <c r="E3377" s="72">
        <v>227</v>
      </c>
      <c r="F3377" s="105">
        <v>7</v>
      </c>
      <c r="G3377" s="108">
        <f t="shared" si="52"/>
        <v>44105</v>
      </c>
    </row>
    <row r="3378" spans="1:7" x14ac:dyDescent="0.35">
      <c r="A3378" s="72" t="s">
        <v>997</v>
      </c>
      <c r="B3378" s="72" t="s">
        <v>998</v>
      </c>
      <c r="C3378" s="72" t="s">
        <v>1100</v>
      </c>
      <c r="D3378" s="72" t="s">
        <v>1092</v>
      </c>
      <c r="E3378" s="72">
        <v>228</v>
      </c>
      <c r="F3378" s="105">
        <v>7</v>
      </c>
      <c r="G3378" s="108">
        <f t="shared" si="52"/>
        <v>44013</v>
      </c>
    </row>
    <row r="3379" spans="1:7" x14ac:dyDescent="0.35">
      <c r="A3379" s="72" t="s">
        <v>997</v>
      </c>
      <c r="B3379" s="72" t="s">
        <v>998</v>
      </c>
      <c r="C3379" s="72" t="s">
        <v>1100</v>
      </c>
      <c r="D3379" s="72" t="s">
        <v>1093</v>
      </c>
      <c r="E3379" s="72">
        <v>228</v>
      </c>
      <c r="F3379" s="105">
        <v>7</v>
      </c>
      <c r="G3379" s="108">
        <f t="shared" si="52"/>
        <v>43922</v>
      </c>
    </row>
    <row r="3380" spans="1:7" x14ac:dyDescent="0.35">
      <c r="A3380" s="72" t="s">
        <v>997</v>
      </c>
      <c r="B3380" s="72" t="s">
        <v>998</v>
      </c>
      <c r="C3380" s="72" t="s">
        <v>1100</v>
      </c>
      <c r="D3380" s="72" t="s">
        <v>1094</v>
      </c>
      <c r="E3380" s="72">
        <v>220</v>
      </c>
      <c r="F3380" s="105">
        <v>8</v>
      </c>
      <c r="G3380" s="108">
        <f t="shared" si="52"/>
        <v>43831</v>
      </c>
    </row>
    <row r="3381" spans="1:7" x14ac:dyDescent="0.35">
      <c r="A3381" s="72" t="s">
        <v>997</v>
      </c>
      <c r="B3381" s="72" t="s">
        <v>998</v>
      </c>
      <c r="C3381" s="72" t="s">
        <v>1100</v>
      </c>
      <c r="D3381" s="72" t="s">
        <v>1095</v>
      </c>
      <c r="E3381" s="72">
        <v>221</v>
      </c>
      <c r="F3381" s="105">
        <v>8</v>
      </c>
      <c r="G3381" s="108">
        <f t="shared" si="52"/>
        <v>43739</v>
      </c>
    </row>
    <row r="3382" spans="1:7" x14ac:dyDescent="0.35">
      <c r="A3382" s="72" t="s">
        <v>997</v>
      </c>
      <c r="B3382" s="72" t="s">
        <v>998</v>
      </c>
      <c r="C3382" s="72" t="s">
        <v>1100</v>
      </c>
      <c r="D3382" s="72" t="s">
        <v>1096</v>
      </c>
      <c r="E3382" s="72">
        <v>220</v>
      </c>
      <c r="F3382" s="105">
        <v>8</v>
      </c>
      <c r="G3382" s="108">
        <f t="shared" si="52"/>
        <v>43647</v>
      </c>
    </row>
    <row r="3383" spans="1:7" x14ac:dyDescent="0.35">
      <c r="A3383" s="72" t="s">
        <v>997</v>
      </c>
      <c r="B3383" s="72" t="s">
        <v>998</v>
      </c>
      <c r="C3383" s="72" t="s">
        <v>1100</v>
      </c>
      <c r="D3383" s="72" t="s">
        <v>1097</v>
      </c>
      <c r="E3383" s="72">
        <v>219</v>
      </c>
      <c r="F3383" s="105">
        <v>8</v>
      </c>
      <c r="G3383" s="108">
        <f t="shared" si="52"/>
        <v>43556</v>
      </c>
    </row>
    <row r="3384" spans="1:7" x14ac:dyDescent="0.35">
      <c r="A3384" s="72" t="s">
        <v>997</v>
      </c>
      <c r="B3384" s="72" t="s">
        <v>998</v>
      </c>
      <c r="C3384" s="72" t="s">
        <v>1100</v>
      </c>
      <c r="D3384" s="72" t="s">
        <v>1098</v>
      </c>
      <c r="E3384" s="72">
        <v>214</v>
      </c>
      <c r="F3384" s="105">
        <v>8</v>
      </c>
      <c r="G3384" s="108">
        <f t="shared" si="52"/>
        <v>43466</v>
      </c>
    </row>
    <row r="3385" spans="1:7" x14ac:dyDescent="0.35">
      <c r="A3385" s="72" t="s">
        <v>997</v>
      </c>
      <c r="B3385" s="72" t="s">
        <v>998</v>
      </c>
      <c r="C3385" s="72" t="s">
        <v>1100</v>
      </c>
      <c r="D3385" s="72" t="s">
        <v>1099</v>
      </c>
      <c r="E3385" s="72">
        <v>223</v>
      </c>
      <c r="F3385" s="105">
        <v>10</v>
      </c>
      <c r="G3385" s="108">
        <f t="shared" si="52"/>
        <v>43374</v>
      </c>
    </row>
    <row r="3386" spans="1:7" x14ac:dyDescent="0.35">
      <c r="A3386" s="72" t="s">
        <v>997</v>
      </c>
      <c r="B3386" s="72" t="s">
        <v>998</v>
      </c>
      <c r="C3386" s="72" t="s">
        <v>1101</v>
      </c>
      <c r="D3386" s="72" t="s">
        <v>1088</v>
      </c>
      <c r="E3386" s="72">
        <v>44</v>
      </c>
      <c r="F3386" s="105">
        <v>1</v>
      </c>
      <c r="G3386" s="108">
        <f t="shared" si="52"/>
        <v>44378</v>
      </c>
    </row>
    <row r="3387" spans="1:7" x14ac:dyDescent="0.35">
      <c r="A3387" s="72" t="s">
        <v>997</v>
      </c>
      <c r="B3387" s="72" t="s">
        <v>998</v>
      </c>
      <c r="C3387" s="72" t="s">
        <v>1101</v>
      </c>
      <c r="D3387" s="72" t="s">
        <v>1089</v>
      </c>
      <c r="E3387" s="72">
        <v>44</v>
      </c>
      <c r="F3387" s="105">
        <v>1</v>
      </c>
      <c r="G3387" s="108">
        <f t="shared" si="52"/>
        <v>44287</v>
      </c>
    </row>
    <row r="3388" spans="1:7" x14ac:dyDescent="0.35">
      <c r="A3388" s="72" t="s">
        <v>997</v>
      </c>
      <c r="B3388" s="72" t="s">
        <v>998</v>
      </c>
      <c r="C3388" s="72" t="s">
        <v>1101</v>
      </c>
      <c r="D3388" s="72" t="s">
        <v>1090</v>
      </c>
      <c r="E3388" s="72">
        <v>45</v>
      </c>
      <c r="F3388" s="105">
        <v>1</v>
      </c>
      <c r="G3388" s="108">
        <f t="shared" si="52"/>
        <v>44197</v>
      </c>
    </row>
    <row r="3389" spans="1:7" x14ac:dyDescent="0.35">
      <c r="A3389" s="72" t="s">
        <v>997</v>
      </c>
      <c r="B3389" s="72" t="s">
        <v>998</v>
      </c>
      <c r="C3389" s="72" t="s">
        <v>1101</v>
      </c>
      <c r="D3389" s="72" t="s">
        <v>1091</v>
      </c>
      <c r="E3389" s="72">
        <v>45</v>
      </c>
      <c r="F3389" s="105">
        <v>1</v>
      </c>
      <c r="G3389" s="108">
        <f t="shared" si="52"/>
        <v>44105</v>
      </c>
    </row>
    <row r="3390" spans="1:7" x14ac:dyDescent="0.35">
      <c r="A3390" s="72" t="s">
        <v>997</v>
      </c>
      <c r="B3390" s="72" t="s">
        <v>998</v>
      </c>
      <c r="C3390" s="72" t="s">
        <v>1101</v>
      </c>
      <c r="D3390" s="72" t="s">
        <v>1092</v>
      </c>
      <c r="E3390" s="72">
        <v>44</v>
      </c>
      <c r="F3390" s="105">
        <v>1</v>
      </c>
      <c r="G3390" s="108">
        <f t="shared" si="52"/>
        <v>44013</v>
      </c>
    </row>
    <row r="3391" spans="1:7" x14ac:dyDescent="0.35">
      <c r="A3391" s="72" t="s">
        <v>997</v>
      </c>
      <c r="B3391" s="72" t="s">
        <v>998</v>
      </c>
      <c r="C3391" s="72" t="s">
        <v>1101</v>
      </c>
      <c r="D3391" s="72" t="s">
        <v>1093</v>
      </c>
      <c r="E3391" s="72">
        <v>44</v>
      </c>
      <c r="F3391" s="105">
        <v>1</v>
      </c>
      <c r="G3391" s="108">
        <f t="shared" si="52"/>
        <v>43922</v>
      </c>
    </row>
    <row r="3392" spans="1:7" x14ac:dyDescent="0.35">
      <c r="A3392" s="72" t="s">
        <v>997</v>
      </c>
      <c r="B3392" s="72" t="s">
        <v>998</v>
      </c>
      <c r="C3392" s="72" t="s">
        <v>1101</v>
      </c>
      <c r="D3392" s="72" t="s">
        <v>1094</v>
      </c>
      <c r="E3392" s="72">
        <v>44</v>
      </c>
      <c r="F3392" s="105">
        <v>1</v>
      </c>
      <c r="G3392" s="108">
        <f t="shared" si="52"/>
        <v>43831</v>
      </c>
    </row>
    <row r="3393" spans="1:7" x14ac:dyDescent="0.35">
      <c r="A3393" s="72" t="s">
        <v>997</v>
      </c>
      <c r="B3393" s="72" t="s">
        <v>998</v>
      </c>
      <c r="C3393" s="72" t="s">
        <v>1101</v>
      </c>
      <c r="D3393" s="72" t="s">
        <v>1095</v>
      </c>
      <c r="E3393" s="72">
        <v>45</v>
      </c>
      <c r="F3393" s="105">
        <v>1</v>
      </c>
      <c r="G3393" s="108">
        <f t="shared" si="52"/>
        <v>43739</v>
      </c>
    </row>
    <row r="3394" spans="1:7" x14ac:dyDescent="0.35">
      <c r="A3394" s="72" t="s">
        <v>997</v>
      </c>
      <c r="B3394" s="72" t="s">
        <v>998</v>
      </c>
      <c r="C3394" s="72" t="s">
        <v>1101</v>
      </c>
      <c r="D3394" s="72" t="s">
        <v>1096</v>
      </c>
      <c r="E3394" s="72">
        <v>48</v>
      </c>
      <c r="F3394" s="105">
        <v>1</v>
      </c>
      <c r="G3394" s="108">
        <f t="shared" si="52"/>
        <v>43647</v>
      </c>
    </row>
    <row r="3395" spans="1:7" x14ac:dyDescent="0.35">
      <c r="A3395" s="72" t="s">
        <v>997</v>
      </c>
      <c r="B3395" s="72" t="s">
        <v>998</v>
      </c>
      <c r="C3395" s="72" t="s">
        <v>1101</v>
      </c>
      <c r="D3395" s="72" t="s">
        <v>1097</v>
      </c>
      <c r="E3395" s="72">
        <v>47</v>
      </c>
      <c r="F3395" s="105">
        <v>1</v>
      </c>
      <c r="G3395" s="108">
        <f t="shared" si="52"/>
        <v>43556</v>
      </c>
    </row>
    <row r="3396" spans="1:7" x14ac:dyDescent="0.35">
      <c r="A3396" s="72" t="s">
        <v>997</v>
      </c>
      <c r="B3396" s="72" t="s">
        <v>998</v>
      </c>
      <c r="C3396" s="72" t="s">
        <v>1101</v>
      </c>
      <c r="D3396" s="72" t="s">
        <v>1098</v>
      </c>
      <c r="E3396" s="72">
        <v>47</v>
      </c>
      <c r="F3396" s="105">
        <v>1</v>
      </c>
      <c r="G3396" s="108">
        <f t="shared" ref="G3396:G3459" si="53">DATE(LEFT(D3396,4),RIGHT(LEFT(D3396,7),2),1)</f>
        <v>43466</v>
      </c>
    </row>
    <row r="3397" spans="1:7" x14ac:dyDescent="0.35">
      <c r="A3397" s="72" t="s">
        <v>997</v>
      </c>
      <c r="B3397" s="72" t="s">
        <v>998</v>
      </c>
      <c r="C3397" s="72" t="s">
        <v>1101</v>
      </c>
      <c r="D3397" s="72" t="s">
        <v>1099</v>
      </c>
      <c r="E3397" s="72">
        <v>50</v>
      </c>
      <c r="F3397" s="105">
        <v>2</v>
      </c>
      <c r="G3397" s="108">
        <f t="shared" si="53"/>
        <v>43374</v>
      </c>
    </row>
    <row r="3398" spans="1:7" x14ac:dyDescent="0.35">
      <c r="A3398" s="72" t="s">
        <v>997</v>
      </c>
      <c r="B3398" s="72" t="s">
        <v>998</v>
      </c>
      <c r="C3398" s="72" t="s">
        <v>1102</v>
      </c>
      <c r="D3398" s="72" t="s">
        <v>1088</v>
      </c>
      <c r="E3398" s="72">
        <v>481</v>
      </c>
      <c r="F3398" s="105">
        <v>18</v>
      </c>
      <c r="G3398" s="108">
        <f t="shared" si="53"/>
        <v>44378</v>
      </c>
    </row>
    <row r="3399" spans="1:7" x14ac:dyDescent="0.35">
      <c r="A3399" s="72" t="s">
        <v>997</v>
      </c>
      <c r="B3399" s="72" t="s">
        <v>998</v>
      </c>
      <c r="C3399" s="72" t="s">
        <v>1102</v>
      </c>
      <c r="D3399" s="72" t="s">
        <v>1089</v>
      </c>
      <c r="E3399" s="72">
        <v>479</v>
      </c>
      <c r="F3399" s="105">
        <v>18</v>
      </c>
      <c r="G3399" s="108">
        <f t="shared" si="53"/>
        <v>44287</v>
      </c>
    </row>
    <row r="3400" spans="1:7" x14ac:dyDescent="0.35">
      <c r="A3400" s="72" t="s">
        <v>997</v>
      </c>
      <c r="B3400" s="72" t="s">
        <v>998</v>
      </c>
      <c r="C3400" s="72" t="s">
        <v>1102</v>
      </c>
      <c r="D3400" s="72" t="s">
        <v>1090</v>
      </c>
      <c r="E3400" s="72">
        <v>481</v>
      </c>
      <c r="F3400" s="105">
        <v>18</v>
      </c>
      <c r="G3400" s="108">
        <f t="shared" si="53"/>
        <v>44197</v>
      </c>
    </row>
    <row r="3401" spans="1:7" x14ac:dyDescent="0.35">
      <c r="A3401" s="72" t="s">
        <v>997</v>
      </c>
      <c r="B3401" s="72" t="s">
        <v>998</v>
      </c>
      <c r="C3401" s="72" t="s">
        <v>1102</v>
      </c>
      <c r="D3401" s="72" t="s">
        <v>1091</v>
      </c>
      <c r="E3401" s="72">
        <v>481</v>
      </c>
      <c r="F3401" s="105">
        <v>18</v>
      </c>
      <c r="G3401" s="108">
        <f t="shared" si="53"/>
        <v>44105</v>
      </c>
    </row>
    <row r="3402" spans="1:7" x14ac:dyDescent="0.35">
      <c r="A3402" s="72" t="s">
        <v>997</v>
      </c>
      <c r="B3402" s="72" t="s">
        <v>998</v>
      </c>
      <c r="C3402" s="72" t="s">
        <v>1102</v>
      </c>
      <c r="D3402" s="72" t="s">
        <v>1092</v>
      </c>
      <c r="E3402" s="72">
        <v>478</v>
      </c>
      <c r="F3402" s="105">
        <v>18</v>
      </c>
      <c r="G3402" s="108">
        <f t="shared" si="53"/>
        <v>44013</v>
      </c>
    </row>
    <row r="3403" spans="1:7" x14ac:dyDescent="0.35">
      <c r="A3403" s="72" t="s">
        <v>997</v>
      </c>
      <c r="B3403" s="72" t="s">
        <v>998</v>
      </c>
      <c r="C3403" s="72" t="s">
        <v>1102</v>
      </c>
      <c r="D3403" s="72" t="s">
        <v>1093</v>
      </c>
      <c r="E3403" s="72">
        <v>478</v>
      </c>
      <c r="F3403" s="105">
        <v>18</v>
      </c>
      <c r="G3403" s="108">
        <f t="shared" si="53"/>
        <v>43922</v>
      </c>
    </row>
    <row r="3404" spans="1:7" x14ac:dyDescent="0.35">
      <c r="A3404" s="72" t="s">
        <v>997</v>
      </c>
      <c r="B3404" s="72" t="s">
        <v>998</v>
      </c>
      <c r="C3404" s="72" t="s">
        <v>1102</v>
      </c>
      <c r="D3404" s="72" t="s">
        <v>1094</v>
      </c>
      <c r="E3404" s="72">
        <v>477</v>
      </c>
      <c r="F3404" s="105">
        <v>18</v>
      </c>
      <c r="G3404" s="108">
        <f t="shared" si="53"/>
        <v>43831</v>
      </c>
    </row>
    <row r="3405" spans="1:7" x14ac:dyDescent="0.35">
      <c r="A3405" s="72" t="s">
        <v>997</v>
      </c>
      <c r="B3405" s="72" t="s">
        <v>998</v>
      </c>
      <c r="C3405" s="72" t="s">
        <v>1102</v>
      </c>
      <c r="D3405" s="72" t="s">
        <v>1095</v>
      </c>
      <c r="E3405" s="72">
        <v>481</v>
      </c>
      <c r="F3405" s="105">
        <v>19</v>
      </c>
      <c r="G3405" s="108">
        <f t="shared" si="53"/>
        <v>43739</v>
      </c>
    </row>
    <row r="3406" spans="1:7" x14ac:dyDescent="0.35">
      <c r="A3406" s="72" t="s">
        <v>997</v>
      </c>
      <c r="B3406" s="72" t="s">
        <v>998</v>
      </c>
      <c r="C3406" s="72" t="s">
        <v>1102</v>
      </c>
      <c r="D3406" s="72" t="s">
        <v>1096</v>
      </c>
      <c r="E3406" s="72">
        <v>482</v>
      </c>
      <c r="F3406" s="105">
        <v>19</v>
      </c>
      <c r="G3406" s="108">
        <f t="shared" si="53"/>
        <v>43647</v>
      </c>
    </row>
    <row r="3407" spans="1:7" x14ac:dyDescent="0.35">
      <c r="A3407" s="72" t="s">
        <v>997</v>
      </c>
      <c r="B3407" s="72" t="s">
        <v>998</v>
      </c>
      <c r="C3407" s="72" t="s">
        <v>1102</v>
      </c>
      <c r="D3407" s="72" t="s">
        <v>1097</v>
      </c>
      <c r="E3407" s="72">
        <v>483</v>
      </c>
      <c r="F3407" s="105">
        <v>19</v>
      </c>
      <c r="G3407" s="108">
        <f t="shared" si="53"/>
        <v>43556</v>
      </c>
    </row>
    <row r="3408" spans="1:7" x14ac:dyDescent="0.35">
      <c r="A3408" s="72" t="s">
        <v>997</v>
      </c>
      <c r="B3408" s="72" t="s">
        <v>998</v>
      </c>
      <c r="C3408" s="72" t="s">
        <v>1102</v>
      </c>
      <c r="D3408" s="72" t="s">
        <v>1098</v>
      </c>
      <c r="E3408" s="72">
        <v>486</v>
      </c>
      <c r="F3408" s="105">
        <v>20</v>
      </c>
      <c r="G3408" s="108">
        <f t="shared" si="53"/>
        <v>43466</v>
      </c>
    </row>
    <row r="3409" spans="1:7" x14ac:dyDescent="0.35">
      <c r="A3409" s="72" t="s">
        <v>997</v>
      </c>
      <c r="B3409" s="72" t="s">
        <v>998</v>
      </c>
      <c r="C3409" s="72" t="s">
        <v>1102</v>
      </c>
      <c r="D3409" s="72" t="s">
        <v>1099</v>
      </c>
      <c r="E3409" s="72">
        <v>494</v>
      </c>
      <c r="F3409" s="105">
        <v>24</v>
      </c>
      <c r="G3409" s="108">
        <f t="shared" si="53"/>
        <v>43374</v>
      </c>
    </row>
    <row r="3410" spans="1:7" x14ac:dyDescent="0.35">
      <c r="A3410" s="72" t="s">
        <v>344</v>
      </c>
      <c r="B3410" s="72" t="s">
        <v>345</v>
      </c>
      <c r="C3410" s="72" t="s">
        <v>1087</v>
      </c>
      <c r="D3410" s="72" t="s">
        <v>1088</v>
      </c>
      <c r="E3410" s="72">
        <v>5649</v>
      </c>
      <c r="F3410" s="105">
        <v>253</v>
      </c>
      <c r="G3410" s="108">
        <f t="shared" si="53"/>
        <v>44378</v>
      </c>
    </row>
    <row r="3411" spans="1:7" x14ac:dyDescent="0.35">
      <c r="A3411" s="72" t="s">
        <v>344</v>
      </c>
      <c r="B3411" s="72" t="s">
        <v>345</v>
      </c>
      <c r="C3411" s="72" t="s">
        <v>1087</v>
      </c>
      <c r="D3411" s="72" t="s">
        <v>1089</v>
      </c>
      <c r="E3411" s="72">
        <v>5627</v>
      </c>
      <c r="F3411" s="105">
        <v>249</v>
      </c>
      <c r="G3411" s="108">
        <f t="shared" si="53"/>
        <v>44287</v>
      </c>
    </row>
    <row r="3412" spans="1:7" x14ac:dyDescent="0.35">
      <c r="A3412" s="72" t="s">
        <v>344</v>
      </c>
      <c r="B3412" s="72" t="s">
        <v>345</v>
      </c>
      <c r="C3412" s="72" t="s">
        <v>1087</v>
      </c>
      <c r="D3412" s="72" t="s">
        <v>1090</v>
      </c>
      <c r="E3412" s="72">
        <v>5626</v>
      </c>
      <c r="F3412" s="105">
        <v>276</v>
      </c>
      <c r="G3412" s="108">
        <f t="shared" si="53"/>
        <v>44197</v>
      </c>
    </row>
    <row r="3413" spans="1:7" x14ac:dyDescent="0.35">
      <c r="A3413" s="72" t="s">
        <v>344</v>
      </c>
      <c r="B3413" s="72" t="s">
        <v>345</v>
      </c>
      <c r="C3413" s="72" t="s">
        <v>1087</v>
      </c>
      <c r="D3413" s="72" t="s">
        <v>1091</v>
      </c>
      <c r="E3413" s="72">
        <v>5610</v>
      </c>
      <c r="F3413" s="105">
        <v>267</v>
      </c>
      <c r="G3413" s="108">
        <f t="shared" si="53"/>
        <v>44105</v>
      </c>
    </row>
    <row r="3414" spans="1:7" x14ac:dyDescent="0.35">
      <c r="A3414" s="72" t="s">
        <v>344</v>
      </c>
      <c r="B3414" s="72" t="s">
        <v>345</v>
      </c>
      <c r="C3414" s="72" t="s">
        <v>1087</v>
      </c>
      <c r="D3414" s="72" t="s">
        <v>1092</v>
      </c>
      <c r="E3414" s="72">
        <v>5612</v>
      </c>
      <c r="F3414" s="105">
        <v>272</v>
      </c>
      <c r="G3414" s="108">
        <f t="shared" si="53"/>
        <v>44013</v>
      </c>
    </row>
    <row r="3415" spans="1:7" x14ac:dyDescent="0.35">
      <c r="A3415" s="72" t="s">
        <v>344</v>
      </c>
      <c r="B3415" s="72" t="s">
        <v>345</v>
      </c>
      <c r="C3415" s="72" t="s">
        <v>1087</v>
      </c>
      <c r="D3415" s="72" t="s">
        <v>1093</v>
      </c>
      <c r="E3415" s="72">
        <v>5557</v>
      </c>
      <c r="F3415" s="105">
        <v>274</v>
      </c>
      <c r="G3415" s="108">
        <f t="shared" si="53"/>
        <v>43922</v>
      </c>
    </row>
    <row r="3416" spans="1:7" x14ac:dyDescent="0.35">
      <c r="A3416" s="72" t="s">
        <v>344</v>
      </c>
      <c r="B3416" s="72" t="s">
        <v>345</v>
      </c>
      <c r="C3416" s="72" t="s">
        <v>1087</v>
      </c>
      <c r="D3416" s="72" t="s">
        <v>1094</v>
      </c>
      <c r="E3416" s="72">
        <v>5447</v>
      </c>
      <c r="F3416" s="105">
        <v>274</v>
      </c>
      <c r="G3416" s="108">
        <f t="shared" si="53"/>
        <v>43831</v>
      </c>
    </row>
    <row r="3417" spans="1:7" x14ac:dyDescent="0.35">
      <c r="A3417" s="72" t="s">
        <v>344</v>
      </c>
      <c r="B3417" s="72" t="s">
        <v>345</v>
      </c>
      <c r="C3417" s="72" t="s">
        <v>1087</v>
      </c>
      <c r="D3417" s="72" t="s">
        <v>1095</v>
      </c>
      <c r="E3417" s="72">
        <v>5428</v>
      </c>
      <c r="F3417" s="105">
        <v>264</v>
      </c>
      <c r="G3417" s="108">
        <f t="shared" si="53"/>
        <v>43739</v>
      </c>
    </row>
    <row r="3418" spans="1:7" x14ac:dyDescent="0.35">
      <c r="A3418" s="72" t="s">
        <v>344</v>
      </c>
      <c r="B3418" s="72" t="s">
        <v>345</v>
      </c>
      <c r="C3418" s="72" t="s">
        <v>1087</v>
      </c>
      <c r="D3418" s="72" t="s">
        <v>1096</v>
      </c>
      <c r="E3418" s="72">
        <v>5438</v>
      </c>
      <c r="F3418" s="105">
        <v>277</v>
      </c>
      <c r="G3418" s="108">
        <f t="shared" si="53"/>
        <v>43647</v>
      </c>
    </row>
    <row r="3419" spans="1:7" x14ac:dyDescent="0.35">
      <c r="A3419" s="72" t="s">
        <v>344</v>
      </c>
      <c r="B3419" s="72" t="s">
        <v>345</v>
      </c>
      <c r="C3419" s="72" t="s">
        <v>1087</v>
      </c>
      <c r="D3419" s="72" t="s">
        <v>1097</v>
      </c>
      <c r="E3419" s="72">
        <v>5433</v>
      </c>
      <c r="F3419" s="105">
        <v>266</v>
      </c>
      <c r="G3419" s="108">
        <f t="shared" si="53"/>
        <v>43556</v>
      </c>
    </row>
    <row r="3420" spans="1:7" x14ac:dyDescent="0.35">
      <c r="A3420" s="72" t="s">
        <v>344</v>
      </c>
      <c r="B3420" s="72" t="s">
        <v>345</v>
      </c>
      <c r="C3420" s="72" t="s">
        <v>1087</v>
      </c>
      <c r="D3420" s="72" t="s">
        <v>1098</v>
      </c>
      <c r="E3420" s="72">
        <v>5281</v>
      </c>
      <c r="F3420" s="105">
        <v>275</v>
      </c>
      <c r="G3420" s="108">
        <f t="shared" si="53"/>
        <v>43466</v>
      </c>
    </row>
    <row r="3421" spans="1:7" x14ac:dyDescent="0.35">
      <c r="A3421" s="72" t="s">
        <v>344</v>
      </c>
      <c r="B3421" s="72" t="s">
        <v>345</v>
      </c>
      <c r="C3421" s="72" t="s">
        <v>1087</v>
      </c>
      <c r="D3421" s="72" t="s">
        <v>1099</v>
      </c>
      <c r="E3421" s="72">
        <v>5699</v>
      </c>
      <c r="F3421" s="105">
        <v>292</v>
      </c>
      <c r="G3421" s="108">
        <f t="shared" si="53"/>
        <v>43374</v>
      </c>
    </row>
    <row r="3422" spans="1:7" x14ac:dyDescent="0.35">
      <c r="A3422" s="72" t="s">
        <v>344</v>
      </c>
      <c r="B3422" s="72" t="s">
        <v>345</v>
      </c>
      <c r="C3422" s="72" t="s">
        <v>1100</v>
      </c>
      <c r="D3422" s="72" t="s">
        <v>1088</v>
      </c>
      <c r="E3422" s="72">
        <v>3306</v>
      </c>
      <c r="F3422" s="105">
        <v>288</v>
      </c>
      <c r="G3422" s="108">
        <f t="shared" si="53"/>
        <v>44378</v>
      </c>
    </row>
    <row r="3423" spans="1:7" x14ac:dyDescent="0.35">
      <c r="A3423" s="72" t="s">
        <v>344</v>
      </c>
      <c r="B3423" s="72" t="s">
        <v>345</v>
      </c>
      <c r="C3423" s="72" t="s">
        <v>1100</v>
      </c>
      <c r="D3423" s="72" t="s">
        <v>1089</v>
      </c>
      <c r="E3423" s="72">
        <v>3295</v>
      </c>
      <c r="F3423" s="105">
        <v>301</v>
      </c>
      <c r="G3423" s="108">
        <f t="shared" si="53"/>
        <v>44287</v>
      </c>
    </row>
    <row r="3424" spans="1:7" x14ac:dyDescent="0.35">
      <c r="A3424" s="72" t="s">
        <v>344</v>
      </c>
      <c r="B3424" s="72" t="s">
        <v>345</v>
      </c>
      <c r="C3424" s="72" t="s">
        <v>1100</v>
      </c>
      <c r="D3424" s="72" t="s">
        <v>1090</v>
      </c>
      <c r="E3424" s="72">
        <v>3295</v>
      </c>
      <c r="F3424" s="105">
        <v>304</v>
      </c>
      <c r="G3424" s="108">
        <f t="shared" si="53"/>
        <v>44197</v>
      </c>
    </row>
    <row r="3425" spans="1:7" x14ac:dyDescent="0.35">
      <c r="A3425" s="72" t="s">
        <v>344</v>
      </c>
      <c r="B3425" s="72" t="s">
        <v>345</v>
      </c>
      <c r="C3425" s="72" t="s">
        <v>1100</v>
      </c>
      <c r="D3425" s="72" t="s">
        <v>1091</v>
      </c>
      <c r="E3425" s="72">
        <v>3297</v>
      </c>
      <c r="F3425" s="105">
        <v>303</v>
      </c>
      <c r="G3425" s="108">
        <f t="shared" si="53"/>
        <v>44105</v>
      </c>
    </row>
    <row r="3426" spans="1:7" x14ac:dyDescent="0.35">
      <c r="A3426" s="72" t="s">
        <v>344</v>
      </c>
      <c r="B3426" s="72" t="s">
        <v>345</v>
      </c>
      <c r="C3426" s="72" t="s">
        <v>1100</v>
      </c>
      <c r="D3426" s="72" t="s">
        <v>1092</v>
      </c>
      <c r="E3426" s="72">
        <v>3293</v>
      </c>
      <c r="F3426" s="105">
        <v>314</v>
      </c>
      <c r="G3426" s="108">
        <f t="shared" si="53"/>
        <v>44013</v>
      </c>
    </row>
    <row r="3427" spans="1:7" x14ac:dyDescent="0.35">
      <c r="A3427" s="72" t="s">
        <v>344</v>
      </c>
      <c r="B3427" s="72" t="s">
        <v>345</v>
      </c>
      <c r="C3427" s="72" t="s">
        <v>1100</v>
      </c>
      <c r="D3427" s="72" t="s">
        <v>1093</v>
      </c>
      <c r="E3427" s="72">
        <v>3272</v>
      </c>
      <c r="F3427" s="105">
        <v>312</v>
      </c>
      <c r="G3427" s="108">
        <f t="shared" si="53"/>
        <v>43922</v>
      </c>
    </row>
    <row r="3428" spans="1:7" x14ac:dyDescent="0.35">
      <c r="A3428" s="72" t="s">
        <v>344</v>
      </c>
      <c r="B3428" s="72" t="s">
        <v>345</v>
      </c>
      <c r="C3428" s="72" t="s">
        <v>1100</v>
      </c>
      <c r="D3428" s="72" t="s">
        <v>1094</v>
      </c>
      <c r="E3428" s="72">
        <v>3208</v>
      </c>
      <c r="F3428" s="105">
        <v>316</v>
      </c>
      <c r="G3428" s="108">
        <f t="shared" si="53"/>
        <v>43831</v>
      </c>
    </row>
    <row r="3429" spans="1:7" x14ac:dyDescent="0.35">
      <c r="A3429" s="72" t="s">
        <v>344</v>
      </c>
      <c r="B3429" s="72" t="s">
        <v>345</v>
      </c>
      <c r="C3429" s="72" t="s">
        <v>1100</v>
      </c>
      <c r="D3429" s="72" t="s">
        <v>1095</v>
      </c>
      <c r="E3429" s="72">
        <v>3187</v>
      </c>
      <c r="F3429" s="105">
        <v>342</v>
      </c>
      <c r="G3429" s="108">
        <f t="shared" si="53"/>
        <v>43739</v>
      </c>
    </row>
    <row r="3430" spans="1:7" x14ac:dyDescent="0.35">
      <c r="A3430" s="72" t="s">
        <v>344</v>
      </c>
      <c r="B3430" s="72" t="s">
        <v>345</v>
      </c>
      <c r="C3430" s="72" t="s">
        <v>1100</v>
      </c>
      <c r="D3430" s="72" t="s">
        <v>1096</v>
      </c>
      <c r="E3430" s="72">
        <v>3189</v>
      </c>
      <c r="F3430" s="105">
        <v>344</v>
      </c>
      <c r="G3430" s="108">
        <f t="shared" si="53"/>
        <v>43647</v>
      </c>
    </row>
    <row r="3431" spans="1:7" x14ac:dyDescent="0.35">
      <c r="A3431" s="72" t="s">
        <v>344</v>
      </c>
      <c r="B3431" s="72" t="s">
        <v>345</v>
      </c>
      <c r="C3431" s="72" t="s">
        <v>1100</v>
      </c>
      <c r="D3431" s="72" t="s">
        <v>1097</v>
      </c>
      <c r="E3431" s="72">
        <v>3170</v>
      </c>
      <c r="F3431" s="105">
        <v>305</v>
      </c>
      <c r="G3431" s="108">
        <f t="shared" si="53"/>
        <v>43556</v>
      </c>
    </row>
    <row r="3432" spans="1:7" x14ac:dyDescent="0.35">
      <c r="A3432" s="72" t="s">
        <v>344</v>
      </c>
      <c r="B3432" s="72" t="s">
        <v>345</v>
      </c>
      <c r="C3432" s="72" t="s">
        <v>1100</v>
      </c>
      <c r="D3432" s="72" t="s">
        <v>1098</v>
      </c>
      <c r="E3432" s="72">
        <v>3043</v>
      </c>
      <c r="F3432" s="105">
        <v>308</v>
      </c>
      <c r="G3432" s="108">
        <f t="shared" si="53"/>
        <v>43466</v>
      </c>
    </row>
    <row r="3433" spans="1:7" x14ac:dyDescent="0.35">
      <c r="A3433" s="72" t="s">
        <v>344</v>
      </c>
      <c r="B3433" s="72" t="s">
        <v>345</v>
      </c>
      <c r="C3433" s="72" t="s">
        <v>1100</v>
      </c>
      <c r="D3433" s="72" t="s">
        <v>1099</v>
      </c>
      <c r="E3433" s="72">
        <v>3348</v>
      </c>
      <c r="F3433" s="105">
        <v>294</v>
      </c>
      <c r="G3433" s="108">
        <f t="shared" si="53"/>
        <v>43374</v>
      </c>
    </row>
    <row r="3434" spans="1:7" x14ac:dyDescent="0.35">
      <c r="A3434" s="72" t="s">
        <v>344</v>
      </c>
      <c r="B3434" s="72" t="s">
        <v>345</v>
      </c>
      <c r="C3434" s="72" t="s">
        <v>1101</v>
      </c>
      <c r="D3434" s="72" t="s">
        <v>1088</v>
      </c>
      <c r="E3434" s="72">
        <v>12464</v>
      </c>
      <c r="F3434" s="105">
        <v>42</v>
      </c>
      <c r="G3434" s="108">
        <f t="shared" si="53"/>
        <v>44378</v>
      </c>
    </row>
    <row r="3435" spans="1:7" x14ac:dyDescent="0.35">
      <c r="A3435" s="72" t="s">
        <v>344</v>
      </c>
      <c r="B3435" s="72" t="s">
        <v>345</v>
      </c>
      <c r="C3435" s="72" t="s">
        <v>1101</v>
      </c>
      <c r="D3435" s="72" t="s">
        <v>1089</v>
      </c>
      <c r="E3435" s="72">
        <v>12381</v>
      </c>
      <c r="F3435" s="105">
        <v>44</v>
      </c>
      <c r="G3435" s="108">
        <f t="shared" si="53"/>
        <v>44287</v>
      </c>
    </row>
    <row r="3436" spans="1:7" x14ac:dyDescent="0.35">
      <c r="A3436" s="72" t="s">
        <v>344</v>
      </c>
      <c r="B3436" s="72" t="s">
        <v>345</v>
      </c>
      <c r="C3436" s="72" t="s">
        <v>1101</v>
      </c>
      <c r="D3436" s="72" t="s">
        <v>1090</v>
      </c>
      <c r="E3436" s="72">
        <v>12353</v>
      </c>
      <c r="F3436" s="105">
        <v>47</v>
      </c>
      <c r="G3436" s="108">
        <f t="shared" si="53"/>
        <v>44197</v>
      </c>
    </row>
    <row r="3437" spans="1:7" x14ac:dyDescent="0.35">
      <c r="A3437" s="72" t="s">
        <v>344</v>
      </c>
      <c r="B3437" s="72" t="s">
        <v>345</v>
      </c>
      <c r="C3437" s="72" t="s">
        <v>1101</v>
      </c>
      <c r="D3437" s="72" t="s">
        <v>1091</v>
      </c>
      <c r="E3437" s="72">
        <v>12250</v>
      </c>
      <c r="F3437" s="105">
        <v>48</v>
      </c>
      <c r="G3437" s="108">
        <f t="shared" si="53"/>
        <v>44105</v>
      </c>
    </row>
    <row r="3438" spans="1:7" x14ac:dyDescent="0.35">
      <c r="A3438" s="72" t="s">
        <v>344</v>
      </c>
      <c r="B3438" s="72" t="s">
        <v>345</v>
      </c>
      <c r="C3438" s="72" t="s">
        <v>1101</v>
      </c>
      <c r="D3438" s="72" t="s">
        <v>1092</v>
      </c>
      <c r="E3438" s="72">
        <v>11876</v>
      </c>
      <c r="F3438" s="105">
        <v>48</v>
      </c>
      <c r="G3438" s="108">
        <f t="shared" si="53"/>
        <v>44013</v>
      </c>
    </row>
    <row r="3439" spans="1:7" x14ac:dyDescent="0.35">
      <c r="A3439" s="72" t="s">
        <v>344</v>
      </c>
      <c r="B3439" s="72" t="s">
        <v>345</v>
      </c>
      <c r="C3439" s="72" t="s">
        <v>1101</v>
      </c>
      <c r="D3439" s="72" t="s">
        <v>1093</v>
      </c>
      <c r="E3439" s="72">
        <v>11606</v>
      </c>
      <c r="F3439" s="105">
        <v>54</v>
      </c>
      <c r="G3439" s="108">
        <f t="shared" si="53"/>
        <v>43922</v>
      </c>
    </row>
    <row r="3440" spans="1:7" x14ac:dyDescent="0.35">
      <c r="A3440" s="72" t="s">
        <v>344</v>
      </c>
      <c r="B3440" s="72" t="s">
        <v>345</v>
      </c>
      <c r="C3440" s="72" t="s">
        <v>1101</v>
      </c>
      <c r="D3440" s="72" t="s">
        <v>1094</v>
      </c>
      <c r="E3440" s="72">
        <v>10870</v>
      </c>
      <c r="F3440" s="105">
        <v>57</v>
      </c>
      <c r="G3440" s="108">
        <f t="shared" si="53"/>
        <v>43831</v>
      </c>
    </row>
    <row r="3441" spans="1:7" x14ac:dyDescent="0.35">
      <c r="A3441" s="72" t="s">
        <v>344</v>
      </c>
      <c r="B3441" s="72" t="s">
        <v>345</v>
      </c>
      <c r="C3441" s="72" t="s">
        <v>1101</v>
      </c>
      <c r="D3441" s="72" t="s">
        <v>1095</v>
      </c>
      <c r="E3441" s="72">
        <v>10837</v>
      </c>
      <c r="F3441" s="105">
        <v>53</v>
      </c>
      <c r="G3441" s="108">
        <f t="shared" si="53"/>
        <v>43739</v>
      </c>
    </row>
    <row r="3442" spans="1:7" x14ac:dyDescent="0.35">
      <c r="A3442" s="72" t="s">
        <v>344</v>
      </c>
      <c r="B3442" s="72" t="s">
        <v>345</v>
      </c>
      <c r="C3442" s="72" t="s">
        <v>1101</v>
      </c>
      <c r="D3442" s="72" t="s">
        <v>1096</v>
      </c>
      <c r="E3442" s="72">
        <v>10784</v>
      </c>
      <c r="F3442" s="105">
        <v>52</v>
      </c>
      <c r="G3442" s="108">
        <f t="shared" si="53"/>
        <v>43647</v>
      </c>
    </row>
    <row r="3443" spans="1:7" x14ac:dyDescent="0.35">
      <c r="A3443" s="72" t="s">
        <v>344</v>
      </c>
      <c r="B3443" s="72" t="s">
        <v>345</v>
      </c>
      <c r="C3443" s="72" t="s">
        <v>1101</v>
      </c>
      <c r="D3443" s="72" t="s">
        <v>1097</v>
      </c>
      <c r="E3443" s="72">
        <v>10729</v>
      </c>
      <c r="F3443" s="105">
        <v>47</v>
      </c>
      <c r="G3443" s="108">
        <f t="shared" si="53"/>
        <v>43556</v>
      </c>
    </row>
    <row r="3444" spans="1:7" x14ac:dyDescent="0.35">
      <c r="A3444" s="72" t="s">
        <v>344</v>
      </c>
      <c r="B3444" s="72" t="s">
        <v>345</v>
      </c>
      <c r="C3444" s="72" t="s">
        <v>1101</v>
      </c>
      <c r="D3444" s="72" t="s">
        <v>1098</v>
      </c>
      <c r="E3444" s="72">
        <v>10087</v>
      </c>
      <c r="F3444" s="105">
        <v>45</v>
      </c>
      <c r="G3444" s="108">
        <f t="shared" si="53"/>
        <v>43466</v>
      </c>
    </row>
    <row r="3445" spans="1:7" x14ac:dyDescent="0.35">
      <c r="A3445" s="72" t="s">
        <v>344</v>
      </c>
      <c r="B3445" s="72" t="s">
        <v>345</v>
      </c>
      <c r="C3445" s="72" t="s">
        <v>1101</v>
      </c>
      <c r="D3445" s="72" t="s">
        <v>1099</v>
      </c>
      <c r="E3445" s="72">
        <v>10732</v>
      </c>
      <c r="F3445" s="105">
        <v>52</v>
      </c>
      <c r="G3445" s="108">
        <f t="shared" si="53"/>
        <v>43374</v>
      </c>
    </row>
    <row r="3446" spans="1:7" x14ac:dyDescent="0.35">
      <c r="A3446" s="72" t="s">
        <v>344</v>
      </c>
      <c r="B3446" s="72" t="s">
        <v>345</v>
      </c>
      <c r="C3446" s="72" t="s">
        <v>1102</v>
      </c>
      <c r="D3446" s="72" t="s">
        <v>1088</v>
      </c>
      <c r="E3446" s="72">
        <v>9254</v>
      </c>
      <c r="F3446" s="105">
        <v>395</v>
      </c>
      <c r="G3446" s="108">
        <f t="shared" si="53"/>
        <v>44378</v>
      </c>
    </row>
    <row r="3447" spans="1:7" x14ac:dyDescent="0.35">
      <c r="A3447" s="72" t="s">
        <v>344</v>
      </c>
      <c r="B3447" s="72" t="s">
        <v>345</v>
      </c>
      <c r="C3447" s="72" t="s">
        <v>1102</v>
      </c>
      <c r="D3447" s="72" t="s">
        <v>1089</v>
      </c>
      <c r="E3447" s="72">
        <v>9243</v>
      </c>
      <c r="F3447" s="105">
        <v>368</v>
      </c>
      <c r="G3447" s="108">
        <f t="shared" si="53"/>
        <v>44287</v>
      </c>
    </row>
    <row r="3448" spans="1:7" x14ac:dyDescent="0.35">
      <c r="A3448" s="72" t="s">
        <v>344</v>
      </c>
      <c r="B3448" s="72" t="s">
        <v>345</v>
      </c>
      <c r="C3448" s="72" t="s">
        <v>1102</v>
      </c>
      <c r="D3448" s="72" t="s">
        <v>1090</v>
      </c>
      <c r="E3448" s="72">
        <v>9239</v>
      </c>
      <c r="F3448" s="105">
        <v>372</v>
      </c>
      <c r="G3448" s="108">
        <f t="shared" si="53"/>
        <v>44197</v>
      </c>
    </row>
    <row r="3449" spans="1:7" x14ac:dyDescent="0.35">
      <c r="A3449" s="72" t="s">
        <v>344</v>
      </c>
      <c r="B3449" s="72" t="s">
        <v>345</v>
      </c>
      <c r="C3449" s="72" t="s">
        <v>1102</v>
      </c>
      <c r="D3449" s="72" t="s">
        <v>1091</v>
      </c>
      <c r="E3449" s="72">
        <v>9251</v>
      </c>
      <c r="F3449" s="105">
        <v>400</v>
      </c>
      <c r="G3449" s="108">
        <f t="shared" si="53"/>
        <v>44105</v>
      </c>
    </row>
    <row r="3450" spans="1:7" x14ac:dyDescent="0.35">
      <c r="A3450" s="72" t="s">
        <v>344</v>
      </c>
      <c r="B3450" s="72" t="s">
        <v>345</v>
      </c>
      <c r="C3450" s="72" t="s">
        <v>1102</v>
      </c>
      <c r="D3450" s="72" t="s">
        <v>1092</v>
      </c>
      <c r="E3450" s="72">
        <v>9244</v>
      </c>
      <c r="F3450" s="105">
        <v>403</v>
      </c>
      <c r="G3450" s="108">
        <f t="shared" si="53"/>
        <v>44013</v>
      </c>
    </row>
    <row r="3451" spans="1:7" x14ac:dyDescent="0.35">
      <c r="A3451" s="72" t="s">
        <v>344</v>
      </c>
      <c r="B3451" s="72" t="s">
        <v>345</v>
      </c>
      <c r="C3451" s="72" t="s">
        <v>1102</v>
      </c>
      <c r="D3451" s="72" t="s">
        <v>1093</v>
      </c>
      <c r="E3451" s="72">
        <v>9196</v>
      </c>
      <c r="F3451" s="105">
        <v>433</v>
      </c>
      <c r="G3451" s="108">
        <f t="shared" si="53"/>
        <v>43922</v>
      </c>
    </row>
    <row r="3452" spans="1:7" x14ac:dyDescent="0.35">
      <c r="A3452" s="72" t="s">
        <v>344</v>
      </c>
      <c r="B3452" s="72" t="s">
        <v>345</v>
      </c>
      <c r="C3452" s="72" t="s">
        <v>1102</v>
      </c>
      <c r="D3452" s="72" t="s">
        <v>1094</v>
      </c>
      <c r="E3452" s="72">
        <v>9116</v>
      </c>
      <c r="F3452" s="105">
        <v>433</v>
      </c>
      <c r="G3452" s="108">
        <f t="shared" si="53"/>
        <v>43831</v>
      </c>
    </row>
    <row r="3453" spans="1:7" x14ac:dyDescent="0.35">
      <c r="A3453" s="72" t="s">
        <v>344</v>
      </c>
      <c r="B3453" s="72" t="s">
        <v>345</v>
      </c>
      <c r="C3453" s="72" t="s">
        <v>1102</v>
      </c>
      <c r="D3453" s="72" t="s">
        <v>1095</v>
      </c>
      <c r="E3453" s="72">
        <v>9183</v>
      </c>
      <c r="F3453" s="105">
        <v>452</v>
      </c>
      <c r="G3453" s="108">
        <f t="shared" si="53"/>
        <v>43739</v>
      </c>
    </row>
    <row r="3454" spans="1:7" x14ac:dyDescent="0.35">
      <c r="A3454" s="72" t="s">
        <v>344</v>
      </c>
      <c r="B3454" s="72" t="s">
        <v>345</v>
      </c>
      <c r="C3454" s="72" t="s">
        <v>1102</v>
      </c>
      <c r="D3454" s="72" t="s">
        <v>1096</v>
      </c>
      <c r="E3454" s="72">
        <v>9174</v>
      </c>
      <c r="F3454" s="105">
        <v>447</v>
      </c>
      <c r="G3454" s="108">
        <f t="shared" si="53"/>
        <v>43647</v>
      </c>
    </row>
    <row r="3455" spans="1:7" x14ac:dyDescent="0.35">
      <c r="A3455" s="72" t="s">
        <v>344</v>
      </c>
      <c r="B3455" s="72" t="s">
        <v>345</v>
      </c>
      <c r="C3455" s="72" t="s">
        <v>1102</v>
      </c>
      <c r="D3455" s="72" t="s">
        <v>1097</v>
      </c>
      <c r="E3455" s="72">
        <v>9152</v>
      </c>
      <c r="F3455" s="105">
        <v>435</v>
      </c>
      <c r="G3455" s="108">
        <f t="shared" si="53"/>
        <v>43556</v>
      </c>
    </row>
    <row r="3456" spans="1:7" x14ac:dyDescent="0.35">
      <c r="A3456" s="72" t="s">
        <v>344</v>
      </c>
      <c r="B3456" s="72" t="s">
        <v>345</v>
      </c>
      <c r="C3456" s="72" t="s">
        <v>1102</v>
      </c>
      <c r="D3456" s="72" t="s">
        <v>1098</v>
      </c>
      <c r="E3456" s="72">
        <v>8926</v>
      </c>
      <c r="F3456" s="105">
        <v>435</v>
      </c>
      <c r="G3456" s="108">
        <f t="shared" si="53"/>
        <v>43466</v>
      </c>
    </row>
    <row r="3457" spans="1:7" x14ac:dyDescent="0.35">
      <c r="A3457" s="72" t="s">
        <v>344</v>
      </c>
      <c r="B3457" s="72" t="s">
        <v>345</v>
      </c>
      <c r="C3457" s="72" t="s">
        <v>1102</v>
      </c>
      <c r="D3457" s="72" t="s">
        <v>1099</v>
      </c>
      <c r="E3457" s="72">
        <v>9558</v>
      </c>
      <c r="F3457" s="105">
        <v>515</v>
      </c>
      <c r="G3457" s="108">
        <f t="shared" si="53"/>
        <v>43374</v>
      </c>
    </row>
    <row r="3458" spans="1:7" x14ac:dyDescent="0.35">
      <c r="A3458" s="72" t="s">
        <v>346</v>
      </c>
      <c r="B3458" s="72" t="s">
        <v>347</v>
      </c>
      <c r="C3458" s="72" t="s">
        <v>1087</v>
      </c>
      <c r="D3458" s="72" t="s">
        <v>1088</v>
      </c>
      <c r="E3458" s="72">
        <v>1038</v>
      </c>
      <c r="F3458" s="105">
        <v>20</v>
      </c>
      <c r="G3458" s="108">
        <f t="shared" si="53"/>
        <v>44378</v>
      </c>
    </row>
    <row r="3459" spans="1:7" x14ac:dyDescent="0.35">
      <c r="A3459" s="72" t="s">
        <v>346</v>
      </c>
      <c r="B3459" s="72" t="s">
        <v>347</v>
      </c>
      <c r="C3459" s="72" t="s">
        <v>1087</v>
      </c>
      <c r="D3459" s="72" t="s">
        <v>1089</v>
      </c>
      <c r="E3459" s="72">
        <v>1037</v>
      </c>
      <c r="F3459" s="105">
        <v>21</v>
      </c>
      <c r="G3459" s="108">
        <f t="shared" si="53"/>
        <v>44287</v>
      </c>
    </row>
    <row r="3460" spans="1:7" x14ac:dyDescent="0.35">
      <c r="A3460" s="72" t="s">
        <v>346</v>
      </c>
      <c r="B3460" s="72" t="s">
        <v>347</v>
      </c>
      <c r="C3460" s="72" t="s">
        <v>1087</v>
      </c>
      <c r="D3460" s="72" t="s">
        <v>1090</v>
      </c>
      <c r="E3460" s="72">
        <v>1038</v>
      </c>
      <c r="F3460" s="105">
        <v>19</v>
      </c>
      <c r="G3460" s="108">
        <f t="shared" ref="G3460:G3523" si="54">DATE(LEFT(D3460,4),RIGHT(LEFT(D3460,7),2),1)</f>
        <v>44197</v>
      </c>
    </row>
    <row r="3461" spans="1:7" x14ac:dyDescent="0.35">
      <c r="A3461" s="72" t="s">
        <v>346</v>
      </c>
      <c r="B3461" s="72" t="s">
        <v>347</v>
      </c>
      <c r="C3461" s="72" t="s">
        <v>1087</v>
      </c>
      <c r="D3461" s="72" t="s">
        <v>1091</v>
      </c>
      <c r="E3461" s="72">
        <v>1032</v>
      </c>
      <c r="F3461" s="105">
        <v>43</v>
      </c>
      <c r="G3461" s="108">
        <f t="shared" si="54"/>
        <v>44105</v>
      </c>
    </row>
    <row r="3462" spans="1:7" x14ac:dyDescent="0.35">
      <c r="A3462" s="72" t="s">
        <v>346</v>
      </c>
      <c r="B3462" s="72" t="s">
        <v>347</v>
      </c>
      <c r="C3462" s="72" t="s">
        <v>1087</v>
      </c>
      <c r="D3462" s="72" t="s">
        <v>1092</v>
      </c>
      <c r="E3462" s="72">
        <v>1021</v>
      </c>
      <c r="F3462" s="105">
        <v>37</v>
      </c>
      <c r="G3462" s="108">
        <f t="shared" si="54"/>
        <v>44013</v>
      </c>
    </row>
    <row r="3463" spans="1:7" x14ac:dyDescent="0.35">
      <c r="A3463" s="72" t="s">
        <v>346</v>
      </c>
      <c r="B3463" s="72" t="s">
        <v>347</v>
      </c>
      <c r="C3463" s="72" t="s">
        <v>1087</v>
      </c>
      <c r="D3463" s="72" t="s">
        <v>1093</v>
      </c>
      <c r="E3463" s="72">
        <v>1015</v>
      </c>
      <c r="F3463" s="105">
        <v>43</v>
      </c>
      <c r="G3463" s="108">
        <f t="shared" si="54"/>
        <v>43922</v>
      </c>
    </row>
    <row r="3464" spans="1:7" x14ac:dyDescent="0.35">
      <c r="A3464" s="72" t="s">
        <v>346</v>
      </c>
      <c r="B3464" s="72" t="s">
        <v>347</v>
      </c>
      <c r="C3464" s="72" t="s">
        <v>1087</v>
      </c>
      <c r="D3464" s="72" t="s">
        <v>1094</v>
      </c>
      <c r="E3464" s="72">
        <v>1005</v>
      </c>
      <c r="F3464" s="105">
        <v>43</v>
      </c>
      <c r="G3464" s="108">
        <f t="shared" si="54"/>
        <v>43831</v>
      </c>
    </row>
    <row r="3465" spans="1:7" x14ac:dyDescent="0.35">
      <c r="A3465" s="72" t="s">
        <v>346</v>
      </c>
      <c r="B3465" s="72" t="s">
        <v>347</v>
      </c>
      <c r="C3465" s="72" t="s">
        <v>1087</v>
      </c>
      <c r="D3465" s="72" t="s">
        <v>1095</v>
      </c>
      <c r="E3465" s="72">
        <v>998</v>
      </c>
      <c r="F3465" s="105">
        <v>46</v>
      </c>
      <c r="G3465" s="108">
        <f t="shared" si="54"/>
        <v>43739</v>
      </c>
    </row>
    <row r="3466" spans="1:7" x14ac:dyDescent="0.35">
      <c r="A3466" s="72" t="s">
        <v>346</v>
      </c>
      <c r="B3466" s="72" t="s">
        <v>347</v>
      </c>
      <c r="C3466" s="72" t="s">
        <v>1087</v>
      </c>
      <c r="D3466" s="72" t="s">
        <v>1096</v>
      </c>
      <c r="E3466" s="72">
        <v>1002</v>
      </c>
      <c r="F3466" s="105">
        <v>49</v>
      </c>
      <c r="G3466" s="108">
        <f t="shared" si="54"/>
        <v>43647</v>
      </c>
    </row>
    <row r="3467" spans="1:7" x14ac:dyDescent="0.35">
      <c r="A3467" s="72" t="s">
        <v>346</v>
      </c>
      <c r="B3467" s="72" t="s">
        <v>347</v>
      </c>
      <c r="C3467" s="72" t="s">
        <v>1087</v>
      </c>
      <c r="D3467" s="72" t="s">
        <v>1097</v>
      </c>
      <c r="E3467" s="72">
        <v>1002</v>
      </c>
      <c r="F3467" s="105">
        <v>7</v>
      </c>
      <c r="G3467" s="108">
        <f t="shared" si="54"/>
        <v>43556</v>
      </c>
    </row>
    <row r="3468" spans="1:7" x14ac:dyDescent="0.35">
      <c r="A3468" s="72" t="s">
        <v>346</v>
      </c>
      <c r="B3468" s="72" t="s">
        <v>347</v>
      </c>
      <c r="C3468" s="72" t="s">
        <v>1087</v>
      </c>
      <c r="D3468" s="72" t="s">
        <v>1098</v>
      </c>
      <c r="E3468" s="72">
        <v>982</v>
      </c>
      <c r="F3468" s="105">
        <v>5</v>
      </c>
      <c r="G3468" s="108">
        <f t="shared" si="54"/>
        <v>43466</v>
      </c>
    </row>
    <row r="3469" spans="1:7" x14ac:dyDescent="0.35">
      <c r="A3469" s="72" t="s">
        <v>346</v>
      </c>
      <c r="B3469" s="72" t="s">
        <v>347</v>
      </c>
      <c r="C3469" s="72" t="s">
        <v>1087</v>
      </c>
      <c r="D3469" s="72" t="s">
        <v>1099</v>
      </c>
      <c r="E3469" s="72">
        <v>1059</v>
      </c>
      <c r="F3469" s="105">
        <v>44</v>
      </c>
      <c r="G3469" s="108">
        <f t="shared" si="54"/>
        <v>43374</v>
      </c>
    </row>
    <row r="3470" spans="1:7" x14ac:dyDescent="0.35">
      <c r="A3470" s="72" t="s">
        <v>346</v>
      </c>
      <c r="B3470" s="72" t="s">
        <v>347</v>
      </c>
      <c r="C3470" s="72" t="s">
        <v>1100</v>
      </c>
      <c r="D3470" s="72" t="s">
        <v>1088</v>
      </c>
      <c r="E3470" s="72">
        <v>809</v>
      </c>
      <c r="F3470" s="105">
        <v>19</v>
      </c>
      <c r="G3470" s="108">
        <f t="shared" si="54"/>
        <v>44378</v>
      </c>
    </row>
    <row r="3471" spans="1:7" x14ac:dyDescent="0.35">
      <c r="A3471" s="72" t="s">
        <v>346</v>
      </c>
      <c r="B3471" s="72" t="s">
        <v>347</v>
      </c>
      <c r="C3471" s="72" t="s">
        <v>1100</v>
      </c>
      <c r="D3471" s="72" t="s">
        <v>1089</v>
      </c>
      <c r="E3471" s="72">
        <v>811</v>
      </c>
      <c r="F3471" s="105">
        <v>16</v>
      </c>
      <c r="G3471" s="108">
        <f t="shared" si="54"/>
        <v>44287</v>
      </c>
    </row>
    <row r="3472" spans="1:7" x14ac:dyDescent="0.35">
      <c r="A3472" s="72" t="s">
        <v>346</v>
      </c>
      <c r="B3472" s="72" t="s">
        <v>347</v>
      </c>
      <c r="C3472" s="72" t="s">
        <v>1100</v>
      </c>
      <c r="D3472" s="72" t="s">
        <v>1090</v>
      </c>
      <c r="E3472" s="72">
        <v>812</v>
      </c>
      <c r="F3472" s="105">
        <v>14</v>
      </c>
      <c r="G3472" s="108">
        <f t="shared" si="54"/>
        <v>44197</v>
      </c>
    </row>
    <row r="3473" spans="1:7" x14ac:dyDescent="0.35">
      <c r="A3473" s="72" t="s">
        <v>346</v>
      </c>
      <c r="B3473" s="72" t="s">
        <v>347</v>
      </c>
      <c r="C3473" s="72" t="s">
        <v>1100</v>
      </c>
      <c r="D3473" s="72" t="s">
        <v>1091</v>
      </c>
      <c r="E3473" s="72">
        <v>808</v>
      </c>
      <c r="F3473" s="105">
        <v>45</v>
      </c>
      <c r="G3473" s="108">
        <f t="shared" si="54"/>
        <v>44105</v>
      </c>
    </row>
    <row r="3474" spans="1:7" x14ac:dyDescent="0.35">
      <c r="A3474" s="72" t="s">
        <v>346</v>
      </c>
      <c r="B3474" s="72" t="s">
        <v>347</v>
      </c>
      <c r="C3474" s="72" t="s">
        <v>1100</v>
      </c>
      <c r="D3474" s="72" t="s">
        <v>1092</v>
      </c>
      <c r="E3474" s="72">
        <v>796</v>
      </c>
      <c r="F3474" s="105">
        <v>34</v>
      </c>
      <c r="G3474" s="108">
        <f t="shared" si="54"/>
        <v>44013</v>
      </c>
    </row>
    <row r="3475" spans="1:7" x14ac:dyDescent="0.35">
      <c r="A3475" s="72" t="s">
        <v>346</v>
      </c>
      <c r="B3475" s="72" t="s">
        <v>347</v>
      </c>
      <c r="C3475" s="72" t="s">
        <v>1100</v>
      </c>
      <c r="D3475" s="72" t="s">
        <v>1093</v>
      </c>
      <c r="E3475" s="72">
        <v>802</v>
      </c>
      <c r="F3475" s="105">
        <v>36</v>
      </c>
      <c r="G3475" s="108">
        <f t="shared" si="54"/>
        <v>43922</v>
      </c>
    </row>
    <row r="3476" spans="1:7" x14ac:dyDescent="0.35">
      <c r="A3476" s="72" t="s">
        <v>346</v>
      </c>
      <c r="B3476" s="72" t="s">
        <v>347</v>
      </c>
      <c r="C3476" s="72" t="s">
        <v>1100</v>
      </c>
      <c r="D3476" s="72" t="s">
        <v>1094</v>
      </c>
      <c r="E3476" s="72">
        <v>772</v>
      </c>
      <c r="F3476" s="105">
        <v>33</v>
      </c>
      <c r="G3476" s="108">
        <f t="shared" si="54"/>
        <v>43831</v>
      </c>
    </row>
    <row r="3477" spans="1:7" x14ac:dyDescent="0.35">
      <c r="A3477" s="72" t="s">
        <v>346</v>
      </c>
      <c r="B3477" s="72" t="s">
        <v>347</v>
      </c>
      <c r="C3477" s="72" t="s">
        <v>1100</v>
      </c>
      <c r="D3477" s="72" t="s">
        <v>1095</v>
      </c>
      <c r="E3477" s="72">
        <v>784</v>
      </c>
      <c r="F3477" s="105">
        <v>49</v>
      </c>
      <c r="G3477" s="108">
        <f t="shared" si="54"/>
        <v>43739</v>
      </c>
    </row>
    <row r="3478" spans="1:7" x14ac:dyDescent="0.35">
      <c r="A3478" s="72" t="s">
        <v>346</v>
      </c>
      <c r="B3478" s="72" t="s">
        <v>347</v>
      </c>
      <c r="C3478" s="72" t="s">
        <v>1100</v>
      </c>
      <c r="D3478" s="72" t="s">
        <v>1096</v>
      </c>
      <c r="E3478" s="72">
        <v>785</v>
      </c>
      <c r="F3478" s="105">
        <v>47</v>
      </c>
      <c r="G3478" s="108">
        <f t="shared" si="54"/>
        <v>43647</v>
      </c>
    </row>
    <row r="3479" spans="1:7" x14ac:dyDescent="0.35">
      <c r="A3479" s="72" t="s">
        <v>346</v>
      </c>
      <c r="B3479" s="72" t="s">
        <v>347</v>
      </c>
      <c r="C3479" s="72" t="s">
        <v>1100</v>
      </c>
      <c r="D3479" s="72" t="s">
        <v>1097</v>
      </c>
      <c r="E3479" s="72">
        <v>779</v>
      </c>
      <c r="F3479" s="105">
        <v>5</v>
      </c>
      <c r="G3479" s="108">
        <f t="shared" si="54"/>
        <v>43556</v>
      </c>
    </row>
    <row r="3480" spans="1:7" x14ac:dyDescent="0.35">
      <c r="A3480" s="72" t="s">
        <v>346</v>
      </c>
      <c r="B3480" s="72" t="s">
        <v>347</v>
      </c>
      <c r="C3480" s="72" t="s">
        <v>1100</v>
      </c>
      <c r="D3480" s="72" t="s">
        <v>1098</v>
      </c>
      <c r="E3480" s="72">
        <v>754</v>
      </c>
      <c r="F3480" s="105">
        <v>5</v>
      </c>
      <c r="G3480" s="108">
        <f t="shared" si="54"/>
        <v>43466</v>
      </c>
    </row>
    <row r="3481" spans="1:7" x14ac:dyDescent="0.35">
      <c r="A3481" s="72" t="s">
        <v>346</v>
      </c>
      <c r="B3481" s="72" t="s">
        <v>347</v>
      </c>
      <c r="C3481" s="72" t="s">
        <v>1100</v>
      </c>
      <c r="D3481" s="72" t="s">
        <v>1099</v>
      </c>
      <c r="E3481" s="72">
        <v>809</v>
      </c>
      <c r="F3481" s="105">
        <v>44</v>
      </c>
      <c r="G3481" s="108">
        <f t="shared" si="54"/>
        <v>43374</v>
      </c>
    </row>
    <row r="3482" spans="1:7" x14ac:dyDescent="0.35">
      <c r="A3482" s="72" t="s">
        <v>346</v>
      </c>
      <c r="B3482" s="72" t="s">
        <v>347</v>
      </c>
      <c r="C3482" s="72" t="s">
        <v>1101</v>
      </c>
      <c r="D3482" s="72" t="s">
        <v>1088</v>
      </c>
      <c r="E3482" s="72">
        <v>1119</v>
      </c>
      <c r="F3482" s="105">
        <v>1</v>
      </c>
      <c r="G3482" s="108">
        <f t="shared" si="54"/>
        <v>44378</v>
      </c>
    </row>
    <row r="3483" spans="1:7" x14ac:dyDescent="0.35">
      <c r="A3483" s="72" t="s">
        <v>346</v>
      </c>
      <c r="B3483" s="72" t="s">
        <v>347</v>
      </c>
      <c r="C3483" s="72" t="s">
        <v>1101</v>
      </c>
      <c r="D3483" s="72" t="s">
        <v>1089</v>
      </c>
      <c r="E3483" s="72">
        <v>1120</v>
      </c>
      <c r="F3483" s="105">
        <v>1</v>
      </c>
      <c r="G3483" s="108">
        <f t="shared" si="54"/>
        <v>44287</v>
      </c>
    </row>
    <row r="3484" spans="1:7" x14ac:dyDescent="0.35">
      <c r="A3484" s="72" t="s">
        <v>346</v>
      </c>
      <c r="B3484" s="72" t="s">
        <v>347</v>
      </c>
      <c r="C3484" s="72" t="s">
        <v>1101</v>
      </c>
      <c r="D3484" s="72" t="s">
        <v>1090</v>
      </c>
      <c r="E3484" s="72">
        <v>1127</v>
      </c>
      <c r="F3484" s="105">
        <v>1</v>
      </c>
      <c r="G3484" s="108">
        <f t="shared" si="54"/>
        <v>44197</v>
      </c>
    </row>
    <row r="3485" spans="1:7" x14ac:dyDescent="0.35">
      <c r="A3485" s="72" t="s">
        <v>346</v>
      </c>
      <c r="B3485" s="72" t="s">
        <v>347</v>
      </c>
      <c r="C3485" s="72" t="s">
        <v>1101</v>
      </c>
      <c r="D3485" s="72" t="s">
        <v>1091</v>
      </c>
      <c r="E3485" s="72">
        <v>1116</v>
      </c>
      <c r="F3485" s="105">
        <v>8</v>
      </c>
      <c r="G3485" s="108">
        <f t="shared" si="54"/>
        <v>44105</v>
      </c>
    </row>
    <row r="3486" spans="1:7" x14ac:dyDescent="0.35">
      <c r="A3486" s="72" t="s">
        <v>346</v>
      </c>
      <c r="B3486" s="72" t="s">
        <v>347</v>
      </c>
      <c r="C3486" s="72" t="s">
        <v>1101</v>
      </c>
      <c r="D3486" s="72" t="s">
        <v>1092</v>
      </c>
      <c r="E3486" s="72">
        <v>1099</v>
      </c>
      <c r="F3486" s="105">
        <v>8</v>
      </c>
      <c r="G3486" s="108">
        <f t="shared" si="54"/>
        <v>44013</v>
      </c>
    </row>
    <row r="3487" spans="1:7" x14ac:dyDescent="0.35">
      <c r="A3487" s="72" t="s">
        <v>346</v>
      </c>
      <c r="B3487" s="72" t="s">
        <v>347</v>
      </c>
      <c r="C3487" s="72" t="s">
        <v>1101</v>
      </c>
      <c r="D3487" s="72" t="s">
        <v>1093</v>
      </c>
      <c r="E3487" s="72">
        <v>1066</v>
      </c>
      <c r="F3487" s="105">
        <v>8</v>
      </c>
      <c r="G3487" s="108">
        <f t="shared" si="54"/>
        <v>43922</v>
      </c>
    </row>
    <row r="3488" spans="1:7" x14ac:dyDescent="0.35">
      <c r="A3488" s="72" t="s">
        <v>346</v>
      </c>
      <c r="B3488" s="72" t="s">
        <v>347</v>
      </c>
      <c r="C3488" s="72" t="s">
        <v>1101</v>
      </c>
      <c r="D3488" s="72" t="s">
        <v>1094</v>
      </c>
      <c r="E3488" s="72">
        <v>1008</v>
      </c>
      <c r="F3488" s="105">
        <v>7</v>
      </c>
      <c r="G3488" s="108">
        <f t="shared" si="54"/>
        <v>43831</v>
      </c>
    </row>
    <row r="3489" spans="1:7" x14ac:dyDescent="0.35">
      <c r="A3489" s="72" t="s">
        <v>346</v>
      </c>
      <c r="B3489" s="72" t="s">
        <v>347</v>
      </c>
      <c r="C3489" s="72" t="s">
        <v>1101</v>
      </c>
      <c r="D3489" s="72" t="s">
        <v>1095</v>
      </c>
      <c r="E3489" s="72">
        <v>998</v>
      </c>
      <c r="F3489" s="105">
        <v>8</v>
      </c>
      <c r="G3489" s="108">
        <f t="shared" si="54"/>
        <v>43739</v>
      </c>
    </row>
    <row r="3490" spans="1:7" x14ac:dyDescent="0.35">
      <c r="A3490" s="72" t="s">
        <v>346</v>
      </c>
      <c r="B3490" s="72" t="s">
        <v>347</v>
      </c>
      <c r="C3490" s="72" t="s">
        <v>1101</v>
      </c>
      <c r="D3490" s="72" t="s">
        <v>1096</v>
      </c>
      <c r="E3490" s="72">
        <v>985</v>
      </c>
      <c r="F3490" s="105">
        <v>8</v>
      </c>
      <c r="G3490" s="108">
        <f t="shared" si="54"/>
        <v>43647</v>
      </c>
    </row>
    <row r="3491" spans="1:7" x14ac:dyDescent="0.35">
      <c r="A3491" s="72" t="s">
        <v>346</v>
      </c>
      <c r="B3491" s="72" t="s">
        <v>347</v>
      </c>
      <c r="C3491" s="72" t="s">
        <v>1101</v>
      </c>
      <c r="D3491" s="72" t="s">
        <v>1097</v>
      </c>
      <c r="E3491" s="72">
        <v>982</v>
      </c>
      <c r="F3491" s="105">
        <v>2</v>
      </c>
      <c r="G3491" s="108">
        <f t="shared" si="54"/>
        <v>43556</v>
      </c>
    </row>
    <row r="3492" spans="1:7" x14ac:dyDescent="0.35">
      <c r="A3492" s="72" t="s">
        <v>346</v>
      </c>
      <c r="B3492" s="72" t="s">
        <v>347</v>
      </c>
      <c r="C3492" s="72" t="s">
        <v>1101</v>
      </c>
      <c r="D3492" s="72" t="s">
        <v>1098</v>
      </c>
      <c r="E3492" s="72">
        <v>925</v>
      </c>
      <c r="F3492" s="105">
        <v>11</v>
      </c>
      <c r="G3492" s="108">
        <f t="shared" si="54"/>
        <v>43466</v>
      </c>
    </row>
    <row r="3493" spans="1:7" x14ac:dyDescent="0.35">
      <c r="A3493" s="72" t="s">
        <v>346</v>
      </c>
      <c r="B3493" s="72" t="s">
        <v>347</v>
      </c>
      <c r="C3493" s="72" t="s">
        <v>1101</v>
      </c>
      <c r="D3493" s="72" t="s">
        <v>1099</v>
      </c>
      <c r="E3493" s="72">
        <v>985</v>
      </c>
      <c r="F3493" s="105">
        <v>7</v>
      </c>
      <c r="G3493" s="108">
        <f t="shared" si="54"/>
        <v>43374</v>
      </c>
    </row>
    <row r="3494" spans="1:7" x14ac:dyDescent="0.35">
      <c r="A3494" s="72" t="s">
        <v>346</v>
      </c>
      <c r="B3494" s="72" t="s">
        <v>347</v>
      </c>
      <c r="C3494" s="72" t="s">
        <v>1102</v>
      </c>
      <c r="D3494" s="72" t="s">
        <v>1088</v>
      </c>
      <c r="E3494" s="72">
        <v>1498</v>
      </c>
      <c r="F3494" s="105">
        <v>29</v>
      </c>
      <c r="G3494" s="108">
        <f t="shared" si="54"/>
        <v>44378</v>
      </c>
    </row>
    <row r="3495" spans="1:7" x14ac:dyDescent="0.35">
      <c r="A3495" s="72" t="s">
        <v>346</v>
      </c>
      <c r="B3495" s="72" t="s">
        <v>347</v>
      </c>
      <c r="C3495" s="72" t="s">
        <v>1102</v>
      </c>
      <c r="D3495" s="72" t="s">
        <v>1089</v>
      </c>
      <c r="E3495" s="72">
        <v>1499</v>
      </c>
      <c r="F3495" s="105">
        <v>28</v>
      </c>
      <c r="G3495" s="108">
        <f t="shared" si="54"/>
        <v>44287</v>
      </c>
    </row>
    <row r="3496" spans="1:7" x14ac:dyDescent="0.35">
      <c r="A3496" s="72" t="s">
        <v>346</v>
      </c>
      <c r="B3496" s="72" t="s">
        <v>347</v>
      </c>
      <c r="C3496" s="72" t="s">
        <v>1102</v>
      </c>
      <c r="D3496" s="72" t="s">
        <v>1090</v>
      </c>
      <c r="E3496" s="72">
        <v>1495</v>
      </c>
      <c r="F3496" s="105">
        <v>32</v>
      </c>
      <c r="G3496" s="108">
        <f t="shared" si="54"/>
        <v>44197</v>
      </c>
    </row>
    <row r="3497" spans="1:7" x14ac:dyDescent="0.35">
      <c r="A3497" s="72" t="s">
        <v>346</v>
      </c>
      <c r="B3497" s="72" t="s">
        <v>347</v>
      </c>
      <c r="C3497" s="72" t="s">
        <v>1102</v>
      </c>
      <c r="D3497" s="72" t="s">
        <v>1091</v>
      </c>
      <c r="E3497" s="72">
        <v>1479</v>
      </c>
      <c r="F3497" s="105">
        <v>70</v>
      </c>
      <c r="G3497" s="108">
        <f t="shared" si="54"/>
        <v>44105</v>
      </c>
    </row>
    <row r="3498" spans="1:7" x14ac:dyDescent="0.35">
      <c r="A3498" s="72" t="s">
        <v>346</v>
      </c>
      <c r="B3498" s="72" t="s">
        <v>347</v>
      </c>
      <c r="C3498" s="72" t="s">
        <v>1102</v>
      </c>
      <c r="D3498" s="72" t="s">
        <v>1092</v>
      </c>
      <c r="E3498" s="72">
        <v>1477</v>
      </c>
      <c r="F3498" s="105">
        <v>59</v>
      </c>
      <c r="G3498" s="108">
        <f t="shared" si="54"/>
        <v>44013</v>
      </c>
    </row>
    <row r="3499" spans="1:7" x14ac:dyDescent="0.35">
      <c r="A3499" s="72" t="s">
        <v>346</v>
      </c>
      <c r="B3499" s="72" t="s">
        <v>347</v>
      </c>
      <c r="C3499" s="72" t="s">
        <v>1102</v>
      </c>
      <c r="D3499" s="72" t="s">
        <v>1093</v>
      </c>
      <c r="E3499" s="72">
        <v>1467</v>
      </c>
      <c r="F3499" s="105">
        <v>64</v>
      </c>
      <c r="G3499" s="108">
        <f t="shared" si="54"/>
        <v>43922</v>
      </c>
    </row>
    <row r="3500" spans="1:7" x14ac:dyDescent="0.35">
      <c r="A3500" s="72" t="s">
        <v>346</v>
      </c>
      <c r="B3500" s="72" t="s">
        <v>347</v>
      </c>
      <c r="C3500" s="72" t="s">
        <v>1102</v>
      </c>
      <c r="D3500" s="72" t="s">
        <v>1094</v>
      </c>
      <c r="E3500" s="72">
        <v>1465</v>
      </c>
      <c r="F3500" s="105">
        <v>58</v>
      </c>
      <c r="G3500" s="108">
        <f t="shared" si="54"/>
        <v>43831</v>
      </c>
    </row>
    <row r="3501" spans="1:7" x14ac:dyDescent="0.35">
      <c r="A3501" s="72" t="s">
        <v>346</v>
      </c>
      <c r="B3501" s="72" t="s">
        <v>347</v>
      </c>
      <c r="C3501" s="72" t="s">
        <v>1102</v>
      </c>
      <c r="D3501" s="72" t="s">
        <v>1095</v>
      </c>
      <c r="E3501" s="72">
        <v>1453</v>
      </c>
      <c r="F3501" s="105">
        <v>58</v>
      </c>
      <c r="G3501" s="108">
        <f t="shared" si="54"/>
        <v>43739</v>
      </c>
    </row>
    <row r="3502" spans="1:7" x14ac:dyDescent="0.35">
      <c r="A3502" s="72" t="s">
        <v>346</v>
      </c>
      <c r="B3502" s="72" t="s">
        <v>347</v>
      </c>
      <c r="C3502" s="72" t="s">
        <v>1102</v>
      </c>
      <c r="D3502" s="72" t="s">
        <v>1096</v>
      </c>
      <c r="E3502" s="72">
        <v>1449</v>
      </c>
      <c r="F3502" s="105">
        <v>59</v>
      </c>
      <c r="G3502" s="108">
        <f t="shared" si="54"/>
        <v>43647</v>
      </c>
    </row>
    <row r="3503" spans="1:7" x14ac:dyDescent="0.35">
      <c r="A3503" s="72" t="s">
        <v>346</v>
      </c>
      <c r="B3503" s="72" t="s">
        <v>347</v>
      </c>
      <c r="C3503" s="72" t="s">
        <v>1102</v>
      </c>
      <c r="D3503" s="72" t="s">
        <v>1097</v>
      </c>
      <c r="E3503" s="72">
        <v>1451</v>
      </c>
      <c r="F3503" s="105">
        <v>12</v>
      </c>
      <c r="G3503" s="108">
        <f t="shared" si="54"/>
        <v>43556</v>
      </c>
    </row>
    <row r="3504" spans="1:7" x14ac:dyDescent="0.35">
      <c r="A3504" s="72" t="s">
        <v>346</v>
      </c>
      <c r="B3504" s="72" t="s">
        <v>347</v>
      </c>
      <c r="C3504" s="72" t="s">
        <v>1102</v>
      </c>
      <c r="D3504" s="72" t="s">
        <v>1098</v>
      </c>
      <c r="E3504" s="72">
        <v>1433</v>
      </c>
      <c r="F3504" s="105">
        <v>7</v>
      </c>
      <c r="G3504" s="108">
        <f t="shared" si="54"/>
        <v>43466</v>
      </c>
    </row>
    <row r="3505" spans="1:7" x14ac:dyDescent="0.35">
      <c r="A3505" s="72" t="s">
        <v>346</v>
      </c>
      <c r="B3505" s="72" t="s">
        <v>347</v>
      </c>
      <c r="C3505" s="72" t="s">
        <v>1102</v>
      </c>
      <c r="D3505" s="72" t="s">
        <v>1099</v>
      </c>
      <c r="E3505" s="72">
        <v>1507</v>
      </c>
      <c r="F3505" s="105">
        <v>30</v>
      </c>
      <c r="G3505" s="108">
        <f t="shared" si="54"/>
        <v>43374</v>
      </c>
    </row>
    <row r="3506" spans="1:7" x14ac:dyDescent="0.35">
      <c r="A3506" s="72" t="s">
        <v>348</v>
      </c>
      <c r="B3506" s="72" t="s">
        <v>349</v>
      </c>
      <c r="C3506" s="72" t="s">
        <v>1087</v>
      </c>
      <c r="D3506" s="72" t="s">
        <v>1088</v>
      </c>
      <c r="E3506" s="72">
        <v>3544</v>
      </c>
      <c r="F3506" s="105">
        <v>223</v>
      </c>
      <c r="G3506" s="108">
        <f t="shared" si="54"/>
        <v>44378</v>
      </c>
    </row>
    <row r="3507" spans="1:7" x14ac:dyDescent="0.35">
      <c r="A3507" s="72" t="s">
        <v>348</v>
      </c>
      <c r="B3507" s="72" t="s">
        <v>349</v>
      </c>
      <c r="C3507" s="72" t="s">
        <v>1087</v>
      </c>
      <c r="D3507" s="72" t="s">
        <v>1089</v>
      </c>
      <c r="E3507" s="72">
        <v>3592</v>
      </c>
      <c r="F3507" s="105">
        <v>229</v>
      </c>
      <c r="G3507" s="108">
        <f t="shared" si="54"/>
        <v>44287</v>
      </c>
    </row>
    <row r="3508" spans="1:7" x14ac:dyDescent="0.35">
      <c r="A3508" s="72" t="s">
        <v>348</v>
      </c>
      <c r="B3508" s="72" t="s">
        <v>349</v>
      </c>
      <c r="C3508" s="72" t="s">
        <v>1087</v>
      </c>
      <c r="D3508" s="72" t="s">
        <v>1090</v>
      </c>
      <c r="E3508" s="72">
        <v>3577</v>
      </c>
      <c r="F3508" s="105">
        <v>236</v>
      </c>
      <c r="G3508" s="108">
        <f t="shared" si="54"/>
        <v>44197</v>
      </c>
    </row>
    <row r="3509" spans="1:7" x14ac:dyDescent="0.35">
      <c r="A3509" s="72" t="s">
        <v>348</v>
      </c>
      <c r="B3509" s="72" t="s">
        <v>349</v>
      </c>
      <c r="C3509" s="72" t="s">
        <v>1087</v>
      </c>
      <c r="D3509" s="72" t="s">
        <v>1091</v>
      </c>
      <c r="E3509" s="72">
        <v>3560</v>
      </c>
      <c r="F3509" s="105">
        <v>232</v>
      </c>
      <c r="G3509" s="108">
        <f t="shared" si="54"/>
        <v>44105</v>
      </c>
    </row>
    <row r="3510" spans="1:7" x14ac:dyDescent="0.35">
      <c r="A3510" s="72" t="s">
        <v>348</v>
      </c>
      <c r="B3510" s="72" t="s">
        <v>349</v>
      </c>
      <c r="C3510" s="72" t="s">
        <v>1087</v>
      </c>
      <c r="D3510" s="72" t="s">
        <v>1092</v>
      </c>
      <c r="E3510" s="72">
        <v>3569</v>
      </c>
      <c r="F3510" s="105">
        <v>234</v>
      </c>
      <c r="G3510" s="108">
        <f t="shared" si="54"/>
        <v>44013</v>
      </c>
    </row>
    <row r="3511" spans="1:7" x14ac:dyDescent="0.35">
      <c r="A3511" s="72" t="s">
        <v>348</v>
      </c>
      <c r="B3511" s="72" t="s">
        <v>349</v>
      </c>
      <c r="C3511" s="72" t="s">
        <v>1087</v>
      </c>
      <c r="D3511" s="72" t="s">
        <v>1093</v>
      </c>
      <c r="E3511" s="72">
        <v>3625</v>
      </c>
      <c r="F3511" s="105">
        <v>250</v>
      </c>
      <c r="G3511" s="108">
        <f t="shared" si="54"/>
        <v>43922</v>
      </c>
    </row>
    <row r="3512" spans="1:7" x14ac:dyDescent="0.35">
      <c r="A3512" s="72" t="s">
        <v>348</v>
      </c>
      <c r="B3512" s="72" t="s">
        <v>349</v>
      </c>
      <c r="C3512" s="72" t="s">
        <v>1087</v>
      </c>
      <c r="D3512" s="72" t="s">
        <v>1094</v>
      </c>
      <c r="E3512" s="72">
        <v>3477</v>
      </c>
      <c r="F3512" s="105">
        <v>239</v>
      </c>
      <c r="G3512" s="108">
        <f t="shared" si="54"/>
        <v>43831</v>
      </c>
    </row>
    <row r="3513" spans="1:7" x14ac:dyDescent="0.35">
      <c r="A3513" s="72" t="s">
        <v>348</v>
      </c>
      <c r="B3513" s="72" t="s">
        <v>349</v>
      </c>
      <c r="C3513" s="72" t="s">
        <v>1087</v>
      </c>
      <c r="D3513" s="72" t="s">
        <v>1095</v>
      </c>
      <c r="E3513" s="72">
        <v>3458</v>
      </c>
      <c r="F3513" s="105">
        <v>236</v>
      </c>
      <c r="G3513" s="108">
        <f t="shared" si="54"/>
        <v>43739</v>
      </c>
    </row>
    <row r="3514" spans="1:7" x14ac:dyDescent="0.35">
      <c r="A3514" s="72" t="s">
        <v>348</v>
      </c>
      <c r="B3514" s="72" t="s">
        <v>349</v>
      </c>
      <c r="C3514" s="72" t="s">
        <v>1087</v>
      </c>
      <c r="D3514" s="72" t="s">
        <v>1096</v>
      </c>
      <c r="E3514" s="72">
        <v>3463</v>
      </c>
      <c r="F3514" s="105">
        <v>243</v>
      </c>
      <c r="G3514" s="108">
        <f t="shared" si="54"/>
        <v>43647</v>
      </c>
    </row>
    <row r="3515" spans="1:7" x14ac:dyDescent="0.35">
      <c r="A3515" s="72" t="s">
        <v>348</v>
      </c>
      <c r="B3515" s="72" t="s">
        <v>349</v>
      </c>
      <c r="C3515" s="72" t="s">
        <v>1087</v>
      </c>
      <c r="D3515" s="72" t="s">
        <v>1097</v>
      </c>
      <c r="E3515" s="72">
        <v>3465</v>
      </c>
      <c r="F3515" s="105">
        <v>239</v>
      </c>
      <c r="G3515" s="108">
        <f t="shared" si="54"/>
        <v>43556</v>
      </c>
    </row>
    <row r="3516" spans="1:7" x14ac:dyDescent="0.35">
      <c r="A3516" s="72" t="s">
        <v>348</v>
      </c>
      <c r="B3516" s="72" t="s">
        <v>349</v>
      </c>
      <c r="C3516" s="72" t="s">
        <v>1087</v>
      </c>
      <c r="D3516" s="72" t="s">
        <v>1098</v>
      </c>
      <c r="E3516" s="72">
        <v>3417</v>
      </c>
      <c r="F3516" s="105">
        <v>246</v>
      </c>
      <c r="G3516" s="108">
        <f t="shared" si="54"/>
        <v>43466</v>
      </c>
    </row>
    <row r="3517" spans="1:7" x14ac:dyDescent="0.35">
      <c r="A3517" s="72" t="s">
        <v>348</v>
      </c>
      <c r="B3517" s="72" t="s">
        <v>349</v>
      </c>
      <c r="C3517" s="72" t="s">
        <v>1087</v>
      </c>
      <c r="D3517" s="72" t="s">
        <v>1099</v>
      </c>
      <c r="E3517" s="72">
        <v>3863</v>
      </c>
      <c r="F3517" s="105">
        <v>292</v>
      </c>
      <c r="G3517" s="108">
        <f t="shared" si="54"/>
        <v>43374</v>
      </c>
    </row>
    <row r="3518" spans="1:7" x14ac:dyDescent="0.35">
      <c r="A3518" s="72" t="s">
        <v>348</v>
      </c>
      <c r="B3518" s="72" t="s">
        <v>349</v>
      </c>
      <c r="C3518" s="72" t="s">
        <v>1100</v>
      </c>
      <c r="D3518" s="72" t="s">
        <v>1088</v>
      </c>
      <c r="E3518" s="72">
        <v>2487</v>
      </c>
      <c r="F3518" s="105">
        <v>312</v>
      </c>
      <c r="G3518" s="108">
        <f t="shared" si="54"/>
        <v>44378</v>
      </c>
    </row>
    <row r="3519" spans="1:7" x14ac:dyDescent="0.35">
      <c r="A3519" s="72" t="s">
        <v>348</v>
      </c>
      <c r="B3519" s="72" t="s">
        <v>349</v>
      </c>
      <c r="C3519" s="72" t="s">
        <v>1100</v>
      </c>
      <c r="D3519" s="72" t="s">
        <v>1089</v>
      </c>
      <c r="E3519" s="72">
        <v>2497</v>
      </c>
      <c r="F3519" s="105">
        <v>312</v>
      </c>
      <c r="G3519" s="108">
        <f t="shared" si="54"/>
        <v>44287</v>
      </c>
    </row>
    <row r="3520" spans="1:7" x14ac:dyDescent="0.35">
      <c r="A3520" s="72" t="s">
        <v>348</v>
      </c>
      <c r="B3520" s="72" t="s">
        <v>349</v>
      </c>
      <c r="C3520" s="72" t="s">
        <v>1100</v>
      </c>
      <c r="D3520" s="72" t="s">
        <v>1090</v>
      </c>
      <c r="E3520" s="72">
        <v>2499</v>
      </c>
      <c r="F3520" s="105">
        <v>314</v>
      </c>
      <c r="G3520" s="108">
        <f t="shared" si="54"/>
        <v>44197</v>
      </c>
    </row>
    <row r="3521" spans="1:7" x14ac:dyDescent="0.35">
      <c r="A3521" s="72" t="s">
        <v>348</v>
      </c>
      <c r="B3521" s="72" t="s">
        <v>349</v>
      </c>
      <c r="C3521" s="72" t="s">
        <v>1100</v>
      </c>
      <c r="D3521" s="72" t="s">
        <v>1091</v>
      </c>
      <c r="E3521" s="72">
        <v>2482</v>
      </c>
      <c r="F3521" s="105">
        <v>315</v>
      </c>
      <c r="G3521" s="108">
        <f t="shared" si="54"/>
        <v>44105</v>
      </c>
    </row>
    <row r="3522" spans="1:7" x14ac:dyDescent="0.35">
      <c r="A3522" s="72" t="s">
        <v>348</v>
      </c>
      <c r="B3522" s="72" t="s">
        <v>349</v>
      </c>
      <c r="C3522" s="72" t="s">
        <v>1100</v>
      </c>
      <c r="D3522" s="72" t="s">
        <v>1092</v>
      </c>
      <c r="E3522" s="72">
        <v>2485</v>
      </c>
      <c r="F3522" s="105">
        <v>330</v>
      </c>
      <c r="G3522" s="108">
        <f t="shared" si="54"/>
        <v>44013</v>
      </c>
    </row>
    <row r="3523" spans="1:7" x14ac:dyDescent="0.35">
      <c r="A3523" s="72" t="s">
        <v>348</v>
      </c>
      <c r="B3523" s="72" t="s">
        <v>349</v>
      </c>
      <c r="C3523" s="72" t="s">
        <v>1100</v>
      </c>
      <c r="D3523" s="72" t="s">
        <v>1093</v>
      </c>
      <c r="E3523" s="72">
        <v>2516</v>
      </c>
      <c r="F3523" s="105">
        <v>351</v>
      </c>
      <c r="G3523" s="108">
        <f t="shared" si="54"/>
        <v>43922</v>
      </c>
    </row>
    <row r="3524" spans="1:7" x14ac:dyDescent="0.35">
      <c r="A3524" s="72" t="s">
        <v>348</v>
      </c>
      <c r="B3524" s="72" t="s">
        <v>349</v>
      </c>
      <c r="C3524" s="72" t="s">
        <v>1100</v>
      </c>
      <c r="D3524" s="72" t="s">
        <v>1094</v>
      </c>
      <c r="E3524" s="72">
        <v>2435</v>
      </c>
      <c r="F3524" s="105">
        <v>349</v>
      </c>
      <c r="G3524" s="108">
        <f t="shared" ref="G3524:G3587" si="55">DATE(LEFT(D3524,4),RIGHT(LEFT(D3524,7),2),1)</f>
        <v>43831</v>
      </c>
    </row>
    <row r="3525" spans="1:7" x14ac:dyDescent="0.35">
      <c r="A3525" s="72" t="s">
        <v>348</v>
      </c>
      <c r="B3525" s="72" t="s">
        <v>349</v>
      </c>
      <c r="C3525" s="72" t="s">
        <v>1100</v>
      </c>
      <c r="D3525" s="72" t="s">
        <v>1095</v>
      </c>
      <c r="E3525" s="72">
        <v>2414</v>
      </c>
      <c r="F3525" s="105">
        <v>357</v>
      </c>
      <c r="G3525" s="108">
        <f t="shared" si="55"/>
        <v>43739</v>
      </c>
    </row>
    <row r="3526" spans="1:7" x14ac:dyDescent="0.35">
      <c r="A3526" s="72" t="s">
        <v>348</v>
      </c>
      <c r="B3526" s="72" t="s">
        <v>349</v>
      </c>
      <c r="C3526" s="72" t="s">
        <v>1100</v>
      </c>
      <c r="D3526" s="72" t="s">
        <v>1096</v>
      </c>
      <c r="E3526" s="72">
        <v>2401</v>
      </c>
      <c r="F3526" s="105">
        <v>359</v>
      </c>
      <c r="G3526" s="108">
        <f t="shared" si="55"/>
        <v>43647</v>
      </c>
    </row>
    <row r="3527" spans="1:7" x14ac:dyDescent="0.35">
      <c r="A3527" s="72" t="s">
        <v>348</v>
      </c>
      <c r="B3527" s="72" t="s">
        <v>349</v>
      </c>
      <c r="C3527" s="72" t="s">
        <v>1100</v>
      </c>
      <c r="D3527" s="72" t="s">
        <v>1097</v>
      </c>
      <c r="E3527" s="72">
        <v>2402</v>
      </c>
      <c r="F3527" s="105">
        <v>358</v>
      </c>
      <c r="G3527" s="108">
        <f t="shared" si="55"/>
        <v>43556</v>
      </c>
    </row>
    <row r="3528" spans="1:7" x14ac:dyDescent="0.35">
      <c r="A3528" s="72" t="s">
        <v>348</v>
      </c>
      <c r="B3528" s="72" t="s">
        <v>349</v>
      </c>
      <c r="C3528" s="72" t="s">
        <v>1100</v>
      </c>
      <c r="D3528" s="72" t="s">
        <v>1098</v>
      </c>
      <c r="E3528" s="72">
        <v>2346</v>
      </c>
      <c r="F3528" s="105">
        <v>357</v>
      </c>
      <c r="G3528" s="108">
        <f t="shared" si="55"/>
        <v>43466</v>
      </c>
    </row>
    <row r="3529" spans="1:7" x14ac:dyDescent="0.35">
      <c r="A3529" s="72" t="s">
        <v>348</v>
      </c>
      <c r="B3529" s="72" t="s">
        <v>349</v>
      </c>
      <c r="C3529" s="72" t="s">
        <v>1100</v>
      </c>
      <c r="D3529" s="72" t="s">
        <v>1099</v>
      </c>
      <c r="E3529" s="72">
        <v>2558</v>
      </c>
      <c r="F3529" s="105">
        <v>440</v>
      </c>
      <c r="G3529" s="108">
        <f t="shared" si="55"/>
        <v>43374</v>
      </c>
    </row>
    <row r="3530" spans="1:7" x14ac:dyDescent="0.35">
      <c r="A3530" s="72" t="s">
        <v>348</v>
      </c>
      <c r="B3530" s="72" t="s">
        <v>349</v>
      </c>
      <c r="C3530" s="72" t="s">
        <v>1101</v>
      </c>
      <c r="D3530" s="72" t="s">
        <v>1088</v>
      </c>
      <c r="E3530" s="72">
        <v>1205</v>
      </c>
      <c r="F3530" s="105">
        <v>11</v>
      </c>
      <c r="G3530" s="108">
        <f t="shared" si="55"/>
        <v>44378</v>
      </c>
    </row>
    <row r="3531" spans="1:7" x14ac:dyDescent="0.35">
      <c r="A3531" s="72" t="s">
        <v>348</v>
      </c>
      <c r="B3531" s="72" t="s">
        <v>349</v>
      </c>
      <c r="C3531" s="72" t="s">
        <v>1101</v>
      </c>
      <c r="D3531" s="72" t="s">
        <v>1089</v>
      </c>
      <c r="E3531" s="72">
        <v>1203</v>
      </c>
      <c r="F3531" s="105">
        <v>11</v>
      </c>
      <c r="G3531" s="108">
        <f t="shared" si="55"/>
        <v>44287</v>
      </c>
    </row>
    <row r="3532" spans="1:7" x14ac:dyDescent="0.35">
      <c r="A3532" s="72" t="s">
        <v>348</v>
      </c>
      <c r="B3532" s="72" t="s">
        <v>349</v>
      </c>
      <c r="C3532" s="72" t="s">
        <v>1101</v>
      </c>
      <c r="D3532" s="72" t="s">
        <v>1090</v>
      </c>
      <c r="E3532" s="72">
        <v>1198</v>
      </c>
      <c r="F3532" s="105">
        <v>12</v>
      </c>
      <c r="G3532" s="108">
        <f t="shared" si="55"/>
        <v>44197</v>
      </c>
    </row>
    <row r="3533" spans="1:7" x14ac:dyDescent="0.35">
      <c r="A3533" s="72" t="s">
        <v>348</v>
      </c>
      <c r="B3533" s="72" t="s">
        <v>349</v>
      </c>
      <c r="C3533" s="72" t="s">
        <v>1101</v>
      </c>
      <c r="D3533" s="72" t="s">
        <v>1091</v>
      </c>
      <c r="E3533" s="72">
        <v>1186</v>
      </c>
      <c r="F3533" s="105">
        <v>12</v>
      </c>
      <c r="G3533" s="108">
        <f t="shared" si="55"/>
        <v>44105</v>
      </c>
    </row>
    <row r="3534" spans="1:7" x14ac:dyDescent="0.35">
      <c r="A3534" s="72" t="s">
        <v>348</v>
      </c>
      <c r="B3534" s="72" t="s">
        <v>349</v>
      </c>
      <c r="C3534" s="72" t="s">
        <v>1101</v>
      </c>
      <c r="D3534" s="72" t="s">
        <v>1092</v>
      </c>
      <c r="E3534" s="72">
        <v>1184</v>
      </c>
      <c r="F3534" s="105">
        <v>11</v>
      </c>
      <c r="G3534" s="108">
        <f t="shared" si="55"/>
        <v>44013</v>
      </c>
    </row>
    <row r="3535" spans="1:7" x14ac:dyDescent="0.35">
      <c r="A3535" s="72" t="s">
        <v>348</v>
      </c>
      <c r="B3535" s="72" t="s">
        <v>349</v>
      </c>
      <c r="C3535" s="72" t="s">
        <v>1101</v>
      </c>
      <c r="D3535" s="72" t="s">
        <v>1093</v>
      </c>
      <c r="E3535" s="72">
        <v>1165</v>
      </c>
      <c r="F3535" s="105">
        <v>11</v>
      </c>
      <c r="G3535" s="108">
        <f t="shared" si="55"/>
        <v>43922</v>
      </c>
    </row>
    <row r="3536" spans="1:7" x14ac:dyDescent="0.35">
      <c r="A3536" s="72" t="s">
        <v>348</v>
      </c>
      <c r="B3536" s="72" t="s">
        <v>349</v>
      </c>
      <c r="C3536" s="72" t="s">
        <v>1101</v>
      </c>
      <c r="D3536" s="72" t="s">
        <v>1094</v>
      </c>
      <c r="E3536" s="72">
        <v>1110</v>
      </c>
      <c r="F3536" s="105">
        <v>11</v>
      </c>
      <c r="G3536" s="108">
        <f t="shared" si="55"/>
        <v>43831</v>
      </c>
    </row>
    <row r="3537" spans="1:7" x14ac:dyDescent="0.35">
      <c r="A3537" s="72" t="s">
        <v>348</v>
      </c>
      <c r="B3537" s="72" t="s">
        <v>349</v>
      </c>
      <c r="C3537" s="72" t="s">
        <v>1101</v>
      </c>
      <c r="D3537" s="72" t="s">
        <v>1095</v>
      </c>
      <c r="E3537" s="72">
        <v>1098</v>
      </c>
      <c r="F3537" s="105">
        <v>12</v>
      </c>
      <c r="G3537" s="108">
        <f t="shared" si="55"/>
        <v>43739</v>
      </c>
    </row>
    <row r="3538" spans="1:7" x14ac:dyDescent="0.35">
      <c r="A3538" s="72" t="s">
        <v>348</v>
      </c>
      <c r="B3538" s="72" t="s">
        <v>349</v>
      </c>
      <c r="C3538" s="72" t="s">
        <v>1101</v>
      </c>
      <c r="D3538" s="72" t="s">
        <v>1096</v>
      </c>
      <c r="E3538" s="72">
        <v>1089</v>
      </c>
      <c r="F3538" s="105">
        <v>13</v>
      </c>
      <c r="G3538" s="108">
        <f t="shared" si="55"/>
        <v>43647</v>
      </c>
    </row>
    <row r="3539" spans="1:7" x14ac:dyDescent="0.35">
      <c r="A3539" s="72" t="s">
        <v>348</v>
      </c>
      <c r="B3539" s="72" t="s">
        <v>349</v>
      </c>
      <c r="C3539" s="72" t="s">
        <v>1101</v>
      </c>
      <c r="D3539" s="72" t="s">
        <v>1097</v>
      </c>
      <c r="E3539" s="72">
        <v>1095</v>
      </c>
      <c r="F3539" s="105">
        <v>12</v>
      </c>
      <c r="G3539" s="108">
        <f t="shared" si="55"/>
        <v>43556</v>
      </c>
    </row>
    <row r="3540" spans="1:7" x14ac:dyDescent="0.35">
      <c r="A3540" s="72" t="s">
        <v>348</v>
      </c>
      <c r="B3540" s="72" t="s">
        <v>349</v>
      </c>
      <c r="C3540" s="72" t="s">
        <v>1101</v>
      </c>
      <c r="D3540" s="72" t="s">
        <v>1098</v>
      </c>
      <c r="E3540" s="72">
        <v>1059</v>
      </c>
      <c r="F3540" s="105">
        <v>13</v>
      </c>
      <c r="G3540" s="108">
        <f t="shared" si="55"/>
        <v>43466</v>
      </c>
    </row>
    <row r="3541" spans="1:7" x14ac:dyDescent="0.35">
      <c r="A3541" s="72" t="s">
        <v>348</v>
      </c>
      <c r="B3541" s="72" t="s">
        <v>349</v>
      </c>
      <c r="C3541" s="72" t="s">
        <v>1101</v>
      </c>
      <c r="D3541" s="72" t="s">
        <v>1099</v>
      </c>
      <c r="E3541" s="72">
        <v>1151</v>
      </c>
      <c r="F3541" s="105">
        <v>12</v>
      </c>
      <c r="G3541" s="108">
        <f t="shared" si="55"/>
        <v>43374</v>
      </c>
    </row>
    <row r="3542" spans="1:7" x14ac:dyDescent="0.35">
      <c r="A3542" s="72" t="s">
        <v>348</v>
      </c>
      <c r="B3542" s="72" t="s">
        <v>349</v>
      </c>
      <c r="C3542" s="72" t="s">
        <v>1102</v>
      </c>
      <c r="D3542" s="72" t="s">
        <v>1088</v>
      </c>
      <c r="E3542" s="72">
        <v>5357</v>
      </c>
      <c r="F3542" s="105">
        <v>287</v>
      </c>
      <c r="G3542" s="108">
        <f t="shared" si="55"/>
        <v>44378</v>
      </c>
    </row>
    <row r="3543" spans="1:7" x14ac:dyDescent="0.35">
      <c r="A3543" s="72" t="s">
        <v>348</v>
      </c>
      <c r="B3543" s="72" t="s">
        <v>349</v>
      </c>
      <c r="C3543" s="72" t="s">
        <v>1102</v>
      </c>
      <c r="D3543" s="72" t="s">
        <v>1089</v>
      </c>
      <c r="E3543" s="72">
        <v>5386</v>
      </c>
      <c r="F3543" s="105">
        <v>294</v>
      </c>
      <c r="G3543" s="108">
        <f t="shared" si="55"/>
        <v>44287</v>
      </c>
    </row>
    <row r="3544" spans="1:7" x14ac:dyDescent="0.35">
      <c r="A3544" s="72" t="s">
        <v>348</v>
      </c>
      <c r="B3544" s="72" t="s">
        <v>349</v>
      </c>
      <c r="C3544" s="72" t="s">
        <v>1102</v>
      </c>
      <c r="D3544" s="72" t="s">
        <v>1090</v>
      </c>
      <c r="E3544" s="72">
        <v>5391</v>
      </c>
      <c r="F3544" s="105">
        <v>296</v>
      </c>
      <c r="G3544" s="108">
        <f t="shared" si="55"/>
        <v>44197</v>
      </c>
    </row>
    <row r="3545" spans="1:7" x14ac:dyDescent="0.35">
      <c r="A3545" s="72" t="s">
        <v>348</v>
      </c>
      <c r="B3545" s="72" t="s">
        <v>349</v>
      </c>
      <c r="C3545" s="72" t="s">
        <v>1102</v>
      </c>
      <c r="D3545" s="72" t="s">
        <v>1091</v>
      </c>
      <c r="E3545" s="72">
        <v>5398</v>
      </c>
      <c r="F3545" s="105">
        <v>302</v>
      </c>
      <c r="G3545" s="108">
        <f t="shared" si="55"/>
        <v>44105</v>
      </c>
    </row>
    <row r="3546" spans="1:7" x14ac:dyDescent="0.35">
      <c r="A3546" s="72" t="s">
        <v>348</v>
      </c>
      <c r="B3546" s="72" t="s">
        <v>349</v>
      </c>
      <c r="C3546" s="72" t="s">
        <v>1102</v>
      </c>
      <c r="D3546" s="72" t="s">
        <v>1092</v>
      </c>
      <c r="E3546" s="72">
        <v>5389</v>
      </c>
      <c r="F3546" s="105">
        <v>301</v>
      </c>
      <c r="G3546" s="108">
        <f t="shared" si="55"/>
        <v>44013</v>
      </c>
    </row>
    <row r="3547" spans="1:7" x14ac:dyDescent="0.35">
      <c r="A3547" s="72" t="s">
        <v>348</v>
      </c>
      <c r="B3547" s="72" t="s">
        <v>349</v>
      </c>
      <c r="C3547" s="72" t="s">
        <v>1102</v>
      </c>
      <c r="D3547" s="72" t="s">
        <v>1093</v>
      </c>
      <c r="E3547" s="72">
        <v>5427</v>
      </c>
      <c r="F3547" s="105">
        <v>315</v>
      </c>
      <c r="G3547" s="108">
        <f t="shared" si="55"/>
        <v>43922</v>
      </c>
    </row>
    <row r="3548" spans="1:7" x14ac:dyDescent="0.35">
      <c r="A3548" s="72" t="s">
        <v>348</v>
      </c>
      <c r="B3548" s="72" t="s">
        <v>349</v>
      </c>
      <c r="C3548" s="72" t="s">
        <v>1102</v>
      </c>
      <c r="D3548" s="72" t="s">
        <v>1094</v>
      </c>
      <c r="E3548" s="72">
        <v>5309</v>
      </c>
      <c r="F3548" s="105">
        <v>312</v>
      </c>
      <c r="G3548" s="108">
        <f t="shared" si="55"/>
        <v>43831</v>
      </c>
    </row>
    <row r="3549" spans="1:7" x14ac:dyDescent="0.35">
      <c r="A3549" s="72" t="s">
        <v>348</v>
      </c>
      <c r="B3549" s="72" t="s">
        <v>349</v>
      </c>
      <c r="C3549" s="72" t="s">
        <v>1102</v>
      </c>
      <c r="D3549" s="72" t="s">
        <v>1095</v>
      </c>
      <c r="E3549" s="72">
        <v>5300</v>
      </c>
      <c r="F3549" s="105">
        <v>317</v>
      </c>
      <c r="G3549" s="108">
        <f t="shared" si="55"/>
        <v>43739</v>
      </c>
    </row>
    <row r="3550" spans="1:7" x14ac:dyDescent="0.35">
      <c r="A3550" s="72" t="s">
        <v>348</v>
      </c>
      <c r="B3550" s="72" t="s">
        <v>349</v>
      </c>
      <c r="C3550" s="72" t="s">
        <v>1102</v>
      </c>
      <c r="D3550" s="72" t="s">
        <v>1096</v>
      </c>
      <c r="E3550" s="72">
        <v>5298</v>
      </c>
      <c r="F3550" s="105">
        <v>320</v>
      </c>
      <c r="G3550" s="108">
        <f t="shared" si="55"/>
        <v>43647</v>
      </c>
    </row>
    <row r="3551" spans="1:7" x14ac:dyDescent="0.35">
      <c r="A3551" s="72" t="s">
        <v>348</v>
      </c>
      <c r="B3551" s="72" t="s">
        <v>349</v>
      </c>
      <c r="C3551" s="72" t="s">
        <v>1102</v>
      </c>
      <c r="D3551" s="72" t="s">
        <v>1097</v>
      </c>
      <c r="E3551" s="72">
        <v>5288</v>
      </c>
      <c r="F3551" s="105">
        <v>317</v>
      </c>
      <c r="G3551" s="108">
        <f t="shared" si="55"/>
        <v>43556</v>
      </c>
    </row>
    <row r="3552" spans="1:7" x14ac:dyDescent="0.35">
      <c r="A3552" s="72" t="s">
        <v>348</v>
      </c>
      <c r="B3552" s="72" t="s">
        <v>349</v>
      </c>
      <c r="C3552" s="72" t="s">
        <v>1102</v>
      </c>
      <c r="D3552" s="72" t="s">
        <v>1098</v>
      </c>
      <c r="E3552" s="72">
        <v>5235</v>
      </c>
      <c r="F3552" s="105">
        <v>312</v>
      </c>
      <c r="G3552" s="108">
        <f t="shared" si="55"/>
        <v>43466</v>
      </c>
    </row>
    <row r="3553" spans="1:7" x14ac:dyDescent="0.35">
      <c r="A3553" s="72" t="s">
        <v>348</v>
      </c>
      <c r="B3553" s="72" t="s">
        <v>349</v>
      </c>
      <c r="C3553" s="72" t="s">
        <v>1102</v>
      </c>
      <c r="D3553" s="72" t="s">
        <v>1099</v>
      </c>
      <c r="E3553" s="72">
        <v>5646</v>
      </c>
      <c r="F3553" s="105">
        <v>373</v>
      </c>
      <c r="G3553" s="108">
        <f t="shared" si="55"/>
        <v>43374</v>
      </c>
    </row>
    <row r="3554" spans="1:7" x14ac:dyDescent="0.35">
      <c r="A3554" s="72" t="s">
        <v>350</v>
      </c>
      <c r="B3554" s="72" t="s">
        <v>351</v>
      </c>
      <c r="C3554" s="72" t="s">
        <v>1087</v>
      </c>
      <c r="D3554" s="72" t="s">
        <v>1088</v>
      </c>
      <c r="E3554" s="72">
        <v>1977</v>
      </c>
      <c r="F3554" s="105">
        <v>158</v>
      </c>
      <c r="G3554" s="108">
        <f t="shared" si="55"/>
        <v>44378</v>
      </c>
    </row>
    <row r="3555" spans="1:7" x14ac:dyDescent="0.35">
      <c r="A3555" s="72" t="s">
        <v>350</v>
      </c>
      <c r="B3555" s="72" t="s">
        <v>351</v>
      </c>
      <c r="C3555" s="72" t="s">
        <v>1087</v>
      </c>
      <c r="D3555" s="72" t="s">
        <v>1089</v>
      </c>
      <c r="E3555" s="72">
        <v>1985</v>
      </c>
      <c r="F3555" s="105">
        <v>152</v>
      </c>
      <c r="G3555" s="108">
        <f t="shared" si="55"/>
        <v>44287</v>
      </c>
    </row>
    <row r="3556" spans="1:7" x14ac:dyDescent="0.35">
      <c r="A3556" s="72" t="s">
        <v>350</v>
      </c>
      <c r="B3556" s="72" t="s">
        <v>351</v>
      </c>
      <c r="C3556" s="72" t="s">
        <v>1087</v>
      </c>
      <c r="D3556" s="72" t="s">
        <v>1090</v>
      </c>
      <c r="E3556" s="72">
        <v>1980</v>
      </c>
      <c r="F3556" s="105">
        <v>149</v>
      </c>
      <c r="G3556" s="108">
        <f t="shared" si="55"/>
        <v>44197</v>
      </c>
    </row>
    <row r="3557" spans="1:7" x14ac:dyDescent="0.35">
      <c r="A3557" s="72" t="s">
        <v>350</v>
      </c>
      <c r="B3557" s="72" t="s">
        <v>351</v>
      </c>
      <c r="C3557" s="72" t="s">
        <v>1087</v>
      </c>
      <c r="D3557" s="72" t="s">
        <v>1091</v>
      </c>
      <c r="E3557" s="72">
        <v>1979</v>
      </c>
      <c r="F3557" s="105">
        <v>152</v>
      </c>
      <c r="G3557" s="108">
        <f t="shared" si="55"/>
        <v>44105</v>
      </c>
    </row>
    <row r="3558" spans="1:7" x14ac:dyDescent="0.35">
      <c r="A3558" s="72" t="s">
        <v>350</v>
      </c>
      <c r="B3558" s="72" t="s">
        <v>351</v>
      </c>
      <c r="C3558" s="72" t="s">
        <v>1087</v>
      </c>
      <c r="D3558" s="72" t="s">
        <v>1092</v>
      </c>
      <c r="E3558" s="72">
        <v>1979</v>
      </c>
      <c r="F3558" s="105">
        <v>158</v>
      </c>
      <c r="G3558" s="108">
        <f t="shared" si="55"/>
        <v>44013</v>
      </c>
    </row>
    <row r="3559" spans="1:7" x14ac:dyDescent="0.35">
      <c r="A3559" s="72" t="s">
        <v>350</v>
      </c>
      <c r="B3559" s="72" t="s">
        <v>351</v>
      </c>
      <c r="C3559" s="72" t="s">
        <v>1087</v>
      </c>
      <c r="D3559" s="72" t="s">
        <v>1093</v>
      </c>
      <c r="E3559" s="72">
        <v>1981</v>
      </c>
      <c r="F3559" s="105">
        <v>158</v>
      </c>
      <c r="G3559" s="108">
        <f t="shared" si="55"/>
        <v>43922</v>
      </c>
    </row>
    <row r="3560" spans="1:7" x14ac:dyDescent="0.35">
      <c r="A3560" s="72" t="s">
        <v>350</v>
      </c>
      <c r="B3560" s="72" t="s">
        <v>351</v>
      </c>
      <c r="C3560" s="72" t="s">
        <v>1087</v>
      </c>
      <c r="D3560" s="72" t="s">
        <v>1094</v>
      </c>
      <c r="E3560" s="72">
        <v>1974</v>
      </c>
      <c r="F3560" s="105">
        <v>160</v>
      </c>
      <c r="G3560" s="108">
        <f t="shared" si="55"/>
        <v>43831</v>
      </c>
    </row>
    <row r="3561" spans="1:7" x14ac:dyDescent="0.35">
      <c r="A3561" s="72" t="s">
        <v>350</v>
      </c>
      <c r="B3561" s="72" t="s">
        <v>351</v>
      </c>
      <c r="C3561" s="72" t="s">
        <v>1087</v>
      </c>
      <c r="D3561" s="72" t="s">
        <v>1095</v>
      </c>
      <c r="E3561" s="72">
        <v>1971</v>
      </c>
      <c r="F3561" s="105">
        <v>162</v>
      </c>
      <c r="G3561" s="108">
        <f t="shared" si="55"/>
        <v>43739</v>
      </c>
    </row>
    <row r="3562" spans="1:7" x14ac:dyDescent="0.35">
      <c r="A3562" s="72" t="s">
        <v>350</v>
      </c>
      <c r="B3562" s="72" t="s">
        <v>351</v>
      </c>
      <c r="C3562" s="72" t="s">
        <v>1087</v>
      </c>
      <c r="D3562" s="72" t="s">
        <v>1096</v>
      </c>
      <c r="E3562" s="72">
        <v>1972</v>
      </c>
      <c r="F3562" s="105">
        <v>160</v>
      </c>
      <c r="G3562" s="108">
        <f t="shared" si="55"/>
        <v>43647</v>
      </c>
    </row>
    <row r="3563" spans="1:7" x14ac:dyDescent="0.35">
      <c r="A3563" s="72" t="s">
        <v>350</v>
      </c>
      <c r="B3563" s="72" t="s">
        <v>351</v>
      </c>
      <c r="C3563" s="72" t="s">
        <v>1087</v>
      </c>
      <c r="D3563" s="72" t="s">
        <v>1097</v>
      </c>
      <c r="E3563" s="72">
        <v>1973</v>
      </c>
      <c r="F3563" s="105">
        <v>137</v>
      </c>
      <c r="G3563" s="108">
        <f t="shared" si="55"/>
        <v>43556</v>
      </c>
    </row>
    <row r="3564" spans="1:7" x14ac:dyDescent="0.35">
      <c r="A3564" s="72" t="s">
        <v>350</v>
      </c>
      <c r="B3564" s="72" t="s">
        <v>351</v>
      </c>
      <c r="C3564" s="72" t="s">
        <v>1087</v>
      </c>
      <c r="D3564" s="72" t="s">
        <v>1098</v>
      </c>
      <c r="E3564" s="72">
        <v>1951</v>
      </c>
      <c r="F3564" s="105">
        <v>138</v>
      </c>
      <c r="G3564" s="108">
        <f t="shared" si="55"/>
        <v>43466</v>
      </c>
    </row>
    <row r="3565" spans="1:7" x14ac:dyDescent="0.35">
      <c r="A3565" s="72" t="s">
        <v>350</v>
      </c>
      <c r="B3565" s="72" t="s">
        <v>351</v>
      </c>
      <c r="C3565" s="72" t="s">
        <v>1087</v>
      </c>
      <c r="D3565" s="72" t="s">
        <v>1099</v>
      </c>
      <c r="E3565" s="72">
        <v>2047</v>
      </c>
      <c r="F3565" s="105">
        <v>133</v>
      </c>
      <c r="G3565" s="108">
        <f t="shared" si="55"/>
        <v>43374</v>
      </c>
    </row>
    <row r="3566" spans="1:7" x14ac:dyDescent="0.35">
      <c r="A3566" s="72" t="s">
        <v>350</v>
      </c>
      <c r="B3566" s="72" t="s">
        <v>351</v>
      </c>
      <c r="C3566" s="72" t="s">
        <v>1100</v>
      </c>
      <c r="D3566" s="72" t="s">
        <v>1088</v>
      </c>
      <c r="E3566" s="72">
        <v>1758</v>
      </c>
      <c r="F3566" s="105">
        <v>259</v>
      </c>
      <c r="G3566" s="108">
        <f t="shared" si="55"/>
        <v>44378</v>
      </c>
    </row>
    <row r="3567" spans="1:7" x14ac:dyDescent="0.35">
      <c r="A3567" s="72" t="s">
        <v>350</v>
      </c>
      <c r="B3567" s="72" t="s">
        <v>351</v>
      </c>
      <c r="C3567" s="72" t="s">
        <v>1100</v>
      </c>
      <c r="D3567" s="72" t="s">
        <v>1089</v>
      </c>
      <c r="E3567" s="72">
        <v>1752</v>
      </c>
      <c r="F3567" s="105">
        <v>239</v>
      </c>
      <c r="G3567" s="108">
        <f t="shared" si="55"/>
        <v>44287</v>
      </c>
    </row>
    <row r="3568" spans="1:7" x14ac:dyDescent="0.35">
      <c r="A3568" s="72" t="s">
        <v>350</v>
      </c>
      <c r="B3568" s="72" t="s">
        <v>351</v>
      </c>
      <c r="C3568" s="72" t="s">
        <v>1100</v>
      </c>
      <c r="D3568" s="72" t="s">
        <v>1090</v>
      </c>
      <c r="E3568" s="72">
        <v>1749</v>
      </c>
      <c r="F3568" s="105">
        <v>236</v>
      </c>
      <c r="G3568" s="108">
        <f t="shared" si="55"/>
        <v>44197</v>
      </c>
    </row>
    <row r="3569" spans="1:7" x14ac:dyDescent="0.35">
      <c r="A3569" s="72" t="s">
        <v>350</v>
      </c>
      <c r="B3569" s="72" t="s">
        <v>351</v>
      </c>
      <c r="C3569" s="72" t="s">
        <v>1100</v>
      </c>
      <c r="D3569" s="72" t="s">
        <v>1091</v>
      </c>
      <c r="E3569" s="72">
        <v>1742</v>
      </c>
      <c r="F3569" s="105">
        <v>223</v>
      </c>
      <c r="G3569" s="108">
        <f t="shared" si="55"/>
        <v>44105</v>
      </c>
    </row>
    <row r="3570" spans="1:7" x14ac:dyDescent="0.35">
      <c r="A3570" s="72" t="s">
        <v>350</v>
      </c>
      <c r="B3570" s="72" t="s">
        <v>351</v>
      </c>
      <c r="C3570" s="72" t="s">
        <v>1100</v>
      </c>
      <c r="D3570" s="72" t="s">
        <v>1092</v>
      </c>
      <c r="E3570" s="72">
        <v>1741</v>
      </c>
      <c r="F3570" s="105">
        <v>203</v>
      </c>
      <c r="G3570" s="108">
        <f t="shared" si="55"/>
        <v>44013</v>
      </c>
    </row>
    <row r="3571" spans="1:7" x14ac:dyDescent="0.35">
      <c r="A3571" s="72" t="s">
        <v>350</v>
      </c>
      <c r="B3571" s="72" t="s">
        <v>351</v>
      </c>
      <c r="C3571" s="72" t="s">
        <v>1100</v>
      </c>
      <c r="D3571" s="72" t="s">
        <v>1093</v>
      </c>
      <c r="E3571" s="72">
        <v>1736</v>
      </c>
      <c r="F3571" s="105">
        <v>207</v>
      </c>
      <c r="G3571" s="108">
        <f t="shared" si="55"/>
        <v>43922</v>
      </c>
    </row>
    <row r="3572" spans="1:7" x14ac:dyDescent="0.35">
      <c r="A3572" s="72" t="s">
        <v>350</v>
      </c>
      <c r="B3572" s="72" t="s">
        <v>351</v>
      </c>
      <c r="C3572" s="72" t="s">
        <v>1100</v>
      </c>
      <c r="D3572" s="72" t="s">
        <v>1094</v>
      </c>
      <c r="E3572" s="72">
        <v>1710</v>
      </c>
      <c r="F3572" s="105">
        <v>216</v>
      </c>
      <c r="G3572" s="108">
        <f t="shared" si="55"/>
        <v>43831</v>
      </c>
    </row>
    <row r="3573" spans="1:7" x14ac:dyDescent="0.35">
      <c r="A3573" s="72" t="s">
        <v>350</v>
      </c>
      <c r="B3573" s="72" t="s">
        <v>351</v>
      </c>
      <c r="C3573" s="72" t="s">
        <v>1100</v>
      </c>
      <c r="D3573" s="72" t="s">
        <v>1095</v>
      </c>
      <c r="E3573" s="72">
        <v>1714</v>
      </c>
      <c r="F3573" s="105">
        <v>220</v>
      </c>
      <c r="G3573" s="108">
        <f t="shared" si="55"/>
        <v>43739</v>
      </c>
    </row>
    <row r="3574" spans="1:7" x14ac:dyDescent="0.35">
      <c r="A3574" s="72" t="s">
        <v>350</v>
      </c>
      <c r="B3574" s="72" t="s">
        <v>351</v>
      </c>
      <c r="C3574" s="72" t="s">
        <v>1100</v>
      </c>
      <c r="D3574" s="72" t="s">
        <v>1096</v>
      </c>
      <c r="E3574" s="72">
        <v>1706</v>
      </c>
      <c r="F3574" s="105">
        <v>215</v>
      </c>
      <c r="G3574" s="108">
        <f t="shared" si="55"/>
        <v>43647</v>
      </c>
    </row>
    <row r="3575" spans="1:7" x14ac:dyDescent="0.35">
      <c r="A3575" s="72" t="s">
        <v>350</v>
      </c>
      <c r="B3575" s="72" t="s">
        <v>351</v>
      </c>
      <c r="C3575" s="72" t="s">
        <v>1100</v>
      </c>
      <c r="D3575" s="72" t="s">
        <v>1097</v>
      </c>
      <c r="E3575" s="72">
        <v>1723</v>
      </c>
      <c r="F3575" s="105">
        <v>201</v>
      </c>
      <c r="G3575" s="108">
        <f t="shared" si="55"/>
        <v>43556</v>
      </c>
    </row>
    <row r="3576" spans="1:7" x14ac:dyDescent="0.35">
      <c r="A3576" s="72" t="s">
        <v>350</v>
      </c>
      <c r="B3576" s="72" t="s">
        <v>351</v>
      </c>
      <c r="C3576" s="72" t="s">
        <v>1100</v>
      </c>
      <c r="D3576" s="72" t="s">
        <v>1098</v>
      </c>
      <c r="E3576" s="72">
        <v>1703</v>
      </c>
      <c r="F3576" s="105">
        <v>204</v>
      </c>
      <c r="G3576" s="108">
        <f t="shared" si="55"/>
        <v>43466</v>
      </c>
    </row>
    <row r="3577" spans="1:7" x14ac:dyDescent="0.35">
      <c r="A3577" s="72" t="s">
        <v>350</v>
      </c>
      <c r="B3577" s="72" t="s">
        <v>351</v>
      </c>
      <c r="C3577" s="72" t="s">
        <v>1100</v>
      </c>
      <c r="D3577" s="72" t="s">
        <v>1099</v>
      </c>
      <c r="E3577" s="72">
        <v>1806</v>
      </c>
      <c r="F3577" s="105">
        <v>249</v>
      </c>
      <c r="G3577" s="108">
        <f t="shared" si="55"/>
        <v>43374</v>
      </c>
    </row>
    <row r="3578" spans="1:7" x14ac:dyDescent="0.35">
      <c r="A3578" s="72" t="s">
        <v>350</v>
      </c>
      <c r="B3578" s="72" t="s">
        <v>351</v>
      </c>
      <c r="C3578" s="72" t="s">
        <v>1101</v>
      </c>
      <c r="D3578" s="72" t="s">
        <v>1088</v>
      </c>
      <c r="E3578" s="72">
        <v>200</v>
      </c>
      <c r="F3578" s="105">
        <v>6</v>
      </c>
      <c r="G3578" s="108">
        <f t="shared" si="55"/>
        <v>44378</v>
      </c>
    </row>
    <row r="3579" spans="1:7" x14ac:dyDescent="0.35">
      <c r="A3579" s="72" t="s">
        <v>350</v>
      </c>
      <c r="B3579" s="72" t="s">
        <v>351</v>
      </c>
      <c r="C3579" s="72" t="s">
        <v>1101</v>
      </c>
      <c r="D3579" s="72" t="s">
        <v>1089</v>
      </c>
      <c r="E3579" s="72">
        <v>201</v>
      </c>
      <c r="F3579" s="105">
        <v>6</v>
      </c>
      <c r="G3579" s="108">
        <f t="shared" si="55"/>
        <v>44287</v>
      </c>
    </row>
    <row r="3580" spans="1:7" x14ac:dyDescent="0.35">
      <c r="A3580" s="72" t="s">
        <v>350</v>
      </c>
      <c r="B3580" s="72" t="s">
        <v>351</v>
      </c>
      <c r="C3580" s="72" t="s">
        <v>1101</v>
      </c>
      <c r="D3580" s="72" t="s">
        <v>1090</v>
      </c>
      <c r="E3580" s="72">
        <v>184</v>
      </c>
      <c r="F3580" s="105">
        <v>6</v>
      </c>
      <c r="G3580" s="108">
        <f t="shared" si="55"/>
        <v>44197</v>
      </c>
    </row>
    <row r="3581" spans="1:7" x14ac:dyDescent="0.35">
      <c r="A3581" s="72" t="s">
        <v>350</v>
      </c>
      <c r="B3581" s="72" t="s">
        <v>351</v>
      </c>
      <c r="C3581" s="72" t="s">
        <v>1101</v>
      </c>
      <c r="D3581" s="72" t="s">
        <v>1091</v>
      </c>
      <c r="E3581" s="72">
        <v>176</v>
      </c>
      <c r="F3581" s="105">
        <v>5</v>
      </c>
      <c r="G3581" s="108">
        <f t="shared" si="55"/>
        <v>44105</v>
      </c>
    </row>
    <row r="3582" spans="1:7" x14ac:dyDescent="0.35">
      <c r="A3582" s="72" t="s">
        <v>350</v>
      </c>
      <c r="B3582" s="72" t="s">
        <v>351</v>
      </c>
      <c r="C3582" s="72" t="s">
        <v>1101</v>
      </c>
      <c r="D3582" s="72" t="s">
        <v>1092</v>
      </c>
      <c r="E3582" s="72">
        <v>179</v>
      </c>
      <c r="F3582" s="105">
        <v>5</v>
      </c>
      <c r="G3582" s="108">
        <f t="shared" si="55"/>
        <v>44013</v>
      </c>
    </row>
    <row r="3583" spans="1:7" x14ac:dyDescent="0.35">
      <c r="A3583" s="72" t="s">
        <v>350</v>
      </c>
      <c r="B3583" s="72" t="s">
        <v>351</v>
      </c>
      <c r="C3583" s="72" t="s">
        <v>1101</v>
      </c>
      <c r="D3583" s="72" t="s">
        <v>1093</v>
      </c>
      <c r="E3583" s="72">
        <v>175</v>
      </c>
      <c r="F3583" s="105">
        <v>5</v>
      </c>
      <c r="G3583" s="108">
        <f t="shared" si="55"/>
        <v>43922</v>
      </c>
    </row>
    <row r="3584" spans="1:7" x14ac:dyDescent="0.35">
      <c r="A3584" s="72" t="s">
        <v>350</v>
      </c>
      <c r="B3584" s="72" t="s">
        <v>351</v>
      </c>
      <c r="C3584" s="72" t="s">
        <v>1101</v>
      </c>
      <c r="D3584" s="72" t="s">
        <v>1094</v>
      </c>
      <c r="E3584" s="72">
        <v>163</v>
      </c>
      <c r="F3584" s="105">
        <v>6</v>
      </c>
      <c r="G3584" s="108">
        <f t="shared" si="55"/>
        <v>43831</v>
      </c>
    </row>
    <row r="3585" spans="1:7" x14ac:dyDescent="0.35">
      <c r="A3585" s="72" t="s">
        <v>350</v>
      </c>
      <c r="B3585" s="72" t="s">
        <v>351</v>
      </c>
      <c r="C3585" s="72" t="s">
        <v>1101</v>
      </c>
      <c r="D3585" s="72" t="s">
        <v>1095</v>
      </c>
      <c r="E3585" s="72">
        <v>164</v>
      </c>
      <c r="F3585" s="105">
        <v>5</v>
      </c>
      <c r="G3585" s="108">
        <f t="shared" si="55"/>
        <v>43739</v>
      </c>
    </row>
    <row r="3586" spans="1:7" x14ac:dyDescent="0.35">
      <c r="A3586" s="72" t="s">
        <v>350</v>
      </c>
      <c r="B3586" s="72" t="s">
        <v>351</v>
      </c>
      <c r="C3586" s="72" t="s">
        <v>1101</v>
      </c>
      <c r="D3586" s="72" t="s">
        <v>1096</v>
      </c>
      <c r="E3586" s="72">
        <v>160</v>
      </c>
      <c r="F3586" s="105">
        <v>5</v>
      </c>
      <c r="G3586" s="108">
        <f t="shared" si="55"/>
        <v>43647</v>
      </c>
    </row>
    <row r="3587" spans="1:7" x14ac:dyDescent="0.35">
      <c r="A3587" s="72" t="s">
        <v>350</v>
      </c>
      <c r="B3587" s="72" t="s">
        <v>351</v>
      </c>
      <c r="C3587" s="72" t="s">
        <v>1101</v>
      </c>
      <c r="D3587" s="72" t="s">
        <v>1097</v>
      </c>
      <c r="E3587" s="72">
        <v>161</v>
      </c>
      <c r="F3587" s="105">
        <v>4</v>
      </c>
      <c r="G3587" s="108">
        <f t="shared" si="55"/>
        <v>43556</v>
      </c>
    </row>
    <row r="3588" spans="1:7" x14ac:dyDescent="0.35">
      <c r="A3588" s="72" t="s">
        <v>350</v>
      </c>
      <c r="B3588" s="72" t="s">
        <v>351</v>
      </c>
      <c r="C3588" s="72" t="s">
        <v>1101</v>
      </c>
      <c r="D3588" s="72" t="s">
        <v>1098</v>
      </c>
      <c r="E3588" s="72">
        <v>160</v>
      </c>
      <c r="F3588" s="105">
        <v>4</v>
      </c>
      <c r="G3588" s="108">
        <f t="shared" ref="G3588:G3651" si="56">DATE(LEFT(D3588,4),RIGHT(LEFT(D3588,7),2),1)</f>
        <v>43466</v>
      </c>
    </row>
    <row r="3589" spans="1:7" x14ac:dyDescent="0.35">
      <c r="A3589" s="72" t="s">
        <v>350</v>
      </c>
      <c r="B3589" s="72" t="s">
        <v>351</v>
      </c>
      <c r="C3589" s="72" t="s">
        <v>1101</v>
      </c>
      <c r="D3589" s="72" t="s">
        <v>1099</v>
      </c>
      <c r="E3589" s="72">
        <v>179</v>
      </c>
      <c r="F3589" s="105">
        <v>7</v>
      </c>
      <c r="G3589" s="108">
        <f t="shared" si="56"/>
        <v>43374</v>
      </c>
    </row>
    <row r="3590" spans="1:7" x14ac:dyDescent="0.35">
      <c r="A3590" s="72" t="s">
        <v>350</v>
      </c>
      <c r="B3590" s="72" t="s">
        <v>351</v>
      </c>
      <c r="C3590" s="72" t="s">
        <v>1102</v>
      </c>
      <c r="D3590" s="72" t="s">
        <v>1088</v>
      </c>
      <c r="E3590" s="72">
        <v>3444</v>
      </c>
      <c r="F3590" s="105">
        <v>299</v>
      </c>
      <c r="G3590" s="108">
        <f t="shared" si="56"/>
        <v>44378</v>
      </c>
    </row>
    <row r="3591" spans="1:7" x14ac:dyDescent="0.35">
      <c r="A3591" s="72" t="s">
        <v>350</v>
      </c>
      <c r="B3591" s="72" t="s">
        <v>351</v>
      </c>
      <c r="C3591" s="72" t="s">
        <v>1102</v>
      </c>
      <c r="D3591" s="72" t="s">
        <v>1089</v>
      </c>
      <c r="E3591" s="72">
        <v>3449</v>
      </c>
      <c r="F3591" s="105">
        <v>288</v>
      </c>
      <c r="G3591" s="108">
        <f t="shared" si="56"/>
        <v>44287</v>
      </c>
    </row>
    <row r="3592" spans="1:7" x14ac:dyDescent="0.35">
      <c r="A3592" s="72" t="s">
        <v>350</v>
      </c>
      <c r="B3592" s="72" t="s">
        <v>351</v>
      </c>
      <c r="C3592" s="72" t="s">
        <v>1102</v>
      </c>
      <c r="D3592" s="72" t="s">
        <v>1090</v>
      </c>
      <c r="E3592" s="72">
        <v>3448</v>
      </c>
      <c r="F3592" s="105">
        <v>287</v>
      </c>
      <c r="G3592" s="108">
        <f t="shared" si="56"/>
        <v>44197</v>
      </c>
    </row>
    <row r="3593" spans="1:7" x14ac:dyDescent="0.35">
      <c r="A3593" s="72" t="s">
        <v>350</v>
      </c>
      <c r="B3593" s="72" t="s">
        <v>351</v>
      </c>
      <c r="C3593" s="72" t="s">
        <v>1102</v>
      </c>
      <c r="D3593" s="72" t="s">
        <v>1091</v>
      </c>
      <c r="E3593" s="72">
        <v>3446</v>
      </c>
      <c r="F3593" s="105">
        <v>291</v>
      </c>
      <c r="G3593" s="108">
        <f t="shared" si="56"/>
        <v>44105</v>
      </c>
    </row>
    <row r="3594" spans="1:7" x14ac:dyDescent="0.35">
      <c r="A3594" s="72" t="s">
        <v>350</v>
      </c>
      <c r="B3594" s="72" t="s">
        <v>351</v>
      </c>
      <c r="C3594" s="72" t="s">
        <v>1102</v>
      </c>
      <c r="D3594" s="72" t="s">
        <v>1092</v>
      </c>
      <c r="E3594" s="72">
        <v>3443</v>
      </c>
      <c r="F3594" s="105">
        <v>287</v>
      </c>
      <c r="G3594" s="108">
        <f t="shared" si="56"/>
        <v>44013</v>
      </c>
    </row>
    <row r="3595" spans="1:7" x14ac:dyDescent="0.35">
      <c r="A3595" s="72" t="s">
        <v>350</v>
      </c>
      <c r="B3595" s="72" t="s">
        <v>351</v>
      </c>
      <c r="C3595" s="72" t="s">
        <v>1102</v>
      </c>
      <c r="D3595" s="72" t="s">
        <v>1093</v>
      </c>
      <c r="E3595" s="72">
        <v>3422</v>
      </c>
      <c r="F3595" s="105">
        <v>288</v>
      </c>
      <c r="G3595" s="108">
        <f t="shared" si="56"/>
        <v>43922</v>
      </c>
    </row>
    <row r="3596" spans="1:7" x14ac:dyDescent="0.35">
      <c r="A3596" s="72" t="s">
        <v>350</v>
      </c>
      <c r="B3596" s="72" t="s">
        <v>351</v>
      </c>
      <c r="C3596" s="72" t="s">
        <v>1102</v>
      </c>
      <c r="D3596" s="72" t="s">
        <v>1094</v>
      </c>
      <c r="E3596" s="72">
        <v>3411</v>
      </c>
      <c r="F3596" s="105">
        <v>279</v>
      </c>
      <c r="G3596" s="108">
        <f t="shared" si="56"/>
        <v>43831</v>
      </c>
    </row>
    <row r="3597" spans="1:7" x14ac:dyDescent="0.35">
      <c r="A3597" s="72" t="s">
        <v>350</v>
      </c>
      <c r="B3597" s="72" t="s">
        <v>351</v>
      </c>
      <c r="C3597" s="72" t="s">
        <v>1102</v>
      </c>
      <c r="D3597" s="72" t="s">
        <v>1095</v>
      </c>
      <c r="E3597" s="72">
        <v>3416</v>
      </c>
      <c r="F3597" s="105">
        <v>284</v>
      </c>
      <c r="G3597" s="108">
        <f t="shared" si="56"/>
        <v>43739</v>
      </c>
    </row>
    <row r="3598" spans="1:7" x14ac:dyDescent="0.35">
      <c r="A3598" s="72" t="s">
        <v>350</v>
      </c>
      <c r="B3598" s="72" t="s">
        <v>351</v>
      </c>
      <c r="C3598" s="72" t="s">
        <v>1102</v>
      </c>
      <c r="D3598" s="72" t="s">
        <v>1096</v>
      </c>
      <c r="E3598" s="72">
        <v>3413</v>
      </c>
      <c r="F3598" s="105">
        <v>280</v>
      </c>
      <c r="G3598" s="108">
        <f t="shared" si="56"/>
        <v>43647</v>
      </c>
    </row>
    <row r="3599" spans="1:7" x14ac:dyDescent="0.35">
      <c r="A3599" s="72" t="s">
        <v>350</v>
      </c>
      <c r="B3599" s="72" t="s">
        <v>351</v>
      </c>
      <c r="C3599" s="72" t="s">
        <v>1102</v>
      </c>
      <c r="D3599" s="72" t="s">
        <v>1097</v>
      </c>
      <c r="E3599" s="72">
        <v>3414</v>
      </c>
      <c r="F3599" s="105">
        <v>242</v>
      </c>
      <c r="G3599" s="108">
        <f t="shared" si="56"/>
        <v>43556</v>
      </c>
    </row>
    <row r="3600" spans="1:7" x14ac:dyDescent="0.35">
      <c r="A3600" s="72" t="s">
        <v>350</v>
      </c>
      <c r="B3600" s="72" t="s">
        <v>351</v>
      </c>
      <c r="C3600" s="72" t="s">
        <v>1102</v>
      </c>
      <c r="D3600" s="72" t="s">
        <v>1098</v>
      </c>
      <c r="E3600" s="72">
        <v>3391</v>
      </c>
      <c r="F3600" s="105">
        <v>242</v>
      </c>
      <c r="G3600" s="108">
        <f t="shared" si="56"/>
        <v>43466</v>
      </c>
    </row>
    <row r="3601" spans="1:7" x14ac:dyDescent="0.35">
      <c r="A3601" s="72" t="s">
        <v>350</v>
      </c>
      <c r="B3601" s="72" t="s">
        <v>351</v>
      </c>
      <c r="C3601" s="72" t="s">
        <v>1102</v>
      </c>
      <c r="D3601" s="72" t="s">
        <v>1099</v>
      </c>
      <c r="E3601" s="72">
        <v>3543</v>
      </c>
      <c r="F3601" s="105">
        <v>260</v>
      </c>
      <c r="G3601" s="108">
        <f t="shared" si="56"/>
        <v>43374</v>
      </c>
    </row>
    <row r="3602" spans="1:7" x14ac:dyDescent="0.35">
      <c r="A3602" s="72" t="s">
        <v>352</v>
      </c>
      <c r="B3602" s="72" t="s">
        <v>353</v>
      </c>
      <c r="C3602" s="72" t="s">
        <v>1087</v>
      </c>
      <c r="D3602" s="72" t="s">
        <v>1088</v>
      </c>
      <c r="E3602" s="72">
        <v>671</v>
      </c>
      <c r="F3602" s="105">
        <v>11</v>
      </c>
      <c r="G3602" s="108">
        <f t="shared" si="56"/>
        <v>44378</v>
      </c>
    </row>
    <row r="3603" spans="1:7" x14ac:dyDescent="0.35">
      <c r="A3603" s="72" t="s">
        <v>352</v>
      </c>
      <c r="B3603" s="72" t="s">
        <v>353</v>
      </c>
      <c r="C3603" s="72" t="s">
        <v>1087</v>
      </c>
      <c r="D3603" s="72" t="s">
        <v>1089</v>
      </c>
      <c r="E3603" s="72">
        <v>670</v>
      </c>
      <c r="F3603" s="105">
        <v>10</v>
      </c>
      <c r="G3603" s="108">
        <f t="shared" si="56"/>
        <v>44287</v>
      </c>
    </row>
    <row r="3604" spans="1:7" x14ac:dyDescent="0.35">
      <c r="A3604" s="72" t="s">
        <v>352</v>
      </c>
      <c r="B3604" s="72" t="s">
        <v>353</v>
      </c>
      <c r="C3604" s="72" t="s">
        <v>1087</v>
      </c>
      <c r="D3604" s="72" t="s">
        <v>1090</v>
      </c>
      <c r="E3604" s="72">
        <v>670</v>
      </c>
      <c r="F3604" s="105">
        <v>10</v>
      </c>
      <c r="G3604" s="108">
        <f t="shared" si="56"/>
        <v>44197</v>
      </c>
    </row>
    <row r="3605" spans="1:7" x14ac:dyDescent="0.35">
      <c r="A3605" s="72" t="s">
        <v>352</v>
      </c>
      <c r="B3605" s="72" t="s">
        <v>353</v>
      </c>
      <c r="C3605" s="72" t="s">
        <v>1087</v>
      </c>
      <c r="D3605" s="72" t="s">
        <v>1091</v>
      </c>
      <c r="E3605" s="72">
        <v>676</v>
      </c>
      <c r="F3605" s="105">
        <v>11</v>
      </c>
      <c r="G3605" s="108">
        <f t="shared" si="56"/>
        <v>44105</v>
      </c>
    </row>
    <row r="3606" spans="1:7" x14ac:dyDescent="0.35">
      <c r="A3606" s="72" t="s">
        <v>352</v>
      </c>
      <c r="B3606" s="72" t="s">
        <v>353</v>
      </c>
      <c r="C3606" s="72" t="s">
        <v>1087</v>
      </c>
      <c r="D3606" s="72" t="s">
        <v>1092</v>
      </c>
      <c r="E3606" s="72">
        <v>677</v>
      </c>
      <c r="F3606" s="105">
        <v>12</v>
      </c>
      <c r="G3606" s="108">
        <f t="shared" si="56"/>
        <v>44013</v>
      </c>
    </row>
    <row r="3607" spans="1:7" x14ac:dyDescent="0.35">
      <c r="A3607" s="72" t="s">
        <v>352</v>
      </c>
      <c r="B3607" s="72" t="s">
        <v>353</v>
      </c>
      <c r="C3607" s="72" t="s">
        <v>1087</v>
      </c>
      <c r="D3607" s="72" t="s">
        <v>1093</v>
      </c>
      <c r="E3607" s="72">
        <v>670</v>
      </c>
      <c r="F3607" s="105">
        <v>12</v>
      </c>
      <c r="G3607" s="108">
        <f t="shared" si="56"/>
        <v>43922</v>
      </c>
    </row>
    <row r="3608" spans="1:7" x14ac:dyDescent="0.35">
      <c r="A3608" s="72" t="s">
        <v>352</v>
      </c>
      <c r="B3608" s="72" t="s">
        <v>353</v>
      </c>
      <c r="C3608" s="72" t="s">
        <v>1087</v>
      </c>
      <c r="D3608" s="72" t="s">
        <v>1094</v>
      </c>
      <c r="E3608" s="72">
        <v>668</v>
      </c>
      <c r="F3608" s="105">
        <v>14</v>
      </c>
      <c r="G3608" s="108">
        <f t="shared" si="56"/>
        <v>43831</v>
      </c>
    </row>
    <row r="3609" spans="1:7" x14ac:dyDescent="0.35">
      <c r="A3609" s="72" t="s">
        <v>352</v>
      </c>
      <c r="B3609" s="72" t="s">
        <v>353</v>
      </c>
      <c r="C3609" s="72" t="s">
        <v>1087</v>
      </c>
      <c r="D3609" s="72" t="s">
        <v>1095</v>
      </c>
      <c r="E3609" s="72">
        <v>666</v>
      </c>
      <c r="F3609" s="105">
        <v>13</v>
      </c>
      <c r="G3609" s="108">
        <f t="shared" si="56"/>
        <v>43739</v>
      </c>
    </row>
    <row r="3610" spans="1:7" x14ac:dyDescent="0.35">
      <c r="A3610" s="72" t="s">
        <v>352</v>
      </c>
      <c r="B3610" s="72" t="s">
        <v>353</v>
      </c>
      <c r="C3610" s="72" t="s">
        <v>1087</v>
      </c>
      <c r="D3610" s="72" t="s">
        <v>1096</v>
      </c>
      <c r="E3610" s="72">
        <v>675</v>
      </c>
      <c r="F3610" s="105">
        <v>14</v>
      </c>
      <c r="G3610" s="108">
        <f t="shared" si="56"/>
        <v>43647</v>
      </c>
    </row>
    <row r="3611" spans="1:7" x14ac:dyDescent="0.35">
      <c r="A3611" s="72" t="s">
        <v>352</v>
      </c>
      <c r="B3611" s="72" t="s">
        <v>353</v>
      </c>
      <c r="C3611" s="72" t="s">
        <v>1087</v>
      </c>
      <c r="D3611" s="72" t="s">
        <v>1097</v>
      </c>
      <c r="E3611" s="72">
        <v>674</v>
      </c>
      <c r="F3611" s="105">
        <v>12</v>
      </c>
      <c r="G3611" s="108">
        <f t="shared" si="56"/>
        <v>43556</v>
      </c>
    </row>
    <row r="3612" spans="1:7" x14ac:dyDescent="0.35">
      <c r="A3612" s="72" t="s">
        <v>352</v>
      </c>
      <c r="B3612" s="72" t="s">
        <v>353</v>
      </c>
      <c r="C3612" s="72" t="s">
        <v>1087</v>
      </c>
      <c r="D3612" s="72" t="s">
        <v>1098</v>
      </c>
      <c r="E3612" s="72">
        <v>671</v>
      </c>
      <c r="F3612" s="105">
        <v>13</v>
      </c>
      <c r="G3612" s="108">
        <f t="shared" si="56"/>
        <v>43466</v>
      </c>
    </row>
    <row r="3613" spans="1:7" x14ac:dyDescent="0.35">
      <c r="A3613" s="72" t="s">
        <v>352</v>
      </c>
      <c r="B3613" s="72" t="s">
        <v>353</v>
      </c>
      <c r="C3613" s="72" t="s">
        <v>1087</v>
      </c>
      <c r="D3613" s="72" t="s">
        <v>1099</v>
      </c>
      <c r="E3613" s="72">
        <v>686</v>
      </c>
      <c r="F3613" s="105">
        <v>15</v>
      </c>
      <c r="G3613" s="108">
        <f t="shared" si="56"/>
        <v>43374</v>
      </c>
    </row>
    <row r="3614" spans="1:7" x14ac:dyDescent="0.35">
      <c r="A3614" s="72" t="s">
        <v>352</v>
      </c>
      <c r="B3614" s="72" t="s">
        <v>353</v>
      </c>
      <c r="C3614" s="72" t="s">
        <v>1100</v>
      </c>
      <c r="D3614" s="72" t="s">
        <v>1088</v>
      </c>
      <c r="E3614" s="72">
        <v>424</v>
      </c>
      <c r="F3614" s="105">
        <v>17</v>
      </c>
      <c r="G3614" s="108">
        <f t="shared" si="56"/>
        <v>44378</v>
      </c>
    </row>
    <row r="3615" spans="1:7" x14ac:dyDescent="0.35">
      <c r="A3615" s="72" t="s">
        <v>352</v>
      </c>
      <c r="B3615" s="72" t="s">
        <v>353</v>
      </c>
      <c r="C3615" s="72" t="s">
        <v>1100</v>
      </c>
      <c r="D3615" s="72" t="s">
        <v>1089</v>
      </c>
      <c r="E3615" s="72">
        <v>423</v>
      </c>
      <c r="F3615" s="105">
        <v>16</v>
      </c>
      <c r="G3615" s="108">
        <f t="shared" si="56"/>
        <v>44287</v>
      </c>
    </row>
    <row r="3616" spans="1:7" x14ac:dyDescent="0.35">
      <c r="A3616" s="72" t="s">
        <v>352</v>
      </c>
      <c r="B3616" s="72" t="s">
        <v>353</v>
      </c>
      <c r="C3616" s="72" t="s">
        <v>1100</v>
      </c>
      <c r="D3616" s="72" t="s">
        <v>1090</v>
      </c>
      <c r="E3616" s="72">
        <v>417</v>
      </c>
      <c r="F3616" s="105">
        <v>16</v>
      </c>
      <c r="G3616" s="108">
        <f t="shared" si="56"/>
        <v>44197</v>
      </c>
    </row>
    <row r="3617" spans="1:7" x14ac:dyDescent="0.35">
      <c r="A3617" s="72" t="s">
        <v>352</v>
      </c>
      <c r="B3617" s="72" t="s">
        <v>353</v>
      </c>
      <c r="C3617" s="72" t="s">
        <v>1100</v>
      </c>
      <c r="D3617" s="72" t="s">
        <v>1091</v>
      </c>
      <c r="E3617" s="72">
        <v>415</v>
      </c>
      <c r="F3617" s="105">
        <v>17</v>
      </c>
      <c r="G3617" s="108">
        <f t="shared" si="56"/>
        <v>44105</v>
      </c>
    </row>
    <row r="3618" spans="1:7" x14ac:dyDescent="0.35">
      <c r="A3618" s="72" t="s">
        <v>352</v>
      </c>
      <c r="B3618" s="72" t="s">
        <v>353</v>
      </c>
      <c r="C3618" s="72" t="s">
        <v>1100</v>
      </c>
      <c r="D3618" s="72" t="s">
        <v>1092</v>
      </c>
      <c r="E3618" s="72">
        <v>418</v>
      </c>
      <c r="F3618" s="105">
        <v>15</v>
      </c>
      <c r="G3618" s="108">
        <f t="shared" si="56"/>
        <v>44013</v>
      </c>
    </row>
    <row r="3619" spans="1:7" x14ac:dyDescent="0.35">
      <c r="A3619" s="72" t="s">
        <v>352</v>
      </c>
      <c r="B3619" s="72" t="s">
        <v>353</v>
      </c>
      <c r="C3619" s="72" t="s">
        <v>1100</v>
      </c>
      <c r="D3619" s="72" t="s">
        <v>1093</v>
      </c>
      <c r="E3619" s="72">
        <v>413</v>
      </c>
      <c r="F3619" s="105">
        <v>12</v>
      </c>
      <c r="G3619" s="108">
        <f t="shared" si="56"/>
        <v>43922</v>
      </c>
    </row>
    <row r="3620" spans="1:7" x14ac:dyDescent="0.35">
      <c r="A3620" s="72" t="s">
        <v>352</v>
      </c>
      <c r="B3620" s="72" t="s">
        <v>353</v>
      </c>
      <c r="C3620" s="72" t="s">
        <v>1100</v>
      </c>
      <c r="D3620" s="72" t="s">
        <v>1094</v>
      </c>
      <c r="E3620" s="72">
        <v>407</v>
      </c>
      <c r="F3620" s="105">
        <v>12</v>
      </c>
      <c r="G3620" s="108">
        <f t="shared" si="56"/>
        <v>43831</v>
      </c>
    </row>
    <row r="3621" spans="1:7" x14ac:dyDescent="0.35">
      <c r="A3621" s="72" t="s">
        <v>352</v>
      </c>
      <c r="B3621" s="72" t="s">
        <v>353</v>
      </c>
      <c r="C3621" s="72" t="s">
        <v>1100</v>
      </c>
      <c r="D3621" s="72" t="s">
        <v>1095</v>
      </c>
      <c r="E3621" s="72">
        <v>407</v>
      </c>
      <c r="F3621" s="105">
        <v>13</v>
      </c>
      <c r="G3621" s="108">
        <f t="shared" si="56"/>
        <v>43739</v>
      </c>
    </row>
    <row r="3622" spans="1:7" x14ac:dyDescent="0.35">
      <c r="A3622" s="72" t="s">
        <v>352</v>
      </c>
      <c r="B3622" s="72" t="s">
        <v>353</v>
      </c>
      <c r="C3622" s="72" t="s">
        <v>1100</v>
      </c>
      <c r="D3622" s="72" t="s">
        <v>1096</v>
      </c>
      <c r="E3622" s="72">
        <v>412</v>
      </c>
      <c r="F3622" s="105">
        <v>16</v>
      </c>
      <c r="G3622" s="108">
        <f t="shared" si="56"/>
        <v>43647</v>
      </c>
    </row>
    <row r="3623" spans="1:7" x14ac:dyDescent="0.35">
      <c r="A3623" s="72" t="s">
        <v>352</v>
      </c>
      <c r="B3623" s="72" t="s">
        <v>353</v>
      </c>
      <c r="C3623" s="72" t="s">
        <v>1100</v>
      </c>
      <c r="D3623" s="72" t="s">
        <v>1097</v>
      </c>
      <c r="E3623" s="72">
        <v>410</v>
      </c>
      <c r="F3623" s="105">
        <v>11</v>
      </c>
      <c r="G3623" s="108">
        <f t="shared" si="56"/>
        <v>43556</v>
      </c>
    </row>
    <row r="3624" spans="1:7" x14ac:dyDescent="0.35">
      <c r="A3624" s="72" t="s">
        <v>352</v>
      </c>
      <c r="B3624" s="72" t="s">
        <v>353</v>
      </c>
      <c r="C3624" s="72" t="s">
        <v>1100</v>
      </c>
      <c r="D3624" s="72" t="s">
        <v>1098</v>
      </c>
      <c r="E3624" s="72">
        <v>409</v>
      </c>
      <c r="F3624" s="105">
        <v>8</v>
      </c>
      <c r="G3624" s="108">
        <f t="shared" si="56"/>
        <v>43466</v>
      </c>
    </row>
    <row r="3625" spans="1:7" x14ac:dyDescent="0.35">
      <c r="A3625" s="72" t="s">
        <v>352</v>
      </c>
      <c r="B3625" s="72" t="s">
        <v>353</v>
      </c>
      <c r="C3625" s="72" t="s">
        <v>1100</v>
      </c>
      <c r="D3625" s="72" t="s">
        <v>1099</v>
      </c>
      <c r="E3625" s="72">
        <v>421</v>
      </c>
      <c r="F3625" s="105">
        <v>9</v>
      </c>
      <c r="G3625" s="108">
        <f t="shared" si="56"/>
        <v>43374</v>
      </c>
    </row>
    <row r="3626" spans="1:7" x14ac:dyDescent="0.35">
      <c r="A3626" s="72" t="s">
        <v>352</v>
      </c>
      <c r="B3626" s="72" t="s">
        <v>353</v>
      </c>
      <c r="C3626" s="72" t="s">
        <v>1101</v>
      </c>
      <c r="D3626" s="72" t="s">
        <v>1088</v>
      </c>
      <c r="E3626" s="72">
        <v>849</v>
      </c>
      <c r="F3626" s="105">
        <v>5</v>
      </c>
      <c r="G3626" s="108">
        <f t="shared" si="56"/>
        <v>44378</v>
      </c>
    </row>
    <row r="3627" spans="1:7" x14ac:dyDescent="0.35">
      <c r="A3627" s="72" t="s">
        <v>352</v>
      </c>
      <c r="B3627" s="72" t="s">
        <v>353</v>
      </c>
      <c r="C3627" s="72" t="s">
        <v>1101</v>
      </c>
      <c r="D3627" s="72" t="s">
        <v>1089</v>
      </c>
      <c r="E3627" s="72">
        <v>839</v>
      </c>
      <c r="F3627" s="105">
        <v>5</v>
      </c>
      <c r="G3627" s="108">
        <f t="shared" si="56"/>
        <v>44287</v>
      </c>
    </row>
    <row r="3628" spans="1:7" x14ac:dyDescent="0.35">
      <c r="A3628" s="72" t="s">
        <v>352</v>
      </c>
      <c r="B3628" s="72" t="s">
        <v>353</v>
      </c>
      <c r="C3628" s="72" t="s">
        <v>1101</v>
      </c>
      <c r="D3628" s="72" t="s">
        <v>1090</v>
      </c>
      <c r="E3628" s="72">
        <v>830</v>
      </c>
      <c r="F3628" s="105">
        <v>5</v>
      </c>
      <c r="G3628" s="108">
        <f t="shared" si="56"/>
        <v>44197</v>
      </c>
    </row>
    <row r="3629" spans="1:7" x14ac:dyDescent="0.35">
      <c r="A3629" s="72" t="s">
        <v>352</v>
      </c>
      <c r="B3629" s="72" t="s">
        <v>353</v>
      </c>
      <c r="C3629" s="72" t="s">
        <v>1101</v>
      </c>
      <c r="D3629" s="72" t="s">
        <v>1091</v>
      </c>
      <c r="E3629" s="72">
        <v>818</v>
      </c>
      <c r="F3629" s="105">
        <v>5</v>
      </c>
      <c r="G3629" s="108">
        <f t="shared" si="56"/>
        <v>44105</v>
      </c>
    </row>
    <row r="3630" spans="1:7" x14ac:dyDescent="0.35">
      <c r="A3630" s="72" t="s">
        <v>352</v>
      </c>
      <c r="B3630" s="72" t="s">
        <v>353</v>
      </c>
      <c r="C3630" s="72" t="s">
        <v>1101</v>
      </c>
      <c r="D3630" s="72" t="s">
        <v>1092</v>
      </c>
      <c r="E3630" s="72">
        <v>810</v>
      </c>
      <c r="F3630" s="105">
        <v>5</v>
      </c>
      <c r="G3630" s="108">
        <f t="shared" si="56"/>
        <v>44013</v>
      </c>
    </row>
    <row r="3631" spans="1:7" x14ac:dyDescent="0.35">
      <c r="A3631" s="72" t="s">
        <v>352</v>
      </c>
      <c r="B3631" s="72" t="s">
        <v>353</v>
      </c>
      <c r="C3631" s="72" t="s">
        <v>1101</v>
      </c>
      <c r="D3631" s="72" t="s">
        <v>1093</v>
      </c>
      <c r="E3631" s="72">
        <v>771</v>
      </c>
      <c r="F3631" s="105">
        <v>5</v>
      </c>
      <c r="G3631" s="108">
        <f t="shared" si="56"/>
        <v>43922</v>
      </c>
    </row>
    <row r="3632" spans="1:7" x14ac:dyDescent="0.35">
      <c r="A3632" s="72" t="s">
        <v>352</v>
      </c>
      <c r="B3632" s="72" t="s">
        <v>353</v>
      </c>
      <c r="C3632" s="72" t="s">
        <v>1101</v>
      </c>
      <c r="D3632" s="72" t="s">
        <v>1094</v>
      </c>
      <c r="E3632" s="72">
        <v>759</v>
      </c>
      <c r="F3632" s="105">
        <v>3</v>
      </c>
      <c r="G3632" s="108">
        <f t="shared" si="56"/>
        <v>43831</v>
      </c>
    </row>
    <row r="3633" spans="1:7" x14ac:dyDescent="0.35">
      <c r="A3633" s="72" t="s">
        <v>352</v>
      </c>
      <c r="B3633" s="72" t="s">
        <v>353</v>
      </c>
      <c r="C3633" s="72" t="s">
        <v>1101</v>
      </c>
      <c r="D3633" s="72" t="s">
        <v>1095</v>
      </c>
      <c r="E3633" s="72">
        <v>742</v>
      </c>
      <c r="F3633" s="105">
        <v>3</v>
      </c>
      <c r="G3633" s="108">
        <f t="shared" si="56"/>
        <v>43739</v>
      </c>
    </row>
    <row r="3634" spans="1:7" x14ac:dyDescent="0.35">
      <c r="A3634" s="72" t="s">
        <v>352</v>
      </c>
      <c r="B3634" s="72" t="s">
        <v>353</v>
      </c>
      <c r="C3634" s="72" t="s">
        <v>1101</v>
      </c>
      <c r="D3634" s="72" t="s">
        <v>1096</v>
      </c>
      <c r="E3634" s="72">
        <v>737</v>
      </c>
      <c r="F3634" s="105">
        <v>2</v>
      </c>
      <c r="G3634" s="108">
        <f t="shared" si="56"/>
        <v>43647</v>
      </c>
    </row>
    <row r="3635" spans="1:7" x14ac:dyDescent="0.35">
      <c r="A3635" s="72" t="s">
        <v>352</v>
      </c>
      <c r="B3635" s="72" t="s">
        <v>353</v>
      </c>
      <c r="C3635" s="72" t="s">
        <v>1101</v>
      </c>
      <c r="D3635" s="72" t="s">
        <v>1097</v>
      </c>
      <c r="E3635" s="72">
        <v>734</v>
      </c>
      <c r="F3635" s="105">
        <v>2</v>
      </c>
      <c r="G3635" s="108">
        <f t="shared" si="56"/>
        <v>43556</v>
      </c>
    </row>
    <row r="3636" spans="1:7" x14ac:dyDescent="0.35">
      <c r="A3636" s="72" t="s">
        <v>352</v>
      </c>
      <c r="B3636" s="72" t="s">
        <v>353</v>
      </c>
      <c r="C3636" s="72" t="s">
        <v>1101</v>
      </c>
      <c r="D3636" s="72" t="s">
        <v>1098</v>
      </c>
      <c r="E3636" s="72">
        <v>712</v>
      </c>
      <c r="F3636" s="105">
        <v>3</v>
      </c>
      <c r="G3636" s="108">
        <f t="shared" si="56"/>
        <v>43466</v>
      </c>
    </row>
    <row r="3637" spans="1:7" x14ac:dyDescent="0.35">
      <c r="A3637" s="72" t="s">
        <v>352</v>
      </c>
      <c r="B3637" s="72" t="s">
        <v>353</v>
      </c>
      <c r="C3637" s="72" t="s">
        <v>1101</v>
      </c>
      <c r="D3637" s="72" t="s">
        <v>1099</v>
      </c>
      <c r="E3637" s="72">
        <v>712</v>
      </c>
      <c r="F3637" s="105">
        <v>3</v>
      </c>
      <c r="G3637" s="108">
        <f t="shared" si="56"/>
        <v>43374</v>
      </c>
    </row>
    <row r="3638" spans="1:7" x14ac:dyDescent="0.35">
      <c r="A3638" s="72" t="s">
        <v>352</v>
      </c>
      <c r="B3638" s="72" t="s">
        <v>353</v>
      </c>
      <c r="C3638" s="72" t="s">
        <v>1102</v>
      </c>
      <c r="D3638" s="72" t="s">
        <v>1088</v>
      </c>
      <c r="E3638" s="72">
        <v>989</v>
      </c>
      <c r="F3638" s="105">
        <v>19</v>
      </c>
      <c r="G3638" s="108">
        <f t="shared" si="56"/>
        <v>44378</v>
      </c>
    </row>
    <row r="3639" spans="1:7" x14ac:dyDescent="0.35">
      <c r="A3639" s="72" t="s">
        <v>352</v>
      </c>
      <c r="B3639" s="72" t="s">
        <v>353</v>
      </c>
      <c r="C3639" s="72" t="s">
        <v>1102</v>
      </c>
      <c r="D3639" s="72" t="s">
        <v>1089</v>
      </c>
      <c r="E3639" s="72">
        <v>990</v>
      </c>
      <c r="F3639" s="105">
        <v>18</v>
      </c>
      <c r="G3639" s="108">
        <f t="shared" si="56"/>
        <v>44287</v>
      </c>
    </row>
    <row r="3640" spans="1:7" x14ac:dyDescent="0.35">
      <c r="A3640" s="72" t="s">
        <v>352</v>
      </c>
      <c r="B3640" s="72" t="s">
        <v>353</v>
      </c>
      <c r="C3640" s="72" t="s">
        <v>1102</v>
      </c>
      <c r="D3640" s="72" t="s">
        <v>1090</v>
      </c>
      <c r="E3640" s="72">
        <v>994</v>
      </c>
      <c r="F3640" s="105">
        <v>15</v>
      </c>
      <c r="G3640" s="108">
        <f t="shared" si="56"/>
        <v>44197</v>
      </c>
    </row>
    <row r="3641" spans="1:7" x14ac:dyDescent="0.35">
      <c r="A3641" s="72" t="s">
        <v>352</v>
      </c>
      <c r="B3641" s="72" t="s">
        <v>353</v>
      </c>
      <c r="C3641" s="72" t="s">
        <v>1102</v>
      </c>
      <c r="D3641" s="72" t="s">
        <v>1091</v>
      </c>
      <c r="E3641" s="72">
        <v>992</v>
      </c>
      <c r="F3641" s="105">
        <v>15</v>
      </c>
      <c r="G3641" s="108">
        <f t="shared" si="56"/>
        <v>44105</v>
      </c>
    </row>
    <row r="3642" spans="1:7" x14ac:dyDescent="0.35">
      <c r="A3642" s="72" t="s">
        <v>352</v>
      </c>
      <c r="B3642" s="72" t="s">
        <v>353</v>
      </c>
      <c r="C3642" s="72" t="s">
        <v>1102</v>
      </c>
      <c r="D3642" s="72" t="s">
        <v>1092</v>
      </c>
      <c r="E3642" s="72">
        <v>991</v>
      </c>
      <c r="F3642" s="105">
        <v>14</v>
      </c>
      <c r="G3642" s="108">
        <f t="shared" si="56"/>
        <v>44013</v>
      </c>
    </row>
    <row r="3643" spans="1:7" x14ac:dyDescent="0.35">
      <c r="A3643" s="72" t="s">
        <v>352</v>
      </c>
      <c r="B3643" s="72" t="s">
        <v>353</v>
      </c>
      <c r="C3643" s="72" t="s">
        <v>1102</v>
      </c>
      <c r="D3643" s="72" t="s">
        <v>1093</v>
      </c>
      <c r="E3643" s="72">
        <v>987</v>
      </c>
      <c r="F3643" s="105">
        <v>12</v>
      </c>
      <c r="G3643" s="108">
        <f t="shared" si="56"/>
        <v>43922</v>
      </c>
    </row>
    <row r="3644" spans="1:7" x14ac:dyDescent="0.35">
      <c r="A3644" s="72" t="s">
        <v>352</v>
      </c>
      <c r="B3644" s="72" t="s">
        <v>353</v>
      </c>
      <c r="C3644" s="72" t="s">
        <v>1102</v>
      </c>
      <c r="D3644" s="72" t="s">
        <v>1094</v>
      </c>
      <c r="E3644" s="72">
        <v>990</v>
      </c>
      <c r="F3644" s="105">
        <v>14</v>
      </c>
      <c r="G3644" s="108">
        <f t="shared" si="56"/>
        <v>43831</v>
      </c>
    </row>
    <row r="3645" spans="1:7" x14ac:dyDescent="0.35">
      <c r="A3645" s="72" t="s">
        <v>352</v>
      </c>
      <c r="B3645" s="72" t="s">
        <v>353</v>
      </c>
      <c r="C3645" s="72" t="s">
        <v>1102</v>
      </c>
      <c r="D3645" s="72" t="s">
        <v>1095</v>
      </c>
      <c r="E3645" s="72">
        <v>991</v>
      </c>
      <c r="F3645" s="105">
        <v>13</v>
      </c>
      <c r="G3645" s="108">
        <f t="shared" si="56"/>
        <v>43739</v>
      </c>
    </row>
    <row r="3646" spans="1:7" x14ac:dyDescent="0.35">
      <c r="A3646" s="72" t="s">
        <v>352</v>
      </c>
      <c r="B3646" s="72" t="s">
        <v>353</v>
      </c>
      <c r="C3646" s="72" t="s">
        <v>1102</v>
      </c>
      <c r="D3646" s="72" t="s">
        <v>1096</v>
      </c>
      <c r="E3646" s="72">
        <v>992</v>
      </c>
      <c r="F3646" s="105">
        <v>15</v>
      </c>
      <c r="G3646" s="108">
        <f t="shared" si="56"/>
        <v>43647</v>
      </c>
    </row>
    <row r="3647" spans="1:7" x14ac:dyDescent="0.35">
      <c r="A3647" s="72" t="s">
        <v>352</v>
      </c>
      <c r="B3647" s="72" t="s">
        <v>353</v>
      </c>
      <c r="C3647" s="72" t="s">
        <v>1102</v>
      </c>
      <c r="D3647" s="72" t="s">
        <v>1097</v>
      </c>
      <c r="E3647" s="72">
        <v>995</v>
      </c>
      <c r="F3647" s="105">
        <v>14</v>
      </c>
      <c r="G3647" s="108">
        <f t="shared" si="56"/>
        <v>43556</v>
      </c>
    </row>
    <row r="3648" spans="1:7" x14ac:dyDescent="0.35">
      <c r="A3648" s="72" t="s">
        <v>352</v>
      </c>
      <c r="B3648" s="72" t="s">
        <v>353</v>
      </c>
      <c r="C3648" s="72" t="s">
        <v>1102</v>
      </c>
      <c r="D3648" s="72" t="s">
        <v>1098</v>
      </c>
      <c r="E3648" s="72">
        <v>988</v>
      </c>
      <c r="F3648" s="105">
        <v>19</v>
      </c>
      <c r="G3648" s="108">
        <f t="shared" si="56"/>
        <v>43466</v>
      </c>
    </row>
    <row r="3649" spans="1:7" x14ac:dyDescent="0.35">
      <c r="A3649" s="72" t="s">
        <v>352</v>
      </c>
      <c r="B3649" s="72" t="s">
        <v>353</v>
      </c>
      <c r="C3649" s="72" t="s">
        <v>1102</v>
      </c>
      <c r="D3649" s="72" t="s">
        <v>1099</v>
      </c>
      <c r="E3649" s="72">
        <v>1056</v>
      </c>
      <c r="F3649" s="105">
        <v>21</v>
      </c>
      <c r="G3649" s="108">
        <f t="shared" si="56"/>
        <v>43374</v>
      </c>
    </row>
    <row r="3650" spans="1:7" x14ac:dyDescent="0.35">
      <c r="A3650" s="72" t="s">
        <v>354</v>
      </c>
      <c r="B3650" s="72" t="s">
        <v>355</v>
      </c>
      <c r="C3650" s="72" t="s">
        <v>1087</v>
      </c>
      <c r="D3650" s="72" t="s">
        <v>1088</v>
      </c>
      <c r="E3650" s="72">
        <v>631</v>
      </c>
      <c r="F3650" s="105">
        <v>39</v>
      </c>
      <c r="G3650" s="108">
        <f t="shared" si="56"/>
        <v>44378</v>
      </c>
    </row>
    <row r="3651" spans="1:7" x14ac:dyDescent="0.35">
      <c r="A3651" s="72" t="s">
        <v>354</v>
      </c>
      <c r="B3651" s="72" t="s">
        <v>355</v>
      </c>
      <c r="C3651" s="72" t="s">
        <v>1087</v>
      </c>
      <c r="D3651" s="72" t="s">
        <v>1089</v>
      </c>
      <c r="E3651" s="72">
        <v>624</v>
      </c>
      <c r="F3651" s="105">
        <v>31</v>
      </c>
      <c r="G3651" s="108">
        <f t="shared" si="56"/>
        <v>44287</v>
      </c>
    </row>
    <row r="3652" spans="1:7" x14ac:dyDescent="0.35">
      <c r="A3652" s="72" t="s">
        <v>354</v>
      </c>
      <c r="B3652" s="72" t="s">
        <v>355</v>
      </c>
      <c r="C3652" s="72" t="s">
        <v>1087</v>
      </c>
      <c r="D3652" s="72" t="s">
        <v>1090</v>
      </c>
      <c r="E3652" s="72">
        <v>627</v>
      </c>
      <c r="F3652" s="105">
        <v>32</v>
      </c>
      <c r="G3652" s="108">
        <f t="shared" ref="G3652:G3715" si="57">DATE(LEFT(D3652,4),RIGHT(LEFT(D3652,7),2),1)</f>
        <v>44197</v>
      </c>
    </row>
    <row r="3653" spans="1:7" x14ac:dyDescent="0.35">
      <c r="A3653" s="72" t="s">
        <v>354</v>
      </c>
      <c r="B3653" s="72" t="s">
        <v>355</v>
      </c>
      <c r="C3653" s="72" t="s">
        <v>1087</v>
      </c>
      <c r="D3653" s="72" t="s">
        <v>1091</v>
      </c>
      <c r="E3653" s="72">
        <v>627</v>
      </c>
      <c r="F3653" s="105">
        <v>35</v>
      </c>
      <c r="G3653" s="108">
        <f t="shared" si="57"/>
        <v>44105</v>
      </c>
    </row>
    <row r="3654" spans="1:7" x14ac:dyDescent="0.35">
      <c r="A3654" s="72" t="s">
        <v>354</v>
      </c>
      <c r="B3654" s="72" t="s">
        <v>355</v>
      </c>
      <c r="C3654" s="72" t="s">
        <v>1087</v>
      </c>
      <c r="D3654" s="72" t="s">
        <v>1092</v>
      </c>
      <c r="E3654" s="72">
        <v>634</v>
      </c>
      <c r="F3654" s="105">
        <v>33</v>
      </c>
      <c r="G3654" s="108">
        <f t="shared" si="57"/>
        <v>44013</v>
      </c>
    </row>
    <row r="3655" spans="1:7" x14ac:dyDescent="0.35">
      <c r="A3655" s="72" t="s">
        <v>354</v>
      </c>
      <c r="B3655" s="72" t="s">
        <v>355</v>
      </c>
      <c r="C3655" s="72" t="s">
        <v>1087</v>
      </c>
      <c r="D3655" s="72" t="s">
        <v>1093</v>
      </c>
      <c r="E3655" s="72">
        <v>631</v>
      </c>
      <c r="F3655" s="105">
        <v>36</v>
      </c>
      <c r="G3655" s="108">
        <f t="shared" si="57"/>
        <v>43922</v>
      </c>
    </row>
    <row r="3656" spans="1:7" x14ac:dyDescent="0.35">
      <c r="A3656" s="72" t="s">
        <v>354</v>
      </c>
      <c r="B3656" s="72" t="s">
        <v>355</v>
      </c>
      <c r="C3656" s="72" t="s">
        <v>1087</v>
      </c>
      <c r="D3656" s="72" t="s">
        <v>1094</v>
      </c>
      <c r="E3656" s="72">
        <v>633</v>
      </c>
      <c r="F3656" s="105">
        <v>24</v>
      </c>
      <c r="G3656" s="108">
        <f t="shared" si="57"/>
        <v>43831</v>
      </c>
    </row>
    <row r="3657" spans="1:7" x14ac:dyDescent="0.35">
      <c r="A3657" s="72" t="s">
        <v>354</v>
      </c>
      <c r="B3657" s="72" t="s">
        <v>355</v>
      </c>
      <c r="C3657" s="72" t="s">
        <v>1087</v>
      </c>
      <c r="D3657" s="72" t="s">
        <v>1095</v>
      </c>
      <c r="E3657" s="72">
        <v>636</v>
      </c>
      <c r="F3657" s="105">
        <v>24</v>
      </c>
      <c r="G3657" s="108">
        <f t="shared" si="57"/>
        <v>43739</v>
      </c>
    </row>
    <row r="3658" spans="1:7" x14ac:dyDescent="0.35">
      <c r="A3658" s="72" t="s">
        <v>354</v>
      </c>
      <c r="B3658" s="72" t="s">
        <v>355</v>
      </c>
      <c r="C3658" s="72" t="s">
        <v>1087</v>
      </c>
      <c r="D3658" s="72" t="s">
        <v>1096</v>
      </c>
      <c r="E3658" s="72">
        <v>628</v>
      </c>
      <c r="F3658" s="105">
        <v>21</v>
      </c>
      <c r="G3658" s="108">
        <f t="shared" si="57"/>
        <v>43647</v>
      </c>
    </row>
    <row r="3659" spans="1:7" x14ac:dyDescent="0.35">
      <c r="A3659" s="72" t="s">
        <v>354</v>
      </c>
      <c r="B3659" s="72" t="s">
        <v>355</v>
      </c>
      <c r="C3659" s="72" t="s">
        <v>1087</v>
      </c>
      <c r="D3659" s="72" t="s">
        <v>1097</v>
      </c>
      <c r="E3659" s="72">
        <v>624</v>
      </c>
      <c r="F3659" s="105">
        <v>25</v>
      </c>
      <c r="G3659" s="108">
        <f t="shared" si="57"/>
        <v>43556</v>
      </c>
    </row>
    <row r="3660" spans="1:7" x14ac:dyDescent="0.35">
      <c r="A3660" s="72" t="s">
        <v>354</v>
      </c>
      <c r="B3660" s="72" t="s">
        <v>355</v>
      </c>
      <c r="C3660" s="72" t="s">
        <v>1087</v>
      </c>
      <c r="D3660" s="72" t="s">
        <v>1098</v>
      </c>
      <c r="E3660" s="72">
        <v>619</v>
      </c>
      <c r="F3660" s="105">
        <v>21</v>
      </c>
      <c r="G3660" s="108">
        <f t="shared" si="57"/>
        <v>43466</v>
      </c>
    </row>
    <row r="3661" spans="1:7" x14ac:dyDescent="0.35">
      <c r="A3661" s="72" t="s">
        <v>354</v>
      </c>
      <c r="B3661" s="72" t="s">
        <v>355</v>
      </c>
      <c r="C3661" s="72" t="s">
        <v>1087</v>
      </c>
      <c r="D3661" s="72" t="s">
        <v>1099</v>
      </c>
      <c r="E3661" s="72">
        <v>654</v>
      </c>
      <c r="F3661" s="105">
        <v>27</v>
      </c>
      <c r="G3661" s="108">
        <f t="shared" si="57"/>
        <v>43374</v>
      </c>
    </row>
    <row r="3662" spans="1:7" x14ac:dyDescent="0.35">
      <c r="A3662" s="72" t="s">
        <v>354</v>
      </c>
      <c r="B3662" s="72" t="s">
        <v>355</v>
      </c>
      <c r="C3662" s="72" t="s">
        <v>1100</v>
      </c>
      <c r="D3662" s="72" t="s">
        <v>1088</v>
      </c>
      <c r="E3662" s="72">
        <v>1289</v>
      </c>
      <c r="F3662" s="105">
        <v>229</v>
      </c>
      <c r="G3662" s="108">
        <f t="shared" si="57"/>
        <v>44378</v>
      </c>
    </row>
    <row r="3663" spans="1:7" x14ac:dyDescent="0.35">
      <c r="A3663" s="72" t="s">
        <v>354</v>
      </c>
      <c r="B3663" s="72" t="s">
        <v>355</v>
      </c>
      <c r="C3663" s="72" t="s">
        <v>1100</v>
      </c>
      <c r="D3663" s="72" t="s">
        <v>1089</v>
      </c>
      <c r="E3663" s="72">
        <v>1300</v>
      </c>
      <c r="F3663" s="105">
        <v>219</v>
      </c>
      <c r="G3663" s="108">
        <f t="shared" si="57"/>
        <v>44287</v>
      </c>
    </row>
    <row r="3664" spans="1:7" x14ac:dyDescent="0.35">
      <c r="A3664" s="72" t="s">
        <v>354</v>
      </c>
      <c r="B3664" s="72" t="s">
        <v>355</v>
      </c>
      <c r="C3664" s="72" t="s">
        <v>1100</v>
      </c>
      <c r="D3664" s="72" t="s">
        <v>1090</v>
      </c>
      <c r="E3664" s="72">
        <v>1300</v>
      </c>
      <c r="F3664" s="105">
        <v>202</v>
      </c>
      <c r="G3664" s="108">
        <f t="shared" si="57"/>
        <v>44197</v>
      </c>
    </row>
    <row r="3665" spans="1:7" x14ac:dyDescent="0.35">
      <c r="A3665" s="72" t="s">
        <v>354</v>
      </c>
      <c r="B3665" s="72" t="s">
        <v>355</v>
      </c>
      <c r="C3665" s="72" t="s">
        <v>1100</v>
      </c>
      <c r="D3665" s="72" t="s">
        <v>1091</v>
      </c>
      <c r="E3665" s="72">
        <v>1279</v>
      </c>
      <c r="F3665" s="105">
        <v>203</v>
      </c>
      <c r="G3665" s="108">
        <f t="shared" si="57"/>
        <v>44105</v>
      </c>
    </row>
    <row r="3666" spans="1:7" x14ac:dyDescent="0.35">
      <c r="A3666" s="72" t="s">
        <v>354</v>
      </c>
      <c r="B3666" s="72" t="s">
        <v>355</v>
      </c>
      <c r="C3666" s="72" t="s">
        <v>1100</v>
      </c>
      <c r="D3666" s="72" t="s">
        <v>1092</v>
      </c>
      <c r="E3666" s="72">
        <v>1299</v>
      </c>
      <c r="F3666" s="105">
        <v>193</v>
      </c>
      <c r="G3666" s="108">
        <f t="shared" si="57"/>
        <v>44013</v>
      </c>
    </row>
    <row r="3667" spans="1:7" x14ac:dyDescent="0.35">
      <c r="A3667" s="72" t="s">
        <v>354</v>
      </c>
      <c r="B3667" s="72" t="s">
        <v>355</v>
      </c>
      <c r="C3667" s="72" t="s">
        <v>1100</v>
      </c>
      <c r="D3667" s="72" t="s">
        <v>1093</v>
      </c>
      <c r="E3667" s="72">
        <v>1284</v>
      </c>
      <c r="F3667" s="105">
        <v>185</v>
      </c>
      <c r="G3667" s="108">
        <f t="shared" si="57"/>
        <v>43922</v>
      </c>
    </row>
    <row r="3668" spans="1:7" x14ac:dyDescent="0.35">
      <c r="A3668" s="72" t="s">
        <v>354</v>
      </c>
      <c r="B3668" s="72" t="s">
        <v>355</v>
      </c>
      <c r="C3668" s="72" t="s">
        <v>1100</v>
      </c>
      <c r="D3668" s="72" t="s">
        <v>1094</v>
      </c>
      <c r="E3668" s="72">
        <v>1174</v>
      </c>
      <c r="F3668" s="105">
        <v>153</v>
      </c>
      <c r="G3668" s="108">
        <f t="shared" si="57"/>
        <v>43831</v>
      </c>
    </row>
    <row r="3669" spans="1:7" x14ac:dyDescent="0.35">
      <c r="A3669" s="72" t="s">
        <v>354</v>
      </c>
      <c r="B3669" s="72" t="s">
        <v>355</v>
      </c>
      <c r="C3669" s="72" t="s">
        <v>1100</v>
      </c>
      <c r="D3669" s="72" t="s">
        <v>1095</v>
      </c>
      <c r="E3669" s="72">
        <v>1171</v>
      </c>
      <c r="F3669" s="105">
        <v>153</v>
      </c>
      <c r="G3669" s="108">
        <f t="shared" si="57"/>
        <v>43739</v>
      </c>
    </row>
    <row r="3670" spans="1:7" x14ac:dyDescent="0.35">
      <c r="A3670" s="72" t="s">
        <v>354</v>
      </c>
      <c r="B3670" s="72" t="s">
        <v>355</v>
      </c>
      <c r="C3670" s="72" t="s">
        <v>1100</v>
      </c>
      <c r="D3670" s="72" t="s">
        <v>1096</v>
      </c>
      <c r="E3670" s="72">
        <v>1170</v>
      </c>
      <c r="F3670" s="105">
        <v>119</v>
      </c>
      <c r="G3670" s="108">
        <f t="shared" si="57"/>
        <v>43647</v>
      </c>
    </row>
    <row r="3671" spans="1:7" x14ac:dyDescent="0.35">
      <c r="A3671" s="72" t="s">
        <v>354</v>
      </c>
      <c r="B3671" s="72" t="s">
        <v>355</v>
      </c>
      <c r="C3671" s="72" t="s">
        <v>1100</v>
      </c>
      <c r="D3671" s="72" t="s">
        <v>1097</v>
      </c>
      <c r="E3671" s="72">
        <v>1171</v>
      </c>
      <c r="F3671" s="105">
        <v>97</v>
      </c>
      <c r="G3671" s="108">
        <f t="shared" si="57"/>
        <v>43556</v>
      </c>
    </row>
    <row r="3672" spans="1:7" x14ac:dyDescent="0.35">
      <c r="A3672" s="72" t="s">
        <v>354</v>
      </c>
      <c r="B3672" s="72" t="s">
        <v>355</v>
      </c>
      <c r="C3672" s="72" t="s">
        <v>1100</v>
      </c>
      <c r="D3672" s="72" t="s">
        <v>1098</v>
      </c>
      <c r="E3672" s="72">
        <v>1143</v>
      </c>
      <c r="F3672" s="105">
        <v>113</v>
      </c>
      <c r="G3672" s="108">
        <f t="shared" si="57"/>
        <v>43466</v>
      </c>
    </row>
    <row r="3673" spans="1:7" x14ac:dyDescent="0.35">
      <c r="A3673" s="72" t="s">
        <v>354</v>
      </c>
      <c r="B3673" s="72" t="s">
        <v>355</v>
      </c>
      <c r="C3673" s="72" t="s">
        <v>1100</v>
      </c>
      <c r="D3673" s="72" t="s">
        <v>1099</v>
      </c>
      <c r="E3673" s="72">
        <v>1242</v>
      </c>
      <c r="F3673" s="105">
        <v>133</v>
      </c>
      <c r="G3673" s="108">
        <f t="shared" si="57"/>
        <v>43374</v>
      </c>
    </row>
    <row r="3674" spans="1:7" x14ac:dyDescent="0.35">
      <c r="A3674" s="72" t="s">
        <v>354</v>
      </c>
      <c r="B3674" s="72" t="s">
        <v>355</v>
      </c>
      <c r="C3674" s="72" t="s">
        <v>1101</v>
      </c>
      <c r="D3674" s="72" t="s">
        <v>1088</v>
      </c>
      <c r="E3674" s="72">
        <v>121</v>
      </c>
      <c r="F3674" s="105">
        <v>5</v>
      </c>
      <c r="G3674" s="108">
        <f t="shared" si="57"/>
        <v>44378</v>
      </c>
    </row>
    <row r="3675" spans="1:7" x14ac:dyDescent="0.35">
      <c r="A3675" s="72" t="s">
        <v>354</v>
      </c>
      <c r="B3675" s="72" t="s">
        <v>355</v>
      </c>
      <c r="C3675" s="72" t="s">
        <v>1101</v>
      </c>
      <c r="D3675" s="72" t="s">
        <v>1089</v>
      </c>
      <c r="E3675" s="72">
        <v>124</v>
      </c>
      <c r="F3675" s="105">
        <v>5</v>
      </c>
      <c r="G3675" s="108">
        <f t="shared" si="57"/>
        <v>44287</v>
      </c>
    </row>
    <row r="3676" spans="1:7" x14ac:dyDescent="0.35">
      <c r="A3676" s="72" t="s">
        <v>354</v>
      </c>
      <c r="B3676" s="72" t="s">
        <v>355</v>
      </c>
      <c r="C3676" s="72" t="s">
        <v>1101</v>
      </c>
      <c r="D3676" s="72" t="s">
        <v>1090</v>
      </c>
      <c r="E3676" s="72">
        <v>122</v>
      </c>
      <c r="F3676" s="105">
        <v>5</v>
      </c>
      <c r="G3676" s="108">
        <f t="shared" si="57"/>
        <v>44197</v>
      </c>
    </row>
    <row r="3677" spans="1:7" x14ac:dyDescent="0.35">
      <c r="A3677" s="72" t="s">
        <v>354</v>
      </c>
      <c r="B3677" s="72" t="s">
        <v>355</v>
      </c>
      <c r="C3677" s="72" t="s">
        <v>1101</v>
      </c>
      <c r="D3677" s="72" t="s">
        <v>1091</v>
      </c>
      <c r="E3677" s="72">
        <v>123</v>
      </c>
      <c r="F3677" s="105">
        <v>6</v>
      </c>
      <c r="G3677" s="108">
        <f t="shared" si="57"/>
        <v>44105</v>
      </c>
    </row>
    <row r="3678" spans="1:7" x14ac:dyDescent="0.35">
      <c r="A3678" s="72" t="s">
        <v>354</v>
      </c>
      <c r="B3678" s="72" t="s">
        <v>355</v>
      </c>
      <c r="C3678" s="72" t="s">
        <v>1101</v>
      </c>
      <c r="D3678" s="72" t="s">
        <v>1092</v>
      </c>
      <c r="E3678" s="72">
        <v>123</v>
      </c>
      <c r="F3678" s="105">
        <v>6</v>
      </c>
      <c r="G3678" s="108">
        <f t="shared" si="57"/>
        <v>44013</v>
      </c>
    </row>
    <row r="3679" spans="1:7" x14ac:dyDescent="0.35">
      <c r="A3679" s="72" t="s">
        <v>354</v>
      </c>
      <c r="B3679" s="72" t="s">
        <v>355</v>
      </c>
      <c r="C3679" s="72" t="s">
        <v>1101</v>
      </c>
      <c r="D3679" s="72" t="s">
        <v>1093</v>
      </c>
      <c r="E3679" s="72">
        <v>123</v>
      </c>
      <c r="F3679" s="105">
        <v>2</v>
      </c>
      <c r="G3679" s="108">
        <f t="shared" si="57"/>
        <v>43922</v>
      </c>
    </row>
    <row r="3680" spans="1:7" x14ac:dyDescent="0.35">
      <c r="A3680" s="72" t="s">
        <v>354</v>
      </c>
      <c r="B3680" s="72" t="s">
        <v>355</v>
      </c>
      <c r="C3680" s="72" t="s">
        <v>1101</v>
      </c>
      <c r="D3680" s="72" t="s">
        <v>1094</v>
      </c>
      <c r="E3680" s="72">
        <v>112</v>
      </c>
      <c r="F3680" s="105">
        <v>2</v>
      </c>
      <c r="G3680" s="108">
        <f t="shared" si="57"/>
        <v>43831</v>
      </c>
    </row>
    <row r="3681" spans="1:7" x14ac:dyDescent="0.35">
      <c r="A3681" s="72" t="s">
        <v>354</v>
      </c>
      <c r="B3681" s="72" t="s">
        <v>355</v>
      </c>
      <c r="C3681" s="72" t="s">
        <v>1101</v>
      </c>
      <c r="D3681" s="72" t="s">
        <v>1095</v>
      </c>
      <c r="E3681" s="72">
        <v>106</v>
      </c>
      <c r="F3681" s="105">
        <v>2</v>
      </c>
      <c r="G3681" s="108">
        <f t="shared" si="57"/>
        <v>43739</v>
      </c>
    </row>
    <row r="3682" spans="1:7" x14ac:dyDescent="0.35">
      <c r="A3682" s="72" t="s">
        <v>354</v>
      </c>
      <c r="B3682" s="72" t="s">
        <v>355</v>
      </c>
      <c r="C3682" s="72" t="s">
        <v>1101</v>
      </c>
      <c r="D3682" s="72" t="s">
        <v>1096</v>
      </c>
      <c r="E3682" s="72">
        <v>108</v>
      </c>
      <c r="F3682" s="105">
        <v>2</v>
      </c>
      <c r="G3682" s="108">
        <f t="shared" si="57"/>
        <v>43647</v>
      </c>
    </row>
    <row r="3683" spans="1:7" x14ac:dyDescent="0.35">
      <c r="A3683" s="72" t="s">
        <v>354</v>
      </c>
      <c r="B3683" s="72" t="s">
        <v>355</v>
      </c>
      <c r="C3683" s="72" t="s">
        <v>1101</v>
      </c>
      <c r="D3683" s="72" t="s">
        <v>1097</v>
      </c>
      <c r="E3683" s="72">
        <v>108</v>
      </c>
      <c r="F3683" s="105">
        <v>0</v>
      </c>
      <c r="G3683" s="108">
        <f t="shared" si="57"/>
        <v>43556</v>
      </c>
    </row>
    <row r="3684" spans="1:7" x14ac:dyDescent="0.35">
      <c r="A3684" s="72" t="s">
        <v>354</v>
      </c>
      <c r="B3684" s="72" t="s">
        <v>355</v>
      </c>
      <c r="C3684" s="72" t="s">
        <v>1101</v>
      </c>
      <c r="D3684" s="72" t="s">
        <v>1098</v>
      </c>
      <c r="E3684" s="72">
        <v>108</v>
      </c>
      <c r="F3684" s="105">
        <v>0</v>
      </c>
      <c r="G3684" s="108">
        <f t="shared" si="57"/>
        <v>43466</v>
      </c>
    </row>
    <row r="3685" spans="1:7" x14ac:dyDescent="0.35">
      <c r="A3685" s="72" t="s">
        <v>354</v>
      </c>
      <c r="B3685" s="72" t="s">
        <v>355</v>
      </c>
      <c r="C3685" s="72" t="s">
        <v>1101</v>
      </c>
      <c r="D3685" s="72" t="s">
        <v>1099</v>
      </c>
      <c r="E3685" s="72">
        <v>112</v>
      </c>
      <c r="F3685" s="105">
        <v>1</v>
      </c>
      <c r="G3685" s="108">
        <f t="shared" si="57"/>
        <v>43374</v>
      </c>
    </row>
    <row r="3686" spans="1:7" x14ac:dyDescent="0.35">
      <c r="A3686" s="72" t="s">
        <v>354</v>
      </c>
      <c r="B3686" s="72" t="s">
        <v>355</v>
      </c>
      <c r="C3686" s="72" t="s">
        <v>1102</v>
      </c>
      <c r="D3686" s="72" t="s">
        <v>1088</v>
      </c>
      <c r="E3686" s="72">
        <v>851</v>
      </c>
      <c r="F3686" s="105">
        <v>76</v>
      </c>
      <c r="G3686" s="108">
        <f t="shared" si="57"/>
        <v>44378</v>
      </c>
    </row>
    <row r="3687" spans="1:7" x14ac:dyDescent="0.35">
      <c r="A3687" s="72" t="s">
        <v>354</v>
      </c>
      <c r="B3687" s="72" t="s">
        <v>355</v>
      </c>
      <c r="C3687" s="72" t="s">
        <v>1102</v>
      </c>
      <c r="D3687" s="72" t="s">
        <v>1089</v>
      </c>
      <c r="E3687" s="72">
        <v>851</v>
      </c>
      <c r="F3687" s="105">
        <v>74</v>
      </c>
      <c r="G3687" s="108">
        <f t="shared" si="57"/>
        <v>44287</v>
      </c>
    </row>
    <row r="3688" spans="1:7" x14ac:dyDescent="0.35">
      <c r="A3688" s="72" t="s">
        <v>354</v>
      </c>
      <c r="B3688" s="72" t="s">
        <v>355</v>
      </c>
      <c r="C3688" s="72" t="s">
        <v>1102</v>
      </c>
      <c r="D3688" s="72" t="s">
        <v>1090</v>
      </c>
      <c r="E3688" s="72">
        <v>856</v>
      </c>
      <c r="F3688" s="105">
        <v>70</v>
      </c>
      <c r="G3688" s="108">
        <f t="shared" si="57"/>
        <v>44197</v>
      </c>
    </row>
    <row r="3689" spans="1:7" x14ac:dyDescent="0.35">
      <c r="A3689" s="72" t="s">
        <v>354</v>
      </c>
      <c r="B3689" s="72" t="s">
        <v>355</v>
      </c>
      <c r="C3689" s="72" t="s">
        <v>1102</v>
      </c>
      <c r="D3689" s="72" t="s">
        <v>1091</v>
      </c>
      <c r="E3689" s="72">
        <v>850</v>
      </c>
      <c r="F3689" s="105">
        <v>70</v>
      </c>
      <c r="G3689" s="108">
        <f t="shared" si="57"/>
        <v>44105</v>
      </c>
    </row>
    <row r="3690" spans="1:7" x14ac:dyDescent="0.35">
      <c r="A3690" s="72" t="s">
        <v>354</v>
      </c>
      <c r="B3690" s="72" t="s">
        <v>355</v>
      </c>
      <c r="C3690" s="72" t="s">
        <v>1102</v>
      </c>
      <c r="D3690" s="72" t="s">
        <v>1092</v>
      </c>
      <c r="E3690" s="72">
        <v>851</v>
      </c>
      <c r="F3690" s="105">
        <v>68</v>
      </c>
      <c r="G3690" s="108">
        <f t="shared" si="57"/>
        <v>44013</v>
      </c>
    </row>
    <row r="3691" spans="1:7" x14ac:dyDescent="0.35">
      <c r="A3691" s="72" t="s">
        <v>354</v>
      </c>
      <c r="B3691" s="72" t="s">
        <v>355</v>
      </c>
      <c r="C3691" s="72" t="s">
        <v>1102</v>
      </c>
      <c r="D3691" s="72" t="s">
        <v>1093</v>
      </c>
      <c r="E3691" s="72">
        <v>852</v>
      </c>
      <c r="F3691" s="105">
        <v>65</v>
      </c>
      <c r="G3691" s="108">
        <f t="shared" si="57"/>
        <v>43922</v>
      </c>
    </row>
    <row r="3692" spans="1:7" x14ac:dyDescent="0.35">
      <c r="A3692" s="72" t="s">
        <v>354</v>
      </c>
      <c r="B3692" s="72" t="s">
        <v>355</v>
      </c>
      <c r="C3692" s="72" t="s">
        <v>1102</v>
      </c>
      <c r="D3692" s="72" t="s">
        <v>1094</v>
      </c>
      <c r="E3692" s="72">
        <v>851</v>
      </c>
      <c r="F3692" s="105">
        <v>54</v>
      </c>
      <c r="G3692" s="108">
        <f t="shared" si="57"/>
        <v>43831</v>
      </c>
    </row>
    <row r="3693" spans="1:7" x14ac:dyDescent="0.35">
      <c r="A3693" s="72" t="s">
        <v>354</v>
      </c>
      <c r="B3693" s="72" t="s">
        <v>355</v>
      </c>
      <c r="C3693" s="72" t="s">
        <v>1102</v>
      </c>
      <c r="D3693" s="72" t="s">
        <v>1095</v>
      </c>
      <c r="E3693" s="72">
        <v>841</v>
      </c>
      <c r="F3693" s="105">
        <v>54</v>
      </c>
      <c r="G3693" s="108">
        <f t="shared" si="57"/>
        <v>43739</v>
      </c>
    </row>
    <row r="3694" spans="1:7" x14ac:dyDescent="0.35">
      <c r="A3694" s="72" t="s">
        <v>354</v>
      </c>
      <c r="B3694" s="72" t="s">
        <v>355</v>
      </c>
      <c r="C3694" s="72" t="s">
        <v>1102</v>
      </c>
      <c r="D3694" s="72" t="s">
        <v>1096</v>
      </c>
      <c r="E3694" s="72">
        <v>841</v>
      </c>
      <c r="F3694" s="105">
        <v>53</v>
      </c>
      <c r="G3694" s="108">
        <f t="shared" si="57"/>
        <v>43647</v>
      </c>
    </row>
    <row r="3695" spans="1:7" x14ac:dyDescent="0.35">
      <c r="A3695" s="72" t="s">
        <v>354</v>
      </c>
      <c r="B3695" s="72" t="s">
        <v>355</v>
      </c>
      <c r="C3695" s="72" t="s">
        <v>1102</v>
      </c>
      <c r="D3695" s="72" t="s">
        <v>1097</v>
      </c>
      <c r="E3695" s="72">
        <v>841</v>
      </c>
      <c r="F3695" s="105">
        <v>43</v>
      </c>
      <c r="G3695" s="108">
        <f t="shared" si="57"/>
        <v>43556</v>
      </c>
    </row>
    <row r="3696" spans="1:7" x14ac:dyDescent="0.35">
      <c r="A3696" s="72" t="s">
        <v>354</v>
      </c>
      <c r="B3696" s="72" t="s">
        <v>355</v>
      </c>
      <c r="C3696" s="72" t="s">
        <v>1102</v>
      </c>
      <c r="D3696" s="72" t="s">
        <v>1098</v>
      </c>
      <c r="E3696" s="72">
        <v>829</v>
      </c>
      <c r="F3696" s="105">
        <v>48</v>
      </c>
      <c r="G3696" s="108">
        <f t="shared" si="57"/>
        <v>43466</v>
      </c>
    </row>
    <row r="3697" spans="1:7" x14ac:dyDescent="0.35">
      <c r="A3697" s="72" t="s">
        <v>354</v>
      </c>
      <c r="B3697" s="72" t="s">
        <v>355</v>
      </c>
      <c r="C3697" s="72" t="s">
        <v>1102</v>
      </c>
      <c r="D3697" s="72" t="s">
        <v>1099</v>
      </c>
      <c r="E3697" s="72">
        <v>858</v>
      </c>
      <c r="F3697" s="105">
        <v>40</v>
      </c>
      <c r="G3697" s="108">
        <f t="shared" si="57"/>
        <v>43374</v>
      </c>
    </row>
    <row r="3698" spans="1:7" x14ac:dyDescent="0.35">
      <c r="A3698" s="72" t="s">
        <v>356</v>
      </c>
      <c r="B3698" s="72" t="s">
        <v>357</v>
      </c>
      <c r="C3698" s="72" t="s">
        <v>1087</v>
      </c>
      <c r="D3698" s="72" t="s">
        <v>1088</v>
      </c>
      <c r="E3698" s="72">
        <v>1189</v>
      </c>
      <c r="F3698" s="105">
        <v>99</v>
      </c>
      <c r="G3698" s="108">
        <f t="shared" si="57"/>
        <v>44378</v>
      </c>
    </row>
    <row r="3699" spans="1:7" x14ac:dyDescent="0.35">
      <c r="A3699" s="72" t="s">
        <v>356</v>
      </c>
      <c r="B3699" s="72" t="s">
        <v>357</v>
      </c>
      <c r="C3699" s="72" t="s">
        <v>1087</v>
      </c>
      <c r="D3699" s="72" t="s">
        <v>1089</v>
      </c>
      <c r="E3699" s="72">
        <v>1190</v>
      </c>
      <c r="F3699" s="105">
        <v>90</v>
      </c>
      <c r="G3699" s="108">
        <f t="shared" si="57"/>
        <v>44287</v>
      </c>
    </row>
    <row r="3700" spans="1:7" x14ac:dyDescent="0.35">
      <c r="A3700" s="72" t="s">
        <v>356</v>
      </c>
      <c r="B3700" s="72" t="s">
        <v>357</v>
      </c>
      <c r="C3700" s="72" t="s">
        <v>1087</v>
      </c>
      <c r="D3700" s="72" t="s">
        <v>1090</v>
      </c>
      <c r="E3700" s="72">
        <v>1192</v>
      </c>
      <c r="F3700" s="105">
        <v>88</v>
      </c>
      <c r="G3700" s="108">
        <f t="shared" si="57"/>
        <v>44197</v>
      </c>
    </row>
    <row r="3701" spans="1:7" x14ac:dyDescent="0.35">
      <c r="A3701" s="72" t="s">
        <v>356</v>
      </c>
      <c r="B3701" s="72" t="s">
        <v>357</v>
      </c>
      <c r="C3701" s="72" t="s">
        <v>1087</v>
      </c>
      <c r="D3701" s="72" t="s">
        <v>1091</v>
      </c>
      <c r="E3701" s="72">
        <v>1187</v>
      </c>
      <c r="F3701" s="105">
        <v>85</v>
      </c>
      <c r="G3701" s="108">
        <f t="shared" si="57"/>
        <v>44105</v>
      </c>
    </row>
    <row r="3702" spans="1:7" x14ac:dyDescent="0.35">
      <c r="A3702" s="72" t="s">
        <v>356</v>
      </c>
      <c r="B3702" s="72" t="s">
        <v>357</v>
      </c>
      <c r="C3702" s="72" t="s">
        <v>1087</v>
      </c>
      <c r="D3702" s="72" t="s">
        <v>1092</v>
      </c>
      <c r="E3702" s="72">
        <v>1189</v>
      </c>
      <c r="F3702" s="105">
        <v>83</v>
      </c>
      <c r="G3702" s="108">
        <f t="shared" si="57"/>
        <v>44013</v>
      </c>
    </row>
    <row r="3703" spans="1:7" x14ac:dyDescent="0.35">
      <c r="A3703" s="72" t="s">
        <v>356</v>
      </c>
      <c r="B3703" s="72" t="s">
        <v>357</v>
      </c>
      <c r="C3703" s="72" t="s">
        <v>1087</v>
      </c>
      <c r="D3703" s="72" t="s">
        <v>1093</v>
      </c>
      <c r="E3703" s="72">
        <v>1195</v>
      </c>
      <c r="F3703" s="105">
        <v>91</v>
      </c>
      <c r="G3703" s="108">
        <f t="shared" si="57"/>
        <v>43922</v>
      </c>
    </row>
    <row r="3704" spans="1:7" x14ac:dyDescent="0.35">
      <c r="A3704" s="72" t="s">
        <v>356</v>
      </c>
      <c r="B3704" s="72" t="s">
        <v>357</v>
      </c>
      <c r="C3704" s="72" t="s">
        <v>1087</v>
      </c>
      <c r="D3704" s="72" t="s">
        <v>1094</v>
      </c>
      <c r="E3704" s="72">
        <v>1192</v>
      </c>
      <c r="F3704" s="105">
        <v>83</v>
      </c>
      <c r="G3704" s="108">
        <f t="shared" si="57"/>
        <v>43831</v>
      </c>
    </row>
    <row r="3705" spans="1:7" x14ac:dyDescent="0.35">
      <c r="A3705" s="72" t="s">
        <v>356</v>
      </c>
      <c r="B3705" s="72" t="s">
        <v>357</v>
      </c>
      <c r="C3705" s="72" t="s">
        <v>1087</v>
      </c>
      <c r="D3705" s="72" t="s">
        <v>1095</v>
      </c>
      <c r="E3705" s="72">
        <v>1198</v>
      </c>
      <c r="F3705" s="105">
        <v>70</v>
      </c>
      <c r="G3705" s="108">
        <f t="shared" si="57"/>
        <v>43739</v>
      </c>
    </row>
    <row r="3706" spans="1:7" x14ac:dyDescent="0.35">
      <c r="A3706" s="72" t="s">
        <v>356</v>
      </c>
      <c r="B3706" s="72" t="s">
        <v>357</v>
      </c>
      <c r="C3706" s="72" t="s">
        <v>1087</v>
      </c>
      <c r="D3706" s="72" t="s">
        <v>1096</v>
      </c>
      <c r="E3706" s="72">
        <v>1199</v>
      </c>
      <c r="F3706" s="105">
        <v>231</v>
      </c>
      <c r="G3706" s="108">
        <f t="shared" si="57"/>
        <v>43647</v>
      </c>
    </row>
    <row r="3707" spans="1:7" x14ac:dyDescent="0.35">
      <c r="A3707" s="72" t="s">
        <v>356</v>
      </c>
      <c r="B3707" s="72" t="s">
        <v>357</v>
      </c>
      <c r="C3707" s="72" t="s">
        <v>1087</v>
      </c>
      <c r="D3707" s="72" t="s">
        <v>1097</v>
      </c>
      <c r="E3707" s="72">
        <v>1200</v>
      </c>
      <c r="F3707" s="105">
        <v>156</v>
      </c>
      <c r="G3707" s="108">
        <f t="shared" si="57"/>
        <v>43556</v>
      </c>
    </row>
    <row r="3708" spans="1:7" x14ac:dyDescent="0.35">
      <c r="A3708" s="72" t="s">
        <v>356</v>
      </c>
      <c r="B3708" s="72" t="s">
        <v>357</v>
      </c>
      <c r="C3708" s="72" t="s">
        <v>1087</v>
      </c>
      <c r="D3708" s="72" t="s">
        <v>1098</v>
      </c>
      <c r="E3708" s="72">
        <v>1196</v>
      </c>
      <c r="F3708" s="105">
        <v>105</v>
      </c>
      <c r="G3708" s="108">
        <f t="shared" si="57"/>
        <v>43466</v>
      </c>
    </row>
    <row r="3709" spans="1:7" x14ac:dyDescent="0.35">
      <c r="A3709" s="72" t="s">
        <v>356</v>
      </c>
      <c r="B3709" s="72" t="s">
        <v>357</v>
      </c>
      <c r="C3709" s="72" t="s">
        <v>1087</v>
      </c>
      <c r="D3709" s="72" t="s">
        <v>1099</v>
      </c>
      <c r="E3709" s="72">
        <v>1240</v>
      </c>
      <c r="F3709" s="105">
        <v>110</v>
      </c>
      <c r="G3709" s="108">
        <f t="shared" si="57"/>
        <v>43374</v>
      </c>
    </row>
    <row r="3710" spans="1:7" x14ac:dyDescent="0.35">
      <c r="A3710" s="72" t="s">
        <v>356</v>
      </c>
      <c r="B3710" s="72" t="s">
        <v>357</v>
      </c>
      <c r="C3710" s="72" t="s">
        <v>1100</v>
      </c>
      <c r="D3710" s="72" t="s">
        <v>1088</v>
      </c>
      <c r="E3710" s="72">
        <v>2063</v>
      </c>
      <c r="F3710" s="105">
        <v>321</v>
      </c>
      <c r="G3710" s="108">
        <f t="shared" si="57"/>
        <v>44378</v>
      </c>
    </row>
    <row r="3711" spans="1:7" x14ac:dyDescent="0.35">
      <c r="A3711" s="72" t="s">
        <v>356</v>
      </c>
      <c r="B3711" s="72" t="s">
        <v>357</v>
      </c>
      <c r="C3711" s="72" t="s">
        <v>1100</v>
      </c>
      <c r="D3711" s="72" t="s">
        <v>1089</v>
      </c>
      <c r="E3711" s="72">
        <v>2066</v>
      </c>
      <c r="F3711" s="105">
        <v>287</v>
      </c>
      <c r="G3711" s="108">
        <f t="shared" si="57"/>
        <v>44287</v>
      </c>
    </row>
    <row r="3712" spans="1:7" x14ac:dyDescent="0.35">
      <c r="A3712" s="72" t="s">
        <v>356</v>
      </c>
      <c r="B3712" s="72" t="s">
        <v>357</v>
      </c>
      <c r="C3712" s="72" t="s">
        <v>1100</v>
      </c>
      <c r="D3712" s="72" t="s">
        <v>1090</v>
      </c>
      <c r="E3712" s="72">
        <v>2066</v>
      </c>
      <c r="F3712" s="105">
        <v>236</v>
      </c>
      <c r="G3712" s="108">
        <f t="shared" si="57"/>
        <v>44197</v>
      </c>
    </row>
    <row r="3713" spans="1:7" x14ac:dyDescent="0.35">
      <c r="A3713" s="72" t="s">
        <v>356</v>
      </c>
      <c r="B3713" s="72" t="s">
        <v>357</v>
      </c>
      <c r="C3713" s="72" t="s">
        <v>1100</v>
      </c>
      <c r="D3713" s="72" t="s">
        <v>1091</v>
      </c>
      <c r="E3713" s="72">
        <v>2071</v>
      </c>
      <c r="F3713" s="105">
        <v>203</v>
      </c>
      <c r="G3713" s="108">
        <f t="shared" si="57"/>
        <v>44105</v>
      </c>
    </row>
    <row r="3714" spans="1:7" x14ac:dyDescent="0.35">
      <c r="A3714" s="72" t="s">
        <v>356</v>
      </c>
      <c r="B3714" s="72" t="s">
        <v>357</v>
      </c>
      <c r="C3714" s="72" t="s">
        <v>1100</v>
      </c>
      <c r="D3714" s="72" t="s">
        <v>1092</v>
      </c>
      <c r="E3714" s="72">
        <v>2061</v>
      </c>
      <c r="F3714" s="105">
        <v>217</v>
      </c>
      <c r="G3714" s="108">
        <f t="shared" si="57"/>
        <v>44013</v>
      </c>
    </row>
    <row r="3715" spans="1:7" x14ac:dyDescent="0.35">
      <c r="A3715" s="72" t="s">
        <v>356</v>
      </c>
      <c r="B3715" s="72" t="s">
        <v>357</v>
      </c>
      <c r="C3715" s="72" t="s">
        <v>1100</v>
      </c>
      <c r="D3715" s="72" t="s">
        <v>1093</v>
      </c>
      <c r="E3715" s="72">
        <v>2050</v>
      </c>
      <c r="F3715" s="105">
        <v>182</v>
      </c>
      <c r="G3715" s="108">
        <f t="shared" si="57"/>
        <v>43922</v>
      </c>
    </row>
    <row r="3716" spans="1:7" x14ac:dyDescent="0.35">
      <c r="A3716" s="72" t="s">
        <v>356</v>
      </c>
      <c r="B3716" s="72" t="s">
        <v>357</v>
      </c>
      <c r="C3716" s="72" t="s">
        <v>1100</v>
      </c>
      <c r="D3716" s="72" t="s">
        <v>1094</v>
      </c>
      <c r="E3716" s="72">
        <v>2054</v>
      </c>
      <c r="F3716" s="105">
        <v>169</v>
      </c>
      <c r="G3716" s="108">
        <f t="shared" ref="G3716:G3779" si="58">DATE(LEFT(D3716,4),RIGHT(LEFT(D3716,7),2),1)</f>
        <v>43831</v>
      </c>
    </row>
    <row r="3717" spans="1:7" x14ac:dyDescent="0.35">
      <c r="A3717" s="72" t="s">
        <v>356</v>
      </c>
      <c r="B3717" s="72" t="s">
        <v>357</v>
      </c>
      <c r="C3717" s="72" t="s">
        <v>1100</v>
      </c>
      <c r="D3717" s="72" t="s">
        <v>1095</v>
      </c>
      <c r="E3717" s="72">
        <v>2014</v>
      </c>
      <c r="F3717" s="105">
        <v>140</v>
      </c>
      <c r="G3717" s="108">
        <f t="shared" si="58"/>
        <v>43739</v>
      </c>
    </row>
    <row r="3718" spans="1:7" x14ac:dyDescent="0.35">
      <c r="A3718" s="72" t="s">
        <v>356</v>
      </c>
      <c r="B3718" s="72" t="s">
        <v>357</v>
      </c>
      <c r="C3718" s="72" t="s">
        <v>1100</v>
      </c>
      <c r="D3718" s="72" t="s">
        <v>1096</v>
      </c>
      <c r="E3718" s="72">
        <v>2027</v>
      </c>
      <c r="F3718" s="105">
        <v>234</v>
      </c>
      <c r="G3718" s="108">
        <f t="shared" si="58"/>
        <v>43647</v>
      </c>
    </row>
    <row r="3719" spans="1:7" x14ac:dyDescent="0.35">
      <c r="A3719" s="72" t="s">
        <v>356</v>
      </c>
      <c r="B3719" s="72" t="s">
        <v>357</v>
      </c>
      <c r="C3719" s="72" t="s">
        <v>1100</v>
      </c>
      <c r="D3719" s="72" t="s">
        <v>1097</v>
      </c>
      <c r="E3719" s="72">
        <v>1940</v>
      </c>
      <c r="F3719" s="105">
        <v>311</v>
      </c>
      <c r="G3719" s="108">
        <f t="shared" si="58"/>
        <v>43556</v>
      </c>
    </row>
    <row r="3720" spans="1:7" x14ac:dyDescent="0.35">
      <c r="A3720" s="72" t="s">
        <v>356</v>
      </c>
      <c r="B3720" s="72" t="s">
        <v>357</v>
      </c>
      <c r="C3720" s="72" t="s">
        <v>1100</v>
      </c>
      <c r="D3720" s="72" t="s">
        <v>1098</v>
      </c>
      <c r="E3720" s="72">
        <v>1929</v>
      </c>
      <c r="F3720" s="105">
        <v>317</v>
      </c>
      <c r="G3720" s="108">
        <f t="shared" si="58"/>
        <v>43466</v>
      </c>
    </row>
    <row r="3721" spans="1:7" x14ac:dyDescent="0.35">
      <c r="A3721" s="72" t="s">
        <v>356</v>
      </c>
      <c r="B3721" s="72" t="s">
        <v>357</v>
      </c>
      <c r="C3721" s="72" t="s">
        <v>1100</v>
      </c>
      <c r="D3721" s="72" t="s">
        <v>1099</v>
      </c>
      <c r="E3721" s="72">
        <v>2070</v>
      </c>
      <c r="F3721" s="105">
        <v>379</v>
      </c>
      <c r="G3721" s="108">
        <f t="shared" si="58"/>
        <v>43374</v>
      </c>
    </row>
    <row r="3722" spans="1:7" x14ac:dyDescent="0.35">
      <c r="A3722" s="72" t="s">
        <v>356</v>
      </c>
      <c r="B3722" s="72" t="s">
        <v>357</v>
      </c>
      <c r="C3722" s="72" t="s">
        <v>1101</v>
      </c>
      <c r="D3722" s="72" t="s">
        <v>1088</v>
      </c>
      <c r="E3722" s="72">
        <v>135</v>
      </c>
      <c r="F3722" s="105">
        <v>2</v>
      </c>
      <c r="G3722" s="108">
        <f t="shared" si="58"/>
        <v>44378</v>
      </c>
    </row>
    <row r="3723" spans="1:7" x14ac:dyDescent="0.35">
      <c r="A3723" s="72" t="s">
        <v>356</v>
      </c>
      <c r="B3723" s="72" t="s">
        <v>357</v>
      </c>
      <c r="C3723" s="72" t="s">
        <v>1101</v>
      </c>
      <c r="D3723" s="72" t="s">
        <v>1089</v>
      </c>
      <c r="E3723" s="72">
        <v>136</v>
      </c>
      <c r="F3723" s="105">
        <v>2</v>
      </c>
      <c r="G3723" s="108">
        <f t="shared" si="58"/>
        <v>44287</v>
      </c>
    </row>
    <row r="3724" spans="1:7" x14ac:dyDescent="0.35">
      <c r="A3724" s="72" t="s">
        <v>356</v>
      </c>
      <c r="B3724" s="72" t="s">
        <v>357</v>
      </c>
      <c r="C3724" s="72" t="s">
        <v>1101</v>
      </c>
      <c r="D3724" s="72" t="s">
        <v>1090</v>
      </c>
      <c r="E3724" s="72">
        <v>136</v>
      </c>
      <c r="F3724" s="105">
        <v>2</v>
      </c>
      <c r="G3724" s="108">
        <f t="shared" si="58"/>
        <v>44197</v>
      </c>
    </row>
    <row r="3725" spans="1:7" x14ac:dyDescent="0.35">
      <c r="A3725" s="72" t="s">
        <v>356</v>
      </c>
      <c r="B3725" s="72" t="s">
        <v>357</v>
      </c>
      <c r="C3725" s="72" t="s">
        <v>1101</v>
      </c>
      <c r="D3725" s="72" t="s">
        <v>1091</v>
      </c>
      <c r="E3725" s="72">
        <v>135</v>
      </c>
      <c r="F3725" s="105">
        <v>2</v>
      </c>
      <c r="G3725" s="108">
        <f t="shared" si="58"/>
        <v>44105</v>
      </c>
    </row>
    <row r="3726" spans="1:7" x14ac:dyDescent="0.35">
      <c r="A3726" s="72" t="s">
        <v>356</v>
      </c>
      <c r="B3726" s="72" t="s">
        <v>357</v>
      </c>
      <c r="C3726" s="72" t="s">
        <v>1101</v>
      </c>
      <c r="D3726" s="72" t="s">
        <v>1092</v>
      </c>
      <c r="E3726" s="72">
        <v>133</v>
      </c>
      <c r="F3726" s="105">
        <v>2</v>
      </c>
      <c r="G3726" s="108">
        <f t="shared" si="58"/>
        <v>44013</v>
      </c>
    </row>
    <row r="3727" spans="1:7" x14ac:dyDescent="0.35">
      <c r="A3727" s="72" t="s">
        <v>356</v>
      </c>
      <c r="B3727" s="72" t="s">
        <v>357</v>
      </c>
      <c r="C3727" s="72" t="s">
        <v>1101</v>
      </c>
      <c r="D3727" s="72" t="s">
        <v>1093</v>
      </c>
      <c r="E3727" s="72">
        <v>129</v>
      </c>
      <c r="F3727" s="105">
        <v>3</v>
      </c>
      <c r="G3727" s="108">
        <f t="shared" si="58"/>
        <v>43922</v>
      </c>
    </row>
    <row r="3728" spans="1:7" x14ac:dyDescent="0.35">
      <c r="A3728" s="72" t="s">
        <v>356</v>
      </c>
      <c r="B3728" s="72" t="s">
        <v>357</v>
      </c>
      <c r="C3728" s="72" t="s">
        <v>1101</v>
      </c>
      <c r="D3728" s="72" t="s">
        <v>1094</v>
      </c>
      <c r="E3728" s="72">
        <v>124</v>
      </c>
      <c r="F3728" s="105">
        <v>3</v>
      </c>
      <c r="G3728" s="108">
        <f t="shared" si="58"/>
        <v>43831</v>
      </c>
    </row>
    <row r="3729" spans="1:7" x14ac:dyDescent="0.35">
      <c r="A3729" s="72" t="s">
        <v>356</v>
      </c>
      <c r="B3729" s="72" t="s">
        <v>357</v>
      </c>
      <c r="C3729" s="72" t="s">
        <v>1101</v>
      </c>
      <c r="D3729" s="72" t="s">
        <v>1095</v>
      </c>
      <c r="E3729" s="72">
        <v>121</v>
      </c>
      <c r="F3729" s="105">
        <v>2</v>
      </c>
      <c r="G3729" s="108">
        <f t="shared" si="58"/>
        <v>43739</v>
      </c>
    </row>
    <row r="3730" spans="1:7" x14ac:dyDescent="0.35">
      <c r="A3730" s="72" t="s">
        <v>356</v>
      </c>
      <c r="B3730" s="72" t="s">
        <v>357</v>
      </c>
      <c r="C3730" s="72" t="s">
        <v>1101</v>
      </c>
      <c r="D3730" s="72" t="s">
        <v>1096</v>
      </c>
      <c r="E3730" s="72">
        <v>121</v>
      </c>
      <c r="F3730" s="105">
        <v>14</v>
      </c>
      <c r="G3730" s="108">
        <f t="shared" si="58"/>
        <v>43647</v>
      </c>
    </row>
    <row r="3731" spans="1:7" x14ac:dyDescent="0.35">
      <c r="A3731" s="72" t="s">
        <v>356</v>
      </c>
      <c r="B3731" s="72" t="s">
        <v>357</v>
      </c>
      <c r="C3731" s="72" t="s">
        <v>1101</v>
      </c>
      <c r="D3731" s="72" t="s">
        <v>1097</v>
      </c>
      <c r="E3731" s="72">
        <v>121</v>
      </c>
      <c r="F3731" s="105">
        <v>8</v>
      </c>
      <c r="G3731" s="108">
        <f t="shared" si="58"/>
        <v>43556</v>
      </c>
    </row>
    <row r="3732" spans="1:7" x14ac:dyDescent="0.35">
      <c r="A3732" s="72" t="s">
        <v>356</v>
      </c>
      <c r="B3732" s="72" t="s">
        <v>357</v>
      </c>
      <c r="C3732" s="72" t="s">
        <v>1101</v>
      </c>
      <c r="D3732" s="72" t="s">
        <v>1098</v>
      </c>
      <c r="E3732" s="72">
        <v>123</v>
      </c>
      <c r="F3732" s="105">
        <v>3</v>
      </c>
      <c r="G3732" s="108">
        <f t="shared" si="58"/>
        <v>43466</v>
      </c>
    </row>
    <row r="3733" spans="1:7" x14ac:dyDescent="0.35">
      <c r="A3733" s="72" t="s">
        <v>356</v>
      </c>
      <c r="B3733" s="72" t="s">
        <v>357</v>
      </c>
      <c r="C3733" s="72" t="s">
        <v>1101</v>
      </c>
      <c r="D3733" s="72" t="s">
        <v>1099</v>
      </c>
      <c r="E3733" s="72">
        <v>123</v>
      </c>
      <c r="F3733" s="105">
        <v>4</v>
      </c>
      <c r="G3733" s="108">
        <f t="shared" si="58"/>
        <v>43374</v>
      </c>
    </row>
    <row r="3734" spans="1:7" x14ac:dyDescent="0.35">
      <c r="A3734" s="72" t="s">
        <v>356</v>
      </c>
      <c r="B3734" s="72" t="s">
        <v>357</v>
      </c>
      <c r="C3734" s="72" t="s">
        <v>1102</v>
      </c>
      <c r="D3734" s="72" t="s">
        <v>1088</v>
      </c>
      <c r="E3734" s="72">
        <v>4094</v>
      </c>
      <c r="F3734" s="105">
        <v>244</v>
      </c>
      <c r="G3734" s="108">
        <f t="shared" si="58"/>
        <v>44378</v>
      </c>
    </row>
    <row r="3735" spans="1:7" x14ac:dyDescent="0.35">
      <c r="A3735" s="72" t="s">
        <v>356</v>
      </c>
      <c r="B3735" s="72" t="s">
        <v>357</v>
      </c>
      <c r="C3735" s="72" t="s">
        <v>1102</v>
      </c>
      <c r="D3735" s="72" t="s">
        <v>1089</v>
      </c>
      <c r="E3735" s="72">
        <v>4101</v>
      </c>
      <c r="F3735" s="105">
        <v>230</v>
      </c>
      <c r="G3735" s="108">
        <f t="shared" si="58"/>
        <v>44287</v>
      </c>
    </row>
    <row r="3736" spans="1:7" x14ac:dyDescent="0.35">
      <c r="A3736" s="72" t="s">
        <v>356</v>
      </c>
      <c r="B3736" s="72" t="s">
        <v>357</v>
      </c>
      <c r="C3736" s="72" t="s">
        <v>1102</v>
      </c>
      <c r="D3736" s="72" t="s">
        <v>1090</v>
      </c>
      <c r="E3736" s="72">
        <v>4102</v>
      </c>
      <c r="F3736" s="105">
        <v>232</v>
      </c>
      <c r="G3736" s="108">
        <f t="shared" si="58"/>
        <v>44197</v>
      </c>
    </row>
    <row r="3737" spans="1:7" x14ac:dyDescent="0.35">
      <c r="A3737" s="72" t="s">
        <v>356</v>
      </c>
      <c r="B3737" s="72" t="s">
        <v>357</v>
      </c>
      <c r="C3737" s="72" t="s">
        <v>1102</v>
      </c>
      <c r="D3737" s="72" t="s">
        <v>1091</v>
      </c>
      <c r="E3737" s="72">
        <v>4102</v>
      </c>
      <c r="F3737" s="105">
        <v>208</v>
      </c>
      <c r="G3737" s="108">
        <f t="shared" si="58"/>
        <v>44105</v>
      </c>
    </row>
    <row r="3738" spans="1:7" x14ac:dyDescent="0.35">
      <c r="A3738" s="72" t="s">
        <v>356</v>
      </c>
      <c r="B3738" s="72" t="s">
        <v>357</v>
      </c>
      <c r="C3738" s="72" t="s">
        <v>1102</v>
      </c>
      <c r="D3738" s="72" t="s">
        <v>1092</v>
      </c>
      <c r="E3738" s="72">
        <v>4089</v>
      </c>
      <c r="F3738" s="105">
        <v>217</v>
      </c>
      <c r="G3738" s="108">
        <f t="shared" si="58"/>
        <v>44013</v>
      </c>
    </row>
    <row r="3739" spans="1:7" x14ac:dyDescent="0.35">
      <c r="A3739" s="72" t="s">
        <v>356</v>
      </c>
      <c r="B3739" s="72" t="s">
        <v>357</v>
      </c>
      <c r="C3739" s="72" t="s">
        <v>1102</v>
      </c>
      <c r="D3739" s="72" t="s">
        <v>1093</v>
      </c>
      <c r="E3739" s="72">
        <v>4086</v>
      </c>
      <c r="F3739" s="105">
        <v>221</v>
      </c>
      <c r="G3739" s="108">
        <f t="shared" si="58"/>
        <v>43922</v>
      </c>
    </row>
    <row r="3740" spans="1:7" x14ac:dyDescent="0.35">
      <c r="A3740" s="72" t="s">
        <v>356</v>
      </c>
      <c r="B3740" s="72" t="s">
        <v>357</v>
      </c>
      <c r="C3740" s="72" t="s">
        <v>1102</v>
      </c>
      <c r="D3740" s="72" t="s">
        <v>1094</v>
      </c>
      <c r="E3740" s="72">
        <v>4087</v>
      </c>
      <c r="F3740" s="105">
        <v>229</v>
      </c>
      <c r="G3740" s="108">
        <f t="shared" si="58"/>
        <v>43831</v>
      </c>
    </row>
    <row r="3741" spans="1:7" x14ac:dyDescent="0.35">
      <c r="A3741" s="72" t="s">
        <v>356</v>
      </c>
      <c r="B3741" s="72" t="s">
        <v>357</v>
      </c>
      <c r="C3741" s="72" t="s">
        <v>1102</v>
      </c>
      <c r="D3741" s="72" t="s">
        <v>1095</v>
      </c>
      <c r="E3741" s="72">
        <v>4088</v>
      </c>
      <c r="F3741" s="105">
        <v>169</v>
      </c>
      <c r="G3741" s="108">
        <f t="shared" si="58"/>
        <v>43739</v>
      </c>
    </row>
    <row r="3742" spans="1:7" x14ac:dyDescent="0.35">
      <c r="A3742" s="72" t="s">
        <v>356</v>
      </c>
      <c r="B3742" s="72" t="s">
        <v>357</v>
      </c>
      <c r="C3742" s="72" t="s">
        <v>1102</v>
      </c>
      <c r="D3742" s="72" t="s">
        <v>1096</v>
      </c>
      <c r="E3742" s="72">
        <v>4084</v>
      </c>
      <c r="F3742" s="105">
        <v>206</v>
      </c>
      <c r="G3742" s="108">
        <f t="shared" si="58"/>
        <v>43647</v>
      </c>
    </row>
    <row r="3743" spans="1:7" x14ac:dyDescent="0.35">
      <c r="A3743" s="72" t="s">
        <v>356</v>
      </c>
      <c r="B3743" s="72" t="s">
        <v>357</v>
      </c>
      <c r="C3743" s="72" t="s">
        <v>1102</v>
      </c>
      <c r="D3743" s="72" t="s">
        <v>1097</v>
      </c>
      <c r="E3743" s="72">
        <v>4092</v>
      </c>
      <c r="F3743" s="105">
        <v>345</v>
      </c>
      <c r="G3743" s="108">
        <f t="shared" si="58"/>
        <v>43556</v>
      </c>
    </row>
    <row r="3744" spans="1:7" x14ac:dyDescent="0.35">
      <c r="A3744" s="72" t="s">
        <v>356</v>
      </c>
      <c r="B3744" s="72" t="s">
        <v>357</v>
      </c>
      <c r="C3744" s="72" t="s">
        <v>1102</v>
      </c>
      <c r="D3744" s="72" t="s">
        <v>1098</v>
      </c>
      <c r="E3744" s="72">
        <v>4096</v>
      </c>
      <c r="F3744" s="105">
        <v>415</v>
      </c>
      <c r="G3744" s="108">
        <f t="shared" si="58"/>
        <v>43466</v>
      </c>
    </row>
    <row r="3745" spans="1:7" x14ac:dyDescent="0.35">
      <c r="A3745" s="72" t="s">
        <v>356</v>
      </c>
      <c r="B3745" s="72" t="s">
        <v>357</v>
      </c>
      <c r="C3745" s="72" t="s">
        <v>1102</v>
      </c>
      <c r="D3745" s="72" t="s">
        <v>1099</v>
      </c>
      <c r="E3745" s="72">
        <v>4234</v>
      </c>
      <c r="F3745" s="105">
        <v>452</v>
      </c>
      <c r="G3745" s="108">
        <f t="shared" si="58"/>
        <v>43374</v>
      </c>
    </row>
    <row r="3746" spans="1:7" x14ac:dyDescent="0.35">
      <c r="A3746" s="72" t="s">
        <v>358</v>
      </c>
      <c r="B3746" s="72" t="s">
        <v>359</v>
      </c>
      <c r="C3746" s="72" t="s">
        <v>1087</v>
      </c>
      <c r="D3746" s="72" t="s">
        <v>1088</v>
      </c>
      <c r="E3746" s="72">
        <v>787</v>
      </c>
      <c r="F3746" s="105">
        <v>24</v>
      </c>
      <c r="G3746" s="108">
        <f t="shared" si="58"/>
        <v>44378</v>
      </c>
    </row>
    <row r="3747" spans="1:7" x14ac:dyDescent="0.35">
      <c r="A3747" s="72" t="s">
        <v>358</v>
      </c>
      <c r="B3747" s="72" t="s">
        <v>359</v>
      </c>
      <c r="C3747" s="72" t="s">
        <v>1087</v>
      </c>
      <c r="D3747" s="72" t="s">
        <v>1089</v>
      </c>
      <c r="E3747" s="72">
        <v>798</v>
      </c>
      <c r="F3747" s="105">
        <v>21</v>
      </c>
      <c r="G3747" s="108">
        <f t="shared" si="58"/>
        <v>44287</v>
      </c>
    </row>
    <row r="3748" spans="1:7" x14ac:dyDescent="0.35">
      <c r="A3748" s="72" t="s">
        <v>358</v>
      </c>
      <c r="B3748" s="72" t="s">
        <v>359</v>
      </c>
      <c r="C3748" s="72" t="s">
        <v>1087</v>
      </c>
      <c r="D3748" s="72" t="s">
        <v>1090</v>
      </c>
      <c r="E3748" s="72">
        <v>799</v>
      </c>
      <c r="F3748" s="105">
        <v>23</v>
      </c>
      <c r="G3748" s="108">
        <f t="shared" si="58"/>
        <v>44197</v>
      </c>
    </row>
    <row r="3749" spans="1:7" x14ac:dyDescent="0.35">
      <c r="A3749" s="72" t="s">
        <v>358</v>
      </c>
      <c r="B3749" s="72" t="s">
        <v>359</v>
      </c>
      <c r="C3749" s="72" t="s">
        <v>1087</v>
      </c>
      <c r="D3749" s="72" t="s">
        <v>1091</v>
      </c>
      <c r="E3749" s="72">
        <v>803</v>
      </c>
      <c r="F3749" s="105">
        <v>16</v>
      </c>
      <c r="G3749" s="108">
        <f t="shared" si="58"/>
        <v>44105</v>
      </c>
    </row>
    <row r="3750" spans="1:7" x14ac:dyDescent="0.35">
      <c r="A3750" s="72" t="s">
        <v>358</v>
      </c>
      <c r="B3750" s="72" t="s">
        <v>359</v>
      </c>
      <c r="C3750" s="72" t="s">
        <v>1087</v>
      </c>
      <c r="D3750" s="72" t="s">
        <v>1092</v>
      </c>
      <c r="E3750" s="72">
        <v>789</v>
      </c>
      <c r="F3750" s="105">
        <v>15</v>
      </c>
      <c r="G3750" s="108">
        <f t="shared" si="58"/>
        <v>44013</v>
      </c>
    </row>
    <row r="3751" spans="1:7" x14ac:dyDescent="0.35">
      <c r="A3751" s="72" t="s">
        <v>358</v>
      </c>
      <c r="B3751" s="72" t="s">
        <v>359</v>
      </c>
      <c r="C3751" s="72" t="s">
        <v>1087</v>
      </c>
      <c r="D3751" s="72" t="s">
        <v>1093</v>
      </c>
      <c r="E3751" s="72">
        <v>794</v>
      </c>
      <c r="F3751" s="105">
        <v>14</v>
      </c>
      <c r="G3751" s="108">
        <f t="shared" si="58"/>
        <v>43922</v>
      </c>
    </row>
    <row r="3752" spans="1:7" x14ac:dyDescent="0.35">
      <c r="A3752" s="72" t="s">
        <v>358</v>
      </c>
      <c r="B3752" s="72" t="s">
        <v>359</v>
      </c>
      <c r="C3752" s="72" t="s">
        <v>1087</v>
      </c>
      <c r="D3752" s="72" t="s">
        <v>1094</v>
      </c>
      <c r="E3752" s="72">
        <v>798</v>
      </c>
      <c r="F3752" s="105">
        <v>18</v>
      </c>
      <c r="G3752" s="108">
        <f t="shared" si="58"/>
        <v>43831</v>
      </c>
    </row>
    <row r="3753" spans="1:7" x14ac:dyDescent="0.35">
      <c r="A3753" s="72" t="s">
        <v>358</v>
      </c>
      <c r="B3753" s="72" t="s">
        <v>359</v>
      </c>
      <c r="C3753" s="72" t="s">
        <v>1087</v>
      </c>
      <c r="D3753" s="72" t="s">
        <v>1095</v>
      </c>
      <c r="E3753" s="72">
        <v>793</v>
      </c>
      <c r="F3753" s="105">
        <v>21</v>
      </c>
      <c r="G3753" s="108">
        <f t="shared" si="58"/>
        <v>43739</v>
      </c>
    </row>
    <row r="3754" spans="1:7" x14ac:dyDescent="0.35">
      <c r="A3754" s="72" t="s">
        <v>358</v>
      </c>
      <c r="B3754" s="72" t="s">
        <v>359</v>
      </c>
      <c r="C3754" s="72" t="s">
        <v>1087</v>
      </c>
      <c r="D3754" s="72" t="s">
        <v>1096</v>
      </c>
      <c r="E3754" s="72">
        <v>791</v>
      </c>
      <c r="F3754" s="105">
        <v>21</v>
      </c>
      <c r="G3754" s="108">
        <f t="shared" si="58"/>
        <v>43647</v>
      </c>
    </row>
    <row r="3755" spans="1:7" x14ac:dyDescent="0.35">
      <c r="A3755" s="72" t="s">
        <v>358</v>
      </c>
      <c r="B3755" s="72" t="s">
        <v>359</v>
      </c>
      <c r="C3755" s="72" t="s">
        <v>1087</v>
      </c>
      <c r="D3755" s="72" t="s">
        <v>1097</v>
      </c>
      <c r="E3755" s="72">
        <v>792</v>
      </c>
      <c r="F3755" s="105">
        <v>6</v>
      </c>
      <c r="G3755" s="108">
        <f t="shared" si="58"/>
        <v>43556</v>
      </c>
    </row>
    <row r="3756" spans="1:7" x14ac:dyDescent="0.35">
      <c r="A3756" s="72" t="s">
        <v>358</v>
      </c>
      <c r="B3756" s="72" t="s">
        <v>359</v>
      </c>
      <c r="C3756" s="72" t="s">
        <v>1087</v>
      </c>
      <c r="D3756" s="72" t="s">
        <v>1098</v>
      </c>
      <c r="E3756" s="72">
        <v>775</v>
      </c>
      <c r="F3756" s="105">
        <v>8</v>
      </c>
      <c r="G3756" s="108">
        <f t="shared" si="58"/>
        <v>43466</v>
      </c>
    </row>
    <row r="3757" spans="1:7" x14ac:dyDescent="0.35">
      <c r="A3757" s="72" t="s">
        <v>358</v>
      </c>
      <c r="B3757" s="72" t="s">
        <v>359</v>
      </c>
      <c r="C3757" s="72" t="s">
        <v>1087</v>
      </c>
      <c r="D3757" s="72" t="s">
        <v>1099</v>
      </c>
      <c r="E3757" s="72">
        <v>840</v>
      </c>
      <c r="F3757" s="105">
        <v>27</v>
      </c>
      <c r="G3757" s="108">
        <f t="shared" si="58"/>
        <v>43374</v>
      </c>
    </row>
    <row r="3758" spans="1:7" x14ac:dyDescent="0.35">
      <c r="A3758" s="72" t="s">
        <v>358</v>
      </c>
      <c r="B3758" s="72" t="s">
        <v>359</v>
      </c>
      <c r="C3758" s="72" t="s">
        <v>1100</v>
      </c>
      <c r="D3758" s="72" t="s">
        <v>1088</v>
      </c>
      <c r="E3758" s="72">
        <v>1149</v>
      </c>
      <c r="F3758" s="105">
        <v>80</v>
      </c>
      <c r="G3758" s="108">
        <f t="shared" si="58"/>
        <v>44378</v>
      </c>
    </row>
    <row r="3759" spans="1:7" x14ac:dyDescent="0.35">
      <c r="A3759" s="72" t="s">
        <v>358</v>
      </c>
      <c r="B3759" s="72" t="s">
        <v>359</v>
      </c>
      <c r="C3759" s="72" t="s">
        <v>1100</v>
      </c>
      <c r="D3759" s="72" t="s">
        <v>1089</v>
      </c>
      <c r="E3759" s="72">
        <v>1192</v>
      </c>
      <c r="F3759" s="105">
        <v>69</v>
      </c>
      <c r="G3759" s="108">
        <f t="shared" si="58"/>
        <v>44287</v>
      </c>
    </row>
    <row r="3760" spans="1:7" x14ac:dyDescent="0.35">
      <c r="A3760" s="72" t="s">
        <v>358</v>
      </c>
      <c r="B3760" s="72" t="s">
        <v>359</v>
      </c>
      <c r="C3760" s="72" t="s">
        <v>1100</v>
      </c>
      <c r="D3760" s="72" t="s">
        <v>1090</v>
      </c>
      <c r="E3760" s="72">
        <v>1199</v>
      </c>
      <c r="F3760" s="105">
        <v>67</v>
      </c>
      <c r="G3760" s="108">
        <f t="shared" si="58"/>
        <v>44197</v>
      </c>
    </row>
    <row r="3761" spans="1:7" x14ac:dyDescent="0.35">
      <c r="A3761" s="72" t="s">
        <v>358</v>
      </c>
      <c r="B3761" s="72" t="s">
        <v>359</v>
      </c>
      <c r="C3761" s="72" t="s">
        <v>1100</v>
      </c>
      <c r="D3761" s="72" t="s">
        <v>1091</v>
      </c>
      <c r="E3761" s="72">
        <v>1210</v>
      </c>
      <c r="F3761" s="105">
        <v>57</v>
      </c>
      <c r="G3761" s="108">
        <f t="shared" si="58"/>
        <v>44105</v>
      </c>
    </row>
    <row r="3762" spans="1:7" x14ac:dyDescent="0.35">
      <c r="A3762" s="72" t="s">
        <v>358</v>
      </c>
      <c r="B3762" s="72" t="s">
        <v>359</v>
      </c>
      <c r="C3762" s="72" t="s">
        <v>1100</v>
      </c>
      <c r="D3762" s="72" t="s">
        <v>1092</v>
      </c>
      <c r="E3762" s="72">
        <v>1217</v>
      </c>
      <c r="F3762" s="105">
        <v>56</v>
      </c>
      <c r="G3762" s="108">
        <f t="shared" si="58"/>
        <v>44013</v>
      </c>
    </row>
    <row r="3763" spans="1:7" x14ac:dyDescent="0.35">
      <c r="A3763" s="72" t="s">
        <v>358</v>
      </c>
      <c r="B3763" s="72" t="s">
        <v>359</v>
      </c>
      <c r="C3763" s="72" t="s">
        <v>1100</v>
      </c>
      <c r="D3763" s="72" t="s">
        <v>1093</v>
      </c>
      <c r="E3763" s="72">
        <v>1138</v>
      </c>
      <c r="F3763" s="105">
        <v>59</v>
      </c>
      <c r="G3763" s="108">
        <f t="shared" si="58"/>
        <v>43922</v>
      </c>
    </row>
    <row r="3764" spans="1:7" x14ac:dyDescent="0.35">
      <c r="A3764" s="72" t="s">
        <v>358</v>
      </c>
      <c r="B3764" s="72" t="s">
        <v>359</v>
      </c>
      <c r="C3764" s="72" t="s">
        <v>1100</v>
      </c>
      <c r="D3764" s="72" t="s">
        <v>1094</v>
      </c>
      <c r="E3764" s="72">
        <v>1133</v>
      </c>
      <c r="F3764" s="105">
        <v>53</v>
      </c>
      <c r="G3764" s="108">
        <f t="shared" si="58"/>
        <v>43831</v>
      </c>
    </row>
    <row r="3765" spans="1:7" x14ac:dyDescent="0.35">
      <c r="A3765" s="72" t="s">
        <v>358</v>
      </c>
      <c r="B3765" s="72" t="s">
        <v>359</v>
      </c>
      <c r="C3765" s="72" t="s">
        <v>1100</v>
      </c>
      <c r="D3765" s="72" t="s">
        <v>1095</v>
      </c>
      <c r="E3765" s="72">
        <v>1146</v>
      </c>
      <c r="F3765" s="105">
        <v>55</v>
      </c>
      <c r="G3765" s="108">
        <f t="shared" si="58"/>
        <v>43739</v>
      </c>
    </row>
    <row r="3766" spans="1:7" x14ac:dyDescent="0.35">
      <c r="A3766" s="72" t="s">
        <v>358</v>
      </c>
      <c r="B3766" s="72" t="s">
        <v>359</v>
      </c>
      <c r="C3766" s="72" t="s">
        <v>1100</v>
      </c>
      <c r="D3766" s="72" t="s">
        <v>1096</v>
      </c>
      <c r="E3766" s="72">
        <v>1142</v>
      </c>
      <c r="F3766" s="105">
        <v>67</v>
      </c>
      <c r="G3766" s="108">
        <f t="shared" si="58"/>
        <v>43647</v>
      </c>
    </row>
    <row r="3767" spans="1:7" x14ac:dyDescent="0.35">
      <c r="A3767" s="72" t="s">
        <v>358</v>
      </c>
      <c r="B3767" s="72" t="s">
        <v>359</v>
      </c>
      <c r="C3767" s="72" t="s">
        <v>1100</v>
      </c>
      <c r="D3767" s="72" t="s">
        <v>1097</v>
      </c>
      <c r="E3767" s="72">
        <v>1137</v>
      </c>
      <c r="F3767" s="105">
        <v>35</v>
      </c>
      <c r="G3767" s="108">
        <f t="shared" si="58"/>
        <v>43556</v>
      </c>
    </row>
    <row r="3768" spans="1:7" x14ac:dyDescent="0.35">
      <c r="A3768" s="72" t="s">
        <v>358</v>
      </c>
      <c r="B3768" s="72" t="s">
        <v>359</v>
      </c>
      <c r="C3768" s="72" t="s">
        <v>1100</v>
      </c>
      <c r="D3768" s="72" t="s">
        <v>1098</v>
      </c>
      <c r="E3768" s="72">
        <v>1103</v>
      </c>
      <c r="F3768" s="105">
        <v>33</v>
      </c>
      <c r="G3768" s="108">
        <f t="shared" si="58"/>
        <v>43466</v>
      </c>
    </row>
    <row r="3769" spans="1:7" x14ac:dyDescent="0.35">
      <c r="A3769" s="72" t="s">
        <v>358</v>
      </c>
      <c r="B3769" s="72" t="s">
        <v>359</v>
      </c>
      <c r="C3769" s="72" t="s">
        <v>1100</v>
      </c>
      <c r="D3769" s="72" t="s">
        <v>1099</v>
      </c>
      <c r="E3769" s="72">
        <v>1282</v>
      </c>
      <c r="F3769" s="105">
        <v>69</v>
      </c>
      <c r="G3769" s="108">
        <f t="shared" si="58"/>
        <v>43374</v>
      </c>
    </row>
    <row r="3770" spans="1:7" x14ac:dyDescent="0.35">
      <c r="A3770" s="72" t="s">
        <v>358</v>
      </c>
      <c r="B3770" s="72" t="s">
        <v>359</v>
      </c>
      <c r="C3770" s="72" t="s">
        <v>1101</v>
      </c>
      <c r="D3770" s="72" t="s">
        <v>1088</v>
      </c>
      <c r="E3770" s="72">
        <v>175</v>
      </c>
      <c r="F3770" s="105">
        <v>2</v>
      </c>
      <c r="G3770" s="108">
        <f t="shared" si="58"/>
        <v>44378</v>
      </c>
    </row>
    <row r="3771" spans="1:7" x14ac:dyDescent="0.35">
      <c r="A3771" s="72" t="s">
        <v>358</v>
      </c>
      <c r="B3771" s="72" t="s">
        <v>359</v>
      </c>
      <c r="C3771" s="72" t="s">
        <v>1101</v>
      </c>
      <c r="D3771" s="72" t="s">
        <v>1089</v>
      </c>
      <c r="E3771" s="72">
        <v>176</v>
      </c>
      <c r="F3771" s="105">
        <v>2</v>
      </c>
      <c r="G3771" s="108">
        <f t="shared" si="58"/>
        <v>44287</v>
      </c>
    </row>
    <row r="3772" spans="1:7" x14ac:dyDescent="0.35">
      <c r="A3772" s="72" t="s">
        <v>358</v>
      </c>
      <c r="B3772" s="72" t="s">
        <v>359</v>
      </c>
      <c r="C3772" s="72" t="s">
        <v>1101</v>
      </c>
      <c r="D3772" s="72" t="s">
        <v>1090</v>
      </c>
      <c r="E3772" s="72">
        <v>175</v>
      </c>
      <c r="F3772" s="105">
        <v>2</v>
      </c>
      <c r="G3772" s="108">
        <f t="shared" si="58"/>
        <v>44197</v>
      </c>
    </row>
    <row r="3773" spans="1:7" x14ac:dyDescent="0.35">
      <c r="A3773" s="72" t="s">
        <v>358</v>
      </c>
      <c r="B3773" s="72" t="s">
        <v>359</v>
      </c>
      <c r="C3773" s="72" t="s">
        <v>1101</v>
      </c>
      <c r="D3773" s="72" t="s">
        <v>1091</v>
      </c>
      <c r="E3773" s="72">
        <v>171</v>
      </c>
      <c r="F3773" s="105">
        <v>3</v>
      </c>
      <c r="G3773" s="108">
        <f t="shared" si="58"/>
        <v>44105</v>
      </c>
    </row>
    <row r="3774" spans="1:7" x14ac:dyDescent="0.35">
      <c r="A3774" s="72" t="s">
        <v>358</v>
      </c>
      <c r="B3774" s="72" t="s">
        <v>359</v>
      </c>
      <c r="C3774" s="72" t="s">
        <v>1101</v>
      </c>
      <c r="D3774" s="72" t="s">
        <v>1092</v>
      </c>
      <c r="E3774" s="72">
        <v>168</v>
      </c>
      <c r="F3774" s="105">
        <v>3</v>
      </c>
      <c r="G3774" s="108">
        <f t="shared" si="58"/>
        <v>44013</v>
      </c>
    </row>
    <row r="3775" spans="1:7" x14ac:dyDescent="0.35">
      <c r="A3775" s="72" t="s">
        <v>358</v>
      </c>
      <c r="B3775" s="72" t="s">
        <v>359</v>
      </c>
      <c r="C3775" s="72" t="s">
        <v>1101</v>
      </c>
      <c r="D3775" s="72" t="s">
        <v>1093</v>
      </c>
      <c r="E3775" s="72">
        <v>170</v>
      </c>
      <c r="F3775" s="105">
        <v>3</v>
      </c>
      <c r="G3775" s="108">
        <f t="shared" si="58"/>
        <v>43922</v>
      </c>
    </row>
    <row r="3776" spans="1:7" x14ac:dyDescent="0.35">
      <c r="A3776" s="72" t="s">
        <v>358</v>
      </c>
      <c r="B3776" s="72" t="s">
        <v>359</v>
      </c>
      <c r="C3776" s="72" t="s">
        <v>1101</v>
      </c>
      <c r="D3776" s="72" t="s">
        <v>1094</v>
      </c>
      <c r="E3776" s="72">
        <v>164</v>
      </c>
      <c r="F3776" s="105">
        <v>3</v>
      </c>
      <c r="G3776" s="108">
        <f t="shared" si="58"/>
        <v>43831</v>
      </c>
    </row>
    <row r="3777" spans="1:7" x14ac:dyDescent="0.35">
      <c r="A3777" s="72" t="s">
        <v>358</v>
      </c>
      <c r="B3777" s="72" t="s">
        <v>359</v>
      </c>
      <c r="C3777" s="72" t="s">
        <v>1101</v>
      </c>
      <c r="D3777" s="72" t="s">
        <v>1095</v>
      </c>
      <c r="E3777" s="72">
        <v>166</v>
      </c>
      <c r="F3777" s="105">
        <v>5</v>
      </c>
      <c r="G3777" s="108">
        <f t="shared" si="58"/>
        <v>43739</v>
      </c>
    </row>
    <row r="3778" spans="1:7" x14ac:dyDescent="0.35">
      <c r="A3778" s="72" t="s">
        <v>358</v>
      </c>
      <c r="B3778" s="72" t="s">
        <v>359</v>
      </c>
      <c r="C3778" s="72" t="s">
        <v>1101</v>
      </c>
      <c r="D3778" s="72" t="s">
        <v>1096</v>
      </c>
      <c r="E3778" s="72">
        <v>168</v>
      </c>
      <c r="F3778" s="105">
        <v>4</v>
      </c>
      <c r="G3778" s="108">
        <f t="shared" si="58"/>
        <v>43647</v>
      </c>
    </row>
    <row r="3779" spans="1:7" x14ac:dyDescent="0.35">
      <c r="A3779" s="72" t="s">
        <v>358</v>
      </c>
      <c r="B3779" s="72" t="s">
        <v>359</v>
      </c>
      <c r="C3779" s="72" t="s">
        <v>1101</v>
      </c>
      <c r="D3779" s="72" t="s">
        <v>1097</v>
      </c>
      <c r="E3779" s="72">
        <v>165</v>
      </c>
      <c r="F3779" s="105">
        <v>4</v>
      </c>
      <c r="G3779" s="108">
        <f t="shared" si="58"/>
        <v>43556</v>
      </c>
    </row>
    <row r="3780" spans="1:7" x14ac:dyDescent="0.35">
      <c r="A3780" s="72" t="s">
        <v>358</v>
      </c>
      <c r="B3780" s="72" t="s">
        <v>359</v>
      </c>
      <c r="C3780" s="72" t="s">
        <v>1101</v>
      </c>
      <c r="D3780" s="72" t="s">
        <v>1098</v>
      </c>
      <c r="E3780" s="72">
        <v>163</v>
      </c>
      <c r="F3780" s="105">
        <v>3</v>
      </c>
      <c r="G3780" s="108">
        <f t="shared" ref="G3780:G3843" si="59">DATE(LEFT(D3780,4),RIGHT(LEFT(D3780,7),2),1)</f>
        <v>43466</v>
      </c>
    </row>
    <row r="3781" spans="1:7" x14ac:dyDescent="0.35">
      <c r="A3781" s="72" t="s">
        <v>358</v>
      </c>
      <c r="B3781" s="72" t="s">
        <v>359</v>
      </c>
      <c r="C3781" s="72" t="s">
        <v>1101</v>
      </c>
      <c r="D3781" s="72" t="s">
        <v>1099</v>
      </c>
      <c r="E3781" s="72">
        <v>171</v>
      </c>
      <c r="F3781" s="105">
        <v>4</v>
      </c>
      <c r="G3781" s="108">
        <f t="shared" si="59"/>
        <v>43374</v>
      </c>
    </row>
    <row r="3782" spans="1:7" x14ac:dyDescent="0.35">
      <c r="A3782" s="72" t="s">
        <v>358</v>
      </c>
      <c r="B3782" s="72" t="s">
        <v>359</v>
      </c>
      <c r="C3782" s="72" t="s">
        <v>1102</v>
      </c>
      <c r="D3782" s="72" t="s">
        <v>1088</v>
      </c>
      <c r="E3782" s="72">
        <v>1442</v>
      </c>
      <c r="F3782" s="105">
        <v>84</v>
      </c>
      <c r="G3782" s="108">
        <f t="shared" si="59"/>
        <v>44378</v>
      </c>
    </row>
    <row r="3783" spans="1:7" x14ac:dyDescent="0.35">
      <c r="A3783" s="72" t="s">
        <v>358</v>
      </c>
      <c r="B3783" s="72" t="s">
        <v>359</v>
      </c>
      <c r="C3783" s="72" t="s">
        <v>1102</v>
      </c>
      <c r="D3783" s="72" t="s">
        <v>1089</v>
      </c>
      <c r="E3783" s="72">
        <v>1449</v>
      </c>
      <c r="F3783" s="105">
        <v>75</v>
      </c>
      <c r="G3783" s="108">
        <f t="shared" si="59"/>
        <v>44287</v>
      </c>
    </row>
    <row r="3784" spans="1:7" x14ac:dyDescent="0.35">
      <c r="A3784" s="72" t="s">
        <v>358</v>
      </c>
      <c r="B3784" s="72" t="s">
        <v>359</v>
      </c>
      <c r="C3784" s="72" t="s">
        <v>1102</v>
      </c>
      <c r="D3784" s="72" t="s">
        <v>1090</v>
      </c>
      <c r="E3784" s="72">
        <v>1456</v>
      </c>
      <c r="F3784" s="105">
        <v>74</v>
      </c>
      <c r="G3784" s="108">
        <f t="shared" si="59"/>
        <v>44197</v>
      </c>
    </row>
    <row r="3785" spans="1:7" x14ac:dyDescent="0.35">
      <c r="A3785" s="72" t="s">
        <v>358</v>
      </c>
      <c r="B3785" s="72" t="s">
        <v>359</v>
      </c>
      <c r="C3785" s="72" t="s">
        <v>1102</v>
      </c>
      <c r="D3785" s="72" t="s">
        <v>1091</v>
      </c>
      <c r="E3785" s="72">
        <v>1449</v>
      </c>
      <c r="F3785" s="105">
        <v>71</v>
      </c>
      <c r="G3785" s="108">
        <f t="shared" si="59"/>
        <v>44105</v>
      </c>
    </row>
    <row r="3786" spans="1:7" x14ac:dyDescent="0.35">
      <c r="A3786" s="72" t="s">
        <v>358</v>
      </c>
      <c r="B3786" s="72" t="s">
        <v>359</v>
      </c>
      <c r="C3786" s="72" t="s">
        <v>1102</v>
      </c>
      <c r="D3786" s="72" t="s">
        <v>1092</v>
      </c>
      <c r="E3786" s="72">
        <v>1457</v>
      </c>
      <c r="F3786" s="105">
        <v>76</v>
      </c>
      <c r="G3786" s="108">
        <f t="shared" si="59"/>
        <v>44013</v>
      </c>
    </row>
    <row r="3787" spans="1:7" x14ac:dyDescent="0.35">
      <c r="A3787" s="72" t="s">
        <v>358</v>
      </c>
      <c r="B3787" s="72" t="s">
        <v>359</v>
      </c>
      <c r="C3787" s="72" t="s">
        <v>1102</v>
      </c>
      <c r="D3787" s="72" t="s">
        <v>1093</v>
      </c>
      <c r="E3787" s="72">
        <v>1448</v>
      </c>
      <c r="F3787" s="105">
        <v>69</v>
      </c>
      <c r="G3787" s="108">
        <f t="shared" si="59"/>
        <v>43922</v>
      </c>
    </row>
    <row r="3788" spans="1:7" x14ac:dyDescent="0.35">
      <c r="A3788" s="72" t="s">
        <v>358</v>
      </c>
      <c r="B3788" s="72" t="s">
        <v>359</v>
      </c>
      <c r="C3788" s="72" t="s">
        <v>1102</v>
      </c>
      <c r="D3788" s="72" t="s">
        <v>1094</v>
      </c>
      <c r="E3788" s="72">
        <v>1448</v>
      </c>
      <c r="F3788" s="105">
        <v>56</v>
      </c>
      <c r="G3788" s="108">
        <f t="shared" si="59"/>
        <v>43831</v>
      </c>
    </row>
    <row r="3789" spans="1:7" x14ac:dyDescent="0.35">
      <c r="A3789" s="72" t="s">
        <v>358</v>
      </c>
      <c r="B3789" s="72" t="s">
        <v>359</v>
      </c>
      <c r="C3789" s="72" t="s">
        <v>1102</v>
      </c>
      <c r="D3789" s="72" t="s">
        <v>1095</v>
      </c>
      <c r="E3789" s="72">
        <v>1459</v>
      </c>
      <c r="F3789" s="105">
        <v>59</v>
      </c>
      <c r="G3789" s="108">
        <f t="shared" si="59"/>
        <v>43739</v>
      </c>
    </row>
    <row r="3790" spans="1:7" x14ac:dyDescent="0.35">
      <c r="A3790" s="72" t="s">
        <v>358</v>
      </c>
      <c r="B3790" s="72" t="s">
        <v>359</v>
      </c>
      <c r="C3790" s="72" t="s">
        <v>1102</v>
      </c>
      <c r="D3790" s="72" t="s">
        <v>1096</v>
      </c>
      <c r="E3790" s="72">
        <v>1457</v>
      </c>
      <c r="F3790" s="105">
        <v>54</v>
      </c>
      <c r="G3790" s="108">
        <f t="shared" si="59"/>
        <v>43647</v>
      </c>
    </row>
    <row r="3791" spans="1:7" x14ac:dyDescent="0.35">
      <c r="A3791" s="72" t="s">
        <v>358</v>
      </c>
      <c r="B3791" s="72" t="s">
        <v>359</v>
      </c>
      <c r="C3791" s="72" t="s">
        <v>1102</v>
      </c>
      <c r="D3791" s="72" t="s">
        <v>1097</v>
      </c>
      <c r="E3791" s="72">
        <v>1459</v>
      </c>
      <c r="F3791" s="105">
        <v>49</v>
      </c>
      <c r="G3791" s="108">
        <f t="shared" si="59"/>
        <v>43556</v>
      </c>
    </row>
    <row r="3792" spans="1:7" x14ac:dyDescent="0.35">
      <c r="A3792" s="72" t="s">
        <v>358</v>
      </c>
      <c r="B3792" s="72" t="s">
        <v>359</v>
      </c>
      <c r="C3792" s="72" t="s">
        <v>1102</v>
      </c>
      <c r="D3792" s="72" t="s">
        <v>1098</v>
      </c>
      <c r="E3792" s="72">
        <v>1463</v>
      </c>
      <c r="F3792" s="105">
        <v>51</v>
      </c>
      <c r="G3792" s="108">
        <f t="shared" si="59"/>
        <v>43466</v>
      </c>
    </row>
    <row r="3793" spans="1:7" x14ac:dyDescent="0.35">
      <c r="A3793" s="72" t="s">
        <v>358</v>
      </c>
      <c r="B3793" s="72" t="s">
        <v>359</v>
      </c>
      <c r="C3793" s="72" t="s">
        <v>1102</v>
      </c>
      <c r="D3793" s="72" t="s">
        <v>1099</v>
      </c>
      <c r="E3793" s="72">
        <v>1520</v>
      </c>
      <c r="F3793" s="105">
        <v>55</v>
      </c>
      <c r="G3793" s="108">
        <f t="shared" si="59"/>
        <v>43374</v>
      </c>
    </row>
    <row r="3794" spans="1:7" x14ac:dyDescent="0.35">
      <c r="A3794" s="72" t="s">
        <v>360</v>
      </c>
      <c r="B3794" s="72" t="s">
        <v>361</v>
      </c>
      <c r="C3794" s="72" t="s">
        <v>1087</v>
      </c>
      <c r="D3794" s="72" t="s">
        <v>1088</v>
      </c>
      <c r="E3794" s="72">
        <v>980</v>
      </c>
      <c r="F3794" s="105">
        <v>53</v>
      </c>
      <c r="G3794" s="108">
        <f t="shared" si="59"/>
        <v>44378</v>
      </c>
    </row>
    <row r="3795" spans="1:7" x14ac:dyDescent="0.35">
      <c r="A3795" s="72" t="s">
        <v>360</v>
      </c>
      <c r="B3795" s="72" t="s">
        <v>361</v>
      </c>
      <c r="C3795" s="72" t="s">
        <v>1087</v>
      </c>
      <c r="D3795" s="72" t="s">
        <v>1089</v>
      </c>
      <c r="E3795" s="72">
        <v>982</v>
      </c>
      <c r="F3795" s="105">
        <v>47</v>
      </c>
      <c r="G3795" s="108">
        <f t="shared" si="59"/>
        <v>44287</v>
      </c>
    </row>
    <row r="3796" spans="1:7" x14ac:dyDescent="0.35">
      <c r="A3796" s="72" t="s">
        <v>360</v>
      </c>
      <c r="B3796" s="72" t="s">
        <v>361</v>
      </c>
      <c r="C3796" s="72" t="s">
        <v>1087</v>
      </c>
      <c r="D3796" s="72" t="s">
        <v>1090</v>
      </c>
      <c r="E3796" s="72">
        <v>978</v>
      </c>
      <c r="F3796" s="105">
        <v>36</v>
      </c>
      <c r="G3796" s="108">
        <f t="shared" si="59"/>
        <v>44197</v>
      </c>
    </row>
    <row r="3797" spans="1:7" x14ac:dyDescent="0.35">
      <c r="A3797" s="72" t="s">
        <v>360</v>
      </c>
      <c r="B3797" s="72" t="s">
        <v>361</v>
      </c>
      <c r="C3797" s="72" t="s">
        <v>1087</v>
      </c>
      <c r="D3797" s="72" t="s">
        <v>1091</v>
      </c>
      <c r="E3797" s="72">
        <v>968</v>
      </c>
      <c r="F3797" s="105">
        <v>38</v>
      </c>
      <c r="G3797" s="108">
        <f t="shared" si="59"/>
        <v>44105</v>
      </c>
    </row>
    <row r="3798" spans="1:7" x14ac:dyDescent="0.35">
      <c r="A3798" s="72" t="s">
        <v>360</v>
      </c>
      <c r="B3798" s="72" t="s">
        <v>361</v>
      </c>
      <c r="C3798" s="72" t="s">
        <v>1087</v>
      </c>
      <c r="D3798" s="72" t="s">
        <v>1092</v>
      </c>
      <c r="E3798" s="72">
        <v>968</v>
      </c>
      <c r="F3798" s="105">
        <v>44</v>
      </c>
      <c r="G3798" s="108">
        <f t="shared" si="59"/>
        <v>44013</v>
      </c>
    </row>
    <row r="3799" spans="1:7" x14ac:dyDescent="0.35">
      <c r="A3799" s="72" t="s">
        <v>360</v>
      </c>
      <c r="B3799" s="72" t="s">
        <v>361</v>
      </c>
      <c r="C3799" s="72" t="s">
        <v>1087</v>
      </c>
      <c r="D3799" s="72" t="s">
        <v>1093</v>
      </c>
      <c r="E3799" s="72">
        <v>977</v>
      </c>
      <c r="F3799" s="105">
        <v>42</v>
      </c>
      <c r="G3799" s="108">
        <f t="shared" si="59"/>
        <v>43922</v>
      </c>
    </row>
    <row r="3800" spans="1:7" x14ac:dyDescent="0.35">
      <c r="A3800" s="72" t="s">
        <v>360</v>
      </c>
      <c r="B3800" s="72" t="s">
        <v>361</v>
      </c>
      <c r="C3800" s="72" t="s">
        <v>1087</v>
      </c>
      <c r="D3800" s="72" t="s">
        <v>1094</v>
      </c>
      <c r="E3800" s="72">
        <v>960</v>
      </c>
      <c r="F3800" s="105">
        <v>37</v>
      </c>
      <c r="G3800" s="108">
        <f t="shared" si="59"/>
        <v>43831</v>
      </c>
    </row>
    <row r="3801" spans="1:7" x14ac:dyDescent="0.35">
      <c r="A3801" s="72" t="s">
        <v>360</v>
      </c>
      <c r="B3801" s="72" t="s">
        <v>361</v>
      </c>
      <c r="C3801" s="72" t="s">
        <v>1087</v>
      </c>
      <c r="D3801" s="72" t="s">
        <v>1095</v>
      </c>
      <c r="E3801" s="72">
        <v>967</v>
      </c>
      <c r="F3801" s="105">
        <v>40</v>
      </c>
      <c r="G3801" s="108">
        <f t="shared" si="59"/>
        <v>43739</v>
      </c>
    </row>
    <row r="3802" spans="1:7" x14ac:dyDescent="0.35">
      <c r="A3802" s="72" t="s">
        <v>360</v>
      </c>
      <c r="B3802" s="72" t="s">
        <v>361</v>
      </c>
      <c r="C3802" s="72" t="s">
        <v>1087</v>
      </c>
      <c r="D3802" s="72" t="s">
        <v>1096</v>
      </c>
      <c r="E3802" s="72">
        <v>964</v>
      </c>
      <c r="F3802" s="105">
        <v>36</v>
      </c>
      <c r="G3802" s="108">
        <f t="shared" si="59"/>
        <v>43647</v>
      </c>
    </row>
    <row r="3803" spans="1:7" x14ac:dyDescent="0.35">
      <c r="A3803" s="72" t="s">
        <v>360</v>
      </c>
      <c r="B3803" s="72" t="s">
        <v>361</v>
      </c>
      <c r="C3803" s="72" t="s">
        <v>1087</v>
      </c>
      <c r="D3803" s="72" t="s">
        <v>1097</v>
      </c>
      <c r="E3803" s="72">
        <v>963</v>
      </c>
      <c r="F3803" s="105">
        <v>31</v>
      </c>
      <c r="G3803" s="108">
        <f t="shared" si="59"/>
        <v>43556</v>
      </c>
    </row>
    <row r="3804" spans="1:7" x14ac:dyDescent="0.35">
      <c r="A3804" s="72" t="s">
        <v>360</v>
      </c>
      <c r="B3804" s="72" t="s">
        <v>361</v>
      </c>
      <c r="C3804" s="72" t="s">
        <v>1087</v>
      </c>
      <c r="D3804" s="72" t="s">
        <v>1098</v>
      </c>
      <c r="E3804" s="72">
        <v>946</v>
      </c>
      <c r="F3804" s="105">
        <v>34</v>
      </c>
      <c r="G3804" s="108">
        <f t="shared" si="59"/>
        <v>43466</v>
      </c>
    </row>
    <row r="3805" spans="1:7" x14ac:dyDescent="0.35">
      <c r="A3805" s="72" t="s">
        <v>360</v>
      </c>
      <c r="B3805" s="72" t="s">
        <v>361</v>
      </c>
      <c r="C3805" s="72" t="s">
        <v>1087</v>
      </c>
      <c r="D3805" s="72" t="s">
        <v>1099</v>
      </c>
      <c r="E3805" s="72">
        <v>998</v>
      </c>
      <c r="F3805" s="105">
        <v>45</v>
      </c>
      <c r="G3805" s="108">
        <f t="shared" si="59"/>
        <v>43374</v>
      </c>
    </row>
    <row r="3806" spans="1:7" x14ac:dyDescent="0.35">
      <c r="A3806" s="72" t="s">
        <v>360</v>
      </c>
      <c r="B3806" s="72" t="s">
        <v>361</v>
      </c>
      <c r="C3806" s="72" t="s">
        <v>1100</v>
      </c>
      <c r="D3806" s="72" t="s">
        <v>1088</v>
      </c>
      <c r="E3806" s="72">
        <v>826</v>
      </c>
      <c r="F3806" s="105">
        <v>102</v>
      </c>
      <c r="G3806" s="108">
        <f t="shared" si="59"/>
        <v>44378</v>
      </c>
    </row>
    <row r="3807" spans="1:7" x14ac:dyDescent="0.35">
      <c r="A3807" s="72" t="s">
        <v>360</v>
      </c>
      <c r="B3807" s="72" t="s">
        <v>361</v>
      </c>
      <c r="C3807" s="72" t="s">
        <v>1100</v>
      </c>
      <c r="D3807" s="72" t="s">
        <v>1089</v>
      </c>
      <c r="E3807" s="72">
        <v>813</v>
      </c>
      <c r="F3807" s="105">
        <v>93</v>
      </c>
      <c r="G3807" s="108">
        <f t="shared" si="59"/>
        <v>44287</v>
      </c>
    </row>
    <row r="3808" spans="1:7" x14ac:dyDescent="0.35">
      <c r="A3808" s="72" t="s">
        <v>360</v>
      </c>
      <c r="B3808" s="72" t="s">
        <v>361</v>
      </c>
      <c r="C3808" s="72" t="s">
        <v>1100</v>
      </c>
      <c r="D3808" s="72" t="s">
        <v>1090</v>
      </c>
      <c r="E3808" s="72">
        <v>813</v>
      </c>
      <c r="F3808" s="105">
        <v>49</v>
      </c>
      <c r="G3808" s="108">
        <f t="shared" si="59"/>
        <v>44197</v>
      </c>
    </row>
    <row r="3809" spans="1:7" x14ac:dyDescent="0.35">
      <c r="A3809" s="72" t="s">
        <v>360</v>
      </c>
      <c r="B3809" s="72" t="s">
        <v>361</v>
      </c>
      <c r="C3809" s="72" t="s">
        <v>1100</v>
      </c>
      <c r="D3809" s="72" t="s">
        <v>1091</v>
      </c>
      <c r="E3809" s="72">
        <v>806</v>
      </c>
      <c r="F3809" s="105">
        <v>44</v>
      </c>
      <c r="G3809" s="108">
        <f t="shared" si="59"/>
        <v>44105</v>
      </c>
    </row>
    <row r="3810" spans="1:7" x14ac:dyDescent="0.35">
      <c r="A3810" s="72" t="s">
        <v>360</v>
      </c>
      <c r="B3810" s="72" t="s">
        <v>361</v>
      </c>
      <c r="C3810" s="72" t="s">
        <v>1100</v>
      </c>
      <c r="D3810" s="72" t="s">
        <v>1092</v>
      </c>
      <c r="E3810" s="72">
        <v>791</v>
      </c>
      <c r="F3810" s="105">
        <v>49</v>
      </c>
      <c r="G3810" s="108">
        <f t="shared" si="59"/>
        <v>44013</v>
      </c>
    </row>
    <row r="3811" spans="1:7" x14ac:dyDescent="0.35">
      <c r="A3811" s="72" t="s">
        <v>360</v>
      </c>
      <c r="B3811" s="72" t="s">
        <v>361</v>
      </c>
      <c r="C3811" s="72" t="s">
        <v>1100</v>
      </c>
      <c r="D3811" s="72" t="s">
        <v>1093</v>
      </c>
      <c r="E3811" s="72">
        <v>798</v>
      </c>
      <c r="F3811" s="105">
        <v>47</v>
      </c>
      <c r="G3811" s="108">
        <f t="shared" si="59"/>
        <v>43922</v>
      </c>
    </row>
    <row r="3812" spans="1:7" x14ac:dyDescent="0.35">
      <c r="A3812" s="72" t="s">
        <v>360</v>
      </c>
      <c r="B3812" s="72" t="s">
        <v>361</v>
      </c>
      <c r="C3812" s="72" t="s">
        <v>1100</v>
      </c>
      <c r="D3812" s="72" t="s">
        <v>1094</v>
      </c>
      <c r="E3812" s="72">
        <v>775</v>
      </c>
      <c r="F3812" s="105">
        <v>52</v>
      </c>
      <c r="G3812" s="108">
        <f t="shared" si="59"/>
        <v>43831</v>
      </c>
    </row>
    <row r="3813" spans="1:7" x14ac:dyDescent="0.35">
      <c r="A3813" s="72" t="s">
        <v>360</v>
      </c>
      <c r="B3813" s="72" t="s">
        <v>361</v>
      </c>
      <c r="C3813" s="72" t="s">
        <v>1100</v>
      </c>
      <c r="D3813" s="72" t="s">
        <v>1095</v>
      </c>
      <c r="E3813" s="72">
        <v>785</v>
      </c>
      <c r="F3813" s="105">
        <v>68</v>
      </c>
      <c r="G3813" s="108">
        <f t="shared" si="59"/>
        <v>43739</v>
      </c>
    </row>
    <row r="3814" spans="1:7" x14ac:dyDescent="0.35">
      <c r="A3814" s="72" t="s">
        <v>360</v>
      </c>
      <c r="B3814" s="72" t="s">
        <v>361</v>
      </c>
      <c r="C3814" s="72" t="s">
        <v>1100</v>
      </c>
      <c r="D3814" s="72" t="s">
        <v>1096</v>
      </c>
      <c r="E3814" s="72">
        <v>768</v>
      </c>
      <c r="F3814" s="105">
        <v>62</v>
      </c>
      <c r="G3814" s="108">
        <f t="shared" si="59"/>
        <v>43647</v>
      </c>
    </row>
    <row r="3815" spans="1:7" x14ac:dyDescent="0.35">
      <c r="A3815" s="72" t="s">
        <v>360</v>
      </c>
      <c r="B3815" s="72" t="s">
        <v>361</v>
      </c>
      <c r="C3815" s="72" t="s">
        <v>1100</v>
      </c>
      <c r="D3815" s="72" t="s">
        <v>1097</v>
      </c>
      <c r="E3815" s="72">
        <v>765</v>
      </c>
      <c r="F3815" s="105">
        <v>63</v>
      </c>
      <c r="G3815" s="108">
        <f t="shared" si="59"/>
        <v>43556</v>
      </c>
    </row>
    <row r="3816" spans="1:7" x14ac:dyDescent="0.35">
      <c r="A3816" s="72" t="s">
        <v>360</v>
      </c>
      <c r="B3816" s="72" t="s">
        <v>361</v>
      </c>
      <c r="C3816" s="72" t="s">
        <v>1100</v>
      </c>
      <c r="D3816" s="72" t="s">
        <v>1098</v>
      </c>
      <c r="E3816" s="72">
        <v>745</v>
      </c>
      <c r="F3816" s="105">
        <v>60</v>
      </c>
      <c r="G3816" s="108">
        <f t="shared" si="59"/>
        <v>43466</v>
      </c>
    </row>
    <row r="3817" spans="1:7" x14ac:dyDescent="0.35">
      <c r="A3817" s="72" t="s">
        <v>360</v>
      </c>
      <c r="B3817" s="72" t="s">
        <v>361</v>
      </c>
      <c r="C3817" s="72" t="s">
        <v>1100</v>
      </c>
      <c r="D3817" s="72" t="s">
        <v>1099</v>
      </c>
      <c r="E3817" s="72">
        <v>816</v>
      </c>
      <c r="F3817" s="105">
        <v>67</v>
      </c>
      <c r="G3817" s="108">
        <f t="shared" si="59"/>
        <v>43374</v>
      </c>
    </row>
    <row r="3818" spans="1:7" x14ac:dyDescent="0.35">
      <c r="A3818" s="72" t="s">
        <v>360</v>
      </c>
      <c r="B3818" s="72" t="s">
        <v>361</v>
      </c>
      <c r="C3818" s="72" t="s">
        <v>1101</v>
      </c>
      <c r="D3818" s="72" t="s">
        <v>1088</v>
      </c>
      <c r="E3818" s="72">
        <v>175</v>
      </c>
      <c r="F3818" s="105">
        <v>2</v>
      </c>
      <c r="G3818" s="108">
        <f t="shared" si="59"/>
        <v>44378</v>
      </c>
    </row>
    <row r="3819" spans="1:7" x14ac:dyDescent="0.35">
      <c r="A3819" s="72" t="s">
        <v>360</v>
      </c>
      <c r="B3819" s="72" t="s">
        <v>361</v>
      </c>
      <c r="C3819" s="72" t="s">
        <v>1101</v>
      </c>
      <c r="D3819" s="72" t="s">
        <v>1089</v>
      </c>
      <c r="E3819" s="72">
        <v>168</v>
      </c>
      <c r="F3819" s="105">
        <v>0</v>
      </c>
      <c r="G3819" s="108">
        <f t="shared" si="59"/>
        <v>44287</v>
      </c>
    </row>
    <row r="3820" spans="1:7" x14ac:dyDescent="0.35">
      <c r="A3820" s="72" t="s">
        <v>360</v>
      </c>
      <c r="B3820" s="72" t="s">
        <v>361</v>
      </c>
      <c r="C3820" s="72" t="s">
        <v>1101</v>
      </c>
      <c r="D3820" s="72" t="s">
        <v>1090</v>
      </c>
      <c r="E3820" s="72">
        <v>166</v>
      </c>
      <c r="F3820" s="105">
        <v>0</v>
      </c>
      <c r="G3820" s="108">
        <f t="shared" si="59"/>
        <v>44197</v>
      </c>
    </row>
    <row r="3821" spans="1:7" x14ac:dyDescent="0.35">
      <c r="A3821" s="72" t="s">
        <v>360</v>
      </c>
      <c r="B3821" s="72" t="s">
        <v>361</v>
      </c>
      <c r="C3821" s="72" t="s">
        <v>1101</v>
      </c>
      <c r="D3821" s="72" t="s">
        <v>1091</v>
      </c>
      <c r="E3821" s="72">
        <v>163</v>
      </c>
      <c r="F3821" s="105">
        <v>3</v>
      </c>
      <c r="G3821" s="108">
        <f t="shared" si="59"/>
        <v>44105</v>
      </c>
    </row>
    <row r="3822" spans="1:7" x14ac:dyDescent="0.35">
      <c r="A3822" s="72" t="s">
        <v>360</v>
      </c>
      <c r="B3822" s="72" t="s">
        <v>361</v>
      </c>
      <c r="C3822" s="72" t="s">
        <v>1101</v>
      </c>
      <c r="D3822" s="72" t="s">
        <v>1092</v>
      </c>
      <c r="E3822" s="72">
        <v>156</v>
      </c>
      <c r="F3822" s="105">
        <v>2</v>
      </c>
      <c r="G3822" s="108">
        <f t="shared" si="59"/>
        <v>44013</v>
      </c>
    </row>
    <row r="3823" spans="1:7" x14ac:dyDescent="0.35">
      <c r="A3823" s="72" t="s">
        <v>360</v>
      </c>
      <c r="B3823" s="72" t="s">
        <v>361</v>
      </c>
      <c r="C3823" s="72" t="s">
        <v>1101</v>
      </c>
      <c r="D3823" s="72" t="s">
        <v>1093</v>
      </c>
      <c r="E3823" s="72">
        <v>172</v>
      </c>
      <c r="F3823" s="105">
        <v>2</v>
      </c>
      <c r="G3823" s="108">
        <f t="shared" si="59"/>
        <v>43922</v>
      </c>
    </row>
    <row r="3824" spans="1:7" x14ac:dyDescent="0.35">
      <c r="A3824" s="72" t="s">
        <v>360</v>
      </c>
      <c r="B3824" s="72" t="s">
        <v>361</v>
      </c>
      <c r="C3824" s="72" t="s">
        <v>1101</v>
      </c>
      <c r="D3824" s="72" t="s">
        <v>1094</v>
      </c>
      <c r="E3824" s="72">
        <v>162</v>
      </c>
      <c r="F3824" s="105">
        <v>2</v>
      </c>
      <c r="G3824" s="108">
        <f t="shared" si="59"/>
        <v>43831</v>
      </c>
    </row>
    <row r="3825" spans="1:7" x14ac:dyDescent="0.35">
      <c r="A3825" s="72" t="s">
        <v>360</v>
      </c>
      <c r="B3825" s="72" t="s">
        <v>361</v>
      </c>
      <c r="C3825" s="72" t="s">
        <v>1101</v>
      </c>
      <c r="D3825" s="72" t="s">
        <v>1095</v>
      </c>
      <c r="E3825" s="72">
        <v>166</v>
      </c>
      <c r="F3825" s="105">
        <v>3</v>
      </c>
      <c r="G3825" s="108">
        <f t="shared" si="59"/>
        <v>43739</v>
      </c>
    </row>
    <row r="3826" spans="1:7" x14ac:dyDescent="0.35">
      <c r="A3826" s="72" t="s">
        <v>360</v>
      </c>
      <c r="B3826" s="72" t="s">
        <v>361</v>
      </c>
      <c r="C3826" s="72" t="s">
        <v>1101</v>
      </c>
      <c r="D3826" s="72" t="s">
        <v>1096</v>
      </c>
      <c r="E3826" s="72">
        <v>160</v>
      </c>
      <c r="F3826" s="105">
        <v>2</v>
      </c>
      <c r="G3826" s="108">
        <f t="shared" si="59"/>
        <v>43647</v>
      </c>
    </row>
    <row r="3827" spans="1:7" x14ac:dyDescent="0.35">
      <c r="A3827" s="72" t="s">
        <v>360</v>
      </c>
      <c r="B3827" s="72" t="s">
        <v>361</v>
      </c>
      <c r="C3827" s="72" t="s">
        <v>1101</v>
      </c>
      <c r="D3827" s="72" t="s">
        <v>1097</v>
      </c>
      <c r="E3827" s="72">
        <v>159</v>
      </c>
      <c r="F3827" s="105">
        <v>2</v>
      </c>
      <c r="G3827" s="108">
        <f t="shared" si="59"/>
        <v>43556</v>
      </c>
    </row>
    <row r="3828" spans="1:7" x14ac:dyDescent="0.35">
      <c r="A3828" s="72" t="s">
        <v>360</v>
      </c>
      <c r="B3828" s="72" t="s">
        <v>361</v>
      </c>
      <c r="C3828" s="72" t="s">
        <v>1101</v>
      </c>
      <c r="D3828" s="72" t="s">
        <v>1098</v>
      </c>
      <c r="E3828" s="72">
        <v>135</v>
      </c>
      <c r="F3828" s="105">
        <v>3</v>
      </c>
      <c r="G3828" s="108">
        <f t="shared" si="59"/>
        <v>43466</v>
      </c>
    </row>
    <row r="3829" spans="1:7" x14ac:dyDescent="0.35">
      <c r="A3829" s="72" t="s">
        <v>360</v>
      </c>
      <c r="B3829" s="72" t="s">
        <v>361</v>
      </c>
      <c r="C3829" s="72" t="s">
        <v>1101</v>
      </c>
      <c r="D3829" s="72" t="s">
        <v>1099</v>
      </c>
      <c r="E3829" s="72">
        <v>156</v>
      </c>
      <c r="F3829" s="105">
        <v>6</v>
      </c>
      <c r="G3829" s="108">
        <f t="shared" si="59"/>
        <v>43374</v>
      </c>
    </row>
    <row r="3830" spans="1:7" x14ac:dyDescent="0.35">
      <c r="A3830" s="72" t="s">
        <v>360</v>
      </c>
      <c r="B3830" s="72" t="s">
        <v>361</v>
      </c>
      <c r="C3830" s="72" t="s">
        <v>1102</v>
      </c>
      <c r="D3830" s="72" t="s">
        <v>1088</v>
      </c>
      <c r="E3830" s="72">
        <v>1433</v>
      </c>
      <c r="F3830" s="105">
        <v>122</v>
      </c>
      <c r="G3830" s="108">
        <f t="shared" si="59"/>
        <v>44378</v>
      </c>
    </row>
    <row r="3831" spans="1:7" x14ac:dyDescent="0.35">
      <c r="A3831" s="72" t="s">
        <v>360</v>
      </c>
      <c r="B3831" s="72" t="s">
        <v>361</v>
      </c>
      <c r="C3831" s="72" t="s">
        <v>1102</v>
      </c>
      <c r="D3831" s="72" t="s">
        <v>1089</v>
      </c>
      <c r="E3831" s="72">
        <v>1436</v>
      </c>
      <c r="F3831" s="105">
        <v>112</v>
      </c>
      <c r="G3831" s="108">
        <f t="shared" si="59"/>
        <v>44287</v>
      </c>
    </row>
    <row r="3832" spans="1:7" x14ac:dyDescent="0.35">
      <c r="A3832" s="72" t="s">
        <v>360</v>
      </c>
      <c r="B3832" s="72" t="s">
        <v>361</v>
      </c>
      <c r="C3832" s="72" t="s">
        <v>1102</v>
      </c>
      <c r="D3832" s="72" t="s">
        <v>1090</v>
      </c>
      <c r="E3832" s="72">
        <v>1430</v>
      </c>
      <c r="F3832" s="105">
        <v>83</v>
      </c>
      <c r="G3832" s="108">
        <f t="shared" si="59"/>
        <v>44197</v>
      </c>
    </row>
    <row r="3833" spans="1:7" x14ac:dyDescent="0.35">
      <c r="A3833" s="72" t="s">
        <v>360</v>
      </c>
      <c r="B3833" s="72" t="s">
        <v>361</v>
      </c>
      <c r="C3833" s="72" t="s">
        <v>1102</v>
      </c>
      <c r="D3833" s="72" t="s">
        <v>1091</v>
      </c>
      <c r="E3833" s="72">
        <v>1435</v>
      </c>
      <c r="F3833" s="105">
        <v>86</v>
      </c>
      <c r="G3833" s="108">
        <f t="shared" si="59"/>
        <v>44105</v>
      </c>
    </row>
    <row r="3834" spans="1:7" x14ac:dyDescent="0.35">
      <c r="A3834" s="72" t="s">
        <v>360</v>
      </c>
      <c r="B3834" s="72" t="s">
        <v>361</v>
      </c>
      <c r="C3834" s="72" t="s">
        <v>1102</v>
      </c>
      <c r="D3834" s="72" t="s">
        <v>1092</v>
      </c>
      <c r="E3834" s="72">
        <v>1421</v>
      </c>
      <c r="F3834" s="105">
        <v>94</v>
      </c>
      <c r="G3834" s="108">
        <f t="shared" si="59"/>
        <v>44013</v>
      </c>
    </row>
    <row r="3835" spans="1:7" x14ac:dyDescent="0.35">
      <c r="A3835" s="72" t="s">
        <v>360</v>
      </c>
      <c r="B3835" s="72" t="s">
        <v>361</v>
      </c>
      <c r="C3835" s="72" t="s">
        <v>1102</v>
      </c>
      <c r="D3835" s="72" t="s">
        <v>1093</v>
      </c>
      <c r="E3835" s="72">
        <v>1426</v>
      </c>
      <c r="F3835" s="105">
        <v>98</v>
      </c>
      <c r="G3835" s="108">
        <f t="shared" si="59"/>
        <v>43922</v>
      </c>
    </row>
    <row r="3836" spans="1:7" x14ac:dyDescent="0.35">
      <c r="A3836" s="72" t="s">
        <v>360</v>
      </c>
      <c r="B3836" s="72" t="s">
        <v>361</v>
      </c>
      <c r="C3836" s="72" t="s">
        <v>1102</v>
      </c>
      <c r="D3836" s="72" t="s">
        <v>1094</v>
      </c>
      <c r="E3836" s="72">
        <v>1428</v>
      </c>
      <c r="F3836" s="105">
        <v>89</v>
      </c>
      <c r="G3836" s="108">
        <f t="shared" si="59"/>
        <v>43831</v>
      </c>
    </row>
    <row r="3837" spans="1:7" x14ac:dyDescent="0.35">
      <c r="A3837" s="72" t="s">
        <v>360</v>
      </c>
      <c r="B3837" s="72" t="s">
        <v>361</v>
      </c>
      <c r="C3837" s="72" t="s">
        <v>1102</v>
      </c>
      <c r="D3837" s="72" t="s">
        <v>1095</v>
      </c>
      <c r="E3837" s="72">
        <v>1425</v>
      </c>
      <c r="F3837" s="105">
        <v>95</v>
      </c>
      <c r="G3837" s="108">
        <f t="shared" si="59"/>
        <v>43739</v>
      </c>
    </row>
    <row r="3838" spans="1:7" x14ac:dyDescent="0.35">
      <c r="A3838" s="72" t="s">
        <v>360</v>
      </c>
      <c r="B3838" s="72" t="s">
        <v>361</v>
      </c>
      <c r="C3838" s="72" t="s">
        <v>1102</v>
      </c>
      <c r="D3838" s="72" t="s">
        <v>1096</v>
      </c>
      <c r="E3838" s="72">
        <v>1425</v>
      </c>
      <c r="F3838" s="105">
        <v>92</v>
      </c>
      <c r="G3838" s="108">
        <f t="shared" si="59"/>
        <v>43647</v>
      </c>
    </row>
    <row r="3839" spans="1:7" x14ac:dyDescent="0.35">
      <c r="A3839" s="72" t="s">
        <v>360</v>
      </c>
      <c r="B3839" s="72" t="s">
        <v>361</v>
      </c>
      <c r="C3839" s="72" t="s">
        <v>1102</v>
      </c>
      <c r="D3839" s="72" t="s">
        <v>1097</v>
      </c>
      <c r="E3839" s="72">
        <v>1428</v>
      </c>
      <c r="F3839" s="105">
        <v>88</v>
      </c>
      <c r="G3839" s="108">
        <f t="shared" si="59"/>
        <v>43556</v>
      </c>
    </row>
    <row r="3840" spans="1:7" x14ac:dyDescent="0.35">
      <c r="A3840" s="72" t="s">
        <v>360</v>
      </c>
      <c r="B3840" s="72" t="s">
        <v>361</v>
      </c>
      <c r="C3840" s="72" t="s">
        <v>1102</v>
      </c>
      <c r="D3840" s="72" t="s">
        <v>1098</v>
      </c>
      <c r="E3840" s="72">
        <v>1415</v>
      </c>
      <c r="F3840" s="105">
        <v>85</v>
      </c>
      <c r="G3840" s="108">
        <f t="shared" si="59"/>
        <v>43466</v>
      </c>
    </row>
    <row r="3841" spans="1:7" x14ac:dyDescent="0.35">
      <c r="A3841" s="72" t="s">
        <v>360</v>
      </c>
      <c r="B3841" s="72" t="s">
        <v>361</v>
      </c>
      <c r="C3841" s="72" t="s">
        <v>1102</v>
      </c>
      <c r="D3841" s="72" t="s">
        <v>1099</v>
      </c>
      <c r="E3841" s="72">
        <v>1462</v>
      </c>
      <c r="F3841" s="105">
        <v>92</v>
      </c>
      <c r="G3841" s="108">
        <f t="shared" si="59"/>
        <v>43374</v>
      </c>
    </row>
    <row r="3842" spans="1:7" x14ac:dyDescent="0.35">
      <c r="A3842" s="72" t="s">
        <v>362</v>
      </c>
      <c r="B3842" s="72" t="s">
        <v>363</v>
      </c>
      <c r="C3842" s="72" t="s">
        <v>1087</v>
      </c>
      <c r="D3842" s="72" t="s">
        <v>1088</v>
      </c>
      <c r="E3842" s="72">
        <v>623</v>
      </c>
      <c r="F3842" s="105">
        <v>46</v>
      </c>
      <c r="G3842" s="108">
        <f t="shared" si="59"/>
        <v>44378</v>
      </c>
    </row>
    <row r="3843" spans="1:7" x14ac:dyDescent="0.35">
      <c r="A3843" s="72" t="s">
        <v>362</v>
      </c>
      <c r="B3843" s="72" t="s">
        <v>363</v>
      </c>
      <c r="C3843" s="72" t="s">
        <v>1087</v>
      </c>
      <c r="D3843" s="72" t="s">
        <v>1089</v>
      </c>
      <c r="E3843" s="72">
        <v>620</v>
      </c>
      <c r="F3843" s="105">
        <v>43</v>
      </c>
      <c r="G3843" s="108">
        <f t="shared" si="59"/>
        <v>44287</v>
      </c>
    </row>
    <row r="3844" spans="1:7" x14ac:dyDescent="0.35">
      <c r="A3844" s="72" t="s">
        <v>362</v>
      </c>
      <c r="B3844" s="72" t="s">
        <v>363</v>
      </c>
      <c r="C3844" s="72" t="s">
        <v>1087</v>
      </c>
      <c r="D3844" s="72" t="s">
        <v>1090</v>
      </c>
      <c r="E3844" s="72">
        <v>621</v>
      </c>
      <c r="F3844" s="105">
        <v>47</v>
      </c>
      <c r="G3844" s="108">
        <f t="shared" ref="G3844:G3907" si="60">DATE(LEFT(D3844,4),RIGHT(LEFT(D3844,7),2),1)</f>
        <v>44197</v>
      </c>
    </row>
    <row r="3845" spans="1:7" x14ac:dyDescent="0.35">
      <c r="A3845" s="72" t="s">
        <v>362</v>
      </c>
      <c r="B3845" s="72" t="s">
        <v>363</v>
      </c>
      <c r="C3845" s="72" t="s">
        <v>1087</v>
      </c>
      <c r="D3845" s="72" t="s">
        <v>1091</v>
      </c>
      <c r="E3845" s="72">
        <v>616</v>
      </c>
      <c r="F3845" s="105">
        <v>49</v>
      </c>
      <c r="G3845" s="108">
        <f t="shared" si="60"/>
        <v>44105</v>
      </c>
    </row>
    <row r="3846" spans="1:7" x14ac:dyDescent="0.35">
      <c r="A3846" s="72" t="s">
        <v>362</v>
      </c>
      <c r="B3846" s="72" t="s">
        <v>363</v>
      </c>
      <c r="C3846" s="72" t="s">
        <v>1087</v>
      </c>
      <c r="D3846" s="72" t="s">
        <v>1092</v>
      </c>
      <c r="E3846" s="72">
        <v>618</v>
      </c>
      <c r="F3846" s="105">
        <v>45</v>
      </c>
      <c r="G3846" s="108">
        <f t="shared" si="60"/>
        <v>44013</v>
      </c>
    </row>
    <row r="3847" spans="1:7" x14ac:dyDescent="0.35">
      <c r="A3847" s="72" t="s">
        <v>362</v>
      </c>
      <c r="B3847" s="72" t="s">
        <v>363</v>
      </c>
      <c r="C3847" s="72" t="s">
        <v>1087</v>
      </c>
      <c r="D3847" s="72" t="s">
        <v>1093</v>
      </c>
      <c r="E3847" s="72">
        <v>616</v>
      </c>
      <c r="F3847" s="105">
        <v>39</v>
      </c>
      <c r="G3847" s="108">
        <f t="shared" si="60"/>
        <v>43922</v>
      </c>
    </row>
    <row r="3848" spans="1:7" x14ac:dyDescent="0.35">
      <c r="A3848" s="72" t="s">
        <v>362</v>
      </c>
      <c r="B3848" s="72" t="s">
        <v>363</v>
      </c>
      <c r="C3848" s="72" t="s">
        <v>1087</v>
      </c>
      <c r="D3848" s="72" t="s">
        <v>1094</v>
      </c>
      <c r="E3848" s="72">
        <v>610</v>
      </c>
      <c r="F3848" s="105">
        <v>36</v>
      </c>
      <c r="G3848" s="108">
        <f t="shared" si="60"/>
        <v>43831</v>
      </c>
    </row>
    <row r="3849" spans="1:7" x14ac:dyDescent="0.35">
      <c r="A3849" s="72" t="s">
        <v>362</v>
      </c>
      <c r="B3849" s="72" t="s">
        <v>363</v>
      </c>
      <c r="C3849" s="72" t="s">
        <v>1087</v>
      </c>
      <c r="D3849" s="72" t="s">
        <v>1095</v>
      </c>
      <c r="E3849" s="72">
        <v>605</v>
      </c>
      <c r="F3849" s="105">
        <v>35</v>
      </c>
      <c r="G3849" s="108">
        <f t="shared" si="60"/>
        <v>43739</v>
      </c>
    </row>
    <row r="3850" spans="1:7" x14ac:dyDescent="0.35">
      <c r="A3850" s="72" t="s">
        <v>362</v>
      </c>
      <c r="B3850" s="72" t="s">
        <v>363</v>
      </c>
      <c r="C3850" s="72" t="s">
        <v>1087</v>
      </c>
      <c r="D3850" s="72" t="s">
        <v>1096</v>
      </c>
      <c r="E3850" s="72">
        <v>608</v>
      </c>
      <c r="F3850" s="105">
        <v>35</v>
      </c>
      <c r="G3850" s="108">
        <f t="shared" si="60"/>
        <v>43647</v>
      </c>
    </row>
    <row r="3851" spans="1:7" x14ac:dyDescent="0.35">
      <c r="A3851" s="72" t="s">
        <v>362</v>
      </c>
      <c r="B3851" s="72" t="s">
        <v>363</v>
      </c>
      <c r="C3851" s="72" t="s">
        <v>1087</v>
      </c>
      <c r="D3851" s="72" t="s">
        <v>1097</v>
      </c>
      <c r="E3851" s="72">
        <v>599</v>
      </c>
      <c r="F3851" s="105">
        <v>31</v>
      </c>
      <c r="G3851" s="108">
        <f t="shared" si="60"/>
        <v>43556</v>
      </c>
    </row>
    <row r="3852" spans="1:7" x14ac:dyDescent="0.35">
      <c r="A3852" s="72" t="s">
        <v>362</v>
      </c>
      <c r="B3852" s="72" t="s">
        <v>363</v>
      </c>
      <c r="C3852" s="72" t="s">
        <v>1087</v>
      </c>
      <c r="D3852" s="72" t="s">
        <v>1098</v>
      </c>
      <c r="E3852" s="72">
        <v>584</v>
      </c>
      <c r="F3852" s="105">
        <v>30</v>
      </c>
      <c r="G3852" s="108">
        <f t="shared" si="60"/>
        <v>43466</v>
      </c>
    </row>
    <row r="3853" spans="1:7" x14ac:dyDescent="0.35">
      <c r="A3853" s="72" t="s">
        <v>362</v>
      </c>
      <c r="B3853" s="72" t="s">
        <v>363</v>
      </c>
      <c r="C3853" s="72" t="s">
        <v>1087</v>
      </c>
      <c r="D3853" s="72" t="s">
        <v>1099</v>
      </c>
      <c r="E3853" s="72">
        <v>640</v>
      </c>
      <c r="F3853" s="105">
        <v>47</v>
      </c>
      <c r="G3853" s="108">
        <f t="shared" si="60"/>
        <v>43374</v>
      </c>
    </row>
    <row r="3854" spans="1:7" x14ac:dyDescent="0.35">
      <c r="A3854" s="72" t="s">
        <v>362</v>
      </c>
      <c r="B3854" s="72" t="s">
        <v>363</v>
      </c>
      <c r="C3854" s="72" t="s">
        <v>1100</v>
      </c>
      <c r="D3854" s="72" t="s">
        <v>1088</v>
      </c>
      <c r="E3854" s="72">
        <v>723</v>
      </c>
      <c r="F3854" s="105">
        <v>74</v>
      </c>
      <c r="G3854" s="108">
        <f t="shared" si="60"/>
        <v>44378</v>
      </c>
    </row>
    <row r="3855" spans="1:7" x14ac:dyDescent="0.35">
      <c r="A3855" s="72" t="s">
        <v>362</v>
      </c>
      <c r="B3855" s="72" t="s">
        <v>363</v>
      </c>
      <c r="C3855" s="72" t="s">
        <v>1100</v>
      </c>
      <c r="D3855" s="72" t="s">
        <v>1089</v>
      </c>
      <c r="E3855" s="72">
        <v>723</v>
      </c>
      <c r="F3855" s="105">
        <v>71</v>
      </c>
      <c r="G3855" s="108">
        <f t="shared" si="60"/>
        <v>44287</v>
      </c>
    </row>
    <row r="3856" spans="1:7" x14ac:dyDescent="0.35">
      <c r="A3856" s="72" t="s">
        <v>362</v>
      </c>
      <c r="B3856" s="72" t="s">
        <v>363</v>
      </c>
      <c r="C3856" s="72" t="s">
        <v>1100</v>
      </c>
      <c r="D3856" s="72" t="s">
        <v>1090</v>
      </c>
      <c r="E3856" s="72">
        <v>726</v>
      </c>
      <c r="F3856" s="105">
        <v>89</v>
      </c>
      <c r="G3856" s="108">
        <f t="shared" si="60"/>
        <v>44197</v>
      </c>
    </row>
    <row r="3857" spans="1:7" x14ac:dyDescent="0.35">
      <c r="A3857" s="72" t="s">
        <v>362</v>
      </c>
      <c r="B3857" s="72" t="s">
        <v>363</v>
      </c>
      <c r="C3857" s="72" t="s">
        <v>1100</v>
      </c>
      <c r="D3857" s="72" t="s">
        <v>1091</v>
      </c>
      <c r="E3857" s="72">
        <v>731</v>
      </c>
      <c r="F3857" s="105">
        <v>95</v>
      </c>
      <c r="G3857" s="108">
        <f t="shared" si="60"/>
        <v>44105</v>
      </c>
    </row>
    <row r="3858" spans="1:7" x14ac:dyDescent="0.35">
      <c r="A3858" s="72" t="s">
        <v>362</v>
      </c>
      <c r="B3858" s="72" t="s">
        <v>363</v>
      </c>
      <c r="C3858" s="72" t="s">
        <v>1100</v>
      </c>
      <c r="D3858" s="72" t="s">
        <v>1092</v>
      </c>
      <c r="E3858" s="72">
        <v>733</v>
      </c>
      <c r="F3858" s="105">
        <v>94</v>
      </c>
      <c r="G3858" s="108">
        <f t="shared" si="60"/>
        <v>44013</v>
      </c>
    </row>
    <row r="3859" spans="1:7" x14ac:dyDescent="0.35">
      <c r="A3859" s="72" t="s">
        <v>362</v>
      </c>
      <c r="B3859" s="72" t="s">
        <v>363</v>
      </c>
      <c r="C3859" s="72" t="s">
        <v>1100</v>
      </c>
      <c r="D3859" s="72" t="s">
        <v>1093</v>
      </c>
      <c r="E3859" s="72">
        <v>732</v>
      </c>
      <c r="F3859" s="105">
        <v>89</v>
      </c>
      <c r="G3859" s="108">
        <f t="shared" si="60"/>
        <v>43922</v>
      </c>
    </row>
    <row r="3860" spans="1:7" x14ac:dyDescent="0.35">
      <c r="A3860" s="72" t="s">
        <v>362</v>
      </c>
      <c r="B3860" s="72" t="s">
        <v>363</v>
      </c>
      <c r="C3860" s="72" t="s">
        <v>1100</v>
      </c>
      <c r="D3860" s="72" t="s">
        <v>1094</v>
      </c>
      <c r="E3860" s="72">
        <v>732</v>
      </c>
      <c r="F3860" s="105">
        <v>88</v>
      </c>
      <c r="G3860" s="108">
        <f t="shared" si="60"/>
        <v>43831</v>
      </c>
    </row>
    <row r="3861" spans="1:7" x14ac:dyDescent="0.35">
      <c r="A3861" s="72" t="s">
        <v>362</v>
      </c>
      <c r="B3861" s="72" t="s">
        <v>363</v>
      </c>
      <c r="C3861" s="72" t="s">
        <v>1100</v>
      </c>
      <c r="D3861" s="72" t="s">
        <v>1095</v>
      </c>
      <c r="E3861" s="72">
        <v>727</v>
      </c>
      <c r="F3861" s="105">
        <v>84</v>
      </c>
      <c r="G3861" s="108">
        <f t="shared" si="60"/>
        <v>43739</v>
      </c>
    </row>
    <row r="3862" spans="1:7" x14ac:dyDescent="0.35">
      <c r="A3862" s="72" t="s">
        <v>362</v>
      </c>
      <c r="B3862" s="72" t="s">
        <v>363</v>
      </c>
      <c r="C3862" s="72" t="s">
        <v>1100</v>
      </c>
      <c r="D3862" s="72" t="s">
        <v>1096</v>
      </c>
      <c r="E3862" s="72">
        <v>725</v>
      </c>
      <c r="F3862" s="105">
        <v>96</v>
      </c>
      <c r="G3862" s="108">
        <f t="shared" si="60"/>
        <v>43647</v>
      </c>
    </row>
    <row r="3863" spans="1:7" x14ac:dyDescent="0.35">
      <c r="A3863" s="72" t="s">
        <v>362</v>
      </c>
      <c r="B3863" s="72" t="s">
        <v>363</v>
      </c>
      <c r="C3863" s="72" t="s">
        <v>1100</v>
      </c>
      <c r="D3863" s="72" t="s">
        <v>1097</v>
      </c>
      <c r="E3863" s="72">
        <v>722</v>
      </c>
      <c r="F3863" s="105">
        <v>91</v>
      </c>
      <c r="G3863" s="108">
        <f t="shared" si="60"/>
        <v>43556</v>
      </c>
    </row>
    <row r="3864" spans="1:7" x14ac:dyDescent="0.35">
      <c r="A3864" s="72" t="s">
        <v>362</v>
      </c>
      <c r="B3864" s="72" t="s">
        <v>363</v>
      </c>
      <c r="C3864" s="72" t="s">
        <v>1100</v>
      </c>
      <c r="D3864" s="72" t="s">
        <v>1098</v>
      </c>
      <c r="E3864" s="72">
        <v>705</v>
      </c>
      <c r="F3864" s="105">
        <v>86</v>
      </c>
      <c r="G3864" s="108">
        <f t="shared" si="60"/>
        <v>43466</v>
      </c>
    </row>
    <row r="3865" spans="1:7" x14ac:dyDescent="0.35">
      <c r="A3865" s="72" t="s">
        <v>362</v>
      </c>
      <c r="B3865" s="72" t="s">
        <v>363</v>
      </c>
      <c r="C3865" s="72" t="s">
        <v>1100</v>
      </c>
      <c r="D3865" s="72" t="s">
        <v>1099</v>
      </c>
      <c r="E3865" s="72">
        <v>726</v>
      </c>
      <c r="F3865" s="105">
        <v>97</v>
      </c>
      <c r="G3865" s="108">
        <f t="shared" si="60"/>
        <v>43374</v>
      </c>
    </row>
    <row r="3866" spans="1:7" x14ac:dyDescent="0.35">
      <c r="A3866" s="72" t="s">
        <v>362</v>
      </c>
      <c r="B3866" s="72" t="s">
        <v>363</v>
      </c>
      <c r="C3866" s="72" t="s">
        <v>1101</v>
      </c>
      <c r="D3866" s="72" t="s">
        <v>1088</v>
      </c>
      <c r="E3866" s="72">
        <v>72</v>
      </c>
      <c r="F3866" s="105">
        <v>0</v>
      </c>
      <c r="G3866" s="108">
        <f t="shared" si="60"/>
        <v>44378</v>
      </c>
    </row>
    <row r="3867" spans="1:7" x14ac:dyDescent="0.35">
      <c r="A3867" s="72" t="s">
        <v>362</v>
      </c>
      <c r="B3867" s="72" t="s">
        <v>363</v>
      </c>
      <c r="C3867" s="72" t="s">
        <v>1101</v>
      </c>
      <c r="D3867" s="72" t="s">
        <v>1089</v>
      </c>
      <c r="E3867" s="72">
        <v>73</v>
      </c>
      <c r="F3867" s="105">
        <v>0</v>
      </c>
      <c r="G3867" s="108">
        <f t="shared" si="60"/>
        <v>44287</v>
      </c>
    </row>
    <row r="3868" spans="1:7" x14ac:dyDescent="0.35">
      <c r="A3868" s="72" t="s">
        <v>362</v>
      </c>
      <c r="B3868" s="72" t="s">
        <v>363</v>
      </c>
      <c r="C3868" s="72" t="s">
        <v>1101</v>
      </c>
      <c r="D3868" s="72" t="s">
        <v>1090</v>
      </c>
      <c r="E3868" s="72">
        <v>73</v>
      </c>
      <c r="F3868" s="105">
        <v>1</v>
      </c>
      <c r="G3868" s="108">
        <f t="shared" si="60"/>
        <v>44197</v>
      </c>
    </row>
    <row r="3869" spans="1:7" x14ac:dyDescent="0.35">
      <c r="A3869" s="72" t="s">
        <v>362</v>
      </c>
      <c r="B3869" s="72" t="s">
        <v>363</v>
      </c>
      <c r="C3869" s="72" t="s">
        <v>1101</v>
      </c>
      <c r="D3869" s="72" t="s">
        <v>1091</v>
      </c>
      <c r="E3869" s="72">
        <v>73</v>
      </c>
      <c r="F3869" s="105">
        <v>1</v>
      </c>
      <c r="G3869" s="108">
        <f t="shared" si="60"/>
        <v>44105</v>
      </c>
    </row>
    <row r="3870" spans="1:7" x14ac:dyDescent="0.35">
      <c r="A3870" s="72" t="s">
        <v>362</v>
      </c>
      <c r="B3870" s="72" t="s">
        <v>363</v>
      </c>
      <c r="C3870" s="72" t="s">
        <v>1101</v>
      </c>
      <c r="D3870" s="72" t="s">
        <v>1092</v>
      </c>
      <c r="E3870" s="72">
        <v>72</v>
      </c>
      <c r="F3870" s="105">
        <v>1</v>
      </c>
      <c r="G3870" s="108">
        <f t="shared" si="60"/>
        <v>44013</v>
      </c>
    </row>
    <row r="3871" spans="1:7" x14ac:dyDescent="0.35">
      <c r="A3871" s="72" t="s">
        <v>362</v>
      </c>
      <c r="B3871" s="72" t="s">
        <v>363</v>
      </c>
      <c r="C3871" s="72" t="s">
        <v>1101</v>
      </c>
      <c r="D3871" s="72" t="s">
        <v>1093</v>
      </c>
      <c r="E3871" s="72">
        <v>75</v>
      </c>
      <c r="F3871" s="105">
        <v>0</v>
      </c>
      <c r="G3871" s="108">
        <f t="shared" si="60"/>
        <v>43922</v>
      </c>
    </row>
    <row r="3872" spans="1:7" x14ac:dyDescent="0.35">
      <c r="A3872" s="72" t="s">
        <v>362</v>
      </c>
      <c r="B3872" s="72" t="s">
        <v>363</v>
      </c>
      <c r="C3872" s="72" t="s">
        <v>1101</v>
      </c>
      <c r="D3872" s="72" t="s">
        <v>1094</v>
      </c>
      <c r="E3872" s="72">
        <v>76</v>
      </c>
      <c r="F3872" s="105">
        <v>0</v>
      </c>
      <c r="G3872" s="108">
        <f t="shared" si="60"/>
        <v>43831</v>
      </c>
    </row>
    <row r="3873" spans="1:7" x14ac:dyDescent="0.35">
      <c r="A3873" s="72" t="s">
        <v>362</v>
      </c>
      <c r="B3873" s="72" t="s">
        <v>363</v>
      </c>
      <c r="C3873" s="72" t="s">
        <v>1101</v>
      </c>
      <c r="D3873" s="72" t="s">
        <v>1095</v>
      </c>
      <c r="E3873" s="72">
        <v>80</v>
      </c>
      <c r="F3873" s="105">
        <v>0</v>
      </c>
      <c r="G3873" s="108">
        <f t="shared" si="60"/>
        <v>43739</v>
      </c>
    </row>
    <row r="3874" spans="1:7" x14ac:dyDescent="0.35">
      <c r="A3874" s="72" t="s">
        <v>362</v>
      </c>
      <c r="B3874" s="72" t="s">
        <v>363</v>
      </c>
      <c r="C3874" s="72" t="s">
        <v>1101</v>
      </c>
      <c r="D3874" s="72" t="s">
        <v>1096</v>
      </c>
      <c r="E3874" s="72">
        <v>75</v>
      </c>
      <c r="F3874" s="105">
        <v>0</v>
      </c>
      <c r="G3874" s="108">
        <f t="shared" si="60"/>
        <v>43647</v>
      </c>
    </row>
    <row r="3875" spans="1:7" x14ac:dyDescent="0.35">
      <c r="A3875" s="72" t="s">
        <v>362</v>
      </c>
      <c r="B3875" s="72" t="s">
        <v>363</v>
      </c>
      <c r="C3875" s="72" t="s">
        <v>1101</v>
      </c>
      <c r="D3875" s="72" t="s">
        <v>1097</v>
      </c>
      <c r="E3875" s="72">
        <v>72</v>
      </c>
      <c r="F3875" s="105">
        <v>0</v>
      </c>
      <c r="G3875" s="108">
        <f t="shared" si="60"/>
        <v>43556</v>
      </c>
    </row>
    <row r="3876" spans="1:7" x14ac:dyDescent="0.35">
      <c r="A3876" s="72" t="s">
        <v>362</v>
      </c>
      <c r="B3876" s="72" t="s">
        <v>363</v>
      </c>
      <c r="C3876" s="72" t="s">
        <v>1101</v>
      </c>
      <c r="D3876" s="72" t="s">
        <v>1098</v>
      </c>
      <c r="E3876" s="72">
        <v>73</v>
      </c>
      <c r="F3876" s="105">
        <v>2</v>
      </c>
      <c r="G3876" s="108">
        <f t="shared" si="60"/>
        <v>43466</v>
      </c>
    </row>
    <row r="3877" spans="1:7" x14ac:dyDescent="0.35">
      <c r="A3877" s="72" t="s">
        <v>362</v>
      </c>
      <c r="B3877" s="72" t="s">
        <v>363</v>
      </c>
      <c r="C3877" s="72" t="s">
        <v>1101</v>
      </c>
      <c r="D3877" s="72" t="s">
        <v>1099</v>
      </c>
      <c r="E3877" s="72">
        <v>80</v>
      </c>
      <c r="F3877" s="105">
        <v>2</v>
      </c>
      <c r="G3877" s="108">
        <f t="shared" si="60"/>
        <v>43374</v>
      </c>
    </row>
    <row r="3878" spans="1:7" x14ac:dyDescent="0.35">
      <c r="A3878" s="72" t="s">
        <v>362</v>
      </c>
      <c r="B3878" s="72" t="s">
        <v>363</v>
      </c>
      <c r="C3878" s="72" t="s">
        <v>1102</v>
      </c>
      <c r="D3878" s="72" t="s">
        <v>1088</v>
      </c>
      <c r="E3878" s="72">
        <v>1104</v>
      </c>
      <c r="F3878" s="105">
        <v>112</v>
      </c>
      <c r="G3878" s="108">
        <f t="shared" si="60"/>
        <v>44378</v>
      </c>
    </row>
    <row r="3879" spans="1:7" x14ac:dyDescent="0.35">
      <c r="A3879" s="72" t="s">
        <v>362</v>
      </c>
      <c r="B3879" s="72" t="s">
        <v>363</v>
      </c>
      <c r="C3879" s="72" t="s">
        <v>1102</v>
      </c>
      <c r="D3879" s="72" t="s">
        <v>1089</v>
      </c>
      <c r="E3879" s="72">
        <v>1102</v>
      </c>
      <c r="F3879" s="105">
        <v>106</v>
      </c>
      <c r="G3879" s="108">
        <f t="shared" si="60"/>
        <v>44287</v>
      </c>
    </row>
    <row r="3880" spans="1:7" x14ac:dyDescent="0.35">
      <c r="A3880" s="72" t="s">
        <v>362</v>
      </c>
      <c r="B3880" s="72" t="s">
        <v>363</v>
      </c>
      <c r="C3880" s="72" t="s">
        <v>1102</v>
      </c>
      <c r="D3880" s="72" t="s">
        <v>1090</v>
      </c>
      <c r="E3880" s="72">
        <v>1101</v>
      </c>
      <c r="F3880" s="105">
        <v>99</v>
      </c>
      <c r="G3880" s="108">
        <f t="shared" si="60"/>
        <v>44197</v>
      </c>
    </row>
    <row r="3881" spans="1:7" x14ac:dyDescent="0.35">
      <c r="A3881" s="72" t="s">
        <v>362</v>
      </c>
      <c r="B3881" s="72" t="s">
        <v>363</v>
      </c>
      <c r="C3881" s="72" t="s">
        <v>1102</v>
      </c>
      <c r="D3881" s="72" t="s">
        <v>1091</v>
      </c>
      <c r="E3881" s="72">
        <v>1103</v>
      </c>
      <c r="F3881" s="105">
        <v>103</v>
      </c>
      <c r="G3881" s="108">
        <f t="shared" si="60"/>
        <v>44105</v>
      </c>
    </row>
    <row r="3882" spans="1:7" x14ac:dyDescent="0.35">
      <c r="A3882" s="72" t="s">
        <v>362</v>
      </c>
      <c r="B3882" s="72" t="s">
        <v>363</v>
      </c>
      <c r="C3882" s="72" t="s">
        <v>1102</v>
      </c>
      <c r="D3882" s="72" t="s">
        <v>1092</v>
      </c>
      <c r="E3882" s="72">
        <v>1098</v>
      </c>
      <c r="F3882" s="105">
        <v>93</v>
      </c>
      <c r="G3882" s="108">
        <f t="shared" si="60"/>
        <v>44013</v>
      </c>
    </row>
    <row r="3883" spans="1:7" x14ac:dyDescent="0.35">
      <c r="A3883" s="72" t="s">
        <v>362</v>
      </c>
      <c r="B3883" s="72" t="s">
        <v>363</v>
      </c>
      <c r="C3883" s="72" t="s">
        <v>1102</v>
      </c>
      <c r="D3883" s="72" t="s">
        <v>1093</v>
      </c>
      <c r="E3883" s="72">
        <v>1100</v>
      </c>
      <c r="F3883" s="105">
        <v>77</v>
      </c>
      <c r="G3883" s="108">
        <f t="shared" si="60"/>
        <v>43922</v>
      </c>
    </row>
    <row r="3884" spans="1:7" x14ac:dyDescent="0.35">
      <c r="A3884" s="72" t="s">
        <v>362</v>
      </c>
      <c r="B3884" s="72" t="s">
        <v>363</v>
      </c>
      <c r="C3884" s="72" t="s">
        <v>1102</v>
      </c>
      <c r="D3884" s="72" t="s">
        <v>1094</v>
      </c>
      <c r="E3884" s="72">
        <v>1091</v>
      </c>
      <c r="F3884" s="105">
        <v>80</v>
      </c>
      <c r="G3884" s="108">
        <f t="shared" si="60"/>
        <v>43831</v>
      </c>
    </row>
    <row r="3885" spans="1:7" x14ac:dyDescent="0.35">
      <c r="A3885" s="72" t="s">
        <v>362</v>
      </c>
      <c r="B3885" s="72" t="s">
        <v>363</v>
      </c>
      <c r="C3885" s="72" t="s">
        <v>1102</v>
      </c>
      <c r="D3885" s="72" t="s">
        <v>1095</v>
      </c>
      <c r="E3885" s="72">
        <v>1093</v>
      </c>
      <c r="F3885" s="105">
        <v>80</v>
      </c>
      <c r="G3885" s="108">
        <f t="shared" si="60"/>
        <v>43739</v>
      </c>
    </row>
    <row r="3886" spans="1:7" x14ac:dyDescent="0.35">
      <c r="A3886" s="72" t="s">
        <v>362</v>
      </c>
      <c r="B3886" s="72" t="s">
        <v>363</v>
      </c>
      <c r="C3886" s="72" t="s">
        <v>1102</v>
      </c>
      <c r="D3886" s="72" t="s">
        <v>1096</v>
      </c>
      <c r="E3886" s="72">
        <v>1094</v>
      </c>
      <c r="F3886" s="105">
        <v>87</v>
      </c>
      <c r="G3886" s="108">
        <f t="shared" si="60"/>
        <v>43647</v>
      </c>
    </row>
    <row r="3887" spans="1:7" x14ac:dyDescent="0.35">
      <c r="A3887" s="72" t="s">
        <v>362</v>
      </c>
      <c r="B3887" s="72" t="s">
        <v>363</v>
      </c>
      <c r="C3887" s="72" t="s">
        <v>1102</v>
      </c>
      <c r="D3887" s="72" t="s">
        <v>1097</v>
      </c>
      <c r="E3887" s="72">
        <v>1094</v>
      </c>
      <c r="F3887" s="105">
        <v>86</v>
      </c>
      <c r="G3887" s="108">
        <f t="shared" si="60"/>
        <v>43556</v>
      </c>
    </row>
    <row r="3888" spans="1:7" x14ac:dyDescent="0.35">
      <c r="A3888" s="72" t="s">
        <v>362</v>
      </c>
      <c r="B3888" s="72" t="s">
        <v>363</v>
      </c>
      <c r="C3888" s="72" t="s">
        <v>1102</v>
      </c>
      <c r="D3888" s="72" t="s">
        <v>1098</v>
      </c>
      <c r="E3888" s="72">
        <v>1089</v>
      </c>
      <c r="F3888" s="105">
        <v>91</v>
      </c>
      <c r="G3888" s="108">
        <f t="shared" si="60"/>
        <v>43466</v>
      </c>
    </row>
    <row r="3889" spans="1:7" x14ac:dyDescent="0.35">
      <c r="A3889" s="72" t="s">
        <v>362</v>
      </c>
      <c r="B3889" s="72" t="s">
        <v>363</v>
      </c>
      <c r="C3889" s="72" t="s">
        <v>1102</v>
      </c>
      <c r="D3889" s="72" t="s">
        <v>1099</v>
      </c>
      <c r="E3889" s="72">
        <v>1199</v>
      </c>
      <c r="F3889" s="105">
        <v>123</v>
      </c>
      <c r="G3889" s="108">
        <f t="shared" si="60"/>
        <v>43374</v>
      </c>
    </row>
    <row r="3890" spans="1:7" x14ac:dyDescent="0.35">
      <c r="A3890" s="72" t="s">
        <v>999</v>
      </c>
      <c r="B3890" s="72" t="s">
        <v>1000</v>
      </c>
      <c r="C3890" s="72" t="s">
        <v>1087</v>
      </c>
      <c r="D3890" s="72" t="s">
        <v>1088</v>
      </c>
      <c r="E3890" s="72">
        <v>1049</v>
      </c>
      <c r="F3890" s="105">
        <v>51</v>
      </c>
      <c r="G3890" s="108">
        <f t="shared" si="60"/>
        <v>44378</v>
      </c>
    </row>
    <row r="3891" spans="1:7" x14ac:dyDescent="0.35">
      <c r="A3891" s="72" t="s">
        <v>999</v>
      </c>
      <c r="B3891" s="72" t="s">
        <v>1000</v>
      </c>
      <c r="C3891" s="72" t="s">
        <v>1087</v>
      </c>
      <c r="D3891" s="72" t="s">
        <v>1089</v>
      </c>
      <c r="E3891" s="72">
        <v>1047</v>
      </c>
      <c r="F3891" s="105">
        <v>51</v>
      </c>
      <c r="G3891" s="108">
        <f t="shared" si="60"/>
        <v>44287</v>
      </c>
    </row>
    <row r="3892" spans="1:7" x14ac:dyDescent="0.35">
      <c r="A3892" s="72" t="s">
        <v>999</v>
      </c>
      <c r="B3892" s="72" t="s">
        <v>1000</v>
      </c>
      <c r="C3892" s="72" t="s">
        <v>1087</v>
      </c>
      <c r="D3892" s="72" t="s">
        <v>1090</v>
      </c>
      <c r="E3892" s="72">
        <v>1048</v>
      </c>
      <c r="F3892" s="105">
        <v>52</v>
      </c>
      <c r="G3892" s="108">
        <f t="shared" si="60"/>
        <v>44197</v>
      </c>
    </row>
    <row r="3893" spans="1:7" x14ac:dyDescent="0.35">
      <c r="A3893" s="72" t="s">
        <v>999</v>
      </c>
      <c r="B3893" s="72" t="s">
        <v>1000</v>
      </c>
      <c r="C3893" s="72" t="s">
        <v>1087</v>
      </c>
      <c r="D3893" s="72" t="s">
        <v>1091</v>
      </c>
      <c r="E3893" s="72">
        <v>1045</v>
      </c>
      <c r="F3893" s="105">
        <v>50</v>
      </c>
      <c r="G3893" s="108">
        <f t="shared" si="60"/>
        <v>44105</v>
      </c>
    </row>
    <row r="3894" spans="1:7" x14ac:dyDescent="0.35">
      <c r="A3894" s="72" t="s">
        <v>999</v>
      </c>
      <c r="B3894" s="72" t="s">
        <v>1000</v>
      </c>
      <c r="C3894" s="72" t="s">
        <v>1087</v>
      </c>
      <c r="D3894" s="72" t="s">
        <v>1092</v>
      </c>
      <c r="E3894" s="72">
        <v>1045</v>
      </c>
      <c r="F3894" s="105">
        <v>51</v>
      </c>
      <c r="G3894" s="108">
        <f t="shared" si="60"/>
        <v>44013</v>
      </c>
    </row>
    <row r="3895" spans="1:7" x14ac:dyDescent="0.35">
      <c r="A3895" s="72" t="s">
        <v>999</v>
      </c>
      <c r="B3895" s="72" t="s">
        <v>1000</v>
      </c>
      <c r="C3895" s="72" t="s">
        <v>1087</v>
      </c>
      <c r="D3895" s="72" t="s">
        <v>1093</v>
      </c>
      <c r="E3895" s="72">
        <v>1041</v>
      </c>
      <c r="F3895" s="105">
        <v>57</v>
      </c>
      <c r="G3895" s="108">
        <f t="shared" si="60"/>
        <v>43922</v>
      </c>
    </row>
    <row r="3896" spans="1:7" x14ac:dyDescent="0.35">
      <c r="A3896" s="72" t="s">
        <v>999</v>
      </c>
      <c r="B3896" s="72" t="s">
        <v>1000</v>
      </c>
      <c r="C3896" s="72" t="s">
        <v>1087</v>
      </c>
      <c r="D3896" s="72" t="s">
        <v>1094</v>
      </c>
      <c r="E3896" s="72">
        <v>1024</v>
      </c>
      <c r="F3896" s="105">
        <v>58</v>
      </c>
      <c r="G3896" s="108">
        <f t="shared" si="60"/>
        <v>43831</v>
      </c>
    </row>
    <row r="3897" spans="1:7" x14ac:dyDescent="0.35">
      <c r="A3897" s="72" t="s">
        <v>999</v>
      </c>
      <c r="B3897" s="72" t="s">
        <v>1000</v>
      </c>
      <c r="C3897" s="72" t="s">
        <v>1087</v>
      </c>
      <c r="D3897" s="72" t="s">
        <v>1095</v>
      </c>
      <c r="E3897" s="72">
        <v>1021</v>
      </c>
      <c r="F3897" s="105">
        <v>59</v>
      </c>
      <c r="G3897" s="108">
        <f t="shared" si="60"/>
        <v>43739</v>
      </c>
    </row>
    <row r="3898" spans="1:7" x14ac:dyDescent="0.35">
      <c r="A3898" s="72" t="s">
        <v>999</v>
      </c>
      <c r="B3898" s="72" t="s">
        <v>1000</v>
      </c>
      <c r="C3898" s="72" t="s">
        <v>1087</v>
      </c>
      <c r="D3898" s="72" t="s">
        <v>1096</v>
      </c>
      <c r="E3898" s="72">
        <v>1019</v>
      </c>
      <c r="F3898" s="105">
        <v>57</v>
      </c>
      <c r="G3898" s="108">
        <f t="shared" si="60"/>
        <v>43647</v>
      </c>
    </row>
    <row r="3899" spans="1:7" x14ac:dyDescent="0.35">
      <c r="A3899" s="72" t="s">
        <v>999</v>
      </c>
      <c r="B3899" s="72" t="s">
        <v>1000</v>
      </c>
      <c r="C3899" s="72" t="s">
        <v>1087</v>
      </c>
      <c r="D3899" s="72" t="s">
        <v>1097</v>
      </c>
      <c r="E3899" s="72">
        <v>1019</v>
      </c>
      <c r="F3899" s="105">
        <v>61</v>
      </c>
      <c r="G3899" s="108">
        <f t="shared" si="60"/>
        <v>43556</v>
      </c>
    </row>
    <row r="3900" spans="1:7" x14ac:dyDescent="0.35">
      <c r="A3900" s="72" t="s">
        <v>999</v>
      </c>
      <c r="B3900" s="72" t="s">
        <v>1000</v>
      </c>
      <c r="C3900" s="72" t="s">
        <v>1087</v>
      </c>
      <c r="D3900" s="72" t="s">
        <v>1098</v>
      </c>
      <c r="E3900" s="72">
        <v>1010</v>
      </c>
      <c r="F3900" s="105">
        <v>57</v>
      </c>
      <c r="G3900" s="108">
        <f t="shared" si="60"/>
        <v>43466</v>
      </c>
    </row>
    <row r="3901" spans="1:7" x14ac:dyDescent="0.35">
      <c r="A3901" s="72" t="s">
        <v>999</v>
      </c>
      <c r="B3901" s="72" t="s">
        <v>1000</v>
      </c>
      <c r="C3901" s="72" t="s">
        <v>1087</v>
      </c>
      <c r="D3901" s="72" t="s">
        <v>1099</v>
      </c>
      <c r="E3901" s="72">
        <v>1051</v>
      </c>
      <c r="F3901" s="105">
        <v>69</v>
      </c>
      <c r="G3901" s="108">
        <f t="shared" si="60"/>
        <v>43374</v>
      </c>
    </row>
    <row r="3902" spans="1:7" x14ac:dyDescent="0.35">
      <c r="A3902" s="72" t="s">
        <v>999</v>
      </c>
      <c r="B3902" s="72" t="s">
        <v>1000</v>
      </c>
      <c r="C3902" s="72" t="s">
        <v>1100</v>
      </c>
      <c r="D3902" s="72" t="s">
        <v>1088</v>
      </c>
      <c r="E3902" s="72">
        <v>492</v>
      </c>
      <c r="F3902" s="105">
        <v>80</v>
      </c>
      <c r="G3902" s="108">
        <f t="shared" si="60"/>
        <v>44378</v>
      </c>
    </row>
    <row r="3903" spans="1:7" x14ac:dyDescent="0.35">
      <c r="A3903" s="72" t="s">
        <v>999</v>
      </c>
      <c r="B3903" s="72" t="s">
        <v>1000</v>
      </c>
      <c r="C3903" s="72" t="s">
        <v>1100</v>
      </c>
      <c r="D3903" s="72" t="s">
        <v>1089</v>
      </c>
      <c r="E3903" s="72">
        <v>495</v>
      </c>
      <c r="F3903" s="105">
        <v>80</v>
      </c>
      <c r="G3903" s="108">
        <f t="shared" si="60"/>
        <v>44287</v>
      </c>
    </row>
    <row r="3904" spans="1:7" x14ac:dyDescent="0.35">
      <c r="A3904" s="72" t="s">
        <v>999</v>
      </c>
      <c r="B3904" s="72" t="s">
        <v>1000</v>
      </c>
      <c r="C3904" s="72" t="s">
        <v>1100</v>
      </c>
      <c r="D3904" s="72" t="s">
        <v>1090</v>
      </c>
      <c r="E3904" s="72">
        <v>492</v>
      </c>
      <c r="F3904" s="105">
        <v>80</v>
      </c>
      <c r="G3904" s="108">
        <f t="shared" si="60"/>
        <v>44197</v>
      </c>
    </row>
    <row r="3905" spans="1:7" x14ac:dyDescent="0.35">
      <c r="A3905" s="72" t="s">
        <v>999</v>
      </c>
      <c r="B3905" s="72" t="s">
        <v>1000</v>
      </c>
      <c r="C3905" s="72" t="s">
        <v>1100</v>
      </c>
      <c r="D3905" s="72" t="s">
        <v>1091</v>
      </c>
      <c r="E3905" s="72">
        <v>491</v>
      </c>
      <c r="F3905" s="105">
        <v>81</v>
      </c>
      <c r="G3905" s="108">
        <f t="shared" si="60"/>
        <v>44105</v>
      </c>
    </row>
    <row r="3906" spans="1:7" x14ac:dyDescent="0.35">
      <c r="A3906" s="72" t="s">
        <v>999</v>
      </c>
      <c r="B3906" s="72" t="s">
        <v>1000</v>
      </c>
      <c r="C3906" s="72" t="s">
        <v>1100</v>
      </c>
      <c r="D3906" s="72" t="s">
        <v>1092</v>
      </c>
      <c r="E3906" s="72">
        <v>485</v>
      </c>
      <c r="F3906" s="105">
        <v>82</v>
      </c>
      <c r="G3906" s="108">
        <f t="shared" si="60"/>
        <v>44013</v>
      </c>
    </row>
    <row r="3907" spans="1:7" x14ac:dyDescent="0.35">
      <c r="A3907" s="72" t="s">
        <v>999</v>
      </c>
      <c r="B3907" s="72" t="s">
        <v>1000</v>
      </c>
      <c r="C3907" s="72" t="s">
        <v>1100</v>
      </c>
      <c r="D3907" s="72" t="s">
        <v>1093</v>
      </c>
      <c r="E3907" s="72">
        <v>481</v>
      </c>
      <c r="F3907" s="105">
        <v>84</v>
      </c>
      <c r="G3907" s="108">
        <f t="shared" si="60"/>
        <v>43922</v>
      </c>
    </row>
    <row r="3908" spans="1:7" x14ac:dyDescent="0.35">
      <c r="A3908" s="72" t="s">
        <v>999</v>
      </c>
      <c r="B3908" s="72" t="s">
        <v>1000</v>
      </c>
      <c r="C3908" s="72" t="s">
        <v>1100</v>
      </c>
      <c r="D3908" s="72" t="s">
        <v>1094</v>
      </c>
      <c r="E3908" s="72">
        <v>470</v>
      </c>
      <c r="F3908" s="105">
        <v>85</v>
      </c>
      <c r="G3908" s="108">
        <f t="shared" ref="G3908:G3971" si="61">DATE(LEFT(D3908,4),RIGHT(LEFT(D3908,7),2),1)</f>
        <v>43831</v>
      </c>
    </row>
    <row r="3909" spans="1:7" x14ac:dyDescent="0.35">
      <c r="A3909" s="72" t="s">
        <v>999</v>
      </c>
      <c r="B3909" s="72" t="s">
        <v>1000</v>
      </c>
      <c r="C3909" s="72" t="s">
        <v>1100</v>
      </c>
      <c r="D3909" s="72" t="s">
        <v>1095</v>
      </c>
      <c r="E3909" s="72">
        <v>473</v>
      </c>
      <c r="F3909" s="105">
        <v>85</v>
      </c>
      <c r="G3909" s="108">
        <f t="shared" si="61"/>
        <v>43739</v>
      </c>
    </row>
    <row r="3910" spans="1:7" x14ac:dyDescent="0.35">
      <c r="A3910" s="72" t="s">
        <v>999</v>
      </c>
      <c r="B3910" s="72" t="s">
        <v>1000</v>
      </c>
      <c r="C3910" s="72" t="s">
        <v>1100</v>
      </c>
      <c r="D3910" s="72" t="s">
        <v>1096</v>
      </c>
      <c r="E3910" s="72">
        <v>475</v>
      </c>
      <c r="F3910" s="105">
        <v>86</v>
      </c>
      <c r="G3910" s="108">
        <f t="shared" si="61"/>
        <v>43647</v>
      </c>
    </row>
    <row r="3911" spans="1:7" x14ac:dyDescent="0.35">
      <c r="A3911" s="72" t="s">
        <v>999</v>
      </c>
      <c r="B3911" s="72" t="s">
        <v>1000</v>
      </c>
      <c r="C3911" s="72" t="s">
        <v>1100</v>
      </c>
      <c r="D3911" s="72" t="s">
        <v>1097</v>
      </c>
      <c r="E3911" s="72">
        <v>478</v>
      </c>
      <c r="F3911" s="105">
        <v>78</v>
      </c>
      <c r="G3911" s="108">
        <f t="shared" si="61"/>
        <v>43556</v>
      </c>
    </row>
    <row r="3912" spans="1:7" x14ac:dyDescent="0.35">
      <c r="A3912" s="72" t="s">
        <v>999</v>
      </c>
      <c r="B3912" s="72" t="s">
        <v>1000</v>
      </c>
      <c r="C3912" s="72" t="s">
        <v>1100</v>
      </c>
      <c r="D3912" s="72" t="s">
        <v>1098</v>
      </c>
      <c r="E3912" s="72">
        <v>457</v>
      </c>
      <c r="F3912" s="105">
        <v>81</v>
      </c>
      <c r="G3912" s="108">
        <f t="shared" si="61"/>
        <v>43466</v>
      </c>
    </row>
    <row r="3913" spans="1:7" x14ac:dyDescent="0.35">
      <c r="A3913" s="72" t="s">
        <v>999</v>
      </c>
      <c r="B3913" s="72" t="s">
        <v>1000</v>
      </c>
      <c r="C3913" s="72" t="s">
        <v>1100</v>
      </c>
      <c r="D3913" s="72" t="s">
        <v>1099</v>
      </c>
      <c r="E3913" s="72">
        <v>486</v>
      </c>
      <c r="F3913" s="105">
        <v>86</v>
      </c>
      <c r="G3913" s="108">
        <f t="shared" si="61"/>
        <v>43374</v>
      </c>
    </row>
    <row r="3914" spans="1:7" x14ac:dyDescent="0.35">
      <c r="A3914" s="72" t="s">
        <v>999</v>
      </c>
      <c r="B3914" s="72" t="s">
        <v>1000</v>
      </c>
      <c r="C3914" s="72" t="s">
        <v>1101</v>
      </c>
      <c r="D3914" s="72" t="s">
        <v>1088</v>
      </c>
      <c r="E3914" s="72">
        <v>154</v>
      </c>
      <c r="F3914" s="105">
        <v>5</v>
      </c>
      <c r="G3914" s="108">
        <f t="shared" si="61"/>
        <v>44378</v>
      </c>
    </row>
    <row r="3915" spans="1:7" x14ac:dyDescent="0.35">
      <c r="A3915" s="72" t="s">
        <v>999</v>
      </c>
      <c r="B3915" s="72" t="s">
        <v>1000</v>
      </c>
      <c r="C3915" s="72" t="s">
        <v>1101</v>
      </c>
      <c r="D3915" s="72" t="s">
        <v>1089</v>
      </c>
      <c r="E3915" s="72">
        <v>155</v>
      </c>
      <c r="F3915" s="105">
        <v>5</v>
      </c>
      <c r="G3915" s="108">
        <f t="shared" si="61"/>
        <v>44287</v>
      </c>
    </row>
    <row r="3916" spans="1:7" x14ac:dyDescent="0.35">
      <c r="A3916" s="72" t="s">
        <v>999</v>
      </c>
      <c r="B3916" s="72" t="s">
        <v>1000</v>
      </c>
      <c r="C3916" s="72" t="s">
        <v>1101</v>
      </c>
      <c r="D3916" s="72" t="s">
        <v>1090</v>
      </c>
      <c r="E3916" s="72">
        <v>153</v>
      </c>
      <c r="F3916" s="105">
        <v>5</v>
      </c>
      <c r="G3916" s="108">
        <f t="shared" si="61"/>
        <v>44197</v>
      </c>
    </row>
    <row r="3917" spans="1:7" x14ac:dyDescent="0.35">
      <c r="A3917" s="72" t="s">
        <v>999</v>
      </c>
      <c r="B3917" s="72" t="s">
        <v>1000</v>
      </c>
      <c r="C3917" s="72" t="s">
        <v>1101</v>
      </c>
      <c r="D3917" s="72" t="s">
        <v>1091</v>
      </c>
      <c r="E3917" s="72">
        <v>157</v>
      </c>
      <c r="F3917" s="105">
        <v>5</v>
      </c>
      <c r="G3917" s="108">
        <f t="shared" si="61"/>
        <v>44105</v>
      </c>
    </row>
    <row r="3918" spans="1:7" x14ac:dyDescent="0.35">
      <c r="A3918" s="72" t="s">
        <v>999</v>
      </c>
      <c r="B3918" s="72" t="s">
        <v>1000</v>
      </c>
      <c r="C3918" s="72" t="s">
        <v>1101</v>
      </c>
      <c r="D3918" s="72" t="s">
        <v>1092</v>
      </c>
      <c r="E3918" s="72">
        <v>154</v>
      </c>
      <c r="F3918" s="105">
        <v>5</v>
      </c>
      <c r="G3918" s="108">
        <f t="shared" si="61"/>
        <v>44013</v>
      </c>
    </row>
    <row r="3919" spans="1:7" x14ac:dyDescent="0.35">
      <c r="A3919" s="72" t="s">
        <v>999</v>
      </c>
      <c r="B3919" s="72" t="s">
        <v>1000</v>
      </c>
      <c r="C3919" s="72" t="s">
        <v>1101</v>
      </c>
      <c r="D3919" s="72" t="s">
        <v>1093</v>
      </c>
      <c r="E3919" s="72">
        <v>155</v>
      </c>
      <c r="F3919" s="105">
        <v>5</v>
      </c>
      <c r="G3919" s="108">
        <f t="shared" si="61"/>
        <v>43922</v>
      </c>
    </row>
    <row r="3920" spans="1:7" x14ac:dyDescent="0.35">
      <c r="A3920" s="72" t="s">
        <v>999</v>
      </c>
      <c r="B3920" s="72" t="s">
        <v>1000</v>
      </c>
      <c r="C3920" s="72" t="s">
        <v>1101</v>
      </c>
      <c r="D3920" s="72" t="s">
        <v>1094</v>
      </c>
      <c r="E3920" s="72">
        <v>155</v>
      </c>
      <c r="F3920" s="105">
        <v>5</v>
      </c>
      <c r="G3920" s="108">
        <f t="shared" si="61"/>
        <v>43831</v>
      </c>
    </row>
    <row r="3921" spans="1:7" x14ac:dyDescent="0.35">
      <c r="A3921" s="72" t="s">
        <v>999</v>
      </c>
      <c r="B3921" s="72" t="s">
        <v>1000</v>
      </c>
      <c r="C3921" s="72" t="s">
        <v>1101</v>
      </c>
      <c r="D3921" s="72" t="s">
        <v>1095</v>
      </c>
      <c r="E3921" s="72">
        <v>155</v>
      </c>
      <c r="F3921" s="105">
        <v>5</v>
      </c>
      <c r="G3921" s="108">
        <f t="shared" si="61"/>
        <v>43739</v>
      </c>
    </row>
    <row r="3922" spans="1:7" x14ac:dyDescent="0.35">
      <c r="A3922" s="72" t="s">
        <v>999</v>
      </c>
      <c r="B3922" s="72" t="s">
        <v>1000</v>
      </c>
      <c r="C3922" s="72" t="s">
        <v>1101</v>
      </c>
      <c r="D3922" s="72" t="s">
        <v>1096</v>
      </c>
      <c r="E3922" s="72">
        <v>156</v>
      </c>
      <c r="F3922" s="105">
        <v>5</v>
      </c>
      <c r="G3922" s="108">
        <f t="shared" si="61"/>
        <v>43647</v>
      </c>
    </row>
    <row r="3923" spans="1:7" x14ac:dyDescent="0.35">
      <c r="A3923" s="72" t="s">
        <v>999</v>
      </c>
      <c r="B3923" s="72" t="s">
        <v>1000</v>
      </c>
      <c r="C3923" s="72" t="s">
        <v>1101</v>
      </c>
      <c r="D3923" s="72" t="s">
        <v>1097</v>
      </c>
      <c r="E3923" s="72">
        <v>156</v>
      </c>
      <c r="F3923" s="105">
        <v>4</v>
      </c>
      <c r="G3923" s="108">
        <f t="shared" si="61"/>
        <v>43556</v>
      </c>
    </row>
    <row r="3924" spans="1:7" x14ac:dyDescent="0.35">
      <c r="A3924" s="72" t="s">
        <v>999</v>
      </c>
      <c r="B3924" s="72" t="s">
        <v>1000</v>
      </c>
      <c r="C3924" s="72" t="s">
        <v>1101</v>
      </c>
      <c r="D3924" s="72" t="s">
        <v>1098</v>
      </c>
      <c r="E3924" s="72">
        <v>153</v>
      </c>
      <c r="F3924" s="105">
        <v>4</v>
      </c>
      <c r="G3924" s="108">
        <f t="shared" si="61"/>
        <v>43466</v>
      </c>
    </row>
    <row r="3925" spans="1:7" x14ac:dyDescent="0.35">
      <c r="A3925" s="72" t="s">
        <v>999</v>
      </c>
      <c r="B3925" s="72" t="s">
        <v>1000</v>
      </c>
      <c r="C3925" s="72" t="s">
        <v>1101</v>
      </c>
      <c r="D3925" s="72" t="s">
        <v>1099</v>
      </c>
      <c r="E3925" s="72">
        <v>168</v>
      </c>
      <c r="F3925" s="105">
        <v>4</v>
      </c>
      <c r="G3925" s="108">
        <f t="shared" si="61"/>
        <v>43374</v>
      </c>
    </row>
    <row r="3926" spans="1:7" x14ac:dyDescent="0.35">
      <c r="A3926" s="72" t="s">
        <v>999</v>
      </c>
      <c r="B3926" s="72" t="s">
        <v>1000</v>
      </c>
      <c r="C3926" s="72" t="s">
        <v>1102</v>
      </c>
      <c r="D3926" s="72" t="s">
        <v>1088</v>
      </c>
      <c r="E3926" s="72">
        <v>609</v>
      </c>
      <c r="F3926" s="105">
        <v>58</v>
      </c>
      <c r="G3926" s="108">
        <f t="shared" si="61"/>
        <v>44378</v>
      </c>
    </row>
    <row r="3927" spans="1:7" x14ac:dyDescent="0.35">
      <c r="A3927" s="72" t="s">
        <v>999</v>
      </c>
      <c r="B3927" s="72" t="s">
        <v>1000</v>
      </c>
      <c r="C3927" s="72" t="s">
        <v>1102</v>
      </c>
      <c r="D3927" s="72" t="s">
        <v>1089</v>
      </c>
      <c r="E3927" s="72">
        <v>609</v>
      </c>
      <c r="F3927" s="105">
        <v>57</v>
      </c>
      <c r="G3927" s="108">
        <f t="shared" si="61"/>
        <v>44287</v>
      </c>
    </row>
    <row r="3928" spans="1:7" x14ac:dyDescent="0.35">
      <c r="A3928" s="72" t="s">
        <v>999</v>
      </c>
      <c r="B3928" s="72" t="s">
        <v>1000</v>
      </c>
      <c r="C3928" s="72" t="s">
        <v>1102</v>
      </c>
      <c r="D3928" s="72" t="s">
        <v>1090</v>
      </c>
      <c r="E3928" s="72">
        <v>608</v>
      </c>
      <c r="F3928" s="105">
        <v>58</v>
      </c>
      <c r="G3928" s="108">
        <f t="shared" si="61"/>
        <v>44197</v>
      </c>
    </row>
    <row r="3929" spans="1:7" x14ac:dyDescent="0.35">
      <c r="A3929" s="72" t="s">
        <v>999</v>
      </c>
      <c r="B3929" s="72" t="s">
        <v>1000</v>
      </c>
      <c r="C3929" s="72" t="s">
        <v>1102</v>
      </c>
      <c r="D3929" s="72" t="s">
        <v>1091</v>
      </c>
      <c r="E3929" s="72">
        <v>604</v>
      </c>
      <c r="F3929" s="105">
        <v>58</v>
      </c>
      <c r="G3929" s="108">
        <f t="shared" si="61"/>
        <v>44105</v>
      </c>
    </row>
    <row r="3930" spans="1:7" x14ac:dyDescent="0.35">
      <c r="A3930" s="72" t="s">
        <v>999</v>
      </c>
      <c r="B3930" s="72" t="s">
        <v>1000</v>
      </c>
      <c r="C3930" s="72" t="s">
        <v>1102</v>
      </c>
      <c r="D3930" s="72" t="s">
        <v>1092</v>
      </c>
      <c r="E3930" s="72">
        <v>606</v>
      </c>
      <c r="F3930" s="105">
        <v>59</v>
      </c>
      <c r="G3930" s="108">
        <f t="shared" si="61"/>
        <v>44013</v>
      </c>
    </row>
    <row r="3931" spans="1:7" x14ac:dyDescent="0.35">
      <c r="A3931" s="72" t="s">
        <v>999</v>
      </c>
      <c r="B3931" s="72" t="s">
        <v>1000</v>
      </c>
      <c r="C3931" s="72" t="s">
        <v>1102</v>
      </c>
      <c r="D3931" s="72" t="s">
        <v>1093</v>
      </c>
      <c r="E3931" s="72">
        <v>606</v>
      </c>
      <c r="F3931" s="105">
        <v>60</v>
      </c>
      <c r="G3931" s="108">
        <f t="shared" si="61"/>
        <v>43922</v>
      </c>
    </row>
    <row r="3932" spans="1:7" x14ac:dyDescent="0.35">
      <c r="A3932" s="72" t="s">
        <v>999</v>
      </c>
      <c r="B3932" s="72" t="s">
        <v>1000</v>
      </c>
      <c r="C3932" s="72" t="s">
        <v>1102</v>
      </c>
      <c r="D3932" s="72" t="s">
        <v>1094</v>
      </c>
      <c r="E3932" s="72">
        <v>608</v>
      </c>
      <c r="F3932" s="105">
        <v>61</v>
      </c>
      <c r="G3932" s="108">
        <f t="shared" si="61"/>
        <v>43831</v>
      </c>
    </row>
    <row r="3933" spans="1:7" x14ac:dyDescent="0.35">
      <c r="A3933" s="72" t="s">
        <v>999</v>
      </c>
      <c r="B3933" s="72" t="s">
        <v>1000</v>
      </c>
      <c r="C3933" s="72" t="s">
        <v>1102</v>
      </c>
      <c r="D3933" s="72" t="s">
        <v>1095</v>
      </c>
      <c r="E3933" s="72">
        <v>611</v>
      </c>
      <c r="F3933" s="105">
        <v>64</v>
      </c>
      <c r="G3933" s="108">
        <f t="shared" si="61"/>
        <v>43739</v>
      </c>
    </row>
    <row r="3934" spans="1:7" x14ac:dyDescent="0.35">
      <c r="A3934" s="72" t="s">
        <v>999</v>
      </c>
      <c r="B3934" s="72" t="s">
        <v>1000</v>
      </c>
      <c r="C3934" s="72" t="s">
        <v>1102</v>
      </c>
      <c r="D3934" s="72" t="s">
        <v>1096</v>
      </c>
      <c r="E3934" s="72">
        <v>609</v>
      </c>
      <c r="F3934" s="105">
        <v>64</v>
      </c>
      <c r="G3934" s="108">
        <f t="shared" si="61"/>
        <v>43647</v>
      </c>
    </row>
    <row r="3935" spans="1:7" x14ac:dyDescent="0.35">
      <c r="A3935" s="72" t="s">
        <v>999</v>
      </c>
      <c r="B3935" s="72" t="s">
        <v>1000</v>
      </c>
      <c r="C3935" s="72" t="s">
        <v>1102</v>
      </c>
      <c r="D3935" s="72" t="s">
        <v>1097</v>
      </c>
      <c r="E3935" s="72">
        <v>610</v>
      </c>
      <c r="F3935" s="105">
        <v>55</v>
      </c>
      <c r="G3935" s="108">
        <f t="shared" si="61"/>
        <v>43556</v>
      </c>
    </row>
    <row r="3936" spans="1:7" x14ac:dyDescent="0.35">
      <c r="A3936" s="72" t="s">
        <v>999</v>
      </c>
      <c r="B3936" s="72" t="s">
        <v>1000</v>
      </c>
      <c r="C3936" s="72" t="s">
        <v>1102</v>
      </c>
      <c r="D3936" s="72" t="s">
        <v>1098</v>
      </c>
      <c r="E3936" s="72">
        <v>612</v>
      </c>
      <c r="F3936" s="105">
        <v>59</v>
      </c>
      <c r="G3936" s="108">
        <f t="shared" si="61"/>
        <v>43466</v>
      </c>
    </row>
    <row r="3937" spans="1:7" x14ac:dyDescent="0.35">
      <c r="A3937" s="72" t="s">
        <v>999</v>
      </c>
      <c r="B3937" s="72" t="s">
        <v>1000</v>
      </c>
      <c r="C3937" s="72" t="s">
        <v>1102</v>
      </c>
      <c r="D3937" s="72" t="s">
        <v>1099</v>
      </c>
      <c r="E3937" s="72">
        <v>638</v>
      </c>
      <c r="F3937" s="105">
        <v>68</v>
      </c>
      <c r="G3937" s="108">
        <f t="shared" si="61"/>
        <v>43374</v>
      </c>
    </row>
    <row r="3938" spans="1:7" x14ac:dyDescent="0.35">
      <c r="A3938" s="72" t="s">
        <v>364</v>
      </c>
      <c r="B3938" s="72" t="s">
        <v>365</v>
      </c>
      <c r="C3938" s="72" t="s">
        <v>1087</v>
      </c>
      <c r="D3938" s="72" t="s">
        <v>1088</v>
      </c>
      <c r="E3938" s="72">
        <v>949</v>
      </c>
      <c r="F3938" s="105">
        <v>28</v>
      </c>
      <c r="G3938" s="108">
        <f t="shared" si="61"/>
        <v>44378</v>
      </c>
    </row>
    <row r="3939" spans="1:7" x14ac:dyDescent="0.35">
      <c r="A3939" s="72" t="s">
        <v>364</v>
      </c>
      <c r="B3939" s="72" t="s">
        <v>365</v>
      </c>
      <c r="C3939" s="72" t="s">
        <v>1087</v>
      </c>
      <c r="D3939" s="72" t="s">
        <v>1089</v>
      </c>
      <c r="E3939" s="72">
        <v>945</v>
      </c>
      <c r="F3939" s="105">
        <v>26</v>
      </c>
      <c r="G3939" s="108">
        <f t="shared" si="61"/>
        <v>44287</v>
      </c>
    </row>
    <row r="3940" spans="1:7" x14ac:dyDescent="0.35">
      <c r="A3940" s="72" t="s">
        <v>364</v>
      </c>
      <c r="B3940" s="72" t="s">
        <v>365</v>
      </c>
      <c r="C3940" s="72" t="s">
        <v>1087</v>
      </c>
      <c r="D3940" s="72" t="s">
        <v>1090</v>
      </c>
      <c r="E3940" s="72">
        <v>946</v>
      </c>
      <c r="F3940" s="105">
        <v>27</v>
      </c>
      <c r="G3940" s="108">
        <f t="shared" si="61"/>
        <v>44197</v>
      </c>
    </row>
    <row r="3941" spans="1:7" x14ac:dyDescent="0.35">
      <c r="A3941" s="72" t="s">
        <v>364</v>
      </c>
      <c r="B3941" s="72" t="s">
        <v>365</v>
      </c>
      <c r="C3941" s="72" t="s">
        <v>1087</v>
      </c>
      <c r="D3941" s="72" t="s">
        <v>1091</v>
      </c>
      <c r="E3941" s="72">
        <v>945</v>
      </c>
      <c r="F3941" s="105">
        <v>27</v>
      </c>
      <c r="G3941" s="108">
        <f t="shared" si="61"/>
        <v>44105</v>
      </c>
    </row>
    <row r="3942" spans="1:7" x14ac:dyDescent="0.35">
      <c r="A3942" s="72" t="s">
        <v>364</v>
      </c>
      <c r="B3942" s="72" t="s">
        <v>365</v>
      </c>
      <c r="C3942" s="72" t="s">
        <v>1087</v>
      </c>
      <c r="D3942" s="72" t="s">
        <v>1092</v>
      </c>
      <c r="E3942" s="72">
        <v>946</v>
      </c>
      <c r="F3942" s="105">
        <v>28</v>
      </c>
      <c r="G3942" s="108">
        <f t="shared" si="61"/>
        <v>44013</v>
      </c>
    </row>
    <row r="3943" spans="1:7" x14ac:dyDescent="0.35">
      <c r="A3943" s="72" t="s">
        <v>364</v>
      </c>
      <c r="B3943" s="72" t="s">
        <v>365</v>
      </c>
      <c r="C3943" s="72" t="s">
        <v>1087</v>
      </c>
      <c r="D3943" s="72" t="s">
        <v>1093</v>
      </c>
      <c r="E3943" s="72">
        <v>940</v>
      </c>
      <c r="F3943" s="105">
        <v>27</v>
      </c>
      <c r="G3943" s="108">
        <f t="shared" si="61"/>
        <v>43922</v>
      </c>
    </row>
    <row r="3944" spans="1:7" x14ac:dyDescent="0.35">
      <c r="A3944" s="72" t="s">
        <v>364</v>
      </c>
      <c r="B3944" s="72" t="s">
        <v>365</v>
      </c>
      <c r="C3944" s="72" t="s">
        <v>1087</v>
      </c>
      <c r="D3944" s="72" t="s">
        <v>1094</v>
      </c>
      <c r="E3944" s="72">
        <v>935</v>
      </c>
      <c r="F3944" s="105">
        <v>29</v>
      </c>
      <c r="G3944" s="108">
        <f t="shared" si="61"/>
        <v>43831</v>
      </c>
    </row>
    <row r="3945" spans="1:7" x14ac:dyDescent="0.35">
      <c r="A3945" s="72" t="s">
        <v>364</v>
      </c>
      <c r="B3945" s="72" t="s">
        <v>365</v>
      </c>
      <c r="C3945" s="72" t="s">
        <v>1087</v>
      </c>
      <c r="D3945" s="72" t="s">
        <v>1095</v>
      </c>
      <c r="E3945" s="72">
        <v>935</v>
      </c>
      <c r="F3945" s="105">
        <v>29</v>
      </c>
      <c r="G3945" s="108">
        <f t="shared" si="61"/>
        <v>43739</v>
      </c>
    </row>
    <row r="3946" spans="1:7" x14ac:dyDescent="0.35">
      <c r="A3946" s="72" t="s">
        <v>364</v>
      </c>
      <c r="B3946" s="72" t="s">
        <v>365</v>
      </c>
      <c r="C3946" s="72" t="s">
        <v>1087</v>
      </c>
      <c r="D3946" s="72" t="s">
        <v>1096</v>
      </c>
      <c r="E3946" s="72">
        <v>935</v>
      </c>
      <c r="F3946" s="105">
        <v>31</v>
      </c>
      <c r="G3946" s="108">
        <f t="shared" si="61"/>
        <v>43647</v>
      </c>
    </row>
    <row r="3947" spans="1:7" x14ac:dyDescent="0.35">
      <c r="A3947" s="72" t="s">
        <v>364</v>
      </c>
      <c r="B3947" s="72" t="s">
        <v>365</v>
      </c>
      <c r="C3947" s="72" t="s">
        <v>1087</v>
      </c>
      <c r="D3947" s="72" t="s">
        <v>1097</v>
      </c>
      <c r="E3947" s="72">
        <v>933</v>
      </c>
      <c r="F3947" s="105">
        <v>29</v>
      </c>
      <c r="G3947" s="108">
        <f t="shared" si="61"/>
        <v>43556</v>
      </c>
    </row>
    <row r="3948" spans="1:7" x14ac:dyDescent="0.35">
      <c r="A3948" s="72" t="s">
        <v>364</v>
      </c>
      <c r="B3948" s="72" t="s">
        <v>365</v>
      </c>
      <c r="C3948" s="72" t="s">
        <v>1087</v>
      </c>
      <c r="D3948" s="72" t="s">
        <v>1098</v>
      </c>
      <c r="E3948" s="72">
        <v>930</v>
      </c>
      <c r="F3948" s="105">
        <v>34</v>
      </c>
      <c r="G3948" s="108">
        <f t="shared" si="61"/>
        <v>43466</v>
      </c>
    </row>
    <row r="3949" spans="1:7" x14ac:dyDescent="0.35">
      <c r="A3949" s="72" t="s">
        <v>364</v>
      </c>
      <c r="B3949" s="72" t="s">
        <v>365</v>
      </c>
      <c r="C3949" s="72" t="s">
        <v>1087</v>
      </c>
      <c r="D3949" s="72" t="s">
        <v>1099</v>
      </c>
      <c r="E3949" s="72">
        <v>943</v>
      </c>
      <c r="F3949" s="105">
        <v>37</v>
      </c>
      <c r="G3949" s="108">
        <f t="shared" si="61"/>
        <v>43374</v>
      </c>
    </row>
    <row r="3950" spans="1:7" x14ac:dyDescent="0.35">
      <c r="A3950" s="72" t="s">
        <v>364</v>
      </c>
      <c r="B3950" s="72" t="s">
        <v>365</v>
      </c>
      <c r="C3950" s="72" t="s">
        <v>1100</v>
      </c>
      <c r="D3950" s="72" t="s">
        <v>1088</v>
      </c>
      <c r="E3950" s="72">
        <v>709</v>
      </c>
      <c r="F3950" s="105">
        <v>87</v>
      </c>
      <c r="G3950" s="108">
        <f t="shared" si="61"/>
        <v>44378</v>
      </c>
    </row>
    <row r="3951" spans="1:7" x14ac:dyDescent="0.35">
      <c r="A3951" s="72" t="s">
        <v>364</v>
      </c>
      <c r="B3951" s="72" t="s">
        <v>365</v>
      </c>
      <c r="C3951" s="72" t="s">
        <v>1100</v>
      </c>
      <c r="D3951" s="72" t="s">
        <v>1089</v>
      </c>
      <c r="E3951" s="72">
        <v>712</v>
      </c>
      <c r="F3951" s="105">
        <v>87</v>
      </c>
      <c r="G3951" s="108">
        <f t="shared" si="61"/>
        <v>44287</v>
      </c>
    </row>
    <row r="3952" spans="1:7" x14ac:dyDescent="0.35">
      <c r="A3952" s="72" t="s">
        <v>364</v>
      </c>
      <c r="B3952" s="72" t="s">
        <v>365</v>
      </c>
      <c r="C3952" s="72" t="s">
        <v>1100</v>
      </c>
      <c r="D3952" s="72" t="s">
        <v>1090</v>
      </c>
      <c r="E3952" s="72">
        <v>715</v>
      </c>
      <c r="F3952" s="105">
        <v>88</v>
      </c>
      <c r="G3952" s="108">
        <f t="shared" si="61"/>
        <v>44197</v>
      </c>
    </row>
    <row r="3953" spans="1:7" x14ac:dyDescent="0.35">
      <c r="A3953" s="72" t="s">
        <v>364</v>
      </c>
      <c r="B3953" s="72" t="s">
        <v>365</v>
      </c>
      <c r="C3953" s="72" t="s">
        <v>1100</v>
      </c>
      <c r="D3953" s="72" t="s">
        <v>1091</v>
      </c>
      <c r="E3953" s="72">
        <v>717</v>
      </c>
      <c r="F3953" s="105">
        <v>89</v>
      </c>
      <c r="G3953" s="108">
        <f t="shared" si="61"/>
        <v>44105</v>
      </c>
    </row>
    <row r="3954" spans="1:7" x14ac:dyDescent="0.35">
      <c r="A3954" s="72" t="s">
        <v>364</v>
      </c>
      <c r="B3954" s="72" t="s">
        <v>365</v>
      </c>
      <c r="C3954" s="72" t="s">
        <v>1100</v>
      </c>
      <c r="D3954" s="72" t="s">
        <v>1092</v>
      </c>
      <c r="E3954" s="72">
        <v>724</v>
      </c>
      <c r="F3954" s="105">
        <v>92</v>
      </c>
      <c r="G3954" s="108">
        <f t="shared" si="61"/>
        <v>44013</v>
      </c>
    </row>
    <row r="3955" spans="1:7" x14ac:dyDescent="0.35">
      <c r="A3955" s="72" t="s">
        <v>364</v>
      </c>
      <c r="B3955" s="72" t="s">
        <v>365</v>
      </c>
      <c r="C3955" s="72" t="s">
        <v>1100</v>
      </c>
      <c r="D3955" s="72" t="s">
        <v>1093</v>
      </c>
      <c r="E3955" s="72">
        <v>726</v>
      </c>
      <c r="F3955" s="105">
        <v>93</v>
      </c>
      <c r="G3955" s="108">
        <f t="shared" si="61"/>
        <v>43922</v>
      </c>
    </row>
    <row r="3956" spans="1:7" x14ac:dyDescent="0.35">
      <c r="A3956" s="72" t="s">
        <v>364</v>
      </c>
      <c r="B3956" s="72" t="s">
        <v>365</v>
      </c>
      <c r="C3956" s="72" t="s">
        <v>1100</v>
      </c>
      <c r="D3956" s="72" t="s">
        <v>1094</v>
      </c>
      <c r="E3956" s="72">
        <v>711</v>
      </c>
      <c r="F3956" s="105">
        <v>94</v>
      </c>
      <c r="G3956" s="108">
        <f t="shared" si="61"/>
        <v>43831</v>
      </c>
    </row>
    <row r="3957" spans="1:7" x14ac:dyDescent="0.35">
      <c r="A3957" s="72" t="s">
        <v>364</v>
      </c>
      <c r="B3957" s="72" t="s">
        <v>365</v>
      </c>
      <c r="C3957" s="72" t="s">
        <v>1100</v>
      </c>
      <c r="D3957" s="72" t="s">
        <v>1095</v>
      </c>
      <c r="E3957" s="72">
        <v>714</v>
      </c>
      <c r="F3957" s="105">
        <v>91</v>
      </c>
      <c r="G3957" s="108">
        <f t="shared" si="61"/>
        <v>43739</v>
      </c>
    </row>
    <row r="3958" spans="1:7" x14ac:dyDescent="0.35">
      <c r="A3958" s="72" t="s">
        <v>364</v>
      </c>
      <c r="B3958" s="72" t="s">
        <v>365</v>
      </c>
      <c r="C3958" s="72" t="s">
        <v>1100</v>
      </c>
      <c r="D3958" s="72" t="s">
        <v>1096</v>
      </c>
      <c r="E3958" s="72">
        <v>720</v>
      </c>
      <c r="F3958" s="105">
        <v>90</v>
      </c>
      <c r="G3958" s="108">
        <f t="shared" si="61"/>
        <v>43647</v>
      </c>
    </row>
    <row r="3959" spans="1:7" x14ac:dyDescent="0.35">
      <c r="A3959" s="72" t="s">
        <v>364</v>
      </c>
      <c r="B3959" s="72" t="s">
        <v>365</v>
      </c>
      <c r="C3959" s="72" t="s">
        <v>1100</v>
      </c>
      <c r="D3959" s="72" t="s">
        <v>1097</v>
      </c>
      <c r="E3959" s="72">
        <v>714</v>
      </c>
      <c r="F3959" s="105">
        <v>78</v>
      </c>
      <c r="G3959" s="108">
        <f t="shared" si="61"/>
        <v>43556</v>
      </c>
    </row>
    <row r="3960" spans="1:7" x14ac:dyDescent="0.35">
      <c r="A3960" s="72" t="s">
        <v>364</v>
      </c>
      <c r="B3960" s="72" t="s">
        <v>365</v>
      </c>
      <c r="C3960" s="72" t="s">
        <v>1100</v>
      </c>
      <c r="D3960" s="72" t="s">
        <v>1098</v>
      </c>
      <c r="E3960" s="72">
        <v>713</v>
      </c>
      <c r="F3960" s="105">
        <v>68</v>
      </c>
      <c r="G3960" s="108">
        <f t="shared" si="61"/>
        <v>43466</v>
      </c>
    </row>
    <row r="3961" spans="1:7" x14ac:dyDescent="0.35">
      <c r="A3961" s="72" t="s">
        <v>364</v>
      </c>
      <c r="B3961" s="72" t="s">
        <v>365</v>
      </c>
      <c r="C3961" s="72" t="s">
        <v>1100</v>
      </c>
      <c r="D3961" s="72" t="s">
        <v>1099</v>
      </c>
      <c r="E3961" s="72">
        <v>750</v>
      </c>
      <c r="F3961" s="105">
        <v>84</v>
      </c>
      <c r="G3961" s="108">
        <f t="shared" si="61"/>
        <v>43374</v>
      </c>
    </row>
    <row r="3962" spans="1:7" x14ac:dyDescent="0.35">
      <c r="A3962" s="72" t="s">
        <v>364</v>
      </c>
      <c r="B3962" s="72" t="s">
        <v>365</v>
      </c>
      <c r="C3962" s="72" t="s">
        <v>1101</v>
      </c>
      <c r="D3962" s="72" t="s">
        <v>1088</v>
      </c>
      <c r="E3962" s="72">
        <v>534</v>
      </c>
      <c r="F3962" s="105">
        <v>9</v>
      </c>
      <c r="G3962" s="108">
        <f t="shared" si="61"/>
        <v>44378</v>
      </c>
    </row>
    <row r="3963" spans="1:7" x14ac:dyDescent="0.35">
      <c r="A3963" s="72" t="s">
        <v>364</v>
      </c>
      <c r="B3963" s="72" t="s">
        <v>365</v>
      </c>
      <c r="C3963" s="72" t="s">
        <v>1101</v>
      </c>
      <c r="D3963" s="72" t="s">
        <v>1089</v>
      </c>
      <c r="E3963" s="72">
        <v>535</v>
      </c>
      <c r="F3963" s="105">
        <v>8</v>
      </c>
      <c r="G3963" s="108">
        <f t="shared" si="61"/>
        <v>44287</v>
      </c>
    </row>
    <row r="3964" spans="1:7" x14ac:dyDescent="0.35">
      <c r="A3964" s="72" t="s">
        <v>364</v>
      </c>
      <c r="B3964" s="72" t="s">
        <v>365</v>
      </c>
      <c r="C3964" s="72" t="s">
        <v>1101</v>
      </c>
      <c r="D3964" s="72" t="s">
        <v>1090</v>
      </c>
      <c r="E3964" s="72">
        <v>528</v>
      </c>
      <c r="F3964" s="105">
        <v>8</v>
      </c>
      <c r="G3964" s="108">
        <f t="shared" si="61"/>
        <v>44197</v>
      </c>
    </row>
    <row r="3965" spans="1:7" x14ac:dyDescent="0.35">
      <c r="A3965" s="72" t="s">
        <v>364</v>
      </c>
      <c r="B3965" s="72" t="s">
        <v>365</v>
      </c>
      <c r="C3965" s="72" t="s">
        <v>1101</v>
      </c>
      <c r="D3965" s="72" t="s">
        <v>1091</v>
      </c>
      <c r="E3965" s="72">
        <v>523</v>
      </c>
      <c r="F3965" s="105">
        <v>9</v>
      </c>
      <c r="G3965" s="108">
        <f t="shared" si="61"/>
        <v>44105</v>
      </c>
    </row>
    <row r="3966" spans="1:7" x14ac:dyDescent="0.35">
      <c r="A3966" s="72" t="s">
        <v>364</v>
      </c>
      <c r="B3966" s="72" t="s">
        <v>365</v>
      </c>
      <c r="C3966" s="72" t="s">
        <v>1101</v>
      </c>
      <c r="D3966" s="72" t="s">
        <v>1092</v>
      </c>
      <c r="E3966" s="72">
        <v>514</v>
      </c>
      <c r="F3966" s="105">
        <v>10</v>
      </c>
      <c r="G3966" s="108">
        <f t="shared" si="61"/>
        <v>44013</v>
      </c>
    </row>
    <row r="3967" spans="1:7" x14ac:dyDescent="0.35">
      <c r="A3967" s="72" t="s">
        <v>364</v>
      </c>
      <c r="B3967" s="72" t="s">
        <v>365</v>
      </c>
      <c r="C3967" s="72" t="s">
        <v>1101</v>
      </c>
      <c r="D3967" s="72" t="s">
        <v>1093</v>
      </c>
      <c r="E3967" s="72">
        <v>510</v>
      </c>
      <c r="F3967" s="105">
        <v>10</v>
      </c>
      <c r="G3967" s="108">
        <f t="shared" si="61"/>
        <v>43922</v>
      </c>
    </row>
    <row r="3968" spans="1:7" x14ac:dyDescent="0.35">
      <c r="A3968" s="72" t="s">
        <v>364</v>
      </c>
      <c r="B3968" s="72" t="s">
        <v>365</v>
      </c>
      <c r="C3968" s="72" t="s">
        <v>1101</v>
      </c>
      <c r="D3968" s="72" t="s">
        <v>1094</v>
      </c>
      <c r="E3968" s="72">
        <v>478</v>
      </c>
      <c r="F3968" s="105">
        <v>8</v>
      </c>
      <c r="G3968" s="108">
        <f t="shared" si="61"/>
        <v>43831</v>
      </c>
    </row>
    <row r="3969" spans="1:7" x14ac:dyDescent="0.35">
      <c r="A3969" s="72" t="s">
        <v>364</v>
      </c>
      <c r="B3969" s="72" t="s">
        <v>365</v>
      </c>
      <c r="C3969" s="72" t="s">
        <v>1101</v>
      </c>
      <c r="D3969" s="72" t="s">
        <v>1095</v>
      </c>
      <c r="E3969" s="72">
        <v>462</v>
      </c>
      <c r="F3969" s="105">
        <v>10</v>
      </c>
      <c r="G3969" s="108">
        <f t="shared" si="61"/>
        <v>43739</v>
      </c>
    </row>
    <row r="3970" spans="1:7" x14ac:dyDescent="0.35">
      <c r="A3970" s="72" t="s">
        <v>364</v>
      </c>
      <c r="B3970" s="72" t="s">
        <v>365</v>
      </c>
      <c r="C3970" s="72" t="s">
        <v>1101</v>
      </c>
      <c r="D3970" s="72" t="s">
        <v>1096</v>
      </c>
      <c r="E3970" s="72">
        <v>452</v>
      </c>
      <c r="F3970" s="105">
        <v>10</v>
      </c>
      <c r="G3970" s="108">
        <f t="shared" si="61"/>
        <v>43647</v>
      </c>
    </row>
    <row r="3971" spans="1:7" x14ac:dyDescent="0.35">
      <c r="A3971" s="72" t="s">
        <v>364</v>
      </c>
      <c r="B3971" s="72" t="s">
        <v>365</v>
      </c>
      <c r="C3971" s="72" t="s">
        <v>1101</v>
      </c>
      <c r="D3971" s="72" t="s">
        <v>1097</v>
      </c>
      <c r="E3971" s="72">
        <v>449</v>
      </c>
      <c r="F3971" s="105">
        <v>10</v>
      </c>
      <c r="G3971" s="108">
        <f t="shared" si="61"/>
        <v>43556</v>
      </c>
    </row>
    <row r="3972" spans="1:7" x14ac:dyDescent="0.35">
      <c r="A3972" s="72" t="s">
        <v>364</v>
      </c>
      <c r="B3972" s="72" t="s">
        <v>365</v>
      </c>
      <c r="C3972" s="72" t="s">
        <v>1101</v>
      </c>
      <c r="D3972" s="72" t="s">
        <v>1098</v>
      </c>
      <c r="E3972" s="72">
        <v>428</v>
      </c>
      <c r="F3972" s="105">
        <v>11</v>
      </c>
      <c r="G3972" s="108">
        <f t="shared" ref="G3972:G4035" si="62">DATE(LEFT(D3972,4),RIGHT(LEFT(D3972,7),2),1)</f>
        <v>43466</v>
      </c>
    </row>
    <row r="3973" spans="1:7" x14ac:dyDescent="0.35">
      <c r="A3973" s="72" t="s">
        <v>364</v>
      </c>
      <c r="B3973" s="72" t="s">
        <v>365</v>
      </c>
      <c r="C3973" s="72" t="s">
        <v>1101</v>
      </c>
      <c r="D3973" s="72" t="s">
        <v>1099</v>
      </c>
      <c r="E3973" s="72">
        <v>432</v>
      </c>
      <c r="F3973" s="105">
        <v>11</v>
      </c>
      <c r="G3973" s="108">
        <f t="shared" si="62"/>
        <v>43374</v>
      </c>
    </row>
    <row r="3974" spans="1:7" x14ac:dyDescent="0.35">
      <c r="A3974" s="72" t="s">
        <v>364</v>
      </c>
      <c r="B3974" s="72" t="s">
        <v>365</v>
      </c>
      <c r="C3974" s="72" t="s">
        <v>1102</v>
      </c>
      <c r="D3974" s="72" t="s">
        <v>1088</v>
      </c>
      <c r="E3974" s="72">
        <v>1627</v>
      </c>
      <c r="F3974" s="105">
        <v>101</v>
      </c>
      <c r="G3974" s="108">
        <f t="shared" si="62"/>
        <v>44378</v>
      </c>
    </row>
    <row r="3975" spans="1:7" x14ac:dyDescent="0.35">
      <c r="A3975" s="72" t="s">
        <v>364</v>
      </c>
      <c r="B3975" s="72" t="s">
        <v>365</v>
      </c>
      <c r="C3975" s="72" t="s">
        <v>1102</v>
      </c>
      <c r="D3975" s="72" t="s">
        <v>1089</v>
      </c>
      <c r="E3975" s="72">
        <v>1630</v>
      </c>
      <c r="F3975" s="105">
        <v>102</v>
      </c>
      <c r="G3975" s="108">
        <f t="shared" si="62"/>
        <v>44287</v>
      </c>
    </row>
    <row r="3976" spans="1:7" x14ac:dyDescent="0.35">
      <c r="A3976" s="72" t="s">
        <v>364</v>
      </c>
      <c r="B3976" s="72" t="s">
        <v>365</v>
      </c>
      <c r="C3976" s="72" t="s">
        <v>1102</v>
      </c>
      <c r="D3976" s="72" t="s">
        <v>1090</v>
      </c>
      <c r="E3976" s="72">
        <v>1631</v>
      </c>
      <c r="F3976" s="105">
        <v>104</v>
      </c>
      <c r="G3976" s="108">
        <f t="shared" si="62"/>
        <v>44197</v>
      </c>
    </row>
    <row r="3977" spans="1:7" x14ac:dyDescent="0.35">
      <c r="A3977" s="72" t="s">
        <v>364</v>
      </c>
      <c r="B3977" s="72" t="s">
        <v>365</v>
      </c>
      <c r="C3977" s="72" t="s">
        <v>1102</v>
      </c>
      <c r="D3977" s="72" t="s">
        <v>1091</v>
      </c>
      <c r="E3977" s="72">
        <v>1631</v>
      </c>
      <c r="F3977" s="105">
        <v>106</v>
      </c>
      <c r="G3977" s="108">
        <f t="shared" si="62"/>
        <v>44105</v>
      </c>
    </row>
    <row r="3978" spans="1:7" x14ac:dyDescent="0.35">
      <c r="A3978" s="72" t="s">
        <v>364</v>
      </c>
      <c r="B3978" s="72" t="s">
        <v>365</v>
      </c>
      <c r="C3978" s="72" t="s">
        <v>1102</v>
      </c>
      <c r="D3978" s="72" t="s">
        <v>1092</v>
      </c>
      <c r="E3978" s="72">
        <v>1639</v>
      </c>
      <c r="F3978" s="105">
        <v>111</v>
      </c>
      <c r="G3978" s="108">
        <f t="shared" si="62"/>
        <v>44013</v>
      </c>
    </row>
    <row r="3979" spans="1:7" x14ac:dyDescent="0.35">
      <c r="A3979" s="72" t="s">
        <v>364</v>
      </c>
      <c r="B3979" s="72" t="s">
        <v>365</v>
      </c>
      <c r="C3979" s="72" t="s">
        <v>1102</v>
      </c>
      <c r="D3979" s="72" t="s">
        <v>1093</v>
      </c>
      <c r="E3979" s="72">
        <v>1648</v>
      </c>
      <c r="F3979" s="105">
        <v>110</v>
      </c>
      <c r="G3979" s="108">
        <f t="shared" si="62"/>
        <v>43922</v>
      </c>
    </row>
    <row r="3980" spans="1:7" x14ac:dyDescent="0.35">
      <c r="A3980" s="72" t="s">
        <v>364</v>
      </c>
      <c r="B3980" s="72" t="s">
        <v>365</v>
      </c>
      <c r="C3980" s="72" t="s">
        <v>1102</v>
      </c>
      <c r="D3980" s="72" t="s">
        <v>1094</v>
      </c>
      <c r="E3980" s="72">
        <v>1643</v>
      </c>
      <c r="F3980" s="105">
        <v>112</v>
      </c>
      <c r="G3980" s="108">
        <f t="shared" si="62"/>
        <v>43831</v>
      </c>
    </row>
    <row r="3981" spans="1:7" x14ac:dyDescent="0.35">
      <c r="A3981" s="72" t="s">
        <v>364</v>
      </c>
      <c r="B3981" s="72" t="s">
        <v>365</v>
      </c>
      <c r="C3981" s="72" t="s">
        <v>1102</v>
      </c>
      <c r="D3981" s="72" t="s">
        <v>1095</v>
      </c>
      <c r="E3981" s="72">
        <v>1659</v>
      </c>
      <c r="F3981" s="105">
        <v>122</v>
      </c>
      <c r="G3981" s="108">
        <f t="shared" si="62"/>
        <v>43739</v>
      </c>
    </row>
    <row r="3982" spans="1:7" x14ac:dyDescent="0.35">
      <c r="A3982" s="72" t="s">
        <v>364</v>
      </c>
      <c r="B3982" s="72" t="s">
        <v>365</v>
      </c>
      <c r="C3982" s="72" t="s">
        <v>1102</v>
      </c>
      <c r="D3982" s="72" t="s">
        <v>1096</v>
      </c>
      <c r="E3982" s="72">
        <v>1651</v>
      </c>
      <c r="F3982" s="105">
        <v>131</v>
      </c>
      <c r="G3982" s="108">
        <f t="shared" si="62"/>
        <v>43647</v>
      </c>
    </row>
    <row r="3983" spans="1:7" x14ac:dyDescent="0.35">
      <c r="A3983" s="72" t="s">
        <v>364</v>
      </c>
      <c r="B3983" s="72" t="s">
        <v>365</v>
      </c>
      <c r="C3983" s="72" t="s">
        <v>1102</v>
      </c>
      <c r="D3983" s="72" t="s">
        <v>1097</v>
      </c>
      <c r="E3983" s="72">
        <v>1653</v>
      </c>
      <c r="F3983" s="105">
        <v>133</v>
      </c>
      <c r="G3983" s="108">
        <f t="shared" si="62"/>
        <v>43556</v>
      </c>
    </row>
    <row r="3984" spans="1:7" x14ac:dyDescent="0.35">
      <c r="A3984" s="72" t="s">
        <v>364</v>
      </c>
      <c r="B3984" s="72" t="s">
        <v>365</v>
      </c>
      <c r="C3984" s="72" t="s">
        <v>1102</v>
      </c>
      <c r="D3984" s="72" t="s">
        <v>1098</v>
      </c>
      <c r="E3984" s="72">
        <v>1639</v>
      </c>
      <c r="F3984" s="105">
        <v>129</v>
      </c>
      <c r="G3984" s="108">
        <f t="shared" si="62"/>
        <v>43466</v>
      </c>
    </row>
    <row r="3985" spans="1:7" x14ac:dyDescent="0.35">
      <c r="A3985" s="72" t="s">
        <v>364</v>
      </c>
      <c r="B3985" s="72" t="s">
        <v>365</v>
      </c>
      <c r="C3985" s="72" t="s">
        <v>1102</v>
      </c>
      <c r="D3985" s="72" t="s">
        <v>1099</v>
      </c>
      <c r="E3985" s="72">
        <v>1669</v>
      </c>
      <c r="F3985" s="105">
        <v>140</v>
      </c>
      <c r="G3985" s="108">
        <f t="shared" si="62"/>
        <v>43374</v>
      </c>
    </row>
    <row r="3986" spans="1:7" x14ac:dyDescent="0.35">
      <c r="A3986" s="72" t="s">
        <v>366</v>
      </c>
      <c r="B3986" s="72" t="s">
        <v>367</v>
      </c>
      <c r="C3986" s="72" t="s">
        <v>1087</v>
      </c>
      <c r="D3986" s="72" t="s">
        <v>1088</v>
      </c>
      <c r="E3986" s="72">
        <v>1578</v>
      </c>
      <c r="F3986" s="105">
        <v>178</v>
      </c>
      <c r="G3986" s="108">
        <f t="shared" si="62"/>
        <v>44378</v>
      </c>
    </row>
    <row r="3987" spans="1:7" x14ac:dyDescent="0.35">
      <c r="A3987" s="72" t="s">
        <v>366</v>
      </c>
      <c r="B3987" s="72" t="s">
        <v>367</v>
      </c>
      <c r="C3987" s="72" t="s">
        <v>1087</v>
      </c>
      <c r="D3987" s="72" t="s">
        <v>1089</v>
      </c>
      <c r="E3987" s="72">
        <v>1586</v>
      </c>
      <c r="F3987" s="105">
        <v>173</v>
      </c>
      <c r="G3987" s="108">
        <f t="shared" si="62"/>
        <v>44287</v>
      </c>
    </row>
    <row r="3988" spans="1:7" x14ac:dyDescent="0.35">
      <c r="A3988" s="72" t="s">
        <v>366</v>
      </c>
      <c r="B3988" s="72" t="s">
        <v>367</v>
      </c>
      <c r="C3988" s="72" t="s">
        <v>1087</v>
      </c>
      <c r="D3988" s="72" t="s">
        <v>1090</v>
      </c>
      <c r="E3988" s="72">
        <v>1588</v>
      </c>
      <c r="F3988" s="105">
        <v>169</v>
      </c>
      <c r="G3988" s="108">
        <f t="shared" si="62"/>
        <v>44197</v>
      </c>
    </row>
    <row r="3989" spans="1:7" x14ac:dyDescent="0.35">
      <c r="A3989" s="72" t="s">
        <v>366</v>
      </c>
      <c r="B3989" s="72" t="s">
        <v>367</v>
      </c>
      <c r="C3989" s="72" t="s">
        <v>1087</v>
      </c>
      <c r="D3989" s="72" t="s">
        <v>1091</v>
      </c>
      <c r="E3989" s="72">
        <v>1589</v>
      </c>
      <c r="F3989" s="105">
        <v>166</v>
      </c>
      <c r="G3989" s="108">
        <f t="shared" si="62"/>
        <v>44105</v>
      </c>
    </row>
    <row r="3990" spans="1:7" x14ac:dyDescent="0.35">
      <c r="A3990" s="72" t="s">
        <v>366</v>
      </c>
      <c r="B3990" s="72" t="s">
        <v>367</v>
      </c>
      <c r="C3990" s="72" t="s">
        <v>1087</v>
      </c>
      <c r="D3990" s="72" t="s">
        <v>1092</v>
      </c>
      <c r="E3990" s="72">
        <v>1570</v>
      </c>
      <c r="F3990" s="105">
        <v>161</v>
      </c>
      <c r="G3990" s="108">
        <f t="shared" si="62"/>
        <v>44013</v>
      </c>
    </row>
    <row r="3991" spans="1:7" x14ac:dyDescent="0.35">
      <c r="A3991" s="72" t="s">
        <v>366</v>
      </c>
      <c r="B3991" s="72" t="s">
        <v>367</v>
      </c>
      <c r="C3991" s="72" t="s">
        <v>1087</v>
      </c>
      <c r="D3991" s="72" t="s">
        <v>1093</v>
      </c>
      <c r="E3991" s="72">
        <v>1568</v>
      </c>
      <c r="F3991" s="105">
        <v>174</v>
      </c>
      <c r="G3991" s="108">
        <f t="shared" si="62"/>
        <v>43922</v>
      </c>
    </row>
    <row r="3992" spans="1:7" x14ac:dyDescent="0.35">
      <c r="A3992" s="72" t="s">
        <v>366</v>
      </c>
      <c r="B3992" s="72" t="s">
        <v>367</v>
      </c>
      <c r="C3992" s="72" t="s">
        <v>1087</v>
      </c>
      <c r="D3992" s="72" t="s">
        <v>1094</v>
      </c>
      <c r="E3992" s="72">
        <v>1577</v>
      </c>
      <c r="F3992" s="105">
        <v>179</v>
      </c>
      <c r="G3992" s="108">
        <f t="shared" si="62"/>
        <v>43831</v>
      </c>
    </row>
    <row r="3993" spans="1:7" x14ac:dyDescent="0.35">
      <c r="A3993" s="72" t="s">
        <v>366</v>
      </c>
      <c r="B3993" s="72" t="s">
        <v>367</v>
      </c>
      <c r="C3993" s="72" t="s">
        <v>1087</v>
      </c>
      <c r="D3993" s="72" t="s">
        <v>1095</v>
      </c>
      <c r="E3993" s="72">
        <v>1570</v>
      </c>
      <c r="F3993" s="105">
        <v>181</v>
      </c>
      <c r="G3993" s="108">
        <f t="shared" si="62"/>
        <v>43739</v>
      </c>
    </row>
    <row r="3994" spans="1:7" x14ac:dyDescent="0.35">
      <c r="A3994" s="72" t="s">
        <v>366</v>
      </c>
      <c r="B3994" s="72" t="s">
        <v>367</v>
      </c>
      <c r="C3994" s="72" t="s">
        <v>1087</v>
      </c>
      <c r="D3994" s="72" t="s">
        <v>1096</v>
      </c>
      <c r="E3994" s="72">
        <v>1573</v>
      </c>
      <c r="F3994" s="105">
        <v>177</v>
      </c>
      <c r="G3994" s="108">
        <f t="shared" si="62"/>
        <v>43647</v>
      </c>
    </row>
    <row r="3995" spans="1:7" x14ac:dyDescent="0.35">
      <c r="A3995" s="72" t="s">
        <v>366</v>
      </c>
      <c r="B3995" s="72" t="s">
        <v>367</v>
      </c>
      <c r="C3995" s="72" t="s">
        <v>1087</v>
      </c>
      <c r="D3995" s="72" t="s">
        <v>1097</v>
      </c>
      <c r="E3995" s="72">
        <v>1571</v>
      </c>
      <c r="F3995" s="105">
        <v>165</v>
      </c>
      <c r="G3995" s="108">
        <f t="shared" si="62"/>
        <v>43556</v>
      </c>
    </row>
    <row r="3996" spans="1:7" x14ac:dyDescent="0.35">
      <c r="A3996" s="72" t="s">
        <v>366</v>
      </c>
      <c r="B3996" s="72" t="s">
        <v>367</v>
      </c>
      <c r="C3996" s="72" t="s">
        <v>1087</v>
      </c>
      <c r="D3996" s="72" t="s">
        <v>1098</v>
      </c>
      <c r="E3996" s="72">
        <v>1546</v>
      </c>
      <c r="F3996" s="105">
        <v>160</v>
      </c>
      <c r="G3996" s="108">
        <f t="shared" si="62"/>
        <v>43466</v>
      </c>
    </row>
    <row r="3997" spans="1:7" x14ac:dyDescent="0.35">
      <c r="A3997" s="72" t="s">
        <v>366</v>
      </c>
      <c r="B3997" s="72" t="s">
        <v>367</v>
      </c>
      <c r="C3997" s="72" t="s">
        <v>1087</v>
      </c>
      <c r="D3997" s="72" t="s">
        <v>1099</v>
      </c>
      <c r="E3997" s="72">
        <v>1609</v>
      </c>
      <c r="F3997" s="105">
        <v>168</v>
      </c>
      <c r="G3997" s="108">
        <f t="shared" si="62"/>
        <v>43374</v>
      </c>
    </row>
    <row r="3998" spans="1:7" x14ac:dyDescent="0.35">
      <c r="A3998" s="72" t="s">
        <v>366</v>
      </c>
      <c r="B3998" s="72" t="s">
        <v>367</v>
      </c>
      <c r="C3998" s="72" t="s">
        <v>1100</v>
      </c>
      <c r="D3998" s="72" t="s">
        <v>1088</v>
      </c>
      <c r="E3998" s="72">
        <v>2082</v>
      </c>
      <c r="F3998" s="105">
        <v>441</v>
      </c>
      <c r="G3998" s="108">
        <f t="shared" si="62"/>
        <v>44378</v>
      </c>
    </row>
    <row r="3999" spans="1:7" x14ac:dyDescent="0.35">
      <c r="A3999" s="72" t="s">
        <v>366</v>
      </c>
      <c r="B3999" s="72" t="s">
        <v>367</v>
      </c>
      <c r="C3999" s="72" t="s">
        <v>1100</v>
      </c>
      <c r="D3999" s="72" t="s">
        <v>1089</v>
      </c>
      <c r="E3999" s="72">
        <v>2088</v>
      </c>
      <c r="F3999" s="105">
        <v>423</v>
      </c>
      <c r="G3999" s="108">
        <f t="shared" si="62"/>
        <v>44287</v>
      </c>
    </row>
    <row r="4000" spans="1:7" x14ac:dyDescent="0.35">
      <c r="A4000" s="72" t="s">
        <v>366</v>
      </c>
      <c r="B4000" s="72" t="s">
        <v>367</v>
      </c>
      <c r="C4000" s="72" t="s">
        <v>1100</v>
      </c>
      <c r="D4000" s="72" t="s">
        <v>1090</v>
      </c>
      <c r="E4000" s="72">
        <v>2084</v>
      </c>
      <c r="F4000" s="105">
        <v>406</v>
      </c>
      <c r="G4000" s="108">
        <f t="shared" si="62"/>
        <v>44197</v>
      </c>
    </row>
    <row r="4001" spans="1:7" x14ac:dyDescent="0.35">
      <c r="A4001" s="72" t="s">
        <v>366</v>
      </c>
      <c r="B4001" s="72" t="s">
        <v>367</v>
      </c>
      <c r="C4001" s="72" t="s">
        <v>1100</v>
      </c>
      <c r="D4001" s="72" t="s">
        <v>1091</v>
      </c>
      <c r="E4001" s="72">
        <v>2085</v>
      </c>
      <c r="F4001" s="105">
        <v>392</v>
      </c>
      <c r="G4001" s="108">
        <f t="shared" si="62"/>
        <v>44105</v>
      </c>
    </row>
    <row r="4002" spans="1:7" x14ac:dyDescent="0.35">
      <c r="A4002" s="72" t="s">
        <v>366</v>
      </c>
      <c r="B4002" s="72" t="s">
        <v>367</v>
      </c>
      <c r="C4002" s="72" t="s">
        <v>1100</v>
      </c>
      <c r="D4002" s="72" t="s">
        <v>1092</v>
      </c>
      <c r="E4002" s="72">
        <v>2081</v>
      </c>
      <c r="F4002" s="105">
        <v>391</v>
      </c>
      <c r="G4002" s="108">
        <f t="shared" si="62"/>
        <v>44013</v>
      </c>
    </row>
    <row r="4003" spans="1:7" x14ac:dyDescent="0.35">
      <c r="A4003" s="72" t="s">
        <v>366</v>
      </c>
      <c r="B4003" s="72" t="s">
        <v>367</v>
      </c>
      <c r="C4003" s="72" t="s">
        <v>1100</v>
      </c>
      <c r="D4003" s="72" t="s">
        <v>1093</v>
      </c>
      <c r="E4003" s="72">
        <v>2075</v>
      </c>
      <c r="F4003" s="105">
        <v>404</v>
      </c>
      <c r="G4003" s="108">
        <f t="shared" si="62"/>
        <v>43922</v>
      </c>
    </row>
    <row r="4004" spans="1:7" x14ac:dyDescent="0.35">
      <c r="A4004" s="72" t="s">
        <v>366</v>
      </c>
      <c r="B4004" s="72" t="s">
        <v>367</v>
      </c>
      <c r="C4004" s="72" t="s">
        <v>1100</v>
      </c>
      <c r="D4004" s="72" t="s">
        <v>1094</v>
      </c>
      <c r="E4004" s="72">
        <v>2069</v>
      </c>
      <c r="F4004" s="105">
        <v>413</v>
      </c>
      <c r="G4004" s="108">
        <f t="shared" si="62"/>
        <v>43831</v>
      </c>
    </row>
    <row r="4005" spans="1:7" x14ac:dyDescent="0.35">
      <c r="A4005" s="72" t="s">
        <v>366</v>
      </c>
      <c r="B4005" s="72" t="s">
        <v>367</v>
      </c>
      <c r="C4005" s="72" t="s">
        <v>1100</v>
      </c>
      <c r="D4005" s="72" t="s">
        <v>1095</v>
      </c>
      <c r="E4005" s="72">
        <v>2066</v>
      </c>
      <c r="F4005" s="105">
        <v>407</v>
      </c>
      <c r="G4005" s="108">
        <f t="shared" si="62"/>
        <v>43739</v>
      </c>
    </row>
    <row r="4006" spans="1:7" x14ac:dyDescent="0.35">
      <c r="A4006" s="72" t="s">
        <v>366</v>
      </c>
      <c r="B4006" s="72" t="s">
        <v>367</v>
      </c>
      <c r="C4006" s="72" t="s">
        <v>1100</v>
      </c>
      <c r="D4006" s="72" t="s">
        <v>1096</v>
      </c>
      <c r="E4006" s="72">
        <v>2063</v>
      </c>
      <c r="F4006" s="105">
        <v>386</v>
      </c>
      <c r="G4006" s="108">
        <f t="shared" si="62"/>
        <v>43647</v>
      </c>
    </row>
    <row r="4007" spans="1:7" x14ac:dyDescent="0.35">
      <c r="A4007" s="72" t="s">
        <v>366</v>
      </c>
      <c r="B4007" s="72" t="s">
        <v>367</v>
      </c>
      <c r="C4007" s="72" t="s">
        <v>1100</v>
      </c>
      <c r="D4007" s="72" t="s">
        <v>1097</v>
      </c>
      <c r="E4007" s="72">
        <v>2053</v>
      </c>
      <c r="F4007" s="105">
        <v>356</v>
      </c>
      <c r="G4007" s="108">
        <f t="shared" si="62"/>
        <v>43556</v>
      </c>
    </row>
    <row r="4008" spans="1:7" x14ac:dyDescent="0.35">
      <c r="A4008" s="72" t="s">
        <v>366</v>
      </c>
      <c r="B4008" s="72" t="s">
        <v>367</v>
      </c>
      <c r="C4008" s="72" t="s">
        <v>1100</v>
      </c>
      <c r="D4008" s="72" t="s">
        <v>1098</v>
      </c>
      <c r="E4008" s="72">
        <v>2040</v>
      </c>
      <c r="F4008" s="105">
        <v>370</v>
      </c>
      <c r="G4008" s="108">
        <f t="shared" si="62"/>
        <v>43466</v>
      </c>
    </row>
    <row r="4009" spans="1:7" x14ac:dyDescent="0.35">
      <c r="A4009" s="72" t="s">
        <v>366</v>
      </c>
      <c r="B4009" s="72" t="s">
        <v>367</v>
      </c>
      <c r="C4009" s="72" t="s">
        <v>1100</v>
      </c>
      <c r="D4009" s="72" t="s">
        <v>1099</v>
      </c>
      <c r="E4009" s="72">
        <v>2176</v>
      </c>
      <c r="F4009" s="105">
        <v>429</v>
      </c>
      <c r="G4009" s="108">
        <f t="shared" si="62"/>
        <v>43374</v>
      </c>
    </row>
    <row r="4010" spans="1:7" x14ac:dyDescent="0.35">
      <c r="A4010" s="72" t="s">
        <v>366</v>
      </c>
      <c r="B4010" s="72" t="s">
        <v>367</v>
      </c>
      <c r="C4010" s="72" t="s">
        <v>1101</v>
      </c>
      <c r="D4010" s="72" t="s">
        <v>1088</v>
      </c>
      <c r="E4010" s="72">
        <v>183</v>
      </c>
      <c r="F4010" s="105">
        <v>7</v>
      </c>
      <c r="G4010" s="108">
        <f t="shared" si="62"/>
        <v>44378</v>
      </c>
    </row>
    <row r="4011" spans="1:7" x14ac:dyDescent="0.35">
      <c r="A4011" s="72" t="s">
        <v>366</v>
      </c>
      <c r="B4011" s="72" t="s">
        <v>367</v>
      </c>
      <c r="C4011" s="72" t="s">
        <v>1101</v>
      </c>
      <c r="D4011" s="72" t="s">
        <v>1089</v>
      </c>
      <c r="E4011" s="72">
        <v>184</v>
      </c>
      <c r="F4011" s="105">
        <v>7</v>
      </c>
      <c r="G4011" s="108">
        <f t="shared" si="62"/>
        <v>44287</v>
      </c>
    </row>
    <row r="4012" spans="1:7" x14ac:dyDescent="0.35">
      <c r="A4012" s="72" t="s">
        <v>366</v>
      </c>
      <c r="B4012" s="72" t="s">
        <v>367</v>
      </c>
      <c r="C4012" s="72" t="s">
        <v>1101</v>
      </c>
      <c r="D4012" s="72" t="s">
        <v>1090</v>
      </c>
      <c r="E4012" s="72">
        <v>184</v>
      </c>
      <c r="F4012" s="105">
        <v>8</v>
      </c>
      <c r="G4012" s="108">
        <f t="shared" si="62"/>
        <v>44197</v>
      </c>
    </row>
    <row r="4013" spans="1:7" x14ac:dyDescent="0.35">
      <c r="A4013" s="72" t="s">
        <v>366</v>
      </c>
      <c r="B4013" s="72" t="s">
        <v>367</v>
      </c>
      <c r="C4013" s="72" t="s">
        <v>1101</v>
      </c>
      <c r="D4013" s="72" t="s">
        <v>1091</v>
      </c>
      <c r="E4013" s="72">
        <v>184</v>
      </c>
      <c r="F4013" s="105">
        <v>9</v>
      </c>
      <c r="G4013" s="108">
        <f t="shared" si="62"/>
        <v>44105</v>
      </c>
    </row>
    <row r="4014" spans="1:7" x14ac:dyDescent="0.35">
      <c r="A4014" s="72" t="s">
        <v>366</v>
      </c>
      <c r="B4014" s="72" t="s">
        <v>367</v>
      </c>
      <c r="C4014" s="72" t="s">
        <v>1101</v>
      </c>
      <c r="D4014" s="72" t="s">
        <v>1092</v>
      </c>
      <c r="E4014" s="72">
        <v>183</v>
      </c>
      <c r="F4014" s="105">
        <v>8</v>
      </c>
      <c r="G4014" s="108">
        <f t="shared" si="62"/>
        <v>44013</v>
      </c>
    </row>
    <row r="4015" spans="1:7" x14ac:dyDescent="0.35">
      <c r="A4015" s="72" t="s">
        <v>366</v>
      </c>
      <c r="B4015" s="72" t="s">
        <v>367</v>
      </c>
      <c r="C4015" s="72" t="s">
        <v>1101</v>
      </c>
      <c r="D4015" s="72" t="s">
        <v>1093</v>
      </c>
      <c r="E4015" s="72">
        <v>172</v>
      </c>
      <c r="F4015" s="105">
        <v>8</v>
      </c>
      <c r="G4015" s="108">
        <f t="shared" si="62"/>
        <v>43922</v>
      </c>
    </row>
    <row r="4016" spans="1:7" x14ac:dyDescent="0.35">
      <c r="A4016" s="72" t="s">
        <v>366</v>
      </c>
      <c r="B4016" s="72" t="s">
        <v>367</v>
      </c>
      <c r="C4016" s="72" t="s">
        <v>1101</v>
      </c>
      <c r="D4016" s="72" t="s">
        <v>1094</v>
      </c>
      <c r="E4016" s="72">
        <v>168</v>
      </c>
      <c r="F4016" s="105">
        <v>8</v>
      </c>
      <c r="G4016" s="108">
        <f t="shared" si="62"/>
        <v>43831</v>
      </c>
    </row>
    <row r="4017" spans="1:7" x14ac:dyDescent="0.35">
      <c r="A4017" s="72" t="s">
        <v>366</v>
      </c>
      <c r="B4017" s="72" t="s">
        <v>367</v>
      </c>
      <c r="C4017" s="72" t="s">
        <v>1101</v>
      </c>
      <c r="D4017" s="72" t="s">
        <v>1095</v>
      </c>
      <c r="E4017" s="72">
        <v>161</v>
      </c>
      <c r="F4017" s="105">
        <v>9</v>
      </c>
      <c r="G4017" s="108">
        <f t="shared" si="62"/>
        <v>43739</v>
      </c>
    </row>
    <row r="4018" spans="1:7" x14ac:dyDescent="0.35">
      <c r="A4018" s="72" t="s">
        <v>366</v>
      </c>
      <c r="B4018" s="72" t="s">
        <v>367</v>
      </c>
      <c r="C4018" s="72" t="s">
        <v>1101</v>
      </c>
      <c r="D4018" s="72" t="s">
        <v>1096</v>
      </c>
      <c r="E4018" s="72">
        <v>161</v>
      </c>
      <c r="F4018" s="105">
        <v>10</v>
      </c>
      <c r="G4018" s="108">
        <f t="shared" si="62"/>
        <v>43647</v>
      </c>
    </row>
    <row r="4019" spans="1:7" x14ac:dyDescent="0.35">
      <c r="A4019" s="72" t="s">
        <v>366</v>
      </c>
      <c r="B4019" s="72" t="s">
        <v>367</v>
      </c>
      <c r="C4019" s="72" t="s">
        <v>1101</v>
      </c>
      <c r="D4019" s="72" t="s">
        <v>1097</v>
      </c>
      <c r="E4019" s="72">
        <v>158</v>
      </c>
      <c r="F4019" s="105">
        <v>9</v>
      </c>
      <c r="G4019" s="108">
        <f t="shared" si="62"/>
        <v>43556</v>
      </c>
    </row>
    <row r="4020" spans="1:7" x14ac:dyDescent="0.35">
      <c r="A4020" s="72" t="s">
        <v>366</v>
      </c>
      <c r="B4020" s="72" t="s">
        <v>367</v>
      </c>
      <c r="C4020" s="72" t="s">
        <v>1101</v>
      </c>
      <c r="D4020" s="72" t="s">
        <v>1098</v>
      </c>
      <c r="E4020" s="72">
        <v>154</v>
      </c>
      <c r="F4020" s="105">
        <v>9</v>
      </c>
      <c r="G4020" s="108">
        <f t="shared" si="62"/>
        <v>43466</v>
      </c>
    </row>
    <row r="4021" spans="1:7" x14ac:dyDescent="0.35">
      <c r="A4021" s="72" t="s">
        <v>366</v>
      </c>
      <c r="B4021" s="72" t="s">
        <v>367</v>
      </c>
      <c r="C4021" s="72" t="s">
        <v>1101</v>
      </c>
      <c r="D4021" s="72" t="s">
        <v>1099</v>
      </c>
      <c r="E4021" s="72">
        <v>158</v>
      </c>
      <c r="F4021" s="105">
        <v>11</v>
      </c>
      <c r="G4021" s="108">
        <f t="shared" si="62"/>
        <v>43374</v>
      </c>
    </row>
    <row r="4022" spans="1:7" x14ac:dyDescent="0.35">
      <c r="A4022" s="72" t="s">
        <v>366</v>
      </c>
      <c r="B4022" s="72" t="s">
        <v>367</v>
      </c>
      <c r="C4022" s="72" t="s">
        <v>1102</v>
      </c>
      <c r="D4022" s="72" t="s">
        <v>1088</v>
      </c>
      <c r="E4022" s="72">
        <v>3937</v>
      </c>
      <c r="F4022" s="105">
        <v>515</v>
      </c>
      <c r="G4022" s="108">
        <f t="shared" si="62"/>
        <v>44378</v>
      </c>
    </row>
    <row r="4023" spans="1:7" x14ac:dyDescent="0.35">
      <c r="A4023" s="72" t="s">
        <v>366</v>
      </c>
      <c r="B4023" s="72" t="s">
        <v>367</v>
      </c>
      <c r="C4023" s="72" t="s">
        <v>1102</v>
      </c>
      <c r="D4023" s="72" t="s">
        <v>1089</v>
      </c>
      <c r="E4023" s="72">
        <v>3944</v>
      </c>
      <c r="F4023" s="105">
        <v>502</v>
      </c>
      <c r="G4023" s="108">
        <f t="shared" si="62"/>
        <v>44287</v>
      </c>
    </row>
    <row r="4024" spans="1:7" x14ac:dyDescent="0.35">
      <c r="A4024" s="72" t="s">
        <v>366</v>
      </c>
      <c r="B4024" s="72" t="s">
        <v>367</v>
      </c>
      <c r="C4024" s="72" t="s">
        <v>1102</v>
      </c>
      <c r="D4024" s="72" t="s">
        <v>1090</v>
      </c>
      <c r="E4024" s="72">
        <v>3938</v>
      </c>
      <c r="F4024" s="105">
        <v>487</v>
      </c>
      <c r="G4024" s="108">
        <f t="shared" si="62"/>
        <v>44197</v>
      </c>
    </row>
    <row r="4025" spans="1:7" x14ac:dyDescent="0.35">
      <c r="A4025" s="72" t="s">
        <v>366</v>
      </c>
      <c r="B4025" s="72" t="s">
        <v>367</v>
      </c>
      <c r="C4025" s="72" t="s">
        <v>1102</v>
      </c>
      <c r="D4025" s="72" t="s">
        <v>1091</v>
      </c>
      <c r="E4025" s="72">
        <v>3934</v>
      </c>
      <c r="F4025" s="105">
        <v>490</v>
      </c>
      <c r="G4025" s="108">
        <f t="shared" si="62"/>
        <v>44105</v>
      </c>
    </row>
    <row r="4026" spans="1:7" x14ac:dyDescent="0.35">
      <c r="A4026" s="72" t="s">
        <v>366</v>
      </c>
      <c r="B4026" s="72" t="s">
        <v>367</v>
      </c>
      <c r="C4026" s="72" t="s">
        <v>1102</v>
      </c>
      <c r="D4026" s="72" t="s">
        <v>1092</v>
      </c>
      <c r="E4026" s="72">
        <v>3913</v>
      </c>
      <c r="F4026" s="105">
        <v>494</v>
      </c>
      <c r="G4026" s="108">
        <f t="shared" si="62"/>
        <v>44013</v>
      </c>
    </row>
    <row r="4027" spans="1:7" x14ac:dyDescent="0.35">
      <c r="A4027" s="72" t="s">
        <v>366</v>
      </c>
      <c r="B4027" s="72" t="s">
        <v>367</v>
      </c>
      <c r="C4027" s="72" t="s">
        <v>1102</v>
      </c>
      <c r="D4027" s="72" t="s">
        <v>1093</v>
      </c>
      <c r="E4027" s="72">
        <v>3900</v>
      </c>
      <c r="F4027" s="105">
        <v>489</v>
      </c>
      <c r="G4027" s="108">
        <f t="shared" si="62"/>
        <v>43922</v>
      </c>
    </row>
    <row r="4028" spans="1:7" x14ac:dyDescent="0.35">
      <c r="A4028" s="72" t="s">
        <v>366</v>
      </c>
      <c r="B4028" s="72" t="s">
        <v>367</v>
      </c>
      <c r="C4028" s="72" t="s">
        <v>1102</v>
      </c>
      <c r="D4028" s="72" t="s">
        <v>1094</v>
      </c>
      <c r="E4028" s="72">
        <v>3910</v>
      </c>
      <c r="F4028" s="105">
        <v>498</v>
      </c>
      <c r="G4028" s="108">
        <f t="shared" si="62"/>
        <v>43831</v>
      </c>
    </row>
    <row r="4029" spans="1:7" x14ac:dyDescent="0.35">
      <c r="A4029" s="72" t="s">
        <v>366</v>
      </c>
      <c r="B4029" s="72" t="s">
        <v>367</v>
      </c>
      <c r="C4029" s="72" t="s">
        <v>1102</v>
      </c>
      <c r="D4029" s="72" t="s">
        <v>1095</v>
      </c>
      <c r="E4029" s="72">
        <v>3909</v>
      </c>
      <c r="F4029" s="105">
        <v>489</v>
      </c>
      <c r="G4029" s="108">
        <f t="shared" si="62"/>
        <v>43739</v>
      </c>
    </row>
    <row r="4030" spans="1:7" x14ac:dyDescent="0.35">
      <c r="A4030" s="72" t="s">
        <v>366</v>
      </c>
      <c r="B4030" s="72" t="s">
        <v>367</v>
      </c>
      <c r="C4030" s="72" t="s">
        <v>1102</v>
      </c>
      <c r="D4030" s="72" t="s">
        <v>1096</v>
      </c>
      <c r="E4030" s="72">
        <v>3909</v>
      </c>
      <c r="F4030" s="105">
        <v>492</v>
      </c>
      <c r="G4030" s="108">
        <f t="shared" si="62"/>
        <v>43647</v>
      </c>
    </row>
    <row r="4031" spans="1:7" x14ac:dyDescent="0.35">
      <c r="A4031" s="72" t="s">
        <v>366</v>
      </c>
      <c r="B4031" s="72" t="s">
        <v>367</v>
      </c>
      <c r="C4031" s="72" t="s">
        <v>1102</v>
      </c>
      <c r="D4031" s="72" t="s">
        <v>1097</v>
      </c>
      <c r="E4031" s="72">
        <v>3909</v>
      </c>
      <c r="F4031" s="105">
        <v>469</v>
      </c>
      <c r="G4031" s="108">
        <f t="shared" si="62"/>
        <v>43556</v>
      </c>
    </row>
    <row r="4032" spans="1:7" x14ac:dyDescent="0.35">
      <c r="A4032" s="72" t="s">
        <v>366</v>
      </c>
      <c r="B4032" s="72" t="s">
        <v>367</v>
      </c>
      <c r="C4032" s="72" t="s">
        <v>1102</v>
      </c>
      <c r="D4032" s="72" t="s">
        <v>1098</v>
      </c>
      <c r="E4032" s="72">
        <v>2983</v>
      </c>
      <c r="F4032" s="105">
        <v>469</v>
      </c>
      <c r="G4032" s="108">
        <f t="shared" si="62"/>
        <v>43466</v>
      </c>
    </row>
    <row r="4033" spans="1:7" x14ac:dyDescent="0.35">
      <c r="A4033" s="72" t="s">
        <v>366</v>
      </c>
      <c r="B4033" s="72" t="s">
        <v>367</v>
      </c>
      <c r="C4033" s="72" t="s">
        <v>1102</v>
      </c>
      <c r="D4033" s="72" t="s">
        <v>1099</v>
      </c>
      <c r="E4033" s="72">
        <v>3093</v>
      </c>
      <c r="F4033" s="105">
        <v>477</v>
      </c>
      <c r="G4033" s="108">
        <f t="shared" si="62"/>
        <v>43374</v>
      </c>
    </row>
    <row r="4034" spans="1:7" x14ac:dyDescent="0.35">
      <c r="A4034" s="72" t="s">
        <v>368</v>
      </c>
      <c r="B4034" s="72" t="s">
        <v>369</v>
      </c>
      <c r="C4034" s="72" t="s">
        <v>1087</v>
      </c>
      <c r="D4034" s="72" t="s">
        <v>1088</v>
      </c>
      <c r="E4034" s="72">
        <v>870</v>
      </c>
      <c r="F4034" s="105">
        <v>69</v>
      </c>
      <c r="G4034" s="108">
        <f t="shared" si="62"/>
        <v>44378</v>
      </c>
    </row>
    <row r="4035" spans="1:7" x14ac:dyDescent="0.35">
      <c r="A4035" s="72" t="s">
        <v>368</v>
      </c>
      <c r="B4035" s="72" t="s">
        <v>369</v>
      </c>
      <c r="C4035" s="72" t="s">
        <v>1087</v>
      </c>
      <c r="D4035" s="72" t="s">
        <v>1089</v>
      </c>
      <c r="E4035" s="72">
        <v>868</v>
      </c>
      <c r="F4035" s="105">
        <v>66</v>
      </c>
      <c r="G4035" s="108">
        <f t="shared" si="62"/>
        <v>44287</v>
      </c>
    </row>
    <row r="4036" spans="1:7" x14ac:dyDescent="0.35">
      <c r="A4036" s="72" t="s">
        <v>368</v>
      </c>
      <c r="B4036" s="72" t="s">
        <v>369</v>
      </c>
      <c r="C4036" s="72" t="s">
        <v>1087</v>
      </c>
      <c r="D4036" s="72" t="s">
        <v>1090</v>
      </c>
      <c r="E4036" s="72">
        <v>868</v>
      </c>
      <c r="F4036" s="105">
        <v>66</v>
      </c>
      <c r="G4036" s="108">
        <f t="shared" ref="G4036:G4099" si="63">DATE(LEFT(D4036,4),RIGHT(LEFT(D4036,7),2),1)</f>
        <v>44197</v>
      </c>
    </row>
    <row r="4037" spans="1:7" x14ac:dyDescent="0.35">
      <c r="A4037" s="72" t="s">
        <v>368</v>
      </c>
      <c r="B4037" s="72" t="s">
        <v>369</v>
      </c>
      <c r="C4037" s="72" t="s">
        <v>1087</v>
      </c>
      <c r="D4037" s="72" t="s">
        <v>1091</v>
      </c>
      <c r="E4037" s="72">
        <v>872</v>
      </c>
      <c r="F4037" s="105">
        <v>66</v>
      </c>
      <c r="G4037" s="108">
        <f t="shared" si="63"/>
        <v>44105</v>
      </c>
    </row>
    <row r="4038" spans="1:7" x14ac:dyDescent="0.35">
      <c r="A4038" s="72" t="s">
        <v>368</v>
      </c>
      <c r="B4038" s="72" t="s">
        <v>369</v>
      </c>
      <c r="C4038" s="72" t="s">
        <v>1087</v>
      </c>
      <c r="D4038" s="72" t="s">
        <v>1092</v>
      </c>
      <c r="E4038" s="72">
        <v>855</v>
      </c>
      <c r="F4038" s="105">
        <v>73</v>
      </c>
      <c r="G4038" s="108">
        <f t="shared" si="63"/>
        <v>44013</v>
      </c>
    </row>
    <row r="4039" spans="1:7" x14ac:dyDescent="0.35">
      <c r="A4039" s="72" t="s">
        <v>368</v>
      </c>
      <c r="B4039" s="72" t="s">
        <v>369</v>
      </c>
      <c r="C4039" s="72" t="s">
        <v>1087</v>
      </c>
      <c r="D4039" s="72" t="s">
        <v>1093</v>
      </c>
      <c r="E4039" s="72">
        <v>849</v>
      </c>
      <c r="F4039" s="105">
        <v>74</v>
      </c>
      <c r="G4039" s="108">
        <f t="shared" si="63"/>
        <v>43922</v>
      </c>
    </row>
    <row r="4040" spans="1:7" x14ac:dyDescent="0.35">
      <c r="A4040" s="72" t="s">
        <v>368</v>
      </c>
      <c r="B4040" s="72" t="s">
        <v>369</v>
      </c>
      <c r="C4040" s="72" t="s">
        <v>1087</v>
      </c>
      <c r="D4040" s="72" t="s">
        <v>1094</v>
      </c>
      <c r="E4040" s="72">
        <v>809</v>
      </c>
      <c r="F4040" s="105">
        <v>71</v>
      </c>
      <c r="G4040" s="108">
        <f t="shared" si="63"/>
        <v>43831</v>
      </c>
    </row>
    <row r="4041" spans="1:7" x14ac:dyDescent="0.35">
      <c r="A4041" s="72" t="s">
        <v>368</v>
      </c>
      <c r="B4041" s="72" t="s">
        <v>369</v>
      </c>
      <c r="C4041" s="72" t="s">
        <v>1087</v>
      </c>
      <c r="D4041" s="72" t="s">
        <v>1095</v>
      </c>
      <c r="E4041" s="72">
        <v>808</v>
      </c>
      <c r="F4041" s="105">
        <v>80</v>
      </c>
      <c r="G4041" s="108">
        <f t="shared" si="63"/>
        <v>43739</v>
      </c>
    </row>
    <row r="4042" spans="1:7" x14ac:dyDescent="0.35">
      <c r="A4042" s="72" t="s">
        <v>368</v>
      </c>
      <c r="B4042" s="72" t="s">
        <v>369</v>
      </c>
      <c r="C4042" s="72" t="s">
        <v>1087</v>
      </c>
      <c r="D4042" s="72" t="s">
        <v>1096</v>
      </c>
      <c r="E4042" s="72">
        <v>806</v>
      </c>
      <c r="F4042" s="105">
        <v>79</v>
      </c>
      <c r="G4042" s="108">
        <f t="shared" si="63"/>
        <v>43647</v>
      </c>
    </row>
    <row r="4043" spans="1:7" x14ac:dyDescent="0.35">
      <c r="A4043" s="72" t="s">
        <v>368</v>
      </c>
      <c r="B4043" s="72" t="s">
        <v>369</v>
      </c>
      <c r="C4043" s="72" t="s">
        <v>1087</v>
      </c>
      <c r="D4043" s="72" t="s">
        <v>1097</v>
      </c>
      <c r="E4043" s="72">
        <v>803</v>
      </c>
      <c r="F4043" s="105">
        <v>69</v>
      </c>
      <c r="G4043" s="108">
        <f t="shared" si="63"/>
        <v>43556</v>
      </c>
    </row>
    <row r="4044" spans="1:7" x14ac:dyDescent="0.35">
      <c r="A4044" s="72" t="s">
        <v>368</v>
      </c>
      <c r="B4044" s="72" t="s">
        <v>369</v>
      </c>
      <c r="C4044" s="72" t="s">
        <v>1087</v>
      </c>
      <c r="D4044" s="72" t="s">
        <v>1098</v>
      </c>
      <c r="E4044" s="72">
        <v>794</v>
      </c>
      <c r="F4044" s="105">
        <v>77</v>
      </c>
      <c r="G4044" s="108">
        <f t="shared" si="63"/>
        <v>43466</v>
      </c>
    </row>
    <row r="4045" spans="1:7" x14ac:dyDescent="0.35">
      <c r="A4045" s="72" t="s">
        <v>368</v>
      </c>
      <c r="B4045" s="72" t="s">
        <v>369</v>
      </c>
      <c r="C4045" s="72" t="s">
        <v>1087</v>
      </c>
      <c r="D4045" s="72" t="s">
        <v>1099</v>
      </c>
      <c r="E4045" s="72">
        <v>816</v>
      </c>
      <c r="F4045" s="105">
        <v>84</v>
      </c>
      <c r="G4045" s="108">
        <f t="shared" si="63"/>
        <v>43374</v>
      </c>
    </row>
    <row r="4046" spans="1:7" x14ac:dyDescent="0.35">
      <c r="A4046" s="72" t="s">
        <v>368</v>
      </c>
      <c r="B4046" s="72" t="s">
        <v>369</v>
      </c>
      <c r="C4046" s="72" t="s">
        <v>1100</v>
      </c>
      <c r="D4046" s="72" t="s">
        <v>1088</v>
      </c>
      <c r="E4046" s="72">
        <v>468</v>
      </c>
      <c r="F4046" s="105">
        <v>71</v>
      </c>
      <c r="G4046" s="108">
        <f t="shared" si="63"/>
        <v>44378</v>
      </c>
    </row>
    <row r="4047" spans="1:7" x14ac:dyDescent="0.35">
      <c r="A4047" s="72" t="s">
        <v>368</v>
      </c>
      <c r="B4047" s="72" t="s">
        <v>369</v>
      </c>
      <c r="C4047" s="72" t="s">
        <v>1100</v>
      </c>
      <c r="D4047" s="72" t="s">
        <v>1089</v>
      </c>
      <c r="E4047" s="72">
        <v>473</v>
      </c>
      <c r="F4047" s="105">
        <v>68</v>
      </c>
      <c r="G4047" s="108">
        <f t="shared" si="63"/>
        <v>44287</v>
      </c>
    </row>
    <row r="4048" spans="1:7" x14ac:dyDescent="0.35">
      <c r="A4048" s="72" t="s">
        <v>368</v>
      </c>
      <c r="B4048" s="72" t="s">
        <v>369</v>
      </c>
      <c r="C4048" s="72" t="s">
        <v>1100</v>
      </c>
      <c r="D4048" s="72" t="s">
        <v>1090</v>
      </c>
      <c r="E4048" s="72">
        <v>473</v>
      </c>
      <c r="F4048" s="105">
        <v>68</v>
      </c>
      <c r="G4048" s="108">
        <f t="shared" si="63"/>
        <v>44197</v>
      </c>
    </row>
    <row r="4049" spans="1:7" x14ac:dyDescent="0.35">
      <c r="A4049" s="72" t="s">
        <v>368</v>
      </c>
      <c r="B4049" s="72" t="s">
        <v>369</v>
      </c>
      <c r="C4049" s="72" t="s">
        <v>1100</v>
      </c>
      <c r="D4049" s="72" t="s">
        <v>1091</v>
      </c>
      <c r="E4049" s="72">
        <v>475</v>
      </c>
      <c r="F4049" s="105">
        <v>70</v>
      </c>
      <c r="G4049" s="108">
        <f t="shared" si="63"/>
        <v>44105</v>
      </c>
    </row>
    <row r="4050" spans="1:7" x14ac:dyDescent="0.35">
      <c r="A4050" s="72" t="s">
        <v>368</v>
      </c>
      <c r="B4050" s="72" t="s">
        <v>369</v>
      </c>
      <c r="C4050" s="72" t="s">
        <v>1100</v>
      </c>
      <c r="D4050" s="72" t="s">
        <v>1092</v>
      </c>
      <c r="E4050" s="72">
        <v>479</v>
      </c>
      <c r="F4050" s="105">
        <v>59</v>
      </c>
      <c r="G4050" s="108">
        <f t="shared" si="63"/>
        <v>44013</v>
      </c>
    </row>
    <row r="4051" spans="1:7" x14ac:dyDescent="0.35">
      <c r="A4051" s="72" t="s">
        <v>368</v>
      </c>
      <c r="B4051" s="72" t="s">
        <v>369</v>
      </c>
      <c r="C4051" s="72" t="s">
        <v>1100</v>
      </c>
      <c r="D4051" s="72" t="s">
        <v>1093</v>
      </c>
      <c r="E4051" s="72">
        <v>470</v>
      </c>
      <c r="F4051" s="105">
        <v>58</v>
      </c>
      <c r="G4051" s="108">
        <f t="shared" si="63"/>
        <v>43922</v>
      </c>
    </row>
    <row r="4052" spans="1:7" x14ac:dyDescent="0.35">
      <c r="A4052" s="72" t="s">
        <v>368</v>
      </c>
      <c r="B4052" s="72" t="s">
        <v>369</v>
      </c>
      <c r="C4052" s="72" t="s">
        <v>1100</v>
      </c>
      <c r="D4052" s="72" t="s">
        <v>1094</v>
      </c>
      <c r="E4052" s="72">
        <v>464</v>
      </c>
      <c r="F4052" s="105">
        <v>61</v>
      </c>
      <c r="G4052" s="108">
        <f t="shared" si="63"/>
        <v>43831</v>
      </c>
    </row>
    <row r="4053" spans="1:7" x14ac:dyDescent="0.35">
      <c r="A4053" s="72" t="s">
        <v>368</v>
      </c>
      <c r="B4053" s="72" t="s">
        <v>369</v>
      </c>
      <c r="C4053" s="72" t="s">
        <v>1100</v>
      </c>
      <c r="D4053" s="72" t="s">
        <v>1095</v>
      </c>
      <c r="E4053" s="72">
        <v>453</v>
      </c>
      <c r="F4053" s="105">
        <v>65</v>
      </c>
      <c r="G4053" s="108">
        <f t="shared" si="63"/>
        <v>43739</v>
      </c>
    </row>
    <row r="4054" spans="1:7" x14ac:dyDescent="0.35">
      <c r="A4054" s="72" t="s">
        <v>368</v>
      </c>
      <c r="B4054" s="72" t="s">
        <v>369</v>
      </c>
      <c r="C4054" s="72" t="s">
        <v>1100</v>
      </c>
      <c r="D4054" s="72" t="s">
        <v>1096</v>
      </c>
      <c r="E4054" s="72">
        <v>457</v>
      </c>
      <c r="F4054" s="105">
        <v>65</v>
      </c>
      <c r="G4054" s="108">
        <f t="shared" si="63"/>
        <v>43647</v>
      </c>
    </row>
    <row r="4055" spans="1:7" x14ac:dyDescent="0.35">
      <c r="A4055" s="72" t="s">
        <v>368</v>
      </c>
      <c r="B4055" s="72" t="s">
        <v>369</v>
      </c>
      <c r="C4055" s="72" t="s">
        <v>1100</v>
      </c>
      <c r="D4055" s="72" t="s">
        <v>1097</v>
      </c>
      <c r="E4055" s="72">
        <v>457</v>
      </c>
      <c r="F4055" s="105">
        <v>56</v>
      </c>
      <c r="G4055" s="108">
        <f t="shared" si="63"/>
        <v>43556</v>
      </c>
    </row>
    <row r="4056" spans="1:7" x14ac:dyDescent="0.35">
      <c r="A4056" s="72" t="s">
        <v>368</v>
      </c>
      <c r="B4056" s="72" t="s">
        <v>369</v>
      </c>
      <c r="C4056" s="72" t="s">
        <v>1100</v>
      </c>
      <c r="D4056" s="72" t="s">
        <v>1098</v>
      </c>
      <c r="E4056" s="72">
        <v>434</v>
      </c>
      <c r="F4056" s="105">
        <v>52</v>
      </c>
      <c r="G4056" s="108">
        <f t="shared" si="63"/>
        <v>43466</v>
      </c>
    </row>
    <row r="4057" spans="1:7" x14ac:dyDescent="0.35">
      <c r="A4057" s="72" t="s">
        <v>368</v>
      </c>
      <c r="B4057" s="72" t="s">
        <v>369</v>
      </c>
      <c r="C4057" s="72" t="s">
        <v>1100</v>
      </c>
      <c r="D4057" s="72" t="s">
        <v>1099</v>
      </c>
      <c r="E4057" s="72">
        <v>456</v>
      </c>
      <c r="F4057" s="105">
        <v>54</v>
      </c>
      <c r="G4057" s="108">
        <f t="shared" si="63"/>
        <v>43374</v>
      </c>
    </row>
    <row r="4058" spans="1:7" x14ac:dyDescent="0.35">
      <c r="A4058" s="72" t="s">
        <v>368</v>
      </c>
      <c r="B4058" s="72" t="s">
        <v>369</v>
      </c>
      <c r="C4058" s="72" t="s">
        <v>1101</v>
      </c>
      <c r="D4058" s="72" t="s">
        <v>1088</v>
      </c>
      <c r="E4058" s="72">
        <v>1285</v>
      </c>
      <c r="F4058" s="105">
        <v>13</v>
      </c>
      <c r="G4058" s="108">
        <f t="shared" si="63"/>
        <v>44378</v>
      </c>
    </row>
    <row r="4059" spans="1:7" x14ac:dyDescent="0.35">
      <c r="A4059" s="72" t="s">
        <v>368</v>
      </c>
      <c r="B4059" s="72" t="s">
        <v>369</v>
      </c>
      <c r="C4059" s="72" t="s">
        <v>1101</v>
      </c>
      <c r="D4059" s="72" t="s">
        <v>1089</v>
      </c>
      <c r="E4059" s="72">
        <v>1282</v>
      </c>
      <c r="F4059" s="105">
        <v>12</v>
      </c>
      <c r="G4059" s="108">
        <f t="shared" si="63"/>
        <v>44287</v>
      </c>
    </row>
    <row r="4060" spans="1:7" x14ac:dyDescent="0.35">
      <c r="A4060" s="72" t="s">
        <v>368</v>
      </c>
      <c r="B4060" s="72" t="s">
        <v>369</v>
      </c>
      <c r="C4060" s="72" t="s">
        <v>1101</v>
      </c>
      <c r="D4060" s="72" t="s">
        <v>1090</v>
      </c>
      <c r="E4060" s="72">
        <v>1265</v>
      </c>
      <c r="F4060" s="105">
        <v>12</v>
      </c>
      <c r="G4060" s="108">
        <f t="shared" si="63"/>
        <v>44197</v>
      </c>
    </row>
    <row r="4061" spans="1:7" x14ac:dyDescent="0.35">
      <c r="A4061" s="72" t="s">
        <v>368</v>
      </c>
      <c r="B4061" s="72" t="s">
        <v>369</v>
      </c>
      <c r="C4061" s="72" t="s">
        <v>1101</v>
      </c>
      <c r="D4061" s="72" t="s">
        <v>1091</v>
      </c>
      <c r="E4061" s="72">
        <v>1257</v>
      </c>
      <c r="F4061" s="105">
        <v>13</v>
      </c>
      <c r="G4061" s="108">
        <f t="shared" si="63"/>
        <v>44105</v>
      </c>
    </row>
    <row r="4062" spans="1:7" x14ac:dyDescent="0.35">
      <c r="A4062" s="72" t="s">
        <v>368</v>
      </c>
      <c r="B4062" s="72" t="s">
        <v>369</v>
      </c>
      <c r="C4062" s="72" t="s">
        <v>1101</v>
      </c>
      <c r="D4062" s="72" t="s">
        <v>1092</v>
      </c>
      <c r="E4062" s="72">
        <v>1237</v>
      </c>
      <c r="F4062" s="105">
        <v>12</v>
      </c>
      <c r="G4062" s="108">
        <f t="shared" si="63"/>
        <v>44013</v>
      </c>
    </row>
    <row r="4063" spans="1:7" x14ac:dyDescent="0.35">
      <c r="A4063" s="72" t="s">
        <v>368</v>
      </c>
      <c r="B4063" s="72" t="s">
        <v>369</v>
      </c>
      <c r="C4063" s="72" t="s">
        <v>1101</v>
      </c>
      <c r="D4063" s="72" t="s">
        <v>1093</v>
      </c>
      <c r="E4063" s="72">
        <v>1226</v>
      </c>
      <c r="F4063" s="105">
        <v>12</v>
      </c>
      <c r="G4063" s="108">
        <f t="shared" si="63"/>
        <v>43922</v>
      </c>
    </row>
    <row r="4064" spans="1:7" x14ac:dyDescent="0.35">
      <c r="A4064" s="72" t="s">
        <v>368</v>
      </c>
      <c r="B4064" s="72" t="s">
        <v>369</v>
      </c>
      <c r="C4064" s="72" t="s">
        <v>1101</v>
      </c>
      <c r="D4064" s="72" t="s">
        <v>1094</v>
      </c>
      <c r="E4064" s="72">
        <v>1169</v>
      </c>
      <c r="F4064" s="105">
        <v>14</v>
      </c>
      <c r="G4064" s="108">
        <f t="shared" si="63"/>
        <v>43831</v>
      </c>
    </row>
    <row r="4065" spans="1:7" x14ac:dyDescent="0.35">
      <c r="A4065" s="72" t="s">
        <v>368</v>
      </c>
      <c r="B4065" s="72" t="s">
        <v>369</v>
      </c>
      <c r="C4065" s="72" t="s">
        <v>1101</v>
      </c>
      <c r="D4065" s="72" t="s">
        <v>1095</v>
      </c>
      <c r="E4065" s="72">
        <v>1135</v>
      </c>
      <c r="F4065" s="105">
        <v>15</v>
      </c>
      <c r="G4065" s="108">
        <f t="shared" si="63"/>
        <v>43739</v>
      </c>
    </row>
    <row r="4066" spans="1:7" x14ac:dyDescent="0.35">
      <c r="A4066" s="72" t="s">
        <v>368</v>
      </c>
      <c r="B4066" s="72" t="s">
        <v>369</v>
      </c>
      <c r="C4066" s="72" t="s">
        <v>1101</v>
      </c>
      <c r="D4066" s="72" t="s">
        <v>1096</v>
      </c>
      <c r="E4066" s="72">
        <v>1131</v>
      </c>
      <c r="F4066" s="105">
        <v>14</v>
      </c>
      <c r="G4066" s="108">
        <f t="shared" si="63"/>
        <v>43647</v>
      </c>
    </row>
    <row r="4067" spans="1:7" x14ac:dyDescent="0.35">
      <c r="A4067" s="72" t="s">
        <v>368</v>
      </c>
      <c r="B4067" s="72" t="s">
        <v>369</v>
      </c>
      <c r="C4067" s="72" t="s">
        <v>1101</v>
      </c>
      <c r="D4067" s="72" t="s">
        <v>1097</v>
      </c>
      <c r="E4067" s="72">
        <v>1125</v>
      </c>
      <c r="F4067" s="105">
        <v>14</v>
      </c>
      <c r="G4067" s="108">
        <f t="shared" si="63"/>
        <v>43556</v>
      </c>
    </row>
    <row r="4068" spans="1:7" x14ac:dyDescent="0.35">
      <c r="A4068" s="72" t="s">
        <v>368</v>
      </c>
      <c r="B4068" s="72" t="s">
        <v>369</v>
      </c>
      <c r="C4068" s="72" t="s">
        <v>1101</v>
      </c>
      <c r="D4068" s="72" t="s">
        <v>1098</v>
      </c>
      <c r="E4068" s="72">
        <v>1077</v>
      </c>
      <c r="F4068" s="105">
        <v>12</v>
      </c>
      <c r="G4068" s="108">
        <f t="shared" si="63"/>
        <v>43466</v>
      </c>
    </row>
    <row r="4069" spans="1:7" x14ac:dyDescent="0.35">
      <c r="A4069" s="72" t="s">
        <v>368</v>
      </c>
      <c r="B4069" s="72" t="s">
        <v>369</v>
      </c>
      <c r="C4069" s="72" t="s">
        <v>1101</v>
      </c>
      <c r="D4069" s="72" t="s">
        <v>1099</v>
      </c>
      <c r="E4069" s="72">
        <v>1134</v>
      </c>
      <c r="F4069" s="105">
        <v>15</v>
      </c>
      <c r="G4069" s="108">
        <f t="shared" si="63"/>
        <v>43374</v>
      </c>
    </row>
    <row r="4070" spans="1:7" x14ac:dyDescent="0.35">
      <c r="A4070" s="72" t="s">
        <v>368</v>
      </c>
      <c r="B4070" s="72" t="s">
        <v>369</v>
      </c>
      <c r="C4070" s="72" t="s">
        <v>1102</v>
      </c>
      <c r="D4070" s="72" t="s">
        <v>1088</v>
      </c>
      <c r="E4070" s="72">
        <v>1299</v>
      </c>
      <c r="F4070" s="105">
        <v>103</v>
      </c>
      <c r="G4070" s="108">
        <f t="shared" si="63"/>
        <v>44378</v>
      </c>
    </row>
    <row r="4071" spans="1:7" x14ac:dyDescent="0.35">
      <c r="A4071" s="72" t="s">
        <v>368</v>
      </c>
      <c r="B4071" s="72" t="s">
        <v>369</v>
      </c>
      <c r="C4071" s="72" t="s">
        <v>1102</v>
      </c>
      <c r="D4071" s="72" t="s">
        <v>1089</v>
      </c>
      <c r="E4071" s="72">
        <v>1302</v>
      </c>
      <c r="F4071" s="105">
        <v>120</v>
      </c>
      <c r="G4071" s="108">
        <f t="shared" si="63"/>
        <v>44287</v>
      </c>
    </row>
    <row r="4072" spans="1:7" x14ac:dyDescent="0.35">
      <c r="A4072" s="72" t="s">
        <v>368</v>
      </c>
      <c r="B4072" s="72" t="s">
        <v>369</v>
      </c>
      <c r="C4072" s="72" t="s">
        <v>1102</v>
      </c>
      <c r="D4072" s="72" t="s">
        <v>1090</v>
      </c>
      <c r="E4072" s="72">
        <v>1293</v>
      </c>
      <c r="F4072" s="105">
        <v>121</v>
      </c>
      <c r="G4072" s="108">
        <f t="shared" si="63"/>
        <v>44197</v>
      </c>
    </row>
    <row r="4073" spans="1:7" x14ac:dyDescent="0.35">
      <c r="A4073" s="72" t="s">
        <v>368</v>
      </c>
      <c r="B4073" s="72" t="s">
        <v>369</v>
      </c>
      <c r="C4073" s="72" t="s">
        <v>1102</v>
      </c>
      <c r="D4073" s="72" t="s">
        <v>1091</v>
      </c>
      <c r="E4073" s="72">
        <v>1291</v>
      </c>
      <c r="F4073" s="105">
        <v>117</v>
      </c>
      <c r="G4073" s="108">
        <f t="shared" si="63"/>
        <v>44105</v>
      </c>
    </row>
    <row r="4074" spans="1:7" x14ac:dyDescent="0.35">
      <c r="A4074" s="72" t="s">
        <v>368</v>
      </c>
      <c r="B4074" s="72" t="s">
        <v>369</v>
      </c>
      <c r="C4074" s="72" t="s">
        <v>1102</v>
      </c>
      <c r="D4074" s="72" t="s">
        <v>1092</v>
      </c>
      <c r="E4074" s="72">
        <v>1294</v>
      </c>
      <c r="F4074" s="105">
        <v>125</v>
      </c>
      <c r="G4074" s="108">
        <f t="shared" si="63"/>
        <v>44013</v>
      </c>
    </row>
    <row r="4075" spans="1:7" x14ac:dyDescent="0.35">
      <c r="A4075" s="72" t="s">
        <v>368</v>
      </c>
      <c r="B4075" s="72" t="s">
        <v>369</v>
      </c>
      <c r="C4075" s="72" t="s">
        <v>1102</v>
      </c>
      <c r="D4075" s="72" t="s">
        <v>1093</v>
      </c>
      <c r="E4075" s="72">
        <v>1281</v>
      </c>
      <c r="F4075" s="105">
        <v>129</v>
      </c>
      <c r="G4075" s="108">
        <f t="shared" si="63"/>
        <v>43922</v>
      </c>
    </row>
    <row r="4076" spans="1:7" x14ac:dyDescent="0.35">
      <c r="A4076" s="72" t="s">
        <v>368</v>
      </c>
      <c r="B4076" s="72" t="s">
        <v>369</v>
      </c>
      <c r="C4076" s="72" t="s">
        <v>1102</v>
      </c>
      <c r="D4076" s="72" t="s">
        <v>1094</v>
      </c>
      <c r="E4076" s="72">
        <v>1283</v>
      </c>
      <c r="F4076" s="105">
        <v>125</v>
      </c>
      <c r="G4076" s="108">
        <f t="shared" si="63"/>
        <v>43831</v>
      </c>
    </row>
    <row r="4077" spans="1:7" x14ac:dyDescent="0.35">
      <c r="A4077" s="72" t="s">
        <v>368</v>
      </c>
      <c r="B4077" s="72" t="s">
        <v>369</v>
      </c>
      <c r="C4077" s="72" t="s">
        <v>1102</v>
      </c>
      <c r="D4077" s="72" t="s">
        <v>1095</v>
      </c>
      <c r="E4077" s="72">
        <v>1274</v>
      </c>
      <c r="F4077" s="105">
        <v>130</v>
      </c>
      <c r="G4077" s="108">
        <f t="shared" si="63"/>
        <v>43739</v>
      </c>
    </row>
    <row r="4078" spans="1:7" x14ac:dyDescent="0.35">
      <c r="A4078" s="72" t="s">
        <v>368</v>
      </c>
      <c r="B4078" s="72" t="s">
        <v>369</v>
      </c>
      <c r="C4078" s="72" t="s">
        <v>1102</v>
      </c>
      <c r="D4078" s="72" t="s">
        <v>1096</v>
      </c>
      <c r="E4078" s="72">
        <v>1278</v>
      </c>
      <c r="F4078" s="105">
        <v>118</v>
      </c>
      <c r="G4078" s="108">
        <f t="shared" si="63"/>
        <v>43647</v>
      </c>
    </row>
    <row r="4079" spans="1:7" x14ac:dyDescent="0.35">
      <c r="A4079" s="72" t="s">
        <v>368</v>
      </c>
      <c r="B4079" s="72" t="s">
        <v>369</v>
      </c>
      <c r="C4079" s="72" t="s">
        <v>1102</v>
      </c>
      <c r="D4079" s="72" t="s">
        <v>1097</v>
      </c>
      <c r="E4079" s="72">
        <v>1275</v>
      </c>
      <c r="F4079" s="105">
        <v>106</v>
      </c>
      <c r="G4079" s="108">
        <f t="shared" si="63"/>
        <v>43556</v>
      </c>
    </row>
    <row r="4080" spans="1:7" x14ac:dyDescent="0.35">
      <c r="A4080" s="72" t="s">
        <v>368</v>
      </c>
      <c r="B4080" s="72" t="s">
        <v>369</v>
      </c>
      <c r="C4080" s="72" t="s">
        <v>1102</v>
      </c>
      <c r="D4080" s="72" t="s">
        <v>1098</v>
      </c>
      <c r="E4080" s="72">
        <v>1266</v>
      </c>
      <c r="F4080" s="105">
        <v>104</v>
      </c>
      <c r="G4080" s="108">
        <f t="shared" si="63"/>
        <v>43466</v>
      </c>
    </row>
    <row r="4081" spans="1:7" x14ac:dyDescent="0.35">
      <c r="A4081" s="72" t="s">
        <v>368</v>
      </c>
      <c r="B4081" s="72" t="s">
        <v>369</v>
      </c>
      <c r="C4081" s="72" t="s">
        <v>1102</v>
      </c>
      <c r="D4081" s="72" t="s">
        <v>1099</v>
      </c>
      <c r="E4081" s="72">
        <v>1304</v>
      </c>
      <c r="F4081" s="105">
        <v>103</v>
      </c>
      <c r="G4081" s="108">
        <f t="shared" si="63"/>
        <v>43374</v>
      </c>
    </row>
    <row r="4082" spans="1:7" x14ac:dyDescent="0.35">
      <c r="A4082" s="72" t="s">
        <v>370</v>
      </c>
      <c r="B4082" s="72" t="s">
        <v>371</v>
      </c>
      <c r="C4082" s="72" t="s">
        <v>1087</v>
      </c>
      <c r="D4082" s="72" t="s">
        <v>1088</v>
      </c>
      <c r="E4082" s="72">
        <v>2284</v>
      </c>
      <c r="F4082" s="105">
        <v>144</v>
      </c>
      <c r="G4082" s="108">
        <f t="shared" si="63"/>
        <v>44378</v>
      </c>
    </row>
    <row r="4083" spans="1:7" x14ac:dyDescent="0.35">
      <c r="A4083" s="72" t="s">
        <v>370</v>
      </c>
      <c r="B4083" s="72" t="s">
        <v>371</v>
      </c>
      <c r="C4083" s="72" t="s">
        <v>1087</v>
      </c>
      <c r="D4083" s="72" t="s">
        <v>1089</v>
      </c>
      <c r="E4083" s="72">
        <v>2309</v>
      </c>
      <c r="F4083" s="105">
        <v>154</v>
      </c>
      <c r="G4083" s="108">
        <f t="shared" si="63"/>
        <v>44287</v>
      </c>
    </row>
    <row r="4084" spans="1:7" x14ac:dyDescent="0.35">
      <c r="A4084" s="72" t="s">
        <v>370</v>
      </c>
      <c r="B4084" s="72" t="s">
        <v>371</v>
      </c>
      <c r="C4084" s="72" t="s">
        <v>1087</v>
      </c>
      <c r="D4084" s="72" t="s">
        <v>1090</v>
      </c>
      <c r="E4084" s="72">
        <v>2317</v>
      </c>
      <c r="F4084" s="105">
        <v>157</v>
      </c>
      <c r="G4084" s="108">
        <f t="shared" si="63"/>
        <v>44197</v>
      </c>
    </row>
    <row r="4085" spans="1:7" x14ac:dyDescent="0.35">
      <c r="A4085" s="72" t="s">
        <v>370</v>
      </c>
      <c r="B4085" s="72" t="s">
        <v>371</v>
      </c>
      <c r="C4085" s="72" t="s">
        <v>1087</v>
      </c>
      <c r="D4085" s="72" t="s">
        <v>1091</v>
      </c>
      <c r="E4085" s="72">
        <v>2303</v>
      </c>
      <c r="F4085" s="105">
        <v>419</v>
      </c>
      <c r="G4085" s="108">
        <f t="shared" si="63"/>
        <v>44105</v>
      </c>
    </row>
    <row r="4086" spans="1:7" x14ac:dyDescent="0.35">
      <c r="A4086" s="72" t="s">
        <v>370</v>
      </c>
      <c r="B4086" s="72" t="s">
        <v>371</v>
      </c>
      <c r="C4086" s="72" t="s">
        <v>1087</v>
      </c>
      <c r="D4086" s="72" t="s">
        <v>1092</v>
      </c>
      <c r="E4086" s="72">
        <v>2305</v>
      </c>
      <c r="F4086" s="105">
        <v>137</v>
      </c>
      <c r="G4086" s="108">
        <f t="shared" si="63"/>
        <v>44013</v>
      </c>
    </row>
    <row r="4087" spans="1:7" x14ac:dyDescent="0.35">
      <c r="A4087" s="72" t="s">
        <v>370</v>
      </c>
      <c r="B4087" s="72" t="s">
        <v>371</v>
      </c>
      <c r="C4087" s="72" t="s">
        <v>1087</v>
      </c>
      <c r="D4087" s="72" t="s">
        <v>1093</v>
      </c>
      <c r="E4087" s="72">
        <v>2266</v>
      </c>
      <c r="F4087" s="105">
        <v>128</v>
      </c>
      <c r="G4087" s="108">
        <f t="shared" si="63"/>
        <v>43922</v>
      </c>
    </row>
    <row r="4088" spans="1:7" x14ac:dyDescent="0.35">
      <c r="A4088" s="72" t="s">
        <v>370</v>
      </c>
      <c r="B4088" s="72" t="s">
        <v>371</v>
      </c>
      <c r="C4088" s="72" t="s">
        <v>1087</v>
      </c>
      <c r="D4088" s="72" t="s">
        <v>1094</v>
      </c>
      <c r="E4088" s="72">
        <v>2265</v>
      </c>
      <c r="F4088" s="105">
        <v>122</v>
      </c>
      <c r="G4088" s="108">
        <f t="shared" si="63"/>
        <v>43831</v>
      </c>
    </row>
    <row r="4089" spans="1:7" x14ac:dyDescent="0.35">
      <c r="A4089" s="72" t="s">
        <v>370</v>
      </c>
      <c r="B4089" s="72" t="s">
        <v>371</v>
      </c>
      <c r="C4089" s="72" t="s">
        <v>1087</v>
      </c>
      <c r="D4089" s="72" t="s">
        <v>1095</v>
      </c>
      <c r="E4089" s="72">
        <v>2276</v>
      </c>
      <c r="F4089" s="105">
        <v>127</v>
      </c>
      <c r="G4089" s="108">
        <f t="shared" si="63"/>
        <v>43739</v>
      </c>
    </row>
    <row r="4090" spans="1:7" x14ac:dyDescent="0.35">
      <c r="A4090" s="72" t="s">
        <v>370</v>
      </c>
      <c r="B4090" s="72" t="s">
        <v>371</v>
      </c>
      <c r="C4090" s="72" t="s">
        <v>1087</v>
      </c>
      <c r="D4090" s="72" t="s">
        <v>1096</v>
      </c>
      <c r="E4090" s="72">
        <v>2262</v>
      </c>
      <c r="F4090" s="105">
        <v>172</v>
      </c>
      <c r="G4090" s="108">
        <f t="shared" si="63"/>
        <v>43647</v>
      </c>
    </row>
    <row r="4091" spans="1:7" x14ac:dyDescent="0.35">
      <c r="A4091" s="72" t="s">
        <v>370</v>
      </c>
      <c r="B4091" s="72" t="s">
        <v>371</v>
      </c>
      <c r="C4091" s="72" t="s">
        <v>1087</v>
      </c>
      <c r="D4091" s="72" t="s">
        <v>1097</v>
      </c>
      <c r="E4091" s="72">
        <v>2266</v>
      </c>
      <c r="F4091" s="105">
        <v>2035</v>
      </c>
      <c r="G4091" s="108">
        <f t="shared" si="63"/>
        <v>43556</v>
      </c>
    </row>
    <row r="4092" spans="1:7" x14ac:dyDescent="0.35">
      <c r="A4092" s="72" t="s">
        <v>370</v>
      </c>
      <c r="B4092" s="72" t="s">
        <v>371</v>
      </c>
      <c r="C4092" s="72" t="s">
        <v>1087</v>
      </c>
      <c r="D4092" s="72" t="s">
        <v>1098</v>
      </c>
      <c r="E4092" s="72">
        <v>2222</v>
      </c>
      <c r="F4092" s="105">
        <v>60</v>
      </c>
      <c r="G4092" s="108">
        <f t="shared" si="63"/>
        <v>43466</v>
      </c>
    </row>
    <row r="4093" spans="1:7" x14ac:dyDescent="0.35">
      <c r="A4093" s="72" t="s">
        <v>370</v>
      </c>
      <c r="B4093" s="72" t="s">
        <v>371</v>
      </c>
      <c r="C4093" s="72" t="s">
        <v>1087</v>
      </c>
      <c r="D4093" s="72" t="s">
        <v>1099</v>
      </c>
      <c r="E4093" s="72">
        <v>2374</v>
      </c>
      <c r="F4093" s="105">
        <v>72</v>
      </c>
      <c r="G4093" s="108">
        <f t="shared" si="63"/>
        <v>43374</v>
      </c>
    </row>
    <row r="4094" spans="1:7" x14ac:dyDescent="0.35">
      <c r="A4094" s="72" t="s">
        <v>370</v>
      </c>
      <c r="B4094" s="72" t="s">
        <v>371</v>
      </c>
      <c r="C4094" s="72" t="s">
        <v>1100</v>
      </c>
      <c r="D4094" s="72" t="s">
        <v>1088</v>
      </c>
      <c r="E4094" s="72">
        <v>1692</v>
      </c>
      <c r="F4094" s="105">
        <v>230</v>
      </c>
      <c r="G4094" s="108">
        <f t="shared" si="63"/>
        <v>44378</v>
      </c>
    </row>
    <row r="4095" spans="1:7" x14ac:dyDescent="0.35">
      <c r="A4095" s="72" t="s">
        <v>370</v>
      </c>
      <c r="B4095" s="72" t="s">
        <v>371</v>
      </c>
      <c r="C4095" s="72" t="s">
        <v>1100</v>
      </c>
      <c r="D4095" s="72" t="s">
        <v>1089</v>
      </c>
      <c r="E4095" s="72">
        <v>1706</v>
      </c>
      <c r="F4095" s="105">
        <v>252</v>
      </c>
      <c r="G4095" s="108">
        <f t="shared" si="63"/>
        <v>44287</v>
      </c>
    </row>
    <row r="4096" spans="1:7" x14ac:dyDescent="0.35">
      <c r="A4096" s="72" t="s">
        <v>370</v>
      </c>
      <c r="B4096" s="72" t="s">
        <v>371</v>
      </c>
      <c r="C4096" s="72" t="s">
        <v>1100</v>
      </c>
      <c r="D4096" s="72" t="s">
        <v>1090</v>
      </c>
      <c r="E4096" s="72">
        <v>1704</v>
      </c>
      <c r="F4096" s="105">
        <v>235</v>
      </c>
      <c r="G4096" s="108">
        <f t="shared" si="63"/>
        <v>44197</v>
      </c>
    </row>
    <row r="4097" spans="1:7" x14ac:dyDescent="0.35">
      <c r="A4097" s="72" t="s">
        <v>370</v>
      </c>
      <c r="B4097" s="72" t="s">
        <v>371</v>
      </c>
      <c r="C4097" s="72" t="s">
        <v>1100</v>
      </c>
      <c r="D4097" s="72" t="s">
        <v>1091</v>
      </c>
      <c r="E4097" s="72">
        <v>1699</v>
      </c>
      <c r="F4097" s="105">
        <v>452</v>
      </c>
      <c r="G4097" s="108">
        <f t="shared" si="63"/>
        <v>44105</v>
      </c>
    </row>
    <row r="4098" spans="1:7" x14ac:dyDescent="0.35">
      <c r="A4098" s="72" t="s">
        <v>370</v>
      </c>
      <c r="B4098" s="72" t="s">
        <v>371</v>
      </c>
      <c r="C4098" s="72" t="s">
        <v>1100</v>
      </c>
      <c r="D4098" s="72" t="s">
        <v>1092</v>
      </c>
      <c r="E4098" s="72">
        <v>1699</v>
      </c>
      <c r="F4098" s="105">
        <v>224</v>
      </c>
      <c r="G4098" s="108">
        <f t="shared" si="63"/>
        <v>44013</v>
      </c>
    </row>
    <row r="4099" spans="1:7" x14ac:dyDescent="0.35">
      <c r="A4099" s="72" t="s">
        <v>370</v>
      </c>
      <c r="B4099" s="72" t="s">
        <v>371</v>
      </c>
      <c r="C4099" s="72" t="s">
        <v>1100</v>
      </c>
      <c r="D4099" s="72" t="s">
        <v>1093</v>
      </c>
      <c r="E4099" s="72">
        <v>1672</v>
      </c>
      <c r="F4099" s="105">
        <v>219</v>
      </c>
      <c r="G4099" s="108">
        <f t="shared" si="63"/>
        <v>43922</v>
      </c>
    </row>
    <row r="4100" spans="1:7" x14ac:dyDescent="0.35">
      <c r="A4100" s="72" t="s">
        <v>370</v>
      </c>
      <c r="B4100" s="72" t="s">
        <v>371</v>
      </c>
      <c r="C4100" s="72" t="s">
        <v>1100</v>
      </c>
      <c r="D4100" s="72" t="s">
        <v>1094</v>
      </c>
      <c r="E4100" s="72">
        <v>1643</v>
      </c>
      <c r="F4100" s="105">
        <v>222</v>
      </c>
      <c r="G4100" s="108">
        <f t="shared" ref="G4100:G4163" si="64">DATE(LEFT(D4100,4),RIGHT(LEFT(D4100,7),2),1)</f>
        <v>43831</v>
      </c>
    </row>
    <row r="4101" spans="1:7" x14ac:dyDescent="0.35">
      <c r="A4101" s="72" t="s">
        <v>370</v>
      </c>
      <c r="B4101" s="72" t="s">
        <v>371</v>
      </c>
      <c r="C4101" s="72" t="s">
        <v>1100</v>
      </c>
      <c r="D4101" s="72" t="s">
        <v>1095</v>
      </c>
      <c r="E4101" s="72">
        <v>1636</v>
      </c>
      <c r="F4101" s="105">
        <v>222</v>
      </c>
      <c r="G4101" s="108">
        <f t="shared" si="64"/>
        <v>43739</v>
      </c>
    </row>
    <row r="4102" spans="1:7" x14ac:dyDescent="0.35">
      <c r="A4102" s="72" t="s">
        <v>370</v>
      </c>
      <c r="B4102" s="72" t="s">
        <v>371</v>
      </c>
      <c r="C4102" s="72" t="s">
        <v>1100</v>
      </c>
      <c r="D4102" s="72" t="s">
        <v>1096</v>
      </c>
      <c r="E4102" s="72">
        <v>1670</v>
      </c>
      <c r="F4102" s="105">
        <v>283</v>
      </c>
      <c r="G4102" s="108">
        <f t="shared" si="64"/>
        <v>43647</v>
      </c>
    </row>
    <row r="4103" spans="1:7" x14ac:dyDescent="0.35">
      <c r="A4103" s="72" t="s">
        <v>370</v>
      </c>
      <c r="B4103" s="72" t="s">
        <v>371</v>
      </c>
      <c r="C4103" s="72" t="s">
        <v>1100</v>
      </c>
      <c r="D4103" s="72" t="s">
        <v>1097</v>
      </c>
      <c r="E4103" s="72">
        <v>1671</v>
      </c>
      <c r="F4103" s="105">
        <v>1364</v>
      </c>
      <c r="G4103" s="108">
        <f t="shared" si="64"/>
        <v>43556</v>
      </c>
    </row>
    <row r="4104" spans="1:7" x14ac:dyDescent="0.35">
      <c r="A4104" s="72" t="s">
        <v>370</v>
      </c>
      <c r="B4104" s="72" t="s">
        <v>371</v>
      </c>
      <c r="C4104" s="72" t="s">
        <v>1100</v>
      </c>
      <c r="D4104" s="72" t="s">
        <v>1098</v>
      </c>
      <c r="E4104" s="72">
        <v>1639</v>
      </c>
      <c r="F4104" s="105">
        <v>111</v>
      </c>
      <c r="G4104" s="108">
        <f t="shared" si="64"/>
        <v>43466</v>
      </c>
    </row>
    <row r="4105" spans="1:7" x14ac:dyDescent="0.35">
      <c r="A4105" s="72" t="s">
        <v>370</v>
      </c>
      <c r="B4105" s="72" t="s">
        <v>371</v>
      </c>
      <c r="C4105" s="72" t="s">
        <v>1100</v>
      </c>
      <c r="D4105" s="72" t="s">
        <v>1099</v>
      </c>
      <c r="E4105" s="72">
        <v>1755</v>
      </c>
      <c r="F4105" s="105">
        <v>111</v>
      </c>
      <c r="G4105" s="108">
        <f t="shared" si="64"/>
        <v>43374</v>
      </c>
    </row>
    <row r="4106" spans="1:7" x14ac:dyDescent="0.35">
      <c r="A4106" s="72" t="s">
        <v>370</v>
      </c>
      <c r="B4106" s="72" t="s">
        <v>371</v>
      </c>
      <c r="C4106" s="72" t="s">
        <v>1101</v>
      </c>
      <c r="D4106" s="72" t="s">
        <v>1088</v>
      </c>
      <c r="E4106" s="72">
        <v>275</v>
      </c>
      <c r="F4106" s="105">
        <v>14</v>
      </c>
      <c r="G4106" s="108">
        <f t="shared" si="64"/>
        <v>44378</v>
      </c>
    </row>
    <row r="4107" spans="1:7" x14ac:dyDescent="0.35">
      <c r="A4107" s="72" t="s">
        <v>370</v>
      </c>
      <c r="B4107" s="72" t="s">
        <v>371</v>
      </c>
      <c r="C4107" s="72" t="s">
        <v>1101</v>
      </c>
      <c r="D4107" s="72" t="s">
        <v>1089</v>
      </c>
      <c r="E4107" s="72">
        <v>278</v>
      </c>
      <c r="F4107" s="105">
        <v>15</v>
      </c>
      <c r="G4107" s="108">
        <f t="shared" si="64"/>
        <v>44287</v>
      </c>
    </row>
    <row r="4108" spans="1:7" x14ac:dyDescent="0.35">
      <c r="A4108" s="72" t="s">
        <v>370</v>
      </c>
      <c r="B4108" s="72" t="s">
        <v>371</v>
      </c>
      <c r="C4108" s="72" t="s">
        <v>1101</v>
      </c>
      <c r="D4108" s="72" t="s">
        <v>1090</v>
      </c>
      <c r="E4108" s="72">
        <v>279</v>
      </c>
      <c r="F4108" s="105">
        <v>15</v>
      </c>
      <c r="G4108" s="108">
        <f t="shared" si="64"/>
        <v>44197</v>
      </c>
    </row>
    <row r="4109" spans="1:7" x14ac:dyDescent="0.35">
      <c r="A4109" s="72" t="s">
        <v>370</v>
      </c>
      <c r="B4109" s="72" t="s">
        <v>371</v>
      </c>
      <c r="C4109" s="72" t="s">
        <v>1101</v>
      </c>
      <c r="D4109" s="72" t="s">
        <v>1091</v>
      </c>
      <c r="E4109" s="72">
        <v>272</v>
      </c>
      <c r="F4109" s="105">
        <v>46</v>
      </c>
      <c r="G4109" s="108">
        <f t="shared" si="64"/>
        <v>44105</v>
      </c>
    </row>
    <row r="4110" spans="1:7" x14ac:dyDescent="0.35">
      <c r="A4110" s="72" t="s">
        <v>370</v>
      </c>
      <c r="B4110" s="72" t="s">
        <v>371</v>
      </c>
      <c r="C4110" s="72" t="s">
        <v>1101</v>
      </c>
      <c r="D4110" s="72" t="s">
        <v>1092</v>
      </c>
      <c r="E4110" s="72">
        <v>271</v>
      </c>
      <c r="F4110" s="105">
        <v>15</v>
      </c>
      <c r="G4110" s="108">
        <f t="shared" si="64"/>
        <v>44013</v>
      </c>
    </row>
    <row r="4111" spans="1:7" x14ac:dyDescent="0.35">
      <c r="A4111" s="72" t="s">
        <v>370</v>
      </c>
      <c r="B4111" s="72" t="s">
        <v>371</v>
      </c>
      <c r="C4111" s="72" t="s">
        <v>1101</v>
      </c>
      <c r="D4111" s="72" t="s">
        <v>1093</v>
      </c>
      <c r="E4111" s="72">
        <v>268</v>
      </c>
      <c r="F4111" s="105">
        <v>13</v>
      </c>
      <c r="G4111" s="108">
        <f t="shared" si="64"/>
        <v>43922</v>
      </c>
    </row>
    <row r="4112" spans="1:7" x14ac:dyDescent="0.35">
      <c r="A4112" s="72" t="s">
        <v>370</v>
      </c>
      <c r="B4112" s="72" t="s">
        <v>371</v>
      </c>
      <c r="C4112" s="72" t="s">
        <v>1101</v>
      </c>
      <c r="D4112" s="72" t="s">
        <v>1094</v>
      </c>
      <c r="E4112" s="72">
        <v>261</v>
      </c>
      <c r="F4112" s="105">
        <v>14</v>
      </c>
      <c r="G4112" s="108">
        <f t="shared" si="64"/>
        <v>43831</v>
      </c>
    </row>
    <row r="4113" spans="1:7" x14ac:dyDescent="0.35">
      <c r="A4113" s="72" t="s">
        <v>370</v>
      </c>
      <c r="B4113" s="72" t="s">
        <v>371</v>
      </c>
      <c r="C4113" s="72" t="s">
        <v>1101</v>
      </c>
      <c r="D4113" s="72" t="s">
        <v>1095</v>
      </c>
      <c r="E4113" s="72">
        <v>256</v>
      </c>
      <c r="F4113" s="105">
        <v>14</v>
      </c>
      <c r="G4113" s="108">
        <f t="shared" si="64"/>
        <v>43739</v>
      </c>
    </row>
    <row r="4114" spans="1:7" x14ac:dyDescent="0.35">
      <c r="A4114" s="72" t="s">
        <v>370</v>
      </c>
      <c r="B4114" s="72" t="s">
        <v>371</v>
      </c>
      <c r="C4114" s="72" t="s">
        <v>1101</v>
      </c>
      <c r="D4114" s="72" t="s">
        <v>1096</v>
      </c>
      <c r="E4114" s="72">
        <v>254</v>
      </c>
      <c r="F4114" s="105">
        <v>14</v>
      </c>
      <c r="G4114" s="108">
        <f t="shared" si="64"/>
        <v>43647</v>
      </c>
    </row>
    <row r="4115" spans="1:7" x14ac:dyDescent="0.35">
      <c r="A4115" s="72" t="s">
        <v>370</v>
      </c>
      <c r="B4115" s="72" t="s">
        <v>371</v>
      </c>
      <c r="C4115" s="72" t="s">
        <v>1101</v>
      </c>
      <c r="D4115" s="72" t="s">
        <v>1097</v>
      </c>
      <c r="E4115" s="72">
        <v>257</v>
      </c>
      <c r="F4115" s="105">
        <v>232</v>
      </c>
      <c r="G4115" s="108">
        <f t="shared" si="64"/>
        <v>43556</v>
      </c>
    </row>
    <row r="4116" spans="1:7" x14ac:dyDescent="0.35">
      <c r="A4116" s="72" t="s">
        <v>370</v>
      </c>
      <c r="B4116" s="72" t="s">
        <v>371</v>
      </c>
      <c r="C4116" s="72" t="s">
        <v>1101</v>
      </c>
      <c r="D4116" s="72" t="s">
        <v>1098</v>
      </c>
      <c r="E4116" s="72">
        <v>253</v>
      </c>
      <c r="F4116" s="105">
        <v>2</v>
      </c>
      <c r="G4116" s="108">
        <f t="shared" si="64"/>
        <v>43466</v>
      </c>
    </row>
    <row r="4117" spans="1:7" x14ac:dyDescent="0.35">
      <c r="A4117" s="72" t="s">
        <v>370</v>
      </c>
      <c r="B4117" s="72" t="s">
        <v>371</v>
      </c>
      <c r="C4117" s="72" t="s">
        <v>1101</v>
      </c>
      <c r="D4117" s="72" t="s">
        <v>1099</v>
      </c>
      <c r="E4117" s="72">
        <v>280</v>
      </c>
      <c r="F4117" s="105">
        <v>3</v>
      </c>
      <c r="G4117" s="108">
        <f t="shared" si="64"/>
        <v>43374</v>
      </c>
    </row>
    <row r="4118" spans="1:7" x14ac:dyDescent="0.35">
      <c r="A4118" s="72" t="s">
        <v>370</v>
      </c>
      <c r="B4118" s="72" t="s">
        <v>371</v>
      </c>
      <c r="C4118" s="72" t="s">
        <v>1102</v>
      </c>
      <c r="D4118" s="72" t="s">
        <v>1088</v>
      </c>
      <c r="E4118" s="72">
        <v>3916</v>
      </c>
      <c r="F4118" s="105">
        <v>405</v>
      </c>
      <c r="G4118" s="108">
        <f t="shared" si="64"/>
        <v>44378</v>
      </c>
    </row>
    <row r="4119" spans="1:7" x14ac:dyDescent="0.35">
      <c r="A4119" s="72" t="s">
        <v>370</v>
      </c>
      <c r="B4119" s="72" t="s">
        <v>371</v>
      </c>
      <c r="C4119" s="72" t="s">
        <v>1102</v>
      </c>
      <c r="D4119" s="72" t="s">
        <v>1089</v>
      </c>
      <c r="E4119" s="72">
        <v>3921</v>
      </c>
      <c r="F4119" s="105">
        <v>402</v>
      </c>
      <c r="G4119" s="108">
        <f t="shared" si="64"/>
        <v>44287</v>
      </c>
    </row>
    <row r="4120" spans="1:7" x14ac:dyDescent="0.35">
      <c r="A4120" s="72" t="s">
        <v>370</v>
      </c>
      <c r="B4120" s="72" t="s">
        <v>371</v>
      </c>
      <c r="C4120" s="72" t="s">
        <v>1102</v>
      </c>
      <c r="D4120" s="72" t="s">
        <v>1090</v>
      </c>
      <c r="E4120" s="72">
        <v>3928</v>
      </c>
      <c r="F4120" s="105">
        <v>394</v>
      </c>
      <c r="G4120" s="108">
        <f t="shared" si="64"/>
        <v>44197</v>
      </c>
    </row>
    <row r="4121" spans="1:7" x14ac:dyDescent="0.35">
      <c r="A4121" s="72" t="s">
        <v>370</v>
      </c>
      <c r="B4121" s="72" t="s">
        <v>371</v>
      </c>
      <c r="C4121" s="72" t="s">
        <v>1102</v>
      </c>
      <c r="D4121" s="72" t="s">
        <v>1091</v>
      </c>
      <c r="E4121" s="72">
        <v>3921</v>
      </c>
      <c r="F4121" s="105">
        <v>865</v>
      </c>
      <c r="G4121" s="108">
        <f t="shared" si="64"/>
        <v>44105</v>
      </c>
    </row>
    <row r="4122" spans="1:7" x14ac:dyDescent="0.35">
      <c r="A4122" s="72" t="s">
        <v>370</v>
      </c>
      <c r="B4122" s="72" t="s">
        <v>371</v>
      </c>
      <c r="C4122" s="72" t="s">
        <v>1102</v>
      </c>
      <c r="D4122" s="72" t="s">
        <v>1092</v>
      </c>
      <c r="E4122" s="72">
        <v>3896</v>
      </c>
      <c r="F4122" s="105">
        <v>397</v>
      </c>
      <c r="G4122" s="108">
        <f t="shared" si="64"/>
        <v>44013</v>
      </c>
    </row>
    <row r="4123" spans="1:7" x14ac:dyDescent="0.35">
      <c r="A4123" s="72" t="s">
        <v>370</v>
      </c>
      <c r="B4123" s="72" t="s">
        <v>371</v>
      </c>
      <c r="C4123" s="72" t="s">
        <v>1102</v>
      </c>
      <c r="D4123" s="72" t="s">
        <v>1093</v>
      </c>
      <c r="E4123" s="72">
        <v>3856</v>
      </c>
      <c r="F4123" s="105">
        <v>390</v>
      </c>
      <c r="G4123" s="108">
        <f t="shared" si="64"/>
        <v>43922</v>
      </c>
    </row>
    <row r="4124" spans="1:7" x14ac:dyDescent="0.35">
      <c r="A4124" s="72" t="s">
        <v>370</v>
      </c>
      <c r="B4124" s="72" t="s">
        <v>371</v>
      </c>
      <c r="C4124" s="72" t="s">
        <v>1102</v>
      </c>
      <c r="D4124" s="72" t="s">
        <v>1094</v>
      </c>
      <c r="E4124" s="72">
        <v>3843</v>
      </c>
      <c r="F4124" s="105">
        <v>381</v>
      </c>
      <c r="G4124" s="108">
        <f t="shared" si="64"/>
        <v>43831</v>
      </c>
    </row>
    <row r="4125" spans="1:7" x14ac:dyDescent="0.35">
      <c r="A4125" s="72" t="s">
        <v>370</v>
      </c>
      <c r="B4125" s="72" t="s">
        <v>371</v>
      </c>
      <c r="C4125" s="72" t="s">
        <v>1102</v>
      </c>
      <c r="D4125" s="72" t="s">
        <v>1095</v>
      </c>
      <c r="E4125" s="72">
        <v>3863</v>
      </c>
      <c r="F4125" s="105">
        <v>397</v>
      </c>
      <c r="G4125" s="108">
        <f t="shared" si="64"/>
        <v>43739</v>
      </c>
    </row>
    <row r="4126" spans="1:7" x14ac:dyDescent="0.35">
      <c r="A4126" s="72" t="s">
        <v>370</v>
      </c>
      <c r="B4126" s="72" t="s">
        <v>371</v>
      </c>
      <c r="C4126" s="72" t="s">
        <v>1102</v>
      </c>
      <c r="D4126" s="72" t="s">
        <v>1096</v>
      </c>
      <c r="E4126" s="72">
        <v>3849</v>
      </c>
      <c r="F4126" s="105">
        <v>452</v>
      </c>
      <c r="G4126" s="108">
        <f t="shared" si="64"/>
        <v>43647</v>
      </c>
    </row>
    <row r="4127" spans="1:7" x14ac:dyDescent="0.35">
      <c r="A4127" s="72" t="s">
        <v>370</v>
      </c>
      <c r="B4127" s="72" t="s">
        <v>371</v>
      </c>
      <c r="C4127" s="72" t="s">
        <v>1102</v>
      </c>
      <c r="D4127" s="72" t="s">
        <v>1097</v>
      </c>
      <c r="E4127" s="72">
        <v>3881</v>
      </c>
      <c r="F4127" s="105">
        <v>3408</v>
      </c>
      <c r="G4127" s="108">
        <f t="shared" si="64"/>
        <v>43556</v>
      </c>
    </row>
    <row r="4128" spans="1:7" x14ac:dyDescent="0.35">
      <c r="A4128" s="72" t="s">
        <v>370</v>
      </c>
      <c r="B4128" s="72" t="s">
        <v>371</v>
      </c>
      <c r="C4128" s="72" t="s">
        <v>1102</v>
      </c>
      <c r="D4128" s="72" t="s">
        <v>1098</v>
      </c>
      <c r="E4128" s="72">
        <v>3853</v>
      </c>
      <c r="F4128" s="105">
        <v>198</v>
      </c>
      <c r="G4128" s="108">
        <f t="shared" si="64"/>
        <v>43466</v>
      </c>
    </row>
    <row r="4129" spans="1:7" x14ac:dyDescent="0.35">
      <c r="A4129" s="72" t="s">
        <v>370</v>
      </c>
      <c r="B4129" s="72" t="s">
        <v>371</v>
      </c>
      <c r="C4129" s="72" t="s">
        <v>1102</v>
      </c>
      <c r="D4129" s="72" t="s">
        <v>1099</v>
      </c>
      <c r="E4129" s="72">
        <v>4071</v>
      </c>
      <c r="F4129" s="105">
        <v>256</v>
      </c>
      <c r="G4129" s="108">
        <f t="shared" si="64"/>
        <v>43374</v>
      </c>
    </row>
    <row r="4130" spans="1:7" x14ac:dyDescent="0.35">
      <c r="A4130" s="72" t="s">
        <v>374</v>
      </c>
      <c r="B4130" s="72" t="s">
        <v>375</v>
      </c>
      <c r="C4130" s="72" t="s">
        <v>1087</v>
      </c>
      <c r="D4130" s="72" t="s">
        <v>1088</v>
      </c>
      <c r="E4130" s="72">
        <v>753</v>
      </c>
      <c r="F4130" s="105">
        <v>48</v>
      </c>
      <c r="G4130" s="108">
        <f t="shared" si="64"/>
        <v>44378</v>
      </c>
    </row>
    <row r="4131" spans="1:7" x14ac:dyDescent="0.35">
      <c r="A4131" s="72" t="s">
        <v>374</v>
      </c>
      <c r="B4131" s="72" t="s">
        <v>375</v>
      </c>
      <c r="C4131" s="72" t="s">
        <v>1087</v>
      </c>
      <c r="D4131" s="72" t="s">
        <v>1089</v>
      </c>
      <c r="E4131" s="72">
        <v>745</v>
      </c>
      <c r="F4131" s="105">
        <v>47</v>
      </c>
      <c r="G4131" s="108">
        <f t="shared" si="64"/>
        <v>44287</v>
      </c>
    </row>
    <row r="4132" spans="1:7" x14ac:dyDescent="0.35">
      <c r="A4132" s="72" t="s">
        <v>374</v>
      </c>
      <c r="B4132" s="72" t="s">
        <v>375</v>
      </c>
      <c r="C4132" s="72" t="s">
        <v>1087</v>
      </c>
      <c r="D4132" s="72" t="s">
        <v>1090</v>
      </c>
      <c r="E4132" s="72">
        <v>751</v>
      </c>
      <c r="F4132" s="105">
        <v>48</v>
      </c>
      <c r="G4132" s="108">
        <f t="shared" si="64"/>
        <v>44197</v>
      </c>
    </row>
    <row r="4133" spans="1:7" x14ac:dyDescent="0.35">
      <c r="A4133" s="72" t="s">
        <v>374</v>
      </c>
      <c r="B4133" s="72" t="s">
        <v>375</v>
      </c>
      <c r="C4133" s="72" t="s">
        <v>1087</v>
      </c>
      <c r="D4133" s="72" t="s">
        <v>1091</v>
      </c>
      <c r="E4133" s="72">
        <v>745</v>
      </c>
      <c r="F4133" s="105">
        <v>47</v>
      </c>
      <c r="G4133" s="108">
        <f t="shared" si="64"/>
        <v>44105</v>
      </c>
    </row>
    <row r="4134" spans="1:7" x14ac:dyDescent="0.35">
      <c r="A4134" s="72" t="s">
        <v>374</v>
      </c>
      <c r="B4134" s="72" t="s">
        <v>375</v>
      </c>
      <c r="C4134" s="72" t="s">
        <v>1087</v>
      </c>
      <c r="D4134" s="72" t="s">
        <v>1092</v>
      </c>
      <c r="E4134" s="72">
        <v>750</v>
      </c>
      <c r="F4134" s="105">
        <v>49</v>
      </c>
      <c r="G4134" s="108">
        <f t="shared" si="64"/>
        <v>44013</v>
      </c>
    </row>
    <row r="4135" spans="1:7" x14ac:dyDescent="0.35">
      <c r="A4135" s="72" t="s">
        <v>374</v>
      </c>
      <c r="B4135" s="72" t="s">
        <v>375</v>
      </c>
      <c r="C4135" s="72" t="s">
        <v>1087</v>
      </c>
      <c r="D4135" s="72" t="s">
        <v>1093</v>
      </c>
      <c r="E4135" s="72">
        <v>741</v>
      </c>
      <c r="F4135" s="105">
        <v>49</v>
      </c>
      <c r="G4135" s="108">
        <f t="shared" si="64"/>
        <v>43922</v>
      </c>
    </row>
    <row r="4136" spans="1:7" x14ac:dyDescent="0.35">
      <c r="A4136" s="72" t="s">
        <v>374</v>
      </c>
      <c r="B4136" s="72" t="s">
        <v>375</v>
      </c>
      <c r="C4136" s="72" t="s">
        <v>1087</v>
      </c>
      <c r="D4136" s="72" t="s">
        <v>1094</v>
      </c>
      <c r="E4136" s="72">
        <v>730</v>
      </c>
      <c r="F4136" s="105">
        <v>49</v>
      </c>
      <c r="G4136" s="108">
        <f t="shared" si="64"/>
        <v>43831</v>
      </c>
    </row>
    <row r="4137" spans="1:7" x14ac:dyDescent="0.35">
      <c r="A4137" s="72" t="s">
        <v>374</v>
      </c>
      <c r="B4137" s="72" t="s">
        <v>375</v>
      </c>
      <c r="C4137" s="72" t="s">
        <v>1087</v>
      </c>
      <c r="D4137" s="72" t="s">
        <v>1095</v>
      </c>
      <c r="E4137" s="72">
        <v>738</v>
      </c>
      <c r="F4137" s="105">
        <v>53</v>
      </c>
      <c r="G4137" s="108">
        <f t="shared" si="64"/>
        <v>43739</v>
      </c>
    </row>
    <row r="4138" spans="1:7" x14ac:dyDescent="0.35">
      <c r="A4138" s="72" t="s">
        <v>374</v>
      </c>
      <c r="B4138" s="72" t="s">
        <v>375</v>
      </c>
      <c r="C4138" s="72" t="s">
        <v>1087</v>
      </c>
      <c r="D4138" s="72" t="s">
        <v>1096</v>
      </c>
      <c r="E4138" s="72">
        <v>728</v>
      </c>
      <c r="F4138" s="105">
        <v>53</v>
      </c>
      <c r="G4138" s="108">
        <f t="shared" si="64"/>
        <v>43647</v>
      </c>
    </row>
    <row r="4139" spans="1:7" x14ac:dyDescent="0.35">
      <c r="A4139" s="72" t="s">
        <v>374</v>
      </c>
      <c r="B4139" s="72" t="s">
        <v>375</v>
      </c>
      <c r="C4139" s="72" t="s">
        <v>1087</v>
      </c>
      <c r="D4139" s="72" t="s">
        <v>1097</v>
      </c>
      <c r="E4139" s="72">
        <v>728</v>
      </c>
      <c r="F4139" s="105">
        <v>54</v>
      </c>
      <c r="G4139" s="108">
        <f t="shared" si="64"/>
        <v>43556</v>
      </c>
    </row>
    <row r="4140" spans="1:7" x14ac:dyDescent="0.35">
      <c r="A4140" s="72" t="s">
        <v>374</v>
      </c>
      <c r="B4140" s="72" t="s">
        <v>375</v>
      </c>
      <c r="C4140" s="72" t="s">
        <v>1087</v>
      </c>
      <c r="D4140" s="72" t="s">
        <v>1098</v>
      </c>
      <c r="E4140" s="72">
        <v>715</v>
      </c>
      <c r="F4140" s="105">
        <v>51</v>
      </c>
      <c r="G4140" s="108">
        <f t="shared" si="64"/>
        <v>43466</v>
      </c>
    </row>
    <row r="4141" spans="1:7" x14ac:dyDescent="0.35">
      <c r="A4141" s="72" t="s">
        <v>374</v>
      </c>
      <c r="B4141" s="72" t="s">
        <v>375</v>
      </c>
      <c r="C4141" s="72" t="s">
        <v>1087</v>
      </c>
      <c r="D4141" s="72" t="s">
        <v>1099</v>
      </c>
      <c r="E4141" s="72">
        <v>740</v>
      </c>
      <c r="F4141" s="105">
        <v>59</v>
      </c>
      <c r="G4141" s="108">
        <f t="shared" si="64"/>
        <v>43374</v>
      </c>
    </row>
    <row r="4142" spans="1:7" x14ac:dyDescent="0.35">
      <c r="A4142" s="72" t="s">
        <v>374</v>
      </c>
      <c r="B4142" s="72" t="s">
        <v>375</v>
      </c>
      <c r="C4142" s="72" t="s">
        <v>1100</v>
      </c>
      <c r="D4142" s="72" t="s">
        <v>1088</v>
      </c>
      <c r="E4142" s="72">
        <v>832</v>
      </c>
      <c r="F4142" s="105">
        <v>130</v>
      </c>
      <c r="G4142" s="108">
        <f t="shared" si="64"/>
        <v>44378</v>
      </c>
    </row>
    <row r="4143" spans="1:7" x14ac:dyDescent="0.35">
      <c r="A4143" s="72" t="s">
        <v>374</v>
      </c>
      <c r="B4143" s="72" t="s">
        <v>375</v>
      </c>
      <c r="C4143" s="72" t="s">
        <v>1100</v>
      </c>
      <c r="D4143" s="72" t="s">
        <v>1089</v>
      </c>
      <c r="E4143" s="72">
        <v>832</v>
      </c>
      <c r="F4143" s="105">
        <v>136</v>
      </c>
      <c r="G4143" s="108">
        <f t="shared" si="64"/>
        <v>44287</v>
      </c>
    </row>
    <row r="4144" spans="1:7" x14ac:dyDescent="0.35">
      <c r="A4144" s="72" t="s">
        <v>374</v>
      </c>
      <c r="B4144" s="72" t="s">
        <v>375</v>
      </c>
      <c r="C4144" s="72" t="s">
        <v>1100</v>
      </c>
      <c r="D4144" s="72" t="s">
        <v>1090</v>
      </c>
      <c r="E4144" s="72">
        <v>828</v>
      </c>
      <c r="F4144" s="105">
        <v>133</v>
      </c>
      <c r="G4144" s="108">
        <f t="shared" si="64"/>
        <v>44197</v>
      </c>
    </row>
    <row r="4145" spans="1:7" x14ac:dyDescent="0.35">
      <c r="A4145" s="72" t="s">
        <v>374</v>
      </c>
      <c r="B4145" s="72" t="s">
        <v>375</v>
      </c>
      <c r="C4145" s="72" t="s">
        <v>1100</v>
      </c>
      <c r="D4145" s="72" t="s">
        <v>1091</v>
      </c>
      <c r="E4145" s="72">
        <v>831</v>
      </c>
      <c r="F4145" s="105">
        <v>132</v>
      </c>
      <c r="G4145" s="108">
        <f t="shared" si="64"/>
        <v>44105</v>
      </c>
    </row>
    <row r="4146" spans="1:7" x14ac:dyDescent="0.35">
      <c r="A4146" s="72" t="s">
        <v>374</v>
      </c>
      <c r="B4146" s="72" t="s">
        <v>375</v>
      </c>
      <c r="C4146" s="72" t="s">
        <v>1100</v>
      </c>
      <c r="D4146" s="72" t="s">
        <v>1092</v>
      </c>
      <c r="E4146" s="72">
        <v>832</v>
      </c>
      <c r="F4146" s="105">
        <v>134</v>
      </c>
      <c r="G4146" s="108">
        <f t="shared" si="64"/>
        <v>44013</v>
      </c>
    </row>
    <row r="4147" spans="1:7" x14ac:dyDescent="0.35">
      <c r="A4147" s="72" t="s">
        <v>374</v>
      </c>
      <c r="B4147" s="72" t="s">
        <v>375</v>
      </c>
      <c r="C4147" s="72" t="s">
        <v>1100</v>
      </c>
      <c r="D4147" s="72" t="s">
        <v>1093</v>
      </c>
      <c r="E4147" s="72">
        <v>838</v>
      </c>
      <c r="F4147" s="105">
        <v>141</v>
      </c>
      <c r="G4147" s="108">
        <f t="shared" si="64"/>
        <v>43922</v>
      </c>
    </row>
    <row r="4148" spans="1:7" x14ac:dyDescent="0.35">
      <c r="A4148" s="72" t="s">
        <v>374</v>
      </c>
      <c r="B4148" s="72" t="s">
        <v>375</v>
      </c>
      <c r="C4148" s="72" t="s">
        <v>1100</v>
      </c>
      <c r="D4148" s="72" t="s">
        <v>1094</v>
      </c>
      <c r="E4148" s="72">
        <v>829</v>
      </c>
      <c r="F4148" s="105">
        <v>145</v>
      </c>
      <c r="G4148" s="108">
        <f t="shared" si="64"/>
        <v>43831</v>
      </c>
    </row>
    <row r="4149" spans="1:7" x14ac:dyDescent="0.35">
      <c r="A4149" s="72" t="s">
        <v>374</v>
      </c>
      <c r="B4149" s="72" t="s">
        <v>375</v>
      </c>
      <c r="C4149" s="72" t="s">
        <v>1100</v>
      </c>
      <c r="D4149" s="72" t="s">
        <v>1095</v>
      </c>
      <c r="E4149" s="72">
        <v>827</v>
      </c>
      <c r="F4149" s="105">
        <v>146</v>
      </c>
      <c r="G4149" s="108">
        <f t="shared" si="64"/>
        <v>43739</v>
      </c>
    </row>
    <row r="4150" spans="1:7" x14ac:dyDescent="0.35">
      <c r="A4150" s="72" t="s">
        <v>374</v>
      </c>
      <c r="B4150" s="72" t="s">
        <v>375</v>
      </c>
      <c r="C4150" s="72" t="s">
        <v>1100</v>
      </c>
      <c r="D4150" s="72" t="s">
        <v>1096</v>
      </c>
      <c r="E4150" s="72">
        <v>818</v>
      </c>
      <c r="F4150" s="105">
        <v>145</v>
      </c>
      <c r="G4150" s="108">
        <f t="shared" si="64"/>
        <v>43647</v>
      </c>
    </row>
    <row r="4151" spans="1:7" x14ac:dyDescent="0.35">
      <c r="A4151" s="72" t="s">
        <v>374</v>
      </c>
      <c r="B4151" s="72" t="s">
        <v>375</v>
      </c>
      <c r="C4151" s="72" t="s">
        <v>1100</v>
      </c>
      <c r="D4151" s="72" t="s">
        <v>1097</v>
      </c>
      <c r="E4151" s="72">
        <v>824</v>
      </c>
      <c r="F4151" s="105">
        <v>133</v>
      </c>
      <c r="G4151" s="108">
        <f t="shared" si="64"/>
        <v>43556</v>
      </c>
    </row>
    <row r="4152" spans="1:7" x14ac:dyDescent="0.35">
      <c r="A4152" s="72" t="s">
        <v>374</v>
      </c>
      <c r="B4152" s="72" t="s">
        <v>375</v>
      </c>
      <c r="C4152" s="72" t="s">
        <v>1100</v>
      </c>
      <c r="D4152" s="72" t="s">
        <v>1098</v>
      </c>
      <c r="E4152" s="72">
        <v>792</v>
      </c>
      <c r="F4152" s="105">
        <v>110</v>
      </c>
      <c r="G4152" s="108">
        <f t="shared" si="64"/>
        <v>43466</v>
      </c>
    </row>
    <row r="4153" spans="1:7" x14ac:dyDescent="0.35">
      <c r="A4153" s="72" t="s">
        <v>374</v>
      </c>
      <c r="B4153" s="72" t="s">
        <v>375</v>
      </c>
      <c r="C4153" s="72" t="s">
        <v>1100</v>
      </c>
      <c r="D4153" s="72" t="s">
        <v>1099</v>
      </c>
      <c r="E4153" s="72">
        <v>861</v>
      </c>
      <c r="F4153" s="105">
        <v>136</v>
      </c>
      <c r="G4153" s="108">
        <f t="shared" si="64"/>
        <v>43374</v>
      </c>
    </row>
    <row r="4154" spans="1:7" x14ac:dyDescent="0.35">
      <c r="A4154" s="72" t="s">
        <v>374</v>
      </c>
      <c r="B4154" s="72" t="s">
        <v>375</v>
      </c>
      <c r="C4154" s="72" t="s">
        <v>1101</v>
      </c>
      <c r="D4154" s="72" t="s">
        <v>1088</v>
      </c>
      <c r="E4154" s="72">
        <v>498</v>
      </c>
      <c r="F4154" s="105">
        <v>12</v>
      </c>
      <c r="G4154" s="108">
        <f t="shared" si="64"/>
        <v>44378</v>
      </c>
    </row>
    <row r="4155" spans="1:7" x14ac:dyDescent="0.35">
      <c r="A4155" s="72" t="s">
        <v>374</v>
      </c>
      <c r="B4155" s="72" t="s">
        <v>375</v>
      </c>
      <c r="C4155" s="72" t="s">
        <v>1101</v>
      </c>
      <c r="D4155" s="72" t="s">
        <v>1089</v>
      </c>
      <c r="E4155" s="72">
        <v>493</v>
      </c>
      <c r="F4155" s="105">
        <v>11</v>
      </c>
      <c r="G4155" s="108">
        <f t="shared" si="64"/>
        <v>44287</v>
      </c>
    </row>
    <row r="4156" spans="1:7" x14ac:dyDescent="0.35">
      <c r="A4156" s="72" t="s">
        <v>374</v>
      </c>
      <c r="B4156" s="72" t="s">
        <v>375</v>
      </c>
      <c r="C4156" s="72" t="s">
        <v>1101</v>
      </c>
      <c r="D4156" s="72" t="s">
        <v>1090</v>
      </c>
      <c r="E4156" s="72">
        <v>492</v>
      </c>
      <c r="F4156" s="105">
        <v>11</v>
      </c>
      <c r="G4156" s="108">
        <f t="shared" si="64"/>
        <v>44197</v>
      </c>
    </row>
    <row r="4157" spans="1:7" x14ac:dyDescent="0.35">
      <c r="A4157" s="72" t="s">
        <v>374</v>
      </c>
      <c r="B4157" s="72" t="s">
        <v>375</v>
      </c>
      <c r="C4157" s="72" t="s">
        <v>1101</v>
      </c>
      <c r="D4157" s="72" t="s">
        <v>1091</v>
      </c>
      <c r="E4157" s="72">
        <v>486</v>
      </c>
      <c r="F4157" s="105">
        <v>11</v>
      </c>
      <c r="G4157" s="108">
        <f t="shared" si="64"/>
        <v>44105</v>
      </c>
    </row>
    <row r="4158" spans="1:7" x14ac:dyDescent="0.35">
      <c r="A4158" s="72" t="s">
        <v>374</v>
      </c>
      <c r="B4158" s="72" t="s">
        <v>375</v>
      </c>
      <c r="C4158" s="72" t="s">
        <v>1101</v>
      </c>
      <c r="D4158" s="72" t="s">
        <v>1092</v>
      </c>
      <c r="E4158" s="72">
        <v>474</v>
      </c>
      <c r="F4158" s="105">
        <v>11</v>
      </c>
      <c r="G4158" s="108">
        <f t="shared" si="64"/>
        <v>44013</v>
      </c>
    </row>
    <row r="4159" spans="1:7" x14ac:dyDescent="0.35">
      <c r="A4159" s="72" t="s">
        <v>374</v>
      </c>
      <c r="B4159" s="72" t="s">
        <v>375</v>
      </c>
      <c r="C4159" s="72" t="s">
        <v>1101</v>
      </c>
      <c r="D4159" s="72" t="s">
        <v>1093</v>
      </c>
      <c r="E4159" s="72">
        <v>457</v>
      </c>
      <c r="F4159" s="105">
        <v>10</v>
      </c>
      <c r="G4159" s="108">
        <f t="shared" si="64"/>
        <v>43922</v>
      </c>
    </row>
    <row r="4160" spans="1:7" x14ac:dyDescent="0.35">
      <c r="A4160" s="72" t="s">
        <v>374</v>
      </c>
      <c r="B4160" s="72" t="s">
        <v>375</v>
      </c>
      <c r="C4160" s="72" t="s">
        <v>1101</v>
      </c>
      <c r="D4160" s="72" t="s">
        <v>1094</v>
      </c>
      <c r="E4160" s="72">
        <v>443</v>
      </c>
      <c r="F4160" s="105">
        <v>12</v>
      </c>
      <c r="G4160" s="108">
        <f t="shared" si="64"/>
        <v>43831</v>
      </c>
    </row>
    <row r="4161" spans="1:7" x14ac:dyDescent="0.35">
      <c r="A4161" s="72" t="s">
        <v>374</v>
      </c>
      <c r="B4161" s="72" t="s">
        <v>375</v>
      </c>
      <c r="C4161" s="72" t="s">
        <v>1101</v>
      </c>
      <c r="D4161" s="72" t="s">
        <v>1095</v>
      </c>
      <c r="E4161" s="72">
        <v>430</v>
      </c>
      <c r="F4161" s="105">
        <v>10</v>
      </c>
      <c r="G4161" s="108">
        <f t="shared" si="64"/>
        <v>43739</v>
      </c>
    </row>
    <row r="4162" spans="1:7" x14ac:dyDescent="0.35">
      <c r="A4162" s="72" t="s">
        <v>374</v>
      </c>
      <c r="B4162" s="72" t="s">
        <v>375</v>
      </c>
      <c r="C4162" s="72" t="s">
        <v>1101</v>
      </c>
      <c r="D4162" s="72" t="s">
        <v>1096</v>
      </c>
      <c r="E4162" s="72">
        <v>434</v>
      </c>
      <c r="F4162" s="105">
        <v>10</v>
      </c>
      <c r="G4162" s="108">
        <f t="shared" si="64"/>
        <v>43647</v>
      </c>
    </row>
    <row r="4163" spans="1:7" x14ac:dyDescent="0.35">
      <c r="A4163" s="72" t="s">
        <v>374</v>
      </c>
      <c r="B4163" s="72" t="s">
        <v>375</v>
      </c>
      <c r="C4163" s="72" t="s">
        <v>1101</v>
      </c>
      <c r="D4163" s="72" t="s">
        <v>1097</v>
      </c>
      <c r="E4163" s="72">
        <v>430</v>
      </c>
      <c r="F4163" s="105">
        <v>10</v>
      </c>
      <c r="G4163" s="108">
        <f t="shared" si="64"/>
        <v>43556</v>
      </c>
    </row>
    <row r="4164" spans="1:7" x14ac:dyDescent="0.35">
      <c r="A4164" s="72" t="s">
        <v>374</v>
      </c>
      <c r="B4164" s="72" t="s">
        <v>375</v>
      </c>
      <c r="C4164" s="72" t="s">
        <v>1101</v>
      </c>
      <c r="D4164" s="72" t="s">
        <v>1098</v>
      </c>
      <c r="E4164" s="72">
        <v>409</v>
      </c>
      <c r="F4164" s="105">
        <v>11</v>
      </c>
      <c r="G4164" s="108">
        <f t="shared" ref="G4164:G4227" si="65">DATE(LEFT(D4164,4),RIGHT(LEFT(D4164,7),2),1)</f>
        <v>43466</v>
      </c>
    </row>
    <row r="4165" spans="1:7" x14ac:dyDescent="0.35">
      <c r="A4165" s="72" t="s">
        <v>374</v>
      </c>
      <c r="B4165" s="72" t="s">
        <v>375</v>
      </c>
      <c r="C4165" s="72" t="s">
        <v>1101</v>
      </c>
      <c r="D4165" s="72" t="s">
        <v>1099</v>
      </c>
      <c r="E4165" s="72">
        <v>421</v>
      </c>
      <c r="F4165" s="105">
        <v>14</v>
      </c>
      <c r="G4165" s="108">
        <f t="shared" si="65"/>
        <v>43374</v>
      </c>
    </row>
    <row r="4166" spans="1:7" x14ac:dyDescent="0.35">
      <c r="A4166" s="72" t="s">
        <v>374</v>
      </c>
      <c r="B4166" s="72" t="s">
        <v>375</v>
      </c>
      <c r="C4166" s="72" t="s">
        <v>1102</v>
      </c>
      <c r="D4166" s="72" t="s">
        <v>1088</v>
      </c>
      <c r="E4166" s="72">
        <v>1373</v>
      </c>
      <c r="F4166" s="105">
        <v>114</v>
      </c>
      <c r="G4166" s="108">
        <f t="shared" si="65"/>
        <v>44378</v>
      </c>
    </row>
    <row r="4167" spans="1:7" x14ac:dyDescent="0.35">
      <c r="A4167" s="72" t="s">
        <v>374</v>
      </c>
      <c r="B4167" s="72" t="s">
        <v>375</v>
      </c>
      <c r="C4167" s="72" t="s">
        <v>1102</v>
      </c>
      <c r="D4167" s="72" t="s">
        <v>1089</v>
      </c>
      <c r="E4167" s="72">
        <v>1377</v>
      </c>
      <c r="F4167" s="105">
        <v>116</v>
      </c>
      <c r="G4167" s="108">
        <f t="shared" si="65"/>
        <v>44287</v>
      </c>
    </row>
    <row r="4168" spans="1:7" x14ac:dyDescent="0.35">
      <c r="A4168" s="72" t="s">
        <v>374</v>
      </c>
      <c r="B4168" s="72" t="s">
        <v>375</v>
      </c>
      <c r="C4168" s="72" t="s">
        <v>1102</v>
      </c>
      <c r="D4168" s="72" t="s">
        <v>1090</v>
      </c>
      <c r="E4168" s="72">
        <v>1369</v>
      </c>
      <c r="F4168" s="105">
        <v>116</v>
      </c>
      <c r="G4168" s="108">
        <f t="shared" si="65"/>
        <v>44197</v>
      </c>
    </row>
    <row r="4169" spans="1:7" x14ac:dyDescent="0.35">
      <c r="A4169" s="72" t="s">
        <v>374</v>
      </c>
      <c r="B4169" s="72" t="s">
        <v>375</v>
      </c>
      <c r="C4169" s="72" t="s">
        <v>1102</v>
      </c>
      <c r="D4169" s="72" t="s">
        <v>1091</v>
      </c>
      <c r="E4169" s="72">
        <v>1374</v>
      </c>
      <c r="F4169" s="105">
        <v>114</v>
      </c>
      <c r="G4169" s="108">
        <f t="shared" si="65"/>
        <v>44105</v>
      </c>
    </row>
    <row r="4170" spans="1:7" x14ac:dyDescent="0.35">
      <c r="A4170" s="72" t="s">
        <v>374</v>
      </c>
      <c r="B4170" s="72" t="s">
        <v>375</v>
      </c>
      <c r="C4170" s="72" t="s">
        <v>1102</v>
      </c>
      <c r="D4170" s="72" t="s">
        <v>1092</v>
      </c>
      <c r="E4170" s="72">
        <v>1373</v>
      </c>
      <c r="F4170" s="105">
        <v>117</v>
      </c>
      <c r="G4170" s="108">
        <f t="shared" si="65"/>
        <v>44013</v>
      </c>
    </row>
    <row r="4171" spans="1:7" x14ac:dyDescent="0.35">
      <c r="A4171" s="72" t="s">
        <v>374</v>
      </c>
      <c r="B4171" s="72" t="s">
        <v>375</v>
      </c>
      <c r="C4171" s="72" t="s">
        <v>1102</v>
      </c>
      <c r="D4171" s="72" t="s">
        <v>1093</v>
      </c>
      <c r="E4171" s="72">
        <v>1372</v>
      </c>
      <c r="F4171" s="105">
        <v>121</v>
      </c>
      <c r="G4171" s="108">
        <f t="shared" si="65"/>
        <v>43922</v>
      </c>
    </row>
    <row r="4172" spans="1:7" x14ac:dyDescent="0.35">
      <c r="A4172" s="72" t="s">
        <v>374</v>
      </c>
      <c r="B4172" s="72" t="s">
        <v>375</v>
      </c>
      <c r="C4172" s="72" t="s">
        <v>1102</v>
      </c>
      <c r="D4172" s="72" t="s">
        <v>1094</v>
      </c>
      <c r="E4172" s="72">
        <v>1372</v>
      </c>
      <c r="F4172" s="105">
        <v>124</v>
      </c>
      <c r="G4172" s="108">
        <f t="shared" si="65"/>
        <v>43831</v>
      </c>
    </row>
    <row r="4173" spans="1:7" x14ac:dyDescent="0.35">
      <c r="A4173" s="72" t="s">
        <v>374</v>
      </c>
      <c r="B4173" s="72" t="s">
        <v>375</v>
      </c>
      <c r="C4173" s="72" t="s">
        <v>1102</v>
      </c>
      <c r="D4173" s="72" t="s">
        <v>1095</v>
      </c>
      <c r="E4173" s="72">
        <v>1364</v>
      </c>
      <c r="F4173" s="105">
        <v>128</v>
      </c>
      <c r="G4173" s="108">
        <f t="shared" si="65"/>
        <v>43739</v>
      </c>
    </row>
    <row r="4174" spans="1:7" x14ac:dyDescent="0.35">
      <c r="A4174" s="72" t="s">
        <v>374</v>
      </c>
      <c r="B4174" s="72" t="s">
        <v>375</v>
      </c>
      <c r="C4174" s="72" t="s">
        <v>1102</v>
      </c>
      <c r="D4174" s="72" t="s">
        <v>1096</v>
      </c>
      <c r="E4174" s="72">
        <v>1363</v>
      </c>
      <c r="F4174" s="105">
        <v>125</v>
      </c>
      <c r="G4174" s="108">
        <f t="shared" si="65"/>
        <v>43647</v>
      </c>
    </row>
    <row r="4175" spans="1:7" x14ac:dyDescent="0.35">
      <c r="A4175" s="72" t="s">
        <v>374</v>
      </c>
      <c r="B4175" s="72" t="s">
        <v>375</v>
      </c>
      <c r="C4175" s="72" t="s">
        <v>1102</v>
      </c>
      <c r="D4175" s="72" t="s">
        <v>1097</v>
      </c>
      <c r="E4175" s="72">
        <v>1366</v>
      </c>
      <c r="F4175" s="105">
        <v>120</v>
      </c>
      <c r="G4175" s="108">
        <f t="shared" si="65"/>
        <v>43556</v>
      </c>
    </row>
    <row r="4176" spans="1:7" x14ac:dyDescent="0.35">
      <c r="A4176" s="72" t="s">
        <v>374</v>
      </c>
      <c r="B4176" s="72" t="s">
        <v>375</v>
      </c>
      <c r="C4176" s="72" t="s">
        <v>1102</v>
      </c>
      <c r="D4176" s="72" t="s">
        <v>1098</v>
      </c>
      <c r="E4176" s="72">
        <v>1342</v>
      </c>
      <c r="F4176" s="105">
        <v>120</v>
      </c>
      <c r="G4176" s="108">
        <f t="shared" si="65"/>
        <v>43466</v>
      </c>
    </row>
    <row r="4177" spans="1:7" x14ac:dyDescent="0.35">
      <c r="A4177" s="72" t="s">
        <v>374</v>
      </c>
      <c r="B4177" s="72" t="s">
        <v>375</v>
      </c>
      <c r="C4177" s="72" t="s">
        <v>1102</v>
      </c>
      <c r="D4177" s="72" t="s">
        <v>1099</v>
      </c>
      <c r="E4177" s="72">
        <v>1395</v>
      </c>
      <c r="F4177" s="105">
        <v>130</v>
      </c>
      <c r="G4177" s="108">
        <f t="shared" si="65"/>
        <v>43374</v>
      </c>
    </row>
    <row r="4178" spans="1:7" x14ac:dyDescent="0.35">
      <c r="A4178" s="72" t="s">
        <v>376</v>
      </c>
      <c r="B4178" s="72" t="s">
        <v>377</v>
      </c>
      <c r="C4178" s="72" t="s">
        <v>1087</v>
      </c>
      <c r="D4178" s="72" t="s">
        <v>1088</v>
      </c>
      <c r="E4178" s="72">
        <v>3457</v>
      </c>
      <c r="F4178" s="105">
        <v>318</v>
      </c>
      <c r="G4178" s="108">
        <f t="shared" si="65"/>
        <v>44378</v>
      </c>
    </row>
    <row r="4179" spans="1:7" x14ac:dyDescent="0.35">
      <c r="A4179" s="72" t="s">
        <v>376</v>
      </c>
      <c r="B4179" s="72" t="s">
        <v>377</v>
      </c>
      <c r="C4179" s="72" t="s">
        <v>1087</v>
      </c>
      <c r="D4179" s="72" t="s">
        <v>1089</v>
      </c>
      <c r="E4179" s="72">
        <v>3455</v>
      </c>
      <c r="F4179" s="105">
        <v>318</v>
      </c>
      <c r="G4179" s="108">
        <f t="shared" si="65"/>
        <v>44287</v>
      </c>
    </row>
    <row r="4180" spans="1:7" x14ac:dyDescent="0.35">
      <c r="A4180" s="72" t="s">
        <v>376</v>
      </c>
      <c r="B4180" s="72" t="s">
        <v>377</v>
      </c>
      <c r="C4180" s="72" t="s">
        <v>1087</v>
      </c>
      <c r="D4180" s="72" t="s">
        <v>1090</v>
      </c>
      <c r="E4180" s="72">
        <v>3464</v>
      </c>
      <c r="F4180" s="105">
        <v>319</v>
      </c>
      <c r="G4180" s="108">
        <f t="shared" si="65"/>
        <v>44197</v>
      </c>
    </row>
    <row r="4181" spans="1:7" x14ac:dyDescent="0.35">
      <c r="A4181" s="72" t="s">
        <v>376</v>
      </c>
      <c r="B4181" s="72" t="s">
        <v>377</v>
      </c>
      <c r="C4181" s="72" t="s">
        <v>1087</v>
      </c>
      <c r="D4181" s="72" t="s">
        <v>1091</v>
      </c>
      <c r="E4181" s="72">
        <v>3451</v>
      </c>
      <c r="F4181" s="105">
        <v>328</v>
      </c>
      <c r="G4181" s="108">
        <f t="shared" si="65"/>
        <v>44105</v>
      </c>
    </row>
    <row r="4182" spans="1:7" x14ac:dyDescent="0.35">
      <c r="A4182" s="72" t="s">
        <v>376</v>
      </c>
      <c r="B4182" s="72" t="s">
        <v>377</v>
      </c>
      <c r="C4182" s="72" t="s">
        <v>1087</v>
      </c>
      <c r="D4182" s="72" t="s">
        <v>1092</v>
      </c>
      <c r="E4182" s="72">
        <v>3441</v>
      </c>
      <c r="F4182" s="105">
        <v>329</v>
      </c>
      <c r="G4182" s="108">
        <f t="shared" si="65"/>
        <v>44013</v>
      </c>
    </row>
    <row r="4183" spans="1:7" x14ac:dyDescent="0.35">
      <c r="A4183" s="72" t="s">
        <v>376</v>
      </c>
      <c r="B4183" s="72" t="s">
        <v>377</v>
      </c>
      <c r="C4183" s="72" t="s">
        <v>1087</v>
      </c>
      <c r="D4183" s="72" t="s">
        <v>1093</v>
      </c>
      <c r="E4183" s="72">
        <v>3430</v>
      </c>
      <c r="F4183" s="105">
        <v>338</v>
      </c>
      <c r="G4183" s="108">
        <f t="shared" si="65"/>
        <v>43922</v>
      </c>
    </row>
    <row r="4184" spans="1:7" x14ac:dyDescent="0.35">
      <c r="A4184" s="72" t="s">
        <v>376</v>
      </c>
      <c r="B4184" s="72" t="s">
        <v>377</v>
      </c>
      <c r="C4184" s="72" t="s">
        <v>1087</v>
      </c>
      <c r="D4184" s="72" t="s">
        <v>1094</v>
      </c>
      <c r="E4184" s="72">
        <v>3422</v>
      </c>
      <c r="F4184" s="105">
        <v>320</v>
      </c>
      <c r="G4184" s="108">
        <f t="shared" si="65"/>
        <v>43831</v>
      </c>
    </row>
    <row r="4185" spans="1:7" x14ac:dyDescent="0.35">
      <c r="A4185" s="72" t="s">
        <v>376</v>
      </c>
      <c r="B4185" s="72" t="s">
        <v>377</v>
      </c>
      <c r="C4185" s="72" t="s">
        <v>1087</v>
      </c>
      <c r="D4185" s="72" t="s">
        <v>1095</v>
      </c>
      <c r="E4185" s="72">
        <v>3405</v>
      </c>
      <c r="F4185" s="105">
        <v>326</v>
      </c>
      <c r="G4185" s="108">
        <f t="shared" si="65"/>
        <v>43739</v>
      </c>
    </row>
    <row r="4186" spans="1:7" x14ac:dyDescent="0.35">
      <c r="A4186" s="72" t="s">
        <v>376</v>
      </c>
      <c r="B4186" s="72" t="s">
        <v>377</v>
      </c>
      <c r="C4186" s="72" t="s">
        <v>1087</v>
      </c>
      <c r="D4186" s="72" t="s">
        <v>1096</v>
      </c>
      <c r="E4186" s="72">
        <v>3418</v>
      </c>
      <c r="F4186" s="105">
        <v>332</v>
      </c>
      <c r="G4186" s="108">
        <f t="shared" si="65"/>
        <v>43647</v>
      </c>
    </row>
    <row r="4187" spans="1:7" x14ac:dyDescent="0.35">
      <c r="A4187" s="72" t="s">
        <v>376</v>
      </c>
      <c r="B4187" s="72" t="s">
        <v>377</v>
      </c>
      <c r="C4187" s="72" t="s">
        <v>1087</v>
      </c>
      <c r="D4187" s="72" t="s">
        <v>1097</v>
      </c>
      <c r="E4187" s="72">
        <v>3419</v>
      </c>
      <c r="F4187" s="105">
        <v>181</v>
      </c>
      <c r="G4187" s="108">
        <f t="shared" si="65"/>
        <v>43556</v>
      </c>
    </row>
    <row r="4188" spans="1:7" x14ac:dyDescent="0.35">
      <c r="A4188" s="72" t="s">
        <v>376</v>
      </c>
      <c r="B4188" s="72" t="s">
        <v>377</v>
      </c>
      <c r="C4188" s="72" t="s">
        <v>1087</v>
      </c>
      <c r="D4188" s="72" t="s">
        <v>1098</v>
      </c>
      <c r="E4188" s="72">
        <v>3384</v>
      </c>
      <c r="F4188" s="105">
        <v>182</v>
      </c>
      <c r="G4188" s="108">
        <f t="shared" si="65"/>
        <v>43466</v>
      </c>
    </row>
    <row r="4189" spans="1:7" x14ac:dyDescent="0.35">
      <c r="A4189" s="72" t="s">
        <v>376</v>
      </c>
      <c r="B4189" s="72" t="s">
        <v>377</v>
      </c>
      <c r="C4189" s="72" t="s">
        <v>1087</v>
      </c>
      <c r="D4189" s="72" t="s">
        <v>1099</v>
      </c>
      <c r="E4189" s="72">
        <v>3483</v>
      </c>
      <c r="F4189" s="105">
        <v>211</v>
      </c>
      <c r="G4189" s="108">
        <f t="shared" si="65"/>
        <v>43374</v>
      </c>
    </row>
    <row r="4190" spans="1:7" x14ac:dyDescent="0.35">
      <c r="A4190" s="72" t="s">
        <v>376</v>
      </c>
      <c r="B4190" s="72" t="s">
        <v>377</v>
      </c>
      <c r="C4190" s="72" t="s">
        <v>1100</v>
      </c>
      <c r="D4190" s="72" t="s">
        <v>1088</v>
      </c>
      <c r="E4190" s="72">
        <v>1749</v>
      </c>
      <c r="F4190" s="105">
        <v>368</v>
      </c>
      <c r="G4190" s="108">
        <f t="shared" si="65"/>
        <v>44378</v>
      </c>
    </row>
    <row r="4191" spans="1:7" x14ac:dyDescent="0.35">
      <c r="A4191" s="72" t="s">
        <v>376</v>
      </c>
      <c r="B4191" s="72" t="s">
        <v>377</v>
      </c>
      <c r="C4191" s="72" t="s">
        <v>1100</v>
      </c>
      <c r="D4191" s="72" t="s">
        <v>1089</v>
      </c>
      <c r="E4191" s="72">
        <v>1762</v>
      </c>
      <c r="F4191" s="105">
        <v>378</v>
      </c>
      <c r="G4191" s="108">
        <f t="shared" si="65"/>
        <v>44287</v>
      </c>
    </row>
    <row r="4192" spans="1:7" x14ac:dyDescent="0.35">
      <c r="A4192" s="72" t="s">
        <v>376</v>
      </c>
      <c r="B4192" s="72" t="s">
        <v>377</v>
      </c>
      <c r="C4192" s="72" t="s">
        <v>1100</v>
      </c>
      <c r="D4192" s="72" t="s">
        <v>1090</v>
      </c>
      <c r="E4192" s="72">
        <v>1756</v>
      </c>
      <c r="F4192" s="105">
        <v>377</v>
      </c>
      <c r="G4192" s="108">
        <f t="shared" si="65"/>
        <v>44197</v>
      </c>
    </row>
    <row r="4193" spans="1:7" x14ac:dyDescent="0.35">
      <c r="A4193" s="72" t="s">
        <v>376</v>
      </c>
      <c r="B4193" s="72" t="s">
        <v>377</v>
      </c>
      <c r="C4193" s="72" t="s">
        <v>1100</v>
      </c>
      <c r="D4193" s="72" t="s">
        <v>1091</v>
      </c>
      <c r="E4193" s="72">
        <v>1757</v>
      </c>
      <c r="F4193" s="105">
        <v>385</v>
      </c>
      <c r="G4193" s="108">
        <f t="shared" si="65"/>
        <v>44105</v>
      </c>
    </row>
    <row r="4194" spans="1:7" x14ac:dyDescent="0.35">
      <c r="A4194" s="72" t="s">
        <v>376</v>
      </c>
      <c r="B4194" s="72" t="s">
        <v>377</v>
      </c>
      <c r="C4194" s="72" t="s">
        <v>1100</v>
      </c>
      <c r="D4194" s="72" t="s">
        <v>1092</v>
      </c>
      <c r="E4194" s="72">
        <v>1804</v>
      </c>
      <c r="F4194" s="105">
        <v>419</v>
      </c>
      <c r="G4194" s="108">
        <f t="shared" si="65"/>
        <v>44013</v>
      </c>
    </row>
    <row r="4195" spans="1:7" x14ac:dyDescent="0.35">
      <c r="A4195" s="72" t="s">
        <v>376</v>
      </c>
      <c r="B4195" s="72" t="s">
        <v>377</v>
      </c>
      <c r="C4195" s="72" t="s">
        <v>1100</v>
      </c>
      <c r="D4195" s="72" t="s">
        <v>1093</v>
      </c>
      <c r="E4195" s="72">
        <v>1810</v>
      </c>
      <c r="F4195" s="105">
        <v>425</v>
      </c>
      <c r="G4195" s="108">
        <f t="shared" si="65"/>
        <v>43922</v>
      </c>
    </row>
    <row r="4196" spans="1:7" x14ac:dyDescent="0.35">
      <c r="A4196" s="72" t="s">
        <v>376</v>
      </c>
      <c r="B4196" s="72" t="s">
        <v>377</v>
      </c>
      <c r="C4196" s="72" t="s">
        <v>1100</v>
      </c>
      <c r="D4196" s="72" t="s">
        <v>1094</v>
      </c>
      <c r="E4196" s="72">
        <v>1788</v>
      </c>
      <c r="F4196" s="105">
        <v>421</v>
      </c>
      <c r="G4196" s="108">
        <f t="shared" si="65"/>
        <v>43831</v>
      </c>
    </row>
    <row r="4197" spans="1:7" x14ac:dyDescent="0.35">
      <c r="A4197" s="72" t="s">
        <v>376</v>
      </c>
      <c r="B4197" s="72" t="s">
        <v>377</v>
      </c>
      <c r="C4197" s="72" t="s">
        <v>1100</v>
      </c>
      <c r="D4197" s="72" t="s">
        <v>1095</v>
      </c>
      <c r="E4197" s="72">
        <v>1817</v>
      </c>
      <c r="F4197" s="105">
        <v>504</v>
      </c>
      <c r="G4197" s="108">
        <f t="shared" si="65"/>
        <v>43739</v>
      </c>
    </row>
    <row r="4198" spans="1:7" x14ac:dyDescent="0.35">
      <c r="A4198" s="72" t="s">
        <v>376</v>
      </c>
      <c r="B4198" s="72" t="s">
        <v>377</v>
      </c>
      <c r="C4198" s="72" t="s">
        <v>1100</v>
      </c>
      <c r="D4198" s="72" t="s">
        <v>1096</v>
      </c>
      <c r="E4198" s="72">
        <v>1834</v>
      </c>
      <c r="F4198" s="105">
        <v>514</v>
      </c>
      <c r="G4198" s="108">
        <f t="shared" si="65"/>
        <v>43647</v>
      </c>
    </row>
    <row r="4199" spans="1:7" x14ac:dyDescent="0.35">
      <c r="A4199" s="72" t="s">
        <v>376</v>
      </c>
      <c r="B4199" s="72" t="s">
        <v>377</v>
      </c>
      <c r="C4199" s="72" t="s">
        <v>1100</v>
      </c>
      <c r="D4199" s="72" t="s">
        <v>1097</v>
      </c>
      <c r="E4199" s="72">
        <v>1844</v>
      </c>
      <c r="F4199" s="105">
        <v>206</v>
      </c>
      <c r="G4199" s="108">
        <f t="shared" si="65"/>
        <v>43556</v>
      </c>
    </row>
    <row r="4200" spans="1:7" x14ac:dyDescent="0.35">
      <c r="A4200" s="72" t="s">
        <v>376</v>
      </c>
      <c r="B4200" s="72" t="s">
        <v>377</v>
      </c>
      <c r="C4200" s="72" t="s">
        <v>1100</v>
      </c>
      <c r="D4200" s="72" t="s">
        <v>1098</v>
      </c>
      <c r="E4200" s="72">
        <v>1827</v>
      </c>
      <c r="F4200" s="105">
        <v>192</v>
      </c>
      <c r="G4200" s="108">
        <f t="shared" si="65"/>
        <v>43466</v>
      </c>
    </row>
    <row r="4201" spans="1:7" x14ac:dyDescent="0.35">
      <c r="A4201" s="72" t="s">
        <v>376</v>
      </c>
      <c r="B4201" s="72" t="s">
        <v>377</v>
      </c>
      <c r="C4201" s="72" t="s">
        <v>1100</v>
      </c>
      <c r="D4201" s="72" t="s">
        <v>1099</v>
      </c>
      <c r="E4201" s="72">
        <v>1910</v>
      </c>
      <c r="F4201" s="105">
        <v>228</v>
      </c>
      <c r="G4201" s="108">
        <f t="shared" si="65"/>
        <v>43374</v>
      </c>
    </row>
    <row r="4202" spans="1:7" x14ac:dyDescent="0.35">
      <c r="A4202" s="72" t="s">
        <v>376</v>
      </c>
      <c r="B4202" s="72" t="s">
        <v>377</v>
      </c>
      <c r="C4202" s="72" t="s">
        <v>1101</v>
      </c>
      <c r="D4202" s="72" t="s">
        <v>1088</v>
      </c>
      <c r="E4202" s="72">
        <v>210</v>
      </c>
      <c r="F4202" s="105">
        <v>13</v>
      </c>
      <c r="G4202" s="108">
        <f t="shared" si="65"/>
        <v>44378</v>
      </c>
    </row>
    <row r="4203" spans="1:7" x14ac:dyDescent="0.35">
      <c r="A4203" s="72" t="s">
        <v>376</v>
      </c>
      <c r="B4203" s="72" t="s">
        <v>377</v>
      </c>
      <c r="C4203" s="72" t="s">
        <v>1101</v>
      </c>
      <c r="D4203" s="72" t="s">
        <v>1089</v>
      </c>
      <c r="E4203" s="72">
        <v>209</v>
      </c>
      <c r="F4203" s="105">
        <v>13</v>
      </c>
      <c r="G4203" s="108">
        <f t="shared" si="65"/>
        <v>44287</v>
      </c>
    </row>
    <row r="4204" spans="1:7" x14ac:dyDescent="0.35">
      <c r="A4204" s="72" t="s">
        <v>376</v>
      </c>
      <c r="B4204" s="72" t="s">
        <v>377</v>
      </c>
      <c r="C4204" s="72" t="s">
        <v>1101</v>
      </c>
      <c r="D4204" s="72" t="s">
        <v>1090</v>
      </c>
      <c r="E4204" s="72">
        <v>209</v>
      </c>
      <c r="F4204" s="105">
        <v>13</v>
      </c>
      <c r="G4204" s="108">
        <f t="shared" si="65"/>
        <v>44197</v>
      </c>
    </row>
    <row r="4205" spans="1:7" x14ac:dyDescent="0.35">
      <c r="A4205" s="72" t="s">
        <v>376</v>
      </c>
      <c r="B4205" s="72" t="s">
        <v>377</v>
      </c>
      <c r="C4205" s="72" t="s">
        <v>1101</v>
      </c>
      <c r="D4205" s="72" t="s">
        <v>1091</v>
      </c>
      <c r="E4205" s="72">
        <v>209</v>
      </c>
      <c r="F4205" s="105">
        <v>13</v>
      </c>
      <c r="G4205" s="108">
        <f t="shared" si="65"/>
        <v>44105</v>
      </c>
    </row>
    <row r="4206" spans="1:7" x14ac:dyDescent="0.35">
      <c r="A4206" s="72" t="s">
        <v>376</v>
      </c>
      <c r="B4206" s="72" t="s">
        <v>377</v>
      </c>
      <c r="C4206" s="72" t="s">
        <v>1101</v>
      </c>
      <c r="D4206" s="72" t="s">
        <v>1092</v>
      </c>
      <c r="E4206" s="72">
        <v>209</v>
      </c>
      <c r="F4206" s="105">
        <v>13</v>
      </c>
      <c r="G4206" s="108">
        <f t="shared" si="65"/>
        <v>44013</v>
      </c>
    </row>
    <row r="4207" spans="1:7" x14ac:dyDescent="0.35">
      <c r="A4207" s="72" t="s">
        <v>376</v>
      </c>
      <c r="B4207" s="72" t="s">
        <v>377</v>
      </c>
      <c r="C4207" s="72" t="s">
        <v>1101</v>
      </c>
      <c r="D4207" s="72" t="s">
        <v>1093</v>
      </c>
      <c r="E4207" s="72">
        <v>205</v>
      </c>
      <c r="F4207" s="105">
        <v>16</v>
      </c>
      <c r="G4207" s="108">
        <f t="shared" si="65"/>
        <v>43922</v>
      </c>
    </row>
    <row r="4208" spans="1:7" x14ac:dyDescent="0.35">
      <c r="A4208" s="72" t="s">
        <v>376</v>
      </c>
      <c r="B4208" s="72" t="s">
        <v>377</v>
      </c>
      <c r="C4208" s="72" t="s">
        <v>1101</v>
      </c>
      <c r="D4208" s="72" t="s">
        <v>1094</v>
      </c>
      <c r="E4208" s="72">
        <v>203</v>
      </c>
      <c r="F4208" s="105">
        <v>13</v>
      </c>
      <c r="G4208" s="108">
        <f t="shared" si="65"/>
        <v>43831</v>
      </c>
    </row>
    <row r="4209" spans="1:7" x14ac:dyDescent="0.35">
      <c r="A4209" s="72" t="s">
        <v>376</v>
      </c>
      <c r="B4209" s="72" t="s">
        <v>377</v>
      </c>
      <c r="C4209" s="72" t="s">
        <v>1101</v>
      </c>
      <c r="D4209" s="72" t="s">
        <v>1095</v>
      </c>
      <c r="E4209" s="72">
        <v>200</v>
      </c>
      <c r="F4209" s="105">
        <v>12</v>
      </c>
      <c r="G4209" s="108">
        <f t="shared" si="65"/>
        <v>43739</v>
      </c>
    </row>
    <row r="4210" spans="1:7" x14ac:dyDescent="0.35">
      <c r="A4210" s="72" t="s">
        <v>376</v>
      </c>
      <c r="B4210" s="72" t="s">
        <v>377</v>
      </c>
      <c r="C4210" s="72" t="s">
        <v>1101</v>
      </c>
      <c r="D4210" s="72" t="s">
        <v>1096</v>
      </c>
      <c r="E4210" s="72">
        <v>199</v>
      </c>
      <c r="F4210" s="105">
        <v>12</v>
      </c>
      <c r="G4210" s="108">
        <f t="shared" si="65"/>
        <v>43647</v>
      </c>
    </row>
    <row r="4211" spans="1:7" x14ac:dyDescent="0.35">
      <c r="A4211" s="72" t="s">
        <v>376</v>
      </c>
      <c r="B4211" s="72" t="s">
        <v>377</v>
      </c>
      <c r="C4211" s="72" t="s">
        <v>1101</v>
      </c>
      <c r="D4211" s="72" t="s">
        <v>1097</v>
      </c>
      <c r="E4211" s="72">
        <v>196</v>
      </c>
      <c r="F4211" s="105">
        <v>9</v>
      </c>
      <c r="G4211" s="108">
        <f t="shared" si="65"/>
        <v>43556</v>
      </c>
    </row>
    <row r="4212" spans="1:7" x14ac:dyDescent="0.35">
      <c r="A4212" s="72" t="s">
        <v>376</v>
      </c>
      <c r="B4212" s="72" t="s">
        <v>377</v>
      </c>
      <c r="C4212" s="72" t="s">
        <v>1101</v>
      </c>
      <c r="D4212" s="72" t="s">
        <v>1098</v>
      </c>
      <c r="E4212" s="72">
        <v>192</v>
      </c>
      <c r="F4212" s="105">
        <v>7</v>
      </c>
      <c r="G4212" s="108">
        <f t="shared" si="65"/>
        <v>43466</v>
      </c>
    </row>
    <row r="4213" spans="1:7" x14ac:dyDescent="0.35">
      <c r="A4213" s="72" t="s">
        <v>376</v>
      </c>
      <c r="B4213" s="72" t="s">
        <v>377</v>
      </c>
      <c r="C4213" s="72" t="s">
        <v>1101</v>
      </c>
      <c r="D4213" s="72" t="s">
        <v>1099</v>
      </c>
      <c r="E4213" s="72">
        <v>200</v>
      </c>
      <c r="F4213" s="105">
        <v>8</v>
      </c>
      <c r="G4213" s="108">
        <f t="shared" si="65"/>
        <v>43374</v>
      </c>
    </row>
    <row r="4214" spans="1:7" x14ac:dyDescent="0.35">
      <c r="A4214" s="72" t="s">
        <v>376</v>
      </c>
      <c r="B4214" s="72" t="s">
        <v>377</v>
      </c>
      <c r="C4214" s="72" t="s">
        <v>1102</v>
      </c>
      <c r="D4214" s="72" t="s">
        <v>1088</v>
      </c>
      <c r="E4214" s="72">
        <v>3739</v>
      </c>
      <c r="F4214" s="105">
        <v>383</v>
      </c>
      <c r="G4214" s="108">
        <f t="shared" si="65"/>
        <v>44378</v>
      </c>
    </row>
    <row r="4215" spans="1:7" x14ac:dyDescent="0.35">
      <c r="A4215" s="72" t="s">
        <v>376</v>
      </c>
      <c r="B4215" s="72" t="s">
        <v>377</v>
      </c>
      <c r="C4215" s="72" t="s">
        <v>1102</v>
      </c>
      <c r="D4215" s="72" t="s">
        <v>1089</v>
      </c>
      <c r="E4215" s="72">
        <v>3744</v>
      </c>
      <c r="F4215" s="105">
        <v>386</v>
      </c>
      <c r="G4215" s="108">
        <f t="shared" si="65"/>
        <v>44287</v>
      </c>
    </row>
    <row r="4216" spans="1:7" x14ac:dyDescent="0.35">
      <c r="A4216" s="72" t="s">
        <v>376</v>
      </c>
      <c r="B4216" s="72" t="s">
        <v>377</v>
      </c>
      <c r="C4216" s="72" t="s">
        <v>1102</v>
      </c>
      <c r="D4216" s="72" t="s">
        <v>1090</v>
      </c>
      <c r="E4216" s="72">
        <v>3741</v>
      </c>
      <c r="F4216" s="105">
        <v>388</v>
      </c>
      <c r="G4216" s="108">
        <f t="shared" si="65"/>
        <v>44197</v>
      </c>
    </row>
    <row r="4217" spans="1:7" x14ac:dyDescent="0.35">
      <c r="A4217" s="72" t="s">
        <v>376</v>
      </c>
      <c r="B4217" s="72" t="s">
        <v>377</v>
      </c>
      <c r="C4217" s="72" t="s">
        <v>1102</v>
      </c>
      <c r="D4217" s="72" t="s">
        <v>1091</v>
      </c>
      <c r="E4217" s="72">
        <v>3740</v>
      </c>
      <c r="F4217" s="105">
        <v>390</v>
      </c>
      <c r="G4217" s="108">
        <f t="shared" si="65"/>
        <v>44105</v>
      </c>
    </row>
    <row r="4218" spans="1:7" x14ac:dyDescent="0.35">
      <c r="A4218" s="72" t="s">
        <v>376</v>
      </c>
      <c r="B4218" s="72" t="s">
        <v>377</v>
      </c>
      <c r="C4218" s="72" t="s">
        <v>1102</v>
      </c>
      <c r="D4218" s="72" t="s">
        <v>1092</v>
      </c>
      <c r="E4218" s="72">
        <v>3734</v>
      </c>
      <c r="F4218" s="105">
        <v>391</v>
      </c>
      <c r="G4218" s="108">
        <f t="shared" si="65"/>
        <v>44013</v>
      </c>
    </row>
    <row r="4219" spans="1:7" x14ac:dyDescent="0.35">
      <c r="A4219" s="72" t="s">
        <v>376</v>
      </c>
      <c r="B4219" s="72" t="s">
        <v>377</v>
      </c>
      <c r="C4219" s="72" t="s">
        <v>1102</v>
      </c>
      <c r="D4219" s="72" t="s">
        <v>1093</v>
      </c>
      <c r="E4219" s="72">
        <v>3728</v>
      </c>
      <c r="F4219" s="105">
        <v>434</v>
      </c>
      <c r="G4219" s="108">
        <f t="shared" si="65"/>
        <v>43922</v>
      </c>
    </row>
    <row r="4220" spans="1:7" x14ac:dyDescent="0.35">
      <c r="A4220" s="72" t="s">
        <v>376</v>
      </c>
      <c r="B4220" s="72" t="s">
        <v>377</v>
      </c>
      <c r="C4220" s="72" t="s">
        <v>1102</v>
      </c>
      <c r="D4220" s="72" t="s">
        <v>1094</v>
      </c>
      <c r="E4220" s="72">
        <v>3716</v>
      </c>
      <c r="F4220" s="105">
        <v>414</v>
      </c>
      <c r="G4220" s="108">
        <f t="shared" si="65"/>
        <v>43831</v>
      </c>
    </row>
    <row r="4221" spans="1:7" x14ac:dyDescent="0.35">
      <c r="A4221" s="72" t="s">
        <v>376</v>
      </c>
      <c r="B4221" s="72" t="s">
        <v>377</v>
      </c>
      <c r="C4221" s="72" t="s">
        <v>1102</v>
      </c>
      <c r="D4221" s="72" t="s">
        <v>1095</v>
      </c>
      <c r="E4221" s="72">
        <v>3721</v>
      </c>
      <c r="F4221" s="105">
        <v>431</v>
      </c>
      <c r="G4221" s="108">
        <f t="shared" si="65"/>
        <v>43739</v>
      </c>
    </row>
    <row r="4222" spans="1:7" x14ac:dyDescent="0.35">
      <c r="A4222" s="72" t="s">
        <v>376</v>
      </c>
      <c r="B4222" s="72" t="s">
        <v>377</v>
      </c>
      <c r="C4222" s="72" t="s">
        <v>1102</v>
      </c>
      <c r="D4222" s="72" t="s">
        <v>1096</v>
      </c>
      <c r="E4222" s="72">
        <v>3720</v>
      </c>
      <c r="F4222" s="105">
        <v>425</v>
      </c>
      <c r="G4222" s="108">
        <f t="shared" si="65"/>
        <v>43647</v>
      </c>
    </row>
    <row r="4223" spans="1:7" x14ac:dyDescent="0.35">
      <c r="A4223" s="72" t="s">
        <v>376</v>
      </c>
      <c r="B4223" s="72" t="s">
        <v>377</v>
      </c>
      <c r="C4223" s="72" t="s">
        <v>1102</v>
      </c>
      <c r="D4223" s="72" t="s">
        <v>1097</v>
      </c>
      <c r="E4223" s="72">
        <v>3722</v>
      </c>
      <c r="F4223" s="105">
        <v>225</v>
      </c>
      <c r="G4223" s="108">
        <f t="shared" si="65"/>
        <v>43556</v>
      </c>
    </row>
    <row r="4224" spans="1:7" x14ac:dyDescent="0.35">
      <c r="A4224" s="72" t="s">
        <v>376</v>
      </c>
      <c r="B4224" s="72" t="s">
        <v>377</v>
      </c>
      <c r="C4224" s="72" t="s">
        <v>1102</v>
      </c>
      <c r="D4224" s="72" t="s">
        <v>1098</v>
      </c>
      <c r="E4224" s="72">
        <v>3711</v>
      </c>
      <c r="F4224" s="105">
        <v>209</v>
      </c>
      <c r="G4224" s="108">
        <f t="shared" si="65"/>
        <v>43466</v>
      </c>
    </row>
    <row r="4225" spans="1:7" x14ac:dyDescent="0.35">
      <c r="A4225" s="72" t="s">
        <v>376</v>
      </c>
      <c r="B4225" s="72" t="s">
        <v>377</v>
      </c>
      <c r="C4225" s="72" t="s">
        <v>1102</v>
      </c>
      <c r="D4225" s="72" t="s">
        <v>1099</v>
      </c>
      <c r="E4225" s="72">
        <v>3820</v>
      </c>
      <c r="F4225" s="105">
        <v>237</v>
      </c>
      <c r="G4225" s="108">
        <f t="shared" si="65"/>
        <v>43374</v>
      </c>
    </row>
    <row r="4226" spans="1:7" x14ac:dyDescent="0.35">
      <c r="A4226" s="72" t="s">
        <v>382</v>
      </c>
      <c r="B4226" s="72" t="s">
        <v>383</v>
      </c>
      <c r="C4226" s="72" t="s">
        <v>1087</v>
      </c>
      <c r="D4226" s="72" t="s">
        <v>1088</v>
      </c>
      <c r="E4226" s="72">
        <v>2507</v>
      </c>
      <c r="F4226" s="105">
        <v>289</v>
      </c>
      <c r="G4226" s="108">
        <f t="shared" si="65"/>
        <v>44378</v>
      </c>
    </row>
    <row r="4227" spans="1:7" x14ac:dyDescent="0.35">
      <c r="A4227" s="72" t="s">
        <v>382</v>
      </c>
      <c r="B4227" s="72" t="s">
        <v>383</v>
      </c>
      <c r="C4227" s="72" t="s">
        <v>1087</v>
      </c>
      <c r="D4227" s="72" t="s">
        <v>1089</v>
      </c>
      <c r="E4227" s="72">
        <v>2517</v>
      </c>
      <c r="F4227" s="105">
        <v>255</v>
      </c>
      <c r="G4227" s="108">
        <f t="shared" si="65"/>
        <v>44287</v>
      </c>
    </row>
    <row r="4228" spans="1:7" x14ac:dyDescent="0.35">
      <c r="A4228" s="72" t="s">
        <v>382</v>
      </c>
      <c r="B4228" s="72" t="s">
        <v>383</v>
      </c>
      <c r="C4228" s="72" t="s">
        <v>1087</v>
      </c>
      <c r="D4228" s="72" t="s">
        <v>1090</v>
      </c>
      <c r="E4228" s="72">
        <v>2522</v>
      </c>
      <c r="F4228" s="105">
        <v>270</v>
      </c>
      <c r="G4228" s="108">
        <f t="shared" ref="G4228:G4291" si="66">DATE(LEFT(D4228,4),RIGHT(LEFT(D4228,7),2),1)</f>
        <v>44197</v>
      </c>
    </row>
    <row r="4229" spans="1:7" x14ac:dyDescent="0.35">
      <c r="A4229" s="72" t="s">
        <v>382</v>
      </c>
      <c r="B4229" s="72" t="s">
        <v>383</v>
      </c>
      <c r="C4229" s="72" t="s">
        <v>1087</v>
      </c>
      <c r="D4229" s="72" t="s">
        <v>1091</v>
      </c>
      <c r="E4229" s="72">
        <v>2486</v>
      </c>
      <c r="F4229" s="105">
        <v>256</v>
      </c>
      <c r="G4229" s="108">
        <f t="shared" si="66"/>
        <v>44105</v>
      </c>
    </row>
    <row r="4230" spans="1:7" x14ac:dyDescent="0.35">
      <c r="A4230" s="72" t="s">
        <v>382</v>
      </c>
      <c r="B4230" s="72" t="s">
        <v>383</v>
      </c>
      <c r="C4230" s="72" t="s">
        <v>1087</v>
      </c>
      <c r="D4230" s="72" t="s">
        <v>1092</v>
      </c>
      <c r="E4230" s="72">
        <v>2497</v>
      </c>
      <c r="F4230" s="105">
        <v>289</v>
      </c>
      <c r="G4230" s="108">
        <f t="shared" si="66"/>
        <v>44013</v>
      </c>
    </row>
    <row r="4231" spans="1:7" x14ac:dyDescent="0.35">
      <c r="A4231" s="72" t="s">
        <v>382</v>
      </c>
      <c r="B4231" s="72" t="s">
        <v>383</v>
      </c>
      <c r="C4231" s="72" t="s">
        <v>1087</v>
      </c>
      <c r="D4231" s="72" t="s">
        <v>1093</v>
      </c>
      <c r="E4231" s="72">
        <v>2495</v>
      </c>
      <c r="F4231" s="105">
        <v>279</v>
      </c>
      <c r="G4231" s="108">
        <f t="shared" si="66"/>
        <v>43922</v>
      </c>
    </row>
    <row r="4232" spans="1:7" x14ac:dyDescent="0.35">
      <c r="A4232" s="72" t="s">
        <v>382</v>
      </c>
      <c r="B4232" s="72" t="s">
        <v>383</v>
      </c>
      <c r="C4232" s="72" t="s">
        <v>1087</v>
      </c>
      <c r="D4232" s="72" t="s">
        <v>1094</v>
      </c>
      <c r="E4232" s="72">
        <v>2435</v>
      </c>
      <c r="F4232" s="105">
        <v>250</v>
      </c>
      <c r="G4232" s="108">
        <f t="shared" si="66"/>
        <v>43831</v>
      </c>
    </row>
    <row r="4233" spans="1:7" x14ac:dyDescent="0.35">
      <c r="A4233" s="72" t="s">
        <v>382</v>
      </c>
      <c r="B4233" s="72" t="s">
        <v>383</v>
      </c>
      <c r="C4233" s="72" t="s">
        <v>1087</v>
      </c>
      <c r="D4233" s="72" t="s">
        <v>1095</v>
      </c>
      <c r="E4233" s="72">
        <v>2431</v>
      </c>
      <c r="F4233" s="105">
        <v>237</v>
      </c>
      <c r="G4233" s="108">
        <f t="shared" si="66"/>
        <v>43739</v>
      </c>
    </row>
    <row r="4234" spans="1:7" x14ac:dyDescent="0.35">
      <c r="A4234" s="72" t="s">
        <v>382</v>
      </c>
      <c r="B4234" s="72" t="s">
        <v>383</v>
      </c>
      <c r="C4234" s="72" t="s">
        <v>1087</v>
      </c>
      <c r="D4234" s="72" t="s">
        <v>1096</v>
      </c>
      <c r="E4234" s="72">
        <v>2430</v>
      </c>
      <c r="F4234" s="105">
        <v>228</v>
      </c>
      <c r="G4234" s="108">
        <f t="shared" si="66"/>
        <v>43647</v>
      </c>
    </row>
    <row r="4235" spans="1:7" x14ac:dyDescent="0.35">
      <c r="A4235" s="72" t="s">
        <v>382</v>
      </c>
      <c r="B4235" s="72" t="s">
        <v>383</v>
      </c>
      <c r="C4235" s="72" t="s">
        <v>1087</v>
      </c>
      <c r="D4235" s="72" t="s">
        <v>1097</v>
      </c>
      <c r="E4235" s="72">
        <v>2436</v>
      </c>
      <c r="F4235" s="105">
        <v>234</v>
      </c>
      <c r="G4235" s="108">
        <f t="shared" si="66"/>
        <v>43556</v>
      </c>
    </row>
    <row r="4236" spans="1:7" x14ac:dyDescent="0.35">
      <c r="A4236" s="72" t="s">
        <v>382</v>
      </c>
      <c r="B4236" s="72" t="s">
        <v>383</v>
      </c>
      <c r="C4236" s="72" t="s">
        <v>1087</v>
      </c>
      <c r="D4236" s="72" t="s">
        <v>1098</v>
      </c>
      <c r="E4236" s="72">
        <v>2408</v>
      </c>
      <c r="F4236" s="105">
        <v>225</v>
      </c>
      <c r="G4236" s="108">
        <f t="shared" si="66"/>
        <v>43466</v>
      </c>
    </row>
    <row r="4237" spans="1:7" x14ac:dyDescent="0.35">
      <c r="A4237" s="72" t="s">
        <v>382</v>
      </c>
      <c r="B4237" s="72" t="s">
        <v>383</v>
      </c>
      <c r="C4237" s="72" t="s">
        <v>1087</v>
      </c>
      <c r="D4237" s="72" t="s">
        <v>1099</v>
      </c>
      <c r="E4237" s="72">
        <v>2584</v>
      </c>
      <c r="F4237" s="105">
        <v>272</v>
      </c>
      <c r="G4237" s="108">
        <f t="shared" si="66"/>
        <v>43374</v>
      </c>
    </row>
    <row r="4238" spans="1:7" x14ac:dyDescent="0.35">
      <c r="A4238" s="72" t="s">
        <v>382</v>
      </c>
      <c r="B4238" s="72" t="s">
        <v>383</v>
      </c>
      <c r="C4238" s="72" t="s">
        <v>1100</v>
      </c>
      <c r="D4238" s="72" t="s">
        <v>1088</v>
      </c>
      <c r="E4238" s="72">
        <v>2504</v>
      </c>
      <c r="F4238" s="105">
        <v>425</v>
      </c>
      <c r="G4238" s="108">
        <f t="shared" si="66"/>
        <v>44378</v>
      </c>
    </row>
    <row r="4239" spans="1:7" x14ac:dyDescent="0.35">
      <c r="A4239" s="72" t="s">
        <v>382</v>
      </c>
      <c r="B4239" s="72" t="s">
        <v>383</v>
      </c>
      <c r="C4239" s="72" t="s">
        <v>1100</v>
      </c>
      <c r="D4239" s="72" t="s">
        <v>1089</v>
      </c>
      <c r="E4239" s="72">
        <v>2513</v>
      </c>
      <c r="F4239" s="105">
        <v>370</v>
      </c>
      <c r="G4239" s="108">
        <f t="shared" si="66"/>
        <v>44287</v>
      </c>
    </row>
    <row r="4240" spans="1:7" x14ac:dyDescent="0.35">
      <c r="A4240" s="72" t="s">
        <v>382</v>
      </c>
      <c r="B4240" s="72" t="s">
        <v>383</v>
      </c>
      <c r="C4240" s="72" t="s">
        <v>1100</v>
      </c>
      <c r="D4240" s="72" t="s">
        <v>1090</v>
      </c>
      <c r="E4240" s="72">
        <v>2510</v>
      </c>
      <c r="F4240" s="105">
        <v>385</v>
      </c>
      <c r="G4240" s="108">
        <f t="shared" si="66"/>
        <v>44197</v>
      </c>
    </row>
    <row r="4241" spans="1:7" x14ac:dyDescent="0.35">
      <c r="A4241" s="72" t="s">
        <v>382</v>
      </c>
      <c r="B4241" s="72" t="s">
        <v>383</v>
      </c>
      <c r="C4241" s="72" t="s">
        <v>1100</v>
      </c>
      <c r="D4241" s="72" t="s">
        <v>1091</v>
      </c>
      <c r="E4241" s="72">
        <v>2460</v>
      </c>
      <c r="F4241" s="105">
        <v>353</v>
      </c>
      <c r="G4241" s="108">
        <f t="shared" si="66"/>
        <v>44105</v>
      </c>
    </row>
    <row r="4242" spans="1:7" x14ac:dyDescent="0.35">
      <c r="A4242" s="72" t="s">
        <v>382</v>
      </c>
      <c r="B4242" s="72" t="s">
        <v>383</v>
      </c>
      <c r="C4242" s="72" t="s">
        <v>1100</v>
      </c>
      <c r="D4242" s="72" t="s">
        <v>1092</v>
      </c>
      <c r="E4242" s="72">
        <v>2453</v>
      </c>
      <c r="F4242" s="105">
        <v>348</v>
      </c>
      <c r="G4242" s="108">
        <f t="shared" si="66"/>
        <v>44013</v>
      </c>
    </row>
    <row r="4243" spans="1:7" x14ac:dyDescent="0.35">
      <c r="A4243" s="72" t="s">
        <v>382</v>
      </c>
      <c r="B4243" s="72" t="s">
        <v>383</v>
      </c>
      <c r="C4243" s="72" t="s">
        <v>1100</v>
      </c>
      <c r="D4243" s="72" t="s">
        <v>1093</v>
      </c>
      <c r="E4243" s="72">
        <v>2461</v>
      </c>
      <c r="F4243" s="105">
        <v>264</v>
      </c>
      <c r="G4243" s="108">
        <f t="shared" si="66"/>
        <v>43922</v>
      </c>
    </row>
    <row r="4244" spans="1:7" x14ac:dyDescent="0.35">
      <c r="A4244" s="72" t="s">
        <v>382</v>
      </c>
      <c r="B4244" s="72" t="s">
        <v>383</v>
      </c>
      <c r="C4244" s="72" t="s">
        <v>1100</v>
      </c>
      <c r="D4244" s="72" t="s">
        <v>1094</v>
      </c>
      <c r="E4244" s="72">
        <v>2450</v>
      </c>
      <c r="F4244" s="105">
        <v>267</v>
      </c>
      <c r="G4244" s="108">
        <f t="shared" si="66"/>
        <v>43831</v>
      </c>
    </row>
    <row r="4245" spans="1:7" x14ac:dyDescent="0.35">
      <c r="A4245" s="72" t="s">
        <v>382</v>
      </c>
      <c r="B4245" s="72" t="s">
        <v>383</v>
      </c>
      <c r="C4245" s="72" t="s">
        <v>1100</v>
      </c>
      <c r="D4245" s="72" t="s">
        <v>1095</v>
      </c>
      <c r="E4245" s="72">
        <v>2316</v>
      </c>
      <c r="F4245" s="105">
        <v>282</v>
      </c>
      <c r="G4245" s="108">
        <f t="shared" si="66"/>
        <v>43739</v>
      </c>
    </row>
    <row r="4246" spans="1:7" x14ac:dyDescent="0.35">
      <c r="A4246" s="72" t="s">
        <v>382</v>
      </c>
      <c r="B4246" s="72" t="s">
        <v>383</v>
      </c>
      <c r="C4246" s="72" t="s">
        <v>1100</v>
      </c>
      <c r="D4246" s="72" t="s">
        <v>1096</v>
      </c>
      <c r="E4246" s="72">
        <v>2314</v>
      </c>
      <c r="F4246" s="105">
        <v>273</v>
      </c>
      <c r="G4246" s="108">
        <f t="shared" si="66"/>
        <v>43647</v>
      </c>
    </row>
    <row r="4247" spans="1:7" x14ac:dyDescent="0.35">
      <c r="A4247" s="72" t="s">
        <v>382</v>
      </c>
      <c r="B4247" s="72" t="s">
        <v>383</v>
      </c>
      <c r="C4247" s="72" t="s">
        <v>1100</v>
      </c>
      <c r="D4247" s="72" t="s">
        <v>1097</v>
      </c>
      <c r="E4247" s="72">
        <v>2316</v>
      </c>
      <c r="F4247" s="105">
        <v>254</v>
      </c>
      <c r="G4247" s="108">
        <f t="shared" si="66"/>
        <v>43556</v>
      </c>
    </row>
    <row r="4248" spans="1:7" x14ac:dyDescent="0.35">
      <c r="A4248" s="72" t="s">
        <v>382</v>
      </c>
      <c r="B4248" s="72" t="s">
        <v>383</v>
      </c>
      <c r="C4248" s="72" t="s">
        <v>1100</v>
      </c>
      <c r="D4248" s="72" t="s">
        <v>1098</v>
      </c>
      <c r="E4248" s="72">
        <v>2320</v>
      </c>
      <c r="F4248" s="105">
        <v>254</v>
      </c>
      <c r="G4248" s="108">
        <f t="shared" si="66"/>
        <v>43466</v>
      </c>
    </row>
    <row r="4249" spans="1:7" x14ac:dyDescent="0.35">
      <c r="A4249" s="72" t="s">
        <v>382</v>
      </c>
      <c r="B4249" s="72" t="s">
        <v>383</v>
      </c>
      <c r="C4249" s="72" t="s">
        <v>1100</v>
      </c>
      <c r="D4249" s="72" t="s">
        <v>1099</v>
      </c>
      <c r="E4249" s="72">
        <v>2492</v>
      </c>
      <c r="F4249" s="105">
        <v>390</v>
      </c>
      <c r="G4249" s="108">
        <f t="shared" si="66"/>
        <v>43374</v>
      </c>
    </row>
    <row r="4250" spans="1:7" x14ac:dyDescent="0.35">
      <c r="A4250" s="72" t="s">
        <v>382</v>
      </c>
      <c r="B4250" s="72" t="s">
        <v>383</v>
      </c>
      <c r="C4250" s="72" t="s">
        <v>1101</v>
      </c>
      <c r="D4250" s="72" t="s">
        <v>1088</v>
      </c>
      <c r="E4250" s="72">
        <v>164</v>
      </c>
      <c r="F4250" s="105">
        <v>9</v>
      </c>
      <c r="G4250" s="108">
        <f t="shared" si="66"/>
        <v>44378</v>
      </c>
    </row>
    <row r="4251" spans="1:7" x14ac:dyDescent="0.35">
      <c r="A4251" s="72" t="s">
        <v>382</v>
      </c>
      <c r="B4251" s="72" t="s">
        <v>383</v>
      </c>
      <c r="C4251" s="72" t="s">
        <v>1101</v>
      </c>
      <c r="D4251" s="72" t="s">
        <v>1089</v>
      </c>
      <c r="E4251" s="72">
        <v>164</v>
      </c>
      <c r="F4251" s="105">
        <v>8</v>
      </c>
      <c r="G4251" s="108">
        <f t="shared" si="66"/>
        <v>44287</v>
      </c>
    </row>
    <row r="4252" spans="1:7" x14ac:dyDescent="0.35">
      <c r="A4252" s="72" t="s">
        <v>382</v>
      </c>
      <c r="B4252" s="72" t="s">
        <v>383</v>
      </c>
      <c r="C4252" s="72" t="s">
        <v>1101</v>
      </c>
      <c r="D4252" s="72" t="s">
        <v>1090</v>
      </c>
      <c r="E4252" s="72">
        <v>166</v>
      </c>
      <c r="F4252" s="105">
        <v>9</v>
      </c>
      <c r="G4252" s="108">
        <f t="shared" si="66"/>
        <v>44197</v>
      </c>
    </row>
    <row r="4253" spans="1:7" x14ac:dyDescent="0.35">
      <c r="A4253" s="72" t="s">
        <v>382</v>
      </c>
      <c r="B4253" s="72" t="s">
        <v>383</v>
      </c>
      <c r="C4253" s="72" t="s">
        <v>1101</v>
      </c>
      <c r="D4253" s="72" t="s">
        <v>1091</v>
      </c>
      <c r="E4253" s="72">
        <v>163</v>
      </c>
      <c r="F4253" s="105">
        <v>5</v>
      </c>
      <c r="G4253" s="108">
        <f t="shared" si="66"/>
        <v>44105</v>
      </c>
    </row>
    <row r="4254" spans="1:7" x14ac:dyDescent="0.35">
      <c r="A4254" s="72" t="s">
        <v>382</v>
      </c>
      <c r="B4254" s="72" t="s">
        <v>383</v>
      </c>
      <c r="C4254" s="72" t="s">
        <v>1101</v>
      </c>
      <c r="D4254" s="72" t="s">
        <v>1092</v>
      </c>
      <c r="E4254" s="72">
        <v>168</v>
      </c>
      <c r="F4254" s="105">
        <v>7</v>
      </c>
      <c r="G4254" s="108">
        <f t="shared" si="66"/>
        <v>44013</v>
      </c>
    </row>
    <row r="4255" spans="1:7" x14ac:dyDescent="0.35">
      <c r="A4255" s="72" t="s">
        <v>382</v>
      </c>
      <c r="B4255" s="72" t="s">
        <v>383</v>
      </c>
      <c r="C4255" s="72" t="s">
        <v>1101</v>
      </c>
      <c r="D4255" s="72" t="s">
        <v>1093</v>
      </c>
      <c r="E4255" s="72">
        <v>162</v>
      </c>
      <c r="F4255" s="105">
        <v>6</v>
      </c>
      <c r="G4255" s="108">
        <f t="shared" si="66"/>
        <v>43922</v>
      </c>
    </row>
    <row r="4256" spans="1:7" x14ac:dyDescent="0.35">
      <c r="A4256" s="72" t="s">
        <v>382</v>
      </c>
      <c r="B4256" s="72" t="s">
        <v>383</v>
      </c>
      <c r="C4256" s="72" t="s">
        <v>1101</v>
      </c>
      <c r="D4256" s="72" t="s">
        <v>1094</v>
      </c>
      <c r="E4256" s="72">
        <v>162</v>
      </c>
      <c r="F4256" s="105">
        <v>8</v>
      </c>
      <c r="G4256" s="108">
        <f t="shared" si="66"/>
        <v>43831</v>
      </c>
    </row>
    <row r="4257" spans="1:7" x14ac:dyDescent="0.35">
      <c r="A4257" s="72" t="s">
        <v>382</v>
      </c>
      <c r="B4257" s="72" t="s">
        <v>383</v>
      </c>
      <c r="C4257" s="72" t="s">
        <v>1101</v>
      </c>
      <c r="D4257" s="72" t="s">
        <v>1095</v>
      </c>
      <c r="E4257" s="72">
        <v>164</v>
      </c>
      <c r="F4257" s="105">
        <v>8</v>
      </c>
      <c r="G4257" s="108">
        <f t="shared" si="66"/>
        <v>43739</v>
      </c>
    </row>
    <row r="4258" spans="1:7" x14ac:dyDescent="0.35">
      <c r="A4258" s="72" t="s">
        <v>382</v>
      </c>
      <c r="B4258" s="72" t="s">
        <v>383</v>
      </c>
      <c r="C4258" s="72" t="s">
        <v>1101</v>
      </c>
      <c r="D4258" s="72" t="s">
        <v>1096</v>
      </c>
      <c r="E4258" s="72">
        <v>164</v>
      </c>
      <c r="F4258" s="105">
        <v>6</v>
      </c>
      <c r="G4258" s="108">
        <f t="shared" si="66"/>
        <v>43647</v>
      </c>
    </row>
    <row r="4259" spans="1:7" x14ac:dyDescent="0.35">
      <c r="A4259" s="72" t="s">
        <v>382</v>
      </c>
      <c r="B4259" s="72" t="s">
        <v>383</v>
      </c>
      <c r="C4259" s="72" t="s">
        <v>1101</v>
      </c>
      <c r="D4259" s="72" t="s">
        <v>1097</v>
      </c>
      <c r="E4259" s="72">
        <v>164</v>
      </c>
      <c r="F4259" s="105">
        <v>5</v>
      </c>
      <c r="G4259" s="108">
        <f t="shared" si="66"/>
        <v>43556</v>
      </c>
    </row>
    <row r="4260" spans="1:7" x14ac:dyDescent="0.35">
      <c r="A4260" s="72" t="s">
        <v>382</v>
      </c>
      <c r="B4260" s="72" t="s">
        <v>383</v>
      </c>
      <c r="C4260" s="72" t="s">
        <v>1101</v>
      </c>
      <c r="D4260" s="72" t="s">
        <v>1098</v>
      </c>
      <c r="E4260" s="72">
        <v>163</v>
      </c>
      <c r="F4260" s="105">
        <v>4</v>
      </c>
      <c r="G4260" s="108">
        <f t="shared" si="66"/>
        <v>43466</v>
      </c>
    </row>
    <row r="4261" spans="1:7" x14ac:dyDescent="0.35">
      <c r="A4261" s="72" t="s">
        <v>382</v>
      </c>
      <c r="B4261" s="72" t="s">
        <v>383</v>
      </c>
      <c r="C4261" s="72" t="s">
        <v>1101</v>
      </c>
      <c r="D4261" s="72" t="s">
        <v>1099</v>
      </c>
      <c r="E4261" s="72">
        <v>168</v>
      </c>
      <c r="F4261" s="105">
        <v>7</v>
      </c>
      <c r="G4261" s="108">
        <f t="shared" si="66"/>
        <v>43374</v>
      </c>
    </row>
    <row r="4262" spans="1:7" x14ac:dyDescent="0.35">
      <c r="A4262" s="72" t="s">
        <v>382</v>
      </c>
      <c r="B4262" s="72" t="s">
        <v>383</v>
      </c>
      <c r="C4262" s="72" t="s">
        <v>1102</v>
      </c>
      <c r="D4262" s="72" t="s">
        <v>1088</v>
      </c>
      <c r="E4262" s="72">
        <v>4243</v>
      </c>
      <c r="F4262" s="105">
        <v>266</v>
      </c>
      <c r="G4262" s="108">
        <f t="shared" si="66"/>
        <v>44378</v>
      </c>
    </row>
    <row r="4263" spans="1:7" x14ac:dyDescent="0.35">
      <c r="A4263" s="72" t="s">
        <v>382</v>
      </c>
      <c r="B4263" s="72" t="s">
        <v>383</v>
      </c>
      <c r="C4263" s="72" t="s">
        <v>1102</v>
      </c>
      <c r="D4263" s="72" t="s">
        <v>1089</v>
      </c>
      <c r="E4263" s="72">
        <v>4254</v>
      </c>
      <c r="F4263" s="105">
        <v>254</v>
      </c>
      <c r="G4263" s="108">
        <f t="shared" si="66"/>
        <v>44287</v>
      </c>
    </row>
    <row r="4264" spans="1:7" x14ac:dyDescent="0.35">
      <c r="A4264" s="72" t="s">
        <v>382</v>
      </c>
      <c r="B4264" s="72" t="s">
        <v>383</v>
      </c>
      <c r="C4264" s="72" t="s">
        <v>1102</v>
      </c>
      <c r="D4264" s="72" t="s">
        <v>1090</v>
      </c>
      <c r="E4264" s="72">
        <v>4250</v>
      </c>
      <c r="F4264" s="105">
        <v>261</v>
      </c>
      <c r="G4264" s="108">
        <f t="shared" si="66"/>
        <v>44197</v>
      </c>
    </row>
    <row r="4265" spans="1:7" x14ac:dyDescent="0.35">
      <c r="A4265" s="72" t="s">
        <v>382</v>
      </c>
      <c r="B4265" s="72" t="s">
        <v>383</v>
      </c>
      <c r="C4265" s="72" t="s">
        <v>1102</v>
      </c>
      <c r="D4265" s="72" t="s">
        <v>1091</v>
      </c>
      <c r="E4265" s="72">
        <v>4248</v>
      </c>
      <c r="F4265" s="105">
        <v>270</v>
      </c>
      <c r="G4265" s="108">
        <f t="shared" si="66"/>
        <v>44105</v>
      </c>
    </row>
    <row r="4266" spans="1:7" x14ac:dyDescent="0.35">
      <c r="A4266" s="72" t="s">
        <v>382</v>
      </c>
      <c r="B4266" s="72" t="s">
        <v>383</v>
      </c>
      <c r="C4266" s="72" t="s">
        <v>1102</v>
      </c>
      <c r="D4266" s="72" t="s">
        <v>1092</v>
      </c>
      <c r="E4266" s="72">
        <v>4259</v>
      </c>
      <c r="F4266" s="105">
        <v>271</v>
      </c>
      <c r="G4266" s="108">
        <f t="shared" si="66"/>
        <v>44013</v>
      </c>
    </row>
    <row r="4267" spans="1:7" x14ac:dyDescent="0.35">
      <c r="A4267" s="72" t="s">
        <v>382</v>
      </c>
      <c r="B4267" s="72" t="s">
        <v>383</v>
      </c>
      <c r="C4267" s="72" t="s">
        <v>1102</v>
      </c>
      <c r="D4267" s="72" t="s">
        <v>1093</v>
      </c>
      <c r="E4267" s="72">
        <v>4248</v>
      </c>
      <c r="F4267" s="105">
        <v>274</v>
      </c>
      <c r="G4267" s="108">
        <f t="shared" si="66"/>
        <v>43922</v>
      </c>
    </row>
    <row r="4268" spans="1:7" x14ac:dyDescent="0.35">
      <c r="A4268" s="72" t="s">
        <v>382</v>
      </c>
      <c r="B4268" s="72" t="s">
        <v>383</v>
      </c>
      <c r="C4268" s="72" t="s">
        <v>1102</v>
      </c>
      <c r="D4268" s="72" t="s">
        <v>1094</v>
      </c>
      <c r="E4268" s="72">
        <v>4222</v>
      </c>
      <c r="F4268" s="105">
        <v>264</v>
      </c>
      <c r="G4268" s="108">
        <f t="shared" si="66"/>
        <v>43831</v>
      </c>
    </row>
    <row r="4269" spans="1:7" x14ac:dyDescent="0.35">
      <c r="A4269" s="72" t="s">
        <v>382</v>
      </c>
      <c r="B4269" s="72" t="s">
        <v>383</v>
      </c>
      <c r="C4269" s="72" t="s">
        <v>1102</v>
      </c>
      <c r="D4269" s="72" t="s">
        <v>1095</v>
      </c>
      <c r="E4269" s="72">
        <v>4228</v>
      </c>
      <c r="F4269" s="105">
        <v>278</v>
      </c>
      <c r="G4269" s="108">
        <f t="shared" si="66"/>
        <v>43739</v>
      </c>
    </row>
    <row r="4270" spans="1:7" x14ac:dyDescent="0.35">
      <c r="A4270" s="72" t="s">
        <v>382</v>
      </c>
      <c r="B4270" s="72" t="s">
        <v>383</v>
      </c>
      <c r="C4270" s="72" t="s">
        <v>1102</v>
      </c>
      <c r="D4270" s="72" t="s">
        <v>1096</v>
      </c>
      <c r="E4270" s="72">
        <v>4221</v>
      </c>
      <c r="F4270" s="105">
        <v>258</v>
      </c>
      <c r="G4270" s="108">
        <f t="shared" si="66"/>
        <v>43647</v>
      </c>
    </row>
    <row r="4271" spans="1:7" x14ac:dyDescent="0.35">
      <c r="A4271" s="72" t="s">
        <v>382</v>
      </c>
      <c r="B4271" s="72" t="s">
        <v>383</v>
      </c>
      <c r="C4271" s="72" t="s">
        <v>1102</v>
      </c>
      <c r="D4271" s="72" t="s">
        <v>1097</v>
      </c>
      <c r="E4271" s="72">
        <v>4203</v>
      </c>
      <c r="F4271" s="105">
        <v>250</v>
      </c>
      <c r="G4271" s="108">
        <f t="shared" si="66"/>
        <v>43556</v>
      </c>
    </row>
    <row r="4272" spans="1:7" x14ac:dyDescent="0.35">
      <c r="A4272" s="72" t="s">
        <v>382</v>
      </c>
      <c r="B4272" s="72" t="s">
        <v>383</v>
      </c>
      <c r="C4272" s="72" t="s">
        <v>1102</v>
      </c>
      <c r="D4272" s="72" t="s">
        <v>1098</v>
      </c>
      <c r="E4272" s="72">
        <v>4154</v>
      </c>
      <c r="F4272" s="105">
        <v>228</v>
      </c>
      <c r="G4272" s="108">
        <f t="shared" si="66"/>
        <v>43466</v>
      </c>
    </row>
    <row r="4273" spans="1:7" x14ac:dyDescent="0.35">
      <c r="A4273" s="72" t="s">
        <v>382</v>
      </c>
      <c r="B4273" s="72" t="s">
        <v>383</v>
      </c>
      <c r="C4273" s="72" t="s">
        <v>1102</v>
      </c>
      <c r="D4273" s="72" t="s">
        <v>1099</v>
      </c>
      <c r="E4273" s="72">
        <v>4321</v>
      </c>
      <c r="F4273" s="105">
        <v>274</v>
      </c>
      <c r="G4273" s="108">
        <f t="shared" si="66"/>
        <v>43374</v>
      </c>
    </row>
    <row r="4274" spans="1:7" x14ac:dyDescent="0.35">
      <c r="A4274" s="72" t="s">
        <v>386</v>
      </c>
      <c r="B4274" s="72" t="s">
        <v>387</v>
      </c>
      <c r="C4274" s="72" t="s">
        <v>1087</v>
      </c>
      <c r="D4274" s="72" t="s">
        <v>1088</v>
      </c>
      <c r="E4274" s="72">
        <v>681</v>
      </c>
      <c r="F4274" s="105">
        <v>29</v>
      </c>
      <c r="G4274" s="108">
        <f t="shared" si="66"/>
        <v>44378</v>
      </c>
    </row>
    <row r="4275" spans="1:7" x14ac:dyDescent="0.35">
      <c r="A4275" s="72" t="s">
        <v>386</v>
      </c>
      <c r="B4275" s="72" t="s">
        <v>387</v>
      </c>
      <c r="C4275" s="72" t="s">
        <v>1087</v>
      </c>
      <c r="D4275" s="72" t="s">
        <v>1089</v>
      </c>
      <c r="E4275" s="72">
        <v>685</v>
      </c>
      <c r="F4275" s="105">
        <v>29</v>
      </c>
      <c r="G4275" s="108">
        <f t="shared" si="66"/>
        <v>44287</v>
      </c>
    </row>
    <row r="4276" spans="1:7" x14ac:dyDescent="0.35">
      <c r="A4276" s="72" t="s">
        <v>386</v>
      </c>
      <c r="B4276" s="72" t="s">
        <v>387</v>
      </c>
      <c r="C4276" s="72" t="s">
        <v>1087</v>
      </c>
      <c r="D4276" s="72" t="s">
        <v>1090</v>
      </c>
      <c r="E4276" s="72">
        <v>688</v>
      </c>
      <c r="F4276" s="105">
        <v>29</v>
      </c>
      <c r="G4276" s="108">
        <f t="shared" si="66"/>
        <v>44197</v>
      </c>
    </row>
    <row r="4277" spans="1:7" x14ac:dyDescent="0.35">
      <c r="A4277" s="72" t="s">
        <v>386</v>
      </c>
      <c r="B4277" s="72" t="s">
        <v>387</v>
      </c>
      <c r="C4277" s="72" t="s">
        <v>1087</v>
      </c>
      <c r="D4277" s="72" t="s">
        <v>1091</v>
      </c>
      <c r="E4277" s="72">
        <v>684</v>
      </c>
      <c r="F4277" s="105">
        <v>29</v>
      </c>
      <c r="G4277" s="108">
        <f t="shared" si="66"/>
        <v>44105</v>
      </c>
    </row>
    <row r="4278" spans="1:7" x14ac:dyDescent="0.35">
      <c r="A4278" s="72" t="s">
        <v>386</v>
      </c>
      <c r="B4278" s="72" t="s">
        <v>387</v>
      </c>
      <c r="C4278" s="72" t="s">
        <v>1087</v>
      </c>
      <c r="D4278" s="72" t="s">
        <v>1092</v>
      </c>
      <c r="E4278" s="72">
        <v>684</v>
      </c>
      <c r="F4278" s="105">
        <v>30</v>
      </c>
      <c r="G4278" s="108">
        <f t="shared" si="66"/>
        <v>44013</v>
      </c>
    </row>
    <row r="4279" spans="1:7" x14ac:dyDescent="0.35">
      <c r="A4279" s="72" t="s">
        <v>386</v>
      </c>
      <c r="B4279" s="72" t="s">
        <v>387</v>
      </c>
      <c r="C4279" s="72" t="s">
        <v>1087</v>
      </c>
      <c r="D4279" s="72" t="s">
        <v>1093</v>
      </c>
      <c r="E4279" s="72">
        <v>686</v>
      </c>
      <c r="F4279" s="105">
        <v>32</v>
      </c>
      <c r="G4279" s="108">
        <f t="shared" si="66"/>
        <v>43922</v>
      </c>
    </row>
    <row r="4280" spans="1:7" x14ac:dyDescent="0.35">
      <c r="A4280" s="72" t="s">
        <v>386</v>
      </c>
      <c r="B4280" s="72" t="s">
        <v>387</v>
      </c>
      <c r="C4280" s="72" t="s">
        <v>1087</v>
      </c>
      <c r="D4280" s="72" t="s">
        <v>1094</v>
      </c>
      <c r="E4280" s="72">
        <v>683</v>
      </c>
      <c r="F4280" s="105">
        <v>34</v>
      </c>
      <c r="G4280" s="108">
        <f t="shared" si="66"/>
        <v>43831</v>
      </c>
    </row>
    <row r="4281" spans="1:7" x14ac:dyDescent="0.35">
      <c r="A4281" s="72" t="s">
        <v>386</v>
      </c>
      <c r="B4281" s="72" t="s">
        <v>387</v>
      </c>
      <c r="C4281" s="72" t="s">
        <v>1087</v>
      </c>
      <c r="D4281" s="72" t="s">
        <v>1095</v>
      </c>
      <c r="E4281" s="72">
        <v>658</v>
      </c>
      <c r="F4281" s="105">
        <v>32</v>
      </c>
      <c r="G4281" s="108">
        <f t="shared" si="66"/>
        <v>43739</v>
      </c>
    </row>
    <row r="4282" spans="1:7" x14ac:dyDescent="0.35">
      <c r="A4282" s="72" t="s">
        <v>386</v>
      </c>
      <c r="B4282" s="72" t="s">
        <v>387</v>
      </c>
      <c r="C4282" s="72" t="s">
        <v>1087</v>
      </c>
      <c r="D4282" s="72" t="s">
        <v>1096</v>
      </c>
      <c r="E4282" s="72">
        <v>653</v>
      </c>
      <c r="F4282" s="105">
        <v>36</v>
      </c>
      <c r="G4282" s="108">
        <f t="shared" si="66"/>
        <v>43647</v>
      </c>
    </row>
    <row r="4283" spans="1:7" x14ac:dyDescent="0.35">
      <c r="A4283" s="72" t="s">
        <v>386</v>
      </c>
      <c r="B4283" s="72" t="s">
        <v>387</v>
      </c>
      <c r="C4283" s="72" t="s">
        <v>1087</v>
      </c>
      <c r="D4283" s="72" t="s">
        <v>1097</v>
      </c>
      <c r="E4283" s="72">
        <v>656</v>
      </c>
      <c r="F4283" s="105">
        <v>28</v>
      </c>
      <c r="G4283" s="108">
        <f t="shared" si="66"/>
        <v>43556</v>
      </c>
    </row>
    <row r="4284" spans="1:7" x14ac:dyDescent="0.35">
      <c r="A4284" s="72" t="s">
        <v>386</v>
      </c>
      <c r="B4284" s="72" t="s">
        <v>387</v>
      </c>
      <c r="C4284" s="72" t="s">
        <v>1087</v>
      </c>
      <c r="D4284" s="72" t="s">
        <v>1098</v>
      </c>
      <c r="E4284" s="72">
        <v>663</v>
      </c>
      <c r="F4284" s="105">
        <v>29</v>
      </c>
      <c r="G4284" s="108">
        <f t="shared" si="66"/>
        <v>43466</v>
      </c>
    </row>
    <row r="4285" spans="1:7" x14ac:dyDescent="0.35">
      <c r="A4285" s="72" t="s">
        <v>386</v>
      </c>
      <c r="B4285" s="72" t="s">
        <v>387</v>
      </c>
      <c r="C4285" s="72" t="s">
        <v>1087</v>
      </c>
      <c r="D4285" s="72" t="s">
        <v>1099</v>
      </c>
      <c r="E4285" s="72">
        <v>654</v>
      </c>
      <c r="F4285" s="105">
        <v>31</v>
      </c>
      <c r="G4285" s="108">
        <f t="shared" si="66"/>
        <v>43374</v>
      </c>
    </row>
    <row r="4286" spans="1:7" x14ac:dyDescent="0.35">
      <c r="A4286" s="72" t="s">
        <v>386</v>
      </c>
      <c r="B4286" s="72" t="s">
        <v>387</v>
      </c>
      <c r="C4286" s="72" t="s">
        <v>1100</v>
      </c>
      <c r="D4286" s="72" t="s">
        <v>1088</v>
      </c>
      <c r="E4286" s="72">
        <v>455</v>
      </c>
      <c r="F4286" s="105">
        <v>29</v>
      </c>
      <c r="G4286" s="108">
        <f t="shared" si="66"/>
        <v>44378</v>
      </c>
    </row>
    <row r="4287" spans="1:7" x14ac:dyDescent="0.35">
      <c r="A4287" s="72" t="s">
        <v>386</v>
      </c>
      <c r="B4287" s="72" t="s">
        <v>387</v>
      </c>
      <c r="C4287" s="72" t="s">
        <v>1100</v>
      </c>
      <c r="D4287" s="72" t="s">
        <v>1089</v>
      </c>
      <c r="E4287" s="72">
        <v>454</v>
      </c>
      <c r="F4287" s="105">
        <v>28</v>
      </c>
      <c r="G4287" s="108">
        <f t="shared" si="66"/>
        <v>44287</v>
      </c>
    </row>
    <row r="4288" spans="1:7" x14ac:dyDescent="0.35">
      <c r="A4288" s="72" t="s">
        <v>386</v>
      </c>
      <c r="B4288" s="72" t="s">
        <v>387</v>
      </c>
      <c r="C4288" s="72" t="s">
        <v>1100</v>
      </c>
      <c r="D4288" s="72" t="s">
        <v>1090</v>
      </c>
      <c r="E4288" s="72">
        <v>456</v>
      </c>
      <c r="F4288" s="105">
        <v>29</v>
      </c>
      <c r="G4288" s="108">
        <f t="shared" si="66"/>
        <v>44197</v>
      </c>
    </row>
    <row r="4289" spans="1:7" x14ac:dyDescent="0.35">
      <c r="A4289" s="72" t="s">
        <v>386</v>
      </c>
      <c r="B4289" s="72" t="s">
        <v>387</v>
      </c>
      <c r="C4289" s="72" t="s">
        <v>1100</v>
      </c>
      <c r="D4289" s="72" t="s">
        <v>1091</v>
      </c>
      <c r="E4289" s="72">
        <v>452</v>
      </c>
      <c r="F4289" s="105">
        <v>28</v>
      </c>
      <c r="G4289" s="108">
        <f t="shared" si="66"/>
        <v>44105</v>
      </c>
    </row>
    <row r="4290" spans="1:7" x14ac:dyDescent="0.35">
      <c r="A4290" s="72" t="s">
        <v>386</v>
      </c>
      <c r="B4290" s="72" t="s">
        <v>387</v>
      </c>
      <c r="C4290" s="72" t="s">
        <v>1100</v>
      </c>
      <c r="D4290" s="72" t="s">
        <v>1092</v>
      </c>
      <c r="E4290" s="72">
        <v>449</v>
      </c>
      <c r="F4290" s="105">
        <v>28</v>
      </c>
      <c r="G4290" s="108">
        <f t="shared" si="66"/>
        <v>44013</v>
      </c>
    </row>
    <row r="4291" spans="1:7" x14ac:dyDescent="0.35">
      <c r="A4291" s="72" t="s">
        <v>386</v>
      </c>
      <c r="B4291" s="72" t="s">
        <v>387</v>
      </c>
      <c r="C4291" s="72" t="s">
        <v>1100</v>
      </c>
      <c r="D4291" s="72" t="s">
        <v>1093</v>
      </c>
      <c r="E4291" s="72">
        <v>442</v>
      </c>
      <c r="F4291" s="105">
        <v>28</v>
      </c>
      <c r="G4291" s="108">
        <f t="shared" si="66"/>
        <v>43922</v>
      </c>
    </row>
    <row r="4292" spans="1:7" x14ac:dyDescent="0.35">
      <c r="A4292" s="72" t="s">
        <v>386</v>
      </c>
      <c r="B4292" s="72" t="s">
        <v>387</v>
      </c>
      <c r="C4292" s="72" t="s">
        <v>1100</v>
      </c>
      <c r="D4292" s="72" t="s">
        <v>1094</v>
      </c>
      <c r="E4292" s="72">
        <v>434</v>
      </c>
      <c r="F4292" s="105">
        <v>29</v>
      </c>
      <c r="G4292" s="108">
        <f t="shared" ref="G4292:G4355" si="67">DATE(LEFT(D4292,4),RIGHT(LEFT(D4292,7),2),1)</f>
        <v>43831</v>
      </c>
    </row>
    <row r="4293" spans="1:7" x14ac:dyDescent="0.35">
      <c r="A4293" s="72" t="s">
        <v>386</v>
      </c>
      <c r="B4293" s="72" t="s">
        <v>387</v>
      </c>
      <c r="C4293" s="72" t="s">
        <v>1100</v>
      </c>
      <c r="D4293" s="72" t="s">
        <v>1095</v>
      </c>
      <c r="E4293" s="72">
        <v>453</v>
      </c>
      <c r="F4293" s="105">
        <v>30</v>
      </c>
      <c r="G4293" s="108">
        <f t="shared" si="67"/>
        <v>43739</v>
      </c>
    </row>
    <row r="4294" spans="1:7" x14ac:dyDescent="0.35">
      <c r="A4294" s="72" t="s">
        <v>386</v>
      </c>
      <c r="B4294" s="72" t="s">
        <v>387</v>
      </c>
      <c r="C4294" s="72" t="s">
        <v>1100</v>
      </c>
      <c r="D4294" s="72" t="s">
        <v>1096</v>
      </c>
      <c r="E4294" s="72">
        <v>452</v>
      </c>
      <c r="F4294" s="105">
        <v>52</v>
      </c>
      <c r="G4294" s="108">
        <f t="shared" si="67"/>
        <v>43647</v>
      </c>
    </row>
    <row r="4295" spans="1:7" x14ac:dyDescent="0.35">
      <c r="A4295" s="72" t="s">
        <v>386</v>
      </c>
      <c r="B4295" s="72" t="s">
        <v>387</v>
      </c>
      <c r="C4295" s="72" t="s">
        <v>1100</v>
      </c>
      <c r="D4295" s="72" t="s">
        <v>1097</v>
      </c>
      <c r="E4295" s="72">
        <v>450</v>
      </c>
      <c r="F4295" s="105">
        <v>26</v>
      </c>
      <c r="G4295" s="108">
        <f t="shared" si="67"/>
        <v>43556</v>
      </c>
    </row>
    <row r="4296" spans="1:7" x14ac:dyDescent="0.35">
      <c r="A4296" s="72" t="s">
        <v>386</v>
      </c>
      <c r="B4296" s="72" t="s">
        <v>387</v>
      </c>
      <c r="C4296" s="72" t="s">
        <v>1100</v>
      </c>
      <c r="D4296" s="72" t="s">
        <v>1098</v>
      </c>
      <c r="E4296" s="72">
        <v>436</v>
      </c>
      <c r="F4296" s="105">
        <v>16</v>
      </c>
      <c r="G4296" s="108">
        <f t="shared" si="67"/>
        <v>43466</v>
      </c>
    </row>
    <row r="4297" spans="1:7" x14ac:dyDescent="0.35">
      <c r="A4297" s="72" t="s">
        <v>386</v>
      </c>
      <c r="B4297" s="72" t="s">
        <v>387</v>
      </c>
      <c r="C4297" s="72" t="s">
        <v>1100</v>
      </c>
      <c r="D4297" s="72" t="s">
        <v>1099</v>
      </c>
      <c r="E4297" s="72">
        <v>459</v>
      </c>
      <c r="F4297" s="105">
        <v>23</v>
      </c>
      <c r="G4297" s="108">
        <f t="shared" si="67"/>
        <v>43374</v>
      </c>
    </row>
    <row r="4298" spans="1:7" x14ac:dyDescent="0.35">
      <c r="A4298" s="72" t="s">
        <v>386</v>
      </c>
      <c r="B4298" s="72" t="s">
        <v>387</v>
      </c>
      <c r="C4298" s="72" t="s">
        <v>1101</v>
      </c>
      <c r="D4298" s="72" t="s">
        <v>1088</v>
      </c>
      <c r="E4298" s="72">
        <v>168</v>
      </c>
      <c r="F4298" s="105">
        <v>4</v>
      </c>
      <c r="G4298" s="108">
        <f t="shared" si="67"/>
        <v>44378</v>
      </c>
    </row>
    <row r="4299" spans="1:7" x14ac:dyDescent="0.35">
      <c r="A4299" s="72" t="s">
        <v>386</v>
      </c>
      <c r="B4299" s="72" t="s">
        <v>387</v>
      </c>
      <c r="C4299" s="72" t="s">
        <v>1101</v>
      </c>
      <c r="D4299" s="72" t="s">
        <v>1089</v>
      </c>
      <c r="E4299" s="72">
        <v>169</v>
      </c>
      <c r="F4299" s="105">
        <v>4</v>
      </c>
      <c r="G4299" s="108">
        <f t="shared" si="67"/>
        <v>44287</v>
      </c>
    </row>
    <row r="4300" spans="1:7" x14ac:dyDescent="0.35">
      <c r="A4300" s="72" t="s">
        <v>386</v>
      </c>
      <c r="B4300" s="72" t="s">
        <v>387</v>
      </c>
      <c r="C4300" s="72" t="s">
        <v>1101</v>
      </c>
      <c r="D4300" s="72" t="s">
        <v>1090</v>
      </c>
      <c r="E4300" s="72">
        <v>166</v>
      </c>
      <c r="F4300" s="105">
        <v>4</v>
      </c>
      <c r="G4300" s="108">
        <f t="shared" si="67"/>
        <v>44197</v>
      </c>
    </row>
    <row r="4301" spans="1:7" x14ac:dyDescent="0.35">
      <c r="A4301" s="72" t="s">
        <v>386</v>
      </c>
      <c r="B4301" s="72" t="s">
        <v>387</v>
      </c>
      <c r="C4301" s="72" t="s">
        <v>1101</v>
      </c>
      <c r="D4301" s="72" t="s">
        <v>1091</v>
      </c>
      <c r="E4301" s="72">
        <v>169</v>
      </c>
      <c r="F4301" s="105">
        <v>4</v>
      </c>
      <c r="G4301" s="108">
        <f t="shared" si="67"/>
        <v>44105</v>
      </c>
    </row>
    <row r="4302" spans="1:7" x14ac:dyDescent="0.35">
      <c r="A4302" s="72" t="s">
        <v>386</v>
      </c>
      <c r="B4302" s="72" t="s">
        <v>387</v>
      </c>
      <c r="C4302" s="72" t="s">
        <v>1101</v>
      </c>
      <c r="D4302" s="72" t="s">
        <v>1092</v>
      </c>
      <c r="E4302" s="72">
        <v>167</v>
      </c>
      <c r="F4302" s="105">
        <v>4</v>
      </c>
      <c r="G4302" s="108">
        <f t="shared" si="67"/>
        <v>44013</v>
      </c>
    </row>
    <row r="4303" spans="1:7" x14ac:dyDescent="0.35">
      <c r="A4303" s="72" t="s">
        <v>386</v>
      </c>
      <c r="B4303" s="72" t="s">
        <v>387</v>
      </c>
      <c r="C4303" s="72" t="s">
        <v>1101</v>
      </c>
      <c r="D4303" s="72" t="s">
        <v>1093</v>
      </c>
      <c r="E4303" s="72">
        <v>155</v>
      </c>
      <c r="F4303" s="105">
        <v>3</v>
      </c>
      <c r="G4303" s="108">
        <f t="shared" si="67"/>
        <v>43922</v>
      </c>
    </row>
    <row r="4304" spans="1:7" x14ac:dyDescent="0.35">
      <c r="A4304" s="72" t="s">
        <v>386</v>
      </c>
      <c r="B4304" s="72" t="s">
        <v>387</v>
      </c>
      <c r="C4304" s="72" t="s">
        <v>1101</v>
      </c>
      <c r="D4304" s="72" t="s">
        <v>1094</v>
      </c>
      <c r="E4304" s="72">
        <v>150</v>
      </c>
      <c r="F4304" s="105">
        <v>3</v>
      </c>
      <c r="G4304" s="108">
        <f t="shared" si="67"/>
        <v>43831</v>
      </c>
    </row>
    <row r="4305" spans="1:7" x14ac:dyDescent="0.35">
      <c r="A4305" s="72" t="s">
        <v>386</v>
      </c>
      <c r="B4305" s="72" t="s">
        <v>387</v>
      </c>
      <c r="C4305" s="72" t="s">
        <v>1101</v>
      </c>
      <c r="D4305" s="72" t="s">
        <v>1095</v>
      </c>
      <c r="E4305" s="72">
        <v>148</v>
      </c>
      <c r="F4305" s="105">
        <v>4</v>
      </c>
      <c r="G4305" s="108">
        <f t="shared" si="67"/>
        <v>43739</v>
      </c>
    </row>
    <row r="4306" spans="1:7" x14ac:dyDescent="0.35">
      <c r="A4306" s="72" t="s">
        <v>386</v>
      </c>
      <c r="B4306" s="72" t="s">
        <v>387</v>
      </c>
      <c r="C4306" s="72" t="s">
        <v>1101</v>
      </c>
      <c r="D4306" s="72" t="s">
        <v>1096</v>
      </c>
      <c r="E4306" s="72">
        <v>149</v>
      </c>
      <c r="F4306" s="105">
        <v>3</v>
      </c>
      <c r="G4306" s="108">
        <f t="shared" si="67"/>
        <v>43647</v>
      </c>
    </row>
    <row r="4307" spans="1:7" x14ac:dyDescent="0.35">
      <c r="A4307" s="72" t="s">
        <v>386</v>
      </c>
      <c r="B4307" s="72" t="s">
        <v>387</v>
      </c>
      <c r="C4307" s="72" t="s">
        <v>1101</v>
      </c>
      <c r="D4307" s="72" t="s">
        <v>1097</v>
      </c>
      <c r="E4307" s="72">
        <v>150</v>
      </c>
      <c r="F4307" s="105">
        <v>2</v>
      </c>
      <c r="G4307" s="108">
        <f t="shared" si="67"/>
        <v>43556</v>
      </c>
    </row>
    <row r="4308" spans="1:7" x14ac:dyDescent="0.35">
      <c r="A4308" s="72" t="s">
        <v>386</v>
      </c>
      <c r="B4308" s="72" t="s">
        <v>387</v>
      </c>
      <c r="C4308" s="72" t="s">
        <v>1101</v>
      </c>
      <c r="D4308" s="72" t="s">
        <v>1098</v>
      </c>
      <c r="E4308" s="72">
        <v>146</v>
      </c>
      <c r="F4308" s="105">
        <v>2</v>
      </c>
      <c r="G4308" s="108">
        <f t="shared" si="67"/>
        <v>43466</v>
      </c>
    </row>
    <row r="4309" spans="1:7" x14ac:dyDescent="0.35">
      <c r="A4309" s="72" t="s">
        <v>386</v>
      </c>
      <c r="B4309" s="72" t="s">
        <v>387</v>
      </c>
      <c r="C4309" s="72" t="s">
        <v>1101</v>
      </c>
      <c r="D4309" s="72" t="s">
        <v>1099</v>
      </c>
      <c r="E4309" s="72">
        <v>159</v>
      </c>
      <c r="F4309" s="105">
        <v>2</v>
      </c>
      <c r="G4309" s="108">
        <f t="shared" si="67"/>
        <v>43374</v>
      </c>
    </row>
    <row r="4310" spans="1:7" x14ac:dyDescent="0.35">
      <c r="A4310" s="72" t="s">
        <v>386</v>
      </c>
      <c r="B4310" s="72" t="s">
        <v>387</v>
      </c>
      <c r="C4310" s="72" t="s">
        <v>1102</v>
      </c>
      <c r="D4310" s="72" t="s">
        <v>1088</v>
      </c>
      <c r="E4310" s="72">
        <v>682</v>
      </c>
      <c r="F4310" s="105">
        <v>19</v>
      </c>
      <c r="G4310" s="108">
        <f t="shared" si="67"/>
        <v>44378</v>
      </c>
    </row>
    <row r="4311" spans="1:7" x14ac:dyDescent="0.35">
      <c r="A4311" s="72" t="s">
        <v>386</v>
      </c>
      <c r="B4311" s="72" t="s">
        <v>387</v>
      </c>
      <c r="C4311" s="72" t="s">
        <v>1102</v>
      </c>
      <c r="D4311" s="72" t="s">
        <v>1089</v>
      </c>
      <c r="E4311" s="72">
        <v>680</v>
      </c>
      <c r="F4311" s="105">
        <v>20</v>
      </c>
      <c r="G4311" s="108">
        <f t="shared" si="67"/>
        <v>44287</v>
      </c>
    </row>
    <row r="4312" spans="1:7" x14ac:dyDescent="0.35">
      <c r="A4312" s="72" t="s">
        <v>386</v>
      </c>
      <c r="B4312" s="72" t="s">
        <v>387</v>
      </c>
      <c r="C4312" s="72" t="s">
        <v>1102</v>
      </c>
      <c r="D4312" s="72" t="s">
        <v>1090</v>
      </c>
      <c r="E4312" s="72">
        <v>679</v>
      </c>
      <c r="F4312" s="105">
        <v>19</v>
      </c>
      <c r="G4312" s="108">
        <f t="shared" si="67"/>
        <v>44197</v>
      </c>
    </row>
    <row r="4313" spans="1:7" x14ac:dyDescent="0.35">
      <c r="A4313" s="72" t="s">
        <v>386</v>
      </c>
      <c r="B4313" s="72" t="s">
        <v>387</v>
      </c>
      <c r="C4313" s="72" t="s">
        <v>1102</v>
      </c>
      <c r="D4313" s="72" t="s">
        <v>1091</v>
      </c>
      <c r="E4313" s="72">
        <v>681</v>
      </c>
      <c r="F4313" s="105">
        <v>20</v>
      </c>
      <c r="G4313" s="108">
        <f t="shared" si="67"/>
        <v>44105</v>
      </c>
    </row>
    <row r="4314" spans="1:7" x14ac:dyDescent="0.35">
      <c r="A4314" s="72" t="s">
        <v>386</v>
      </c>
      <c r="B4314" s="72" t="s">
        <v>387</v>
      </c>
      <c r="C4314" s="72" t="s">
        <v>1102</v>
      </c>
      <c r="D4314" s="72" t="s">
        <v>1092</v>
      </c>
      <c r="E4314" s="72">
        <v>685</v>
      </c>
      <c r="F4314" s="105">
        <v>22</v>
      </c>
      <c r="G4314" s="108">
        <f t="shared" si="67"/>
        <v>44013</v>
      </c>
    </row>
    <row r="4315" spans="1:7" x14ac:dyDescent="0.35">
      <c r="A4315" s="72" t="s">
        <v>386</v>
      </c>
      <c r="B4315" s="72" t="s">
        <v>387</v>
      </c>
      <c r="C4315" s="72" t="s">
        <v>1102</v>
      </c>
      <c r="D4315" s="72" t="s">
        <v>1093</v>
      </c>
      <c r="E4315" s="72">
        <v>684</v>
      </c>
      <c r="F4315" s="105">
        <v>21</v>
      </c>
      <c r="G4315" s="108">
        <f t="shared" si="67"/>
        <v>43922</v>
      </c>
    </row>
    <row r="4316" spans="1:7" x14ac:dyDescent="0.35">
      <c r="A4316" s="72" t="s">
        <v>386</v>
      </c>
      <c r="B4316" s="72" t="s">
        <v>387</v>
      </c>
      <c r="C4316" s="72" t="s">
        <v>1102</v>
      </c>
      <c r="D4316" s="72" t="s">
        <v>1094</v>
      </c>
      <c r="E4316" s="72">
        <v>684</v>
      </c>
      <c r="F4316" s="105">
        <v>21</v>
      </c>
      <c r="G4316" s="108">
        <f t="shared" si="67"/>
        <v>43831</v>
      </c>
    </row>
    <row r="4317" spans="1:7" x14ac:dyDescent="0.35">
      <c r="A4317" s="72" t="s">
        <v>386</v>
      </c>
      <c r="B4317" s="72" t="s">
        <v>387</v>
      </c>
      <c r="C4317" s="72" t="s">
        <v>1102</v>
      </c>
      <c r="D4317" s="72" t="s">
        <v>1095</v>
      </c>
      <c r="E4317" s="72">
        <v>681</v>
      </c>
      <c r="F4317" s="105">
        <v>21</v>
      </c>
      <c r="G4317" s="108">
        <f t="shared" si="67"/>
        <v>43739</v>
      </c>
    </row>
    <row r="4318" spans="1:7" x14ac:dyDescent="0.35">
      <c r="A4318" s="72" t="s">
        <v>386</v>
      </c>
      <c r="B4318" s="72" t="s">
        <v>387</v>
      </c>
      <c r="C4318" s="72" t="s">
        <v>1102</v>
      </c>
      <c r="D4318" s="72" t="s">
        <v>1096</v>
      </c>
      <c r="E4318" s="72">
        <v>681</v>
      </c>
      <c r="F4318" s="105">
        <v>22</v>
      </c>
      <c r="G4318" s="108">
        <f t="shared" si="67"/>
        <v>43647</v>
      </c>
    </row>
    <row r="4319" spans="1:7" x14ac:dyDescent="0.35">
      <c r="A4319" s="72" t="s">
        <v>386</v>
      </c>
      <c r="B4319" s="72" t="s">
        <v>387</v>
      </c>
      <c r="C4319" s="72" t="s">
        <v>1102</v>
      </c>
      <c r="D4319" s="72" t="s">
        <v>1097</v>
      </c>
      <c r="E4319" s="72">
        <v>681</v>
      </c>
      <c r="F4319" s="105">
        <v>20</v>
      </c>
      <c r="G4319" s="108">
        <f t="shared" si="67"/>
        <v>43556</v>
      </c>
    </row>
    <row r="4320" spans="1:7" x14ac:dyDescent="0.35">
      <c r="A4320" s="72" t="s">
        <v>386</v>
      </c>
      <c r="B4320" s="72" t="s">
        <v>387</v>
      </c>
      <c r="C4320" s="72" t="s">
        <v>1102</v>
      </c>
      <c r="D4320" s="72" t="s">
        <v>1098</v>
      </c>
      <c r="E4320" s="72">
        <v>679</v>
      </c>
      <c r="F4320" s="105">
        <v>18</v>
      </c>
      <c r="G4320" s="108">
        <f t="shared" si="67"/>
        <v>43466</v>
      </c>
    </row>
    <row r="4321" spans="1:7" x14ac:dyDescent="0.35">
      <c r="A4321" s="72" t="s">
        <v>386</v>
      </c>
      <c r="B4321" s="72" t="s">
        <v>387</v>
      </c>
      <c r="C4321" s="72" t="s">
        <v>1102</v>
      </c>
      <c r="D4321" s="72" t="s">
        <v>1099</v>
      </c>
      <c r="E4321" s="72">
        <v>698</v>
      </c>
      <c r="F4321" s="105">
        <v>25</v>
      </c>
      <c r="G4321" s="108">
        <f t="shared" si="67"/>
        <v>43374</v>
      </c>
    </row>
    <row r="4322" spans="1:7" x14ac:dyDescent="0.35">
      <c r="A4322" s="72" t="s">
        <v>388</v>
      </c>
      <c r="B4322" s="72" t="s">
        <v>389</v>
      </c>
      <c r="C4322" s="72" t="s">
        <v>1087</v>
      </c>
      <c r="D4322" s="72" t="s">
        <v>1088</v>
      </c>
      <c r="E4322" s="72">
        <v>1598</v>
      </c>
      <c r="F4322" s="105">
        <v>90</v>
      </c>
      <c r="G4322" s="108">
        <f t="shared" si="67"/>
        <v>44378</v>
      </c>
    </row>
    <row r="4323" spans="1:7" x14ac:dyDescent="0.35">
      <c r="A4323" s="72" t="s">
        <v>388</v>
      </c>
      <c r="B4323" s="72" t="s">
        <v>389</v>
      </c>
      <c r="C4323" s="72" t="s">
        <v>1087</v>
      </c>
      <c r="D4323" s="72" t="s">
        <v>1089</v>
      </c>
      <c r="E4323" s="72">
        <v>1580</v>
      </c>
      <c r="F4323" s="105">
        <v>89</v>
      </c>
      <c r="G4323" s="108">
        <f t="shared" si="67"/>
        <v>44287</v>
      </c>
    </row>
    <row r="4324" spans="1:7" x14ac:dyDescent="0.35">
      <c r="A4324" s="72" t="s">
        <v>388</v>
      </c>
      <c r="B4324" s="72" t="s">
        <v>389</v>
      </c>
      <c r="C4324" s="72" t="s">
        <v>1087</v>
      </c>
      <c r="D4324" s="72" t="s">
        <v>1090</v>
      </c>
      <c r="E4324" s="72">
        <v>1575</v>
      </c>
      <c r="F4324" s="105">
        <v>92</v>
      </c>
      <c r="G4324" s="108">
        <f t="shared" si="67"/>
        <v>44197</v>
      </c>
    </row>
    <row r="4325" spans="1:7" x14ac:dyDescent="0.35">
      <c r="A4325" s="72" t="s">
        <v>388</v>
      </c>
      <c r="B4325" s="72" t="s">
        <v>389</v>
      </c>
      <c r="C4325" s="72" t="s">
        <v>1087</v>
      </c>
      <c r="D4325" s="72" t="s">
        <v>1091</v>
      </c>
      <c r="E4325" s="72">
        <v>1582</v>
      </c>
      <c r="F4325" s="105">
        <v>95</v>
      </c>
      <c r="G4325" s="108">
        <f t="shared" si="67"/>
        <v>44105</v>
      </c>
    </row>
    <row r="4326" spans="1:7" x14ac:dyDescent="0.35">
      <c r="A4326" s="72" t="s">
        <v>388</v>
      </c>
      <c r="B4326" s="72" t="s">
        <v>389</v>
      </c>
      <c r="C4326" s="72" t="s">
        <v>1087</v>
      </c>
      <c r="D4326" s="72" t="s">
        <v>1092</v>
      </c>
      <c r="E4326" s="72">
        <v>1583</v>
      </c>
      <c r="F4326" s="105">
        <v>94</v>
      </c>
      <c r="G4326" s="108">
        <f t="shared" si="67"/>
        <v>44013</v>
      </c>
    </row>
    <row r="4327" spans="1:7" x14ac:dyDescent="0.35">
      <c r="A4327" s="72" t="s">
        <v>388</v>
      </c>
      <c r="B4327" s="72" t="s">
        <v>389</v>
      </c>
      <c r="C4327" s="72" t="s">
        <v>1087</v>
      </c>
      <c r="D4327" s="72" t="s">
        <v>1093</v>
      </c>
      <c r="E4327" s="72">
        <v>1590</v>
      </c>
      <c r="F4327" s="105">
        <v>96</v>
      </c>
      <c r="G4327" s="108">
        <f t="shared" si="67"/>
        <v>43922</v>
      </c>
    </row>
    <row r="4328" spans="1:7" x14ac:dyDescent="0.35">
      <c r="A4328" s="72" t="s">
        <v>388</v>
      </c>
      <c r="B4328" s="72" t="s">
        <v>389</v>
      </c>
      <c r="C4328" s="72" t="s">
        <v>1087</v>
      </c>
      <c r="D4328" s="72" t="s">
        <v>1094</v>
      </c>
      <c r="E4328" s="72">
        <v>1577</v>
      </c>
      <c r="F4328" s="105">
        <v>108</v>
      </c>
      <c r="G4328" s="108">
        <f t="shared" si="67"/>
        <v>43831</v>
      </c>
    </row>
    <row r="4329" spans="1:7" x14ac:dyDescent="0.35">
      <c r="A4329" s="72" t="s">
        <v>388</v>
      </c>
      <c r="B4329" s="72" t="s">
        <v>389</v>
      </c>
      <c r="C4329" s="72" t="s">
        <v>1087</v>
      </c>
      <c r="D4329" s="72" t="s">
        <v>1095</v>
      </c>
      <c r="E4329" s="72">
        <v>1547</v>
      </c>
      <c r="F4329" s="105">
        <v>111</v>
      </c>
      <c r="G4329" s="108">
        <f t="shared" si="67"/>
        <v>43739</v>
      </c>
    </row>
    <row r="4330" spans="1:7" x14ac:dyDescent="0.35">
      <c r="A4330" s="72" t="s">
        <v>388</v>
      </c>
      <c r="B4330" s="72" t="s">
        <v>389</v>
      </c>
      <c r="C4330" s="72" t="s">
        <v>1087</v>
      </c>
      <c r="D4330" s="72" t="s">
        <v>1096</v>
      </c>
      <c r="E4330" s="72">
        <v>1550</v>
      </c>
      <c r="F4330" s="105">
        <v>104</v>
      </c>
      <c r="G4330" s="108">
        <f t="shared" si="67"/>
        <v>43647</v>
      </c>
    </row>
    <row r="4331" spans="1:7" x14ac:dyDescent="0.35">
      <c r="A4331" s="72" t="s">
        <v>388</v>
      </c>
      <c r="B4331" s="72" t="s">
        <v>389</v>
      </c>
      <c r="C4331" s="72" t="s">
        <v>1087</v>
      </c>
      <c r="D4331" s="72" t="s">
        <v>1097</v>
      </c>
      <c r="E4331" s="72">
        <v>1559</v>
      </c>
      <c r="F4331" s="105">
        <v>107</v>
      </c>
      <c r="G4331" s="108">
        <f t="shared" si="67"/>
        <v>43556</v>
      </c>
    </row>
    <row r="4332" spans="1:7" x14ac:dyDescent="0.35">
      <c r="A4332" s="72" t="s">
        <v>388</v>
      </c>
      <c r="B4332" s="72" t="s">
        <v>389</v>
      </c>
      <c r="C4332" s="72" t="s">
        <v>1087</v>
      </c>
      <c r="D4332" s="72" t="s">
        <v>1098</v>
      </c>
      <c r="E4332" s="72">
        <v>1543</v>
      </c>
      <c r="F4332" s="105">
        <v>113</v>
      </c>
      <c r="G4332" s="108">
        <f t="shared" si="67"/>
        <v>43466</v>
      </c>
    </row>
    <row r="4333" spans="1:7" x14ac:dyDescent="0.35">
      <c r="A4333" s="72" t="s">
        <v>388</v>
      </c>
      <c r="B4333" s="72" t="s">
        <v>389</v>
      </c>
      <c r="C4333" s="72" t="s">
        <v>1087</v>
      </c>
      <c r="D4333" s="72" t="s">
        <v>1099</v>
      </c>
      <c r="E4333" s="72">
        <v>1616</v>
      </c>
      <c r="F4333" s="105">
        <v>129</v>
      </c>
      <c r="G4333" s="108">
        <f t="shared" si="67"/>
        <v>43374</v>
      </c>
    </row>
    <row r="4334" spans="1:7" x14ac:dyDescent="0.35">
      <c r="A4334" s="72" t="s">
        <v>388</v>
      </c>
      <c r="B4334" s="72" t="s">
        <v>389</v>
      </c>
      <c r="C4334" s="72" t="s">
        <v>1100</v>
      </c>
      <c r="D4334" s="72" t="s">
        <v>1088</v>
      </c>
      <c r="E4334" s="72">
        <v>670</v>
      </c>
      <c r="F4334" s="105">
        <v>85</v>
      </c>
      <c r="G4334" s="108">
        <f t="shared" si="67"/>
        <v>44378</v>
      </c>
    </row>
    <row r="4335" spans="1:7" x14ac:dyDescent="0.35">
      <c r="A4335" s="72" t="s">
        <v>388</v>
      </c>
      <c r="B4335" s="72" t="s">
        <v>389</v>
      </c>
      <c r="C4335" s="72" t="s">
        <v>1100</v>
      </c>
      <c r="D4335" s="72" t="s">
        <v>1089</v>
      </c>
      <c r="E4335" s="72">
        <v>651</v>
      </c>
      <c r="F4335" s="105">
        <v>70</v>
      </c>
      <c r="G4335" s="108">
        <f t="shared" si="67"/>
        <v>44287</v>
      </c>
    </row>
    <row r="4336" spans="1:7" x14ac:dyDescent="0.35">
      <c r="A4336" s="72" t="s">
        <v>388</v>
      </c>
      <c r="B4336" s="72" t="s">
        <v>389</v>
      </c>
      <c r="C4336" s="72" t="s">
        <v>1100</v>
      </c>
      <c r="D4336" s="72" t="s">
        <v>1090</v>
      </c>
      <c r="E4336" s="72">
        <v>650</v>
      </c>
      <c r="F4336" s="105">
        <v>73</v>
      </c>
      <c r="G4336" s="108">
        <f t="shared" si="67"/>
        <v>44197</v>
      </c>
    </row>
    <row r="4337" spans="1:7" x14ac:dyDescent="0.35">
      <c r="A4337" s="72" t="s">
        <v>388</v>
      </c>
      <c r="B4337" s="72" t="s">
        <v>389</v>
      </c>
      <c r="C4337" s="72" t="s">
        <v>1100</v>
      </c>
      <c r="D4337" s="72" t="s">
        <v>1091</v>
      </c>
      <c r="E4337" s="72">
        <v>641</v>
      </c>
      <c r="F4337" s="105">
        <v>71</v>
      </c>
      <c r="G4337" s="108">
        <f t="shared" si="67"/>
        <v>44105</v>
      </c>
    </row>
    <row r="4338" spans="1:7" x14ac:dyDescent="0.35">
      <c r="A4338" s="72" t="s">
        <v>388</v>
      </c>
      <c r="B4338" s="72" t="s">
        <v>389</v>
      </c>
      <c r="C4338" s="72" t="s">
        <v>1100</v>
      </c>
      <c r="D4338" s="72" t="s">
        <v>1092</v>
      </c>
      <c r="E4338" s="72">
        <v>639</v>
      </c>
      <c r="F4338" s="105">
        <v>68</v>
      </c>
      <c r="G4338" s="108">
        <f t="shared" si="67"/>
        <v>44013</v>
      </c>
    </row>
    <row r="4339" spans="1:7" x14ac:dyDescent="0.35">
      <c r="A4339" s="72" t="s">
        <v>388</v>
      </c>
      <c r="B4339" s="72" t="s">
        <v>389</v>
      </c>
      <c r="C4339" s="72" t="s">
        <v>1100</v>
      </c>
      <c r="D4339" s="72" t="s">
        <v>1093</v>
      </c>
      <c r="E4339" s="72">
        <v>647</v>
      </c>
      <c r="F4339" s="105">
        <v>77</v>
      </c>
      <c r="G4339" s="108">
        <f t="shared" si="67"/>
        <v>43922</v>
      </c>
    </row>
    <row r="4340" spans="1:7" x14ac:dyDescent="0.35">
      <c r="A4340" s="72" t="s">
        <v>388</v>
      </c>
      <c r="B4340" s="72" t="s">
        <v>389</v>
      </c>
      <c r="C4340" s="72" t="s">
        <v>1100</v>
      </c>
      <c r="D4340" s="72" t="s">
        <v>1094</v>
      </c>
      <c r="E4340" s="72">
        <v>642</v>
      </c>
      <c r="F4340" s="105">
        <v>87</v>
      </c>
      <c r="G4340" s="108">
        <f t="shared" si="67"/>
        <v>43831</v>
      </c>
    </row>
    <row r="4341" spans="1:7" x14ac:dyDescent="0.35">
      <c r="A4341" s="72" t="s">
        <v>388</v>
      </c>
      <c r="B4341" s="72" t="s">
        <v>389</v>
      </c>
      <c r="C4341" s="72" t="s">
        <v>1100</v>
      </c>
      <c r="D4341" s="72" t="s">
        <v>1095</v>
      </c>
      <c r="E4341" s="72">
        <v>636</v>
      </c>
      <c r="F4341" s="105">
        <v>83</v>
      </c>
      <c r="G4341" s="108">
        <f t="shared" si="67"/>
        <v>43739</v>
      </c>
    </row>
    <row r="4342" spans="1:7" x14ac:dyDescent="0.35">
      <c r="A4342" s="72" t="s">
        <v>388</v>
      </c>
      <c r="B4342" s="72" t="s">
        <v>389</v>
      </c>
      <c r="C4342" s="72" t="s">
        <v>1100</v>
      </c>
      <c r="D4342" s="72" t="s">
        <v>1096</v>
      </c>
      <c r="E4342" s="72">
        <v>629</v>
      </c>
      <c r="F4342" s="105">
        <v>83</v>
      </c>
      <c r="G4342" s="108">
        <f t="shared" si="67"/>
        <v>43647</v>
      </c>
    </row>
    <row r="4343" spans="1:7" x14ac:dyDescent="0.35">
      <c r="A4343" s="72" t="s">
        <v>388</v>
      </c>
      <c r="B4343" s="72" t="s">
        <v>389</v>
      </c>
      <c r="C4343" s="72" t="s">
        <v>1100</v>
      </c>
      <c r="D4343" s="72" t="s">
        <v>1097</v>
      </c>
      <c r="E4343" s="72">
        <v>629</v>
      </c>
      <c r="F4343" s="105">
        <v>84</v>
      </c>
      <c r="G4343" s="108">
        <f t="shared" si="67"/>
        <v>43556</v>
      </c>
    </row>
    <row r="4344" spans="1:7" x14ac:dyDescent="0.35">
      <c r="A4344" s="72" t="s">
        <v>388</v>
      </c>
      <c r="B4344" s="72" t="s">
        <v>389</v>
      </c>
      <c r="C4344" s="72" t="s">
        <v>1100</v>
      </c>
      <c r="D4344" s="72" t="s">
        <v>1098</v>
      </c>
      <c r="E4344" s="72">
        <v>627</v>
      </c>
      <c r="F4344" s="105">
        <v>79</v>
      </c>
      <c r="G4344" s="108">
        <f t="shared" si="67"/>
        <v>43466</v>
      </c>
    </row>
    <row r="4345" spans="1:7" x14ac:dyDescent="0.35">
      <c r="A4345" s="72" t="s">
        <v>388</v>
      </c>
      <c r="B4345" s="72" t="s">
        <v>389</v>
      </c>
      <c r="C4345" s="72" t="s">
        <v>1100</v>
      </c>
      <c r="D4345" s="72" t="s">
        <v>1099</v>
      </c>
      <c r="E4345" s="72">
        <v>670</v>
      </c>
      <c r="F4345" s="105">
        <v>93</v>
      </c>
      <c r="G4345" s="108">
        <f t="shared" si="67"/>
        <v>43374</v>
      </c>
    </row>
    <row r="4346" spans="1:7" x14ac:dyDescent="0.35">
      <c r="A4346" s="72" t="s">
        <v>388</v>
      </c>
      <c r="B4346" s="72" t="s">
        <v>389</v>
      </c>
      <c r="C4346" s="72" t="s">
        <v>1101</v>
      </c>
      <c r="D4346" s="72" t="s">
        <v>1088</v>
      </c>
      <c r="E4346" s="72">
        <v>1199</v>
      </c>
      <c r="F4346" s="105">
        <v>15</v>
      </c>
      <c r="G4346" s="108">
        <f t="shared" si="67"/>
        <v>44378</v>
      </c>
    </row>
    <row r="4347" spans="1:7" x14ac:dyDescent="0.35">
      <c r="A4347" s="72" t="s">
        <v>388</v>
      </c>
      <c r="B4347" s="72" t="s">
        <v>389</v>
      </c>
      <c r="C4347" s="72" t="s">
        <v>1101</v>
      </c>
      <c r="D4347" s="72" t="s">
        <v>1089</v>
      </c>
      <c r="E4347" s="72">
        <v>1194</v>
      </c>
      <c r="F4347" s="105">
        <v>12</v>
      </c>
      <c r="G4347" s="108">
        <f t="shared" si="67"/>
        <v>44287</v>
      </c>
    </row>
    <row r="4348" spans="1:7" x14ac:dyDescent="0.35">
      <c r="A4348" s="72" t="s">
        <v>388</v>
      </c>
      <c r="B4348" s="72" t="s">
        <v>389</v>
      </c>
      <c r="C4348" s="72" t="s">
        <v>1101</v>
      </c>
      <c r="D4348" s="72" t="s">
        <v>1090</v>
      </c>
      <c r="E4348" s="72">
        <v>1201</v>
      </c>
      <c r="F4348" s="105">
        <v>10</v>
      </c>
      <c r="G4348" s="108">
        <f t="shared" si="67"/>
        <v>44197</v>
      </c>
    </row>
    <row r="4349" spans="1:7" x14ac:dyDescent="0.35">
      <c r="A4349" s="72" t="s">
        <v>388</v>
      </c>
      <c r="B4349" s="72" t="s">
        <v>389</v>
      </c>
      <c r="C4349" s="72" t="s">
        <v>1101</v>
      </c>
      <c r="D4349" s="72" t="s">
        <v>1091</v>
      </c>
      <c r="E4349" s="72">
        <v>1206</v>
      </c>
      <c r="F4349" s="105">
        <v>10</v>
      </c>
      <c r="G4349" s="108">
        <f t="shared" si="67"/>
        <v>44105</v>
      </c>
    </row>
    <row r="4350" spans="1:7" x14ac:dyDescent="0.35">
      <c r="A4350" s="72" t="s">
        <v>388</v>
      </c>
      <c r="B4350" s="72" t="s">
        <v>389</v>
      </c>
      <c r="C4350" s="72" t="s">
        <v>1101</v>
      </c>
      <c r="D4350" s="72" t="s">
        <v>1092</v>
      </c>
      <c r="E4350" s="72">
        <v>1190</v>
      </c>
      <c r="F4350" s="105">
        <v>10</v>
      </c>
      <c r="G4350" s="108">
        <f t="shared" si="67"/>
        <v>44013</v>
      </c>
    </row>
    <row r="4351" spans="1:7" x14ac:dyDescent="0.35">
      <c r="A4351" s="72" t="s">
        <v>388</v>
      </c>
      <c r="B4351" s="72" t="s">
        <v>389</v>
      </c>
      <c r="C4351" s="72" t="s">
        <v>1101</v>
      </c>
      <c r="D4351" s="72" t="s">
        <v>1093</v>
      </c>
      <c r="E4351" s="72">
        <v>1159</v>
      </c>
      <c r="F4351" s="105">
        <v>12</v>
      </c>
      <c r="G4351" s="108">
        <f t="shared" si="67"/>
        <v>43922</v>
      </c>
    </row>
    <row r="4352" spans="1:7" x14ac:dyDescent="0.35">
      <c r="A4352" s="72" t="s">
        <v>388</v>
      </c>
      <c r="B4352" s="72" t="s">
        <v>389</v>
      </c>
      <c r="C4352" s="72" t="s">
        <v>1101</v>
      </c>
      <c r="D4352" s="72" t="s">
        <v>1094</v>
      </c>
      <c r="E4352" s="72">
        <v>1116</v>
      </c>
      <c r="F4352" s="105">
        <v>12</v>
      </c>
      <c r="G4352" s="108">
        <f t="shared" si="67"/>
        <v>43831</v>
      </c>
    </row>
    <row r="4353" spans="1:7" x14ac:dyDescent="0.35">
      <c r="A4353" s="72" t="s">
        <v>388</v>
      </c>
      <c r="B4353" s="72" t="s">
        <v>389</v>
      </c>
      <c r="C4353" s="72" t="s">
        <v>1101</v>
      </c>
      <c r="D4353" s="72" t="s">
        <v>1095</v>
      </c>
      <c r="E4353" s="72">
        <v>1110</v>
      </c>
      <c r="F4353" s="105">
        <v>11</v>
      </c>
      <c r="G4353" s="108">
        <f t="shared" si="67"/>
        <v>43739</v>
      </c>
    </row>
    <row r="4354" spans="1:7" x14ac:dyDescent="0.35">
      <c r="A4354" s="72" t="s">
        <v>388</v>
      </c>
      <c r="B4354" s="72" t="s">
        <v>389</v>
      </c>
      <c r="C4354" s="72" t="s">
        <v>1101</v>
      </c>
      <c r="D4354" s="72" t="s">
        <v>1096</v>
      </c>
      <c r="E4354" s="72">
        <v>1090</v>
      </c>
      <c r="F4354" s="105">
        <v>8</v>
      </c>
      <c r="G4354" s="108">
        <f t="shared" si="67"/>
        <v>43647</v>
      </c>
    </row>
    <row r="4355" spans="1:7" x14ac:dyDescent="0.35">
      <c r="A4355" s="72" t="s">
        <v>388</v>
      </c>
      <c r="B4355" s="72" t="s">
        <v>389</v>
      </c>
      <c r="C4355" s="72" t="s">
        <v>1101</v>
      </c>
      <c r="D4355" s="72" t="s">
        <v>1097</v>
      </c>
      <c r="E4355" s="72">
        <v>1085</v>
      </c>
      <c r="F4355" s="105">
        <v>8</v>
      </c>
      <c r="G4355" s="108">
        <f t="shared" si="67"/>
        <v>43556</v>
      </c>
    </row>
    <row r="4356" spans="1:7" x14ac:dyDescent="0.35">
      <c r="A4356" s="72" t="s">
        <v>388</v>
      </c>
      <c r="B4356" s="72" t="s">
        <v>389</v>
      </c>
      <c r="C4356" s="72" t="s">
        <v>1101</v>
      </c>
      <c r="D4356" s="72" t="s">
        <v>1098</v>
      </c>
      <c r="E4356" s="72">
        <v>996</v>
      </c>
      <c r="F4356" s="105">
        <v>7</v>
      </c>
      <c r="G4356" s="108">
        <f t="shared" ref="G4356:G4419" si="68">DATE(LEFT(D4356,4),RIGHT(LEFT(D4356,7),2),1)</f>
        <v>43466</v>
      </c>
    </row>
    <row r="4357" spans="1:7" x14ac:dyDescent="0.35">
      <c r="A4357" s="72" t="s">
        <v>388</v>
      </c>
      <c r="B4357" s="72" t="s">
        <v>389</v>
      </c>
      <c r="C4357" s="72" t="s">
        <v>1101</v>
      </c>
      <c r="D4357" s="72" t="s">
        <v>1099</v>
      </c>
      <c r="E4357" s="72">
        <v>1053</v>
      </c>
      <c r="F4357" s="105">
        <v>14</v>
      </c>
      <c r="G4357" s="108">
        <f t="shared" si="68"/>
        <v>43374</v>
      </c>
    </row>
    <row r="4358" spans="1:7" x14ac:dyDescent="0.35">
      <c r="A4358" s="72" t="s">
        <v>388</v>
      </c>
      <c r="B4358" s="72" t="s">
        <v>389</v>
      </c>
      <c r="C4358" s="72" t="s">
        <v>1102</v>
      </c>
      <c r="D4358" s="72" t="s">
        <v>1088</v>
      </c>
      <c r="E4358" s="72">
        <v>2041</v>
      </c>
      <c r="F4358" s="105">
        <v>153</v>
      </c>
      <c r="G4358" s="108">
        <f t="shared" si="68"/>
        <v>44378</v>
      </c>
    </row>
    <row r="4359" spans="1:7" x14ac:dyDescent="0.35">
      <c r="A4359" s="72" t="s">
        <v>388</v>
      </c>
      <c r="B4359" s="72" t="s">
        <v>389</v>
      </c>
      <c r="C4359" s="72" t="s">
        <v>1102</v>
      </c>
      <c r="D4359" s="72" t="s">
        <v>1089</v>
      </c>
      <c r="E4359" s="72">
        <v>2037</v>
      </c>
      <c r="F4359" s="105">
        <v>148</v>
      </c>
      <c r="G4359" s="108">
        <f t="shared" si="68"/>
        <v>44287</v>
      </c>
    </row>
    <row r="4360" spans="1:7" x14ac:dyDescent="0.35">
      <c r="A4360" s="72" t="s">
        <v>388</v>
      </c>
      <c r="B4360" s="72" t="s">
        <v>389</v>
      </c>
      <c r="C4360" s="72" t="s">
        <v>1102</v>
      </c>
      <c r="D4360" s="72" t="s">
        <v>1090</v>
      </c>
      <c r="E4360" s="72">
        <v>2036</v>
      </c>
      <c r="F4360" s="105">
        <v>142</v>
      </c>
      <c r="G4360" s="108">
        <f t="shared" si="68"/>
        <v>44197</v>
      </c>
    </row>
    <row r="4361" spans="1:7" x14ac:dyDescent="0.35">
      <c r="A4361" s="72" t="s">
        <v>388</v>
      </c>
      <c r="B4361" s="72" t="s">
        <v>389</v>
      </c>
      <c r="C4361" s="72" t="s">
        <v>1102</v>
      </c>
      <c r="D4361" s="72" t="s">
        <v>1091</v>
      </c>
      <c r="E4361" s="72">
        <v>2028</v>
      </c>
      <c r="F4361" s="105">
        <v>148</v>
      </c>
      <c r="G4361" s="108">
        <f t="shared" si="68"/>
        <v>44105</v>
      </c>
    </row>
    <row r="4362" spans="1:7" x14ac:dyDescent="0.35">
      <c r="A4362" s="72" t="s">
        <v>388</v>
      </c>
      <c r="B4362" s="72" t="s">
        <v>389</v>
      </c>
      <c r="C4362" s="72" t="s">
        <v>1102</v>
      </c>
      <c r="D4362" s="72" t="s">
        <v>1092</v>
      </c>
      <c r="E4362" s="72">
        <v>2038</v>
      </c>
      <c r="F4362" s="105">
        <v>145</v>
      </c>
      <c r="G4362" s="108">
        <f t="shared" si="68"/>
        <v>44013</v>
      </c>
    </row>
    <row r="4363" spans="1:7" x14ac:dyDescent="0.35">
      <c r="A4363" s="72" t="s">
        <v>388</v>
      </c>
      <c r="B4363" s="72" t="s">
        <v>389</v>
      </c>
      <c r="C4363" s="72" t="s">
        <v>1102</v>
      </c>
      <c r="D4363" s="72" t="s">
        <v>1093</v>
      </c>
      <c r="E4363" s="72">
        <v>2038</v>
      </c>
      <c r="F4363" s="105">
        <v>146</v>
      </c>
      <c r="G4363" s="108">
        <f t="shared" si="68"/>
        <v>43922</v>
      </c>
    </row>
    <row r="4364" spans="1:7" x14ac:dyDescent="0.35">
      <c r="A4364" s="72" t="s">
        <v>388</v>
      </c>
      <c r="B4364" s="72" t="s">
        <v>389</v>
      </c>
      <c r="C4364" s="72" t="s">
        <v>1102</v>
      </c>
      <c r="D4364" s="72" t="s">
        <v>1094</v>
      </c>
      <c r="E4364" s="72">
        <v>2033</v>
      </c>
      <c r="F4364" s="105">
        <v>161</v>
      </c>
      <c r="G4364" s="108">
        <f t="shared" si="68"/>
        <v>43831</v>
      </c>
    </row>
    <row r="4365" spans="1:7" x14ac:dyDescent="0.35">
      <c r="A4365" s="72" t="s">
        <v>388</v>
      </c>
      <c r="B4365" s="72" t="s">
        <v>389</v>
      </c>
      <c r="C4365" s="72" t="s">
        <v>1102</v>
      </c>
      <c r="D4365" s="72" t="s">
        <v>1095</v>
      </c>
      <c r="E4365" s="72">
        <v>2025</v>
      </c>
      <c r="F4365" s="105">
        <v>159</v>
      </c>
      <c r="G4365" s="108">
        <f t="shared" si="68"/>
        <v>43739</v>
      </c>
    </row>
    <row r="4366" spans="1:7" x14ac:dyDescent="0.35">
      <c r="A4366" s="72" t="s">
        <v>388</v>
      </c>
      <c r="B4366" s="72" t="s">
        <v>389</v>
      </c>
      <c r="C4366" s="72" t="s">
        <v>1102</v>
      </c>
      <c r="D4366" s="72" t="s">
        <v>1096</v>
      </c>
      <c r="E4366" s="72">
        <v>2025</v>
      </c>
      <c r="F4366" s="105">
        <v>156</v>
      </c>
      <c r="G4366" s="108">
        <f t="shared" si="68"/>
        <v>43647</v>
      </c>
    </row>
    <row r="4367" spans="1:7" x14ac:dyDescent="0.35">
      <c r="A4367" s="72" t="s">
        <v>388</v>
      </c>
      <c r="B4367" s="72" t="s">
        <v>389</v>
      </c>
      <c r="C4367" s="72" t="s">
        <v>1102</v>
      </c>
      <c r="D4367" s="72" t="s">
        <v>1097</v>
      </c>
      <c r="E4367" s="72">
        <v>2024</v>
      </c>
      <c r="F4367" s="105">
        <v>156</v>
      </c>
      <c r="G4367" s="108">
        <f t="shared" si="68"/>
        <v>43556</v>
      </c>
    </row>
    <row r="4368" spans="1:7" x14ac:dyDescent="0.35">
      <c r="A4368" s="72" t="s">
        <v>388</v>
      </c>
      <c r="B4368" s="72" t="s">
        <v>389</v>
      </c>
      <c r="C4368" s="72" t="s">
        <v>1102</v>
      </c>
      <c r="D4368" s="72" t="s">
        <v>1098</v>
      </c>
      <c r="E4368" s="72">
        <v>1997</v>
      </c>
      <c r="F4368" s="105">
        <v>152</v>
      </c>
      <c r="G4368" s="108">
        <f t="shared" si="68"/>
        <v>43466</v>
      </c>
    </row>
    <row r="4369" spans="1:7" x14ac:dyDescent="0.35">
      <c r="A4369" s="72" t="s">
        <v>388</v>
      </c>
      <c r="B4369" s="72" t="s">
        <v>389</v>
      </c>
      <c r="C4369" s="72" t="s">
        <v>1102</v>
      </c>
      <c r="D4369" s="72" t="s">
        <v>1099</v>
      </c>
      <c r="E4369" s="72">
        <v>2098</v>
      </c>
      <c r="F4369" s="105">
        <v>176</v>
      </c>
      <c r="G4369" s="108">
        <f t="shared" si="68"/>
        <v>43374</v>
      </c>
    </row>
    <row r="4370" spans="1:7" x14ac:dyDescent="0.35">
      <c r="A4370" s="72" t="s">
        <v>1001</v>
      </c>
      <c r="B4370" s="72" t="s">
        <v>1002</v>
      </c>
      <c r="C4370" s="72" t="s">
        <v>1087</v>
      </c>
      <c r="D4370" s="72" t="s">
        <v>1088</v>
      </c>
      <c r="E4370" s="72">
        <v>1053</v>
      </c>
      <c r="F4370" s="105">
        <v>40</v>
      </c>
      <c r="G4370" s="108">
        <f t="shared" si="68"/>
        <v>44378</v>
      </c>
    </row>
    <row r="4371" spans="1:7" x14ac:dyDescent="0.35">
      <c r="A4371" s="72" t="s">
        <v>1001</v>
      </c>
      <c r="B4371" s="72" t="s">
        <v>1002</v>
      </c>
      <c r="C4371" s="72" t="s">
        <v>1087</v>
      </c>
      <c r="D4371" s="72" t="s">
        <v>1089</v>
      </c>
      <c r="E4371" s="72">
        <v>1057</v>
      </c>
      <c r="F4371" s="105">
        <v>43</v>
      </c>
      <c r="G4371" s="108">
        <f t="shared" si="68"/>
        <v>44287</v>
      </c>
    </row>
    <row r="4372" spans="1:7" x14ac:dyDescent="0.35">
      <c r="A4372" s="72" t="s">
        <v>1001</v>
      </c>
      <c r="B4372" s="72" t="s">
        <v>1002</v>
      </c>
      <c r="C4372" s="72" t="s">
        <v>1087</v>
      </c>
      <c r="D4372" s="72" t="s">
        <v>1090</v>
      </c>
      <c r="E4372" s="72">
        <v>1051</v>
      </c>
      <c r="F4372" s="105">
        <v>42</v>
      </c>
      <c r="G4372" s="108">
        <f t="shared" si="68"/>
        <v>44197</v>
      </c>
    </row>
    <row r="4373" spans="1:7" x14ac:dyDescent="0.35">
      <c r="A4373" s="72" t="s">
        <v>1001</v>
      </c>
      <c r="B4373" s="72" t="s">
        <v>1002</v>
      </c>
      <c r="C4373" s="72" t="s">
        <v>1087</v>
      </c>
      <c r="D4373" s="72" t="s">
        <v>1091</v>
      </c>
      <c r="E4373" s="72">
        <v>1040</v>
      </c>
      <c r="F4373" s="105">
        <v>37</v>
      </c>
      <c r="G4373" s="108">
        <f t="shared" si="68"/>
        <v>44105</v>
      </c>
    </row>
    <row r="4374" spans="1:7" x14ac:dyDescent="0.35">
      <c r="A4374" s="72" t="s">
        <v>1001</v>
      </c>
      <c r="B4374" s="72" t="s">
        <v>1002</v>
      </c>
      <c r="C4374" s="72" t="s">
        <v>1087</v>
      </c>
      <c r="D4374" s="72" t="s">
        <v>1092</v>
      </c>
      <c r="E4374" s="72">
        <v>1044</v>
      </c>
      <c r="F4374" s="105">
        <v>36</v>
      </c>
      <c r="G4374" s="108">
        <f t="shared" si="68"/>
        <v>44013</v>
      </c>
    </row>
    <row r="4375" spans="1:7" x14ac:dyDescent="0.35">
      <c r="A4375" s="72" t="s">
        <v>1001</v>
      </c>
      <c r="B4375" s="72" t="s">
        <v>1002</v>
      </c>
      <c r="C4375" s="72" t="s">
        <v>1087</v>
      </c>
      <c r="D4375" s="72" t="s">
        <v>1093</v>
      </c>
      <c r="E4375" s="72">
        <v>1037</v>
      </c>
      <c r="F4375" s="105">
        <v>33</v>
      </c>
      <c r="G4375" s="108">
        <f t="shared" si="68"/>
        <v>43922</v>
      </c>
    </row>
    <row r="4376" spans="1:7" x14ac:dyDescent="0.35">
      <c r="A4376" s="72" t="s">
        <v>1001</v>
      </c>
      <c r="B4376" s="72" t="s">
        <v>1002</v>
      </c>
      <c r="C4376" s="72" t="s">
        <v>1087</v>
      </c>
      <c r="D4376" s="72" t="s">
        <v>1094</v>
      </c>
      <c r="E4376" s="72">
        <v>1037</v>
      </c>
      <c r="F4376" s="105">
        <v>43</v>
      </c>
      <c r="G4376" s="108">
        <f t="shared" si="68"/>
        <v>43831</v>
      </c>
    </row>
    <row r="4377" spans="1:7" x14ac:dyDescent="0.35">
      <c r="A4377" s="72" t="s">
        <v>1001</v>
      </c>
      <c r="B4377" s="72" t="s">
        <v>1002</v>
      </c>
      <c r="C4377" s="72" t="s">
        <v>1087</v>
      </c>
      <c r="D4377" s="72" t="s">
        <v>1095</v>
      </c>
      <c r="E4377" s="72">
        <v>1038</v>
      </c>
      <c r="F4377" s="105">
        <v>44</v>
      </c>
      <c r="G4377" s="108">
        <f t="shared" si="68"/>
        <v>43739</v>
      </c>
    </row>
    <row r="4378" spans="1:7" x14ac:dyDescent="0.35">
      <c r="A4378" s="72" t="s">
        <v>1001</v>
      </c>
      <c r="B4378" s="72" t="s">
        <v>1002</v>
      </c>
      <c r="C4378" s="72" t="s">
        <v>1087</v>
      </c>
      <c r="D4378" s="72" t="s">
        <v>1096</v>
      </c>
      <c r="E4378" s="72">
        <v>1040</v>
      </c>
      <c r="F4378" s="105">
        <v>43</v>
      </c>
      <c r="G4378" s="108">
        <f t="shared" si="68"/>
        <v>43647</v>
      </c>
    </row>
    <row r="4379" spans="1:7" x14ac:dyDescent="0.35">
      <c r="A4379" s="72" t="s">
        <v>1001</v>
      </c>
      <c r="B4379" s="72" t="s">
        <v>1002</v>
      </c>
      <c r="C4379" s="72" t="s">
        <v>1087</v>
      </c>
      <c r="D4379" s="72" t="s">
        <v>1097</v>
      </c>
      <c r="E4379" s="72">
        <v>1041</v>
      </c>
      <c r="F4379" s="105">
        <v>47</v>
      </c>
      <c r="G4379" s="108">
        <f t="shared" si="68"/>
        <v>43556</v>
      </c>
    </row>
    <row r="4380" spans="1:7" x14ac:dyDescent="0.35">
      <c r="A4380" s="72" t="s">
        <v>1001</v>
      </c>
      <c r="B4380" s="72" t="s">
        <v>1002</v>
      </c>
      <c r="C4380" s="72" t="s">
        <v>1087</v>
      </c>
      <c r="D4380" s="72" t="s">
        <v>1098</v>
      </c>
      <c r="E4380" s="72">
        <v>1039</v>
      </c>
      <c r="F4380" s="105">
        <v>44</v>
      </c>
      <c r="G4380" s="108">
        <f t="shared" si="68"/>
        <v>43466</v>
      </c>
    </row>
    <row r="4381" spans="1:7" x14ac:dyDescent="0.35">
      <c r="A4381" s="72" t="s">
        <v>1001</v>
      </c>
      <c r="B4381" s="72" t="s">
        <v>1002</v>
      </c>
      <c r="C4381" s="72" t="s">
        <v>1087</v>
      </c>
      <c r="D4381" s="72" t="s">
        <v>1099</v>
      </c>
      <c r="E4381" s="72">
        <v>1032</v>
      </c>
      <c r="F4381" s="105">
        <v>36</v>
      </c>
      <c r="G4381" s="108">
        <f t="shared" si="68"/>
        <v>43374</v>
      </c>
    </row>
    <row r="4382" spans="1:7" x14ac:dyDescent="0.35">
      <c r="A4382" s="72" t="s">
        <v>1001</v>
      </c>
      <c r="B4382" s="72" t="s">
        <v>1002</v>
      </c>
      <c r="C4382" s="72" t="s">
        <v>1100</v>
      </c>
      <c r="D4382" s="72" t="s">
        <v>1088</v>
      </c>
      <c r="E4382" s="72">
        <v>535</v>
      </c>
      <c r="F4382" s="105">
        <v>39</v>
      </c>
      <c r="G4382" s="108">
        <f t="shared" si="68"/>
        <v>44378</v>
      </c>
    </row>
    <row r="4383" spans="1:7" x14ac:dyDescent="0.35">
      <c r="A4383" s="72" t="s">
        <v>1001</v>
      </c>
      <c r="B4383" s="72" t="s">
        <v>1002</v>
      </c>
      <c r="C4383" s="72" t="s">
        <v>1100</v>
      </c>
      <c r="D4383" s="72" t="s">
        <v>1089</v>
      </c>
      <c r="E4383" s="72">
        <v>542</v>
      </c>
      <c r="F4383" s="105">
        <v>43</v>
      </c>
      <c r="G4383" s="108">
        <f t="shared" si="68"/>
        <v>44287</v>
      </c>
    </row>
    <row r="4384" spans="1:7" x14ac:dyDescent="0.35">
      <c r="A4384" s="72" t="s">
        <v>1001</v>
      </c>
      <c r="B4384" s="72" t="s">
        <v>1002</v>
      </c>
      <c r="C4384" s="72" t="s">
        <v>1100</v>
      </c>
      <c r="D4384" s="72" t="s">
        <v>1090</v>
      </c>
      <c r="E4384" s="72">
        <v>539</v>
      </c>
      <c r="F4384" s="105">
        <v>40</v>
      </c>
      <c r="G4384" s="108">
        <f t="shared" si="68"/>
        <v>44197</v>
      </c>
    </row>
    <row r="4385" spans="1:7" x14ac:dyDescent="0.35">
      <c r="A4385" s="72" t="s">
        <v>1001</v>
      </c>
      <c r="B4385" s="72" t="s">
        <v>1002</v>
      </c>
      <c r="C4385" s="72" t="s">
        <v>1100</v>
      </c>
      <c r="D4385" s="72" t="s">
        <v>1091</v>
      </c>
      <c r="E4385" s="72">
        <v>536</v>
      </c>
      <c r="F4385" s="105">
        <v>31</v>
      </c>
      <c r="G4385" s="108">
        <f t="shared" si="68"/>
        <v>44105</v>
      </c>
    </row>
    <row r="4386" spans="1:7" x14ac:dyDescent="0.35">
      <c r="A4386" s="72" t="s">
        <v>1001</v>
      </c>
      <c r="B4386" s="72" t="s">
        <v>1002</v>
      </c>
      <c r="C4386" s="72" t="s">
        <v>1100</v>
      </c>
      <c r="D4386" s="72" t="s">
        <v>1092</v>
      </c>
      <c r="E4386" s="72">
        <v>523</v>
      </c>
      <c r="F4386" s="105">
        <v>27</v>
      </c>
      <c r="G4386" s="108">
        <f t="shared" si="68"/>
        <v>44013</v>
      </c>
    </row>
    <row r="4387" spans="1:7" x14ac:dyDescent="0.35">
      <c r="A4387" s="72" t="s">
        <v>1001</v>
      </c>
      <c r="B4387" s="72" t="s">
        <v>1002</v>
      </c>
      <c r="C4387" s="72" t="s">
        <v>1100</v>
      </c>
      <c r="D4387" s="72" t="s">
        <v>1093</v>
      </c>
      <c r="E4387" s="72">
        <v>531</v>
      </c>
      <c r="F4387" s="105">
        <v>31</v>
      </c>
      <c r="G4387" s="108">
        <f t="shared" si="68"/>
        <v>43922</v>
      </c>
    </row>
    <row r="4388" spans="1:7" x14ac:dyDescent="0.35">
      <c r="A4388" s="72" t="s">
        <v>1001</v>
      </c>
      <c r="B4388" s="72" t="s">
        <v>1002</v>
      </c>
      <c r="C4388" s="72" t="s">
        <v>1100</v>
      </c>
      <c r="D4388" s="72" t="s">
        <v>1094</v>
      </c>
      <c r="E4388" s="72">
        <v>525</v>
      </c>
      <c r="F4388" s="105">
        <v>32</v>
      </c>
      <c r="G4388" s="108">
        <f t="shared" si="68"/>
        <v>43831</v>
      </c>
    </row>
    <row r="4389" spans="1:7" x14ac:dyDescent="0.35">
      <c r="A4389" s="72" t="s">
        <v>1001</v>
      </c>
      <c r="B4389" s="72" t="s">
        <v>1002</v>
      </c>
      <c r="C4389" s="72" t="s">
        <v>1100</v>
      </c>
      <c r="D4389" s="72" t="s">
        <v>1095</v>
      </c>
      <c r="E4389" s="72">
        <v>525</v>
      </c>
      <c r="F4389" s="105">
        <v>31</v>
      </c>
      <c r="G4389" s="108">
        <f t="shared" si="68"/>
        <v>43739</v>
      </c>
    </row>
    <row r="4390" spans="1:7" x14ac:dyDescent="0.35">
      <c r="A4390" s="72" t="s">
        <v>1001</v>
      </c>
      <c r="B4390" s="72" t="s">
        <v>1002</v>
      </c>
      <c r="C4390" s="72" t="s">
        <v>1100</v>
      </c>
      <c r="D4390" s="72" t="s">
        <v>1096</v>
      </c>
      <c r="E4390" s="72">
        <v>521</v>
      </c>
      <c r="F4390" s="105">
        <v>31</v>
      </c>
      <c r="G4390" s="108">
        <f t="shared" si="68"/>
        <v>43647</v>
      </c>
    </row>
    <row r="4391" spans="1:7" x14ac:dyDescent="0.35">
      <c r="A4391" s="72" t="s">
        <v>1001</v>
      </c>
      <c r="B4391" s="72" t="s">
        <v>1002</v>
      </c>
      <c r="C4391" s="72" t="s">
        <v>1100</v>
      </c>
      <c r="D4391" s="72" t="s">
        <v>1097</v>
      </c>
      <c r="E4391" s="72">
        <v>515</v>
      </c>
      <c r="F4391" s="105">
        <v>34</v>
      </c>
      <c r="G4391" s="108">
        <f t="shared" si="68"/>
        <v>43556</v>
      </c>
    </row>
    <row r="4392" spans="1:7" x14ac:dyDescent="0.35">
      <c r="A4392" s="72" t="s">
        <v>1001</v>
      </c>
      <c r="B4392" s="72" t="s">
        <v>1002</v>
      </c>
      <c r="C4392" s="72" t="s">
        <v>1100</v>
      </c>
      <c r="D4392" s="72" t="s">
        <v>1098</v>
      </c>
      <c r="E4392" s="72">
        <v>501</v>
      </c>
      <c r="F4392" s="105">
        <v>34</v>
      </c>
      <c r="G4392" s="108">
        <f t="shared" si="68"/>
        <v>43466</v>
      </c>
    </row>
    <row r="4393" spans="1:7" x14ac:dyDescent="0.35">
      <c r="A4393" s="72" t="s">
        <v>1001</v>
      </c>
      <c r="B4393" s="72" t="s">
        <v>1002</v>
      </c>
      <c r="C4393" s="72" t="s">
        <v>1100</v>
      </c>
      <c r="D4393" s="72" t="s">
        <v>1099</v>
      </c>
      <c r="E4393" s="72">
        <v>532</v>
      </c>
      <c r="F4393" s="105">
        <v>35</v>
      </c>
      <c r="G4393" s="108">
        <f t="shared" si="68"/>
        <v>43374</v>
      </c>
    </row>
    <row r="4394" spans="1:7" x14ac:dyDescent="0.35">
      <c r="A4394" s="72" t="s">
        <v>1001</v>
      </c>
      <c r="B4394" s="72" t="s">
        <v>1002</v>
      </c>
      <c r="C4394" s="72" t="s">
        <v>1101</v>
      </c>
      <c r="D4394" s="72" t="s">
        <v>1088</v>
      </c>
      <c r="E4394" s="72">
        <v>198</v>
      </c>
      <c r="F4394" s="105">
        <v>4</v>
      </c>
      <c r="G4394" s="108">
        <f t="shared" si="68"/>
        <v>44378</v>
      </c>
    </row>
    <row r="4395" spans="1:7" x14ac:dyDescent="0.35">
      <c r="A4395" s="72" t="s">
        <v>1001</v>
      </c>
      <c r="B4395" s="72" t="s">
        <v>1002</v>
      </c>
      <c r="C4395" s="72" t="s">
        <v>1101</v>
      </c>
      <c r="D4395" s="72" t="s">
        <v>1089</v>
      </c>
      <c r="E4395" s="72">
        <v>197</v>
      </c>
      <c r="F4395" s="105">
        <v>3</v>
      </c>
      <c r="G4395" s="108">
        <f t="shared" si="68"/>
        <v>44287</v>
      </c>
    </row>
    <row r="4396" spans="1:7" x14ac:dyDescent="0.35">
      <c r="A4396" s="72" t="s">
        <v>1001</v>
      </c>
      <c r="B4396" s="72" t="s">
        <v>1002</v>
      </c>
      <c r="C4396" s="72" t="s">
        <v>1101</v>
      </c>
      <c r="D4396" s="72" t="s">
        <v>1090</v>
      </c>
      <c r="E4396" s="72">
        <v>198</v>
      </c>
      <c r="F4396" s="105">
        <v>3</v>
      </c>
      <c r="G4396" s="108">
        <f t="shared" si="68"/>
        <v>44197</v>
      </c>
    </row>
    <row r="4397" spans="1:7" x14ac:dyDescent="0.35">
      <c r="A4397" s="72" t="s">
        <v>1001</v>
      </c>
      <c r="B4397" s="72" t="s">
        <v>1002</v>
      </c>
      <c r="C4397" s="72" t="s">
        <v>1101</v>
      </c>
      <c r="D4397" s="72" t="s">
        <v>1091</v>
      </c>
      <c r="E4397" s="72">
        <v>198</v>
      </c>
      <c r="F4397" s="105">
        <v>3</v>
      </c>
      <c r="G4397" s="108">
        <f t="shared" si="68"/>
        <v>44105</v>
      </c>
    </row>
    <row r="4398" spans="1:7" x14ac:dyDescent="0.35">
      <c r="A4398" s="72" t="s">
        <v>1001</v>
      </c>
      <c r="B4398" s="72" t="s">
        <v>1002</v>
      </c>
      <c r="C4398" s="72" t="s">
        <v>1101</v>
      </c>
      <c r="D4398" s="72" t="s">
        <v>1092</v>
      </c>
      <c r="E4398" s="72">
        <v>196</v>
      </c>
      <c r="F4398" s="105">
        <v>3</v>
      </c>
      <c r="G4398" s="108">
        <f t="shared" si="68"/>
        <v>44013</v>
      </c>
    </row>
    <row r="4399" spans="1:7" x14ac:dyDescent="0.35">
      <c r="A4399" s="72" t="s">
        <v>1001</v>
      </c>
      <c r="B4399" s="72" t="s">
        <v>1002</v>
      </c>
      <c r="C4399" s="72" t="s">
        <v>1101</v>
      </c>
      <c r="D4399" s="72" t="s">
        <v>1093</v>
      </c>
      <c r="E4399" s="72">
        <v>193</v>
      </c>
      <c r="F4399" s="105">
        <v>3</v>
      </c>
      <c r="G4399" s="108">
        <f t="shared" si="68"/>
        <v>43922</v>
      </c>
    </row>
    <row r="4400" spans="1:7" x14ac:dyDescent="0.35">
      <c r="A4400" s="72" t="s">
        <v>1001</v>
      </c>
      <c r="B4400" s="72" t="s">
        <v>1002</v>
      </c>
      <c r="C4400" s="72" t="s">
        <v>1101</v>
      </c>
      <c r="D4400" s="72" t="s">
        <v>1094</v>
      </c>
      <c r="E4400" s="72">
        <v>192</v>
      </c>
      <c r="F4400" s="105">
        <v>4</v>
      </c>
      <c r="G4400" s="108">
        <f t="shared" si="68"/>
        <v>43831</v>
      </c>
    </row>
    <row r="4401" spans="1:7" x14ac:dyDescent="0.35">
      <c r="A4401" s="72" t="s">
        <v>1001</v>
      </c>
      <c r="B4401" s="72" t="s">
        <v>1002</v>
      </c>
      <c r="C4401" s="72" t="s">
        <v>1101</v>
      </c>
      <c r="D4401" s="72" t="s">
        <v>1095</v>
      </c>
      <c r="E4401" s="72">
        <v>193</v>
      </c>
      <c r="F4401" s="105">
        <v>5</v>
      </c>
      <c r="G4401" s="108">
        <f t="shared" si="68"/>
        <v>43739</v>
      </c>
    </row>
    <row r="4402" spans="1:7" x14ac:dyDescent="0.35">
      <c r="A4402" s="72" t="s">
        <v>1001</v>
      </c>
      <c r="B4402" s="72" t="s">
        <v>1002</v>
      </c>
      <c r="C4402" s="72" t="s">
        <v>1101</v>
      </c>
      <c r="D4402" s="72" t="s">
        <v>1096</v>
      </c>
      <c r="E4402" s="72">
        <v>195</v>
      </c>
      <c r="F4402" s="105">
        <v>7</v>
      </c>
      <c r="G4402" s="108">
        <f t="shared" si="68"/>
        <v>43647</v>
      </c>
    </row>
    <row r="4403" spans="1:7" x14ac:dyDescent="0.35">
      <c r="A4403" s="72" t="s">
        <v>1001</v>
      </c>
      <c r="B4403" s="72" t="s">
        <v>1002</v>
      </c>
      <c r="C4403" s="72" t="s">
        <v>1101</v>
      </c>
      <c r="D4403" s="72" t="s">
        <v>1097</v>
      </c>
      <c r="E4403" s="72">
        <v>193</v>
      </c>
      <c r="F4403" s="105">
        <v>7</v>
      </c>
      <c r="G4403" s="108">
        <f t="shared" si="68"/>
        <v>43556</v>
      </c>
    </row>
    <row r="4404" spans="1:7" x14ac:dyDescent="0.35">
      <c r="A4404" s="72" t="s">
        <v>1001</v>
      </c>
      <c r="B4404" s="72" t="s">
        <v>1002</v>
      </c>
      <c r="C4404" s="72" t="s">
        <v>1101</v>
      </c>
      <c r="D4404" s="72" t="s">
        <v>1098</v>
      </c>
      <c r="E4404" s="72">
        <v>185</v>
      </c>
      <c r="F4404" s="105">
        <v>5</v>
      </c>
      <c r="G4404" s="108">
        <f t="shared" si="68"/>
        <v>43466</v>
      </c>
    </row>
    <row r="4405" spans="1:7" x14ac:dyDescent="0.35">
      <c r="A4405" s="72" t="s">
        <v>1001</v>
      </c>
      <c r="B4405" s="72" t="s">
        <v>1002</v>
      </c>
      <c r="C4405" s="72" t="s">
        <v>1101</v>
      </c>
      <c r="D4405" s="72" t="s">
        <v>1099</v>
      </c>
      <c r="E4405" s="72">
        <v>187</v>
      </c>
      <c r="F4405" s="105">
        <v>4</v>
      </c>
      <c r="G4405" s="108">
        <f t="shared" si="68"/>
        <v>43374</v>
      </c>
    </row>
    <row r="4406" spans="1:7" x14ac:dyDescent="0.35">
      <c r="A4406" s="72" t="s">
        <v>1001</v>
      </c>
      <c r="B4406" s="72" t="s">
        <v>1002</v>
      </c>
      <c r="C4406" s="72" t="s">
        <v>1102</v>
      </c>
      <c r="D4406" s="72" t="s">
        <v>1088</v>
      </c>
      <c r="E4406" s="72">
        <v>775</v>
      </c>
      <c r="F4406" s="105">
        <v>15</v>
      </c>
      <c r="G4406" s="108">
        <f t="shared" si="68"/>
        <v>44378</v>
      </c>
    </row>
    <row r="4407" spans="1:7" x14ac:dyDescent="0.35">
      <c r="A4407" s="72" t="s">
        <v>1001</v>
      </c>
      <c r="B4407" s="72" t="s">
        <v>1002</v>
      </c>
      <c r="C4407" s="72" t="s">
        <v>1102</v>
      </c>
      <c r="D4407" s="72" t="s">
        <v>1089</v>
      </c>
      <c r="E4407" s="72">
        <v>772</v>
      </c>
      <c r="F4407" s="105">
        <v>13</v>
      </c>
      <c r="G4407" s="108">
        <f t="shared" si="68"/>
        <v>44287</v>
      </c>
    </row>
    <row r="4408" spans="1:7" x14ac:dyDescent="0.35">
      <c r="A4408" s="72" t="s">
        <v>1001</v>
      </c>
      <c r="B4408" s="72" t="s">
        <v>1002</v>
      </c>
      <c r="C4408" s="72" t="s">
        <v>1102</v>
      </c>
      <c r="D4408" s="72" t="s">
        <v>1090</v>
      </c>
      <c r="E4408" s="72">
        <v>775</v>
      </c>
      <c r="F4408" s="105">
        <v>15</v>
      </c>
      <c r="G4408" s="108">
        <f t="shared" si="68"/>
        <v>44197</v>
      </c>
    </row>
    <row r="4409" spans="1:7" x14ac:dyDescent="0.35">
      <c r="A4409" s="72" t="s">
        <v>1001</v>
      </c>
      <c r="B4409" s="72" t="s">
        <v>1002</v>
      </c>
      <c r="C4409" s="72" t="s">
        <v>1102</v>
      </c>
      <c r="D4409" s="72" t="s">
        <v>1091</v>
      </c>
      <c r="E4409" s="72">
        <v>775</v>
      </c>
      <c r="F4409" s="105">
        <v>12</v>
      </c>
      <c r="G4409" s="108">
        <f t="shared" si="68"/>
        <v>44105</v>
      </c>
    </row>
    <row r="4410" spans="1:7" x14ac:dyDescent="0.35">
      <c r="A4410" s="72" t="s">
        <v>1001</v>
      </c>
      <c r="B4410" s="72" t="s">
        <v>1002</v>
      </c>
      <c r="C4410" s="72" t="s">
        <v>1102</v>
      </c>
      <c r="D4410" s="72" t="s">
        <v>1092</v>
      </c>
      <c r="E4410" s="72">
        <v>776</v>
      </c>
      <c r="F4410" s="105">
        <v>13</v>
      </c>
      <c r="G4410" s="108">
        <f t="shared" si="68"/>
        <v>44013</v>
      </c>
    </row>
    <row r="4411" spans="1:7" x14ac:dyDescent="0.35">
      <c r="A4411" s="72" t="s">
        <v>1001</v>
      </c>
      <c r="B4411" s="72" t="s">
        <v>1002</v>
      </c>
      <c r="C4411" s="72" t="s">
        <v>1102</v>
      </c>
      <c r="D4411" s="72" t="s">
        <v>1093</v>
      </c>
      <c r="E4411" s="72">
        <v>775</v>
      </c>
      <c r="F4411" s="105">
        <v>14</v>
      </c>
      <c r="G4411" s="108">
        <f t="shared" si="68"/>
        <v>43922</v>
      </c>
    </row>
    <row r="4412" spans="1:7" x14ac:dyDescent="0.35">
      <c r="A4412" s="72" t="s">
        <v>1001</v>
      </c>
      <c r="B4412" s="72" t="s">
        <v>1002</v>
      </c>
      <c r="C4412" s="72" t="s">
        <v>1102</v>
      </c>
      <c r="D4412" s="72" t="s">
        <v>1094</v>
      </c>
      <c r="E4412" s="72">
        <v>773</v>
      </c>
      <c r="F4412" s="105">
        <v>14</v>
      </c>
      <c r="G4412" s="108">
        <f t="shared" si="68"/>
        <v>43831</v>
      </c>
    </row>
    <row r="4413" spans="1:7" x14ac:dyDescent="0.35">
      <c r="A4413" s="72" t="s">
        <v>1001</v>
      </c>
      <c r="B4413" s="72" t="s">
        <v>1002</v>
      </c>
      <c r="C4413" s="72" t="s">
        <v>1102</v>
      </c>
      <c r="D4413" s="72" t="s">
        <v>1095</v>
      </c>
      <c r="E4413" s="72">
        <v>772</v>
      </c>
      <c r="F4413" s="105">
        <v>18</v>
      </c>
      <c r="G4413" s="108">
        <f t="shared" si="68"/>
        <v>43739</v>
      </c>
    </row>
    <row r="4414" spans="1:7" x14ac:dyDescent="0.35">
      <c r="A4414" s="72" t="s">
        <v>1001</v>
      </c>
      <c r="B4414" s="72" t="s">
        <v>1002</v>
      </c>
      <c r="C4414" s="72" t="s">
        <v>1102</v>
      </c>
      <c r="D4414" s="72" t="s">
        <v>1096</v>
      </c>
      <c r="E4414" s="72">
        <v>776</v>
      </c>
      <c r="F4414" s="105">
        <v>20</v>
      </c>
      <c r="G4414" s="108">
        <f t="shared" si="68"/>
        <v>43647</v>
      </c>
    </row>
    <row r="4415" spans="1:7" x14ac:dyDescent="0.35">
      <c r="A4415" s="72" t="s">
        <v>1001</v>
      </c>
      <c r="B4415" s="72" t="s">
        <v>1002</v>
      </c>
      <c r="C4415" s="72" t="s">
        <v>1102</v>
      </c>
      <c r="D4415" s="72" t="s">
        <v>1097</v>
      </c>
      <c r="E4415" s="72">
        <v>774</v>
      </c>
      <c r="F4415" s="105">
        <v>22</v>
      </c>
      <c r="G4415" s="108">
        <f t="shared" si="68"/>
        <v>43556</v>
      </c>
    </row>
    <row r="4416" spans="1:7" x14ac:dyDescent="0.35">
      <c r="A4416" s="72" t="s">
        <v>1001</v>
      </c>
      <c r="B4416" s="72" t="s">
        <v>1002</v>
      </c>
      <c r="C4416" s="72" t="s">
        <v>1102</v>
      </c>
      <c r="D4416" s="72" t="s">
        <v>1098</v>
      </c>
      <c r="E4416" s="72">
        <v>766</v>
      </c>
      <c r="F4416" s="105">
        <v>17</v>
      </c>
      <c r="G4416" s="108">
        <f t="shared" si="68"/>
        <v>43466</v>
      </c>
    </row>
    <row r="4417" spans="1:7" x14ac:dyDescent="0.35">
      <c r="A4417" s="72" t="s">
        <v>1001</v>
      </c>
      <c r="B4417" s="72" t="s">
        <v>1002</v>
      </c>
      <c r="C4417" s="72" t="s">
        <v>1102</v>
      </c>
      <c r="D4417" s="72" t="s">
        <v>1099</v>
      </c>
      <c r="E4417" s="72">
        <v>785</v>
      </c>
      <c r="F4417" s="105">
        <v>22</v>
      </c>
      <c r="G4417" s="108">
        <f t="shared" si="68"/>
        <v>43374</v>
      </c>
    </row>
    <row r="4418" spans="1:7" x14ac:dyDescent="0.35">
      <c r="A4418" s="72" t="s">
        <v>392</v>
      </c>
      <c r="B4418" s="72" t="s">
        <v>393</v>
      </c>
      <c r="C4418" s="72" t="s">
        <v>1087</v>
      </c>
      <c r="D4418" s="72" t="s">
        <v>1088</v>
      </c>
      <c r="E4418" s="72">
        <v>1403</v>
      </c>
      <c r="F4418" s="105">
        <v>116</v>
      </c>
      <c r="G4418" s="108">
        <f t="shared" si="68"/>
        <v>44378</v>
      </c>
    </row>
    <row r="4419" spans="1:7" x14ac:dyDescent="0.35">
      <c r="A4419" s="72" t="s">
        <v>392</v>
      </c>
      <c r="B4419" s="72" t="s">
        <v>393</v>
      </c>
      <c r="C4419" s="72" t="s">
        <v>1087</v>
      </c>
      <c r="D4419" s="72" t="s">
        <v>1089</v>
      </c>
      <c r="E4419" s="72">
        <v>1401</v>
      </c>
      <c r="F4419" s="105">
        <v>116</v>
      </c>
      <c r="G4419" s="108">
        <f t="shared" si="68"/>
        <v>44287</v>
      </c>
    </row>
    <row r="4420" spans="1:7" x14ac:dyDescent="0.35">
      <c r="A4420" s="72" t="s">
        <v>392</v>
      </c>
      <c r="B4420" s="72" t="s">
        <v>393</v>
      </c>
      <c r="C4420" s="72" t="s">
        <v>1087</v>
      </c>
      <c r="D4420" s="72" t="s">
        <v>1090</v>
      </c>
      <c r="E4420" s="72">
        <v>1402</v>
      </c>
      <c r="F4420" s="105">
        <v>104</v>
      </c>
      <c r="G4420" s="108">
        <f t="shared" ref="G4420:G4483" si="69">DATE(LEFT(D4420,4),RIGHT(LEFT(D4420,7),2),1)</f>
        <v>44197</v>
      </c>
    </row>
    <row r="4421" spans="1:7" x14ac:dyDescent="0.35">
      <c r="A4421" s="72" t="s">
        <v>392</v>
      </c>
      <c r="B4421" s="72" t="s">
        <v>393</v>
      </c>
      <c r="C4421" s="72" t="s">
        <v>1087</v>
      </c>
      <c r="D4421" s="72" t="s">
        <v>1091</v>
      </c>
      <c r="E4421" s="72">
        <v>1398</v>
      </c>
      <c r="F4421" s="105">
        <v>117</v>
      </c>
      <c r="G4421" s="108">
        <f t="shared" si="69"/>
        <v>44105</v>
      </c>
    </row>
    <row r="4422" spans="1:7" x14ac:dyDescent="0.35">
      <c r="A4422" s="72" t="s">
        <v>392</v>
      </c>
      <c r="B4422" s="72" t="s">
        <v>393</v>
      </c>
      <c r="C4422" s="72" t="s">
        <v>1087</v>
      </c>
      <c r="D4422" s="72" t="s">
        <v>1092</v>
      </c>
      <c r="E4422" s="72">
        <v>1399</v>
      </c>
      <c r="F4422" s="105">
        <v>121</v>
      </c>
      <c r="G4422" s="108">
        <f t="shared" si="69"/>
        <v>44013</v>
      </c>
    </row>
    <row r="4423" spans="1:7" x14ac:dyDescent="0.35">
      <c r="A4423" s="72" t="s">
        <v>392</v>
      </c>
      <c r="B4423" s="72" t="s">
        <v>393</v>
      </c>
      <c r="C4423" s="72" t="s">
        <v>1087</v>
      </c>
      <c r="D4423" s="72" t="s">
        <v>1093</v>
      </c>
      <c r="E4423" s="72">
        <v>1370</v>
      </c>
      <c r="F4423" s="105">
        <v>127</v>
      </c>
      <c r="G4423" s="108">
        <f t="shared" si="69"/>
        <v>43922</v>
      </c>
    </row>
    <row r="4424" spans="1:7" x14ac:dyDescent="0.35">
      <c r="A4424" s="72" t="s">
        <v>392</v>
      </c>
      <c r="B4424" s="72" t="s">
        <v>393</v>
      </c>
      <c r="C4424" s="72" t="s">
        <v>1087</v>
      </c>
      <c r="D4424" s="72" t="s">
        <v>1094</v>
      </c>
      <c r="E4424" s="72">
        <v>1368</v>
      </c>
      <c r="F4424" s="105">
        <v>119</v>
      </c>
      <c r="G4424" s="108">
        <f t="shared" si="69"/>
        <v>43831</v>
      </c>
    </row>
    <row r="4425" spans="1:7" x14ac:dyDescent="0.35">
      <c r="A4425" s="72" t="s">
        <v>392</v>
      </c>
      <c r="B4425" s="72" t="s">
        <v>393</v>
      </c>
      <c r="C4425" s="72" t="s">
        <v>1087</v>
      </c>
      <c r="D4425" s="72" t="s">
        <v>1095</v>
      </c>
      <c r="E4425" s="72">
        <v>1372</v>
      </c>
      <c r="F4425" s="105">
        <v>121</v>
      </c>
      <c r="G4425" s="108">
        <f t="shared" si="69"/>
        <v>43739</v>
      </c>
    </row>
    <row r="4426" spans="1:7" x14ac:dyDescent="0.35">
      <c r="A4426" s="72" t="s">
        <v>392</v>
      </c>
      <c r="B4426" s="72" t="s">
        <v>393</v>
      </c>
      <c r="C4426" s="72" t="s">
        <v>1087</v>
      </c>
      <c r="D4426" s="72" t="s">
        <v>1096</v>
      </c>
      <c r="E4426" s="72">
        <v>1374</v>
      </c>
      <c r="F4426" s="105">
        <v>121</v>
      </c>
      <c r="G4426" s="108">
        <f t="shared" si="69"/>
        <v>43647</v>
      </c>
    </row>
    <row r="4427" spans="1:7" x14ac:dyDescent="0.35">
      <c r="A4427" s="72" t="s">
        <v>392</v>
      </c>
      <c r="B4427" s="72" t="s">
        <v>393</v>
      </c>
      <c r="C4427" s="72" t="s">
        <v>1087</v>
      </c>
      <c r="D4427" s="72" t="s">
        <v>1097</v>
      </c>
      <c r="E4427" s="72">
        <v>1372</v>
      </c>
      <c r="F4427" s="105">
        <v>118</v>
      </c>
      <c r="G4427" s="108">
        <f t="shared" si="69"/>
        <v>43556</v>
      </c>
    </row>
    <row r="4428" spans="1:7" x14ac:dyDescent="0.35">
      <c r="A4428" s="72" t="s">
        <v>392</v>
      </c>
      <c r="B4428" s="72" t="s">
        <v>393</v>
      </c>
      <c r="C4428" s="72" t="s">
        <v>1087</v>
      </c>
      <c r="D4428" s="72" t="s">
        <v>1098</v>
      </c>
      <c r="E4428" s="72">
        <v>1350</v>
      </c>
      <c r="F4428" s="105">
        <v>103</v>
      </c>
      <c r="G4428" s="108">
        <f t="shared" si="69"/>
        <v>43466</v>
      </c>
    </row>
    <row r="4429" spans="1:7" x14ac:dyDescent="0.35">
      <c r="A4429" s="72" t="s">
        <v>392</v>
      </c>
      <c r="B4429" s="72" t="s">
        <v>393</v>
      </c>
      <c r="C4429" s="72" t="s">
        <v>1087</v>
      </c>
      <c r="D4429" s="72" t="s">
        <v>1099</v>
      </c>
      <c r="E4429" s="72">
        <v>1401</v>
      </c>
      <c r="F4429" s="105">
        <v>109</v>
      </c>
      <c r="G4429" s="108">
        <f t="shared" si="69"/>
        <v>43374</v>
      </c>
    </row>
    <row r="4430" spans="1:7" x14ac:dyDescent="0.35">
      <c r="A4430" s="72" t="s">
        <v>392</v>
      </c>
      <c r="B4430" s="72" t="s">
        <v>393</v>
      </c>
      <c r="C4430" s="72" t="s">
        <v>1100</v>
      </c>
      <c r="D4430" s="72" t="s">
        <v>1088</v>
      </c>
      <c r="E4430" s="72">
        <v>844</v>
      </c>
      <c r="F4430" s="105">
        <v>154</v>
      </c>
      <c r="G4430" s="108">
        <f t="shared" si="69"/>
        <v>44378</v>
      </c>
    </row>
    <row r="4431" spans="1:7" x14ac:dyDescent="0.35">
      <c r="A4431" s="72" t="s">
        <v>392</v>
      </c>
      <c r="B4431" s="72" t="s">
        <v>393</v>
      </c>
      <c r="C4431" s="72" t="s">
        <v>1100</v>
      </c>
      <c r="D4431" s="72" t="s">
        <v>1089</v>
      </c>
      <c r="E4431" s="72">
        <v>839</v>
      </c>
      <c r="F4431" s="105">
        <v>146</v>
      </c>
      <c r="G4431" s="108">
        <f t="shared" si="69"/>
        <v>44287</v>
      </c>
    </row>
    <row r="4432" spans="1:7" x14ac:dyDescent="0.35">
      <c r="A4432" s="72" t="s">
        <v>392</v>
      </c>
      <c r="B4432" s="72" t="s">
        <v>393</v>
      </c>
      <c r="C4432" s="72" t="s">
        <v>1100</v>
      </c>
      <c r="D4432" s="72" t="s">
        <v>1090</v>
      </c>
      <c r="E4432" s="72">
        <v>841</v>
      </c>
      <c r="F4432" s="105">
        <v>126</v>
      </c>
      <c r="G4432" s="108">
        <f t="shared" si="69"/>
        <v>44197</v>
      </c>
    </row>
    <row r="4433" spans="1:7" x14ac:dyDescent="0.35">
      <c r="A4433" s="72" t="s">
        <v>392</v>
      </c>
      <c r="B4433" s="72" t="s">
        <v>393</v>
      </c>
      <c r="C4433" s="72" t="s">
        <v>1100</v>
      </c>
      <c r="D4433" s="72" t="s">
        <v>1091</v>
      </c>
      <c r="E4433" s="72">
        <v>826</v>
      </c>
      <c r="F4433" s="105">
        <v>140</v>
      </c>
      <c r="G4433" s="108">
        <f t="shared" si="69"/>
        <v>44105</v>
      </c>
    </row>
    <row r="4434" spans="1:7" x14ac:dyDescent="0.35">
      <c r="A4434" s="72" t="s">
        <v>392</v>
      </c>
      <c r="B4434" s="72" t="s">
        <v>393</v>
      </c>
      <c r="C4434" s="72" t="s">
        <v>1100</v>
      </c>
      <c r="D4434" s="72" t="s">
        <v>1092</v>
      </c>
      <c r="E4434" s="72">
        <v>823</v>
      </c>
      <c r="F4434" s="105">
        <v>145</v>
      </c>
      <c r="G4434" s="108">
        <f t="shared" si="69"/>
        <v>44013</v>
      </c>
    </row>
    <row r="4435" spans="1:7" x14ac:dyDescent="0.35">
      <c r="A4435" s="72" t="s">
        <v>392</v>
      </c>
      <c r="B4435" s="72" t="s">
        <v>393</v>
      </c>
      <c r="C4435" s="72" t="s">
        <v>1100</v>
      </c>
      <c r="D4435" s="72" t="s">
        <v>1093</v>
      </c>
      <c r="E4435" s="72">
        <v>816</v>
      </c>
      <c r="F4435" s="105">
        <v>134</v>
      </c>
      <c r="G4435" s="108">
        <f t="shared" si="69"/>
        <v>43922</v>
      </c>
    </row>
    <row r="4436" spans="1:7" x14ac:dyDescent="0.35">
      <c r="A4436" s="72" t="s">
        <v>392</v>
      </c>
      <c r="B4436" s="72" t="s">
        <v>393</v>
      </c>
      <c r="C4436" s="72" t="s">
        <v>1100</v>
      </c>
      <c r="D4436" s="72" t="s">
        <v>1094</v>
      </c>
      <c r="E4436" s="72">
        <v>815</v>
      </c>
      <c r="F4436" s="105">
        <v>132</v>
      </c>
      <c r="G4436" s="108">
        <f t="shared" si="69"/>
        <v>43831</v>
      </c>
    </row>
    <row r="4437" spans="1:7" x14ac:dyDescent="0.35">
      <c r="A4437" s="72" t="s">
        <v>392</v>
      </c>
      <c r="B4437" s="72" t="s">
        <v>393</v>
      </c>
      <c r="C4437" s="72" t="s">
        <v>1100</v>
      </c>
      <c r="D4437" s="72" t="s">
        <v>1095</v>
      </c>
      <c r="E4437" s="72">
        <v>818</v>
      </c>
      <c r="F4437" s="105">
        <v>132</v>
      </c>
      <c r="G4437" s="108">
        <f t="shared" si="69"/>
        <v>43739</v>
      </c>
    </row>
    <row r="4438" spans="1:7" x14ac:dyDescent="0.35">
      <c r="A4438" s="72" t="s">
        <v>392</v>
      </c>
      <c r="B4438" s="72" t="s">
        <v>393</v>
      </c>
      <c r="C4438" s="72" t="s">
        <v>1100</v>
      </c>
      <c r="D4438" s="72" t="s">
        <v>1096</v>
      </c>
      <c r="E4438" s="72">
        <v>815</v>
      </c>
      <c r="F4438" s="105">
        <v>113</v>
      </c>
      <c r="G4438" s="108">
        <f t="shared" si="69"/>
        <v>43647</v>
      </c>
    </row>
    <row r="4439" spans="1:7" x14ac:dyDescent="0.35">
      <c r="A4439" s="72" t="s">
        <v>392</v>
      </c>
      <c r="B4439" s="72" t="s">
        <v>393</v>
      </c>
      <c r="C4439" s="72" t="s">
        <v>1100</v>
      </c>
      <c r="D4439" s="72" t="s">
        <v>1097</v>
      </c>
      <c r="E4439" s="72">
        <v>816</v>
      </c>
      <c r="F4439" s="105">
        <v>117</v>
      </c>
      <c r="G4439" s="108">
        <f t="shared" si="69"/>
        <v>43556</v>
      </c>
    </row>
    <row r="4440" spans="1:7" x14ac:dyDescent="0.35">
      <c r="A4440" s="72" t="s">
        <v>392</v>
      </c>
      <c r="B4440" s="72" t="s">
        <v>393</v>
      </c>
      <c r="C4440" s="72" t="s">
        <v>1100</v>
      </c>
      <c r="D4440" s="72" t="s">
        <v>1098</v>
      </c>
      <c r="E4440" s="72">
        <v>796</v>
      </c>
      <c r="F4440" s="105">
        <v>120</v>
      </c>
      <c r="G4440" s="108">
        <f t="shared" si="69"/>
        <v>43466</v>
      </c>
    </row>
    <row r="4441" spans="1:7" x14ac:dyDescent="0.35">
      <c r="A4441" s="72" t="s">
        <v>392</v>
      </c>
      <c r="B4441" s="72" t="s">
        <v>393</v>
      </c>
      <c r="C4441" s="72" t="s">
        <v>1100</v>
      </c>
      <c r="D4441" s="72" t="s">
        <v>1099</v>
      </c>
      <c r="E4441" s="72">
        <v>850</v>
      </c>
      <c r="F4441" s="105">
        <v>153</v>
      </c>
      <c r="G4441" s="108">
        <f t="shared" si="69"/>
        <v>43374</v>
      </c>
    </row>
    <row r="4442" spans="1:7" x14ac:dyDescent="0.35">
      <c r="A4442" s="72" t="s">
        <v>392</v>
      </c>
      <c r="B4442" s="72" t="s">
        <v>393</v>
      </c>
      <c r="C4442" s="72" t="s">
        <v>1101</v>
      </c>
      <c r="D4442" s="72" t="s">
        <v>1088</v>
      </c>
      <c r="E4442" s="72">
        <v>210</v>
      </c>
      <c r="F4442" s="105">
        <v>9</v>
      </c>
      <c r="G4442" s="108">
        <f t="shared" si="69"/>
        <v>44378</v>
      </c>
    </row>
    <row r="4443" spans="1:7" x14ac:dyDescent="0.35">
      <c r="A4443" s="72" t="s">
        <v>392</v>
      </c>
      <c r="B4443" s="72" t="s">
        <v>393</v>
      </c>
      <c r="C4443" s="72" t="s">
        <v>1101</v>
      </c>
      <c r="D4443" s="72" t="s">
        <v>1089</v>
      </c>
      <c r="E4443" s="72">
        <v>209</v>
      </c>
      <c r="F4443" s="105">
        <v>9</v>
      </c>
      <c r="G4443" s="108">
        <f t="shared" si="69"/>
        <v>44287</v>
      </c>
    </row>
    <row r="4444" spans="1:7" x14ac:dyDescent="0.35">
      <c r="A4444" s="72" t="s">
        <v>392</v>
      </c>
      <c r="B4444" s="72" t="s">
        <v>393</v>
      </c>
      <c r="C4444" s="72" t="s">
        <v>1101</v>
      </c>
      <c r="D4444" s="72" t="s">
        <v>1090</v>
      </c>
      <c r="E4444" s="72">
        <v>209</v>
      </c>
      <c r="F4444" s="105">
        <v>6</v>
      </c>
      <c r="G4444" s="108">
        <f t="shared" si="69"/>
        <v>44197</v>
      </c>
    </row>
    <row r="4445" spans="1:7" x14ac:dyDescent="0.35">
      <c r="A4445" s="72" t="s">
        <v>392</v>
      </c>
      <c r="B4445" s="72" t="s">
        <v>393</v>
      </c>
      <c r="C4445" s="72" t="s">
        <v>1101</v>
      </c>
      <c r="D4445" s="72" t="s">
        <v>1091</v>
      </c>
      <c r="E4445" s="72">
        <v>209</v>
      </c>
      <c r="F4445" s="105">
        <v>5</v>
      </c>
      <c r="G4445" s="108">
        <f t="shared" si="69"/>
        <v>44105</v>
      </c>
    </row>
    <row r="4446" spans="1:7" x14ac:dyDescent="0.35">
      <c r="A4446" s="72" t="s">
        <v>392</v>
      </c>
      <c r="B4446" s="72" t="s">
        <v>393</v>
      </c>
      <c r="C4446" s="72" t="s">
        <v>1101</v>
      </c>
      <c r="D4446" s="72" t="s">
        <v>1092</v>
      </c>
      <c r="E4446" s="72">
        <v>211</v>
      </c>
      <c r="F4446" s="105">
        <v>5</v>
      </c>
      <c r="G4446" s="108">
        <f t="shared" si="69"/>
        <v>44013</v>
      </c>
    </row>
    <row r="4447" spans="1:7" x14ac:dyDescent="0.35">
      <c r="A4447" s="72" t="s">
        <v>392</v>
      </c>
      <c r="B4447" s="72" t="s">
        <v>393</v>
      </c>
      <c r="C4447" s="72" t="s">
        <v>1101</v>
      </c>
      <c r="D4447" s="72" t="s">
        <v>1093</v>
      </c>
      <c r="E4447" s="72">
        <v>206</v>
      </c>
      <c r="F4447" s="105">
        <v>8</v>
      </c>
      <c r="G4447" s="108">
        <f t="shared" si="69"/>
        <v>43922</v>
      </c>
    </row>
    <row r="4448" spans="1:7" x14ac:dyDescent="0.35">
      <c r="A4448" s="72" t="s">
        <v>392</v>
      </c>
      <c r="B4448" s="72" t="s">
        <v>393</v>
      </c>
      <c r="C4448" s="72" t="s">
        <v>1101</v>
      </c>
      <c r="D4448" s="72" t="s">
        <v>1094</v>
      </c>
      <c r="E4448" s="72">
        <v>207</v>
      </c>
      <c r="F4448" s="105">
        <v>7</v>
      </c>
      <c r="G4448" s="108">
        <f t="shared" si="69"/>
        <v>43831</v>
      </c>
    </row>
    <row r="4449" spans="1:7" x14ac:dyDescent="0.35">
      <c r="A4449" s="72" t="s">
        <v>392</v>
      </c>
      <c r="B4449" s="72" t="s">
        <v>393</v>
      </c>
      <c r="C4449" s="72" t="s">
        <v>1101</v>
      </c>
      <c r="D4449" s="72" t="s">
        <v>1095</v>
      </c>
      <c r="E4449" s="72">
        <v>217</v>
      </c>
      <c r="F4449" s="105">
        <v>14</v>
      </c>
      <c r="G4449" s="108">
        <f t="shared" si="69"/>
        <v>43739</v>
      </c>
    </row>
    <row r="4450" spans="1:7" x14ac:dyDescent="0.35">
      <c r="A4450" s="72" t="s">
        <v>392</v>
      </c>
      <c r="B4450" s="72" t="s">
        <v>393</v>
      </c>
      <c r="C4450" s="72" t="s">
        <v>1101</v>
      </c>
      <c r="D4450" s="72" t="s">
        <v>1096</v>
      </c>
      <c r="E4450" s="72">
        <v>215</v>
      </c>
      <c r="F4450" s="105">
        <v>18</v>
      </c>
      <c r="G4450" s="108">
        <f t="shared" si="69"/>
        <v>43647</v>
      </c>
    </row>
    <row r="4451" spans="1:7" x14ac:dyDescent="0.35">
      <c r="A4451" s="72" t="s">
        <v>392</v>
      </c>
      <c r="B4451" s="72" t="s">
        <v>393</v>
      </c>
      <c r="C4451" s="72" t="s">
        <v>1101</v>
      </c>
      <c r="D4451" s="72" t="s">
        <v>1097</v>
      </c>
      <c r="E4451" s="72">
        <v>214</v>
      </c>
      <c r="F4451" s="105">
        <v>18</v>
      </c>
      <c r="G4451" s="108">
        <f t="shared" si="69"/>
        <v>43556</v>
      </c>
    </row>
    <row r="4452" spans="1:7" x14ac:dyDescent="0.35">
      <c r="A4452" s="72" t="s">
        <v>392</v>
      </c>
      <c r="B4452" s="72" t="s">
        <v>393</v>
      </c>
      <c r="C4452" s="72" t="s">
        <v>1101</v>
      </c>
      <c r="D4452" s="72" t="s">
        <v>1098</v>
      </c>
      <c r="E4452" s="72">
        <v>210</v>
      </c>
      <c r="F4452" s="105">
        <v>18</v>
      </c>
      <c r="G4452" s="108">
        <f t="shared" si="69"/>
        <v>43466</v>
      </c>
    </row>
    <row r="4453" spans="1:7" x14ac:dyDescent="0.35">
      <c r="A4453" s="72" t="s">
        <v>392</v>
      </c>
      <c r="B4453" s="72" t="s">
        <v>393</v>
      </c>
      <c r="C4453" s="72" t="s">
        <v>1101</v>
      </c>
      <c r="D4453" s="72" t="s">
        <v>1099</v>
      </c>
      <c r="E4453" s="72">
        <v>225</v>
      </c>
      <c r="F4453" s="105">
        <v>9</v>
      </c>
      <c r="G4453" s="108">
        <f t="shared" si="69"/>
        <v>43374</v>
      </c>
    </row>
    <row r="4454" spans="1:7" x14ac:dyDescent="0.35">
      <c r="A4454" s="72" t="s">
        <v>392</v>
      </c>
      <c r="B4454" s="72" t="s">
        <v>393</v>
      </c>
      <c r="C4454" s="72" t="s">
        <v>1102</v>
      </c>
      <c r="D4454" s="72" t="s">
        <v>1088</v>
      </c>
      <c r="E4454" s="72">
        <v>1107</v>
      </c>
      <c r="F4454" s="105">
        <v>86</v>
      </c>
      <c r="G4454" s="108">
        <f t="shared" si="69"/>
        <v>44378</v>
      </c>
    </row>
    <row r="4455" spans="1:7" x14ac:dyDescent="0.35">
      <c r="A4455" s="72" t="s">
        <v>392</v>
      </c>
      <c r="B4455" s="72" t="s">
        <v>393</v>
      </c>
      <c r="C4455" s="72" t="s">
        <v>1102</v>
      </c>
      <c r="D4455" s="72" t="s">
        <v>1089</v>
      </c>
      <c r="E4455" s="72">
        <v>1107</v>
      </c>
      <c r="F4455" s="105">
        <v>83</v>
      </c>
      <c r="G4455" s="108">
        <f t="shared" si="69"/>
        <v>44287</v>
      </c>
    </row>
    <row r="4456" spans="1:7" x14ac:dyDescent="0.35">
      <c r="A4456" s="72" t="s">
        <v>392</v>
      </c>
      <c r="B4456" s="72" t="s">
        <v>393</v>
      </c>
      <c r="C4456" s="72" t="s">
        <v>1102</v>
      </c>
      <c r="D4456" s="72" t="s">
        <v>1090</v>
      </c>
      <c r="E4456" s="72">
        <v>1105</v>
      </c>
      <c r="F4456" s="105">
        <v>76</v>
      </c>
      <c r="G4456" s="108">
        <f t="shared" si="69"/>
        <v>44197</v>
      </c>
    </row>
    <row r="4457" spans="1:7" x14ac:dyDescent="0.35">
      <c r="A4457" s="72" t="s">
        <v>392</v>
      </c>
      <c r="B4457" s="72" t="s">
        <v>393</v>
      </c>
      <c r="C4457" s="72" t="s">
        <v>1102</v>
      </c>
      <c r="D4457" s="72" t="s">
        <v>1091</v>
      </c>
      <c r="E4457" s="72">
        <v>1107</v>
      </c>
      <c r="F4457" s="105">
        <v>88</v>
      </c>
      <c r="G4457" s="108">
        <f t="shared" si="69"/>
        <v>44105</v>
      </c>
    </row>
    <row r="4458" spans="1:7" x14ac:dyDescent="0.35">
      <c r="A4458" s="72" t="s">
        <v>392</v>
      </c>
      <c r="B4458" s="72" t="s">
        <v>393</v>
      </c>
      <c r="C4458" s="72" t="s">
        <v>1102</v>
      </c>
      <c r="D4458" s="72" t="s">
        <v>1092</v>
      </c>
      <c r="E4458" s="72">
        <v>1108</v>
      </c>
      <c r="F4458" s="105">
        <v>90</v>
      </c>
      <c r="G4458" s="108">
        <f t="shared" si="69"/>
        <v>44013</v>
      </c>
    </row>
    <row r="4459" spans="1:7" x14ac:dyDescent="0.35">
      <c r="A4459" s="72" t="s">
        <v>392</v>
      </c>
      <c r="B4459" s="72" t="s">
        <v>393</v>
      </c>
      <c r="C4459" s="72" t="s">
        <v>1102</v>
      </c>
      <c r="D4459" s="72" t="s">
        <v>1093</v>
      </c>
      <c r="E4459" s="72">
        <v>1110</v>
      </c>
      <c r="F4459" s="105">
        <v>95</v>
      </c>
      <c r="G4459" s="108">
        <f t="shared" si="69"/>
        <v>43922</v>
      </c>
    </row>
    <row r="4460" spans="1:7" x14ac:dyDescent="0.35">
      <c r="A4460" s="72" t="s">
        <v>392</v>
      </c>
      <c r="B4460" s="72" t="s">
        <v>393</v>
      </c>
      <c r="C4460" s="72" t="s">
        <v>1102</v>
      </c>
      <c r="D4460" s="72" t="s">
        <v>1094</v>
      </c>
      <c r="E4460" s="72">
        <v>1110</v>
      </c>
      <c r="F4460" s="105">
        <v>97</v>
      </c>
      <c r="G4460" s="108">
        <f t="shared" si="69"/>
        <v>43831</v>
      </c>
    </row>
    <row r="4461" spans="1:7" x14ac:dyDescent="0.35">
      <c r="A4461" s="72" t="s">
        <v>392</v>
      </c>
      <c r="B4461" s="72" t="s">
        <v>393</v>
      </c>
      <c r="C4461" s="72" t="s">
        <v>1102</v>
      </c>
      <c r="D4461" s="72" t="s">
        <v>1095</v>
      </c>
      <c r="E4461" s="72">
        <v>1115</v>
      </c>
      <c r="F4461" s="105">
        <v>104</v>
      </c>
      <c r="G4461" s="108">
        <f t="shared" si="69"/>
        <v>43739</v>
      </c>
    </row>
    <row r="4462" spans="1:7" x14ac:dyDescent="0.35">
      <c r="A4462" s="72" t="s">
        <v>392</v>
      </c>
      <c r="B4462" s="72" t="s">
        <v>393</v>
      </c>
      <c r="C4462" s="72" t="s">
        <v>1102</v>
      </c>
      <c r="D4462" s="72" t="s">
        <v>1096</v>
      </c>
      <c r="E4462" s="72">
        <v>1115</v>
      </c>
      <c r="F4462" s="105">
        <v>100</v>
      </c>
      <c r="G4462" s="108">
        <f t="shared" si="69"/>
        <v>43647</v>
      </c>
    </row>
    <row r="4463" spans="1:7" x14ac:dyDescent="0.35">
      <c r="A4463" s="72" t="s">
        <v>392</v>
      </c>
      <c r="B4463" s="72" t="s">
        <v>393</v>
      </c>
      <c r="C4463" s="72" t="s">
        <v>1102</v>
      </c>
      <c r="D4463" s="72" t="s">
        <v>1097</v>
      </c>
      <c r="E4463" s="72">
        <v>1116</v>
      </c>
      <c r="F4463" s="105">
        <v>102</v>
      </c>
      <c r="G4463" s="108">
        <f t="shared" si="69"/>
        <v>43556</v>
      </c>
    </row>
    <row r="4464" spans="1:7" x14ac:dyDescent="0.35">
      <c r="A4464" s="72" t="s">
        <v>392</v>
      </c>
      <c r="B4464" s="72" t="s">
        <v>393</v>
      </c>
      <c r="C4464" s="72" t="s">
        <v>1102</v>
      </c>
      <c r="D4464" s="72" t="s">
        <v>1098</v>
      </c>
      <c r="E4464" s="72">
        <v>1116</v>
      </c>
      <c r="F4464" s="105">
        <v>95</v>
      </c>
      <c r="G4464" s="108">
        <f t="shared" si="69"/>
        <v>43466</v>
      </c>
    </row>
    <row r="4465" spans="1:7" x14ac:dyDescent="0.35">
      <c r="A4465" s="72" t="s">
        <v>392</v>
      </c>
      <c r="B4465" s="72" t="s">
        <v>393</v>
      </c>
      <c r="C4465" s="72" t="s">
        <v>1102</v>
      </c>
      <c r="D4465" s="72" t="s">
        <v>1099</v>
      </c>
      <c r="E4465" s="72">
        <v>1142</v>
      </c>
      <c r="F4465" s="105">
        <v>103</v>
      </c>
      <c r="G4465" s="108">
        <f t="shared" si="69"/>
        <v>43374</v>
      </c>
    </row>
    <row r="4466" spans="1:7" x14ac:dyDescent="0.35">
      <c r="A4466" s="72" t="s">
        <v>394</v>
      </c>
      <c r="B4466" s="72" t="s">
        <v>395</v>
      </c>
      <c r="C4466" s="72" t="s">
        <v>1087</v>
      </c>
      <c r="D4466" s="72" t="s">
        <v>1088</v>
      </c>
      <c r="E4466" s="72">
        <v>1242</v>
      </c>
      <c r="F4466" s="105">
        <v>102</v>
      </c>
      <c r="G4466" s="108">
        <f t="shared" si="69"/>
        <v>44378</v>
      </c>
    </row>
    <row r="4467" spans="1:7" x14ac:dyDescent="0.35">
      <c r="A4467" s="72" t="s">
        <v>394</v>
      </c>
      <c r="B4467" s="72" t="s">
        <v>395</v>
      </c>
      <c r="C4467" s="72" t="s">
        <v>1087</v>
      </c>
      <c r="D4467" s="72" t="s">
        <v>1089</v>
      </c>
      <c r="E4467" s="72">
        <v>1238</v>
      </c>
      <c r="F4467" s="105">
        <v>100</v>
      </c>
      <c r="G4467" s="108">
        <f t="shared" si="69"/>
        <v>44287</v>
      </c>
    </row>
    <row r="4468" spans="1:7" x14ac:dyDescent="0.35">
      <c r="A4468" s="72" t="s">
        <v>394</v>
      </c>
      <c r="B4468" s="72" t="s">
        <v>395</v>
      </c>
      <c r="C4468" s="72" t="s">
        <v>1087</v>
      </c>
      <c r="D4468" s="72" t="s">
        <v>1090</v>
      </c>
      <c r="E4468" s="72">
        <v>1242</v>
      </c>
      <c r="F4468" s="105">
        <v>96</v>
      </c>
      <c r="G4468" s="108">
        <f t="shared" si="69"/>
        <v>44197</v>
      </c>
    </row>
    <row r="4469" spans="1:7" x14ac:dyDescent="0.35">
      <c r="A4469" s="72" t="s">
        <v>394</v>
      </c>
      <c r="B4469" s="72" t="s">
        <v>395</v>
      </c>
      <c r="C4469" s="72" t="s">
        <v>1087</v>
      </c>
      <c r="D4469" s="72" t="s">
        <v>1091</v>
      </c>
      <c r="E4469" s="72">
        <v>1234</v>
      </c>
      <c r="F4469" s="105">
        <v>112</v>
      </c>
      <c r="G4469" s="108">
        <f t="shared" si="69"/>
        <v>44105</v>
      </c>
    </row>
    <row r="4470" spans="1:7" x14ac:dyDescent="0.35">
      <c r="A4470" s="72" t="s">
        <v>394</v>
      </c>
      <c r="B4470" s="72" t="s">
        <v>395</v>
      </c>
      <c r="C4470" s="72" t="s">
        <v>1087</v>
      </c>
      <c r="D4470" s="72" t="s">
        <v>1092</v>
      </c>
      <c r="E4470" s="72">
        <v>1197</v>
      </c>
      <c r="F4470" s="105">
        <v>94</v>
      </c>
      <c r="G4470" s="108">
        <f t="shared" si="69"/>
        <v>44013</v>
      </c>
    </row>
    <row r="4471" spans="1:7" x14ac:dyDescent="0.35">
      <c r="A4471" s="72" t="s">
        <v>394</v>
      </c>
      <c r="B4471" s="72" t="s">
        <v>395</v>
      </c>
      <c r="C4471" s="72" t="s">
        <v>1087</v>
      </c>
      <c r="D4471" s="72" t="s">
        <v>1093</v>
      </c>
      <c r="E4471" s="72">
        <v>1181</v>
      </c>
      <c r="F4471" s="105">
        <v>97</v>
      </c>
      <c r="G4471" s="108">
        <f t="shared" si="69"/>
        <v>43922</v>
      </c>
    </row>
    <row r="4472" spans="1:7" x14ac:dyDescent="0.35">
      <c r="A4472" s="72" t="s">
        <v>394</v>
      </c>
      <c r="B4472" s="72" t="s">
        <v>395</v>
      </c>
      <c r="C4472" s="72" t="s">
        <v>1087</v>
      </c>
      <c r="D4472" s="72" t="s">
        <v>1094</v>
      </c>
      <c r="E4472" s="72">
        <v>1163</v>
      </c>
      <c r="F4472" s="105">
        <v>90</v>
      </c>
      <c r="G4472" s="108">
        <f t="shared" si="69"/>
        <v>43831</v>
      </c>
    </row>
    <row r="4473" spans="1:7" x14ac:dyDescent="0.35">
      <c r="A4473" s="72" t="s">
        <v>394</v>
      </c>
      <c r="B4473" s="72" t="s">
        <v>395</v>
      </c>
      <c r="C4473" s="72" t="s">
        <v>1087</v>
      </c>
      <c r="D4473" s="72" t="s">
        <v>1095</v>
      </c>
      <c r="E4473" s="72">
        <v>1140</v>
      </c>
      <c r="F4473" s="105">
        <v>73</v>
      </c>
      <c r="G4473" s="108">
        <f t="shared" si="69"/>
        <v>43739</v>
      </c>
    </row>
    <row r="4474" spans="1:7" x14ac:dyDescent="0.35">
      <c r="A4474" s="72" t="s">
        <v>394</v>
      </c>
      <c r="B4474" s="72" t="s">
        <v>395</v>
      </c>
      <c r="C4474" s="72" t="s">
        <v>1087</v>
      </c>
      <c r="D4474" s="72" t="s">
        <v>1096</v>
      </c>
      <c r="E4474" s="72">
        <v>1137</v>
      </c>
      <c r="F4474" s="105">
        <v>82</v>
      </c>
      <c r="G4474" s="108">
        <f t="shared" si="69"/>
        <v>43647</v>
      </c>
    </row>
    <row r="4475" spans="1:7" x14ac:dyDescent="0.35">
      <c r="A4475" s="72" t="s">
        <v>394</v>
      </c>
      <c r="B4475" s="72" t="s">
        <v>395</v>
      </c>
      <c r="C4475" s="72" t="s">
        <v>1087</v>
      </c>
      <c r="D4475" s="72" t="s">
        <v>1097</v>
      </c>
      <c r="E4475" s="72">
        <v>1134</v>
      </c>
      <c r="F4475" s="105">
        <v>71</v>
      </c>
      <c r="G4475" s="108">
        <f t="shared" si="69"/>
        <v>43556</v>
      </c>
    </row>
    <row r="4476" spans="1:7" x14ac:dyDescent="0.35">
      <c r="A4476" s="72" t="s">
        <v>394</v>
      </c>
      <c r="B4476" s="72" t="s">
        <v>395</v>
      </c>
      <c r="C4476" s="72" t="s">
        <v>1087</v>
      </c>
      <c r="D4476" s="72" t="s">
        <v>1098</v>
      </c>
      <c r="E4476" s="72">
        <v>1109</v>
      </c>
      <c r="F4476" s="105">
        <v>76</v>
      </c>
      <c r="G4476" s="108">
        <f t="shared" si="69"/>
        <v>43466</v>
      </c>
    </row>
    <row r="4477" spans="1:7" x14ac:dyDescent="0.35">
      <c r="A4477" s="72" t="s">
        <v>394</v>
      </c>
      <c r="B4477" s="72" t="s">
        <v>395</v>
      </c>
      <c r="C4477" s="72" t="s">
        <v>1087</v>
      </c>
      <c r="D4477" s="72" t="s">
        <v>1099</v>
      </c>
      <c r="E4477" s="72">
        <v>1182</v>
      </c>
      <c r="F4477" s="105">
        <v>106</v>
      </c>
      <c r="G4477" s="108">
        <f t="shared" si="69"/>
        <v>43374</v>
      </c>
    </row>
    <row r="4478" spans="1:7" x14ac:dyDescent="0.35">
      <c r="A4478" s="72" t="s">
        <v>394</v>
      </c>
      <c r="B4478" s="72" t="s">
        <v>395</v>
      </c>
      <c r="C4478" s="72" t="s">
        <v>1100</v>
      </c>
      <c r="D4478" s="72" t="s">
        <v>1088</v>
      </c>
      <c r="E4478" s="72">
        <v>1081</v>
      </c>
      <c r="F4478" s="105">
        <v>133</v>
      </c>
      <c r="G4478" s="108">
        <f t="shared" si="69"/>
        <v>44378</v>
      </c>
    </row>
    <row r="4479" spans="1:7" x14ac:dyDescent="0.35">
      <c r="A4479" s="72" t="s">
        <v>394</v>
      </c>
      <c r="B4479" s="72" t="s">
        <v>395</v>
      </c>
      <c r="C4479" s="72" t="s">
        <v>1100</v>
      </c>
      <c r="D4479" s="72" t="s">
        <v>1089</v>
      </c>
      <c r="E4479" s="72">
        <v>1074</v>
      </c>
      <c r="F4479" s="105">
        <v>129</v>
      </c>
      <c r="G4479" s="108">
        <f t="shared" si="69"/>
        <v>44287</v>
      </c>
    </row>
    <row r="4480" spans="1:7" x14ac:dyDescent="0.35">
      <c r="A4480" s="72" t="s">
        <v>394</v>
      </c>
      <c r="B4480" s="72" t="s">
        <v>395</v>
      </c>
      <c r="C4480" s="72" t="s">
        <v>1100</v>
      </c>
      <c r="D4480" s="72" t="s">
        <v>1090</v>
      </c>
      <c r="E4480" s="72">
        <v>1073</v>
      </c>
      <c r="F4480" s="105">
        <v>126</v>
      </c>
      <c r="G4480" s="108">
        <f t="shared" si="69"/>
        <v>44197</v>
      </c>
    </row>
    <row r="4481" spans="1:7" x14ac:dyDescent="0.35">
      <c r="A4481" s="72" t="s">
        <v>394</v>
      </c>
      <c r="B4481" s="72" t="s">
        <v>395</v>
      </c>
      <c r="C4481" s="72" t="s">
        <v>1100</v>
      </c>
      <c r="D4481" s="72" t="s">
        <v>1091</v>
      </c>
      <c r="E4481" s="72">
        <v>1077</v>
      </c>
      <c r="F4481" s="105">
        <v>117</v>
      </c>
      <c r="G4481" s="108">
        <f t="shared" si="69"/>
        <v>44105</v>
      </c>
    </row>
    <row r="4482" spans="1:7" x14ac:dyDescent="0.35">
      <c r="A4482" s="72" t="s">
        <v>394</v>
      </c>
      <c r="B4482" s="72" t="s">
        <v>395</v>
      </c>
      <c r="C4482" s="72" t="s">
        <v>1100</v>
      </c>
      <c r="D4482" s="72" t="s">
        <v>1092</v>
      </c>
      <c r="E4482" s="72">
        <v>1068</v>
      </c>
      <c r="F4482" s="105">
        <v>102</v>
      </c>
      <c r="G4482" s="108">
        <f t="shared" si="69"/>
        <v>44013</v>
      </c>
    </row>
    <row r="4483" spans="1:7" x14ac:dyDescent="0.35">
      <c r="A4483" s="72" t="s">
        <v>394</v>
      </c>
      <c r="B4483" s="72" t="s">
        <v>395</v>
      </c>
      <c r="C4483" s="72" t="s">
        <v>1100</v>
      </c>
      <c r="D4483" s="72" t="s">
        <v>1093</v>
      </c>
      <c r="E4483" s="72">
        <v>1067</v>
      </c>
      <c r="F4483" s="105">
        <v>101</v>
      </c>
      <c r="G4483" s="108">
        <f t="shared" si="69"/>
        <v>43922</v>
      </c>
    </row>
    <row r="4484" spans="1:7" x14ac:dyDescent="0.35">
      <c r="A4484" s="72" t="s">
        <v>394</v>
      </c>
      <c r="B4484" s="72" t="s">
        <v>395</v>
      </c>
      <c r="C4484" s="72" t="s">
        <v>1100</v>
      </c>
      <c r="D4484" s="72" t="s">
        <v>1094</v>
      </c>
      <c r="E4484" s="72">
        <v>1071</v>
      </c>
      <c r="F4484" s="105">
        <v>100</v>
      </c>
      <c r="G4484" s="108">
        <f t="shared" ref="G4484:G4547" si="70">DATE(LEFT(D4484,4),RIGHT(LEFT(D4484,7),2),1)</f>
        <v>43831</v>
      </c>
    </row>
    <row r="4485" spans="1:7" x14ac:dyDescent="0.35">
      <c r="A4485" s="72" t="s">
        <v>394</v>
      </c>
      <c r="B4485" s="72" t="s">
        <v>395</v>
      </c>
      <c r="C4485" s="72" t="s">
        <v>1100</v>
      </c>
      <c r="D4485" s="72" t="s">
        <v>1095</v>
      </c>
      <c r="E4485" s="72">
        <v>1053</v>
      </c>
      <c r="F4485" s="105">
        <v>102</v>
      </c>
      <c r="G4485" s="108">
        <f t="shared" si="70"/>
        <v>43739</v>
      </c>
    </row>
    <row r="4486" spans="1:7" x14ac:dyDescent="0.35">
      <c r="A4486" s="72" t="s">
        <v>394</v>
      </c>
      <c r="B4486" s="72" t="s">
        <v>395</v>
      </c>
      <c r="C4486" s="72" t="s">
        <v>1100</v>
      </c>
      <c r="D4486" s="72" t="s">
        <v>1096</v>
      </c>
      <c r="E4486" s="72">
        <v>1055</v>
      </c>
      <c r="F4486" s="105">
        <v>106</v>
      </c>
      <c r="G4486" s="108">
        <f t="shared" si="70"/>
        <v>43647</v>
      </c>
    </row>
    <row r="4487" spans="1:7" x14ac:dyDescent="0.35">
      <c r="A4487" s="72" t="s">
        <v>394</v>
      </c>
      <c r="B4487" s="72" t="s">
        <v>395</v>
      </c>
      <c r="C4487" s="72" t="s">
        <v>1100</v>
      </c>
      <c r="D4487" s="72" t="s">
        <v>1097</v>
      </c>
      <c r="E4487" s="72">
        <v>1060</v>
      </c>
      <c r="F4487" s="105">
        <v>96</v>
      </c>
      <c r="G4487" s="108">
        <f t="shared" si="70"/>
        <v>43556</v>
      </c>
    </row>
    <row r="4488" spans="1:7" x14ac:dyDescent="0.35">
      <c r="A4488" s="72" t="s">
        <v>394</v>
      </c>
      <c r="B4488" s="72" t="s">
        <v>395</v>
      </c>
      <c r="C4488" s="72" t="s">
        <v>1100</v>
      </c>
      <c r="D4488" s="72" t="s">
        <v>1098</v>
      </c>
      <c r="E4488" s="72">
        <v>1018</v>
      </c>
      <c r="F4488" s="105">
        <v>114</v>
      </c>
      <c r="G4488" s="108">
        <f t="shared" si="70"/>
        <v>43466</v>
      </c>
    </row>
    <row r="4489" spans="1:7" x14ac:dyDescent="0.35">
      <c r="A4489" s="72" t="s">
        <v>394</v>
      </c>
      <c r="B4489" s="72" t="s">
        <v>395</v>
      </c>
      <c r="C4489" s="72" t="s">
        <v>1100</v>
      </c>
      <c r="D4489" s="72" t="s">
        <v>1099</v>
      </c>
      <c r="E4489" s="72">
        <v>1073</v>
      </c>
      <c r="F4489" s="105">
        <v>122</v>
      </c>
      <c r="G4489" s="108">
        <f t="shared" si="70"/>
        <v>43374</v>
      </c>
    </row>
    <row r="4490" spans="1:7" x14ac:dyDescent="0.35">
      <c r="A4490" s="72" t="s">
        <v>394</v>
      </c>
      <c r="B4490" s="72" t="s">
        <v>395</v>
      </c>
      <c r="C4490" s="72" t="s">
        <v>1101</v>
      </c>
      <c r="D4490" s="72" t="s">
        <v>1088</v>
      </c>
      <c r="E4490" s="72">
        <v>247</v>
      </c>
      <c r="F4490" s="105">
        <v>5</v>
      </c>
      <c r="G4490" s="108">
        <f t="shared" si="70"/>
        <v>44378</v>
      </c>
    </row>
    <row r="4491" spans="1:7" x14ac:dyDescent="0.35">
      <c r="A4491" s="72" t="s">
        <v>394</v>
      </c>
      <c r="B4491" s="72" t="s">
        <v>395</v>
      </c>
      <c r="C4491" s="72" t="s">
        <v>1101</v>
      </c>
      <c r="D4491" s="72" t="s">
        <v>1089</v>
      </c>
      <c r="E4491" s="72">
        <v>244</v>
      </c>
      <c r="F4491" s="105">
        <v>5</v>
      </c>
      <c r="G4491" s="108">
        <f t="shared" si="70"/>
        <v>44287</v>
      </c>
    </row>
    <row r="4492" spans="1:7" x14ac:dyDescent="0.35">
      <c r="A4492" s="72" t="s">
        <v>394</v>
      </c>
      <c r="B4492" s="72" t="s">
        <v>395</v>
      </c>
      <c r="C4492" s="72" t="s">
        <v>1101</v>
      </c>
      <c r="D4492" s="72" t="s">
        <v>1090</v>
      </c>
      <c r="E4492" s="72">
        <v>244</v>
      </c>
      <c r="F4492" s="105">
        <v>5</v>
      </c>
      <c r="G4492" s="108">
        <f t="shared" si="70"/>
        <v>44197</v>
      </c>
    </row>
    <row r="4493" spans="1:7" x14ac:dyDescent="0.35">
      <c r="A4493" s="72" t="s">
        <v>394</v>
      </c>
      <c r="B4493" s="72" t="s">
        <v>395</v>
      </c>
      <c r="C4493" s="72" t="s">
        <v>1101</v>
      </c>
      <c r="D4493" s="72" t="s">
        <v>1091</v>
      </c>
      <c r="E4493" s="72">
        <v>243</v>
      </c>
      <c r="F4493" s="105">
        <v>5</v>
      </c>
      <c r="G4493" s="108">
        <f t="shared" si="70"/>
        <v>44105</v>
      </c>
    </row>
    <row r="4494" spans="1:7" x14ac:dyDescent="0.35">
      <c r="A4494" s="72" t="s">
        <v>394</v>
      </c>
      <c r="B4494" s="72" t="s">
        <v>395</v>
      </c>
      <c r="C4494" s="72" t="s">
        <v>1101</v>
      </c>
      <c r="D4494" s="72" t="s">
        <v>1092</v>
      </c>
      <c r="E4494" s="72">
        <v>242</v>
      </c>
      <c r="F4494" s="105">
        <v>5</v>
      </c>
      <c r="G4494" s="108">
        <f t="shared" si="70"/>
        <v>44013</v>
      </c>
    </row>
    <row r="4495" spans="1:7" x14ac:dyDescent="0.35">
      <c r="A4495" s="72" t="s">
        <v>394</v>
      </c>
      <c r="B4495" s="72" t="s">
        <v>395</v>
      </c>
      <c r="C4495" s="72" t="s">
        <v>1101</v>
      </c>
      <c r="D4495" s="72" t="s">
        <v>1093</v>
      </c>
      <c r="E4495" s="72">
        <v>237</v>
      </c>
      <c r="F4495" s="105">
        <v>5</v>
      </c>
      <c r="G4495" s="108">
        <f t="shared" si="70"/>
        <v>43922</v>
      </c>
    </row>
    <row r="4496" spans="1:7" x14ac:dyDescent="0.35">
      <c r="A4496" s="72" t="s">
        <v>394</v>
      </c>
      <c r="B4496" s="72" t="s">
        <v>395</v>
      </c>
      <c r="C4496" s="72" t="s">
        <v>1101</v>
      </c>
      <c r="D4496" s="72" t="s">
        <v>1094</v>
      </c>
      <c r="E4496" s="72">
        <v>239</v>
      </c>
      <c r="F4496" s="105">
        <v>7</v>
      </c>
      <c r="G4496" s="108">
        <f t="shared" si="70"/>
        <v>43831</v>
      </c>
    </row>
    <row r="4497" spans="1:7" x14ac:dyDescent="0.35">
      <c r="A4497" s="72" t="s">
        <v>394</v>
      </c>
      <c r="B4497" s="72" t="s">
        <v>395</v>
      </c>
      <c r="C4497" s="72" t="s">
        <v>1101</v>
      </c>
      <c r="D4497" s="72" t="s">
        <v>1095</v>
      </c>
      <c r="E4497" s="72">
        <v>244</v>
      </c>
      <c r="F4497" s="105">
        <v>7</v>
      </c>
      <c r="G4497" s="108">
        <f t="shared" si="70"/>
        <v>43739</v>
      </c>
    </row>
    <row r="4498" spans="1:7" x14ac:dyDescent="0.35">
      <c r="A4498" s="72" t="s">
        <v>394</v>
      </c>
      <c r="B4498" s="72" t="s">
        <v>395</v>
      </c>
      <c r="C4498" s="72" t="s">
        <v>1101</v>
      </c>
      <c r="D4498" s="72" t="s">
        <v>1096</v>
      </c>
      <c r="E4498" s="72">
        <v>244</v>
      </c>
      <c r="F4498" s="105">
        <v>7</v>
      </c>
      <c r="G4498" s="108">
        <f t="shared" si="70"/>
        <v>43647</v>
      </c>
    </row>
    <row r="4499" spans="1:7" x14ac:dyDescent="0.35">
      <c r="A4499" s="72" t="s">
        <v>394</v>
      </c>
      <c r="B4499" s="72" t="s">
        <v>395</v>
      </c>
      <c r="C4499" s="72" t="s">
        <v>1101</v>
      </c>
      <c r="D4499" s="72" t="s">
        <v>1097</v>
      </c>
      <c r="E4499" s="72">
        <v>242</v>
      </c>
      <c r="F4499" s="105">
        <v>6</v>
      </c>
      <c r="G4499" s="108">
        <f t="shared" si="70"/>
        <v>43556</v>
      </c>
    </row>
    <row r="4500" spans="1:7" x14ac:dyDescent="0.35">
      <c r="A4500" s="72" t="s">
        <v>394</v>
      </c>
      <c r="B4500" s="72" t="s">
        <v>395</v>
      </c>
      <c r="C4500" s="72" t="s">
        <v>1101</v>
      </c>
      <c r="D4500" s="72" t="s">
        <v>1098</v>
      </c>
      <c r="E4500" s="72">
        <v>232</v>
      </c>
      <c r="F4500" s="105">
        <v>5</v>
      </c>
      <c r="G4500" s="108">
        <f t="shared" si="70"/>
        <v>43466</v>
      </c>
    </row>
    <row r="4501" spans="1:7" x14ac:dyDescent="0.35">
      <c r="A4501" s="72" t="s">
        <v>394</v>
      </c>
      <c r="B4501" s="72" t="s">
        <v>395</v>
      </c>
      <c r="C4501" s="72" t="s">
        <v>1101</v>
      </c>
      <c r="D4501" s="72" t="s">
        <v>1099</v>
      </c>
      <c r="E4501" s="72">
        <v>245</v>
      </c>
      <c r="F4501" s="105">
        <v>5</v>
      </c>
      <c r="G4501" s="108">
        <f t="shared" si="70"/>
        <v>43374</v>
      </c>
    </row>
    <row r="4502" spans="1:7" x14ac:dyDescent="0.35">
      <c r="A4502" s="72" t="s">
        <v>394</v>
      </c>
      <c r="B4502" s="72" t="s">
        <v>395</v>
      </c>
      <c r="C4502" s="72" t="s">
        <v>1102</v>
      </c>
      <c r="D4502" s="72" t="s">
        <v>1088</v>
      </c>
      <c r="E4502" s="72">
        <v>1595</v>
      </c>
      <c r="F4502" s="105">
        <v>116</v>
      </c>
      <c r="G4502" s="108">
        <f t="shared" si="70"/>
        <v>44378</v>
      </c>
    </row>
    <row r="4503" spans="1:7" x14ac:dyDescent="0.35">
      <c r="A4503" s="72" t="s">
        <v>394</v>
      </c>
      <c r="B4503" s="72" t="s">
        <v>395</v>
      </c>
      <c r="C4503" s="72" t="s">
        <v>1102</v>
      </c>
      <c r="D4503" s="72" t="s">
        <v>1089</v>
      </c>
      <c r="E4503" s="72">
        <v>1596</v>
      </c>
      <c r="F4503" s="105">
        <v>107</v>
      </c>
      <c r="G4503" s="108">
        <f t="shared" si="70"/>
        <v>44287</v>
      </c>
    </row>
    <row r="4504" spans="1:7" x14ac:dyDescent="0.35">
      <c r="A4504" s="72" t="s">
        <v>394</v>
      </c>
      <c r="B4504" s="72" t="s">
        <v>395</v>
      </c>
      <c r="C4504" s="72" t="s">
        <v>1102</v>
      </c>
      <c r="D4504" s="72" t="s">
        <v>1090</v>
      </c>
      <c r="E4504" s="72">
        <v>1608</v>
      </c>
      <c r="F4504" s="105">
        <v>101</v>
      </c>
      <c r="G4504" s="108">
        <f t="shared" si="70"/>
        <v>44197</v>
      </c>
    </row>
    <row r="4505" spans="1:7" x14ac:dyDescent="0.35">
      <c r="A4505" s="72" t="s">
        <v>394</v>
      </c>
      <c r="B4505" s="72" t="s">
        <v>395</v>
      </c>
      <c r="C4505" s="72" t="s">
        <v>1102</v>
      </c>
      <c r="D4505" s="72" t="s">
        <v>1091</v>
      </c>
      <c r="E4505" s="72">
        <v>1598</v>
      </c>
      <c r="F4505" s="105">
        <v>100</v>
      </c>
      <c r="G4505" s="108">
        <f t="shared" si="70"/>
        <v>44105</v>
      </c>
    </row>
    <row r="4506" spans="1:7" x14ac:dyDescent="0.35">
      <c r="A4506" s="72" t="s">
        <v>394</v>
      </c>
      <c r="B4506" s="72" t="s">
        <v>395</v>
      </c>
      <c r="C4506" s="72" t="s">
        <v>1102</v>
      </c>
      <c r="D4506" s="72" t="s">
        <v>1092</v>
      </c>
      <c r="E4506" s="72">
        <v>1592</v>
      </c>
      <c r="F4506" s="105">
        <v>99</v>
      </c>
      <c r="G4506" s="108">
        <f t="shared" si="70"/>
        <v>44013</v>
      </c>
    </row>
    <row r="4507" spans="1:7" x14ac:dyDescent="0.35">
      <c r="A4507" s="72" t="s">
        <v>394</v>
      </c>
      <c r="B4507" s="72" t="s">
        <v>395</v>
      </c>
      <c r="C4507" s="72" t="s">
        <v>1102</v>
      </c>
      <c r="D4507" s="72" t="s">
        <v>1093</v>
      </c>
      <c r="E4507" s="72">
        <v>1566</v>
      </c>
      <c r="F4507" s="105">
        <v>112</v>
      </c>
      <c r="G4507" s="108">
        <f t="shared" si="70"/>
        <v>43922</v>
      </c>
    </row>
    <row r="4508" spans="1:7" x14ac:dyDescent="0.35">
      <c r="A4508" s="72" t="s">
        <v>394</v>
      </c>
      <c r="B4508" s="72" t="s">
        <v>395</v>
      </c>
      <c r="C4508" s="72" t="s">
        <v>1102</v>
      </c>
      <c r="D4508" s="72" t="s">
        <v>1094</v>
      </c>
      <c r="E4508" s="72">
        <v>1578</v>
      </c>
      <c r="F4508" s="105">
        <v>108</v>
      </c>
      <c r="G4508" s="108">
        <f t="shared" si="70"/>
        <v>43831</v>
      </c>
    </row>
    <row r="4509" spans="1:7" x14ac:dyDescent="0.35">
      <c r="A4509" s="72" t="s">
        <v>394</v>
      </c>
      <c r="B4509" s="72" t="s">
        <v>395</v>
      </c>
      <c r="C4509" s="72" t="s">
        <v>1102</v>
      </c>
      <c r="D4509" s="72" t="s">
        <v>1095</v>
      </c>
      <c r="E4509" s="72">
        <v>1569</v>
      </c>
      <c r="F4509" s="105">
        <v>105</v>
      </c>
      <c r="G4509" s="108">
        <f t="shared" si="70"/>
        <v>43739</v>
      </c>
    </row>
    <row r="4510" spans="1:7" x14ac:dyDescent="0.35">
      <c r="A4510" s="72" t="s">
        <v>394</v>
      </c>
      <c r="B4510" s="72" t="s">
        <v>395</v>
      </c>
      <c r="C4510" s="72" t="s">
        <v>1102</v>
      </c>
      <c r="D4510" s="72" t="s">
        <v>1096</v>
      </c>
      <c r="E4510" s="72">
        <v>1571</v>
      </c>
      <c r="F4510" s="105">
        <v>117</v>
      </c>
      <c r="G4510" s="108">
        <f t="shared" si="70"/>
        <v>43647</v>
      </c>
    </row>
    <row r="4511" spans="1:7" x14ac:dyDescent="0.35">
      <c r="A4511" s="72" t="s">
        <v>394</v>
      </c>
      <c r="B4511" s="72" t="s">
        <v>395</v>
      </c>
      <c r="C4511" s="72" t="s">
        <v>1102</v>
      </c>
      <c r="D4511" s="72" t="s">
        <v>1097</v>
      </c>
      <c r="E4511" s="72">
        <v>1573</v>
      </c>
      <c r="F4511" s="105">
        <v>109</v>
      </c>
      <c r="G4511" s="108">
        <f t="shared" si="70"/>
        <v>43556</v>
      </c>
    </row>
    <row r="4512" spans="1:7" x14ac:dyDescent="0.35">
      <c r="A4512" s="72" t="s">
        <v>394</v>
      </c>
      <c r="B4512" s="72" t="s">
        <v>395</v>
      </c>
      <c r="C4512" s="72" t="s">
        <v>1102</v>
      </c>
      <c r="D4512" s="72" t="s">
        <v>1098</v>
      </c>
      <c r="E4512" s="72">
        <v>1577</v>
      </c>
      <c r="F4512" s="105">
        <v>124</v>
      </c>
      <c r="G4512" s="108">
        <f t="shared" si="70"/>
        <v>43466</v>
      </c>
    </row>
    <row r="4513" spans="1:7" x14ac:dyDescent="0.35">
      <c r="A4513" s="72" t="s">
        <v>394</v>
      </c>
      <c r="B4513" s="72" t="s">
        <v>395</v>
      </c>
      <c r="C4513" s="72" t="s">
        <v>1102</v>
      </c>
      <c r="D4513" s="72" t="s">
        <v>1099</v>
      </c>
      <c r="E4513" s="72">
        <v>1639</v>
      </c>
      <c r="F4513" s="105">
        <v>133</v>
      </c>
      <c r="G4513" s="108">
        <f t="shared" si="70"/>
        <v>43374</v>
      </c>
    </row>
    <row r="4514" spans="1:7" x14ac:dyDescent="0.35">
      <c r="A4514" s="72" t="s">
        <v>396</v>
      </c>
      <c r="B4514" s="72" t="s">
        <v>397</v>
      </c>
      <c r="C4514" s="72" t="s">
        <v>1087</v>
      </c>
      <c r="D4514" s="72" t="s">
        <v>1088</v>
      </c>
      <c r="E4514" s="72">
        <v>1426</v>
      </c>
      <c r="F4514" s="105">
        <v>95</v>
      </c>
      <c r="G4514" s="108">
        <f t="shared" si="70"/>
        <v>44378</v>
      </c>
    </row>
    <row r="4515" spans="1:7" x14ac:dyDescent="0.35">
      <c r="A4515" s="72" t="s">
        <v>396</v>
      </c>
      <c r="B4515" s="72" t="s">
        <v>397</v>
      </c>
      <c r="C4515" s="72" t="s">
        <v>1087</v>
      </c>
      <c r="D4515" s="72" t="s">
        <v>1089</v>
      </c>
      <c r="E4515" s="72">
        <v>1431</v>
      </c>
      <c r="F4515" s="105">
        <v>95</v>
      </c>
      <c r="G4515" s="108">
        <f t="shared" si="70"/>
        <v>44287</v>
      </c>
    </row>
    <row r="4516" spans="1:7" x14ac:dyDescent="0.35">
      <c r="A4516" s="72" t="s">
        <v>396</v>
      </c>
      <c r="B4516" s="72" t="s">
        <v>397</v>
      </c>
      <c r="C4516" s="72" t="s">
        <v>1087</v>
      </c>
      <c r="D4516" s="72" t="s">
        <v>1090</v>
      </c>
      <c r="E4516" s="72">
        <v>1432</v>
      </c>
      <c r="F4516" s="105">
        <v>87</v>
      </c>
      <c r="G4516" s="108">
        <f t="shared" si="70"/>
        <v>44197</v>
      </c>
    </row>
    <row r="4517" spans="1:7" x14ac:dyDescent="0.35">
      <c r="A4517" s="72" t="s">
        <v>396</v>
      </c>
      <c r="B4517" s="72" t="s">
        <v>397</v>
      </c>
      <c r="C4517" s="72" t="s">
        <v>1087</v>
      </c>
      <c r="D4517" s="72" t="s">
        <v>1091</v>
      </c>
      <c r="E4517" s="72">
        <v>1430</v>
      </c>
      <c r="F4517" s="105">
        <v>93</v>
      </c>
      <c r="G4517" s="108">
        <f t="shared" si="70"/>
        <v>44105</v>
      </c>
    </row>
    <row r="4518" spans="1:7" x14ac:dyDescent="0.35">
      <c r="A4518" s="72" t="s">
        <v>396</v>
      </c>
      <c r="B4518" s="72" t="s">
        <v>397</v>
      </c>
      <c r="C4518" s="72" t="s">
        <v>1087</v>
      </c>
      <c r="D4518" s="72" t="s">
        <v>1092</v>
      </c>
      <c r="E4518" s="72">
        <v>1436</v>
      </c>
      <c r="F4518" s="105">
        <v>100</v>
      </c>
      <c r="G4518" s="108">
        <f t="shared" si="70"/>
        <v>44013</v>
      </c>
    </row>
    <row r="4519" spans="1:7" x14ac:dyDescent="0.35">
      <c r="A4519" s="72" t="s">
        <v>396</v>
      </c>
      <c r="B4519" s="72" t="s">
        <v>397</v>
      </c>
      <c r="C4519" s="72" t="s">
        <v>1087</v>
      </c>
      <c r="D4519" s="72" t="s">
        <v>1093</v>
      </c>
      <c r="E4519" s="72">
        <v>1426</v>
      </c>
      <c r="F4519" s="105">
        <v>98</v>
      </c>
      <c r="G4519" s="108">
        <f t="shared" si="70"/>
        <v>43922</v>
      </c>
    </row>
    <row r="4520" spans="1:7" x14ac:dyDescent="0.35">
      <c r="A4520" s="72" t="s">
        <v>396</v>
      </c>
      <c r="B4520" s="72" t="s">
        <v>397</v>
      </c>
      <c r="C4520" s="72" t="s">
        <v>1087</v>
      </c>
      <c r="D4520" s="72" t="s">
        <v>1094</v>
      </c>
      <c r="E4520" s="72">
        <v>1435</v>
      </c>
      <c r="F4520" s="105">
        <v>105</v>
      </c>
      <c r="G4520" s="108">
        <f t="shared" si="70"/>
        <v>43831</v>
      </c>
    </row>
    <row r="4521" spans="1:7" x14ac:dyDescent="0.35">
      <c r="A4521" s="72" t="s">
        <v>396</v>
      </c>
      <c r="B4521" s="72" t="s">
        <v>397</v>
      </c>
      <c r="C4521" s="72" t="s">
        <v>1087</v>
      </c>
      <c r="D4521" s="72" t="s">
        <v>1095</v>
      </c>
      <c r="E4521" s="72">
        <v>1445</v>
      </c>
      <c r="F4521" s="105">
        <v>107</v>
      </c>
      <c r="G4521" s="108">
        <f t="shared" si="70"/>
        <v>43739</v>
      </c>
    </row>
    <row r="4522" spans="1:7" x14ac:dyDescent="0.35">
      <c r="A4522" s="72" t="s">
        <v>396</v>
      </c>
      <c r="B4522" s="72" t="s">
        <v>397</v>
      </c>
      <c r="C4522" s="72" t="s">
        <v>1087</v>
      </c>
      <c r="D4522" s="72" t="s">
        <v>1096</v>
      </c>
      <c r="E4522" s="72">
        <v>1441</v>
      </c>
      <c r="F4522" s="105">
        <v>110</v>
      </c>
      <c r="G4522" s="108">
        <f t="shared" si="70"/>
        <v>43647</v>
      </c>
    </row>
    <row r="4523" spans="1:7" x14ac:dyDescent="0.35">
      <c r="A4523" s="72" t="s">
        <v>396</v>
      </c>
      <c r="B4523" s="72" t="s">
        <v>397</v>
      </c>
      <c r="C4523" s="72" t="s">
        <v>1087</v>
      </c>
      <c r="D4523" s="72" t="s">
        <v>1097</v>
      </c>
      <c r="E4523" s="72">
        <v>1440</v>
      </c>
      <c r="F4523" s="105">
        <v>107</v>
      </c>
      <c r="G4523" s="108">
        <f t="shared" si="70"/>
        <v>43556</v>
      </c>
    </row>
    <row r="4524" spans="1:7" x14ac:dyDescent="0.35">
      <c r="A4524" s="72" t="s">
        <v>396</v>
      </c>
      <c r="B4524" s="72" t="s">
        <v>397</v>
      </c>
      <c r="C4524" s="72" t="s">
        <v>1087</v>
      </c>
      <c r="D4524" s="72" t="s">
        <v>1098</v>
      </c>
      <c r="E4524" s="72">
        <v>1442</v>
      </c>
      <c r="F4524" s="105">
        <v>92</v>
      </c>
      <c r="G4524" s="108">
        <f t="shared" si="70"/>
        <v>43466</v>
      </c>
    </row>
    <row r="4525" spans="1:7" x14ac:dyDescent="0.35">
      <c r="A4525" s="72" t="s">
        <v>396</v>
      </c>
      <c r="B4525" s="72" t="s">
        <v>397</v>
      </c>
      <c r="C4525" s="72" t="s">
        <v>1087</v>
      </c>
      <c r="D4525" s="72" t="s">
        <v>1099</v>
      </c>
      <c r="E4525" s="72">
        <v>1519</v>
      </c>
      <c r="F4525" s="105">
        <v>100</v>
      </c>
      <c r="G4525" s="108">
        <f t="shared" si="70"/>
        <v>43374</v>
      </c>
    </row>
    <row r="4526" spans="1:7" x14ac:dyDescent="0.35">
      <c r="A4526" s="72" t="s">
        <v>396</v>
      </c>
      <c r="B4526" s="72" t="s">
        <v>397</v>
      </c>
      <c r="C4526" s="72" t="s">
        <v>1100</v>
      </c>
      <c r="D4526" s="72" t="s">
        <v>1088</v>
      </c>
      <c r="E4526" s="72">
        <v>537</v>
      </c>
      <c r="F4526" s="105">
        <v>78</v>
      </c>
      <c r="G4526" s="108">
        <f t="shared" si="70"/>
        <v>44378</v>
      </c>
    </row>
    <row r="4527" spans="1:7" x14ac:dyDescent="0.35">
      <c r="A4527" s="72" t="s">
        <v>396</v>
      </c>
      <c r="B4527" s="72" t="s">
        <v>397</v>
      </c>
      <c r="C4527" s="72" t="s">
        <v>1100</v>
      </c>
      <c r="D4527" s="72" t="s">
        <v>1089</v>
      </c>
      <c r="E4527" s="72">
        <v>537</v>
      </c>
      <c r="F4527" s="105">
        <v>73</v>
      </c>
      <c r="G4527" s="108">
        <f t="shared" si="70"/>
        <v>44287</v>
      </c>
    </row>
    <row r="4528" spans="1:7" x14ac:dyDescent="0.35">
      <c r="A4528" s="72" t="s">
        <v>396</v>
      </c>
      <c r="B4528" s="72" t="s">
        <v>397</v>
      </c>
      <c r="C4528" s="72" t="s">
        <v>1100</v>
      </c>
      <c r="D4528" s="72" t="s">
        <v>1090</v>
      </c>
      <c r="E4528" s="72">
        <v>537</v>
      </c>
      <c r="F4528" s="105">
        <v>72</v>
      </c>
      <c r="G4528" s="108">
        <f t="shared" si="70"/>
        <v>44197</v>
      </c>
    </row>
    <row r="4529" spans="1:7" x14ac:dyDescent="0.35">
      <c r="A4529" s="72" t="s">
        <v>396</v>
      </c>
      <c r="B4529" s="72" t="s">
        <v>397</v>
      </c>
      <c r="C4529" s="72" t="s">
        <v>1100</v>
      </c>
      <c r="D4529" s="72" t="s">
        <v>1091</v>
      </c>
      <c r="E4529" s="72">
        <v>549</v>
      </c>
      <c r="F4529" s="105">
        <v>89</v>
      </c>
      <c r="G4529" s="108">
        <f t="shared" si="70"/>
        <v>44105</v>
      </c>
    </row>
    <row r="4530" spans="1:7" x14ac:dyDescent="0.35">
      <c r="A4530" s="72" t="s">
        <v>396</v>
      </c>
      <c r="B4530" s="72" t="s">
        <v>397</v>
      </c>
      <c r="C4530" s="72" t="s">
        <v>1100</v>
      </c>
      <c r="D4530" s="72" t="s">
        <v>1092</v>
      </c>
      <c r="E4530" s="72">
        <v>548</v>
      </c>
      <c r="F4530" s="105">
        <v>86</v>
      </c>
      <c r="G4530" s="108">
        <f t="shared" si="70"/>
        <v>44013</v>
      </c>
    </row>
    <row r="4531" spans="1:7" x14ac:dyDescent="0.35">
      <c r="A4531" s="72" t="s">
        <v>396</v>
      </c>
      <c r="B4531" s="72" t="s">
        <v>397</v>
      </c>
      <c r="C4531" s="72" t="s">
        <v>1100</v>
      </c>
      <c r="D4531" s="72" t="s">
        <v>1093</v>
      </c>
      <c r="E4531" s="72">
        <v>541</v>
      </c>
      <c r="F4531" s="105">
        <v>89</v>
      </c>
      <c r="G4531" s="108">
        <f t="shared" si="70"/>
        <v>43922</v>
      </c>
    </row>
    <row r="4532" spans="1:7" x14ac:dyDescent="0.35">
      <c r="A4532" s="72" t="s">
        <v>396</v>
      </c>
      <c r="B4532" s="72" t="s">
        <v>397</v>
      </c>
      <c r="C4532" s="72" t="s">
        <v>1100</v>
      </c>
      <c r="D4532" s="72" t="s">
        <v>1094</v>
      </c>
      <c r="E4532" s="72">
        <v>543</v>
      </c>
      <c r="F4532" s="105">
        <v>91</v>
      </c>
      <c r="G4532" s="108">
        <f t="shared" si="70"/>
        <v>43831</v>
      </c>
    </row>
    <row r="4533" spans="1:7" x14ac:dyDescent="0.35">
      <c r="A4533" s="72" t="s">
        <v>396</v>
      </c>
      <c r="B4533" s="72" t="s">
        <v>397</v>
      </c>
      <c r="C4533" s="72" t="s">
        <v>1100</v>
      </c>
      <c r="D4533" s="72" t="s">
        <v>1095</v>
      </c>
      <c r="E4533" s="72">
        <v>540</v>
      </c>
      <c r="F4533" s="105">
        <v>91</v>
      </c>
      <c r="G4533" s="108">
        <f t="shared" si="70"/>
        <v>43739</v>
      </c>
    </row>
    <row r="4534" spans="1:7" x14ac:dyDescent="0.35">
      <c r="A4534" s="72" t="s">
        <v>396</v>
      </c>
      <c r="B4534" s="72" t="s">
        <v>397</v>
      </c>
      <c r="C4534" s="72" t="s">
        <v>1100</v>
      </c>
      <c r="D4534" s="72" t="s">
        <v>1096</v>
      </c>
      <c r="E4534" s="72">
        <v>545</v>
      </c>
      <c r="F4534" s="105">
        <v>93</v>
      </c>
      <c r="G4534" s="108">
        <f t="shared" si="70"/>
        <v>43647</v>
      </c>
    </row>
    <row r="4535" spans="1:7" x14ac:dyDescent="0.35">
      <c r="A4535" s="72" t="s">
        <v>396</v>
      </c>
      <c r="B4535" s="72" t="s">
        <v>397</v>
      </c>
      <c r="C4535" s="72" t="s">
        <v>1100</v>
      </c>
      <c r="D4535" s="72" t="s">
        <v>1097</v>
      </c>
      <c r="E4535" s="72">
        <v>538</v>
      </c>
      <c r="F4535" s="105">
        <v>91</v>
      </c>
      <c r="G4535" s="108">
        <f t="shared" si="70"/>
        <v>43556</v>
      </c>
    </row>
    <row r="4536" spans="1:7" x14ac:dyDescent="0.35">
      <c r="A4536" s="72" t="s">
        <v>396</v>
      </c>
      <c r="B4536" s="72" t="s">
        <v>397</v>
      </c>
      <c r="C4536" s="72" t="s">
        <v>1100</v>
      </c>
      <c r="D4536" s="72" t="s">
        <v>1098</v>
      </c>
      <c r="E4536" s="72">
        <v>536</v>
      </c>
      <c r="F4536" s="105">
        <v>72</v>
      </c>
      <c r="G4536" s="108">
        <f t="shared" si="70"/>
        <v>43466</v>
      </c>
    </row>
    <row r="4537" spans="1:7" x14ac:dyDescent="0.35">
      <c r="A4537" s="72" t="s">
        <v>396</v>
      </c>
      <c r="B4537" s="72" t="s">
        <v>397</v>
      </c>
      <c r="C4537" s="72" t="s">
        <v>1100</v>
      </c>
      <c r="D4537" s="72" t="s">
        <v>1099</v>
      </c>
      <c r="E4537" s="72">
        <v>578</v>
      </c>
      <c r="F4537" s="105">
        <v>91</v>
      </c>
      <c r="G4537" s="108">
        <f t="shared" si="70"/>
        <v>43374</v>
      </c>
    </row>
    <row r="4538" spans="1:7" x14ac:dyDescent="0.35">
      <c r="A4538" s="72" t="s">
        <v>396</v>
      </c>
      <c r="B4538" s="72" t="s">
        <v>397</v>
      </c>
      <c r="C4538" s="72" t="s">
        <v>1101</v>
      </c>
      <c r="D4538" s="72" t="s">
        <v>1088</v>
      </c>
      <c r="E4538" s="72">
        <v>1490</v>
      </c>
      <c r="F4538" s="105">
        <v>21</v>
      </c>
      <c r="G4538" s="108">
        <f t="shared" si="70"/>
        <v>44378</v>
      </c>
    </row>
    <row r="4539" spans="1:7" x14ac:dyDescent="0.35">
      <c r="A4539" s="72" t="s">
        <v>396</v>
      </c>
      <c r="B4539" s="72" t="s">
        <v>397</v>
      </c>
      <c r="C4539" s="72" t="s">
        <v>1101</v>
      </c>
      <c r="D4539" s="72" t="s">
        <v>1089</v>
      </c>
      <c r="E4539" s="72">
        <v>1500</v>
      </c>
      <c r="F4539" s="105">
        <v>19</v>
      </c>
      <c r="G4539" s="108">
        <f t="shared" si="70"/>
        <v>44287</v>
      </c>
    </row>
    <row r="4540" spans="1:7" x14ac:dyDescent="0.35">
      <c r="A4540" s="72" t="s">
        <v>396</v>
      </c>
      <c r="B4540" s="72" t="s">
        <v>397</v>
      </c>
      <c r="C4540" s="72" t="s">
        <v>1101</v>
      </c>
      <c r="D4540" s="72" t="s">
        <v>1090</v>
      </c>
      <c r="E4540" s="72">
        <v>1493</v>
      </c>
      <c r="F4540" s="105">
        <v>22</v>
      </c>
      <c r="G4540" s="108">
        <f t="shared" si="70"/>
        <v>44197</v>
      </c>
    </row>
    <row r="4541" spans="1:7" x14ac:dyDescent="0.35">
      <c r="A4541" s="72" t="s">
        <v>396</v>
      </c>
      <c r="B4541" s="72" t="s">
        <v>397</v>
      </c>
      <c r="C4541" s="72" t="s">
        <v>1101</v>
      </c>
      <c r="D4541" s="72" t="s">
        <v>1091</v>
      </c>
      <c r="E4541" s="72">
        <v>1475</v>
      </c>
      <c r="F4541" s="105">
        <v>23</v>
      </c>
      <c r="G4541" s="108">
        <f t="shared" si="70"/>
        <v>44105</v>
      </c>
    </row>
    <row r="4542" spans="1:7" x14ac:dyDescent="0.35">
      <c r="A4542" s="72" t="s">
        <v>396</v>
      </c>
      <c r="B4542" s="72" t="s">
        <v>397</v>
      </c>
      <c r="C4542" s="72" t="s">
        <v>1101</v>
      </c>
      <c r="D4542" s="72" t="s">
        <v>1092</v>
      </c>
      <c r="E4542" s="72">
        <v>1439</v>
      </c>
      <c r="F4542" s="105">
        <v>24</v>
      </c>
      <c r="G4542" s="108">
        <f t="shared" si="70"/>
        <v>44013</v>
      </c>
    </row>
    <row r="4543" spans="1:7" x14ac:dyDescent="0.35">
      <c r="A4543" s="72" t="s">
        <v>396</v>
      </c>
      <c r="B4543" s="72" t="s">
        <v>397</v>
      </c>
      <c r="C4543" s="72" t="s">
        <v>1101</v>
      </c>
      <c r="D4543" s="72" t="s">
        <v>1093</v>
      </c>
      <c r="E4543" s="72">
        <v>1404</v>
      </c>
      <c r="F4543" s="105">
        <v>25</v>
      </c>
      <c r="G4543" s="108">
        <f t="shared" si="70"/>
        <v>43922</v>
      </c>
    </row>
    <row r="4544" spans="1:7" x14ac:dyDescent="0.35">
      <c r="A4544" s="72" t="s">
        <v>396</v>
      </c>
      <c r="B4544" s="72" t="s">
        <v>397</v>
      </c>
      <c r="C4544" s="72" t="s">
        <v>1101</v>
      </c>
      <c r="D4544" s="72" t="s">
        <v>1094</v>
      </c>
      <c r="E4544" s="72">
        <v>1419</v>
      </c>
      <c r="F4544" s="105">
        <v>24</v>
      </c>
      <c r="G4544" s="108">
        <f t="shared" si="70"/>
        <v>43831</v>
      </c>
    </row>
    <row r="4545" spans="1:7" x14ac:dyDescent="0.35">
      <c r="A4545" s="72" t="s">
        <v>396</v>
      </c>
      <c r="B4545" s="72" t="s">
        <v>397</v>
      </c>
      <c r="C4545" s="72" t="s">
        <v>1101</v>
      </c>
      <c r="D4545" s="72" t="s">
        <v>1095</v>
      </c>
      <c r="E4545" s="72">
        <v>1418</v>
      </c>
      <c r="F4545" s="105">
        <v>21</v>
      </c>
      <c r="G4545" s="108">
        <f t="shared" si="70"/>
        <v>43739</v>
      </c>
    </row>
    <row r="4546" spans="1:7" x14ac:dyDescent="0.35">
      <c r="A4546" s="72" t="s">
        <v>396</v>
      </c>
      <c r="B4546" s="72" t="s">
        <v>397</v>
      </c>
      <c r="C4546" s="72" t="s">
        <v>1101</v>
      </c>
      <c r="D4546" s="72" t="s">
        <v>1096</v>
      </c>
      <c r="E4546" s="72">
        <v>1423</v>
      </c>
      <c r="F4546" s="105">
        <v>22</v>
      </c>
      <c r="G4546" s="108">
        <f t="shared" si="70"/>
        <v>43647</v>
      </c>
    </row>
    <row r="4547" spans="1:7" x14ac:dyDescent="0.35">
      <c r="A4547" s="72" t="s">
        <v>396</v>
      </c>
      <c r="B4547" s="72" t="s">
        <v>397</v>
      </c>
      <c r="C4547" s="72" t="s">
        <v>1101</v>
      </c>
      <c r="D4547" s="72" t="s">
        <v>1097</v>
      </c>
      <c r="E4547" s="72">
        <v>1400</v>
      </c>
      <c r="F4547" s="105">
        <v>18</v>
      </c>
      <c r="G4547" s="108">
        <f t="shared" si="70"/>
        <v>43556</v>
      </c>
    </row>
    <row r="4548" spans="1:7" x14ac:dyDescent="0.35">
      <c r="A4548" s="72" t="s">
        <v>396</v>
      </c>
      <c r="B4548" s="72" t="s">
        <v>397</v>
      </c>
      <c r="C4548" s="72" t="s">
        <v>1101</v>
      </c>
      <c r="D4548" s="72" t="s">
        <v>1098</v>
      </c>
      <c r="E4548" s="72">
        <v>1426</v>
      </c>
      <c r="F4548" s="105">
        <v>17</v>
      </c>
      <c r="G4548" s="108">
        <f t="shared" ref="G4548:G4611" si="71">DATE(LEFT(D4548,4),RIGHT(LEFT(D4548,7),2),1)</f>
        <v>43466</v>
      </c>
    </row>
    <row r="4549" spans="1:7" x14ac:dyDescent="0.35">
      <c r="A4549" s="72" t="s">
        <v>396</v>
      </c>
      <c r="B4549" s="72" t="s">
        <v>397</v>
      </c>
      <c r="C4549" s="72" t="s">
        <v>1101</v>
      </c>
      <c r="D4549" s="72" t="s">
        <v>1099</v>
      </c>
      <c r="E4549" s="72">
        <v>1546</v>
      </c>
      <c r="F4549" s="105">
        <v>16</v>
      </c>
      <c r="G4549" s="108">
        <f t="shared" si="71"/>
        <v>43374</v>
      </c>
    </row>
    <row r="4550" spans="1:7" x14ac:dyDescent="0.35">
      <c r="A4550" s="72" t="s">
        <v>396</v>
      </c>
      <c r="B4550" s="72" t="s">
        <v>397</v>
      </c>
      <c r="C4550" s="72" t="s">
        <v>1102</v>
      </c>
      <c r="D4550" s="72" t="s">
        <v>1088</v>
      </c>
      <c r="E4550" s="72">
        <v>2462</v>
      </c>
      <c r="F4550" s="105">
        <v>204</v>
      </c>
      <c r="G4550" s="108">
        <f t="shared" si="71"/>
        <v>44378</v>
      </c>
    </row>
    <row r="4551" spans="1:7" x14ac:dyDescent="0.35">
      <c r="A4551" s="72" t="s">
        <v>396</v>
      </c>
      <c r="B4551" s="72" t="s">
        <v>397</v>
      </c>
      <c r="C4551" s="72" t="s">
        <v>1102</v>
      </c>
      <c r="D4551" s="72" t="s">
        <v>1089</v>
      </c>
      <c r="E4551" s="72">
        <v>2472</v>
      </c>
      <c r="F4551" s="105">
        <v>203</v>
      </c>
      <c r="G4551" s="108">
        <f t="shared" si="71"/>
        <v>44287</v>
      </c>
    </row>
    <row r="4552" spans="1:7" x14ac:dyDescent="0.35">
      <c r="A4552" s="72" t="s">
        <v>396</v>
      </c>
      <c r="B4552" s="72" t="s">
        <v>397</v>
      </c>
      <c r="C4552" s="72" t="s">
        <v>1102</v>
      </c>
      <c r="D4552" s="72" t="s">
        <v>1090</v>
      </c>
      <c r="E4552" s="72">
        <v>2473</v>
      </c>
      <c r="F4552" s="105">
        <v>213</v>
      </c>
      <c r="G4552" s="108">
        <f t="shared" si="71"/>
        <v>44197</v>
      </c>
    </row>
    <row r="4553" spans="1:7" x14ac:dyDescent="0.35">
      <c r="A4553" s="72" t="s">
        <v>396</v>
      </c>
      <c r="B4553" s="72" t="s">
        <v>397</v>
      </c>
      <c r="C4553" s="72" t="s">
        <v>1102</v>
      </c>
      <c r="D4553" s="72" t="s">
        <v>1091</v>
      </c>
      <c r="E4553" s="72">
        <v>2464</v>
      </c>
      <c r="F4553" s="105">
        <v>217</v>
      </c>
      <c r="G4553" s="108">
        <f t="shared" si="71"/>
        <v>44105</v>
      </c>
    </row>
    <row r="4554" spans="1:7" x14ac:dyDescent="0.35">
      <c r="A4554" s="72" t="s">
        <v>396</v>
      </c>
      <c r="B4554" s="72" t="s">
        <v>397</v>
      </c>
      <c r="C4554" s="72" t="s">
        <v>1102</v>
      </c>
      <c r="D4554" s="72" t="s">
        <v>1092</v>
      </c>
      <c r="E4554" s="72">
        <v>2479</v>
      </c>
      <c r="F4554" s="105">
        <v>220</v>
      </c>
      <c r="G4554" s="108">
        <f t="shared" si="71"/>
        <v>44013</v>
      </c>
    </row>
    <row r="4555" spans="1:7" x14ac:dyDescent="0.35">
      <c r="A4555" s="72" t="s">
        <v>396</v>
      </c>
      <c r="B4555" s="72" t="s">
        <v>397</v>
      </c>
      <c r="C4555" s="72" t="s">
        <v>1102</v>
      </c>
      <c r="D4555" s="72" t="s">
        <v>1093</v>
      </c>
      <c r="E4555" s="72">
        <v>2438</v>
      </c>
      <c r="F4555" s="105">
        <v>223</v>
      </c>
      <c r="G4555" s="108">
        <f t="shared" si="71"/>
        <v>43922</v>
      </c>
    </row>
    <row r="4556" spans="1:7" x14ac:dyDescent="0.35">
      <c r="A4556" s="72" t="s">
        <v>396</v>
      </c>
      <c r="B4556" s="72" t="s">
        <v>397</v>
      </c>
      <c r="C4556" s="72" t="s">
        <v>1102</v>
      </c>
      <c r="D4556" s="72" t="s">
        <v>1094</v>
      </c>
      <c r="E4556" s="72">
        <v>2480</v>
      </c>
      <c r="F4556" s="105">
        <v>220</v>
      </c>
      <c r="G4556" s="108">
        <f t="shared" si="71"/>
        <v>43831</v>
      </c>
    </row>
    <row r="4557" spans="1:7" x14ac:dyDescent="0.35">
      <c r="A4557" s="72" t="s">
        <v>396</v>
      </c>
      <c r="B4557" s="72" t="s">
        <v>397</v>
      </c>
      <c r="C4557" s="72" t="s">
        <v>1102</v>
      </c>
      <c r="D4557" s="72" t="s">
        <v>1095</v>
      </c>
      <c r="E4557" s="72">
        <v>2473</v>
      </c>
      <c r="F4557" s="105">
        <v>210</v>
      </c>
      <c r="G4557" s="108">
        <f t="shared" si="71"/>
        <v>43739</v>
      </c>
    </row>
    <row r="4558" spans="1:7" x14ac:dyDescent="0.35">
      <c r="A4558" s="72" t="s">
        <v>396</v>
      </c>
      <c r="B4558" s="72" t="s">
        <v>397</v>
      </c>
      <c r="C4558" s="72" t="s">
        <v>1102</v>
      </c>
      <c r="D4558" s="72" t="s">
        <v>1096</v>
      </c>
      <c r="E4558" s="72">
        <v>2474</v>
      </c>
      <c r="F4558" s="105">
        <v>204</v>
      </c>
      <c r="G4558" s="108">
        <f t="shared" si="71"/>
        <v>43647</v>
      </c>
    </row>
    <row r="4559" spans="1:7" x14ac:dyDescent="0.35">
      <c r="A4559" s="72" t="s">
        <v>396</v>
      </c>
      <c r="B4559" s="72" t="s">
        <v>397</v>
      </c>
      <c r="C4559" s="72" t="s">
        <v>1102</v>
      </c>
      <c r="D4559" s="72" t="s">
        <v>1097</v>
      </c>
      <c r="E4559" s="72">
        <v>2464</v>
      </c>
      <c r="F4559" s="105">
        <v>211</v>
      </c>
      <c r="G4559" s="108">
        <f t="shared" si="71"/>
        <v>43556</v>
      </c>
    </row>
    <row r="4560" spans="1:7" x14ac:dyDescent="0.35">
      <c r="A4560" s="72" t="s">
        <v>396</v>
      </c>
      <c r="B4560" s="72" t="s">
        <v>397</v>
      </c>
      <c r="C4560" s="72" t="s">
        <v>1102</v>
      </c>
      <c r="D4560" s="72" t="s">
        <v>1098</v>
      </c>
      <c r="E4560" s="72">
        <v>2481</v>
      </c>
      <c r="F4560" s="105">
        <v>181</v>
      </c>
      <c r="G4560" s="108">
        <f t="shared" si="71"/>
        <v>43466</v>
      </c>
    </row>
    <row r="4561" spans="1:7" x14ac:dyDescent="0.35">
      <c r="A4561" s="72" t="s">
        <v>396</v>
      </c>
      <c r="B4561" s="72" t="s">
        <v>397</v>
      </c>
      <c r="C4561" s="72" t="s">
        <v>1102</v>
      </c>
      <c r="D4561" s="72" t="s">
        <v>1099</v>
      </c>
      <c r="E4561" s="72">
        <v>2588</v>
      </c>
      <c r="F4561" s="105">
        <v>182</v>
      </c>
      <c r="G4561" s="108">
        <f t="shared" si="71"/>
        <v>43374</v>
      </c>
    </row>
    <row r="4562" spans="1:7" x14ac:dyDescent="0.35">
      <c r="A4562" s="72" t="s">
        <v>1004</v>
      </c>
      <c r="B4562" s="72" t="s">
        <v>1005</v>
      </c>
      <c r="C4562" s="72" t="s">
        <v>1087</v>
      </c>
      <c r="D4562" s="72" t="s">
        <v>1088</v>
      </c>
      <c r="E4562" s="72">
        <v>1082</v>
      </c>
      <c r="F4562" s="105">
        <v>30</v>
      </c>
      <c r="G4562" s="108">
        <f t="shared" si="71"/>
        <v>44378</v>
      </c>
    </row>
    <row r="4563" spans="1:7" x14ac:dyDescent="0.35">
      <c r="A4563" s="72" t="s">
        <v>1004</v>
      </c>
      <c r="B4563" s="72" t="s">
        <v>1005</v>
      </c>
      <c r="C4563" s="72" t="s">
        <v>1087</v>
      </c>
      <c r="D4563" s="72" t="s">
        <v>1089</v>
      </c>
      <c r="E4563" s="72">
        <v>1075</v>
      </c>
      <c r="F4563" s="105">
        <v>29</v>
      </c>
      <c r="G4563" s="108">
        <f t="shared" si="71"/>
        <v>44287</v>
      </c>
    </row>
    <row r="4564" spans="1:7" x14ac:dyDescent="0.35">
      <c r="A4564" s="72" t="s">
        <v>1004</v>
      </c>
      <c r="B4564" s="72" t="s">
        <v>1005</v>
      </c>
      <c r="C4564" s="72" t="s">
        <v>1087</v>
      </c>
      <c r="D4564" s="72" t="s">
        <v>1090</v>
      </c>
      <c r="E4564" s="72">
        <v>1079</v>
      </c>
      <c r="F4564" s="105">
        <v>30</v>
      </c>
      <c r="G4564" s="108">
        <f t="shared" si="71"/>
        <v>44197</v>
      </c>
    </row>
    <row r="4565" spans="1:7" x14ac:dyDescent="0.35">
      <c r="A4565" s="72" t="s">
        <v>1004</v>
      </c>
      <c r="B4565" s="72" t="s">
        <v>1005</v>
      </c>
      <c r="C4565" s="72" t="s">
        <v>1087</v>
      </c>
      <c r="D4565" s="72" t="s">
        <v>1091</v>
      </c>
      <c r="E4565" s="72">
        <v>1073</v>
      </c>
      <c r="F4565" s="105">
        <v>30</v>
      </c>
      <c r="G4565" s="108">
        <f t="shared" si="71"/>
        <v>44105</v>
      </c>
    </row>
    <row r="4566" spans="1:7" x14ac:dyDescent="0.35">
      <c r="A4566" s="72" t="s">
        <v>1004</v>
      </c>
      <c r="B4566" s="72" t="s">
        <v>1005</v>
      </c>
      <c r="C4566" s="72" t="s">
        <v>1087</v>
      </c>
      <c r="D4566" s="72" t="s">
        <v>1092</v>
      </c>
      <c r="E4566" s="72">
        <v>1057</v>
      </c>
      <c r="F4566" s="105">
        <v>30</v>
      </c>
      <c r="G4566" s="108">
        <f t="shared" si="71"/>
        <v>44013</v>
      </c>
    </row>
    <row r="4567" spans="1:7" x14ac:dyDescent="0.35">
      <c r="A4567" s="72" t="s">
        <v>1004</v>
      </c>
      <c r="B4567" s="72" t="s">
        <v>1005</v>
      </c>
      <c r="C4567" s="72" t="s">
        <v>1087</v>
      </c>
      <c r="D4567" s="72" t="s">
        <v>1093</v>
      </c>
      <c r="E4567" s="72">
        <v>1045</v>
      </c>
      <c r="F4567" s="105">
        <v>28</v>
      </c>
      <c r="G4567" s="108">
        <f t="shared" si="71"/>
        <v>43922</v>
      </c>
    </row>
    <row r="4568" spans="1:7" x14ac:dyDescent="0.35">
      <c r="A4568" s="72" t="s">
        <v>1004</v>
      </c>
      <c r="B4568" s="72" t="s">
        <v>1005</v>
      </c>
      <c r="C4568" s="72" t="s">
        <v>1087</v>
      </c>
      <c r="D4568" s="72" t="s">
        <v>1094</v>
      </c>
      <c r="E4568" s="72">
        <v>1040</v>
      </c>
      <c r="F4568" s="105">
        <v>31</v>
      </c>
      <c r="G4568" s="108">
        <f t="shared" si="71"/>
        <v>43831</v>
      </c>
    </row>
    <row r="4569" spans="1:7" x14ac:dyDescent="0.35">
      <c r="A4569" s="72" t="s">
        <v>1004</v>
      </c>
      <c r="B4569" s="72" t="s">
        <v>1005</v>
      </c>
      <c r="C4569" s="72" t="s">
        <v>1087</v>
      </c>
      <c r="D4569" s="72" t="s">
        <v>1095</v>
      </c>
      <c r="E4569" s="72">
        <v>1048</v>
      </c>
      <c r="F4569" s="105">
        <v>38</v>
      </c>
      <c r="G4569" s="108">
        <f t="shared" si="71"/>
        <v>43739</v>
      </c>
    </row>
    <row r="4570" spans="1:7" x14ac:dyDescent="0.35">
      <c r="A4570" s="72" t="s">
        <v>1004</v>
      </c>
      <c r="B4570" s="72" t="s">
        <v>1005</v>
      </c>
      <c r="C4570" s="72" t="s">
        <v>1087</v>
      </c>
      <c r="D4570" s="72" t="s">
        <v>1096</v>
      </c>
      <c r="E4570" s="72">
        <v>1042</v>
      </c>
      <c r="F4570" s="105">
        <v>38</v>
      </c>
      <c r="G4570" s="108">
        <f t="shared" si="71"/>
        <v>43647</v>
      </c>
    </row>
    <row r="4571" spans="1:7" x14ac:dyDescent="0.35">
      <c r="A4571" s="72" t="s">
        <v>1004</v>
      </c>
      <c r="B4571" s="72" t="s">
        <v>1005</v>
      </c>
      <c r="C4571" s="72" t="s">
        <v>1087</v>
      </c>
      <c r="D4571" s="72" t="s">
        <v>1097</v>
      </c>
      <c r="E4571" s="72">
        <v>1042</v>
      </c>
      <c r="F4571" s="105">
        <v>41</v>
      </c>
      <c r="G4571" s="108">
        <f t="shared" si="71"/>
        <v>43556</v>
      </c>
    </row>
    <row r="4572" spans="1:7" x14ac:dyDescent="0.35">
      <c r="A4572" s="72" t="s">
        <v>1004</v>
      </c>
      <c r="B4572" s="72" t="s">
        <v>1005</v>
      </c>
      <c r="C4572" s="72" t="s">
        <v>1087</v>
      </c>
      <c r="D4572" s="72" t="s">
        <v>1098</v>
      </c>
      <c r="E4572" s="72">
        <v>1036</v>
      </c>
      <c r="F4572" s="105">
        <v>46</v>
      </c>
      <c r="G4572" s="108">
        <f t="shared" si="71"/>
        <v>43466</v>
      </c>
    </row>
    <row r="4573" spans="1:7" x14ac:dyDescent="0.35">
      <c r="A4573" s="72" t="s">
        <v>1004</v>
      </c>
      <c r="B4573" s="72" t="s">
        <v>1005</v>
      </c>
      <c r="C4573" s="72" t="s">
        <v>1087</v>
      </c>
      <c r="D4573" s="72" t="s">
        <v>1099</v>
      </c>
      <c r="E4573" s="72">
        <v>1088</v>
      </c>
      <c r="F4573" s="105">
        <v>48</v>
      </c>
      <c r="G4573" s="108">
        <f t="shared" si="71"/>
        <v>43374</v>
      </c>
    </row>
    <row r="4574" spans="1:7" x14ac:dyDescent="0.35">
      <c r="A4574" s="72" t="s">
        <v>1004</v>
      </c>
      <c r="B4574" s="72" t="s">
        <v>1005</v>
      </c>
      <c r="C4574" s="72" t="s">
        <v>1100</v>
      </c>
      <c r="D4574" s="72" t="s">
        <v>1088</v>
      </c>
      <c r="E4574" s="72">
        <v>679</v>
      </c>
      <c r="F4574" s="105">
        <v>26</v>
      </c>
      <c r="G4574" s="108">
        <f t="shared" si="71"/>
        <v>44378</v>
      </c>
    </row>
    <row r="4575" spans="1:7" x14ac:dyDescent="0.35">
      <c r="A4575" s="72" t="s">
        <v>1004</v>
      </c>
      <c r="B4575" s="72" t="s">
        <v>1005</v>
      </c>
      <c r="C4575" s="72" t="s">
        <v>1100</v>
      </c>
      <c r="D4575" s="72" t="s">
        <v>1089</v>
      </c>
      <c r="E4575" s="72">
        <v>673</v>
      </c>
      <c r="F4575" s="105">
        <v>26</v>
      </c>
      <c r="G4575" s="108">
        <f t="shared" si="71"/>
        <v>44287</v>
      </c>
    </row>
    <row r="4576" spans="1:7" x14ac:dyDescent="0.35">
      <c r="A4576" s="72" t="s">
        <v>1004</v>
      </c>
      <c r="B4576" s="72" t="s">
        <v>1005</v>
      </c>
      <c r="C4576" s="72" t="s">
        <v>1100</v>
      </c>
      <c r="D4576" s="72" t="s">
        <v>1090</v>
      </c>
      <c r="E4576" s="72">
        <v>688</v>
      </c>
      <c r="F4576" s="105">
        <v>36</v>
      </c>
      <c r="G4576" s="108">
        <f t="shared" si="71"/>
        <v>44197</v>
      </c>
    </row>
    <row r="4577" spans="1:7" x14ac:dyDescent="0.35">
      <c r="A4577" s="72" t="s">
        <v>1004</v>
      </c>
      <c r="B4577" s="72" t="s">
        <v>1005</v>
      </c>
      <c r="C4577" s="72" t="s">
        <v>1100</v>
      </c>
      <c r="D4577" s="72" t="s">
        <v>1091</v>
      </c>
      <c r="E4577" s="72">
        <v>680</v>
      </c>
      <c r="F4577" s="105">
        <v>35</v>
      </c>
      <c r="G4577" s="108">
        <f t="shared" si="71"/>
        <v>44105</v>
      </c>
    </row>
    <row r="4578" spans="1:7" x14ac:dyDescent="0.35">
      <c r="A4578" s="72" t="s">
        <v>1004</v>
      </c>
      <c r="B4578" s="72" t="s">
        <v>1005</v>
      </c>
      <c r="C4578" s="72" t="s">
        <v>1100</v>
      </c>
      <c r="D4578" s="72" t="s">
        <v>1092</v>
      </c>
      <c r="E4578" s="72">
        <v>610</v>
      </c>
      <c r="F4578" s="105">
        <v>36</v>
      </c>
      <c r="G4578" s="108">
        <f t="shared" si="71"/>
        <v>44013</v>
      </c>
    </row>
    <row r="4579" spans="1:7" x14ac:dyDescent="0.35">
      <c r="A4579" s="72" t="s">
        <v>1004</v>
      </c>
      <c r="B4579" s="72" t="s">
        <v>1005</v>
      </c>
      <c r="C4579" s="72" t="s">
        <v>1100</v>
      </c>
      <c r="D4579" s="72" t="s">
        <v>1093</v>
      </c>
      <c r="E4579" s="72">
        <v>624</v>
      </c>
      <c r="F4579" s="105">
        <v>38</v>
      </c>
      <c r="G4579" s="108">
        <f t="shared" si="71"/>
        <v>43922</v>
      </c>
    </row>
    <row r="4580" spans="1:7" x14ac:dyDescent="0.35">
      <c r="A4580" s="72" t="s">
        <v>1004</v>
      </c>
      <c r="B4580" s="72" t="s">
        <v>1005</v>
      </c>
      <c r="C4580" s="72" t="s">
        <v>1100</v>
      </c>
      <c r="D4580" s="72" t="s">
        <v>1094</v>
      </c>
      <c r="E4580" s="72">
        <v>618</v>
      </c>
      <c r="F4580" s="105">
        <v>42</v>
      </c>
      <c r="G4580" s="108">
        <f t="shared" si="71"/>
        <v>43831</v>
      </c>
    </row>
    <row r="4581" spans="1:7" x14ac:dyDescent="0.35">
      <c r="A4581" s="72" t="s">
        <v>1004</v>
      </c>
      <c r="B4581" s="72" t="s">
        <v>1005</v>
      </c>
      <c r="C4581" s="72" t="s">
        <v>1100</v>
      </c>
      <c r="D4581" s="72" t="s">
        <v>1095</v>
      </c>
      <c r="E4581" s="72">
        <v>616</v>
      </c>
      <c r="F4581" s="105">
        <v>53</v>
      </c>
      <c r="G4581" s="108">
        <f t="shared" si="71"/>
        <v>43739</v>
      </c>
    </row>
    <row r="4582" spans="1:7" x14ac:dyDescent="0.35">
      <c r="A4582" s="72" t="s">
        <v>1004</v>
      </c>
      <c r="B4582" s="72" t="s">
        <v>1005</v>
      </c>
      <c r="C4582" s="72" t="s">
        <v>1100</v>
      </c>
      <c r="D4582" s="72" t="s">
        <v>1096</v>
      </c>
      <c r="E4582" s="72">
        <v>614</v>
      </c>
      <c r="F4582" s="105">
        <v>54</v>
      </c>
      <c r="G4582" s="108">
        <f t="shared" si="71"/>
        <v>43647</v>
      </c>
    </row>
    <row r="4583" spans="1:7" x14ac:dyDescent="0.35">
      <c r="A4583" s="72" t="s">
        <v>1004</v>
      </c>
      <c r="B4583" s="72" t="s">
        <v>1005</v>
      </c>
      <c r="C4583" s="72" t="s">
        <v>1100</v>
      </c>
      <c r="D4583" s="72" t="s">
        <v>1097</v>
      </c>
      <c r="E4583" s="72">
        <v>610</v>
      </c>
      <c r="F4583" s="105">
        <v>55</v>
      </c>
      <c r="G4583" s="108">
        <f t="shared" si="71"/>
        <v>43556</v>
      </c>
    </row>
    <row r="4584" spans="1:7" x14ac:dyDescent="0.35">
      <c r="A4584" s="72" t="s">
        <v>1004</v>
      </c>
      <c r="B4584" s="72" t="s">
        <v>1005</v>
      </c>
      <c r="C4584" s="72" t="s">
        <v>1100</v>
      </c>
      <c r="D4584" s="72" t="s">
        <v>1098</v>
      </c>
      <c r="E4584" s="72">
        <v>600</v>
      </c>
      <c r="F4584" s="105">
        <v>55</v>
      </c>
      <c r="G4584" s="108">
        <f t="shared" si="71"/>
        <v>43466</v>
      </c>
    </row>
    <row r="4585" spans="1:7" x14ac:dyDescent="0.35">
      <c r="A4585" s="72" t="s">
        <v>1004</v>
      </c>
      <c r="B4585" s="72" t="s">
        <v>1005</v>
      </c>
      <c r="C4585" s="72" t="s">
        <v>1100</v>
      </c>
      <c r="D4585" s="72" t="s">
        <v>1099</v>
      </c>
      <c r="E4585" s="72">
        <v>634</v>
      </c>
      <c r="F4585" s="105">
        <v>53</v>
      </c>
      <c r="G4585" s="108">
        <f t="shared" si="71"/>
        <v>43374</v>
      </c>
    </row>
    <row r="4586" spans="1:7" x14ac:dyDescent="0.35">
      <c r="A4586" s="72" t="s">
        <v>1004</v>
      </c>
      <c r="B4586" s="72" t="s">
        <v>1005</v>
      </c>
      <c r="C4586" s="72" t="s">
        <v>1101</v>
      </c>
      <c r="D4586" s="72" t="s">
        <v>1088</v>
      </c>
      <c r="E4586" s="72">
        <v>166</v>
      </c>
      <c r="F4586" s="105">
        <v>0</v>
      </c>
      <c r="G4586" s="108">
        <f t="shared" si="71"/>
        <v>44378</v>
      </c>
    </row>
    <row r="4587" spans="1:7" x14ac:dyDescent="0.35">
      <c r="A4587" s="72" t="s">
        <v>1004</v>
      </c>
      <c r="B4587" s="72" t="s">
        <v>1005</v>
      </c>
      <c r="C4587" s="72" t="s">
        <v>1101</v>
      </c>
      <c r="D4587" s="72" t="s">
        <v>1089</v>
      </c>
      <c r="E4587" s="72">
        <v>164</v>
      </c>
      <c r="F4587" s="105">
        <v>0</v>
      </c>
      <c r="G4587" s="108">
        <f t="shared" si="71"/>
        <v>44287</v>
      </c>
    </row>
    <row r="4588" spans="1:7" x14ac:dyDescent="0.35">
      <c r="A4588" s="72" t="s">
        <v>1004</v>
      </c>
      <c r="B4588" s="72" t="s">
        <v>1005</v>
      </c>
      <c r="C4588" s="72" t="s">
        <v>1101</v>
      </c>
      <c r="D4588" s="72" t="s">
        <v>1090</v>
      </c>
      <c r="E4588" s="72">
        <v>165</v>
      </c>
      <c r="F4588" s="105">
        <v>0</v>
      </c>
      <c r="G4588" s="108">
        <f t="shared" si="71"/>
        <v>44197</v>
      </c>
    </row>
    <row r="4589" spans="1:7" x14ac:dyDescent="0.35">
      <c r="A4589" s="72" t="s">
        <v>1004</v>
      </c>
      <c r="B4589" s="72" t="s">
        <v>1005</v>
      </c>
      <c r="C4589" s="72" t="s">
        <v>1101</v>
      </c>
      <c r="D4589" s="72" t="s">
        <v>1091</v>
      </c>
      <c r="E4589" s="72">
        <v>158</v>
      </c>
      <c r="F4589" s="105">
        <v>0</v>
      </c>
      <c r="G4589" s="108">
        <f t="shared" si="71"/>
        <v>44105</v>
      </c>
    </row>
    <row r="4590" spans="1:7" x14ac:dyDescent="0.35">
      <c r="A4590" s="72" t="s">
        <v>1004</v>
      </c>
      <c r="B4590" s="72" t="s">
        <v>1005</v>
      </c>
      <c r="C4590" s="72" t="s">
        <v>1101</v>
      </c>
      <c r="D4590" s="72" t="s">
        <v>1092</v>
      </c>
      <c r="E4590" s="72">
        <v>158</v>
      </c>
      <c r="F4590" s="105">
        <v>0</v>
      </c>
      <c r="G4590" s="108">
        <f t="shared" si="71"/>
        <v>44013</v>
      </c>
    </row>
    <row r="4591" spans="1:7" x14ac:dyDescent="0.35">
      <c r="A4591" s="72" t="s">
        <v>1004</v>
      </c>
      <c r="B4591" s="72" t="s">
        <v>1005</v>
      </c>
      <c r="C4591" s="72" t="s">
        <v>1101</v>
      </c>
      <c r="D4591" s="72" t="s">
        <v>1093</v>
      </c>
      <c r="E4591" s="72">
        <v>162</v>
      </c>
      <c r="F4591" s="105">
        <v>0</v>
      </c>
      <c r="G4591" s="108">
        <f t="shared" si="71"/>
        <v>43922</v>
      </c>
    </row>
    <row r="4592" spans="1:7" x14ac:dyDescent="0.35">
      <c r="A4592" s="72" t="s">
        <v>1004</v>
      </c>
      <c r="B4592" s="72" t="s">
        <v>1005</v>
      </c>
      <c r="C4592" s="72" t="s">
        <v>1101</v>
      </c>
      <c r="D4592" s="72" t="s">
        <v>1094</v>
      </c>
      <c r="E4592" s="72">
        <v>154</v>
      </c>
      <c r="F4592" s="105">
        <v>0</v>
      </c>
      <c r="G4592" s="108">
        <f t="shared" si="71"/>
        <v>43831</v>
      </c>
    </row>
    <row r="4593" spans="1:7" x14ac:dyDescent="0.35">
      <c r="A4593" s="72" t="s">
        <v>1004</v>
      </c>
      <c r="B4593" s="72" t="s">
        <v>1005</v>
      </c>
      <c r="C4593" s="72" t="s">
        <v>1101</v>
      </c>
      <c r="D4593" s="72" t="s">
        <v>1095</v>
      </c>
      <c r="E4593" s="72">
        <v>156</v>
      </c>
      <c r="F4593" s="105">
        <v>2</v>
      </c>
      <c r="G4593" s="108">
        <f t="shared" si="71"/>
        <v>43739</v>
      </c>
    </row>
    <row r="4594" spans="1:7" x14ac:dyDescent="0.35">
      <c r="A4594" s="72" t="s">
        <v>1004</v>
      </c>
      <c r="B4594" s="72" t="s">
        <v>1005</v>
      </c>
      <c r="C4594" s="72" t="s">
        <v>1101</v>
      </c>
      <c r="D4594" s="72" t="s">
        <v>1096</v>
      </c>
      <c r="E4594" s="72">
        <v>160</v>
      </c>
      <c r="F4594" s="105">
        <v>2</v>
      </c>
      <c r="G4594" s="108">
        <f t="shared" si="71"/>
        <v>43647</v>
      </c>
    </row>
    <row r="4595" spans="1:7" x14ac:dyDescent="0.35">
      <c r="A4595" s="72" t="s">
        <v>1004</v>
      </c>
      <c r="B4595" s="72" t="s">
        <v>1005</v>
      </c>
      <c r="C4595" s="72" t="s">
        <v>1101</v>
      </c>
      <c r="D4595" s="72" t="s">
        <v>1097</v>
      </c>
      <c r="E4595" s="72">
        <v>159</v>
      </c>
      <c r="F4595" s="105">
        <v>3</v>
      </c>
      <c r="G4595" s="108">
        <f t="shared" si="71"/>
        <v>43556</v>
      </c>
    </row>
    <row r="4596" spans="1:7" x14ac:dyDescent="0.35">
      <c r="A4596" s="72" t="s">
        <v>1004</v>
      </c>
      <c r="B4596" s="72" t="s">
        <v>1005</v>
      </c>
      <c r="C4596" s="72" t="s">
        <v>1101</v>
      </c>
      <c r="D4596" s="72" t="s">
        <v>1098</v>
      </c>
      <c r="E4596" s="72">
        <v>153</v>
      </c>
      <c r="F4596" s="105">
        <v>3</v>
      </c>
      <c r="G4596" s="108">
        <f t="shared" si="71"/>
        <v>43466</v>
      </c>
    </row>
    <row r="4597" spans="1:7" x14ac:dyDescent="0.35">
      <c r="A4597" s="72" t="s">
        <v>1004</v>
      </c>
      <c r="B4597" s="72" t="s">
        <v>1005</v>
      </c>
      <c r="C4597" s="72" t="s">
        <v>1101</v>
      </c>
      <c r="D4597" s="72" t="s">
        <v>1099</v>
      </c>
      <c r="E4597" s="72">
        <v>166</v>
      </c>
      <c r="F4597" s="105">
        <v>6</v>
      </c>
      <c r="G4597" s="108">
        <f t="shared" si="71"/>
        <v>43374</v>
      </c>
    </row>
    <row r="4598" spans="1:7" x14ac:dyDescent="0.35">
      <c r="A4598" s="72" t="s">
        <v>1004</v>
      </c>
      <c r="B4598" s="72" t="s">
        <v>1005</v>
      </c>
      <c r="C4598" s="72" t="s">
        <v>1102</v>
      </c>
      <c r="D4598" s="72" t="s">
        <v>1088</v>
      </c>
      <c r="E4598" s="72">
        <v>2450</v>
      </c>
      <c r="F4598" s="105">
        <v>165</v>
      </c>
      <c r="G4598" s="108">
        <f t="shared" si="71"/>
        <v>44378</v>
      </c>
    </row>
    <row r="4599" spans="1:7" x14ac:dyDescent="0.35">
      <c r="A4599" s="72" t="s">
        <v>1004</v>
      </c>
      <c r="B4599" s="72" t="s">
        <v>1005</v>
      </c>
      <c r="C4599" s="72" t="s">
        <v>1102</v>
      </c>
      <c r="D4599" s="72" t="s">
        <v>1089</v>
      </c>
      <c r="E4599" s="72">
        <v>2452</v>
      </c>
      <c r="F4599" s="105">
        <v>166</v>
      </c>
      <c r="G4599" s="108">
        <f t="shared" si="71"/>
        <v>44287</v>
      </c>
    </row>
    <row r="4600" spans="1:7" x14ac:dyDescent="0.35">
      <c r="A4600" s="72" t="s">
        <v>1004</v>
      </c>
      <c r="B4600" s="72" t="s">
        <v>1005</v>
      </c>
      <c r="C4600" s="72" t="s">
        <v>1102</v>
      </c>
      <c r="D4600" s="72" t="s">
        <v>1090</v>
      </c>
      <c r="E4600" s="72">
        <v>2448</v>
      </c>
      <c r="F4600" s="105">
        <v>165</v>
      </c>
      <c r="G4600" s="108">
        <f t="shared" si="71"/>
        <v>44197</v>
      </c>
    </row>
    <row r="4601" spans="1:7" x14ac:dyDescent="0.35">
      <c r="A4601" s="72" t="s">
        <v>1004</v>
      </c>
      <c r="B4601" s="72" t="s">
        <v>1005</v>
      </c>
      <c r="C4601" s="72" t="s">
        <v>1102</v>
      </c>
      <c r="D4601" s="72" t="s">
        <v>1091</v>
      </c>
      <c r="E4601" s="72">
        <v>2449</v>
      </c>
      <c r="F4601" s="105">
        <v>166</v>
      </c>
      <c r="G4601" s="108">
        <f t="shared" si="71"/>
        <v>44105</v>
      </c>
    </row>
    <row r="4602" spans="1:7" x14ac:dyDescent="0.35">
      <c r="A4602" s="72" t="s">
        <v>1004</v>
      </c>
      <c r="B4602" s="72" t="s">
        <v>1005</v>
      </c>
      <c r="C4602" s="72" t="s">
        <v>1102</v>
      </c>
      <c r="D4602" s="72" t="s">
        <v>1092</v>
      </c>
      <c r="E4602" s="72">
        <v>2454</v>
      </c>
      <c r="F4602" s="105">
        <v>171</v>
      </c>
      <c r="G4602" s="108">
        <f t="shared" si="71"/>
        <v>44013</v>
      </c>
    </row>
    <row r="4603" spans="1:7" x14ac:dyDescent="0.35">
      <c r="A4603" s="72" t="s">
        <v>1004</v>
      </c>
      <c r="B4603" s="72" t="s">
        <v>1005</v>
      </c>
      <c r="C4603" s="72" t="s">
        <v>1102</v>
      </c>
      <c r="D4603" s="72" t="s">
        <v>1093</v>
      </c>
      <c r="E4603" s="72">
        <v>2443</v>
      </c>
      <c r="F4603" s="105">
        <v>173</v>
      </c>
      <c r="G4603" s="108">
        <f t="shared" si="71"/>
        <v>43922</v>
      </c>
    </row>
    <row r="4604" spans="1:7" x14ac:dyDescent="0.35">
      <c r="A4604" s="72" t="s">
        <v>1004</v>
      </c>
      <c r="B4604" s="72" t="s">
        <v>1005</v>
      </c>
      <c r="C4604" s="72" t="s">
        <v>1102</v>
      </c>
      <c r="D4604" s="72" t="s">
        <v>1094</v>
      </c>
      <c r="E4604" s="72">
        <v>2447</v>
      </c>
      <c r="F4604" s="105">
        <v>175</v>
      </c>
      <c r="G4604" s="108">
        <f t="shared" si="71"/>
        <v>43831</v>
      </c>
    </row>
    <row r="4605" spans="1:7" x14ac:dyDescent="0.35">
      <c r="A4605" s="72" t="s">
        <v>1004</v>
      </c>
      <c r="B4605" s="72" t="s">
        <v>1005</v>
      </c>
      <c r="C4605" s="72" t="s">
        <v>1102</v>
      </c>
      <c r="D4605" s="72" t="s">
        <v>1095</v>
      </c>
      <c r="E4605" s="72">
        <v>2436</v>
      </c>
      <c r="F4605" s="105">
        <v>77</v>
      </c>
      <c r="G4605" s="108">
        <f t="shared" si="71"/>
        <v>43739</v>
      </c>
    </row>
    <row r="4606" spans="1:7" x14ac:dyDescent="0.35">
      <c r="A4606" s="72" t="s">
        <v>1004</v>
      </c>
      <c r="B4606" s="72" t="s">
        <v>1005</v>
      </c>
      <c r="C4606" s="72" t="s">
        <v>1102</v>
      </c>
      <c r="D4606" s="72" t="s">
        <v>1096</v>
      </c>
      <c r="E4606" s="72">
        <v>2436</v>
      </c>
      <c r="F4606" s="105">
        <v>82</v>
      </c>
      <c r="G4606" s="108">
        <f t="shared" si="71"/>
        <v>43647</v>
      </c>
    </row>
    <row r="4607" spans="1:7" x14ac:dyDescent="0.35">
      <c r="A4607" s="72" t="s">
        <v>1004</v>
      </c>
      <c r="B4607" s="72" t="s">
        <v>1005</v>
      </c>
      <c r="C4607" s="72" t="s">
        <v>1102</v>
      </c>
      <c r="D4607" s="72" t="s">
        <v>1097</v>
      </c>
      <c r="E4607" s="72">
        <v>2433</v>
      </c>
      <c r="F4607" s="105">
        <v>80</v>
      </c>
      <c r="G4607" s="108">
        <f t="shared" si="71"/>
        <v>43556</v>
      </c>
    </row>
    <row r="4608" spans="1:7" x14ac:dyDescent="0.35">
      <c r="A4608" s="72" t="s">
        <v>1004</v>
      </c>
      <c r="B4608" s="72" t="s">
        <v>1005</v>
      </c>
      <c r="C4608" s="72" t="s">
        <v>1102</v>
      </c>
      <c r="D4608" s="72" t="s">
        <v>1098</v>
      </c>
      <c r="E4608" s="72">
        <v>918</v>
      </c>
      <c r="F4608" s="105">
        <v>83</v>
      </c>
      <c r="G4608" s="108">
        <f t="shared" si="71"/>
        <v>43466</v>
      </c>
    </row>
    <row r="4609" spans="1:7" x14ac:dyDescent="0.35">
      <c r="A4609" s="72" t="s">
        <v>1004</v>
      </c>
      <c r="B4609" s="72" t="s">
        <v>1005</v>
      </c>
      <c r="C4609" s="72" t="s">
        <v>1102</v>
      </c>
      <c r="D4609" s="72" t="s">
        <v>1099</v>
      </c>
      <c r="E4609" s="72">
        <v>931</v>
      </c>
      <c r="F4609" s="105">
        <v>90</v>
      </c>
      <c r="G4609" s="108">
        <f t="shared" si="71"/>
        <v>43374</v>
      </c>
    </row>
    <row r="4610" spans="1:7" x14ac:dyDescent="0.35">
      <c r="A4610" s="72" t="s">
        <v>402</v>
      </c>
      <c r="B4610" s="72" t="s">
        <v>403</v>
      </c>
      <c r="C4610" s="72" t="s">
        <v>1087</v>
      </c>
      <c r="D4610" s="72" t="s">
        <v>1088</v>
      </c>
      <c r="E4610" s="72">
        <v>2762</v>
      </c>
      <c r="F4610" s="105">
        <v>102</v>
      </c>
      <c r="G4610" s="108">
        <f t="shared" si="71"/>
        <v>44378</v>
      </c>
    </row>
    <row r="4611" spans="1:7" x14ac:dyDescent="0.35">
      <c r="A4611" s="72" t="s">
        <v>402</v>
      </c>
      <c r="B4611" s="72" t="s">
        <v>403</v>
      </c>
      <c r="C4611" s="72" t="s">
        <v>1087</v>
      </c>
      <c r="D4611" s="72" t="s">
        <v>1089</v>
      </c>
      <c r="E4611" s="72">
        <v>2766</v>
      </c>
      <c r="F4611" s="105">
        <v>100</v>
      </c>
      <c r="G4611" s="108">
        <f t="shared" si="71"/>
        <v>44287</v>
      </c>
    </row>
    <row r="4612" spans="1:7" x14ac:dyDescent="0.35">
      <c r="A4612" s="72" t="s">
        <v>402</v>
      </c>
      <c r="B4612" s="72" t="s">
        <v>403</v>
      </c>
      <c r="C4612" s="72" t="s">
        <v>1087</v>
      </c>
      <c r="D4612" s="72" t="s">
        <v>1090</v>
      </c>
      <c r="E4612" s="72">
        <v>2762</v>
      </c>
      <c r="F4612" s="105">
        <v>110</v>
      </c>
      <c r="G4612" s="108">
        <f t="shared" ref="G4612:G4675" si="72">DATE(LEFT(D4612,4),RIGHT(LEFT(D4612,7),2),1)</f>
        <v>44197</v>
      </c>
    </row>
    <row r="4613" spans="1:7" x14ac:dyDescent="0.35">
      <c r="A4613" s="72" t="s">
        <v>402</v>
      </c>
      <c r="B4613" s="72" t="s">
        <v>403</v>
      </c>
      <c r="C4613" s="72" t="s">
        <v>1087</v>
      </c>
      <c r="D4613" s="72" t="s">
        <v>1091</v>
      </c>
      <c r="E4613" s="72">
        <v>2755</v>
      </c>
      <c r="F4613" s="105">
        <v>110</v>
      </c>
      <c r="G4613" s="108">
        <f t="shared" si="72"/>
        <v>44105</v>
      </c>
    </row>
    <row r="4614" spans="1:7" x14ac:dyDescent="0.35">
      <c r="A4614" s="72" t="s">
        <v>402</v>
      </c>
      <c r="B4614" s="72" t="s">
        <v>403</v>
      </c>
      <c r="C4614" s="72" t="s">
        <v>1087</v>
      </c>
      <c r="D4614" s="72" t="s">
        <v>1092</v>
      </c>
      <c r="E4614" s="72">
        <v>2766</v>
      </c>
      <c r="F4614" s="105">
        <v>111</v>
      </c>
      <c r="G4614" s="108">
        <f t="shared" si="72"/>
        <v>44013</v>
      </c>
    </row>
    <row r="4615" spans="1:7" x14ac:dyDescent="0.35">
      <c r="A4615" s="72" t="s">
        <v>402</v>
      </c>
      <c r="B4615" s="72" t="s">
        <v>403</v>
      </c>
      <c r="C4615" s="72" t="s">
        <v>1087</v>
      </c>
      <c r="D4615" s="72" t="s">
        <v>1093</v>
      </c>
      <c r="E4615" s="72">
        <v>2743</v>
      </c>
      <c r="F4615" s="105">
        <v>118</v>
      </c>
      <c r="G4615" s="108">
        <f t="shared" si="72"/>
        <v>43922</v>
      </c>
    </row>
    <row r="4616" spans="1:7" x14ac:dyDescent="0.35">
      <c r="A4616" s="72" t="s">
        <v>402</v>
      </c>
      <c r="B4616" s="72" t="s">
        <v>403</v>
      </c>
      <c r="C4616" s="72" t="s">
        <v>1087</v>
      </c>
      <c r="D4616" s="72" t="s">
        <v>1094</v>
      </c>
      <c r="E4616" s="72">
        <v>2716</v>
      </c>
      <c r="F4616" s="105">
        <v>116</v>
      </c>
      <c r="G4616" s="108">
        <f t="shared" si="72"/>
        <v>43831</v>
      </c>
    </row>
    <row r="4617" spans="1:7" x14ac:dyDescent="0.35">
      <c r="A4617" s="72" t="s">
        <v>402</v>
      </c>
      <c r="B4617" s="72" t="s">
        <v>403</v>
      </c>
      <c r="C4617" s="72" t="s">
        <v>1087</v>
      </c>
      <c r="D4617" s="72" t="s">
        <v>1095</v>
      </c>
      <c r="E4617" s="72">
        <v>2687</v>
      </c>
      <c r="F4617" s="105">
        <v>115</v>
      </c>
      <c r="G4617" s="108">
        <f t="shared" si="72"/>
        <v>43739</v>
      </c>
    </row>
    <row r="4618" spans="1:7" x14ac:dyDescent="0.35">
      <c r="A4618" s="72" t="s">
        <v>402</v>
      </c>
      <c r="B4618" s="72" t="s">
        <v>403</v>
      </c>
      <c r="C4618" s="72" t="s">
        <v>1087</v>
      </c>
      <c r="D4618" s="72" t="s">
        <v>1096</v>
      </c>
      <c r="E4618" s="72">
        <v>2674</v>
      </c>
      <c r="F4618" s="105">
        <v>106</v>
      </c>
      <c r="G4618" s="108">
        <f t="shared" si="72"/>
        <v>43647</v>
      </c>
    </row>
    <row r="4619" spans="1:7" x14ac:dyDescent="0.35">
      <c r="A4619" s="72" t="s">
        <v>402</v>
      </c>
      <c r="B4619" s="72" t="s">
        <v>403</v>
      </c>
      <c r="C4619" s="72" t="s">
        <v>1087</v>
      </c>
      <c r="D4619" s="72" t="s">
        <v>1097</v>
      </c>
      <c r="E4619" s="72">
        <v>2669</v>
      </c>
      <c r="F4619" s="105">
        <v>45</v>
      </c>
      <c r="G4619" s="108">
        <f t="shared" si="72"/>
        <v>43556</v>
      </c>
    </row>
    <row r="4620" spans="1:7" x14ac:dyDescent="0.35">
      <c r="A4620" s="72" t="s">
        <v>402</v>
      </c>
      <c r="B4620" s="72" t="s">
        <v>403</v>
      </c>
      <c r="C4620" s="72" t="s">
        <v>1087</v>
      </c>
      <c r="D4620" s="72" t="s">
        <v>1098</v>
      </c>
      <c r="E4620" s="72">
        <v>2642</v>
      </c>
      <c r="F4620" s="105">
        <v>118</v>
      </c>
      <c r="G4620" s="108">
        <f t="shared" si="72"/>
        <v>43466</v>
      </c>
    </row>
    <row r="4621" spans="1:7" x14ac:dyDescent="0.35">
      <c r="A4621" s="72" t="s">
        <v>402</v>
      </c>
      <c r="B4621" s="72" t="s">
        <v>403</v>
      </c>
      <c r="C4621" s="72" t="s">
        <v>1087</v>
      </c>
      <c r="D4621" s="72" t="s">
        <v>1099</v>
      </c>
      <c r="E4621" s="72">
        <v>2711</v>
      </c>
      <c r="F4621" s="105">
        <v>122</v>
      </c>
      <c r="G4621" s="108">
        <f t="shared" si="72"/>
        <v>43374</v>
      </c>
    </row>
    <row r="4622" spans="1:7" x14ac:dyDescent="0.35">
      <c r="A4622" s="72" t="s">
        <v>402</v>
      </c>
      <c r="B4622" s="72" t="s">
        <v>403</v>
      </c>
      <c r="C4622" s="72" t="s">
        <v>1100</v>
      </c>
      <c r="D4622" s="72" t="s">
        <v>1088</v>
      </c>
      <c r="E4622" s="72">
        <v>1702</v>
      </c>
      <c r="F4622" s="105">
        <v>216</v>
      </c>
      <c r="G4622" s="108">
        <f t="shared" si="72"/>
        <v>44378</v>
      </c>
    </row>
    <row r="4623" spans="1:7" x14ac:dyDescent="0.35">
      <c r="A4623" s="72" t="s">
        <v>402</v>
      </c>
      <c r="B4623" s="72" t="s">
        <v>403</v>
      </c>
      <c r="C4623" s="72" t="s">
        <v>1100</v>
      </c>
      <c r="D4623" s="72" t="s">
        <v>1089</v>
      </c>
      <c r="E4623" s="72">
        <v>1724</v>
      </c>
      <c r="F4623" s="105">
        <v>226</v>
      </c>
      <c r="G4623" s="108">
        <f t="shared" si="72"/>
        <v>44287</v>
      </c>
    </row>
    <row r="4624" spans="1:7" x14ac:dyDescent="0.35">
      <c r="A4624" s="72" t="s">
        <v>402</v>
      </c>
      <c r="B4624" s="72" t="s">
        <v>403</v>
      </c>
      <c r="C4624" s="72" t="s">
        <v>1100</v>
      </c>
      <c r="D4624" s="72" t="s">
        <v>1090</v>
      </c>
      <c r="E4624" s="72">
        <v>1727</v>
      </c>
      <c r="F4624" s="105">
        <v>212</v>
      </c>
      <c r="G4624" s="108">
        <f t="shared" si="72"/>
        <v>44197</v>
      </c>
    </row>
    <row r="4625" spans="1:7" x14ac:dyDescent="0.35">
      <c r="A4625" s="72" t="s">
        <v>402</v>
      </c>
      <c r="B4625" s="72" t="s">
        <v>403</v>
      </c>
      <c r="C4625" s="72" t="s">
        <v>1100</v>
      </c>
      <c r="D4625" s="72" t="s">
        <v>1091</v>
      </c>
      <c r="E4625" s="72">
        <v>1728</v>
      </c>
      <c r="F4625" s="105">
        <v>211</v>
      </c>
      <c r="G4625" s="108">
        <f t="shared" si="72"/>
        <v>44105</v>
      </c>
    </row>
    <row r="4626" spans="1:7" x14ac:dyDescent="0.35">
      <c r="A4626" s="72" t="s">
        <v>402</v>
      </c>
      <c r="B4626" s="72" t="s">
        <v>403</v>
      </c>
      <c r="C4626" s="72" t="s">
        <v>1100</v>
      </c>
      <c r="D4626" s="72" t="s">
        <v>1092</v>
      </c>
      <c r="E4626" s="72">
        <v>1723</v>
      </c>
      <c r="F4626" s="105">
        <v>216</v>
      </c>
      <c r="G4626" s="108">
        <f t="shared" si="72"/>
        <v>44013</v>
      </c>
    </row>
    <row r="4627" spans="1:7" x14ac:dyDescent="0.35">
      <c r="A4627" s="72" t="s">
        <v>402</v>
      </c>
      <c r="B4627" s="72" t="s">
        <v>403</v>
      </c>
      <c r="C4627" s="72" t="s">
        <v>1100</v>
      </c>
      <c r="D4627" s="72" t="s">
        <v>1093</v>
      </c>
      <c r="E4627" s="72">
        <v>1704</v>
      </c>
      <c r="F4627" s="105">
        <v>219</v>
      </c>
      <c r="G4627" s="108">
        <f t="shared" si="72"/>
        <v>43922</v>
      </c>
    </row>
    <row r="4628" spans="1:7" x14ac:dyDescent="0.35">
      <c r="A4628" s="72" t="s">
        <v>402</v>
      </c>
      <c r="B4628" s="72" t="s">
        <v>403</v>
      </c>
      <c r="C4628" s="72" t="s">
        <v>1100</v>
      </c>
      <c r="D4628" s="72" t="s">
        <v>1094</v>
      </c>
      <c r="E4628" s="72">
        <v>1681</v>
      </c>
      <c r="F4628" s="105">
        <v>235</v>
      </c>
      <c r="G4628" s="108">
        <f t="shared" si="72"/>
        <v>43831</v>
      </c>
    </row>
    <row r="4629" spans="1:7" x14ac:dyDescent="0.35">
      <c r="A4629" s="72" t="s">
        <v>402</v>
      </c>
      <c r="B4629" s="72" t="s">
        <v>403</v>
      </c>
      <c r="C4629" s="72" t="s">
        <v>1100</v>
      </c>
      <c r="D4629" s="72" t="s">
        <v>1095</v>
      </c>
      <c r="E4629" s="72">
        <v>1675</v>
      </c>
      <c r="F4629" s="105">
        <v>237</v>
      </c>
      <c r="G4629" s="108">
        <f t="shared" si="72"/>
        <v>43739</v>
      </c>
    </row>
    <row r="4630" spans="1:7" x14ac:dyDescent="0.35">
      <c r="A4630" s="72" t="s">
        <v>402</v>
      </c>
      <c r="B4630" s="72" t="s">
        <v>403</v>
      </c>
      <c r="C4630" s="72" t="s">
        <v>1100</v>
      </c>
      <c r="D4630" s="72" t="s">
        <v>1096</v>
      </c>
      <c r="E4630" s="72">
        <v>1669</v>
      </c>
      <c r="F4630" s="105">
        <v>239</v>
      </c>
      <c r="G4630" s="108">
        <f t="shared" si="72"/>
        <v>43647</v>
      </c>
    </row>
    <row r="4631" spans="1:7" x14ac:dyDescent="0.35">
      <c r="A4631" s="72" t="s">
        <v>402</v>
      </c>
      <c r="B4631" s="72" t="s">
        <v>403</v>
      </c>
      <c r="C4631" s="72" t="s">
        <v>1100</v>
      </c>
      <c r="D4631" s="72" t="s">
        <v>1097</v>
      </c>
      <c r="E4631" s="72">
        <v>1669</v>
      </c>
      <c r="F4631" s="105">
        <v>88</v>
      </c>
      <c r="G4631" s="108">
        <f t="shared" si="72"/>
        <v>43556</v>
      </c>
    </row>
    <row r="4632" spans="1:7" x14ac:dyDescent="0.35">
      <c r="A4632" s="72" t="s">
        <v>402</v>
      </c>
      <c r="B4632" s="72" t="s">
        <v>403</v>
      </c>
      <c r="C4632" s="72" t="s">
        <v>1100</v>
      </c>
      <c r="D4632" s="72" t="s">
        <v>1098</v>
      </c>
      <c r="E4632" s="72">
        <v>1656</v>
      </c>
      <c r="F4632" s="105">
        <v>240</v>
      </c>
      <c r="G4632" s="108">
        <f t="shared" si="72"/>
        <v>43466</v>
      </c>
    </row>
    <row r="4633" spans="1:7" x14ac:dyDescent="0.35">
      <c r="A4633" s="72" t="s">
        <v>402</v>
      </c>
      <c r="B4633" s="72" t="s">
        <v>403</v>
      </c>
      <c r="C4633" s="72" t="s">
        <v>1100</v>
      </c>
      <c r="D4633" s="72" t="s">
        <v>1099</v>
      </c>
      <c r="E4633" s="72">
        <v>1718</v>
      </c>
      <c r="F4633" s="105">
        <v>241</v>
      </c>
      <c r="G4633" s="108">
        <f t="shared" si="72"/>
        <v>43374</v>
      </c>
    </row>
    <row r="4634" spans="1:7" x14ac:dyDescent="0.35">
      <c r="A4634" s="72" t="s">
        <v>402</v>
      </c>
      <c r="B4634" s="72" t="s">
        <v>403</v>
      </c>
      <c r="C4634" s="72" t="s">
        <v>1101</v>
      </c>
      <c r="D4634" s="72" t="s">
        <v>1088</v>
      </c>
      <c r="E4634" s="72">
        <v>1574</v>
      </c>
      <c r="F4634" s="105">
        <v>20</v>
      </c>
      <c r="G4634" s="108">
        <f t="shared" si="72"/>
        <v>44378</v>
      </c>
    </row>
    <row r="4635" spans="1:7" x14ac:dyDescent="0.35">
      <c r="A4635" s="72" t="s">
        <v>402</v>
      </c>
      <c r="B4635" s="72" t="s">
        <v>403</v>
      </c>
      <c r="C4635" s="72" t="s">
        <v>1101</v>
      </c>
      <c r="D4635" s="72" t="s">
        <v>1089</v>
      </c>
      <c r="E4635" s="72">
        <v>1561</v>
      </c>
      <c r="F4635" s="105">
        <v>20</v>
      </c>
      <c r="G4635" s="108">
        <f t="shared" si="72"/>
        <v>44287</v>
      </c>
    </row>
    <row r="4636" spans="1:7" x14ac:dyDescent="0.35">
      <c r="A4636" s="72" t="s">
        <v>402</v>
      </c>
      <c r="B4636" s="72" t="s">
        <v>403</v>
      </c>
      <c r="C4636" s="72" t="s">
        <v>1101</v>
      </c>
      <c r="D4636" s="72" t="s">
        <v>1090</v>
      </c>
      <c r="E4636" s="72">
        <v>1546</v>
      </c>
      <c r="F4636" s="105">
        <v>19</v>
      </c>
      <c r="G4636" s="108">
        <f t="shared" si="72"/>
        <v>44197</v>
      </c>
    </row>
    <row r="4637" spans="1:7" x14ac:dyDescent="0.35">
      <c r="A4637" s="72" t="s">
        <v>402</v>
      </c>
      <c r="B4637" s="72" t="s">
        <v>403</v>
      </c>
      <c r="C4637" s="72" t="s">
        <v>1101</v>
      </c>
      <c r="D4637" s="72" t="s">
        <v>1091</v>
      </c>
      <c r="E4637" s="72">
        <v>1545</v>
      </c>
      <c r="F4637" s="105">
        <v>20</v>
      </c>
      <c r="G4637" s="108">
        <f t="shared" si="72"/>
        <v>44105</v>
      </c>
    </row>
    <row r="4638" spans="1:7" x14ac:dyDescent="0.35">
      <c r="A4638" s="72" t="s">
        <v>402</v>
      </c>
      <c r="B4638" s="72" t="s">
        <v>403</v>
      </c>
      <c r="C4638" s="72" t="s">
        <v>1101</v>
      </c>
      <c r="D4638" s="72" t="s">
        <v>1092</v>
      </c>
      <c r="E4638" s="72">
        <v>1530</v>
      </c>
      <c r="F4638" s="105">
        <v>20</v>
      </c>
      <c r="G4638" s="108">
        <f t="shared" si="72"/>
        <v>44013</v>
      </c>
    </row>
    <row r="4639" spans="1:7" x14ac:dyDescent="0.35">
      <c r="A4639" s="72" t="s">
        <v>402</v>
      </c>
      <c r="B4639" s="72" t="s">
        <v>403</v>
      </c>
      <c r="C4639" s="72" t="s">
        <v>1101</v>
      </c>
      <c r="D4639" s="72" t="s">
        <v>1093</v>
      </c>
      <c r="E4639" s="72">
        <v>1501</v>
      </c>
      <c r="F4639" s="105">
        <v>20</v>
      </c>
      <c r="G4639" s="108">
        <f t="shared" si="72"/>
        <v>43922</v>
      </c>
    </row>
    <row r="4640" spans="1:7" x14ac:dyDescent="0.35">
      <c r="A4640" s="72" t="s">
        <v>402</v>
      </c>
      <c r="B4640" s="72" t="s">
        <v>403</v>
      </c>
      <c r="C4640" s="72" t="s">
        <v>1101</v>
      </c>
      <c r="D4640" s="72" t="s">
        <v>1094</v>
      </c>
      <c r="E4640" s="72">
        <v>1476</v>
      </c>
      <c r="F4640" s="105">
        <v>18</v>
      </c>
      <c r="G4640" s="108">
        <f t="shared" si="72"/>
        <v>43831</v>
      </c>
    </row>
    <row r="4641" spans="1:7" x14ac:dyDescent="0.35">
      <c r="A4641" s="72" t="s">
        <v>402</v>
      </c>
      <c r="B4641" s="72" t="s">
        <v>403</v>
      </c>
      <c r="C4641" s="72" t="s">
        <v>1101</v>
      </c>
      <c r="D4641" s="72" t="s">
        <v>1095</v>
      </c>
      <c r="E4641" s="72">
        <v>1422</v>
      </c>
      <c r="F4641" s="105">
        <v>18</v>
      </c>
      <c r="G4641" s="108">
        <f t="shared" si="72"/>
        <v>43739</v>
      </c>
    </row>
    <row r="4642" spans="1:7" x14ac:dyDescent="0.35">
      <c r="A4642" s="72" t="s">
        <v>402</v>
      </c>
      <c r="B4642" s="72" t="s">
        <v>403</v>
      </c>
      <c r="C4642" s="72" t="s">
        <v>1101</v>
      </c>
      <c r="D4642" s="72" t="s">
        <v>1096</v>
      </c>
      <c r="E4642" s="72">
        <v>1407</v>
      </c>
      <c r="F4642" s="105">
        <v>18</v>
      </c>
      <c r="G4642" s="108">
        <f t="shared" si="72"/>
        <v>43647</v>
      </c>
    </row>
    <row r="4643" spans="1:7" x14ac:dyDescent="0.35">
      <c r="A4643" s="72" t="s">
        <v>402</v>
      </c>
      <c r="B4643" s="72" t="s">
        <v>403</v>
      </c>
      <c r="C4643" s="72" t="s">
        <v>1101</v>
      </c>
      <c r="D4643" s="72" t="s">
        <v>1097</v>
      </c>
      <c r="E4643" s="72">
        <v>1403</v>
      </c>
      <c r="F4643" s="105">
        <v>10</v>
      </c>
      <c r="G4643" s="108">
        <f t="shared" si="72"/>
        <v>43556</v>
      </c>
    </row>
    <row r="4644" spans="1:7" x14ac:dyDescent="0.35">
      <c r="A4644" s="72" t="s">
        <v>402</v>
      </c>
      <c r="B4644" s="72" t="s">
        <v>403</v>
      </c>
      <c r="C4644" s="72" t="s">
        <v>1101</v>
      </c>
      <c r="D4644" s="72" t="s">
        <v>1098</v>
      </c>
      <c r="E4644" s="72">
        <v>1348</v>
      </c>
      <c r="F4644" s="105">
        <v>14</v>
      </c>
      <c r="G4644" s="108">
        <f t="shared" si="72"/>
        <v>43466</v>
      </c>
    </row>
    <row r="4645" spans="1:7" x14ac:dyDescent="0.35">
      <c r="A4645" s="72" t="s">
        <v>402</v>
      </c>
      <c r="B4645" s="72" t="s">
        <v>403</v>
      </c>
      <c r="C4645" s="72" t="s">
        <v>1101</v>
      </c>
      <c r="D4645" s="72" t="s">
        <v>1099</v>
      </c>
      <c r="E4645" s="72">
        <v>1384</v>
      </c>
      <c r="F4645" s="105">
        <v>14</v>
      </c>
      <c r="G4645" s="108">
        <f t="shared" si="72"/>
        <v>43374</v>
      </c>
    </row>
    <row r="4646" spans="1:7" x14ac:dyDescent="0.35">
      <c r="A4646" s="72" t="s">
        <v>402</v>
      </c>
      <c r="B4646" s="72" t="s">
        <v>403</v>
      </c>
      <c r="C4646" s="72" t="s">
        <v>1102</v>
      </c>
      <c r="D4646" s="72" t="s">
        <v>1088</v>
      </c>
      <c r="E4646" s="72">
        <v>4314</v>
      </c>
      <c r="F4646" s="105">
        <v>159</v>
      </c>
      <c r="G4646" s="108">
        <f t="shared" si="72"/>
        <v>44378</v>
      </c>
    </row>
    <row r="4647" spans="1:7" x14ac:dyDescent="0.35">
      <c r="A4647" s="72" t="s">
        <v>402</v>
      </c>
      <c r="B4647" s="72" t="s">
        <v>403</v>
      </c>
      <c r="C4647" s="72" t="s">
        <v>1102</v>
      </c>
      <c r="D4647" s="72" t="s">
        <v>1089</v>
      </c>
      <c r="E4647" s="72">
        <v>4319</v>
      </c>
      <c r="F4647" s="105">
        <v>167</v>
      </c>
      <c r="G4647" s="108">
        <f t="shared" si="72"/>
        <v>44287</v>
      </c>
    </row>
    <row r="4648" spans="1:7" x14ac:dyDescent="0.35">
      <c r="A4648" s="72" t="s">
        <v>402</v>
      </c>
      <c r="B4648" s="72" t="s">
        <v>403</v>
      </c>
      <c r="C4648" s="72" t="s">
        <v>1102</v>
      </c>
      <c r="D4648" s="72" t="s">
        <v>1090</v>
      </c>
      <c r="E4648" s="72">
        <v>4319</v>
      </c>
      <c r="F4648" s="105">
        <v>165</v>
      </c>
      <c r="G4648" s="108">
        <f t="shared" si="72"/>
        <v>44197</v>
      </c>
    </row>
    <row r="4649" spans="1:7" x14ac:dyDescent="0.35">
      <c r="A4649" s="72" t="s">
        <v>402</v>
      </c>
      <c r="B4649" s="72" t="s">
        <v>403</v>
      </c>
      <c r="C4649" s="72" t="s">
        <v>1102</v>
      </c>
      <c r="D4649" s="72" t="s">
        <v>1091</v>
      </c>
      <c r="E4649" s="72">
        <v>4320</v>
      </c>
      <c r="F4649" s="105">
        <v>171</v>
      </c>
      <c r="G4649" s="108">
        <f t="shared" si="72"/>
        <v>44105</v>
      </c>
    </row>
    <row r="4650" spans="1:7" x14ac:dyDescent="0.35">
      <c r="A4650" s="72" t="s">
        <v>402</v>
      </c>
      <c r="B4650" s="72" t="s">
        <v>403</v>
      </c>
      <c r="C4650" s="72" t="s">
        <v>1102</v>
      </c>
      <c r="D4650" s="72" t="s">
        <v>1092</v>
      </c>
      <c r="E4650" s="72">
        <v>4328</v>
      </c>
      <c r="F4650" s="105">
        <v>173</v>
      </c>
      <c r="G4650" s="108">
        <f t="shared" si="72"/>
        <v>44013</v>
      </c>
    </row>
    <row r="4651" spans="1:7" x14ac:dyDescent="0.35">
      <c r="A4651" s="72" t="s">
        <v>402</v>
      </c>
      <c r="B4651" s="72" t="s">
        <v>403</v>
      </c>
      <c r="C4651" s="72" t="s">
        <v>1102</v>
      </c>
      <c r="D4651" s="72" t="s">
        <v>1093</v>
      </c>
      <c r="E4651" s="72">
        <v>4157</v>
      </c>
      <c r="F4651" s="105">
        <v>189</v>
      </c>
      <c r="G4651" s="108">
        <f t="shared" si="72"/>
        <v>43922</v>
      </c>
    </row>
    <row r="4652" spans="1:7" x14ac:dyDescent="0.35">
      <c r="A4652" s="72" t="s">
        <v>402</v>
      </c>
      <c r="B4652" s="72" t="s">
        <v>403</v>
      </c>
      <c r="C4652" s="72" t="s">
        <v>1102</v>
      </c>
      <c r="D4652" s="72" t="s">
        <v>1094</v>
      </c>
      <c r="E4652" s="72">
        <v>4129</v>
      </c>
      <c r="F4652" s="105">
        <v>185</v>
      </c>
      <c r="G4652" s="108">
        <f t="shared" si="72"/>
        <v>43831</v>
      </c>
    </row>
    <row r="4653" spans="1:7" x14ac:dyDescent="0.35">
      <c r="A4653" s="72" t="s">
        <v>402</v>
      </c>
      <c r="B4653" s="72" t="s">
        <v>403</v>
      </c>
      <c r="C4653" s="72" t="s">
        <v>1102</v>
      </c>
      <c r="D4653" s="72" t="s">
        <v>1095</v>
      </c>
      <c r="E4653" s="72">
        <v>4120</v>
      </c>
      <c r="F4653" s="105">
        <v>189</v>
      </c>
      <c r="G4653" s="108">
        <f t="shared" si="72"/>
        <v>43739</v>
      </c>
    </row>
    <row r="4654" spans="1:7" x14ac:dyDescent="0.35">
      <c r="A4654" s="72" t="s">
        <v>402</v>
      </c>
      <c r="B4654" s="72" t="s">
        <v>403</v>
      </c>
      <c r="C4654" s="72" t="s">
        <v>1102</v>
      </c>
      <c r="D4654" s="72" t="s">
        <v>1096</v>
      </c>
      <c r="E4654" s="72">
        <v>4122</v>
      </c>
      <c r="F4654" s="105">
        <v>189</v>
      </c>
      <c r="G4654" s="108">
        <f t="shared" si="72"/>
        <v>43647</v>
      </c>
    </row>
    <row r="4655" spans="1:7" x14ac:dyDescent="0.35">
      <c r="A4655" s="72" t="s">
        <v>402</v>
      </c>
      <c r="B4655" s="72" t="s">
        <v>403</v>
      </c>
      <c r="C4655" s="72" t="s">
        <v>1102</v>
      </c>
      <c r="D4655" s="72" t="s">
        <v>1097</v>
      </c>
      <c r="E4655" s="72">
        <v>4118</v>
      </c>
      <c r="F4655" s="105">
        <v>82</v>
      </c>
      <c r="G4655" s="108">
        <f t="shared" si="72"/>
        <v>43556</v>
      </c>
    </row>
    <row r="4656" spans="1:7" x14ac:dyDescent="0.35">
      <c r="A4656" s="72" t="s">
        <v>402</v>
      </c>
      <c r="B4656" s="72" t="s">
        <v>403</v>
      </c>
      <c r="C4656" s="72" t="s">
        <v>1102</v>
      </c>
      <c r="D4656" s="72" t="s">
        <v>1098</v>
      </c>
      <c r="E4656" s="72">
        <v>4113</v>
      </c>
      <c r="F4656" s="105">
        <v>183</v>
      </c>
      <c r="G4656" s="108">
        <f t="shared" si="72"/>
        <v>43466</v>
      </c>
    </row>
    <row r="4657" spans="1:7" x14ac:dyDescent="0.35">
      <c r="A4657" s="72" t="s">
        <v>402</v>
      </c>
      <c r="B4657" s="72" t="s">
        <v>403</v>
      </c>
      <c r="C4657" s="72" t="s">
        <v>1102</v>
      </c>
      <c r="D4657" s="72" t="s">
        <v>1099</v>
      </c>
      <c r="E4657" s="72">
        <v>4200</v>
      </c>
      <c r="F4657" s="105">
        <v>195</v>
      </c>
      <c r="G4657" s="108">
        <f t="shared" si="72"/>
        <v>43374</v>
      </c>
    </row>
    <row r="4658" spans="1:7" x14ac:dyDescent="0.35">
      <c r="A4658" s="72" t="s">
        <v>404</v>
      </c>
      <c r="B4658" s="72" t="s">
        <v>405</v>
      </c>
      <c r="C4658" s="72" t="s">
        <v>1087</v>
      </c>
      <c r="D4658" s="72" t="s">
        <v>1088</v>
      </c>
      <c r="E4658" s="72">
        <v>1168</v>
      </c>
      <c r="F4658" s="105">
        <v>267</v>
      </c>
      <c r="G4658" s="108">
        <f t="shared" si="72"/>
        <v>44378</v>
      </c>
    </row>
    <row r="4659" spans="1:7" x14ac:dyDescent="0.35">
      <c r="A4659" s="72" t="s">
        <v>404</v>
      </c>
      <c r="B4659" s="72" t="s">
        <v>405</v>
      </c>
      <c r="C4659" s="72" t="s">
        <v>1087</v>
      </c>
      <c r="D4659" s="72" t="s">
        <v>1089</v>
      </c>
      <c r="E4659" s="72">
        <v>1165</v>
      </c>
      <c r="F4659" s="105">
        <v>267</v>
      </c>
      <c r="G4659" s="108">
        <f t="shared" si="72"/>
        <v>44287</v>
      </c>
    </row>
    <row r="4660" spans="1:7" x14ac:dyDescent="0.35">
      <c r="A4660" s="72" t="s">
        <v>404</v>
      </c>
      <c r="B4660" s="72" t="s">
        <v>405</v>
      </c>
      <c r="C4660" s="72" t="s">
        <v>1087</v>
      </c>
      <c r="D4660" s="72" t="s">
        <v>1090</v>
      </c>
      <c r="E4660" s="72">
        <v>1169</v>
      </c>
      <c r="F4660" s="105">
        <v>255</v>
      </c>
      <c r="G4660" s="108">
        <f t="shared" si="72"/>
        <v>44197</v>
      </c>
    </row>
    <row r="4661" spans="1:7" x14ac:dyDescent="0.35">
      <c r="A4661" s="72" t="s">
        <v>404</v>
      </c>
      <c r="B4661" s="72" t="s">
        <v>405</v>
      </c>
      <c r="C4661" s="72" t="s">
        <v>1087</v>
      </c>
      <c r="D4661" s="72" t="s">
        <v>1091</v>
      </c>
      <c r="E4661" s="72">
        <v>1155</v>
      </c>
      <c r="F4661" s="105">
        <v>263</v>
      </c>
      <c r="G4661" s="108">
        <f t="shared" si="72"/>
        <v>44105</v>
      </c>
    </row>
    <row r="4662" spans="1:7" x14ac:dyDescent="0.35">
      <c r="A4662" s="72" t="s">
        <v>404</v>
      </c>
      <c r="B4662" s="72" t="s">
        <v>405</v>
      </c>
      <c r="C4662" s="72" t="s">
        <v>1087</v>
      </c>
      <c r="D4662" s="72" t="s">
        <v>1092</v>
      </c>
      <c r="E4662" s="72">
        <v>1154</v>
      </c>
      <c r="F4662" s="105">
        <v>265</v>
      </c>
      <c r="G4662" s="108">
        <f t="shared" si="72"/>
        <v>44013</v>
      </c>
    </row>
    <row r="4663" spans="1:7" x14ac:dyDescent="0.35">
      <c r="A4663" s="72" t="s">
        <v>404</v>
      </c>
      <c r="B4663" s="72" t="s">
        <v>405</v>
      </c>
      <c r="C4663" s="72" t="s">
        <v>1087</v>
      </c>
      <c r="D4663" s="72" t="s">
        <v>1093</v>
      </c>
      <c r="E4663" s="72">
        <v>1176</v>
      </c>
      <c r="F4663" s="105">
        <v>282</v>
      </c>
      <c r="G4663" s="108">
        <f t="shared" si="72"/>
        <v>43922</v>
      </c>
    </row>
    <row r="4664" spans="1:7" x14ac:dyDescent="0.35">
      <c r="A4664" s="72" t="s">
        <v>404</v>
      </c>
      <c r="B4664" s="72" t="s">
        <v>405</v>
      </c>
      <c r="C4664" s="72" t="s">
        <v>1087</v>
      </c>
      <c r="D4664" s="72" t="s">
        <v>1094</v>
      </c>
      <c r="E4664" s="72">
        <v>1165</v>
      </c>
      <c r="F4664" s="105">
        <v>289</v>
      </c>
      <c r="G4664" s="108">
        <f t="shared" si="72"/>
        <v>43831</v>
      </c>
    </row>
    <row r="4665" spans="1:7" x14ac:dyDescent="0.35">
      <c r="A4665" s="72" t="s">
        <v>404</v>
      </c>
      <c r="B4665" s="72" t="s">
        <v>405</v>
      </c>
      <c r="C4665" s="72" t="s">
        <v>1087</v>
      </c>
      <c r="D4665" s="72" t="s">
        <v>1095</v>
      </c>
      <c r="E4665" s="72">
        <v>1162</v>
      </c>
      <c r="F4665" s="105">
        <v>267</v>
      </c>
      <c r="G4665" s="108">
        <f t="shared" si="72"/>
        <v>43739</v>
      </c>
    </row>
    <row r="4666" spans="1:7" x14ac:dyDescent="0.35">
      <c r="A4666" s="72" t="s">
        <v>404</v>
      </c>
      <c r="B4666" s="72" t="s">
        <v>405</v>
      </c>
      <c r="C4666" s="72" t="s">
        <v>1087</v>
      </c>
      <c r="D4666" s="72" t="s">
        <v>1096</v>
      </c>
      <c r="E4666" s="72">
        <v>1165</v>
      </c>
      <c r="F4666" s="105">
        <v>141</v>
      </c>
      <c r="G4666" s="108">
        <f t="shared" si="72"/>
        <v>43647</v>
      </c>
    </row>
    <row r="4667" spans="1:7" x14ac:dyDescent="0.35">
      <c r="A4667" s="72" t="s">
        <v>404</v>
      </c>
      <c r="B4667" s="72" t="s">
        <v>405</v>
      </c>
      <c r="C4667" s="72" t="s">
        <v>1087</v>
      </c>
      <c r="D4667" s="72" t="s">
        <v>1097</v>
      </c>
      <c r="E4667" s="72">
        <v>1162</v>
      </c>
      <c r="F4667" s="105">
        <v>144</v>
      </c>
      <c r="G4667" s="108">
        <f t="shared" si="72"/>
        <v>43556</v>
      </c>
    </row>
    <row r="4668" spans="1:7" x14ac:dyDescent="0.35">
      <c r="A4668" s="72" t="s">
        <v>404</v>
      </c>
      <c r="B4668" s="72" t="s">
        <v>405</v>
      </c>
      <c r="C4668" s="72" t="s">
        <v>1087</v>
      </c>
      <c r="D4668" s="72" t="s">
        <v>1098</v>
      </c>
      <c r="E4668" s="72">
        <v>1161</v>
      </c>
      <c r="F4668" s="105">
        <v>151</v>
      </c>
      <c r="G4668" s="108">
        <f t="shared" si="72"/>
        <v>43466</v>
      </c>
    </row>
    <row r="4669" spans="1:7" x14ac:dyDescent="0.35">
      <c r="A4669" s="72" t="s">
        <v>404</v>
      </c>
      <c r="B4669" s="72" t="s">
        <v>405</v>
      </c>
      <c r="C4669" s="72" t="s">
        <v>1087</v>
      </c>
      <c r="D4669" s="72" t="s">
        <v>1099</v>
      </c>
      <c r="E4669" s="72">
        <v>1242</v>
      </c>
      <c r="F4669" s="105">
        <v>173</v>
      </c>
      <c r="G4669" s="108">
        <f t="shared" si="72"/>
        <v>43374</v>
      </c>
    </row>
    <row r="4670" spans="1:7" x14ac:dyDescent="0.35">
      <c r="A4670" s="72" t="s">
        <v>404</v>
      </c>
      <c r="B4670" s="72" t="s">
        <v>405</v>
      </c>
      <c r="C4670" s="72" t="s">
        <v>1100</v>
      </c>
      <c r="D4670" s="72" t="s">
        <v>1088</v>
      </c>
      <c r="E4670" s="72">
        <v>731</v>
      </c>
      <c r="F4670" s="105">
        <v>198</v>
      </c>
      <c r="G4670" s="108">
        <f t="shared" si="72"/>
        <v>44378</v>
      </c>
    </row>
    <row r="4671" spans="1:7" x14ac:dyDescent="0.35">
      <c r="A4671" s="72" t="s">
        <v>404</v>
      </c>
      <c r="B4671" s="72" t="s">
        <v>405</v>
      </c>
      <c r="C4671" s="72" t="s">
        <v>1100</v>
      </c>
      <c r="D4671" s="72" t="s">
        <v>1089</v>
      </c>
      <c r="E4671" s="72">
        <v>734</v>
      </c>
      <c r="F4671" s="105">
        <v>199</v>
      </c>
      <c r="G4671" s="108">
        <f t="shared" si="72"/>
        <v>44287</v>
      </c>
    </row>
    <row r="4672" spans="1:7" x14ac:dyDescent="0.35">
      <c r="A4672" s="72" t="s">
        <v>404</v>
      </c>
      <c r="B4672" s="72" t="s">
        <v>405</v>
      </c>
      <c r="C4672" s="72" t="s">
        <v>1100</v>
      </c>
      <c r="D4672" s="72" t="s">
        <v>1090</v>
      </c>
      <c r="E4672" s="72">
        <v>735</v>
      </c>
      <c r="F4672" s="105">
        <v>203</v>
      </c>
      <c r="G4672" s="108">
        <f t="shared" si="72"/>
        <v>44197</v>
      </c>
    </row>
    <row r="4673" spans="1:7" x14ac:dyDescent="0.35">
      <c r="A4673" s="72" t="s">
        <v>404</v>
      </c>
      <c r="B4673" s="72" t="s">
        <v>405</v>
      </c>
      <c r="C4673" s="72" t="s">
        <v>1100</v>
      </c>
      <c r="D4673" s="72" t="s">
        <v>1091</v>
      </c>
      <c r="E4673" s="72">
        <v>732</v>
      </c>
      <c r="F4673" s="105">
        <v>214</v>
      </c>
      <c r="G4673" s="108">
        <f t="shared" si="72"/>
        <v>44105</v>
      </c>
    </row>
    <row r="4674" spans="1:7" x14ac:dyDescent="0.35">
      <c r="A4674" s="72" t="s">
        <v>404</v>
      </c>
      <c r="B4674" s="72" t="s">
        <v>405</v>
      </c>
      <c r="C4674" s="72" t="s">
        <v>1100</v>
      </c>
      <c r="D4674" s="72" t="s">
        <v>1092</v>
      </c>
      <c r="E4674" s="72">
        <v>713</v>
      </c>
      <c r="F4674" s="105">
        <v>220</v>
      </c>
      <c r="G4674" s="108">
        <f t="shared" si="72"/>
        <v>44013</v>
      </c>
    </row>
    <row r="4675" spans="1:7" x14ac:dyDescent="0.35">
      <c r="A4675" s="72" t="s">
        <v>404</v>
      </c>
      <c r="B4675" s="72" t="s">
        <v>405</v>
      </c>
      <c r="C4675" s="72" t="s">
        <v>1100</v>
      </c>
      <c r="D4675" s="72" t="s">
        <v>1093</v>
      </c>
      <c r="E4675" s="72">
        <v>711</v>
      </c>
      <c r="F4675" s="105">
        <v>215</v>
      </c>
      <c r="G4675" s="108">
        <f t="shared" si="72"/>
        <v>43922</v>
      </c>
    </row>
    <row r="4676" spans="1:7" x14ac:dyDescent="0.35">
      <c r="A4676" s="72" t="s">
        <v>404</v>
      </c>
      <c r="B4676" s="72" t="s">
        <v>405</v>
      </c>
      <c r="C4676" s="72" t="s">
        <v>1100</v>
      </c>
      <c r="D4676" s="72" t="s">
        <v>1094</v>
      </c>
      <c r="E4676" s="72">
        <v>688</v>
      </c>
      <c r="F4676" s="105">
        <v>232</v>
      </c>
      <c r="G4676" s="108">
        <f t="shared" ref="G4676:G4739" si="73">DATE(LEFT(D4676,4),RIGHT(LEFT(D4676,7),2),1)</f>
        <v>43831</v>
      </c>
    </row>
    <row r="4677" spans="1:7" x14ac:dyDescent="0.35">
      <c r="A4677" s="72" t="s">
        <v>404</v>
      </c>
      <c r="B4677" s="72" t="s">
        <v>405</v>
      </c>
      <c r="C4677" s="72" t="s">
        <v>1100</v>
      </c>
      <c r="D4677" s="72" t="s">
        <v>1095</v>
      </c>
      <c r="E4677" s="72">
        <v>681</v>
      </c>
      <c r="F4677" s="105">
        <v>203</v>
      </c>
      <c r="G4677" s="108">
        <f t="shared" si="73"/>
        <v>43739</v>
      </c>
    </row>
    <row r="4678" spans="1:7" x14ac:dyDescent="0.35">
      <c r="A4678" s="72" t="s">
        <v>404</v>
      </c>
      <c r="B4678" s="72" t="s">
        <v>405</v>
      </c>
      <c r="C4678" s="72" t="s">
        <v>1100</v>
      </c>
      <c r="D4678" s="72" t="s">
        <v>1096</v>
      </c>
      <c r="E4678" s="72">
        <v>680</v>
      </c>
      <c r="F4678" s="105">
        <v>133</v>
      </c>
      <c r="G4678" s="108">
        <f t="shared" si="73"/>
        <v>43647</v>
      </c>
    </row>
    <row r="4679" spans="1:7" x14ac:dyDescent="0.35">
      <c r="A4679" s="72" t="s">
        <v>404</v>
      </c>
      <c r="B4679" s="72" t="s">
        <v>405</v>
      </c>
      <c r="C4679" s="72" t="s">
        <v>1100</v>
      </c>
      <c r="D4679" s="72" t="s">
        <v>1097</v>
      </c>
      <c r="E4679" s="72">
        <v>679</v>
      </c>
      <c r="F4679" s="105">
        <v>141</v>
      </c>
      <c r="G4679" s="108">
        <f t="shared" si="73"/>
        <v>43556</v>
      </c>
    </row>
    <row r="4680" spans="1:7" x14ac:dyDescent="0.35">
      <c r="A4680" s="72" t="s">
        <v>404</v>
      </c>
      <c r="B4680" s="72" t="s">
        <v>405</v>
      </c>
      <c r="C4680" s="72" t="s">
        <v>1100</v>
      </c>
      <c r="D4680" s="72" t="s">
        <v>1098</v>
      </c>
      <c r="E4680" s="72">
        <v>689</v>
      </c>
      <c r="F4680" s="105">
        <v>156</v>
      </c>
      <c r="G4680" s="108">
        <f t="shared" si="73"/>
        <v>43466</v>
      </c>
    </row>
    <row r="4681" spans="1:7" x14ac:dyDescent="0.35">
      <c r="A4681" s="72" t="s">
        <v>404</v>
      </c>
      <c r="B4681" s="72" t="s">
        <v>405</v>
      </c>
      <c r="C4681" s="72" t="s">
        <v>1100</v>
      </c>
      <c r="D4681" s="72" t="s">
        <v>1099</v>
      </c>
      <c r="E4681" s="72">
        <v>797</v>
      </c>
      <c r="F4681" s="105">
        <v>160</v>
      </c>
      <c r="G4681" s="108">
        <f t="shared" si="73"/>
        <v>43374</v>
      </c>
    </row>
    <row r="4682" spans="1:7" x14ac:dyDescent="0.35">
      <c r="A4682" s="72" t="s">
        <v>404</v>
      </c>
      <c r="B4682" s="72" t="s">
        <v>405</v>
      </c>
      <c r="C4682" s="72" t="s">
        <v>1101</v>
      </c>
      <c r="D4682" s="72" t="s">
        <v>1088</v>
      </c>
      <c r="E4682" s="72">
        <v>194</v>
      </c>
      <c r="F4682" s="105">
        <v>15</v>
      </c>
      <c r="G4682" s="108">
        <f t="shared" si="73"/>
        <v>44378</v>
      </c>
    </row>
    <row r="4683" spans="1:7" x14ac:dyDescent="0.35">
      <c r="A4683" s="72" t="s">
        <v>404</v>
      </c>
      <c r="B4683" s="72" t="s">
        <v>405</v>
      </c>
      <c r="C4683" s="72" t="s">
        <v>1101</v>
      </c>
      <c r="D4683" s="72" t="s">
        <v>1089</v>
      </c>
      <c r="E4683" s="72">
        <v>194</v>
      </c>
      <c r="F4683" s="105">
        <v>15</v>
      </c>
      <c r="G4683" s="108">
        <f t="shared" si="73"/>
        <v>44287</v>
      </c>
    </row>
    <row r="4684" spans="1:7" x14ac:dyDescent="0.35">
      <c r="A4684" s="72" t="s">
        <v>404</v>
      </c>
      <c r="B4684" s="72" t="s">
        <v>405</v>
      </c>
      <c r="C4684" s="72" t="s">
        <v>1101</v>
      </c>
      <c r="D4684" s="72" t="s">
        <v>1090</v>
      </c>
      <c r="E4684" s="72">
        <v>195</v>
      </c>
      <c r="F4684" s="105">
        <v>16</v>
      </c>
      <c r="G4684" s="108">
        <f t="shared" si="73"/>
        <v>44197</v>
      </c>
    </row>
    <row r="4685" spans="1:7" x14ac:dyDescent="0.35">
      <c r="A4685" s="72" t="s">
        <v>404</v>
      </c>
      <c r="B4685" s="72" t="s">
        <v>405</v>
      </c>
      <c r="C4685" s="72" t="s">
        <v>1101</v>
      </c>
      <c r="D4685" s="72" t="s">
        <v>1091</v>
      </c>
      <c r="E4685" s="72">
        <v>190</v>
      </c>
      <c r="F4685" s="105">
        <v>16</v>
      </c>
      <c r="G4685" s="108">
        <f t="shared" si="73"/>
        <v>44105</v>
      </c>
    </row>
    <row r="4686" spans="1:7" x14ac:dyDescent="0.35">
      <c r="A4686" s="72" t="s">
        <v>404</v>
      </c>
      <c r="B4686" s="72" t="s">
        <v>405</v>
      </c>
      <c r="C4686" s="72" t="s">
        <v>1101</v>
      </c>
      <c r="D4686" s="72" t="s">
        <v>1092</v>
      </c>
      <c r="E4686" s="72">
        <v>192</v>
      </c>
      <c r="F4686" s="105">
        <v>15</v>
      </c>
      <c r="G4686" s="108">
        <f t="shared" si="73"/>
        <v>44013</v>
      </c>
    </row>
    <row r="4687" spans="1:7" x14ac:dyDescent="0.35">
      <c r="A4687" s="72" t="s">
        <v>404</v>
      </c>
      <c r="B4687" s="72" t="s">
        <v>405</v>
      </c>
      <c r="C4687" s="72" t="s">
        <v>1101</v>
      </c>
      <c r="D4687" s="72" t="s">
        <v>1093</v>
      </c>
      <c r="E4687" s="72">
        <v>186</v>
      </c>
      <c r="F4687" s="105">
        <v>17</v>
      </c>
      <c r="G4687" s="108">
        <f t="shared" si="73"/>
        <v>43922</v>
      </c>
    </row>
    <row r="4688" spans="1:7" x14ac:dyDescent="0.35">
      <c r="A4688" s="72" t="s">
        <v>404</v>
      </c>
      <c r="B4688" s="72" t="s">
        <v>405</v>
      </c>
      <c r="C4688" s="72" t="s">
        <v>1101</v>
      </c>
      <c r="D4688" s="72" t="s">
        <v>1094</v>
      </c>
      <c r="E4688" s="72">
        <v>176</v>
      </c>
      <c r="F4688" s="105">
        <v>18</v>
      </c>
      <c r="G4688" s="108">
        <f t="shared" si="73"/>
        <v>43831</v>
      </c>
    </row>
    <row r="4689" spans="1:7" x14ac:dyDescent="0.35">
      <c r="A4689" s="72" t="s">
        <v>404</v>
      </c>
      <c r="B4689" s="72" t="s">
        <v>405</v>
      </c>
      <c r="C4689" s="72" t="s">
        <v>1101</v>
      </c>
      <c r="D4689" s="72" t="s">
        <v>1095</v>
      </c>
      <c r="E4689" s="72">
        <v>170</v>
      </c>
      <c r="F4689" s="105">
        <v>16</v>
      </c>
      <c r="G4689" s="108">
        <f t="shared" si="73"/>
        <v>43739</v>
      </c>
    </row>
    <row r="4690" spans="1:7" x14ac:dyDescent="0.35">
      <c r="A4690" s="72" t="s">
        <v>404</v>
      </c>
      <c r="B4690" s="72" t="s">
        <v>405</v>
      </c>
      <c r="C4690" s="72" t="s">
        <v>1101</v>
      </c>
      <c r="D4690" s="72" t="s">
        <v>1096</v>
      </c>
      <c r="E4690" s="72">
        <v>172</v>
      </c>
      <c r="F4690" s="105">
        <v>8</v>
      </c>
      <c r="G4690" s="108">
        <f t="shared" si="73"/>
        <v>43647</v>
      </c>
    </row>
    <row r="4691" spans="1:7" x14ac:dyDescent="0.35">
      <c r="A4691" s="72" t="s">
        <v>404</v>
      </c>
      <c r="B4691" s="72" t="s">
        <v>405</v>
      </c>
      <c r="C4691" s="72" t="s">
        <v>1101</v>
      </c>
      <c r="D4691" s="72" t="s">
        <v>1097</v>
      </c>
      <c r="E4691" s="72">
        <v>169</v>
      </c>
      <c r="F4691" s="105">
        <v>7</v>
      </c>
      <c r="G4691" s="108">
        <f t="shared" si="73"/>
        <v>43556</v>
      </c>
    </row>
    <row r="4692" spans="1:7" x14ac:dyDescent="0.35">
      <c r="A4692" s="72" t="s">
        <v>404</v>
      </c>
      <c r="B4692" s="72" t="s">
        <v>405</v>
      </c>
      <c r="C4692" s="72" t="s">
        <v>1101</v>
      </c>
      <c r="D4692" s="72" t="s">
        <v>1098</v>
      </c>
      <c r="E4692" s="72">
        <v>166</v>
      </c>
      <c r="F4692" s="105">
        <v>7</v>
      </c>
      <c r="G4692" s="108">
        <f t="shared" si="73"/>
        <v>43466</v>
      </c>
    </row>
    <row r="4693" spans="1:7" x14ac:dyDescent="0.35">
      <c r="A4693" s="72" t="s">
        <v>404</v>
      </c>
      <c r="B4693" s="72" t="s">
        <v>405</v>
      </c>
      <c r="C4693" s="72" t="s">
        <v>1101</v>
      </c>
      <c r="D4693" s="72" t="s">
        <v>1099</v>
      </c>
      <c r="E4693" s="72">
        <v>172</v>
      </c>
      <c r="F4693" s="105">
        <v>8</v>
      </c>
      <c r="G4693" s="108">
        <f t="shared" si="73"/>
        <v>43374</v>
      </c>
    </row>
    <row r="4694" spans="1:7" x14ac:dyDescent="0.35">
      <c r="A4694" s="72" t="s">
        <v>404</v>
      </c>
      <c r="B4694" s="72" t="s">
        <v>405</v>
      </c>
      <c r="C4694" s="72" t="s">
        <v>1102</v>
      </c>
      <c r="D4694" s="72" t="s">
        <v>1088</v>
      </c>
      <c r="E4694" s="72">
        <v>1539</v>
      </c>
      <c r="F4694" s="105">
        <v>321</v>
      </c>
      <c r="G4694" s="108">
        <f t="shared" si="73"/>
        <v>44378</v>
      </c>
    </row>
    <row r="4695" spans="1:7" x14ac:dyDescent="0.35">
      <c r="A4695" s="72" t="s">
        <v>404</v>
      </c>
      <c r="B4695" s="72" t="s">
        <v>405</v>
      </c>
      <c r="C4695" s="72" t="s">
        <v>1102</v>
      </c>
      <c r="D4695" s="72" t="s">
        <v>1089</v>
      </c>
      <c r="E4695" s="72">
        <v>1539</v>
      </c>
      <c r="F4695" s="105">
        <v>323</v>
      </c>
      <c r="G4695" s="108">
        <f t="shared" si="73"/>
        <v>44287</v>
      </c>
    </row>
    <row r="4696" spans="1:7" x14ac:dyDescent="0.35">
      <c r="A4696" s="72" t="s">
        <v>404</v>
      </c>
      <c r="B4696" s="72" t="s">
        <v>405</v>
      </c>
      <c r="C4696" s="72" t="s">
        <v>1102</v>
      </c>
      <c r="D4696" s="72" t="s">
        <v>1090</v>
      </c>
      <c r="E4696" s="72">
        <v>1538</v>
      </c>
      <c r="F4696" s="105">
        <v>326</v>
      </c>
      <c r="G4696" s="108">
        <f t="shared" si="73"/>
        <v>44197</v>
      </c>
    </row>
    <row r="4697" spans="1:7" x14ac:dyDescent="0.35">
      <c r="A4697" s="72" t="s">
        <v>404</v>
      </c>
      <c r="B4697" s="72" t="s">
        <v>405</v>
      </c>
      <c r="C4697" s="72" t="s">
        <v>1102</v>
      </c>
      <c r="D4697" s="72" t="s">
        <v>1091</v>
      </c>
      <c r="E4697" s="72">
        <v>1529</v>
      </c>
      <c r="F4697" s="105">
        <v>319</v>
      </c>
      <c r="G4697" s="108">
        <f t="shared" si="73"/>
        <v>44105</v>
      </c>
    </row>
    <row r="4698" spans="1:7" x14ac:dyDescent="0.35">
      <c r="A4698" s="72" t="s">
        <v>404</v>
      </c>
      <c r="B4698" s="72" t="s">
        <v>405</v>
      </c>
      <c r="C4698" s="72" t="s">
        <v>1102</v>
      </c>
      <c r="D4698" s="72" t="s">
        <v>1092</v>
      </c>
      <c r="E4698" s="72">
        <v>1529</v>
      </c>
      <c r="F4698" s="105">
        <v>328</v>
      </c>
      <c r="G4698" s="108">
        <f t="shared" si="73"/>
        <v>44013</v>
      </c>
    </row>
    <row r="4699" spans="1:7" x14ac:dyDescent="0.35">
      <c r="A4699" s="72" t="s">
        <v>404</v>
      </c>
      <c r="B4699" s="72" t="s">
        <v>405</v>
      </c>
      <c r="C4699" s="72" t="s">
        <v>1102</v>
      </c>
      <c r="D4699" s="72" t="s">
        <v>1093</v>
      </c>
      <c r="E4699" s="72">
        <v>1525</v>
      </c>
      <c r="F4699" s="105">
        <v>327</v>
      </c>
      <c r="G4699" s="108">
        <f t="shared" si="73"/>
        <v>43922</v>
      </c>
    </row>
    <row r="4700" spans="1:7" x14ac:dyDescent="0.35">
      <c r="A4700" s="72" t="s">
        <v>404</v>
      </c>
      <c r="B4700" s="72" t="s">
        <v>405</v>
      </c>
      <c r="C4700" s="72" t="s">
        <v>1102</v>
      </c>
      <c r="D4700" s="72" t="s">
        <v>1094</v>
      </c>
      <c r="E4700" s="72">
        <v>1511</v>
      </c>
      <c r="F4700" s="105">
        <v>343</v>
      </c>
      <c r="G4700" s="108">
        <f t="shared" si="73"/>
        <v>43831</v>
      </c>
    </row>
    <row r="4701" spans="1:7" x14ac:dyDescent="0.35">
      <c r="A4701" s="72" t="s">
        <v>404</v>
      </c>
      <c r="B4701" s="72" t="s">
        <v>405</v>
      </c>
      <c r="C4701" s="72" t="s">
        <v>1102</v>
      </c>
      <c r="D4701" s="72" t="s">
        <v>1095</v>
      </c>
      <c r="E4701" s="72">
        <v>1519</v>
      </c>
      <c r="F4701" s="105">
        <v>345</v>
      </c>
      <c r="G4701" s="108">
        <f t="shared" si="73"/>
        <v>43739</v>
      </c>
    </row>
    <row r="4702" spans="1:7" x14ac:dyDescent="0.35">
      <c r="A4702" s="72" t="s">
        <v>404</v>
      </c>
      <c r="B4702" s="72" t="s">
        <v>405</v>
      </c>
      <c r="C4702" s="72" t="s">
        <v>1102</v>
      </c>
      <c r="D4702" s="72" t="s">
        <v>1096</v>
      </c>
      <c r="E4702" s="72">
        <v>1519</v>
      </c>
      <c r="F4702" s="105">
        <v>222</v>
      </c>
      <c r="G4702" s="108">
        <f t="shared" si="73"/>
        <v>43647</v>
      </c>
    </row>
    <row r="4703" spans="1:7" x14ac:dyDescent="0.35">
      <c r="A4703" s="72" t="s">
        <v>404</v>
      </c>
      <c r="B4703" s="72" t="s">
        <v>405</v>
      </c>
      <c r="C4703" s="72" t="s">
        <v>1102</v>
      </c>
      <c r="D4703" s="72" t="s">
        <v>1097</v>
      </c>
      <c r="E4703" s="72">
        <v>1519</v>
      </c>
      <c r="F4703" s="105">
        <v>227</v>
      </c>
      <c r="G4703" s="108">
        <f t="shared" si="73"/>
        <v>43556</v>
      </c>
    </row>
    <row r="4704" spans="1:7" x14ac:dyDescent="0.35">
      <c r="A4704" s="72" t="s">
        <v>404</v>
      </c>
      <c r="B4704" s="72" t="s">
        <v>405</v>
      </c>
      <c r="C4704" s="72" t="s">
        <v>1102</v>
      </c>
      <c r="D4704" s="72" t="s">
        <v>1098</v>
      </c>
      <c r="E4704" s="72">
        <v>1523</v>
      </c>
      <c r="F4704" s="105">
        <v>238</v>
      </c>
      <c r="G4704" s="108">
        <f t="shared" si="73"/>
        <v>43466</v>
      </c>
    </row>
    <row r="4705" spans="1:7" x14ac:dyDescent="0.35">
      <c r="A4705" s="72" t="s">
        <v>404</v>
      </c>
      <c r="B4705" s="72" t="s">
        <v>405</v>
      </c>
      <c r="C4705" s="72" t="s">
        <v>1102</v>
      </c>
      <c r="D4705" s="72" t="s">
        <v>1099</v>
      </c>
      <c r="E4705" s="72">
        <v>1560</v>
      </c>
      <c r="F4705" s="105">
        <v>230</v>
      </c>
      <c r="G4705" s="108">
        <f t="shared" si="73"/>
        <v>43374</v>
      </c>
    </row>
    <row r="4706" spans="1:7" x14ac:dyDescent="0.35">
      <c r="A4706" s="72" t="s">
        <v>408</v>
      </c>
      <c r="B4706" s="72" t="s">
        <v>409</v>
      </c>
      <c r="C4706" s="72" t="s">
        <v>1087</v>
      </c>
      <c r="D4706" s="72" t="s">
        <v>1088</v>
      </c>
      <c r="E4706" s="72">
        <v>461</v>
      </c>
      <c r="F4706" s="105">
        <v>39</v>
      </c>
      <c r="G4706" s="108">
        <f t="shared" si="73"/>
        <v>44378</v>
      </c>
    </row>
    <row r="4707" spans="1:7" x14ac:dyDescent="0.35">
      <c r="A4707" s="72" t="s">
        <v>408</v>
      </c>
      <c r="B4707" s="72" t="s">
        <v>409</v>
      </c>
      <c r="C4707" s="72" t="s">
        <v>1087</v>
      </c>
      <c r="D4707" s="72" t="s">
        <v>1089</v>
      </c>
      <c r="E4707" s="72">
        <v>459</v>
      </c>
      <c r="F4707" s="105">
        <v>35</v>
      </c>
      <c r="G4707" s="108">
        <f t="shared" si="73"/>
        <v>44287</v>
      </c>
    </row>
    <row r="4708" spans="1:7" x14ac:dyDescent="0.35">
      <c r="A4708" s="72" t="s">
        <v>408</v>
      </c>
      <c r="B4708" s="72" t="s">
        <v>409</v>
      </c>
      <c r="C4708" s="72" t="s">
        <v>1087</v>
      </c>
      <c r="D4708" s="72" t="s">
        <v>1090</v>
      </c>
      <c r="E4708" s="72">
        <v>458</v>
      </c>
      <c r="F4708" s="105">
        <v>34</v>
      </c>
      <c r="G4708" s="108">
        <f t="shared" si="73"/>
        <v>44197</v>
      </c>
    </row>
    <row r="4709" spans="1:7" x14ac:dyDescent="0.35">
      <c r="A4709" s="72" t="s">
        <v>408</v>
      </c>
      <c r="B4709" s="72" t="s">
        <v>409</v>
      </c>
      <c r="C4709" s="72" t="s">
        <v>1087</v>
      </c>
      <c r="D4709" s="72" t="s">
        <v>1091</v>
      </c>
      <c r="E4709" s="72">
        <v>459</v>
      </c>
      <c r="F4709" s="105">
        <v>31</v>
      </c>
      <c r="G4709" s="108">
        <f t="shared" si="73"/>
        <v>44105</v>
      </c>
    </row>
    <row r="4710" spans="1:7" x14ac:dyDescent="0.35">
      <c r="A4710" s="72" t="s">
        <v>408</v>
      </c>
      <c r="B4710" s="72" t="s">
        <v>409</v>
      </c>
      <c r="C4710" s="72" t="s">
        <v>1087</v>
      </c>
      <c r="D4710" s="72" t="s">
        <v>1092</v>
      </c>
      <c r="E4710" s="72">
        <v>455</v>
      </c>
      <c r="F4710" s="105">
        <v>28</v>
      </c>
      <c r="G4710" s="108">
        <f t="shared" si="73"/>
        <v>44013</v>
      </c>
    </row>
    <row r="4711" spans="1:7" x14ac:dyDescent="0.35">
      <c r="A4711" s="72" t="s">
        <v>408</v>
      </c>
      <c r="B4711" s="72" t="s">
        <v>409</v>
      </c>
      <c r="C4711" s="72" t="s">
        <v>1087</v>
      </c>
      <c r="D4711" s="72" t="s">
        <v>1093</v>
      </c>
      <c r="E4711" s="72">
        <v>456</v>
      </c>
      <c r="F4711" s="105">
        <v>22</v>
      </c>
      <c r="G4711" s="108">
        <f t="shared" si="73"/>
        <v>43922</v>
      </c>
    </row>
    <row r="4712" spans="1:7" x14ac:dyDescent="0.35">
      <c r="A4712" s="72" t="s">
        <v>408</v>
      </c>
      <c r="B4712" s="72" t="s">
        <v>409</v>
      </c>
      <c r="C4712" s="72" t="s">
        <v>1087</v>
      </c>
      <c r="D4712" s="72" t="s">
        <v>1094</v>
      </c>
      <c r="E4712" s="72">
        <v>454</v>
      </c>
      <c r="F4712" s="105">
        <v>24</v>
      </c>
      <c r="G4712" s="108">
        <f t="shared" si="73"/>
        <v>43831</v>
      </c>
    </row>
    <row r="4713" spans="1:7" x14ac:dyDescent="0.35">
      <c r="A4713" s="72" t="s">
        <v>408</v>
      </c>
      <c r="B4713" s="72" t="s">
        <v>409</v>
      </c>
      <c r="C4713" s="72" t="s">
        <v>1087</v>
      </c>
      <c r="D4713" s="72" t="s">
        <v>1095</v>
      </c>
      <c r="E4713" s="72">
        <v>456</v>
      </c>
      <c r="F4713" s="105">
        <v>25</v>
      </c>
      <c r="G4713" s="108">
        <f t="shared" si="73"/>
        <v>43739</v>
      </c>
    </row>
    <row r="4714" spans="1:7" x14ac:dyDescent="0.35">
      <c r="A4714" s="72" t="s">
        <v>408</v>
      </c>
      <c r="B4714" s="72" t="s">
        <v>409</v>
      </c>
      <c r="C4714" s="72" t="s">
        <v>1087</v>
      </c>
      <c r="D4714" s="72" t="s">
        <v>1096</v>
      </c>
      <c r="E4714" s="72">
        <v>455</v>
      </c>
      <c r="F4714" s="105">
        <v>24</v>
      </c>
      <c r="G4714" s="108">
        <f t="shared" si="73"/>
        <v>43647</v>
      </c>
    </row>
    <row r="4715" spans="1:7" x14ac:dyDescent="0.35">
      <c r="A4715" s="72" t="s">
        <v>408</v>
      </c>
      <c r="B4715" s="72" t="s">
        <v>409</v>
      </c>
      <c r="C4715" s="72" t="s">
        <v>1087</v>
      </c>
      <c r="D4715" s="72" t="s">
        <v>1097</v>
      </c>
      <c r="E4715" s="72">
        <v>456</v>
      </c>
      <c r="F4715" s="105">
        <v>19</v>
      </c>
      <c r="G4715" s="108">
        <f t="shared" si="73"/>
        <v>43556</v>
      </c>
    </row>
    <row r="4716" spans="1:7" x14ac:dyDescent="0.35">
      <c r="A4716" s="72" t="s">
        <v>408</v>
      </c>
      <c r="B4716" s="72" t="s">
        <v>409</v>
      </c>
      <c r="C4716" s="72" t="s">
        <v>1087</v>
      </c>
      <c r="D4716" s="72" t="s">
        <v>1098</v>
      </c>
      <c r="E4716" s="72">
        <v>455</v>
      </c>
      <c r="F4716" s="105">
        <v>20</v>
      </c>
      <c r="G4716" s="108">
        <f t="shared" si="73"/>
        <v>43466</v>
      </c>
    </row>
    <row r="4717" spans="1:7" x14ac:dyDescent="0.35">
      <c r="A4717" s="72" t="s">
        <v>408</v>
      </c>
      <c r="B4717" s="72" t="s">
        <v>409</v>
      </c>
      <c r="C4717" s="72" t="s">
        <v>1087</v>
      </c>
      <c r="D4717" s="72" t="s">
        <v>1099</v>
      </c>
      <c r="E4717" s="72">
        <v>470</v>
      </c>
      <c r="F4717" s="105">
        <v>35</v>
      </c>
      <c r="G4717" s="108">
        <f t="shared" si="73"/>
        <v>43374</v>
      </c>
    </row>
    <row r="4718" spans="1:7" x14ac:dyDescent="0.35">
      <c r="A4718" s="72" t="s">
        <v>408</v>
      </c>
      <c r="B4718" s="72" t="s">
        <v>409</v>
      </c>
      <c r="C4718" s="72" t="s">
        <v>1100</v>
      </c>
      <c r="D4718" s="72" t="s">
        <v>1088</v>
      </c>
      <c r="E4718" s="72">
        <v>539</v>
      </c>
      <c r="F4718" s="105">
        <v>79</v>
      </c>
      <c r="G4718" s="108">
        <f t="shared" si="73"/>
        <v>44378</v>
      </c>
    </row>
    <row r="4719" spans="1:7" x14ac:dyDescent="0.35">
      <c r="A4719" s="72" t="s">
        <v>408</v>
      </c>
      <c r="B4719" s="72" t="s">
        <v>409</v>
      </c>
      <c r="C4719" s="72" t="s">
        <v>1100</v>
      </c>
      <c r="D4719" s="72" t="s">
        <v>1089</v>
      </c>
      <c r="E4719" s="72">
        <v>540</v>
      </c>
      <c r="F4719" s="105">
        <v>81</v>
      </c>
      <c r="G4719" s="108">
        <f t="shared" si="73"/>
        <v>44287</v>
      </c>
    </row>
    <row r="4720" spans="1:7" x14ac:dyDescent="0.35">
      <c r="A4720" s="72" t="s">
        <v>408</v>
      </c>
      <c r="B4720" s="72" t="s">
        <v>409</v>
      </c>
      <c r="C4720" s="72" t="s">
        <v>1100</v>
      </c>
      <c r="D4720" s="72" t="s">
        <v>1090</v>
      </c>
      <c r="E4720" s="72">
        <v>544</v>
      </c>
      <c r="F4720" s="105">
        <v>76</v>
      </c>
      <c r="G4720" s="108">
        <f t="shared" si="73"/>
        <v>44197</v>
      </c>
    </row>
    <row r="4721" spans="1:7" x14ac:dyDescent="0.35">
      <c r="A4721" s="72" t="s">
        <v>408</v>
      </c>
      <c r="B4721" s="72" t="s">
        <v>409</v>
      </c>
      <c r="C4721" s="72" t="s">
        <v>1100</v>
      </c>
      <c r="D4721" s="72" t="s">
        <v>1091</v>
      </c>
      <c r="E4721" s="72">
        <v>542</v>
      </c>
      <c r="F4721" s="105">
        <v>67</v>
      </c>
      <c r="G4721" s="108">
        <f t="shared" si="73"/>
        <v>44105</v>
      </c>
    </row>
    <row r="4722" spans="1:7" x14ac:dyDescent="0.35">
      <c r="A4722" s="72" t="s">
        <v>408</v>
      </c>
      <c r="B4722" s="72" t="s">
        <v>409</v>
      </c>
      <c r="C4722" s="72" t="s">
        <v>1100</v>
      </c>
      <c r="D4722" s="72" t="s">
        <v>1092</v>
      </c>
      <c r="E4722" s="72">
        <v>540</v>
      </c>
      <c r="F4722" s="105">
        <v>62</v>
      </c>
      <c r="G4722" s="108">
        <f t="shared" si="73"/>
        <v>44013</v>
      </c>
    </row>
    <row r="4723" spans="1:7" x14ac:dyDescent="0.35">
      <c r="A4723" s="72" t="s">
        <v>408</v>
      </c>
      <c r="B4723" s="72" t="s">
        <v>409</v>
      </c>
      <c r="C4723" s="72" t="s">
        <v>1100</v>
      </c>
      <c r="D4723" s="72" t="s">
        <v>1093</v>
      </c>
      <c r="E4723" s="72">
        <v>543</v>
      </c>
      <c r="F4723" s="105">
        <v>64</v>
      </c>
      <c r="G4723" s="108">
        <f t="shared" si="73"/>
        <v>43922</v>
      </c>
    </row>
    <row r="4724" spans="1:7" x14ac:dyDescent="0.35">
      <c r="A4724" s="72" t="s">
        <v>408</v>
      </c>
      <c r="B4724" s="72" t="s">
        <v>409</v>
      </c>
      <c r="C4724" s="72" t="s">
        <v>1100</v>
      </c>
      <c r="D4724" s="72" t="s">
        <v>1094</v>
      </c>
      <c r="E4724" s="72">
        <v>547</v>
      </c>
      <c r="F4724" s="105">
        <v>66</v>
      </c>
      <c r="G4724" s="108">
        <f t="shared" si="73"/>
        <v>43831</v>
      </c>
    </row>
    <row r="4725" spans="1:7" x14ac:dyDescent="0.35">
      <c r="A4725" s="72" t="s">
        <v>408</v>
      </c>
      <c r="B4725" s="72" t="s">
        <v>409</v>
      </c>
      <c r="C4725" s="72" t="s">
        <v>1100</v>
      </c>
      <c r="D4725" s="72" t="s">
        <v>1095</v>
      </c>
      <c r="E4725" s="72">
        <v>549</v>
      </c>
      <c r="F4725" s="105">
        <v>68</v>
      </c>
      <c r="G4725" s="108">
        <f t="shared" si="73"/>
        <v>43739</v>
      </c>
    </row>
    <row r="4726" spans="1:7" x14ac:dyDescent="0.35">
      <c r="A4726" s="72" t="s">
        <v>408</v>
      </c>
      <c r="B4726" s="72" t="s">
        <v>409</v>
      </c>
      <c r="C4726" s="72" t="s">
        <v>1100</v>
      </c>
      <c r="D4726" s="72" t="s">
        <v>1096</v>
      </c>
      <c r="E4726" s="72">
        <v>548</v>
      </c>
      <c r="F4726" s="105">
        <v>65</v>
      </c>
      <c r="G4726" s="108">
        <f t="shared" si="73"/>
        <v>43647</v>
      </c>
    </row>
    <row r="4727" spans="1:7" x14ac:dyDescent="0.35">
      <c r="A4727" s="72" t="s">
        <v>408</v>
      </c>
      <c r="B4727" s="72" t="s">
        <v>409</v>
      </c>
      <c r="C4727" s="72" t="s">
        <v>1100</v>
      </c>
      <c r="D4727" s="72" t="s">
        <v>1097</v>
      </c>
      <c r="E4727" s="72">
        <v>552</v>
      </c>
      <c r="F4727" s="105">
        <v>52</v>
      </c>
      <c r="G4727" s="108">
        <f t="shared" si="73"/>
        <v>43556</v>
      </c>
    </row>
    <row r="4728" spans="1:7" x14ac:dyDescent="0.35">
      <c r="A4728" s="72" t="s">
        <v>408</v>
      </c>
      <c r="B4728" s="72" t="s">
        <v>409</v>
      </c>
      <c r="C4728" s="72" t="s">
        <v>1100</v>
      </c>
      <c r="D4728" s="72" t="s">
        <v>1098</v>
      </c>
      <c r="E4728" s="72">
        <v>539</v>
      </c>
      <c r="F4728" s="105">
        <v>47</v>
      </c>
      <c r="G4728" s="108">
        <f t="shared" si="73"/>
        <v>43466</v>
      </c>
    </row>
    <row r="4729" spans="1:7" x14ac:dyDescent="0.35">
      <c r="A4729" s="72" t="s">
        <v>408</v>
      </c>
      <c r="B4729" s="72" t="s">
        <v>409</v>
      </c>
      <c r="C4729" s="72" t="s">
        <v>1100</v>
      </c>
      <c r="D4729" s="72" t="s">
        <v>1099</v>
      </c>
      <c r="E4729" s="72">
        <v>586</v>
      </c>
      <c r="F4729" s="105">
        <v>60</v>
      </c>
      <c r="G4729" s="108">
        <f t="shared" si="73"/>
        <v>43374</v>
      </c>
    </row>
    <row r="4730" spans="1:7" x14ac:dyDescent="0.35">
      <c r="A4730" s="72" t="s">
        <v>408</v>
      </c>
      <c r="B4730" s="72" t="s">
        <v>409</v>
      </c>
      <c r="C4730" s="72" t="s">
        <v>1101</v>
      </c>
      <c r="D4730" s="72" t="s">
        <v>1088</v>
      </c>
      <c r="E4730" s="72">
        <v>254</v>
      </c>
      <c r="F4730" s="105">
        <v>5</v>
      </c>
      <c r="G4730" s="108">
        <f t="shared" si="73"/>
        <v>44378</v>
      </c>
    </row>
    <row r="4731" spans="1:7" x14ac:dyDescent="0.35">
      <c r="A4731" s="72" t="s">
        <v>408</v>
      </c>
      <c r="B4731" s="72" t="s">
        <v>409</v>
      </c>
      <c r="C4731" s="72" t="s">
        <v>1101</v>
      </c>
      <c r="D4731" s="72" t="s">
        <v>1089</v>
      </c>
      <c r="E4731" s="72">
        <v>255</v>
      </c>
      <c r="F4731" s="105">
        <v>5</v>
      </c>
      <c r="G4731" s="108">
        <f t="shared" si="73"/>
        <v>44287</v>
      </c>
    </row>
    <row r="4732" spans="1:7" x14ac:dyDescent="0.35">
      <c r="A4732" s="72" t="s">
        <v>408</v>
      </c>
      <c r="B4732" s="72" t="s">
        <v>409</v>
      </c>
      <c r="C4732" s="72" t="s">
        <v>1101</v>
      </c>
      <c r="D4732" s="72" t="s">
        <v>1090</v>
      </c>
      <c r="E4732" s="72">
        <v>255</v>
      </c>
      <c r="F4732" s="105">
        <v>5</v>
      </c>
      <c r="G4732" s="108">
        <f t="shared" si="73"/>
        <v>44197</v>
      </c>
    </row>
    <row r="4733" spans="1:7" x14ac:dyDescent="0.35">
      <c r="A4733" s="72" t="s">
        <v>408</v>
      </c>
      <c r="B4733" s="72" t="s">
        <v>409</v>
      </c>
      <c r="C4733" s="72" t="s">
        <v>1101</v>
      </c>
      <c r="D4733" s="72" t="s">
        <v>1091</v>
      </c>
      <c r="E4733" s="72">
        <v>252</v>
      </c>
      <c r="F4733" s="105">
        <v>5</v>
      </c>
      <c r="G4733" s="108">
        <f t="shared" si="73"/>
        <v>44105</v>
      </c>
    </row>
    <row r="4734" spans="1:7" x14ac:dyDescent="0.35">
      <c r="A4734" s="72" t="s">
        <v>408</v>
      </c>
      <c r="B4734" s="72" t="s">
        <v>409</v>
      </c>
      <c r="C4734" s="72" t="s">
        <v>1101</v>
      </c>
      <c r="D4734" s="72" t="s">
        <v>1092</v>
      </c>
      <c r="E4734" s="72">
        <v>250</v>
      </c>
      <c r="F4734" s="105">
        <v>5</v>
      </c>
      <c r="G4734" s="108">
        <f t="shared" si="73"/>
        <v>44013</v>
      </c>
    </row>
    <row r="4735" spans="1:7" x14ac:dyDescent="0.35">
      <c r="A4735" s="72" t="s">
        <v>408</v>
      </c>
      <c r="B4735" s="72" t="s">
        <v>409</v>
      </c>
      <c r="C4735" s="72" t="s">
        <v>1101</v>
      </c>
      <c r="D4735" s="72" t="s">
        <v>1093</v>
      </c>
      <c r="E4735" s="72">
        <v>243</v>
      </c>
      <c r="F4735" s="105">
        <v>5</v>
      </c>
      <c r="G4735" s="108">
        <f t="shared" si="73"/>
        <v>43922</v>
      </c>
    </row>
    <row r="4736" spans="1:7" x14ac:dyDescent="0.35">
      <c r="A4736" s="72" t="s">
        <v>408</v>
      </c>
      <c r="B4736" s="72" t="s">
        <v>409</v>
      </c>
      <c r="C4736" s="72" t="s">
        <v>1101</v>
      </c>
      <c r="D4736" s="72" t="s">
        <v>1094</v>
      </c>
      <c r="E4736" s="72">
        <v>237</v>
      </c>
      <c r="F4736" s="105">
        <v>6</v>
      </c>
      <c r="G4736" s="108">
        <f t="shared" si="73"/>
        <v>43831</v>
      </c>
    </row>
    <row r="4737" spans="1:7" x14ac:dyDescent="0.35">
      <c r="A4737" s="72" t="s">
        <v>408</v>
      </c>
      <c r="B4737" s="72" t="s">
        <v>409</v>
      </c>
      <c r="C4737" s="72" t="s">
        <v>1101</v>
      </c>
      <c r="D4737" s="72" t="s">
        <v>1095</v>
      </c>
      <c r="E4737" s="72">
        <v>236</v>
      </c>
      <c r="F4737" s="105">
        <v>6</v>
      </c>
      <c r="G4737" s="108">
        <f t="shared" si="73"/>
        <v>43739</v>
      </c>
    </row>
    <row r="4738" spans="1:7" x14ac:dyDescent="0.35">
      <c r="A4738" s="72" t="s">
        <v>408</v>
      </c>
      <c r="B4738" s="72" t="s">
        <v>409</v>
      </c>
      <c r="C4738" s="72" t="s">
        <v>1101</v>
      </c>
      <c r="D4738" s="72" t="s">
        <v>1096</v>
      </c>
      <c r="E4738" s="72">
        <v>237</v>
      </c>
      <c r="F4738" s="105">
        <v>6</v>
      </c>
      <c r="G4738" s="108">
        <f t="shared" si="73"/>
        <v>43647</v>
      </c>
    </row>
    <row r="4739" spans="1:7" x14ac:dyDescent="0.35">
      <c r="A4739" s="72" t="s">
        <v>408</v>
      </c>
      <c r="B4739" s="72" t="s">
        <v>409</v>
      </c>
      <c r="C4739" s="72" t="s">
        <v>1101</v>
      </c>
      <c r="D4739" s="72" t="s">
        <v>1097</v>
      </c>
      <c r="E4739" s="72">
        <v>237</v>
      </c>
      <c r="F4739" s="105">
        <v>6</v>
      </c>
      <c r="G4739" s="108">
        <f t="shared" si="73"/>
        <v>43556</v>
      </c>
    </row>
    <row r="4740" spans="1:7" x14ac:dyDescent="0.35">
      <c r="A4740" s="72" t="s">
        <v>408</v>
      </c>
      <c r="B4740" s="72" t="s">
        <v>409</v>
      </c>
      <c r="C4740" s="72" t="s">
        <v>1101</v>
      </c>
      <c r="D4740" s="72" t="s">
        <v>1098</v>
      </c>
      <c r="E4740" s="72">
        <v>223</v>
      </c>
      <c r="F4740" s="105">
        <v>7</v>
      </c>
      <c r="G4740" s="108">
        <f t="shared" ref="G4740:G4803" si="74">DATE(LEFT(D4740,4),RIGHT(LEFT(D4740,7),2),1)</f>
        <v>43466</v>
      </c>
    </row>
    <row r="4741" spans="1:7" x14ac:dyDescent="0.35">
      <c r="A4741" s="72" t="s">
        <v>408</v>
      </c>
      <c r="B4741" s="72" t="s">
        <v>409</v>
      </c>
      <c r="C4741" s="72" t="s">
        <v>1101</v>
      </c>
      <c r="D4741" s="72" t="s">
        <v>1099</v>
      </c>
      <c r="E4741" s="72">
        <v>234</v>
      </c>
      <c r="F4741" s="105">
        <v>11</v>
      </c>
      <c r="G4741" s="108">
        <f t="shared" si="74"/>
        <v>43374</v>
      </c>
    </row>
    <row r="4742" spans="1:7" x14ac:dyDescent="0.35">
      <c r="A4742" s="72" t="s">
        <v>408</v>
      </c>
      <c r="B4742" s="72" t="s">
        <v>409</v>
      </c>
      <c r="C4742" s="72" t="s">
        <v>1102</v>
      </c>
      <c r="D4742" s="72" t="s">
        <v>1088</v>
      </c>
      <c r="E4742" s="72">
        <v>1383</v>
      </c>
      <c r="F4742" s="105">
        <v>120</v>
      </c>
      <c r="G4742" s="108">
        <f t="shared" si="74"/>
        <v>44378</v>
      </c>
    </row>
    <row r="4743" spans="1:7" x14ac:dyDescent="0.35">
      <c r="A4743" s="72" t="s">
        <v>408</v>
      </c>
      <c r="B4743" s="72" t="s">
        <v>409</v>
      </c>
      <c r="C4743" s="72" t="s">
        <v>1102</v>
      </c>
      <c r="D4743" s="72" t="s">
        <v>1089</v>
      </c>
      <c r="E4743" s="72">
        <v>1383</v>
      </c>
      <c r="F4743" s="105">
        <v>117</v>
      </c>
      <c r="G4743" s="108">
        <f t="shared" si="74"/>
        <v>44287</v>
      </c>
    </row>
    <row r="4744" spans="1:7" x14ac:dyDescent="0.35">
      <c r="A4744" s="72" t="s">
        <v>408</v>
      </c>
      <c r="B4744" s="72" t="s">
        <v>409</v>
      </c>
      <c r="C4744" s="72" t="s">
        <v>1102</v>
      </c>
      <c r="D4744" s="72" t="s">
        <v>1090</v>
      </c>
      <c r="E4744" s="72">
        <v>1387</v>
      </c>
      <c r="F4744" s="105">
        <v>115</v>
      </c>
      <c r="G4744" s="108">
        <f t="shared" si="74"/>
        <v>44197</v>
      </c>
    </row>
    <row r="4745" spans="1:7" x14ac:dyDescent="0.35">
      <c r="A4745" s="72" t="s">
        <v>408</v>
      </c>
      <c r="B4745" s="72" t="s">
        <v>409</v>
      </c>
      <c r="C4745" s="72" t="s">
        <v>1102</v>
      </c>
      <c r="D4745" s="72" t="s">
        <v>1091</v>
      </c>
      <c r="E4745" s="72">
        <v>1389</v>
      </c>
      <c r="F4745" s="105">
        <v>106</v>
      </c>
      <c r="G4745" s="108">
        <f t="shared" si="74"/>
        <v>44105</v>
      </c>
    </row>
    <row r="4746" spans="1:7" x14ac:dyDescent="0.35">
      <c r="A4746" s="72" t="s">
        <v>408</v>
      </c>
      <c r="B4746" s="72" t="s">
        <v>409</v>
      </c>
      <c r="C4746" s="72" t="s">
        <v>1102</v>
      </c>
      <c r="D4746" s="72" t="s">
        <v>1092</v>
      </c>
      <c r="E4746" s="72">
        <v>1381</v>
      </c>
      <c r="F4746" s="105">
        <v>100</v>
      </c>
      <c r="G4746" s="108">
        <f t="shared" si="74"/>
        <v>44013</v>
      </c>
    </row>
    <row r="4747" spans="1:7" x14ac:dyDescent="0.35">
      <c r="A4747" s="72" t="s">
        <v>408</v>
      </c>
      <c r="B4747" s="72" t="s">
        <v>409</v>
      </c>
      <c r="C4747" s="72" t="s">
        <v>1102</v>
      </c>
      <c r="D4747" s="72" t="s">
        <v>1093</v>
      </c>
      <c r="E4747" s="72">
        <v>1389</v>
      </c>
      <c r="F4747" s="105">
        <v>98</v>
      </c>
      <c r="G4747" s="108">
        <f t="shared" si="74"/>
        <v>43922</v>
      </c>
    </row>
    <row r="4748" spans="1:7" x14ac:dyDescent="0.35">
      <c r="A4748" s="72" t="s">
        <v>408</v>
      </c>
      <c r="B4748" s="72" t="s">
        <v>409</v>
      </c>
      <c r="C4748" s="72" t="s">
        <v>1102</v>
      </c>
      <c r="D4748" s="72" t="s">
        <v>1094</v>
      </c>
      <c r="E4748" s="72">
        <v>1388</v>
      </c>
      <c r="F4748" s="105">
        <v>92</v>
      </c>
      <c r="G4748" s="108">
        <f t="shared" si="74"/>
        <v>43831</v>
      </c>
    </row>
    <row r="4749" spans="1:7" x14ac:dyDescent="0.35">
      <c r="A4749" s="72" t="s">
        <v>408</v>
      </c>
      <c r="B4749" s="72" t="s">
        <v>409</v>
      </c>
      <c r="C4749" s="72" t="s">
        <v>1102</v>
      </c>
      <c r="D4749" s="72" t="s">
        <v>1095</v>
      </c>
      <c r="E4749" s="72">
        <v>1382</v>
      </c>
      <c r="F4749" s="105">
        <v>91</v>
      </c>
      <c r="G4749" s="108">
        <f t="shared" si="74"/>
        <v>43739</v>
      </c>
    </row>
    <row r="4750" spans="1:7" x14ac:dyDescent="0.35">
      <c r="A4750" s="72" t="s">
        <v>408</v>
      </c>
      <c r="B4750" s="72" t="s">
        <v>409</v>
      </c>
      <c r="C4750" s="72" t="s">
        <v>1102</v>
      </c>
      <c r="D4750" s="72" t="s">
        <v>1096</v>
      </c>
      <c r="E4750" s="72">
        <v>1383</v>
      </c>
      <c r="F4750" s="105">
        <v>89</v>
      </c>
      <c r="G4750" s="108">
        <f t="shared" si="74"/>
        <v>43647</v>
      </c>
    </row>
    <row r="4751" spans="1:7" x14ac:dyDescent="0.35">
      <c r="A4751" s="72" t="s">
        <v>408</v>
      </c>
      <c r="B4751" s="72" t="s">
        <v>409</v>
      </c>
      <c r="C4751" s="72" t="s">
        <v>1102</v>
      </c>
      <c r="D4751" s="72" t="s">
        <v>1097</v>
      </c>
      <c r="E4751" s="72">
        <v>1385</v>
      </c>
      <c r="F4751" s="105">
        <v>78</v>
      </c>
      <c r="G4751" s="108">
        <f t="shared" si="74"/>
        <v>43556</v>
      </c>
    </row>
    <row r="4752" spans="1:7" x14ac:dyDescent="0.35">
      <c r="A4752" s="72" t="s">
        <v>408</v>
      </c>
      <c r="B4752" s="72" t="s">
        <v>409</v>
      </c>
      <c r="C4752" s="72" t="s">
        <v>1102</v>
      </c>
      <c r="D4752" s="72" t="s">
        <v>1098</v>
      </c>
      <c r="E4752" s="72">
        <v>1365</v>
      </c>
      <c r="F4752" s="105">
        <v>62</v>
      </c>
      <c r="G4752" s="108">
        <f t="shared" si="74"/>
        <v>43466</v>
      </c>
    </row>
    <row r="4753" spans="1:7" x14ac:dyDescent="0.35">
      <c r="A4753" s="72" t="s">
        <v>408</v>
      </c>
      <c r="B4753" s="72" t="s">
        <v>409</v>
      </c>
      <c r="C4753" s="72" t="s">
        <v>1102</v>
      </c>
      <c r="D4753" s="72" t="s">
        <v>1099</v>
      </c>
      <c r="E4753" s="72">
        <v>1427</v>
      </c>
      <c r="F4753" s="105">
        <v>96</v>
      </c>
      <c r="G4753" s="108">
        <f t="shared" si="74"/>
        <v>43374</v>
      </c>
    </row>
    <row r="4754" spans="1:7" x14ac:dyDescent="0.35">
      <c r="A4754" s="72" t="s">
        <v>410</v>
      </c>
      <c r="B4754" s="72" t="s">
        <v>411</v>
      </c>
      <c r="C4754" s="72" t="s">
        <v>1087</v>
      </c>
      <c r="D4754" s="72" t="s">
        <v>1088</v>
      </c>
      <c r="E4754" s="72">
        <v>923</v>
      </c>
      <c r="F4754" s="105">
        <v>67</v>
      </c>
      <c r="G4754" s="108">
        <f t="shared" si="74"/>
        <v>44378</v>
      </c>
    </row>
    <row r="4755" spans="1:7" x14ac:dyDescent="0.35">
      <c r="A4755" s="72" t="s">
        <v>410</v>
      </c>
      <c r="B4755" s="72" t="s">
        <v>411</v>
      </c>
      <c r="C4755" s="72" t="s">
        <v>1087</v>
      </c>
      <c r="D4755" s="72" t="s">
        <v>1089</v>
      </c>
      <c r="E4755" s="72">
        <v>927</v>
      </c>
      <c r="F4755" s="105">
        <v>58</v>
      </c>
      <c r="G4755" s="108">
        <f t="shared" si="74"/>
        <v>44287</v>
      </c>
    </row>
    <row r="4756" spans="1:7" x14ac:dyDescent="0.35">
      <c r="A4756" s="72" t="s">
        <v>410</v>
      </c>
      <c r="B4756" s="72" t="s">
        <v>411</v>
      </c>
      <c r="C4756" s="72" t="s">
        <v>1087</v>
      </c>
      <c r="D4756" s="72" t="s">
        <v>1090</v>
      </c>
      <c r="E4756" s="72">
        <v>925</v>
      </c>
      <c r="F4756" s="105">
        <v>58</v>
      </c>
      <c r="G4756" s="108">
        <f t="shared" si="74"/>
        <v>44197</v>
      </c>
    </row>
    <row r="4757" spans="1:7" x14ac:dyDescent="0.35">
      <c r="A4757" s="72" t="s">
        <v>410</v>
      </c>
      <c r="B4757" s="72" t="s">
        <v>411</v>
      </c>
      <c r="C4757" s="72" t="s">
        <v>1087</v>
      </c>
      <c r="D4757" s="72" t="s">
        <v>1091</v>
      </c>
      <c r="E4757" s="72">
        <v>926</v>
      </c>
      <c r="F4757" s="105">
        <v>59</v>
      </c>
      <c r="G4757" s="108">
        <f t="shared" si="74"/>
        <v>44105</v>
      </c>
    </row>
    <row r="4758" spans="1:7" x14ac:dyDescent="0.35">
      <c r="A4758" s="72" t="s">
        <v>410</v>
      </c>
      <c r="B4758" s="72" t="s">
        <v>411</v>
      </c>
      <c r="C4758" s="72" t="s">
        <v>1087</v>
      </c>
      <c r="D4758" s="72" t="s">
        <v>1092</v>
      </c>
      <c r="E4758" s="72">
        <v>925</v>
      </c>
      <c r="F4758" s="105">
        <v>59</v>
      </c>
      <c r="G4758" s="108">
        <f t="shared" si="74"/>
        <v>44013</v>
      </c>
    </row>
    <row r="4759" spans="1:7" x14ac:dyDescent="0.35">
      <c r="A4759" s="72" t="s">
        <v>410</v>
      </c>
      <c r="B4759" s="72" t="s">
        <v>411</v>
      </c>
      <c r="C4759" s="72" t="s">
        <v>1087</v>
      </c>
      <c r="D4759" s="72" t="s">
        <v>1093</v>
      </c>
      <c r="E4759" s="72">
        <v>934</v>
      </c>
      <c r="F4759" s="105">
        <v>57</v>
      </c>
      <c r="G4759" s="108">
        <f t="shared" si="74"/>
        <v>43922</v>
      </c>
    </row>
    <row r="4760" spans="1:7" x14ac:dyDescent="0.35">
      <c r="A4760" s="72" t="s">
        <v>410</v>
      </c>
      <c r="B4760" s="72" t="s">
        <v>411</v>
      </c>
      <c r="C4760" s="72" t="s">
        <v>1087</v>
      </c>
      <c r="D4760" s="72" t="s">
        <v>1094</v>
      </c>
      <c r="E4760" s="72">
        <v>929</v>
      </c>
      <c r="F4760" s="105">
        <v>63</v>
      </c>
      <c r="G4760" s="108">
        <f t="shared" si="74"/>
        <v>43831</v>
      </c>
    </row>
    <row r="4761" spans="1:7" x14ac:dyDescent="0.35">
      <c r="A4761" s="72" t="s">
        <v>410</v>
      </c>
      <c r="B4761" s="72" t="s">
        <v>411</v>
      </c>
      <c r="C4761" s="72" t="s">
        <v>1087</v>
      </c>
      <c r="D4761" s="72" t="s">
        <v>1095</v>
      </c>
      <c r="E4761" s="72">
        <v>927</v>
      </c>
      <c r="F4761" s="105">
        <v>61</v>
      </c>
      <c r="G4761" s="108">
        <f t="shared" si="74"/>
        <v>43739</v>
      </c>
    </row>
    <row r="4762" spans="1:7" x14ac:dyDescent="0.35">
      <c r="A4762" s="72" t="s">
        <v>410</v>
      </c>
      <c r="B4762" s="72" t="s">
        <v>411</v>
      </c>
      <c r="C4762" s="72" t="s">
        <v>1087</v>
      </c>
      <c r="D4762" s="72" t="s">
        <v>1096</v>
      </c>
      <c r="E4762" s="72">
        <v>929</v>
      </c>
      <c r="F4762" s="105">
        <v>51</v>
      </c>
      <c r="G4762" s="108">
        <f t="shared" si="74"/>
        <v>43647</v>
      </c>
    </row>
    <row r="4763" spans="1:7" x14ac:dyDescent="0.35">
      <c r="A4763" s="72" t="s">
        <v>410</v>
      </c>
      <c r="B4763" s="72" t="s">
        <v>411</v>
      </c>
      <c r="C4763" s="72" t="s">
        <v>1087</v>
      </c>
      <c r="D4763" s="72" t="s">
        <v>1097</v>
      </c>
      <c r="E4763" s="72">
        <v>928</v>
      </c>
      <c r="F4763" s="105">
        <v>40</v>
      </c>
      <c r="G4763" s="108">
        <f t="shared" si="74"/>
        <v>43556</v>
      </c>
    </row>
    <row r="4764" spans="1:7" x14ac:dyDescent="0.35">
      <c r="A4764" s="72" t="s">
        <v>410</v>
      </c>
      <c r="B4764" s="72" t="s">
        <v>411</v>
      </c>
      <c r="C4764" s="72" t="s">
        <v>1087</v>
      </c>
      <c r="D4764" s="72" t="s">
        <v>1098</v>
      </c>
      <c r="E4764" s="72">
        <v>922</v>
      </c>
      <c r="F4764" s="105">
        <v>36</v>
      </c>
      <c r="G4764" s="108">
        <f t="shared" si="74"/>
        <v>43466</v>
      </c>
    </row>
    <row r="4765" spans="1:7" x14ac:dyDescent="0.35">
      <c r="A4765" s="72" t="s">
        <v>410</v>
      </c>
      <c r="B4765" s="72" t="s">
        <v>411</v>
      </c>
      <c r="C4765" s="72" t="s">
        <v>1087</v>
      </c>
      <c r="D4765" s="72" t="s">
        <v>1099</v>
      </c>
      <c r="E4765" s="72">
        <v>950</v>
      </c>
      <c r="F4765" s="105">
        <v>55</v>
      </c>
      <c r="G4765" s="108">
        <f t="shared" si="74"/>
        <v>43374</v>
      </c>
    </row>
    <row r="4766" spans="1:7" x14ac:dyDescent="0.35">
      <c r="A4766" s="72" t="s">
        <v>410</v>
      </c>
      <c r="B4766" s="72" t="s">
        <v>411</v>
      </c>
      <c r="C4766" s="72" t="s">
        <v>1100</v>
      </c>
      <c r="D4766" s="72" t="s">
        <v>1088</v>
      </c>
      <c r="E4766" s="72">
        <v>730</v>
      </c>
      <c r="F4766" s="105">
        <v>101</v>
      </c>
      <c r="G4766" s="108">
        <f t="shared" si="74"/>
        <v>44378</v>
      </c>
    </row>
    <row r="4767" spans="1:7" x14ac:dyDescent="0.35">
      <c r="A4767" s="72" t="s">
        <v>410</v>
      </c>
      <c r="B4767" s="72" t="s">
        <v>411</v>
      </c>
      <c r="C4767" s="72" t="s">
        <v>1100</v>
      </c>
      <c r="D4767" s="72" t="s">
        <v>1089</v>
      </c>
      <c r="E4767" s="72">
        <v>731</v>
      </c>
      <c r="F4767" s="105">
        <v>104</v>
      </c>
      <c r="G4767" s="108">
        <f t="shared" si="74"/>
        <v>44287</v>
      </c>
    </row>
    <row r="4768" spans="1:7" x14ac:dyDescent="0.35">
      <c r="A4768" s="72" t="s">
        <v>410</v>
      </c>
      <c r="B4768" s="72" t="s">
        <v>411</v>
      </c>
      <c r="C4768" s="72" t="s">
        <v>1100</v>
      </c>
      <c r="D4768" s="72" t="s">
        <v>1090</v>
      </c>
      <c r="E4768" s="72">
        <v>734</v>
      </c>
      <c r="F4768" s="105">
        <v>101</v>
      </c>
      <c r="G4768" s="108">
        <f t="shared" si="74"/>
        <v>44197</v>
      </c>
    </row>
    <row r="4769" spans="1:7" x14ac:dyDescent="0.35">
      <c r="A4769" s="72" t="s">
        <v>410</v>
      </c>
      <c r="B4769" s="72" t="s">
        <v>411</v>
      </c>
      <c r="C4769" s="72" t="s">
        <v>1100</v>
      </c>
      <c r="D4769" s="72" t="s">
        <v>1091</v>
      </c>
      <c r="E4769" s="72">
        <v>732</v>
      </c>
      <c r="F4769" s="105">
        <v>97</v>
      </c>
      <c r="G4769" s="108">
        <f t="shared" si="74"/>
        <v>44105</v>
      </c>
    </row>
    <row r="4770" spans="1:7" x14ac:dyDescent="0.35">
      <c r="A4770" s="72" t="s">
        <v>410</v>
      </c>
      <c r="B4770" s="72" t="s">
        <v>411</v>
      </c>
      <c r="C4770" s="72" t="s">
        <v>1100</v>
      </c>
      <c r="D4770" s="72" t="s">
        <v>1092</v>
      </c>
      <c r="E4770" s="72">
        <v>730</v>
      </c>
      <c r="F4770" s="105">
        <v>100</v>
      </c>
      <c r="G4770" s="108">
        <f t="shared" si="74"/>
        <v>44013</v>
      </c>
    </row>
    <row r="4771" spans="1:7" x14ac:dyDescent="0.35">
      <c r="A4771" s="72" t="s">
        <v>410</v>
      </c>
      <c r="B4771" s="72" t="s">
        <v>411</v>
      </c>
      <c r="C4771" s="72" t="s">
        <v>1100</v>
      </c>
      <c r="D4771" s="72" t="s">
        <v>1093</v>
      </c>
      <c r="E4771" s="72">
        <v>726</v>
      </c>
      <c r="F4771" s="105">
        <v>88</v>
      </c>
      <c r="G4771" s="108">
        <f t="shared" si="74"/>
        <v>43922</v>
      </c>
    </row>
    <row r="4772" spans="1:7" x14ac:dyDescent="0.35">
      <c r="A4772" s="72" t="s">
        <v>410</v>
      </c>
      <c r="B4772" s="72" t="s">
        <v>411</v>
      </c>
      <c r="C4772" s="72" t="s">
        <v>1100</v>
      </c>
      <c r="D4772" s="72" t="s">
        <v>1094</v>
      </c>
      <c r="E4772" s="72">
        <v>725</v>
      </c>
      <c r="F4772" s="105">
        <v>85</v>
      </c>
      <c r="G4772" s="108">
        <f t="shared" si="74"/>
        <v>43831</v>
      </c>
    </row>
    <row r="4773" spans="1:7" x14ac:dyDescent="0.35">
      <c r="A4773" s="72" t="s">
        <v>410</v>
      </c>
      <c r="B4773" s="72" t="s">
        <v>411</v>
      </c>
      <c r="C4773" s="72" t="s">
        <v>1100</v>
      </c>
      <c r="D4773" s="72" t="s">
        <v>1095</v>
      </c>
      <c r="E4773" s="72">
        <v>725</v>
      </c>
      <c r="F4773" s="105">
        <v>85</v>
      </c>
      <c r="G4773" s="108">
        <f t="shared" si="74"/>
        <v>43739</v>
      </c>
    </row>
    <row r="4774" spans="1:7" x14ac:dyDescent="0.35">
      <c r="A4774" s="72" t="s">
        <v>410</v>
      </c>
      <c r="B4774" s="72" t="s">
        <v>411</v>
      </c>
      <c r="C4774" s="72" t="s">
        <v>1100</v>
      </c>
      <c r="D4774" s="72" t="s">
        <v>1096</v>
      </c>
      <c r="E4774" s="72">
        <v>727</v>
      </c>
      <c r="F4774" s="105">
        <v>75</v>
      </c>
      <c r="G4774" s="108">
        <f t="shared" si="74"/>
        <v>43647</v>
      </c>
    </row>
    <row r="4775" spans="1:7" x14ac:dyDescent="0.35">
      <c r="A4775" s="72" t="s">
        <v>410</v>
      </c>
      <c r="B4775" s="72" t="s">
        <v>411</v>
      </c>
      <c r="C4775" s="72" t="s">
        <v>1100</v>
      </c>
      <c r="D4775" s="72" t="s">
        <v>1097</v>
      </c>
      <c r="E4775" s="72">
        <v>727</v>
      </c>
      <c r="F4775" s="105">
        <v>49</v>
      </c>
      <c r="G4775" s="108">
        <f t="shared" si="74"/>
        <v>43556</v>
      </c>
    </row>
    <row r="4776" spans="1:7" x14ac:dyDescent="0.35">
      <c r="A4776" s="72" t="s">
        <v>410</v>
      </c>
      <c r="B4776" s="72" t="s">
        <v>411</v>
      </c>
      <c r="C4776" s="72" t="s">
        <v>1100</v>
      </c>
      <c r="D4776" s="72" t="s">
        <v>1098</v>
      </c>
      <c r="E4776" s="72">
        <v>711</v>
      </c>
      <c r="F4776" s="105">
        <v>51</v>
      </c>
      <c r="G4776" s="108">
        <f t="shared" si="74"/>
        <v>43466</v>
      </c>
    </row>
    <row r="4777" spans="1:7" x14ac:dyDescent="0.35">
      <c r="A4777" s="72" t="s">
        <v>410</v>
      </c>
      <c r="B4777" s="72" t="s">
        <v>411</v>
      </c>
      <c r="C4777" s="72" t="s">
        <v>1100</v>
      </c>
      <c r="D4777" s="72" t="s">
        <v>1099</v>
      </c>
      <c r="E4777" s="72">
        <v>722</v>
      </c>
      <c r="F4777" s="105">
        <v>38</v>
      </c>
      <c r="G4777" s="108">
        <f t="shared" si="74"/>
        <v>43374</v>
      </c>
    </row>
    <row r="4778" spans="1:7" x14ac:dyDescent="0.35">
      <c r="A4778" s="72" t="s">
        <v>410</v>
      </c>
      <c r="B4778" s="72" t="s">
        <v>411</v>
      </c>
      <c r="C4778" s="72" t="s">
        <v>1101</v>
      </c>
      <c r="D4778" s="72" t="s">
        <v>1088</v>
      </c>
      <c r="E4778" s="72">
        <v>126</v>
      </c>
      <c r="F4778" s="105">
        <v>6</v>
      </c>
      <c r="G4778" s="108">
        <f t="shared" si="74"/>
        <v>44378</v>
      </c>
    </row>
    <row r="4779" spans="1:7" x14ac:dyDescent="0.35">
      <c r="A4779" s="72" t="s">
        <v>410</v>
      </c>
      <c r="B4779" s="72" t="s">
        <v>411</v>
      </c>
      <c r="C4779" s="72" t="s">
        <v>1101</v>
      </c>
      <c r="D4779" s="72" t="s">
        <v>1089</v>
      </c>
      <c r="E4779" s="72">
        <v>126</v>
      </c>
      <c r="F4779" s="105">
        <v>6</v>
      </c>
      <c r="G4779" s="108">
        <f t="shared" si="74"/>
        <v>44287</v>
      </c>
    </row>
    <row r="4780" spans="1:7" x14ac:dyDescent="0.35">
      <c r="A4780" s="72" t="s">
        <v>410</v>
      </c>
      <c r="B4780" s="72" t="s">
        <v>411</v>
      </c>
      <c r="C4780" s="72" t="s">
        <v>1101</v>
      </c>
      <c r="D4780" s="72" t="s">
        <v>1090</v>
      </c>
      <c r="E4780" s="72">
        <v>128</v>
      </c>
      <c r="F4780" s="105">
        <v>6</v>
      </c>
      <c r="G4780" s="108">
        <f t="shared" si="74"/>
        <v>44197</v>
      </c>
    </row>
    <row r="4781" spans="1:7" x14ac:dyDescent="0.35">
      <c r="A4781" s="72" t="s">
        <v>410</v>
      </c>
      <c r="B4781" s="72" t="s">
        <v>411</v>
      </c>
      <c r="C4781" s="72" t="s">
        <v>1101</v>
      </c>
      <c r="D4781" s="72" t="s">
        <v>1091</v>
      </c>
      <c r="E4781" s="72">
        <v>124</v>
      </c>
      <c r="F4781" s="105">
        <v>6</v>
      </c>
      <c r="G4781" s="108">
        <f t="shared" si="74"/>
        <v>44105</v>
      </c>
    </row>
    <row r="4782" spans="1:7" x14ac:dyDescent="0.35">
      <c r="A4782" s="72" t="s">
        <v>410</v>
      </c>
      <c r="B4782" s="72" t="s">
        <v>411</v>
      </c>
      <c r="C4782" s="72" t="s">
        <v>1101</v>
      </c>
      <c r="D4782" s="72" t="s">
        <v>1092</v>
      </c>
      <c r="E4782" s="72">
        <v>125</v>
      </c>
      <c r="F4782" s="105">
        <v>5</v>
      </c>
      <c r="G4782" s="108">
        <f t="shared" si="74"/>
        <v>44013</v>
      </c>
    </row>
    <row r="4783" spans="1:7" x14ac:dyDescent="0.35">
      <c r="A4783" s="72" t="s">
        <v>410</v>
      </c>
      <c r="B4783" s="72" t="s">
        <v>411</v>
      </c>
      <c r="C4783" s="72" t="s">
        <v>1101</v>
      </c>
      <c r="D4783" s="72" t="s">
        <v>1093</v>
      </c>
      <c r="E4783" s="72">
        <v>123</v>
      </c>
      <c r="F4783" s="105">
        <v>6</v>
      </c>
      <c r="G4783" s="108">
        <f t="shared" si="74"/>
        <v>43922</v>
      </c>
    </row>
    <row r="4784" spans="1:7" x14ac:dyDescent="0.35">
      <c r="A4784" s="72" t="s">
        <v>410</v>
      </c>
      <c r="B4784" s="72" t="s">
        <v>411</v>
      </c>
      <c r="C4784" s="72" t="s">
        <v>1101</v>
      </c>
      <c r="D4784" s="72" t="s">
        <v>1094</v>
      </c>
      <c r="E4784" s="72">
        <v>122</v>
      </c>
      <c r="F4784" s="105">
        <v>6</v>
      </c>
      <c r="G4784" s="108">
        <f t="shared" si="74"/>
        <v>43831</v>
      </c>
    </row>
    <row r="4785" spans="1:7" x14ac:dyDescent="0.35">
      <c r="A4785" s="72" t="s">
        <v>410</v>
      </c>
      <c r="B4785" s="72" t="s">
        <v>411</v>
      </c>
      <c r="C4785" s="72" t="s">
        <v>1101</v>
      </c>
      <c r="D4785" s="72" t="s">
        <v>1095</v>
      </c>
      <c r="E4785" s="72">
        <v>123</v>
      </c>
      <c r="F4785" s="105">
        <v>8</v>
      </c>
      <c r="G4785" s="108">
        <f t="shared" si="74"/>
        <v>43739</v>
      </c>
    </row>
    <row r="4786" spans="1:7" x14ac:dyDescent="0.35">
      <c r="A4786" s="72" t="s">
        <v>410</v>
      </c>
      <c r="B4786" s="72" t="s">
        <v>411</v>
      </c>
      <c r="C4786" s="72" t="s">
        <v>1101</v>
      </c>
      <c r="D4786" s="72" t="s">
        <v>1096</v>
      </c>
      <c r="E4786" s="72">
        <v>122</v>
      </c>
      <c r="F4786" s="105">
        <v>6</v>
      </c>
      <c r="G4786" s="108">
        <f t="shared" si="74"/>
        <v>43647</v>
      </c>
    </row>
    <row r="4787" spans="1:7" x14ac:dyDescent="0.35">
      <c r="A4787" s="72" t="s">
        <v>410</v>
      </c>
      <c r="B4787" s="72" t="s">
        <v>411</v>
      </c>
      <c r="C4787" s="72" t="s">
        <v>1101</v>
      </c>
      <c r="D4787" s="72" t="s">
        <v>1097</v>
      </c>
      <c r="E4787" s="72">
        <v>121</v>
      </c>
      <c r="F4787" s="105">
        <v>4</v>
      </c>
      <c r="G4787" s="108">
        <f t="shared" si="74"/>
        <v>43556</v>
      </c>
    </row>
    <row r="4788" spans="1:7" x14ac:dyDescent="0.35">
      <c r="A4788" s="72" t="s">
        <v>410</v>
      </c>
      <c r="B4788" s="72" t="s">
        <v>411</v>
      </c>
      <c r="C4788" s="72" t="s">
        <v>1101</v>
      </c>
      <c r="D4788" s="72" t="s">
        <v>1098</v>
      </c>
      <c r="E4788" s="72">
        <v>113</v>
      </c>
      <c r="F4788" s="105">
        <v>1</v>
      </c>
      <c r="G4788" s="108">
        <f t="shared" si="74"/>
        <v>43466</v>
      </c>
    </row>
    <row r="4789" spans="1:7" x14ac:dyDescent="0.35">
      <c r="A4789" s="72" t="s">
        <v>410</v>
      </c>
      <c r="B4789" s="72" t="s">
        <v>411</v>
      </c>
      <c r="C4789" s="72" t="s">
        <v>1101</v>
      </c>
      <c r="D4789" s="72" t="s">
        <v>1099</v>
      </c>
      <c r="E4789" s="72">
        <v>117</v>
      </c>
      <c r="F4789" s="105">
        <v>2</v>
      </c>
      <c r="G4789" s="108">
        <f t="shared" si="74"/>
        <v>43374</v>
      </c>
    </row>
    <row r="4790" spans="1:7" x14ac:dyDescent="0.35">
      <c r="A4790" s="72" t="s">
        <v>410</v>
      </c>
      <c r="B4790" s="72" t="s">
        <v>411</v>
      </c>
      <c r="C4790" s="72" t="s">
        <v>1102</v>
      </c>
      <c r="D4790" s="72" t="s">
        <v>1088</v>
      </c>
      <c r="E4790" s="72">
        <v>944</v>
      </c>
      <c r="F4790" s="105">
        <v>56</v>
      </c>
      <c r="G4790" s="108">
        <f t="shared" si="74"/>
        <v>44378</v>
      </c>
    </row>
    <row r="4791" spans="1:7" x14ac:dyDescent="0.35">
      <c r="A4791" s="72" t="s">
        <v>410</v>
      </c>
      <c r="B4791" s="72" t="s">
        <v>411</v>
      </c>
      <c r="C4791" s="72" t="s">
        <v>1102</v>
      </c>
      <c r="D4791" s="72" t="s">
        <v>1089</v>
      </c>
      <c r="E4791" s="72">
        <v>946</v>
      </c>
      <c r="F4791" s="105">
        <v>55</v>
      </c>
      <c r="G4791" s="108">
        <f t="shared" si="74"/>
        <v>44287</v>
      </c>
    </row>
    <row r="4792" spans="1:7" x14ac:dyDescent="0.35">
      <c r="A4792" s="72" t="s">
        <v>410</v>
      </c>
      <c r="B4792" s="72" t="s">
        <v>411</v>
      </c>
      <c r="C4792" s="72" t="s">
        <v>1102</v>
      </c>
      <c r="D4792" s="72" t="s">
        <v>1090</v>
      </c>
      <c r="E4792" s="72">
        <v>946</v>
      </c>
      <c r="F4792" s="105">
        <v>53</v>
      </c>
      <c r="G4792" s="108">
        <f t="shared" si="74"/>
        <v>44197</v>
      </c>
    </row>
    <row r="4793" spans="1:7" x14ac:dyDescent="0.35">
      <c r="A4793" s="72" t="s">
        <v>410</v>
      </c>
      <c r="B4793" s="72" t="s">
        <v>411</v>
      </c>
      <c r="C4793" s="72" t="s">
        <v>1102</v>
      </c>
      <c r="D4793" s="72" t="s">
        <v>1091</v>
      </c>
      <c r="E4793" s="72">
        <v>942</v>
      </c>
      <c r="F4793" s="105">
        <v>54</v>
      </c>
      <c r="G4793" s="108">
        <f t="shared" si="74"/>
        <v>44105</v>
      </c>
    </row>
    <row r="4794" spans="1:7" x14ac:dyDescent="0.35">
      <c r="A4794" s="72" t="s">
        <v>410</v>
      </c>
      <c r="B4794" s="72" t="s">
        <v>411</v>
      </c>
      <c r="C4794" s="72" t="s">
        <v>1102</v>
      </c>
      <c r="D4794" s="72" t="s">
        <v>1092</v>
      </c>
      <c r="E4794" s="72">
        <v>939</v>
      </c>
      <c r="F4794" s="105">
        <v>50</v>
      </c>
      <c r="G4794" s="108">
        <f t="shared" si="74"/>
        <v>44013</v>
      </c>
    </row>
    <row r="4795" spans="1:7" x14ac:dyDescent="0.35">
      <c r="A4795" s="72" t="s">
        <v>410</v>
      </c>
      <c r="B4795" s="72" t="s">
        <v>411</v>
      </c>
      <c r="C4795" s="72" t="s">
        <v>1102</v>
      </c>
      <c r="D4795" s="72" t="s">
        <v>1093</v>
      </c>
      <c r="E4795" s="72">
        <v>938</v>
      </c>
      <c r="F4795" s="105">
        <v>52</v>
      </c>
      <c r="G4795" s="108">
        <f t="shared" si="74"/>
        <v>43922</v>
      </c>
    </row>
    <row r="4796" spans="1:7" x14ac:dyDescent="0.35">
      <c r="A4796" s="72" t="s">
        <v>410</v>
      </c>
      <c r="B4796" s="72" t="s">
        <v>411</v>
      </c>
      <c r="C4796" s="72" t="s">
        <v>1102</v>
      </c>
      <c r="D4796" s="72" t="s">
        <v>1094</v>
      </c>
      <c r="E4796" s="72">
        <v>936</v>
      </c>
      <c r="F4796" s="105">
        <v>54</v>
      </c>
      <c r="G4796" s="108">
        <f t="shared" si="74"/>
        <v>43831</v>
      </c>
    </row>
    <row r="4797" spans="1:7" x14ac:dyDescent="0.35">
      <c r="A4797" s="72" t="s">
        <v>410</v>
      </c>
      <c r="B4797" s="72" t="s">
        <v>411</v>
      </c>
      <c r="C4797" s="72" t="s">
        <v>1102</v>
      </c>
      <c r="D4797" s="72" t="s">
        <v>1095</v>
      </c>
      <c r="E4797" s="72">
        <v>939</v>
      </c>
      <c r="F4797" s="105">
        <v>49</v>
      </c>
      <c r="G4797" s="108">
        <f t="shared" si="74"/>
        <v>43739</v>
      </c>
    </row>
    <row r="4798" spans="1:7" x14ac:dyDescent="0.35">
      <c r="A4798" s="72" t="s">
        <v>410</v>
      </c>
      <c r="B4798" s="72" t="s">
        <v>411</v>
      </c>
      <c r="C4798" s="72" t="s">
        <v>1102</v>
      </c>
      <c r="D4798" s="72" t="s">
        <v>1096</v>
      </c>
      <c r="E4798" s="72">
        <v>941</v>
      </c>
      <c r="F4798" s="105">
        <v>42</v>
      </c>
      <c r="G4798" s="108">
        <f t="shared" si="74"/>
        <v>43647</v>
      </c>
    </row>
    <row r="4799" spans="1:7" x14ac:dyDescent="0.35">
      <c r="A4799" s="72" t="s">
        <v>410</v>
      </c>
      <c r="B4799" s="72" t="s">
        <v>411</v>
      </c>
      <c r="C4799" s="72" t="s">
        <v>1102</v>
      </c>
      <c r="D4799" s="72" t="s">
        <v>1097</v>
      </c>
      <c r="E4799" s="72">
        <v>940</v>
      </c>
      <c r="F4799" s="105">
        <v>35</v>
      </c>
      <c r="G4799" s="108">
        <f t="shared" si="74"/>
        <v>43556</v>
      </c>
    </row>
    <row r="4800" spans="1:7" x14ac:dyDescent="0.35">
      <c r="A4800" s="72" t="s">
        <v>410</v>
      </c>
      <c r="B4800" s="72" t="s">
        <v>411</v>
      </c>
      <c r="C4800" s="72" t="s">
        <v>1102</v>
      </c>
      <c r="D4800" s="72" t="s">
        <v>1098</v>
      </c>
      <c r="E4800" s="72">
        <v>930</v>
      </c>
      <c r="F4800" s="105">
        <v>26</v>
      </c>
      <c r="G4800" s="108">
        <f t="shared" si="74"/>
        <v>43466</v>
      </c>
    </row>
    <row r="4801" spans="1:7" x14ac:dyDescent="0.35">
      <c r="A4801" s="72" t="s">
        <v>410</v>
      </c>
      <c r="B4801" s="72" t="s">
        <v>411</v>
      </c>
      <c r="C4801" s="72" t="s">
        <v>1102</v>
      </c>
      <c r="D4801" s="72" t="s">
        <v>1099</v>
      </c>
      <c r="E4801" s="72">
        <v>961</v>
      </c>
      <c r="F4801" s="105">
        <v>30</v>
      </c>
      <c r="G4801" s="108">
        <f t="shared" si="74"/>
        <v>43374</v>
      </c>
    </row>
    <row r="4802" spans="1:7" x14ac:dyDescent="0.35">
      <c r="A4802" s="72" t="s">
        <v>412</v>
      </c>
      <c r="B4802" s="72" t="s">
        <v>413</v>
      </c>
      <c r="C4802" s="72" t="s">
        <v>1087</v>
      </c>
      <c r="D4802" s="72" t="s">
        <v>1088</v>
      </c>
      <c r="E4802" s="72">
        <v>652</v>
      </c>
      <c r="F4802" s="105">
        <v>52</v>
      </c>
      <c r="G4802" s="108">
        <f t="shared" si="74"/>
        <v>44378</v>
      </c>
    </row>
    <row r="4803" spans="1:7" x14ac:dyDescent="0.35">
      <c r="A4803" s="72" t="s">
        <v>412</v>
      </c>
      <c r="B4803" s="72" t="s">
        <v>413</v>
      </c>
      <c r="C4803" s="72" t="s">
        <v>1087</v>
      </c>
      <c r="D4803" s="72" t="s">
        <v>1089</v>
      </c>
      <c r="E4803" s="72">
        <v>649</v>
      </c>
      <c r="F4803" s="105">
        <v>54</v>
      </c>
      <c r="G4803" s="108">
        <f t="shared" si="74"/>
        <v>44287</v>
      </c>
    </row>
    <row r="4804" spans="1:7" x14ac:dyDescent="0.35">
      <c r="A4804" s="72" t="s">
        <v>412</v>
      </c>
      <c r="B4804" s="72" t="s">
        <v>413</v>
      </c>
      <c r="C4804" s="72" t="s">
        <v>1087</v>
      </c>
      <c r="D4804" s="72" t="s">
        <v>1090</v>
      </c>
      <c r="E4804" s="72">
        <v>647</v>
      </c>
      <c r="F4804" s="105">
        <v>57</v>
      </c>
      <c r="G4804" s="108">
        <f t="shared" ref="G4804:G4867" si="75">DATE(LEFT(D4804,4),RIGHT(LEFT(D4804,7),2),1)</f>
        <v>44197</v>
      </c>
    </row>
    <row r="4805" spans="1:7" x14ac:dyDescent="0.35">
      <c r="A4805" s="72" t="s">
        <v>412</v>
      </c>
      <c r="B4805" s="72" t="s">
        <v>413</v>
      </c>
      <c r="C4805" s="72" t="s">
        <v>1087</v>
      </c>
      <c r="D4805" s="72" t="s">
        <v>1091</v>
      </c>
      <c r="E4805" s="72">
        <v>650</v>
      </c>
      <c r="F4805" s="105">
        <v>56</v>
      </c>
      <c r="G4805" s="108">
        <f t="shared" si="75"/>
        <v>44105</v>
      </c>
    </row>
    <row r="4806" spans="1:7" x14ac:dyDescent="0.35">
      <c r="A4806" s="72" t="s">
        <v>412</v>
      </c>
      <c r="B4806" s="72" t="s">
        <v>413</v>
      </c>
      <c r="C4806" s="72" t="s">
        <v>1087</v>
      </c>
      <c r="D4806" s="72" t="s">
        <v>1092</v>
      </c>
      <c r="E4806" s="72">
        <v>652</v>
      </c>
      <c r="F4806" s="105">
        <v>55</v>
      </c>
      <c r="G4806" s="108">
        <f t="shared" si="75"/>
        <v>44013</v>
      </c>
    </row>
    <row r="4807" spans="1:7" x14ac:dyDescent="0.35">
      <c r="A4807" s="72" t="s">
        <v>412</v>
      </c>
      <c r="B4807" s="72" t="s">
        <v>413</v>
      </c>
      <c r="C4807" s="72" t="s">
        <v>1087</v>
      </c>
      <c r="D4807" s="72" t="s">
        <v>1093</v>
      </c>
      <c r="E4807" s="72">
        <v>640</v>
      </c>
      <c r="F4807" s="105">
        <v>55</v>
      </c>
      <c r="G4807" s="108">
        <f t="shared" si="75"/>
        <v>43922</v>
      </c>
    </row>
    <row r="4808" spans="1:7" x14ac:dyDescent="0.35">
      <c r="A4808" s="72" t="s">
        <v>412</v>
      </c>
      <c r="B4808" s="72" t="s">
        <v>413</v>
      </c>
      <c r="C4808" s="72" t="s">
        <v>1087</v>
      </c>
      <c r="D4808" s="72" t="s">
        <v>1094</v>
      </c>
      <c r="E4808" s="72">
        <v>636</v>
      </c>
      <c r="F4808" s="105">
        <v>54</v>
      </c>
      <c r="G4808" s="108">
        <f t="shared" si="75"/>
        <v>43831</v>
      </c>
    </row>
    <row r="4809" spans="1:7" x14ac:dyDescent="0.35">
      <c r="A4809" s="72" t="s">
        <v>412</v>
      </c>
      <c r="B4809" s="72" t="s">
        <v>413</v>
      </c>
      <c r="C4809" s="72" t="s">
        <v>1087</v>
      </c>
      <c r="D4809" s="72" t="s">
        <v>1095</v>
      </c>
      <c r="E4809" s="72">
        <v>632</v>
      </c>
      <c r="F4809" s="105">
        <v>54</v>
      </c>
      <c r="G4809" s="108">
        <f t="shared" si="75"/>
        <v>43739</v>
      </c>
    </row>
    <row r="4810" spans="1:7" x14ac:dyDescent="0.35">
      <c r="A4810" s="72" t="s">
        <v>412</v>
      </c>
      <c r="B4810" s="72" t="s">
        <v>413</v>
      </c>
      <c r="C4810" s="72" t="s">
        <v>1087</v>
      </c>
      <c r="D4810" s="72" t="s">
        <v>1096</v>
      </c>
      <c r="E4810" s="72">
        <v>631</v>
      </c>
      <c r="F4810" s="105">
        <v>52</v>
      </c>
      <c r="G4810" s="108">
        <f t="shared" si="75"/>
        <v>43647</v>
      </c>
    </row>
    <row r="4811" spans="1:7" x14ac:dyDescent="0.35">
      <c r="A4811" s="72" t="s">
        <v>412</v>
      </c>
      <c r="B4811" s="72" t="s">
        <v>413</v>
      </c>
      <c r="C4811" s="72" t="s">
        <v>1087</v>
      </c>
      <c r="D4811" s="72" t="s">
        <v>1097</v>
      </c>
      <c r="E4811" s="72">
        <v>634</v>
      </c>
      <c r="F4811" s="105">
        <v>41</v>
      </c>
      <c r="G4811" s="108">
        <f t="shared" si="75"/>
        <v>43556</v>
      </c>
    </row>
    <row r="4812" spans="1:7" x14ac:dyDescent="0.35">
      <c r="A4812" s="72" t="s">
        <v>412</v>
      </c>
      <c r="B4812" s="72" t="s">
        <v>413</v>
      </c>
      <c r="C4812" s="72" t="s">
        <v>1087</v>
      </c>
      <c r="D4812" s="72" t="s">
        <v>1098</v>
      </c>
      <c r="E4812" s="72">
        <v>622</v>
      </c>
      <c r="F4812" s="105">
        <v>44</v>
      </c>
      <c r="G4812" s="108">
        <f t="shared" si="75"/>
        <v>43466</v>
      </c>
    </row>
    <row r="4813" spans="1:7" x14ac:dyDescent="0.35">
      <c r="A4813" s="72" t="s">
        <v>412</v>
      </c>
      <c r="B4813" s="72" t="s">
        <v>413</v>
      </c>
      <c r="C4813" s="72" t="s">
        <v>1087</v>
      </c>
      <c r="D4813" s="72" t="s">
        <v>1099</v>
      </c>
      <c r="E4813" s="72">
        <v>659</v>
      </c>
      <c r="F4813" s="105">
        <v>50</v>
      </c>
      <c r="G4813" s="108">
        <f t="shared" si="75"/>
        <v>43374</v>
      </c>
    </row>
    <row r="4814" spans="1:7" x14ac:dyDescent="0.35">
      <c r="A4814" s="72" t="s">
        <v>412</v>
      </c>
      <c r="B4814" s="72" t="s">
        <v>413</v>
      </c>
      <c r="C4814" s="72" t="s">
        <v>1100</v>
      </c>
      <c r="D4814" s="72" t="s">
        <v>1088</v>
      </c>
      <c r="E4814" s="72">
        <v>356</v>
      </c>
      <c r="F4814" s="105">
        <v>63</v>
      </c>
      <c r="G4814" s="108">
        <f t="shared" si="75"/>
        <v>44378</v>
      </c>
    </row>
    <row r="4815" spans="1:7" x14ac:dyDescent="0.35">
      <c r="A4815" s="72" t="s">
        <v>412</v>
      </c>
      <c r="B4815" s="72" t="s">
        <v>413</v>
      </c>
      <c r="C4815" s="72" t="s">
        <v>1100</v>
      </c>
      <c r="D4815" s="72" t="s">
        <v>1089</v>
      </c>
      <c r="E4815" s="72">
        <v>349</v>
      </c>
      <c r="F4815" s="105">
        <v>60</v>
      </c>
      <c r="G4815" s="108">
        <f t="shared" si="75"/>
        <v>44287</v>
      </c>
    </row>
    <row r="4816" spans="1:7" x14ac:dyDescent="0.35">
      <c r="A4816" s="72" t="s">
        <v>412</v>
      </c>
      <c r="B4816" s="72" t="s">
        <v>413</v>
      </c>
      <c r="C4816" s="72" t="s">
        <v>1100</v>
      </c>
      <c r="D4816" s="72" t="s">
        <v>1090</v>
      </c>
      <c r="E4816" s="72">
        <v>354</v>
      </c>
      <c r="F4816" s="105">
        <v>60</v>
      </c>
      <c r="G4816" s="108">
        <f t="shared" si="75"/>
        <v>44197</v>
      </c>
    </row>
    <row r="4817" spans="1:7" x14ac:dyDescent="0.35">
      <c r="A4817" s="72" t="s">
        <v>412</v>
      </c>
      <c r="B4817" s="72" t="s">
        <v>413</v>
      </c>
      <c r="C4817" s="72" t="s">
        <v>1100</v>
      </c>
      <c r="D4817" s="72" t="s">
        <v>1091</v>
      </c>
      <c r="E4817" s="72">
        <v>356</v>
      </c>
      <c r="F4817" s="105">
        <v>60</v>
      </c>
      <c r="G4817" s="108">
        <f t="shared" si="75"/>
        <v>44105</v>
      </c>
    </row>
    <row r="4818" spans="1:7" x14ac:dyDescent="0.35">
      <c r="A4818" s="72" t="s">
        <v>412</v>
      </c>
      <c r="B4818" s="72" t="s">
        <v>413</v>
      </c>
      <c r="C4818" s="72" t="s">
        <v>1100</v>
      </c>
      <c r="D4818" s="72" t="s">
        <v>1092</v>
      </c>
      <c r="E4818" s="72">
        <v>353</v>
      </c>
      <c r="F4818" s="105">
        <v>61</v>
      </c>
      <c r="G4818" s="108">
        <f t="shared" si="75"/>
        <v>44013</v>
      </c>
    </row>
    <row r="4819" spans="1:7" x14ac:dyDescent="0.35">
      <c r="A4819" s="72" t="s">
        <v>412</v>
      </c>
      <c r="B4819" s="72" t="s">
        <v>413</v>
      </c>
      <c r="C4819" s="72" t="s">
        <v>1100</v>
      </c>
      <c r="D4819" s="72" t="s">
        <v>1093</v>
      </c>
      <c r="E4819" s="72">
        <v>350</v>
      </c>
      <c r="F4819" s="105">
        <v>58</v>
      </c>
      <c r="G4819" s="108">
        <f t="shared" si="75"/>
        <v>43922</v>
      </c>
    </row>
    <row r="4820" spans="1:7" x14ac:dyDescent="0.35">
      <c r="A4820" s="72" t="s">
        <v>412</v>
      </c>
      <c r="B4820" s="72" t="s">
        <v>413</v>
      </c>
      <c r="C4820" s="72" t="s">
        <v>1100</v>
      </c>
      <c r="D4820" s="72" t="s">
        <v>1094</v>
      </c>
      <c r="E4820" s="72">
        <v>349</v>
      </c>
      <c r="F4820" s="105">
        <v>63</v>
      </c>
      <c r="G4820" s="108">
        <f t="shared" si="75"/>
        <v>43831</v>
      </c>
    </row>
    <row r="4821" spans="1:7" x14ac:dyDescent="0.35">
      <c r="A4821" s="72" t="s">
        <v>412</v>
      </c>
      <c r="B4821" s="72" t="s">
        <v>413</v>
      </c>
      <c r="C4821" s="72" t="s">
        <v>1100</v>
      </c>
      <c r="D4821" s="72" t="s">
        <v>1095</v>
      </c>
      <c r="E4821" s="72">
        <v>345</v>
      </c>
      <c r="F4821" s="105">
        <v>63</v>
      </c>
      <c r="G4821" s="108">
        <f t="shared" si="75"/>
        <v>43739</v>
      </c>
    </row>
    <row r="4822" spans="1:7" x14ac:dyDescent="0.35">
      <c r="A4822" s="72" t="s">
        <v>412</v>
      </c>
      <c r="B4822" s="72" t="s">
        <v>413</v>
      </c>
      <c r="C4822" s="72" t="s">
        <v>1100</v>
      </c>
      <c r="D4822" s="72" t="s">
        <v>1096</v>
      </c>
      <c r="E4822" s="72">
        <v>344</v>
      </c>
      <c r="F4822" s="105">
        <v>65</v>
      </c>
      <c r="G4822" s="108">
        <f t="shared" si="75"/>
        <v>43647</v>
      </c>
    </row>
    <row r="4823" spans="1:7" x14ac:dyDescent="0.35">
      <c r="A4823" s="72" t="s">
        <v>412</v>
      </c>
      <c r="B4823" s="72" t="s">
        <v>413</v>
      </c>
      <c r="C4823" s="72" t="s">
        <v>1100</v>
      </c>
      <c r="D4823" s="72" t="s">
        <v>1097</v>
      </c>
      <c r="E4823" s="72">
        <v>349</v>
      </c>
      <c r="F4823" s="105">
        <v>59</v>
      </c>
      <c r="G4823" s="108">
        <f t="shared" si="75"/>
        <v>43556</v>
      </c>
    </row>
    <row r="4824" spans="1:7" x14ac:dyDescent="0.35">
      <c r="A4824" s="72" t="s">
        <v>412</v>
      </c>
      <c r="B4824" s="72" t="s">
        <v>413</v>
      </c>
      <c r="C4824" s="72" t="s">
        <v>1100</v>
      </c>
      <c r="D4824" s="72" t="s">
        <v>1098</v>
      </c>
      <c r="E4824" s="72">
        <v>340</v>
      </c>
      <c r="F4824" s="105">
        <v>59</v>
      </c>
      <c r="G4824" s="108">
        <f t="shared" si="75"/>
        <v>43466</v>
      </c>
    </row>
    <row r="4825" spans="1:7" x14ac:dyDescent="0.35">
      <c r="A4825" s="72" t="s">
        <v>412</v>
      </c>
      <c r="B4825" s="72" t="s">
        <v>413</v>
      </c>
      <c r="C4825" s="72" t="s">
        <v>1100</v>
      </c>
      <c r="D4825" s="72" t="s">
        <v>1099</v>
      </c>
      <c r="E4825" s="72">
        <v>368</v>
      </c>
      <c r="F4825" s="105">
        <v>67</v>
      </c>
      <c r="G4825" s="108">
        <f t="shared" si="75"/>
        <v>43374</v>
      </c>
    </row>
    <row r="4826" spans="1:7" x14ac:dyDescent="0.35">
      <c r="A4826" s="72" t="s">
        <v>412</v>
      </c>
      <c r="B4826" s="72" t="s">
        <v>413</v>
      </c>
      <c r="C4826" s="72" t="s">
        <v>1101</v>
      </c>
      <c r="D4826" s="72" t="s">
        <v>1088</v>
      </c>
      <c r="E4826" s="72">
        <v>1111</v>
      </c>
      <c r="F4826" s="105">
        <v>20</v>
      </c>
      <c r="G4826" s="108">
        <f t="shared" si="75"/>
        <v>44378</v>
      </c>
    </row>
    <row r="4827" spans="1:7" x14ac:dyDescent="0.35">
      <c r="A4827" s="72" t="s">
        <v>412</v>
      </c>
      <c r="B4827" s="72" t="s">
        <v>413</v>
      </c>
      <c r="C4827" s="72" t="s">
        <v>1101</v>
      </c>
      <c r="D4827" s="72" t="s">
        <v>1089</v>
      </c>
      <c r="E4827" s="72">
        <v>1108</v>
      </c>
      <c r="F4827" s="105">
        <v>19</v>
      </c>
      <c r="G4827" s="108">
        <f t="shared" si="75"/>
        <v>44287</v>
      </c>
    </row>
    <row r="4828" spans="1:7" x14ac:dyDescent="0.35">
      <c r="A4828" s="72" t="s">
        <v>412</v>
      </c>
      <c r="B4828" s="72" t="s">
        <v>413</v>
      </c>
      <c r="C4828" s="72" t="s">
        <v>1101</v>
      </c>
      <c r="D4828" s="72" t="s">
        <v>1090</v>
      </c>
      <c r="E4828" s="72">
        <v>1105</v>
      </c>
      <c r="F4828" s="105">
        <v>21</v>
      </c>
      <c r="G4828" s="108">
        <f t="shared" si="75"/>
        <v>44197</v>
      </c>
    </row>
    <row r="4829" spans="1:7" x14ac:dyDescent="0.35">
      <c r="A4829" s="72" t="s">
        <v>412</v>
      </c>
      <c r="B4829" s="72" t="s">
        <v>413</v>
      </c>
      <c r="C4829" s="72" t="s">
        <v>1101</v>
      </c>
      <c r="D4829" s="72" t="s">
        <v>1091</v>
      </c>
      <c r="E4829" s="72">
        <v>1098</v>
      </c>
      <c r="F4829" s="105">
        <v>22</v>
      </c>
      <c r="G4829" s="108">
        <f t="shared" si="75"/>
        <v>44105</v>
      </c>
    </row>
    <row r="4830" spans="1:7" x14ac:dyDescent="0.35">
      <c r="A4830" s="72" t="s">
        <v>412</v>
      </c>
      <c r="B4830" s="72" t="s">
        <v>413</v>
      </c>
      <c r="C4830" s="72" t="s">
        <v>1101</v>
      </c>
      <c r="D4830" s="72" t="s">
        <v>1092</v>
      </c>
      <c r="E4830" s="72">
        <v>1078</v>
      </c>
      <c r="F4830" s="105">
        <v>23</v>
      </c>
      <c r="G4830" s="108">
        <f t="shared" si="75"/>
        <v>44013</v>
      </c>
    </row>
    <row r="4831" spans="1:7" x14ac:dyDescent="0.35">
      <c r="A4831" s="72" t="s">
        <v>412</v>
      </c>
      <c r="B4831" s="72" t="s">
        <v>413</v>
      </c>
      <c r="C4831" s="72" t="s">
        <v>1101</v>
      </c>
      <c r="D4831" s="72" t="s">
        <v>1093</v>
      </c>
      <c r="E4831" s="72">
        <v>1072</v>
      </c>
      <c r="F4831" s="105">
        <v>22</v>
      </c>
      <c r="G4831" s="108">
        <f t="shared" si="75"/>
        <v>43922</v>
      </c>
    </row>
    <row r="4832" spans="1:7" x14ac:dyDescent="0.35">
      <c r="A4832" s="72" t="s">
        <v>412</v>
      </c>
      <c r="B4832" s="72" t="s">
        <v>413</v>
      </c>
      <c r="C4832" s="72" t="s">
        <v>1101</v>
      </c>
      <c r="D4832" s="72" t="s">
        <v>1094</v>
      </c>
      <c r="E4832" s="72">
        <v>1038</v>
      </c>
      <c r="F4832" s="105">
        <v>24</v>
      </c>
      <c r="G4832" s="108">
        <f t="shared" si="75"/>
        <v>43831</v>
      </c>
    </row>
    <row r="4833" spans="1:7" x14ac:dyDescent="0.35">
      <c r="A4833" s="72" t="s">
        <v>412</v>
      </c>
      <c r="B4833" s="72" t="s">
        <v>413</v>
      </c>
      <c r="C4833" s="72" t="s">
        <v>1101</v>
      </c>
      <c r="D4833" s="72" t="s">
        <v>1095</v>
      </c>
      <c r="E4833" s="72">
        <v>1044</v>
      </c>
      <c r="F4833" s="105">
        <v>22</v>
      </c>
      <c r="G4833" s="108">
        <f t="shared" si="75"/>
        <v>43739</v>
      </c>
    </row>
    <row r="4834" spans="1:7" x14ac:dyDescent="0.35">
      <c r="A4834" s="72" t="s">
        <v>412</v>
      </c>
      <c r="B4834" s="72" t="s">
        <v>413</v>
      </c>
      <c r="C4834" s="72" t="s">
        <v>1101</v>
      </c>
      <c r="D4834" s="72" t="s">
        <v>1096</v>
      </c>
      <c r="E4834" s="72">
        <v>1037</v>
      </c>
      <c r="F4834" s="105">
        <v>20</v>
      </c>
      <c r="G4834" s="108">
        <f t="shared" si="75"/>
        <v>43647</v>
      </c>
    </row>
    <row r="4835" spans="1:7" x14ac:dyDescent="0.35">
      <c r="A4835" s="72" t="s">
        <v>412</v>
      </c>
      <c r="B4835" s="72" t="s">
        <v>413</v>
      </c>
      <c r="C4835" s="72" t="s">
        <v>1101</v>
      </c>
      <c r="D4835" s="72" t="s">
        <v>1097</v>
      </c>
      <c r="E4835" s="72">
        <v>1026</v>
      </c>
      <c r="F4835" s="105">
        <v>11</v>
      </c>
      <c r="G4835" s="108">
        <f t="shared" si="75"/>
        <v>43556</v>
      </c>
    </row>
    <row r="4836" spans="1:7" x14ac:dyDescent="0.35">
      <c r="A4836" s="72" t="s">
        <v>412</v>
      </c>
      <c r="B4836" s="72" t="s">
        <v>413</v>
      </c>
      <c r="C4836" s="72" t="s">
        <v>1101</v>
      </c>
      <c r="D4836" s="72" t="s">
        <v>1098</v>
      </c>
      <c r="E4836" s="72">
        <v>1001</v>
      </c>
      <c r="F4836" s="105">
        <v>11</v>
      </c>
      <c r="G4836" s="108">
        <f t="shared" si="75"/>
        <v>43466</v>
      </c>
    </row>
    <row r="4837" spans="1:7" x14ac:dyDescent="0.35">
      <c r="A4837" s="72" t="s">
        <v>412</v>
      </c>
      <c r="B4837" s="72" t="s">
        <v>413</v>
      </c>
      <c r="C4837" s="72" t="s">
        <v>1101</v>
      </c>
      <c r="D4837" s="72" t="s">
        <v>1099</v>
      </c>
      <c r="E4837" s="72">
        <v>1072</v>
      </c>
      <c r="F4837" s="105">
        <v>19</v>
      </c>
      <c r="G4837" s="108">
        <f t="shared" si="75"/>
        <v>43374</v>
      </c>
    </row>
    <row r="4838" spans="1:7" x14ac:dyDescent="0.35">
      <c r="A4838" s="72" t="s">
        <v>412</v>
      </c>
      <c r="B4838" s="72" t="s">
        <v>413</v>
      </c>
      <c r="C4838" s="72" t="s">
        <v>1102</v>
      </c>
      <c r="D4838" s="72" t="s">
        <v>1088</v>
      </c>
      <c r="E4838" s="72">
        <v>913</v>
      </c>
      <c r="F4838" s="105">
        <v>106</v>
      </c>
      <c r="G4838" s="108">
        <f t="shared" si="75"/>
        <v>44378</v>
      </c>
    </row>
    <row r="4839" spans="1:7" x14ac:dyDescent="0.35">
      <c r="A4839" s="72" t="s">
        <v>412</v>
      </c>
      <c r="B4839" s="72" t="s">
        <v>413</v>
      </c>
      <c r="C4839" s="72" t="s">
        <v>1102</v>
      </c>
      <c r="D4839" s="72" t="s">
        <v>1089</v>
      </c>
      <c r="E4839" s="72">
        <v>909</v>
      </c>
      <c r="F4839" s="105">
        <v>105</v>
      </c>
      <c r="G4839" s="108">
        <f t="shared" si="75"/>
        <v>44287</v>
      </c>
    </row>
    <row r="4840" spans="1:7" x14ac:dyDescent="0.35">
      <c r="A4840" s="72" t="s">
        <v>412</v>
      </c>
      <c r="B4840" s="72" t="s">
        <v>413</v>
      </c>
      <c r="C4840" s="72" t="s">
        <v>1102</v>
      </c>
      <c r="D4840" s="72" t="s">
        <v>1090</v>
      </c>
      <c r="E4840" s="72">
        <v>918</v>
      </c>
      <c r="F4840" s="105">
        <v>109</v>
      </c>
      <c r="G4840" s="108">
        <f t="shared" si="75"/>
        <v>44197</v>
      </c>
    </row>
    <row r="4841" spans="1:7" x14ac:dyDescent="0.35">
      <c r="A4841" s="72" t="s">
        <v>412</v>
      </c>
      <c r="B4841" s="72" t="s">
        <v>413</v>
      </c>
      <c r="C4841" s="72" t="s">
        <v>1102</v>
      </c>
      <c r="D4841" s="72" t="s">
        <v>1091</v>
      </c>
      <c r="E4841" s="72">
        <v>918</v>
      </c>
      <c r="F4841" s="105">
        <v>110</v>
      </c>
      <c r="G4841" s="108">
        <f t="shared" si="75"/>
        <v>44105</v>
      </c>
    </row>
    <row r="4842" spans="1:7" x14ac:dyDescent="0.35">
      <c r="A4842" s="72" t="s">
        <v>412</v>
      </c>
      <c r="B4842" s="72" t="s">
        <v>413</v>
      </c>
      <c r="C4842" s="72" t="s">
        <v>1102</v>
      </c>
      <c r="D4842" s="72" t="s">
        <v>1092</v>
      </c>
      <c r="E4842" s="72">
        <v>925</v>
      </c>
      <c r="F4842" s="105">
        <v>113</v>
      </c>
      <c r="G4842" s="108">
        <f t="shared" si="75"/>
        <v>44013</v>
      </c>
    </row>
    <row r="4843" spans="1:7" x14ac:dyDescent="0.35">
      <c r="A4843" s="72" t="s">
        <v>412</v>
      </c>
      <c r="B4843" s="72" t="s">
        <v>413</v>
      </c>
      <c r="C4843" s="72" t="s">
        <v>1102</v>
      </c>
      <c r="D4843" s="72" t="s">
        <v>1093</v>
      </c>
      <c r="E4843" s="72">
        <v>922</v>
      </c>
      <c r="F4843" s="105">
        <v>106</v>
      </c>
      <c r="G4843" s="108">
        <f t="shared" si="75"/>
        <v>43922</v>
      </c>
    </row>
    <row r="4844" spans="1:7" x14ac:dyDescent="0.35">
      <c r="A4844" s="72" t="s">
        <v>412</v>
      </c>
      <c r="B4844" s="72" t="s">
        <v>413</v>
      </c>
      <c r="C4844" s="72" t="s">
        <v>1102</v>
      </c>
      <c r="D4844" s="72" t="s">
        <v>1094</v>
      </c>
      <c r="E4844" s="72">
        <v>921</v>
      </c>
      <c r="F4844" s="105">
        <v>111</v>
      </c>
      <c r="G4844" s="108">
        <f t="shared" si="75"/>
        <v>43831</v>
      </c>
    </row>
    <row r="4845" spans="1:7" x14ac:dyDescent="0.35">
      <c r="A4845" s="72" t="s">
        <v>412</v>
      </c>
      <c r="B4845" s="72" t="s">
        <v>413</v>
      </c>
      <c r="C4845" s="72" t="s">
        <v>1102</v>
      </c>
      <c r="D4845" s="72" t="s">
        <v>1095</v>
      </c>
      <c r="E4845" s="72">
        <v>919</v>
      </c>
      <c r="F4845" s="105">
        <v>104</v>
      </c>
      <c r="G4845" s="108">
        <f t="shared" si="75"/>
        <v>43739</v>
      </c>
    </row>
    <row r="4846" spans="1:7" x14ac:dyDescent="0.35">
      <c r="A4846" s="72" t="s">
        <v>412</v>
      </c>
      <c r="B4846" s="72" t="s">
        <v>413</v>
      </c>
      <c r="C4846" s="72" t="s">
        <v>1102</v>
      </c>
      <c r="D4846" s="72" t="s">
        <v>1096</v>
      </c>
      <c r="E4846" s="72">
        <v>921</v>
      </c>
      <c r="F4846" s="105">
        <v>94</v>
      </c>
      <c r="G4846" s="108">
        <f t="shared" si="75"/>
        <v>43647</v>
      </c>
    </row>
    <row r="4847" spans="1:7" x14ac:dyDescent="0.35">
      <c r="A4847" s="72" t="s">
        <v>412</v>
      </c>
      <c r="B4847" s="72" t="s">
        <v>413</v>
      </c>
      <c r="C4847" s="72" t="s">
        <v>1102</v>
      </c>
      <c r="D4847" s="72" t="s">
        <v>1097</v>
      </c>
      <c r="E4847" s="72">
        <v>926</v>
      </c>
      <c r="F4847" s="105">
        <v>75</v>
      </c>
      <c r="G4847" s="108">
        <f t="shared" si="75"/>
        <v>43556</v>
      </c>
    </row>
    <row r="4848" spans="1:7" x14ac:dyDescent="0.35">
      <c r="A4848" s="72" t="s">
        <v>412</v>
      </c>
      <c r="B4848" s="72" t="s">
        <v>413</v>
      </c>
      <c r="C4848" s="72" t="s">
        <v>1102</v>
      </c>
      <c r="D4848" s="72" t="s">
        <v>1098</v>
      </c>
      <c r="E4848" s="72">
        <v>931</v>
      </c>
      <c r="F4848" s="105">
        <v>82</v>
      </c>
      <c r="G4848" s="108">
        <f t="shared" si="75"/>
        <v>43466</v>
      </c>
    </row>
    <row r="4849" spans="1:7" x14ac:dyDescent="0.35">
      <c r="A4849" s="72" t="s">
        <v>412</v>
      </c>
      <c r="B4849" s="72" t="s">
        <v>413</v>
      </c>
      <c r="C4849" s="72" t="s">
        <v>1102</v>
      </c>
      <c r="D4849" s="72" t="s">
        <v>1099</v>
      </c>
      <c r="E4849" s="72">
        <v>960</v>
      </c>
      <c r="F4849" s="105">
        <v>94</v>
      </c>
      <c r="G4849" s="108">
        <f t="shared" si="75"/>
        <v>43374</v>
      </c>
    </row>
    <row r="4850" spans="1:7" x14ac:dyDescent="0.35">
      <c r="A4850" s="72" t="s">
        <v>414</v>
      </c>
      <c r="B4850" s="72" t="s">
        <v>415</v>
      </c>
      <c r="C4850" s="72" t="s">
        <v>1087</v>
      </c>
      <c r="D4850" s="72" t="s">
        <v>1088</v>
      </c>
      <c r="E4850" s="72">
        <v>497</v>
      </c>
      <c r="F4850" s="105">
        <v>44</v>
      </c>
      <c r="G4850" s="108">
        <f t="shared" si="75"/>
        <v>44378</v>
      </c>
    </row>
    <row r="4851" spans="1:7" x14ac:dyDescent="0.35">
      <c r="A4851" s="72" t="s">
        <v>414</v>
      </c>
      <c r="B4851" s="72" t="s">
        <v>415</v>
      </c>
      <c r="C4851" s="72" t="s">
        <v>1087</v>
      </c>
      <c r="D4851" s="72" t="s">
        <v>1089</v>
      </c>
      <c r="E4851" s="72">
        <v>491</v>
      </c>
      <c r="F4851" s="105">
        <v>41</v>
      </c>
      <c r="G4851" s="108">
        <f t="shared" si="75"/>
        <v>44287</v>
      </c>
    </row>
    <row r="4852" spans="1:7" x14ac:dyDescent="0.35">
      <c r="A4852" s="72" t="s">
        <v>414</v>
      </c>
      <c r="B4852" s="72" t="s">
        <v>415</v>
      </c>
      <c r="C4852" s="72" t="s">
        <v>1087</v>
      </c>
      <c r="D4852" s="72" t="s">
        <v>1090</v>
      </c>
      <c r="E4852" s="72">
        <v>492</v>
      </c>
      <c r="F4852" s="105">
        <v>40</v>
      </c>
      <c r="G4852" s="108">
        <f t="shared" si="75"/>
        <v>44197</v>
      </c>
    </row>
    <row r="4853" spans="1:7" x14ac:dyDescent="0.35">
      <c r="A4853" s="72" t="s">
        <v>414</v>
      </c>
      <c r="B4853" s="72" t="s">
        <v>415</v>
      </c>
      <c r="C4853" s="72" t="s">
        <v>1087</v>
      </c>
      <c r="D4853" s="72" t="s">
        <v>1091</v>
      </c>
      <c r="E4853" s="72">
        <v>492</v>
      </c>
      <c r="F4853" s="105">
        <v>40</v>
      </c>
      <c r="G4853" s="108">
        <f t="shared" si="75"/>
        <v>44105</v>
      </c>
    </row>
    <row r="4854" spans="1:7" x14ac:dyDescent="0.35">
      <c r="A4854" s="72" t="s">
        <v>414</v>
      </c>
      <c r="B4854" s="72" t="s">
        <v>415</v>
      </c>
      <c r="C4854" s="72" t="s">
        <v>1087</v>
      </c>
      <c r="D4854" s="72" t="s">
        <v>1092</v>
      </c>
      <c r="E4854" s="72">
        <v>484</v>
      </c>
      <c r="F4854" s="105">
        <v>41</v>
      </c>
      <c r="G4854" s="108">
        <f t="shared" si="75"/>
        <v>44013</v>
      </c>
    </row>
    <row r="4855" spans="1:7" x14ac:dyDescent="0.35">
      <c r="A4855" s="72" t="s">
        <v>414</v>
      </c>
      <c r="B4855" s="72" t="s">
        <v>415</v>
      </c>
      <c r="C4855" s="72" t="s">
        <v>1087</v>
      </c>
      <c r="D4855" s="72" t="s">
        <v>1093</v>
      </c>
      <c r="E4855" s="72">
        <v>482</v>
      </c>
      <c r="F4855" s="105">
        <v>39</v>
      </c>
      <c r="G4855" s="108">
        <f t="shared" si="75"/>
        <v>43922</v>
      </c>
    </row>
    <row r="4856" spans="1:7" x14ac:dyDescent="0.35">
      <c r="A4856" s="72" t="s">
        <v>414</v>
      </c>
      <c r="B4856" s="72" t="s">
        <v>415</v>
      </c>
      <c r="C4856" s="72" t="s">
        <v>1087</v>
      </c>
      <c r="D4856" s="72" t="s">
        <v>1094</v>
      </c>
      <c r="E4856" s="72">
        <v>480</v>
      </c>
      <c r="F4856" s="105">
        <v>38</v>
      </c>
      <c r="G4856" s="108">
        <f t="shared" si="75"/>
        <v>43831</v>
      </c>
    </row>
    <row r="4857" spans="1:7" x14ac:dyDescent="0.35">
      <c r="A4857" s="72" t="s">
        <v>414</v>
      </c>
      <c r="B4857" s="72" t="s">
        <v>415</v>
      </c>
      <c r="C4857" s="72" t="s">
        <v>1087</v>
      </c>
      <c r="D4857" s="72" t="s">
        <v>1095</v>
      </c>
      <c r="E4857" s="72">
        <v>477</v>
      </c>
      <c r="F4857" s="105">
        <v>42</v>
      </c>
      <c r="G4857" s="108">
        <f t="shared" si="75"/>
        <v>43739</v>
      </c>
    </row>
    <row r="4858" spans="1:7" x14ac:dyDescent="0.35">
      <c r="A4858" s="72" t="s">
        <v>414</v>
      </c>
      <c r="B4858" s="72" t="s">
        <v>415</v>
      </c>
      <c r="C4858" s="72" t="s">
        <v>1087</v>
      </c>
      <c r="D4858" s="72" t="s">
        <v>1096</v>
      </c>
      <c r="E4858" s="72">
        <v>478</v>
      </c>
      <c r="F4858" s="105">
        <v>41</v>
      </c>
      <c r="G4858" s="108">
        <f t="shared" si="75"/>
        <v>43647</v>
      </c>
    </row>
    <row r="4859" spans="1:7" x14ac:dyDescent="0.35">
      <c r="A4859" s="72" t="s">
        <v>414</v>
      </c>
      <c r="B4859" s="72" t="s">
        <v>415</v>
      </c>
      <c r="C4859" s="72" t="s">
        <v>1087</v>
      </c>
      <c r="D4859" s="72" t="s">
        <v>1097</v>
      </c>
      <c r="E4859" s="72">
        <v>480</v>
      </c>
      <c r="F4859" s="105">
        <v>36</v>
      </c>
      <c r="G4859" s="108">
        <f t="shared" si="75"/>
        <v>43556</v>
      </c>
    </row>
    <row r="4860" spans="1:7" x14ac:dyDescent="0.35">
      <c r="A4860" s="72" t="s">
        <v>414</v>
      </c>
      <c r="B4860" s="72" t="s">
        <v>415</v>
      </c>
      <c r="C4860" s="72" t="s">
        <v>1087</v>
      </c>
      <c r="D4860" s="72" t="s">
        <v>1098</v>
      </c>
      <c r="E4860" s="72">
        <v>473</v>
      </c>
      <c r="F4860" s="105">
        <v>33</v>
      </c>
      <c r="G4860" s="108">
        <f t="shared" si="75"/>
        <v>43466</v>
      </c>
    </row>
    <row r="4861" spans="1:7" x14ac:dyDescent="0.35">
      <c r="A4861" s="72" t="s">
        <v>414</v>
      </c>
      <c r="B4861" s="72" t="s">
        <v>415</v>
      </c>
      <c r="C4861" s="72" t="s">
        <v>1087</v>
      </c>
      <c r="D4861" s="72" t="s">
        <v>1099</v>
      </c>
      <c r="E4861" s="72">
        <v>508</v>
      </c>
      <c r="F4861" s="105">
        <v>49</v>
      </c>
      <c r="G4861" s="108">
        <f t="shared" si="75"/>
        <v>43374</v>
      </c>
    </row>
    <row r="4862" spans="1:7" x14ac:dyDescent="0.35">
      <c r="A4862" s="72" t="s">
        <v>414</v>
      </c>
      <c r="B4862" s="72" t="s">
        <v>415</v>
      </c>
      <c r="C4862" s="72" t="s">
        <v>1100</v>
      </c>
      <c r="D4862" s="72" t="s">
        <v>1088</v>
      </c>
      <c r="E4862" s="72">
        <v>1179</v>
      </c>
      <c r="F4862" s="105">
        <v>167</v>
      </c>
      <c r="G4862" s="108">
        <f t="shared" si="75"/>
        <v>44378</v>
      </c>
    </row>
    <row r="4863" spans="1:7" x14ac:dyDescent="0.35">
      <c r="A4863" s="72" t="s">
        <v>414</v>
      </c>
      <c r="B4863" s="72" t="s">
        <v>415</v>
      </c>
      <c r="C4863" s="72" t="s">
        <v>1100</v>
      </c>
      <c r="D4863" s="72" t="s">
        <v>1089</v>
      </c>
      <c r="E4863" s="72">
        <v>1176</v>
      </c>
      <c r="F4863" s="105">
        <v>154</v>
      </c>
      <c r="G4863" s="108">
        <f t="shared" si="75"/>
        <v>44287</v>
      </c>
    </row>
    <row r="4864" spans="1:7" x14ac:dyDescent="0.35">
      <c r="A4864" s="72" t="s">
        <v>414</v>
      </c>
      <c r="B4864" s="72" t="s">
        <v>415</v>
      </c>
      <c r="C4864" s="72" t="s">
        <v>1100</v>
      </c>
      <c r="D4864" s="72" t="s">
        <v>1090</v>
      </c>
      <c r="E4864" s="72">
        <v>1179</v>
      </c>
      <c r="F4864" s="105">
        <v>146</v>
      </c>
      <c r="G4864" s="108">
        <f t="shared" si="75"/>
        <v>44197</v>
      </c>
    </row>
    <row r="4865" spans="1:7" x14ac:dyDescent="0.35">
      <c r="A4865" s="72" t="s">
        <v>414</v>
      </c>
      <c r="B4865" s="72" t="s">
        <v>415</v>
      </c>
      <c r="C4865" s="72" t="s">
        <v>1100</v>
      </c>
      <c r="D4865" s="72" t="s">
        <v>1091</v>
      </c>
      <c r="E4865" s="72">
        <v>1172</v>
      </c>
      <c r="F4865" s="105">
        <v>137</v>
      </c>
      <c r="G4865" s="108">
        <f t="shared" si="75"/>
        <v>44105</v>
      </c>
    </row>
    <row r="4866" spans="1:7" x14ac:dyDescent="0.35">
      <c r="A4866" s="72" t="s">
        <v>414</v>
      </c>
      <c r="B4866" s="72" t="s">
        <v>415</v>
      </c>
      <c r="C4866" s="72" t="s">
        <v>1100</v>
      </c>
      <c r="D4866" s="72" t="s">
        <v>1092</v>
      </c>
      <c r="E4866" s="72">
        <v>1156</v>
      </c>
      <c r="F4866" s="105">
        <v>132</v>
      </c>
      <c r="G4866" s="108">
        <f t="shared" si="75"/>
        <v>44013</v>
      </c>
    </row>
    <row r="4867" spans="1:7" x14ac:dyDescent="0.35">
      <c r="A4867" s="72" t="s">
        <v>414</v>
      </c>
      <c r="B4867" s="72" t="s">
        <v>415</v>
      </c>
      <c r="C4867" s="72" t="s">
        <v>1100</v>
      </c>
      <c r="D4867" s="72" t="s">
        <v>1093</v>
      </c>
      <c r="E4867" s="72">
        <v>1123</v>
      </c>
      <c r="F4867" s="105">
        <v>114</v>
      </c>
      <c r="G4867" s="108">
        <f t="shared" si="75"/>
        <v>43922</v>
      </c>
    </row>
    <row r="4868" spans="1:7" x14ac:dyDescent="0.35">
      <c r="A4868" s="72" t="s">
        <v>414</v>
      </c>
      <c r="B4868" s="72" t="s">
        <v>415</v>
      </c>
      <c r="C4868" s="72" t="s">
        <v>1100</v>
      </c>
      <c r="D4868" s="72" t="s">
        <v>1094</v>
      </c>
      <c r="E4868" s="72">
        <v>1117</v>
      </c>
      <c r="F4868" s="105">
        <v>123</v>
      </c>
      <c r="G4868" s="108">
        <f t="shared" ref="G4868:G4931" si="76">DATE(LEFT(D4868,4),RIGHT(LEFT(D4868,7),2),1)</f>
        <v>43831</v>
      </c>
    </row>
    <row r="4869" spans="1:7" x14ac:dyDescent="0.35">
      <c r="A4869" s="72" t="s">
        <v>414</v>
      </c>
      <c r="B4869" s="72" t="s">
        <v>415</v>
      </c>
      <c r="C4869" s="72" t="s">
        <v>1100</v>
      </c>
      <c r="D4869" s="72" t="s">
        <v>1095</v>
      </c>
      <c r="E4869" s="72">
        <v>1074</v>
      </c>
      <c r="F4869" s="105">
        <v>127</v>
      </c>
      <c r="G4869" s="108">
        <f t="shared" si="76"/>
        <v>43739</v>
      </c>
    </row>
    <row r="4870" spans="1:7" x14ac:dyDescent="0.35">
      <c r="A4870" s="72" t="s">
        <v>414</v>
      </c>
      <c r="B4870" s="72" t="s">
        <v>415</v>
      </c>
      <c r="C4870" s="72" t="s">
        <v>1100</v>
      </c>
      <c r="D4870" s="72" t="s">
        <v>1096</v>
      </c>
      <c r="E4870" s="72">
        <v>1070</v>
      </c>
      <c r="F4870" s="105">
        <v>127</v>
      </c>
      <c r="G4870" s="108">
        <f t="shared" si="76"/>
        <v>43647</v>
      </c>
    </row>
    <row r="4871" spans="1:7" x14ac:dyDescent="0.35">
      <c r="A4871" s="72" t="s">
        <v>414</v>
      </c>
      <c r="B4871" s="72" t="s">
        <v>415</v>
      </c>
      <c r="C4871" s="72" t="s">
        <v>1100</v>
      </c>
      <c r="D4871" s="72" t="s">
        <v>1097</v>
      </c>
      <c r="E4871" s="72">
        <v>1074</v>
      </c>
      <c r="F4871" s="105">
        <v>107</v>
      </c>
      <c r="G4871" s="108">
        <f t="shared" si="76"/>
        <v>43556</v>
      </c>
    </row>
    <row r="4872" spans="1:7" x14ac:dyDescent="0.35">
      <c r="A4872" s="72" t="s">
        <v>414</v>
      </c>
      <c r="B4872" s="72" t="s">
        <v>415</v>
      </c>
      <c r="C4872" s="72" t="s">
        <v>1100</v>
      </c>
      <c r="D4872" s="72" t="s">
        <v>1098</v>
      </c>
      <c r="E4872" s="72">
        <v>1059</v>
      </c>
      <c r="F4872" s="105">
        <v>111</v>
      </c>
      <c r="G4872" s="108">
        <f t="shared" si="76"/>
        <v>43466</v>
      </c>
    </row>
    <row r="4873" spans="1:7" x14ac:dyDescent="0.35">
      <c r="A4873" s="72" t="s">
        <v>414</v>
      </c>
      <c r="B4873" s="72" t="s">
        <v>415</v>
      </c>
      <c r="C4873" s="72" t="s">
        <v>1100</v>
      </c>
      <c r="D4873" s="72" t="s">
        <v>1099</v>
      </c>
      <c r="E4873" s="72">
        <v>1103</v>
      </c>
      <c r="F4873" s="105">
        <v>124</v>
      </c>
      <c r="G4873" s="108">
        <f t="shared" si="76"/>
        <v>43374</v>
      </c>
    </row>
    <row r="4874" spans="1:7" x14ac:dyDescent="0.35">
      <c r="A4874" s="72" t="s">
        <v>414</v>
      </c>
      <c r="B4874" s="72" t="s">
        <v>415</v>
      </c>
      <c r="C4874" s="72" t="s">
        <v>1101</v>
      </c>
      <c r="D4874" s="72" t="s">
        <v>1088</v>
      </c>
      <c r="E4874" s="72">
        <v>135</v>
      </c>
      <c r="F4874" s="105">
        <v>8</v>
      </c>
      <c r="G4874" s="108">
        <f t="shared" si="76"/>
        <v>44378</v>
      </c>
    </row>
    <row r="4875" spans="1:7" x14ac:dyDescent="0.35">
      <c r="A4875" s="72" t="s">
        <v>414</v>
      </c>
      <c r="B4875" s="72" t="s">
        <v>415</v>
      </c>
      <c r="C4875" s="72" t="s">
        <v>1101</v>
      </c>
      <c r="D4875" s="72" t="s">
        <v>1089</v>
      </c>
      <c r="E4875" s="72">
        <v>136</v>
      </c>
      <c r="F4875" s="105">
        <v>8</v>
      </c>
      <c r="G4875" s="108">
        <f t="shared" si="76"/>
        <v>44287</v>
      </c>
    </row>
    <row r="4876" spans="1:7" x14ac:dyDescent="0.35">
      <c r="A4876" s="72" t="s">
        <v>414</v>
      </c>
      <c r="B4876" s="72" t="s">
        <v>415</v>
      </c>
      <c r="C4876" s="72" t="s">
        <v>1101</v>
      </c>
      <c r="D4876" s="72" t="s">
        <v>1090</v>
      </c>
      <c r="E4876" s="72">
        <v>137</v>
      </c>
      <c r="F4876" s="105">
        <v>8</v>
      </c>
      <c r="G4876" s="108">
        <f t="shared" si="76"/>
        <v>44197</v>
      </c>
    </row>
    <row r="4877" spans="1:7" x14ac:dyDescent="0.35">
      <c r="A4877" s="72" t="s">
        <v>414</v>
      </c>
      <c r="B4877" s="72" t="s">
        <v>415</v>
      </c>
      <c r="C4877" s="72" t="s">
        <v>1101</v>
      </c>
      <c r="D4877" s="72" t="s">
        <v>1091</v>
      </c>
      <c r="E4877" s="72">
        <v>136</v>
      </c>
      <c r="F4877" s="105">
        <v>7</v>
      </c>
      <c r="G4877" s="108">
        <f t="shared" si="76"/>
        <v>44105</v>
      </c>
    </row>
    <row r="4878" spans="1:7" x14ac:dyDescent="0.35">
      <c r="A4878" s="72" t="s">
        <v>414</v>
      </c>
      <c r="B4878" s="72" t="s">
        <v>415</v>
      </c>
      <c r="C4878" s="72" t="s">
        <v>1101</v>
      </c>
      <c r="D4878" s="72" t="s">
        <v>1092</v>
      </c>
      <c r="E4878" s="72">
        <v>136</v>
      </c>
      <c r="F4878" s="105">
        <v>6</v>
      </c>
      <c r="G4878" s="108">
        <f t="shared" si="76"/>
        <v>44013</v>
      </c>
    </row>
    <row r="4879" spans="1:7" x14ac:dyDescent="0.35">
      <c r="A4879" s="72" t="s">
        <v>414</v>
      </c>
      <c r="B4879" s="72" t="s">
        <v>415</v>
      </c>
      <c r="C4879" s="72" t="s">
        <v>1101</v>
      </c>
      <c r="D4879" s="72" t="s">
        <v>1093</v>
      </c>
      <c r="E4879" s="72">
        <v>137</v>
      </c>
      <c r="F4879" s="105">
        <v>6</v>
      </c>
      <c r="G4879" s="108">
        <f t="shared" si="76"/>
        <v>43922</v>
      </c>
    </row>
    <row r="4880" spans="1:7" x14ac:dyDescent="0.35">
      <c r="A4880" s="72" t="s">
        <v>414</v>
      </c>
      <c r="B4880" s="72" t="s">
        <v>415</v>
      </c>
      <c r="C4880" s="72" t="s">
        <v>1101</v>
      </c>
      <c r="D4880" s="72" t="s">
        <v>1094</v>
      </c>
      <c r="E4880" s="72">
        <v>138</v>
      </c>
      <c r="F4880" s="105">
        <v>6</v>
      </c>
      <c r="G4880" s="108">
        <f t="shared" si="76"/>
        <v>43831</v>
      </c>
    </row>
    <row r="4881" spans="1:7" x14ac:dyDescent="0.35">
      <c r="A4881" s="72" t="s">
        <v>414</v>
      </c>
      <c r="B4881" s="72" t="s">
        <v>415</v>
      </c>
      <c r="C4881" s="72" t="s">
        <v>1101</v>
      </c>
      <c r="D4881" s="72" t="s">
        <v>1095</v>
      </c>
      <c r="E4881" s="72">
        <v>139</v>
      </c>
      <c r="F4881" s="105">
        <v>6</v>
      </c>
      <c r="G4881" s="108">
        <f t="shared" si="76"/>
        <v>43739</v>
      </c>
    </row>
    <row r="4882" spans="1:7" x14ac:dyDescent="0.35">
      <c r="A4882" s="72" t="s">
        <v>414</v>
      </c>
      <c r="B4882" s="72" t="s">
        <v>415</v>
      </c>
      <c r="C4882" s="72" t="s">
        <v>1101</v>
      </c>
      <c r="D4882" s="72" t="s">
        <v>1096</v>
      </c>
      <c r="E4882" s="72">
        <v>136</v>
      </c>
      <c r="F4882" s="105">
        <v>4</v>
      </c>
      <c r="G4882" s="108">
        <f t="shared" si="76"/>
        <v>43647</v>
      </c>
    </row>
    <row r="4883" spans="1:7" x14ac:dyDescent="0.35">
      <c r="A4883" s="72" t="s">
        <v>414</v>
      </c>
      <c r="B4883" s="72" t="s">
        <v>415</v>
      </c>
      <c r="C4883" s="72" t="s">
        <v>1101</v>
      </c>
      <c r="D4883" s="72" t="s">
        <v>1097</v>
      </c>
      <c r="E4883" s="72">
        <v>134</v>
      </c>
      <c r="F4883" s="105">
        <v>2</v>
      </c>
      <c r="G4883" s="108">
        <f t="shared" si="76"/>
        <v>43556</v>
      </c>
    </row>
    <row r="4884" spans="1:7" x14ac:dyDescent="0.35">
      <c r="A4884" s="72" t="s">
        <v>414</v>
      </c>
      <c r="B4884" s="72" t="s">
        <v>415</v>
      </c>
      <c r="C4884" s="72" t="s">
        <v>1101</v>
      </c>
      <c r="D4884" s="72" t="s">
        <v>1098</v>
      </c>
      <c r="E4884" s="72">
        <v>128</v>
      </c>
      <c r="F4884" s="105">
        <v>2</v>
      </c>
      <c r="G4884" s="108">
        <f t="shared" si="76"/>
        <v>43466</v>
      </c>
    </row>
    <row r="4885" spans="1:7" x14ac:dyDescent="0.35">
      <c r="A4885" s="72" t="s">
        <v>414</v>
      </c>
      <c r="B4885" s="72" t="s">
        <v>415</v>
      </c>
      <c r="C4885" s="72" t="s">
        <v>1101</v>
      </c>
      <c r="D4885" s="72" t="s">
        <v>1099</v>
      </c>
      <c r="E4885" s="72">
        <v>137</v>
      </c>
      <c r="F4885" s="105">
        <v>8</v>
      </c>
      <c r="G4885" s="108">
        <f t="shared" si="76"/>
        <v>43374</v>
      </c>
    </row>
    <row r="4886" spans="1:7" x14ac:dyDescent="0.35">
      <c r="A4886" s="72" t="s">
        <v>414</v>
      </c>
      <c r="B4886" s="72" t="s">
        <v>415</v>
      </c>
      <c r="C4886" s="72" t="s">
        <v>1102</v>
      </c>
      <c r="D4886" s="72" t="s">
        <v>1088</v>
      </c>
      <c r="E4886" s="72">
        <v>1402</v>
      </c>
      <c r="F4886" s="105">
        <v>66</v>
      </c>
      <c r="G4886" s="108">
        <f t="shared" si="76"/>
        <v>44378</v>
      </c>
    </row>
    <row r="4887" spans="1:7" x14ac:dyDescent="0.35">
      <c r="A4887" s="72" t="s">
        <v>414</v>
      </c>
      <c r="B4887" s="72" t="s">
        <v>415</v>
      </c>
      <c r="C4887" s="72" t="s">
        <v>1102</v>
      </c>
      <c r="D4887" s="72" t="s">
        <v>1089</v>
      </c>
      <c r="E4887" s="72">
        <v>1398</v>
      </c>
      <c r="F4887" s="105">
        <v>62</v>
      </c>
      <c r="G4887" s="108">
        <f t="shared" si="76"/>
        <v>44287</v>
      </c>
    </row>
    <row r="4888" spans="1:7" x14ac:dyDescent="0.35">
      <c r="A4888" s="72" t="s">
        <v>414</v>
      </c>
      <c r="B4888" s="72" t="s">
        <v>415</v>
      </c>
      <c r="C4888" s="72" t="s">
        <v>1102</v>
      </c>
      <c r="D4888" s="72" t="s">
        <v>1090</v>
      </c>
      <c r="E4888" s="72">
        <v>1399</v>
      </c>
      <c r="F4888" s="105">
        <v>56</v>
      </c>
      <c r="G4888" s="108">
        <f t="shared" si="76"/>
        <v>44197</v>
      </c>
    </row>
    <row r="4889" spans="1:7" x14ac:dyDescent="0.35">
      <c r="A4889" s="72" t="s">
        <v>414</v>
      </c>
      <c r="B4889" s="72" t="s">
        <v>415</v>
      </c>
      <c r="C4889" s="72" t="s">
        <v>1102</v>
      </c>
      <c r="D4889" s="72" t="s">
        <v>1091</v>
      </c>
      <c r="E4889" s="72">
        <v>1399</v>
      </c>
      <c r="F4889" s="105">
        <v>59</v>
      </c>
      <c r="G4889" s="108">
        <f t="shared" si="76"/>
        <v>44105</v>
      </c>
    </row>
    <row r="4890" spans="1:7" x14ac:dyDescent="0.35">
      <c r="A4890" s="72" t="s">
        <v>414</v>
      </c>
      <c r="B4890" s="72" t="s">
        <v>415</v>
      </c>
      <c r="C4890" s="72" t="s">
        <v>1102</v>
      </c>
      <c r="D4890" s="72" t="s">
        <v>1092</v>
      </c>
      <c r="E4890" s="72">
        <v>1396</v>
      </c>
      <c r="F4890" s="105">
        <v>63</v>
      </c>
      <c r="G4890" s="108">
        <f t="shared" si="76"/>
        <v>44013</v>
      </c>
    </row>
    <row r="4891" spans="1:7" x14ac:dyDescent="0.35">
      <c r="A4891" s="72" t="s">
        <v>414</v>
      </c>
      <c r="B4891" s="72" t="s">
        <v>415</v>
      </c>
      <c r="C4891" s="72" t="s">
        <v>1102</v>
      </c>
      <c r="D4891" s="72" t="s">
        <v>1093</v>
      </c>
      <c r="E4891" s="72">
        <v>1401</v>
      </c>
      <c r="F4891" s="105">
        <v>63</v>
      </c>
      <c r="G4891" s="108">
        <f t="shared" si="76"/>
        <v>43922</v>
      </c>
    </row>
    <row r="4892" spans="1:7" x14ac:dyDescent="0.35">
      <c r="A4892" s="72" t="s">
        <v>414</v>
      </c>
      <c r="B4892" s="72" t="s">
        <v>415</v>
      </c>
      <c r="C4892" s="72" t="s">
        <v>1102</v>
      </c>
      <c r="D4892" s="72" t="s">
        <v>1094</v>
      </c>
      <c r="E4892" s="72">
        <v>1404</v>
      </c>
      <c r="F4892" s="105">
        <v>64</v>
      </c>
      <c r="G4892" s="108">
        <f t="shared" si="76"/>
        <v>43831</v>
      </c>
    </row>
    <row r="4893" spans="1:7" x14ac:dyDescent="0.35">
      <c r="A4893" s="72" t="s">
        <v>414</v>
      </c>
      <c r="B4893" s="72" t="s">
        <v>415</v>
      </c>
      <c r="C4893" s="72" t="s">
        <v>1102</v>
      </c>
      <c r="D4893" s="72" t="s">
        <v>1095</v>
      </c>
      <c r="E4893" s="72">
        <v>1401</v>
      </c>
      <c r="F4893" s="105">
        <v>82</v>
      </c>
      <c r="G4893" s="108">
        <f t="shared" si="76"/>
        <v>43739</v>
      </c>
    </row>
    <row r="4894" spans="1:7" x14ac:dyDescent="0.35">
      <c r="A4894" s="72" t="s">
        <v>414</v>
      </c>
      <c r="B4894" s="72" t="s">
        <v>415</v>
      </c>
      <c r="C4894" s="72" t="s">
        <v>1102</v>
      </c>
      <c r="D4894" s="72" t="s">
        <v>1096</v>
      </c>
      <c r="E4894" s="72">
        <v>1397</v>
      </c>
      <c r="F4894" s="105">
        <v>81</v>
      </c>
      <c r="G4894" s="108">
        <f t="shared" si="76"/>
        <v>43647</v>
      </c>
    </row>
    <row r="4895" spans="1:7" x14ac:dyDescent="0.35">
      <c r="A4895" s="72" t="s">
        <v>414</v>
      </c>
      <c r="B4895" s="72" t="s">
        <v>415</v>
      </c>
      <c r="C4895" s="72" t="s">
        <v>1102</v>
      </c>
      <c r="D4895" s="72" t="s">
        <v>1097</v>
      </c>
      <c r="E4895" s="72">
        <v>1395</v>
      </c>
      <c r="F4895" s="105">
        <v>64</v>
      </c>
      <c r="G4895" s="108">
        <f t="shared" si="76"/>
        <v>43556</v>
      </c>
    </row>
    <row r="4896" spans="1:7" x14ac:dyDescent="0.35">
      <c r="A4896" s="72" t="s">
        <v>414</v>
      </c>
      <c r="B4896" s="72" t="s">
        <v>415</v>
      </c>
      <c r="C4896" s="72" t="s">
        <v>1102</v>
      </c>
      <c r="D4896" s="72" t="s">
        <v>1098</v>
      </c>
      <c r="E4896" s="72">
        <v>1385</v>
      </c>
      <c r="F4896" s="105">
        <v>60</v>
      </c>
      <c r="G4896" s="108">
        <f t="shared" si="76"/>
        <v>43466</v>
      </c>
    </row>
    <row r="4897" spans="1:7" x14ac:dyDescent="0.35">
      <c r="A4897" s="72" t="s">
        <v>414</v>
      </c>
      <c r="B4897" s="72" t="s">
        <v>415</v>
      </c>
      <c r="C4897" s="72" t="s">
        <v>1102</v>
      </c>
      <c r="D4897" s="72" t="s">
        <v>1099</v>
      </c>
      <c r="E4897" s="72">
        <v>1401</v>
      </c>
      <c r="F4897" s="105">
        <v>71</v>
      </c>
      <c r="G4897" s="108">
        <f t="shared" si="76"/>
        <v>43374</v>
      </c>
    </row>
    <row r="4898" spans="1:7" x14ac:dyDescent="0.35">
      <c r="A4898" s="72" t="s">
        <v>416</v>
      </c>
      <c r="B4898" s="72" t="s">
        <v>417</v>
      </c>
      <c r="C4898" s="72" t="s">
        <v>1087</v>
      </c>
      <c r="D4898" s="72" t="s">
        <v>1088</v>
      </c>
      <c r="E4898" s="72">
        <v>1445</v>
      </c>
      <c r="F4898" s="105">
        <v>0</v>
      </c>
      <c r="G4898" s="108">
        <f t="shared" si="76"/>
        <v>44378</v>
      </c>
    </row>
    <row r="4899" spans="1:7" x14ac:dyDescent="0.35">
      <c r="A4899" s="72" t="s">
        <v>416</v>
      </c>
      <c r="B4899" s="72" t="s">
        <v>417</v>
      </c>
      <c r="C4899" s="72" t="s">
        <v>1087</v>
      </c>
      <c r="D4899" s="72" t="s">
        <v>1089</v>
      </c>
      <c r="E4899" s="72">
        <v>1438</v>
      </c>
      <c r="F4899" s="105">
        <v>0</v>
      </c>
      <c r="G4899" s="108">
        <f t="shared" si="76"/>
        <v>44287</v>
      </c>
    </row>
    <row r="4900" spans="1:7" x14ac:dyDescent="0.35">
      <c r="A4900" s="72" t="s">
        <v>416</v>
      </c>
      <c r="B4900" s="72" t="s">
        <v>417</v>
      </c>
      <c r="C4900" s="72" t="s">
        <v>1087</v>
      </c>
      <c r="D4900" s="72" t="s">
        <v>1090</v>
      </c>
      <c r="E4900" s="72">
        <v>1436</v>
      </c>
      <c r="F4900" s="105">
        <v>0</v>
      </c>
      <c r="G4900" s="108">
        <f t="shared" si="76"/>
        <v>44197</v>
      </c>
    </row>
    <row r="4901" spans="1:7" x14ac:dyDescent="0.35">
      <c r="A4901" s="72" t="s">
        <v>416</v>
      </c>
      <c r="B4901" s="72" t="s">
        <v>417</v>
      </c>
      <c r="C4901" s="72" t="s">
        <v>1087</v>
      </c>
      <c r="D4901" s="72" t="s">
        <v>1091</v>
      </c>
      <c r="E4901" s="72">
        <v>1432</v>
      </c>
      <c r="F4901" s="105">
        <v>0</v>
      </c>
      <c r="G4901" s="108">
        <f t="shared" si="76"/>
        <v>44105</v>
      </c>
    </row>
    <row r="4902" spans="1:7" x14ac:dyDescent="0.35">
      <c r="A4902" s="72" t="s">
        <v>416</v>
      </c>
      <c r="B4902" s="72" t="s">
        <v>417</v>
      </c>
      <c r="C4902" s="72" t="s">
        <v>1087</v>
      </c>
      <c r="D4902" s="72" t="s">
        <v>1092</v>
      </c>
      <c r="E4902" s="72">
        <v>1441</v>
      </c>
      <c r="F4902" s="105">
        <v>0</v>
      </c>
      <c r="G4902" s="108">
        <f t="shared" si="76"/>
        <v>44013</v>
      </c>
    </row>
    <row r="4903" spans="1:7" x14ac:dyDescent="0.35">
      <c r="A4903" s="72" t="s">
        <v>416</v>
      </c>
      <c r="B4903" s="72" t="s">
        <v>417</v>
      </c>
      <c r="C4903" s="72" t="s">
        <v>1087</v>
      </c>
      <c r="D4903" s="72" t="s">
        <v>1093</v>
      </c>
      <c r="E4903" s="72">
        <v>1433</v>
      </c>
      <c r="F4903" s="105">
        <v>0</v>
      </c>
      <c r="G4903" s="108">
        <f t="shared" si="76"/>
        <v>43922</v>
      </c>
    </row>
    <row r="4904" spans="1:7" x14ac:dyDescent="0.35">
      <c r="A4904" s="72" t="s">
        <v>416</v>
      </c>
      <c r="B4904" s="72" t="s">
        <v>417</v>
      </c>
      <c r="C4904" s="72" t="s">
        <v>1087</v>
      </c>
      <c r="D4904" s="72" t="s">
        <v>1094</v>
      </c>
      <c r="E4904" s="72">
        <v>1425</v>
      </c>
      <c r="F4904" s="105">
        <v>0</v>
      </c>
      <c r="G4904" s="108">
        <f t="shared" si="76"/>
        <v>43831</v>
      </c>
    </row>
    <row r="4905" spans="1:7" x14ac:dyDescent="0.35">
      <c r="A4905" s="72" t="s">
        <v>416</v>
      </c>
      <c r="B4905" s="72" t="s">
        <v>417</v>
      </c>
      <c r="C4905" s="72" t="s">
        <v>1087</v>
      </c>
      <c r="D4905" s="72" t="s">
        <v>1095</v>
      </c>
      <c r="E4905" s="72">
        <v>1431</v>
      </c>
      <c r="F4905" s="105">
        <v>0</v>
      </c>
      <c r="G4905" s="108">
        <f t="shared" si="76"/>
        <v>43739</v>
      </c>
    </row>
    <row r="4906" spans="1:7" x14ac:dyDescent="0.35">
      <c r="A4906" s="72" t="s">
        <v>416</v>
      </c>
      <c r="B4906" s="72" t="s">
        <v>417</v>
      </c>
      <c r="C4906" s="72" t="s">
        <v>1087</v>
      </c>
      <c r="D4906" s="72" t="s">
        <v>1096</v>
      </c>
      <c r="E4906" s="72">
        <v>1431</v>
      </c>
      <c r="F4906" s="105">
        <v>0</v>
      </c>
      <c r="G4906" s="108">
        <f t="shared" si="76"/>
        <v>43647</v>
      </c>
    </row>
    <row r="4907" spans="1:7" x14ac:dyDescent="0.35">
      <c r="A4907" s="72" t="s">
        <v>416</v>
      </c>
      <c r="B4907" s="72" t="s">
        <v>417</v>
      </c>
      <c r="C4907" s="72" t="s">
        <v>1087</v>
      </c>
      <c r="D4907" s="72" t="s">
        <v>1097</v>
      </c>
      <c r="E4907" s="72">
        <v>1432</v>
      </c>
      <c r="F4907" s="105">
        <v>0</v>
      </c>
      <c r="G4907" s="108">
        <f t="shared" si="76"/>
        <v>43556</v>
      </c>
    </row>
    <row r="4908" spans="1:7" x14ac:dyDescent="0.35">
      <c r="A4908" s="72" t="s">
        <v>416</v>
      </c>
      <c r="B4908" s="72" t="s">
        <v>417</v>
      </c>
      <c r="C4908" s="72" t="s">
        <v>1087</v>
      </c>
      <c r="D4908" s="72" t="s">
        <v>1098</v>
      </c>
      <c r="E4908" s="72">
        <v>1421</v>
      </c>
      <c r="F4908" s="105">
        <v>0</v>
      </c>
      <c r="G4908" s="108">
        <f t="shared" si="76"/>
        <v>43466</v>
      </c>
    </row>
    <row r="4909" spans="1:7" x14ac:dyDescent="0.35">
      <c r="A4909" s="72" t="s">
        <v>416</v>
      </c>
      <c r="B4909" s="72" t="s">
        <v>417</v>
      </c>
      <c r="C4909" s="72" t="s">
        <v>1087</v>
      </c>
      <c r="D4909" s="72" t="s">
        <v>1099</v>
      </c>
      <c r="E4909" s="72">
        <v>1505</v>
      </c>
      <c r="F4909" s="105">
        <v>0</v>
      </c>
      <c r="G4909" s="108">
        <f t="shared" si="76"/>
        <v>43374</v>
      </c>
    </row>
    <row r="4910" spans="1:7" x14ac:dyDescent="0.35">
      <c r="A4910" s="72" t="s">
        <v>416</v>
      </c>
      <c r="B4910" s="72" t="s">
        <v>417</v>
      </c>
      <c r="C4910" s="72" t="s">
        <v>1100</v>
      </c>
      <c r="D4910" s="72" t="s">
        <v>1088</v>
      </c>
      <c r="E4910" s="72">
        <v>1207</v>
      </c>
      <c r="F4910" s="105">
        <v>0</v>
      </c>
      <c r="G4910" s="108">
        <f t="shared" si="76"/>
        <v>44378</v>
      </c>
    </row>
    <row r="4911" spans="1:7" x14ac:dyDescent="0.35">
      <c r="A4911" s="72" t="s">
        <v>416</v>
      </c>
      <c r="B4911" s="72" t="s">
        <v>417</v>
      </c>
      <c r="C4911" s="72" t="s">
        <v>1100</v>
      </c>
      <c r="D4911" s="72" t="s">
        <v>1089</v>
      </c>
      <c r="E4911" s="72">
        <v>1209</v>
      </c>
      <c r="F4911" s="105">
        <v>0</v>
      </c>
      <c r="G4911" s="108">
        <f t="shared" si="76"/>
        <v>44287</v>
      </c>
    </row>
    <row r="4912" spans="1:7" x14ac:dyDescent="0.35">
      <c r="A4912" s="72" t="s">
        <v>416</v>
      </c>
      <c r="B4912" s="72" t="s">
        <v>417</v>
      </c>
      <c r="C4912" s="72" t="s">
        <v>1100</v>
      </c>
      <c r="D4912" s="72" t="s">
        <v>1090</v>
      </c>
      <c r="E4912" s="72">
        <v>1209</v>
      </c>
      <c r="F4912" s="105">
        <v>0</v>
      </c>
      <c r="G4912" s="108">
        <f t="shared" si="76"/>
        <v>44197</v>
      </c>
    </row>
    <row r="4913" spans="1:7" x14ac:dyDescent="0.35">
      <c r="A4913" s="72" t="s">
        <v>416</v>
      </c>
      <c r="B4913" s="72" t="s">
        <v>417</v>
      </c>
      <c r="C4913" s="72" t="s">
        <v>1100</v>
      </c>
      <c r="D4913" s="72" t="s">
        <v>1091</v>
      </c>
      <c r="E4913" s="72">
        <v>1225</v>
      </c>
      <c r="F4913" s="105">
        <v>0</v>
      </c>
      <c r="G4913" s="108">
        <f t="shared" si="76"/>
        <v>44105</v>
      </c>
    </row>
    <row r="4914" spans="1:7" x14ac:dyDescent="0.35">
      <c r="A4914" s="72" t="s">
        <v>416</v>
      </c>
      <c r="B4914" s="72" t="s">
        <v>417</v>
      </c>
      <c r="C4914" s="72" t="s">
        <v>1100</v>
      </c>
      <c r="D4914" s="72" t="s">
        <v>1092</v>
      </c>
      <c r="E4914" s="72">
        <v>1228</v>
      </c>
      <c r="F4914" s="105">
        <v>0</v>
      </c>
      <c r="G4914" s="108">
        <f t="shared" si="76"/>
        <v>44013</v>
      </c>
    </row>
    <row r="4915" spans="1:7" x14ac:dyDescent="0.35">
      <c r="A4915" s="72" t="s">
        <v>416</v>
      </c>
      <c r="B4915" s="72" t="s">
        <v>417</v>
      </c>
      <c r="C4915" s="72" t="s">
        <v>1100</v>
      </c>
      <c r="D4915" s="72" t="s">
        <v>1093</v>
      </c>
      <c r="E4915" s="72">
        <v>1200</v>
      </c>
      <c r="F4915" s="105">
        <v>0</v>
      </c>
      <c r="G4915" s="108">
        <f t="shared" si="76"/>
        <v>43922</v>
      </c>
    </row>
    <row r="4916" spans="1:7" x14ac:dyDescent="0.35">
      <c r="A4916" s="72" t="s">
        <v>416</v>
      </c>
      <c r="B4916" s="72" t="s">
        <v>417</v>
      </c>
      <c r="C4916" s="72" t="s">
        <v>1100</v>
      </c>
      <c r="D4916" s="72" t="s">
        <v>1094</v>
      </c>
      <c r="E4916" s="72">
        <v>1146</v>
      </c>
      <c r="F4916" s="105">
        <v>0</v>
      </c>
      <c r="G4916" s="108">
        <f t="shared" si="76"/>
        <v>43831</v>
      </c>
    </row>
    <row r="4917" spans="1:7" x14ac:dyDescent="0.35">
      <c r="A4917" s="72" t="s">
        <v>416</v>
      </c>
      <c r="B4917" s="72" t="s">
        <v>417</v>
      </c>
      <c r="C4917" s="72" t="s">
        <v>1100</v>
      </c>
      <c r="D4917" s="72" t="s">
        <v>1095</v>
      </c>
      <c r="E4917" s="72">
        <v>1130</v>
      </c>
      <c r="F4917" s="105">
        <v>0</v>
      </c>
      <c r="G4917" s="108">
        <f t="shared" si="76"/>
        <v>43739</v>
      </c>
    </row>
    <row r="4918" spans="1:7" x14ac:dyDescent="0.35">
      <c r="A4918" s="72" t="s">
        <v>416</v>
      </c>
      <c r="B4918" s="72" t="s">
        <v>417</v>
      </c>
      <c r="C4918" s="72" t="s">
        <v>1100</v>
      </c>
      <c r="D4918" s="72" t="s">
        <v>1096</v>
      </c>
      <c r="E4918" s="72">
        <v>1115</v>
      </c>
      <c r="F4918" s="105">
        <v>0</v>
      </c>
      <c r="G4918" s="108">
        <f t="shared" si="76"/>
        <v>43647</v>
      </c>
    </row>
    <row r="4919" spans="1:7" x14ac:dyDescent="0.35">
      <c r="A4919" s="72" t="s">
        <v>416</v>
      </c>
      <c r="B4919" s="72" t="s">
        <v>417</v>
      </c>
      <c r="C4919" s="72" t="s">
        <v>1100</v>
      </c>
      <c r="D4919" s="72" t="s">
        <v>1097</v>
      </c>
      <c r="E4919" s="72">
        <v>1115</v>
      </c>
      <c r="F4919" s="105">
        <v>0</v>
      </c>
      <c r="G4919" s="108">
        <f t="shared" si="76"/>
        <v>43556</v>
      </c>
    </row>
    <row r="4920" spans="1:7" x14ac:dyDescent="0.35">
      <c r="A4920" s="72" t="s">
        <v>416</v>
      </c>
      <c r="B4920" s="72" t="s">
        <v>417</v>
      </c>
      <c r="C4920" s="72" t="s">
        <v>1100</v>
      </c>
      <c r="D4920" s="72" t="s">
        <v>1098</v>
      </c>
      <c r="E4920" s="72">
        <v>1107</v>
      </c>
      <c r="F4920" s="105">
        <v>0</v>
      </c>
      <c r="G4920" s="108">
        <f t="shared" si="76"/>
        <v>43466</v>
      </c>
    </row>
    <row r="4921" spans="1:7" x14ac:dyDescent="0.35">
      <c r="A4921" s="72" t="s">
        <v>416</v>
      </c>
      <c r="B4921" s="72" t="s">
        <v>417</v>
      </c>
      <c r="C4921" s="72" t="s">
        <v>1100</v>
      </c>
      <c r="D4921" s="72" t="s">
        <v>1099</v>
      </c>
      <c r="E4921" s="72">
        <v>1111</v>
      </c>
      <c r="F4921" s="105">
        <v>0</v>
      </c>
      <c r="G4921" s="108">
        <f t="shared" si="76"/>
        <v>43374</v>
      </c>
    </row>
    <row r="4922" spans="1:7" x14ac:dyDescent="0.35">
      <c r="A4922" s="72" t="s">
        <v>416</v>
      </c>
      <c r="B4922" s="72" t="s">
        <v>417</v>
      </c>
      <c r="C4922" s="72" t="s">
        <v>1101</v>
      </c>
      <c r="D4922" s="72" t="s">
        <v>1088</v>
      </c>
      <c r="E4922" s="72">
        <v>130</v>
      </c>
      <c r="F4922" s="105">
        <v>0</v>
      </c>
      <c r="G4922" s="108">
        <f t="shared" si="76"/>
        <v>44378</v>
      </c>
    </row>
    <row r="4923" spans="1:7" x14ac:dyDescent="0.35">
      <c r="A4923" s="72" t="s">
        <v>416</v>
      </c>
      <c r="B4923" s="72" t="s">
        <v>417</v>
      </c>
      <c r="C4923" s="72" t="s">
        <v>1101</v>
      </c>
      <c r="D4923" s="72" t="s">
        <v>1089</v>
      </c>
      <c r="E4923" s="72">
        <v>131</v>
      </c>
      <c r="F4923" s="105">
        <v>0</v>
      </c>
      <c r="G4923" s="108">
        <f t="shared" si="76"/>
        <v>44287</v>
      </c>
    </row>
    <row r="4924" spans="1:7" x14ac:dyDescent="0.35">
      <c r="A4924" s="72" t="s">
        <v>416</v>
      </c>
      <c r="B4924" s="72" t="s">
        <v>417</v>
      </c>
      <c r="C4924" s="72" t="s">
        <v>1101</v>
      </c>
      <c r="D4924" s="72" t="s">
        <v>1090</v>
      </c>
      <c r="E4924" s="72">
        <v>129</v>
      </c>
      <c r="F4924" s="105">
        <v>0</v>
      </c>
      <c r="G4924" s="108">
        <f t="shared" si="76"/>
        <v>44197</v>
      </c>
    </row>
    <row r="4925" spans="1:7" x14ac:dyDescent="0.35">
      <c r="A4925" s="72" t="s">
        <v>416</v>
      </c>
      <c r="B4925" s="72" t="s">
        <v>417</v>
      </c>
      <c r="C4925" s="72" t="s">
        <v>1101</v>
      </c>
      <c r="D4925" s="72" t="s">
        <v>1091</v>
      </c>
      <c r="E4925" s="72">
        <v>131</v>
      </c>
      <c r="F4925" s="105">
        <v>0</v>
      </c>
      <c r="G4925" s="108">
        <f t="shared" si="76"/>
        <v>44105</v>
      </c>
    </row>
    <row r="4926" spans="1:7" x14ac:dyDescent="0.35">
      <c r="A4926" s="72" t="s">
        <v>416</v>
      </c>
      <c r="B4926" s="72" t="s">
        <v>417</v>
      </c>
      <c r="C4926" s="72" t="s">
        <v>1101</v>
      </c>
      <c r="D4926" s="72" t="s">
        <v>1092</v>
      </c>
      <c r="E4926" s="72">
        <v>131</v>
      </c>
      <c r="F4926" s="105">
        <v>0</v>
      </c>
      <c r="G4926" s="108">
        <f t="shared" si="76"/>
        <v>44013</v>
      </c>
    </row>
    <row r="4927" spans="1:7" x14ac:dyDescent="0.35">
      <c r="A4927" s="72" t="s">
        <v>416</v>
      </c>
      <c r="B4927" s="72" t="s">
        <v>417</v>
      </c>
      <c r="C4927" s="72" t="s">
        <v>1101</v>
      </c>
      <c r="D4927" s="72" t="s">
        <v>1093</v>
      </c>
      <c r="E4927" s="72">
        <v>129</v>
      </c>
      <c r="F4927" s="105">
        <v>0</v>
      </c>
      <c r="G4927" s="108">
        <f t="shared" si="76"/>
        <v>43922</v>
      </c>
    </row>
    <row r="4928" spans="1:7" x14ac:dyDescent="0.35">
      <c r="A4928" s="72" t="s">
        <v>416</v>
      </c>
      <c r="B4928" s="72" t="s">
        <v>417</v>
      </c>
      <c r="C4928" s="72" t="s">
        <v>1101</v>
      </c>
      <c r="D4928" s="72" t="s">
        <v>1094</v>
      </c>
      <c r="E4928" s="72">
        <v>127</v>
      </c>
      <c r="F4928" s="105">
        <v>0</v>
      </c>
      <c r="G4928" s="108">
        <f t="shared" si="76"/>
        <v>43831</v>
      </c>
    </row>
    <row r="4929" spans="1:7" x14ac:dyDescent="0.35">
      <c r="A4929" s="72" t="s">
        <v>416</v>
      </c>
      <c r="B4929" s="72" t="s">
        <v>417</v>
      </c>
      <c r="C4929" s="72" t="s">
        <v>1101</v>
      </c>
      <c r="D4929" s="72" t="s">
        <v>1095</v>
      </c>
      <c r="E4929" s="72">
        <v>131</v>
      </c>
      <c r="F4929" s="105">
        <v>0</v>
      </c>
      <c r="G4929" s="108">
        <f t="shared" si="76"/>
        <v>43739</v>
      </c>
    </row>
    <row r="4930" spans="1:7" x14ac:dyDescent="0.35">
      <c r="A4930" s="72" t="s">
        <v>416</v>
      </c>
      <c r="B4930" s="72" t="s">
        <v>417</v>
      </c>
      <c r="C4930" s="72" t="s">
        <v>1101</v>
      </c>
      <c r="D4930" s="72" t="s">
        <v>1096</v>
      </c>
      <c r="E4930" s="72">
        <v>130</v>
      </c>
      <c r="F4930" s="105">
        <v>0</v>
      </c>
      <c r="G4930" s="108">
        <f t="shared" si="76"/>
        <v>43647</v>
      </c>
    </row>
    <row r="4931" spans="1:7" x14ac:dyDescent="0.35">
      <c r="A4931" s="72" t="s">
        <v>416</v>
      </c>
      <c r="B4931" s="72" t="s">
        <v>417</v>
      </c>
      <c r="C4931" s="72" t="s">
        <v>1101</v>
      </c>
      <c r="D4931" s="72" t="s">
        <v>1097</v>
      </c>
      <c r="E4931" s="72">
        <v>128</v>
      </c>
      <c r="F4931" s="105">
        <v>0</v>
      </c>
      <c r="G4931" s="108">
        <f t="shared" si="76"/>
        <v>43556</v>
      </c>
    </row>
    <row r="4932" spans="1:7" x14ac:dyDescent="0.35">
      <c r="A4932" s="72" t="s">
        <v>416</v>
      </c>
      <c r="B4932" s="72" t="s">
        <v>417</v>
      </c>
      <c r="C4932" s="72" t="s">
        <v>1101</v>
      </c>
      <c r="D4932" s="72" t="s">
        <v>1098</v>
      </c>
      <c r="E4932" s="72">
        <v>120</v>
      </c>
      <c r="F4932" s="105">
        <v>0</v>
      </c>
      <c r="G4932" s="108">
        <f t="shared" ref="G4932:G4995" si="77">DATE(LEFT(D4932,4),RIGHT(LEFT(D4932,7),2),1)</f>
        <v>43466</v>
      </c>
    </row>
    <row r="4933" spans="1:7" x14ac:dyDescent="0.35">
      <c r="A4933" s="72" t="s">
        <v>416</v>
      </c>
      <c r="B4933" s="72" t="s">
        <v>417</v>
      </c>
      <c r="C4933" s="72" t="s">
        <v>1101</v>
      </c>
      <c r="D4933" s="72" t="s">
        <v>1099</v>
      </c>
      <c r="E4933" s="72">
        <v>126</v>
      </c>
      <c r="F4933" s="105">
        <v>0</v>
      </c>
      <c r="G4933" s="108">
        <f t="shared" si="77"/>
        <v>43374</v>
      </c>
    </row>
    <row r="4934" spans="1:7" x14ac:dyDescent="0.35">
      <c r="A4934" s="72" t="s">
        <v>416</v>
      </c>
      <c r="B4934" s="72" t="s">
        <v>417</v>
      </c>
      <c r="C4934" s="72" t="s">
        <v>1102</v>
      </c>
      <c r="D4934" s="72" t="s">
        <v>1088</v>
      </c>
      <c r="E4934" s="72">
        <v>3247</v>
      </c>
      <c r="F4934" s="105">
        <v>0</v>
      </c>
      <c r="G4934" s="108">
        <f t="shared" si="77"/>
        <v>44378</v>
      </c>
    </row>
    <row r="4935" spans="1:7" x14ac:dyDescent="0.35">
      <c r="A4935" s="72" t="s">
        <v>416</v>
      </c>
      <c r="B4935" s="72" t="s">
        <v>417</v>
      </c>
      <c r="C4935" s="72" t="s">
        <v>1102</v>
      </c>
      <c r="D4935" s="72" t="s">
        <v>1089</v>
      </c>
      <c r="E4935" s="72">
        <v>3248</v>
      </c>
      <c r="F4935" s="105">
        <v>0</v>
      </c>
      <c r="G4935" s="108">
        <f t="shared" si="77"/>
        <v>44287</v>
      </c>
    </row>
    <row r="4936" spans="1:7" x14ac:dyDescent="0.35">
      <c r="A4936" s="72" t="s">
        <v>416</v>
      </c>
      <c r="B4936" s="72" t="s">
        <v>417</v>
      </c>
      <c r="C4936" s="72" t="s">
        <v>1102</v>
      </c>
      <c r="D4936" s="72" t="s">
        <v>1090</v>
      </c>
      <c r="E4936" s="72">
        <v>3249</v>
      </c>
      <c r="F4936" s="105">
        <v>0</v>
      </c>
      <c r="G4936" s="108">
        <f t="shared" si="77"/>
        <v>44197</v>
      </c>
    </row>
    <row r="4937" spans="1:7" x14ac:dyDescent="0.35">
      <c r="A4937" s="72" t="s">
        <v>416</v>
      </c>
      <c r="B4937" s="72" t="s">
        <v>417</v>
      </c>
      <c r="C4937" s="72" t="s">
        <v>1102</v>
      </c>
      <c r="D4937" s="72" t="s">
        <v>1091</v>
      </c>
      <c r="E4937" s="72">
        <v>3244</v>
      </c>
      <c r="F4937" s="105">
        <v>0</v>
      </c>
      <c r="G4937" s="108">
        <f t="shared" si="77"/>
        <v>44105</v>
      </c>
    </row>
    <row r="4938" spans="1:7" x14ac:dyDescent="0.35">
      <c r="A4938" s="72" t="s">
        <v>416</v>
      </c>
      <c r="B4938" s="72" t="s">
        <v>417</v>
      </c>
      <c r="C4938" s="72" t="s">
        <v>1102</v>
      </c>
      <c r="D4938" s="72" t="s">
        <v>1092</v>
      </c>
      <c r="E4938" s="72">
        <v>3251</v>
      </c>
      <c r="F4938" s="105">
        <v>0</v>
      </c>
      <c r="G4938" s="108">
        <f t="shared" si="77"/>
        <v>44013</v>
      </c>
    </row>
    <row r="4939" spans="1:7" x14ac:dyDescent="0.35">
      <c r="A4939" s="72" t="s">
        <v>416</v>
      </c>
      <c r="B4939" s="72" t="s">
        <v>417</v>
      </c>
      <c r="C4939" s="72" t="s">
        <v>1102</v>
      </c>
      <c r="D4939" s="72" t="s">
        <v>1093</v>
      </c>
      <c r="E4939" s="72">
        <v>3244</v>
      </c>
      <c r="F4939" s="105">
        <v>0</v>
      </c>
      <c r="G4939" s="108">
        <f t="shared" si="77"/>
        <v>43922</v>
      </c>
    </row>
    <row r="4940" spans="1:7" x14ac:dyDescent="0.35">
      <c r="A4940" s="72" t="s">
        <v>416</v>
      </c>
      <c r="B4940" s="72" t="s">
        <v>417</v>
      </c>
      <c r="C4940" s="72" t="s">
        <v>1102</v>
      </c>
      <c r="D4940" s="72" t="s">
        <v>1094</v>
      </c>
      <c r="E4940" s="72">
        <v>3242</v>
      </c>
      <c r="F4940" s="105">
        <v>0</v>
      </c>
      <c r="G4940" s="108">
        <f t="shared" si="77"/>
        <v>43831</v>
      </c>
    </row>
    <row r="4941" spans="1:7" x14ac:dyDescent="0.35">
      <c r="A4941" s="72" t="s">
        <v>416</v>
      </c>
      <c r="B4941" s="72" t="s">
        <v>417</v>
      </c>
      <c r="C4941" s="72" t="s">
        <v>1102</v>
      </c>
      <c r="D4941" s="72" t="s">
        <v>1095</v>
      </c>
      <c r="E4941" s="72">
        <v>3230</v>
      </c>
      <c r="F4941" s="105">
        <v>0</v>
      </c>
      <c r="G4941" s="108">
        <f t="shared" si="77"/>
        <v>43739</v>
      </c>
    </row>
    <row r="4942" spans="1:7" x14ac:dyDescent="0.35">
      <c r="A4942" s="72" t="s">
        <v>416</v>
      </c>
      <c r="B4942" s="72" t="s">
        <v>417</v>
      </c>
      <c r="C4942" s="72" t="s">
        <v>1102</v>
      </c>
      <c r="D4942" s="72" t="s">
        <v>1096</v>
      </c>
      <c r="E4942" s="72">
        <v>3226</v>
      </c>
      <c r="F4942" s="105">
        <v>0</v>
      </c>
      <c r="G4942" s="108">
        <f t="shared" si="77"/>
        <v>43647</v>
      </c>
    </row>
    <row r="4943" spans="1:7" x14ac:dyDescent="0.35">
      <c r="A4943" s="72" t="s">
        <v>416</v>
      </c>
      <c r="B4943" s="72" t="s">
        <v>417</v>
      </c>
      <c r="C4943" s="72" t="s">
        <v>1102</v>
      </c>
      <c r="D4943" s="72" t="s">
        <v>1097</v>
      </c>
      <c r="E4943" s="72">
        <v>3227</v>
      </c>
      <c r="F4943" s="105">
        <v>0</v>
      </c>
      <c r="G4943" s="108">
        <f t="shared" si="77"/>
        <v>43556</v>
      </c>
    </row>
    <row r="4944" spans="1:7" x14ac:dyDescent="0.35">
      <c r="A4944" s="72" t="s">
        <v>416</v>
      </c>
      <c r="B4944" s="72" t="s">
        <v>417</v>
      </c>
      <c r="C4944" s="72" t="s">
        <v>1102</v>
      </c>
      <c r="D4944" s="72" t="s">
        <v>1098</v>
      </c>
      <c r="E4944" s="72">
        <v>3212</v>
      </c>
      <c r="F4944" s="105">
        <v>0</v>
      </c>
      <c r="G4944" s="108">
        <f t="shared" si="77"/>
        <v>43466</v>
      </c>
    </row>
    <row r="4945" spans="1:7" x14ac:dyDescent="0.35">
      <c r="A4945" s="72" t="s">
        <v>416</v>
      </c>
      <c r="B4945" s="72" t="s">
        <v>417</v>
      </c>
      <c r="C4945" s="72" t="s">
        <v>1102</v>
      </c>
      <c r="D4945" s="72" t="s">
        <v>1099</v>
      </c>
      <c r="E4945" s="72">
        <v>3292</v>
      </c>
      <c r="F4945" s="105">
        <v>0</v>
      </c>
      <c r="G4945" s="108">
        <f t="shared" si="77"/>
        <v>43374</v>
      </c>
    </row>
    <row r="4946" spans="1:7" x14ac:dyDescent="0.35">
      <c r="A4946" s="72" t="s">
        <v>418</v>
      </c>
      <c r="B4946" s="72" t="s">
        <v>419</v>
      </c>
      <c r="C4946" s="72" t="s">
        <v>1087</v>
      </c>
      <c r="D4946" s="72" t="s">
        <v>1088</v>
      </c>
      <c r="E4946" s="72">
        <v>1336</v>
      </c>
      <c r="F4946" s="105">
        <v>95</v>
      </c>
      <c r="G4946" s="108">
        <f t="shared" si="77"/>
        <v>44378</v>
      </c>
    </row>
    <row r="4947" spans="1:7" x14ac:dyDescent="0.35">
      <c r="A4947" s="72" t="s">
        <v>418</v>
      </c>
      <c r="B4947" s="72" t="s">
        <v>419</v>
      </c>
      <c r="C4947" s="72" t="s">
        <v>1087</v>
      </c>
      <c r="D4947" s="72" t="s">
        <v>1089</v>
      </c>
      <c r="E4947" s="72">
        <v>1337</v>
      </c>
      <c r="F4947" s="105">
        <v>92</v>
      </c>
      <c r="G4947" s="108">
        <f t="shared" si="77"/>
        <v>44287</v>
      </c>
    </row>
    <row r="4948" spans="1:7" x14ac:dyDescent="0.35">
      <c r="A4948" s="72" t="s">
        <v>418</v>
      </c>
      <c r="B4948" s="72" t="s">
        <v>419</v>
      </c>
      <c r="C4948" s="72" t="s">
        <v>1087</v>
      </c>
      <c r="D4948" s="72" t="s">
        <v>1090</v>
      </c>
      <c r="E4948" s="72">
        <v>1304</v>
      </c>
      <c r="F4948" s="105">
        <v>85</v>
      </c>
      <c r="G4948" s="108">
        <f t="shared" si="77"/>
        <v>44197</v>
      </c>
    </row>
    <row r="4949" spans="1:7" x14ac:dyDescent="0.35">
      <c r="A4949" s="72" t="s">
        <v>418</v>
      </c>
      <c r="B4949" s="72" t="s">
        <v>419</v>
      </c>
      <c r="C4949" s="72" t="s">
        <v>1087</v>
      </c>
      <c r="D4949" s="72" t="s">
        <v>1091</v>
      </c>
      <c r="E4949" s="72">
        <v>1308</v>
      </c>
      <c r="F4949" s="105">
        <v>88</v>
      </c>
      <c r="G4949" s="108">
        <f t="shared" si="77"/>
        <v>44105</v>
      </c>
    </row>
    <row r="4950" spans="1:7" x14ac:dyDescent="0.35">
      <c r="A4950" s="72" t="s">
        <v>418</v>
      </c>
      <c r="B4950" s="72" t="s">
        <v>419</v>
      </c>
      <c r="C4950" s="72" t="s">
        <v>1087</v>
      </c>
      <c r="D4950" s="72" t="s">
        <v>1092</v>
      </c>
      <c r="E4950" s="72">
        <v>1291</v>
      </c>
      <c r="F4950" s="105">
        <v>86</v>
      </c>
      <c r="G4950" s="108">
        <f t="shared" si="77"/>
        <v>44013</v>
      </c>
    </row>
    <row r="4951" spans="1:7" x14ac:dyDescent="0.35">
      <c r="A4951" s="72" t="s">
        <v>418</v>
      </c>
      <c r="B4951" s="72" t="s">
        <v>419</v>
      </c>
      <c r="C4951" s="72" t="s">
        <v>1087</v>
      </c>
      <c r="D4951" s="72" t="s">
        <v>1093</v>
      </c>
      <c r="E4951" s="72">
        <v>1284</v>
      </c>
      <c r="F4951" s="105">
        <v>79</v>
      </c>
      <c r="G4951" s="108">
        <f t="shared" si="77"/>
        <v>43922</v>
      </c>
    </row>
    <row r="4952" spans="1:7" x14ac:dyDescent="0.35">
      <c r="A4952" s="72" t="s">
        <v>418</v>
      </c>
      <c r="B4952" s="72" t="s">
        <v>419</v>
      </c>
      <c r="C4952" s="72" t="s">
        <v>1087</v>
      </c>
      <c r="D4952" s="72" t="s">
        <v>1094</v>
      </c>
      <c r="E4952" s="72">
        <v>1279</v>
      </c>
      <c r="F4952" s="105">
        <v>72</v>
      </c>
      <c r="G4952" s="108">
        <f t="shared" si="77"/>
        <v>43831</v>
      </c>
    </row>
    <row r="4953" spans="1:7" x14ac:dyDescent="0.35">
      <c r="A4953" s="72" t="s">
        <v>418</v>
      </c>
      <c r="B4953" s="72" t="s">
        <v>419</v>
      </c>
      <c r="C4953" s="72" t="s">
        <v>1087</v>
      </c>
      <c r="D4953" s="72" t="s">
        <v>1095</v>
      </c>
      <c r="E4953" s="72">
        <v>1279</v>
      </c>
      <c r="F4953" s="105">
        <v>76</v>
      </c>
      <c r="G4953" s="108">
        <f t="shared" si="77"/>
        <v>43739</v>
      </c>
    </row>
    <row r="4954" spans="1:7" x14ac:dyDescent="0.35">
      <c r="A4954" s="72" t="s">
        <v>418</v>
      </c>
      <c r="B4954" s="72" t="s">
        <v>419</v>
      </c>
      <c r="C4954" s="72" t="s">
        <v>1087</v>
      </c>
      <c r="D4954" s="72" t="s">
        <v>1096</v>
      </c>
      <c r="E4954" s="72">
        <v>1277</v>
      </c>
      <c r="F4954" s="105">
        <v>82</v>
      </c>
      <c r="G4954" s="108">
        <f t="shared" si="77"/>
        <v>43647</v>
      </c>
    </row>
    <row r="4955" spans="1:7" x14ac:dyDescent="0.35">
      <c r="A4955" s="72" t="s">
        <v>418</v>
      </c>
      <c r="B4955" s="72" t="s">
        <v>419</v>
      </c>
      <c r="C4955" s="72" t="s">
        <v>1087</v>
      </c>
      <c r="D4955" s="72" t="s">
        <v>1097</v>
      </c>
      <c r="E4955" s="72">
        <v>1274</v>
      </c>
      <c r="F4955" s="105">
        <v>83</v>
      </c>
      <c r="G4955" s="108">
        <f t="shared" si="77"/>
        <v>43556</v>
      </c>
    </row>
    <row r="4956" spans="1:7" x14ac:dyDescent="0.35">
      <c r="A4956" s="72" t="s">
        <v>418</v>
      </c>
      <c r="B4956" s="72" t="s">
        <v>419</v>
      </c>
      <c r="C4956" s="72" t="s">
        <v>1087</v>
      </c>
      <c r="D4956" s="72" t="s">
        <v>1098</v>
      </c>
      <c r="E4956" s="72">
        <v>1232</v>
      </c>
      <c r="F4956" s="105">
        <v>85</v>
      </c>
      <c r="G4956" s="108">
        <f t="shared" si="77"/>
        <v>43466</v>
      </c>
    </row>
    <row r="4957" spans="1:7" x14ac:dyDescent="0.35">
      <c r="A4957" s="72" t="s">
        <v>418</v>
      </c>
      <c r="B4957" s="72" t="s">
        <v>419</v>
      </c>
      <c r="C4957" s="72" t="s">
        <v>1087</v>
      </c>
      <c r="D4957" s="72" t="s">
        <v>1099</v>
      </c>
      <c r="E4957" s="72">
        <v>1286</v>
      </c>
      <c r="F4957" s="105">
        <v>88</v>
      </c>
      <c r="G4957" s="108">
        <f t="shared" si="77"/>
        <v>43374</v>
      </c>
    </row>
    <row r="4958" spans="1:7" x14ac:dyDescent="0.35">
      <c r="A4958" s="72" t="s">
        <v>418</v>
      </c>
      <c r="B4958" s="72" t="s">
        <v>419</v>
      </c>
      <c r="C4958" s="72" t="s">
        <v>1100</v>
      </c>
      <c r="D4958" s="72" t="s">
        <v>1088</v>
      </c>
      <c r="E4958" s="72">
        <v>1037</v>
      </c>
      <c r="F4958" s="105">
        <v>105</v>
      </c>
      <c r="G4958" s="108">
        <f t="shared" si="77"/>
        <v>44378</v>
      </c>
    </row>
    <row r="4959" spans="1:7" x14ac:dyDescent="0.35">
      <c r="A4959" s="72" t="s">
        <v>418</v>
      </c>
      <c r="B4959" s="72" t="s">
        <v>419</v>
      </c>
      <c r="C4959" s="72" t="s">
        <v>1100</v>
      </c>
      <c r="D4959" s="72" t="s">
        <v>1089</v>
      </c>
      <c r="E4959" s="72">
        <v>1012</v>
      </c>
      <c r="F4959" s="105">
        <v>101</v>
      </c>
      <c r="G4959" s="108">
        <f t="shared" si="77"/>
        <v>44287</v>
      </c>
    </row>
    <row r="4960" spans="1:7" x14ac:dyDescent="0.35">
      <c r="A4960" s="72" t="s">
        <v>418</v>
      </c>
      <c r="B4960" s="72" t="s">
        <v>419</v>
      </c>
      <c r="C4960" s="72" t="s">
        <v>1100</v>
      </c>
      <c r="D4960" s="72" t="s">
        <v>1090</v>
      </c>
      <c r="E4960" s="72">
        <v>1012</v>
      </c>
      <c r="F4960" s="105">
        <v>106</v>
      </c>
      <c r="G4960" s="108">
        <f t="shared" si="77"/>
        <v>44197</v>
      </c>
    </row>
    <row r="4961" spans="1:7" x14ac:dyDescent="0.35">
      <c r="A4961" s="72" t="s">
        <v>418</v>
      </c>
      <c r="B4961" s="72" t="s">
        <v>419</v>
      </c>
      <c r="C4961" s="72" t="s">
        <v>1100</v>
      </c>
      <c r="D4961" s="72" t="s">
        <v>1091</v>
      </c>
      <c r="E4961" s="72">
        <v>1005</v>
      </c>
      <c r="F4961" s="105">
        <v>103</v>
      </c>
      <c r="G4961" s="108">
        <f t="shared" si="77"/>
        <v>44105</v>
      </c>
    </row>
    <row r="4962" spans="1:7" x14ac:dyDescent="0.35">
      <c r="A4962" s="72" t="s">
        <v>418</v>
      </c>
      <c r="B4962" s="72" t="s">
        <v>419</v>
      </c>
      <c r="C4962" s="72" t="s">
        <v>1100</v>
      </c>
      <c r="D4962" s="72" t="s">
        <v>1092</v>
      </c>
      <c r="E4962" s="72">
        <v>997</v>
      </c>
      <c r="F4962" s="105">
        <v>107</v>
      </c>
      <c r="G4962" s="108">
        <f t="shared" si="77"/>
        <v>44013</v>
      </c>
    </row>
    <row r="4963" spans="1:7" x14ac:dyDescent="0.35">
      <c r="A4963" s="72" t="s">
        <v>418</v>
      </c>
      <c r="B4963" s="72" t="s">
        <v>419</v>
      </c>
      <c r="C4963" s="72" t="s">
        <v>1100</v>
      </c>
      <c r="D4963" s="72" t="s">
        <v>1093</v>
      </c>
      <c r="E4963" s="72">
        <v>989</v>
      </c>
      <c r="F4963" s="105">
        <v>97</v>
      </c>
      <c r="G4963" s="108">
        <f t="shared" si="77"/>
        <v>43922</v>
      </c>
    </row>
    <row r="4964" spans="1:7" x14ac:dyDescent="0.35">
      <c r="A4964" s="72" t="s">
        <v>418</v>
      </c>
      <c r="B4964" s="72" t="s">
        <v>419</v>
      </c>
      <c r="C4964" s="72" t="s">
        <v>1100</v>
      </c>
      <c r="D4964" s="72" t="s">
        <v>1094</v>
      </c>
      <c r="E4964" s="72">
        <v>972</v>
      </c>
      <c r="F4964" s="105">
        <v>105</v>
      </c>
      <c r="G4964" s="108">
        <f t="shared" si="77"/>
        <v>43831</v>
      </c>
    </row>
    <row r="4965" spans="1:7" x14ac:dyDescent="0.35">
      <c r="A4965" s="72" t="s">
        <v>418</v>
      </c>
      <c r="B4965" s="72" t="s">
        <v>419</v>
      </c>
      <c r="C4965" s="72" t="s">
        <v>1100</v>
      </c>
      <c r="D4965" s="72" t="s">
        <v>1095</v>
      </c>
      <c r="E4965" s="72">
        <v>963</v>
      </c>
      <c r="F4965" s="105">
        <v>86</v>
      </c>
      <c r="G4965" s="108">
        <f t="shared" si="77"/>
        <v>43739</v>
      </c>
    </row>
    <row r="4966" spans="1:7" x14ac:dyDescent="0.35">
      <c r="A4966" s="72" t="s">
        <v>418</v>
      </c>
      <c r="B4966" s="72" t="s">
        <v>419</v>
      </c>
      <c r="C4966" s="72" t="s">
        <v>1100</v>
      </c>
      <c r="D4966" s="72" t="s">
        <v>1096</v>
      </c>
      <c r="E4966" s="72">
        <v>965</v>
      </c>
      <c r="F4966" s="105">
        <v>105</v>
      </c>
      <c r="G4966" s="108">
        <f t="shared" si="77"/>
        <v>43647</v>
      </c>
    </row>
    <row r="4967" spans="1:7" x14ac:dyDescent="0.35">
      <c r="A4967" s="72" t="s">
        <v>418</v>
      </c>
      <c r="B4967" s="72" t="s">
        <v>419</v>
      </c>
      <c r="C4967" s="72" t="s">
        <v>1100</v>
      </c>
      <c r="D4967" s="72" t="s">
        <v>1097</v>
      </c>
      <c r="E4967" s="72">
        <v>969</v>
      </c>
      <c r="F4967" s="105">
        <v>107</v>
      </c>
      <c r="G4967" s="108">
        <f t="shared" si="77"/>
        <v>43556</v>
      </c>
    </row>
    <row r="4968" spans="1:7" x14ac:dyDescent="0.35">
      <c r="A4968" s="72" t="s">
        <v>418</v>
      </c>
      <c r="B4968" s="72" t="s">
        <v>419</v>
      </c>
      <c r="C4968" s="72" t="s">
        <v>1100</v>
      </c>
      <c r="D4968" s="72" t="s">
        <v>1098</v>
      </c>
      <c r="E4968" s="72">
        <v>961</v>
      </c>
      <c r="F4968" s="105">
        <v>103</v>
      </c>
      <c r="G4968" s="108">
        <f t="shared" si="77"/>
        <v>43466</v>
      </c>
    </row>
    <row r="4969" spans="1:7" x14ac:dyDescent="0.35">
      <c r="A4969" s="72" t="s">
        <v>418</v>
      </c>
      <c r="B4969" s="72" t="s">
        <v>419</v>
      </c>
      <c r="C4969" s="72" t="s">
        <v>1100</v>
      </c>
      <c r="D4969" s="72" t="s">
        <v>1099</v>
      </c>
      <c r="E4969" s="72">
        <v>986</v>
      </c>
      <c r="F4969" s="105">
        <v>96</v>
      </c>
      <c r="G4969" s="108">
        <f t="shared" si="77"/>
        <v>43374</v>
      </c>
    </row>
    <row r="4970" spans="1:7" x14ac:dyDescent="0.35">
      <c r="A4970" s="72" t="s">
        <v>418</v>
      </c>
      <c r="B4970" s="72" t="s">
        <v>419</v>
      </c>
      <c r="C4970" s="72" t="s">
        <v>1101</v>
      </c>
      <c r="D4970" s="72" t="s">
        <v>1088</v>
      </c>
      <c r="E4970" s="72">
        <v>167</v>
      </c>
      <c r="F4970" s="105">
        <v>5</v>
      </c>
      <c r="G4970" s="108">
        <f t="shared" si="77"/>
        <v>44378</v>
      </c>
    </row>
    <row r="4971" spans="1:7" x14ac:dyDescent="0.35">
      <c r="A4971" s="72" t="s">
        <v>418</v>
      </c>
      <c r="B4971" s="72" t="s">
        <v>419</v>
      </c>
      <c r="C4971" s="72" t="s">
        <v>1101</v>
      </c>
      <c r="D4971" s="72" t="s">
        <v>1089</v>
      </c>
      <c r="E4971" s="72">
        <v>166</v>
      </c>
      <c r="F4971" s="105">
        <v>5</v>
      </c>
      <c r="G4971" s="108">
        <f t="shared" si="77"/>
        <v>44287</v>
      </c>
    </row>
    <row r="4972" spans="1:7" x14ac:dyDescent="0.35">
      <c r="A4972" s="72" t="s">
        <v>418</v>
      </c>
      <c r="B4972" s="72" t="s">
        <v>419</v>
      </c>
      <c r="C4972" s="72" t="s">
        <v>1101</v>
      </c>
      <c r="D4972" s="72" t="s">
        <v>1090</v>
      </c>
      <c r="E4972" s="72">
        <v>165</v>
      </c>
      <c r="F4972" s="105">
        <v>3</v>
      </c>
      <c r="G4972" s="108">
        <f t="shared" si="77"/>
        <v>44197</v>
      </c>
    </row>
    <row r="4973" spans="1:7" x14ac:dyDescent="0.35">
      <c r="A4973" s="72" t="s">
        <v>418</v>
      </c>
      <c r="B4973" s="72" t="s">
        <v>419</v>
      </c>
      <c r="C4973" s="72" t="s">
        <v>1101</v>
      </c>
      <c r="D4973" s="72" t="s">
        <v>1091</v>
      </c>
      <c r="E4973" s="72">
        <v>167</v>
      </c>
      <c r="F4973" s="105">
        <v>3</v>
      </c>
      <c r="G4973" s="108">
        <f t="shared" si="77"/>
        <v>44105</v>
      </c>
    </row>
    <row r="4974" spans="1:7" x14ac:dyDescent="0.35">
      <c r="A4974" s="72" t="s">
        <v>418</v>
      </c>
      <c r="B4974" s="72" t="s">
        <v>419</v>
      </c>
      <c r="C4974" s="72" t="s">
        <v>1101</v>
      </c>
      <c r="D4974" s="72" t="s">
        <v>1092</v>
      </c>
      <c r="E4974" s="72">
        <v>165</v>
      </c>
      <c r="F4974" s="105">
        <v>4</v>
      </c>
      <c r="G4974" s="108">
        <f t="shared" si="77"/>
        <v>44013</v>
      </c>
    </row>
    <row r="4975" spans="1:7" x14ac:dyDescent="0.35">
      <c r="A4975" s="72" t="s">
        <v>418</v>
      </c>
      <c r="B4975" s="72" t="s">
        <v>419</v>
      </c>
      <c r="C4975" s="72" t="s">
        <v>1101</v>
      </c>
      <c r="D4975" s="72" t="s">
        <v>1093</v>
      </c>
      <c r="E4975" s="72">
        <v>170</v>
      </c>
      <c r="F4975" s="105">
        <v>5</v>
      </c>
      <c r="G4975" s="108">
        <f t="shared" si="77"/>
        <v>43922</v>
      </c>
    </row>
    <row r="4976" spans="1:7" x14ac:dyDescent="0.35">
      <c r="A4976" s="72" t="s">
        <v>418</v>
      </c>
      <c r="B4976" s="72" t="s">
        <v>419</v>
      </c>
      <c r="C4976" s="72" t="s">
        <v>1101</v>
      </c>
      <c r="D4976" s="72" t="s">
        <v>1094</v>
      </c>
      <c r="E4976" s="72">
        <v>165</v>
      </c>
      <c r="F4976" s="105">
        <v>3</v>
      </c>
      <c r="G4976" s="108">
        <f t="shared" si="77"/>
        <v>43831</v>
      </c>
    </row>
    <row r="4977" spans="1:7" x14ac:dyDescent="0.35">
      <c r="A4977" s="72" t="s">
        <v>418</v>
      </c>
      <c r="B4977" s="72" t="s">
        <v>419</v>
      </c>
      <c r="C4977" s="72" t="s">
        <v>1101</v>
      </c>
      <c r="D4977" s="72" t="s">
        <v>1095</v>
      </c>
      <c r="E4977" s="72">
        <v>166</v>
      </c>
      <c r="F4977" s="105">
        <v>4</v>
      </c>
      <c r="G4977" s="108">
        <f t="shared" si="77"/>
        <v>43739</v>
      </c>
    </row>
    <row r="4978" spans="1:7" x14ac:dyDescent="0.35">
      <c r="A4978" s="72" t="s">
        <v>418</v>
      </c>
      <c r="B4978" s="72" t="s">
        <v>419</v>
      </c>
      <c r="C4978" s="72" t="s">
        <v>1101</v>
      </c>
      <c r="D4978" s="72" t="s">
        <v>1096</v>
      </c>
      <c r="E4978" s="72">
        <v>167</v>
      </c>
      <c r="F4978" s="105">
        <v>4</v>
      </c>
      <c r="G4978" s="108">
        <f t="shared" si="77"/>
        <v>43647</v>
      </c>
    </row>
    <row r="4979" spans="1:7" x14ac:dyDescent="0.35">
      <c r="A4979" s="72" t="s">
        <v>418</v>
      </c>
      <c r="B4979" s="72" t="s">
        <v>419</v>
      </c>
      <c r="C4979" s="72" t="s">
        <v>1101</v>
      </c>
      <c r="D4979" s="72" t="s">
        <v>1097</v>
      </c>
      <c r="E4979" s="72">
        <v>166</v>
      </c>
      <c r="F4979" s="105">
        <v>3</v>
      </c>
      <c r="G4979" s="108">
        <f t="shared" si="77"/>
        <v>43556</v>
      </c>
    </row>
    <row r="4980" spans="1:7" x14ac:dyDescent="0.35">
      <c r="A4980" s="72" t="s">
        <v>418</v>
      </c>
      <c r="B4980" s="72" t="s">
        <v>419</v>
      </c>
      <c r="C4980" s="72" t="s">
        <v>1101</v>
      </c>
      <c r="D4980" s="72" t="s">
        <v>1098</v>
      </c>
      <c r="E4980" s="72">
        <v>164</v>
      </c>
      <c r="F4980" s="105">
        <v>4</v>
      </c>
      <c r="G4980" s="108">
        <f t="shared" si="77"/>
        <v>43466</v>
      </c>
    </row>
    <row r="4981" spans="1:7" x14ac:dyDescent="0.35">
      <c r="A4981" s="72" t="s">
        <v>418</v>
      </c>
      <c r="B4981" s="72" t="s">
        <v>419</v>
      </c>
      <c r="C4981" s="72" t="s">
        <v>1101</v>
      </c>
      <c r="D4981" s="72" t="s">
        <v>1099</v>
      </c>
      <c r="E4981" s="72">
        <v>179</v>
      </c>
      <c r="F4981" s="105">
        <v>7</v>
      </c>
      <c r="G4981" s="108">
        <f t="shared" si="77"/>
        <v>43374</v>
      </c>
    </row>
    <row r="4982" spans="1:7" x14ac:dyDescent="0.35">
      <c r="A4982" s="72" t="s">
        <v>418</v>
      </c>
      <c r="B4982" s="72" t="s">
        <v>419</v>
      </c>
      <c r="C4982" s="72" t="s">
        <v>1102</v>
      </c>
      <c r="D4982" s="72" t="s">
        <v>1088</v>
      </c>
      <c r="E4982" s="72">
        <v>1419</v>
      </c>
      <c r="F4982" s="105">
        <v>93</v>
      </c>
      <c r="G4982" s="108">
        <f t="shared" si="77"/>
        <v>44378</v>
      </c>
    </row>
    <row r="4983" spans="1:7" x14ac:dyDescent="0.35">
      <c r="A4983" s="72" t="s">
        <v>418</v>
      </c>
      <c r="B4983" s="72" t="s">
        <v>419</v>
      </c>
      <c r="C4983" s="72" t="s">
        <v>1102</v>
      </c>
      <c r="D4983" s="72" t="s">
        <v>1089</v>
      </c>
      <c r="E4983" s="72">
        <v>1419</v>
      </c>
      <c r="F4983" s="105">
        <v>101</v>
      </c>
      <c r="G4983" s="108">
        <f t="shared" si="77"/>
        <v>44287</v>
      </c>
    </row>
    <row r="4984" spans="1:7" x14ac:dyDescent="0.35">
      <c r="A4984" s="72" t="s">
        <v>418</v>
      </c>
      <c r="B4984" s="72" t="s">
        <v>419</v>
      </c>
      <c r="C4984" s="72" t="s">
        <v>1102</v>
      </c>
      <c r="D4984" s="72" t="s">
        <v>1090</v>
      </c>
      <c r="E4984" s="72">
        <v>1419</v>
      </c>
      <c r="F4984" s="105">
        <v>102</v>
      </c>
      <c r="G4984" s="108">
        <f t="shared" si="77"/>
        <v>44197</v>
      </c>
    </row>
    <row r="4985" spans="1:7" x14ac:dyDescent="0.35">
      <c r="A4985" s="72" t="s">
        <v>418</v>
      </c>
      <c r="B4985" s="72" t="s">
        <v>419</v>
      </c>
      <c r="C4985" s="72" t="s">
        <v>1102</v>
      </c>
      <c r="D4985" s="72" t="s">
        <v>1091</v>
      </c>
      <c r="E4985" s="72">
        <v>1415</v>
      </c>
      <c r="F4985" s="105">
        <v>108</v>
      </c>
      <c r="G4985" s="108">
        <f t="shared" si="77"/>
        <v>44105</v>
      </c>
    </row>
    <row r="4986" spans="1:7" x14ac:dyDescent="0.35">
      <c r="A4986" s="72" t="s">
        <v>418</v>
      </c>
      <c r="B4986" s="72" t="s">
        <v>419</v>
      </c>
      <c r="C4986" s="72" t="s">
        <v>1102</v>
      </c>
      <c r="D4986" s="72" t="s">
        <v>1092</v>
      </c>
      <c r="E4986" s="72">
        <v>1417</v>
      </c>
      <c r="F4986" s="105">
        <v>109</v>
      </c>
      <c r="G4986" s="108">
        <f t="shared" si="77"/>
        <v>44013</v>
      </c>
    </row>
    <row r="4987" spans="1:7" x14ac:dyDescent="0.35">
      <c r="A4987" s="72" t="s">
        <v>418</v>
      </c>
      <c r="B4987" s="72" t="s">
        <v>419</v>
      </c>
      <c r="C4987" s="72" t="s">
        <v>1102</v>
      </c>
      <c r="D4987" s="72" t="s">
        <v>1093</v>
      </c>
      <c r="E4987" s="72">
        <v>1408</v>
      </c>
      <c r="F4987" s="105">
        <v>104</v>
      </c>
      <c r="G4987" s="108">
        <f t="shared" si="77"/>
        <v>43922</v>
      </c>
    </row>
    <row r="4988" spans="1:7" x14ac:dyDescent="0.35">
      <c r="A4988" s="72" t="s">
        <v>418</v>
      </c>
      <c r="B4988" s="72" t="s">
        <v>419</v>
      </c>
      <c r="C4988" s="72" t="s">
        <v>1102</v>
      </c>
      <c r="D4988" s="72" t="s">
        <v>1094</v>
      </c>
      <c r="E4988" s="72">
        <v>1402</v>
      </c>
      <c r="F4988" s="105">
        <v>97</v>
      </c>
      <c r="G4988" s="108">
        <f t="shared" si="77"/>
        <v>43831</v>
      </c>
    </row>
    <row r="4989" spans="1:7" x14ac:dyDescent="0.35">
      <c r="A4989" s="72" t="s">
        <v>418</v>
      </c>
      <c r="B4989" s="72" t="s">
        <v>419</v>
      </c>
      <c r="C4989" s="72" t="s">
        <v>1102</v>
      </c>
      <c r="D4989" s="72" t="s">
        <v>1095</v>
      </c>
      <c r="E4989" s="72">
        <v>1386</v>
      </c>
      <c r="F4989" s="105">
        <v>98</v>
      </c>
      <c r="G4989" s="108">
        <f t="shared" si="77"/>
        <v>43739</v>
      </c>
    </row>
    <row r="4990" spans="1:7" x14ac:dyDescent="0.35">
      <c r="A4990" s="72" t="s">
        <v>418</v>
      </c>
      <c r="B4990" s="72" t="s">
        <v>419</v>
      </c>
      <c r="C4990" s="72" t="s">
        <v>1102</v>
      </c>
      <c r="D4990" s="72" t="s">
        <v>1096</v>
      </c>
      <c r="E4990" s="72">
        <v>1384</v>
      </c>
      <c r="F4990" s="105">
        <v>107</v>
      </c>
      <c r="G4990" s="108">
        <f t="shared" si="77"/>
        <v>43647</v>
      </c>
    </row>
    <row r="4991" spans="1:7" x14ac:dyDescent="0.35">
      <c r="A4991" s="72" t="s">
        <v>418</v>
      </c>
      <c r="B4991" s="72" t="s">
        <v>419</v>
      </c>
      <c r="C4991" s="72" t="s">
        <v>1102</v>
      </c>
      <c r="D4991" s="72" t="s">
        <v>1097</v>
      </c>
      <c r="E4991" s="72">
        <v>1384</v>
      </c>
      <c r="F4991" s="105">
        <v>107</v>
      </c>
      <c r="G4991" s="108">
        <f t="shared" si="77"/>
        <v>43556</v>
      </c>
    </row>
    <row r="4992" spans="1:7" x14ac:dyDescent="0.35">
      <c r="A4992" s="72" t="s">
        <v>418</v>
      </c>
      <c r="B4992" s="72" t="s">
        <v>419</v>
      </c>
      <c r="C4992" s="72" t="s">
        <v>1102</v>
      </c>
      <c r="D4992" s="72" t="s">
        <v>1098</v>
      </c>
      <c r="E4992" s="72">
        <v>1372</v>
      </c>
      <c r="F4992" s="105">
        <v>102</v>
      </c>
      <c r="G4992" s="108">
        <f t="shared" si="77"/>
        <v>43466</v>
      </c>
    </row>
    <row r="4993" spans="1:7" x14ac:dyDescent="0.35">
      <c r="A4993" s="72" t="s">
        <v>418</v>
      </c>
      <c r="B4993" s="72" t="s">
        <v>419</v>
      </c>
      <c r="C4993" s="72" t="s">
        <v>1102</v>
      </c>
      <c r="D4993" s="72" t="s">
        <v>1099</v>
      </c>
      <c r="E4993" s="72">
        <v>1408</v>
      </c>
      <c r="F4993" s="105">
        <v>109</v>
      </c>
      <c r="G4993" s="108">
        <f t="shared" si="77"/>
        <v>43374</v>
      </c>
    </row>
    <row r="4994" spans="1:7" x14ac:dyDescent="0.35">
      <c r="A4994" s="72" t="s">
        <v>420</v>
      </c>
      <c r="B4994" s="72" t="s">
        <v>421</v>
      </c>
      <c r="C4994" s="72" t="s">
        <v>1087</v>
      </c>
      <c r="D4994" s="72" t="s">
        <v>1088</v>
      </c>
      <c r="E4994" s="72">
        <v>196</v>
      </c>
      <c r="F4994" s="105">
        <v>12</v>
      </c>
      <c r="G4994" s="108">
        <f t="shared" si="77"/>
        <v>44378</v>
      </c>
    </row>
    <row r="4995" spans="1:7" x14ac:dyDescent="0.35">
      <c r="A4995" s="72" t="s">
        <v>420</v>
      </c>
      <c r="B4995" s="72" t="s">
        <v>421</v>
      </c>
      <c r="C4995" s="72" t="s">
        <v>1087</v>
      </c>
      <c r="D4995" s="72" t="s">
        <v>1089</v>
      </c>
      <c r="E4995" s="72">
        <v>196</v>
      </c>
      <c r="F4995" s="105">
        <v>11</v>
      </c>
      <c r="G4995" s="108">
        <f t="shared" si="77"/>
        <v>44287</v>
      </c>
    </row>
    <row r="4996" spans="1:7" x14ac:dyDescent="0.35">
      <c r="A4996" s="72" t="s">
        <v>420</v>
      </c>
      <c r="B4996" s="72" t="s">
        <v>421</v>
      </c>
      <c r="C4996" s="72" t="s">
        <v>1087</v>
      </c>
      <c r="D4996" s="72" t="s">
        <v>1090</v>
      </c>
      <c r="E4996" s="72">
        <v>197</v>
      </c>
      <c r="F4996" s="105">
        <v>13</v>
      </c>
      <c r="G4996" s="108">
        <f t="shared" ref="G4996:G5059" si="78">DATE(LEFT(D4996,4),RIGHT(LEFT(D4996,7),2),1)</f>
        <v>44197</v>
      </c>
    </row>
    <row r="4997" spans="1:7" x14ac:dyDescent="0.35">
      <c r="A4997" s="72" t="s">
        <v>420</v>
      </c>
      <c r="B4997" s="72" t="s">
        <v>421</v>
      </c>
      <c r="C4997" s="72" t="s">
        <v>1087</v>
      </c>
      <c r="D4997" s="72" t="s">
        <v>1091</v>
      </c>
      <c r="E4997" s="72">
        <v>198</v>
      </c>
      <c r="F4997" s="105">
        <v>14</v>
      </c>
      <c r="G4997" s="108">
        <f t="shared" si="78"/>
        <v>44105</v>
      </c>
    </row>
    <row r="4998" spans="1:7" x14ac:dyDescent="0.35">
      <c r="A4998" s="72" t="s">
        <v>420</v>
      </c>
      <c r="B4998" s="72" t="s">
        <v>421</v>
      </c>
      <c r="C4998" s="72" t="s">
        <v>1087</v>
      </c>
      <c r="D4998" s="72" t="s">
        <v>1092</v>
      </c>
      <c r="E4998" s="72">
        <v>196</v>
      </c>
      <c r="F4998" s="105">
        <v>12</v>
      </c>
      <c r="G4998" s="108">
        <f t="shared" si="78"/>
        <v>44013</v>
      </c>
    </row>
    <row r="4999" spans="1:7" x14ac:dyDescent="0.35">
      <c r="A4999" s="72" t="s">
        <v>420</v>
      </c>
      <c r="B4999" s="72" t="s">
        <v>421</v>
      </c>
      <c r="C4999" s="72" t="s">
        <v>1087</v>
      </c>
      <c r="D4999" s="72" t="s">
        <v>1093</v>
      </c>
      <c r="E4999" s="72">
        <v>197</v>
      </c>
      <c r="F4999" s="105">
        <v>15</v>
      </c>
      <c r="G4999" s="108">
        <f t="shared" si="78"/>
        <v>43922</v>
      </c>
    </row>
    <row r="5000" spans="1:7" x14ac:dyDescent="0.35">
      <c r="A5000" s="72" t="s">
        <v>420</v>
      </c>
      <c r="B5000" s="72" t="s">
        <v>421</v>
      </c>
      <c r="C5000" s="72" t="s">
        <v>1087</v>
      </c>
      <c r="D5000" s="72" t="s">
        <v>1094</v>
      </c>
      <c r="E5000" s="72">
        <v>193</v>
      </c>
      <c r="F5000" s="105">
        <v>13</v>
      </c>
      <c r="G5000" s="108">
        <f t="shared" si="78"/>
        <v>43831</v>
      </c>
    </row>
    <row r="5001" spans="1:7" x14ac:dyDescent="0.35">
      <c r="A5001" s="72" t="s">
        <v>420</v>
      </c>
      <c r="B5001" s="72" t="s">
        <v>421</v>
      </c>
      <c r="C5001" s="72" t="s">
        <v>1087</v>
      </c>
      <c r="D5001" s="72" t="s">
        <v>1095</v>
      </c>
      <c r="E5001" s="72">
        <v>195</v>
      </c>
      <c r="F5001" s="105">
        <v>16</v>
      </c>
      <c r="G5001" s="108">
        <f t="shared" si="78"/>
        <v>43739</v>
      </c>
    </row>
    <row r="5002" spans="1:7" x14ac:dyDescent="0.35">
      <c r="A5002" s="72" t="s">
        <v>420</v>
      </c>
      <c r="B5002" s="72" t="s">
        <v>421</v>
      </c>
      <c r="C5002" s="72" t="s">
        <v>1087</v>
      </c>
      <c r="D5002" s="72" t="s">
        <v>1096</v>
      </c>
      <c r="E5002" s="72">
        <v>192</v>
      </c>
      <c r="F5002" s="105">
        <v>19</v>
      </c>
      <c r="G5002" s="108">
        <f t="shared" si="78"/>
        <v>43647</v>
      </c>
    </row>
    <row r="5003" spans="1:7" x14ac:dyDescent="0.35">
      <c r="A5003" s="72" t="s">
        <v>420</v>
      </c>
      <c r="B5003" s="72" t="s">
        <v>421</v>
      </c>
      <c r="C5003" s="72" t="s">
        <v>1087</v>
      </c>
      <c r="D5003" s="72" t="s">
        <v>1097</v>
      </c>
      <c r="E5003" s="72">
        <v>192</v>
      </c>
      <c r="F5003" s="105">
        <v>18</v>
      </c>
      <c r="G5003" s="108">
        <f t="shared" si="78"/>
        <v>43556</v>
      </c>
    </row>
    <row r="5004" spans="1:7" x14ac:dyDescent="0.35">
      <c r="A5004" s="72" t="s">
        <v>420</v>
      </c>
      <c r="B5004" s="72" t="s">
        <v>421</v>
      </c>
      <c r="C5004" s="72" t="s">
        <v>1087</v>
      </c>
      <c r="D5004" s="72" t="s">
        <v>1098</v>
      </c>
      <c r="E5004" s="72">
        <v>191</v>
      </c>
      <c r="F5004" s="105">
        <v>15</v>
      </c>
      <c r="G5004" s="108">
        <f t="shared" si="78"/>
        <v>43466</v>
      </c>
    </row>
    <row r="5005" spans="1:7" x14ac:dyDescent="0.35">
      <c r="A5005" s="72" t="s">
        <v>420</v>
      </c>
      <c r="B5005" s="72" t="s">
        <v>421</v>
      </c>
      <c r="C5005" s="72" t="s">
        <v>1087</v>
      </c>
      <c r="D5005" s="72" t="s">
        <v>1099</v>
      </c>
      <c r="E5005" s="72">
        <v>221</v>
      </c>
      <c r="F5005" s="105">
        <v>19</v>
      </c>
      <c r="G5005" s="108">
        <f t="shared" si="78"/>
        <v>43374</v>
      </c>
    </row>
    <row r="5006" spans="1:7" x14ac:dyDescent="0.35">
      <c r="A5006" s="72" t="s">
        <v>420</v>
      </c>
      <c r="B5006" s="72" t="s">
        <v>421</v>
      </c>
      <c r="C5006" s="72" t="s">
        <v>1100</v>
      </c>
      <c r="D5006" s="72" t="s">
        <v>1088</v>
      </c>
      <c r="E5006" s="72">
        <v>397</v>
      </c>
      <c r="F5006" s="105">
        <v>57</v>
      </c>
      <c r="G5006" s="108">
        <f t="shared" si="78"/>
        <v>44378</v>
      </c>
    </row>
    <row r="5007" spans="1:7" x14ac:dyDescent="0.35">
      <c r="A5007" s="72" t="s">
        <v>420</v>
      </c>
      <c r="B5007" s="72" t="s">
        <v>421</v>
      </c>
      <c r="C5007" s="72" t="s">
        <v>1100</v>
      </c>
      <c r="D5007" s="72" t="s">
        <v>1089</v>
      </c>
      <c r="E5007" s="72">
        <v>395</v>
      </c>
      <c r="F5007" s="105">
        <v>57</v>
      </c>
      <c r="G5007" s="108">
        <f t="shared" si="78"/>
        <v>44287</v>
      </c>
    </row>
    <row r="5008" spans="1:7" x14ac:dyDescent="0.35">
      <c r="A5008" s="72" t="s">
        <v>420</v>
      </c>
      <c r="B5008" s="72" t="s">
        <v>421</v>
      </c>
      <c r="C5008" s="72" t="s">
        <v>1100</v>
      </c>
      <c r="D5008" s="72" t="s">
        <v>1090</v>
      </c>
      <c r="E5008" s="72">
        <v>401</v>
      </c>
      <c r="F5008" s="105">
        <v>60</v>
      </c>
      <c r="G5008" s="108">
        <f t="shared" si="78"/>
        <v>44197</v>
      </c>
    </row>
    <row r="5009" spans="1:7" x14ac:dyDescent="0.35">
      <c r="A5009" s="72" t="s">
        <v>420</v>
      </c>
      <c r="B5009" s="72" t="s">
        <v>421</v>
      </c>
      <c r="C5009" s="72" t="s">
        <v>1100</v>
      </c>
      <c r="D5009" s="72" t="s">
        <v>1091</v>
      </c>
      <c r="E5009" s="72">
        <v>405</v>
      </c>
      <c r="F5009" s="105">
        <v>61</v>
      </c>
      <c r="G5009" s="108">
        <f t="shared" si="78"/>
        <v>44105</v>
      </c>
    </row>
    <row r="5010" spans="1:7" x14ac:dyDescent="0.35">
      <c r="A5010" s="72" t="s">
        <v>420</v>
      </c>
      <c r="B5010" s="72" t="s">
        <v>421</v>
      </c>
      <c r="C5010" s="72" t="s">
        <v>1100</v>
      </c>
      <c r="D5010" s="72" t="s">
        <v>1092</v>
      </c>
      <c r="E5010" s="72">
        <v>404</v>
      </c>
      <c r="F5010" s="105">
        <v>62</v>
      </c>
      <c r="G5010" s="108">
        <f t="shared" si="78"/>
        <v>44013</v>
      </c>
    </row>
    <row r="5011" spans="1:7" x14ac:dyDescent="0.35">
      <c r="A5011" s="72" t="s">
        <v>420</v>
      </c>
      <c r="B5011" s="72" t="s">
        <v>421</v>
      </c>
      <c r="C5011" s="72" t="s">
        <v>1100</v>
      </c>
      <c r="D5011" s="72" t="s">
        <v>1093</v>
      </c>
      <c r="E5011" s="72">
        <v>406</v>
      </c>
      <c r="F5011" s="105">
        <v>61</v>
      </c>
      <c r="G5011" s="108">
        <f t="shared" si="78"/>
        <v>43922</v>
      </c>
    </row>
    <row r="5012" spans="1:7" x14ac:dyDescent="0.35">
      <c r="A5012" s="72" t="s">
        <v>420</v>
      </c>
      <c r="B5012" s="72" t="s">
        <v>421</v>
      </c>
      <c r="C5012" s="72" t="s">
        <v>1100</v>
      </c>
      <c r="D5012" s="72" t="s">
        <v>1094</v>
      </c>
      <c r="E5012" s="72">
        <v>404</v>
      </c>
      <c r="F5012" s="105">
        <v>59</v>
      </c>
      <c r="G5012" s="108">
        <f t="shared" si="78"/>
        <v>43831</v>
      </c>
    </row>
    <row r="5013" spans="1:7" x14ac:dyDescent="0.35">
      <c r="A5013" s="72" t="s">
        <v>420</v>
      </c>
      <c r="B5013" s="72" t="s">
        <v>421</v>
      </c>
      <c r="C5013" s="72" t="s">
        <v>1100</v>
      </c>
      <c r="D5013" s="72" t="s">
        <v>1095</v>
      </c>
      <c r="E5013" s="72">
        <v>404</v>
      </c>
      <c r="F5013" s="105">
        <v>59</v>
      </c>
      <c r="G5013" s="108">
        <f t="shared" si="78"/>
        <v>43739</v>
      </c>
    </row>
    <row r="5014" spans="1:7" x14ac:dyDescent="0.35">
      <c r="A5014" s="72" t="s">
        <v>420</v>
      </c>
      <c r="B5014" s="72" t="s">
        <v>421</v>
      </c>
      <c r="C5014" s="72" t="s">
        <v>1100</v>
      </c>
      <c r="D5014" s="72" t="s">
        <v>1096</v>
      </c>
      <c r="E5014" s="72">
        <v>404</v>
      </c>
      <c r="F5014" s="105">
        <v>57</v>
      </c>
      <c r="G5014" s="108">
        <f t="shared" si="78"/>
        <v>43647</v>
      </c>
    </row>
    <row r="5015" spans="1:7" x14ac:dyDescent="0.35">
      <c r="A5015" s="72" t="s">
        <v>420</v>
      </c>
      <c r="B5015" s="72" t="s">
        <v>421</v>
      </c>
      <c r="C5015" s="72" t="s">
        <v>1100</v>
      </c>
      <c r="D5015" s="72" t="s">
        <v>1097</v>
      </c>
      <c r="E5015" s="72">
        <v>402</v>
      </c>
      <c r="F5015" s="105">
        <v>54</v>
      </c>
      <c r="G5015" s="108">
        <f t="shared" si="78"/>
        <v>43556</v>
      </c>
    </row>
    <row r="5016" spans="1:7" x14ac:dyDescent="0.35">
      <c r="A5016" s="72" t="s">
        <v>420</v>
      </c>
      <c r="B5016" s="72" t="s">
        <v>421</v>
      </c>
      <c r="C5016" s="72" t="s">
        <v>1100</v>
      </c>
      <c r="D5016" s="72" t="s">
        <v>1098</v>
      </c>
      <c r="E5016" s="72">
        <v>400</v>
      </c>
      <c r="F5016" s="105">
        <v>56</v>
      </c>
      <c r="G5016" s="108">
        <f t="shared" si="78"/>
        <v>43466</v>
      </c>
    </row>
    <row r="5017" spans="1:7" x14ac:dyDescent="0.35">
      <c r="A5017" s="72" t="s">
        <v>420</v>
      </c>
      <c r="B5017" s="72" t="s">
        <v>421</v>
      </c>
      <c r="C5017" s="72" t="s">
        <v>1100</v>
      </c>
      <c r="D5017" s="72" t="s">
        <v>1099</v>
      </c>
      <c r="E5017" s="72">
        <v>444</v>
      </c>
      <c r="F5017" s="105">
        <v>69</v>
      </c>
      <c r="G5017" s="108">
        <f t="shared" si="78"/>
        <v>43374</v>
      </c>
    </row>
    <row r="5018" spans="1:7" x14ac:dyDescent="0.35">
      <c r="A5018" s="72" t="s">
        <v>420</v>
      </c>
      <c r="B5018" s="72" t="s">
        <v>421</v>
      </c>
      <c r="C5018" s="72" t="s">
        <v>1101</v>
      </c>
      <c r="D5018" s="72" t="s">
        <v>1088</v>
      </c>
      <c r="E5018" s="72">
        <v>59</v>
      </c>
      <c r="F5018" s="105">
        <v>1</v>
      </c>
      <c r="G5018" s="108">
        <f t="shared" si="78"/>
        <v>44378</v>
      </c>
    </row>
    <row r="5019" spans="1:7" x14ac:dyDescent="0.35">
      <c r="A5019" s="72" t="s">
        <v>420</v>
      </c>
      <c r="B5019" s="72" t="s">
        <v>421</v>
      </c>
      <c r="C5019" s="72" t="s">
        <v>1101</v>
      </c>
      <c r="D5019" s="72" t="s">
        <v>1089</v>
      </c>
      <c r="E5019" s="72">
        <v>59</v>
      </c>
      <c r="F5019" s="105">
        <v>1</v>
      </c>
      <c r="G5019" s="108">
        <f t="shared" si="78"/>
        <v>44287</v>
      </c>
    </row>
    <row r="5020" spans="1:7" x14ac:dyDescent="0.35">
      <c r="A5020" s="72" t="s">
        <v>420</v>
      </c>
      <c r="B5020" s="72" t="s">
        <v>421</v>
      </c>
      <c r="C5020" s="72" t="s">
        <v>1101</v>
      </c>
      <c r="D5020" s="72" t="s">
        <v>1090</v>
      </c>
      <c r="E5020" s="72">
        <v>59</v>
      </c>
      <c r="F5020" s="105">
        <v>1</v>
      </c>
      <c r="G5020" s="108">
        <f t="shared" si="78"/>
        <v>44197</v>
      </c>
    </row>
    <row r="5021" spans="1:7" x14ac:dyDescent="0.35">
      <c r="A5021" s="72" t="s">
        <v>420</v>
      </c>
      <c r="B5021" s="72" t="s">
        <v>421</v>
      </c>
      <c r="C5021" s="72" t="s">
        <v>1101</v>
      </c>
      <c r="D5021" s="72" t="s">
        <v>1091</v>
      </c>
      <c r="E5021" s="72">
        <v>59</v>
      </c>
      <c r="F5021" s="105">
        <v>1</v>
      </c>
      <c r="G5021" s="108">
        <f t="shared" si="78"/>
        <v>44105</v>
      </c>
    </row>
    <row r="5022" spans="1:7" x14ac:dyDescent="0.35">
      <c r="A5022" s="72" t="s">
        <v>420</v>
      </c>
      <c r="B5022" s="72" t="s">
        <v>421</v>
      </c>
      <c r="C5022" s="72" t="s">
        <v>1101</v>
      </c>
      <c r="D5022" s="72" t="s">
        <v>1092</v>
      </c>
      <c r="E5022" s="72">
        <v>58</v>
      </c>
      <c r="F5022" s="105">
        <v>1</v>
      </c>
      <c r="G5022" s="108">
        <f t="shared" si="78"/>
        <v>44013</v>
      </c>
    </row>
    <row r="5023" spans="1:7" x14ac:dyDescent="0.35">
      <c r="A5023" s="72" t="s">
        <v>420</v>
      </c>
      <c r="B5023" s="72" t="s">
        <v>421</v>
      </c>
      <c r="C5023" s="72" t="s">
        <v>1101</v>
      </c>
      <c r="D5023" s="72" t="s">
        <v>1093</v>
      </c>
      <c r="E5023" s="72">
        <v>58</v>
      </c>
      <c r="F5023" s="105">
        <v>1</v>
      </c>
      <c r="G5023" s="108">
        <f t="shared" si="78"/>
        <v>43922</v>
      </c>
    </row>
    <row r="5024" spans="1:7" x14ac:dyDescent="0.35">
      <c r="A5024" s="72" t="s">
        <v>420</v>
      </c>
      <c r="B5024" s="72" t="s">
        <v>421</v>
      </c>
      <c r="C5024" s="72" t="s">
        <v>1101</v>
      </c>
      <c r="D5024" s="72" t="s">
        <v>1094</v>
      </c>
      <c r="E5024" s="72">
        <v>56</v>
      </c>
      <c r="F5024" s="105">
        <v>1</v>
      </c>
      <c r="G5024" s="108">
        <f t="shared" si="78"/>
        <v>43831</v>
      </c>
    </row>
    <row r="5025" spans="1:7" x14ac:dyDescent="0.35">
      <c r="A5025" s="72" t="s">
        <v>420</v>
      </c>
      <c r="B5025" s="72" t="s">
        <v>421</v>
      </c>
      <c r="C5025" s="72" t="s">
        <v>1101</v>
      </c>
      <c r="D5025" s="72" t="s">
        <v>1095</v>
      </c>
      <c r="E5025" s="72">
        <v>55</v>
      </c>
      <c r="F5025" s="105">
        <v>1</v>
      </c>
      <c r="G5025" s="108">
        <f t="shared" si="78"/>
        <v>43739</v>
      </c>
    </row>
    <row r="5026" spans="1:7" x14ac:dyDescent="0.35">
      <c r="A5026" s="72" t="s">
        <v>420</v>
      </c>
      <c r="B5026" s="72" t="s">
        <v>421</v>
      </c>
      <c r="C5026" s="72" t="s">
        <v>1101</v>
      </c>
      <c r="D5026" s="72" t="s">
        <v>1096</v>
      </c>
      <c r="E5026" s="72">
        <v>56</v>
      </c>
      <c r="F5026" s="105">
        <v>2</v>
      </c>
      <c r="G5026" s="108">
        <f t="shared" si="78"/>
        <v>43647</v>
      </c>
    </row>
    <row r="5027" spans="1:7" x14ac:dyDescent="0.35">
      <c r="A5027" s="72" t="s">
        <v>420</v>
      </c>
      <c r="B5027" s="72" t="s">
        <v>421</v>
      </c>
      <c r="C5027" s="72" t="s">
        <v>1101</v>
      </c>
      <c r="D5027" s="72" t="s">
        <v>1097</v>
      </c>
      <c r="E5027" s="72">
        <v>56</v>
      </c>
      <c r="F5027" s="105">
        <v>2</v>
      </c>
      <c r="G5027" s="108">
        <f t="shared" si="78"/>
        <v>43556</v>
      </c>
    </row>
    <row r="5028" spans="1:7" x14ac:dyDescent="0.35">
      <c r="A5028" s="72" t="s">
        <v>420</v>
      </c>
      <c r="B5028" s="72" t="s">
        <v>421</v>
      </c>
      <c r="C5028" s="72" t="s">
        <v>1101</v>
      </c>
      <c r="D5028" s="72" t="s">
        <v>1098</v>
      </c>
      <c r="E5028" s="72">
        <v>56</v>
      </c>
      <c r="F5028" s="105">
        <v>1</v>
      </c>
      <c r="G5028" s="108">
        <f t="shared" si="78"/>
        <v>43466</v>
      </c>
    </row>
    <row r="5029" spans="1:7" x14ac:dyDescent="0.35">
      <c r="A5029" s="72" t="s">
        <v>420</v>
      </c>
      <c r="B5029" s="72" t="s">
        <v>421</v>
      </c>
      <c r="C5029" s="72" t="s">
        <v>1101</v>
      </c>
      <c r="D5029" s="72" t="s">
        <v>1099</v>
      </c>
      <c r="E5029" s="72">
        <v>55</v>
      </c>
      <c r="F5029" s="105">
        <v>3</v>
      </c>
      <c r="G5029" s="108">
        <f t="shared" si="78"/>
        <v>43374</v>
      </c>
    </row>
    <row r="5030" spans="1:7" x14ac:dyDescent="0.35">
      <c r="A5030" s="72" t="s">
        <v>420</v>
      </c>
      <c r="B5030" s="72" t="s">
        <v>421</v>
      </c>
      <c r="C5030" s="72" t="s">
        <v>1102</v>
      </c>
      <c r="D5030" s="72" t="s">
        <v>1088</v>
      </c>
      <c r="E5030" s="72">
        <v>772</v>
      </c>
      <c r="F5030" s="105">
        <v>61</v>
      </c>
      <c r="G5030" s="108">
        <f t="shared" si="78"/>
        <v>44378</v>
      </c>
    </row>
    <row r="5031" spans="1:7" x14ac:dyDescent="0.35">
      <c r="A5031" s="72" t="s">
        <v>420</v>
      </c>
      <c r="B5031" s="72" t="s">
        <v>421</v>
      </c>
      <c r="C5031" s="72" t="s">
        <v>1102</v>
      </c>
      <c r="D5031" s="72" t="s">
        <v>1089</v>
      </c>
      <c r="E5031" s="72">
        <v>770</v>
      </c>
      <c r="F5031" s="105">
        <v>60</v>
      </c>
      <c r="G5031" s="108">
        <f t="shared" si="78"/>
        <v>44287</v>
      </c>
    </row>
    <row r="5032" spans="1:7" x14ac:dyDescent="0.35">
      <c r="A5032" s="72" t="s">
        <v>420</v>
      </c>
      <c r="B5032" s="72" t="s">
        <v>421</v>
      </c>
      <c r="C5032" s="72" t="s">
        <v>1102</v>
      </c>
      <c r="D5032" s="72" t="s">
        <v>1090</v>
      </c>
      <c r="E5032" s="72">
        <v>773</v>
      </c>
      <c r="F5032" s="105">
        <v>60</v>
      </c>
      <c r="G5032" s="108">
        <f t="shared" si="78"/>
        <v>44197</v>
      </c>
    </row>
    <row r="5033" spans="1:7" x14ac:dyDescent="0.35">
      <c r="A5033" s="72" t="s">
        <v>420</v>
      </c>
      <c r="B5033" s="72" t="s">
        <v>421</v>
      </c>
      <c r="C5033" s="72" t="s">
        <v>1102</v>
      </c>
      <c r="D5033" s="72" t="s">
        <v>1091</v>
      </c>
      <c r="E5033" s="72">
        <v>774</v>
      </c>
      <c r="F5033" s="105">
        <v>61</v>
      </c>
      <c r="G5033" s="108">
        <f t="shared" si="78"/>
        <v>44105</v>
      </c>
    </row>
    <row r="5034" spans="1:7" x14ac:dyDescent="0.35">
      <c r="A5034" s="72" t="s">
        <v>420</v>
      </c>
      <c r="B5034" s="72" t="s">
        <v>421</v>
      </c>
      <c r="C5034" s="72" t="s">
        <v>1102</v>
      </c>
      <c r="D5034" s="72" t="s">
        <v>1092</v>
      </c>
      <c r="E5034" s="72">
        <v>772</v>
      </c>
      <c r="F5034" s="105">
        <v>61</v>
      </c>
      <c r="G5034" s="108">
        <f t="shared" si="78"/>
        <v>44013</v>
      </c>
    </row>
    <row r="5035" spans="1:7" x14ac:dyDescent="0.35">
      <c r="A5035" s="72" t="s">
        <v>420</v>
      </c>
      <c r="B5035" s="72" t="s">
        <v>421</v>
      </c>
      <c r="C5035" s="72" t="s">
        <v>1102</v>
      </c>
      <c r="D5035" s="72" t="s">
        <v>1093</v>
      </c>
      <c r="E5035" s="72">
        <v>772</v>
      </c>
      <c r="F5035" s="105">
        <v>61</v>
      </c>
      <c r="G5035" s="108">
        <f t="shared" si="78"/>
        <v>43922</v>
      </c>
    </row>
    <row r="5036" spans="1:7" x14ac:dyDescent="0.35">
      <c r="A5036" s="72" t="s">
        <v>420</v>
      </c>
      <c r="B5036" s="72" t="s">
        <v>421</v>
      </c>
      <c r="C5036" s="72" t="s">
        <v>1102</v>
      </c>
      <c r="D5036" s="72" t="s">
        <v>1094</v>
      </c>
      <c r="E5036" s="72">
        <v>771</v>
      </c>
      <c r="F5036" s="105">
        <v>58</v>
      </c>
      <c r="G5036" s="108">
        <f t="shared" si="78"/>
        <v>43831</v>
      </c>
    </row>
    <row r="5037" spans="1:7" x14ac:dyDescent="0.35">
      <c r="A5037" s="72" t="s">
        <v>420</v>
      </c>
      <c r="B5037" s="72" t="s">
        <v>421</v>
      </c>
      <c r="C5037" s="72" t="s">
        <v>1102</v>
      </c>
      <c r="D5037" s="72" t="s">
        <v>1095</v>
      </c>
      <c r="E5037" s="72">
        <v>772</v>
      </c>
      <c r="F5037" s="105">
        <v>58</v>
      </c>
      <c r="G5037" s="108">
        <f t="shared" si="78"/>
        <v>43739</v>
      </c>
    </row>
    <row r="5038" spans="1:7" x14ac:dyDescent="0.35">
      <c r="A5038" s="72" t="s">
        <v>420</v>
      </c>
      <c r="B5038" s="72" t="s">
        <v>421</v>
      </c>
      <c r="C5038" s="72" t="s">
        <v>1102</v>
      </c>
      <c r="D5038" s="72" t="s">
        <v>1096</v>
      </c>
      <c r="E5038" s="72">
        <v>773</v>
      </c>
      <c r="F5038" s="105">
        <v>61</v>
      </c>
      <c r="G5038" s="108">
        <f t="shared" si="78"/>
        <v>43647</v>
      </c>
    </row>
    <row r="5039" spans="1:7" x14ac:dyDescent="0.35">
      <c r="A5039" s="72" t="s">
        <v>420</v>
      </c>
      <c r="B5039" s="72" t="s">
        <v>421</v>
      </c>
      <c r="C5039" s="72" t="s">
        <v>1102</v>
      </c>
      <c r="D5039" s="72" t="s">
        <v>1097</v>
      </c>
      <c r="E5039" s="72">
        <v>776</v>
      </c>
      <c r="F5039" s="105">
        <v>56</v>
      </c>
      <c r="G5039" s="108">
        <f t="shared" si="78"/>
        <v>43556</v>
      </c>
    </row>
    <row r="5040" spans="1:7" x14ac:dyDescent="0.35">
      <c r="A5040" s="72" t="s">
        <v>420</v>
      </c>
      <c r="B5040" s="72" t="s">
        <v>421</v>
      </c>
      <c r="C5040" s="72" t="s">
        <v>1102</v>
      </c>
      <c r="D5040" s="72" t="s">
        <v>1098</v>
      </c>
      <c r="E5040" s="72">
        <v>774</v>
      </c>
      <c r="F5040" s="105">
        <v>53</v>
      </c>
      <c r="G5040" s="108">
        <f t="shared" si="78"/>
        <v>43466</v>
      </c>
    </row>
    <row r="5041" spans="1:7" x14ac:dyDescent="0.35">
      <c r="A5041" s="72" t="s">
        <v>420</v>
      </c>
      <c r="B5041" s="72" t="s">
        <v>421</v>
      </c>
      <c r="C5041" s="72" t="s">
        <v>1102</v>
      </c>
      <c r="D5041" s="72" t="s">
        <v>1099</v>
      </c>
      <c r="E5041" s="72">
        <v>786</v>
      </c>
      <c r="F5041" s="105">
        <v>61</v>
      </c>
      <c r="G5041" s="108">
        <f t="shared" si="78"/>
        <v>43374</v>
      </c>
    </row>
    <row r="5042" spans="1:7" x14ac:dyDescent="0.35">
      <c r="A5042" s="72" t="s">
        <v>422</v>
      </c>
      <c r="B5042" s="72" t="s">
        <v>423</v>
      </c>
      <c r="C5042" s="72" t="s">
        <v>1087</v>
      </c>
      <c r="D5042" s="72" t="s">
        <v>1088</v>
      </c>
      <c r="E5042" s="72">
        <v>1340</v>
      </c>
      <c r="F5042" s="105">
        <v>106</v>
      </c>
      <c r="G5042" s="108">
        <f t="shared" si="78"/>
        <v>44378</v>
      </c>
    </row>
    <row r="5043" spans="1:7" x14ac:dyDescent="0.35">
      <c r="A5043" s="72" t="s">
        <v>422</v>
      </c>
      <c r="B5043" s="72" t="s">
        <v>423</v>
      </c>
      <c r="C5043" s="72" t="s">
        <v>1087</v>
      </c>
      <c r="D5043" s="72" t="s">
        <v>1089</v>
      </c>
      <c r="E5043" s="72">
        <v>1337</v>
      </c>
      <c r="F5043" s="105">
        <v>101</v>
      </c>
      <c r="G5043" s="108">
        <f t="shared" si="78"/>
        <v>44287</v>
      </c>
    </row>
    <row r="5044" spans="1:7" x14ac:dyDescent="0.35">
      <c r="A5044" s="72" t="s">
        <v>422</v>
      </c>
      <c r="B5044" s="72" t="s">
        <v>423</v>
      </c>
      <c r="C5044" s="72" t="s">
        <v>1087</v>
      </c>
      <c r="D5044" s="72" t="s">
        <v>1090</v>
      </c>
      <c r="E5044" s="72">
        <v>1343</v>
      </c>
      <c r="F5044" s="105">
        <v>104</v>
      </c>
      <c r="G5044" s="108">
        <f t="shared" si="78"/>
        <v>44197</v>
      </c>
    </row>
    <row r="5045" spans="1:7" x14ac:dyDescent="0.35">
      <c r="A5045" s="72" t="s">
        <v>422</v>
      </c>
      <c r="B5045" s="72" t="s">
        <v>423</v>
      </c>
      <c r="C5045" s="72" t="s">
        <v>1087</v>
      </c>
      <c r="D5045" s="72" t="s">
        <v>1091</v>
      </c>
      <c r="E5045" s="72">
        <v>1337</v>
      </c>
      <c r="F5045" s="105">
        <v>100</v>
      </c>
      <c r="G5045" s="108">
        <f t="shared" si="78"/>
        <v>44105</v>
      </c>
    </row>
    <row r="5046" spans="1:7" x14ac:dyDescent="0.35">
      <c r="A5046" s="72" t="s">
        <v>422</v>
      </c>
      <c r="B5046" s="72" t="s">
        <v>423</v>
      </c>
      <c r="C5046" s="72" t="s">
        <v>1087</v>
      </c>
      <c r="D5046" s="72" t="s">
        <v>1092</v>
      </c>
      <c r="E5046" s="72">
        <v>1349</v>
      </c>
      <c r="F5046" s="105">
        <v>113</v>
      </c>
      <c r="G5046" s="108">
        <f t="shared" si="78"/>
        <v>44013</v>
      </c>
    </row>
    <row r="5047" spans="1:7" x14ac:dyDescent="0.35">
      <c r="A5047" s="72" t="s">
        <v>422</v>
      </c>
      <c r="B5047" s="72" t="s">
        <v>423</v>
      </c>
      <c r="C5047" s="72" t="s">
        <v>1087</v>
      </c>
      <c r="D5047" s="72" t="s">
        <v>1093</v>
      </c>
      <c r="E5047" s="72">
        <v>1340</v>
      </c>
      <c r="F5047" s="105">
        <v>113</v>
      </c>
      <c r="G5047" s="108">
        <f t="shared" si="78"/>
        <v>43922</v>
      </c>
    </row>
    <row r="5048" spans="1:7" x14ac:dyDescent="0.35">
      <c r="A5048" s="72" t="s">
        <v>422</v>
      </c>
      <c r="B5048" s="72" t="s">
        <v>423</v>
      </c>
      <c r="C5048" s="72" t="s">
        <v>1087</v>
      </c>
      <c r="D5048" s="72" t="s">
        <v>1094</v>
      </c>
      <c r="E5048" s="72">
        <v>1335</v>
      </c>
      <c r="F5048" s="105">
        <v>107</v>
      </c>
      <c r="G5048" s="108">
        <f t="shared" si="78"/>
        <v>43831</v>
      </c>
    </row>
    <row r="5049" spans="1:7" x14ac:dyDescent="0.35">
      <c r="A5049" s="72" t="s">
        <v>422</v>
      </c>
      <c r="B5049" s="72" t="s">
        <v>423</v>
      </c>
      <c r="C5049" s="72" t="s">
        <v>1087</v>
      </c>
      <c r="D5049" s="72" t="s">
        <v>1095</v>
      </c>
      <c r="E5049" s="72">
        <v>1334</v>
      </c>
      <c r="F5049" s="105">
        <v>101</v>
      </c>
      <c r="G5049" s="108">
        <f t="shared" si="78"/>
        <v>43739</v>
      </c>
    </row>
    <row r="5050" spans="1:7" x14ac:dyDescent="0.35">
      <c r="A5050" s="72" t="s">
        <v>422</v>
      </c>
      <c r="B5050" s="72" t="s">
        <v>423</v>
      </c>
      <c r="C5050" s="72" t="s">
        <v>1087</v>
      </c>
      <c r="D5050" s="72" t="s">
        <v>1096</v>
      </c>
      <c r="E5050" s="72">
        <v>1335</v>
      </c>
      <c r="F5050" s="105">
        <v>101</v>
      </c>
      <c r="G5050" s="108">
        <f t="shared" si="78"/>
        <v>43647</v>
      </c>
    </row>
    <row r="5051" spans="1:7" x14ac:dyDescent="0.35">
      <c r="A5051" s="72" t="s">
        <v>422</v>
      </c>
      <c r="B5051" s="72" t="s">
        <v>423</v>
      </c>
      <c r="C5051" s="72" t="s">
        <v>1087</v>
      </c>
      <c r="D5051" s="72" t="s">
        <v>1097</v>
      </c>
      <c r="E5051" s="72">
        <v>1334</v>
      </c>
      <c r="F5051" s="105">
        <v>93</v>
      </c>
      <c r="G5051" s="108">
        <f t="shared" si="78"/>
        <v>43556</v>
      </c>
    </row>
    <row r="5052" spans="1:7" x14ac:dyDescent="0.35">
      <c r="A5052" s="72" t="s">
        <v>422</v>
      </c>
      <c r="B5052" s="72" t="s">
        <v>423</v>
      </c>
      <c r="C5052" s="72" t="s">
        <v>1087</v>
      </c>
      <c r="D5052" s="72" t="s">
        <v>1098</v>
      </c>
      <c r="E5052" s="72">
        <v>1316</v>
      </c>
      <c r="F5052" s="105">
        <v>105</v>
      </c>
      <c r="G5052" s="108">
        <f t="shared" si="78"/>
        <v>43466</v>
      </c>
    </row>
    <row r="5053" spans="1:7" x14ac:dyDescent="0.35">
      <c r="A5053" s="72" t="s">
        <v>422</v>
      </c>
      <c r="B5053" s="72" t="s">
        <v>423</v>
      </c>
      <c r="C5053" s="72" t="s">
        <v>1087</v>
      </c>
      <c r="D5053" s="72" t="s">
        <v>1099</v>
      </c>
      <c r="E5053" s="72">
        <v>1347</v>
      </c>
      <c r="F5053" s="105">
        <v>100</v>
      </c>
      <c r="G5053" s="108">
        <f t="shared" si="78"/>
        <v>43374</v>
      </c>
    </row>
    <row r="5054" spans="1:7" x14ac:dyDescent="0.35">
      <c r="A5054" s="72" t="s">
        <v>422</v>
      </c>
      <c r="B5054" s="72" t="s">
        <v>423</v>
      </c>
      <c r="C5054" s="72" t="s">
        <v>1100</v>
      </c>
      <c r="D5054" s="72" t="s">
        <v>1088</v>
      </c>
      <c r="E5054" s="72">
        <v>516</v>
      </c>
      <c r="F5054" s="105">
        <v>93</v>
      </c>
      <c r="G5054" s="108">
        <f t="shared" si="78"/>
        <v>44378</v>
      </c>
    </row>
    <row r="5055" spans="1:7" x14ac:dyDescent="0.35">
      <c r="A5055" s="72" t="s">
        <v>422</v>
      </c>
      <c r="B5055" s="72" t="s">
        <v>423</v>
      </c>
      <c r="C5055" s="72" t="s">
        <v>1100</v>
      </c>
      <c r="D5055" s="72" t="s">
        <v>1089</v>
      </c>
      <c r="E5055" s="72">
        <v>515</v>
      </c>
      <c r="F5055" s="105">
        <v>85</v>
      </c>
      <c r="G5055" s="108">
        <f t="shared" si="78"/>
        <v>44287</v>
      </c>
    </row>
    <row r="5056" spans="1:7" x14ac:dyDescent="0.35">
      <c r="A5056" s="72" t="s">
        <v>422</v>
      </c>
      <c r="B5056" s="72" t="s">
        <v>423</v>
      </c>
      <c r="C5056" s="72" t="s">
        <v>1100</v>
      </c>
      <c r="D5056" s="72" t="s">
        <v>1090</v>
      </c>
      <c r="E5056" s="72">
        <v>514</v>
      </c>
      <c r="F5056" s="105">
        <v>80</v>
      </c>
      <c r="G5056" s="108">
        <f t="shared" si="78"/>
        <v>44197</v>
      </c>
    </row>
    <row r="5057" spans="1:7" x14ac:dyDescent="0.35">
      <c r="A5057" s="72" t="s">
        <v>422</v>
      </c>
      <c r="B5057" s="72" t="s">
        <v>423</v>
      </c>
      <c r="C5057" s="72" t="s">
        <v>1100</v>
      </c>
      <c r="D5057" s="72" t="s">
        <v>1091</v>
      </c>
      <c r="E5057" s="72">
        <v>510</v>
      </c>
      <c r="F5057" s="105">
        <v>74</v>
      </c>
      <c r="G5057" s="108">
        <f t="shared" si="78"/>
        <v>44105</v>
      </c>
    </row>
    <row r="5058" spans="1:7" x14ac:dyDescent="0.35">
      <c r="A5058" s="72" t="s">
        <v>422</v>
      </c>
      <c r="B5058" s="72" t="s">
        <v>423</v>
      </c>
      <c r="C5058" s="72" t="s">
        <v>1100</v>
      </c>
      <c r="D5058" s="72" t="s">
        <v>1092</v>
      </c>
      <c r="E5058" s="72">
        <v>506</v>
      </c>
      <c r="F5058" s="105">
        <v>75</v>
      </c>
      <c r="G5058" s="108">
        <f t="shared" si="78"/>
        <v>44013</v>
      </c>
    </row>
    <row r="5059" spans="1:7" x14ac:dyDescent="0.35">
      <c r="A5059" s="72" t="s">
        <v>422</v>
      </c>
      <c r="B5059" s="72" t="s">
        <v>423</v>
      </c>
      <c r="C5059" s="72" t="s">
        <v>1100</v>
      </c>
      <c r="D5059" s="72" t="s">
        <v>1093</v>
      </c>
      <c r="E5059" s="72">
        <v>477</v>
      </c>
      <c r="F5059" s="105">
        <v>75</v>
      </c>
      <c r="G5059" s="108">
        <f t="shared" si="78"/>
        <v>43922</v>
      </c>
    </row>
    <row r="5060" spans="1:7" x14ac:dyDescent="0.35">
      <c r="A5060" s="72" t="s">
        <v>422</v>
      </c>
      <c r="B5060" s="72" t="s">
        <v>423</v>
      </c>
      <c r="C5060" s="72" t="s">
        <v>1100</v>
      </c>
      <c r="D5060" s="72" t="s">
        <v>1094</v>
      </c>
      <c r="E5060" s="72">
        <v>471</v>
      </c>
      <c r="F5060" s="105">
        <v>76</v>
      </c>
      <c r="G5060" s="108">
        <f t="shared" ref="G5060:G5123" si="79">DATE(LEFT(D5060,4),RIGHT(LEFT(D5060,7),2),1)</f>
        <v>43831</v>
      </c>
    </row>
    <row r="5061" spans="1:7" x14ac:dyDescent="0.35">
      <c r="A5061" s="72" t="s">
        <v>422</v>
      </c>
      <c r="B5061" s="72" t="s">
        <v>423</v>
      </c>
      <c r="C5061" s="72" t="s">
        <v>1100</v>
      </c>
      <c r="D5061" s="72" t="s">
        <v>1095</v>
      </c>
      <c r="E5061" s="72">
        <v>469</v>
      </c>
      <c r="F5061" s="105">
        <v>71</v>
      </c>
      <c r="G5061" s="108">
        <f t="shared" si="79"/>
        <v>43739</v>
      </c>
    </row>
    <row r="5062" spans="1:7" x14ac:dyDescent="0.35">
      <c r="A5062" s="72" t="s">
        <v>422</v>
      </c>
      <c r="B5062" s="72" t="s">
        <v>423</v>
      </c>
      <c r="C5062" s="72" t="s">
        <v>1100</v>
      </c>
      <c r="D5062" s="72" t="s">
        <v>1096</v>
      </c>
      <c r="E5062" s="72">
        <v>467</v>
      </c>
      <c r="F5062" s="105">
        <v>76</v>
      </c>
      <c r="G5062" s="108">
        <f t="shared" si="79"/>
        <v>43647</v>
      </c>
    </row>
    <row r="5063" spans="1:7" x14ac:dyDescent="0.35">
      <c r="A5063" s="72" t="s">
        <v>422</v>
      </c>
      <c r="B5063" s="72" t="s">
        <v>423</v>
      </c>
      <c r="C5063" s="72" t="s">
        <v>1100</v>
      </c>
      <c r="D5063" s="72" t="s">
        <v>1097</v>
      </c>
      <c r="E5063" s="72">
        <v>467</v>
      </c>
      <c r="F5063" s="105">
        <v>68</v>
      </c>
      <c r="G5063" s="108">
        <f t="shared" si="79"/>
        <v>43556</v>
      </c>
    </row>
    <row r="5064" spans="1:7" x14ac:dyDescent="0.35">
      <c r="A5064" s="72" t="s">
        <v>422</v>
      </c>
      <c r="B5064" s="72" t="s">
        <v>423</v>
      </c>
      <c r="C5064" s="72" t="s">
        <v>1100</v>
      </c>
      <c r="D5064" s="72" t="s">
        <v>1098</v>
      </c>
      <c r="E5064" s="72">
        <v>463</v>
      </c>
      <c r="F5064" s="105">
        <v>69</v>
      </c>
      <c r="G5064" s="108">
        <f t="shared" si="79"/>
        <v>43466</v>
      </c>
    </row>
    <row r="5065" spans="1:7" x14ac:dyDescent="0.35">
      <c r="A5065" s="72" t="s">
        <v>422</v>
      </c>
      <c r="B5065" s="72" t="s">
        <v>423</v>
      </c>
      <c r="C5065" s="72" t="s">
        <v>1100</v>
      </c>
      <c r="D5065" s="72" t="s">
        <v>1099</v>
      </c>
      <c r="E5065" s="72">
        <v>474</v>
      </c>
      <c r="F5065" s="105">
        <v>79</v>
      </c>
      <c r="G5065" s="108">
        <f t="shared" si="79"/>
        <v>43374</v>
      </c>
    </row>
    <row r="5066" spans="1:7" x14ac:dyDescent="0.35">
      <c r="A5066" s="72" t="s">
        <v>422</v>
      </c>
      <c r="B5066" s="72" t="s">
        <v>423</v>
      </c>
      <c r="C5066" s="72" t="s">
        <v>1101</v>
      </c>
      <c r="D5066" s="72" t="s">
        <v>1088</v>
      </c>
      <c r="E5066" s="72">
        <v>122</v>
      </c>
      <c r="F5066" s="105">
        <v>8</v>
      </c>
      <c r="G5066" s="108">
        <f t="shared" si="79"/>
        <v>44378</v>
      </c>
    </row>
    <row r="5067" spans="1:7" x14ac:dyDescent="0.35">
      <c r="A5067" s="72" t="s">
        <v>422</v>
      </c>
      <c r="B5067" s="72" t="s">
        <v>423</v>
      </c>
      <c r="C5067" s="72" t="s">
        <v>1101</v>
      </c>
      <c r="D5067" s="72" t="s">
        <v>1089</v>
      </c>
      <c r="E5067" s="72">
        <v>119</v>
      </c>
      <c r="F5067" s="105">
        <v>7</v>
      </c>
      <c r="G5067" s="108">
        <f t="shared" si="79"/>
        <v>44287</v>
      </c>
    </row>
    <row r="5068" spans="1:7" x14ac:dyDescent="0.35">
      <c r="A5068" s="72" t="s">
        <v>422</v>
      </c>
      <c r="B5068" s="72" t="s">
        <v>423</v>
      </c>
      <c r="C5068" s="72" t="s">
        <v>1101</v>
      </c>
      <c r="D5068" s="72" t="s">
        <v>1090</v>
      </c>
      <c r="E5068" s="72">
        <v>118</v>
      </c>
      <c r="F5068" s="105">
        <v>6</v>
      </c>
      <c r="G5068" s="108">
        <f t="shared" si="79"/>
        <v>44197</v>
      </c>
    </row>
    <row r="5069" spans="1:7" x14ac:dyDescent="0.35">
      <c r="A5069" s="72" t="s">
        <v>422</v>
      </c>
      <c r="B5069" s="72" t="s">
        <v>423</v>
      </c>
      <c r="C5069" s="72" t="s">
        <v>1101</v>
      </c>
      <c r="D5069" s="72" t="s">
        <v>1091</v>
      </c>
      <c r="E5069" s="72">
        <v>117</v>
      </c>
      <c r="F5069" s="105">
        <v>6</v>
      </c>
      <c r="G5069" s="108">
        <f t="shared" si="79"/>
        <v>44105</v>
      </c>
    </row>
    <row r="5070" spans="1:7" x14ac:dyDescent="0.35">
      <c r="A5070" s="72" t="s">
        <v>422</v>
      </c>
      <c r="B5070" s="72" t="s">
        <v>423</v>
      </c>
      <c r="C5070" s="72" t="s">
        <v>1101</v>
      </c>
      <c r="D5070" s="72" t="s">
        <v>1092</v>
      </c>
      <c r="E5070" s="72">
        <v>117</v>
      </c>
      <c r="F5070" s="105">
        <v>6</v>
      </c>
      <c r="G5070" s="108">
        <f t="shared" si="79"/>
        <v>44013</v>
      </c>
    </row>
    <row r="5071" spans="1:7" x14ac:dyDescent="0.35">
      <c r="A5071" s="72" t="s">
        <v>422</v>
      </c>
      <c r="B5071" s="72" t="s">
        <v>423</v>
      </c>
      <c r="C5071" s="72" t="s">
        <v>1101</v>
      </c>
      <c r="D5071" s="72" t="s">
        <v>1093</v>
      </c>
      <c r="E5071" s="72">
        <v>113</v>
      </c>
      <c r="F5071" s="105">
        <v>6</v>
      </c>
      <c r="G5071" s="108">
        <f t="shared" si="79"/>
        <v>43922</v>
      </c>
    </row>
    <row r="5072" spans="1:7" x14ac:dyDescent="0.35">
      <c r="A5072" s="72" t="s">
        <v>422</v>
      </c>
      <c r="B5072" s="72" t="s">
        <v>423</v>
      </c>
      <c r="C5072" s="72" t="s">
        <v>1101</v>
      </c>
      <c r="D5072" s="72" t="s">
        <v>1094</v>
      </c>
      <c r="E5072" s="72">
        <v>110</v>
      </c>
      <c r="F5072" s="105">
        <v>6</v>
      </c>
      <c r="G5072" s="108">
        <f t="shared" si="79"/>
        <v>43831</v>
      </c>
    </row>
    <row r="5073" spans="1:7" x14ac:dyDescent="0.35">
      <c r="A5073" s="72" t="s">
        <v>422</v>
      </c>
      <c r="B5073" s="72" t="s">
        <v>423</v>
      </c>
      <c r="C5073" s="72" t="s">
        <v>1101</v>
      </c>
      <c r="D5073" s="72" t="s">
        <v>1095</v>
      </c>
      <c r="E5073" s="72">
        <v>111</v>
      </c>
      <c r="F5073" s="105">
        <v>6</v>
      </c>
      <c r="G5073" s="108">
        <f t="shared" si="79"/>
        <v>43739</v>
      </c>
    </row>
    <row r="5074" spans="1:7" x14ac:dyDescent="0.35">
      <c r="A5074" s="72" t="s">
        <v>422</v>
      </c>
      <c r="B5074" s="72" t="s">
        <v>423</v>
      </c>
      <c r="C5074" s="72" t="s">
        <v>1101</v>
      </c>
      <c r="D5074" s="72" t="s">
        <v>1096</v>
      </c>
      <c r="E5074" s="72">
        <v>111</v>
      </c>
      <c r="F5074" s="105">
        <v>6</v>
      </c>
      <c r="G5074" s="108">
        <f t="shared" si="79"/>
        <v>43647</v>
      </c>
    </row>
    <row r="5075" spans="1:7" x14ac:dyDescent="0.35">
      <c r="A5075" s="72" t="s">
        <v>422</v>
      </c>
      <c r="B5075" s="72" t="s">
        <v>423</v>
      </c>
      <c r="C5075" s="72" t="s">
        <v>1101</v>
      </c>
      <c r="D5075" s="72" t="s">
        <v>1097</v>
      </c>
      <c r="E5075" s="72">
        <v>110</v>
      </c>
      <c r="F5075" s="105">
        <v>5</v>
      </c>
      <c r="G5075" s="108">
        <f t="shared" si="79"/>
        <v>43556</v>
      </c>
    </row>
    <row r="5076" spans="1:7" x14ac:dyDescent="0.35">
      <c r="A5076" s="72" t="s">
        <v>422</v>
      </c>
      <c r="B5076" s="72" t="s">
        <v>423</v>
      </c>
      <c r="C5076" s="72" t="s">
        <v>1101</v>
      </c>
      <c r="D5076" s="72" t="s">
        <v>1098</v>
      </c>
      <c r="E5076" s="72">
        <v>111</v>
      </c>
      <c r="F5076" s="105">
        <v>5</v>
      </c>
      <c r="G5076" s="108">
        <f t="shared" si="79"/>
        <v>43466</v>
      </c>
    </row>
    <row r="5077" spans="1:7" x14ac:dyDescent="0.35">
      <c r="A5077" s="72" t="s">
        <v>422</v>
      </c>
      <c r="B5077" s="72" t="s">
        <v>423</v>
      </c>
      <c r="C5077" s="72" t="s">
        <v>1101</v>
      </c>
      <c r="D5077" s="72" t="s">
        <v>1099</v>
      </c>
      <c r="E5077" s="72">
        <v>119</v>
      </c>
      <c r="F5077" s="105">
        <v>7</v>
      </c>
      <c r="G5077" s="108">
        <f t="shared" si="79"/>
        <v>43374</v>
      </c>
    </row>
    <row r="5078" spans="1:7" x14ac:dyDescent="0.35">
      <c r="A5078" s="72" t="s">
        <v>422</v>
      </c>
      <c r="B5078" s="72" t="s">
        <v>423</v>
      </c>
      <c r="C5078" s="72" t="s">
        <v>1102</v>
      </c>
      <c r="D5078" s="72" t="s">
        <v>1088</v>
      </c>
      <c r="E5078" s="72">
        <v>1268</v>
      </c>
      <c r="F5078" s="105">
        <v>133</v>
      </c>
      <c r="G5078" s="108">
        <f t="shared" si="79"/>
        <v>44378</v>
      </c>
    </row>
    <row r="5079" spans="1:7" x14ac:dyDescent="0.35">
      <c r="A5079" s="72" t="s">
        <v>422</v>
      </c>
      <c r="B5079" s="72" t="s">
        <v>423</v>
      </c>
      <c r="C5079" s="72" t="s">
        <v>1102</v>
      </c>
      <c r="D5079" s="72" t="s">
        <v>1089</v>
      </c>
      <c r="E5079" s="72">
        <v>1270</v>
      </c>
      <c r="F5079" s="105">
        <v>132</v>
      </c>
      <c r="G5079" s="108">
        <f t="shared" si="79"/>
        <v>44287</v>
      </c>
    </row>
    <row r="5080" spans="1:7" x14ac:dyDescent="0.35">
      <c r="A5080" s="72" t="s">
        <v>422</v>
      </c>
      <c r="B5080" s="72" t="s">
        <v>423</v>
      </c>
      <c r="C5080" s="72" t="s">
        <v>1102</v>
      </c>
      <c r="D5080" s="72" t="s">
        <v>1090</v>
      </c>
      <c r="E5080" s="72">
        <v>1267</v>
      </c>
      <c r="F5080" s="105">
        <v>126</v>
      </c>
      <c r="G5080" s="108">
        <f t="shared" si="79"/>
        <v>44197</v>
      </c>
    </row>
    <row r="5081" spans="1:7" x14ac:dyDescent="0.35">
      <c r="A5081" s="72" t="s">
        <v>422</v>
      </c>
      <c r="B5081" s="72" t="s">
        <v>423</v>
      </c>
      <c r="C5081" s="72" t="s">
        <v>1102</v>
      </c>
      <c r="D5081" s="72" t="s">
        <v>1091</v>
      </c>
      <c r="E5081" s="72">
        <v>1271</v>
      </c>
      <c r="F5081" s="105">
        <v>116</v>
      </c>
      <c r="G5081" s="108">
        <f t="shared" si="79"/>
        <v>44105</v>
      </c>
    </row>
    <row r="5082" spans="1:7" x14ac:dyDescent="0.35">
      <c r="A5082" s="72" t="s">
        <v>422</v>
      </c>
      <c r="B5082" s="72" t="s">
        <v>423</v>
      </c>
      <c r="C5082" s="72" t="s">
        <v>1102</v>
      </c>
      <c r="D5082" s="72" t="s">
        <v>1092</v>
      </c>
      <c r="E5082" s="72">
        <v>1269</v>
      </c>
      <c r="F5082" s="105">
        <v>123</v>
      </c>
      <c r="G5082" s="108">
        <f t="shared" si="79"/>
        <v>44013</v>
      </c>
    </row>
    <row r="5083" spans="1:7" x14ac:dyDescent="0.35">
      <c r="A5083" s="72" t="s">
        <v>422</v>
      </c>
      <c r="B5083" s="72" t="s">
        <v>423</v>
      </c>
      <c r="C5083" s="72" t="s">
        <v>1102</v>
      </c>
      <c r="D5083" s="72" t="s">
        <v>1093</v>
      </c>
      <c r="E5083" s="72">
        <v>1261</v>
      </c>
      <c r="F5083" s="105">
        <v>116</v>
      </c>
      <c r="G5083" s="108">
        <f t="shared" si="79"/>
        <v>43922</v>
      </c>
    </row>
    <row r="5084" spans="1:7" x14ac:dyDescent="0.35">
      <c r="A5084" s="72" t="s">
        <v>422</v>
      </c>
      <c r="B5084" s="72" t="s">
        <v>423</v>
      </c>
      <c r="C5084" s="72" t="s">
        <v>1102</v>
      </c>
      <c r="D5084" s="72" t="s">
        <v>1094</v>
      </c>
      <c r="E5084" s="72">
        <v>1260</v>
      </c>
      <c r="F5084" s="105">
        <v>117</v>
      </c>
      <c r="G5084" s="108">
        <f t="shared" si="79"/>
        <v>43831</v>
      </c>
    </row>
    <row r="5085" spans="1:7" x14ac:dyDescent="0.35">
      <c r="A5085" s="72" t="s">
        <v>422</v>
      </c>
      <c r="B5085" s="72" t="s">
        <v>423</v>
      </c>
      <c r="C5085" s="72" t="s">
        <v>1102</v>
      </c>
      <c r="D5085" s="72" t="s">
        <v>1095</v>
      </c>
      <c r="E5085" s="72">
        <v>1258</v>
      </c>
      <c r="F5085" s="105">
        <v>107</v>
      </c>
      <c r="G5085" s="108">
        <f t="shared" si="79"/>
        <v>43739</v>
      </c>
    </row>
    <row r="5086" spans="1:7" x14ac:dyDescent="0.35">
      <c r="A5086" s="72" t="s">
        <v>422</v>
      </c>
      <c r="B5086" s="72" t="s">
        <v>423</v>
      </c>
      <c r="C5086" s="72" t="s">
        <v>1102</v>
      </c>
      <c r="D5086" s="72" t="s">
        <v>1096</v>
      </c>
      <c r="E5086" s="72">
        <v>1259</v>
      </c>
      <c r="F5086" s="105">
        <v>119</v>
      </c>
      <c r="G5086" s="108">
        <f t="shared" si="79"/>
        <v>43647</v>
      </c>
    </row>
    <row r="5087" spans="1:7" x14ac:dyDescent="0.35">
      <c r="A5087" s="72" t="s">
        <v>422</v>
      </c>
      <c r="B5087" s="72" t="s">
        <v>423</v>
      </c>
      <c r="C5087" s="72" t="s">
        <v>1102</v>
      </c>
      <c r="D5087" s="72" t="s">
        <v>1097</v>
      </c>
      <c r="E5087" s="72">
        <v>1266</v>
      </c>
      <c r="F5087" s="105">
        <v>102</v>
      </c>
      <c r="G5087" s="108">
        <f t="shared" si="79"/>
        <v>43556</v>
      </c>
    </row>
    <row r="5088" spans="1:7" x14ac:dyDescent="0.35">
      <c r="A5088" s="72" t="s">
        <v>422</v>
      </c>
      <c r="B5088" s="72" t="s">
        <v>423</v>
      </c>
      <c r="C5088" s="72" t="s">
        <v>1102</v>
      </c>
      <c r="D5088" s="72" t="s">
        <v>1098</v>
      </c>
      <c r="E5088" s="72">
        <v>1260</v>
      </c>
      <c r="F5088" s="105">
        <v>109</v>
      </c>
      <c r="G5088" s="108">
        <f t="shared" si="79"/>
        <v>43466</v>
      </c>
    </row>
    <row r="5089" spans="1:7" x14ac:dyDescent="0.35">
      <c r="A5089" s="72" t="s">
        <v>422</v>
      </c>
      <c r="B5089" s="72" t="s">
        <v>423</v>
      </c>
      <c r="C5089" s="72" t="s">
        <v>1102</v>
      </c>
      <c r="D5089" s="72" t="s">
        <v>1099</v>
      </c>
      <c r="E5089" s="72">
        <v>1293</v>
      </c>
      <c r="F5089" s="105">
        <v>105</v>
      </c>
      <c r="G5089" s="108">
        <f t="shared" si="79"/>
        <v>43374</v>
      </c>
    </row>
    <row r="5090" spans="1:7" x14ac:dyDescent="0.35">
      <c r="A5090" s="72" t="s">
        <v>424</v>
      </c>
      <c r="B5090" s="72" t="s">
        <v>425</v>
      </c>
      <c r="C5090" s="72" t="s">
        <v>1087</v>
      </c>
      <c r="D5090" s="72" t="s">
        <v>1088</v>
      </c>
      <c r="E5090" s="72">
        <v>815</v>
      </c>
      <c r="F5090" s="105">
        <v>67</v>
      </c>
      <c r="G5090" s="108">
        <f t="shared" si="79"/>
        <v>44378</v>
      </c>
    </row>
    <row r="5091" spans="1:7" x14ac:dyDescent="0.35">
      <c r="A5091" s="72" t="s">
        <v>424</v>
      </c>
      <c r="B5091" s="72" t="s">
        <v>425</v>
      </c>
      <c r="C5091" s="72" t="s">
        <v>1087</v>
      </c>
      <c r="D5091" s="72" t="s">
        <v>1089</v>
      </c>
      <c r="E5091" s="72">
        <v>805</v>
      </c>
      <c r="F5091" s="105">
        <v>61</v>
      </c>
      <c r="G5091" s="108">
        <f t="shared" si="79"/>
        <v>44287</v>
      </c>
    </row>
    <row r="5092" spans="1:7" x14ac:dyDescent="0.35">
      <c r="A5092" s="72" t="s">
        <v>424</v>
      </c>
      <c r="B5092" s="72" t="s">
        <v>425</v>
      </c>
      <c r="C5092" s="72" t="s">
        <v>1087</v>
      </c>
      <c r="D5092" s="72" t="s">
        <v>1090</v>
      </c>
      <c r="E5092" s="72">
        <v>806</v>
      </c>
      <c r="F5092" s="105">
        <v>61</v>
      </c>
      <c r="G5092" s="108">
        <f t="shared" si="79"/>
        <v>44197</v>
      </c>
    </row>
    <row r="5093" spans="1:7" x14ac:dyDescent="0.35">
      <c r="A5093" s="72" t="s">
        <v>424</v>
      </c>
      <c r="B5093" s="72" t="s">
        <v>425</v>
      </c>
      <c r="C5093" s="72" t="s">
        <v>1087</v>
      </c>
      <c r="D5093" s="72" t="s">
        <v>1091</v>
      </c>
      <c r="E5093" s="72">
        <v>817</v>
      </c>
      <c r="F5093" s="105">
        <v>57</v>
      </c>
      <c r="G5093" s="108">
        <f t="shared" si="79"/>
        <v>44105</v>
      </c>
    </row>
    <row r="5094" spans="1:7" x14ac:dyDescent="0.35">
      <c r="A5094" s="72" t="s">
        <v>424</v>
      </c>
      <c r="B5094" s="72" t="s">
        <v>425</v>
      </c>
      <c r="C5094" s="72" t="s">
        <v>1087</v>
      </c>
      <c r="D5094" s="72" t="s">
        <v>1092</v>
      </c>
      <c r="E5094" s="72">
        <v>811</v>
      </c>
      <c r="F5094" s="105">
        <v>54</v>
      </c>
      <c r="G5094" s="108">
        <f t="shared" si="79"/>
        <v>44013</v>
      </c>
    </row>
    <row r="5095" spans="1:7" x14ac:dyDescent="0.35">
      <c r="A5095" s="72" t="s">
        <v>424</v>
      </c>
      <c r="B5095" s="72" t="s">
        <v>425</v>
      </c>
      <c r="C5095" s="72" t="s">
        <v>1087</v>
      </c>
      <c r="D5095" s="72" t="s">
        <v>1093</v>
      </c>
      <c r="E5095" s="72">
        <v>800</v>
      </c>
      <c r="F5095" s="105">
        <v>55</v>
      </c>
      <c r="G5095" s="108">
        <f t="shared" si="79"/>
        <v>43922</v>
      </c>
    </row>
    <row r="5096" spans="1:7" x14ac:dyDescent="0.35">
      <c r="A5096" s="72" t="s">
        <v>424</v>
      </c>
      <c r="B5096" s="72" t="s">
        <v>425</v>
      </c>
      <c r="C5096" s="72" t="s">
        <v>1087</v>
      </c>
      <c r="D5096" s="72" t="s">
        <v>1094</v>
      </c>
      <c r="E5096" s="72">
        <v>797</v>
      </c>
      <c r="F5096" s="105">
        <v>47</v>
      </c>
      <c r="G5096" s="108">
        <f t="shared" si="79"/>
        <v>43831</v>
      </c>
    </row>
    <row r="5097" spans="1:7" x14ac:dyDescent="0.35">
      <c r="A5097" s="72" t="s">
        <v>424</v>
      </c>
      <c r="B5097" s="72" t="s">
        <v>425</v>
      </c>
      <c r="C5097" s="72" t="s">
        <v>1087</v>
      </c>
      <c r="D5097" s="72" t="s">
        <v>1095</v>
      </c>
      <c r="E5097" s="72">
        <v>808</v>
      </c>
      <c r="F5097" s="105">
        <v>46</v>
      </c>
      <c r="G5097" s="108">
        <f t="shared" si="79"/>
        <v>43739</v>
      </c>
    </row>
    <row r="5098" spans="1:7" x14ac:dyDescent="0.35">
      <c r="A5098" s="72" t="s">
        <v>424</v>
      </c>
      <c r="B5098" s="72" t="s">
        <v>425</v>
      </c>
      <c r="C5098" s="72" t="s">
        <v>1087</v>
      </c>
      <c r="D5098" s="72" t="s">
        <v>1096</v>
      </c>
      <c r="E5098" s="72">
        <v>805</v>
      </c>
      <c r="F5098" s="105">
        <v>39</v>
      </c>
      <c r="G5098" s="108">
        <f t="shared" si="79"/>
        <v>43647</v>
      </c>
    </row>
    <row r="5099" spans="1:7" x14ac:dyDescent="0.35">
      <c r="A5099" s="72" t="s">
        <v>424</v>
      </c>
      <c r="B5099" s="72" t="s">
        <v>425</v>
      </c>
      <c r="C5099" s="72" t="s">
        <v>1087</v>
      </c>
      <c r="D5099" s="72" t="s">
        <v>1097</v>
      </c>
      <c r="E5099" s="72">
        <v>805</v>
      </c>
      <c r="F5099" s="105">
        <v>43</v>
      </c>
      <c r="G5099" s="108">
        <f t="shared" si="79"/>
        <v>43556</v>
      </c>
    </row>
    <row r="5100" spans="1:7" x14ac:dyDescent="0.35">
      <c r="A5100" s="72" t="s">
        <v>424</v>
      </c>
      <c r="B5100" s="72" t="s">
        <v>425</v>
      </c>
      <c r="C5100" s="72" t="s">
        <v>1087</v>
      </c>
      <c r="D5100" s="72" t="s">
        <v>1098</v>
      </c>
      <c r="E5100" s="72">
        <v>793</v>
      </c>
      <c r="F5100" s="105">
        <v>44</v>
      </c>
      <c r="G5100" s="108">
        <f t="shared" si="79"/>
        <v>43466</v>
      </c>
    </row>
    <row r="5101" spans="1:7" x14ac:dyDescent="0.35">
      <c r="A5101" s="72" t="s">
        <v>424</v>
      </c>
      <c r="B5101" s="72" t="s">
        <v>425</v>
      </c>
      <c r="C5101" s="72" t="s">
        <v>1087</v>
      </c>
      <c r="D5101" s="72" t="s">
        <v>1099</v>
      </c>
      <c r="E5101" s="72">
        <v>817</v>
      </c>
      <c r="F5101" s="105">
        <v>54</v>
      </c>
      <c r="G5101" s="108">
        <f t="shared" si="79"/>
        <v>43374</v>
      </c>
    </row>
    <row r="5102" spans="1:7" x14ac:dyDescent="0.35">
      <c r="A5102" s="72" t="s">
        <v>424</v>
      </c>
      <c r="B5102" s="72" t="s">
        <v>425</v>
      </c>
      <c r="C5102" s="72" t="s">
        <v>1100</v>
      </c>
      <c r="D5102" s="72" t="s">
        <v>1088</v>
      </c>
      <c r="E5102" s="72">
        <v>1451</v>
      </c>
      <c r="F5102" s="105">
        <v>217</v>
      </c>
      <c r="G5102" s="108">
        <f t="shared" si="79"/>
        <v>44378</v>
      </c>
    </row>
    <row r="5103" spans="1:7" x14ac:dyDescent="0.35">
      <c r="A5103" s="72" t="s">
        <v>424</v>
      </c>
      <c r="B5103" s="72" t="s">
        <v>425</v>
      </c>
      <c r="C5103" s="72" t="s">
        <v>1100</v>
      </c>
      <c r="D5103" s="72" t="s">
        <v>1089</v>
      </c>
      <c r="E5103" s="72">
        <v>1457</v>
      </c>
      <c r="F5103" s="105">
        <v>207</v>
      </c>
      <c r="G5103" s="108">
        <f t="shared" si="79"/>
        <v>44287</v>
      </c>
    </row>
    <row r="5104" spans="1:7" x14ac:dyDescent="0.35">
      <c r="A5104" s="72" t="s">
        <v>424</v>
      </c>
      <c r="B5104" s="72" t="s">
        <v>425</v>
      </c>
      <c r="C5104" s="72" t="s">
        <v>1100</v>
      </c>
      <c r="D5104" s="72" t="s">
        <v>1090</v>
      </c>
      <c r="E5104" s="72">
        <v>1457</v>
      </c>
      <c r="F5104" s="105">
        <v>193</v>
      </c>
      <c r="G5104" s="108">
        <f t="shared" si="79"/>
        <v>44197</v>
      </c>
    </row>
    <row r="5105" spans="1:7" x14ac:dyDescent="0.35">
      <c r="A5105" s="72" t="s">
        <v>424</v>
      </c>
      <c r="B5105" s="72" t="s">
        <v>425</v>
      </c>
      <c r="C5105" s="72" t="s">
        <v>1100</v>
      </c>
      <c r="D5105" s="72" t="s">
        <v>1091</v>
      </c>
      <c r="E5105" s="72">
        <v>1480</v>
      </c>
      <c r="F5105" s="105">
        <v>188</v>
      </c>
      <c r="G5105" s="108">
        <f t="shared" si="79"/>
        <v>44105</v>
      </c>
    </row>
    <row r="5106" spans="1:7" x14ac:dyDescent="0.35">
      <c r="A5106" s="72" t="s">
        <v>424</v>
      </c>
      <c r="B5106" s="72" t="s">
        <v>425</v>
      </c>
      <c r="C5106" s="72" t="s">
        <v>1100</v>
      </c>
      <c r="D5106" s="72" t="s">
        <v>1092</v>
      </c>
      <c r="E5106" s="72">
        <v>1499</v>
      </c>
      <c r="F5106" s="105">
        <v>179</v>
      </c>
      <c r="G5106" s="108">
        <f t="shared" si="79"/>
        <v>44013</v>
      </c>
    </row>
    <row r="5107" spans="1:7" x14ac:dyDescent="0.35">
      <c r="A5107" s="72" t="s">
        <v>424</v>
      </c>
      <c r="B5107" s="72" t="s">
        <v>425</v>
      </c>
      <c r="C5107" s="72" t="s">
        <v>1100</v>
      </c>
      <c r="D5107" s="72" t="s">
        <v>1093</v>
      </c>
      <c r="E5107" s="72">
        <v>1445</v>
      </c>
      <c r="F5107" s="105">
        <v>153</v>
      </c>
      <c r="G5107" s="108">
        <f t="shared" si="79"/>
        <v>43922</v>
      </c>
    </row>
    <row r="5108" spans="1:7" x14ac:dyDescent="0.35">
      <c r="A5108" s="72" t="s">
        <v>424</v>
      </c>
      <c r="B5108" s="72" t="s">
        <v>425</v>
      </c>
      <c r="C5108" s="72" t="s">
        <v>1100</v>
      </c>
      <c r="D5108" s="72" t="s">
        <v>1094</v>
      </c>
      <c r="E5108" s="72">
        <v>1446</v>
      </c>
      <c r="F5108" s="105">
        <v>138</v>
      </c>
      <c r="G5108" s="108">
        <f t="shared" si="79"/>
        <v>43831</v>
      </c>
    </row>
    <row r="5109" spans="1:7" x14ac:dyDescent="0.35">
      <c r="A5109" s="72" t="s">
        <v>424</v>
      </c>
      <c r="B5109" s="72" t="s">
        <v>425</v>
      </c>
      <c r="C5109" s="72" t="s">
        <v>1100</v>
      </c>
      <c r="D5109" s="72" t="s">
        <v>1095</v>
      </c>
      <c r="E5109" s="72">
        <v>1452</v>
      </c>
      <c r="F5109" s="105">
        <v>140</v>
      </c>
      <c r="G5109" s="108">
        <f t="shared" si="79"/>
        <v>43739</v>
      </c>
    </row>
    <row r="5110" spans="1:7" x14ac:dyDescent="0.35">
      <c r="A5110" s="72" t="s">
        <v>424</v>
      </c>
      <c r="B5110" s="72" t="s">
        <v>425</v>
      </c>
      <c r="C5110" s="72" t="s">
        <v>1100</v>
      </c>
      <c r="D5110" s="72" t="s">
        <v>1096</v>
      </c>
      <c r="E5110" s="72">
        <v>1445</v>
      </c>
      <c r="F5110" s="105">
        <v>116</v>
      </c>
      <c r="G5110" s="108">
        <f t="shared" si="79"/>
        <v>43647</v>
      </c>
    </row>
    <row r="5111" spans="1:7" x14ac:dyDescent="0.35">
      <c r="A5111" s="72" t="s">
        <v>424</v>
      </c>
      <c r="B5111" s="72" t="s">
        <v>425</v>
      </c>
      <c r="C5111" s="72" t="s">
        <v>1100</v>
      </c>
      <c r="D5111" s="72" t="s">
        <v>1097</v>
      </c>
      <c r="E5111" s="72">
        <v>1446</v>
      </c>
      <c r="F5111" s="105">
        <v>128</v>
      </c>
      <c r="G5111" s="108">
        <f t="shared" si="79"/>
        <v>43556</v>
      </c>
    </row>
    <row r="5112" spans="1:7" x14ac:dyDescent="0.35">
      <c r="A5112" s="72" t="s">
        <v>424</v>
      </c>
      <c r="B5112" s="72" t="s">
        <v>425</v>
      </c>
      <c r="C5112" s="72" t="s">
        <v>1100</v>
      </c>
      <c r="D5112" s="72" t="s">
        <v>1098</v>
      </c>
      <c r="E5112" s="72">
        <v>1413</v>
      </c>
      <c r="F5112" s="105">
        <v>129</v>
      </c>
      <c r="G5112" s="108">
        <f t="shared" si="79"/>
        <v>43466</v>
      </c>
    </row>
    <row r="5113" spans="1:7" x14ac:dyDescent="0.35">
      <c r="A5113" s="72" t="s">
        <v>424</v>
      </c>
      <c r="B5113" s="72" t="s">
        <v>425</v>
      </c>
      <c r="C5113" s="72" t="s">
        <v>1100</v>
      </c>
      <c r="D5113" s="72" t="s">
        <v>1099</v>
      </c>
      <c r="E5113" s="72">
        <v>1505</v>
      </c>
      <c r="F5113" s="105">
        <v>138</v>
      </c>
      <c r="G5113" s="108">
        <f t="shared" si="79"/>
        <v>43374</v>
      </c>
    </row>
    <row r="5114" spans="1:7" x14ac:dyDescent="0.35">
      <c r="A5114" s="72" t="s">
        <v>424</v>
      </c>
      <c r="B5114" s="72" t="s">
        <v>425</v>
      </c>
      <c r="C5114" s="72" t="s">
        <v>1101</v>
      </c>
      <c r="D5114" s="72" t="s">
        <v>1088</v>
      </c>
      <c r="E5114" s="72">
        <v>184</v>
      </c>
      <c r="F5114" s="105">
        <v>5</v>
      </c>
      <c r="G5114" s="108">
        <f t="shared" si="79"/>
        <v>44378</v>
      </c>
    </row>
    <row r="5115" spans="1:7" x14ac:dyDescent="0.35">
      <c r="A5115" s="72" t="s">
        <v>424</v>
      </c>
      <c r="B5115" s="72" t="s">
        <v>425</v>
      </c>
      <c r="C5115" s="72" t="s">
        <v>1101</v>
      </c>
      <c r="D5115" s="72" t="s">
        <v>1089</v>
      </c>
      <c r="E5115" s="72">
        <v>178</v>
      </c>
      <c r="F5115" s="105">
        <v>5</v>
      </c>
      <c r="G5115" s="108">
        <f t="shared" si="79"/>
        <v>44287</v>
      </c>
    </row>
    <row r="5116" spans="1:7" x14ac:dyDescent="0.35">
      <c r="A5116" s="72" t="s">
        <v>424</v>
      </c>
      <c r="B5116" s="72" t="s">
        <v>425</v>
      </c>
      <c r="C5116" s="72" t="s">
        <v>1101</v>
      </c>
      <c r="D5116" s="72" t="s">
        <v>1090</v>
      </c>
      <c r="E5116" s="72">
        <v>181</v>
      </c>
      <c r="F5116" s="105">
        <v>5</v>
      </c>
      <c r="G5116" s="108">
        <f t="shared" si="79"/>
        <v>44197</v>
      </c>
    </row>
    <row r="5117" spans="1:7" x14ac:dyDescent="0.35">
      <c r="A5117" s="72" t="s">
        <v>424</v>
      </c>
      <c r="B5117" s="72" t="s">
        <v>425</v>
      </c>
      <c r="C5117" s="72" t="s">
        <v>1101</v>
      </c>
      <c r="D5117" s="72" t="s">
        <v>1091</v>
      </c>
      <c r="E5117" s="72">
        <v>179</v>
      </c>
      <c r="F5117" s="105">
        <v>4</v>
      </c>
      <c r="G5117" s="108">
        <f t="shared" si="79"/>
        <v>44105</v>
      </c>
    </row>
    <row r="5118" spans="1:7" x14ac:dyDescent="0.35">
      <c r="A5118" s="72" t="s">
        <v>424</v>
      </c>
      <c r="B5118" s="72" t="s">
        <v>425</v>
      </c>
      <c r="C5118" s="72" t="s">
        <v>1101</v>
      </c>
      <c r="D5118" s="72" t="s">
        <v>1092</v>
      </c>
      <c r="E5118" s="72">
        <v>179</v>
      </c>
      <c r="F5118" s="105">
        <v>4</v>
      </c>
      <c r="G5118" s="108">
        <f t="shared" si="79"/>
        <v>44013</v>
      </c>
    </row>
    <row r="5119" spans="1:7" x14ac:dyDescent="0.35">
      <c r="A5119" s="72" t="s">
        <v>424</v>
      </c>
      <c r="B5119" s="72" t="s">
        <v>425</v>
      </c>
      <c r="C5119" s="72" t="s">
        <v>1101</v>
      </c>
      <c r="D5119" s="72" t="s">
        <v>1093</v>
      </c>
      <c r="E5119" s="72">
        <v>174</v>
      </c>
      <c r="F5119" s="105">
        <v>4</v>
      </c>
      <c r="G5119" s="108">
        <f t="shared" si="79"/>
        <v>43922</v>
      </c>
    </row>
    <row r="5120" spans="1:7" x14ac:dyDescent="0.35">
      <c r="A5120" s="72" t="s">
        <v>424</v>
      </c>
      <c r="B5120" s="72" t="s">
        <v>425</v>
      </c>
      <c r="C5120" s="72" t="s">
        <v>1101</v>
      </c>
      <c r="D5120" s="72" t="s">
        <v>1094</v>
      </c>
      <c r="E5120" s="72">
        <v>161</v>
      </c>
      <c r="F5120" s="105">
        <v>4</v>
      </c>
      <c r="G5120" s="108">
        <f t="shared" si="79"/>
        <v>43831</v>
      </c>
    </row>
    <row r="5121" spans="1:7" x14ac:dyDescent="0.35">
      <c r="A5121" s="72" t="s">
        <v>424</v>
      </c>
      <c r="B5121" s="72" t="s">
        <v>425</v>
      </c>
      <c r="C5121" s="72" t="s">
        <v>1101</v>
      </c>
      <c r="D5121" s="72" t="s">
        <v>1095</v>
      </c>
      <c r="E5121" s="72">
        <v>159</v>
      </c>
      <c r="F5121" s="105">
        <v>4</v>
      </c>
      <c r="G5121" s="108">
        <f t="shared" si="79"/>
        <v>43739</v>
      </c>
    </row>
    <row r="5122" spans="1:7" x14ac:dyDescent="0.35">
      <c r="A5122" s="72" t="s">
        <v>424</v>
      </c>
      <c r="B5122" s="72" t="s">
        <v>425</v>
      </c>
      <c r="C5122" s="72" t="s">
        <v>1101</v>
      </c>
      <c r="D5122" s="72" t="s">
        <v>1096</v>
      </c>
      <c r="E5122" s="72">
        <v>150</v>
      </c>
      <c r="F5122" s="105">
        <v>4</v>
      </c>
      <c r="G5122" s="108">
        <f t="shared" si="79"/>
        <v>43647</v>
      </c>
    </row>
    <row r="5123" spans="1:7" x14ac:dyDescent="0.35">
      <c r="A5123" s="72" t="s">
        <v>424</v>
      </c>
      <c r="B5123" s="72" t="s">
        <v>425</v>
      </c>
      <c r="C5123" s="72" t="s">
        <v>1101</v>
      </c>
      <c r="D5123" s="72" t="s">
        <v>1097</v>
      </c>
      <c r="E5123" s="72">
        <v>151</v>
      </c>
      <c r="F5123" s="105">
        <v>3</v>
      </c>
      <c r="G5123" s="108">
        <f t="shared" si="79"/>
        <v>43556</v>
      </c>
    </row>
    <row r="5124" spans="1:7" x14ac:dyDescent="0.35">
      <c r="A5124" s="72" t="s">
        <v>424</v>
      </c>
      <c r="B5124" s="72" t="s">
        <v>425</v>
      </c>
      <c r="C5124" s="72" t="s">
        <v>1101</v>
      </c>
      <c r="D5124" s="72" t="s">
        <v>1098</v>
      </c>
      <c r="E5124" s="72">
        <v>146</v>
      </c>
      <c r="F5124" s="105">
        <v>4</v>
      </c>
      <c r="G5124" s="108">
        <f t="shared" ref="G5124:G5187" si="80">DATE(LEFT(D5124,4),RIGHT(LEFT(D5124,7),2),1)</f>
        <v>43466</v>
      </c>
    </row>
    <row r="5125" spans="1:7" x14ac:dyDescent="0.35">
      <c r="A5125" s="72" t="s">
        <v>424</v>
      </c>
      <c r="B5125" s="72" t="s">
        <v>425</v>
      </c>
      <c r="C5125" s="72" t="s">
        <v>1101</v>
      </c>
      <c r="D5125" s="72" t="s">
        <v>1099</v>
      </c>
      <c r="E5125" s="72">
        <v>151</v>
      </c>
      <c r="F5125" s="105">
        <v>4</v>
      </c>
      <c r="G5125" s="108">
        <f t="shared" si="80"/>
        <v>43374</v>
      </c>
    </row>
    <row r="5126" spans="1:7" x14ac:dyDescent="0.35">
      <c r="A5126" s="72" t="s">
        <v>424</v>
      </c>
      <c r="B5126" s="72" t="s">
        <v>425</v>
      </c>
      <c r="C5126" s="72" t="s">
        <v>1102</v>
      </c>
      <c r="D5126" s="72" t="s">
        <v>1088</v>
      </c>
      <c r="E5126" s="72">
        <v>1661</v>
      </c>
      <c r="F5126" s="105">
        <v>161</v>
      </c>
      <c r="G5126" s="108">
        <f t="shared" si="80"/>
        <v>44378</v>
      </c>
    </row>
    <row r="5127" spans="1:7" x14ac:dyDescent="0.35">
      <c r="A5127" s="72" t="s">
        <v>424</v>
      </c>
      <c r="B5127" s="72" t="s">
        <v>425</v>
      </c>
      <c r="C5127" s="72" t="s">
        <v>1102</v>
      </c>
      <c r="D5127" s="72" t="s">
        <v>1089</v>
      </c>
      <c r="E5127" s="72">
        <v>1661</v>
      </c>
      <c r="F5127" s="105">
        <v>156</v>
      </c>
      <c r="G5127" s="108">
        <f t="shared" si="80"/>
        <v>44287</v>
      </c>
    </row>
    <row r="5128" spans="1:7" x14ac:dyDescent="0.35">
      <c r="A5128" s="72" t="s">
        <v>424</v>
      </c>
      <c r="B5128" s="72" t="s">
        <v>425</v>
      </c>
      <c r="C5128" s="72" t="s">
        <v>1102</v>
      </c>
      <c r="D5128" s="72" t="s">
        <v>1090</v>
      </c>
      <c r="E5128" s="72">
        <v>1661</v>
      </c>
      <c r="F5128" s="105">
        <v>156</v>
      </c>
      <c r="G5128" s="108">
        <f t="shared" si="80"/>
        <v>44197</v>
      </c>
    </row>
    <row r="5129" spans="1:7" x14ac:dyDescent="0.35">
      <c r="A5129" s="72" t="s">
        <v>424</v>
      </c>
      <c r="B5129" s="72" t="s">
        <v>425</v>
      </c>
      <c r="C5129" s="72" t="s">
        <v>1102</v>
      </c>
      <c r="D5129" s="72" t="s">
        <v>1091</v>
      </c>
      <c r="E5129" s="72">
        <v>1665</v>
      </c>
      <c r="F5129" s="105">
        <v>150</v>
      </c>
      <c r="G5129" s="108">
        <f t="shared" si="80"/>
        <v>44105</v>
      </c>
    </row>
    <row r="5130" spans="1:7" x14ac:dyDescent="0.35">
      <c r="A5130" s="72" t="s">
        <v>424</v>
      </c>
      <c r="B5130" s="72" t="s">
        <v>425</v>
      </c>
      <c r="C5130" s="72" t="s">
        <v>1102</v>
      </c>
      <c r="D5130" s="72" t="s">
        <v>1092</v>
      </c>
      <c r="E5130" s="72">
        <v>1672</v>
      </c>
      <c r="F5130" s="105">
        <v>150</v>
      </c>
      <c r="G5130" s="108">
        <f t="shared" si="80"/>
        <v>44013</v>
      </c>
    </row>
    <row r="5131" spans="1:7" x14ac:dyDescent="0.35">
      <c r="A5131" s="72" t="s">
        <v>424</v>
      </c>
      <c r="B5131" s="72" t="s">
        <v>425</v>
      </c>
      <c r="C5131" s="72" t="s">
        <v>1102</v>
      </c>
      <c r="D5131" s="72" t="s">
        <v>1093</v>
      </c>
      <c r="E5131" s="72">
        <v>1669</v>
      </c>
      <c r="F5131" s="105">
        <v>143</v>
      </c>
      <c r="G5131" s="108">
        <f t="shared" si="80"/>
        <v>43922</v>
      </c>
    </row>
    <row r="5132" spans="1:7" x14ac:dyDescent="0.35">
      <c r="A5132" s="72" t="s">
        <v>424</v>
      </c>
      <c r="B5132" s="72" t="s">
        <v>425</v>
      </c>
      <c r="C5132" s="72" t="s">
        <v>1102</v>
      </c>
      <c r="D5132" s="72" t="s">
        <v>1094</v>
      </c>
      <c r="E5132" s="72">
        <v>1673</v>
      </c>
      <c r="F5132" s="105">
        <v>140</v>
      </c>
      <c r="G5132" s="108">
        <f t="shared" si="80"/>
        <v>43831</v>
      </c>
    </row>
    <row r="5133" spans="1:7" x14ac:dyDescent="0.35">
      <c r="A5133" s="72" t="s">
        <v>424</v>
      </c>
      <c r="B5133" s="72" t="s">
        <v>425</v>
      </c>
      <c r="C5133" s="72" t="s">
        <v>1102</v>
      </c>
      <c r="D5133" s="72" t="s">
        <v>1095</v>
      </c>
      <c r="E5133" s="72">
        <v>1681</v>
      </c>
      <c r="F5133" s="105">
        <v>143</v>
      </c>
      <c r="G5133" s="108">
        <f t="shared" si="80"/>
        <v>43739</v>
      </c>
    </row>
    <row r="5134" spans="1:7" x14ac:dyDescent="0.35">
      <c r="A5134" s="72" t="s">
        <v>424</v>
      </c>
      <c r="B5134" s="72" t="s">
        <v>425</v>
      </c>
      <c r="C5134" s="72" t="s">
        <v>1102</v>
      </c>
      <c r="D5134" s="72" t="s">
        <v>1096</v>
      </c>
      <c r="E5134" s="72">
        <v>1686</v>
      </c>
      <c r="F5134" s="105">
        <v>124</v>
      </c>
      <c r="G5134" s="108">
        <f t="shared" si="80"/>
        <v>43647</v>
      </c>
    </row>
    <row r="5135" spans="1:7" x14ac:dyDescent="0.35">
      <c r="A5135" s="72" t="s">
        <v>424</v>
      </c>
      <c r="B5135" s="72" t="s">
        <v>425</v>
      </c>
      <c r="C5135" s="72" t="s">
        <v>1102</v>
      </c>
      <c r="D5135" s="72" t="s">
        <v>1097</v>
      </c>
      <c r="E5135" s="72">
        <v>1683</v>
      </c>
      <c r="F5135" s="105">
        <v>123</v>
      </c>
      <c r="G5135" s="108">
        <f t="shared" si="80"/>
        <v>43556</v>
      </c>
    </row>
    <row r="5136" spans="1:7" x14ac:dyDescent="0.35">
      <c r="A5136" s="72" t="s">
        <v>424</v>
      </c>
      <c r="B5136" s="72" t="s">
        <v>425</v>
      </c>
      <c r="C5136" s="72" t="s">
        <v>1102</v>
      </c>
      <c r="D5136" s="72" t="s">
        <v>1098</v>
      </c>
      <c r="E5136" s="72">
        <v>1687</v>
      </c>
      <c r="F5136" s="105">
        <v>134</v>
      </c>
      <c r="G5136" s="108">
        <f t="shared" si="80"/>
        <v>43466</v>
      </c>
    </row>
    <row r="5137" spans="1:7" x14ac:dyDescent="0.35">
      <c r="A5137" s="72" t="s">
        <v>424</v>
      </c>
      <c r="B5137" s="72" t="s">
        <v>425</v>
      </c>
      <c r="C5137" s="72" t="s">
        <v>1102</v>
      </c>
      <c r="D5137" s="72" t="s">
        <v>1099</v>
      </c>
      <c r="E5137" s="72">
        <v>1754</v>
      </c>
      <c r="F5137" s="105">
        <v>143</v>
      </c>
      <c r="G5137" s="108">
        <f t="shared" si="80"/>
        <v>43374</v>
      </c>
    </row>
    <row r="5138" spans="1:7" x14ac:dyDescent="0.35">
      <c r="A5138" s="72" t="s">
        <v>428</v>
      </c>
      <c r="B5138" s="72" t="s">
        <v>429</v>
      </c>
      <c r="C5138" s="72" t="s">
        <v>1087</v>
      </c>
      <c r="D5138" s="72" t="s">
        <v>1088</v>
      </c>
      <c r="E5138" s="72">
        <v>1042</v>
      </c>
      <c r="F5138" s="105">
        <v>41</v>
      </c>
      <c r="G5138" s="108">
        <f t="shared" si="80"/>
        <v>44378</v>
      </c>
    </row>
    <row r="5139" spans="1:7" x14ac:dyDescent="0.35">
      <c r="A5139" s="72" t="s">
        <v>428</v>
      </c>
      <c r="B5139" s="72" t="s">
        <v>429</v>
      </c>
      <c r="C5139" s="72" t="s">
        <v>1087</v>
      </c>
      <c r="D5139" s="72" t="s">
        <v>1089</v>
      </c>
      <c r="E5139" s="72">
        <v>1041</v>
      </c>
      <c r="F5139" s="105">
        <v>38</v>
      </c>
      <c r="G5139" s="108">
        <f t="shared" si="80"/>
        <v>44287</v>
      </c>
    </row>
    <row r="5140" spans="1:7" x14ac:dyDescent="0.35">
      <c r="A5140" s="72" t="s">
        <v>428</v>
      </c>
      <c r="B5140" s="72" t="s">
        <v>429</v>
      </c>
      <c r="C5140" s="72" t="s">
        <v>1087</v>
      </c>
      <c r="D5140" s="72" t="s">
        <v>1090</v>
      </c>
      <c r="E5140" s="72">
        <v>1037</v>
      </c>
      <c r="F5140" s="105">
        <v>49</v>
      </c>
      <c r="G5140" s="108">
        <f t="shared" si="80"/>
        <v>44197</v>
      </c>
    </row>
    <row r="5141" spans="1:7" x14ac:dyDescent="0.35">
      <c r="A5141" s="72" t="s">
        <v>428</v>
      </c>
      <c r="B5141" s="72" t="s">
        <v>429</v>
      </c>
      <c r="C5141" s="72" t="s">
        <v>1087</v>
      </c>
      <c r="D5141" s="72" t="s">
        <v>1091</v>
      </c>
      <c r="E5141" s="72">
        <v>1031</v>
      </c>
      <c r="F5141" s="105">
        <v>41</v>
      </c>
      <c r="G5141" s="108">
        <f t="shared" si="80"/>
        <v>44105</v>
      </c>
    </row>
    <row r="5142" spans="1:7" x14ac:dyDescent="0.35">
      <c r="A5142" s="72" t="s">
        <v>428</v>
      </c>
      <c r="B5142" s="72" t="s">
        <v>429</v>
      </c>
      <c r="C5142" s="72" t="s">
        <v>1087</v>
      </c>
      <c r="D5142" s="72" t="s">
        <v>1092</v>
      </c>
      <c r="E5142" s="72">
        <v>1032</v>
      </c>
      <c r="F5142" s="105">
        <v>41</v>
      </c>
      <c r="G5142" s="108">
        <f t="shared" si="80"/>
        <v>44013</v>
      </c>
    </row>
    <row r="5143" spans="1:7" x14ac:dyDescent="0.35">
      <c r="A5143" s="72" t="s">
        <v>428</v>
      </c>
      <c r="B5143" s="72" t="s">
        <v>429</v>
      </c>
      <c r="C5143" s="72" t="s">
        <v>1087</v>
      </c>
      <c r="D5143" s="72" t="s">
        <v>1093</v>
      </c>
      <c r="E5143" s="72">
        <v>1033</v>
      </c>
      <c r="F5143" s="105">
        <v>49</v>
      </c>
      <c r="G5143" s="108">
        <f t="shared" si="80"/>
        <v>43922</v>
      </c>
    </row>
    <row r="5144" spans="1:7" x14ac:dyDescent="0.35">
      <c r="A5144" s="72" t="s">
        <v>428</v>
      </c>
      <c r="B5144" s="72" t="s">
        <v>429</v>
      </c>
      <c r="C5144" s="72" t="s">
        <v>1087</v>
      </c>
      <c r="D5144" s="72" t="s">
        <v>1094</v>
      </c>
      <c r="E5144" s="72">
        <v>1032</v>
      </c>
      <c r="F5144" s="105">
        <v>46</v>
      </c>
      <c r="G5144" s="108">
        <f t="shared" si="80"/>
        <v>43831</v>
      </c>
    </row>
    <row r="5145" spans="1:7" x14ac:dyDescent="0.35">
      <c r="A5145" s="72" t="s">
        <v>428</v>
      </c>
      <c r="B5145" s="72" t="s">
        <v>429</v>
      </c>
      <c r="C5145" s="72" t="s">
        <v>1087</v>
      </c>
      <c r="D5145" s="72" t="s">
        <v>1095</v>
      </c>
      <c r="E5145" s="72">
        <v>1036</v>
      </c>
      <c r="F5145" s="105">
        <v>45</v>
      </c>
      <c r="G5145" s="108">
        <f t="shared" si="80"/>
        <v>43739</v>
      </c>
    </row>
    <row r="5146" spans="1:7" x14ac:dyDescent="0.35">
      <c r="A5146" s="72" t="s">
        <v>428</v>
      </c>
      <c r="B5146" s="72" t="s">
        <v>429</v>
      </c>
      <c r="C5146" s="72" t="s">
        <v>1087</v>
      </c>
      <c r="D5146" s="72" t="s">
        <v>1096</v>
      </c>
      <c r="E5146" s="72">
        <v>1041</v>
      </c>
      <c r="F5146" s="105">
        <v>50</v>
      </c>
      <c r="G5146" s="108">
        <f t="shared" si="80"/>
        <v>43647</v>
      </c>
    </row>
    <row r="5147" spans="1:7" x14ac:dyDescent="0.35">
      <c r="A5147" s="72" t="s">
        <v>428</v>
      </c>
      <c r="B5147" s="72" t="s">
        <v>429</v>
      </c>
      <c r="C5147" s="72" t="s">
        <v>1087</v>
      </c>
      <c r="D5147" s="72" t="s">
        <v>1097</v>
      </c>
      <c r="E5147" s="72">
        <v>1046</v>
      </c>
      <c r="F5147" s="105">
        <v>49</v>
      </c>
      <c r="G5147" s="108">
        <f t="shared" si="80"/>
        <v>43556</v>
      </c>
    </row>
    <row r="5148" spans="1:7" x14ac:dyDescent="0.35">
      <c r="A5148" s="72" t="s">
        <v>428</v>
      </c>
      <c r="B5148" s="72" t="s">
        <v>429</v>
      </c>
      <c r="C5148" s="72" t="s">
        <v>1087</v>
      </c>
      <c r="D5148" s="72" t="s">
        <v>1098</v>
      </c>
      <c r="E5148" s="72">
        <v>1040</v>
      </c>
      <c r="F5148" s="105">
        <v>47</v>
      </c>
      <c r="G5148" s="108">
        <f t="shared" si="80"/>
        <v>43466</v>
      </c>
    </row>
    <row r="5149" spans="1:7" x14ac:dyDescent="0.35">
      <c r="A5149" s="72" t="s">
        <v>428</v>
      </c>
      <c r="B5149" s="72" t="s">
        <v>429</v>
      </c>
      <c r="C5149" s="72" t="s">
        <v>1087</v>
      </c>
      <c r="D5149" s="72" t="s">
        <v>1099</v>
      </c>
      <c r="E5149" s="72">
        <v>1083</v>
      </c>
      <c r="F5149" s="105">
        <v>56</v>
      </c>
      <c r="G5149" s="108">
        <f t="shared" si="80"/>
        <v>43374</v>
      </c>
    </row>
    <row r="5150" spans="1:7" x14ac:dyDescent="0.35">
      <c r="A5150" s="72" t="s">
        <v>428</v>
      </c>
      <c r="B5150" s="72" t="s">
        <v>429</v>
      </c>
      <c r="C5150" s="72" t="s">
        <v>1100</v>
      </c>
      <c r="D5150" s="72" t="s">
        <v>1088</v>
      </c>
      <c r="E5150" s="72">
        <v>785</v>
      </c>
      <c r="F5150" s="105">
        <v>50</v>
      </c>
      <c r="G5150" s="108">
        <f t="shared" si="80"/>
        <v>44378</v>
      </c>
    </row>
    <row r="5151" spans="1:7" x14ac:dyDescent="0.35">
      <c r="A5151" s="72" t="s">
        <v>428</v>
      </c>
      <c r="B5151" s="72" t="s">
        <v>429</v>
      </c>
      <c r="C5151" s="72" t="s">
        <v>1100</v>
      </c>
      <c r="D5151" s="72" t="s">
        <v>1089</v>
      </c>
      <c r="E5151" s="72">
        <v>783</v>
      </c>
      <c r="F5151" s="105">
        <v>53</v>
      </c>
      <c r="G5151" s="108">
        <f t="shared" si="80"/>
        <v>44287</v>
      </c>
    </row>
    <row r="5152" spans="1:7" x14ac:dyDescent="0.35">
      <c r="A5152" s="72" t="s">
        <v>428</v>
      </c>
      <c r="B5152" s="72" t="s">
        <v>429</v>
      </c>
      <c r="C5152" s="72" t="s">
        <v>1100</v>
      </c>
      <c r="D5152" s="72" t="s">
        <v>1090</v>
      </c>
      <c r="E5152" s="72">
        <v>788</v>
      </c>
      <c r="F5152" s="105">
        <v>67</v>
      </c>
      <c r="G5152" s="108">
        <f t="shared" si="80"/>
        <v>44197</v>
      </c>
    </row>
    <row r="5153" spans="1:7" x14ac:dyDescent="0.35">
      <c r="A5153" s="72" t="s">
        <v>428</v>
      </c>
      <c r="B5153" s="72" t="s">
        <v>429</v>
      </c>
      <c r="C5153" s="72" t="s">
        <v>1100</v>
      </c>
      <c r="D5153" s="72" t="s">
        <v>1091</v>
      </c>
      <c r="E5153" s="72">
        <v>791</v>
      </c>
      <c r="F5153" s="105">
        <v>63</v>
      </c>
      <c r="G5153" s="108">
        <f t="shared" si="80"/>
        <v>44105</v>
      </c>
    </row>
    <row r="5154" spans="1:7" x14ac:dyDescent="0.35">
      <c r="A5154" s="72" t="s">
        <v>428</v>
      </c>
      <c r="B5154" s="72" t="s">
        <v>429</v>
      </c>
      <c r="C5154" s="72" t="s">
        <v>1100</v>
      </c>
      <c r="D5154" s="72" t="s">
        <v>1092</v>
      </c>
      <c r="E5154" s="72">
        <v>787</v>
      </c>
      <c r="F5154" s="105">
        <v>56</v>
      </c>
      <c r="G5154" s="108">
        <f t="shared" si="80"/>
        <v>44013</v>
      </c>
    </row>
    <row r="5155" spans="1:7" x14ac:dyDescent="0.35">
      <c r="A5155" s="72" t="s">
        <v>428</v>
      </c>
      <c r="B5155" s="72" t="s">
        <v>429</v>
      </c>
      <c r="C5155" s="72" t="s">
        <v>1100</v>
      </c>
      <c r="D5155" s="72" t="s">
        <v>1093</v>
      </c>
      <c r="E5155" s="72">
        <v>779</v>
      </c>
      <c r="F5155" s="105">
        <v>53</v>
      </c>
      <c r="G5155" s="108">
        <f t="shared" si="80"/>
        <v>43922</v>
      </c>
    </row>
    <row r="5156" spans="1:7" x14ac:dyDescent="0.35">
      <c r="A5156" s="72" t="s">
        <v>428</v>
      </c>
      <c r="B5156" s="72" t="s">
        <v>429</v>
      </c>
      <c r="C5156" s="72" t="s">
        <v>1100</v>
      </c>
      <c r="D5156" s="72" t="s">
        <v>1094</v>
      </c>
      <c r="E5156" s="72">
        <v>779</v>
      </c>
      <c r="F5156" s="105">
        <v>54</v>
      </c>
      <c r="G5156" s="108">
        <f t="shared" si="80"/>
        <v>43831</v>
      </c>
    </row>
    <row r="5157" spans="1:7" x14ac:dyDescent="0.35">
      <c r="A5157" s="72" t="s">
        <v>428</v>
      </c>
      <c r="B5157" s="72" t="s">
        <v>429</v>
      </c>
      <c r="C5157" s="72" t="s">
        <v>1100</v>
      </c>
      <c r="D5157" s="72" t="s">
        <v>1095</v>
      </c>
      <c r="E5157" s="72">
        <v>777</v>
      </c>
      <c r="F5157" s="105">
        <v>56</v>
      </c>
      <c r="G5157" s="108">
        <f t="shared" si="80"/>
        <v>43739</v>
      </c>
    </row>
    <row r="5158" spans="1:7" x14ac:dyDescent="0.35">
      <c r="A5158" s="72" t="s">
        <v>428</v>
      </c>
      <c r="B5158" s="72" t="s">
        <v>429</v>
      </c>
      <c r="C5158" s="72" t="s">
        <v>1100</v>
      </c>
      <c r="D5158" s="72" t="s">
        <v>1096</v>
      </c>
      <c r="E5158" s="72">
        <v>781</v>
      </c>
      <c r="F5158" s="105">
        <v>52</v>
      </c>
      <c r="G5158" s="108">
        <f t="shared" si="80"/>
        <v>43647</v>
      </c>
    </row>
    <row r="5159" spans="1:7" x14ac:dyDescent="0.35">
      <c r="A5159" s="72" t="s">
        <v>428</v>
      </c>
      <c r="B5159" s="72" t="s">
        <v>429</v>
      </c>
      <c r="C5159" s="72" t="s">
        <v>1100</v>
      </c>
      <c r="D5159" s="72" t="s">
        <v>1097</v>
      </c>
      <c r="E5159" s="72">
        <v>788</v>
      </c>
      <c r="F5159" s="105">
        <v>50</v>
      </c>
      <c r="G5159" s="108">
        <f t="shared" si="80"/>
        <v>43556</v>
      </c>
    </row>
    <row r="5160" spans="1:7" x14ac:dyDescent="0.35">
      <c r="A5160" s="72" t="s">
        <v>428</v>
      </c>
      <c r="B5160" s="72" t="s">
        <v>429</v>
      </c>
      <c r="C5160" s="72" t="s">
        <v>1100</v>
      </c>
      <c r="D5160" s="72" t="s">
        <v>1098</v>
      </c>
      <c r="E5160" s="72">
        <v>761</v>
      </c>
      <c r="F5160" s="105">
        <v>56</v>
      </c>
      <c r="G5160" s="108">
        <f t="shared" si="80"/>
        <v>43466</v>
      </c>
    </row>
    <row r="5161" spans="1:7" x14ac:dyDescent="0.35">
      <c r="A5161" s="72" t="s">
        <v>428</v>
      </c>
      <c r="B5161" s="72" t="s">
        <v>429</v>
      </c>
      <c r="C5161" s="72" t="s">
        <v>1100</v>
      </c>
      <c r="D5161" s="72" t="s">
        <v>1099</v>
      </c>
      <c r="E5161" s="72">
        <v>806</v>
      </c>
      <c r="F5161" s="105">
        <v>56</v>
      </c>
      <c r="G5161" s="108">
        <f t="shared" si="80"/>
        <v>43374</v>
      </c>
    </row>
    <row r="5162" spans="1:7" x14ac:dyDescent="0.35">
      <c r="A5162" s="72" t="s">
        <v>428</v>
      </c>
      <c r="B5162" s="72" t="s">
        <v>429</v>
      </c>
      <c r="C5162" s="72" t="s">
        <v>1101</v>
      </c>
      <c r="D5162" s="72" t="s">
        <v>1088</v>
      </c>
      <c r="E5162" s="72">
        <v>93</v>
      </c>
      <c r="F5162" s="105">
        <v>4</v>
      </c>
      <c r="G5162" s="108">
        <f t="shared" si="80"/>
        <v>44378</v>
      </c>
    </row>
    <row r="5163" spans="1:7" x14ac:dyDescent="0.35">
      <c r="A5163" s="72" t="s">
        <v>428</v>
      </c>
      <c r="B5163" s="72" t="s">
        <v>429</v>
      </c>
      <c r="C5163" s="72" t="s">
        <v>1101</v>
      </c>
      <c r="D5163" s="72" t="s">
        <v>1089</v>
      </c>
      <c r="E5163" s="72">
        <v>93</v>
      </c>
      <c r="F5163" s="105">
        <v>3</v>
      </c>
      <c r="G5163" s="108">
        <f t="shared" si="80"/>
        <v>44287</v>
      </c>
    </row>
    <row r="5164" spans="1:7" x14ac:dyDescent="0.35">
      <c r="A5164" s="72" t="s">
        <v>428</v>
      </c>
      <c r="B5164" s="72" t="s">
        <v>429</v>
      </c>
      <c r="C5164" s="72" t="s">
        <v>1101</v>
      </c>
      <c r="D5164" s="72" t="s">
        <v>1090</v>
      </c>
      <c r="E5164" s="72">
        <v>94</v>
      </c>
      <c r="F5164" s="105">
        <v>3</v>
      </c>
      <c r="G5164" s="108">
        <f t="shared" si="80"/>
        <v>44197</v>
      </c>
    </row>
    <row r="5165" spans="1:7" x14ac:dyDescent="0.35">
      <c r="A5165" s="72" t="s">
        <v>428</v>
      </c>
      <c r="B5165" s="72" t="s">
        <v>429</v>
      </c>
      <c r="C5165" s="72" t="s">
        <v>1101</v>
      </c>
      <c r="D5165" s="72" t="s">
        <v>1091</v>
      </c>
      <c r="E5165" s="72">
        <v>95</v>
      </c>
      <c r="F5165" s="105">
        <v>2</v>
      </c>
      <c r="G5165" s="108">
        <f t="shared" si="80"/>
        <v>44105</v>
      </c>
    </row>
    <row r="5166" spans="1:7" x14ac:dyDescent="0.35">
      <c r="A5166" s="72" t="s">
        <v>428</v>
      </c>
      <c r="B5166" s="72" t="s">
        <v>429</v>
      </c>
      <c r="C5166" s="72" t="s">
        <v>1101</v>
      </c>
      <c r="D5166" s="72" t="s">
        <v>1092</v>
      </c>
      <c r="E5166" s="72">
        <v>95</v>
      </c>
      <c r="F5166" s="105">
        <v>1</v>
      </c>
      <c r="G5166" s="108">
        <f t="shared" si="80"/>
        <v>44013</v>
      </c>
    </row>
    <row r="5167" spans="1:7" x14ac:dyDescent="0.35">
      <c r="A5167" s="72" t="s">
        <v>428</v>
      </c>
      <c r="B5167" s="72" t="s">
        <v>429</v>
      </c>
      <c r="C5167" s="72" t="s">
        <v>1101</v>
      </c>
      <c r="D5167" s="72" t="s">
        <v>1093</v>
      </c>
      <c r="E5167" s="72">
        <v>99</v>
      </c>
      <c r="F5167" s="105">
        <v>1</v>
      </c>
      <c r="G5167" s="108">
        <f t="shared" si="80"/>
        <v>43922</v>
      </c>
    </row>
    <row r="5168" spans="1:7" x14ac:dyDescent="0.35">
      <c r="A5168" s="72" t="s">
        <v>428</v>
      </c>
      <c r="B5168" s="72" t="s">
        <v>429</v>
      </c>
      <c r="C5168" s="72" t="s">
        <v>1101</v>
      </c>
      <c r="D5168" s="72" t="s">
        <v>1094</v>
      </c>
      <c r="E5168" s="72">
        <v>98</v>
      </c>
      <c r="F5168" s="105">
        <v>1</v>
      </c>
      <c r="G5168" s="108">
        <f t="shared" si="80"/>
        <v>43831</v>
      </c>
    </row>
    <row r="5169" spans="1:7" x14ac:dyDescent="0.35">
      <c r="A5169" s="72" t="s">
        <v>428</v>
      </c>
      <c r="B5169" s="72" t="s">
        <v>429</v>
      </c>
      <c r="C5169" s="72" t="s">
        <v>1101</v>
      </c>
      <c r="D5169" s="72" t="s">
        <v>1095</v>
      </c>
      <c r="E5169" s="72">
        <v>96</v>
      </c>
      <c r="F5169" s="105">
        <v>1</v>
      </c>
      <c r="G5169" s="108">
        <f t="shared" si="80"/>
        <v>43739</v>
      </c>
    </row>
    <row r="5170" spans="1:7" x14ac:dyDescent="0.35">
      <c r="A5170" s="72" t="s">
        <v>428</v>
      </c>
      <c r="B5170" s="72" t="s">
        <v>429</v>
      </c>
      <c r="C5170" s="72" t="s">
        <v>1101</v>
      </c>
      <c r="D5170" s="72" t="s">
        <v>1096</v>
      </c>
      <c r="E5170" s="72">
        <v>93</v>
      </c>
      <c r="F5170" s="105">
        <v>1</v>
      </c>
      <c r="G5170" s="108">
        <f t="shared" si="80"/>
        <v>43647</v>
      </c>
    </row>
    <row r="5171" spans="1:7" x14ac:dyDescent="0.35">
      <c r="A5171" s="72" t="s">
        <v>428</v>
      </c>
      <c r="B5171" s="72" t="s">
        <v>429</v>
      </c>
      <c r="C5171" s="72" t="s">
        <v>1101</v>
      </c>
      <c r="D5171" s="72" t="s">
        <v>1097</v>
      </c>
      <c r="E5171" s="72">
        <v>93</v>
      </c>
      <c r="F5171" s="105">
        <v>2</v>
      </c>
      <c r="G5171" s="108">
        <f t="shared" si="80"/>
        <v>43556</v>
      </c>
    </row>
    <row r="5172" spans="1:7" x14ac:dyDescent="0.35">
      <c r="A5172" s="72" t="s">
        <v>428</v>
      </c>
      <c r="B5172" s="72" t="s">
        <v>429</v>
      </c>
      <c r="C5172" s="72" t="s">
        <v>1101</v>
      </c>
      <c r="D5172" s="72" t="s">
        <v>1098</v>
      </c>
      <c r="E5172" s="72">
        <v>92</v>
      </c>
      <c r="F5172" s="105">
        <v>2</v>
      </c>
      <c r="G5172" s="108">
        <f t="shared" si="80"/>
        <v>43466</v>
      </c>
    </row>
    <row r="5173" spans="1:7" x14ac:dyDescent="0.35">
      <c r="A5173" s="72" t="s">
        <v>428</v>
      </c>
      <c r="B5173" s="72" t="s">
        <v>429</v>
      </c>
      <c r="C5173" s="72" t="s">
        <v>1101</v>
      </c>
      <c r="D5173" s="72" t="s">
        <v>1099</v>
      </c>
      <c r="E5173" s="72">
        <v>97</v>
      </c>
      <c r="F5173" s="105">
        <v>3</v>
      </c>
      <c r="G5173" s="108">
        <f t="shared" si="80"/>
        <v>43374</v>
      </c>
    </row>
    <row r="5174" spans="1:7" x14ac:dyDescent="0.35">
      <c r="A5174" s="72" t="s">
        <v>428</v>
      </c>
      <c r="B5174" s="72" t="s">
        <v>429</v>
      </c>
      <c r="C5174" s="72" t="s">
        <v>1102</v>
      </c>
      <c r="D5174" s="72" t="s">
        <v>1088</v>
      </c>
      <c r="E5174" s="72">
        <v>899</v>
      </c>
      <c r="F5174" s="105">
        <v>33</v>
      </c>
      <c r="G5174" s="108">
        <f t="shared" si="80"/>
        <v>44378</v>
      </c>
    </row>
    <row r="5175" spans="1:7" x14ac:dyDescent="0.35">
      <c r="A5175" s="72" t="s">
        <v>428</v>
      </c>
      <c r="B5175" s="72" t="s">
        <v>429</v>
      </c>
      <c r="C5175" s="72" t="s">
        <v>1102</v>
      </c>
      <c r="D5175" s="72" t="s">
        <v>1089</v>
      </c>
      <c r="E5175" s="72">
        <v>906</v>
      </c>
      <c r="F5175" s="105">
        <v>37</v>
      </c>
      <c r="G5175" s="108">
        <f t="shared" si="80"/>
        <v>44287</v>
      </c>
    </row>
    <row r="5176" spans="1:7" x14ac:dyDescent="0.35">
      <c r="A5176" s="72" t="s">
        <v>428</v>
      </c>
      <c r="B5176" s="72" t="s">
        <v>429</v>
      </c>
      <c r="C5176" s="72" t="s">
        <v>1102</v>
      </c>
      <c r="D5176" s="72" t="s">
        <v>1090</v>
      </c>
      <c r="E5176" s="72">
        <v>901</v>
      </c>
      <c r="F5176" s="105">
        <v>57</v>
      </c>
      <c r="G5176" s="108">
        <f t="shared" si="80"/>
        <v>44197</v>
      </c>
    </row>
    <row r="5177" spans="1:7" x14ac:dyDescent="0.35">
      <c r="A5177" s="72" t="s">
        <v>428</v>
      </c>
      <c r="B5177" s="72" t="s">
        <v>429</v>
      </c>
      <c r="C5177" s="72" t="s">
        <v>1102</v>
      </c>
      <c r="D5177" s="72" t="s">
        <v>1091</v>
      </c>
      <c r="E5177" s="72">
        <v>904</v>
      </c>
      <c r="F5177" s="105">
        <v>47</v>
      </c>
      <c r="G5177" s="108">
        <f t="shared" si="80"/>
        <v>44105</v>
      </c>
    </row>
    <row r="5178" spans="1:7" x14ac:dyDescent="0.35">
      <c r="A5178" s="72" t="s">
        <v>428</v>
      </c>
      <c r="B5178" s="72" t="s">
        <v>429</v>
      </c>
      <c r="C5178" s="72" t="s">
        <v>1102</v>
      </c>
      <c r="D5178" s="72" t="s">
        <v>1092</v>
      </c>
      <c r="E5178" s="72">
        <v>899</v>
      </c>
      <c r="F5178" s="105">
        <v>46</v>
      </c>
      <c r="G5178" s="108">
        <f t="shared" si="80"/>
        <v>44013</v>
      </c>
    </row>
    <row r="5179" spans="1:7" x14ac:dyDescent="0.35">
      <c r="A5179" s="72" t="s">
        <v>428</v>
      </c>
      <c r="B5179" s="72" t="s">
        <v>429</v>
      </c>
      <c r="C5179" s="72" t="s">
        <v>1102</v>
      </c>
      <c r="D5179" s="72" t="s">
        <v>1093</v>
      </c>
      <c r="E5179" s="72">
        <v>891</v>
      </c>
      <c r="F5179" s="105">
        <v>55</v>
      </c>
      <c r="G5179" s="108">
        <f t="shared" si="80"/>
        <v>43922</v>
      </c>
    </row>
    <row r="5180" spans="1:7" x14ac:dyDescent="0.35">
      <c r="A5180" s="72" t="s">
        <v>428</v>
      </c>
      <c r="B5180" s="72" t="s">
        <v>429</v>
      </c>
      <c r="C5180" s="72" t="s">
        <v>1102</v>
      </c>
      <c r="D5180" s="72" t="s">
        <v>1094</v>
      </c>
      <c r="E5180" s="72">
        <v>892</v>
      </c>
      <c r="F5180" s="105">
        <v>55</v>
      </c>
      <c r="G5180" s="108">
        <f t="shared" si="80"/>
        <v>43831</v>
      </c>
    </row>
    <row r="5181" spans="1:7" x14ac:dyDescent="0.35">
      <c r="A5181" s="72" t="s">
        <v>428</v>
      </c>
      <c r="B5181" s="72" t="s">
        <v>429</v>
      </c>
      <c r="C5181" s="72" t="s">
        <v>1102</v>
      </c>
      <c r="D5181" s="72" t="s">
        <v>1095</v>
      </c>
      <c r="E5181" s="72">
        <v>890</v>
      </c>
      <c r="F5181" s="105">
        <v>57</v>
      </c>
      <c r="G5181" s="108">
        <f t="shared" si="80"/>
        <v>43739</v>
      </c>
    </row>
    <row r="5182" spans="1:7" x14ac:dyDescent="0.35">
      <c r="A5182" s="72" t="s">
        <v>428</v>
      </c>
      <c r="B5182" s="72" t="s">
        <v>429</v>
      </c>
      <c r="C5182" s="72" t="s">
        <v>1102</v>
      </c>
      <c r="D5182" s="72" t="s">
        <v>1096</v>
      </c>
      <c r="E5182" s="72">
        <v>895</v>
      </c>
      <c r="F5182" s="105">
        <v>57</v>
      </c>
      <c r="G5182" s="108">
        <f t="shared" si="80"/>
        <v>43647</v>
      </c>
    </row>
    <row r="5183" spans="1:7" x14ac:dyDescent="0.35">
      <c r="A5183" s="72" t="s">
        <v>428</v>
      </c>
      <c r="B5183" s="72" t="s">
        <v>429</v>
      </c>
      <c r="C5183" s="72" t="s">
        <v>1102</v>
      </c>
      <c r="D5183" s="72" t="s">
        <v>1097</v>
      </c>
      <c r="E5183" s="72">
        <v>892</v>
      </c>
      <c r="F5183" s="105">
        <v>56</v>
      </c>
      <c r="G5183" s="108">
        <f t="shared" si="80"/>
        <v>43556</v>
      </c>
    </row>
    <row r="5184" spans="1:7" x14ac:dyDescent="0.35">
      <c r="A5184" s="72" t="s">
        <v>428</v>
      </c>
      <c r="B5184" s="72" t="s">
        <v>429</v>
      </c>
      <c r="C5184" s="72" t="s">
        <v>1102</v>
      </c>
      <c r="D5184" s="72" t="s">
        <v>1098</v>
      </c>
      <c r="E5184" s="72">
        <v>892</v>
      </c>
      <c r="F5184" s="105">
        <v>60</v>
      </c>
      <c r="G5184" s="108">
        <f t="shared" si="80"/>
        <v>43466</v>
      </c>
    </row>
    <row r="5185" spans="1:7" x14ac:dyDescent="0.35">
      <c r="A5185" s="72" t="s">
        <v>428</v>
      </c>
      <c r="B5185" s="72" t="s">
        <v>429</v>
      </c>
      <c r="C5185" s="72" t="s">
        <v>1102</v>
      </c>
      <c r="D5185" s="72" t="s">
        <v>1099</v>
      </c>
      <c r="E5185" s="72">
        <v>910</v>
      </c>
      <c r="F5185" s="105">
        <v>52</v>
      </c>
      <c r="G5185" s="108">
        <f t="shared" si="80"/>
        <v>43374</v>
      </c>
    </row>
    <row r="5186" spans="1:7" x14ac:dyDescent="0.35">
      <c r="A5186" s="72" t="s">
        <v>430</v>
      </c>
      <c r="B5186" s="72" t="s">
        <v>431</v>
      </c>
      <c r="C5186" s="72" t="s">
        <v>1087</v>
      </c>
      <c r="D5186" s="72" t="s">
        <v>1088</v>
      </c>
      <c r="E5186" s="72">
        <v>1017</v>
      </c>
      <c r="F5186" s="105">
        <v>34</v>
      </c>
      <c r="G5186" s="108">
        <f t="shared" si="80"/>
        <v>44378</v>
      </c>
    </row>
    <row r="5187" spans="1:7" x14ac:dyDescent="0.35">
      <c r="A5187" s="72" t="s">
        <v>430</v>
      </c>
      <c r="B5187" s="72" t="s">
        <v>431</v>
      </c>
      <c r="C5187" s="72" t="s">
        <v>1087</v>
      </c>
      <c r="D5187" s="72" t="s">
        <v>1089</v>
      </c>
      <c r="E5187" s="72">
        <v>1020</v>
      </c>
      <c r="F5187" s="105">
        <v>34</v>
      </c>
      <c r="G5187" s="108">
        <f t="shared" si="80"/>
        <v>44287</v>
      </c>
    </row>
    <row r="5188" spans="1:7" x14ac:dyDescent="0.35">
      <c r="A5188" s="72" t="s">
        <v>430</v>
      </c>
      <c r="B5188" s="72" t="s">
        <v>431</v>
      </c>
      <c r="C5188" s="72" t="s">
        <v>1087</v>
      </c>
      <c r="D5188" s="72" t="s">
        <v>1090</v>
      </c>
      <c r="E5188" s="72">
        <v>1010</v>
      </c>
      <c r="F5188" s="105">
        <v>34</v>
      </c>
      <c r="G5188" s="108">
        <f t="shared" ref="G5188:G5251" si="81">DATE(LEFT(D5188,4),RIGHT(LEFT(D5188,7),2),1)</f>
        <v>44197</v>
      </c>
    </row>
    <row r="5189" spans="1:7" x14ac:dyDescent="0.35">
      <c r="A5189" s="72" t="s">
        <v>430</v>
      </c>
      <c r="B5189" s="72" t="s">
        <v>431</v>
      </c>
      <c r="C5189" s="72" t="s">
        <v>1087</v>
      </c>
      <c r="D5189" s="72" t="s">
        <v>1091</v>
      </c>
      <c r="E5189" s="72">
        <v>1017</v>
      </c>
      <c r="F5189" s="105">
        <v>33</v>
      </c>
      <c r="G5189" s="108">
        <f t="shared" si="81"/>
        <v>44105</v>
      </c>
    </row>
    <row r="5190" spans="1:7" x14ac:dyDescent="0.35">
      <c r="A5190" s="72" t="s">
        <v>430</v>
      </c>
      <c r="B5190" s="72" t="s">
        <v>431</v>
      </c>
      <c r="C5190" s="72" t="s">
        <v>1087</v>
      </c>
      <c r="D5190" s="72" t="s">
        <v>1092</v>
      </c>
      <c r="E5190" s="72">
        <v>1015</v>
      </c>
      <c r="F5190" s="105">
        <v>32</v>
      </c>
      <c r="G5190" s="108">
        <f t="shared" si="81"/>
        <v>44013</v>
      </c>
    </row>
    <row r="5191" spans="1:7" x14ac:dyDescent="0.35">
      <c r="A5191" s="72" t="s">
        <v>430</v>
      </c>
      <c r="B5191" s="72" t="s">
        <v>431</v>
      </c>
      <c r="C5191" s="72" t="s">
        <v>1087</v>
      </c>
      <c r="D5191" s="72" t="s">
        <v>1093</v>
      </c>
      <c r="E5191" s="72">
        <v>1013</v>
      </c>
      <c r="F5191" s="105">
        <v>39</v>
      </c>
      <c r="G5191" s="108">
        <f t="shared" si="81"/>
        <v>43922</v>
      </c>
    </row>
    <row r="5192" spans="1:7" x14ac:dyDescent="0.35">
      <c r="A5192" s="72" t="s">
        <v>430</v>
      </c>
      <c r="B5192" s="72" t="s">
        <v>431</v>
      </c>
      <c r="C5192" s="72" t="s">
        <v>1087</v>
      </c>
      <c r="D5192" s="72" t="s">
        <v>1094</v>
      </c>
      <c r="E5192" s="72">
        <v>1010</v>
      </c>
      <c r="F5192" s="105">
        <v>40</v>
      </c>
      <c r="G5192" s="108">
        <f t="shared" si="81"/>
        <v>43831</v>
      </c>
    </row>
    <row r="5193" spans="1:7" x14ac:dyDescent="0.35">
      <c r="A5193" s="72" t="s">
        <v>430</v>
      </c>
      <c r="B5193" s="72" t="s">
        <v>431</v>
      </c>
      <c r="C5193" s="72" t="s">
        <v>1087</v>
      </c>
      <c r="D5193" s="72" t="s">
        <v>1095</v>
      </c>
      <c r="E5193" s="72">
        <v>1011</v>
      </c>
      <c r="F5193" s="105">
        <v>38</v>
      </c>
      <c r="G5193" s="108">
        <f t="shared" si="81"/>
        <v>43739</v>
      </c>
    </row>
    <row r="5194" spans="1:7" x14ac:dyDescent="0.35">
      <c r="A5194" s="72" t="s">
        <v>430</v>
      </c>
      <c r="B5194" s="72" t="s">
        <v>431</v>
      </c>
      <c r="C5194" s="72" t="s">
        <v>1087</v>
      </c>
      <c r="D5194" s="72" t="s">
        <v>1096</v>
      </c>
      <c r="E5194" s="72">
        <v>1004</v>
      </c>
      <c r="F5194" s="105">
        <v>34</v>
      </c>
      <c r="G5194" s="108">
        <f t="shared" si="81"/>
        <v>43647</v>
      </c>
    </row>
    <row r="5195" spans="1:7" x14ac:dyDescent="0.35">
      <c r="A5195" s="72" t="s">
        <v>430</v>
      </c>
      <c r="B5195" s="72" t="s">
        <v>431</v>
      </c>
      <c r="C5195" s="72" t="s">
        <v>1087</v>
      </c>
      <c r="D5195" s="72" t="s">
        <v>1097</v>
      </c>
      <c r="E5195" s="72">
        <v>999</v>
      </c>
      <c r="F5195" s="105">
        <v>24</v>
      </c>
      <c r="G5195" s="108">
        <f t="shared" si="81"/>
        <v>43556</v>
      </c>
    </row>
    <row r="5196" spans="1:7" x14ac:dyDescent="0.35">
      <c r="A5196" s="72" t="s">
        <v>430</v>
      </c>
      <c r="B5196" s="72" t="s">
        <v>431</v>
      </c>
      <c r="C5196" s="72" t="s">
        <v>1087</v>
      </c>
      <c r="D5196" s="72" t="s">
        <v>1098</v>
      </c>
      <c r="E5196" s="72">
        <v>993</v>
      </c>
      <c r="F5196" s="105">
        <v>27</v>
      </c>
      <c r="G5196" s="108">
        <f t="shared" si="81"/>
        <v>43466</v>
      </c>
    </row>
    <row r="5197" spans="1:7" x14ac:dyDescent="0.35">
      <c r="A5197" s="72" t="s">
        <v>430</v>
      </c>
      <c r="B5197" s="72" t="s">
        <v>431</v>
      </c>
      <c r="C5197" s="72" t="s">
        <v>1087</v>
      </c>
      <c r="D5197" s="72" t="s">
        <v>1099</v>
      </c>
      <c r="E5197" s="72">
        <v>1040</v>
      </c>
      <c r="F5197" s="105">
        <v>29</v>
      </c>
      <c r="G5197" s="108">
        <f t="shared" si="81"/>
        <v>43374</v>
      </c>
    </row>
    <row r="5198" spans="1:7" x14ac:dyDescent="0.35">
      <c r="A5198" s="72" t="s">
        <v>430</v>
      </c>
      <c r="B5198" s="72" t="s">
        <v>431</v>
      </c>
      <c r="C5198" s="72" t="s">
        <v>1100</v>
      </c>
      <c r="D5198" s="72" t="s">
        <v>1088</v>
      </c>
      <c r="E5198" s="72">
        <v>456</v>
      </c>
      <c r="F5198" s="105">
        <v>59</v>
      </c>
      <c r="G5198" s="108">
        <f t="shared" si="81"/>
        <v>44378</v>
      </c>
    </row>
    <row r="5199" spans="1:7" x14ac:dyDescent="0.35">
      <c r="A5199" s="72" t="s">
        <v>430</v>
      </c>
      <c r="B5199" s="72" t="s">
        <v>431</v>
      </c>
      <c r="C5199" s="72" t="s">
        <v>1100</v>
      </c>
      <c r="D5199" s="72" t="s">
        <v>1089</v>
      </c>
      <c r="E5199" s="72">
        <v>455</v>
      </c>
      <c r="F5199" s="105">
        <v>59</v>
      </c>
      <c r="G5199" s="108">
        <f t="shared" si="81"/>
        <v>44287</v>
      </c>
    </row>
    <row r="5200" spans="1:7" x14ac:dyDescent="0.35">
      <c r="A5200" s="72" t="s">
        <v>430</v>
      </c>
      <c r="B5200" s="72" t="s">
        <v>431</v>
      </c>
      <c r="C5200" s="72" t="s">
        <v>1100</v>
      </c>
      <c r="D5200" s="72" t="s">
        <v>1090</v>
      </c>
      <c r="E5200" s="72">
        <v>458</v>
      </c>
      <c r="F5200" s="105">
        <v>59</v>
      </c>
      <c r="G5200" s="108">
        <f t="shared" si="81"/>
        <v>44197</v>
      </c>
    </row>
    <row r="5201" spans="1:7" x14ac:dyDescent="0.35">
      <c r="A5201" s="72" t="s">
        <v>430</v>
      </c>
      <c r="B5201" s="72" t="s">
        <v>431</v>
      </c>
      <c r="C5201" s="72" t="s">
        <v>1100</v>
      </c>
      <c r="D5201" s="72" t="s">
        <v>1091</v>
      </c>
      <c r="E5201" s="72">
        <v>461</v>
      </c>
      <c r="F5201" s="105">
        <v>62</v>
      </c>
      <c r="G5201" s="108">
        <f t="shared" si="81"/>
        <v>44105</v>
      </c>
    </row>
    <row r="5202" spans="1:7" x14ac:dyDescent="0.35">
      <c r="A5202" s="72" t="s">
        <v>430</v>
      </c>
      <c r="B5202" s="72" t="s">
        <v>431</v>
      </c>
      <c r="C5202" s="72" t="s">
        <v>1100</v>
      </c>
      <c r="D5202" s="72" t="s">
        <v>1092</v>
      </c>
      <c r="E5202" s="72">
        <v>465</v>
      </c>
      <c r="F5202" s="105">
        <v>59</v>
      </c>
      <c r="G5202" s="108">
        <f t="shared" si="81"/>
        <v>44013</v>
      </c>
    </row>
    <row r="5203" spans="1:7" x14ac:dyDescent="0.35">
      <c r="A5203" s="72" t="s">
        <v>430</v>
      </c>
      <c r="B5203" s="72" t="s">
        <v>431</v>
      </c>
      <c r="C5203" s="72" t="s">
        <v>1100</v>
      </c>
      <c r="D5203" s="72" t="s">
        <v>1093</v>
      </c>
      <c r="E5203" s="72">
        <v>460</v>
      </c>
      <c r="F5203" s="105">
        <v>59</v>
      </c>
      <c r="G5203" s="108">
        <f t="shared" si="81"/>
        <v>43922</v>
      </c>
    </row>
    <row r="5204" spans="1:7" x14ac:dyDescent="0.35">
      <c r="A5204" s="72" t="s">
        <v>430</v>
      </c>
      <c r="B5204" s="72" t="s">
        <v>431</v>
      </c>
      <c r="C5204" s="72" t="s">
        <v>1100</v>
      </c>
      <c r="D5204" s="72" t="s">
        <v>1094</v>
      </c>
      <c r="E5204" s="72">
        <v>454</v>
      </c>
      <c r="F5204" s="105">
        <v>65</v>
      </c>
      <c r="G5204" s="108">
        <f t="shared" si="81"/>
        <v>43831</v>
      </c>
    </row>
    <row r="5205" spans="1:7" x14ac:dyDescent="0.35">
      <c r="A5205" s="72" t="s">
        <v>430</v>
      </c>
      <c r="B5205" s="72" t="s">
        <v>431</v>
      </c>
      <c r="C5205" s="72" t="s">
        <v>1100</v>
      </c>
      <c r="D5205" s="72" t="s">
        <v>1095</v>
      </c>
      <c r="E5205" s="72">
        <v>455</v>
      </c>
      <c r="F5205" s="105">
        <v>63</v>
      </c>
      <c r="G5205" s="108">
        <f t="shared" si="81"/>
        <v>43739</v>
      </c>
    </row>
    <row r="5206" spans="1:7" x14ac:dyDescent="0.35">
      <c r="A5206" s="72" t="s">
        <v>430</v>
      </c>
      <c r="B5206" s="72" t="s">
        <v>431</v>
      </c>
      <c r="C5206" s="72" t="s">
        <v>1100</v>
      </c>
      <c r="D5206" s="72" t="s">
        <v>1096</v>
      </c>
      <c r="E5206" s="72">
        <v>456</v>
      </c>
      <c r="F5206" s="105">
        <v>61</v>
      </c>
      <c r="G5206" s="108">
        <f t="shared" si="81"/>
        <v>43647</v>
      </c>
    </row>
    <row r="5207" spans="1:7" x14ac:dyDescent="0.35">
      <c r="A5207" s="72" t="s">
        <v>430</v>
      </c>
      <c r="B5207" s="72" t="s">
        <v>431</v>
      </c>
      <c r="C5207" s="72" t="s">
        <v>1100</v>
      </c>
      <c r="D5207" s="72" t="s">
        <v>1097</v>
      </c>
      <c r="E5207" s="72">
        <v>456</v>
      </c>
      <c r="F5207" s="105">
        <v>49</v>
      </c>
      <c r="G5207" s="108">
        <f t="shared" si="81"/>
        <v>43556</v>
      </c>
    </row>
    <row r="5208" spans="1:7" x14ac:dyDescent="0.35">
      <c r="A5208" s="72" t="s">
        <v>430</v>
      </c>
      <c r="B5208" s="72" t="s">
        <v>431</v>
      </c>
      <c r="C5208" s="72" t="s">
        <v>1100</v>
      </c>
      <c r="D5208" s="72" t="s">
        <v>1098</v>
      </c>
      <c r="E5208" s="72">
        <v>447</v>
      </c>
      <c r="F5208" s="105">
        <v>50</v>
      </c>
      <c r="G5208" s="108">
        <f t="shared" si="81"/>
        <v>43466</v>
      </c>
    </row>
    <row r="5209" spans="1:7" x14ac:dyDescent="0.35">
      <c r="A5209" s="72" t="s">
        <v>430</v>
      </c>
      <c r="B5209" s="72" t="s">
        <v>431</v>
      </c>
      <c r="C5209" s="72" t="s">
        <v>1100</v>
      </c>
      <c r="D5209" s="72" t="s">
        <v>1099</v>
      </c>
      <c r="E5209" s="72">
        <v>467</v>
      </c>
      <c r="F5209" s="105">
        <v>55</v>
      </c>
      <c r="G5209" s="108">
        <f t="shared" si="81"/>
        <v>43374</v>
      </c>
    </row>
    <row r="5210" spans="1:7" x14ac:dyDescent="0.35">
      <c r="A5210" s="72" t="s">
        <v>430</v>
      </c>
      <c r="B5210" s="72" t="s">
        <v>431</v>
      </c>
      <c r="C5210" s="72" t="s">
        <v>1101</v>
      </c>
      <c r="D5210" s="72" t="s">
        <v>1088</v>
      </c>
      <c r="E5210" s="72">
        <v>170</v>
      </c>
      <c r="F5210" s="105">
        <v>1</v>
      </c>
      <c r="G5210" s="108">
        <f t="shared" si="81"/>
        <v>44378</v>
      </c>
    </row>
    <row r="5211" spans="1:7" x14ac:dyDescent="0.35">
      <c r="A5211" s="72" t="s">
        <v>430</v>
      </c>
      <c r="B5211" s="72" t="s">
        <v>431</v>
      </c>
      <c r="C5211" s="72" t="s">
        <v>1101</v>
      </c>
      <c r="D5211" s="72" t="s">
        <v>1089</v>
      </c>
      <c r="E5211" s="72">
        <v>171</v>
      </c>
      <c r="F5211" s="105">
        <v>1</v>
      </c>
      <c r="G5211" s="108">
        <f t="shared" si="81"/>
        <v>44287</v>
      </c>
    </row>
    <row r="5212" spans="1:7" x14ac:dyDescent="0.35">
      <c r="A5212" s="72" t="s">
        <v>430</v>
      </c>
      <c r="B5212" s="72" t="s">
        <v>431</v>
      </c>
      <c r="C5212" s="72" t="s">
        <v>1101</v>
      </c>
      <c r="D5212" s="72" t="s">
        <v>1090</v>
      </c>
      <c r="E5212" s="72">
        <v>170</v>
      </c>
      <c r="F5212" s="105">
        <v>1</v>
      </c>
      <c r="G5212" s="108">
        <f t="shared" si="81"/>
        <v>44197</v>
      </c>
    </row>
    <row r="5213" spans="1:7" x14ac:dyDescent="0.35">
      <c r="A5213" s="72" t="s">
        <v>430</v>
      </c>
      <c r="B5213" s="72" t="s">
        <v>431</v>
      </c>
      <c r="C5213" s="72" t="s">
        <v>1101</v>
      </c>
      <c r="D5213" s="72" t="s">
        <v>1091</v>
      </c>
      <c r="E5213" s="72">
        <v>171</v>
      </c>
      <c r="F5213" s="105">
        <v>1</v>
      </c>
      <c r="G5213" s="108">
        <f t="shared" si="81"/>
        <v>44105</v>
      </c>
    </row>
    <row r="5214" spans="1:7" x14ac:dyDescent="0.35">
      <c r="A5214" s="72" t="s">
        <v>430</v>
      </c>
      <c r="B5214" s="72" t="s">
        <v>431</v>
      </c>
      <c r="C5214" s="72" t="s">
        <v>1101</v>
      </c>
      <c r="D5214" s="72" t="s">
        <v>1092</v>
      </c>
      <c r="E5214" s="72">
        <v>172</v>
      </c>
      <c r="F5214" s="105">
        <v>1</v>
      </c>
      <c r="G5214" s="108">
        <f t="shared" si="81"/>
        <v>44013</v>
      </c>
    </row>
    <row r="5215" spans="1:7" x14ac:dyDescent="0.35">
      <c r="A5215" s="72" t="s">
        <v>430</v>
      </c>
      <c r="B5215" s="72" t="s">
        <v>431</v>
      </c>
      <c r="C5215" s="72" t="s">
        <v>1101</v>
      </c>
      <c r="D5215" s="72" t="s">
        <v>1093</v>
      </c>
      <c r="E5215" s="72">
        <v>169</v>
      </c>
      <c r="F5215" s="105">
        <v>1</v>
      </c>
      <c r="G5215" s="108">
        <f t="shared" si="81"/>
        <v>43922</v>
      </c>
    </row>
    <row r="5216" spans="1:7" x14ac:dyDescent="0.35">
      <c r="A5216" s="72" t="s">
        <v>430</v>
      </c>
      <c r="B5216" s="72" t="s">
        <v>431</v>
      </c>
      <c r="C5216" s="72" t="s">
        <v>1101</v>
      </c>
      <c r="D5216" s="72" t="s">
        <v>1094</v>
      </c>
      <c r="E5216" s="72">
        <v>169</v>
      </c>
      <c r="F5216" s="105">
        <v>1</v>
      </c>
      <c r="G5216" s="108">
        <f t="shared" si="81"/>
        <v>43831</v>
      </c>
    </row>
    <row r="5217" spans="1:7" x14ac:dyDescent="0.35">
      <c r="A5217" s="72" t="s">
        <v>430</v>
      </c>
      <c r="B5217" s="72" t="s">
        <v>431</v>
      </c>
      <c r="C5217" s="72" t="s">
        <v>1101</v>
      </c>
      <c r="D5217" s="72" t="s">
        <v>1095</v>
      </c>
      <c r="E5217" s="72">
        <v>170</v>
      </c>
      <c r="F5217" s="105">
        <v>1</v>
      </c>
      <c r="G5217" s="108">
        <f t="shared" si="81"/>
        <v>43739</v>
      </c>
    </row>
    <row r="5218" spans="1:7" x14ac:dyDescent="0.35">
      <c r="A5218" s="72" t="s">
        <v>430</v>
      </c>
      <c r="B5218" s="72" t="s">
        <v>431</v>
      </c>
      <c r="C5218" s="72" t="s">
        <v>1101</v>
      </c>
      <c r="D5218" s="72" t="s">
        <v>1096</v>
      </c>
      <c r="E5218" s="72">
        <v>167</v>
      </c>
      <c r="F5218" s="105">
        <v>1</v>
      </c>
      <c r="G5218" s="108">
        <f t="shared" si="81"/>
        <v>43647</v>
      </c>
    </row>
    <row r="5219" spans="1:7" x14ac:dyDescent="0.35">
      <c r="A5219" s="72" t="s">
        <v>430</v>
      </c>
      <c r="B5219" s="72" t="s">
        <v>431</v>
      </c>
      <c r="C5219" s="72" t="s">
        <v>1101</v>
      </c>
      <c r="D5219" s="72" t="s">
        <v>1097</v>
      </c>
      <c r="E5219" s="72">
        <v>169</v>
      </c>
      <c r="F5219" s="105">
        <v>1</v>
      </c>
      <c r="G5219" s="108">
        <f t="shared" si="81"/>
        <v>43556</v>
      </c>
    </row>
    <row r="5220" spans="1:7" x14ac:dyDescent="0.35">
      <c r="A5220" s="72" t="s">
        <v>430</v>
      </c>
      <c r="B5220" s="72" t="s">
        <v>431</v>
      </c>
      <c r="C5220" s="72" t="s">
        <v>1101</v>
      </c>
      <c r="D5220" s="72" t="s">
        <v>1098</v>
      </c>
      <c r="E5220" s="72">
        <v>167</v>
      </c>
      <c r="F5220" s="105">
        <v>1</v>
      </c>
      <c r="G5220" s="108">
        <f t="shared" si="81"/>
        <v>43466</v>
      </c>
    </row>
    <row r="5221" spans="1:7" x14ac:dyDescent="0.35">
      <c r="A5221" s="72" t="s">
        <v>430</v>
      </c>
      <c r="B5221" s="72" t="s">
        <v>431</v>
      </c>
      <c r="C5221" s="72" t="s">
        <v>1101</v>
      </c>
      <c r="D5221" s="72" t="s">
        <v>1099</v>
      </c>
      <c r="E5221" s="72">
        <v>175</v>
      </c>
      <c r="F5221" s="105">
        <v>2</v>
      </c>
      <c r="G5221" s="108">
        <f t="shared" si="81"/>
        <v>43374</v>
      </c>
    </row>
    <row r="5222" spans="1:7" x14ac:dyDescent="0.35">
      <c r="A5222" s="72" t="s">
        <v>430</v>
      </c>
      <c r="B5222" s="72" t="s">
        <v>431</v>
      </c>
      <c r="C5222" s="72" t="s">
        <v>1102</v>
      </c>
      <c r="D5222" s="72" t="s">
        <v>1088</v>
      </c>
      <c r="E5222" s="72">
        <v>1088</v>
      </c>
      <c r="F5222" s="105">
        <v>73</v>
      </c>
      <c r="G5222" s="108">
        <f t="shared" si="81"/>
        <v>44378</v>
      </c>
    </row>
    <row r="5223" spans="1:7" x14ac:dyDescent="0.35">
      <c r="A5223" s="72" t="s">
        <v>430</v>
      </c>
      <c r="B5223" s="72" t="s">
        <v>431</v>
      </c>
      <c r="C5223" s="72" t="s">
        <v>1102</v>
      </c>
      <c r="D5223" s="72" t="s">
        <v>1089</v>
      </c>
      <c r="E5223" s="72">
        <v>1087</v>
      </c>
      <c r="F5223" s="105">
        <v>72</v>
      </c>
      <c r="G5223" s="108">
        <f t="shared" si="81"/>
        <v>44287</v>
      </c>
    </row>
    <row r="5224" spans="1:7" x14ac:dyDescent="0.35">
      <c r="A5224" s="72" t="s">
        <v>430</v>
      </c>
      <c r="B5224" s="72" t="s">
        <v>431</v>
      </c>
      <c r="C5224" s="72" t="s">
        <v>1102</v>
      </c>
      <c r="D5224" s="72" t="s">
        <v>1090</v>
      </c>
      <c r="E5224" s="72">
        <v>1088</v>
      </c>
      <c r="F5224" s="105">
        <v>72</v>
      </c>
      <c r="G5224" s="108">
        <f t="shared" si="81"/>
        <v>44197</v>
      </c>
    </row>
    <row r="5225" spans="1:7" x14ac:dyDescent="0.35">
      <c r="A5225" s="72" t="s">
        <v>430</v>
      </c>
      <c r="B5225" s="72" t="s">
        <v>431</v>
      </c>
      <c r="C5225" s="72" t="s">
        <v>1102</v>
      </c>
      <c r="D5225" s="72" t="s">
        <v>1091</v>
      </c>
      <c r="E5225" s="72">
        <v>1085</v>
      </c>
      <c r="F5225" s="105">
        <v>72</v>
      </c>
      <c r="G5225" s="108">
        <f t="shared" si="81"/>
        <v>44105</v>
      </c>
    </row>
    <row r="5226" spans="1:7" x14ac:dyDescent="0.35">
      <c r="A5226" s="72" t="s">
        <v>430</v>
      </c>
      <c r="B5226" s="72" t="s">
        <v>431</v>
      </c>
      <c r="C5226" s="72" t="s">
        <v>1102</v>
      </c>
      <c r="D5226" s="72" t="s">
        <v>1092</v>
      </c>
      <c r="E5226" s="72">
        <v>1090</v>
      </c>
      <c r="F5226" s="105">
        <v>70</v>
      </c>
      <c r="G5226" s="108">
        <f t="shared" si="81"/>
        <v>44013</v>
      </c>
    </row>
    <row r="5227" spans="1:7" x14ac:dyDescent="0.35">
      <c r="A5227" s="72" t="s">
        <v>430</v>
      </c>
      <c r="B5227" s="72" t="s">
        <v>431</v>
      </c>
      <c r="C5227" s="72" t="s">
        <v>1102</v>
      </c>
      <c r="D5227" s="72" t="s">
        <v>1093</v>
      </c>
      <c r="E5227" s="72">
        <v>1087</v>
      </c>
      <c r="F5227" s="105">
        <v>71</v>
      </c>
      <c r="G5227" s="108">
        <f t="shared" si="81"/>
        <v>43922</v>
      </c>
    </row>
    <row r="5228" spans="1:7" x14ac:dyDescent="0.35">
      <c r="A5228" s="72" t="s">
        <v>430</v>
      </c>
      <c r="B5228" s="72" t="s">
        <v>431</v>
      </c>
      <c r="C5228" s="72" t="s">
        <v>1102</v>
      </c>
      <c r="D5228" s="72" t="s">
        <v>1094</v>
      </c>
      <c r="E5228" s="72">
        <v>1087</v>
      </c>
      <c r="F5228" s="105">
        <v>72</v>
      </c>
      <c r="G5228" s="108">
        <f t="shared" si="81"/>
        <v>43831</v>
      </c>
    </row>
    <row r="5229" spans="1:7" x14ac:dyDescent="0.35">
      <c r="A5229" s="72" t="s">
        <v>430</v>
      </c>
      <c r="B5229" s="72" t="s">
        <v>431</v>
      </c>
      <c r="C5229" s="72" t="s">
        <v>1102</v>
      </c>
      <c r="D5229" s="72" t="s">
        <v>1095</v>
      </c>
      <c r="E5229" s="72">
        <v>1089</v>
      </c>
      <c r="F5229" s="105">
        <v>68</v>
      </c>
      <c r="G5229" s="108">
        <f t="shared" si="81"/>
        <v>43739</v>
      </c>
    </row>
    <row r="5230" spans="1:7" x14ac:dyDescent="0.35">
      <c r="A5230" s="72" t="s">
        <v>430</v>
      </c>
      <c r="B5230" s="72" t="s">
        <v>431</v>
      </c>
      <c r="C5230" s="72" t="s">
        <v>1102</v>
      </c>
      <c r="D5230" s="72" t="s">
        <v>1096</v>
      </c>
      <c r="E5230" s="72">
        <v>1082</v>
      </c>
      <c r="F5230" s="105">
        <v>69</v>
      </c>
      <c r="G5230" s="108">
        <f t="shared" si="81"/>
        <v>43647</v>
      </c>
    </row>
    <row r="5231" spans="1:7" x14ac:dyDescent="0.35">
      <c r="A5231" s="72" t="s">
        <v>430</v>
      </c>
      <c r="B5231" s="72" t="s">
        <v>431</v>
      </c>
      <c r="C5231" s="72" t="s">
        <v>1102</v>
      </c>
      <c r="D5231" s="72" t="s">
        <v>1097</v>
      </c>
      <c r="E5231" s="72">
        <v>1082</v>
      </c>
      <c r="F5231" s="105">
        <v>52</v>
      </c>
      <c r="G5231" s="108">
        <f t="shared" si="81"/>
        <v>43556</v>
      </c>
    </row>
    <row r="5232" spans="1:7" x14ac:dyDescent="0.35">
      <c r="A5232" s="72" t="s">
        <v>430</v>
      </c>
      <c r="B5232" s="72" t="s">
        <v>431</v>
      </c>
      <c r="C5232" s="72" t="s">
        <v>1102</v>
      </c>
      <c r="D5232" s="72" t="s">
        <v>1098</v>
      </c>
      <c r="E5232" s="72">
        <v>1082</v>
      </c>
      <c r="F5232" s="105">
        <v>56</v>
      </c>
      <c r="G5232" s="108">
        <f t="shared" si="81"/>
        <v>43466</v>
      </c>
    </row>
    <row r="5233" spans="1:7" x14ac:dyDescent="0.35">
      <c r="A5233" s="72" t="s">
        <v>430</v>
      </c>
      <c r="B5233" s="72" t="s">
        <v>431</v>
      </c>
      <c r="C5233" s="72" t="s">
        <v>1102</v>
      </c>
      <c r="D5233" s="72" t="s">
        <v>1099</v>
      </c>
      <c r="E5233" s="72">
        <v>1112</v>
      </c>
      <c r="F5233" s="105">
        <v>58</v>
      </c>
      <c r="G5233" s="108">
        <f t="shared" si="81"/>
        <v>43374</v>
      </c>
    </row>
    <row r="5234" spans="1:7" x14ac:dyDescent="0.35">
      <c r="A5234" s="72" t="s">
        <v>434</v>
      </c>
      <c r="B5234" s="72" t="s">
        <v>435</v>
      </c>
      <c r="C5234" s="72" t="s">
        <v>1087</v>
      </c>
      <c r="D5234" s="72" t="s">
        <v>1088</v>
      </c>
      <c r="E5234" s="72">
        <v>1908</v>
      </c>
      <c r="F5234" s="105">
        <v>0</v>
      </c>
      <c r="G5234" s="108">
        <f t="shared" si="81"/>
        <v>44378</v>
      </c>
    </row>
    <row r="5235" spans="1:7" x14ac:dyDescent="0.35">
      <c r="A5235" s="72" t="s">
        <v>434</v>
      </c>
      <c r="B5235" s="72" t="s">
        <v>435</v>
      </c>
      <c r="C5235" s="72" t="s">
        <v>1087</v>
      </c>
      <c r="D5235" s="72" t="s">
        <v>1089</v>
      </c>
      <c r="E5235" s="72">
        <v>1914</v>
      </c>
      <c r="F5235" s="105">
        <v>0</v>
      </c>
      <c r="G5235" s="108">
        <f t="shared" si="81"/>
        <v>44287</v>
      </c>
    </row>
    <row r="5236" spans="1:7" x14ac:dyDescent="0.35">
      <c r="A5236" s="72" t="s">
        <v>434</v>
      </c>
      <c r="B5236" s="72" t="s">
        <v>435</v>
      </c>
      <c r="C5236" s="72" t="s">
        <v>1087</v>
      </c>
      <c r="D5236" s="72" t="s">
        <v>1090</v>
      </c>
      <c r="E5236" s="72">
        <v>1915</v>
      </c>
      <c r="F5236" s="105">
        <v>0</v>
      </c>
      <c r="G5236" s="108">
        <f t="shared" si="81"/>
        <v>44197</v>
      </c>
    </row>
    <row r="5237" spans="1:7" x14ac:dyDescent="0.35">
      <c r="A5237" s="72" t="s">
        <v>434</v>
      </c>
      <c r="B5237" s="72" t="s">
        <v>435</v>
      </c>
      <c r="C5237" s="72" t="s">
        <v>1087</v>
      </c>
      <c r="D5237" s="72" t="s">
        <v>1091</v>
      </c>
      <c r="E5237" s="72">
        <v>1922</v>
      </c>
      <c r="F5237" s="105">
        <v>0</v>
      </c>
      <c r="G5237" s="108">
        <f t="shared" si="81"/>
        <v>44105</v>
      </c>
    </row>
    <row r="5238" spans="1:7" x14ac:dyDescent="0.35">
      <c r="A5238" s="72" t="s">
        <v>434</v>
      </c>
      <c r="B5238" s="72" t="s">
        <v>435</v>
      </c>
      <c r="C5238" s="72" t="s">
        <v>1087</v>
      </c>
      <c r="D5238" s="72" t="s">
        <v>1092</v>
      </c>
      <c r="E5238" s="72">
        <v>1916</v>
      </c>
      <c r="F5238" s="105">
        <v>0</v>
      </c>
      <c r="G5238" s="108">
        <f t="shared" si="81"/>
        <v>44013</v>
      </c>
    </row>
    <row r="5239" spans="1:7" x14ac:dyDescent="0.35">
      <c r="A5239" s="72" t="s">
        <v>434</v>
      </c>
      <c r="B5239" s="72" t="s">
        <v>435</v>
      </c>
      <c r="C5239" s="72" t="s">
        <v>1087</v>
      </c>
      <c r="D5239" s="72" t="s">
        <v>1093</v>
      </c>
      <c r="E5239" s="72">
        <v>1908</v>
      </c>
      <c r="F5239" s="105">
        <v>0</v>
      </c>
      <c r="G5239" s="108">
        <f t="shared" si="81"/>
        <v>43922</v>
      </c>
    </row>
    <row r="5240" spans="1:7" x14ac:dyDescent="0.35">
      <c r="A5240" s="72" t="s">
        <v>434</v>
      </c>
      <c r="B5240" s="72" t="s">
        <v>435</v>
      </c>
      <c r="C5240" s="72" t="s">
        <v>1087</v>
      </c>
      <c r="D5240" s="72" t="s">
        <v>1094</v>
      </c>
      <c r="E5240" s="72">
        <v>1869</v>
      </c>
      <c r="F5240" s="105">
        <v>0</v>
      </c>
      <c r="G5240" s="108">
        <f t="shared" si="81"/>
        <v>43831</v>
      </c>
    </row>
    <row r="5241" spans="1:7" x14ac:dyDescent="0.35">
      <c r="A5241" s="72" t="s">
        <v>434</v>
      </c>
      <c r="B5241" s="72" t="s">
        <v>435</v>
      </c>
      <c r="C5241" s="72" t="s">
        <v>1087</v>
      </c>
      <c r="D5241" s="72" t="s">
        <v>1095</v>
      </c>
      <c r="E5241" s="72">
        <v>1875</v>
      </c>
      <c r="F5241" s="105">
        <v>0</v>
      </c>
      <c r="G5241" s="108">
        <f t="shared" si="81"/>
        <v>43739</v>
      </c>
    </row>
    <row r="5242" spans="1:7" x14ac:dyDescent="0.35">
      <c r="A5242" s="72" t="s">
        <v>434</v>
      </c>
      <c r="B5242" s="72" t="s">
        <v>435</v>
      </c>
      <c r="C5242" s="72" t="s">
        <v>1087</v>
      </c>
      <c r="D5242" s="72" t="s">
        <v>1096</v>
      </c>
      <c r="E5242" s="72">
        <v>1850</v>
      </c>
      <c r="F5242" s="105">
        <v>0</v>
      </c>
      <c r="G5242" s="108">
        <f t="shared" si="81"/>
        <v>43647</v>
      </c>
    </row>
    <row r="5243" spans="1:7" x14ac:dyDescent="0.35">
      <c r="A5243" s="72" t="s">
        <v>434</v>
      </c>
      <c r="B5243" s="72" t="s">
        <v>435</v>
      </c>
      <c r="C5243" s="72" t="s">
        <v>1087</v>
      </c>
      <c r="D5243" s="72" t="s">
        <v>1097</v>
      </c>
      <c r="E5243" s="72">
        <v>1837</v>
      </c>
      <c r="F5243" s="105">
        <v>0</v>
      </c>
      <c r="G5243" s="108">
        <f t="shared" si="81"/>
        <v>43556</v>
      </c>
    </row>
    <row r="5244" spans="1:7" x14ac:dyDescent="0.35">
      <c r="A5244" s="72" t="s">
        <v>434</v>
      </c>
      <c r="B5244" s="72" t="s">
        <v>435</v>
      </c>
      <c r="C5244" s="72" t="s">
        <v>1087</v>
      </c>
      <c r="D5244" s="72" t="s">
        <v>1098</v>
      </c>
      <c r="E5244" s="72">
        <v>1818</v>
      </c>
      <c r="F5244" s="105">
        <v>0</v>
      </c>
      <c r="G5244" s="108">
        <f t="shared" si="81"/>
        <v>43466</v>
      </c>
    </row>
    <row r="5245" spans="1:7" x14ac:dyDescent="0.35">
      <c r="A5245" s="72" t="s">
        <v>434</v>
      </c>
      <c r="B5245" s="72" t="s">
        <v>435</v>
      </c>
      <c r="C5245" s="72" t="s">
        <v>1087</v>
      </c>
      <c r="D5245" s="72" t="s">
        <v>1099</v>
      </c>
      <c r="E5245" s="72">
        <v>1879</v>
      </c>
      <c r="F5245" s="105">
        <v>0</v>
      </c>
      <c r="G5245" s="108">
        <f t="shared" si="81"/>
        <v>43374</v>
      </c>
    </row>
    <row r="5246" spans="1:7" x14ac:dyDescent="0.35">
      <c r="A5246" s="72" t="s">
        <v>434</v>
      </c>
      <c r="B5246" s="72" t="s">
        <v>435</v>
      </c>
      <c r="C5246" s="72" t="s">
        <v>1100</v>
      </c>
      <c r="D5246" s="72" t="s">
        <v>1088</v>
      </c>
      <c r="E5246" s="72">
        <v>953</v>
      </c>
      <c r="F5246" s="105">
        <v>0</v>
      </c>
      <c r="G5246" s="108">
        <f t="shared" si="81"/>
        <v>44378</v>
      </c>
    </row>
    <row r="5247" spans="1:7" x14ac:dyDescent="0.35">
      <c r="A5247" s="72" t="s">
        <v>434</v>
      </c>
      <c r="B5247" s="72" t="s">
        <v>435</v>
      </c>
      <c r="C5247" s="72" t="s">
        <v>1100</v>
      </c>
      <c r="D5247" s="72" t="s">
        <v>1089</v>
      </c>
      <c r="E5247" s="72">
        <v>954</v>
      </c>
      <c r="F5247" s="105">
        <v>0</v>
      </c>
      <c r="G5247" s="108">
        <f t="shared" si="81"/>
        <v>44287</v>
      </c>
    </row>
    <row r="5248" spans="1:7" x14ac:dyDescent="0.35">
      <c r="A5248" s="72" t="s">
        <v>434</v>
      </c>
      <c r="B5248" s="72" t="s">
        <v>435</v>
      </c>
      <c r="C5248" s="72" t="s">
        <v>1100</v>
      </c>
      <c r="D5248" s="72" t="s">
        <v>1090</v>
      </c>
      <c r="E5248" s="72">
        <v>956</v>
      </c>
      <c r="F5248" s="105">
        <v>0</v>
      </c>
      <c r="G5248" s="108">
        <f t="shared" si="81"/>
        <v>44197</v>
      </c>
    </row>
    <row r="5249" spans="1:7" x14ac:dyDescent="0.35">
      <c r="A5249" s="72" t="s">
        <v>434</v>
      </c>
      <c r="B5249" s="72" t="s">
        <v>435</v>
      </c>
      <c r="C5249" s="72" t="s">
        <v>1100</v>
      </c>
      <c r="D5249" s="72" t="s">
        <v>1091</v>
      </c>
      <c r="E5249" s="72">
        <v>957</v>
      </c>
      <c r="F5249" s="105">
        <v>0</v>
      </c>
      <c r="G5249" s="108">
        <f t="shared" si="81"/>
        <v>44105</v>
      </c>
    </row>
    <row r="5250" spans="1:7" x14ac:dyDescent="0.35">
      <c r="A5250" s="72" t="s">
        <v>434</v>
      </c>
      <c r="B5250" s="72" t="s">
        <v>435</v>
      </c>
      <c r="C5250" s="72" t="s">
        <v>1100</v>
      </c>
      <c r="D5250" s="72" t="s">
        <v>1092</v>
      </c>
      <c r="E5250" s="72">
        <v>948</v>
      </c>
      <c r="F5250" s="105">
        <v>0</v>
      </c>
      <c r="G5250" s="108">
        <f t="shared" si="81"/>
        <v>44013</v>
      </c>
    </row>
    <row r="5251" spans="1:7" x14ac:dyDescent="0.35">
      <c r="A5251" s="72" t="s">
        <v>434</v>
      </c>
      <c r="B5251" s="72" t="s">
        <v>435</v>
      </c>
      <c r="C5251" s="72" t="s">
        <v>1100</v>
      </c>
      <c r="D5251" s="72" t="s">
        <v>1093</v>
      </c>
      <c r="E5251" s="72">
        <v>953</v>
      </c>
      <c r="F5251" s="105">
        <v>0</v>
      </c>
      <c r="G5251" s="108">
        <f t="shared" si="81"/>
        <v>43922</v>
      </c>
    </row>
    <row r="5252" spans="1:7" x14ac:dyDescent="0.35">
      <c r="A5252" s="72" t="s">
        <v>434</v>
      </c>
      <c r="B5252" s="72" t="s">
        <v>435</v>
      </c>
      <c r="C5252" s="72" t="s">
        <v>1100</v>
      </c>
      <c r="D5252" s="72" t="s">
        <v>1094</v>
      </c>
      <c r="E5252" s="72">
        <v>951</v>
      </c>
      <c r="F5252" s="105">
        <v>0</v>
      </c>
      <c r="G5252" s="108">
        <f t="shared" ref="G5252:G5315" si="82">DATE(LEFT(D5252,4),RIGHT(LEFT(D5252,7),2),1)</f>
        <v>43831</v>
      </c>
    </row>
    <row r="5253" spans="1:7" x14ac:dyDescent="0.35">
      <c r="A5253" s="72" t="s">
        <v>434</v>
      </c>
      <c r="B5253" s="72" t="s">
        <v>435</v>
      </c>
      <c r="C5253" s="72" t="s">
        <v>1100</v>
      </c>
      <c r="D5253" s="72" t="s">
        <v>1095</v>
      </c>
      <c r="E5253" s="72">
        <v>939</v>
      </c>
      <c r="F5253" s="105">
        <v>0</v>
      </c>
      <c r="G5253" s="108">
        <f t="shared" si="82"/>
        <v>43739</v>
      </c>
    </row>
    <row r="5254" spans="1:7" x14ac:dyDescent="0.35">
      <c r="A5254" s="72" t="s">
        <v>434</v>
      </c>
      <c r="B5254" s="72" t="s">
        <v>435</v>
      </c>
      <c r="C5254" s="72" t="s">
        <v>1100</v>
      </c>
      <c r="D5254" s="72" t="s">
        <v>1096</v>
      </c>
      <c r="E5254" s="72">
        <v>934</v>
      </c>
      <c r="F5254" s="105">
        <v>0</v>
      </c>
      <c r="G5254" s="108">
        <f t="shared" si="82"/>
        <v>43647</v>
      </c>
    </row>
    <row r="5255" spans="1:7" x14ac:dyDescent="0.35">
      <c r="A5255" s="72" t="s">
        <v>434</v>
      </c>
      <c r="B5255" s="72" t="s">
        <v>435</v>
      </c>
      <c r="C5255" s="72" t="s">
        <v>1100</v>
      </c>
      <c r="D5255" s="72" t="s">
        <v>1097</v>
      </c>
      <c r="E5255" s="72">
        <v>932</v>
      </c>
      <c r="F5255" s="105">
        <v>0</v>
      </c>
      <c r="G5255" s="108">
        <f t="shared" si="82"/>
        <v>43556</v>
      </c>
    </row>
    <row r="5256" spans="1:7" x14ac:dyDescent="0.35">
      <c r="A5256" s="72" t="s">
        <v>434</v>
      </c>
      <c r="B5256" s="72" t="s">
        <v>435</v>
      </c>
      <c r="C5256" s="72" t="s">
        <v>1100</v>
      </c>
      <c r="D5256" s="72" t="s">
        <v>1098</v>
      </c>
      <c r="E5256" s="72">
        <v>925</v>
      </c>
      <c r="F5256" s="105">
        <v>0</v>
      </c>
      <c r="G5256" s="108">
        <f t="shared" si="82"/>
        <v>43466</v>
      </c>
    </row>
    <row r="5257" spans="1:7" x14ac:dyDescent="0.35">
      <c r="A5257" s="72" t="s">
        <v>434</v>
      </c>
      <c r="B5257" s="72" t="s">
        <v>435</v>
      </c>
      <c r="C5257" s="72" t="s">
        <v>1100</v>
      </c>
      <c r="D5257" s="72" t="s">
        <v>1099</v>
      </c>
      <c r="E5257" s="72">
        <v>954</v>
      </c>
      <c r="F5257" s="105">
        <v>0</v>
      </c>
      <c r="G5257" s="108">
        <f t="shared" si="82"/>
        <v>43374</v>
      </c>
    </row>
    <row r="5258" spans="1:7" x14ac:dyDescent="0.35">
      <c r="A5258" s="72" t="s">
        <v>434</v>
      </c>
      <c r="B5258" s="72" t="s">
        <v>435</v>
      </c>
      <c r="C5258" s="72" t="s">
        <v>1101</v>
      </c>
      <c r="D5258" s="72" t="s">
        <v>1088</v>
      </c>
      <c r="E5258" s="72">
        <v>288</v>
      </c>
      <c r="F5258" s="105">
        <v>0</v>
      </c>
      <c r="G5258" s="108">
        <f t="shared" si="82"/>
        <v>44378</v>
      </c>
    </row>
    <row r="5259" spans="1:7" x14ac:dyDescent="0.35">
      <c r="A5259" s="72" t="s">
        <v>434</v>
      </c>
      <c r="B5259" s="72" t="s">
        <v>435</v>
      </c>
      <c r="C5259" s="72" t="s">
        <v>1101</v>
      </c>
      <c r="D5259" s="72" t="s">
        <v>1089</v>
      </c>
      <c r="E5259" s="72">
        <v>292</v>
      </c>
      <c r="F5259" s="105">
        <v>0</v>
      </c>
      <c r="G5259" s="108">
        <f t="shared" si="82"/>
        <v>44287</v>
      </c>
    </row>
    <row r="5260" spans="1:7" x14ac:dyDescent="0.35">
      <c r="A5260" s="72" t="s">
        <v>434</v>
      </c>
      <c r="B5260" s="72" t="s">
        <v>435</v>
      </c>
      <c r="C5260" s="72" t="s">
        <v>1101</v>
      </c>
      <c r="D5260" s="72" t="s">
        <v>1090</v>
      </c>
      <c r="E5260" s="72">
        <v>294</v>
      </c>
      <c r="F5260" s="105">
        <v>0</v>
      </c>
      <c r="G5260" s="108">
        <f t="shared" si="82"/>
        <v>44197</v>
      </c>
    </row>
    <row r="5261" spans="1:7" x14ac:dyDescent="0.35">
      <c r="A5261" s="72" t="s">
        <v>434</v>
      </c>
      <c r="B5261" s="72" t="s">
        <v>435</v>
      </c>
      <c r="C5261" s="72" t="s">
        <v>1101</v>
      </c>
      <c r="D5261" s="72" t="s">
        <v>1091</v>
      </c>
      <c r="E5261" s="72">
        <v>291</v>
      </c>
      <c r="F5261" s="105">
        <v>0</v>
      </c>
      <c r="G5261" s="108">
        <f t="shared" si="82"/>
        <v>44105</v>
      </c>
    </row>
    <row r="5262" spans="1:7" x14ac:dyDescent="0.35">
      <c r="A5262" s="72" t="s">
        <v>434</v>
      </c>
      <c r="B5262" s="72" t="s">
        <v>435</v>
      </c>
      <c r="C5262" s="72" t="s">
        <v>1101</v>
      </c>
      <c r="D5262" s="72" t="s">
        <v>1092</v>
      </c>
      <c r="E5262" s="72">
        <v>292</v>
      </c>
      <c r="F5262" s="105">
        <v>0</v>
      </c>
      <c r="G5262" s="108">
        <f t="shared" si="82"/>
        <v>44013</v>
      </c>
    </row>
    <row r="5263" spans="1:7" x14ac:dyDescent="0.35">
      <c r="A5263" s="72" t="s">
        <v>434</v>
      </c>
      <c r="B5263" s="72" t="s">
        <v>435</v>
      </c>
      <c r="C5263" s="72" t="s">
        <v>1101</v>
      </c>
      <c r="D5263" s="72" t="s">
        <v>1093</v>
      </c>
      <c r="E5263" s="72">
        <v>284</v>
      </c>
      <c r="F5263" s="105">
        <v>0</v>
      </c>
      <c r="G5263" s="108">
        <f t="shared" si="82"/>
        <v>43922</v>
      </c>
    </row>
    <row r="5264" spans="1:7" x14ac:dyDescent="0.35">
      <c r="A5264" s="72" t="s">
        <v>434</v>
      </c>
      <c r="B5264" s="72" t="s">
        <v>435</v>
      </c>
      <c r="C5264" s="72" t="s">
        <v>1101</v>
      </c>
      <c r="D5264" s="72" t="s">
        <v>1094</v>
      </c>
      <c r="E5264" s="72">
        <v>274</v>
      </c>
      <c r="F5264" s="105">
        <v>0</v>
      </c>
      <c r="G5264" s="108">
        <f t="shared" si="82"/>
        <v>43831</v>
      </c>
    </row>
    <row r="5265" spans="1:7" x14ac:dyDescent="0.35">
      <c r="A5265" s="72" t="s">
        <v>434</v>
      </c>
      <c r="B5265" s="72" t="s">
        <v>435</v>
      </c>
      <c r="C5265" s="72" t="s">
        <v>1101</v>
      </c>
      <c r="D5265" s="72" t="s">
        <v>1095</v>
      </c>
      <c r="E5265" s="72">
        <v>273</v>
      </c>
      <c r="F5265" s="105">
        <v>0</v>
      </c>
      <c r="G5265" s="108">
        <f t="shared" si="82"/>
        <v>43739</v>
      </c>
    </row>
    <row r="5266" spans="1:7" x14ac:dyDescent="0.35">
      <c r="A5266" s="72" t="s">
        <v>434</v>
      </c>
      <c r="B5266" s="72" t="s">
        <v>435</v>
      </c>
      <c r="C5266" s="72" t="s">
        <v>1101</v>
      </c>
      <c r="D5266" s="72" t="s">
        <v>1096</v>
      </c>
      <c r="E5266" s="72">
        <v>270</v>
      </c>
      <c r="F5266" s="105">
        <v>0</v>
      </c>
      <c r="G5266" s="108">
        <f t="shared" si="82"/>
        <v>43647</v>
      </c>
    </row>
    <row r="5267" spans="1:7" x14ac:dyDescent="0.35">
      <c r="A5267" s="72" t="s">
        <v>434</v>
      </c>
      <c r="B5267" s="72" t="s">
        <v>435</v>
      </c>
      <c r="C5267" s="72" t="s">
        <v>1101</v>
      </c>
      <c r="D5267" s="72" t="s">
        <v>1097</v>
      </c>
      <c r="E5267" s="72">
        <v>266</v>
      </c>
      <c r="F5267" s="105">
        <v>0</v>
      </c>
      <c r="G5267" s="108">
        <f t="shared" si="82"/>
        <v>43556</v>
      </c>
    </row>
    <row r="5268" spans="1:7" x14ac:dyDescent="0.35">
      <c r="A5268" s="72" t="s">
        <v>434</v>
      </c>
      <c r="B5268" s="72" t="s">
        <v>435</v>
      </c>
      <c r="C5268" s="72" t="s">
        <v>1101</v>
      </c>
      <c r="D5268" s="72" t="s">
        <v>1098</v>
      </c>
      <c r="E5268" s="72">
        <v>263</v>
      </c>
      <c r="F5268" s="105">
        <v>0</v>
      </c>
      <c r="G5268" s="108">
        <f t="shared" si="82"/>
        <v>43466</v>
      </c>
    </row>
    <row r="5269" spans="1:7" x14ac:dyDescent="0.35">
      <c r="A5269" s="72" t="s">
        <v>434</v>
      </c>
      <c r="B5269" s="72" t="s">
        <v>435</v>
      </c>
      <c r="C5269" s="72" t="s">
        <v>1101</v>
      </c>
      <c r="D5269" s="72" t="s">
        <v>1099</v>
      </c>
      <c r="E5269" s="72">
        <v>279</v>
      </c>
      <c r="F5269" s="105">
        <v>0</v>
      </c>
      <c r="G5269" s="108">
        <f t="shared" si="82"/>
        <v>43374</v>
      </c>
    </row>
    <row r="5270" spans="1:7" x14ac:dyDescent="0.35">
      <c r="A5270" s="72" t="s">
        <v>434</v>
      </c>
      <c r="B5270" s="72" t="s">
        <v>435</v>
      </c>
      <c r="C5270" s="72" t="s">
        <v>1102</v>
      </c>
      <c r="D5270" s="72" t="s">
        <v>1088</v>
      </c>
      <c r="E5270" s="72">
        <v>1626</v>
      </c>
      <c r="F5270" s="105">
        <v>0</v>
      </c>
      <c r="G5270" s="108">
        <f t="shared" si="82"/>
        <v>44378</v>
      </c>
    </row>
    <row r="5271" spans="1:7" x14ac:dyDescent="0.35">
      <c r="A5271" s="72" t="s">
        <v>434</v>
      </c>
      <c r="B5271" s="72" t="s">
        <v>435</v>
      </c>
      <c r="C5271" s="72" t="s">
        <v>1102</v>
      </c>
      <c r="D5271" s="72" t="s">
        <v>1089</v>
      </c>
      <c r="E5271" s="72">
        <v>1629</v>
      </c>
      <c r="F5271" s="105">
        <v>0</v>
      </c>
      <c r="G5271" s="108">
        <f t="shared" si="82"/>
        <v>44287</v>
      </c>
    </row>
    <row r="5272" spans="1:7" x14ac:dyDescent="0.35">
      <c r="A5272" s="72" t="s">
        <v>434</v>
      </c>
      <c r="B5272" s="72" t="s">
        <v>435</v>
      </c>
      <c r="C5272" s="72" t="s">
        <v>1102</v>
      </c>
      <c r="D5272" s="72" t="s">
        <v>1090</v>
      </c>
      <c r="E5272" s="72">
        <v>1629</v>
      </c>
      <c r="F5272" s="105">
        <v>0</v>
      </c>
      <c r="G5272" s="108">
        <f t="shared" si="82"/>
        <v>44197</v>
      </c>
    </row>
    <row r="5273" spans="1:7" x14ac:dyDescent="0.35">
      <c r="A5273" s="72" t="s">
        <v>434</v>
      </c>
      <c r="B5273" s="72" t="s">
        <v>435</v>
      </c>
      <c r="C5273" s="72" t="s">
        <v>1102</v>
      </c>
      <c r="D5273" s="72" t="s">
        <v>1091</v>
      </c>
      <c r="E5273" s="72">
        <v>1638</v>
      </c>
      <c r="F5273" s="105">
        <v>0</v>
      </c>
      <c r="G5273" s="108">
        <f t="shared" si="82"/>
        <v>44105</v>
      </c>
    </row>
    <row r="5274" spans="1:7" x14ac:dyDescent="0.35">
      <c r="A5274" s="72" t="s">
        <v>434</v>
      </c>
      <c r="B5274" s="72" t="s">
        <v>435</v>
      </c>
      <c r="C5274" s="72" t="s">
        <v>1102</v>
      </c>
      <c r="D5274" s="72" t="s">
        <v>1092</v>
      </c>
      <c r="E5274" s="72">
        <v>1639</v>
      </c>
      <c r="F5274" s="105">
        <v>0</v>
      </c>
      <c r="G5274" s="108">
        <f t="shared" si="82"/>
        <v>44013</v>
      </c>
    </row>
    <row r="5275" spans="1:7" x14ac:dyDescent="0.35">
      <c r="A5275" s="72" t="s">
        <v>434</v>
      </c>
      <c r="B5275" s="72" t="s">
        <v>435</v>
      </c>
      <c r="C5275" s="72" t="s">
        <v>1102</v>
      </c>
      <c r="D5275" s="72" t="s">
        <v>1093</v>
      </c>
      <c r="E5275" s="72">
        <v>1643</v>
      </c>
      <c r="F5275" s="105">
        <v>0</v>
      </c>
      <c r="G5275" s="108">
        <f t="shared" si="82"/>
        <v>43922</v>
      </c>
    </row>
    <row r="5276" spans="1:7" x14ac:dyDescent="0.35">
      <c r="A5276" s="72" t="s">
        <v>434</v>
      </c>
      <c r="B5276" s="72" t="s">
        <v>435</v>
      </c>
      <c r="C5276" s="72" t="s">
        <v>1102</v>
      </c>
      <c r="D5276" s="72" t="s">
        <v>1094</v>
      </c>
      <c r="E5276" s="72">
        <v>1629</v>
      </c>
      <c r="F5276" s="105">
        <v>0</v>
      </c>
      <c r="G5276" s="108">
        <f t="shared" si="82"/>
        <v>43831</v>
      </c>
    </row>
    <row r="5277" spans="1:7" x14ac:dyDescent="0.35">
      <c r="A5277" s="72" t="s">
        <v>434</v>
      </c>
      <c r="B5277" s="72" t="s">
        <v>435</v>
      </c>
      <c r="C5277" s="72" t="s">
        <v>1102</v>
      </c>
      <c r="D5277" s="72" t="s">
        <v>1095</v>
      </c>
      <c r="E5277" s="72">
        <v>1642</v>
      </c>
      <c r="F5277" s="105">
        <v>0</v>
      </c>
      <c r="G5277" s="108">
        <f t="shared" si="82"/>
        <v>43739</v>
      </c>
    </row>
    <row r="5278" spans="1:7" x14ac:dyDescent="0.35">
      <c r="A5278" s="72" t="s">
        <v>434</v>
      </c>
      <c r="B5278" s="72" t="s">
        <v>435</v>
      </c>
      <c r="C5278" s="72" t="s">
        <v>1102</v>
      </c>
      <c r="D5278" s="72" t="s">
        <v>1096</v>
      </c>
      <c r="E5278" s="72">
        <v>1648</v>
      </c>
      <c r="F5278" s="105">
        <v>0</v>
      </c>
      <c r="G5278" s="108">
        <f t="shared" si="82"/>
        <v>43647</v>
      </c>
    </row>
    <row r="5279" spans="1:7" x14ac:dyDescent="0.35">
      <c r="A5279" s="72" t="s">
        <v>434</v>
      </c>
      <c r="B5279" s="72" t="s">
        <v>435</v>
      </c>
      <c r="C5279" s="72" t="s">
        <v>1102</v>
      </c>
      <c r="D5279" s="72" t="s">
        <v>1097</v>
      </c>
      <c r="E5279" s="72">
        <v>1645</v>
      </c>
      <c r="F5279" s="105">
        <v>0</v>
      </c>
      <c r="G5279" s="108">
        <f t="shared" si="82"/>
        <v>43556</v>
      </c>
    </row>
    <row r="5280" spans="1:7" x14ac:dyDescent="0.35">
      <c r="A5280" s="72" t="s">
        <v>434</v>
      </c>
      <c r="B5280" s="72" t="s">
        <v>435</v>
      </c>
      <c r="C5280" s="72" t="s">
        <v>1102</v>
      </c>
      <c r="D5280" s="72" t="s">
        <v>1098</v>
      </c>
      <c r="E5280" s="72">
        <v>1640</v>
      </c>
      <c r="F5280" s="105">
        <v>0</v>
      </c>
      <c r="G5280" s="108">
        <f t="shared" si="82"/>
        <v>43466</v>
      </c>
    </row>
    <row r="5281" spans="1:7" x14ac:dyDescent="0.35">
      <c r="A5281" s="72" t="s">
        <v>434</v>
      </c>
      <c r="B5281" s="72" t="s">
        <v>435</v>
      </c>
      <c r="C5281" s="72" t="s">
        <v>1102</v>
      </c>
      <c r="D5281" s="72" t="s">
        <v>1099</v>
      </c>
      <c r="E5281" s="72">
        <v>1687</v>
      </c>
      <c r="F5281" s="105">
        <v>0</v>
      </c>
      <c r="G5281" s="108">
        <f t="shared" si="82"/>
        <v>43374</v>
      </c>
    </row>
    <row r="5282" spans="1:7" x14ac:dyDescent="0.35">
      <c r="A5282" s="72" t="s">
        <v>436</v>
      </c>
      <c r="B5282" s="72" t="s">
        <v>437</v>
      </c>
      <c r="C5282" s="72" t="s">
        <v>1087</v>
      </c>
      <c r="D5282" s="72" t="s">
        <v>1088</v>
      </c>
      <c r="E5282" s="72">
        <v>635</v>
      </c>
      <c r="F5282" s="105">
        <v>43</v>
      </c>
      <c r="G5282" s="108">
        <f t="shared" si="82"/>
        <v>44378</v>
      </c>
    </row>
    <row r="5283" spans="1:7" x14ac:dyDescent="0.35">
      <c r="A5283" s="72" t="s">
        <v>436</v>
      </c>
      <c r="B5283" s="72" t="s">
        <v>437</v>
      </c>
      <c r="C5283" s="72" t="s">
        <v>1087</v>
      </c>
      <c r="D5283" s="72" t="s">
        <v>1089</v>
      </c>
      <c r="E5283" s="72">
        <v>640</v>
      </c>
      <c r="F5283" s="105">
        <v>42</v>
      </c>
      <c r="G5283" s="108">
        <f t="shared" si="82"/>
        <v>44287</v>
      </c>
    </row>
    <row r="5284" spans="1:7" x14ac:dyDescent="0.35">
      <c r="A5284" s="72" t="s">
        <v>436</v>
      </c>
      <c r="B5284" s="72" t="s">
        <v>437</v>
      </c>
      <c r="C5284" s="72" t="s">
        <v>1087</v>
      </c>
      <c r="D5284" s="72" t="s">
        <v>1090</v>
      </c>
      <c r="E5284" s="72">
        <v>636</v>
      </c>
      <c r="F5284" s="105">
        <v>41</v>
      </c>
      <c r="G5284" s="108">
        <f t="shared" si="82"/>
        <v>44197</v>
      </c>
    </row>
    <row r="5285" spans="1:7" x14ac:dyDescent="0.35">
      <c r="A5285" s="72" t="s">
        <v>436</v>
      </c>
      <c r="B5285" s="72" t="s">
        <v>437</v>
      </c>
      <c r="C5285" s="72" t="s">
        <v>1087</v>
      </c>
      <c r="D5285" s="72" t="s">
        <v>1091</v>
      </c>
      <c r="E5285" s="72">
        <v>626</v>
      </c>
      <c r="F5285" s="105">
        <v>41</v>
      </c>
      <c r="G5285" s="108">
        <f t="shared" si="82"/>
        <v>44105</v>
      </c>
    </row>
    <row r="5286" spans="1:7" x14ac:dyDescent="0.35">
      <c r="A5286" s="72" t="s">
        <v>436</v>
      </c>
      <c r="B5286" s="72" t="s">
        <v>437</v>
      </c>
      <c r="C5286" s="72" t="s">
        <v>1087</v>
      </c>
      <c r="D5286" s="72" t="s">
        <v>1092</v>
      </c>
      <c r="E5286" s="72">
        <v>628</v>
      </c>
      <c r="F5286" s="105">
        <v>47</v>
      </c>
      <c r="G5286" s="108">
        <f t="shared" si="82"/>
        <v>44013</v>
      </c>
    </row>
    <row r="5287" spans="1:7" x14ac:dyDescent="0.35">
      <c r="A5287" s="72" t="s">
        <v>436</v>
      </c>
      <c r="B5287" s="72" t="s">
        <v>437</v>
      </c>
      <c r="C5287" s="72" t="s">
        <v>1087</v>
      </c>
      <c r="D5287" s="72" t="s">
        <v>1093</v>
      </c>
      <c r="E5287" s="72">
        <v>624</v>
      </c>
      <c r="F5287" s="105">
        <v>50</v>
      </c>
      <c r="G5287" s="108">
        <f t="shared" si="82"/>
        <v>43922</v>
      </c>
    </row>
    <row r="5288" spans="1:7" x14ac:dyDescent="0.35">
      <c r="A5288" s="72" t="s">
        <v>436</v>
      </c>
      <c r="B5288" s="72" t="s">
        <v>437</v>
      </c>
      <c r="C5288" s="72" t="s">
        <v>1087</v>
      </c>
      <c r="D5288" s="72" t="s">
        <v>1094</v>
      </c>
      <c r="E5288" s="72">
        <v>625</v>
      </c>
      <c r="F5288" s="105">
        <v>47</v>
      </c>
      <c r="G5288" s="108">
        <f t="shared" si="82"/>
        <v>43831</v>
      </c>
    </row>
    <row r="5289" spans="1:7" x14ac:dyDescent="0.35">
      <c r="A5289" s="72" t="s">
        <v>436</v>
      </c>
      <c r="B5289" s="72" t="s">
        <v>437</v>
      </c>
      <c r="C5289" s="72" t="s">
        <v>1087</v>
      </c>
      <c r="D5289" s="72" t="s">
        <v>1095</v>
      </c>
      <c r="E5289" s="72">
        <v>616</v>
      </c>
      <c r="F5289" s="105">
        <v>45</v>
      </c>
      <c r="G5289" s="108">
        <f t="shared" si="82"/>
        <v>43739</v>
      </c>
    </row>
    <row r="5290" spans="1:7" x14ac:dyDescent="0.35">
      <c r="A5290" s="72" t="s">
        <v>436</v>
      </c>
      <c r="B5290" s="72" t="s">
        <v>437</v>
      </c>
      <c r="C5290" s="72" t="s">
        <v>1087</v>
      </c>
      <c r="D5290" s="72" t="s">
        <v>1096</v>
      </c>
      <c r="E5290" s="72">
        <v>605</v>
      </c>
      <c r="F5290" s="105">
        <v>42</v>
      </c>
      <c r="G5290" s="108">
        <f t="shared" si="82"/>
        <v>43647</v>
      </c>
    </row>
    <row r="5291" spans="1:7" x14ac:dyDescent="0.35">
      <c r="A5291" s="72" t="s">
        <v>436</v>
      </c>
      <c r="B5291" s="72" t="s">
        <v>437</v>
      </c>
      <c r="C5291" s="72" t="s">
        <v>1087</v>
      </c>
      <c r="D5291" s="72" t="s">
        <v>1097</v>
      </c>
      <c r="E5291" s="72">
        <v>609</v>
      </c>
      <c r="F5291" s="105">
        <v>44</v>
      </c>
      <c r="G5291" s="108">
        <f t="shared" si="82"/>
        <v>43556</v>
      </c>
    </row>
    <row r="5292" spans="1:7" x14ac:dyDescent="0.35">
      <c r="A5292" s="72" t="s">
        <v>436</v>
      </c>
      <c r="B5292" s="72" t="s">
        <v>437</v>
      </c>
      <c r="C5292" s="72" t="s">
        <v>1087</v>
      </c>
      <c r="D5292" s="72" t="s">
        <v>1098</v>
      </c>
      <c r="E5292" s="72">
        <v>600</v>
      </c>
      <c r="F5292" s="105">
        <v>48</v>
      </c>
      <c r="G5292" s="108">
        <f t="shared" si="82"/>
        <v>43466</v>
      </c>
    </row>
    <row r="5293" spans="1:7" x14ac:dyDescent="0.35">
      <c r="A5293" s="72" t="s">
        <v>436</v>
      </c>
      <c r="B5293" s="72" t="s">
        <v>437</v>
      </c>
      <c r="C5293" s="72" t="s">
        <v>1087</v>
      </c>
      <c r="D5293" s="72" t="s">
        <v>1099</v>
      </c>
      <c r="E5293" s="72">
        <v>648</v>
      </c>
      <c r="F5293" s="105">
        <v>70</v>
      </c>
      <c r="G5293" s="108">
        <f t="shared" si="82"/>
        <v>43374</v>
      </c>
    </row>
    <row r="5294" spans="1:7" x14ac:dyDescent="0.35">
      <c r="A5294" s="72" t="s">
        <v>436</v>
      </c>
      <c r="B5294" s="72" t="s">
        <v>437</v>
      </c>
      <c r="C5294" s="72" t="s">
        <v>1100</v>
      </c>
      <c r="D5294" s="72" t="s">
        <v>1088</v>
      </c>
      <c r="E5294" s="72">
        <v>690</v>
      </c>
      <c r="F5294" s="105">
        <v>60</v>
      </c>
      <c r="G5294" s="108">
        <f t="shared" si="82"/>
        <v>44378</v>
      </c>
    </row>
    <row r="5295" spans="1:7" x14ac:dyDescent="0.35">
      <c r="A5295" s="72" t="s">
        <v>436</v>
      </c>
      <c r="B5295" s="72" t="s">
        <v>437</v>
      </c>
      <c r="C5295" s="72" t="s">
        <v>1100</v>
      </c>
      <c r="D5295" s="72" t="s">
        <v>1089</v>
      </c>
      <c r="E5295" s="72">
        <v>689</v>
      </c>
      <c r="F5295" s="105">
        <v>66</v>
      </c>
      <c r="G5295" s="108">
        <f t="shared" si="82"/>
        <v>44287</v>
      </c>
    </row>
    <row r="5296" spans="1:7" x14ac:dyDescent="0.35">
      <c r="A5296" s="72" t="s">
        <v>436</v>
      </c>
      <c r="B5296" s="72" t="s">
        <v>437</v>
      </c>
      <c r="C5296" s="72" t="s">
        <v>1100</v>
      </c>
      <c r="D5296" s="72" t="s">
        <v>1090</v>
      </c>
      <c r="E5296" s="72">
        <v>687</v>
      </c>
      <c r="F5296" s="105">
        <v>65</v>
      </c>
      <c r="G5296" s="108">
        <f t="shared" si="82"/>
        <v>44197</v>
      </c>
    </row>
    <row r="5297" spans="1:7" x14ac:dyDescent="0.35">
      <c r="A5297" s="72" t="s">
        <v>436</v>
      </c>
      <c r="B5297" s="72" t="s">
        <v>437</v>
      </c>
      <c r="C5297" s="72" t="s">
        <v>1100</v>
      </c>
      <c r="D5297" s="72" t="s">
        <v>1091</v>
      </c>
      <c r="E5297" s="72">
        <v>689</v>
      </c>
      <c r="F5297" s="105">
        <v>82</v>
      </c>
      <c r="G5297" s="108">
        <f t="shared" si="82"/>
        <v>44105</v>
      </c>
    </row>
    <row r="5298" spans="1:7" x14ac:dyDescent="0.35">
      <c r="A5298" s="72" t="s">
        <v>436</v>
      </c>
      <c r="B5298" s="72" t="s">
        <v>437</v>
      </c>
      <c r="C5298" s="72" t="s">
        <v>1100</v>
      </c>
      <c r="D5298" s="72" t="s">
        <v>1092</v>
      </c>
      <c r="E5298" s="72">
        <v>694</v>
      </c>
      <c r="F5298" s="105">
        <v>86</v>
      </c>
      <c r="G5298" s="108">
        <f t="shared" si="82"/>
        <v>44013</v>
      </c>
    </row>
    <row r="5299" spans="1:7" x14ac:dyDescent="0.35">
      <c r="A5299" s="72" t="s">
        <v>436</v>
      </c>
      <c r="B5299" s="72" t="s">
        <v>437</v>
      </c>
      <c r="C5299" s="72" t="s">
        <v>1100</v>
      </c>
      <c r="D5299" s="72" t="s">
        <v>1093</v>
      </c>
      <c r="E5299" s="72">
        <v>694</v>
      </c>
      <c r="F5299" s="105">
        <v>79</v>
      </c>
      <c r="G5299" s="108">
        <f t="shared" si="82"/>
        <v>43922</v>
      </c>
    </row>
    <row r="5300" spans="1:7" x14ac:dyDescent="0.35">
      <c r="A5300" s="72" t="s">
        <v>436</v>
      </c>
      <c r="B5300" s="72" t="s">
        <v>437</v>
      </c>
      <c r="C5300" s="72" t="s">
        <v>1100</v>
      </c>
      <c r="D5300" s="72" t="s">
        <v>1094</v>
      </c>
      <c r="E5300" s="72">
        <v>686</v>
      </c>
      <c r="F5300" s="105">
        <v>79</v>
      </c>
      <c r="G5300" s="108">
        <f t="shared" si="82"/>
        <v>43831</v>
      </c>
    </row>
    <row r="5301" spans="1:7" x14ac:dyDescent="0.35">
      <c r="A5301" s="72" t="s">
        <v>436</v>
      </c>
      <c r="B5301" s="72" t="s">
        <v>437</v>
      </c>
      <c r="C5301" s="72" t="s">
        <v>1100</v>
      </c>
      <c r="D5301" s="72" t="s">
        <v>1095</v>
      </c>
      <c r="E5301" s="72">
        <v>687</v>
      </c>
      <c r="F5301" s="105">
        <v>80</v>
      </c>
      <c r="G5301" s="108">
        <f t="shared" si="82"/>
        <v>43739</v>
      </c>
    </row>
    <row r="5302" spans="1:7" x14ac:dyDescent="0.35">
      <c r="A5302" s="72" t="s">
        <v>436</v>
      </c>
      <c r="B5302" s="72" t="s">
        <v>437</v>
      </c>
      <c r="C5302" s="72" t="s">
        <v>1100</v>
      </c>
      <c r="D5302" s="72" t="s">
        <v>1096</v>
      </c>
      <c r="E5302" s="72">
        <v>691</v>
      </c>
      <c r="F5302" s="105">
        <v>77</v>
      </c>
      <c r="G5302" s="108">
        <f t="shared" si="82"/>
        <v>43647</v>
      </c>
    </row>
    <row r="5303" spans="1:7" x14ac:dyDescent="0.35">
      <c r="A5303" s="72" t="s">
        <v>436</v>
      </c>
      <c r="B5303" s="72" t="s">
        <v>437</v>
      </c>
      <c r="C5303" s="72" t="s">
        <v>1100</v>
      </c>
      <c r="D5303" s="72" t="s">
        <v>1097</v>
      </c>
      <c r="E5303" s="72">
        <v>690</v>
      </c>
      <c r="F5303" s="105">
        <v>74</v>
      </c>
      <c r="G5303" s="108">
        <f t="shared" si="82"/>
        <v>43556</v>
      </c>
    </row>
    <row r="5304" spans="1:7" x14ac:dyDescent="0.35">
      <c r="A5304" s="72" t="s">
        <v>436</v>
      </c>
      <c r="B5304" s="72" t="s">
        <v>437</v>
      </c>
      <c r="C5304" s="72" t="s">
        <v>1100</v>
      </c>
      <c r="D5304" s="72" t="s">
        <v>1098</v>
      </c>
      <c r="E5304" s="72">
        <v>678</v>
      </c>
      <c r="F5304" s="105">
        <v>77</v>
      </c>
      <c r="G5304" s="108">
        <f t="shared" si="82"/>
        <v>43466</v>
      </c>
    </row>
    <row r="5305" spans="1:7" x14ac:dyDescent="0.35">
      <c r="A5305" s="72" t="s">
        <v>436</v>
      </c>
      <c r="B5305" s="72" t="s">
        <v>437</v>
      </c>
      <c r="C5305" s="72" t="s">
        <v>1100</v>
      </c>
      <c r="D5305" s="72" t="s">
        <v>1099</v>
      </c>
      <c r="E5305" s="72">
        <v>711</v>
      </c>
      <c r="F5305" s="105">
        <v>84</v>
      </c>
      <c r="G5305" s="108">
        <f t="shared" si="82"/>
        <v>43374</v>
      </c>
    </row>
    <row r="5306" spans="1:7" x14ac:dyDescent="0.35">
      <c r="A5306" s="72" t="s">
        <v>436</v>
      </c>
      <c r="B5306" s="72" t="s">
        <v>437</v>
      </c>
      <c r="C5306" s="72" t="s">
        <v>1101</v>
      </c>
      <c r="D5306" s="72" t="s">
        <v>1088</v>
      </c>
      <c r="E5306" s="72">
        <v>325</v>
      </c>
      <c r="F5306" s="105">
        <v>14</v>
      </c>
      <c r="G5306" s="108">
        <f t="shared" si="82"/>
        <v>44378</v>
      </c>
    </row>
    <row r="5307" spans="1:7" x14ac:dyDescent="0.35">
      <c r="A5307" s="72" t="s">
        <v>436</v>
      </c>
      <c r="B5307" s="72" t="s">
        <v>437</v>
      </c>
      <c r="C5307" s="72" t="s">
        <v>1101</v>
      </c>
      <c r="D5307" s="72" t="s">
        <v>1089</v>
      </c>
      <c r="E5307" s="72">
        <v>320</v>
      </c>
      <c r="F5307" s="105">
        <v>12</v>
      </c>
      <c r="G5307" s="108">
        <f t="shared" si="82"/>
        <v>44287</v>
      </c>
    </row>
    <row r="5308" spans="1:7" x14ac:dyDescent="0.35">
      <c r="A5308" s="72" t="s">
        <v>436</v>
      </c>
      <c r="B5308" s="72" t="s">
        <v>437</v>
      </c>
      <c r="C5308" s="72" t="s">
        <v>1101</v>
      </c>
      <c r="D5308" s="72" t="s">
        <v>1090</v>
      </c>
      <c r="E5308" s="72">
        <v>321</v>
      </c>
      <c r="F5308" s="105">
        <v>11</v>
      </c>
      <c r="G5308" s="108">
        <f t="shared" si="82"/>
        <v>44197</v>
      </c>
    </row>
    <row r="5309" spans="1:7" x14ac:dyDescent="0.35">
      <c r="A5309" s="72" t="s">
        <v>436</v>
      </c>
      <c r="B5309" s="72" t="s">
        <v>437</v>
      </c>
      <c r="C5309" s="72" t="s">
        <v>1101</v>
      </c>
      <c r="D5309" s="72" t="s">
        <v>1091</v>
      </c>
      <c r="E5309" s="72">
        <v>324</v>
      </c>
      <c r="F5309" s="105">
        <v>15</v>
      </c>
      <c r="G5309" s="108">
        <f t="shared" si="82"/>
        <v>44105</v>
      </c>
    </row>
    <row r="5310" spans="1:7" x14ac:dyDescent="0.35">
      <c r="A5310" s="72" t="s">
        <v>436</v>
      </c>
      <c r="B5310" s="72" t="s">
        <v>437</v>
      </c>
      <c r="C5310" s="72" t="s">
        <v>1101</v>
      </c>
      <c r="D5310" s="72" t="s">
        <v>1092</v>
      </c>
      <c r="E5310" s="72">
        <v>319</v>
      </c>
      <c r="F5310" s="105">
        <v>13</v>
      </c>
      <c r="G5310" s="108">
        <f t="shared" si="82"/>
        <v>44013</v>
      </c>
    </row>
    <row r="5311" spans="1:7" x14ac:dyDescent="0.35">
      <c r="A5311" s="72" t="s">
        <v>436</v>
      </c>
      <c r="B5311" s="72" t="s">
        <v>437</v>
      </c>
      <c r="C5311" s="72" t="s">
        <v>1101</v>
      </c>
      <c r="D5311" s="72" t="s">
        <v>1093</v>
      </c>
      <c r="E5311" s="72">
        <v>309</v>
      </c>
      <c r="F5311" s="105">
        <v>13</v>
      </c>
      <c r="G5311" s="108">
        <f t="shared" si="82"/>
        <v>43922</v>
      </c>
    </row>
    <row r="5312" spans="1:7" x14ac:dyDescent="0.35">
      <c r="A5312" s="72" t="s">
        <v>436</v>
      </c>
      <c r="B5312" s="72" t="s">
        <v>437</v>
      </c>
      <c r="C5312" s="72" t="s">
        <v>1101</v>
      </c>
      <c r="D5312" s="72" t="s">
        <v>1094</v>
      </c>
      <c r="E5312" s="72">
        <v>300</v>
      </c>
      <c r="F5312" s="105">
        <v>13</v>
      </c>
      <c r="G5312" s="108">
        <f t="shared" si="82"/>
        <v>43831</v>
      </c>
    </row>
    <row r="5313" spans="1:7" x14ac:dyDescent="0.35">
      <c r="A5313" s="72" t="s">
        <v>436</v>
      </c>
      <c r="B5313" s="72" t="s">
        <v>437</v>
      </c>
      <c r="C5313" s="72" t="s">
        <v>1101</v>
      </c>
      <c r="D5313" s="72" t="s">
        <v>1095</v>
      </c>
      <c r="E5313" s="72">
        <v>300</v>
      </c>
      <c r="F5313" s="105">
        <v>11</v>
      </c>
      <c r="G5313" s="108">
        <f t="shared" si="82"/>
        <v>43739</v>
      </c>
    </row>
    <row r="5314" spans="1:7" x14ac:dyDescent="0.35">
      <c r="A5314" s="72" t="s">
        <v>436</v>
      </c>
      <c r="B5314" s="72" t="s">
        <v>437</v>
      </c>
      <c r="C5314" s="72" t="s">
        <v>1101</v>
      </c>
      <c r="D5314" s="72" t="s">
        <v>1096</v>
      </c>
      <c r="E5314" s="72">
        <v>296</v>
      </c>
      <c r="F5314" s="105">
        <v>10</v>
      </c>
      <c r="G5314" s="108">
        <f t="shared" si="82"/>
        <v>43647</v>
      </c>
    </row>
    <row r="5315" spans="1:7" x14ac:dyDescent="0.35">
      <c r="A5315" s="72" t="s">
        <v>436</v>
      </c>
      <c r="B5315" s="72" t="s">
        <v>437</v>
      </c>
      <c r="C5315" s="72" t="s">
        <v>1101</v>
      </c>
      <c r="D5315" s="72" t="s">
        <v>1097</v>
      </c>
      <c r="E5315" s="72">
        <v>296</v>
      </c>
      <c r="F5315" s="105">
        <v>10</v>
      </c>
      <c r="G5315" s="108">
        <f t="shared" si="82"/>
        <v>43556</v>
      </c>
    </row>
    <row r="5316" spans="1:7" x14ac:dyDescent="0.35">
      <c r="A5316" s="72" t="s">
        <v>436</v>
      </c>
      <c r="B5316" s="72" t="s">
        <v>437</v>
      </c>
      <c r="C5316" s="72" t="s">
        <v>1101</v>
      </c>
      <c r="D5316" s="72" t="s">
        <v>1098</v>
      </c>
      <c r="E5316" s="72">
        <v>278</v>
      </c>
      <c r="F5316" s="105">
        <v>11</v>
      </c>
      <c r="G5316" s="108">
        <f t="shared" ref="G5316:G5379" si="83">DATE(LEFT(D5316,4),RIGHT(LEFT(D5316,7),2),1)</f>
        <v>43466</v>
      </c>
    </row>
    <row r="5317" spans="1:7" x14ac:dyDescent="0.35">
      <c r="A5317" s="72" t="s">
        <v>436</v>
      </c>
      <c r="B5317" s="72" t="s">
        <v>437</v>
      </c>
      <c r="C5317" s="72" t="s">
        <v>1101</v>
      </c>
      <c r="D5317" s="72" t="s">
        <v>1099</v>
      </c>
      <c r="E5317" s="72">
        <v>300</v>
      </c>
      <c r="F5317" s="105">
        <v>11</v>
      </c>
      <c r="G5317" s="108">
        <f t="shared" si="83"/>
        <v>43374</v>
      </c>
    </row>
    <row r="5318" spans="1:7" x14ac:dyDescent="0.35">
      <c r="A5318" s="72" t="s">
        <v>436</v>
      </c>
      <c r="B5318" s="72" t="s">
        <v>437</v>
      </c>
      <c r="C5318" s="72" t="s">
        <v>1102</v>
      </c>
      <c r="D5318" s="72" t="s">
        <v>1088</v>
      </c>
      <c r="E5318" s="72">
        <v>1462</v>
      </c>
      <c r="F5318" s="105">
        <v>121</v>
      </c>
      <c r="G5318" s="108">
        <f t="shared" si="83"/>
        <v>44378</v>
      </c>
    </row>
    <row r="5319" spans="1:7" x14ac:dyDescent="0.35">
      <c r="A5319" s="72" t="s">
        <v>436</v>
      </c>
      <c r="B5319" s="72" t="s">
        <v>437</v>
      </c>
      <c r="C5319" s="72" t="s">
        <v>1102</v>
      </c>
      <c r="D5319" s="72" t="s">
        <v>1089</v>
      </c>
      <c r="E5319" s="72">
        <v>1461</v>
      </c>
      <c r="F5319" s="105">
        <v>127</v>
      </c>
      <c r="G5319" s="108">
        <f t="shared" si="83"/>
        <v>44287</v>
      </c>
    </row>
    <row r="5320" spans="1:7" x14ac:dyDescent="0.35">
      <c r="A5320" s="72" t="s">
        <v>436</v>
      </c>
      <c r="B5320" s="72" t="s">
        <v>437</v>
      </c>
      <c r="C5320" s="72" t="s">
        <v>1102</v>
      </c>
      <c r="D5320" s="72" t="s">
        <v>1090</v>
      </c>
      <c r="E5320" s="72">
        <v>1463</v>
      </c>
      <c r="F5320" s="105">
        <v>129</v>
      </c>
      <c r="G5320" s="108">
        <f t="shared" si="83"/>
        <v>44197</v>
      </c>
    </row>
    <row r="5321" spans="1:7" x14ac:dyDescent="0.35">
      <c r="A5321" s="72" t="s">
        <v>436</v>
      </c>
      <c r="B5321" s="72" t="s">
        <v>437</v>
      </c>
      <c r="C5321" s="72" t="s">
        <v>1102</v>
      </c>
      <c r="D5321" s="72" t="s">
        <v>1091</v>
      </c>
      <c r="E5321" s="72">
        <v>1467</v>
      </c>
      <c r="F5321" s="105">
        <v>129</v>
      </c>
      <c r="G5321" s="108">
        <f t="shared" si="83"/>
        <v>44105</v>
      </c>
    </row>
    <row r="5322" spans="1:7" x14ac:dyDescent="0.35">
      <c r="A5322" s="72" t="s">
        <v>436</v>
      </c>
      <c r="B5322" s="72" t="s">
        <v>437</v>
      </c>
      <c r="C5322" s="72" t="s">
        <v>1102</v>
      </c>
      <c r="D5322" s="72" t="s">
        <v>1092</v>
      </c>
      <c r="E5322" s="72">
        <v>1465</v>
      </c>
      <c r="F5322" s="105">
        <v>123</v>
      </c>
      <c r="G5322" s="108">
        <f t="shared" si="83"/>
        <v>44013</v>
      </c>
    </row>
    <row r="5323" spans="1:7" x14ac:dyDescent="0.35">
      <c r="A5323" s="72" t="s">
        <v>436</v>
      </c>
      <c r="B5323" s="72" t="s">
        <v>437</v>
      </c>
      <c r="C5323" s="72" t="s">
        <v>1102</v>
      </c>
      <c r="D5323" s="72" t="s">
        <v>1093</v>
      </c>
      <c r="E5323" s="72">
        <v>1453</v>
      </c>
      <c r="F5323" s="105">
        <v>121</v>
      </c>
      <c r="G5323" s="108">
        <f t="shared" si="83"/>
        <v>43922</v>
      </c>
    </row>
    <row r="5324" spans="1:7" x14ac:dyDescent="0.35">
      <c r="A5324" s="72" t="s">
        <v>436</v>
      </c>
      <c r="B5324" s="72" t="s">
        <v>437</v>
      </c>
      <c r="C5324" s="72" t="s">
        <v>1102</v>
      </c>
      <c r="D5324" s="72" t="s">
        <v>1094</v>
      </c>
      <c r="E5324" s="72">
        <v>1452</v>
      </c>
      <c r="F5324" s="105">
        <v>118</v>
      </c>
      <c r="G5324" s="108">
        <f t="shared" si="83"/>
        <v>43831</v>
      </c>
    </row>
    <row r="5325" spans="1:7" x14ac:dyDescent="0.35">
      <c r="A5325" s="72" t="s">
        <v>436</v>
      </c>
      <c r="B5325" s="72" t="s">
        <v>437</v>
      </c>
      <c r="C5325" s="72" t="s">
        <v>1102</v>
      </c>
      <c r="D5325" s="72" t="s">
        <v>1095</v>
      </c>
      <c r="E5325" s="72">
        <v>1454</v>
      </c>
      <c r="F5325" s="105">
        <v>121</v>
      </c>
      <c r="G5325" s="108">
        <f t="shared" si="83"/>
        <v>43739</v>
      </c>
    </row>
    <row r="5326" spans="1:7" x14ac:dyDescent="0.35">
      <c r="A5326" s="72" t="s">
        <v>436</v>
      </c>
      <c r="B5326" s="72" t="s">
        <v>437</v>
      </c>
      <c r="C5326" s="72" t="s">
        <v>1102</v>
      </c>
      <c r="D5326" s="72" t="s">
        <v>1096</v>
      </c>
      <c r="E5326" s="72">
        <v>1453</v>
      </c>
      <c r="F5326" s="105">
        <v>119</v>
      </c>
      <c r="G5326" s="108">
        <f t="shared" si="83"/>
        <v>43647</v>
      </c>
    </row>
    <row r="5327" spans="1:7" x14ac:dyDescent="0.35">
      <c r="A5327" s="72" t="s">
        <v>436</v>
      </c>
      <c r="B5327" s="72" t="s">
        <v>437</v>
      </c>
      <c r="C5327" s="72" t="s">
        <v>1102</v>
      </c>
      <c r="D5327" s="72" t="s">
        <v>1097</v>
      </c>
      <c r="E5327" s="72">
        <v>1450</v>
      </c>
      <c r="F5327" s="105">
        <v>111</v>
      </c>
      <c r="G5327" s="108">
        <f t="shared" si="83"/>
        <v>43556</v>
      </c>
    </row>
    <row r="5328" spans="1:7" x14ac:dyDescent="0.35">
      <c r="A5328" s="72" t="s">
        <v>436</v>
      </c>
      <c r="B5328" s="72" t="s">
        <v>437</v>
      </c>
      <c r="C5328" s="72" t="s">
        <v>1102</v>
      </c>
      <c r="D5328" s="72" t="s">
        <v>1098</v>
      </c>
      <c r="E5328" s="72">
        <v>1462</v>
      </c>
      <c r="F5328" s="105">
        <v>128</v>
      </c>
      <c r="G5328" s="108">
        <f t="shared" si="83"/>
        <v>43466</v>
      </c>
    </row>
    <row r="5329" spans="1:7" x14ac:dyDescent="0.35">
      <c r="A5329" s="72" t="s">
        <v>436</v>
      </c>
      <c r="B5329" s="72" t="s">
        <v>437</v>
      </c>
      <c r="C5329" s="72" t="s">
        <v>1102</v>
      </c>
      <c r="D5329" s="72" t="s">
        <v>1099</v>
      </c>
      <c r="E5329" s="72">
        <v>1610</v>
      </c>
      <c r="F5329" s="105">
        <v>185</v>
      </c>
      <c r="G5329" s="108">
        <f t="shared" si="83"/>
        <v>43374</v>
      </c>
    </row>
    <row r="5330" spans="1:7" x14ac:dyDescent="0.35">
      <c r="A5330" s="72" t="s">
        <v>1006</v>
      </c>
      <c r="B5330" s="72" t="s">
        <v>1007</v>
      </c>
      <c r="C5330" s="72" t="s">
        <v>1087</v>
      </c>
      <c r="D5330" s="72" t="s">
        <v>1088</v>
      </c>
      <c r="E5330" s="72">
        <v>612</v>
      </c>
      <c r="F5330" s="105">
        <v>43</v>
      </c>
      <c r="G5330" s="108">
        <f t="shared" si="83"/>
        <v>44378</v>
      </c>
    </row>
    <row r="5331" spans="1:7" x14ac:dyDescent="0.35">
      <c r="A5331" s="72" t="s">
        <v>1006</v>
      </c>
      <c r="B5331" s="72" t="s">
        <v>1007</v>
      </c>
      <c r="C5331" s="72" t="s">
        <v>1087</v>
      </c>
      <c r="D5331" s="72" t="s">
        <v>1089</v>
      </c>
      <c r="E5331" s="72">
        <v>613</v>
      </c>
      <c r="F5331" s="105">
        <v>43</v>
      </c>
      <c r="G5331" s="108">
        <f t="shared" si="83"/>
        <v>44287</v>
      </c>
    </row>
    <row r="5332" spans="1:7" x14ac:dyDescent="0.35">
      <c r="A5332" s="72" t="s">
        <v>1006</v>
      </c>
      <c r="B5332" s="72" t="s">
        <v>1007</v>
      </c>
      <c r="C5332" s="72" t="s">
        <v>1087</v>
      </c>
      <c r="D5332" s="72" t="s">
        <v>1090</v>
      </c>
      <c r="E5332" s="72">
        <v>611</v>
      </c>
      <c r="F5332" s="105">
        <v>43</v>
      </c>
      <c r="G5332" s="108">
        <f t="shared" si="83"/>
        <v>44197</v>
      </c>
    </row>
    <row r="5333" spans="1:7" x14ac:dyDescent="0.35">
      <c r="A5333" s="72" t="s">
        <v>1006</v>
      </c>
      <c r="B5333" s="72" t="s">
        <v>1007</v>
      </c>
      <c r="C5333" s="72" t="s">
        <v>1087</v>
      </c>
      <c r="D5333" s="72" t="s">
        <v>1091</v>
      </c>
      <c r="E5333" s="72">
        <v>611</v>
      </c>
      <c r="F5333" s="105">
        <v>43</v>
      </c>
      <c r="G5333" s="108">
        <f t="shared" si="83"/>
        <v>44105</v>
      </c>
    </row>
    <row r="5334" spans="1:7" x14ac:dyDescent="0.35">
      <c r="A5334" s="72" t="s">
        <v>1006</v>
      </c>
      <c r="B5334" s="72" t="s">
        <v>1007</v>
      </c>
      <c r="C5334" s="72" t="s">
        <v>1087</v>
      </c>
      <c r="D5334" s="72" t="s">
        <v>1092</v>
      </c>
      <c r="E5334" s="72">
        <v>606</v>
      </c>
      <c r="F5334" s="105">
        <v>43</v>
      </c>
      <c r="G5334" s="108">
        <f t="shared" si="83"/>
        <v>44013</v>
      </c>
    </row>
    <row r="5335" spans="1:7" x14ac:dyDescent="0.35">
      <c r="A5335" s="72" t="s">
        <v>1006</v>
      </c>
      <c r="B5335" s="72" t="s">
        <v>1007</v>
      </c>
      <c r="C5335" s="72" t="s">
        <v>1087</v>
      </c>
      <c r="D5335" s="72" t="s">
        <v>1093</v>
      </c>
      <c r="E5335" s="72">
        <v>601</v>
      </c>
      <c r="F5335" s="105">
        <v>43</v>
      </c>
      <c r="G5335" s="108">
        <f t="shared" si="83"/>
        <v>43922</v>
      </c>
    </row>
    <row r="5336" spans="1:7" x14ac:dyDescent="0.35">
      <c r="A5336" s="72" t="s">
        <v>1006</v>
      </c>
      <c r="B5336" s="72" t="s">
        <v>1007</v>
      </c>
      <c r="C5336" s="72" t="s">
        <v>1087</v>
      </c>
      <c r="D5336" s="72" t="s">
        <v>1094</v>
      </c>
      <c r="E5336" s="72">
        <v>592</v>
      </c>
      <c r="F5336" s="105">
        <v>43</v>
      </c>
      <c r="G5336" s="108">
        <f t="shared" si="83"/>
        <v>43831</v>
      </c>
    </row>
    <row r="5337" spans="1:7" x14ac:dyDescent="0.35">
      <c r="A5337" s="72" t="s">
        <v>1006</v>
      </c>
      <c r="B5337" s="72" t="s">
        <v>1007</v>
      </c>
      <c r="C5337" s="72" t="s">
        <v>1087</v>
      </c>
      <c r="D5337" s="72" t="s">
        <v>1095</v>
      </c>
      <c r="E5337" s="72">
        <v>584</v>
      </c>
      <c r="F5337" s="105">
        <v>43</v>
      </c>
      <c r="G5337" s="108">
        <f t="shared" si="83"/>
        <v>43739</v>
      </c>
    </row>
    <row r="5338" spans="1:7" x14ac:dyDescent="0.35">
      <c r="A5338" s="72" t="s">
        <v>1006</v>
      </c>
      <c r="B5338" s="72" t="s">
        <v>1007</v>
      </c>
      <c r="C5338" s="72" t="s">
        <v>1087</v>
      </c>
      <c r="D5338" s="72" t="s">
        <v>1096</v>
      </c>
      <c r="E5338" s="72">
        <v>573</v>
      </c>
      <c r="F5338" s="105">
        <v>43</v>
      </c>
      <c r="G5338" s="108">
        <f t="shared" si="83"/>
        <v>43647</v>
      </c>
    </row>
    <row r="5339" spans="1:7" x14ac:dyDescent="0.35">
      <c r="A5339" s="72" t="s">
        <v>1006</v>
      </c>
      <c r="B5339" s="72" t="s">
        <v>1007</v>
      </c>
      <c r="C5339" s="72" t="s">
        <v>1087</v>
      </c>
      <c r="D5339" s="72" t="s">
        <v>1097</v>
      </c>
      <c r="E5339" s="72">
        <v>573</v>
      </c>
      <c r="F5339" s="105">
        <v>37</v>
      </c>
      <c r="G5339" s="108">
        <f t="shared" si="83"/>
        <v>43556</v>
      </c>
    </row>
    <row r="5340" spans="1:7" x14ac:dyDescent="0.35">
      <c r="A5340" s="72" t="s">
        <v>1006</v>
      </c>
      <c r="B5340" s="72" t="s">
        <v>1007</v>
      </c>
      <c r="C5340" s="72" t="s">
        <v>1087</v>
      </c>
      <c r="D5340" s="72" t="s">
        <v>1098</v>
      </c>
      <c r="E5340" s="72">
        <v>556</v>
      </c>
      <c r="F5340" s="105">
        <v>37</v>
      </c>
      <c r="G5340" s="108">
        <f t="shared" si="83"/>
        <v>43466</v>
      </c>
    </row>
    <row r="5341" spans="1:7" x14ac:dyDescent="0.35">
      <c r="A5341" s="72" t="s">
        <v>1006</v>
      </c>
      <c r="B5341" s="72" t="s">
        <v>1007</v>
      </c>
      <c r="C5341" s="72" t="s">
        <v>1087</v>
      </c>
      <c r="D5341" s="72" t="s">
        <v>1099</v>
      </c>
      <c r="E5341" s="72">
        <v>579</v>
      </c>
      <c r="F5341" s="105">
        <v>39</v>
      </c>
      <c r="G5341" s="108">
        <f t="shared" si="83"/>
        <v>43374</v>
      </c>
    </row>
    <row r="5342" spans="1:7" x14ac:dyDescent="0.35">
      <c r="A5342" s="72" t="s">
        <v>1006</v>
      </c>
      <c r="B5342" s="72" t="s">
        <v>1007</v>
      </c>
      <c r="C5342" s="72" t="s">
        <v>1100</v>
      </c>
      <c r="D5342" s="72" t="s">
        <v>1088</v>
      </c>
      <c r="E5342" s="72">
        <v>503</v>
      </c>
      <c r="F5342" s="105">
        <v>57</v>
      </c>
      <c r="G5342" s="108">
        <f t="shared" si="83"/>
        <v>44378</v>
      </c>
    </row>
    <row r="5343" spans="1:7" x14ac:dyDescent="0.35">
      <c r="A5343" s="72" t="s">
        <v>1006</v>
      </c>
      <c r="B5343" s="72" t="s">
        <v>1007</v>
      </c>
      <c r="C5343" s="72" t="s">
        <v>1100</v>
      </c>
      <c r="D5343" s="72" t="s">
        <v>1089</v>
      </c>
      <c r="E5343" s="72">
        <v>505</v>
      </c>
      <c r="F5343" s="105">
        <v>57</v>
      </c>
      <c r="G5343" s="108">
        <f t="shared" si="83"/>
        <v>44287</v>
      </c>
    </row>
    <row r="5344" spans="1:7" x14ac:dyDescent="0.35">
      <c r="A5344" s="72" t="s">
        <v>1006</v>
      </c>
      <c r="B5344" s="72" t="s">
        <v>1007</v>
      </c>
      <c r="C5344" s="72" t="s">
        <v>1100</v>
      </c>
      <c r="D5344" s="72" t="s">
        <v>1090</v>
      </c>
      <c r="E5344" s="72">
        <v>502</v>
      </c>
      <c r="F5344" s="105">
        <v>57</v>
      </c>
      <c r="G5344" s="108">
        <f t="shared" si="83"/>
        <v>44197</v>
      </c>
    </row>
    <row r="5345" spans="1:7" x14ac:dyDescent="0.35">
      <c r="A5345" s="72" t="s">
        <v>1006</v>
      </c>
      <c r="B5345" s="72" t="s">
        <v>1007</v>
      </c>
      <c r="C5345" s="72" t="s">
        <v>1100</v>
      </c>
      <c r="D5345" s="72" t="s">
        <v>1091</v>
      </c>
      <c r="E5345" s="72">
        <v>502</v>
      </c>
      <c r="F5345" s="105">
        <v>57</v>
      </c>
      <c r="G5345" s="108">
        <f t="shared" si="83"/>
        <v>44105</v>
      </c>
    </row>
    <row r="5346" spans="1:7" x14ac:dyDescent="0.35">
      <c r="A5346" s="72" t="s">
        <v>1006</v>
      </c>
      <c r="B5346" s="72" t="s">
        <v>1007</v>
      </c>
      <c r="C5346" s="72" t="s">
        <v>1100</v>
      </c>
      <c r="D5346" s="72" t="s">
        <v>1092</v>
      </c>
      <c r="E5346" s="72">
        <v>496</v>
      </c>
      <c r="F5346" s="105">
        <v>57</v>
      </c>
      <c r="G5346" s="108">
        <f t="shared" si="83"/>
        <v>44013</v>
      </c>
    </row>
    <row r="5347" spans="1:7" x14ac:dyDescent="0.35">
      <c r="A5347" s="72" t="s">
        <v>1006</v>
      </c>
      <c r="B5347" s="72" t="s">
        <v>1007</v>
      </c>
      <c r="C5347" s="72" t="s">
        <v>1100</v>
      </c>
      <c r="D5347" s="72" t="s">
        <v>1093</v>
      </c>
      <c r="E5347" s="72">
        <v>494</v>
      </c>
      <c r="F5347" s="105">
        <v>57</v>
      </c>
      <c r="G5347" s="108">
        <f t="shared" si="83"/>
        <v>43922</v>
      </c>
    </row>
    <row r="5348" spans="1:7" x14ac:dyDescent="0.35">
      <c r="A5348" s="72" t="s">
        <v>1006</v>
      </c>
      <c r="B5348" s="72" t="s">
        <v>1007</v>
      </c>
      <c r="C5348" s="72" t="s">
        <v>1100</v>
      </c>
      <c r="D5348" s="72" t="s">
        <v>1094</v>
      </c>
      <c r="E5348" s="72">
        <v>485</v>
      </c>
      <c r="F5348" s="105">
        <v>57</v>
      </c>
      <c r="G5348" s="108">
        <f t="shared" si="83"/>
        <v>43831</v>
      </c>
    </row>
    <row r="5349" spans="1:7" x14ac:dyDescent="0.35">
      <c r="A5349" s="72" t="s">
        <v>1006</v>
      </c>
      <c r="B5349" s="72" t="s">
        <v>1007</v>
      </c>
      <c r="C5349" s="72" t="s">
        <v>1100</v>
      </c>
      <c r="D5349" s="72" t="s">
        <v>1095</v>
      </c>
      <c r="E5349" s="72">
        <v>477</v>
      </c>
      <c r="F5349" s="105">
        <v>57</v>
      </c>
      <c r="G5349" s="108">
        <f t="shared" si="83"/>
        <v>43739</v>
      </c>
    </row>
    <row r="5350" spans="1:7" x14ac:dyDescent="0.35">
      <c r="A5350" s="72" t="s">
        <v>1006</v>
      </c>
      <c r="B5350" s="72" t="s">
        <v>1007</v>
      </c>
      <c r="C5350" s="72" t="s">
        <v>1100</v>
      </c>
      <c r="D5350" s="72" t="s">
        <v>1096</v>
      </c>
      <c r="E5350" s="72">
        <v>475</v>
      </c>
      <c r="F5350" s="105">
        <v>57</v>
      </c>
      <c r="G5350" s="108">
        <f t="shared" si="83"/>
        <v>43647</v>
      </c>
    </row>
    <row r="5351" spans="1:7" x14ac:dyDescent="0.35">
      <c r="A5351" s="72" t="s">
        <v>1006</v>
      </c>
      <c r="B5351" s="72" t="s">
        <v>1007</v>
      </c>
      <c r="C5351" s="72" t="s">
        <v>1100</v>
      </c>
      <c r="D5351" s="72" t="s">
        <v>1097</v>
      </c>
      <c r="E5351" s="72">
        <v>477</v>
      </c>
      <c r="F5351" s="105">
        <v>53</v>
      </c>
      <c r="G5351" s="108">
        <f t="shared" si="83"/>
        <v>43556</v>
      </c>
    </row>
    <row r="5352" spans="1:7" x14ac:dyDescent="0.35">
      <c r="A5352" s="72" t="s">
        <v>1006</v>
      </c>
      <c r="B5352" s="72" t="s">
        <v>1007</v>
      </c>
      <c r="C5352" s="72" t="s">
        <v>1100</v>
      </c>
      <c r="D5352" s="72" t="s">
        <v>1098</v>
      </c>
      <c r="E5352" s="72">
        <v>459</v>
      </c>
      <c r="F5352" s="105">
        <v>53</v>
      </c>
      <c r="G5352" s="108">
        <f t="shared" si="83"/>
        <v>43466</v>
      </c>
    </row>
    <row r="5353" spans="1:7" x14ac:dyDescent="0.35">
      <c r="A5353" s="72" t="s">
        <v>1006</v>
      </c>
      <c r="B5353" s="72" t="s">
        <v>1007</v>
      </c>
      <c r="C5353" s="72" t="s">
        <v>1100</v>
      </c>
      <c r="D5353" s="72" t="s">
        <v>1099</v>
      </c>
      <c r="E5353" s="72">
        <v>474</v>
      </c>
      <c r="F5353" s="105">
        <v>49</v>
      </c>
      <c r="G5353" s="108">
        <f t="shared" si="83"/>
        <v>43374</v>
      </c>
    </row>
    <row r="5354" spans="1:7" x14ac:dyDescent="0.35">
      <c r="A5354" s="72" t="s">
        <v>1006</v>
      </c>
      <c r="B5354" s="72" t="s">
        <v>1007</v>
      </c>
      <c r="C5354" s="72" t="s">
        <v>1101</v>
      </c>
      <c r="D5354" s="72" t="s">
        <v>1088</v>
      </c>
      <c r="E5354" s="72">
        <v>126</v>
      </c>
      <c r="F5354" s="105">
        <v>3</v>
      </c>
      <c r="G5354" s="108">
        <f t="shared" si="83"/>
        <v>44378</v>
      </c>
    </row>
    <row r="5355" spans="1:7" x14ac:dyDescent="0.35">
      <c r="A5355" s="72" t="s">
        <v>1006</v>
      </c>
      <c r="B5355" s="72" t="s">
        <v>1007</v>
      </c>
      <c r="C5355" s="72" t="s">
        <v>1101</v>
      </c>
      <c r="D5355" s="72" t="s">
        <v>1089</v>
      </c>
      <c r="E5355" s="72">
        <v>126</v>
      </c>
      <c r="F5355" s="105">
        <v>3</v>
      </c>
      <c r="G5355" s="108">
        <f t="shared" si="83"/>
        <v>44287</v>
      </c>
    </row>
    <row r="5356" spans="1:7" x14ac:dyDescent="0.35">
      <c r="A5356" s="72" t="s">
        <v>1006</v>
      </c>
      <c r="B5356" s="72" t="s">
        <v>1007</v>
      </c>
      <c r="C5356" s="72" t="s">
        <v>1101</v>
      </c>
      <c r="D5356" s="72" t="s">
        <v>1090</v>
      </c>
      <c r="E5356" s="72">
        <v>129</v>
      </c>
      <c r="F5356" s="105">
        <v>3</v>
      </c>
      <c r="G5356" s="108">
        <f t="shared" si="83"/>
        <v>44197</v>
      </c>
    </row>
    <row r="5357" spans="1:7" x14ac:dyDescent="0.35">
      <c r="A5357" s="72" t="s">
        <v>1006</v>
      </c>
      <c r="B5357" s="72" t="s">
        <v>1007</v>
      </c>
      <c r="C5357" s="72" t="s">
        <v>1101</v>
      </c>
      <c r="D5357" s="72" t="s">
        <v>1091</v>
      </c>
      <c r="E5357" s="72">
        <v>122</v>
      </c>
      <c r="F5357" s="105">
        <v>3</v>
      </c>
      <c r="G5357" s="108">
        <f t="shared" si="83"/>
        <v>44105</v>
      </c>
    </row>
    <row r="5358" spans="1:7" x14ac:dyDescent="0.35">
      <c r="A5358" s="72" t="s">
        <v>1006</v>
      </c>
      <c r="B5358" s="72" t="s">
        <v>1007</v>
      </c>
      <c r="C5358" s="72" t="s">
        <v>1101</v>
      </c>
      <c r="D5358" s="72" t="s">
        <v>1092</v>
      </c>
      <c r="E5358" s="72">
        <v>122</v>
      </c>
      <c r="F5358" s="105">
        <v>3</v>
      </c>
      <c r="G5358" s="108">
        <f t="shared" si="83"/>
        <v>44013</v>
      </c>
    </row>
    <row r="5359" spans="1:7" x14ac:dyDescent="0.35">
      <c r="A5359" s="72" t="s">
        <v>1006</v>
      </c>
      <c r="B5359" s="72" t="s">
        <v>1007</v>
      </c>
      <c r="C5359" s="72" t="s">
        <v>1101</v>
      </c>
      <c r="D5359" s="72" t="s">
        <v>1093</v>
      </c>
      <c r="E5359" s="72">
        <v>121</v>
      </c>
      <c r="F5359" s="105">
        <v>3</v>
      </c>
      <c r="G5359" s="108">
        <f t="shared" si="83"/>
        <v>43922</v>
      </c>
    </row>
    <row r="5360" spans="1:7" x14ac:dyDescent="0.35">
      <c r="A5360" s="72" t="s">
        <v>1006</v>
      </c>
      <c r="B5360" s="72" t="s">
        <v>1007</v>
      </c>
      <c r="C5360" s="72" t="s">
        <v>1101</v>
      </c>
      <c r="D5360" s="72" t="s">
        <v>1094</v>
      </c>
      <c r="E5360" s="72">
        <v>115</v>
      </c>
      <c r="F5360" s="105">
        <v>3</v>
      </c>
      <c r="G5360" s="108">
        <f t="shared" si="83"/>
        <v>43831</v>
      </c>
    </row>
    <row r="5361" spans="1:7" x14ac:dyDescent="0.35">
      <c r="A5361" s="72" t="s">
        <v>1006</v>
      </c>
      <c r="B5361" s="72" t="s">
        <v>1007</v>
      </c>
      <c r="C5361" s="72" t="s">
        <v>1101</v>
      </c>
      <c r="D5361" s="72" t="s">
        <v>1095</v>
      </c>
      <c r="E5361" s="72">
        <v>114</v>
      </c>
      <c r="F5361" s="105">
        <v>3</v>
      </c>
      <c r="G5361" s="108">
        <f t="shared" si="83"/>
        <v>43739</v>
      </c>
    </row>
    <row r="5362" spans="1:7" x14ac:dyDescent="0.35">
      <c r="A5362" s="72" t="s">
        <v>1006</v>
      </c>
      <c r="B5362" s="72" t="s">
        <v>1007</v>
      </c>
      <c r="C5362" s="72" t="s">
        <v>1101</v>
      </c>
      <c r="D5362" s="72" t="s">
        <v>1096</v>
      </c>
      <c r="E5362" s="72">
        <v>111</v>
      </c>
      <c r="F5362" s="105">
        <v>3</v>
      </c>
      <c r="G5362" s="108">
        <f t="shared" si="83"/>
        <v>43647</v>
      </c>
    </row>
    <row r="5363" spans="1:7" x14ac:dyDescent="0.35">
      <c r="A5363" s="72" t="s">
        <v>1006</v>
      </c>
      <c r="B5363" s="72" t="s">
        <v>1007</v>
      </c>
      <c r="C5363" s="72" t="s">
        <v>1101</v>
      </c>
      <c r="D5363" s="72" t="s">
        <v>1097</v>
      </c>
      <c r="E5363" s="72">
        <v>110</v>
      </c>
      <c r="F5363" s="105">
        <v>3</v>
      </c>
      <c r="G5363" s="108">
        <f t="shared" si="83"/>
        <v>43556</v>
      </c>
    </row>
    <row r="5364" spans="1:7" x14ac:dyDescent="0.35">
      <c r="A5364" s="72" t="s">
        <v>1006</v>
      </c>
      <c r="B5364" s="72" t="s">
        <v>1007</v>
      </c>
      <c r="C5364" s="72" t="s">
        <v>1101</v>
      </c>
      <c r="D5364" s="72" t="s">
        <v>1098</v>
      </c>
      <c r="E5364" s="72">
        <v>106</v>
      </c>
      <c r="F5364" s="105">
        <v>3</v>
      </c>
      <c r="G5364" s="108">
        <f t="shared" si="83"/>
        <v>43466</v>
      </c>
    </row>
    <row r="5365" spans="1:7" x14ac:dyDescent="0.35">
      <c r="A5365" s="72" t="s">
        <v>1006</v>
      </c>
      <c r="B5365" s="72" t="s">
        <v>1007</v>
      </c>
      <c r="C5365" s="72" t="s">
        <v>1101</v>
      </c>
      <c r="D5365" s="72" t="s">
        <v>1099</v>
      </c>
      <c r="E5365" s="72">
        <v>113</v>
      </c>
      <c r="F5365" s="105">
        <v>3</v>
      </c>
      <c r="G5365" s="108">
        <f t="shared" si="83"/>
        <v>43374</v>
      </c>
    </row>
    <row r="5366" spans="1:7" x14ac:dyDescent="0.35">
      <c r="A5366" s="72" t="s">
        <v>1006</v>
      </c>
      <c r="B5366" s="72" t="s">
        <v>1007</v>
      </c>
      <c r="C5366" s="72" t="s">
        <v>1102</v>
      </c>
      <c r="D5366" s="72" t="s">
        <v>1088</v>
      </c>
      <c r="E5366" s="72">
        <v>765</v>
      </c>
      <c r="F5366" s="105">
        <v>44</v>
      </c>
      <c r="G5366" s="108">
        <f t="shared" si="83"/>
        <v>44378</v>
      </c>
    </row>
    <row r="5367" spans="1:7" x14ac:dyDescent="0.35">
      <c r="A5367" s="72" t="s">
        <v>1006</v>
      </c>
      <c r="B5367" s="72" t="s">
        <v>1007</v>
      </c>
      <c r="C5367" s="72" t="s">
        <v>1102</v>
      </c>
      <c r="D5367" s="72" t="s">
        <v>1089</v>
      </c>
      <c r="E5367" s="72">
        <v>760</v>
      </c>
      <c r="F5367" s="105">
        <v>44</v>
      </c>
      <c r="G5367" s="108">
        <f t="shared" si="83"/>
        <v>44287</v>
      </c>
    </row>
    <row r="5368" spans="1:7" x14ac:dyDescent="0.35">
      <c r="A5368" s="72" t="s">
        <v>1006</v>
      </c>
      <c r="B5368" s="72" t="s">
        <v>1007</v>
      </c>
      <c r="C5368" s="72" t="s">
        <v>1102</v>
      </c>
      <c r="D5368" s="72" t="s">
        <v>1090</v>
      </c>
      <c r="E5368" s="72">
        <v>760</v>
      </c>
      <c r="F5368" s="105">
        <v>44</v>
      </c>
      <c r="G5368" s="108">
        <f t="shared" si="83"/>
        <v>44197</v>
      </c>
    </row>
    <row r="5369" spans="1:7" x14ac:dyDescent="0.35">
      <c r="A5369" s="72" t="s">
        <v>1006</v>
      </c>
      <c r="B5369" s="72" t="s">
        <v>1007</v>
      </c>
      <c r="C5369" s="72" t="s">
        <v>1102</v>
      </c>
      <c r="D5369" s="72" t="s">
        <v>1091</v>
      </c>
      <c r="E5369" s="72">
        <v>753</v>
      </c>
      <c r="F5369" s="105">
        <v>44</v>
      </c>
      <c r="G5369" s="108">
        <f t="shared" si="83"/>
        <v>44105</v>
      </c>
    </row>
    <row r="5370" spans="1:7" x14ac:dyDescent="0.35">
      <c r="A5370" s="72" t="s">
        <v>1006</v>
      </c>
      <c r="B5370" s="72" t="s">
        <v>1007</v>
      </c>
      <c r="C5370" s="72" t="s">
        <v>1102</v>
      </c>
      <c r="D5370" s="72" t="s">
        <v>1092</v>
      </c>
      <c r="E5370" s="72">
        <v>749</v>
      </c>
      <c r="F5370" s="105">
        <v>44</v>
      </c>
      <c r="G5370" s="108">
        <f t="shared" si="83"/>
        <v>44013</v>
      </c>
    </row>
    <row r="5371" spans="1:7" x14ac:dyDescent="0.35">
      <c r="A5371" s="72" t="s">
        <v>1006</v>
      </c>
      <c r="B5371" s="72" t="s">
        <v>1007</v>
      </c>
      <c r="C5371" s="72" t="s">
        <v>1102</v>
      </c>
      <c r="D5371" s="72" t="s">
        <v>1093</v>
      </c>
      <c r="E5371" s="72">
        <v>735</v>
      </c>
      <c r="F5371" s="105">
        <v>43</v>
      </c>
      <c r="G5371" s="108">
        <f t="shared" si="83"/>
        <v>43922</v>
      </c>
    </row>
    <row r="5372" spans="1:7" x14ac:dyDescent="0.35">
      <c r="A5372" s="72" t="s">
        <v>1006</v>
      </c>
      <c r="B5372" s="72" t="s">
        <v>1007</v>
      </c>
      <c r="C5372" s="72" t="s">
        <v>1102</v>
      </c>
      <c r="D5372" s="72" t="s">
        <v>1094</v>
      </c>
      <c r="E5372" s="72">
        <v>723</v>
      </c>
      <c r="F5372" s="105">
        <v>43</v>
      </c>
      <c r="G5372" s="108">
        <f t="shared" si="83"/>
        <v>43831</v>
      </c>
    </row>
    <row r="5373" spans="1:7" x14ac:dyDescent="0.35">
      <c r="A5373" s="72" t="s">
        <v>1006</v>
      </c>
      <c r="B5373" s="72" t="s">
        <v>1007</v>
      </c>
      <c r="C5373" s="72" t="s">
        <v>1102</v>
      </c>
      <c r="D5373" s="72" t="s">
        <v>1095</v>
      </c>
      <c r="E5373" s="72">
        <v>718</v>
      </c>
      <c r="F5373" s="105">
        <v>43</v>
      </c>
      <c r="G5373" s="108">
        <f t="shared" si="83"/>
        <v>43739</v>
      </c>
    </row>
    <row r="5374" spans="1:7" x14ac:dyDescent="0.35">
      <c r="A5374" s="72" t="s">
        <v>1006</v>
      </c>
      <c r="B5374" s="72" t="s">
        <v>1007</v>
      </c>
      <c r="C5374" s="72" t="s">
        <v>1102</v>
      </c>
      <c r="D5374" s="72" t="s">
        <v>1096</v>
      </c>
      <c r="E5374" s="72">
        <v>718</v>
      </c>
      <c r="F5374" s="105">
        <v>44</v>
      </c>
      <c r="G5374" s="108">
        <f t="shared" si="83"/>
        <v>43647</v>
      </c>
    </row>
    <row r="5375" spans="1:7" x14ac:dyDescent="0.35">
      <c r="A5375" s="72" t="s">
        <v>1006</v>
      </c>
      <c r="B5375" s="72" t="s">
        <v>1007</v>
      </c>
      <c r="C5375" s="72" t="s">
        <v>1102</v>
      </c>
      <c r="D5375" s="72" t="s">
        <v>1097</v>
      </c>
      <c r="E5375" s="72">
        <v>710</v>
      </c>
      <c r="F5375" s="105">
        <v>43</v>
      </c>
      <c r="G5375" s="108">
        <f t="shared" si="83"/>
        <v>43556</v>
      </c>
    </row>
    <row r="5376" spans="1:7" x14ac:dyDescent="0.35">
      <c r="A5376" s="72" t="s">
        <v>1006</v>
      </c>
      <c r="B5376" s="72" t="s">
        <v>1007</v>
      </c>
      <c r="C5376" s="72" t="s">
        <v>1102</v>
      </c>
      <c r="D5376" s="72" t="s">
        <v>1098</v>
      </c>
      <c r="E5376" s="72">
        <v>700</v>
      </c>
      <c r="F5376" s="105">
        <v>42</v>
      </c>
      <c r="G5376" s="108">
        <f t="shared" si="83"/>
        <v>43466</v>
      </c>
    </row>
    <row r="5377" spans="1:7" x14ac:dyDescent="0.35">
      <c r="A5377" s="72" t="s">
        <v>1006</v>
      </c>
      <c r="B5377" s="72" t="s">
        <v>1007</v>
      </c>
      <c r="C5377" s="72" t="s">
        <v>1102</v>
      </c>
      <c r="D5377" s="72" t="s">
        <v>1099</v>
      </c>
      <c r="E5377" s="72">
        <v>714</v>
      </c>
      <c r="F5377" s="105">
        <v>44</v>
      </c>
      <c r="G5377" s="108">
        <f t="shared" si="83"/>
        <v>43374</v>
      </c>
    </row>
    <row r="5378" spans="1:7" x14ac:dyDescent="0.35">
      <c r="A5378" s="72" t="s">
        <v>438</v>
      </c>
      <c r="B5378" s="72" t="s">
        <v>439</v>
      </c>
      <c r="C5378" s="72" t="s">
        <v>1087</v>
      </c>
      <c r="D5378" s="72" t="s">
        <v>1088</v>
      </c>
      <c r="E5378" s="72">
        <v>1076</v>
      </c>
      <c r="F5378" s="105">
        <v>116</v>
      </c>
      <c r="G5378" s="108">
        <f t="shared" si="83"/>
        <v>44378</v>
      </c>
    </row>
    <row r="5379" spans="1:7" x14ac:dyDescent="0.35">
      <c r="A5379" s="72" t="s">
        <v>438</v>
      </c>
      <c r="B5379" s="72" t="s">
        <v>439</v>
      </c>
      <c r="C5379" s="72" t="s">
        <v>1087</v>
      </c>
      <c r="D5379" s="72" t="s">
        <v>1089</v>
      </c>
      <c r="E5379" s="72">
        <v>1074</v>
      </c>
      <c r="F5379" s="105">
        <v>116</v>
      </c>
      <c r="G5379" s="108">
        <f t="shared" si="83"/>
        <v>44287</v>
      </c>
    </row>
    <row r="5380" spans="1:7" x14ac:dyDescent="0.35">
      <c r="A5380" s="72" t="s">
        <v>438</v>
      </c>
      <c r="B5380" s="72" t="s">
        <v>439</v>
      </c>
      <c r="C5380" s="72" t="s">
        <v>1087</v>
      </c>
      <c r="D5380" s="72" t="s">
        <v>1090</v>
      </c>
      <c r="E5380" s="72">
        <v>1076</v>
      </c>
      <c r="F5380" s="105">
        <v>114</v>
      </c>
      <c r="G5380" s="108">
        <f t="shared" ref="G5380:G5443" si="84">DATE(LEFT(D5380,4),RIGHT(LEFT(D5380,7),2),1)</f>
        <v>44197</v>
      </c>
    </row>
    <row r="5381" spans="1:7" x14ac:dyDescent="0.35">
      <c r="A5381" s="72" t="s">
        <v>438</v>
      </c>
      <c r="B5381" s="72" t="s">
        <v>439</v>
      </c>
      <c r="C5381" s="72" t="s">
        <v>1087</v>
      </c>
      <c r="D5381" s="72" t="s">
        <v>1091</v>
      </c>
      <c r="E5381" s="72">
        <v>1070</v>
      </c>
      <c r="F5381" s="105">
        <v>101</v>
      </c>
      <c r="G5381" s="108">
        <f t="shared" si="84"/>
        <v>44105</v>
      </c>
    </row>
    <row r="5382" spans="1:7" x14ac:dyDescent="0.35">
      <c r="A5382" s="72" t="s">
        <v>438</v>
      </c>
      <c r="B5382" s="72" t="s">
        <v>439</v>
      </c>
      <c r="C5382" s="72" t="s">
        <v>1087</v>
      </c>
      <c r="D5382" s="72" t="s">
        <v>1092</v>
      </c>
      <c r="E5382" s="72">
        <v>1063</v>
      </c>
      <c r="F5382" s="105">
        <v>100</v>
      </c>
      <c r="G5382" s="108">
        <f t="shared" si="84"/>
        <v>44013</v>
      </c>
    </row>
    <row r="5383" spans="1:7" x14ac:dyDescent="0.35">
      <c r="A5383" s="72" t="s">
        <v>438</v>
      </c>
      <c r="B5383" s="72" t="s">
        <v>439</v>
      </c>
      <c r="C5383" s="72" t="s">
        <v>1087</v>
      </c>
      <c r="D5383" s="72" t="s">
        <v>1093</v>
      </c>
      <c r="E5383" s="72">
        <v>1060</v>
      </c>
      <c r="F5383" s="105">
        <v>100</v>
      </c>
      <c r="G5383" s="108">
        <f t="shared" si="84"/>
        <v>43922</v>
      </c>
    </row>
    <row r="5384" spans="1:7" x14ac:dyDescent="0.35">
      <c r="A5384" s="72" t="s">
        <v>438</v>
      </c>
      <c r="B5384" s="72" t="s">
        <v>439</v>
      </c>
      <c r="C5384" s="72" t="s">
        <v>1087</v>
      </c>
      <c r="D5384" s="72" t="s">
        <v>1094</v>
      </c>
      <c r="E5384" s="72">
        <v>1047</v>
      </c>
      <c r="F5384" s="105">
        <v>101</v>
      </c>
      <c r="G5384" s="108">
        <f t="shared" si="84"/>
        <v>43831</v>
      </c>
    </row>
    <row r="5385" spans="1:7" x14ac:dyDescent="0.35">
      <c r="A5385" s="72" t="s">
        <v>438</v>
      </c>
      <c r="B5385" s="72" t="s">
        <v>439</v>
      </c>
      <c r="C5385" s="72" t="s">
        <v>1087</v>
      </c>
      <c r="D5385" s="72" t="s">
        <v>1095</v>
      </c>
      <c r="E5385" s="72">
        <v>1052</v>
      </c>
      <c r="F5385" s="105">
        <v>102</v>
      </c>
      <c r="G5385" s="108">
        <f t="shared" si="84"/>
        <v>43739</v>
      </c>
    </row>
    <row r="5386" spans="1:7" x14ac:dyDescent="0.35">
      <c r="A5386" s="72" t="s">
        <v>438</v>
      </c>
      <c r="B5386" s="72" t="s">
        <v>439</v>
      </c>
      <c r="C5386" s="72" t="s">
        <v>1087</v>
      </c>
      <c r="D5386" s="72" t="s">
        <v>1096</v>
      </c>
      <c r="E5386" s="72">
        <v>1049</v>
      </c>
      <c r="F5386" s="105">
        <v>105</v>
      </c>
      <c r="G5386" s="108">
        <f t="shared" si="84"/>
        <v>43647</v>
      </c>
    </row>
    <row r="5387" spans="1:7" x14ac:dyDescent="0.35">
      <c r="A5387" s="72" t="s">
        <v>438</v>
      </c>
      <c r="B5387" s="72" t="s">
        <v>439</v>
      </c>
      <c r="C5387" s="72" t="s">
        <v>1087</v>
      </c>
      <c r="D5387" s="72" t="s">
        <v>1097</v>
      </c>
      <c r="E5387" s="72">
        <v>1043</v>
      </c>
      <c r="F5387" s="105">
        <v>53</v>
      </c>
      <c r="G5387" s="108">
        <f t="shared" si="84"/>
        <v>43556</v>
      </c>
    </row>
    <row r="5388" spans="1:7" x14ac:dyDescent="0.35">
      <c r="A5388" s="72" t="s">
        <v>438</v>
      </c>
      <c r="B5388" s="72" t="s">
        <v>439</v>
      </c>
      <c r="C5388" s="72" t="s">
        <v>1087</v>
      </c>
      <c r="D5388" s="72" t="s">
        <v>1098</v>
      </c>
      <c r="E5388" s="72">
        <v>1040</v>
      </c>
      <c r="F5388" s="105">
        <v>52</v>
      </c>
      <c r="G5388" s="108">
        <f t="shared" si="84"/>
        <v>43466</v>
      </c>
    </row>
    <row r="5389" spans="1:7" x14ac:dyDescent="0.35">
      <c r="A5389" s="72" t="s">
        <v>438</v>
      </c>
      <c r="B5389" s="72" t="s">
        <v>439</v>
      </c>
      <c r="C5389" s="72" t="s">
        <v>1087</v>
      </c>
      <c r="D5389" s="72" t="s">
        <v>1099</v>
      </c>
      <c r="E5389" s="72">
        <v>1097</v>
      </c>
      <c r="F5389" s="105">
        <v>69</v>
      </c>
      <c r="G5389" s="108">
        <f t="shared" si="84"/>
        <v>43374</v>
      </c>
    </row>
    <row r="5390" spans="1:7" x14ac:dyDescent="0.35">
      <c r="A5390" s="72" t="s">
        <v>438</v>
      </c>
      <c r="B5390" s="72" t="s">
        <v>439</v>
      </c>
      <c r="C5390" s="72" t="s">
        <v>1100</v>
      </c>
      <c r="D5390" s="72" t="s">
        <v>1088</v>
      </c>
      <c r="E5390" s="72">
        <v>391</v>
      </c>
      <c r="F5390" s="105">
        <v>57</v>
      </c>
      <c r="G5390" s="108">
        <f t="shared" si="84"/>
        <v>44378</v>
      </c>
    </row>
    <row r="5391" spans="1:7" x14ac:dyDescent="0.35">
      <c r="A5391" s="72" t="s">
        <v>438</v>
      </c>
      <c r="B5391" s="72" t="s">
        <v>439</v>
      </c>
      <c r="C5391" s="72" t="s">
        <v>1100</v>
      </c>
      <c r="D5391" s="72" t="s">
        <v>1089</v>
      </c>
      <c r="E5391" s="72">
        <v>389</v>
      </c>
      <c r="F5391" s="105">
        <v>61</v>
      </c>
      <c r="G5391" s="108">
        <f t="shared" si="84"/>
        <v>44287</v>
      </c>
    </row>
    <row r="5392" spans="1:7" x14ac:dyDescent="0.35">
      <c r="A5392" s="72" t="s">
        <v>438</v>
      </c>
      <c r="B5392" s="72" t="s">
        <v>439</v>
      </c>
      <c r="C5392" s="72" t="s">
        <v>1100</v>
      </c>
      <c r="D5392" s="72" t="s">
        <v>1090</v>
      </c>
      <c r="E5392" s="72">
        <v>392</v>
      </c>
      <c r="F5392" s="105">
        <v>62</v>
      </c>
      <c r="G5392" s="108">
        <f t="shared" si="84"/>
        <v>44197</v>
      </c>
    </row>
    <row r="5393" spans="1:7" x14ac:dyDescent="0.35">
      <c r="A5393" s="72" t="s">
        <v>438</v>
      </c>
      <c r="B5393" s="72" t="s">
        <v>439</v>
      </c>
      <c r="C5393" s="72" t="s">
        <v>1100</v>
      </c>
      <c r="D5393" s="72" t="s">
        <v>1091</v>
      </c>
      <c r="E5393" s="72">
        <v>388</v>
      </c>
      <c r="F5393" s="105">
        <v>61</v>
      </c>
      <c r="G5393" s="108">
        <f t="shared" si="84"/>
        <v>44105</v>
      </c>
    </row>
    <row r="5394" spans="1:7" x14ac:dyDescent="0.35">
      <c r="A5394" s="72" t="s">
        <v>438</v>
      </c>
      <c r="B5394" s="72" t="s">
        <v>439</v>
      </c>
      <c r="C5394" s="72" t="s">
        <v>1100</v>
      </c>
      <c r="D5394" s="72" t="s">
        <v>1092</v>
      </c>
      <c r="E5394" s="72">
        <v>390</v>
      </c>
      <c r="F5394" s="105">
        <v>63</v>
      </c>
      <c r="G5394" s="108">
        <f t="shared" si="84"/>
        <v>44013</v>
      </c>
    </row>
    <row r="5395" spans="1:7" x14ac:dyDescent="0.35">
      <c r="A5395" s="72" t="s">
        <v>438</v>
      </c>
      <c r="B5395" s="72" t="s">
        <v>439</v>
      </c>
      <c r="C5395" s="72" t="s">
        <v>1100</v>
      </c>
      <c r="D5395" s="72" t="s">
        <v>1093</v>
      </c>
      <c r="E5395" s="72">
        <v>386</v>
      </c>
      <c r="F5395" s="105">
        <v>60</v>
      </c>
      <c r="G5395" s="108">
        <f t="shared" si="84"/>
        <v>43922</v>
      </c>
    </row>
    <row r="5396" spans="1:7" x14ac:dyDescent="0.35">
      <c r="A5396" s="72" t="s">
        <v>438</v>
      </c>
      <c r="B5396" s="72" t="s">
        <v>439</v>
      </c>
      <c r="C5396" s="72" t="s">
        <v>1100</v>
      </c>
      <c r="D5396" s="72" t="s">
        <v>1094</v>
      </c>
      <c r="E5396" s="72">
        <v>376</v>
      </c>
      <c r="F5396" s="105">
        <v>58</v>
      </c>
      <c r="G5396" s="108">
        <f t="shared" si="84"/>
        <v>43831</v>
      </c>
    </row>
    <row r="5397" spans="1:7" x14ac:dyDescent="0.35">
      <c r="A5397" s="72" t="s">
        <v>438</v>
      </c>
      <c r="B5397" s="72" t="s">
        <v>439</v>
      </c>
      <c r="C5397" s="72" t="s">
        <v>1100</v>
      </c>
      <c r="D5397" s="72" t="s">
        <v>1095</v>
      </c>
      <c r="E5397" s="72">
        <v>378</v>
      </c>
      <c r="F5397" s="105">
        <v>61</v>
      </c>
      <c r="G5397" s="108">
        <f t="shared" si="84"/>
        <v>43739</v>
      </c>
    </row>
    <row r="5398" spans="1:7" x14ac:dyDescent="0.35">
      <c r="A5398" s="72" t="s">
        <v>438</v>
      </c>
      <c r="B5398" s="72" t="s">
        <v>439</v>
      </c>
      <c r="C5398" s="72" t="s">
        <v>1100</v>
      </c>
      <c r="D5398" s="72" t="s">
        <v>1096</v>
      </c>
      <c r="E5398" s="72">
        <v>375</v>
      </c>
      <c r="F5398" s="105">
        <v>61</v>
      </c>
      <c r="G5398" s="108">
        <f t="shared" si="84"/>
        <v>43647</v>
      </c>
    </row>
    <row r="5399" spans="1:7" x14ac:dyDescent="0.35">
      <c r="A5399" s="72" t="s">
        <v>438</v>
      </c>
      <c r="B5399" s="72" t="s">
        <v>439</v>
      </c>
      <c r="C5399" s="72" t="s">
        <v>1100</v>
      </c>
      <c r="D5399" s="72" t="s">
        <v>1097</v>
      </c>
      <c r="E5399" s="72">
        <v>370</v>
      </c>
      <c r="F5399" s="105">
        <v>19</v>
      </c>
      <c r="G5399" s="108">
        <f t="shared" si="84"/>
        <v>43556</v>
      </c>
    </row>
    <row r="5400" spans="1:7" x14ac:dyDescent="0.35">
      <c r="A5400" s="72" t="s">
        <v>438</v>
      </c>
      <c r="B5400" s="72" t="s">
        <v>439</v>
      </c>
      <c r="C5400" s="72" t="s">
        <v>1100</v>
      </c>
      <c r="D5400" s="72" t="s">
        <v>1098</v>
      </c>
      <c r="E5400" s="72">
        <v>366</v>
      </c>
      <c r="F5400" s="105">
        <v>18</v>
      </c>
      <c r="G5400" s="108">
        <f t="shared" si="84"/>
        <v>43466</v>
      </c>
    </row>
    <row r="5401" spans="1:7" x14ac:dyDescent="0.35">
      <c r="A5401" s="72" t="s">
        <v>438</v>
      </c>
      <c r="B5401" s="72" t="s">
        <v>439</v>
      </c>
      <c r="C5401" s="72" t="s">
        <v>1100</v>
      </c>
      <c r="D5401" s="72" t="s">
        <v>1099</v>
      </c>
      <c r="E5401" s="72">
        <v>396</v>
      </c>
      <c r="F5401" s="105">
        <v>23</v>
      </c>
      <c r="G5401" s="108">
        <f t="shared" si="84"/>
        <v>43374</v>
      </c>
    </row>
    <row r="5402" spans="1:7" x14ac:dyDescent="0.35">
      <c r="A5402" s="72" t="s">
        <v>438</v>
      </c>
      <c r="B5402" s="72" t="s">
        <v>439</v>
      </c>
      <c r="C5402" s="72" t="s">
        <v>1101</v>
      </c>
      <c r="D5402" s="72" t="s">
        <v>1088</v>
      </c>
      <c r="E5402" s="72">
        <v>471</v>
      </c>
      <c r="F5402" s="105">
        <v>8</v>
      </c>
      <c r="G5402" s="108">
        <f t="shared" si="84"/>
        <v>44378</v>
      </c>
    </row>
    <row r="5403" spans="1:7" x14ac:dyDescent="0.35">
      <c r="A5403" s="72" t="s">
        <v>438</v>
      </c>
      <c r="B5403" s="72" t="s">
        <v>439</v>
      </c>
      <c r="C5403" s="72" t="s">
        <v>1101</v>
      </c>
      <c r="D5403" s="72" t="s">
        <v>1089</v>
      </c>
      <c r="E5403" s="72">
        <v>466</v>
      </c>
      <c r="F5403" s="105">
        <v>5</v>
      </c>
      <c r="G5403" s="108">
        <f t="shared" si="84"/>
        <v>44287</v>
      </c>
    </row>
    <row r="5404" spans="1:7" x14ac:dyDescent="0.35">
      <c r="A5404" s="72" t="s">
        <v>438</v>
      </c>
      <c r="B5404" s="72" t="s">
        <v>439</v>
      </c>
      <c r="C5404" s="72" t="s">
        <v>1101</v>
      </c>
      <c r="D5404" s="72" t="s">
        <v>1090</v>
      </c>
      <c r="E5404" s="72">
        <v>469</v>
      </c>
      <c r="F5404" s="105">
        <v>5</v>
      </c>
      <c r="G5404" s="108">
        <f t="shared" si="84"/>
        <v>44197</v>
      </c>
    </row>
    <row r="5405" spans="1:7" x14ac:dyDescent="0.35">
      <c r="A5405" s="72" t="s">
        <v>438</v>
      </c>
      <c r="B5405" s="72" t="s">
        <v>439</v>
      </c>
      <c r="C5405" s="72" t="s">
        <v>1101</v>
      </c>
      <c r="D5405" s="72" t="s">
        <v>1091</v>
      </c>
      <c r="E5405" s="72">
        <v>469</v>
      </c>
      <c r="F5405" s="105">
        <v>5</v>
      </c>
      <c r="G5405" s="108">
        <f t="shared" si="84"/>
        <v>44105</v>
      </c>
    </row>
    <row r="5406" spans="1:7" x14ac:dyDescent="0.35">
      <c r="A5406" s="72" t="s">
        <v>438</v>
      </c>
      <c r="B5406" s="72" t="s">
        <v>439</v>
      </c>
      <c r="C5406" s="72" t="s">
        <v>1101</v>
      </c>
      <c r="D5406" s="72" t="s">
        <v>1092</v>
      </c>
      <c r="E5406" s="72">
        <v>467</v>
      </c>
      <c r="F5406" s="105">
        <v>5</v>
      </c>
      <c r="G5406" s="108">
        <f t="shared" si="84"/>
        <v>44013</v>
      </c>
    </row>
    <row r="5407" spans="1:7" x14ac:dyDescent="0.35">
      <c r="A5407" s="72" t="s">
        <v>438</v>
      </c>
      <c r="B5407" s="72" t="s">
        <v>439</v>
      </c>
      <c r="C5407" s="72" t="s">
        <v>1101</v>
      </c>
      <c r="D5407" s="72" t="s">
        <v>1093</v>
      </c>
      <c r="E5407" s="72">
        <v>451</v>
      </c>
      <c r="F5407" s="105">
        <v>6</v>
      </c>
      <c r="G5407" s="108">
        <f t="shared" si="84"/>
        <v>43922</v>
      </c>
    </row>
    <row r="5408" spans="1:7" x14ac:dyDescent="0.35">
      <c r="A5408" s="72" t="s">
        <v>438</v>
      </c>
      <c r="B5408" s="72" t="s">
        <v>439</v>
      </c>
      <c r="C5408" s="72" t="s">
        <v>1101</v>
      </c>
      <c r="D5408" s="72" t="s">
        <v>1094</v>
      </c>
      <c r="E5408" s="72">
        <v>437</v>
      </c>
      <c r="F5408" s="105">
        <v>5</v>
      </c>
      <c r="G5408" s="108">
        <f t="shared" si="84"/>
        <v>43831</v>
      </c>
    </row>
    <row r="5409" spans="1:7" x14ac:dyDescent="0.35">
      <c r="A5409" s="72" t="s">
        <v>438</v>
      </c>
      <c r="B5409" s="72" t="s">
        <v>439</v>
      </c>
      <c r="C5409" s="72" t="s">
        <v>1101</v>
      </c>
      <c r="D5409" s="72" t="s">
        <v>1095</v>
      </c>
      <c r="E5409" s="72">
        <v>437</v>
      </c>
      <c r="F5409" s="105">
        <v>6</v>
      </c>
      <c r="G5409" s="108">
        <f t="shared" si="84"/>
        <v>43739</v>
      </c>
    </row>
    <row r="5410" spans="1:7" x14ac:dyDescent="0.35">
      <c r="A5410" s="72" t="s">
        <v>438</v>
      </c>
      <c r="B5410" s="72" t="s">
        <v>439</v>
      </c>
      <c r="C5410" s="72" t="s">
        <v>1101</v>
      </c>
      <c r="D5410" s="72" t="s">
        <v>1096</v>
      </c>
      <c r="E5410" s="72">
        <v>429</v>
      </c>
      <c r="F5410" s="105">
        <v>6</v>
      </c>
      <c r="G5410" s="108">
        <f t="shared" si="84"/>
        <v>43647</v>
      </c>
    </row>
    <row r="5411" spans="1:7" x14ac:dyDescent="0.35">
      <c r="A5411" s="72" t="s">
        <v>438</v>
      </c>
      <c r="B5411" s="72" t="s">
        <v>439</v>
      </c>
      <c r="C5411" s="72" t="s">
        <v>1101</v>
      </c>
      <c r="D5411" s="72" t="s">
        <v>1097</v>
      </c>
      <c r="E5411" s="72">
        <v>428</v>
      </c>
      <c r="F5411" s="105">
        <v>3</v>
      </c>
      <c r="G5411" s="108">
        <f t="shared" si="84"/>
        <v>43556</v>
      </c>
    </row>
    <row r="5412" spans="1:7" x14ac:dyDescent="0.35">
      <c r="A5412" s="72" t="s">
        <v>438</v>
      </c>
      <c r="B5412" s="72" t="s">
        <v>439</v>
      </c>
      <c r="C5412" s="72" t="s">
        <v>1101</v>
      </c>
      <c r="D5412" s="72" t="s">
        <v>1098</v>
      </c>
      <c r="E5412" s="72">
        <v>405</v>
      </c>
      <c r="F5412" s="105">
        <v>4</v>
      </c>
      <c r="G5412" s="108">
        <f t="shared" si="84"/>
        <v>43466</v>
      </c>
    </row>
    <row r="5413" spans="1:7" x14ac:dyDescent="0.35">
      <c r="A5413" s="72" t="s">
        <v>438</v>
      </c>
      <c r="B5413" s="72" t="s">
        <v>439</v>
      </c>
      <c r="C5413" s="72" t="s">
        <v>1101</v>
      </c>
      <c r="D5413" s="72" t="s">
        <v>1099</v>
      </c>
      <c r="E5413" s="72">
        <v>437</v>
      </c>
      <c r="F5413" s="105">
        <v>7</v>
      </c>
      <c r="G5413" s="108">
        <f t="shared" si="84"/>
        <v>43374</v>
      </c>
    </row>
    <row r="5414" spans="1:7" x14ac:dyDescent="0.35">
      <c r="A5414" s="72" t="s">
        <v>438</v>
      </c>
      <c r="B5414" s="72" t="s">
        <v>439</v>
      </c>
      <c r="C5414" s="72" t="s">
        <v>1102</v>
      </c>
      <c r="D5414" s="72" t="s">
        <v>1088</v>
      </c>
      <c r="E5414" s="72">
        <v>1006</v>
      </c>
      <c r="F5414" s="105">
        <v>102</v>
      </c>
      <c r="G5414" s="108">
        <f t="shared" si="84"/>
        <v>44378</v>
      </c>
    </row>
    <row r="5415" spans="1:7" x14ac:dyDescent="0.35">
      <c r="A5415" s="72" t="s">
        <v>438</v>
      </c>
      <c r="B5415" s="72" t="s">
        <v>439</v>
      </c>
      <c r="C5415" s="72" t="s">
        <v>1102</v>
      </c>
      <c r="D5415" s="72" t="s">
        <v>1089</v>
      </c>
      <c r="E5415" s="72">
        <v>1007</v>
      </c>
      <c r="F5415" s="105">
        <v>101</v>
      </c>
      <c r="G5415" s="108">
        <f t="shared" si="84"/>
        <v>44287</v>
      </c>
    </row>
    <row r="5416" spans="1:7" x14ac:dyDescent="0.35">
      <c r="A5416" s="72" t="s">
        <v>438</v>
      </c>
      <c r="B5416" s="72" t="s">
        <v>439</v>
      </c>
      <c r="C5416" s="72" t="s">
        <v>1102</v>
      </c>
      <c r="D5416" s="72" t="s">
        <v>1090</v>
      </c>
      <c r="E5416" s="72">
        <v>1005</v>
      </c>
      <c r="F5416" s="105">
        <v>98</v>
      </c>
      <c r="G5416" s="108">
        <f t="shared" si="84"/>
        <v>44197</v>
      </c>
    </row>
    <row r="5417" spans="1:7" x14ac:dyDescent="0.35">
      <c r="A5417" s="72" t="s">
        <v>438</v>
      </c>
      <c r="B5417" s="72" t="s">
        <v>439</v>
      </c>
      <c r="C5417" s="72" t="s">
        <v>1102</v>
      </c>
      <c r="D5417" s="72" t="s">
        <v>1091</v>
      </c>
      <c r="E5417" s="72">
        <v>1007</v>
      </c>
      <c r="F5417" s="105">
        <v>97</v>
      </c>
      <c r="G5417" s="108">
        <f t="shared" si="84"/>
        <v>44105</v>
      </c>
    </row>
    <row r="5418" spans="1:7" x14ac:dyDescent="0.35">
      <c r="A5418" s="72" t="s">
        <v>438</v>
      </c>
      <c r="B5418" s="72" t="s">
        <v>439</v>
      </c>
      <c r="C5418" s="72" t="s">
        <v>1102</v>
      </c>
      <c r="D5418" s="72" t="s">
        <v>1092</v>
      </c>
      <c r="E5418" s="72">
        <v>1009</v>
      </c>
      <c r="F5418" s="105">
        <v>91</v>
      </c>
      <c r="G5418" s="108">
        <f t="shared" si="84"/>
        <v>44013</v>
      </c>
    </row>
    <row r="5419" spans="1:7" x14ac:dyDescent="0.35">
      <c r="A5419" s="72" t="s">
        <v>438</v>
      </c>
      <c r="B5419" s="72" t="s">
        <v>439</v>
      </c>
      <c r="C5419" s="72" t="s">
        <v>1102</v>
      </c>
      <c r="D5419" s="72" t="s">
        <v>1093</v>
      </c>
      <c r="E5419" s="72">
        <v>1005</v>
      </c>
      <c r="F5419" s="105">
        <v>88</v>
      </c>
      <c r="G5419" s="108">
        <f t="shared" si="84"/>
        <v>43922</v>
      </c>
    </row>
    <row r="5420" spans="1:7" x14ac:dyDescent="0.35">
      <c r="A5420" s="72" t="s">
        <v>438</v>
      </c>
      <c r="B5420" s="72" t="s">
        <v>439</v>
      </c>
      <c r="C5420" s="72" t="s">
        <v>1102</v>
      </c>
      <c r="D5420" s="72" t="s">
        <v>1094</v>
      </c>
      <c r="E5420" s="72">
        <v>996</v>
      </c>
      <c r="F5420" s="105">
        <v>92</v>
      </c>
      <c r="G5420" s="108">
        <f t="shared" si="84"/>
        <v>43831</v>
      </c>
    </row>
    <row r="5421" spans="1:7" x14ac:dyDescent="0.35">
      <c r="A5421" s="72" t="s">
        <v>438</v>
      </c>
      <c r="B5421" s="72" t="s">
        <v>439</v>
      </c>
      <c r="C5421" s="72" t="s">
        <v>1102</v>
      </c>
      <c r="D5421" s="72" t="s">
        <v>1095</v>
      </c>
      <c r="E5421" s="72">
        <v>995</v>
      </c>
      <c r="F5421" s="105">
        <v>102</v>
      </c>
      <c r="G5421" s="108">
        <f t="shared" si="84"/>
        <v>43739</v>
      </c>
    </row>
    <row r="5422" spans="1:7" x14ac:dyDescent="0.35">
      <c r="A5422" s="72" t="s">
        <v>438</v>
      </c>
      <c r="B5422" s="72" t="s">
        <v>439</v>
      </c>
      <c r="C5422" s="72" t="s">
        <v>1102</v>
      </c>
      <c r="D5422" s="72" t="s">
        <v>1096</v>
      </c>
      <c r="E5422" s="72">
        <v>991</v>
      </c>
      <c r="F5422" s="105">
        <v>108</v>
      </c>
      <c r="G5422" s="108">
        <f t="shared" si="84"/>
        <v>43647</v>
      </c>
    </row>
    <row r="5423" spans="1:7" x14ac:dyDescent="0.35">
      <c r="A5423" s="72" t="s">
        <v>438</v>
      </c>
      <c r="B5423" s="72" t="s">
        <v>439</v>
      </c>
      <c r="C5423" s="72" t="s">
        <v>1102</v>
      </c>
      <c r="D5423" s="72" t="s">
        <v>1097</v>
      </c>
      <c r="E5423" s="72">
        <v>988</v>
      </c>
      <c r="F5423" s="105">
        <v>44</v>
      </c>
      <c r="G5423" s="108">
        <f t="shared" si="84"/>
        <v>43556</v>
      </c>
    </row>
    <row r="5424" spans="1:7" x14ac:dyDescent="0.35">
      <c r="A5424" s="72" t="s">
        <v>438</v>
      </c>
      <c r="B5424" s="72" t="s">
        <v>439</v>
      </c>
      <c r="C5424" s="72" t="s">
        <v>1102</v>
      </c>
      <c r="D5424" s="72" t="s">
        <v>1098</v>
      </c>
      <c r="E5424" s="72">
        <v>981</v>
      </c>
      <c r="F5424" s="105">
        <v>44</v>
      </c>
      <c r="G5424" s="108">
        <f t="shared" si="84"/>
        <v>43466</v>
      </c>
    </row>
    <row r="5425" spans="1:7" x14ac:dyDescent="0.35">
      <c r="A5425" s="72" t="s">
        <v>438</v>
      </c>
      <c r="B5425" s="72" t="s">
        <v>439</v>
      </c>
      <c r="C5425" s="72" t="s">
        <v>1102</v>
      </c>
      <c r="D5425" s="72" t="s">
        <v>1099</v>
      </c>
      <c r="E5425" s="72">
        <v>1018</v>
      </c>
      <c r="F5425" s="105">
        <v>45</v>
      </c>
      <c r="G5425" s="108">
        <f t="shared" si="84"/>
        <v>43374</v>
      </c>
    </row>
    <row r="5426" spans="1:7" x14ac:dyDescent="0.35">
      <c r="A5426" s="72" t="s">
        <v>440</v>
      </c>
      <c r="B5426" s="72" t="s">
        <v>441</v>
      </c>
      <c r="C5426" s="72" t="s">
        <v>1087</v>
      </c>
      <c r="D5426" s="72" t="s">
        <v>1088</v>
      </c>
      <c r="E5426" s="72">
        <v>686</v>
      </c>
      <c r="F5426" s="105">
        <v>47</v>
      </c>
      <c r="G5426" s="108">
        <f t="shared" si="84"/>
        <v>44378</v>
      </c>
    </row>
    <row r="5427" spans="1:7" x14ac:dyDescent="0.35">
      <c r="A5427" s="72" t="s">
        <v>440</v>
      </c>
      <c r="B5427" s="72" t="s">
        <v>441</v>
      </c>
      <c r="C5427" s="72" t="s">
        <v>1087</v>
      </c>
      <c r="D5427" s="72" t="s">
        <v>1089</v>
      </c>
      <c r="E5427" s="72">
        <v>688</v>
      </c>
      <c r="F5427" s="105">
        <v>48</v>
      </c>
      <c r="G5427" s="108">
        <f t="shared" si="84"/>
        <v>44287</v>
      </c>
    </row>
    <row r="5428" spans="1:7" x14ac:dyDescent="0.35">
      <c r="A5428" s="72" t="s">
        <v>440</v>
      </c>
      <c r="B5428" s="72" t="s">
        <v>441</v>
      </c>
      <c r="C5428" s="72" t="s">
        <v>1087</v>
      </c>
      <c r="D5428" s="72" t="s">
        <v>1090</v>
      </c>
      <c r="E5428" s="72">
        <v>683</v>
      </c>
      <c r="F5428" s="105">
        <v>47</v>
      </c>
      <c r="G5428" s="108">
        <f t="shared" si="84"/>
        <v>44197</v>
      </c>
    </row>
    <row r="5429" spans="1:7" x14ac:dyDescent="0.35">
      <c r="A5429" s="72" t="s">
        <v>440</v>
      </c>
      <c r="B5429" s="72" t="s">
        <v>441</v>
      </c>
      <c r="C5429" s="72" t="s">
        <v>1087</v>
      </c>
      <c r="D5429" s="72" t="s">
        <v>1091</v>
      </c>
      <c r="E5429" s="72">
        <v>683</v>
      </c>
      <c r="F5429" s="105">
        <v>55</v>
      </c>
      <c r="G5429" s="108">
        <f t="shared" si="84"/>
        <v>44105</v>
      </c>
    </row>
    <row r="5430" spans="1:7" x14ac:dyDescent="0.35">
      <c r="A5430" s="72" t="s">
        <v>440</v>
      </c>
      <c r="B5430" s="72" t="s">
        <v>441</v>
      </c>
      <c r="C5430" s="72" t="s">
        <v>1087</v>
      </c>
      <c r="D5430" s="72" t="s">
        <v>1092</v>
      </c>
      <c r="E5430" s="72">
        <v>670</v>
      </c>
      <c r="F5430" s="105">
        <v>55</v>
      </c>
      <c r="G5430" s="108">
        <f t="shared" si="84"/>
        <v>44013</v>
      </c>
    </row>
    <row r="5431" spans="1:7" x14ac:dyDescent="0.35">
      <c r="A5431" s="72" t="s">
        <v>440</v>
      </c>
      <c r="B5431" s="72" t="s">
        <v>441</v>
      </c>
      <c r="C5431" s="72" t="s">
        <v>1087</v>
      </c>
      <c r="D5431" s="72" t="s">
        <v>1093</v>
      </c>
      <c r="E5431" s="72">
        <v>667</v>
      </c>
      <c r="F5431" s="105">
        <v>55</v>
      </c>
      <c r="G5431" s="108">
        <f t="shared" si="84"/>
        <v>43922</v>
      </c>
    </row>
    <row r="5432" spans="1:7" x14ac:dyDescent="0.35">
      <c r="A5432" s="72" t="s">
        <v>440</v>
      </c>
      <c r="B5432" s="72" t="s">
        <v>441</v>
      </c>
      <c r="C5432" s="72" t="s">
        <v>1087</v>
      </c>
      <c r="D5432" s="72" t="s">
        <v>1094</v>
      </c>
      <c r="E5432" s="72">
        <v>654</v>
      </c>
      <c r="F5432" s="105">
        <v>53</v>
      </c>
      <c r="G5432" s="108">
        <f t="shared" si="84"/>
        <v>43831</v>
      </c>
    </row>
    <row r="5433" spans="1:7" x14ac:dyDescent="0.35">
      <c r="A5433" s="72" t="s">
        <v>440</v>
      </c>
      <c r="B5433" s="72" t="s">
        <v>441</v>
      </c>
      <c r="C5433" s="72" t="s">
        <v>1087</v>
      </c>
      <c r="D5433" s="72" t="s">
        <v>1095</v>
      </c>
      <c r="E5433" s="72">
        <v>656</v>
      </c>
      <c r="F5433" s="105">
        <v>48</v>
      </c>
      <c r="G5433" s="108">
        <f t="shared" si="84"/>
        <v>43739</v>
      </c>
    </row>
    <row r="5434" spans="1:7" x14ac:dyDescent="0.35">
      <c r="A5434" s="72" t="s">
        <v>440</v>
      </c>
      <c r="B5434" s="72" t="s">
        <v>441</v>
      </c>
      <c r="C5434" s="72" t="s">
        <v>1087</v>
      </c>
      <c r="D5434" s="72" t="s">
        <v>1096</v>
      </c>
      <c r="E5434" s="72">
        <v>650</v>
      </c>
      <c r="F5434" s="105">
        <v>52</v>
      </c>
      <c r="G5434" s="108">
        <f t="shared" si="84"/>
        <v>43647</v>
      </c>
    </row>
    <row r="5435" spans="1:7" x14ac:dyDescent="0.35">
      <c r="A5435" s="72" t="s">
        <v>440</v>
      </c>
      <c r="B5435" s="72" t="s">
        <v>441</v>
      </c>
      <c r="C5435" s="72" t="s">
        <v>1087</v>
      </c>
      <c r="D5435" s="72" t="s">
        <v>1097</v>
      </c>
      <c r="E5435" s="72">
        <v>649</v>
      </c>
      <c r="F5435" s="105">
        <v>51</v>
      </c>
      <c r="G5435" s="108">
        <f t="shared" si="84"/>
        <v>43556</v>
      </c>
    </row>
    <row r="5436" spans="1:7" x14ac:dyDescent="0.35">
      <c r="A5436" s="72" t="s">
        <v>440</v>
      </c>
      <c r="B5436" s="72" t="s">
        <v>441</v>
      </c>
      <c r="C5436" s="72" t="s">
        <v>1087</v>
      </c>
      <c r="D5436" s="72" t="s">
        <v>1098</v>
      </c>
      <c r="E5436" s="72">
        <v>646</v>
      </c>
      <c r="F5436" s="105">
        <v>52</v>
      </c>
      <c r="G5436" s="108">
        <f t="shared" si="84"/>
        <v>43466</v>
      </c>
    </row>
    <row r="5437" spans="1:7" x14ac:dyDescent="0.35">
      <c r="A5437" s="72" t="s">
        <v>440</v>
      </c>
      <c r="B5437" s="72" t="s">
        <v>441</v>
      </c>
      <c r="C5437" s="72" t="s">
        <v>1087</v>
      </c>
      <c r="D5437" s="72" t="s">
        <v>1099</v>
      </c>
      <c r="E5437" s="72">
        <v>679</v>
      </c>
      <c r="F5437" s="105">
        <v>66</v>
      </c>
      <c r="G5437" s="108">
        <f t="shared" si="84"/>
        <v>43374</v>
      </c>
    </row>
    <row r="5438" spans="1:7" x14ac:dyDescent="0.35">
      <c r="A5438" s="72" t="s">
        <v>440</v>
      </c>
      <c r="B5438" s="72" t="s">
        <v>441</v>
      </c>
      <c r="C5438" s="72" t="s">
        <v>1100</v>
      </c>
      <c r="D5438" s="72" t="s">
        <v>1088</v>
      </c>
      <c r="E5438" s="72">
        <v>553</v>
      </c>
      <c r="F5438" s="105">
        <v>88</v>
      </c>
      <c r="G5438" s="108">
        <f t="shared" si="84"/>
        <v>44378</v>
      </c>
    </row>
    <row r="5439" spans="1:7" x14ac:dyDescent="0.35">
      <c r="A5439" s="72" t="s">
        <v>440</v>
      </c>
      <c r="B5439" s="72" t="s">
        <v>441</v>
      </c>
      <c r="C5439" s="72" t="s">
        <v>1100</v>
      </c>
      <c r="D5439" s="72" t="s">
        <v>1089</v>
      </c>
      <c r="E5439" s="72">
        <v>550</v>
      </c>
      <c r="F5439" s="105">
        <v>85</v>
      </c>
      <c r="G5439" s="108">
        <f t="shared" si="84"/>
        <v>44287</v>
      </c>
    </row>
    <row r="5440" spans="1:7" x14ac:dyDescent="0.35">
      <c r="A5440" s="72" t="s">
        <v>440</v>
      </c>
      <c r="B5440" s="72" t="s">
        <v>441</v>
      </c>
      <c r="C5440" s="72" t="s">
        <v>1100</v>
      </c>
      <c r="D5440" s="72" t="s">
        <v>1090</v>
      </c>
      <c r="E5440" s="72">
        <v>551</v>
      </c>
      <c r="F5440" s="105">
        <v>78</v>
      </c>
      <c r="G5440" s="108">
        <f t="shared" si="84"/>
        <v>44197</v>
      </c>
    </row>
    <row r="5441" spans="1:7" x14ac:dyDescent="0.35">
      <c r="A5441" s="72" t="s">
        <v>440</v>
      </c>
      <c r="B5441" s="72" t="s">
        <v>441</v>
      </c>
      <c r="C5441" s="72" t="s">
        <v>1100</v>
      </c>
      <c r="D5441" s="72" t="s">
        <v>1091</v>
      </c>
      <c r="E5441" s="72">
        <v>542</v>
      </c>
      <c r="F5441" s="105">
        <v>73</v>
      </c>
      <c r="G5441" s="108">
        <f t="shared" si="84"/>
        <v>44105</v>
      </c>
    </row>
    <row r="5442" spans="1:7" x14ac:dyDescent="0.35">
      <c r="A5442" s="72" t="s">
        <v>440</v>
      </c>
      <c r="B5442" s="72" t="s">
        <v>441</v>
      </c>
      <c r="C5442" s="72" t="s">
        <v>1100</v>
      </c>
      <c r="D5442" s="72" t="s">
        <v>1092</v>
      </c>
      <c r="E5442" s="72">
        <v>533</v>
      </c>
      <c r="F5442" s="105">
        <v>73</v>
      </c>
      <c r="G5442" s="108">
        <f t="shared" si="84"/>
        <v>44013</v>
      </c>
    </row>
    <row r="5443" spans="1:7" x14ac:dyDescent="0.35">
      <c r="A5443" s="72" t="s">
        <v>440</v>
      </c>
      <c r="B5443" s="72" t="s">
        <v>441</v>
      </c>
      <c r="C5443" s="72" t="s">
        <v>1100</v>
      </c>
      <c r="D5443" s="72" t="s">
        <v>1093</v>
      </c>
      <c r="E5443" s="72">
        <v>526</v>
      </c>
      <c r="F5443" s="105">
        <v>71</v>
      </c>
      <c r="G5443" s="108">
        <f t="shared" si="84"/>
        <v>43922</v>
      </c>
    </row>
    <row r="5444" spans="1:7" x14ac:dyDescent="0.35">
      <c r="A5444" s="72" t="s">
        <v>440</v>
      </c>
      <c r="B5444" s="72" t="s">
        <v>441</v>
      </c>
      <c r="C5444" s="72" t="s">
        <v>1100</v>
      </c>
      <c r="D5444" s="72" t="s">
        <v>1094</v>
      </c>
      <c r="E5444" s="72">
        <v>518</v>
      </c>
      <c r="F5444" s="105">
        <v>71</v>
      </c>
      <c r="G5444" s="108">
        <f t="shared" ref="G5444:G5507" si="85">DATE(LEFT(D5444,4),RIGHT(LEFT(D5444,7),2),1)</f>
        <v>43831</v>
      </c>
    </row>
    <row r="5445" spans="1:7" x14ac:dyDescent="0.35">
      <c r="A5445" s="72" t="s">
        <v>440</v>
      </c>
      <c r="B5445" s="72" t="s">
        <v>441</v>
      </c>
      <c r="C5445" s="72" t="s">
        <v>1100</v>
      </c>
      <c r="D5445" s="72" t="s">
        <v>1095</v>
      </c>
      <c r="E5445" s="72">
        <v>521</v>
      </c>
      <c r="F5445" s="105">
        <v>72</v>
      </c>
      <c r="G5445" s="108">
        <f t="shared" si="85"/>
        <v>43739</v>
      </c>
    </row>
    <row r="5446" spans="1:7" x14ac:dyDescent="0.35">
      <c r="A5446" s="72" t="s">
        <v>440</v>
      </c>
      <c r="B5446" s="72" t="s">
        <v>441</v>
      </c>
      <c r="C5446" s="72" t="s">
        <v>1100</v>
      </c>
      <c r="D5446" s="72" t="s">
        <v>1096</v>
      </c>
      <c r="E5446" s="72">
        <v>528</v>
      </c>
      <c r="F5446" s="105">
        <v>80</v>
      </c>
      <c r="G5446" s="108">
        <f t="shared" si="85"/>
        <v>43647</v>
      </c>
    </row>
    <row r="5447" spans="1:7" x14ac:dyDescent="0.35">
      <c r="A5447" s="72" t="s">
        <v>440</v>
      </c>
      <c r="B5447" s="72" t="s">
        <v>441</v>
      </c>
      <c r="C5447" s="72" t="s">
        <v>1100</v>
      </c>
      <c r="D5447" s="72" t="s">
        <v>1097</v>
      </c>
      <c r="E5447" s="72">
        <v>530</v>
      </c>
      <c r="F5447" s="105">
        <v>67</v>
      </c>
      <c r="G5447" s="108">
        <f t="shared" si="85"/>
        <v>43556</v>
      </c>
    </row>
    <row r="5448" spans="1:7" x14ac:dyDescent="0.35">
      <c r="A5448" s="72" t="s">
        <v>440</v>
      </c>
      <c r="B5448" s="72" t="s">
        <v>441</v>
      </c>
      <c r="C5448" s="72" t="s">
        <v>1100</v>
      </c>
      <c r="D5448" s="72" t="s">
        <v>1098</v>
      </c>
      <c r="E5448" s="72">
        <v>517</v>
      </c>
      <c r="F5448" s="105">
        <v>67</v>
      </c>
      <c r="G5448" s="108">
        <f t="shared" si="85"/>
        <v>43466</v>
      </c>
    </row>
    <row r="5449" spans="1:7" x14ac:dyDescent="0.35">
      <c r="A5449" s="72" t="s">
        <v>440</v>
      </c>
      <c r="B5449" s="72" t="s">
        <v>441</v>
      </c>
      <c r="C5449" s="72" t="s">
        <v>1100</v>
      </c>
      <c r="D5449" s="72" t="s">
        <v>1099</v>
      </c>
      <c r="E5449" s="72">
        <v>537</v>
      </c>
      <c r="F5449" s="105">
        <v>76</v>
      </c>
      <c r="G5449" s="108">
        <f t="shared" si="85"/>
        <v>43374</v>
      </c>
    </row>
    <row r="5450" spans="1:7" x14ac:dyDescent="0.35">
      <c r="A5450" s="72" t="s">
        <v>440</v>
      </c>
      <c r="B5450" s="72" t="s">
        <v>441</v>
      </c>
      <c r="C5450" s="72" t="s">
        <v>1101</v>
      </c>
      <c r="D5450" s="72" t="s">
        <v>1088</v>
      </c>
      <c r="E5450" s="72">
        <v>216</v>
      </c>
      <c r="F5450" s="105">
        <v>2</v>
      </c>
      <c r="G5450" s="108">
        <f t="shared" si="85"/>
        <v>44378</v>
      </c>
    </row>
    <row r="5451" spans="1:7" x14ac:dyDescent="0.35">
      <c r="A5451" s="72" t="s">
        <v>440</v>
      </c>
      <c r="B5451" s="72" t="s">
        <v>441</v>
      </c>
      <c r="C5451" s="72" t="s">
        <v>1101</v>
      </c>
      <c r="D5451" s="72" t="s">
        <v>1089</v>
      </c>
      <c r="E5451" s="72">
        <v>214</v>
      </c>
      <c r="F5451" s="105">
        <v>2</v>
      </c>
      <c r="G5451" s="108">
        <f t="shared" si="85"/>
        <v>44287</v>
      </c>
    </row>
    <row r="5452" spans="1:7" x14ac:dyDescent="0.35">
      <c r="A5452" s="72" t="s">
        <v>440</v>
      </c>
      <c r="B5452" s="72" t="s">
        <v>441</v>
      </c>
      <c r="C5452" s="72" t="s">
        <v>1101</v>
      </c>
      <c r="D5452" s="72" t="s">
        <v>1090</v>
      </c>
      <c r="E5452" s="72">
        <v>213</v>
      </c>
      <c r="F5452" s="105">
        <v>2</v>
      </c>
      <c r="G5452" s="108">
        <f t="shared" si="85"/>
        <v>44197</v>
      </c>
    </row>
    <row r="5453" spans="1:7" x14ac:dyDescent="0.35">
      <c r="A5453" s="72" t="s">
        <v>440</v>
      </c>
      <c r="B5453" s="72" t="s">
        <v>441</v>
      </c>
      <c r="C5453" s="72" t="s">
        <v>1101</v>
      </c>
      <c r="D5453" s="72" t="s">
        <v>1091</v>
      </c>
      <c r="E5453" s="72">
        <v>209</v>
      </c>
      <c r="F5453" s="105">
        <v>2</v>
      </c>
      <c r="G5453" s="108">
        <f t="shared" si="85"/>
        <v>44105</v>
      </c>
    </row>
    <row r="5454" spans="1:7" x14ac:dyDescent="0.35">
      <c r="A5454" s="72" t="s">
        <v>440</v>
      </c>
      <c r="B5454" s="72" t="s">
        <v>441</v>
      </c>
      <c r="C5454" s="72" t="s">
        <v>1101</v>
      </c>
      <c r="D5454" s="72" t="s">
        <v>1092</v>
      </c>
      <c r="E5454" s="72">
        <v>204</v>
      </c>
      <c r="F5454" s="105">
        <v>2</v>
      </c>
      <c r="G5454" s="108">
        <f t="shared" si="85"/>
        <v>44013</v>
      </c>
    </row>
    <row r="5455" spans="1:7" x14ac:dyDescent="0.35">
      <c r="A5455" s="72" t="s">
        <v>440</v>
      </c>
      <c r="B5455" s="72" t="s">
        <v>441</v>
      </c>
      <c r="C5455" s="72" t="s">
        <v>1101</v>
      </c>
      <c r="D5455" s="72" t="s">
        <v>1093</v>
      </c>
      <c r="E5455" s="72">
        <v>197</v>
      </c>
      <c r="F5455" s="105">
        <v>2</v>
      </c>
      <c r="G5455" s="108">
        <f t="shared" si="85"/>
        <v>43922</v>
      </c>
    </row>
    <row r="5456" spans="1:7" x14ac:dyDescent="0.35">
      <c r="A5456" s="72" t="s">
        <v>440</v>
      </c>
      <c r="B5456" s="72" t="s">
        <v>441</v>
      </c>
      <c r="C5456" s="72" t="s">
        <v>1101</v>
      </c>
      <c r="D5456" s="72" t="s">
        <v>1094</v>
      </c>
      <c r="E5456" s="72">
        <v>191</v>
      </c>
      <c r="F5456" s="105">
        <v>2</v>
      </c>
      <c r="G5456" s="108">
        <f t="shared" si="85"/>
        <v>43831</v>
      </c>
    </row>
    <row r="5457" spans="1:7" x14ac:dyDescent="0.35">
      <c r="A5457" s="72" t="s">
        <v>440</v>
      </c>
      <c r="B5457" s="72" t="s">
        <v>441</v>
      </c>
      <c r="C5457" s="72" t="s">
        <v>1101</v>
      </c>
      <c r="D5457" s="72" t="s">
        <v>1095</v>
      </c>
      <c r="E5457" s="72">
        <v>190</v>
      </c>
      <c r="F5457" s="105">
        <v>3</v>
      </c>
      <c r="G5457" s="108">
        <f t="shared" si="85"/>
        <v>43739</v>
      </c>
    </row>
    <row r="5458" spans="1:7" x14ac:dyDescent="0.35">
      <c r="A5458" s="72" t="s">
        <v>440</v>
      </c>
      <c r="B5458" s="72" t="s">
        <v>441</v>
      </c>
      <c r="C5458" s="72" t="s">
        <v>1101</v>
      </c>
      <c r="D5458" s="72" t="s">
        <v>1096</v>
      </c>
      <c r="E5458" s="72">
        <v>187</v>
      </c>
      <c r="F5458" s="105">
        <v>4</v>
      </c>
      <c r="G5458" s="108">
        <f t="shared" si="85"/>
        <v>43647</v>
      </c>
    </row>
    <row r="5459" spans="1:7" x14ac:dyDescent="0.35">
      <c r="A5459" s="72" t="s">
        <v>440</v>
      </c>
      <c r="B5459" s="72" t="s">
        <v>441</v>
      </c>
      <c r="C5459" s="72" t="s">
        <v>1101</v>
      </c>
      <c r="D5459" s="72" t="s">
        <v>1097</v>
      </c>
      <c r="E5459" s="72">
        <v>188</v>
      </c>
      <c r="F5459" s="105">
        <v>3</v>
      </c>
      <c r="G5459" s="108">
        <f t="shared" si="85"/>
        <v>43556</v>
      </c>
    </row>
    <row r="5460" spans="1:7" x14ac:dyDescent="0.35">
      <c r="A5460" s="72" t="s">
        <v>440</v>
      </c>
      <c r="B5460" s="72" t="s">
        <v>441</v>
      </c>
      <c r="C5460" s="72" t="s">
        <v>1101</v>
      </c>
      <c r="D5460" s="72" t="s">
        <v>1098</v>
      </c>
      <c r="E5460" s="72">
        <v>185</v>
      </c>
      <c r="F5460" s="105">
        <v>3</v>
      </c>
      <c r="G5460" s="108">
        <f t="shared" si="85"/>
        <v>43466</v>
      </c>
    </row>
    <row r="5461" spans="1:7" x14ac:dyDescent="0.35">
      <c r="A5461" s="72" t="s">
        <v>440</v>
      </c>
      <c r="B5461" s="72" t="s">
        <v>441</v>
      </c>
      <c r="C5461" s="72" t="s">
        <v>1101</v>
      </c>
      <c r="D5461" s="72" t="s">
        <v>1099</v>
      </c>
      <c r="E5461" s="72">
        <v>192</v>
      </c>
      <c r="F5461" s="105">
        <v>4</v>
      </c>
      <c r="G5461" s="108">
        <f t="shared" si="85"/>
        <v>43374</v>
      </c>
    </row>
    <row r="5462" spans="1:7" x14ac:dyDescent="0.35">
      <c r="A5462" s="72" t="s">
        <v>440</v>
      </c>
      <c r="B5462" s="72" t="s">
        <v>441</v>
      </c>
      <c r="C5462" s="72" t="s">
        <v>1102</v>
      </c>
      <c r="D5462" s="72" t="s">
        <v>1088</v>
      </c>
      <c r="E5462" s="72">
        <v>1138</v>
      </c>
      <c r="F5462" s="105">
        <v>79</v>
      </c>
      <c r="G5462" s="108">
        <f t="shared" si="85"/>
        <v>44378</v>
      </c>
    </row>
    <row r="5463" spans="1:7" x14ac:dyDescent="0.35">
      <c r="A5463" s="72" t="s">
        <v>440</v>
      </c>
      <c r="B5463" s="72" t="s">
        <v>441</v>
      </c>
      <c r="C5463" s="72" t="s">
        <v>1102</v>
      </c>
      <c r="D5463" s="72" t="s">
        <v>1089</v>
      </c>
      <c r="E5463" s="72">
        <v>1137</v>
      </c>
      <c r="F5463" s="105">
        <v>80</v>
      </c>
      <c r="G5463" s="108">
        <f t="shared" si="85"/>
        <v>44287</v>
      </c>
    </row>
    <row r="5464" spans="1:7" x14ac:dyDescent="0.35">
      <c r="A5464" s="72" t="s">
        <v>440</v>
      </c>
      <c r="B5464" s="72" t="s">
        <v>441</v>
      </c>
      <c r="C5464" s="72" t="s">
        <v>1102</v>
      </c>
      <c r="D5464" s="72" t="s">
        <v>1090</v>
      </c>
      <c r="E5464" s="72">
        <v>1140</v>
      </c>
      <c r="F5464" s="105">
        <v>74</v>
      </c>
      <c r="G5464" s="108">
        <f t="shared" si="85"/>
        <v>44197</v>
      </c>
    </row>
    <row r="5465" spans="1:7" x14ac:dyDescent="0.35">
      <c r="A5465" s="72" t="s">
        <v>440</v>
      </c>
      <c r="B5465" s="72" t="s">
        <v>441</v>
      </c>
      <c r="C5465" s="72" t="s">
        <v>1102</v>
      </c>
      <c r="D5465" s="72" t="s">
        <v>1091</v>
      </c>
      <c r="E5465" s="72">
        <v>1139</v>
      </c>
      <c r="F5465" s="105">
        <v>78</v>
      </c>
      <c r="G5465" s="108">
        <f t="shared" si="85"/>
        <v>44105</v>
      </c>
    </row>
    <row r="5466" spans="1:7" x14ac:dyDescent="0.35">
      <c r="A5466" s="72" t="s">
        <v>440</v>
      </c>
      <c r="B5466" s="72" t="s">
        <v>441</v>
      </c>
      <c r="C5466" s="72" t="s">
        <v>1102</v>
      </c>
      <c r="D5466" s="72" t="s">
        <v>1092</v>
      </c>
      <c r="E5466" s="72">
        <v>1133</v>
      </c>
      <c r="F5466" s="105">
        <v>77</v>
      </c>
      <c r="G5466" s="108">
        <f t="shared" si="85"/>
        <v>44013</v>
      </c>
    </row>
    <row r="5467" spans="1:7" x14ac:dyDescent="0.35">
      <c r="A5467" s="72" t="s">
        <v>440</v>
      </c>
      <c r="B5467" s="72" t="s">
        <v>441</v>
      </c>
      <c r="C5467" s="72" t="s">
        <v>1102</v>
      </c>
      <c r="D5467" s="72" t="s">
        <v>1093</v>
      </c>
      <c r="E5467" s="72">
        <v>1129</v>
      </c>
      <c r="F5467" s="105">
        <v>79</v>
      </c>
      <c r="G5467" s="108">
        <f t="shared" si="85"/>
        <v>43922</v>
      </c>
    </row>
    <row r="5468" spans="1:7" x14ac:dyDescent="0.35">
      <c r="A5468" s="72" t="s">
        <v>440</v>
      </c>
      <c r="B5468" s="72" t="s">
        <v>441</v>
      </c>
      <c r="C5468" s="72" t="s">
        <v>1102</v>
      </c>
      <c r="D5468" s="72" t="s">
        <v>1094</v>
      </c>
      <c r="E5468" s="72">
        <v>1123</v>
      </c>
      <c r="F5468" s="105">
        <v>74</v>
      </c>
      <c r="G5468" s="108">
        <f t="shared" si="85"/>
        <v>43831</v>
      </c>
    </row>
    <row r="5469" spans="1:7" x14ac:dyDescent="0.35">
      <c r="A5469" s="72" t="s">
        <v>440</v>
      </c>
      <c r="B5469" s="72" t="s">
        <v>441</v>
      </c>
      <c r="C5469" s="72" t="s">
        <v>1102</v>
      </c>
      <c r="D5469" s="72" t="s">
        <v>1095</v>
      </c>
      <c r="E5469" s="72">
        <v>1123</v>
      </c>
      <c r="F5469" s="105">
        <v>81</v>
      </c>
      <c r="G5469" s="108">
        <f t="shared" si="85"/>
        <v>43739</v>
      </c>
    </row>
    <row r="5470" spans="1:7" x14ac:dyDescent="0.35">
      <c r="A5470" s="72" t="s">
        <v>440</v>
      </c>
      <c r="B5470" s="72" t="s">
        <v>441</v>
      </c>
      <c r="C5470" s="72" t="s">
        <v>1102</v>
      </c>
      <c r="D5470" s="72" t="s">
        <v>1096</v>
      </c>
      <c r="E5470" s="72">
        <v>1127</v>
      </c>
      <c r="F5470" s="105">
        <v>79</v>
      </c>
      <c r="G5470" s="108">
        <f t="shared" si="85"/>
        <v>43647</v>
      </c>
    </row>
    <row r="5471" spans="1:7" x14ac:dyDescent="0.35">
      <c r="A5471" s="72" t="s">
        <v>440</v>
      </c>
      <c r="B5471" s="72" t="s">
        <v>441</v>
      </c>
      <c r="C5471" s="72" t="s">
        <v>1102</v>
      </c>
      <c r="D5471" s="72" t="s">
        <v>1097</v>
      </c>
      <c r="E5471" s="72">
        <v>1127</v>
      </c>
      <c r="F5471" s="105">
        <v>78</v>
      </c>
      <c r="G5471" s="108">
        <f t="shared" si="85"/>
        <v>43556</v>
      </c>
    </row>
    <row r="5472" spans="1:7" x14ac:dyDescent="0.35">
      <c r="A5472" s="72" t="s">
        <v>440</v>
      </c>
      <c r="B5472" s="72" t="s">
        <v>441</v>
      </c>
      <c r="C5472" s="72" t="s">
        <v>1102</v>
      </c>
      <c r="D5472" s="72" t="s">
        <v>1098</v>
      </c>
      <c r="E5472" s="72">
        <v>1123</v>
      </c>
      <c r="F5472" s="105">
        <v>79</v>
      </c>
      <c r="G5472" s="108">
        <f t="shared" si="85"/>
        <v>43466</v>
      </c>
    </row>
    <row r="5473" spans="1:7" x14ac:dyDescent="0.35">
      <c r="A5473" s="72" t="s">
        <v>440</v>
      </c>
      <c r="B5473" s="72" t="s">
        <v>441</v>
      </c>
      <c r="C5473" s="72" t="s">
        <v>1102</v>
      </c>
      <c r="D5473" s="72" t="s">
        <v>1099</v>
      </c>
      <c r="E5473" s="72">
        <v>1144</v>
      </c>
      <c r="F5473" s="105">
        <v>77</v>
      </c>
      <c r="G5473" s="108">
        <f t="shared" si="85"/>
        <v>43374</v>
      </c>
    </row>
    <row r="5474" spans="1:7" x14ac:dyDescent="0.35">
      <c r="A5474" s="72" t="s">
        <v>442</v>
      </c>
      <c r="B5474" s="72" t="s">
        <v>443</v>
      </c>
      <c r="C5474" s="72" t="s">
        <v>1087</v>
      </c>
      <c r="D5474" s="72" t="s">
        <v>1088</v>
      </c>
      <c r="E5474" s="72">
        <v>2093</v>
      </c>
      <c r="F5474" s="105">
        <v>203</v>
      </c>
      <c r="G5474" s="108">
        <f t="shared" si="85"/>
        <v>44378</v>
      </c>
    </row>
    <row r="5475" spans="1:7" x14ac:dyDescent="0.35">
      <c r="A5475" s="72" t="s">
        <v>442</v>
      </c>
      <c r="B5475" s="72" t="s">
        <v>443</v>
      </c>
      <c r="C5475" s="72" t="s">
        <v>1087</v>
      </c>
      <c r="D5475" s="72" t="s">
        <v>1089</v>
      </c>
      <c r="E5475" s="72">
        <v>2085</v>
      </c>
      <c r="F5475" s="105">
        <v>203</v>
      </c>
      <c r="G5475" s="108">
        <f t="shared" si="85"/>
        <v>44287</v>
      </c>
    </row>
    <row r="5476" spans="1:7" x14ac:dyDescent="0.35">
      <c r="A5476" s="72" t="s">
        <v>442</v>
      </c>
      <c r="B5476" s="72" t="s">
        <v>443</v>
      </c>
      <c r="C5476" s="72" t="s">
        <v>1087</v>
      </c>
      <c r="D5476" s="72" t="s">
        <v>1090</v>
      </c>
      <c r="E5476" s="72">
        <v>2085</v>
      </c>
      <c r="F5476" s="105">
        <v>204</v>
      </c>
      <c r="G5476" s="108">
        <f t="shared" si="85"/>
        <v>44197</v>
      </c>
    </row>
    <row r="5477" spans="1:7" x14ac:dyDescent="0.35">
      <c r="A5477" s="72" t="s">
        <v>442</v>
      </c>
      <c r="B5477" s="72" t="s">
        <v>443</v>
      </c>
      <c r="C5477" s="72" t="s">
        <v>1087</v>
      </c>
      <c r="D5477" s="72" t="s">
        <v>1091</v>
      </c>
      <c r="E5477" s="72">
        <v>2087</v>
      </c>
      <c r="F5477" s="105">
        <v>204</v>
      </c>
      <c r="G5477" s="108">
        <f t="shared" si="85"/>
        <v>44105</v>
      </c>
    </row>
    <row r="5478" spans="1:7" x14ac:dyDescent="0.35">
      <c r="A5478" s="72" t="s">
        <v>442</v>
      </c>
      <c r="B5478" s="72" t="s">
        <v>443</v>
      </c>
      <c r="C5478" s="72" t="s">
        <v>1087</v>
      </c>
      <c r="D5478" s="72" t="s">
        <v>1092</v>
      </c>
      <c r="E5478" s="72">
        <v>2090</v>
      </c>
      <c r="F5478" s="105">
        <v>206</v>
      </c>
      <c r="G5478" s="108">
        <f t="shared" si="85"/>
        <v>44013</v>
      </c>
    </row>
    <row r="5479" spans="1:7" x14ac:dyDescent="0.35">
      <c r="A5479" s="72" t="s">
        <v>442</v>
      </c>
      <c r="B5479" s="72" t="s">
        <v>443</v>
      </c>
      <c r="C5479" s="72" t="s">
        <v>1087</v>
      </c>
      <c r="D5479" s="72" t="s">
        <v>1093</v>
      </c>
      <c r="E5479" s="72">
        <v>2094</v>
      </c>
      <c r="F5479" s="105">
        <v>205</v>
      </c>
      <c r="G5479" s="108">
        <f t="shared" si="85"/>
        <v>43922</v>
      </c>
    </row>
    <row r="5480" spans="1:7" x14ac:dyDescent="0.35">
      <c r="A5480" s="72" t="s">
        <v>442</v>
      </c>
      <c r="B5480" s="72" t="s">
        <v>443</v>
      </c>
      <c r="C5480" s="72" t="s">
        <v>1087</v>
      </c>
      <c r="D5480" s="72" t="s">
        <v>1094</v>
      </c>
      <c r="E5480" s="72">
        <v>2076</v>
      </c>
      <c r="F5480" s="105">
        <v>210</v>
      </c>
      <c r="G5480" s="108">
        <f t="shared" si="85"/>
        <v>43831</v>
      </c>
    </row>
    <row r="5481" spans="1:7" x14ac:dyDescent="0.35">
      <c r="A5481" s="72" t="s">
        <v>442</v>
      </c>
      <c r="B5481" s="72" t="s">
        <v>443</v>
      </c>
      <c r="C5481" s="72" t="s">
        <v>1087</v>
      </c>
      <c r="D5481" s="72" t="s">
        <v>1095</v>
      </c>
      <c r="E5481" s="72">
        <v>2096</v>
      </c>
      <c r="F5481" s="105">
        <v>212</v>
      </c>
      <c r="G5481" s="108">
        <f t="shared" si="85"/>
        <v>43739</v>
      </c>
    </row>
    <row r="5482" spans="1:7" x14ac:dyDescent="0.35">
      <c r="A5482" s="72" t="s">
        <v>442</v>
      </c>
      <c r="B5482" s="72" t="s">
        <v>443</v>
      </c>
      <c r="C5482" s="72" t="s">
        <v>1087</v>
      </c>
      <c r="D5482" s="72" t="s">
        <v>1096</v>
      </c>
      <c r="E5482" s="72">
        <v>2100</v>
      </c>
      <c r="F5482" s="105">
        <v>226</v>
      </c>
      <c r="G5482" s="108">
        <f t="shared" si="85"/>
        <v>43647</v>
      </c>
    </row>
    <row r="5483" spans="1:7" x14ac:dyDescent="0.35">
      <c r="A5483" s="72" t="s">
        <v>442</v>
      </c>
      <c r="B5483" s="72" t="s">
        <v>443</v>
      </c>
      <c r="C5483" s="72" t="s">
        <v>1087</v>
      </c>
      <c r="D5483" s="72" t="s">
        <v>1097</v>
      </c>
      <c r="E5483" s="72">
        <v>2102</v>
      </c>
      <c r="F5483" s="105">
        <v>225</v>
      </c>
      <c r="G5483" s="108">
        <f t="shared" si="85"/>
        <v>43556</v>
      </c>
    </row>
    <row r="5484" spans="1:7" x14ac:dyDescent="0.35">
      <c r="A5484" s="72" t="s">
        <v>442</v>
      </c>
      <c r="B5484" s="72" t="s">
        <v>443</v>
      </c>
      <c r="C5484" s="72" t="s">
        <v>1087</v>
      </c>
      <c r="D5484" s="72" t="s">
        <v>1098</v>
      </c>
      <c r="E5484" s="72">
        <v>2077</v>
      </c>
      <c r="F5484" s="105">
        <v>188</v>
      </c>
      <c r="G5484" s="108">
        <f t="shared" si="85"/>
        <v>43466</v>
      </c>
    </row>
    <row r="5485" spans="1:7" x14ac:dyDescent="0.35">
      <c r="A5485" s="72" t="s">
        <v>442</v>
      </c>
      <c r="B5485" s="72" t="s">
        <v>443</v>
      </c>
      <c r="C5485" s="72" t="s">
        <v>1087</v>
      </c>
      <c r="D5485" s="72" t="s">
        <v>1099</v>
      </c>
      <c r="E5485" s="72">
        <v>2126</v>
      </c>
      <c r="F5485" s="105">
        <v>194</v>
      </c>
      <c r="G5485" s="108">
        <f t="shared" si="85"/>
        <v>43374</v>
      </c>
    </row>
    <row r="5486" spans="1:7" x14ac:dyDescent="0.35">
      <c r="A5486" s="72" t="s">
        <v>442</v>
      </c>
      <c r="B5486" s="72" t="s">
        <v>443</v>
      </c>
      <c r="C5486" s="72" t="s">
        <v>1100</v>
      </c>
      <c r="D5486" s="72" t="s">
        <v>1088</v>
      </c>
      <c r="E5486" s="72">
        <v>1545</v>
      </c>
      <c r="F5486" s="105">
        <v>342</v>
      </c>
      <c r="G5486" s="108">
        <f t="shared" si="85"/>
        <v>44378</v>
      </c>
    </row>
    <row r="5487" spans="1:7" x14ac:dyDescent="0.35">
      <c r="A5487" s="72" t="s">
        <v>442</v>
      </c>
      <c r="B5487" s="72" t="s">
        <v>443</v>
      </c>
      <c r="C5487" s="72" t="s">
        <v>1100</v>
      </c>
      <c r="D5487" s="72" t="s">
        <v>1089</v>
      </c>
      <c r="E5487" s="72">
        <v>1577</v>
      </c>
      <c r="F5487" s="105">
        <v>354</v>
      </c>
      <c r="G5487" s="108">
        <f t="shared" si="85"/>
        <v>44287</v>
      </c>
    </row>
    <row r="5488" spans="1:7" x14ac:dyDescent="0.35">
      <c r="A5488" s="72" t="s">
        <v>442</v>
      </c>
      <c r="B5488" s="72" t="s">
        <v>443</v>
      </c>
      <c r="C5488" s="72" t="s">
        <v>1100</v>
      </c>
      <c r="D5488" s="72" t="s">
        <v>1090</v>
      </c>
      <c r="E5488" s="72">
        <v>1579</v>
      </c>
      <c r="F5488" s="105">
        <v>350</v>
      </c>
      <c r="G5488" s="108">
        <f t="shared" si="85"/>
        <v>44197</v>
      </c>
    </row>
    <row r="5489" spans="1:7" x14ac:dyDescent="0.35">
      <c r="A5489" s="72" t="s">
        <v>442</v>
      </c>
      <c r="B5489" s="72" t="s">
        <v>443</v>
      </c>
      <c r="C5489" s="72" t="s">
        <v>1100</v>
      </c>
      <c r="D5489" s="72" t="s">
        <v>1091</v>
      </c>
      <c r="E5489" s="72">
        <v>1542</v>
      </c>
      <c r="F5489" s="105">
        <v>345</v>
      </c>
      <c r="G5489" s="108">
        <f t="shared" si="85"/>
        <v>44105</v>
      </c>
    </row>
    <row r="5490" spans="1:7" x14ac:dyDescent="0.35">
      <c r="A5490" s="72" t="s">
        <v>442</v>
      </c>
      <c r="B5490" s="72" t="s">
        <v>443</v>
      </c>
      <c r="C5490" s="72" t="s">
        <v>1100</v>
      </c>
      <c r="D5490" s="72" t="s">
        <v>1092</v>
      </c>
      <c r="E5490" s="72">
        <v>1535</v>
      </c>
      <c r="F5490" s="105">
        <v>347</v>
      </c>
      <c r="G5490" s="108">
        <f t="shared" si="85"/>
        <v>44013</v>
      </c>
    </row>
    <row r="5491" spans="1:7" x14ac:dyDescent="0.35">
      <c r="A5491" s="72" t="s">
        <v>442</v>
      </c>
      <c r="B5491" s="72" t="s">
        <v>443</v>
      </c>
      <c r="C5491" s="72" t="s">
        <v>1100</v>
      </c>
      <c r="D5491" s="72" t="s">
        <v>1093</v>
      </c>
      <c r="E5491" s="72">
        <v>1533</v>
      </c>
      <c r="F5491" s="105">
        <v>349</v>
      </c>
      <c r="G5491" s="108">
        <f t="shared" si="85"/>
        <v>43922</v>
      </c>
    </row>
    <row r="5492" spans="1:7" x14ac:dyDescent="0.35">
      <c r="A5492" s="72" t="s">
        <v>442</v>
      </c>
      <c r="B5492" s="72" t="s">
        <v>443</v>
      </c>
      <c r="C5492" s="72" t="s">
        <v>1100</v>
      </c>
      <c r="D5492" s="72" t="s">
        <v>1094</v>
      </c>
      <c r="E5492" s="72">
        <v>1502</v>
      </c>
      <c r="F5492" s="105">
        <v>353</v>
      </c>
      <c r="G5492" s="108">
        <f t="shared" si="85"/>
        <v>43831</v>
      </c>
    </row>
    <row r="5493" spans="1:7" x14ac:dyDescent="0.35">
      <c r="A5493" s="72" t="s">
        <v>442</v>
      </c>
      <c r="B5493" s="72" t="s">
        <v>443</v>
      </c>
      <c r="C5493" s="72" t="s">
        <v>1100</v>
      </c>
      <c r="D5493" s="72" t="s">
        <v>1095</v>
      </c>
      <c r="E5493" s="72">
        <v>1506</v>
      </c>
      <c r="F5493" s="105">
        <v>354</v>
      </c>
      <c r="G5493" s="108">
        <f t="shared" si="85"/>
        <v>43739</v>
      </c>
    </row>
    <row r="5494" spans="1:7" x14ac:dyDescent="0.35">
      <c r="A5494" s="72" t="s">
        <v>442</v>
      </c>
      <c r="B5494" s="72" t="s">
        <v>443</v>
      </c>
      <c r="C5494" s="72" t="s">
        <v>1100</v>
      </c>
      <c r="D5494" s="72" t="s">
        <v>1096</v>
      </c>
      <c r="E5494" s="72">
        <v>1527</v>
      </c>
      <c r="F5494" s="105">
        <v>362</v>
      </c>
      <c r="G5494" s="108">
        <f t="shared" si="85"/>
        <v>43647</v>
      </c>
    </row>
    <row r="5495" spans="1:7" x14ac:dyDescent="0.35">
      <c r="A5495" s="72" t="s">
        <v>442</v>
      </c>
      <c r="B5495" s="72" t="s">
        <v>443</v>
      </c>
      <c r="C5495" s="72" t="s">
        <v>1100</v>
      </c>
      <c r="D5495" s="72" t="s">
        <v>1097</v>
      </c>
      <c r="E5495" s="72">
        <v>1530</v>
      </c>
      <c r="F5495" s="105">
        <v>367</v>
      </c>
      <c r="G5495" s="108">
        <f t="shared" si="85"/>
        <v>43556</v>
      </c>
    </row>
    <row r="5496" spans="1:7" x14ac:dyDescent="0.35">
      <c r="A5496" s="72" t="s">
        <v>442</v>
      </c>
      <c r="B5496" s="72" t="s">
        <v>443</v>
      </c>
      <c r="C5496" s="72" t="s">
        <v>1100</v>
      </c>
      <c r="D5496" s="72" t="s">
        <v>1098</v>
      </c>
      <c r="E5496" s="72">
        <v>1518</v>
      </c>
      <c r="F5496" s="105">
        <v>335</v>
      </c>
      <c r="G5496" s="108">
        <f t="shared" si="85"/>
        <v>43466</v>
      </c>
    </row>
    <row r="5497" spans="1:7" x14ac:dyDescent="0.35">
      <c r="A5497" s="72" t="s">
        <v>442</v>
      </c>
      <c r="B5497" s="72" t="s">
        <v>443</v>
      </c>
      <c r="C5497" s="72" t="s">
        <v>1100</v>
      </c>
      <c r="D5497" s="72" t="s">
        <v>1099</v>
      </c>
      <c r="E5497" s="72">
        <v>1595</v>
      </c>
      <c r="F5497" s="105">
        <v>350</v>
      </c>
      <c r="G5497" s="108">
        <f t="shared" si="85"/>
        <v>43374</v>
      </c>
    </row>
    <row r="5498" spans="1:7" x14ac:dyDescent="0.35">
      <c r="A5498" s="72" t="s">
        <v>442</v>
      </c>
      <c r="B5498" s="72" t="s">
        <v>443</v>
      </c>
      <c r="C5498" s="72" t="s">
        <v>1101</v>
      </c>
      <c r="D5498" s="72" t="s">
        <v>1088</v>
      </c>
      <c r="E5498" s="72">
        <v>189</v>
      </c>
      <c r="F5498" s="105">
        <v>8</v>
      </c>
      <c r="G5498" s="108">
        <f t="shared" si="85"/>
        <v>44378</v>
      </c>
    </row>
    <row r="5499" spans="1:7" x14ac:dyDescent="0.35">
      <c r="A5499" s="72" t="s">
        <v>442</v>
      </c>
      <c r="B5499" s="72" t="s">
        <v>443</v>
      </c>
      <c r="C5499" s="72" t="s">
        <v>1101</v>
      </c>
      <c r="D5499" s="72" t="s">
        <v>1089</v>
      </c>
      <c r="E5499" s="72">
        <v>189</v>
      </c>
      <c r="F5499" s="105">
        <v>9</v>
      </c>
      <c r="G5499" s="108">
        <f t="shared" si="85"/>
        <v>44287</v>
      </c>
    </row>
    <row r="5500" spans="1:7" x14ac:dyDescent="0.35">
      <c r="A5500" s="72" t="s">
        <v>442</v>
      </c>
      <c r="B5500" s="72" t="s">
        <v>443</v>
      </c>
      <c r="C5500" s="72" t="s">
        <v>1101</v>
      </c>
      <c r="D5500" s="72" t="s">
        <v>1090</v>
      </c>
      <c r="E5500" s="72">
        <v>190</v>
      </c>
      <c r="F5500" s="105">
        <v>9</v>
      </c>
      <c r="G5500" s="108">
        <f t="shared" si="85"/>
        <v>44197</v>
      </c>
    </row>
    <row r="5501" spans="1:7" x14ac:dyDescent="0.35">
      <c r="A5501" s="72" t="s">
        <v>442</v>
      </c>
      <c r="B5501" s="72" t="s">
        <v>443</v>
      </c>
      <c r="C5501" s="72" t="s">
        <v>1101</v>
      </c>
      <c r="D5501" s="72" t="s">
        <v>1091</v>
      </c>
      <c r="E5501" s="72">
        <v>189</v>
      </c>
      <c r="F5501" s="105">
        <v>9</v>
      </c>
      <c r="G5501" s="108">
        <f t="shared" si="85"/>
        <v>44105</v>
      </c>
    </row>
    <row r="5502" spans="1:7" x14ac:dyDescent="0.35">
      <c r="A5502" s="72" t="s">
        <v>442</v>
      </c>
      <c r="B5502" s="72" t="s">
        <v>443</v>
      </c>
      <c r="C5502" s="72" t="s">
        <v>1101</v>
      </c>
      <c r="D5502" s="72" t="s">
        <v>1092</v>
      </c>
      <c r="E5502" s="72">
        <v>183</v>
      </c>
      <c r="F5502" s="105">
        <v>8</v>
      </c>
      <c r="G5502" s="108">
        <f t="shared" si="85"/>
        <v>44013</v>
      </c>
    </row>
    <row r="5503" spans="1:7" x14ac:dyDescent="0.35">
      <c r="A5503" s="72" t="s">
        <v>442</v>
      </c>
      <c r="B5503" s="72" t="s">
        <v>443</v>
      </c>
      <c r="C5503" s="72" t="s">
        <v>1101</v>
      </c>
      <c r="D5503" s="72" t="s">
        <v>1093</v>
      </c>
      <c r="E5503" s="72">
        <v>180</v>
      </c>
      <c r="F5503" s="105">
        <v>9</v>
      </c>
      <c r="G5503" s="108">
        <f t="shared" si="85"/>
        <v>43922</v>
      </c>
    </row>
    <row r="5504" spans="1:7" x14ac:dyDescent="0.35">
      <c r="A5504" s="72" t="s">
        <v>442</v>
      </c>
      <c r="B5504" s="72" t="s">
        <v>443</v>
      </c>
      <c r="C5504" s="72" t="s">
        <v>1101</v>
      </c>
      <c r="D5504" s="72" t="s">
        <v>1094</v>
      </c>
      <c r="E5504" s="72">
        <v>172</v>
      </c>
      <c r="F5504" s="105">
        <v>9</v>
      </c>
      <c r="G5504" s="108">
        <f t="shared" si="85"/>
        <v>43831</v>
      </c>
    </row>
    <row r="5505" spans="1:7" x14ac:dyDescent="0.35">
      <c r="A5505" s="72" t="s">
        <v>442</v>
      </c>
      <c r="B5505" s="72" t="s">
        <v>443</v>
      </c>
      <c r="C5505" s="72" t="s">
        <v>1101</v>
      </c>
      <c r="D5505" s="72" t="s">
        <v>1095</v>
      </c>
      <c r="E5505" s="72">
        <v>168</v>
      </c>
      <c r="F5505" s="105">
        <v>9</v>
      </c>
      <c r="G5505" s="108">
        <f t="shared" si="85"/>
        <v>43739</v>
      </c>
    </row>
    <row r="5506" spans="1:7" x14ac:dyDescent="0.35">
      <c r="A5506" s="72" t="s">
        <v>442</v>
      </c>
      <c r="B5506" s="72" t="s">
        <v>443</v>
      </c>
      <c r="C5506" s="72" t="s">
        <v>1101</v>
      </c>
      <c r="D5506" s="72" t="s">
        <v>1096</v>
      </c>
      <c r="E5506" s="72">
        <v>169</v>
      </c>
      <c r="F5506" s="105">
        <v>9</v>
      </c>
      <c r="G5506" s="108">
        <f t="shared" si="85"/>
        <v>43647</v>
      </c>
    </row>
    <row r="5507" spans="1:7" x14ac:dyDescent="0.35">
      <c r="A5507" s="72" t="s">
        <v>442</v>
      </c>
      <c r="B5507" s="72" t="s">
        <v>443</v>
      </c>
      <c r="C5507" s="72" t="s">
        <v>1101</v>
      </c>
      <c r="D5507" s="72" t="s">
        <v>1097</v>
      </c>
      <c r="E5507" s="72">
        <v>166</v>
      </c>
      <c r="F5507" s="105">
        <v>10</v>
      </c>
      <c r="G5507" s="108">
        <f t="shared" si="85"/>
        <v>43556</v>
      </c>
    </row>
    <row r="5508" spans="1:7" x14ac:dyDescent="0.35">
      <c r="A5508" s="72" t="s">
        <v>442</v>
      </c>
      <c r="B5508" s="72" t="s">
        <v>443</v>
      </c>
      <c r="C5508" s="72" t="s">
        <v>1101</v>
      </c>
      <c r="D5508" s="72" t="s">
        <v>1098</v>
      </c>
      <c r="E5508" s="72">
        <v>169</v>
      </c>
      <c r="F5508" s="105">
        <v>10</v>
      </c>
      <c r="G5508" s="108">
        <f t="shared" ref="G5508:G5571" si="86">DATE(LEFT(D5508,4),RIGHT(LEFT(D5508,7),2),1)</f>
        <v>43466</v>
      </c>
    </row>
    <row r="5509" spans="1:7" x14ac:dyDescent="0.35">
      <c r="A5509" s="72" t="s">
        <v>442</v>
      </c>
      <c r="B5509" s="72" t="s">
        <v>443</v>
      </c>
      <c r="C5509" s="72" t="s">
        <v>1101</v>
      </c>
      <c r="D5509" s="72" t="s">
        <v>1099</v>
      </c>
      <c r="E5509" s="72">
        <v>180</v>
      </c>
      <c r="F5509" s="105">
        <v>10</v>
      </c>
      <c r="G5509" s="108">
        <f t="shared" si="86"/>
        <v>43374</v>
      </c>
    </row>
    <row r="5510" spans="1:7" x14ac:dyDescent="0.35">
      <c r="A5510" s="72" t="s">
        <v>442</v>
      </c>
      <c r="B5510" s="72" t="s">
        <v>443</v>
      </c>
      <c r="C5510" s="72" t="s">
        <v>1102</v>
      </c>
      <c r="D5510" s="72" t="s">
        <v>1088</v>
      </c>
      <c r="E5510" s="72">
        <v>2139</v>
      </c>
      <c r="F5510" s="105">
        <v>181</v>
      </c>
      <c r="G5510" s="108">
        <f t="shared" si="86"/>
        <v>44378</v>
      </c>
    </row>
    <row r="5511" spans="1:7" x14ac:dyDescent="0.35">
      <c r="A5511" s="72" t="s">
        <v>442</v>
      </c>
      <c r="B5511" s="72" t="s">
        <v>443</v>
      </c>
      <c r="C5511" s="72" t="s">
        <v>1102</v>
      </c>
      <c r="D5511" s="72" t="s">
        <v>1089</v>
      </c>
      <c r="E5511" s="72">
        <v>2141</v>
      </c>
      <c r="F5511" s="105">
        <v>183</v>
      </c>
      <c r="G5511" s="108">
        <f t="shared" si="86"/>
        <v>44287</v>
      </c>
    </row>
    <row r="5512" spans="1:7" x14ac:dyDescent="0.35">
      <c r="A5512" s="72" t="s">
        <v>442</v>
      </c>
      <c r="B5512" s="72" t="s">
        <v>443</v>
      </c>
      <c r="C5512" s="72" t="s">
        <v>1102</v>
      </c>
      <c r="D5512" s="72" t="s">
        <v>1090</v>
      </c>
      <c r="E5512" s="72">
        <v>2140</v>
      </c>
      <c r="F5512" s="105">
        <v>182</v>
      </c>
      <c r="G5512" s="108">
        <f t="shared" si="86"/>
        <v>44197</v>
      </c>
    </row>
    <row r="5513" spans="1:7" x14ac:dyDescent="0.35">
      <c r="A5513" s="72" t="s">
        <v>442</v>
      </c>
      <c r="B5513" s="72" t="s">
        <v>443</v>
      </c>
      <c r="C5513" s="72" t="s">
        <v>1102</v>
      </c>
      <c r="D5513" s="72" t="s">
        <v>1091</v>
      </c>
      <c r="E5513" s="72">
        <v>2132</v>
      </c>
      <c r="F5513" s="105">
        <v>183</v>
      </c>
      <c r="G5513" s="108">
        <f t="shared" si="86"/>
        <v>44105</v>
      </c>
    </row>
    <row r="5514" spans="1:7" x14ac:dyDescent="0.35">
      <c r="A5514" s="72" t="s">
        <v>442</v>
      </c>
      <c r="B5514" s="72" t="s">
        <v>443</v>
      </c>
      <c r="C5514" s="72" t="s">
        <v>1102</v>
      </c>
      <c r="D5514" s="72" t="s">
        <v>1092</v>
      </c>
      <c r="E5514" s="72">
        <v>2126</v>
      </c>
      <c r="F5514" s="105">
        <v>182</v>
      </c>
      <c r="G5514" s="108">
        <f t="shared" si="86"/>
        <v>44013</v>
      </c>
    </row>
    <row r="5515" spans="1:7" x14ac:dyDescent="0.35">
      <c r="A5515" s="72" t="s">
        <v>442</v>
      </c>
      <c r="B5515" s="72" t="s">
        <v>443</v>
      </c>
      <c r="C5515" s="72" t="s">
        <v>1102</v>
      </c>
      <c r="D5515" s="72" t="s">
        <v>1093</v>
      </c>
      <c r="E5515" s="72">
        <v>2120</v>
      </c>
      <c r="F5515" s="105">
        <v>184</v>
      </c>
      <c r="G5515" s="108">
        <f t="shared" si="86"/>
        <v>43922</v>
      </c>
    </row>
    <row r="5516" spans="1:7" x14ac:dyDescent="0.35">
      <c r="A5516" s="72" t="s">
        <v>442</v>
      </c>
      <c r="B5516" s="72" t="s">
        <v>443</v>
      </c>
      <c r="C5516" s="72" t="s">
        <v>1102</v>
      </c>
      <c r="D5516" s="72" t="s">
        <v>1094</v>
      </c>
      <c r="E5516" s="72">
        <v>2112</v>
      </c>
      <c r="F5516" s="105">
        <v>184</v>
      </c>
      <c r="G5516" s="108">
        <f t="shared" si="86"/>
        <v>43831</v>
      </c>
    </row>
    <row r="5517" spans="1:7" x14ac:dyDescent="0.35">
      <c r="A5517" s="72" t="s">
        <v>442</v>
      </c>
      <c r="B5517" s="72" t="s">
        <v>443</v>
      </c>
      <c r="C5517" s="72" t="s">
        <v>1102</v>
      </c>
      <c r="D5517" s="72" t="s">
        <v>1095</v>
      </c>
      <c r="E5517" s="72">
        <v>2116</v>
      </c>
      <c r="F5517" s="105">
        <v>178</v>
      </c>
      <c r="G5517" s="108">
        <f t="shared" si="86"/>
        <v>43739</v>
      </c>
    </row>
    <row r="5518" spans="1:7" x14ac:dyDescent="0.35">
      <c r="A5518" s="72" t="s">
        <v>442</v>
      </c>
      <c r="B5518" s="72" t="s">
        <v>443</v>
      </c>
      <c r="C5518" s="72" t="s">
        <v>1102</v>
      </c>
      <c r="D5518" s="72" t="s">
        <v>1096</v>
      </c>
      <c r="E5518" s="72">
        <v>2119</v>
      </c>
      <c r="F5518" s="105">
        <v>195</v>
      </c>
      <c r="G5518" s="108">
        <f t="shared" si="86"/>
        <v>43647</v>
      </c>
    </row>
    <row r="5519" spans="1:7" x14ac:dyDescent="0.35">
      <c r="A5519" s="72" t="s">
        <v>442</v>
      </c>
      <c r="B5519" s="72" t="s">
        <v>443</v>
      </c>
      <c r="C5519" s="72" t="s">
        <v>1102</v>
      </c>
      <c r="D5519" s="72" t="s">
        <v>1097</v>
      </c>
      <c r="E5519" s="72">
        <v>2116</v>
      </c>
      <c r="F5519" s="105">
        <v>199</v>
      </c>
      <c r="G5519" s="108">
        <f t="shared" si="86"/>
        <v>43556</v>
      </c>
    </row>
    <row r="5520" spans="1:7" x14ac:dyDescent="0.35">
      <c r="A5520" s="72" t="s">
        <v>442</v>
      </c>
      <c r="B5520" s="72" t="s">
        <v>443</v>
      </c>
      <c r="C5520" s="72" t="s">
        <v>1102</v>
      </c>
      <c r="D5520" s="72" t="s">
        <v>1098</v>
      </c>
      <c r="E5520" s="72">
        <v>2113</v>
      </c>
      <c r="F5520" s="105">
        <v>164</v>
      </c>
      <c r="G5520" s="108">
        <f t="shared" si="86"/>
        <v>43466</v>
      </c>
    </row>
    <row r="5521" spans="1:7" x14ac:dyDescent="0.35">
      <c r="A5521" s="72" t="s">
        <v>442</v>
      </c>
      <c r="B5521" s="72" t="s">
        <v>443</v>
      </c>
      <c r="C5521" s="72" t="s">
        <v>1102</v>
      </c>
      <c r="D5521" s="72" t="s">
        <v>1099</v>
      </c>
      <c r="E5521" s="72">
        <v>2154</v>
      </c>
      <c r="F5521" s="105">
        <v>168</v>
      </c>
      <c r="G5521" s="108">
        <f t="shared" si="86"/>
        <v>43374</v>
      </c>
    </row>
    <row r="5522" spans="1:7" x14ac:dyDescent="0.35">
      <c r="A5522" s="72" t="s">
        <v>444</v>
      </c>
      <c r="B5522" s="72" t="s">
        <v>445</v>
      </c>
      <c r="C5522" s="72" t="s">
        <v>1087</v>
      </c>
      <c r="D5522" s="72" t="s">
        <v>1088</v>
      </c>
      <c r="E5522" s="72">
        <v>592</v>
      </c>
      <c r="F5522" s="105">
        <v>36</v>
      </c>
      <c r="G5522" s="108">
        <f t="shared" si="86"/>
        <v>44378</v>
      </c>
    </row>
    <row r="5523" spans="1:7" x14ac:dyDescent="0.35">
      <c r="A5523" s="72" t="s">
        <v>444</v>
      </c>
      <c r="B5523" s="72" t="s">
        <v>445</v>
      </c>
      <c r="C5523" s="72" t="s">
        <v>1087</v>
      </c>
      <c r="D5523" s="72" t="s">
        <v>1089</v>
      </c>
      <c r="E5523" s="72">
        <v>594</v>
      </c>
      <c r="F5523" s="105">
        <v>32</v>
      </c>
      <c r="G5523" s="108">
        <f t="shared" si="86"/>
        <v>44287</v>
      </c>
    </row>
    <row r="5524" spans="1:7" x14ac:dyDescent="0.35">
      <c r="A5524" s="72" t="s">
        <v>444</v>
      </c>
      <c r="B5524" s="72" t="s">
        <v>445</v>
      </c>
      <c r="C5524" s="72" t="s">
        <v>1087</v>
      </c>
      <c r="D5524" s="72" t="s">
        <v>1090</v>
      </c>
      <c r="E5524" s="72">
        <v>592</v>
      </c>
      <c r="F5524" s="105">
        <v>28</v>
      </c>
      <c r="G5524" s="108">
        <f t="shared" si="86"/>
        <v>44197</v>
      </c>
    </row>
    <row r="5525" spans="1:7" x14ac:dyDescent="0.35">
      <c r="A5525" s="72" t="s">
        <v>444</v>
      </c>
      <c r="B5525" s="72" t="s">
        <v>445</v>
      </c>
      <c r="C5525" s="72" t="s">
        <v>1087</v>
      </c>
      <c r="D5525" s="72" t="s">
        <v>1091</v>
      </c>
      <c r="E5525" s="72">
        <v>592</v>
      </c>
      <c r="F5525" s="105">
        <v>30</v>
      </c>
      <c r="G5525" s="108">
        <f t="shared" si="86"/>
        <v>44105</v>
      </c>
    </row>
    <row r="5526" spans="1:7" x14ac:dyDescent="0.35">
      <c r="A5526" s="72" t="s">
        <v>444</v>
      </c>
      <c r="B5526" s="72" t="s">
        <v>445</v>
      </c>
      <c r="C5526" s="72" t="s">
        <v>1087</v>
      </c>
      <c r="D5526" s="72" t="s">
        <v>1092</v>
      </c>
      <c r="E5526" s="72">
        <v>592</v>
      </c>
      <c r="F5526" s="105">
        <v>25</v>
      </c>
      <c r="G5526" s="108">
        <f t="shared" si="86"/>
        <v>44013</v>
      </c>
    </row>
    <row r="5527" spans="1:7" x14ac:dyDescent="0.35">
      <c r="A5527" s="72" t="s">
        <v>444</v>
      </c>
      <c r="B5527" s="72" t="s">
        <v>445</v>
      </c>
      <c r="C5527" s="72" t="s">
        <v>1087</v>
      </c>
      <c r="D5527" s="72" t="s">
        <v>1093</v>
      </c>
      <c r="E5527" s="72">
        <v>589</v>
      </c>
      <c r="F5527" s="105">
        <v>20</v>
      </c>
      <c r="G5527" s="108">
        <f t="shared" si="86"/>
        <v>43922</v>
      </c>
    </row>
    <row r="5528" spans="1:7" x14ac:dyDescent="0.35">
      <c r="A5528" s="72" t="s">
        <v>444</v>
      </c>
      <c r="B5528" s="72" t="s">
        <v>445</v>
      </c>
      <c r="C5528" s="72" t="s">
        <v>1087</v>
      </c>
      <c r="D5528" s="72" t="s">
        <v>1094</v>
      </c>
      <c r="E5528" s="72">
        <v>579</v>
      </c>
      <c r="F5528" s="105">
        <v>21</v>
      </c>
      <c r="G5528" s="108">
        <f t="shared" si="86"/>
        <v>43831</v>
      </c>
    </row>
    <row r="5529" spans="1:7" x14ac:dyDescent="0.35">
      <c r="A5529" s="72" t="s">
        <v>444</v>
      </c>
      <c r="B5529" s="72" t="s">
        <v>445</v>
      </c>
      <c r="C5529" s="72" t="s">
        <v>1087</v>
      </c>
      <c r="D5529" s="72" t="s">
        <v>1095</v>
      </c>
      <c r="E5529" s="72">
        <v>574</v>
      </c>
      <c r="F5529" s="105">
        <v>20</v>
      </c>
      <c r="G5529" s="108">
        <f t="shared" si="86"/>
        <v>43739</v>
      </c>
    </row>
    <row r="5530" spans="1:7" x14ac:dyDescent="0.35">
      <c r="A5530" s="72" t="s">
        <v>444</v>
      </c>
      <c r="B5530" s="72" t="s">
        <v>445</v>
      </c>
      <c r="C5530" s="72" t="s">
        <v>1087</v>
      </c>
      <c r="D5530" s="72" t="s">
        <v>1096</v>
      </c>
      <c r="E5530" s="72">
        <v>574</v>
      </c>
      <c r="F5530" s="105">
        <v>21</v>
      </c>
      <c r="G5530" s="108">
        <f t="shared" si="86"/>
        <v>43647</v>
      </c>
    </row>
    <row r="5531" spans="1:7" x14ac:dyDescent="0.35">
      <c r="A5531" s="72" t="s">
        <v>444</v>
      </c>
      <c r="B5531" s="72" t="s">
        <v>445</v>
      </c>
      <c r="C5531" s="72" t="s">
        <v>1087</v>
      </c>
      <c r="D5531" s="72" t="s">
        <v>1097</v>
      </c>
      <c r="E5531" s="72">
        <v>576</v>
      </c>
      <c r="F5531" s="105">
        <v>19</v>
      </c>
      <c r="G5531" s="108">
        <f t="shared" si="86"/>
        <v>43556</v>
      </c>
    </row>
    <row r="5532" spans="1:7" x14ac:dyDescent="0.35">
      <c r="A5532" s="72" t="s">
        <v>444</v>
      </c>
      <c r="B5532" s="72" t="s">
        <v>445</v>
      </c>
      <c r="C5532" s="72" t="s">
        <v>1087</v>
      </c>
      <c r="D5532" s="72" t="s">
        <v>1098</v>
      </c>
      <c r="E5532" s="72">
        <v>569</v>
      </c>
      <c r="F5532" s="105">
        <v>20</v>
      </c>
      <c r="G5532" s="108">
        <f t="shared" si="86"/>
        <v>43466</v>
      </c>
    </row>
    <row r="5533" spans="1:7" x14ac:dyDescent="0.35">
      <c r="A5533" s="72" t="s">
        <v>444</v>
      </c>
      <c r="B5533" s="72" t="s">
        <v>445</v>
      </c>
      <c r="C5533" s="72" t="s">
        <v>1087</v>
      </c>
      <c r="D5533" s="72" t="s">
        <v>1099</v>
      </c>
      <c r="E5533" s="72">
        <v>601</v>
      </c>
      <c r="F5533" s="105">
        <v>25</v>
      </c>
      <c r="G5533" s="108">
        <f t="shared" si="86"/>
        <v>43374</v>
      </c>
    </row>
    <row r="5534" spans="1:7" x14ac:dyDescent="0.35">
      <c r="A5534" s="72" t="s">
        <v>444</v>
      </c>
      <c r="B5534" s="72" t="s">
        <v>445</v>
      </c>
      <c r="C5534" s="72" t="s">
        <v>1100</v>
      </c>
      <c r="D5534" s="72" t="s">
        <v>1088</v>
      </c>
      <c r="E5534" s="72">
        <v>458</v>
      </c>
      <c r="F5534" s="105">
        <v>44</v>
      </c>
      <c r="G5534" s="108">
        <f t="shared" si="86"/>
        <v>44378</v>
      </c>
    </row>
    <row r="5535" spans="1:7" x14ac:dyDescent="0.35">
      <c r="A5535" s="72" t="s">
        <v>444</v>
      </c>
      <c r="B5535" s="72" t="s">
        <v>445</v>
      </c>
      <c r="C5535" s="72" t="s">
        <v>1100</v>
      </c>
      <c r="D5535" s="72" t="s">
        <v>1089</v>
      </c>
      <c r="E5535" s="72">
        <v>455</v>
      </c>
      <c r="F5535" s="105">
        <v>47</v>
      </c>
      <c r="G5535" s="108">
        <f t="shared" si="86"/>
        <v>44287</v>
      </c>
    </row>
    <row r="5536" spans="1:7" x14ac:dyDescent="0.35">
      <c r="A5536" s="72" t="s">
        <v>444</v>
      </c>
      <c r="B5536" s="72" t="s">
        <v>445</v>
      </c>
      <c r="C5536" s="72" t="s">
        <v>1100</v>
      </c>
      <c r="D5536" s="72" t="s">
        <v>1090</v>
      </c>
      <c r="E5536" s="72">
        <v>455</v>
      </c>
      <c r="F5536" s="105">
        <v>40</v>
      </c>
      <c r="G5536" s="108">
        <f t="shared" si="86"/>
        <v>44197</v>
      </c>
    </row>
    <row r="5537" spans="1:7" x14ac:dyDescent="0.35">
      <c r="A5537" s="72" t="s">
        <v>444</v>
      </c>
      <c r="B5537" s="72" t="s">
        <v>445</v>
      </c>
      <c r="C5537" s="72" t="s">
        <v>1100</v>
      </c>
      <c r="D5537" s="72" t="s">
        <v>1091</v>
      </c>
      <c r="E5537" s="72">
        <v>443</v>
      </c>
      <c r="F5537" s="105">
        <v>40</v>
      </c>
      <c r="G5537" s="108">
        <f t="shared" si="86"/>
        <v>44105</v>
      </c>
    </row>
    <row r="5538" spans="1:7" x14ac:dyDescent="0.35">
      <c r="A5538" s="72" t="s">
        <v>444</v>
      </c>
      <c r="B5538" s="72" t="s">
        <v>445</v>
      </c>
      <c r="C5538" s="72" t="s">
        <v>1100</v>
      </c>
      <c r="D5538" s="72" t="s">
        <v>1092</v>
      </c>
      <c r="E5538" s="72">
        <v>443</v>
      </c>
      <c r="F5538" s="105">
        <v>39</v>
      </c>
      <c r="G5538" s="108">
        <f t="shared" si="86"/>
        <v>44013</v>
      </c>
    </row>
    <row r="5539" spans="1:7" x14ac:dyDescent="0.35">
      <c r="A5539" s="72" t="s">
        <v>444</v>
      </c>
      <c r="B5539" s="72" t="s">
        <v>445</v>
      </c>
      <c r="C5539" s="72" t="s">
        <v>1100</v>
      </c>
      <c r="D5539" s="72" t="s">
        <v>1093</v>
      </c>
      <c r="E5539" s="72">
        <v>425</v>
      </c>
      <c r="F5539" s="105">
        <v>34</v>
      </c>
      <c r="G5539" s="108">
        <f t="shared" si="86"/>
        <v>43922</v>
      </c>
    </row>
    <row r="5540" spans="1:7" x14ac:dyDescent="0.35">
      <c r="A5540" s="72" t="s">
        <v>444</v>
      </c>
      <c r="B5540" s="72" t="s">
        <v>445</v>
      </c>
      <c r="C5540" s="72" t="s">
        <v>1100</v>
      </c>
      <c r="D5540" s="72" t="s">
        <v>1094</v>
      </c>
      <c r="E5540" s="72">
        <v>420</v>
      </c>
      <c r="F5540" s="105">
        <v>30</v>
      </c>
      <c r="G5540" s="108">
        <f t="shared" si="86"/>
        <v>43831</v>
      </c>
    </row>
    <row r="5541" spans="1:7" x14ac:dyDescent="0.35">
      <c r="A5541" s="72" t="s">
        <v>444</v>
      </c>
      <c r="B5541" s="72" t="s">
        <v>445</v>
      </c>
      <c r="C5541" s="72" t="s">
        <v>1100</v>
      </c>
      <c r="D5541" s="72" t="s">
        <v>1095</v>
      </c>
      <c r="E5541" s="72">
        <v>418</v>
      </c>
      <c r="F5541" s="105">
        <v>29</v>
      </c>
      <c r="G5541" s="108">
        <f t="shared" si="86"/>
        <v>43739</v>
      </c>
    </row>
    <row r="5542" spans="1:7" x14ac:dyDescent="0.35">
      <c r="A5542" s="72" t="s">
        <v>444</v>
      </c>
      <c r="B5542" s="72" t="s">
        <v>445</v>
      </c>
      <c r="C5542" s="72" t="s">
        <v>1100</v>
      </c>
      <c r="D5542" s="72" t="s">
        <v>1096</v>
      </c>
      <c r="E5542" s="72">
        <v>417</v>
      </c>
      <c r="F5542" s="105">
        <v>31</v>
      </c>
      <c r="G5542" s="108">
        <f t="shared" si="86"/>
        <v>43647</v>
      </c>
    </row>
    <row r="5543" spans="1:7" x14ac:dyDescent="0.35">
      <c r="A5543" s="72" t="s">
        <v>444</v>
      </c>
      <c r="B5543" s="72" t="s">
        <v>445</v>
      </c>
      <c r="C5543" s="72" t="s">
        <v>1100</v>
      </c>
      <c r="D5543" s="72" t="s">
        <v>1097</v>
      </c>
      <c r="E5543" s="72">
        <v>416</v>
      </c>
      <c r="F5543" s="105">
        <v>28</v>
      </c>
      <c r="G5543" s="108">
        <f t="shared" si="86"/>
        <v>43556</v>
      </c>
    </row>
    <row r="5544" spans="1:7" x14ac:dyDescent="0.35">
      <c r="A5544" s="72" t="s">
        <v>444</v>
      </c>
      <c r="B5544" s="72" t="s">
        <v>445</v>
      </c>
      <c r="C5544" s="72" t="s">
        <v>1100</v>
      </c>
      <c r="D5544" s="72" t="s">
        <v>1098</v>
      </c>
      <c r="E5544" s="72">
        <v>407</v>
      </c>
      <c r="F5544" s="105">
        <v>35</v>
      </c>
      <c r="G5544" s="108">
        <f t="shared" si="86"/>
        <v>43466</v>
      </c>
    </row>
    <row r="5545" spans="1:7" x14ac:dyDescent="0.35">
      <c r="A5545" s="72" t="s">
        <v>444</v>
      </c>
      <c r="B5545" s="72" t="s">
        <v>445</v>
      </c>
      <c r="C5545" s="72" t="s">
        <v>1100</v>
      </c>
      <c r="D5545" s="72" t="s">
        <v>1099</v>
      </c>
      <c r="E5545" s="72">
        <v>491</v>
      </c>
      <c r="F5545" s="105">
        <v>104</v>
      </c>
      <c r="G5545" s="108">
        <f t="shared" si="86"/>
        <v>43374</v>
      </c>
    </row>
    <row r="5546" spans="1:7" x14ac:dyDescent="0.35">
      <c r="A5546" s="72" t="s">
        <v>444</v>
      </c>
      <c r="B5546" s="72" t="s">
        <v>445</v>
      </c>
      <c r="C5546" s="72" t="s">
        <v>1101</v>
      </c>
      <c r="D5546" s="72" t="s">
        <v>1088</v>
      </c>
      <c r="E5546" s="72">
        <v>119</v>
      </c>
      <c r="F5546" s="105">
        <v>1</v>
      </c>
      <c r="G5546" s="108">
        <f t="shared" si="86"/>
        <v>44378</v>
      </c>
    </row>
    <row r="5547" spans="1:7" x14ac:dyDescent="0.35">
      <c r="A5547" s="72" t="s">
        <v>444</v>
      </c>
      <c r="B5547" s="72" t="s">
        <v>445</v>
      </c>
      <c r="C5547" s="72" t="s">
        <v>1101</v>
      </c>
      <c r="D5547" s="72" t="s">
        <v>1089</v>
      </c>
      <c r="E5547" s="72">
        <v>118</v>
      </c>
      <c r="F5547" s="105">
        <v>1</v>
      </c>
      <c r="G5547" s="108">
        <f t="shared" si="86"/>
        <v>44287</v>
      </c>
    </row>
    <row r="5548" spans="1:7" x14ac:dyDescent="0.35">
      <c r="A5548" s="72" t="s">
        <v>444</v>
      </c>
      <c r="B5548" s="72" t="s">
        <v>445</v>
      </c>
      <c r="C5548" s="72" t="s">
        <v>1101</v>
      </c>
      <c r="D5548" s="72" t="s">
        <v>1090</v>
      </c>
      <c r="E5548" s="72">
        <v>119</v>
      </c>
      <c r="F5548" s="105">
        <v>1</v>
      </c>
      <c r="G5548" s="108">
        <f t="shared" si="86"/>
        <v>44197</v>
      </c>
    </row>
    <row r="5549" spans="1:7" x14ac:dyDescent="0.35">
      <c r="A5549" s="72" t="s">
        <v>444</v>
      </c>
      <c r="B5549" s="72" t="s">
        <v>445</v>
      </c>
      <c r="C5549" s="72" t="s">
        <v>1101</v>
      </c>
      <c r="D5549" s="72" t="s">
        <v>1091</v>
      </c>
      <c r="E5549" s="72">
        <v>118</v>
      </c>
      <c r="F5549" s="105">
        <v>1</v>
      </c>
      <c r="G5549" s="108">
        <f t="shared" si="86"/>
        <v>44105</v>
      </c>
    </row>
    <row r="5550" spans="1:7" x14ac:dyDescent="0.35">
      <c r="A5550" s="72" t="s">
        <v>444</v>
      </c>
      <c r="B5550" s="72" t="s">
        <v>445</v>
      </c>
      <c r="C5550" s="72" t="s">
        <v>1101</v>
      </c>
      <c r="D5550" s="72" t="s">
        <v>1092</v>
      </c>
      <c r="E5550" s="72">
        <v>117</v>
      </c>
      <c r="F5550" s="105">
        <v>1</v>
      </c>
      <c r="G5550" s="108">
        <f t="shared" si="86"/>
        <v>44013</v>
      </c>
    </row>
    <row r="5551" spans="1:7" x14ac:dyDescent="0.35">
      <c r="A5551" s="72" t="s">
        <v>444</v>
      </c>
      <c r="B5551" s="72" t="s">
        <v>445</v>
      </c>
      <c r="C5551" s="72" t="s">
        <v>1101</v>
      </c>
      <c r="D5551" s="72" t="s">
        <v>1093</v>
      </c>
      <c r="E5551" s="72">
        <v>117</v>
      </c>
      <c r="F5551" s="105">
        <v>1</v>
      </c>
      <c r="G5551" s="108">
        <f t="shared" si="86"/>
        <v>43922</v>
      </c>
    </row>
    <row r="5552" spans="1:7" x14ac:dyDescent="0.35">
      <c r="A5552" s="72" t="s">
        <v>444</v>
      </c>
      <c r="B5552" s="72" t="s">
        <v>445</v>
      </c>
      <c r="C5552" s="72" t="s">
        <v>1101</v>
      </c>
      <c r="D5552" s="72" t="s">
        <v>1094</v>
      </c>
      <c r="E5552" s="72">
        <v>116</v>
      </c>
      <c r="F5552" s="105">
        <v>1</v>
      </c>
      <c r="G5552" s="108">
        <f t="shared" si="86"/>
        <v>43831</v>
      </c>
    </row>
    <row r="5553" spans="1:7" x14ac:dyDescent="0.35">
      <c r="A5553" s="72" t="s">
        <v>444</v>
      </c>
      <c r="B5553" s="72" t="s">
        <v>445</v>
      </c>
      <c r="C5553" s="72" t="s">
        <v>1101</v>
      </c>
      <c r="D5553" s="72" t="s">
        <v>1095</v>
      </c>
      <c r="E5553" s="72">
        <v>114</v>
      </c>
      <c r="F5553" s="105">
        <v>1</v>
      </c>
      <c r="G5553" s="108">
        <f t="shared" si="86"/>
        <v>43739</v>
      </c>
    </row>
    <row r="5554" spans="1:7" x14ac:dyDescent="0.35">
      <c r="A5554" s="72" t="s">
        <v>444</v>
      </c>
      <c r="B5554" s="72" t="s">
        <v>445</v>
      </c>
      <c r="C5554" s="72" t="s">
        <v>1101</v>
      </c>
      <c r="D5554" s="72" t="s">
        <v>1096</v>
      </c>
      <c r="E5554" s="72">
        <v>115</v>
      </c>
      <c r="F5554" s="105">
        <v>1</v>
      </c>
      <c r="G5554" s="108">
        <f t="shared" si="86"/>
        <v>43647</v>
      </c>
    </row>
    <row r="5555" spans="1:7" x14ac:dyDescent="0.35">
      <c r="A5555" s="72" t="s">
        <v>444</v>
      </c>
      <c r="B5555" s="72" t="s">
        <v>445</v>
      </c>
      <c r="C5555" s="72" t="s">
        <v>1101</v>
      </c>
      <c r="D5555" s="72" t="s">
        <v>1097</v>
      </c>
      <c r="E5555" s="72">
        <v>114</v>
      </c>
      <c r="F5555" s="105">
        <v>1</v>
      </c>
      <c r="G5555" s="108">
        <f t="shared" si="86"/>
        <v>43556</v>
      </c>
    </row>
    <row r="5556" spans="1:7" x14ac:dyDescent="0.35">
      <c r="A5556" s="72" t="s">
        <v>444</v>
      </c>
      <c r="B5556" s="72" t="s">
        <v>445</v>
      </c>
      <c r="C5556" s="72" t="s">
        <v>1101</v>
      </c>
      <c r="D5556" s="72" t="s">
        <v>1098</v>
      </c>
      <c r="E5556" s="72">
        <v>111</v>
      </c>
      <c r="F5556" s="105">
        <v>1</v>
      </c>
      <c r="G5556" s="108">
        <f t="shared" si="86"/>
        <v>43466</v>
      </c>
    </row>
    <row r="5557" spans="1:7" x14ac:dyDescent="0.35">
      <c r="A5557" s="72" t="s">
        <v>444</v>
      </c>
      <c r="B5557" s="72" t="s">
        <v>445</v>
      </c>
      <c r="C5557" s="72" t="s">
        <v>1101</v>
      </c>
      <c r="D5557" s="72" t="s">
        <v>1099</v>
      </c>
      <c r="E5557" s="72">
        <v>118</v>
      </c>
      <c r="F5557" s="105">
        <v>4</v>
      </c>
      <c r="G5557" s="108">
        <f t="shared" si="86"/>
        <v>43374</v>
      </c>
    </row>
    <row r="5558" spans="1:7" x14ac:dyDescent="0.35">
      <c r="A5558" s="72" t="s">
        <v>444</v>
      </c>
      <c r="B5558" s="72" t="s">
        <v>445</v>
      </c>
      <c r="C5558" s="72" t="s">
        <v>1102</v>
      </c>
      <c r="D5558" s="72" t="s">
        <v>1088</v>
      </c>
      <c r="E5558" s="72">
        <v>992</v>
      </c>
      <c r="F5558" s="105">
        <v>65</v>
      </c>
      <c r="G5558" s="108">
        <f t="shared" si="86"/>
        <v>44378</v>
      </c>
    </row>
    <row r="5559" spans="1:7" x14ac:dyDescent="0.35">
      <c r="A5559" s="72" t="s">
        <v>444</v>
      </c>
      <c r="B5559" s="72" t="s">
        <v>445</v>
      </c>
      <c r="C5559" s="72" t="s">
        <v>1102</v>
      </c>
      <c r="D5559" s="72" t="s">
        <v>1089</v>
      </c>
      <c r="E5559" s="72">
        <v>991</v>
      </c>
      <c r="F5559" s="105">
        <v>60</v>
      </c>
      <c r="G5559" s="108">
        <f t="shared" si="86"/>
        <v>44287</v>
      </c>
    </row>
    <row r="5560" spans="1:7" x14ac:dyDescent="0.35">
      <c r="A5560" s="72" t="s">
        <v>444</v>
      </c>
      <c r="B5560" s="72" t="s">
        <v>445</v>
      </c>
      <c r="C5560" s="72" t="s">
        <v>1102</v>
      </c>
      <c r="D5560" s="72" t="s">
        <v>1090</v>
      </c>
      <c r="E5560" s="72">
        <v>987</v>
      </c>
      <c r="F5560" s="105">
        <v>59</v>
      </c>
      <c r="G5560" s="108">
        <f t="shared" si="86"/>
        <v>44197</v>
      </c>
    </row>
    <row r="5561" spans="1:7" x14ac:dyDescent="0.35">
      <c r="A5561" s="72" t="s">
        <v>444</v>
      </c>
      <c r="B5561" s="72" t="s">
        <v>445</v>
      </c>
      <c r="C5561" s="72" t="s">
        <v>1102</v>
      </c>
      <c r="D5561" s="72" t="s">
        <v>1091</v>
      </c>
      <c r="E5561" s="72">
        <v>989</v>
      </c>
      <c r="F5561" s="105">
        <v>56</v>
      </c>
      <c r="G5561" s="108">
        <f t="shared" si="86"/>
        <v>44105</v>
      </c>
    </row>
    <row r="5562" spans="1:7" x14ac:dyDescent="0.35">
      <c r="A5562" s="72" t="s">
        <v>444</v>
      </c>
      <c r="B5562" s="72" t="s">
        <v>445</v>
      </c>
      <c r="C5562" s="72" t="s">
        <v>1102</v>
      </c>
      <c r="D5562" s="72" t="s">
        <v>1092</v>
      </c>
      <c r="E5562" s="72">
        <v>983</v>
      </c>
      <c r="F5562" s="105">
        <v>53</v>
      </c>
      <c r="G5562" s="108">
        <f t="shared" si="86"/>
        <v>44013</v>
      </c>
    </row>
    <row r="5563" spans="1:7" x14ac:dyDescent="0.35">
      <c r="A5563" s="72" t="s">
        <v>444</v>
      </c>
      <c r="B5563" s="72" t="s">
        <v>445</v>
      </c>
      <c r="C5563" s="72" t="s">
        <v>1102</v>
      </c>
      <c r="D5563" s="72" t="s">
        <v>1093</v>
      </c>
      <c r="E5563" s="72">
        <v>973</v>
      </c>
      <c r="F5563" s="105">
        <v>57</v>
      </c>
      <c r="G5563" s="108">
        <f t="shared" si="86"/>
        <v>43922</v>
      </c>
    </row>
    <row r="5564" spans="1:7" x14ac:dyDescent="0.35">
      <c r="A5564" s="72" t="s">
        <v>444</v>
      </c>
      <c r="B5564" s="72" t="s">
        <v>445</v>
      </c>
      <c r="C5564" s="72" t="s">
        <v>1102</v>
      </c>
      <c r="D5564" s="72" t="s">
        <v>1094</v>
      </c>
      <c r="E5564" s="72">
        <v>965</v>
      </c>
      <c r="F5564" s="105">
        <v>52</v>
      </c>
      <c r="G5564" s="108">
        <f t="shared" si="86"/>
        <v>43831</v>
      </c>
    </row>
    <row r="5565" spans="1:7" x14ac:dyDescent="0.35">
      <c r="A5565" s="72" t="s">
        <v>444</v>
      </c>
      <c r="B5565" s="72" t="s">
        <v>445</v>
      </c>
      <c r="C5565" s="72" t="s">
        <v>1102</v>
      </c>
      <c r="D5565" s="72" t="s">
        <v>1095</v>
      </c>
      <c r="E5565" s="72">
        <v>968</v>
      </c>
      <c r="F5565" s="105">
        <v>54</v>
      </c>
      <c r="G5565" s="108">
        <f t="shared" si="86"/>
        <v>43739</v>
      </c>
    </row>
    <row r="5566" spans="1:7" x14ac:dyDescent="0.35">
      <c r="A5566" s="72" t="s">
        <v>444</v>
      </c>
      <c r="B5566" s="72" t="s">
        <v>445</v>
      </c>
      <c r="C5566" s="72" t="s">
        <v>1102</v>
      </c>
      <c r="D5566" s="72" t="s">
        <v>1096</v>
      </c>
      <c r="E5566" s="72">
        <v>966</v>
      </c>
      <c r="F5566" s="105">
        <v>53</v>
      </c>
      <c r="G5566" s="108">
        <f t="shared" si="86"/>
        <v>43647</v>
      </c>
    </row>
    <row r="5567" spans="1:7" x14ac:dyDescent="0.35">
      <c r="A5567" s="72" t="s">
        <v>444</v>
      </c>
      <c r="B5567" s="72" t="s">
        <v>445</v>
      </c>
      <c r="C5567" s="72" t="s">
        <v>1102</v>
      </c>
      <c r="D5567" s="72" t="s">
        <v>1097</v>
      </c>
      <c r="E5567" s="72">
        <v>968</v>
      </c>
      <c r="F5567" s="105">
        <v>50</v>
      </c>
      <c r="G5567" s="108">
        <f t="shared" si="86"/>
        <v>43556</v>
      </c>
    </row>
    <row r="5568" spans="1:7" x14ac:dyDescent="0.35">
      <c r="A5568" s="72" t="s">
        <v>444</v>
      </c>
      <c r="B5568" s="72" t="s">
        <v>445</v>
      </c>
      <c r="C5568" s="72" t="s">
        <v>1102</v>
      </c>
      <c r="D5568" s="72" t="s">
        <v>1098</v>
      </c>
      <c r="E5568" s="72">
        <v>938</v>
      </c>
      <c r="F5568" s="105">
        <v>51</v>
      </c>
      <c r="G5568" s="108">
        <f t="shared" si="86"/>
        <v>43466</v>
      </c>
    </row>
    <row r="5569" spans="1:7" x14ac:dyDescent="0.35">
      <c r="A5569" s="72" t="s">
        <v>444</v>
      </c>
      <c r="B5569" s="72" t="s">
        <v>445</v>
      </c>
      <c r="C5569" s="72" t="s">
        <v>1102</v>
      </c>
      <c r="D5569" s="72" t="s">
        <v>1099</v>
      </c>
      <c r="E5569" s="72">
        <v>971</v>
      </c>
      <c r="F5569" s="105">
        <v>54</v>
      </c>
      <c r="G5569" s="108">
        <f t="shared" si="86"/>
        <v>43374</v>
      </c>
    </row>
    <row r="5570" spans="1:7" x14ac:dyDescent="0.35">
      <c r="A5570" s="72" t="s">
        <v>448</v>
      </c>
      <c r="B5570" s="72" t="s">
        <v>449</v>
      </c>
      <c r="C5570" s="72" t="s">
        <v>1087</v>
      </c>
      <c r="D5570" s="72" t="s">
        <v>1088</v>
      </c>
      <c r="E5570" s="72">
        <v>897</v>
      </c>
      <c r="F5570" s="105">
        <v>79</v>
      </c>
      <c r="G5570" s="108">
        <f t="shared" si="86"/>
        <v>44378</v>
      </c>
    </row>
    <row r="5571" spans="1:7" x14ac:dyDescent="0.35">
      <c r="A5571" s="72" t="s">
        <v>448</v>
      </c>
      <c r="B5571" s="72" t="s">
        <v>449</v>
      </c>
      <c r="C5571" s="72" t="s">
        <v>1087</v>
      </c>
      <c r="D5571" s="72" t="s">
        <v>1089</v>
      </c>
      <c r="E5571" s="72">
        <v>897</v>
      </c>
      <c r="F5571" s="105">
        <v>76</v>
      </c>
      <c r="G5571" s="108">
        <f t="shared" si="86"/>
        <v>44287</v>
      </c>
    </row>
    <row r="5572" spans="1:7" x14ac:dyDescent="0.35">
      <c r="A5572" s="72" t="s">
        <v>448</v>
      </c>
      <c r="B5572" s="72" t="s">
        <v>449</v>
      </c>
      <c r="C5572" s="72" t="s">
        <v>1087</v>
      </c>
      <c r="D5572" s="72" t="s">
        <v>1090</v>
      </c>
      <c r="E5572" s="72">
        <v>896</v>
      </c>
      <c r="F5572" s="105">
        <v>78</v>
      </c>
      <c r="G5572" s="108">
        <f t="shared" ref="G5572:G5635" si="87">DATE(LEFT(D5572,4),RIGHT(LEFT(D5572,7),2),1)</f>
        <v>44197</v>
      </c>
    </row>
    <row r="5573" spans="1:7" x14ac:dyDescent="0.35">
      <c r="A5573" s="72" t="s">
        <v>448</v>
      </c>
      <c r="B5573" s="72" t="s">
        <v>449</v>
      </c>
      <c r="C5573" s="72" t="s">
        <v>1087</v>
      </c>
      <c r="D5573" s="72" t="s">
        <v>1091</v>
      </c>
      <c r="E5573" s="72">
        <v>895</v>
      </c>
      <c r="F5573" s="105">
        <v>82</v>
      </c>
      <c r="G5573" s="108">
        <f t="shared" si="87"/>
        <v>44105</v>
      </c>
    </row>
    <row r="5574" spans="1:7" x14ac:dyDescent="0.35">
      <c r="A5574" s="72" t="s">
        <v>448</v>
      </c>
      <c r="B5574" s="72" t="s">
        <v>449</v>
      </c>
      <c r="C5574" s="72" t="s">
        <v>1087</v>
      </c>
      <c r="D5574" s="72" t="s">
        <v>1092</v>
      </c>
      <c r="E5574" s="72">
        <v>901</v>
      </c>
      <c r="F5574" s="105">
        <v>82</v>
      </c>
      <c r="G5574" s="108">
        <f t="shared" si="87"/>
        <v>44013</v>
      </c>
    </row>
    <row r="5575" spans="1:7" x14ac:dyDescent="0.35">
      <c r="A5575" s="72" t="s">
        <v>448</v>
      </c>
      <c r="B5575" s="72" t="s">
        <v>449</v>
      </c>
      <c r="C5575" s="72" t="s">
        <v>1087</v>
      </c>
      <c r="D5575" s="72" t="s">
        <v>1093</v>
      </c>
      <c r="E5575" s="72">
        <v>896</v>
      </c>
      <c r="F5575" s="105">
        <v>75</v>
      </c>
      <c r="G5575" s="108">
        <f t="shared" si="87"/>
        <v>43922</v>
      </c>
    </row>
    <row r="5576" spans="1:7" x14ac:dyDescent="0.35">
      <c r="A5576" s="72" t="s">
        <v>448</v>
      </c>
      <c r="B5576" s="72" t="s">
        <v>449</v>
      </c>
      <c r="C5576" s="72" t="s">
        <v>1087</v>
      </c>
      <c r="D5576" s="72" t="s">
        <v>1094</v>
      </c>
      <c r="E5576" s="72">
        <v>895</v>
      </c>
      <c r="F5576" s="105">
        <v>69</v>
      </c>
      <c r="G5576" s="108">
        <f t="shared" si="87"/>
        <v>43831</v>
      </c>
    </row>
    <row r="5577" spans="1:7" x14ac:dyDescent="0.35">
      <c r="A5577" s="72" t="s">
        <v>448</v>
      </c>
      <c r="B5577" s="72" t="s">
        <v>449</v>
      </c>
      <c r="C5577" s="72" t="s">
        <v>1087</v>
      </c>
      <c r="D5577" s="72" t="s">
        <v>1095</v>
      </c>
      <c r="E5577" s="72">
        <v>903</v>
      </c>
      <c r="F5577" s="105">
        <v>77</v>
      </c>
      <c r="G5577" s="108">
        <f t="shared" si="87"/>
        <v>43739</v>
      </c>
    </row>
    <row r="5578" spans="1:7" x14ac:dyDescent="0.35">
      <c r="A5578" s="72" t="s">
        <v>448</v>
      </c>
      <c r="B5578" s="72" t="s">
        <v>449</v>
      </c>
      <c r="C5578" s="72" t="s">
        <v>1087</v>
      </c>
      <c r="D5578" s="72" t="s">
        <v>1096</v>
      </c>
      <c r="E5578" s="72">
        <v>901</v>
      </c>
      <c r="F5578" s="105">
        <v>98</v>
      </c>
      <c r="G5578" s="108">
        <f t="shared" si="87"/>
        <v>43647</v>
      </c>
    </row>
    <row r="5579" spans="1:7" x14ac:dyDescent="0.35">
      <c r="A5579" s="72" t="s">
        <v>448</v>
      </c>
      <c r="B5579" s="72" t="s">
        <v>449</v>
      </c>
      <c r="C5579" s="72" t="s">
        <v>1087</v>
      </c>
      <c r="D5579" s="72" t="s">
        <v>1097</v>
      </c>
      <c r="E5579" s="72">
        <v>903</v>
      </c>
      <c r="F5579" s="105">
        <v>78</v>
      </c>
      <c r="G5579" s="108">
        <f t="shared" si="87"/>
        <v>43556</v>
      </c>
    </row>
    <row r="5580" spans="1:7" x14ac:dyDescent="0.35">
      <c r="A5580" s="72" t="s">
        <v>448</v>
      </c>
      <c r="B5580" s="72" t="s">
        <v>449</v>
      </c>
      <c r="C5580" s="72" t="s">
        <v>1087</v>
      </c>
      <c r="D5580" s="72" t="s">
        <v>1098</v>
      </c>
      <c r="E5580" s="72">
        <v>877</v>
      </c>
      <c r="F5580" s="105">
        <v>51</v>
      </c>
      <c r="G5580" s="108">
        <f t="shared" si="87"/>
        <v>43466</v>
      </c>
    </row>
    <row r="5581" spans="1:7" x14ac:dyDescent="0.35">
      <c r="A5581" s="72" t="s">
        <v>448</v>
      </c>
      <c r="B5581" s="72" t="s">
        <v>449</v>
      </c>
      <c r="C5581" s="72" t="s">
        <v>1087</v>
      </c>
      <c r="D5581" s="72" t="s">
        <v>1099</v>
      </c>
      <c r="E5581" s="72">
        <v>904</v>
      </c>
      <c r="F5581" s="105">
        <v>57</v>
      </c>
      <c r="G5581" s="108">
        <f t="shared" si="87"/>
        <v>43374</v>
      </c>
    </row>
    <row r="5582" spans="1:7" x14ac:dyDescent="0.35">
      <c r="A5582" s="72" t="s">
        <v>448</v>
      </c>
      <c r="B5582" s="72" t="s">
        <v>449</v>
      </c>
      <c r="C5582" s="72" t="s">
        <v>1100</v>
      </c>
      <c r="D5582" s="72" t="s">
        <v>1088</v>
      </c>
      <c r="E5582" s="72">
        <v>1226</v>
      </c>
      <c r="F5582" s="105">
        <v>271</v>
      </c>
      <c r="G5582" s="108">
        <f t="shared" si="87"/>
        <v>44378</v>
      </c>
    </row>
    <row r="5583" spans="1:7" x14ac:dyDescent="0.35">
      <c r="A5583" s="72" t="s">
        <v>448</v>
      </c>
      <c r="B5583" s="72" t="s">
        <v>449</v>
      </c>
      <c r="C5583" s="72" t="s">
        <v>1100</v>
      </c>
      <c r="D5583" s="72" t="s">
        <v>1089</v>
      </c>
      <c r="E5583" s="72">
        <v>1231</v>
      </c>
      <c r="F5583" s="105">
        <v>278</v>
      </c>
      <c r="G5583" s="108">
        <f t="shared" si="87"/>
        <v>44287</v>
      </c>
    </row>
    <row r="5584" spans="1:7" x14ac:dyDescent="0.35">
      <c r="A5584" s="72" t="s">
        <v>448</v>
      </c>
      <c r="B5584" s="72" t="s">
        <v>449</v>
      </c>
      <c r="C5584" s="72" t="s">
        <v>1100</v>
      </c>
      <c r="D5584" s="72" t="s">
        <v>1090</v>
      </c>
      <c r="E5584" s="72">
        <v>1226</v>
      </c>
      <c r="F5584" s="105">
        <v>277</v>
      </c>
      <c r="G5584" s="108">
        <f t="shared" si="87"/>
        <v>44197</v>
      </c>
    </row>
    <row r="5585" spans="1:7" x14ac:dyDescent="0.35">
      <c r="A5585" s="72" t="s">
        <v>448</v>
      </c>
      <c r="B5585" s="72" t="s">
        <v>449</v>
      </c>
      <c r="C5585" s="72" t="s">
        <v>1100</v>
      </c>
      <c r="D5585" s="72" t="s">
        <v>1091</v>
      </c>
      <c r="E5585" s="72">
        <v>1229</v>
      </c>
      <c r="F5585" s="105">
        <v>283</v>
      </c>
      <c r="G5585" s="108">
        <f t="shared" si="87"/>
        <v>44105</v>
      </c>
    </row>
    <row r="5586" spans="1:7" x14ac:dyDescent="0.35">
      <c r="A5586" s="72" t="s">
        <v>448</v>
      </c>
      <c r="B5586" s="72" t="s">
        <v>449</v>
      </c>
      <c r="C5586" s="72" t="s">
        <v>1100</v>
      </c>
      <c r="D5586" s="72" t="s">
        <v>1092</v>
      </c>
      <c r="E5586" s="72">
        <v>1223</v>
      </c>
      <c r="F5586" s="105">
        <v>235</v>
      </c>
      <c r="G5586" s="108">
        <f t="shared" si="87"/>
        <v>44013</v>
      </c>
    </row>
    <row r="5587" spans="1:7" x14ac:dyDescent="0.35">
      <c r="A5587" s="72" t="s">
        <v>448</v>
      </c>
      <c r="B5587" s="72" t="s">
        <v>449</v>
      </c>
      <c r="C5587" s="72" t="s">
        <v>1100</v>
      </c>
      <c r="D5587" s="72" t="s">
        <v>1093</v>
      </c>
      <c r="E5587" s="72">
        <v>1158</v>
      </c>
      <c r="F5587" s="105">
        <v>229</v>
      </c>
      <c r="G5587" s="108">
        <f t="shared" si="87"/>
        <v>43922</v>
      </c>
    </row>
    <row r="5588" spans="1:7" x14ac:dyDescent="0.35">
      <c r="A5588" s="72" t="s">
        <v>448</v>
      </c>
      <c r="B5588" s="72" t="s">
        <v>449</v>
      </c>
      <c r="C5588" s="72" t="s">
        <v>1100</v>
      </c>
      <c r="D5588" s="72" t="s">
        <v>1094</v>
      </c>
      <c r="E5588" s="72">
        <v>1157</v>
      </c>
      <c r="F5588" s="105">
        <v>235</v>
      </c>
      <c r="G5588" s="108">
        <f t="shared" si="87"/>
        <v>43831</v>
      </c>
    </row>
    <row r="5589" spans="1:7" x14ac:dyDescent="0.35">
      <c r="A5589" s="72" t="s">
        <v>448</v>
      </c>
      <c r="B5589" s="72" t="s">
        <v>449</v>
      </c>
      <c r="C5589" s="72" t="s">
        <v>1100</v>
      </c>
      <c r="D5589" s="72" t="s">
        <v>1095</v>
      </c>
      <c r="E5589" s="72">
        <v>1162</v>
      </c>
      <c r="F5589" s="105">
        <v>237</v>
      </c>
      <c r="G5589" s="108">
        <f t="shared" si="87"/>
        <v>43739</v>
      </c>
    </row>
    <row r="5590" spans="1:7" x14ac:dyDescent="0.35">
      <c r="A5590" s="72" t="s">
        <v>448</v>
      </c>
      <c r="B5590" s="72" t="s">
        <v>449</v>
      </c>
      <c r="C5590" s="72" t="s">
        <v>1100</v>
      </c>
      <c r="D5590" s="72" t="s">
        <v>1096</v>
      </c>
      <c r="E5590" s="72">
        <v>1159</v>
      </c>
      <c r="F5590" s="105">
        <v>227</v>
      </c>
      <c r="G5590" s="108">
        <f t="shared" si="87"/>
        <v>43647</v>
      </c>
    </row>
    <row r="5591" spans="1:7" x14ac:dyDescent="0.35">
      <c r="A5591" s="72" t="s">
        <v>448</v>
      </c>
      <c r="B5591" s="72" t="s">
        <v>449</v>
      </c>
      <c r="C5591" s="72" t="s">
        <v>1100</v>
      </c>
      <c r="D5591" s="72" t="s">
        <v>1097</v>
      </c>
      <c r="E5591" s="72">
        <v>1142</v>
      </c>
      <c r="F5591" s="105">
        <v>185</v>
      </c>
      <c r="G5591" s="108">
        <f t="shared" si="87"/>
        <v>43556</v>
      </c>
    </row>
    <row r="5592" spans="1:7" x14ac:dyDescent="0.35">
      <c r="A5592" s="72" t="s">
        <v>448</v>
      </c>
      <c r="B5592" s="72" t="s">
        <v>449</v>
      </c>
      <c r="C5592" s="72" t="s">
        <v>1100</v>
      </c>
      <c r="D5592" s="72" t="s">
        <v>1098</v>
      </c>
      <c r="E5592" s="72">
        <v>1015</v>
      </c>
      <c r="F5592" s="105">
        <v>189</v>
      </c>
      <c r="G5592" s="108">
        <f t="shared" si="87"/>
        <v>43466</v>
      </c>
    </row>
    <row r="5593" spans="1:7" x14ac:dyDescent="0.35">
      <c r="A5593" s="72" t="s">
        <v>448</v>
      </c>
      <c r="B5593" s="72" t="s">
        <v>449</v>
      </c>
      <c r="C5593" s="72" t="s">
        <v>1100</v>
      </c>
      <c r="D5593" s="72" t="s">
        <v>1099</v>
      </c>
      <c r="E5593" s="72">
        <v>1067</v>
      </c>
      <c r="F5593" s="105">
        <v>205</v>
      </c>
      <c r="G5593" s="108">
        <f t="shared" si="87"/>
        <v>43374</v>
      </c>
    </row>
    <row r="5594" spans="1:7" x14ac:dyDescent="0.35">
      <c r="A5594" s="72" t="s">
        <v>448</v>
      </c>
      <c r="B5594" s="72" t="s">
        <v>449</v>
      </c>
      <c r="C5594" s="72" t="s">
        <v>1101</v>
      </c>
      <c r="D5594" s="72" t="s">
        <v>1088</v>
      </c>
      <c r="E5594" s="72">
        <v>131</v>
      </c>
      <c r="F5594" s="105">
        <v>8</v>
      </c>
      <c r="G5594" s="108">
        <f t="shared" si="87"/>
        <v>44378</v>
      </c>
    </row>
    <row r="5595" spans="1:7" x14ac:dyDescent="0.35">
      <c r="A5595" s="72" t="s">
        <v>448</v>
      </c>
      <c r="B5595" s="72" t="s">
        <v>449</v>
      </c>
      <c r="C5595" s="72" t="s">
        <v>1101</v>
      </c>
      <c r="D5595" s="72" t="s">
        <v>1089</v>
      </c>
      <c r="E5595" s="72">
        <v>132</v>
      </c>
      <c r="F5595" s="105">
        <v>9</v>
      </c>
      <c r="G5595" s="108">
        <f t="shared" si="87"/>
        <v>44287</v>
      </c>
    </row>
    <row r="5596" spans="1:7" x14ac:dyDescent="0.35">
      <c r="A5596" s="72" t="s">
        <v>448</v>
      </c>
      <c r="B5596" s="72" t="s">
        <v>449</v>
      </c>
      <c r="C5596" s="72" t="s">
        <v>1101</v>
      </c>
      <c r="D5596" s="72" t="s">
        <v>1090</v>
      </c>
      <c r="E5596" s="72">
        <v>136</v>
      </c>
      <c r="F5596" s="105">
        <v>9</v>
      </c>
      <c r="G5596" s="108">
        <f t="shared" si="87"/>
        <v>44197</v>
      </c>
    </row>
    <row r="5597" spans="1:7" x14ac:dyDescent="0.35">
      <c r="A5597" s="72" t="s">
        <v>448</v>
      </c>
      <c r="B5597" s="72" t="s">
        <v>449</v>
      </c>
      <c r="C5597" s="72" t="s">
        <v>1101</v>
      </c>
      <c r="D5597" s="72" t="s">
        <v>1091</v>
      </c>
      <c r="E5597" s="72">
        <v>125</v>
      </c>
      <c r="F5597" s="105">
        <v>8</v>
      </c>
      <c r="G5597" s="108">
        <f t="shared" si="87"/>
        <v>44105</v>
      </c>
    </row>
    <row r="5598" spans="1:7" x14ac:dyDescent="0.35">
      <c r="A5598" s="72" t="s">
        <v>448</v>
      </c>
      <c r="B5598" s="72" t="s">
        <v>449</v>
      </c>
      <c r="C5598" s="72" t="s">
        <v>1101</v>
      </c>
      <c r="D5598" s="72" t="s">
        <v>1092</v>
      </c>
      <c r="E5598" s="72">
        <v>123</v>
      </c>
      <c r="F5598" s="105">
        <v>8</v>
      </c>
      <c r="G5598" s="108">
        <f t="shared" si="87"/>
        <v>44013</v>
      </c>
    </row>
    <row r="5599" spans="1:7" x14ac:dyDescent="0.35">
      <c r="A5599" s="72" t="s">
        <v>448</v>
      </c>
      <c r="B5599" s="72" t="s">
        <v>449</v>
      </c>
      <c r="C5599" s="72" t="s">
        <v>1101</v>
      </c>
      <c r="D5599" s="72" t="s">
        <v>1093</v>
      </c>
      <c r="E5599" s="72">
        <v>122</v>
      </c>
      <c r="F5599" s="105">
        <v>8</v>
      </c>
      <c r="G5599" s="108">
        <f t="shared" si="87"/>
        <v>43922</v>
      </c>
    </row>
    <row r="5600" spans="1:7" x14ac:dyDescent="0.35">
      <c r="A5600" s="72" t="s">
        <v>448</v>
      </c>
      <c r="B5600" s="72" t="s">
        <v>449</v>
      </c>
      <c r="C5600" s="72" t="s">
        <v>1101</v>
      </c>
      <c r="D5600" s="72" t="s">
        <v>1094</v>
      </c>
      <c r="E5600" s="72">
        <v>109</v>
      </c>
      <c r="F5600" s="105">
        <v>7</v>
      </c>
      <c r="G5600" s="108">
        <f t="shared" si="87"/>
        <v>43831</v>
      </c>
    </row>
    <row r="5601" spans="1:7" x14ac:dyDescent="0.35">
      <c r="A5601" s="72" t="s">
        <v>448</v>
      </c>
      <c r="B5601" s="72" t="s">
        <v>449</v>
      </c>
      <c r="C5601" s="72" t="s">
        <v>1101</v>
      </c>
      <c r="D5601" s="72" t="s">
        <v>1095</v>
      </c>
      <c r="E5601" s="72">
        <v>108</v>
      </c>
      <c r="F5601" s="105">
        <v>8</v>
      </c>
      <c r="G5601" s="108">
        <f t="shared" si="87"/>
        <v>43739</v>
      </c>
    </row>
    <row r="5602" spans="1:7" x14ac:dyDescent="0.35">
      <c r="A5602" s="72" t="s">
        <v>448</v>
      </c>
      <c r="B5602" s="72" t="s">
        <v>449</v>
      </c>
      <c r="C5602" s="72" t="s">
        <v>1101</v>
      </c>
      <c r="D5602" s="72" t="s">
        <v>1096</v>
      </c>
      <c r="E5602" s="72">
        <v>108</v>
      </c>
      <c r="F5602" s="105">
        <v>9</v>
      </c>
      <c r="G5602" s="108">
        <f t="shared" si="87"/>
        <v>43647</v>
      </c>
    </row>
    <row r="5603" spans="1:7" x14ac:dyDescent="0.35">
      <c r="A5603" s="72" t="s">
        <v>448</v>
      </c>
      <c r="B5603" s="72" t="s">
        <v>449</v>
      </c>
      <c r="C5603" s="72" t="s">
        <v>1101</v>
      </c>
      <c r="D5603" s="72" t="s">
        <v>1097</v>
      </c>
      <c r="E5603" s="72">
        <v>109</v>
      </c>
      <c r="F5603" s="105">
        <v>8</v>
      </c>
      <c r="G5603" s="108">
        <f t="shared" si="87"/>
        <v>43556</v>
      </c>
    </row>
    <row r="5604" spans="1:7" x14ac:dyDescent="0.35">
      <c r="A5604" s="72" t="s">
        <v>448</v>
      </c>
      <c r="B5604" s="72" t="s">
        <v>449</v>
      </c>
      <c r="C5604" s="72" t="s">
        <v>1101</v>
      </c>
      <c r="D5604" s="72" t="s">
        <v>1098</v>
      </c>
      <c r="E5604" s="72">
        <v>100</v>
      </c>
      <c r="F5604" s="105">
        <v>7</v>
      </c>
      <c r="G5604" s="108">
        <f t="shared" si="87"/>
        <v>43466</v>
      </c>
    </row>
    <row r="5605" spans="1:7" x14ac:dyDescent="0.35">
      <c r="A5605" s="72" t="s">
        <v>448</v>
      </c>
      <c r="B5605" s="72" t="s">
        <v>449</v>
      </c>
      <c r="C5605" s="72" t="s">
        <v>1101</v>
      </c>
      <c r="D5605" s="72" t="s">
        <v>1099</v>
      </c>
      <c r="E5605" s="72">
        <v>109</v>
      </c>
      <c r="F5605" s="105">
        <v>7</v>
      </c>
      <c r="G5605" s="108">
        <f t="shared" si="87"/>
        <v>43374</v>
      </c>
    </row>
    <row r="5606" spans="1:7" x14ac:dyDescent="0.35">
      <c r="A5606" s="72" t="s">
        <v>448</v>
      </c>
      <c r="B5606" s="72" t="s">
        <v>449</v>
      </c>
      <c r="C5606" s="72" t="s">
        <v>1102</v>
      </c>
      <c r="D5606" s="72" t="s">
        <v>1088</v>
      </c>
      <c r="E5606" s="72">
        <v>1473</v>
      </c>
      <c r="F5606" s="105">
        <v>203</v>
      </c>
      <c r="G5606" s="108">
        <f t="shared" si="87"/>
        <v>44378</v>
      </c>
    </row>
    <row r="5607" spans="1:7" x14ac:dyDescent="0.35">
      <c r="A5607" s="72" t="s">
        <v>448</v>
      </c>
      <c r="B5607" s="72" t="s">
        <v>449</v>
      </c>
      <c r="C5607" s="72" t="s">
        <v>1102</v>
      </c>
      <c r="D5607" s="72" t="s">
        <v>1089</v>
      </c>
      <c r="E5607" s="72">
        <v>1473</v>
      </c>
      <c r="F5607" s="105">
        <v>205</v>
      </c>
      <c r="G5607" s="108">
        <f t="shared" si="87"/>
        <v>44287</v>
      </c>
    </row>
    <row r="5608" spans="1:7" x14ac:dyDescent="0.35">
      <c r="A5608" s="72" t="s">
        <v>448</v>
      </c>
      <c r="B5608" s="72" t="s">
        <v>449</v>
      </c>
      <c r="C5608" s="72" t="s">
        <v>1102</v>
      </c>
      <c r="D5608" s="72" t="s">
        <v>1090</v>
      </c>
      <c r="E5608" s="72">
        <v>1473</v>
      </c>
      <c r="F5608" s="105">
        <v>205</v>
      </c>
      <c r="G5608" s="108">
        <f t="shared" si="87"/>
        <v>44197</v>
      </c>
    </row>
    <row r="5609" spans="1:7" x14ac:dyDescent="0.35">
      <c r="A5609" s="72" t="s">
        <v>448</v>
      </c>
      <c r="B5609" s="72" t="s">
        <v>449</v>
      </c>
      <c r="C5609" s="72" t="s">
        <v>1102</v>
      </c>
      <c r="D5609" s="72" t="s">
        <v>1091</v>
      </c>
      <c r="E5609" s="72">
        <v>1468</v>
      </c>
      <c r="F5609" s="105">
        <v>203</v>
      </c>
      <c r="G5609" s="108">
        <f t="shared" si="87"/>
        <v>44105</v>
      </c>
    </row>
    <row r="5610" spans="1:7" x14ac:dyDescent="0.35">
      <c r="A5610" s="72" t="s">
        <v>448</v>
      </c>
      <c r="B5610" s="72" t="s">
        <v>449</v>
      </c>
      <c r="C5610" s="72" t="s">
        <v>1102</v>
      </c>
      <c r="D5610" s="72" t="s">
        <v>1092</v>
      </c>
      <c r="E5610" s="72">
        <v>1465</v>
      </c>
      <c r="F5610" s="105">
        <v>207</v>
      </c>
      <c r="G5610" s="108">
        <f t="shared" si="87"/>
        <v>44013</v>
      </c>
    </row>
    <row r="5611" spans="1:7" x14ac:dyDescent="0.35">
      <c r="A5611" s="72" t="s">
        <v>448</v>
      </c>
      <c r="B5611" s="72" t="s">
        <v>449</v>
      </c>
      <c r="C5611" s="72" t="s">
        <v>1102</v>
      </c>
      <c r="D5611" s="72" t="s">
        <v>1093</v>
      </c>
      <c r="E5611" s="72">
        <v>1473</v>
      </c>
      <c r="F5611" s="105">
        <v>202</v>
      </c>
      <c r="G5611" s="108">
        <f t="shared" si="87"/>
        <v>43922</v>
      </c>
    </row>
    <row r="5612" spans="1:7" x14ac:dyDescent="0.35">
      <c r="A5612" s="72" t="s">
        <v>448</v>
      </c>
      <c r="B5612" s="72" t="s">
        <v>449</v>
      </c>
      <c r="C5612" s="72" t="s">
        <v>1102</v>
      </c>
      <c r="D5612" s="72" t="s">
        <v>1094</v>
      </c>
      <c r="E5612" s="72">
        <v>1469</v>
      </c>
      <c r="F5612" s="105">
        <v>199</v>
      </c>
      <c r="G5612" s="108">
        <f t="shared" si="87"/>
        <v>43831</v>
      </c>
    </row>
    <row r="5613" spans="1:7" x14ac:dyDescent="0.35">
      <c r="A5613" s="72" t="s">
        <v>448</v>
      </c>
      <c r="B5613" s="72" t="s">
        <v>449</v>
      </c>
      <c r="C5613" s="72" t="s">
        <v>1102</v>
      </c>
      <c r="D5613" s="72" t="s">
        <v>1095</v>
      </c>
      <c r="E5613" s="72">
        <v>1470</v>
      </c>
      <c r="F5613" s="105">
        <v>202</v>
      </c>
      <c r="G5613" s="108">
        <f t="shared" si="87"/>
        <v>43739</v>
      </c>
    </row>
    <row r="5614" spans="1:7" x14ac:dyDescent="0.35">
      <c r="A5614" s="72" t="s">
        <v>448</v>
      </c>
      <c r="B5614" s="72" t="s">
        <v>449</v>
      </c>
      <c r="C5614" s="72" t="s">
        <v>1102</v>
      </c>
      <c r="D5614" s="72" t="s">
        <v>1096</v>
      </c>
      <c r="E5614" s="72">
        <v>1469</v>
      </c>
      <c r="F5614" s="105">
        <v>223</v>
      </c>
      <c r="G5614" s="108">
        <f t="shared" si="87"/>
        <v>43647</v>
      </c>
    </row>
    <row r="5615" spans="1:7" x14ac:dyDescent="0.35">
      <c r="A5615" s="72" t="s">
        <v>448</v>
      </c>
      <c r="B5615" s="72" t="s">
        <v>449</v>
      </c>
      <c r="C5615" s="72" t="s">
        <v>1102</v>
      </c>
      <c r="D5615" s="72" t="s">
        <v>1097</v>
      </c>
      <c r="E5615" s="72">
        <v>1467</v>
      </c>
      <c r="F5615" s="105">
        <v>182</v>
      </c>
      <c r="G5615" s="108">
        <f t="shared" si="87"/>
        <v>43556</v>
      </c>
    </row>
    <row r="5616" spans="1:7" x14ac:dyDescent="0.35">
      <c r="A5616" s="72" t="s">
        <v>448</v>
      </c>
      <c r="B5616" s="72" t="s">
        <v>449</v>
      </c>
      <c r="C5616" s="72" t="s">
        <v>1102</v>
      </c>
      <c r="D5616" s="72" t="s">
        <v>1098</v>
      </c>
      <c r="E5616" s="72">
        <v>1460</v>
      </c>
      <c r="F5616" s="105">
        <v>178</v>
      </c>
      <c r="G5616" s="108">
        <f t="shared" si="87"/>
        <v>43466</v>
      </c>
    </row>
    <row r="5617" spans="1:7" x14ac:dyDescent="0.35">
      <c r="A5617" s="72" t="s">
        <v>448</v>
      </c>
      <c r="B5617" s="72" t="s">
        <v>449</v>
      </c>
      <c r="C5617" s="72" t="s">
        <v>1102</v>
      </c>
      <c r="D5617" s="72" t="s">
        <v>1099</v>
      </c>
      <c r="E5617" s="72">
        <v>1482</v>
      </c>
      <c r="F5617" s="105">
        <v>180</v>
      </c>
      <c r="G5617" s="108">
        <f t="shared" si="87"/>
        <v>43374</v>
      </c>
    </row>
    <row r="5618" spans="1:7" x14ac:dyDescent="0.35">
      <c r="A5618" s="72" t="s">
        <v>450</v>
      </c>
      <c r="B5618" s="72" t="s">
        <v>451</v>
      </c>
      <c r="C5618" s="72" t="s">
        <v>1087</v>
      </c>
      <c r="D5618" s="72" t="s">
        <v>1088</v>
      </c>
      <c r="E5618" s="72">
        <v>546</v>
      </c>
      <c r="F5618" s="105">
        <v>41</v>
      </c>
      <c r="G5618" s="108">
        <f t="shared" si="87"/>
        <v>44378</v>
      </c>
    </row>
    <row r="5619" spans="1:7" x14ac:dyDescent="0.35">
      <c r="A5619" s="72" t="s">
        <v>450</v>
      </c>
      <c r="B5619" s="72" t="s">
        <v>451</v>
      </c>
      <c r="C5619" s="72" t="s">
        <v>1087</v>
      </c>
      <c r="D5619" s="72" t="s">
        <v>1089</v>
      </c>
      <c r="E5619" s="72">
        <v>549</v>
      </c>
      <c r="F5619" s="105">
        <v>45</v>
      </c>
      <c r="G5619" s="108">
        <f t="shared" si="87"/>
        <v>44287</v>
      </c>
    </row>
    <row r="5620" spans="1:7" x14ac:dyDescent="0.35">
      <c r="A5620" s="72" t="s">
        <v>450</v>
      </c>
      <c r="B5620" s="72" t="s">
        <v>451</v>
      </c>
      <c r="C5620" s="72" t="s">
        <v>1087</v>
      </c>
      <c r="D5620" s="72" t="s">
        <v>1090</v>
      </c>
      <c r="E5620" s="72">
        <v>548</v>
      </c>
      <c r="F5620" s="105">
        <v>41</v>
      </c>
      <c r="G5620" s="108">
        <f t="shared" si="87"/>
        <v>44197</v>
      </c>
    </row>
    <row r="5621" spans="1:7" x14ac:dyDescent="0.35">
      <c r="A5621" s="72" t="s">
        <v>450</v>
      </c>
      <c r="B5621" s="72" t="s">
        <v>451</v>
      </c>
      <c r="C5621" s="72" t="s">
        <v>1087</v>
      </c>
      <c r="D5621" s="72" t="s">
        <v>1091</v>
      </c>
      <c r="E5621" s="72">
        <v>548</v>
      </c>
      <c r="F5621" s="105">
        <v>35</v>
      </c>
      <c r="G5621" s="108">
        <f t="shared" si="87"/>
        <v>44105</v>
      </c>
    </row>
    <row r="5622" spans="1:7" x14ac:dyDescent="0.35">
      <c r="A5622" s="72" t="s">
        <v>450</v>
      </c>
      <c r="B5622" s="72" t="s">
        <v>451</v>
      </c>
      <c r="C5622" s="72" t="s">
        <v>1087</v>
      </c>
      <c r="D5622" s="72" t="s">
        <v>1092</v>
      </c>
      <c r="E5622" s="72">
        <v>546</v>
      </c>
      <c r="F5622" s="105">
        <v>36</v>
      </c>
      <c r="G5622" s="108">
        <f t="shared" si="87"/>
        <v>44013</v>
      </c>
    </row>
    <row r="5623" spans="1:7" x14ac:dyDescent="0.35">
      <c r="A5623" s="72" t="s">
        <v>450</v>
      </c>
      <c r="B5623" s="72" t="s">
        <v>451</v>
      </c>
      <c r="C5623" s="72" t="s">
        <v>1087</v>
      </c>
      <c r="D5623" s="72" t="s">
        <v>1093</v>
      </c>
      <c r="E5623" s="72">
        <v>546</v>
      </c>
      <c r="F5623" s="105">
        <v>30</v>
      </c>
      <c r="G5623" s="108">
        <f t="shared" si="87"/>
        <v>43922</v>
      </c>
    </row>
    <row r="5624" spans="1:7" x14ac:dyDescent="0.35">
      <c r="A5624" s="72" t="s">
        <v>450</v>
      </c>
      <c r="B5624" s="72" t="s">
        <v>451</v>
      </c>
      <c r="C5624" s="72" t="s">
        <v>1087</v>
      </c>
      <c r="D5624" s="72" t="s">
        <v>1094</v>
      </c>
      <c r="E5624" s="72">
        <v>547</v>
      </c>
      <c r="F5624" s="105">
        <v>30</v>
      </c>
      <c r="G5624" s="108">
        <f t="shared" si="87"/>
        <v>43831</v>
      </c>
    </row>
    <row r="5625" spans="1:7" x14ac:dyDescent="0.35">
      <c r="A5625" s="72" t="s">
        <v>450</v>
      </c>
      <c r="B5625" s="72" t="s">
        <v>451</v>
      </c>
      <c r="C5625" s="72" t="s">
        <v>1087</v>
      </c>
      <c r="D5625" s="72" t="s">
        <v>1095</v>
      </c>
      <c r="E5625" s="72">
        <v>540</v>
      </c>
      <c r="F5625" s="105">
        <v>31</v>
      </c>
      <c r="G5625" s="108">
        <f t="shared" si="87"/>
        <v>43739</v>
      </c>
    </row>
    <row r="5626" spans="1:7" x14ac:dyDescent="0.35">
      <c r="A5626" s="72" t="s">
        <v>450</v>
      </c>
      <c r="B5626" s="72" t="s">
        <v>451</v>
      </c>
      <c r="C5626" s="72" t="s">
        <v>1087</v>
      </c>
      <c r="D5626" s="72" t="s">
        <v>1096</v>
      </c>
      <c r="E5626" s="72">
        <v>542</v>
      </c>
      <c r="F5626" s="105">
        <v>28</v>
      </c>
      <c r="G5626" s="108">
        <f t="shared" si="87"/>
        <v>43647</v>
      </c>
    </row>
    <row r="5627" spans="1:7" x14ac:dyDescent="0.35">
      <c r="A5627" s="72" t="s">
        <v>450</v>
      </c>
      <c r="B5627" s="72" t="s">
        <v>451</v>
      </c>
      <c r="C5627" s="72" t="s">
        <v>1087</v>
      </c>
      <c r="D5627" s="72" t="s">
        <v>1097</v>
      </c>
      <c r="E5627" s="72">
        <v>536</v>
      </c>
      <c r="F5627" s="105">
        <v>22</v>
      </c>
      <c r="G5627" s="108">
        <f t="shared" si="87"/>
        <v>43556</v>
      </c>
    </row>
    <row r="5628" spans="1:7" x14ac:dyDescent="0.35">
      <c r="A5628" s="72" t="s">
        <v>450</v>
      </c>
      <c r="B5628" s="72" t="s">
        <v>451</v>
      </c>
      <c r="C5628" s="72" t="s">
        <v>1087</v>
      </c>
      <c r="D5628" s="72" t="s">
        <v>1098</v>
      </c>
      <c r="E5628" s="72">
        <v>535</v>
      </c>
      <c r="F5628" s="105">
        <v>27</v>
      </c>
      <c r="G5628" s="108">
        <f t="shared" si="87"/>
        <v>43466</v>
      </c>
    </row>
    <row r="5629" spans="1:7" x14ac:dyDescent="0.35">
      <c r="A5629" s="72" t="s">
        <v>450</v>
      </c>
      <c r="B5629" s="72" t="s">
        <v>451</v>
      </c>
      <c r="C5629" s="72" t="s">
        <v>1087</v>
      </c>
      <c r="D5629" s="72" t="s">
        <v>1099</v>
      </c>
      <c r="E5629" s="72">
        <v>544</v>
      </c>
      <c r="F5629" s="105">
        <v>26</v>
      </c>
      <c r="G5629" s="108">
        <f t="shared" si="87"/>
        <v>43374</v>
      </c>
    </row>
    <row r="5630" spans="1:7" x14ac:dyDescent="0.35">
      <c r="A5630" s="72" t="s">
        <v>450</v>
      </c>
      <c r="B5630" s="72" t="s">
        <v>451</v>
      </c>
      <c r="C5630" s="72" t="s">
        <v>1100</v>
      </c>
      <c r="D5630" s="72" t="s">
        <v>1088</v>
      </c>
      <c r="E5630" s="72">
        <v>233</v>
      </c>
      <c r="F5630" s="105">
        <v>36</v>
      </c>
      <c r="G5630" s="108">
        <f t="shared" si="87"/>
        <v>44378</v>
      </c>
    </row>
    <row r="5631" spans="1:7" x14ac:dyDescent="0.35">
      <c r="A5631" s="72" t="s">
        <v>450</v>
      </c>
      <c r="B5631" s="72" t="s">
        <v>451</v>
      </c>
      <c r="C5631" s="72" t="s">
        <v>1100</v>
      </c>
      <c r="D5631" s="72" t="s">
        <v>1089</v>
      </c>
      <c r="E5631" s="72">
        <v>231</v>
      </c>
      <c r="F5631" s="105">
        <v>35</v>
      </c>
      <c r="G5631" s="108">
        <f t="shared" si="87"/>
        <v>44287</v>
      </c>
    </row>
    <row r="5632" spans="1:7" x14ac:dyDescent="0.35">
      <c r="A5632" s="72" t="s">
        <v>450</v>
      </c>
      <c r="B5632" s="72" t="s">
        <v>451</v>
      </c>
      <c r="C5632" s="72" t="s">
        <v>1100</v>
      </c>
      <c r="D5632" s="72" t="s">
        <v>1090</v>
      </c>
      <c r="E5632" s="72">
        <v>229</v>
      </c>
      <c r="F5632" s="105">
        <v>33</v>
      </c>
      <c r="G5632" s="108">
        <f t="shared" si="87"/>
        <v>44197</v>
      </c>
    </row>
    <row r="5633" spans="1:7" x14ac:dyDescent="0.35">
      <c r="A5633" s="72" t="s">
        <v>450</v>
      </c>
      <c r="B5633" s="72" t="s">
        <v>451</v>
      </c>
      <c r="C5633" s="72" t="s">
        <v>1100</v>
      </c>
      <c r="D5633" s="72" t="s">
        <v>1091</v>
      </c>
      <c r="E5633" s="72">
        <v>230</v>
      </c>
      <c r="F5633" s="105">
        <v>30</v>
      </c>
      <c r="G5633" s="108">
        <f t="shared" si="87"/>
        <v>44105</v>
      </c>
    </row>
    <row r="5634" spans="1:7" x14ac:dyDescent="0.35">
      <c r="A5634" s="72" t="s">
        <v>450</v>
      </c>
      <c r="B5634" s="72" t="s">
        <v>451</v>
      </c>
      <c r="C5634" s="72" t="s">
        <v>1100</v>
      </c>
      <c r="D5634" s="72" t="s">
        <v>1092</v>
      </c>
      <c r="E5634" s="72">
        <v>230</v>
      </c>
      <c r="F5634" s="105">
        <v>30</v>
      </c>
      <c r="G5634" s="108">
        <f t="shared" si="87"/>
        <v>44013</v>
      </c>
    </row>
    <row r="5635" spans="1:7" x14ac:dyDescent="0.35">
      <c r="A5635" s="72" t="s">
        <v>450</v>
      </c>
      <c r="B5635" s="72" t="s">
        <v>451</v>
      </c>
      <c r="C5635" s="72" t="s">
        <v>1100</v>
      </c>
      <c r="D5635" s="72" t="s">
        <v>1093</v>
      </c>
      <c r="E5635" s="72">
        <v>226</v>
      </c>
      <c r="F5635" s="105">
        <v>27</v>
      </c>
      <c r="G5635" s="108">
        <f t="shared" si="87"/>
        <v>43922</v>
      </c>
    </row>
    <row r="5636" spans="1:7" x14ac:dyDescent="0.35">
      <c r="A5636" s="72" t="s">
        <v>450</v>
      </c>
      <c r="B5636" s="72" t="s">
        <v>451</v>
      </c>
      <c r="C5636" s="72" t="s">
        <v>1100</v>
      </c>
      <c r="D5636" s="72" t="s">
        <v>1094</v>
      </c>
      <c r="E5636" s="72">
        <v>227</v>
      </c>
      <c r="F5636" s="105">
        <v>29</v>
      </c>
      <c r="G5636" s="108">
        <f t="shared" ref="G5636:G5699" si="88">DATE(LEFT(D5636,4),RIGHT(LEFT(D5636,7),2),1)</f>
        <v>43831</v>
      </c>
    </row>
    <row r="5637" spans="1:7" x14ac:dyDescent="0.35">
      <c r="A5637" s="72" t="s">
        <v>450</v>
      </c>
      <c r="B5637" s="72" t="s">
        <v>451</v>
      </c>
      <c r="C5637" s="72" t="s">
        <v>1100</v>
      </c>
      <c r="D5637" s="72" t="s">
        <v>1095</v>
      </c>
      <c r="E5637" s="72">
        <v>211</v>
      </c>
      <c r="F5637" s="105">
        <v>26</v>
      </c>
      <c r="G5637" s="108">
        <f t="shared" si="88"/>
        <v>43739</v>
      </c>
    </row>
    <row r="5638" spans="1:7" x14ac:dyDescent="0.35">
      <c r="A5638" s="72" t="s">
        <v>450</v>
      </c>
      <c r="B5638" s="72" t="s">
        <v>451</v>
      </c>
      <c r="C5638" s="72" t="s">
        <v>1100</v>
      </c>
      <c r="D5638" s="72" t="s">
        <v>1096</v>
      </c>
      <c r="E5638" s="72">
        <v>211</v>
      </c>
      <c r="F5638" s="105">
        <v>25</v>
      </c>
      <c r="G5638" s="108">
        <f t="shared" si="88"/>
        <v>43647</v>
      </c>
    </row>
    <row r="5639" spans="1:7" x14ac:dyDescent="0.35">
      <c r="A5639" s="72" t="s">
        <v>450</v>
      </c>
      <c r="B5639" s="72" t="s">
        <v>451</v>
      </c>
      <c r="C5639" s="72" t="s">
        <v>1100</v>
      </c>
      <c r="D5639" s="72" t="s">
        <v>1097</v>
      </c>
      <c r="E5639" s="72">
        <v>212</v>
      </c>
      <c r="F5639" s="105">
        <v>24</v>
      </c>
      <c r="G5639" s="108">
        <f t="shared" si="88"/>
        <v>43556</v>
      </c>
    </row>
    <row r="5640" spans="1:7" x14ac:dyDescent="0.35">
      <c r="A5640" s="72" t="s">
        <v>450</v>
      </c>
      <c r="B5640" s="72" t="s">
        <v>451</v>
      </c>
      <c r="C5640" s="72" t="s">
        <v>1100</v>
      </c>
      <c r="D5640" s="72" t="s">
        <v>1098</v>
      </c>
      <c r="E5640" s="72">
        <v>208</v>
      </c>
      <c r="F5640" s="105">
        <v>25</v>
      </c>
      <c r="G5640" s="108">
        <f t="shared" si="88"/>
        <v>43466</v>
      </c>
    </row>
    <row r="5641" spans="1:7" x14ac:dyDescent="0.35">
      <c r="A5641" s="72" t="s">
        <v>450</v>
      </c>
      <c r="B5641" s="72" t="s">
        <v>451</v>
      </c>
      <c r="C5641" s="72" t="s">
        <v>1100</v>
      </c>
      <c r="D5641" s="72" t="s">
        <v>1099</v>
      </c>
      <c r="E5641" s="72">
        <v>232</v>
      </c>
      <c r="F5641" s="105">
        <v>31</v>
      </c>
      <c r="G5641" s="108">
        <f t="shared" si="88"/>
        <v>43374</v>
      </c>
    </row>
    <row r="5642" spans="1:7" x14ac:dyDescent="0.35">
      <c r="A5642" s="72" t="s">
        <v>450</v>
      </c>
      <c r="B5642" s="72" t="s">
        <v>451</v>
      </c>
      <c r="C5642" s="72" t="s">
        <v>1101</v>
      </c>
      <c r="D5642" s="72" t="s">
        <v>1088</v>
      </c>
      <c r="E5642" s="72">
        <v>62</v>
      </c>
      <c r="F5642" s="105">
        <v>1</v>
      </c>
      <c r="G5642" s="108">
        <f t="shared" si="88"/>
        <v>44378</v>
      </c>
    </row>
    <row r="5643" spans="1:7" x14ac:dyDescent="0.35">
      <c r="A5643" s="72" t="s">
        <v>450</v>
      </c>
      <c r="B5643" s="72" t="s">
        <v>451</v>
      </c>
      <c r="C5643" s="72" t="s">
        <v>1101</v>
      </c>
      <c r="D5643" s="72" t="s">
        <v>1089</v>
      </c>
      <c r="E5643" s="72">
        <v>61</v>
      </c>
      <c r="F5643" s="105">
        <v>2</v>
      </c>
      <c r="G5643" s="108">
        <f t="shared" si="88"/>
        <v>44287</v>
      </c>
    </row>
    <row r="5644" spans="1:7" x14ac:dyDescent="0.35">
      <c r="A5644" s="72" t="s">
        <v>450</v>
      </c>
      <c r="B5644" s="72" t="s">
        <v>451</v>
      </c>
      <c r="C5644" s="72" t="s">
        <v>1101</v>
      </c>
      <c r="D5644" s="72" t="s">
        <v>1090</v>
      </c>
      <c r="E5644" s="72">
        <v>61</v>
      </c>
      <c r="F5644" s="105">
        <v>1</v>
      </c>
      <c r="G5644" s="108">
        <f t="shared" si="88"/>
        <v>44197</v>
      </c>
    </row>
    <row r="5645" spans="1:7" x14ac:dyDescent="0.35">
      <c r="A5645" s="72" t="s">
        <v>450</v>
      </c>
      <c r="B5645" s="72" t="s">
        <v>451</v>
      </c>
      <c r="C5645" s="72" t="s">
        <v>1101</v>
      </c>
      <c r="D5645" s="72" t="s">
        <v>1091</v>
      </c>
      <c r="E5645" s="72">
        <v>59</v>
      </c>
      <c r="F5645" s="105">
        <v>1</v>
      </c>
      <c r="G5645" s="108">
        <f t="shared" si="88"/>
        <v>44105</v>
      </c>
    </row>
    <row r="5646" spans="1:7" x14ac:dyDescent="0.35">
      <c r="A5646" s="72" t="s">
        <v>450</v>
      </c>
      <c r="B5646" s="72" t="s">
        <v>451</v>
      </c>
      <c r="C5646" s="72" t="s">
        <v>1101</v>
      </c>
      <c r="D5646" s="72" t="s">
        <v>1092</v>
      </c>
      <c r="E5646" s="72">
        <v>59</v>
      </c>
      <c r="F5646" s="105">
        <v>1</v>
      </c>
      <c r="G5646" s="108">
        <f t="shared" si="88"/>
        <v>44013</v>
      </c>
    </row>
    <row r="5647" spans="1:7" x14ac:dyDescent="0.35">
      <c r="A5647" s="72" t="s">
        <v>450</v>
      </c>
      <c r="B5647" s="72" t="s">
        <v>451</v>
      </c>
      <c r="C5647" s="72" t="s">
        <v>1101</v>
      </c>
      <c r="D5647" s="72" t="s">
        <v>1093</v>
      </c>
      <c r="E5647" s="72">
        <v>59</v>
      </c>
      <c r="F5647" s="105">
        <v>1</v>
      </c>
      <c r="G5647" s="108">
        <f t="shared" si="88"/>
        <v>43922</v>
      </c>
    </row>
    <row r="5648" spans="1:7" x14ac:dyDescent="0.35">
      <c r="A5648" s="72" t="s">
        <v>450</v>
      </c>
      <c r="B5648" s="72" t="s">
        <v>451</v>
      </c>
      <c r="C5648" s="72" t="s">
        <v>1101</v>
      </c>
      <c r="D5648" s="72" t="s">
        <v>1094</v>
      </c>
      <c r="E5648" s="72">
        <v>57</v>
      </c>
      <c r="F5648" s="105">
        <v>1</v>
      </c>
      <c r="G5648" s="108">
        <f t="shared" si="88"/>
        <v>43831</v>
      </c>
    </row>
    <row r="5649" spans="1:7" x14ac:dyDescent="0.35">
      <c r="A5649" s="72" t="s">
        <v>450</v>
      </c>
      <c r="B5649" s="72" t="s">
        <v>451</v>
      </c>
      <c r="C5649" s="72" t="s">
        <v>1101</v>
      </c>
      <c r="D5649" s="72" t="s">
        <v>1095</v>
      </c>
      <c r="E5649" s="72">
        <v>58</v>
      </c>
      <c r="F5649" s="105">
        <v>1</v>
      </c>
      <c r="G5649" s="108">
        <f t="shared" si="88"/>
        <v>43739</v>
      </c>
    </row>
    <row r="5650" spans="1:7" x14ac:dyDescent="0.35">
      <c r="A5650" s="72" t="s">
        <v>450</v>
      </c>
      <c r="B5650" s="72" t="s">
        <v>451</v>
      </c>
      <c r="C5650" s="72" t="s">
        <v>1101</v>
      </c>
      <c r="D5650" s="72" t="s">
        <v>1096</v>
      </c>
      <c r="E5650" s="72">
        <v>59</v>
      </c>
      <c r="F5650" s="105">
        <v>1</v>
      </c>
      <c r="G5650" s="108">
        <f t="shared" si="88"/>
        <v>43647</v>
      </c>
    </row>
    <row r="5651" spans="1:7" x14ac:dyDescent="0.35">
      <c r="A5651" s="72" t="s">
        <v>450</v>
      </c>
      <c r="B5651" s="72" t="s">
        <v>451</v>
      </c>
      <c r="C5651" s="72" t="s">
        <v>1101</v>
      </c>
      <c r="D5651" s="72" t="s">
        <v>1097</v>
      </c>
      <c r="E5651" s="72">
        <v>57</v>
      </c>
      <c r="F5651" s="105">
        <v>1</v>
      </c>
      <c r="G5651" s="108">
        <f t="shared" si="88"/>
        <v>43556</v>
      </c>
    </row>
    <row r="5652" spans="1:7" x14ac:dyDescent="0.35">
      <c r="A5652" s="72" t="s">
        <v>450</v>
      </c>
      <c r="B5652" s="72" t="s">
        <v>451</v>
      </c>
      <c r="C5652" s="72" t="s">
        <v>1101</v>
      </c>
      <c r="D5652" s="72" t="s">
        <v>1098</v>
      </c>
      <c r="E5652" s="72">
        <v>58</v>
      </c>
      <c r="F5652" s="105">
        <v>0</v>
      </c>
      <c r="G5652" s="108">
        <f t="shared" si="88"/>
        <v>43466</v>
      </c>
    </row>
    <row r="5653" spans="1:7" x14ac:dyDescent="0.35">
      <c r="A5653" s="72" t="s">
        <v>450</v>
      </c>
      <c r="B5653" s="72" t="s">
        <v>451</v>
      </c>
      <c r="C5653" s="72" t="s">
        <v>1101</v>
      </c>
      <c r="D5653" s="72" t="s">
        <v>1099</v>
      </c>
      <c r="E5653" s="72">
        <v>58</v>
      </c>
      <c r="F5653" s="105">
        <v>0</v>
      </c>
      <c r="G5653" s="108">
        <f t="shared" si="88"/>
        <v>43374</v>
      </c>
    </row>
    <row r="5654" spans="1:7" x14ac:dyDescent="0.35">
      <c r="A5654" s="72" t="s">
        <v>450</v>
      </c>
      <c r="B5654" s="72" t="s">
        <v>451</v>
      </c>
      <c r="C5654" s="72" t="s">
        <v>1102</v>
      </c>
      <c r="D5654" s="72" t="s">
        <v>1088</v>
      </c>
      <c r="E5654" s="72">
        <v>785</v>
      </c>
      <c r="F5654" s="105">
        <v>40</v>
      </c>
      <c r="G5654" s="108">
        <f t="shared" si="88"/>
        <v>44378</v>
      </c>
    </row>
    <row r="5655" spans="1:7" x14ac:dyDescent="0.35">
      <c r="A5655" s="72" t="s">
        <v>450</v>
      </c>
      <c r="B5655" s="72" t="s">
        <v>451</v>
      </c>
      <c r="C5655" s="72" t="s">
        <v>1102</v>
      </c>
      <c r="D5655" s="72" t="s">
        <v>1089</v>
      </c>
      <c r="E5655" s="72">
        <v>787</v>
      </c>
      <c r="F5655" s="105">
        <v>41</v>
      </c>
      <c r="G5655" s="108">
        <f t="shared" si="88"/>
        <v>44287</v>
      </c>
    </row>
    <row r="5656" spans="1:7" x14ac:dyDescent="0.35">
      <c r="A5656" s="72" t="s">
        <v>450</v>
      </c>
      <c r="B5656" s="72" t="s">
        <v>451</v>
      </c>
      <c r="C5656" s="72" t="s">
        <v>1102</v>
      </c>
      <c r="D5656" s="72" t="s">
        <v>1090</v>
      </c>
      <c r="E5656" s="72">
        <v>787</v>
      </c>
      <c r="F5656" s="105">
        <v>37</v>
      </c>
      <c r="G5656" s="108">
        <f t="shared" si="88"/>
        <v>44197</v>
      </c>
    </row>
    <row r="5657" spans="1:7" x14ac:dyDescent="0.35">
      <c r="A5657" s="72" t="s">
        <v>450</v>
      </c>
      <c r="B5657" s="72" t="s">
        <v>451</v>
      </c>
      <c r="C5657" s="72" t="s">
        <v>1102</v>
      </c>
      <c r="D5657" s="72" t="s">
        <v>1091</v>
      </c>
      <c r="E5657" s="72">
        <v>784</v>
      </c>
      <c r="F5657" s="105">
        <v>37</v>
      </c>
      <c r="G5657" s="108">
        <f t="shared" si="88"/>
        <v>44105</v>
      </c>
    </row>
    <row r="5658" spans="1:7" x14ac:dyDescent="0.35">
      <c r="A5658" s="72" t="s">
        <v>450</v>
      </c>
      <c r="B5658" s="72" t="s">
        <v>451</v>
      </c>
      <c r="C5658" s="72" t="s">
        <v>1102</v>
      </c>
      <c r="D5658" s="72" t="s">
        <v>1092</v>
      </c>
      <c r="E5658" s="72">
        <v>788</v>
      </c>
      <c r="F5658" s="105">
        <v>36</v>
      </c>
      <c r="G5658" s="108">
        <f t="shared" si="88"/>
        <v>44013</v>
      </c>
    </row>
    <row r="5659" spans="1:7" x14ac:dyDescent="0.35">
      <c r="A5659" s="72" t="s">
        <v>450</v>
      </c>
      <c r="B5659" s="72" t="s">
        <v>451</v>
      </c>
      <c r="C5659" s="72" t="s">
        <v>1102</v>
      </c>
      <c r="D5659" s="72" t="s">
        <v>1093</v>
      </c>
      <c r="E5659" s="72">
        <v>782</v>
      </c>
      <c r="F5659" s="105">
        <v>32</v>
      </c>
      <c r="G5659" s="108">
        <f t="shared" si="88"/>
        <v>43922</v>
      </c>
    </row>
    <row r="5660" spans="1:7" x14ac:dyDescent="0.35">
      <c r="A5660" s="72" t="s">
        <v>450</v>
      </c>
      <c r="B5660" s="72" t="s">
        <v>451</v>
      </c>
      <c r="C5660" s="72" t="s">
        <v>1102</v>
      </c>
      <c r="D5660" s="72" t="s">
        <v>1094</v>
      </c>
      <c r="E5660" s="72">
        <v>777</v>
      </c>
      <c r="F5660" s="105">
        <v>32</v>
      </c>
      <c r="G5660" s="108">
        <f t="shared" si="88"/>
        <v>43831</v>
      </c>
    </row>
    <row r="5661" spans="1:7" x14ac:dyDescent="0.35">
      <c r="A5661" s="72" t="s">
        <v>450</v>
      </c>
      <c r="B5661" s="72" t="s">
        <v>451</v>
      </c>
      <c r="C5661" s="72" t="s">
        <v>1102</v>
      </c>
      <c r="D5661" s="72" t="s">
        <v>1095</v>
      </c>
      <c r="E5661" s="72">
        <v>766</v>
      </c>
      <c r="F5661" s="105">
        <v>31</v>
      </c>
      <c r="G5661" s="108">
        <f t="shared" si="88"/>
        <v>43739</v>
      </c>
    </row>
    <row r="5662" spans="1:7" x14ac:dyDescent="0.35">
      <c r="A5662" s="72" t="s">
        <v>450</v>
      </c>
      <c r="B5662" s="72" t="s">
        <v>451</v>
      </c>
      <c r="C5662" s="72" t="s">
        <v>1102</v>
      </c>
      <c r="D5662" s="72" t="s">
        <v>1096</v>
      </c>
      <c r="E5662" s="72">
        <v>764</v>
      </c>
      <c r="F5662" s="105">
        <v>31</v>
      </c>
      <c r="G5662" s="108">
        <f t="shared" si="88"/>
        <v>43647</v>
      </c>
    </row>
    <row r="5663" spans="1:7" x14ac:dyDescent="0.35">
      <c r="A5663" s="72" t="s">
        <v>450</v>
      </c>
      <c r="B5663" s="72" t="s">
        <v>451</v>
      </c>
      <c r="C5663" s="72" t="s">
        <v>1102</v>
      </c>
      <c r="D5663" s="72" t="s">
        <v>1097</v>
      </c>
      <c r="E5663" s="72">
        <v>764</v>
      </c>
      <c r="F5663" s="105">
        <v>22</v>
      </c>
      <c r="G5663" s="108">
        <f t="shared" si="88"/>
        <v>43556</v>
      </c>
    </row>
    <row r="5664" spans="1:7" x14ac:dyDescent="0.35">
      <c r="A5664" s="72" t="s">
        <v>450</v>
      </c>
      <c r="B5664" s="72" t="s">
        <v>451</v>
      </c>
      <c r="C5664" s="72" t="s">
        <v>1102</v>
      </c>
      <c r="D5664" s="72" t="s">
        <v>1098</v>
      </c>
      <c r="E5664" s="72">
        <v>763</v>
      </c>
      <c r="F5664" s="105">
        <v>26</v>
      </c>
      <c r="G5664" s="108">
        <f t="shared" si="88"/>
        <v>43466</v>
      </c>
    </row>
    <row r="5665" spans="1:7" x14ac:dyDescent="0.35">
      <c r="A5665" s="72" t="s">
        <v>450</v>
      </c>
      <c r="B5665" s="72" t="s">
        <v>451</v>
      </c>
      <c r="C5665" s="72" t="s">
        <v>1102</v>
      </c>
      <c r="D5665" s="72" t="s">
        <v>1099</v>
      </c>
      <c r="E5665" s="72">
        <v>786</v>
      </c>
      <c r="F5665" s="105">
        <v>23</v>
      </c>
      <c r="G5665" s="108">
        <f t="shared" si="88"/>
        <v>43374</v>
      </c>
    </row>
    <row r="5666" spans="1:7" x14ac:dyDescent="0.35">
      <c r="A5666" s="72" t="s">
        <v>452</v>
      </c>
      <c r="B5666" s="72" t="s">
        <v>453</v>
      </c>
      <c r="C5666" s="72" t="s">
        <v>1087</v>
      </c>
      <c r="D5666" s="72" t="s">
        <v>1088</v>
      </c>
      <c r="E5666" s="72">
        <v>533</v>
      </c>
      <c r="F5666" s="105">
        <v>36</v>
      </c>
      <c r="G5666" s="108">
        <f t="shared" si="88"/>
        <v>44378</v>
      </c>
    </row>
    <row r="5667" spans="1:7" x14ac:dyDescent="0.35">
      <c r="A5667" s="72" t="s">
        <v>452</v>
      </c>
      <c r="B5667" s="72" t="s">
        <v>453</v>
      </c>
      <c r="C5667" s="72" t="s">
        <v>1087</v>
      </c>
      <c r="D5667" s="72" t="s">
        <v>1089</v>
      </c>
      <c r="E5667" s="72">
        <v>532</v>
      </c>
      <c r="F5667" s="105">
        <v>33</v>
      </c>
      <c r="G5667" s="108">
        <f t="shared" si="88"/>
        <v>44287</v>
      </c>
    </row>
    <row r="5668" spans="1:7" x14ac:dyDescent="0.35">
      <c r="A5668" s="72" t="s">
        <v>452</v>
      </c>
      <c r="B5668" s="72" t="s">
        <v>453</v>
      </c>
      <c r="C5668" s="72" t="s">
        <v>1087</v>
      </c>
      <c r="D5668" s="72" t="s">
        <v>1090</v>
      </c>
      <c r="E5668" s="72">
        <v>533</v>
      </c>
      <c r="F5668" s="105">
        <v>30</v>
      </c>
      <c r="G5668" s="108">
        <f t="shared" si="88"/>
        <v>44197</v>
      </c>
    </row>
    <row r="5669" spans="1:7" x14ac:dyDescent="0.35">
      <c r="A5669" s="72" t="s">
        <v>452</v>
      </c>
      <c r="B5669" s="72" t="s">
        <v>453</v>
      </c>
      <c r="C5669" s="72" t="s">
        <v>1087</v>
      </c>
      <c r="D5669" s="72" t="s">
        <v>1091</v>
      </c>
      <c r="E5669" s="72">
        <v>528</v>
      </c>
      <c r="F5669" s="105">
        <v>32</v>
      </c>
      <c r="G5669" s="108">
        <f t="shared" si="88"/>
        <v>44105</v>
      </c>
    </row>
    <row r="5670" spans="1:7" x14ac:dyDescent="0.35">
      <c r="A5670" s="72" t="s">
        <v>452</v>
      </c>
      <c r="B5670" s="72" t="s">
        <v>453</v>
      </c>
      <c r="C5670" s="72" t="s">
        <v>1087</v>
      </c>
      <c r="D5670" s="72" t="s">
        <v>1092</v>
      </c>
      <c r="E5670" s="72">
        <v>531</v>
      </c>
      <c r="F5670" s="105">
        <v>27</v>
      </c>
      <c r="G5670" s="108">
        <f t="shared" si="88"/>
        <v>44013</v>
      </c>
    </row>
    <row r="5671" spans="1:7" x14ac:dyDescent="0.35">
      <c r="A5671" s="72" t="s">
        <v>452</v>
      </c>
      <c r="B5671" s="72" t="s">
        <v>453</v>
      </c>
      <c r="C5671" s="72" t="s">
        <v>1087</v>
      </c>
      <c r="D5671" s="72" t="s">
        <v>1093</v>
      </c>
      <c r="E5671" s="72">
        <v>530</v>
      </c>
      <c r="F5671" s="105">
        <v>23</v>
      </c>
      <c r="G5671" s="108">
        <f t="shared" si="88"/>
        <v>43922</v>
      </c>
    </row>
    <row r="5672" spans="1:7" x14ac:dyDescent="0.35">
      <c r="A5672" s="72" t="s">
        <v>452</v>
      </c>
      <c r="B5672" s="72" t="s">
        <v>453</v>
      </c>
      <c r="C5672" s="72" t="s">
        <v>1087</v>
      </c>
      <c r="D5672" s="72" t="s">
        <v>1094</v>
      </c>
      <c r="E5672" s="72">
        <v>532</v>
      </c>
      <c r="F5672" s="105">
        <v>24</v>
      </c>
      <c r="G5672" s="108">
        <f t="shared" si="88"/>
        <v>43831</v>
      </c>
    </row>
    <row r="5673" spans="1:7" x14ac:dyDescent="0.35">
      <c r="A5673" s="72" t="s">
        <v>452</v>
      </c>
      <c r="B5673" s="72" t="s">
        <v>453</v>
      </c>
      <c r="C5673" s="72" t="s">
        <v>1087</v>
      </c>
      <c r="D5673" s="72" t="s">
        <v>1095</v>
      </c>
      <c r="E5673" s="72">
        <v>534</v>
      </c>
      <c r="F5673" s="105">
        <v>26</v>
      </c>
      <c r="G5673" s="108">
        <f t="shared" si="88"/>
        <v>43739</v>
      </c>
    </row>
    <row r="5674" spans="1:7" x14ac:dyDescent="0.35">
      <c r="A5674" s="72" t="s">
        <v>452</v>
      </c>
      <c r="B5674" s="72" t="s">
        <v>453</v>
      </c>
      <c r="C5674" s="72" t="s">
        <v>1087</v>
      </c>
      <c r="D5674" s="72" t="s">
        <v>1096</v>
      </c>
      <c r="E5674" s="72">
        <v>534</v>
      </c>
      <c r="F5674" s="105">
        <v>42</v>
      </c>
      <c r="G5674" s="108">
        <f t="shared" si="88"/>
        <v>43647</v>
      </c>
    </row>
    <row r="5675" spans="1:7" x14ac:dyDescent="0.35">
      <c r="A5675" s="72" t="s">
        <v>452</v>
      </c>
      <c r="B5675" s="72" t="s">
        <v>453</v>
      </c>
      <c r="C5675" s="72" t="s">
        <v>1087</v>
      </c>
      <c r="D5675" s="72" t="s">
        <v>1097</v>
      </c>
      <c r="E5675" s="72">
        <v>532</v>
      </c>
      <c r="F5675" s="105">
        <v>5</v>
      </c>
      <c r="G5675" s="108">
        <f t="shared" si="88"/>
        <v>43556</v>
      </c>
    </row>
    <row r="5676" spans="1:7" x14ac:dyDescent="0.35">
      <c r="A5676" s="72" t="s">
        <v>452</v>
      </c>
      <c r="B5676" s="72" t="s">
        <v>453</v>
      </c>
      <c r="C5676" s="72" t="s">
        <v>1087</v>
      </c>
      <c r="D5676" s="72" t="s">
        <v>1098</v>
      </c>
      <c r="E5676" s="72">
        <v>521</v>
      </c>
      <c r="F5676" s="105">
        <v>3</v>
      </c>
      <c r="G5676" s="108">
        <f t="shared" si="88"/>
        <v>43466</v>
      </c>
    </row>
    <row r="5677" spans="1:7" x14ac:dyDescent="0.35">
      <c r="A5677" s="72" t="s">
        <v>452</v>
      </c>
      <c r="B5677" s="72" t="s">
        <v>453</v>
      </c>
      <c r="C5677" s="72" t="s">
        <v>1087</v>
      </c>
      <c r="D5677" s="72" t="s">
        <v>1099</v>
      </c>
      <c r="E5677" s="72">
        <v>533</v>
      </c>
      <c r="F5677" s="105">
        <v>2</v>
      </c>
      <c r="G5677" s="108">
        <f t="shared" si="88"/>
        <v>43374</v>
      </c>
    </row>
    <row r="5678" spans="1:7" x14ac:dyDescent="0.35">
      <c r="A5678" s="72" t="s">
        <v>452</v>
      </c>
      <c r="B5678" s="72" t="s">
        <v>453</v>
      </c>
      <c r="C5678" s="72" t="s">
        <v>1100</v>
      </c>
      <c r="D5678" s="72" t="s">
        <v>1088</v>
      </c>
      <c r="E5678" s="72">
        <v>329</v>
      </c>
      <c r="F5678" s="105">
        <v>58</v>
      </c>
      <c r="G5678" s="108">
        <f t="shared" si="88"/>
        <v>44378</v>
      </c>
    </row>
    <row r="5679" spans="1:7" x14ac:dyDescent="0.35">
      <c r="A5679" s="72" t="s">
        <v>452</v>
      </c>
      <c r="B5679" s="72" t="s">
        <v>453</v>
      </c>
      <c r="C5679" s="72" t="s">
        <v>1100</v>
      </c>
      <c r="D5679" s="72" t="s">
        <v>1089</v>
      </c>
      <c r="E5679" s="72">
        <v>330</v>
      </c>
      <c r="F5679" s="105">
        <v>58</v>
      </c>
      <c r="G5679" s="108">
        <f t="shared" si="88"/>
        <v>44287</v>
      </c>
    </row>
    <row r="5680" spans="1:7" x14ac:dyDescent="0.35">
      <c r="A5680" s="72" t="s">
        <v>452</v>
      </c>
      <c r="B5680" s="72" t="s">
        <v>453</v>
      </c>
      <c r="C5680" s="72" t="s">
        <v>1100</v>
      </c>
      <c r="D5680" s="72" t="s">
        <v>1090</v>
      </c>
      <c r="E5680" s="72">
        <v>333</v>
      </c>
      <c r="F5680" s="105">
        <v>58</v>
      </c>
      <c r="G5680" s="108">
        <f t="shared" si="88"/>
        <v>44197</v>
      </c>
    </row>
    <row r="5681" spans="1:7" x14ac:dyDescent="0.35">
      <c r="A5681" s="72" t="s">
        <v>452</v>
      </c>
      <c r="B5681" s="72" t="s">
        <v>453</v>
      </c>
      <c r="C5681" s="72" t="s">
        <v>1100</v>
      </c>
      <c r="D5681" s="72" t="s">
        <v>1091</v>
      </c>
      <c r="E5681" s="72">
        <v>332</v>
      </c>
      <c r="F5681" s="105">
        <v>56</v>
      </c>
      <c r="G5681" s="108">
        <f t="shared" si="88"/>
        <v>44105</v>
      </c>
    </row>
    <row r="5682" spans="1:7" x14ac:dyDescent="0.35">
      <c r="A5682" s="72" t="s">
        <v>452</v>
      </c>
      <c r="B5682" s="72" t="s">
        <v>453</v>
      </c>
      <c r="C5682" s="72" t="s">
        <v>1100</v>
      </c>
      <c r="D5682" s="72" t="s">
        <v>1092</v>
      </c>
      <c r="E5682" s="72">
        <v>331</v>
      </c>
      <c r="F5682" s="105">
        <v>53</v>
      </c>
      <c r="G5682" s="108">
        <f t="shared" si="88"/>
        <v>44013</v>
      </c>
    </row>
    <row r="5683" spans="1:7" x14ac:dyDescent="0.35">
      <c r="A5683" s="72" t="s">
        <v>452</v>
      </c>
      <c r="B5683" s="72" t="s">
        <v>453</v>
      </c>
      <c r="C5683" s="72" t="s">
        <v>1100</v>
      </c>
      <c r="D5683" s="72" t="s">
        <v>1093</v>
      </c>
      <c r="E5683" s="72">
        <v>328</v>
      </c>
      <c r="F5683" s="105">
        <v>47</v>
      </c>
      <c r="G5683" s="108">
        <f t="shared" si="88"/>
        <v>43922</v>
      </c>
    </row>
    <row r="5684" spans="1:7" x14ac:dyDescent="0.35">
      <c r="A5684" s="72" t="s">
        <v>452</v>
      </c>
      <c r="B5684" s="72" t="s">
        <v>453</v>
      </c>
      <c r="C5684" s="72" t="s">
        <v>1100</v>
      </c>
      <c r="D5684" s="72" t="s">
        <v>1094</v>
      </c>
      <c r="E5684" s="72">
        <v>326</v>
      </c>
      <c r="F5684" s="105">
        <v>51</v>
      </c>
      <c r="G5684" s="108">
        <f t="shared" si="88"/>
        <v>43831</v>
      </c>
    </row>
    <row r="5685" spans="1:7" x14ac:dyDescent="0.35">
      <c r="A5685" s="72" t="s">
        <v>452</v>
      </c>
      <c r="B5685" s="72" t="s">
        <v>453</v>
      </c>
      <c r="C5685" s="72" t="s">
        <v>1100</v>
      </c>
      <c r="D5685" s="72" t="s">
        <v>1095</v>
      </c>
      <c r="E5685" s="72">
        <v>327</v>
      </c>
      <c r="F5685" s="105">
        <v>57</v>
      </c>
      <c r="G5685" s="108">
        <f t="shared" si="88"/>
        <v>43739</v>
      </c>
    </row>
    <row r="5686" spans="1:7" x14ac:dyDescent="0.35">
      <c r="A5686" s="72" t="s">
        <v>452</v>
      </c>
      <c r="B5686" s="72" t="s">
        <v>453</v>
      </c>
      <c r="C5686" s="72" t="s">
        <v>1100</v>
      </c>
      <c r="D5686" s="72" t="s">
        <v>1096</v>
      </c>
      <c r="E5686" s="72">
        <v>327</v>
      </c>
      <c r="F5686" s="105">
        <v>74</v>
      </c>
      <c r="G5686" s="108">
        <f t="shared" si="88"/>
        <v>43647</v>
      </c>
    </row>
    <row r="5687" spans="1:7" x14ac:dyDescent="0.35">
      <c r="A5687" s="72" t="s">
        <v>452</v>
      </c>
      <c r="B5687" s="72" t="s">
        <v>453</v>
      </c>
      <c r="C5687" s="72" t="s">
        <v>1100</v>
      </c>
      <c r="D5687" s="72" t="s">
        <v>1097</v>
      </c>
      <c r="E5687" s="72">
        <v>327</v>
      </c>
      <c r="F5687" s="105">
        <v>13</v>
      </c>
      <c r="G5687" s="108">
        <f t="shared" si="88"/>
        <v>43556</v>
      </c>
    </row>
    <row r="5688" spans="1:7" x14ac:dyDescent="0.35">
      <c r="A5688" s="72" t="s">
        <v>452</v>
      </c>
      <c r="B5688" s="72" t="s">
        <v>453</v>
      </c>
      <c r="C5688" s="72" t="s">
        <v>1100</v>
      </c>
      <c r="D5688" s="72" t="s">
        <v>1098</v>
      </c>
      <c r="E5688" s="72">
        <v>310</v>
      </c>
      <c r="F5688" s="105">
        <v>6</v>
      </c>
      <c r="G5688" s="108">
        <f t="shared" si="88"/>
        <v>43466</v>
      </c>
    </row>
    <row r="5689" spans="1:7" x14ac:dyDescent="0.35">
      <c r="A5689" s="72" t="s">
        <v>452</v>
      </c>
      <c r="B5689" s="72" t="s">
        <v>453</v>
      </c>
      <c r="C5689" s="72" t="s">
        <v>1100</v>
      </c>
      <c r="D5689" s="72" t="s">
        <v>1099</v>
      </c>
      <c r="E5689" s="72">
        <v>332</v>
      </c>
      <c r="F5689" s="105">
        <v>3</v>
      </c>
      <c r="G5689" s="108">
        <f t="shared" si="88"/>
        <v>43374</v>
      </c>
    </row>
    <row r="5690" spans="1:7" x14ac:dyDescent="0.35">
      <c r="A5690" s="72" t="s">
        <v>452</v>
      </c>
      <c r="B5690" s="72" t="s">
        <v>453</v>
      </c>
      <c r="C5690" s="72" t="s">
        <v>1101</v>
      </c>
      <c r="D5690" s="72" t="s">
        <v>1088</v>
      </c>
      <c r="E5690" s="72">
        <v>82</v>
      </c>
      <c r="F5690" s="105">
        <v>3</v>
      </c>
      <c r="G5690" s="108">
        <f t="shared" si="88"/>
        <v>44378</v>
      </c>
    </row>
    <row r="5691" spans="1:7" x14ac:dyDescent="0.35">
      <c r="A5691" s="72" t="s">
        <v>452</v>
      </c>
      <c r="B5691" s="72" t="s">
        <v>453</v>
      </c>
      <c r="C5691" s="72" t="s">
        <v>1101</v>
      </c>
      <c r="D5691" s="72" t="s">
        <v>1089</v>
      </c>
      <c r="E5691" s="72">
        <v>82</v>
      </c>
      <c r="F5691" s="105">
        <v>2</v>
      </c>
      <c r="G5691" s="108">
        <f t="shared" si="88"/>
        <v>44287</v>
      </c>
    </row>
    <row r="5692" spans="1:7" x14ac:dyDescent="0.35">
      <c r="A5692" s="72" t="s">
        <v>452</v>
      </c>
      <c r="B5692" s="72" t="s">
        <v>453</v>
      </c>
      <c r="C5692" s="72" t="s">
        <v>1101</v>
      </c>
      <c r="D5692" s="72" t="s">
        <v>1090</v>
      </c>
      <c r="E5692" s="72">
        <v>82</v>
      </c>
      <c r="F5692" s="105">
        <v>1</v>
      </c>
      <c r="G5692" s="108">
        <f t="shared" si="88"/>
        <v>44197</v>
      </c>
    </row>
    <row r="5693" spans="1:7" x14ac:dyDescent="0.35">
      <c r="A5693" s="72" t="s">
        <v>452</v>
      </c>
      <c r="B5693" s="72" t="s">
        <v>453</v>
      </c>
      <c r="C5693" s="72" t="s">
        <v>1101</v>
      </c>
      <c r="D5693" s="72" t="s">
        <v>1091</v>
      </c>
      <c r="E5693" s="72">
        <v>82</v>
      </c>
      <c r="F5693" s="105">
        <v>1</v>
      </c>
      <c r="G5693" s="108">
        <f t="shared" si="88"/>
        <v>44105</v>
      </c>
    </row>
    <row r="5694" spans="1:7" x14ac:dyDescent="0.35">
      <c r="A5694" s="72" t="s">
        <v>452</v>
      </c>
      <c r="B5694" s="72" t="s">
        <v>453</v>
      </c>
      <c r="C5694" s="72" t="s">
        <v>1101</v>
      </c>
      <c r="D5694" s="72" t="s">
        <v>1092</v>
      </c>
      <c r="E5694" s="72">
        <v>83</v>
      </c>
      <c r="F5694" s="105">
        <v>1</v>
      </c>
      <c r="G5694" s="108">
        <f t="shared" si="88"/>
        <v>44013</v>
      </c>
    </row>
    <row r="5695" spans="1:7" x14ac:dyDescent="0.35">
      <c r="A5695" s="72" t="s">
        <v>452</v>
      </c>
      <c r="B5695" s="72" t="s">
        <v>453</v>
      </c>
      <c r="C5695" s="72" t="s">
        <v>1101</v>
      </c>
      <c r="D5695" s="72" t="s">
        <v>1093</v>
      </c>
      <c r="E5695" s="72">
        <v>83</v>
      </c>
      <c r="F5695" s="105">
        <v>1</v>
      </c>
      <c r="G5695" s="108">
        <f t="shared" si="88"/>
        <v>43922</v>
      </c>
    </row>
    <row r="5696" spans="1:7" x14ac:dyDescent="0.35">
      <c r="A5696" s="72" t="s">
        <v>452</v>
      </c>
      <c r="B5696" s="72" t="s">
        <v>453</v>
      </c>
      <c r="C5696" s="72" t="s">
        <v>1101</v>
      </c>
      <c r="D5696" s="72" t="s">
        <v>1094</v>
      </c>
      <c r="E5696" s="72">
        <v>80</v>
      </c>
      <c r="F5696" s="105">
        <v>1</v>
      </c>
      <c r="G5696" s="108">
        <f t="shared" si="88"/>
        <v>43831</v>
      </c>
    </row>
    <row r="5697" spans="1:7" x14ac:dyDescent="0.35">
      <c r="A5697" s="72" t="s">
        <v>452</v>
      </c>
      <c r="B5697" s="72" t="s">
        <v>453</v>
      </c>
      <c r="C5697" s="72" t="s">
        <v>1101</v>
      </c>
      <c r="D5697" s="72" t="s">
        <v>1095</v>
      </c>
      <c r="E5697" s="72">
        <v>80</v>
      </c>
      <c r="F5697" s="105">
        <v>1</v>
      </c>
      <c r="G5697" s="108">
        <f t="shared" si="88"/>
        <v>43739</v>
      </c>
    </row>
    <row r="5698" spans="1:7" x14ac:dyDescent="0.35">
      <c r="A5698" s="72" t="s">
        <v>452</v>
      </c>
      <c r="B5698" s="72" t="s">
        <v>453</v>
      </c>
      <c r="C5698" s="72" t="s">
        <v>1101</v>
      </c>
      <c r="D5698" s="72" t="s">
        <v>1096</v>
      </c>
      <c r="E5698" s="72">
        <v>80</v>
      </c>
      <c r="F5698" s="105">
        <v>4</v>
      </c>
      <c r="G5698" s="108">
        <f t="shared" si="88"/>
        <v>43647</v>
      </c>
    </row>
    <row r="5699" spans="1:7" x14ac:dyDescent="0.35">
      <c r="A5699" s="72" t="s">
        <v>452</v>
      </c>
      <c r="B5699" s="72" t="s">
        <v>453</v>
      </c>
      <c r="C5699" s="72" t="s">
        <v>1101</v>
      </c>
      <c r="D5699" s="72" t="s">
        <v>1097</v>
      </c>
      <c r="E5699" s="72">
        <v>79</v>
      </c>
      <c r="F5699" s="105">
        <v>1</v>
      </c>
      <c r="G5699" s="108">
        <f t="shared" si="88"/>
        <v>43556</v>
      </c>
    </row>
    <row r="5700" spans="1:7" x14ac:dyDescent="0.35">
      <c r="A5700" s="72" t="s">
        <v>452</v>
      </c>
      <c r="B5700" s="72" t="s">
        <v>453</v>
      </c>
      <c r="C5700" s="72" t="s">
        <v>1101</v>
      </c>
      <c r="D5700" s="72" t="s">
        <v>1098</v>
      </c>
      <c r="E5700" s="72">
        <v>78</v>
      </c>
      <c r="F5700" s="105">
        <v>1</v>
      </c>
      <c r="G5700" s="108">
        <f t="shared" ref="G5700:G5763" si="89">DATE(LEFT(D5700,4),RIGHT(LEFT(D5700,7),2),1)</f>
        <v>43466</v>
      </c>
    </row>
    <row r="5701" spans="1:7" x14ac:dyDescent="0.35">
      <c r="A5701" s="72" t="s">
        <v>452</v>
      </c>
      <c r="B5701" s="72" t="s">
        <v>453</v>
      </c>
      <c r="C5701" s="72" t="s">
        <v>1101</v>
      </c>
      <c r="D5701" s="72" t="s">
        <v>1099</v>
      </c>
      <c r="E5701" s="72">
        <v>87</v>
      </c>
      <c r="F5701" s="105">
        <v>0</v>
      </c>
      <c r="G5701" s="108">
        <f t="shared" si="89"/>
        <v>43374</v>
      </c>
    </row>
    <row r="5702" spans="1:7" x14ac:dyDescent="0.35">
      <c r="A5702" s="72" t="s">
        <v>452</v>
      </c>
      <c r="B5702" s="72" t="s">
        <v>453</v>
      </c>
      <c r="C5702" s="72" t="s">
        <v>1102</v>
      </c>
      <c r="D5702" s="72" t="s">
        <v>1088</v>
      </c>
      <c r="E5702" s="72">
        <v>974</v>
      </c>
      <c r="F5702" s="105">
        <v>35</v>
      </c>
      <c r="G5702" s="108">
        <f t="shared" si="89"/>
        <v>44378</v>
      </c>
    </row>
    <row r="5703" spans="1:7" x14ac:dyDescent="0.35">
      <c r="A5703" s="72" t="s">
        <v>452</v>
      </c>
      <c r="B5703" s="72" t="s">
        <v>453</v>
      </c>
      <c r="C5703" s="72" t="s">
        <v>1102</v>
      </c>
      <c r="D5703" s="72" t="s">
        <v>1089</v>
      </c>
      <c r="E5703" s="72">
        <v>972</v>
      </c>
      <c r="F5703" s="105">
        <v>33</v>
      </c>
      <c r="G5703" s="108">
        <f t="shared" si="89"/>
        <v>44287</v>
      </c>
    </row>
    <row r="5704" spans="1:7" x14ac:dyDescent="0.35">
      <c r="A5704" s="72" t="s">
        <v>452</v>
      </c>
      <c r="B5704" s="72" t="s">
        <v>453</v>
      </c>
      <c r="C5704" s="72" t="s">
        <v>1102</v>
      </c>
      <c r="D5704" s="72" t="s">
        <v>1090</v>
      </c>
      <c r="E5704" s="72">
        <v>975</v>
      </c>
      <c r="F5704" s="105">
        <v>27</v>
      </c>
      <c r="G5704" s="108">
        <f t="shared" si="89"/>
        <v>44197</v>
      </c>
    </row>
    <row r="5705" spans="1:7" x14ac:dyDescent="0.35">
      <c r="A5705" s="72" t="s">
        <v>452</v>
      </c>
      <c r="B5705" s="72" t="s">
        <v>453</v>
      </c>
      <c r="C5705" s="72" t="s">
        <v>1102</v>
      </c>
      <c r="D5705" s="72" t="s">
        <v>1091</v>
      </c>
      <c r="E5705" s="72">
        <v>970</v>
      </c>
      <c r="F5705" s="105">
        <v>25</v>
      </c>
      <c r="G5705" s="108">
        <f t="shared" si="89"/>
        <v>44105</v>
      </c>
    </row>
    <row r="5706" spans="1:7" x14ac:dyDescent="0.35">
      <c r="A5706" s="72" t="s">
        <v>452</v>
      </c>
      <c r="B5706" s="72" t="s">
        <v>453</v>
      </c>
      <c r="C5706" s="72" t="s">
        <v>1102</v>
      </c>
      <c r="D5706" s="72" t="s">
        <v>1092</v>
      </c>
      <c r="E5706" s="72">
        <v>973</v>
      </c>
      <c r="F5706" s="105">
        <v>24</v>
      </c>
      <c r="G5706" s="108">
        <f t="shared" si="89"/>
        <v>44013</v>
      </c>
    </row>
    <row r="5707" spans="1:7" x14ac:dyDescent="0.35">
      <c r="A5707" s="72" t="s">
        <v>452</v>
      </c>
      <c r="B5707" s="72" t="s">
        <v>453</v>
      </c>
      <c r="C5707" s="72" t="s">
        <v>1102</v>
      </c>
      <c r="D5707" s="72" t="s">
        <v>1093</v>
      </c>
      <c r="E5707" s="72">
        <v>972</v>
      </c>
      <c r="F5707" s="105">
        <v>21</v>
      </c>
      <c r="G5707" s="108">
        <f t="shared" si="89"/>
        <v>43922</v>
      </c>
    </row>
    <row r="5708" spans="1:7" x14ac:dyDescent="0.35">
      <c r="A5708" s="72" t="s">
        <v>452</v>
      </c>
      <c r="B5708" s="72" t="s">
        <v>453</v>
      </c>
      <c r="C5708" s="72" t="s">
        <v>1102</v>
      </c>
      <c r="D5708" s="72" t="s">
        <v>1094</v>
      </c>
      <c r="E5708" s="72">
        <v>967</v>
      </c>
      <c r="F5708" s="105">
        <v>23</v>
      </c>
      <c r="G5708" s="108">
        <f t="shared" si="89"/>
        <v>43831</v>
      </c>
    </row>
    <row r="5709" spans="1:7" x14ac:dyDescent="0.35">
      <c r="A5709" s="72" t="s">
        <v>452</v>
      </c>
      <c r="B5709" s="72" t="s">
        <v>453</v>
      </c>
      <c r="C5709" s="72" t="s">
        <v>1102</v>
      </c>
      <c r="D5709" s="72" t="s">
        <v>1095</v>
      </c>
      <c r="E5709" s="72">
        <v>971</v>
      </c>
      <c r="F5709" s="105">
        <v>28</v>
      </c>
      <c r="G5709" s="108">
        <f t="shared" si="89"/>
        <v>43739</v>
      </c>
    </row>
    <row r="5710" spans="1:7" x14ac:dyDescent="0.35">
      <c r="A5710" s="72" t="s">
        <v>452</v>
      </c>
      <c r="B5710" s="72" t="s">
        <v>453</v>
      </c>
      <c r="C5710" s="72" t="s">
        <v>1102</v>
      </c>
      <c r="D5710" s="72" t="s">
        <v>1096</v>
      </c>
      <c r="E5710" s="72">
        <v>967</v>
      </c>
      <c r="F5710" s="105">
        <v>42</v>
      </c>
      <c r="G5710" s="108">
        <f t="shared" si="89"/>
        <v>43647</v>
      </c>
    </row>
    <row r="5711" spans="1:7" x14ac:dyDescent="0.35">
      <c r="A5711" s="72" t="s">
        <v>452</v>
      </c>
      <c r="B5711" s="72" t="s">
        <v>453</v>
      </c>
      <c r="C5711" s="72" t="s">
        <v>1102</v>
      </c>
      <c r="D5711" s="72" t="s">
        <v>1097</v>
      </c>
      <c r="E5711" s="72">
        <v>971</v>
      </c>
      <c r="F5711" s="105">
        <v>25</v>
      </c>
      <c r="G5711" s="108">
        <f t="shared" si="89"/>
        <v>43556</v>
      </c>
    </row>
    <row r="5712" spans="1:7" x14ac:dyDescent="0.35">
      <c r="A5712" s="72" t="s">
        <v>452</v>
      </c>
      <c r="B5712" s="72" t="s">
        <v>453</v>
      </c>
      <c r="C5712" s="72" t="s">
        <v>1102</v>
      </c>
      <c r="D5712" s="72" t="s">
        <v>1098</v>
      </c>
      <c r="E5712" s="72">
        <v>967</v>
      </c>
      <c r="F5712" s="105">
        <v>16</v>
      </c>
      <c r="G5712" s="108">
        <f t="shared" si="89"/>
        <v>43466</v>
      </c>
    </row>
    <row r="5713" spans="1:7" x14ac:dyDescent="0.35">
      <c r="A5713" s="72" t="s">
        <v>452</v>
      </c>
      <c r="B5713" s="72" t="s">
        <v>453</v>
      </c>
      <c r="C5713" s="72" t="s">
        <v>1102</v>
      </c>
      <c r="D5713" s="72" t="s">
        <v>1099</v>
      </c>
      <c r="E5713" s="72">
        <v>993</v>
      </c>
      <c r="F5713" s="105">
        <v>8</v>
      </c>
      <c r="G5713" s="108">
        <f t="shared" si="89"/>
        <v>43374</v>
      </c>
    </row>
    <row r="5714" spans="1:7" x14ac:dyDescent="0.35">
      <c r="A5714" s="72" t="s">
        <v>454</v>
      </c>
      <c r="B5714" s="72" t="s">
        <v>455</v>
      </c>
      <c r="C5714" s="72" t="s">
        <v>1087</v>
      </c>
      <c r="D5714" s="72" t="s">
        <v>1088</v>
      </c>
      <c r="E5714" s="72">
        <v>1046</v>
      </c>
      <c r="F5714" s="105">
        <v>105</v>
      </c>
      <c r="G5714" s="108">
        <f t="shared" si="89"/>
        <v>44378</v>
      </c>
    </row>
    <row r="5715" spans="1:7" x14ac:dyDescent="0.35">
      <c r="A5715" s="72" t="s">
        <v>454</v>
      </c>
      <c r="B5715" s="72" t="s">
        <v>455</v>
      </c>
      <c r="C5715" s="72" t="s">
        <v>1087</v>
      </c>
      <c r="D5715" s="72" t="s">
        <v>1089</v>
      </c>
      <c r="E5715" s="72">
        <v>1047</v>
      </c>
      <c r="F5715" s="105">
        <v>108</v>
      </c>
      <c r="G5715" s="108">
        <f t="shared" si="89"/>
        <v>44287</v>
      </c>
    </row>
    <row r="5716" spans="1:7" x14ac:dyDescent="0.35">
      <c r="A5716" s="72" t="s">
        <v>454</v>
      </c>
      <c r="B5716" s="72" t="s">
        <v>455</v>
      </c>
      <c r="C5716" s="72" t="s">
        <v>1087</v>
      </c>
      <c r="D5716" s="72" t="s">
        <v>1090</v>
      </c>
      <c r="E5716" s="72">
        <v>1044</v>
      </c>
      <c r="F5716" s="105">
        <v>106</v>
      </c>
      <c r="G5716" s="108">
        <f t="shared" si="89"/>
        <v>44197</v>
      </c>
    </row>
    <row r="5717" spans="1:7" x14ac:dyDescent="0.35">
      <c r="A5717" s="72" t="s">
        <v>454</v>
      </c>
      <c r="B5717" s="72" t="s">
        <v>455</v>
      </c>
      <c r="C5717" s="72" t="s">
        <v>1087</v>
      </c>
      <c r="D5717" s="72" t="s">
        <v>1091</v>
      </c>
      <c r="E5717" s="72">
        <v>1040</v>
      </c>
      <c r="F5717" s="105">
        <v>106</v>
      </c>
      <c r="G5717" s="108">
        <f t="shared" si="89"/>
        <v>44105</v>
      </c>
    </row>
    <row r="5718" spans="1:7" x14ac:dyDescent="0.35">
      <c r="A5718" s="72" t="s">
        <v>454</v>
      </c>
      <c r="B5718" s="72" t="s">
        <v>455</v>
      </c>
      <c r="C5718" s="72" t="s">
        <v>1087</v>
      </c>
      <c r="D5718" s="72" t="s">
        <v>1092</v>
      </c>
      <c r="E5718" s="72">
        <v>1026</v>
      </c>
      <c r="F5718" s="105">
        <v>107</v>
      </c>
      <c r="G5718" s="108">
        <f t="shared" si="89"/>
        <v>44013</v>
      </c>
    </row>
    <row r="5719" spans="1:7" x14ac:dyDescent="0.35">
      <c r="A5719" s="72" t="s">
        <v>454</v>
      </c>
      <c r="B5719" s="72" t="s">
        <v>455</v>
      </c>
      <c r="C5719" s="72" t="s">
        <v>1087</v>
      </c>
      <c r="D5719" s="72" t="s">
        <v>1093</v>
      </c>
      <c r="E5719" s="72">
        <v>993</v>
      </c>
      <c r="F5719" s="105">
        <v>97</v>
      </c>
      <c r="G5719" s="108">
        <f t="shared" si="89"/>
        <v>43922</v>
      </c>
    </row>
    <row r="5720" spans="1:7" x14ac:dyDescent="0.35">
      <c r="A5720" s="72" t="s">
        <v>454</v>
      </c>
      <c r="B5720" s="72" t="s">
        <v>455</v>
      </c>
      <c r="C5720" s="72" t="s">
        <v>1087</v>
      </c>
      <c r="D5720" s="72" t="s">
        <v>1094</v>
      </c>
      <c r="E5720" s="72">
        <v>993</v>
      </c>
      <c r="F5720" s="105">
        <v>80</v>
      </c>
      <c r="G5720" s="108">
        <f t="shared" si="89"/>
        <v>43831</v>
      </c>
    </row>
    <row r="5721" spans="1:7" x14ac:dyDescent="0.35">
      <c r="A5721" s="72" t="s">
        <v>454</v>
      </c>
      <c r="B5721" s="72" t="s">
        <v>455</v>
      </c>
      <c r="C5721" s="72" t="s">
        <v>1087</v>
      </c>
      <c r="D5721" s="72" t="s">
        <v>1095</v>
      </c>
      <c r="E5721" s="72">
        <v>981</v>
      </c>
      <c r="F5721" s="105">
        <v>79</v>
      </c>
      <c r="G5721" s="108">
        <f t="shared" si="89"/>
        <v>43739</v>
      </c>
    </row>
    <row r="5722" spans="1:7" x14ac:dyDescent="0.35">
      <c r="A5722" s="72" t="s">
        <v>454</v>
      </c>
      <c r="B5722" s="72" t="s">
        <v>455</v>
      </c>
      <c r="C5722" s="72" t="s">
        <v>1087</v>
      </c>
      <c r="D5722" s="72" t="s">
        <v>1096</v>
      </c>
      <c r="E5722" s="72">
        <v>981</v>
      </c>
      <c r="F5722" s="105">
        <v>79</v>
      </c>
      <c r="G5722" s="108">
        <f t="shared" si="89"/>
        <v>43647</v>
      </c>
    </row>
    <row r="5723" spans="1:7" x14ac:dyDescent="0.35">
      <c r="A5723" s="72" t="s">
        <v>454</v>
      </c>
      <c r="B5723" s="72" t="s">
        <v>455</v>
      </c>
      <c r="C5723" s="72" t="s">
        <v>1087</v>
      </c>
      <c r="D5723" s="72" t="s">
        <v>1097</v>
      </c>
      <c r="E5723" s="72">
        <v>979</v>
      </c>
      <c r="F5723" s="105">
        <v>78</v>
      </c>
      <c r="G5723" s="108">
        <f t="shared" si="89"/>
        <v>43556</v>
      </c>
    </row>
    <row r="5724" spans="1:7" x14ac:dyDescent="0.35">
      <c r="A5724" s="72" t="s">
        <v>454</v>
      </c>
      <c r="B5724" s="72" t="s">
        <v>455</v>
      </c>
      <c r="C5724" s="72" t="s">
        <v>1087</v>
      </c>
      <c r="D5724" s="72" t="s">
        <v>1098</v>
      </c>
      <c r="E5724" s="72">
        <v>954</v>
      </c>
      <c r="F5724" s="105">
        <v>81</v>
      </c>
      <c r="G5724" s="108">
        <f t="shared" si="89"/>
        <v>43466</v>
      </c>
    </row>
    <row r="5725" spans="1:7" x14ac:dyDescent="0.35">
      <c r="A5725" s="72" t="s">
        <v>454</v>
      </c>
      <c r="B5725" s="72" t="s">
        <v>455</v>
      </c>
      <c r="C5725" s="72" t="s">
        <v>1087</v>
      </c>
      <c r="D5725" s="72" t="s">
        <v>1099</v>
      </c>
      <c r="E5725" s="72">
        <v>1005</v>
      </c>
      <c r="F5725" s="105">
        <v>78</v>
      </c>
      <c r="G5725" s="108">
        <f t="shared" si="89"/>
        <v>43374</v>
      </c>
    </row>
    <row r="5726" spans="1:7" x14ac:dyDescent="0.35">
      <c r="A5726" s="72" t="s">
        <v>454</v>
      </c>
      <c r="B5726" s="72" t="s">
        <v>455</v>
      </c>
      <c r="C5726" s="72" t="s">
        <v>1100</v>
      </c>
      <c r="D5726" s="72" t="s">
        <v>1088</v>
      </c>
      <c r="E5726" s="72">
        <v>502</v>
      </c>
      <c r="F5726" s="105">
        <v>117</v>
      </c>
      <c r="G5726" s="108">
        <f t="shared" si="89"/>
        <v>44378</v>
      </c>
    </row>
    <row r="5727" spans="1:7" x14ac:dyDescent="0.35">
      <c r="A5727" s="72" t="s">
        <v>454</v>
      </c>
      <c r="B5727" s="72" t="s">
        <v>455</v>
      </c>
      <c r="C5727" s="72" t="s">
        <v>1100</v>
      </c>
      <c r="D5727" s="72" t="s">
        <v>1089</v>
      </c>
      <c r="E5727" s="72">
        <v>496</v>
      </c>
      <c r="F5727" s="105">
        <v>117</v>
      </c>
      <c r="G5727" s="108">
        <f t="shared" si="89"/>
        <v>44287</v>
      </c>
    </row>
    <row r="5728" spans="1:7" x14ac:dyDescent="0.35">
      <c r="A5728" s="72" t="s">
        <v>454</v>
      </c>
      <c r="B5728" s="72" t="s">
        <v>455</v>
      </c>
      <c r="C5728" s="72" t="s">
        <v>1100</v>
      </c>
      <c r="D5728" s="72" t="s">
        <v>1090</v>
      </c>
      <c r="E5728" s="72">
        <v>496</v>
      </c>
      <c r="F5728" s="105">
        <v>117</v>
      </c>
      <c r="G5728" s="108">
        <f t="shared" si="89"/>
        <v>44197</v>
      </c>
    </row>
    <row r="5729" spans="1:7" x14ac:dyDescent="0.35">
      <c r="A5729" s="72" t="s">
        <v>454</v>
      </c>
      <c r="B5729" s="72" t="s">
        <v>455</v>
      </c>
      <c r="C5729" s="72" t="s">
        <v>1100</v>
      </c>
      <c r="D5729" s="72" t="s">
        <v>1091</v>
      </c>
      <c r="E5729" s="72">
        <v>497</v>
      </c>
      <c r="F5729" s="105">
        <v>118</v>
      </c>
      <c r="G5729" s="108">
        <f t="shared" si="89"/>
        <v>44105</v>
      </c>
    </row>
    <row r="5730" spans="1:7" x14ac:dyDescent="0.35">
      <c r="A5730" s="72" t="s">
        <v>454</v>
      </c>
      <c r="B5730" s="72" t="s">
        <v>455</v>
      </c>
      <c r="C5730" s="72" t="s">
        <v>1100</v>
      </c>
      <c r="D5730" s="72" t="s">
        <v>1092</v>
      </c>
      <c r="E5730" s="72">
        <v>497</v>
      </c>
      <c r="F5730" s="105">
        <v>119</v>
      </c>
      <c r="G5730" s="108">
        <f t="shared" si="89"/>
        <v>44013</v>
      </c>
    </row>
    <row r="5731" spans="1:7" x14ac:dyDescent="0.35">
      <c r="A5731" s="72" t="s">
        <v>454</v>
      </c>
      <c r="B5731" s="72" t="s">
        <v>455</v>
      </c>
      <c r="C5731" s="72" t="s">
        <v>1100</v>
      </c>
      <c r="D5731" s="72" t="s">
        <v>1093</v>
      </c>
      <c r="E5731" s="72">
        <v>495</v>
      </c>
      <c r="F5731" s="105">
        <v>103</v>
      </c>
      <c r="G5731" s="108">
        <f t="shared" si="89"/>
        <v>43922</v>
      </c>
    </row>
    <row r="5732" spans="1:7" x14ac:dyDescent="0.35">
      <c r="A5732" s="72" t="s">
        <v>454</v>
      </c>
      <c r="B5732" s="72" t="s">
        <v>455</v>
      </c>
      <c r="C5732" s="72" t="s">
        <v>1100</v>
      </c>
      <c r="D5732" s="72" t="s">
        <v>1094</v>
      </c>
      <c r="E5732" s="72">
        <v>488</v>
      </c>
      <c r="F5732" s="105">
        <v>94</v>
      </c>
      <c r="G5732" s="108">
        <f t="shared" si="89"/>
        <v>43831</v>
      </c>
    </row>
    <row r="5733" spans="1:7" x14ac:dyDescent="0.35">
      <c r="A5733" s="72" t="s">
        <v>454</v>
      </c>
      <c r="B5733" s="72" t="s">
        <v>455</v>
      </c>
      <c r="C5733" s="72" t="s">
        <v>1100</v>
      </c>
      <c r="D5733" s="72" t="s">
        <v>1095</v>
      </c>
      <c r="E5733" s="72">
        <v>477</v>
      </c>
      <c r="F5733" s="105">
        <v>96</v>
      </c>
      <c r="G5733" s="108">
        <f t="shared" si="89"/>
        <v>43739</v>
      </c>
    </row>
    <row r="5734" spans="1:7" x14ac:dyDescent="0.35">
      <c r="A5734" s="72" t="s">
        <v>454</v>
      </c>
      <c r="B5734" s="72" t="s">
        <v>455</v>
      </c>
      <c r="C5734" s="72" t="s">
        <v>1100</v>
      </c>
      <c r="D5734" s="72" t="s">
        <v>1096</v>
      </c>
      <c r="E5734" s="72">
        <v>475</v>
      </c>
      <c r="F5734" s="105">
        <v>95</v>
      </c>
      <c r="G5734" s="108">
        <f t="shared" si="89"/>
        <v>43647</v>
      </c>
    </row>
    <row r="5735" spans="1:7" x14ac:dyDescent="0.35">
      <c r="A5735" s="72" t="s">
        <v>454</v>
      </c>
      <c r="B5735" s="72" t="s">
        <v>455</v>
      </c>
      <c r="C5735" s="72" t="s">
        <v>1100</v>
      </c>
      <c r="D5735" s="72" t="s">
        <v>1097</v>
      </c>
      <c r="E5735" s="72">
        <v>477</v>
      </c>
      <c r="F5735" s="105">
        <v>95</v>
      </c>
      <c r="G5735" s="108">
        <f t="shared" si="89"/>
        <v>43556</v>
      </c>
    </row>
    <row r="5736" spans="1:7" x14ac:dyDescent="0.35">
      <c r="A5736" s="72" t="s">
        <v>454</v>
      </c>
      <c r="B5736" s="72" t="s">
        <v>455</v>
      </c>
      <c r="C5736" s="72" t="s">
        <v>1100</v>
      </c>
      <c r="D5736" s="72" t="s">
        <v>1098</v>
      </c>
      <c r="E5736" s="72">
        <v>468</v>
      </c>
      <c r="F5736" s="105">
        <v>101</v>
      </c>
      <c r="G5736" s="108">
        <f t="shared" si="89"/>
        <v>43466</v>
      </c>
    </row>
    <row r="5737" spans="1:7" x14ac:dyDescent="0.35">
      <c r="A5737" s="72" t="s">
        <v>454</v>
      </c>
      <c r="B5737" s="72" t="s">
        <v>455</v>
      </c>
      <c r="C5737" s="72" t="s">
        <v>1100</v>
      </c>
      <c r="D5737" s="72" t="s">
        <v>1099</v>
      </c>
      <c r="E5737" s="72">
        <v>481</v>
      </c>
      <c r="F5737" s="105">
        <v>101</v>
      </c>
      <c r="G5737" s="108">
        <f t="shared" si="89"/>
        <v>43374</v>
      </c>
    </row>
    <row r="5738" spans="1:7" x14ac:dyDescent="0.35">
      <c r="A5738" s="72" t="s">
        <v>454</v>
      </c>
      <c r="B5738" s="72" t="s">
        <v>455</v>
      </c>
      <c r="C5738" s="72" t="s">
        <v>1101</v>
      </c>
      <c r="D5738" s="72" t="s">
        <v>1088</v>
      </c>
      <c r="E5738" s="72">
        <v>1574</v>
      </c>
      <c r="F5738" s="105">
        <v>14</v>
      </c>
      <c r="G5738" s="108">
        <f t="shared" si="89"/>
        <v>44378</v>
      </c>
    </row>
    <row r="5739" spans="1:7" x14ac:dyDescent="0.35">
      <c r="A5739" s="72" t="s">
        <v>454</v>
      </c>
      <c r="B5739" s="72" t="s">
        <v>455</v>
      </c>
      <c r="C5739" s="72" t="s">
        <v>1101</v>
      </c>
      <c r="D5739" s="72" t="s">
        <v>1089</v>
      </c>
      <c r="E5739" s="72">
        <v>1567</v>
      </c>
      <c r="F5739" s="105">
        <v>14</v>
      </c>
      <c r="G5739" s="108">
        <f t="shared" si="89"/>
        <v>44287</v>
      </c>
    </row>
    <row r="5740" spans="1:7" x14ac:dyDescent="0.35">
      <c r="A5740" s="72" t="s">
        <v>454</v>
      </c>
      <c r="B5740" s="72" t="s">
        <v>455</v>
      </c>
      <c r="C5740" s="72" t="s">
        <v>1101</v>
      </c>
      <c r="D5740" s="72" t="s">
        <v>1090</v>
      </c>
      <c r="E5740" s="72">
        <v>1555</v>
      </c>
      <c r="F5740" s="105">
        <v>14</v>
      </c>
      <c r="G5740" s="108">
        <f t="shared" si="89"/>
        <v>44197</v>
      </c>
    </row>
    <row r="5741" spans="1:7" x14ac:dyDescent="0.35">
      <c r="A5741" s="72" t="s">
        <v>454</v>
      </c>
      <c r="B5741" s="72" t="s">
        <v>455</v>
      </c>
      <c r="C5741" s="72" t="s">
        <v>1101</v>
      </c>
      <c r="D5741" s="72" t="s">
        <v>1091</v>
      </c>
      <c r="E5741" s="72">
        <v>1531</v>
      </c>
      <c r="F5741" s="105">
        <v>14</v>
      </c>
      <c r="G5741" s="108">
        <f t="shared" si="89"/>
        <v>44105</v>
      </c>
    </row>
    <row r="5742" spans="1:7" x14ac:dyDescent="0.35">
      <c r="A5742" s="72" t="s">
        <v>454</v>
      </c>
      <c r="B5742" s="72" t="s">
        <v>455</v>
      </c>
      <c r="C5742" s="72" t="s">
        <v>1101</v>
      </c>
      <c r="D5742" s="72" t="s">
        <v>1092</v>
      </c>
      <c r="E5742" s="72">
        <v>1502</v>
      </c>
      <c r="F5742" s="105">
        <v>15</v>
      </c>
      <c r="G5742" s="108">
        <f t="shared" si="89"/>
        <v>44013</v>
      </c>
    </row>
    <row r="5743" spans="1:7" x14ac:dyDescent="0.35">
      <c r="A5743" s="72" t="s">
        <v>454</v>
      </c>
      <c r="B5743" s="72" t="s">
        <v>455</v>
      </c>
      <c r="C5743" s="72" t="s">
        <v>1101</v>
      </c>
      <c r="D5743" s="72" t="s">
        <v>1093</v>
      </c>
      <c r="E5743" s="72">
        <v>1464</v>
      </c>
      <c r="F5743" s="105">
        <v>14</v>
      </c>
      <c r="G5743" s="108">
        <f t="shared" si="89"/>
        <v>43922</v>
      </c>
    </row>
    <row r="5744" spans="1:7" x14ac:dyDescent="0.35">
      <c r="A5744" s="72" t="s">
        <v>454</v>
      </c>
      <c r="B5744" s="72" t="s">
        <v>455</v>
      </c>
      <c r="C5744" s="72" t="s">
        <v>1101</v>
      </c>
      <c r="D5744" s="72" t="s">
        <v>1094</v>
      </c>
      <c r="E5744" s="72">
        <v>1440</v>
      </c>
      <c r="F5744" s="105">
        <v>14</v>
      </c>
      <c r="G5744" s="108">
        <f t="shared" si="89"/>
        <v>43831</v>
      </c>
    </row>
    <row r="5745" spans="1:7" x14ac:dyDescent="0.35">
      <c r="A5745" s="72" t="s">
        <v>454</v>
      </c>
      <c r="B5745" s="72" t="s">
        <v>455</v>
      </c>
      <c r="C5745" s="72" t="s">
        <v>1101</v>
      </c>
      <c r="D5745" s="72" t="s">
        <v>1095</v>
      </c>
      <c r="E5745" s="72">
        <v>1427</v>
      </c>
      <c r="F5745" s="105">
        <v>14</v>
      </c>
      <c r="G5745" s="108">
        <f t="shared" si="89"/>
        <v>43739</v>
      </c>
    </row>
    <row r="5746" spans="1:7" x14ac:dyDescent="0.35">
      <c r="A5746" s="72" t="s">
        <v>454</v>
      </c>
      <c r="B5746" s="72" t="s">
        <v>455</v>
      </c>
      <c r="C5746" s="72" t="s">
        <v>1101</v>
      </c>
      <c r="D5746" s="72" t="s">
        <v>1096</v>
      </c>
      <c r="E5746" s="72">
        <v>1419</v>
      </c>
      <c r="F5746" s="105">
        <v>13</v>
      </c>
      <c r="G5746" s="108">
        <f t="shared" si="89"/>
        <v>43647</v>
      </c>
    </row>
    <row r="5747" spans="1:7" x14ac:dyDescent="0.35">
      <c r="A5747" s="72" t="s">
        <v>454</v>
      </c>
      <c r="B5747" s="72" t="s">
        <v>455</v>
      </c>
      <c r="C5747" s="72" t="s">
        <v>1101</v>
      </c>
      <c r="D5747" s="72" t="s">
        <v>1097</v>
      </c>
      <c r="E5747" s="72">
        <v>1422</v>
      </c>
      <c r="F5747" s="105">
        <v>13</v>
      </c>
      <c r="G5747" s="108">
        <f t="shared" si="89"/>
        <v>43556</v>
      </c>
    </row>
    <row r="5748" spans="1:7" x14ac:dyDescent="0.35">
      <c r="A5748" s="72" t="s">
        <v>454</v>
      </c>
      <c r="B5748" s="72" t="s">
        <v>455</v>
      </c>
      <c r="C5748" s="72" t="s">
        <v>1101</v>
      </c>
      <c r="D5748" s="72" t="s">
        <v>1098</v>
      </c>
      <c r="E5748" s="72">
        <v>1349</v>
      </c>
      <c r="F5748" s="105">
        <v>13</v>
      </c>
      <c r="G5748" s="108">
        <f t="shared" si="89"/>
        <v>43466</v>
      </c>
    </row>
    <row r="5749" spans="1:7" x14ac:dyDescent="0.35">
      <c r="A5749" s="72" t="s">
        <v>454</v>
      </c>
      <c r="B5749" s="72" t="s">
        <v>455</v>
      </c>
      <c r="C5749" s="72" t="s">
        <v>1101</v>
      </c>
      <c r="D5749" s="72" t="s">
        <v>1099</v>
      </c>
      <c r="E5749" s="72">
        <v>1383</v>
      </c>
      <c r="F5749" s="105">
        <v>11</v>
      </c>
      <c r="G5749" s="108">
        <f t="shared" si="89"/>
        <v>43374</v>
      </c>
    </row>
    <row r="5750" spans="1:7" x14ac:dyDescent="0.35">
      <c r="A5750" s="72" t="s">
        <v>454</v>
      </c>
      <c r="B5750" s="72" t="s">
        <v>455</v>
      </c>
      <c r="C5750" s="72" t="s">
        <v>1102</v>
      </c>
      <c r="D5750" s="72" t="s">
        <v>1088</v>
      </c>
      <c r="E5750" s="72">
        <v>1518</v>
      </c>
      <c r="F5750" s="105">
        <v>153</v>
      </c>
      <c r="G5750" s="108">
        <f t="shared" si="89"/>
        <v>44378</v>
      </c>
    </row>
    <row r="5751" spans="1:7" x14ac:dyDescent="0.35">
      <c r="A5751" s="72" t="s">
        <v>454</v>
      </c>
      <c r="B5751" s="72" t="s">
        <v>455</v>
      </c>
      <c r="C5751" s="72" t="s">
        <v>1102</v>
      </c>
      <c r="D5751" s="72" t="s">
        <v>1089</v>
      </c>
      <c r="E5751" s="72">
        <v>1520</v>
      </c>
      <c r="F5751" s="105">
        <v>153</v>
      </c>
      <c r="G5751" s="108">
        <f t="shared" si="89"/>
        <v>44287</v>
      </c>
    </row>
    <row r="5752" spans="1:7" x14ac:dyDescent="0.35">
      <c r="A5752" s="72" t="s">
        <v>454</v>
      </c>
      <c r="B5752" s="72" t="s">
        <v>455</v>
      </c>
      <c r="C5752" s="72" t="s">
        <v>1102</v>
      </c>
      <c r="D5752" s="72" t="s">
        <v>1090</v>
      </c>
      <c r="E5752" s="72">
        <v>1517</v>
      </c>
      <c r="F5752" s="105">
        <v>153</v>
      </c>
      <c r="G5752" s="108">
        <f t="shared" si="89"/>
        <v>44197</v>
      </c>
    </row>
    <row r="5753" spans="1:7" x14ac:dyDescent="0.35">
      <c r="A5753" s="72" t="s">
        <v>454</v>
      </c>
      <c r="B5753" s="72" t="s">
        <v>455</v>
      </c>
      <c r="C5753" s="72" t="s">
        <v>1102</v>
      </c>
      <c r="D5753" s="72" t="s">
        <v>1091</v>
      </c>
      <c r="E5753" s="72">
        <v>1518</v>
      </c>
      <c r="F5753" s="105">
        <v>157</v>
      </c>
      <c r="G5753" s="108">
        <f t="shared" si="89"/>
        <v>44105</v>
      </c>
    </row>
    <row r="5754" spans="1:7" x14ac:dyDescent="0.35">
      <c r="A5754" s="72" t="s">
        <v>454</v>
      </c>
      <c r="B5754" s="72" t="s">
        <v>455</v>
      </c>
      <c r="C5754" s="72" t="s">
        <v>1102</v>
      </c>
      <c r="D5754" s="72" t="s">
        <v>1092</v>
      </c>
      <c r="E5754" s="72">
        <v>1518</v>
      </c>
      <c r="F5754" s="105">
        <v>152</v>
      </c>
      <c r="G5754" s="108">
        <f t="shared" si="89"/>
        <v>44013</v>
      </c>
    </row>
    <row r="5755" spans="1:7" x14ac:dyDescent="0.35">
      <c r="A5755" s="72" t="s">
        <v>454</v>
      </c>
      <c r="B5755" s="72" t="s">
        <v>455</v>
      </c>
      <c r="C5755" s="72" t="s">
        <v>1102</v>
      </c>
      <c r="D5755" s="72" t="s">
        <v>1093</v>
      </c>
      <c r="E5755" s="72">
        <v>1519</v>
      </c>
      <c r="F5755" s="105">
        <v>145</v>
      </c>
      <c r="G5755" s="108">
        <f t="shared" si="89"/>
        <v>43922</v>
      </c>
    </row>
    <row r="5756" spans="1:7" x14ac:dyDescent="0.35">
      <c r="A5756" s="72" t="s">
        <v>454</v>
      </c>
      <c r="B5756" s="72" t="s">
        <v>455</v>
      </c>
      <c r="C5756" s="72" t="s">
        <v>1102</v>
      </c>
      <c r="D5756" s="72" t="s">
        <v>1094</v>
      </c>
      <c r="E5756" s="72">
        <v>1509</v>
      </c>
      <c r="F5756" s="105">
        <v>121</v>
      </c>
      <c r="G5756" s="108">
        <f t="shared" si="89"/>
        <v>43831</v>
      </c>
    </row>
    <row r="5757" spans="1:7" x14ac:dyDescent="0.35">
      <c r="A5757" s="72" t="s">
        <v>454</v>
      </c>
      <c r="B5757" s="72" t="s">
        <v>455</v>
      </c>
      <c r="C5757" s="72" t="s">
        <v>1102</v>
      </c>
      <c r="D5757" s="72" t="s">
        <v>1095</v>
      </c>
      <c r="E5757" s="72">
        <v>1498</v>
      </c>
      <c r="F5757" s="105">
        <v>124</v>
      </c>
      <c r="G5757" s="108">
        <f t="shared" si="89"/>
        <v>43739</v>
      </c>
    </row>
    <row r="5758" spans="1:7" x14ac:dyDescent="0.35">
      <c r="A5758" s="72" t="s">
        <v>454</v>
      </c>
      <c r="B5758" s="72" t="s">
        <v>455</v>
      </c>
      <c r="C5758" s="72" t="s">
        <v>1102</v>
      </c>
      <c r="D5758" s="72" t="s">
        <v>1096</v>
      </c>
      <c r="E5758" s="72">
        <v>1497</v>
      </c>
      <c r="F5758" s="105">
        <v>122</v>
      </c>
      <c r="G5758" s="108">
        <f t="shared" si="89"/>
        <v>43647</v>
      </c>
    </row>
    <row r="5759" spans="1:7" x14ac:dyDescent="0.35">
      <c r="A5759" s="72" t="s">
        <v>454</v>
      </c>
      <c r="B5759" s="72" t="s">
        <v>455</v>
      </c>
      <c r="C5759" s="72" t="s">
        <v>1102</v>
      </c>
      <c r="D5759" s="72" t="s">
        <v>1097</v>
      </c>
      <c r="E5759" s="72">
        <v>1502</v>
      </c>
      <c r="F5759" s="105">
        <v>124</v>
      </c>
      <c r="G5759" s="108">
        <f t="shared" si="89"/>
        <v>43556</v>
      </c>
    </row>
    <row r="5760" spans="1:7" x14ac:dyDescent="0.35">
      <c r="A5760" s="72" t="s">
        <v>454</v>
      </c>
      <c r="B5760" s="72" t="s">
        <v>455</v>
      </c>
      <c r="C5760" s="72" t="s">
        <v>1102</v>
      </c>
      <c r="D5760" s="72" t="s">
        <v>1098</v>
      </c>
      <c r="E5760" s="72">
        <v>1489</v>
      </c>
      <c r="F5760" s="105">
        <v>124</v>
      </c>
      <c r="G5760" s="108">
        <f t="shared" si="89"/>
        <v>43466</v>
      </c>
    </row>
    <row r="5761" spans="1:7" x14ac:dyDescent="0.35">
      <c r="A5761" s="72" t="s">
        <v>454</v>
      </c>
      <c r="B5761" s="72" t="s">
        <v>455</v>
      </c>
      <c r="C5761" s="72" t="s">
        <v>1102</v>
      </c>
      <c r="D5761" s="72" t="s">
        <v>1099</v>
      </c>
      <c r="E5761" s="72">
        <v>1596</v>
      </c>
      <c r="F5761" s="105">
        <v>129</v>
      </c>
      <c r="G5761" s="108">
        <f t="shared" si="89"/>
        <v>43374</v>
      </c>
    </row>
    <row r="5762" spans="1:7" x14ac:dyDescent="0.35">
      <c r="A5762" s="72" t="s">
        <v>456</v>
      </c>
      <c r="B5762" s="72" t="s">
        <v>457</v>
      </c>
      <c r="C5762" s="72" t="s">
        <v>1087</v>
      </c>
      <c r="D5762" s="72" t="s">
        <v>1088</v>
      </c>
      <c r="E5762" s="72">
        <v>1003</v>
      </c>
      <c r="F5762" s="105">
        <v>81</v>
      </c>
      <c r="G5762" s="108">
        <f t="shared" si="89"/>
        <v>44378</v>
      </c>
    </row>
    <row r="5763" spans="1:7" x14ac:dyDescent="0.35">
      <c r="A5763" s="72" t="s">
        <v>456</v>
      </c>
      <c r="B5763" s="72" t="s">
        <v>457</v>
      </c>
      <c r="C5763" s="72" t="s">
        <v>1087</v>
      </c>
      <c r="D5763" s="72" t="s">
        <v>1089</v>
      </c>
      <c r="E5763" s="72">
        <v>1003</v>
      </c>
      <c r="F5763" s="105">
        <v>78</v>
      </c>
      <c r="G5763" s="108">
        <f t="shared" si="89"/>
        <v>44287</v>
      </c>
    </row>
    <row r="5764" spans="1:7" x14ac:dyDescent="0.35">
      <c r="A5764" s="72" t="s">
        <v>456</v>
      </c>
      <c r="B5764" s="72" t="s">
        <v>457</v>
      </c>
      <c r="C5764" s="72" t="s">
        <v>1087</v>
      </c>
      <c r="D5764" s="72" t="s">
        <v>1090</v>
      </c>
      <c r="E5764" s="72">
        <v>997</v>
      </c>
      <c r="F5764" s="105">
        <v>76</v>
      </c>
      <c r="G5764" s="108">
        <f t="shared" ref="G5764:G5827" si="90">DATE(LEFT(D5764,4),RIGHT(LEFT(D5764,7),2),1)</f>
        <v>44197</v>
      </c>
    </row>
    <row r="5765" spans="1:7" x14ac:dyDescent="0.35">
      <c r="A5765" s="72" t="s">
        <v>456</v>
      </c>
      <c r="B5765" s="72" t="s">
        <v>457</v>
      </c>
      <c r="C5765" s="72" t="s">
        <v>1087</v>
      </c>
      <c r="D5765" s="72" t="s">
        <v>1091</v>
      </c>
      <c r="E5765" s="72">
        <v>987</v>
      </c>
      <c r="F5765" s="105">
        <v>76</v>
      </c>
      <c r="G5765" s="108">
        <f t="shared" si="90"/>
        <v>44105</v>
      </c>
    </row>
    <row r="5766" spans="1:7" x14ac:dyDescent="0.35">
      <c r="A5766" s="72" t="s">
        <v>456</v>
      </c>
      <c r="B5766" s="72" t="s">
        <v>457</v>
      </c>
      <c r="C5766" s="72" t="s">
        <v>1087</v>
      </c>
      <c r="D5766" s="72" t="s">
        <v>1092</v>
      </c>
      <c r="E5766" s="72">
        <v>983</v>
      </c>
      <c r="F5766" s="105">
        <v>77</v>
      </c>
      <c r="G5766" s="108">
        <f t="shared" si="90"/>
        <v>44013</v>
      </c>
    </row>
    <row r="5767" spans="1:7" x14ac:dyDescent="0.35">
      <c r="A5767" s="72" t="s">
        <v>456</v>
      </c>
      <c r="B5767" s="72" t="s">
        <v>457</v>
      </c>
      <c r="C5767" s="72" t="s">
        <v>1087</v>
      </c>
      <c r="D5767" s="72" t="s">
        <v>1093</v>
      </c>
      <c r="E5767" s="72">
        <v>979</v>
      </c>
      <c r="F5767" s="105">
        <v>72</v>
      </c>
      <c r="G5767" s="108">
        <f t="shared" si="90"/>
        <v>43922</v>
      </c>
    </row>
    <row r="5768" spans="1:7" x14ac:dyDescent="0.35">
      <c r="A5768" s="72" t="s">
        <v>456</v>
      </c>
      <c r="B5768" s="72" t="s">
        <v>457</v>
      </c>
      <c r="C5768" s="72" t="s">
        <v>1087</v>
      </c>
      <c r="D5768" s="72" t="s">
        <v>1094</v>
      </c>
      <c r="E5768" s="72">
        <v>984</v>
      </c>
      <c r="F5768" s="105">
        <v>71</v>
      </c>
      <c r="G5768" s="108">
        <f t="shared" si="90"/>
        <v>43831</v>
      </c>
    </row>
    <row r="5769" spans="1:7" x14ac:dyDescent="0.35">
      <c r="A5769" s="72" t="s">
        <v>456</v>
      </c>
      <c r="B5769" s="72" t="s">
        <v>457</v>
      </c>
      <c r="C5769" s="72" t="s">
        <v>1087</v>
      </c>
      <c r="D5769" s="72" t="s">
        <v>1095</v>
      </c>
      <c r="E5769" s="72">
        <v>980</v>
      </c>
      <c r="F5769" s="105">
        <v>71</v>
      </c>
      <c r="G5769" s="108">
        <f t="shared" si="90"/>
        <v>43739</v>
      </c>
    </row>
    <row r="5770" spans="1:7" x14ac:dyDescent="0.35">
      <c r="A5770" s="72" t="s">
        <v>456</v>
      </c>
      <c r="B5770" s="72" t="s">
        <v>457</v>
      </c>
      <c r="C5770" s="72" t="s">
        <v>1087</v>
      </c>
      <c r="D5770" s="72" t="s">
        <v>1096</v>
      </c>
      <c r="E5770" s="72">
        <v>982</v>
      </c>
      <c r="F5770" s="105">
        <v>67</v>
      </c>
      <c r="G5770" s="108">
        <f t="shared" si="90"/>
        <v>43647</v>
      </c>
    </row>
    <row r="5771" spans="1:7" x14ac:dyDescent="0.35">
      <c r="A5771" s="72" t="s">
        <v>456</v>
      </c>
      <c r="B5771" s="72" t="s">
        <v>457</v>
      </c>
      <c r="C5771" s="72" t="s">
        <v>1087</v>
      </c>
      <c r="D5771" s="72" t="s">
        <v>1097</v>
      </c>
      <c r="E5771" s="72">
        <v>992</v>
      </c>
      <c r="F5771" s="105">
        <v>74</v>
      </c>
      <c r="G5771" s="108">
        <f t="shared" si="90"/>
        <v>43556</v>
      </c>
    </row>
    <row r="5772" spans="1:7" x14ac:dyDescent="0.35">
      <c r="A5772" s="72" t="s">
        <v>456</v>
      </c>
      <c r="B5772" s="72" t="s">
        <v>457</v>
      </c>
      <c r="C5772" s="72" t="s">
        <v>1087</v>
      </c>
      <c r="D5772" s="72" t="s">
        <v>1098</v>
      </c>
      <c r="E5772" s="72">
        <v>998</v>
      </c>
      <c r="F5772" s="105">
        <v>82</v>
      </c>
      <c r="G5772" s="108">
        <f t="shared" si="90"/>
        <v>43466</v>
      </c>
    </row>
    <row r="5773" spans="1:7" x14ac:dyDescent="0.35">
      <c r="A5773" s="72" t="s">
        <v>456</v>
      </c>
      <c r="B5773" s="72" t="s">
        <v>457</v>
      </c>
      <c r="C5773" s="72" t="s">
        <v>1087</v>
      </c>
      <c r="D5773" s="72" t="s">
        <v>1099</v>
      </c>
      <c r="E5773" s="72">
        <v>1037</v>
      </c>
      <c r="F5773" s="105">
        <v>85</v>
      </c>
      <c r="G5773" s="108">
        <f t="shared" si="90"/>
        <v>43374</v>
      </c>
    </row>
    <row r="5774" spans="1:7" x14ac:dyDescent="0.35">
      <c r="A5774" s="72" t="s">
        <v>456</v>
      </c>
      <c r="B5774" s="72" t="s">
        <v>457</v>
      </c>
      <c r="C5774" s="72" t="s">
        <v>1100</v>
      </c>
      <c r="D5774" s="72" t="s">
        <v>1088</v>
      </c>
      <c r="E5774" s="72">
        <v>1026</v>
      </c>
      <c r="F5774" s="105">
        <v>134</v>
      </c>
      <c r="G5774" s="108">
        <f t="shared" si="90"/>
        <v>44378</v>
      </c>
    </row>
    <row r="5775" spans="1:7" x14ac:dyDescent="0.35">
      <c r="A5775" s="72" t="s">
        <v>456</v>
      </c>
      <c r="B5775" s="72" t="s">
        <v>457</v>
      </c>
      <c r="C5775" s="72" t="s">
        <v>1100</v>
      </c>
      <c r="D5775" s="72" t="s">
        <v>1089</v>
      </c>
      <c r="E5775" s="72">
        <v>1030</v>
      </c>
      <c r="F5775" s="105">
        <v>124</v>
      </c>
      <c r="G5775" s="108">
        <f t="shared" si="90"/>
        <v>44287</v>
      </c>
    </row>
    <row r="5776" spans="1:7" x14ac:dyDescent="0.35">
      <c r="A5776" s="72" t="s">
        <v>456</v>
      </c>
      <c r="B5776" s="72" t="s">
        <v>457</v>
      </c>
      <c r="C5776" s="72" t="s">
        <v>1100</v>
      </c>
      <c r="D5776" s="72" t="s">
        <v>1090</v>
      </c>
      <c r="E5776" s="72">
        <v>1027</v>
      </c>
      <c r="F5776" s="105">
        <v>140</v>
      </c>
      <c r="G5776" s="108">
        <f t="shared" si="90"/>
        <v>44197</v>
      </c>
    </row>
    <row r="5777" spans="1:7" x14ac:dyDescent="0.35">
      <c r="A5777" s="72" t="s">
        <v>456</v>
      </c>
      <c r="B5777" s="72" t="s">
        <v>457</v>
      </c>
      <c r="C5777" s="72" t="s">
        <v>1100</v>
      </c>
      <c r="D5777" s="72" t="s">
        <v>1091</v>
      </c>
      <c r="E5777" s="72">
        <v>1027</v>
      </c>
      <c r="F5777" s="105">
        <v>130</v>
      </c>
      <c r="G5777" s="108">
        <f t="shared" si="90"/>
        <v>44105</v>
      </c>
    </row>
    <row r="5778" spans="1:7" x14ac:dyDescent="0.35">
      <c r="A5778" s="72" t="s">
        <v>456</v>
      </c>
      <c r="B5778" s="72" t="s">
        <v>457</v>
      </c>
      <c r="C5778" s="72" t="s">
        <v>1100</v>
      </c>
      <c r="D5778" s="72" t="s">
        <v>1092</v>
      </c>
      <c r="E5778" s="72">
        <v>1025</v>
      </c>
      <c r="F5778" s="105">
        <v>128</v>
      </c>
      <c r="G5778" s="108">
        <f t="shared" si="90"/>
        <v>44013</v>
      </c>
    </row>
    <row r="5779" spans="1:7" x14ac:dyDescent="0.35">
      <c r="A5779" s="72" t="s">
        <v>456</v>
      </c>
      <c r="B5779" s="72" t="s">
        <v>457</v>
      </c>
      <c r="C5779" s="72" t="s">
        <v>1100</v>
      </c>
      <c r="D5779" s="72" t="s">
        <v>1093</v>
      </c>
      <c r="E5779" s="72">
        <v>1033</v>
      </c>
      <c r="F5779" s="105">
        <v>115</v>
      </c>
      <c r="G5779" s="108">
        <f t="shared" si="90"/>
        <v>43922</v>
      </c>
    </row>
    <row r="5780" spans="1:7" x14ac:dyDescent="0.35">
      <c r="A5780" s="72" t="s">
        <v>456</v>
      </c>
      <c r="B5780" s="72" t="s">
        <v>457</v>
      </c>
      <c r="C5780" s="72" t="s">
        <v>1100</v>
      </c>
      <c r="D5780" s="72" t="s">
        <v>1094</v>
      </c>
      <c r="E5780" s="72">
        <v>1027</v>
      </c>
      <c r="F5780" s="105">
        <v>106</v>
      </c>
      <c r="G5780" s="108">
        <f t="shared" si="90"/>
        <v>43831</v>
      </c>
    </row>
    <row r="5781" spans="1:7" x14ac:dyDescent="0.35">
      <c r="A5781" s="72" t="s">
        <v>456</v>
      </c>
      <c r="B5781" s="72" t="s">
        <v>457</v>
      </c>
      <c r="C5781" s="72" t="s">
        <v>1100</v>
      </c>
      <c r="D5781" s="72" t="s">
        <v>1095</v>
      </c>
      <c r="E5781" s="72">
        <v>992</v>
      </c>
      <c r="F5781" s="105">
        <v>90</v>
      </c>
      <c r="G5781" s="108">
        <f t="shared" si="90"/>
        <v>43739</v>
      </c>
    </row>
    <row r="5782" spans="1:7" x14ac:dyDescent="0.35">
      <c r="A5782" s="72" t="s">
        <v>456</v>
      </c>
      <c r="B5782" s="72" t="s">
        <v>457</v>
      </c>
      <c r="C5782" s="72" t="s">
        <v>1100</v>
      </c>
      <c r="D5782" s="72" t="s">
        <v>1096</v>
      </c>
      <c r="E5782" s="72">
        <v>996</v>
      </c>
      <c r="F5782" s="105">
        <v>88</v>
      </c>
      <c r="G5782" s="108">
        <f t="shared" si="90"/>
        <v>43647</v>
      </c>
    </row>
    <row r="5783" spans="1:7" x14ac:dyDescent="0.35">
      <c r="A5783" s="72" t="s">
        <v>456</v>
      </c>
      <c r="B5783" s="72" t="s">
        <v>457</v>
      </c>
      <c r="C5783" s="72" t="s">
        <v>1100</v>
      </c>
      <c r="D5783" s="72" t="s">
        <v>1097</v>
      </c>
      <c r="E5783" s="72">
        <v>997</v>
      </c>
      <c r="F5783" s="105">
        <v>83</v>
      </c>
      <c r="G5783" s="108">
        <f t="shared" si="90"/>
        <v>43556</v>
      </c>
    </row>
    <row r="5784" spans="1:7" x14ac:dyDescent="0.35">
      <c r="A5784" s="72" t="s">
        <v>456</v>
      </c>
      <c r="B5784" s="72" t="s">
        <v>457</v>
      </c>
      <c r="C5784" s="72" t="s">
        <v>1100</v>
      </c>
      <c r="D5784" s="72" t="s">
        <v>1098</v>
      </c>
      <c r="E5784" s="72">
        <v>972</v>
      </c>
      <c r="F5784" s="105">
        <v>79</v>
      </c>
      <c r="G5784" s="108">
        <f t="shared" si="90"/>
        <v>43466</v>
      </c>
    </row>
    <row r="5785" spans="1:7" x14ac:dyDescent="0.35">
      <c r="A5785" s="72" t="s">
        <v>456</v>
      </c>
      <c r="B5785" s="72" t="s">
        <v>457</v>
      </c>
      <c r="C5785" s="72" t="s">
        <v>1100</v>
      </c>
      <c r="D5785" s="72" t="s">
        <v>1099</v>
      </c>
      <c r="E5785" s="72">
        <v>944</v>
      </c>
      <c r="F5785" s="105">
        <v>120</v>
      </c>
      <c r="G5785" s="108">
        <f t="shared" si="90"/>
        <v>43374</v>
      </c>
    </row>
    <row r="5786" spans="1:7" x14ac:dyDescent="0.35">
      <c r="A5786" s="72" t="s">
        <v>456</v>
      </c>
      <c r="B5786" s="72" t="s">
        <v>457</v>
      </c>
      <c r="C5786" s="72" t="s">
        <v>1101</v>
      </c>
      <c r="D5786" s="72" t="s">
        <v>1088</v>
      </c>
      <c r="E5786" s="72">
        <v>112</v>
      </c>
      <c r="F5786" s="105">
        <v>9</v>
      </c>
      <c r="G5786" s="108">
        <f t="shared" si="90"/>
        <v>44378</v>
      </c>
    </row>
    <row r="5787" spans="1:7" x14ac:dyDescent="0.35">
      <c r="A5787" s="72" t="s">
        <v>456</v>
      </c>
      <c r="B5787" s="72" t="s">
        <v>457</v>
      </c>
      <c r="C5787" s="72" t="s">
        <v>1101</v>
      </c>
      <c r="D5787" s="72" t="s">
        <v>1089</v>
      </c>
      <c r="E5787" s="72">
        <v>111</v>
      </c>
      <c r="F5787" s="105">
        <v>10</v>
      </c>
      <c r="G5787" s="108">
        <f t="shared" si="90"/>
        <v>44287</v>
      </c>
    </row>
    <row r="5788" spans="1:7" x14ac:dyDescent="0.35">
      <c r="A5788" s="72" t="s">
        <v>456</v>
      </c>
      <c r="B5788" s="72" t="s">
        <v>457</v>
      </c>
      <c r="C5788" s="72" t="s">
        <v>1101</v>
      </c>
      <c r="D5788" s="72" t="s">
        <v>1090</v>
      </c>
      <c r="E5788" s="72">
        <v>111</v>
      </c>
      <c r="F5788" s="105">
        <v>10</v>
      </c>
      <c r="G5788" s="108">
        <f t="shared" si="90"/>
        <v>44197</v>
      </c>
    </row>
    <row r="5789" spans="1:7" x14ac:dyDescent="0.35">
      <c r="A5789" s="72" t="s">
        <v>456</v>
      </c>
      <c r="B5789" s="72" t="s">
        <v>457</v>
      </c>
      <c r="C5789" s="72" t="s">
        <v>1101</v>
      </c>
      <c r="D5789" s="72" t="s">
        <v>1091</v>
      </c>
      <c r="E5789" s="72">
        <v>112</v>
      </c>
      <c r="F5789" s="105">
        <v>10</v>
      </c>
      <c r="G5789" s="108">
        <f t="shared" si="90"/>
        <v>44105</v>
      </c>
    </row>
    <row r="5790" spans="1:7" x14ac:dyDescent="0.35">
      <c r="A5790" s="72" t="s">
        <v>456</v>
      </c>
      <c r="B5790" s="72" t="s">
        <v>457</v>
      </c>
      <c r="C5790" s="72" t="s">
        <v>1101</v>
      </c>
      <c r="D5790" s="72" t="s">
        <v>1092</v>
      </c>
      <c r="E5790" s="72">
        <v>113</v>
      </c>
      <c r="F5790" s="105">
        <v>9</v>
      </c>
      <c r="G5790" s="108">
        <f t="shared" si="90"/>
        <v>44013</v>
      </c>
    </row>
    <row r="5791" spans="1:7" x14ac:dyDescent="0.35">
      <c r="A5791" s="72" t="s">
        <v>456</v>
      </c>
      <c r="B5791" s="72" t="s">
        <v>457</v>
      </c>
      <c r="C5791" s="72" t="s">
        <v>1101</v>
      </c>
      <c r="D5791" s="72" t="s">
        <v>1093</v>
      </c>
      <c r="E5791" s="72">
        <v>114</v>
      </c>
      <c r="F5791" s="105">
        <v>9</v>
      </c>
      <c r="G5791" s="108">
        <f t="shared" si="90"/>
        <v>43922</v>
      </c>
    </row>
    <row r="5792" spans="1:7" x14ac:dyDescent="0.35">
      <c r="A5792" s="72" t="s">
        <v>456</v>
      </c>
      <c r="B5792" s="72" t="s">
        <v>457</v>
      </c>
      <c r="C5792" s="72" t="s">
        <v>1101</v>
      </c>
      <c r="D5792" s="72" t="s">
        <v>1094</v>
      </c>
      <c r="E5792" s="72">
        <v>110</v>
      </c>
      <c r="F5792" s="105">
        <v>10</v>
      </c>
      <c r="G5792" s="108">
        <f t="shared" si="90"/>
        <v>43831</v>
      </c>
    </row>
    <row r="5793" spans="1:7" x14ac:dyDescent="0.35">
      <c r="A5793" s="72" t="s">
        <v>456</v>
      </c>
      <c r="B5793" s="72" t="s">
        <v>457</v>
      </c>
      <c r="C5793" s="72" t="s">
        <v>1101</v>
      </c>
      <c r="D5793" s="72" t="s">
        <v>1095</v>
      </c>
      <c r="E5793" s="72">
        <v>107</v>
      </c>
      <c r="F5793" s="105">
        <v>9</v>
      </c>
      <c r="G5793" s="108">
        <f t="shared" si="90"/>
        <v>43739</v>
      </c>
    </row>
    <row r="5794" spans="1:7" x14ac:dyDescent="0.35">
      <c r="A5794" s="72" t="s">
        <v>456</v>
      </c>
      <c r="B5794" s="72" t="s">
        <v>457</v>
      </c>
      <c r="C5794" s="72" t="s">
        <v>1101</v>
      </c>
      <c r="D5794" s="72" t="s">
        <v>1096</v>
      </c>
      <c r="E5794" s="72">
        <v>105</v>
      </c>
      <c r="F5794" s="105">
        <v>8</v>
      </c>
      <c r="G5794" s="108">
        <f t="shared" si="90"/>
        <v>43647</v>
      </c>
    </row>
    <row r="5795" spans="1:7" x14ac:dyDescent="0.35">
      <c r="A5795" s="72" t="s">
        <v>456</v>
      </c>
      <c r="B5795" s="72" t="s">
        <v>457</v>
      </c>
      <c r="C5795" s="72" t="s">
        <v>1101</v>
      </c>
      <c r="D5795" s="72" t="s">
        <v>1097</v>
      </c>
      <c r="E5795" s="72">
        <v>104</v>
      </c>
      <c r="F5795" s="105">
        <v>8</v>
      </c>
      <c r="G5795" s="108">
        <f t="shared" si="90"/>
        <v>43556</v>
      </c>
    </row>
    <row r="5796" spans="1:7" x14ac:dyDescent="0.35">
      <c r="A5796" s="72" t="s">
        <v>456</v>
      </c>
      <c r="B5796" s="72" t="s">
        <v>457</v>
      </c>
      <c r="C5796" s="72" t="s">
        <v>1101</v>
      </c>
      <c r="D5796" s="72" t="s">
        <v>1098</v>
      </c>
      <c r="E5796" s="72">
        <v>106</v>
      </c>
      <c r="F5796" s="105">
        <v>8</v>
      </c>
      <c r="G5796" s="108">
        <f t="shared" si="90"/>
        <v>43466</v>
      </c>
    </row>
    <row r="5797" spans="1:7" x14ac:dyDescent="0.35">
      <c r="A5797" s="72" t="s">
        <v>456</v>
      </c>
      <c r="B5797" s="72" t="s">
        <v>457</v>
      </c>
      <c r="C5797" s="72" t="s">
        <v>1101</v>
      </c>
      <c r="D5797" s="72" t="s">
        <v>1099</v>
      </c>
      <c r="E5797" s="72">
        <v>106</v>
      </c>
      <c r="F5797" s="105">
        <v>9</v>
      </c>
      <c r="G5797" s="108">
        <f t="shared" si="90"/>
        <v>43374</v>
      </c>
    </row>
    <row r="5798" spans="1:7" x14ac:dyDescent="0.35">
      <c r="A5798" s="72" t="s">
        <v>456</v>
      </c>
      <c r="B5798" s="72" t="s">
        <v>457</v>
      </c>
      <c r="C5798" s="72" t="s">
        <v>1102</v>
      </c>
      <c r="D5798" s="72" t="s">
        <v>1088</v>
      </c>
      <c r="E5798" s="72">
        <v>2530</v>
      </c>
      <c r="F5798" s="105">
        <v>220</v>
      </c>
      <c r="G5798" s="108">
        <f t="shared" si="90"/>
        <v>44378</v>
      </c>
    </row>
    <row r="5799" spans="1:7" x14ac:dyDescent="0.35">
      <c r="A5799" s="72" t="s">
        <v>456</v>
      </c>
      <c r="B5799" s="72" t="s">
        <v>457</v>
      </c>
      <c r="C5799" s="72" t="s">
        <v>1102</v>
      </c>
      <c r="D5799" s="72" t="s">
        <v>1089</v>
      </c>
      <c r="E5799" s="72">
        <v>2541</v>
      </c>
      <c r="F5799" s="105">
        <v>234</v>
      </c>
      <c r="G5799" s="108">
        <f t="shared" si="90"/>
        <v>44287</v>
      </c>
    </row>
    <row r="5800" spans="1:7" x14ac:dyDescent="0.35">
      <c r="A5800" s="72" t="s">
        <v>456</v>
      </c>
      <c r="B5800" s="72" t="s">
        <v>457</v>
      </c>
      <c r="C5800" s="72" t="s">
        <v>1102</v>
      </c>
      <c r="D5800" s="72" t="s">
        <v>1090</v>
      </c>
      <c r="E5800" s="72">
        <v>2541</v>
      </c>
      <c r="F5800" s="105">
        <v>235</v>
      </c>
      <c r="G5800" s="108">
        <f t="shared" si="90"/>
        <v>44197</v>
      </c>
    </row>
    <row r="5801" spans="1:7" x14ac:dyDescent="0.35">
      <c r="A5801" s="72" t="s">
        <v>456</v>
      </c>
      <c r="B5801" s="72" t="s">
        <v>457</v>
      </c>
      <c r="C5801" s="72" t="s">
        <v>1102</v>
      </c>
      <c r="D5801" s="72" t="s">
        <v>1091</v>
      </c>
      <c r="E5801" s="72">
        <v>2535</v>
      </c>
      <c r="F5801" s="105">
        <v>237</v>
      </c>
      <c r="G5801" s="108">
        <f t="shared" si="90"/>
        <v>44105</v>
      </c>
    </row>
    <row r="5802" spans="1:7" x14ac:dyDescent="0.35">
      <c r="A5802" s="72" t="s">
        <v>456</v>
      </c>
      <c r="B5802" s="72" t="s">
        <v>457</v>
      </c>
      <c r="C5802" s="72" t="s">
        <v>1102</v>
      </c>
      <c r="D5802" s="72" t="s">
        <v>1092</v>
      </c>
      <c r="E5802" s="72">
        <v>2528</v>
      </c>
      <c r="F5802" s="105">
        <v>222</v>
      </c>
      <c r="G5802" s="108">
        <f t="shared" si="90"/>
        <v>44013</v>
      </c>
    </row>
    <row r="5803" spans="1:7" x14ac:dyDescent="0.35">
      <c r="A5803" s="72" t="s">
        <v>456</v>
      </c>
      <c r="B5803" s="72" t="s">
        <v>457</v>
      </c>
      <c r="C5803" s="72" t="s">
        <v>1102</v>
      </c>
      <c r="D5803" s="72" t="s">
        <v>1093</v>
      </c>
      <c r="E5803" s="72">
        <v>2528</v>
      </c>
      <c r="F5803" s="105">
        <v>203</v>
      </c>
      <c r="G5803" s="108">
        <f t="shared" si="90"/>
        <v>43922</v>
      </c>
    </row>
    <row r="5804" spans="1:7" x14ac:dyDescent="0.35">
      <c r="A5804" s="72" t="s">
        <v>456</v>
      </c>
      <c r="B5804" s="72" t="s">
        <v>457</v>
      </c>
      <c r="C5804" s="72" t="s">
        <v>1102</v>
      </c>
      <c r="D5804" s="72" t="s">
        <v>1094</v>
      </c>
      <c r="E5804" s="72">
        <v>2517</v>
      </c>
      <c r="F5804" s="105">
        <v>183</v>
      </c>
      <c r="G5804" s="108">
        <f t="shared" si="90"/>
        <v>43831</v>
      </c>
    </row>
    <row r="5805" spans="1:7" x14ac:dyDescent="0.35">
      <c r="A5805" s="72" t="s">
        <v>456</v>
      </c>
      <c r="B5805" s="72" t="s">
        <v>457</v>
      </c>
      <c r="C5805" s="72" t="s">
        <v>1102</v>
      </c>
      <c r="D5805" s="72" t="s">
        <v>1095</v>
      </c>
      <c r="E5805" s="72">
        <v>2505</v>
      </c>
      <c r="F5805" s="105">
        <v>166</v>
      </c>
      <c r="G5805" s="108">
        <f t="shared" si="90"/>
        <v>43739</v>
      </c>
    </row>
    <row r="5806" spans="1:7" x14ac:dyDescent="0.35">
      <c r="A5806" s="72" t="s">
        <v>456</v>
      </c>
      <c r="B5806" s="72" t="s">
        <v>457</v>
      </c>
      <c r="C5806" s="72" t="s">
        <v>1102</v>
      </c>
      <c r="D5806" s="72" t="s">
        <v>1096</v>
      </c>
      <c r="E5806" s="72">
        <v>2505</v>
      </c>
      <c r="F5806" s="105">
        <v>180</v>
      </c>
      <c r="G5806" s="108">
        <f t="shared" si="90"/>
        <v>43647</v>
      </c>
    </row>
    <row r="5807" spans="1:7" x14ac:dyDescent="0.35">
      <c r="A5807" s="72" t="s">
        <v>456</v>
      </c>
      <c r="B5807" s="72" t="s">
        <v>457</v>
      </c>
      <c r="C5807" s="72" t="s">
        <v>1102</v>
      </c>
      <c r="D5807" s="72" t="s">
        <v>1097</v>
      </c>
      <c r="E5807" s="72">
        <v>2502</v>
      </c>
      <c r="F5807" s="105">
        <v>172</v>
      </c>
      <c r="G5807" s="108">
        <f t="shared" si="90"/>
        <v>43556</v>
      </c>
    </row>
    <row r="5808" spans="1:7" x14ac:dyDescent="0.35">
      <c r="A5808" s="72" t="s">
        <v>456</v>
      </c>
      <c r="B5808" s="72" t="s">
        <v>457</v>
      </c>
      <c r="C5808" s="72" t="s">
        <v>1102</v>
      </c>
      <c r="D5808" s="72" t="s">
        <v>1098</v>
      </c>
      <c r="E5808" s="72">
        <v>2441</v>
      </c>
      <c r="F5808" s="105">
        <v>154</v>
      </c>
      <c r="G5808" s="108">
        <f t="shared" si="90"/>
        <v>43466</v>
      </c>
    </row>
    <row r="5809" spans="1:7" x14ac:dyDescent="0.35">
      <c r="A5809" s="72" t="s">
        <v>456</v>
      </c>
      <c r="B5809" s="72" t="s">
        <v>457</v>
      </c>
      <c r="C5809" s="72" t="s">
        <v>1102</v>
      </c>
      <c r="D5809" s="72" t="s">
        <v>1099</v>
      </c>
      <c r="E5809" s="72">
        <v>2461</v>
      </c>
      <c r="F5809" s="105">
        <v>153</v>
      </c>
      <c r="G5809" s="108">
        <f t="shared" si="90"/>
        <v>43374</v>
      </c>
    </row>
    <row r="5810" spans="1:7" x14ac:dyDescent="0.35">
      <c r="A5810" s="72" t="s">
        <v>458</v>
      </c>
      <c r="B5810" s="72" t="s">
        <v>459</v>
      </c>
      <c r="C5810" s="72" t="s">
        <v>1087</v>
      </c>
      <c r="D5810" s="72" t="s">
        <v>1088</v>
      </c>
      <c r="E5810" s="72">
        <v>795</v>
      </c>
      <c r="F5810" s="105">
        <v>40</v>
      </c>
      <c r="G5810" s="108">
        <f t="shared" si="90"/>
        <v>44378</v>
      </c>
    </row>
    <row r="5811" spans="1:7" x14ac:dyDescent="0.35">
      <c r="A5811" s="72" t="s">
        <v>458</v>
      </c>
      <c r="B5811" s="72" t="s">
        <v>459</v>
      </c>
      <c r="C5811" s="72" t="s">
        <v>1087</v>
      </c>
      <c r="D5811" s="72" t="s">
        <v>1089</v>
      </c>
      <c r="E5811" s="72">
        <v>799</v>
      </c>
      <c r="F5811" s="105">
        <v>39</v>
      </c>
      <c r="G5811" s="108">
        <f t="shared" si="90"/>
        <v>44287</v>
      </c>
    </row>
    <row r="5812" spans="1:7" x14ac:dyDescent="0.35">
      <c r="A5812" s="72" t="s">
        <v>458</v>
      </c>
      <c r="B5812" s="72" t="s">
        <v>459</v>
      </c>
      <c r="C5812" s="72" t="s">
        <v>1087</v>
      </c>
      <c r="D5812" s="72" t="s">
        <v>1090</v>
      </c>
      <c r="E5812" s="72">
        <v>799</v>
      </c>
      <c r="F5812" s="105">
        <v>41</v>
      </c>
      <c r="G5812" s="108">
        <f t="shared" si="90"/>
        <v>44197</v>
      </c>
    </row>
    <row r="5813" spans="1:7" x14ac:dyDescent="0.35">
      <c r="A5813" s="72" t="s">
        <v>458</v>
      </c>
      <c r="B5813" s="72" t="s">
        <v>459</v>
      </c>
      <c r="C5813" s="72" t="s">
        <v>1087</v>
      </c>
      <c r="D5813" s="72" t="s">
        <v>1091</v>
      </c>
      <c r="E5813" s="72">
        <v>797</v>
      </c>
      <c r="F5813" s="105">
        <v>43</v>
      </c>
      <c r="G5813" s="108">
        <f t="shared" si="90"/>
        <v>44105</v>
      </c>
    </row>
    <row r="5814" spans="1:7" x14ac:dyDescent="0.35">
      <c r="A5814" s="72" t="s">
        <v>458</v>
      </c>
      <c r="B5814" s="72" t="s">
        <v>459</v>
      </c>
      <c r="C5814" s="72" t="s">
        <v>1087</v>
      </c>
      <c r="D5814" s="72" t="s">
        <v>1092</v>
      </c>
      <c r="E5814" s="72">
        <v>794</v>
      </c>
      <c r="F5814" s="105">
        <v>59</v>
      </c>
      <c r="G5814" s="108">
        <f t="shared" si="90"/>
        <v>44013</v>
      </c>
    </row>
    <row r="5815" spans="1:7" x14ac:dyDescent="0.35">
      <c r="A5815" s="72" t="s">
        <v>458</v>
      </c>
      <c r="B5815" s="72" t="s">
        <v>459</v>
      </c>
      <c r="C5815" s="72" t="s">
        <v>1087</v>
      </c>
      <c r="D5815" s="72" t="s">
        <v>1093</v>
      </c>
      <c r="E5815" s="72">
        <v>794</v>
      </c>
      <c r="F5815" s="105">
        <v>33</v>
      </c>
      <c r="G5815" s="108">
        <f t="shared" si="90"/>
        <v>43922</v>
      </c>
    </row>
    <row r="5816" spans="1:7" x14ac:dyDescent="0.35">
      <c r="A5816" s="72" t="s">
        <v>458</v>
      </c>
      <c r="B5816" s="72" t="s">
        <v>459</v>
      </c>
      <c r="C5816" s="72" t="s">
        <v>1087</v>
      </c>
      <c r="D5816" s="72" t="s">
        <v>1094</v>
      </c>
      <c r="E5816" s="72">
        <v>792</v>
      </c>
      <c r="F5816" s="105">
        <v>35</v>
      </c>
      <c r="G5816" s="108">
        <f t="shared" si="90"/>
        <v>43831</v>
      </c>
    </row>
    <row r="5817" spans="1:7" x14ac:dyDescent="0.35">
      <c r="A5817" s="72" t="s">
        <v>458</v>
      </c>
      <c r="B5817" s="72" t="s">
        <v>459</v>
      </c>
      <c r="C5817" s="72" t="s">
        <v>1087</v>
      </c>
      <c r="D5817" s="72" t="s">
        <v>1095</v>
      </c>
      <c r="E5817" s="72">
        <v>798</v>
      </c>
      <c r="F5817" s="105">
        <v>36</v>
      </c>
      <c r="G5817" s="108">
        <f t="shared" si="90"/>
        <v>43739</v>
      </c>
    </row>
    <row r="5818" spans="1:7" x14ac:dyDescent="0.35">
      <c r="A5818" s="72" t="s">
        <v>458</v>
      </c>
      <c r="B5818" s="72" t="s">
        <v>459</v>
      </c>
      <c r="C5818" s="72" t="s">
        <v>1087</v>
      </c>
      <c r="D5818" s="72" t="s">
        <v>1096</v>
      </c>
      <c r="E5818" s="72">
        <v>793</v>
      </c>
      <c r="F5818" s="105">
        <v>37</v>
      </c>
      <c r="G5818" s="108">
        <f t="shared" si="90"/>
        <v>43647</v>
      </c>
    </row>
    <row r="5819" spans="1:7" x14ac:dyDescent="0.35">
      <c r="A5819" s="72" t="s">
        <v>458</v>
      </c>
      <c r="B5819" s="72" t="s">
        <v>459</v>
      </c>
      <c r="C5819" s="72" t="s">
        <v>1087</v>
      </c>
      <c r="D5819" s="72" t="s">
        <v>1097</v>
      </c>
      <c r="E5819" s="72">
        <v>793</v>
      </c>
      <c r="F5819" s="105">
        <v>34</v>
      </c>
      <c r="G5819" s="108">
        <f t="shared" si="90"/>
        <v>43556</v>
      </c>
    </row>
    <row r="5820" spans="1:7" x14ac:dyDescent="0.35">
      <c r="A5820" s="72" t="s">
        <v>458</v>
      </c>
      <c r="B5820" s="72" t="s">
        <v>459</v>
      </c>
      <c r="C5820" s="72" t="s">
        <v>1087</v>
      </c>
      <c r="D5820" s="72" t="s">
        <v>1098</v>
      </c>
      <c r="E5820" s="72">
        <v>783</v>
      </c>
      <c r="F5820" s="105">
        <v>33</v>
      </c>
      <c r="G5820" s="108">
        <f t="shared" si="90"/>
        <v>43466</v>
      </c>
    </row>
    <row r="5821" spans="1:7" x14ac:dyDescent="0.35">
      <c r="A5821" s="72" t="s">
        <v>458</v>
      </c>
      <c r="B5821" s="72" t="s">
        <v>459</v>
      </c>
      <c r="C5821" s="72" t="s">
        <v>1087</v>
      </c>
      <c r="D5821" s="72" t="s">
        <v>1099</v>
      </c>
      <c r="E5821" s="72">
        <v>827</v>
      </c>
      <c r="F5821" s="105">
        <v>33</v>
      </c>
      <c r="G5821" s="108">
        <f t="shared" si="90"/>
        <v>43374</v>
      </c>
    </row>
    <row r="5822" spans="1:7" x14ac:dyDescent="0.35">
      <c r="A5822" s="72" t="s">
        <v>458</v>
      </c>
      <c r="B5822" s="72" t="s">
        <v>459</v>
      </c>
      <c r="C5822" s="72" t="s">
        <v>1100</v>
      </c>
      <c r="D5822" s="72" t="s">
        <v>1088</v>
      </c>
      <c r="E5822" s="72">
        <v>1521</v>
      </c>
      <c r="F5822" s="105">
        <v>201</v>
      </c>
      <c r="G5822" s="108">
        <f t="shared" si="90"/>
        <v>44378</v>
      </c>
    </row>
    <row r="5823" spans="1:7" x14ac:dyDescent="0.35">
      <c r="A5823" s="72" t="s">
        <v>458</v>
      </c>
      <c r="B5823" s="72" t="s">
        <v>459</v>
      </c>
      <c r="C5823" s="72" t="s">
        <v>1100</v>
      </c>
      <c r="D5823" s="72" t="s">
        <v>1089</v>
      </c>
      <c r="E5823" s="72">
        <v>1521</v>
      </c>
      <c r="F5823" s="105">
        <v>202</v>
      </c>
      <c r="G5823" s="108">
        <f t="shared" si="90"/>
        <v>44287</v>
      </c>
    </row>
    <row r="5824" spans="1:7" x14ac:dyDescent="0.35">
      <c r="A5824" s="72" t="s">
        <v>458</v>
      </c>
      <c r="B5824" s="72" t="s">
        <v>459</v>
      </c>
      <c r="C5824" s="72" t="s">
        <v>1100</v>
      </c>
      <c r="D5824" s="72" t="s">
        <v>1090</v>
      </c>
      <c r="E5824" s="72">
        <v>1518</v>
      </c>
      <c r="F5824" s="105">
        <v>199</v>
      </c>
      <c r="G5824" s="108">
        <f t="shared" si="90"/>
        <v>44197</v>
      </c>
    </row>
    <row r="5825" spans="1:7" x14ac:dyDescent="0.35">
      <c r="A5825" s="72" t="s">
        <v>458</v>
      </c>
      <c r="B5825" s="72" t="s">
        <v>459</v>
      </c>
      <c r="C5825" s="72" t="s">
        <v>1100</v>
      </c>
      <c r="D5825" s="72" t="s">
        <v>1091</v>
      </c>
      <c r="E5825" s="72">
        <v>1517</v>
      </c>
      <c r="F5825" s="105">
        <v>201</v>
      </c>
      <c r="G5825" s="108">
        <f t="shared" si="90"/>
        <v>44105</v>
      </c>
    </row>
    <row r="5826" spans="1:7" x14ac:dyDescent="0.35">
      <c r="A5826" s="72" t="s">
        <v>458</v>
      </c>
      <c r="B5826" s="72" t="s">
        <v>459</v>
      </c>
      <c r="C5826" s="72" t="s">
        <v>1100</v>
      </c>
      <c r="D5826" s="72" t="s">
        <v>1092</v>
      </c>
      <c r="E5826" s="72">
        <v>1519</v>
      </c>
      <c r="F5826" s="105">
        <v>234</v>
      </c>
      <c r="G5826" s="108">
        <f t="shared" si="90"/>
        <v>44013</v>
      </c>
    </row>
    <row r="5827" spans="1:7" x14ac:dyDescent="0.35">
      <c r="A5827" s="72" t="s">
        <v>458</v>
      </c>
      <c r="B5827" s="72" t="s">
        <v>459</v>
      </c>
      <c r="C5827" s="72" t="s">
        <v>1100</v>
      </c>
      <c r="D5827" s="72" t="s">
        <v>1093</v>
      </c>
      <c r="E5827" s="72">
        <v>1534</v>
      </c>
      <c r="F5827" s="105">
        <v>157</v>
      </c>
      <c r="G5827" s="108">
        <f t="shared" si="90"/>
        <v>43922</v>
      </c>
    </row>
    <row r="5828" spans="1:7" x14ac:dyDescent="0.35">
      <c r="A5828" s="72" t="s">
        <v>458</v>
      </c>
      <c r="B5828" s="72" t="s">
        <v>459</v>
      </c>
      <c r="C5828" s="72" t="s">
        <v>1100</v>
      </c>
      <c r="D5828" s="72" t="s">
        <v>1094</v>
      </c>
      <c r="E5828" s="72">
        <v>1536</v>
      </c>
      <c r="F5828" s="105">
        <v>161</v>
      </c>
      <c r="G5828" s="108">
        <f t="shared" ref="G5828:G5891" si="91">DATE(LEFT(D5828,4),RIGHT(LEFT(D5828,7),2),1)</f>
        <v>43831</v>
      </c>
    </row>
    <row r="5829" spans="1:7" x14ac:dyDescent="0.35">
      <c r="A5829" s="72" t="s">
        <v>458</v>
      </c>
      <c r="B5829" s="72" t="s">
        <v>459</v>
      </c>
      <c r="C5829" s="72" t="s">
        <v>1100</v>
      </c>
      <c r="D5829" s="72" t="s">
        <v>1095</v>
      </c>
      <c r="E5829" s="72">
        <v>1528</v>
      </c>
      <c r="F5829" s="105">
        <v>160</v>
      </c>
      <c r="G5829" s="108">
        <f t="shared" si="91"/>
        <v>43739</v>
      </c>
    </row>
    <row r="5830" spans="1:7" x14ac:dyDescent="0.35">
      <c r="A5830" s="72" t="s">
        <v>458</v>
      </c>
      <c r="B5830" s="72" t="s">
        <v>459</v>
      </c>
      <c r="C5830" s="72" t="s">
        <v>1100</v>
      </c>
      <c r="D5830" s="72" t="s">
        <v>1096</v>
      </c>
      <c r="E5830" s="72">
        <v>1531</v>
      </c>
      <c r="F5830" s="105">
        <v>162</v>
      </c>
      <c r="G5830" s="108">
        <f t="shared" si="91"/>
        <v>43647</v>
      </c>
    </row>
    <row r="5831" spans="1:7" x14ac:dyDescent="0.35">
      <c r="A5831" s="72" t="s">
        <v>458</v>
      </c>
      <c r="B5831" s="72" t="s">
        <v>459</v>
      </c>
      <c r="C5831" s="72" t="s">
        <v>1100</v>
      </c>
      <c r="D5831" s="72" t="s">
        <v>1097</v>
      </c>
      <c r="E5831" s="72">
        <v>1539</v>
      </c>
      <c r="F5831" s="105">
        <v>163</v>
      </c>
      <c r="G5831" s="108">
        <f t="shared" si="91"/>
        <v>43556</v>
      </c>
    </row>
    <row r="5832" spans="1:7" x14ac:dyDescent="0.35">
      <c r="A5832" s="72" t="s">
        <v>458</v>
      </c>
      <c r="B5832" s="72" t="s">
        <v>459</v>
      </c>
      <c r="C5832" s="72" t="s">
        <v>1100</v>
      </c>
      <c r="D5832" s="72" t="s">
        <v>1098</v>
      </c>
      <c r="E5832" s="72">
        <v>1372</v>
      </c>
      <c r="F5832" s="105">
        <v>171</v>
      </c>
      <c r="G5832" s="108">
        <f t="shared" si="91"/>
        <v>43466</v>
      </c>
    </row>
    <row r="5833" spans="1:7" x14ac:dyDescent="0.35">
      <c r="A5833" s="72" t="s">
        <v>458</v>
      </c>
      <c r="B5833" s="72" t="s">
        <v>459</v>
      </c>
      <c r="C5833" s="72" t="s">
        <v>1100</v>
      </c>
      <c r="D5833" s="72" t="s">
        <v>1099</v>
      </c>
      <c r="E5833" s="72">
        <v>1452</v>
      </c>
      <c r="F5833" s="105">
        <v>136</v>
      </c>
      <c r="G5833" s="108">
        <f t="shared" si="91"/>
        <v>43374</v>
      </c>
    </row>
    <row r="5834" spans="1:7" x14ac:dyDescent="0.35">
      <c r="A5834" s="72" t="s">
        <v>458</v>
      </c>
      <c r="B5834" s="72" t="s">
        <v>459</v>
      </c>
      <c r="C5834" s="72" t="s">
        <v>1101</v>
      </c>
      <c r="D5834" s="72" t="s">
        <v>1088</v>
      </c>
      <c r="E5834" s="72">
        <v>237</v>
      </c>
      <c r="F5834" s="105">
        <v>6</v>
      </c>
      <c r="G5834" s="108">
        <f t="shared" si="91"/>
        <v>44378</v>
      </c>
    </row>
    <row r="5835" spans="1:7" x14ac:dyDescent="0.35">
      <c r="A5835" s="72" t="s">
        <v>458</v>
      </c>
      <c r="B5835" s="72" t="s">
        <v>459</v>
      </c>
      <c r="C5835" s="72" t="s">
        <v>1101</v>
      </c>
      <c r="D5835" s="72" t="s">
        <v>1089</v>
      </c>
      <c r="E5835" s="72">
        <v>232</v>
      </c>
      <c r="F5835" s="105">
        <v>6</v>
      </c>
      <c r="G5835" s="108">
        <f t="shared" si="91"/>
        <v>44287</v>
      </c>
    </row>
    <row r="5836" spans="1:7" x14ac:dyDescent="0.35">
      <c r="A5836" s="72" t="s">
        <v>458</v>
      </c>
      <c r="B5836" s="72" t="s">
        <v>459</v>
      </c>
      <c r="C5836" s="72" t="s">
        <v>1101</v>
      </c>
      <c r="D5836" s="72" t="s">
        <v>1090</v>
      </c>
      <c r="E5836" s="72">
        <v>234</v>
      </c>
      <c r="F5836" s="105">
        <v>6</v>
      </c>
      <c r="G5836" s="108">
        <f t="shared" si="91"/>
        <v>44197</v>
      </c>
    </row>
    <row r="5837" spans="1:7" x14ac:dyDescent="0.35">
      <c r="A5837" s="72" t="s">
        <v>458</v>
      </c>
      <c r="B5837" s="72" t="s">
        <v>459</v>
      </c>
      <c r="C5837" s="72" t="s">
        <v>1101</v>
      </c>
      <c r="D5837" s="72" t="s">
        <v>1091</v>
      </c>
      <c r="E5837" s="72">
        <v>231</v>
      </c>
      <c r="F5837" s="105">
        <v>6</v>
      </c>
      <c r="G5837" s="108">
        <f t="shared" si="91"/>
        <v>44105</v>
      </c>
    </row>
    <row r="5838" spans="1:7" x14ac:dyDescent="0.35">
      <c r="A5838" s="72" t="s">
        <v>458</v>
      </c>
      <c r="B5838" s="72" t="s">
        <v>459</v>
      </c>
      <c r="C5838" s="72" t="s">
        <v>1101</v>
      </c>
      <c r="D5838" s="72" t="s">
        <v>1092</v>
      </c>
      <c r="E5838" s="72">
        <v>230</v>
      </c>
      <c r="F5838" s="105">
        <v>8</v>
      </c>
      <c r="G5838" s="108">
        <f t="shared" si="91"/>
        <v>44013</v>
      </c>
    </row>
    <row r="5839" spans="1:7" x14ac:dyDescent="0.35">
      <c r="A5839" s="72" t="s">
        <v>458</v>
      </c>
      <c r="B5839" s="72" t="s">
        <v>459</v>
      </c>
      <c r="C5839" s="72" t="s">
        <v>1101</v>
      </c>
      <c r="D5839" s="72" t="s">
        <v>1093</v>
      </c>
      <c r="E5839" s="72">
        <v>231</v>
      </c>
      <c r="F5839" s="105">
        <v>4</v>
      </c>
      <c r="G5839" s="108">
        <f t="shared" si="91"/>
        <v>43922</v>
      </c>
    </row>
    <row r="5840" spans="1:7" x14ac:dyDescent="0.35">
      <c r="A5840" s="72" t="s">
        <v>458</v>
      </c>
      <c r="B5840" s="72" t="s">
        <v>459</v>
      </c>
      <c r="C5840" s="72" t="s">
        <v>1101</v>
      </c>
      <c r="D5840" s="72" t="s">
        <v>1094</v>
      </c>
      <c r="E5840" s="72">
        <v>225</v>
      </c>
      <c r="F5840" s="105">
        <v>4</v>
      </c>
      <c r="G5840" s="108">
        <f t="shared" si="91"/>
        <v>43831</v>
      </c>
    </row>
    <row r="5841" spans="1:7" x14ac:dyDescent="0.35">
      <c r="A5841" s="72" t="s">
        <v>458</v>
      </c>
      <c r="B5841" s="72" t="s">
        <v>459</v>
      </c>
      <c r="C5841" s="72" t="s">
        <v>1101</v>
      </c>
      <c r="D5841" s="72" t="s">
        <v>1095</v>
      </c>
      <c r="E5841" s="72">
        <v>223</v>
      </c>
      <c r="F5841" s="105">
        <v>4</v>
      </c>
      <c r="G5841" s="108">
        <f t="shared" si="91"/>
        <v>43739</v>
      </c>
    </row>
    <row r="5842" spans="1:7" x14ac:dyDescent="0.35">
      <c r="A5842" s="72" t="s">
        <v>458</v>
      </c>
      <c r="B5842" s="72" t="s">
        <v>459</v>
      </c>
      <c r="C5842" s="72" t="s">
        <v>1101</v>
      </c>
      <c r="D5842" s="72" t="s">
        <v>1096</v>
      </c>
      <c r="E5842" s="72">
        <v>224</v>
      </c>
      <c r="F5842" s="105">
        <v>4</v>
      </c>
      <c r="G5842" s="108">
        <f t="shared" si="91"/>
        <v>43647</v>
      </c>
    </row>
    <row r="5843" spans="1:7" x14ac:dyDescent="0.35">
      <c r="A5843" s="72" t="s">
        <v>458</v>
      </c>
      <c r="B5843" s="72" t="s">
        <v>459</v>
      </c>
      <c r="C5843" s="72" t="s">
        <v>1101</v>
      </c>
      <c r="D5843" s="72" t="s">
        <v>1097</v>
      </c>
      <c r="E5843" s="72">
        <v>223</v>
      </c>
      <c r="F5843" s="105">
        <v>3</v>
      </c>
      <c r="G5843" s="108">
        <f t="shared" si="91"/>
        <v>43556</v>
      </c>
    </row>
    <row r="5844" spans="1:7" x14ac:dyDescent="0.35">
      <c r="A5844" s="72" t="s">
        <v>458</v>
      </c>
      <c r="B5844" s="72" t="s">
        <v>459</v>
      </c>
      <c r="C5844" s="72" t="s">
        <v>1101</v>
      </c>
      <c r="D5844" s="72" t="s">
        <v>1098</v>
      </c>
      <c r="E5844" s="72">
        <v>218</v>
      </c>
      <c r="F5844" s="105">
        <v>3</v>
      </c>
      <c r="G5844" s="108">
        <f t="shared" si="91"/>
        <v>43466</v>
      </c>
    </row>
    <row r="5845" spans="1:7" x14ac:dyDescent="0.35">
      <c r="A5845" s="72" t="s">
        <v>458</v>
      </c>
      <c r="B5845" s="72" t="s">
        <v>459</v>
      </c>
      <c r="C5845" s="72" t="s">
        <v>1101</v>
      </c>
      <c r="D5845" s="72" t="s">
        <v>1099</v>
      </c>
      <c r="E5845" s="72">
        <v>236</v>
      </c>
      <c r="F5845" s="105">
        <v>7</v>
      </c>
      <c r="G5845" s="108">
        <f t="shared" si="91"/>
        <v>43374</v>
      </c>
    </row>
    <row r="5846" spans="1:7" x14ac:dyDescent="0.35">
      <c r="A5846" s="72" t="s">
        <v>458</v>
      </c>
      <c r="B5846" s="72" t="s">
        <v>459</v>
      </c>
      <c r="C5846" s="72" t="s">
        <v>1102</v>
      </c>
      <c r="D5846" s="72" t="s">
        <v>1088</v>
      </c>
      <c r="E5846" s="72">
        <v>1260</v>
      </c>
      <c r="F5846" s="105">
        <v>79</v>
      </c>
      <c r="G5846" s="108">
        <f t="shared" si="91"/>
        <v>44378</v>
      </c>
    </row>
    <row r="5847" spans="1:7" x14ac:dyDescent="0.35">
      <c r="A5847" s="72" t="s">
        <v>458</v>
      </c>
      <c r="B5847" s="72" t="s">
        <v>459</v>
      </c>
      <c r="C5847" s="72" t="s">
        <v>1102</v>
      </c>
      <c r="D5847" s="72" t="s">
        <v>1089</v>
      </c>
      <c r="E5847" s="72">
        <v>1257</v>
      </c>
      <c r="F5847" s="105">
        <v>76</v>
      </c>
      <c r="G5847" s="108">
        <f t="shared" si="91"/>
        <v>44287</v>
      </c>
    </row>
    <row r="5848" spans="1:7" x14ac:dyDescent="0.35">
      <c r="A5848" s="72" t="s">
        <v>458</v>
      </c>
      <c r="B5848" s="72" t="s">
        <v>459</v>
      </c>
      <c r="C5848" s="72" t="s">
        <v>1102</v>
      </c>
      <c r="D5848" s="72" t="s">
        <v>1090</v>
      </c>
      <c r="E5848" s="72">
        <v>1259</v>
      </c>
      <c r="F5848" s="105">
        <v>79</v>
      </c>
      <c r="G5848" s="108">
        <f t="shared" si="91"/>
        <v>44197</v>
      </c>
    </row>
    <row r="5849" spans="1:7" x14ac:dyDescent="0.35">
      <c r="A5849" s="72" t="s">
        <v>458</v>
      </c>
      <c r="B5849" s="72" t="s">
        <v>459</v>
      </c>
      <c r="C5849" s="72" t="s">
        <v>1102</v>
      </c>
      <c r="D5849" s="72" t="s">
        <v>1091</v>
      </c>
      <c r="E5849" s="72">
        <v>1255</v>
      </c>
      <c r="F5849" s="105">
        <v>78</v>
      </c>
      <c r="G5849" s="108">
        <f t="shared" si="91"/>
        <v>44105</v>
      </c>
    </row>
    <row r="5850" spans="1:7" x14ac:dyDescent="0.35">
      <c r="A5850" s="72" t="s">
        <v>458</v>
      </c>
      <c r="B5850" s="72" t="s">
        <v>459</v>
      </c>
      <c r="C5850" s="72" t="s">
        <v>1102</v>
      </c>
      <c r="D5850" s="72" t="s">
        <v>1092</v>
      </c>
      <c r="E5850" s="72">
        <v>1256</v>
      </c>
      <c r="F5850" s="105">
        <v>118</v>
      </c>
      <c r="G5850" s="108">
        <f t="shared" si="91"/>
        <v>44013</v>
      </c>
    </row>
    <row r="5851" spans="1:7" x14ac:dyDescent="0.35">
      <c r="A5851" s="72" t="s">
        <v>458</v>
      </c>
      <c r="B5851" s="72" t="s">
        <v>459</v>
      </c>
      <c r="C5851" s="72" t="s">
        <v>1102</v>
      </c>
      <c r="D5851" s="72" t="s">
        <v>1093</v>
      </c>
      <c r="E5851" s="72">
        <v>1266</v>
      </c>
      <c r="F5851" s="105">
        <v>77</v>
      </c>
      <c r="G5851" s="108">
        <f t="shared" si="91"/>
        <v>43922</v>
      </c>
    </row>
    <row r="5852" spans="1:7" x14ac:dyDescent="0.35">
      <c r="A5852" s="72" t="s">
        <v>458</v>
      </c>
      <c r="B5852" s="72" t="s">
        <v>459</v>
      </c>
      <c r="C5852" s="72" t="s">
        <v>1102</v>
      </c>
      <c r="D5852" s="72" t="s">
        <v>1094</v>
      </c>
      <c r="E5852" s="72">
        <v>1263</v>
      </c>
      <c r="F5852" s="105">
        <v>81</v>
      </c>
      <c r="G5852" s="108">
        <f t="shared" si="91"/>
        <v>43831</v>
      </c>
    </row>
    <row r="5853" spans="1:7" x14ac:dyDescent="0.35">
      <c r="A5853" s="72" t="s">
        <v>458</v>
      </c>
      <c r="B5853" s="72" t="s">
        <v>459</v>
      </c>
      <c r="C5853" s="72" t="s">
        <v>1102</v>
      </c>
      <c r="D5853" s="72" t="s">
        <v>1095</v>
      </c>
      <c r="E5853" s="72">
        <v>1261</v>
      </c>
      <c r="F5853" s="105">
        <v>79</v>
      </c>
      <c r="G5853" s="108">
        <f t="shared" si="91"/>
        <v>43739</v>
      </c>
    </row>
    <row r="5854" spans="1:7" x14ac:dyDescent="0.35">
      <c r="A5854" s="72" t="s">
        <v>458</v>
      </c>
      <c r="B5854" s="72" t="s">
        <v>459</v>
      </c>
      <c r="C5854" s="72" t="s">
        <v>1102</v>
      </c>
      <c r="D5854" s="72" t="s">
        <v>1096</v>
      </c>
      <c r="E5854" s="72">
        <v>1261</v>
      </c>
      <c r="F5854" s="105">
        <v>82</v>
      </c>
      <c r="G5854" s="108">
        <f t="shared" si="91"/>
        <v>43647</v>
      </c>
    </row>
    <row r="5855" spans="1:7" x14ac:dyDescent="0.35">
      <c r="A5855" s="72" t="s">
        <v>458</v>
      </c>
      <c r="B5855" s="72" t="s">
        <v>459</v>
      </c>
      <c r="C5855" s="72" t="s">
        <v>1102</v>
      </c>
      <c r="D5855" s="72" t="s">
        <v>1097</v>
      </c>
      <c r="E5855" s="72">
        <v>1253</v>
      </c>
      <c r="F5855" s="105">
        <v>77</v>
      </c>
      <c r="G5855" s="108">
        <f t="shared" si="91"/>
        <v>43556</v>
      </c>
    </row>
    <row r="5856" spans="1:7" x14ac:dyDescent="0.35">
      <c r="A5856" s="72" t="s">
        <v>458</v>
      </c>
      <c r="B5856" s="72" t="s">
        <v>459</v>
      </c>
      <c r="C5856" s="72" t="s">
        <v>1102</v>
      </c>
      <c r="D5856" s="72" t="s">
        <v>1098</v>
      </c>
      <c r="E5856" s="72">
        <v>1252</v>
      </c>
      <c r="F5856" s="105">
        <v>80</v>
      </c>
      <c r="G5856" s="108">
        <f t="shared" si="91"/>
        <v>43466</v>
      </c>
    </row>
    <row r="5857" spans="1:7" x14ac:dyDescent="0.35">
      <c r="A5857" s="72" t="s">
        <v>458</v>
      </c>
      <c r="B5857" s="72" t="s">
        <v>459</v>
      </c>
      <c r="C5857" s="72" t="s">
        <v>1102</v>
      </c>
      <c r="D5857" s="72" t="s">
        <v>1099</v>
      </c>
      <c r="E5857" s="72">
        <v>1310</v>
      </c>
      <c r="F5857" s="105">
        <v>91</v>
      </c>
      <c r="G5857" s="108">
        <f t="shared" si="91"/>
        <v>43374</v>
      </c>
    </row>
    <row r="5858" spans="1:7" x14ac:dyDescent="0.35">
      <c r="A5858" s="72" t="s">
        <v>460</v>
      </c>
      <c r="B5858" s="72" t="s">
        <v>461</v>
      </c>
      <c r="C5858" s="72" t="s">
        <v>1087</v>
      </c>
      <c r="D5858" s="72" t="s">
        <v>1088</v>
      </c>
      <c r="E5858" s="72">
        <v>1442</v>
      </c>
      <c r="F5858" s="105">
        <v>45</v>
      </c>
      <c r="G5858" s="108">
        <f t="shared" si="91"/>
        <v>44378</v>
      </c>
    </row>
    <row r="5859" spans="1:7" x14ac:dyDescent="0.35">
      <c r="A5859" s="72" t="s">
        <v>460</v>
      </c>
      <c r="B5859" s="72" t="s">
        <v>461</v>
      </c>
      <c r="C5859" s="72" t="s">
        <v>1087</v>
      </c>
      <c r="D5859" s="72" t="s">
        <v>1089</v>
      </c>
      <c r="E5859" s="72">
        <v>1448</v>
      </c>
      <c r="F5859" s="105">
        <v>45</v>
      </c>
      <c r="G5859" s="108">
        <f t="shared" si="91"/>
        <v>44287</v>
      </c>
    </row>
    <row r="5860" spans="1:7" x14ac:dyDescent="0.35">
      <c r="A5860" s="72" t="s">
        <v>460</v>
      </c>
      <c r="B5860" s="72" t="s">
        <v>461</v>
      </c>
      <c r="C5860" s="72" t="s">
        <v>1087</v>
      </c>
      <c r="D5860" s="72" t="s">
        <v>1090</v>
      </c>
      <c r="E5860" s="72">
        <v>1447</v>
      </c>
      <c r="F5860" s="105">
        <v>45</v>
      </c>
      <c r="G5860" s="108">
        <f t="shared" si="91"/>
        <v>44197</v>
      </c>
    </row>
    <row r="5861" spans="1:7" x14ac:dyDescent="0.35">
      <c r="A5861" s="72" t="s">
        <v>460</v>
      </c>
      <c r="B5861" s="72" t="s">
        <v>461</v>
      </c>
      <c r="C5861" s="72" t="s">
        <v>1087</v>
      </c>
      <c r="D5861" s="72" t="s">
        <v>1091</v>
      </c>
      <c r="E5861" s="72">
        <v>1448</v>
      </c>
      <c r="F5861" s="105">
        <v>46</v>
      </c>
      <c r="G5861" s="108">
        <f t="shared" si="91"/>
        <v>44105</v>
      </c>
    </row>
    <row r="5862" spans="1:7" x14ac:dyDescent="0.35">
      <c r="A5862" s="72" t="s">
        <v>460</v>
      </c>
      <c r="B5862" s="72" t="s">
        <v>461</v>
      </c>
      <c r="C5862" s="72" t="s">
        <v>1087</v>
      </c>
      <c r="D5862" s="72" t="s">
        <v>1092</v>
      </c>
      <c r="E5862" s="72">
        <v>1437</v>
      </c>
      <c r="F5862" s="105">
        <v>46</v>
      </c>
      <c r="G5862" s="108">
        <f t="shared" si="91"/>
        <v>44013</v>
      </c>
    </row>
    <row r="5863" spans="1:7" x14ac:dyDescent="0.35">
      <c r="A5863" s="72" t="s">
        <v>460</v>
      </c>
      <c r="B5863" s="72" t="s">
        <v>461</v>
      </c>
      <c r="C5863" s="72" t="s">
        <v>1087</v>
      </c>
      <c r="D5863" s="72" t="s">
        <v>1093</v>
      </c>
      <c r="E5863" s="72">
        <v>1446</v>
      </c>
      <c r="F5863" s="105">
        <v>46</v>
      </c>
      <c r="G5863" s="108">
        <f t="shared" si="91"/>
        <v>43922</v>
      </c>
    </row>
    <row r="5864" spans="1:7" x14ac:dyDescent="0.35">
      <c r="A5864" s="72" t="s">
        <v>460</v>
      </c>
      <c r="B5864" s="72" t="s">
        <v>461</v>
      </c>
      <c r="C5864" s="72" t="s">
        <v>1087</v>
      </c>
      <c r="D5864" s="72" t="s">
        <v>1094</v>
      </c>
      <c r="E5864" s="72">
        <v>1426</v>
      </c>
      <c r="F5864" s="105">
        <v>46</v>
      </c>
      <c r="G5864" s="108">
        <f t="shared" si="91"/>
        <v>43831</v>
      </c>
    </row>
    <row r="5865" spans="1:7" x14ac:dyDescent="0.35">
      <c r="A5865" s="72" t="s">
        <v>460</v>
      </c>
      <c r="B5865" s="72" t="s">
        <v>461</v>
      </c>
      <c r="C5865" s="72" t="s">
        <v>1087</v>
      </c>
      <c r="D5865" s="72" t="s">
        <v>1095</v>
      </c>
      <c r="E5865" s="72">
        <v>1427</v>
      </c>
      <c r="F5865" s="105">
        <v>50</v>
      </c>
      <c r="G5865" s="108">
        <f t="shared" si="91"/>
        <v>43739</v>
      </c>
    </row>
    <row r="5866" spans="1:7" x14ac:dyDescent="0.35">
      <c r="A5866" s="72" t="s">
        <v>460</v>
      </c>
      <c r="B5866" s="72" t="s">
        <v>461</v>
      </c>
      <c r="C5866" s="72" t="s">
        <v>1087</v>
      </c>
      <c r="D5866" s="72" t="s">
        <v>1096</v>
      </c>
      <c r="E5866" s="72">
        <v>1429</v>
      </c>
      <c r="F5866" s="105">
        <v>49</v>
      </c>
      <c r="G5866" s="108">
        <f t="shared" si="91"/>
        <v>43647</v>
      </c>
    </row>
    <row r="5867" spans="1:7" x14ac:dyDescent="0.35">
      <c r="A5867" s="72" t="s">
        <v>460</v>
      </c>
      <c r="B5867" s="72" t="s">
        <v>461</v>
      </c>
      <c r="C5867" s="72" t="s">
        <v>1087</v>
      </c>
      <c r="D5867" s="72" t="s">
        <v>1097</v>
      </c>
      <c r="E5867" s="72">
        <v>1425</v>
      </c>
      <c r="F5867" s="105">
        <v>50</v>
      </c>
      <c r="G5867" s="108">
        <f t="shared" si="91"/>
        <v>43556</v>
      </c>
    </row>
    <row r="5868" spans="1:7" x14ac:dyDescent="0.35">
      <c r="A5868" s="72" t="s">
        <v>460</v>
      </c>
      <c r="B5868" s="72" t="s">
        <v>461</v>
      </c>
      <c r="C5868" s="72" t="s">
        <v>1087</v>
      </c>
      <c r="D5868" s="72" t="s">
        <v>1098</v>
      </c>
      <c r="E5868" s="72">
        <v>1426</v>
      </c>
      <c r="F5868" s="105">
        <v>51</v>
      </c>
      <c r="G5868" s="108">
        <f t="shared" si="91"/>
        <v>43466</v>
      </c>
    </row>
    <row r="5869" spans="1:7" x14ac:dyDescent="0.35">
      <c r="A5869" s="72" t="s">
        <v>460</v>
      </c>
      <c r="B5869" s="72" t="s">
        <v>461</v>
      </c>
      <c r="C5869" s="72" t="s">
        <v>1087</v>
      </c>
      <c r="D5869" s="72" t="s">
        <v>1099</v>
      </c>
      <c r="E5869" s="72">
        <v>1453</v>
      </c>
      <c r="F5869" s="105">
        <v>50</v>
      </c>
      <c r="G5869" s="108">
        <f t="shared" si="91"/>
        <v>43374</v>
      </c>
    </row>
    <row r="5870" spans="1:7" x14ac:dyDescent="0.35">
      <c r="A5870" s="72" t="s">
        <v>460</v>
      </c>
      <c r="B5870" s="72" t="s">
        <v>461</v>
      </c>
      <c r="C5870" s="72" t="s">
        <v>1100</v>
      </c>
      <c r="D5870" s="72" t="s">
        <v>1088</v>
      </c>
      <c r="E5870" s="72">
        <v>870</v>
      </c>
      <c r="F5870" s="105">
        <v>51</v>
      </c>
      <c r="G5870" s="108">
        <f t="shared" si="91"/>
        <v>44378</v>
      </c>
    </row>
    <row r="5871" spans="1:7" x14ac:dyDescent="0.35">
      <c r="A5871" s="72" t="s">
        <v>460</v>
      </c>
      <c r="B5871" s="72" t="s">
        <v>461</v>
      </c>
      <c r="C5871" s="72" t="s">
        <v>1100</v>
      </c>
      <c r="D5871" s="72" t="s">
        <v>1089</v>
      </c>
      <c r="E5871" s="72">
        <v>875</v>
      </c>
      <c r="F5871" s="105">
        <v>52</v>
      </c>
      <c r="G5871" s="108">
        <f t="shared" si="91"/>
        <v>44287</v>
      </c>
    </row>
    <row r="5872" spans="1:7" x14ac:dyDescent="0.35">
      <c r="A5872" s="72" t="s">
        <v>460</v>
      </c>
      <c r="B5872" s="72" t="s">
        <v>461</v>
      </c>
      <c r="C5872" s="72" t="s">
        <v>1100</v>
      </c>
      <c r="D5872" s="72" t="s">
        <v>1090</v>
      </c>
      <c r="E5872" s="72">
        <v>872</v>
      </c>
      <c r="F5872" s="105">
        <v>52</v>
      </c>
      <c r="G5872" s="108">
        <f t="shared" si="91"/>
        <v>44197</v>
      </c>
    </row>
    <row r="5873" spans="1:7" x14ac:dyDescent="0.35">
      <c r="A5873" s="72" t="s">
        <v>460</v>
      </c>
      <c r="B5873" s="72" t="s">
        <v>461</v>
      </c>
      <c r="C5873" s="72" t="s">
        <v>1100</v>
      </c>
      <c r="D5873" s="72" t="s">
        <v>1091</v>
      </c>
      <c r="E5873" s="72">
        <v>870</v>
      </c>
      <c r="F5873" s="105">
        <v>53</v>
      </c>
      <c r="G5873" s="108">
        <f t="shared" si="91"/>
        <v>44105</v>
      </c>
    </row>
    <row r="5874" spans="1:7" x14ac:dyDescent="0.35">
      <c r="A5874" s="72" t="s">
        <v>460</v>
      </c>
      <c r="B5874" s="72" t="s">
        <v>461</v>
      </c>
      <c r="C5874" s="72" t="s">
        <v>1100</v>
      </c>
      <c r="D5874" s="72" t="s">
        <v>1092</v>
      </c>
      <c r="E5874" s="72">
        <v>871</v>
      </c>
      <c r="F5874" s="105">
        <v>53</v>
      </c>
      <c r="G5874" s="108">
        <f t="shared" si="91"/>
        <v>44013</v>
      </c>
    </row>
    <row r="5875" spans="1:7" x14ac:dyDescent="0.35">
      <c r="A5875" s="72" t="s">
        <v>460</v>
      </c>
      <c r="B5875" s="72" t="s">
        <v>461</v>
      </c>
      <c r="C5875" s="72" t="s">
        <v>1100</v>
      </c>
      <c r="D5875" s="72" t="s">
        <v>1093</v>
      </c>
      <c r="E5875" s="72">
        <v>872</v>
      </c>
      <c r="F5875" s="105">
        <v>53</v>
      </c>
      <c r="G5875" s="108">
        <f t="shared" si="91"/>
        <v>43922</v>
      </c>
    </row>
    <row r="5876" spans="1:7" x14ac:dyDescent="0.35">
      <c r="A5876" s="72" t="s">
        <v>460</v>
      </c>
      <c r="B5876" s="72" t="s">
        <v>461</v>
      </c>
      <c r="C5876" s="72" t="s">
        <v>1100</v>
      </c>
      <c r="D5876" s="72" t="s">
        <v>1094</v>
      </c>
      <c r="E5876" s="72">
        <v>851</v>
      </c>
      <c r="F5876" s="105">
        <v>52</v>
      </c>
      <c r="G5876" s="108">
        <f t="shared" si="91"/>
        <v>43831</v>
      </c>
    </row>
    <row r="5877" spans="1:7" x14ac:dyDescent="0.35">
      <c r="A5877" s="72" t="s">
        <v>460</v>
      </c>
      <c r="B5877" s="72" t="s">
        <v>461</v>
      </c>
      <c r="C5877" s="72" t="s">
        <v>1100</v>
      </c>
      <c r="D5877" s="72" t="s">
        <v>1095</v>
      </c>
      <c r="E5877" s="72">
        <v>859</v>
      </c>
      <c r="F5877" s="105">
        <v>54</v>
      </c>
      <c r="G5877" s="108">
        <f t="shared" si="91"/>
        <v>43739</v>
      </c>
    </row>
    <row r="5878" spans="1:7" x14ac:dyDescent="0.35">
      <c r="A5878" s="72" t="s">
        <v>460</v>
      </c>
      <c r="B5878" s="72" t="s">
        <v>461</v>
      </c>
      <c r="C5878" s="72" t="s">
        <v>1100</v>
      </c>
      <c r="D5878" s="72" t="s">
        <v>1096</v>
      </c>
      <c r="E5878" s="72">
        <v>855</v>
      </c>
      <c r="F5878" s="105">
        <v>52</v>
      </c>
      <c r="G5878" s="108">
        <f t="shared" si="91"/>
        <v>43647</v>
      </c>
    </row>
    <row r="5879" spans="1:7" x14ac:dyDescent="0.35">
      <c r="A5879" s="72" t="s">
        <v>460</v>
      </c>
      <c r="B5879" s="72" t="s">
        <v>461</v>
      </c>
      <c r="C5879" s="72" t="s">
        <v>1100</v>
      </c>
      <c r="D5879" s="72" t="s">
        <v>1097</v>
      </c>
      <c r="E5879" s="72">
        <v>854</v>
      </c>
      <c r="F5879" s="105">
        <v>52</v>
      </c>
      <c r="G5879" s="108">
        <f t="shared" si="91"/>
        <v>43556</v>
      </c>
    </row>
    <row r="5880" spans="1:7" x14ac:dyDescent="0.35">
      <c r="A5880" s="72" t="s">
        <v>460</v>
      </c>
      <c r="B5880" s="72" t="s">
        <v>461</v>
      </c>
      <c r="C5880" s="72" t="s">
        <v>1100</v>
      </c>
      <c r="D5880" s="72" t="s">
        <v>1098</v>
      </c>
      <c r="E5880" s="72">
        <v>855</v>
      </c>
      <c r="F5880" s="105">
        <v>52</v>
      </c>
      <c r="G5880" s="108">
        <f t="shared" si="91"/>
        <v>43466</v>
      </c>
    </row>
    <row r="5881" spans="1:7" x14ac:dyDescent="0.35">
      <c r="A5881" s="72" t="s">
        <v>460</v>
      </c>
      <c r="B5881" s="72" t="s">
        <v>461</v>
      </c>
      <c r="C5881" s="72" t="s">
        <v>1100</v>
      </c>
      <c r="D5881" s="72" t="s">
        <v>1099</v>
      </c>
      <c r="E5881" s="72">
        <v>895</v>
      </c>
      <c r="F5881" s="105">
        <v>57</v>
      </c>
      <c r="G5881" s="108">
        <f t="shared" si="91"/>
        <v>43374</v>
      </c>
    </row>
    <row r="5882" spans="1:7" x14ac:dyDescent="0.35">
      <c r="A5882" s="72" t="s">
        <v>460</v>
      </c>
      <c r="B5882" s="72" t="s">
        <v>461</v>
      </c>
      <c r="C5882" s="72" t="s">
        <v>1101</v>
      </c>
      <c r="D5882" s="72" t="s">
        <v>1088</v>
      </c>
      <c r="E5882" s="72">
        <v>3127</v>
      </c>
      <c r="F5882" s="105">
        <v>9</v>
      </c>
      <c r="G5882" s="108">
        <f t="shared" si="91"/>
        <v>44378</v>
      </c>
    </row>
    <row r="5883" spans="1:7" x14ac:dyDescent="0.35">
      <c r="A5883" s="72" t="s">
        <v>460</v>
      </c>
      <c r="B5883" s="72" t="s">
        <v>461</v>
      </c>
      <c r="C5883" s="72" t="s">
        <v>1101</v>
      </c>
      <c r="D5883" s="72" t="s">
        <v>1089</v>
      </c>
      <c r="E5883" s="72">
        <v>3130</v>
      </c>
      <c r="F5883" s="105">
        <v>9</v>
      </c>
      <c r="G5883" s="108">
        <f t="shared" si="91"/>
        <v>44287</v>
      </c>
    </row>
    <row r="5884" spans="1:7" x14ac:dyDescent="0.35">
      <c r="A5884" s="72" t="s">
        <v>460</v>
      </c>
      <c r="B5884" s="72" t="s">
        <v>461</v>
      </c>
      <c r="C5884" s="72" t="s">
        <v>1101</v>
      </c>
      <c r="D5884" s="72" t="s">
        <v>1090</v>
      </c>
      <c r="E5884" s="72">
        <v>3133</v>
      </c>
      <c r="F5884" s="105">
        <v>9</v>
      </c>
      <c r="G5884" s="108">
        <f t="shared" si="91"/>
        <v>44197</v>
      </c>
    </row>
    <row r="5885" spans="1:7" x14ac:dyDescent="0.35">
      <c r="A5885" s="72" t="s">
        <v>460</v>
      </c>
      <c r="B5885" s="72" t="s">
        <v>461</v>
      </c>
      <c r="C5885" s="72" t="s">
        <v>1101</v>
      </c>
      <c r="D5885" s="72" t="s">
        <v>1091</v>
      </c>
      <c r="E5885" s="72">
        <v>3056</v>
      </c>
      <c r="F5885" s="105">
        <v>9</v>
      </c>
      <c r="G5885" s="108">
        <f t="shared" si="91"/>
        <v>44105</v>
      </c>
    </row>
    <row r="5886" spans="1:7" x14ac:dyDescent="0.35">
      <c r="A5886" s="72" t="s">
        <v>460</v>
      </c>
      <c r="B5886" s="72" t="s">
        <v>461</v>
      </c>
      <c r="C5886" s="72" t="s">
        <v>1101</v>
      </c>
      <c r="D5886" s="72" t="s">
        <v>1092</v>
      </c>
      <c r="E5886" s="72">
        <v>2988</v>
      </c>
      <c r="F5886" s="105">
        <v>9</v>
      </c>
      <c r="G5886" s="108">
        <f t="shared" si="91"/>
        <v>44013</v>
      </c>
    </row>
    <row r="5887" spans="1:7" x14ac:dyDescent="0.35">
      <c r="A5887" s="72" t="s">
        <v>460</v>
      </c>
      <c r="B5887" s="72" t="s">
        <v>461</v>
      </c>
      <c r="C5887" s="72" t="s">
        <v>1101</v>
      </c>
      <c r="D5887" s="72" t="s">
        <v>1093</v>
      </c>
      <c r="E5887" s="72">
        <v>2892</v>
      </c>
      <c r="F5887" s="105">
        <v>9</v>
      </c>
      <c r="G5887" s="108">
        <f t="shared" si="91"/>
        <v>43922</v>
      </c>
    </row>
    <row r="5888" spans="1:7" x14ac:dyDescent="0.35">
      <c r="A5888" s="72" t="s">
        <v>460</v>
      </c>
      <c r="B5888" s="72" t="s">
        <v>461</v>
      </c>
      <c r="C5888" s="72" t="s">
        <v>1101</v>
      </c>
      <c r="D5888" s="72" t="s">
        <v>1094</v>
      </c>
      <c r="E5888" s="72">
        <v>2769</v>
      </c>
      <c r="F5888" s="105">
        <v>9</v>
      </c>
      <c r="G5888" s="108">
        <f t="shared" si="91"/>
        <v>43831</v>
      </c>
    </row>
    <row r="5889" spans="1:7" x14ac:dyDescent="0.35">
      <c r="A5889" s="72" t="s">
        <v>460</v>
      </c>
      <c r="B5889" s="72" t="s">
        <v>461</v>
      </c>
      <c r="C5889" s="72" t="s">
        <v>1101</v>
      </c>
      <c r="D5889" s="72" t="s">
        <v>1095</v>
      </c>
      <c r="E5889" s="72">
        <v>2623</v>
      </c>
      <c r="F5889" s="105">
        <v>8</v>
      </c>
      <c r="G5889" s="108">
        <f t="shared" si="91"/>
        <v>43739</v>
      </c>
    </row>
    <row r="5890" spans="1:7" x14ac:dyDescent="0.35">
      <c r="A5890" s="72" t="s">
        <v>460</v>
      </c>
      <c r="B5890" s="72" t="s">
        <v>461</v>
      </c>
      <c r="C5890" s="72" t="s">
        <v>1101</v>
      </c>
      <c r="D5890" s="72" t="s">
        <v>1096</v>
      </c>
      <c r="E5890" s="72">
        <v>2615</v>
      </c>
      <c r="F5890" s="105">
        <v>5</v>
      </c>
      <c r="G5890" s="108">
        <f t="shared" si="91"/>
        <v>43647</v>
      </c>
    </row>
    <row r="5891" spans="1:7" x14ac:dyDescent="0.35">
      <c r="A5891" s="72" t="s">
        <v>460</v>
      </c>
      <c r="B5891" s="72" t="s">
        <v>461</v>
      </c>
      <c r="C5891" s="72" t="s">
        <v>1101</v>
      </c>
      <c r="D5891" s="72" t="s">
        <v>1097</v>
      </c>
      <c r="E5891" s="72">
        <v>2598</v>
      </c>
      <c r="F5891" s="105">
        <v>5</v>
      </c>
      <c r="G5891" s="108">
        <f t="shared" si="91"/>
        <v>43556</v>
      </c>
    </row>
    <row r="5892" spans="1:7" x14ac:dyDescent="0.35">
      <c r="A5892" s="72" t="s">
        <v>460</v>
      </c>
      <c r="B5892" s="72" t="s">
        <v>461</v>
      </c>
      <c r="C5892" s="72" t="s">
        <v>1101</v>
      </c>
      <c r="D5892" s="72" t="s">
        <v>1098</v>
      </c>
      <c r="E5892" s="72">
        <v>2432</v>
      </c>
      <c r="F5892" s="105">
        <v>5</v>
      </c>
      <c r="G5892" s="108">
        <f t="shared" ref="G5892:G5955" si="92">DATE(LEFT(D5892,4),RIGHT(LEFT(D5892,7),2),1)</f>
        <v>43466</v>
      </c>
    </row>
    <row r="5893" spans="1:7" x14ac:dyDescent="0.35">
      <c r="A5893" s="72" t="s">
        <v>460</v>
      </c>
      <c r="B5893" s="72" t="s">
        <v>461</v>
      </c>
      <c r="C5893" s="72" t="s">
        <v>1101</v>
      </c>
      <c r="D5893" s="72" t="s">
        <v>1099</v>
      </c>
      <c r="E5893" s="72">
        <v>2532</v>
      </c>
      <c r="F5893" s="105">
        <v>5</v>
      </c>
      <c r="G5893" s="108">
        <f t="shared" si="92"/>
        <v>43374</v>
      </c>
    </row>
    <row r="5894" spans="1:7" x14ac:dyDescent="0.35">
      <c r="A5894" s="72" t="s">
        <v>460</v>
      </c>
      <c r="B5894" s="72" t="s">
        <v>461</v>
      </c>
      <c r="C5894" s="72" t="s">
        <v>1102</v>
      </c>
      <c r="D5894" s="72" t="s">
        <v>1088</v>
      </c>
      <c r="E5894" s="72">
        <v>2326</v>
      </c>
      <c r="F5894" s="105">
        <v>46</v>
      </c>
      <c r="G5894" s="108">
        <f t="shared" si="92"/>
        <v>44378</v>
      </c>
    </row>
    <row r="5895" spans="1:7" x14ac:dyDescent="0.35">
      <c r="A5895" s="72" t="s">
        <v>460</v>
      </c>
      <c r="B5895" s="72" t="s">
        <v>461</v>
      </c>
      <c r="C5895" s="72" t="s">
        <v>1102</v>
      </c>
      <c r="D5895" s="72" t="s">
        <v>1089</v>
      </c>
      <c r="E5895" s="72">
        <v>2330</v>
      </c>
      <c r="F5895" s="105">
        <v>46</v>
      </c>
      <c r="G5895" s="108">
        <f t="shared" si="92"/>
        <v>44287</v>
      </c>
    </row>
    <row r="5896" spans="1:7" x14ac:dyDescent="0.35">
      <c r="A5896" s="72" t="s">
        <v>460</v>
      </c>
      <c r="B5896" s="72" t="s">
        <v>461</v>
      </c>
      <c r="C5896" s="72" t="s">
        <v>1102</v>
      </c>
      <c r="D5896" s="72" t="s">
        <v>1090</v>
      </c>
      <c r="E5896" s="72">
        <v>2331</v>
      </c>
      <c r="F5896" s="105">
        <v>47</v>
      </c>
      <c r="G5896" s="108">
        <f t="shared" si="92"/>
        <v>44197</v>
      </c>
    </row>
    <row r="5897" spans="1:7" x14ac:dyDescent="0.35">
      <c r="A5897" s="72" t="s">
        <v>460</v>
      </c>
      <c r="B5897" s="72" t="s">
        <v>461</v>
      </c>
      <c r="C5897" s="72" t="s">
        <v>1102</v>
      </c>
      <c r="D5897" s="72" t="s">
        <v>1091</v>
      </c>
      <c r="E5897" s="72">
        <v>2329</v>
      </c>
      <c r="F5897" s="105">
        <v>47</v>
      </c>
      <c r="G5897" s="108">
        <f t="shared" si="92"/>
        <v>44105</v>
      </c>
    </row>
    <row r="5898" spans="1:7" x14ac:dyDescent="0.35">
      <c r="A5898" s="72" t="s">
        <v>460</v>
      </c>
      <c r="B5898" s="72" t="s">
        <v>461</v>
      </c>
      <c r="C5898" s="72" t="s">
        <v>1102</v>
      </c>
      <c r="D5898" s="72" t="s">
        <v>1092</v>
      </c>
      <c r="E5898" s="72">
        <v>2330</v>
      </c>
      <c r="F5898" s="105">
        <v>47</v>
      </c>
      <c r="G5898" s="108">
        <f t="shared" si="92"/>
        <v>44013</v>
      </c>
    </row>
    <row r="5899" spans="1:7" x14ac:dyDescent="0.35">
      <c r="A5899" s="72" t="s">
        <v>460</v>
      </c>
      <c r="B5899" s="72" t="s">
        <v>461</v>
      </c>
      <c r="C5899" s="72" t="s">
        <v>1102</v>
      </c>
      <c r="D5899" s="72" t="s">
        <v>1093</v>
      </c>
      <c r="E5899" s="72">
        <v>2332</v>
      </c>
      <c r="F5899" s="105">
        <v>48</v>
      </c>
      <c r="G5899" s="108">
        <f t="shared" si="92"/>
        <v>43922</v>
      </c>
    </row>
    <row r="5900" spans="1:7" x14ac:dyDescent="0.35">
      <c r="A5900" s="72" t="s">
        <v>460</v>
      </c>
      <c r="B5900" s="72" t="s">
        <v>461</v>
      </c>
      <c r="C5900" s="72" t="s">
        <v>1102</v>
      </c>
      <c r="D5900" s="72" t="s">
        <v>1094</v>
      </c>
      <c r="E5900" s="72">
        <v>2321</v>
      </c>
      <c r="F5900" s="105">
        <v>47</v>
      </c>
      <c r="G5900" s="108">
        <f t="shared" si="92"/>
        <v>43831</v>
      </c>
    </row>
    <row r="5901" spans="1:7" x14ac:dyDescent="0.35">
      <c r="A5901" s="72" t="s">
        <v>460</v>
      </c>
      <c r="B5901" s="72" t="s">
        <v>461</v>
      </c>
      <c r="C5901" s="72" t="s">
        <v>1102</v>
      </c>
      <c r="D5901" s="72" t="s">
        <v>1095</v>
      </c>
      <c r="E5901" s="72">
        <v>2327</v>
      </c>
      <c r="F5901" s="105">
        <v>46</v>
      </c>
      <c r="G5901" s="108">
        <f t="shared" si="92"/>
        <v>43739</v>
      </c>
    </row>
    <row r="5902" spans="1:7" x14ac:dyDescent="0.35">
      <c r="A5902" s="72" t="s">
        <v>460</v>
      </c>
      <c r="B5902" s="72" t="s">
        <v>461</v>
      </c>
      <c r="C5902" s="72" t="s">
        <v>1102</v>
      </c>
      <c r="D5902" s="72" t="s">
        <v>1096</v>
      </c>
      <c r="E5902" s="72">
        <v>2326</v>
      </c>
      <c r="F5902" s="105">
        <v>46</v>
      </c>
      <c r="G5902" s="108">
        <f t="shared" si="92"/>
        <v>43647</v>
      </c>
    </row>
    <row r="5903" spans="1:7" x14ac:dyDescent="0.35">
      <c r="A5903" s="72" t="s">
        <v>460</v>
      </c>
      <c r="B5903" s="72" t="s">
        <v>461</v>
      </c>
      <c r="C5903" s="72" t="s">
        <v>1102</v>
      </c>
      <c r="D5903" s="72" t="s">
        <v>1097</v>
      </c>
      <c r="E5903" s="72">
        <v>2317</v>
      </c>
      <c r="F5903" s="105">
        <v>45</v>
      </c>
      <c r="G5903" s="108">
        <f t="shared" si="92"/>
        <v>43556</v>
      </c>
    </row>
    <row r="5904" spans="1:7" x14ac:dyDescent="0.35">
      <c r="A5904" s="72" t="s">
        <v>460</v>
      </c>
      <c r="B5904" s="72" t="s">
        <v>461</v>
      </c>
      <c r="C5904" s="72" t="s">
        <v>1102</v>
      </c>
      <c r="D5904" s="72" t="s">
        <v>1098</v>
      </c>
      <c r="E5904" s="72">
        <v>2321</v>
      </c>
      <c r="F5904" s="105">
        <v>46</v>
      </c>
      <c r="G5904" s="108">
        <f t="shared" si="92"/>
        <v>43466</v>
      </c>
    </row>
    <row r="5905" spans="1:7" x14ac:dyDescent="0.35">
      <c r="A5905" s="72" t="s">
        <v>460</v>
      </c>
      <c r="B5905" s="72" t="s">
        <v>461</v>
      </c>
      <c r="C5905" s="72" t="s">
        <v>1102</v>
      </c>
      <c r="D5905" s="72" t="s">
        <v>1099</v>
      </c>
      <c r="E5905" s="72">
        <v>2368</v>
      </c>
      <c r="F5905" s="105">
        <v>50</v>
      </c>
      <c r="G5905" s="108">
        <f t="shared" si="92"/>
        <v>43374</v>
      </c>
    </row>
    <row r="5906" spans="1:7" x14ac:dyDescent="0.35">
      <c r="A5906" s="72" t="s">
        <v>462</v>
      </c>
      <c r="B5906" s="72" t="s">
        <v>463</v>
      </c>
      <c r="C5906" s="72" t="s">
        <v>1087</v>
      </c>
      <c r="D5906" s="72" t="s">
        <v>1088</v>
      </c>
      <c r="E5906" s="72">
        <v>1609</v>
      </c>
      <c r="F5906" s="105">
        <v>0</v>
      </c>
      <c r="G5906" s="108">
        <f t="shared" si="92"/>
        <v>44378</v>
      </c>
    </row>
    <row r="5907" spans="1:7" x14ac:dyDescent="0.35">
      <c r="A5907" s="72" t="s">
        <v>462</v>
      </c>
      <c r="B5907" s="72" t="s">
        <v>463</v>
      </c>
      <c r="C5907" s="72" t="s">
        <v>1087</v>
      </c>
      <c r="D5907" s="72" t="s">
        <v>1089</v>
      </c>
      <c r="E5907" s="72">
        <v>1612</v>
      </c>
      <c r="F5907" s="105">
        <v>0</v>
      </c>
      <c r="G5907" s="108">
        <f t="shared" si="92"/>
        <v>44287</v>
      </c>
    </row>
    <row r="5908" spans="1:7" x14ac:dyDescent="0.35">
      <c r="A5908" s="72" t="s">
        <v>462</v>
      </c>
      <c r="B5908" s="72" t="s">
        <v>463</v>
      </c>
      <c r="C5908" s="72" t="s">
        <v>1087</v>
      </c>
      <c r="D5908" s="72" t="s">
        <v>1090</v>
      </c>
      <c r="E5908" s="72">
        <v>1608</v>
      </c>
      <c r="F5908" s="105">
        <v>0</v>
      </c>
      <c r="G5908" s="108">
        <f t="shared" si="92"/>
        <v>44197</v>
      </c>
    </row>
    <row r="5909" spans="1:7" x14ac:dyDescent="0.35">
      <c r="A5909" s="72" t="s">
        <v>462</v>
      </c>
      <c r="B5909" s="72" t="s">
        <v>463</v>
      </c>
      <c r="C5909" s="72" t="s">
        <v>1087</v>
      </c>
      <c r="D5909" s="72" t="s">
        <v>1091</v>
      </c>
      <c r="E5909" s="72">
        <v>1574</v>
      </c>
      <c r="F5909" s="105">
        <v>0</v>
      </c>
      <c r="G5909" s="108">
        <f t="shared" si="92"/>
        <v>44105</v>
      </c>
    </row>
    <row r="5910" spans="1:7" x14ac:dyDescent="0.35">
      <c r="A5910" s="72" t="s">
        <v>462</v>
      </c>
      <c r="B5910" s="72" t="s">
        <v>463</v>
      </c>
      <c r="C5910" s="72" t="s">
        <v>1087</v>
      </c>
      <c r="D5910" s="72" t="s">
        <v>1092</v>
      </c>
      <c r="E5910" s="72">
        <v>1552</v>
      </c>
      <c r="F5910" s="105">
        <v>0</v>
      </c>
      <c r="G5910" s="108">
        <f t="shared" si="92"/>
        <v>44013</v>
      </c>
    </row>
    <row r="5911" spans="1:7" x14ac:dyDescent="0.35">
      <c r="A5911" s="72" t="s">
        <v>462</v>
      </c>
      <c r="B5911" s="72" t="s">
        <v>463</v>
      </c>
      <c r="C5911" s="72" t="s">
        <v>1087</v>
      </c>
      <c r="D5911" s="72" t="s">
        <v>1093</v>
      </c>
      <c r="E5911" s="72">
        <v>1519</v>
      </c>
      <c r="F5911" s="105">
        <v>0</v>
      </c>
      <c r="G5911" s="108">
        <f t="shared" si="92"/>
        <v>43922</v>
      </c>
    </row>
    <row r="5912" spans="1:7" x14ac:dyDescent="0.35">
      <c r="A5912" s="72" t="s">
        <v>462</v>
      </c>
      <c r="B5912" s="72" t="s">
        <v>463</v>
      </c>
      <c r="C5912" s="72" t="s">
        <v>1087</v>
      </c>
      <c r="D5912" s="72" t="s">
        <v>1094</v>
      </c>
      <c r="E5912" s="72">
        <v>1517</v>
      </c>
      <c r="F5912" s="105">
        <v>0</v>
      </c>
      <c r="G5912" s="108">
        <f t="shared" si="92"/>
        <v>43831</v>
      </c>
    </row>
    <row r="5913" spans="1:7" x14ac:dyDescent="0.35">
      <c r="A5913" s="72" t="s">
        <v>462</v>
      </c>
      <c r="B5913" s="72" t="s">
        <v>463</v>
      </c>
      <c r="C5913" s="72" t="s">
        <v>1087</v>
      </c>
      <c r="D5913" s="72" t="s">
        <v>1095</v>
      </c>
      <c r="E5913" s="72">
        <v>1523</v>
      </c>
      <c r="F5913" s="105">
        <v>0</v>
      </c>
      <c r="G5913" s="108">
        <f t="shared" si="92"/>
        <v>43739</v>
      </c>
    </row>
    <row r="5914" spans="1:7" x14ac:dyDescent="0.35">
      <c r="A5914" s="72" t="s">
        <v>462</v>
      </c>
      <c r="B5914" s="72" t="s">
        <v>463</v>
      </c>
      <c r="C5914" s="72" t="s">
        <v>1087</v>
      </c>
      <c r="D5914" s="72" t="s">
        <v>1096</v>
      </c>
      <c r="E5914" s="72">
        <v>1522</v>
      </c>
      <c r="F5914" s="105">
        <v>0</v>
      </c>
      <c r="G5914" s="108">
        <f t="shared" si="92"/>
        <v>43647</v>
      </c>
    </row>
    <row r="5915" spans="1:7" x14ac:dyDescent="0.35">
      <c r="A5915" s="72" t="s">
        <v>462</v>
      </c>
      <c r="B5915" s="72" t="s">
        <v>463</v>
      </c>
      <c r="C5915" s="72" t="s">
        <v>1087</v>
      </c>
      <c r="D5915" s="72" t="s">
        <v>1097</v>
      </c>
      <c r="E5915" s="72">
        <v>1542</v>
      </c>
      <c r="F5915" s="105">
        <v>0</v>
      </c>
      <c r="G5915" s="108">
        <f t="shared" si="92"/>
        <v>43556</v>
      </c>
    </row>
    <row r="5916" spans="1:7" x14ac:dyDescent="0.35">
      <c r="A5916" s="72" t="s">
        <v>462</v>
      </c>
      <c r="B5916" s="72" t="s">
        <v>463</v>
      </c>
      <c r="C5916" s="72" t="s">
        <v>1087</v>
      </c>
      <c r="D5916" s="72" t="s">
        <v>1098</v>
      </c>
      <c r="E5916" s="72">
        <v>1539</v>
      </c>
      <c r="F5916" s="105">
        <v>0</v>
      </c>
      <c r="G5916" s="108">
        <f t="shared" si="92"/>
        <v>43466</v>
      </c>
    </row>
    <row r="5917" spans="1:7" x14ac:dyDescent="0.35">
      <c r="A5917" s="72" t="s">
        <v>462</v>
      </c>
      <c r="B5917" s="72" t="s">
        <v>463</v>
      </c>
      <c r="C5917" s="72" t="s">
        <v>1087</v>
      </c>
      <c r="D5917" s="72" t="s">
        <v>1099</v>
      </c>
      <c r="E5917" s="72">
        <v>1656</v>
      </c>
      <c r="F5917" s="105">
        <v>0</v>
      </c>
      <c r="G5917" s="108">
        <f t="shared" si="92"/>
        <v>43374</v>
      </c>
    </row>
    <row r="5918" spans="1:7" x14ac:dyDescent="0.35">
      <c r="A5918" s="72" t="s">
        <v>462</v>
      </c>
      <c r="B5918" s="72" t="s">
        <v>463</v>
      </c>
      <c r="C5918" s="72" t="s">
        <v>1100</v>
      </c>
      <c r="D5918" s="72" t="s">
        <v>1088</v>
      </c>
      <c r="E5918" s="72">
        <v>5388</v>
      </c>
      <c r="F5918" s="105">
        <v>0</v>
      </c>
      <c r="G5918" s="108">
        <f t="shared" si="92"/>
        <v>44378</v>
      </c>
    </row>
    <row r="5919" spans="1:7" x14ac:dyDescent="0.35">
      <c r="A5919" s="72" t="s">
        <v>462</v>
      </c>
      <c r="B5919" s="72" t="s">
        <v>463</v>
      </c>
      <c r="C5919" s="72" t="s">
        <v>1100</v>
      </c>
      <c r="D5919" s="72" t="s">
        <v>1089</v>
      </c>
      <c r="E5919" s="72">
        <v>5204</v>
      </c>
      <c r="F5919" s="105">
        <v>0</v>
      </c>
      <c r="G5919" s="108">
        <f t="shared" si="92"/>
        <v>44287</v>
      </c>
    </row>
    <row r="5920" spans="1:7" x14ac:dyDescent="0.35">
      <c r="A5920" s="72" t="s">
        <v>462</v>
      </c>
      <c r="B5920" s="72" t="s">
        <v>463</v>
      </c>
      <c r="C5920" s="72" t="s">
        <v>1100</v>
      </c>
      <c r="D5920" s="72" t="s">
        <v>1090</v>
      </c>
      <c r="E5920" s="72">
        <v>5198</v>
      </c>
      <c r="F5920" s="105">
        <v>0</v>
      </c>
      <c r="G5920" s="108">
        <f t="shared" si="92"/>
        <v>44197</v>
      </c>
    </row>
    <row r="5921" spans="1:7" x14ac:dyDescent="0.35">
      <c r="A5921" s="72" t="s">
        <v>462</v>
      </c>
      <c r="B5921" s="72" t="s">
        <v>463</v>
      </c>
      <c r="C5921" s="72" t="s">
        <v>1100</v>
      </c>
      <c r="D5921" s="72" t="s">
        <v>1091</v>
      </c>
      <c r="E5921" s="72">
        <v>5211</v>
      </c>
      <c r="F5921" s="105">
        <v>0</v>
      </c>
      <c r="G5921" s="108">
        <f t="shared" si="92"/>
        <v>44105</v>
      </c>
    </row>
    <row r="5922" spans="1:7" x14ac:dyDescent="0.35">
      <c r="A5922" s="72" t="s">
        <v>462</v>
      </c>
      <c r="B5922" s="72" t="s">
        <v>463</v>
      </c>
      <c r="C5922" s="72" t="s">
        <v>1100</v>
      </c>
      <c r="D5922" s="72" t="s">
        <v>1092</v>
      </c>
      <c r="E5922" s="72">
        <v>5177</v>
      </c>
      <c r="F5922" s="105">
        <v>0</v>
      </c>
      <c r="G5922" s="108">
        <f t="shared" si="92"/>
        <v>44013</v>
      </c>
    </row>
    <row r="5923" spans="1:7" x14ac:dyDescent="0.35">
      <c r="A5923" s="72" t="s">
        <v>462</v>
      </c>
      <c r="B5923" s="72" t="s">
        <v>463</v>
      </c>
      <c r="C5923" s="72" t="s">
        <v>1100</v>
      </c>
      <c r="D5923" s="72" t="s">
        <v>1093</v>
      </c>
      <c r="E5923" s="72">
        <v>5058</v>
      </c>
      <c r="F5923" s="105">
        <v>0</v>
      </c>
      <c r="G5923" s="108">
        <f t="shared" si="92"/>
        <v>43922</v>
      </c>
    </row>
    <row r="5924" spans="1:7" x14ac:dyDescent="0.35">
      <c r="A5924" s="72" t="s">
        <v>462</v>
      </c>
      <c r="B5924" s="72" t="s">
        <v>463</v>
      </c>
      <c r="C5924" s="72" t="s">
        <v>1100</v>
      </c>
      <c r="D5924" s="72" t="s">
        <v>1094</v>
      </c>
      <c r="E5924" s="72">
        <v>5000</v>
      </c>
      <c r="F5924" s="105">
        <v>0</v>
      </c>
      <c r="G5924" s="108">
        <f t="shared" si="92"/>
        <v>43831</v>
      </c>
    </row>
    <row r="5925" spans="1:7" x14ac:dyDescent="0.35">
      <c r="A5925" s="72" t="s">
        <v>462</v>
      </c>
      <c r="B5925" s="72" t="s">
        <v>463</v>
      </c>
      <c r="C5925" s="72" t="s">
        <v>1100</v>
      </c>
      <c r="D5925" s="72" t="s">
        <v>1095</v>
      </c>
      <c r="E5925" s="72">
        <v>4779</v>
      </c>
      <c r="F5925" s="105">
        <v>0</v>
      </c>
      <c r="G5925" s="108">
        <f t="shared" si="92"/>
        <v>43739</v>
      </c>
    </row>
    <row r="5926" spans="1:7" x14ac:dyDescent="0.35">
      <c r="A5926" s="72" t="s">
        <v>462</v>
      </c>
      <c r="B5926" s="72" t="s">
        <v>463</v>
      </c>
      <c r="C5926" s="72" t="s">
        <v>1100</v>
      </c>
      <c r="D5926" s="72" t="s">
        <v>1096</v>
      </c>
      <c r="E5926" s="72">
        <v>4554</v>
      </c>
      <c r="F5926" s="105">
        <v>0</v>
      </c>
      <c r="G5926" s="108">
        <f t="shared" si="92"/>
        <v>43647</v>
      </c>
    </row>
    <row r="5927" spans="1:7" x14ac:dyDescent="0.35">
      <c r="A5927" s="72" t="s">
        <v>462</v>
      </c>
      <c r="B5927" s="72" t="s">
        <v>463</v>
      </c>
      <c r="C5927" s="72" t="s">
        <v>1100</v>
      </c>
      <c r="D5927" s="72" t="s">
        <v>1097</v>
      </c>
      <c r="E5927" s="72">
        <v>4537</v>
      </c>
      <c r="F5927" s="105">
        <v>0</v>
      </c>
      <c r="G5927" s="108">
        <f t="shared" si="92"/>
        <v>43556</v>
      </c>
    </row>
    <row r="5928" spans="1:7" x14ac:dyDescent="0.35">
      <c r="A5928" s="72" t="s">
        <v>462</v>
      </c>
      <c r="B5928" s="72" t="s">
        <v>463</v>
      </c>
      <c r="C5928" s="72" t="s">
        <v>1100</v>
      </c>
      <c r="D5928" s="72" t="s">
        <v>1098</v>
      </c>
      <c r="E5928" s="72">
        <v>4432</v>
      </c>
      <c r="F5928" s="105">
        <v>0</v>
      </c>
      <c r="G5928" s="108">
        <f t="shared" si="92"/>
        <v>43466</v>
      </c>
    </row>
    <row r="5929" spans="1:7" x14ac:dyDescent="0.35">
      <c r="A5929" s="72" t="s">
        <v>462</v>
      </c>
      <c r="B5929" s="72" t="s">
        <v>463</v>
      </c>
      <c r="C5929" s="72" t="s">
        <v>1100</v>
      </c>
      <c r="D5929" s="72" t="s">
        <v>1099</v>
      </c>
      <c r="E5929" s="72">
        <v>4553</v>
      </c>
      <c r="F5929" s="105">
        <v>0</v>
      </c>
      <c r="G5929" s="108">
        <f t="shared" si="92"/>
        <v>43374</v>
      </c>
    </row>
    <row r="5930" spans="1:7" x14ac:dyDescent="0.35">
      <c r="A5930" s="72" t="s">
        <v>462</v>
      </c>
      <c r="B5930" s="72" t="s">
        <v>463</v>
      </c>
      <c r="C5930" s="72" t="s">
        <v>1101</v>
      </c>
      <c r="D5930" s="72" t="s">
        <v>1088</v>
      </c>
      <c r="E5930" s="72">
        <v>112</v>
      </c>
      <c r="F5930" s="105">
        <v>0</v>
      </c>
      <c r="G5930" s="108">
        <f t="shared" si="92"/>
        <v>44378</v>
      </c>
    </row>
    <row r="5931" spans="1:7" x14ac:dyDescent="0.35">
      <c r="A5931" s="72" t="s">
        <v>462</v>
      </c>
      <c r="B5931" s="72" t="s">
        <v>463</v>
      </c>
      <c r="C5931" s="72" t="s">
        <v>1101</v>
      </c>
      <c r="D5931" s="72" t="s">
        <v>1089</v>
      </c>
      <c r="E5931" s="72">
        <v>113</v>
      </c>
      <c r="F5931" s="105">
        <v>0</v>
      </c>
      <c r="G5931" s="108">
        <f t="shared" si="92"/>
        <v>44287</v>
      </c>
    </row>
    <row r="5932" spans="1:7" x14ac:dyDescent="0.35">
      <c r="A5932" s="72" t="s">
        <v>462</v>
      </c>
      <c r="B5932" s="72" t="s">
        <v>463</v>
      </c>
      <c r="C5932" s="72" t="s">
        <v>1101</v>
      </c>
      <c r="D5932" s="72" t="s">
        <v>1090</v>
      </c>
      <c r="E5932" s="72">
        <v>113</v>
      </c>
      <c r="F5932" s="105">
        <v>0</v>
      </c>
      <c r="G5932" s="108">
        <f t="shared" si="92"/>
        <v>44197</v>
      </c>
    </row>
    <row r="5933" spans="1:7" x14ac:dyDescent="0.35">
      <c r="A5933" s="72" t="s">
        <v>462</v>
      </c>
      <c r="B5933" s="72" t="s">
        <v>463</v>
      </c>
      <c r="C5933" s="72" t="s">
        <v>1101</v>
      </c>
      <c r="D5933" s="72" t="s">
        <v>1091</v>
      </c>
      <c r="E5933" s="72">
        <v>112</v>
      </c>
      <c r="F5933" s="105">
        <v>0</v>
      </c>
      <c r="G5933" s="108">
        <f t="shared" si="92"/>
        <v>44105</v>
      </c>
    </row>
    <row r="5934" spans="1:7" x14ac:dyDescent="0.35">
      <c r="A5934" s="72" t="s">
        <v>462</v>
      </c>
      <c r="B5934" s="72" t="s">
        <v>463</v>
      </c>
      <c r="C5934" s="72" t="s">
        <v>1101</v>
      </c>
      <c r="D5934" s="72" t="s">
        <v>1092</v>
      </c>
      <c r="E5934" s="72">
        <v>112</v>
      </c>
      <c r="F5934" s="105">
        <v>0</v>
      </c>
      <c r="G5934" s="108">
        <f t="shared" si="92"/>
        <v>44013</v>
      </c>
    </row>
    <row r="5935" spans="1:7" x14ac:dyDescent="0.35">
      <c r="A5935" s="72" t="s">
        <v>462</v>
      </c>
      <c r="B5935" s="72" t="s">
        <v>463</v>
      </c>
      <c r="C5935" s="72" t="s">
        <v>1101</v>
      </c>
      <c r="D5935" s="72" t="s">
        <v>1093</v>
      </c>
      <c r="E5935" s="72">
        <v>106</v>
      </c>
      <c r="F5935" s="105">
        <v>0</v>
      </c>
      <c r="G5935" s="108">
        <f t="shared" si="92"/>
        <v>43922</v>
      </c>
    </row>
    <row r="5936" spans="1:7" x14ac:dyDescent="0.35">
      <c r="A5936" s="72" t="s">
        <v>462</v>
      </c>
      <c r="B5936" s="72" t="s">
        <v>463</v>
      </c>
      <c r="C5936" s="72" t="s">
        <v>1101</v>
      </c>
      <c r="D5936" s="72" t="s">
        <v>1094</v>
      </c>
      <c r="E5936" s="72">
        <v>103</v>
      </c>
      <c r="F5936" s="105">
        <v>0</v>
      </c>
      <c r="G5936" s="108">
        <f t="shared" si="92"/>
        <v>43831</v>
      </c>
    </row>
    <row r="5937" spans="1:7" x14ac:dyDescent="0.35">
      <c r="A5937" s="72" t="s">
        <v>462</v>
      </c>
      <c r="B5937" s="72" t="s">
        <v>463</v>
      </c>
      <c r="C5937" s="72" t="s">
        <v>1101</v>
      </c>
      <c r="D5937" s="72" t="s">
        <v>1095</v>
      </c>
      <c r="E5937" s="72">
        <v>100</v>
      </c>
      <c r="F5937" s="105">
        <v>0</v>
      </c>
      <c r="G5937" s="108">
        <f t="shared" si="92"/>
        <v>43739</v>
      </c>
    </row>
    <row r="5938" spans="1:7" x14ac:dyDescent="0.35">
      <c r="A5938" s="72" t="s">
        <v>462</v>
      </c>
      <c r="B5938" s="72" t="s">
        <v>463</v>
      </c>
      <c r="C5938" s="72" t="s">
        <v>1101</v>
      </c>
      <c r="D5938" s="72" t="s">
        <v>1096</v>
      </c>
      <c r="E5938" s="72">
        <v>99</v>
      </c>
      <c r="F5938" s="105">
        <v>0</v>
      </c>
      <c r="G5938" s="108">
        <f t="shared" si="92"/>
        <v>43647</v>
      </c>
    </row>
    <row r="5939" spans="1:7" x14ac:dyDescent="0.35">
      <c r="A5939" s="72" t="s">
        <v>462</v>
      </c>
      <c r="B5939" s="72" t="s">
        <v>463</v>
      </c>
      <c r="C5939" s="72" t="s">
        <v>1101</v>
      </c>
      <c r="D5939" s="72" t="s">
        <v>1097</v>
      </c>
      <c r="E5939" s="72">
        <v>102</v>
      </c>
      <c r="F5939" s="105">
        <v>0</v>
      </c>
      <c r="G5939" s="108">
        <f t="shared" si="92"/>
        <v>43556</v>
      </c>
    </row>
    <row r="5940" spans="1:7" x14ac:dyDescent="0.35">
      <c r="A5940" s="72" t="s">
        <v>462</v>
      </c>
      <c r="B5940" s="72" t="s">
        <v>463</v>
      </c>
      <c r="C5940" s="72" t="s">
        <v>1101</v>
      </c>
      <c r="D5940" s="72" t="s">
        <v>1098</v>
      </c>
      <c r="E5940" s="72">
        <v>104</v>
      </c>
      <c r="F5940" s="105">
        <v>0</v>
      </c>
      <c r="G5940" s="108">
        <f t="shared" si="92"/>
        <v>43466</v>
      </c>
    </row>
    <row r="5941" spans="1:7" x14ac:dyDescent="0.35">
      <c r="A5941" s="72" t="s">
        <v>462</v>
      </c>
      <c r="B5941" s="72" t="s">
        <v>463</v>
      </c>
      <c r="C5941" s="72" t="s">
        <v>1101</v>
      </c>
      <c r="D5941" s="72" t="s">
        <v>1099</v>
      </c>
      <c r="E5941" s="72">
        <v>105</v>
      </c>
      <c r="F5941" s="105">
        <v>0</v>
      </c>
      <c r="G5941" s="108">
        <f t="shared" si="92"/>
        <v>43374</v>
      </c>
    </row>
    <row r="5942" spans="1:7" x14ac:dyDescent="0.35">
      <c r="A5942" s="72" t="s">
        <v>462</v>
      </c>
      <c r="B5942" s="72" t="s">
        <v>463</v>
      </c>
      <c r="C5942" s="72" t="s">
        <v>1102</v>
      </c>
      <c r="D5942" s="72" t="s">
        <v>1088</v>
      </c>
      <c r="E5942" s="72">
        <v>3765</v>
      </c>
      <c r="F5942" s="105">
        <v>0</v>
      </c>
      <c r="G5942" s="108">
        <f t="shared" si="92"/>
        <v>44378</v>
      </c>
    </row>
    <row r="5943" spans="1:7" x14ac:dyDescent="0.35">
      <c r="A5943" s="72" t="s">
        <v>462</v>
      </c>
      <c r="B5943" s="72" t="s">
        <v>463</v>
      </c>
      <c r="C5943" s="72" t="s">
        <v>1102</v>
      </c>
      <c r="D5943" s="72" t="s">
        <v>1089</v>
      </c>
      <c r="E5943" s="72">
        <v>3762</v>
      </c>
      <c r="F5943" s="105">
        <v>0</v>
      </c>
      <c r="G5943" s="108">
        <f t="shared" si="92"/>
        <v>44287</v>
      </c>
    </row>
    <row r="5944" spans="1:7" x14ac:dyDescent="0.35">
      <c r="A5944" s="72" t="s">
        <v>462</v>
      </c>
      <c r="B5944" s="72" t="s">
        <v>463</v>
      </c>
      <c r="C5944" s="72" t="s">
        <v>1102</v>
      </c>
      <c r="D5944" s="72" t="s">
        <v>1090</v>
      </c>
      <c r="E5944" s="72">
        <v>3766</v>
      </c>
      <c r="F5944" s="105">
        <v>0</v>
      </c>
      <c r="G5944" s="108">
        <f t="shared" si="92"/>
        <v>44197</v>
      </c>
    </row>
    <row r="5945" spans="1:7" x14ac:dyDescent="0.35">
      <c r="A5945" s="72" t="s">
        <v>462</v>
      </c>
      <c r="B5945" s="72" t="s">
        <v>463</v>
      </c>
      <c r="C5945" s="72" t="s">
        <v>1102</v>
      </c>
      <c r="D5945" s="72" t="s">
        <v>1091</v>
      </c>
      <c r="E5945" s="72">
        <v>3758</v>
      </c>
      <c r="F5945" s="105">
        <v>0</v>
      </c>
      <c r="G5945" s="108">
        <f t="shared" si="92"/>
        <v>44105</v>
      </c>
    </row>
    <row r="5946" spans="1:7" x14ac:dyDescent="0.35">
      <c r="A5946" s="72" t="s">
        <v>462</v>
      </c>
      <c r="B5946" s="72" t="s">
        <v>463</v>
      </c>
      <c r="C5946" s="72" t="s">
        <v>1102</v>
      </c>
      <c r="D5946" s="72" t="s">
        <v>1092</v>
      </c>
      <c r="E5946" s="72">
        <v>3757</v>
      </c>
      <c r="F5946" s="105">
        <v>0</v>
      </c>
      <c r="G5946" s="108">
        <f t="shared" si="92"/>
        <v>44013</v>
      </c>
    </row>
    <row r="5947" spans="1:7" x14ac:dyDescent="0.35">
      <c r="A5947" s="72" t="s">
        <v>462</v>
      </c>
      <c r="B5947" s="72" t="s">
        <v>463</v>
      </c>
      <c r="C5947" s="72" t="s">
        <v>1102</v>
      </c>
      <c r="D5947" s="72" t="s">
        <v>1093</v>
      </c>
      <c r="E5947" s="72">
        <v>3734</v>
      </c>
      <c r="F5947" s="105">
        <v>0</v>
      </c>
      <c r="G5947" s="108">
        <f t="shared" si="92"/>
        <v>43922</v>
      </c>
    </row>
    <row r="5948" spans="1:7" x14ac:dyDescent="0.35">
      <c r="A5948" s="72" t="s">
        <v>462</v>
      </c>
      <c r="B5948" s="72" t="s">
        <v>463</v>
      </c>
      <c r="C5948" s="72" t="s">
        <v>1102</v>
      </c>
      <c r="D5948" s="72" t="s">
        <v>1094</v>
      </c>
      <c r="E5948" s="72">
        <v>3690</v>
      </c>
      <c r="F5948" s="105">
        <v>0</v>
      </c>
      <c r="G5948" s="108">
        <f t="shared" si="92"/>
        <v>43831</v>
      </c>
    </row>
    <row r="5949" spans="1:7" x14ac:dyDescent="0.35">
      <c r="A5949" s="72" t="s">
        <v>462</v>
      </c>
      <c r="B5949" s="72" t="s">
        <v>463</v>
      </c>
      <c r="C5949" s="72" t="s">
        <v>1102</v>
      </c>
      <c r="D5949" s="72" t="s">
        <v>1095</v>
      </c>
      <c r="E5949" s="72">
        <v>3681</v>
      </c>
      <c r="F5949" s="105">
        <v>0</v>
      </c>
      <c r="G5949" s="108">
        <f t="shared" si="92"/>
        <v>43739</v>
      </c>
    </row>
    <row r="5950" spans="1:7" x14ac:dyDescent="0.35">
      <c r="A5950" s="72" t="s">
        <v>462</v>
      </c>
      <c r="B5950" s="72" t="s">
        <v>463</v>
      </c>
      <c r="C5950" s="72" t="s">
        <v>1102</v>
      </c>
      <c r="D5950" s="72" t="s">
        <v>1096</v>
      </c>
      <c r="E5950" s="72">
        <v>3683</v>
      </c>
      <c r="F5950" s="105">
        <v>0</v>
      </c>
      <c r="G5950" s="108">
        <f t="shared" si="92"/>
        <v>43647</v>
      </c>
    </row>
    <row r="5951" spans="1:7" x14ac:dyDescent="0.35">
      <c r="A5951" s="72" t="s">
        <v>462</v>
      </c>
      <c r="B5951" s="72" t="s">
        <v>463</v>
      </c>
      <c r="C5951" s="72" t="s">
        <v>1102</v>
      </c>
      <c r="D5951" s="72" t="s">
        <v>1097</v>
      </c>
      <c r="E5951" s="72">
        <v>3682</v>
      </c>
      <c r="F5951" s="105">
        <v>0</v>
      </c>
      <c r="G5951" s="108">
        <f t="shared" si="92"/>
        <v>43556</v>
      </c>
    </row>
    <row r="5952" spans="1:7" x14ac:dyDescent="0.35">
      <c r="A5952" s="72" t="s">
        <v>462</v>
      </c>
      <c r="B5952" s="72" t="s">
        <v>463</v>
      </c>
      <c r="C5952" s="72" t="s">
        <v>1102</v>
      </c>
      <c r="D5952" s="72" t="s">
        <v>1098</v>
      </c>
      <c r="E5952" s="72">
        <v>3679</v>
      </c>
      <c r="F5952" s="105">
        <v>0</v>
      </c>
      <c r="G5952" s="108">
        <f t="shared" si="92"/>
        <v>43466</v>
      </c>
    </row>
    <row r="5953" spans="1:7" x14ac:dyDescent="0.35">
      <c r="A5953" s="72" t="s">
        <v>462</v>
      </c>
      <c r="B5953" s="72" t="s">
        <v>463</v>
      </c>
      <c r="C5953" s="72" t="s">
        <v>1102</v>
      </c>
      <c r="D5953" s="72" t="s">
        <v>1099</v>
      </c>
      <c r="E5953" s="72">
        <v>3807</v>
      </c>
      <c r="F5953" s="105">
        <v>0</v>
      </c>
      <c r="G5953" s="108">
        <f t="shared" si="92"/>
        <v>43374</v>
      </c>
    </row>
    <row r="5954" spans="1:7" x14ac:dyDescent="0.35">
      <c r="A5954" s="72" t="s">
        <v>464</v>
      </c>
      <c r="B5954" s="72" t="s">
        <v>465</v>
      </c>
      <c r="C5954" s="72" t="s">
        <v>1087</v>
      </c>
      <c r="D5954" s="72" t="s">
        <v>1088</v>
      </c>
      <c r="E5954" s="72">
        <v>1187</v>
      </c>
      <c r="F5954" s="105">
        <v>0</v>
      </c>
      <c r="G5954" s="108">
        <f t="shared" si="92"/>
        <v>44378</v>
      </c>
    </row>
    <row r="5955" spans="1:7" x14ac:dyDescent="0.35">
      <c r="A5955" s="72" t="s">
        <v>464</v>
      </c>
      <c r="B5955" s="72" t="s">
        <v>465</v>
      </c>
      <c r="C5955" s="72" t="s">
        <v>1087</v>
      </c>
      <c r="D5955" s="72" t="s">
        <v>1089</v>
      </c>
      <c r="E5955" s="72">
        <v>1183</v>
      </c>
      <c r="F5955" s="105">
        <v>0</v>
      </c>
      <c r="G5955" s="108">
        <f t="shared" si="92"/>
        <v>44287</v>
      </c>
    </row>
    <row r="5956" spans="1:7" x14ac:dyDescent="0.35">
      <c r="A5956" s="72" t="s">
        <v>464</v>
      </c>
      <c r="B5956" s="72" t="s">
        <v>465</v>
      </c>
      <c r="C5956" s="72" t="s">
        <v>1087</v>
      </c>
      <c r="D5956" s="72" t="s">
        <v>1090</v>
      </c>
      <c r="E5956" s="72">
        <v>1186</v>
      </c>
      <c r="F5956" s="105">
        <v>0</v>
      </c>
      <c r="G5956" s="108">
        <f t="shared" ref="G5956:G6019" si="93">DATE(LEFT(D5956,4),RIGHT(LEFT(D5956,7),2),1)</f>
        <v>44197</v>
      </c>
    </row>
    <row r="5957" spans="1:7" x14ac:dyDescent="0.35">
      <c r="A5957" s="72" t="s">
        <v>464</v>
      </c>
      <c r="B5957" s="72" t="s">
        <v>465</v>
      </c>
      <c r="C5957" s="72" t="s">
        <v>1087</v>
      </c>
      <c r="D5957" s="72" t="s">
        <v>1091</v>
      </c>
      <c r="E5957" s="72">
        <v>1187</v>
      </c>
      <c r="F5957" s="105">
        <v>0</v>
      </c>
      <c r="G5957" s="108">
        <f t="shared" si="93"/>
        <v>44105</v>
      </c>
    </row>
    <row r="5958" spans="1:7" x14ac:dyDescent="0.35">
      <c r="A5958" s="72" t="s">
        <v>464</v>
      </c>
      <c r="B5958" s="72" t="s">
        <v>465</v>
      </c>
      <c r="C5958" s="72" t="s">
        <v>1087</v>
      </c>
      <c r="D5958" s="72" t="s">
        <v>1092</v>
      </c>
      <c r="E5958" s="72">
        <v>1185</v>
      </c>
      <c r="F5958" s="105">
        <v>0</v>
      </c>
      <c r="G5958" s="108">
        <f t="shared" si="93"/>
        <v>44013</v>
      </c>
    </row>
    <row r="5959" spans="1:7" x14ac:dyDescent="0.35">
      <c r="A5959" s="72" t="s">
        <v>464</v>
      </c>
      <c r="B5959" s="72" t="s">
        <v>465</v>
      </c>
      <c r="C5959" s="72" t="s">
        <v>1087</v>
      </c>
      <c r="D5959" s="72" t="s">
        <v>1093</v>
      </c>
      <c r="E5959" s="72">
        <v>1169</v>
      </c>
      <c r="F5959" s="105">
        <v>0</v>
      </c>
      <c r="G5959" s="108">
        <f t="shared" si="93"/>
        <v>43922</v>
      </c>
    </row>
    <row r="5960" spans="1:7" x14ac:dyDescent="0.35">
      <c r="A5960" s="72" t="s">
        <v>464</v>
      </c>
      <c r="B5960" s="72" t="s">
        <v>465</v>
      </c>
      <c r="C5960" s="72" t="s">
        <v>1087</v>
      </c>
      <c r="D5960" s="72" t="s">
        <v>1094</v>
      </c>
      <c r="E5960" s="72">
        <v>1169</v>
      </c>
      <c r="F5960" s="105">
        <v>0</v>
      </c>
      <c r="G5960" s="108">
        <f t="shared" si="93"/>
        <v>43831</v>
      </c>
    </row>
    <row r="5961" spans="1:7" x14ac:dyDescent="0.35">
      <c r="A5961" s="72" t="s">
        <v>464</v>
      </c>
      <c r="B5961" s="72" t="s">
        <v>465</v>
      </c>
      <c r="C5961" s="72" t="s">
        <v>1087</v>
      </c>
      <c r="D5961" s="72" t="s">
        <v>1095</v>
      </c>
      <c r="E5961" s="72">
        <v>1173</v>
      </c>
      <c r="F5961" s="105">
        <v>0</v>
      </c>
      <c r="G5961" s="108">
        <f t="shared" si="93"/>
        <v>43739</v>
      </c>
    </row>
    <row r="5962" spans="1:7" x14ac:dyDescent="0.35">
      <c r="A5962" s="72" t="s">
        <v>464</v>
      </c>
      <c r="B5962" s="72" t="s">
        <v>465</v>
      </c>
      <c r="C5962" s="72" t="s">
        <v>1087</v>
      </c>
      <c r="D5962" s="72" t="s">
        <v>1096</v>
      </c>
      <c r="E5962" s="72">
        <v>1181</v>
      </c>
      <c r="F5962" s="105">
        <v>0</v>
      </c>
      <c r="G5962" s="108">
        <f t="shared" si="93"/>
        <v>43647</v>
      </c>
    </row>
    <row r="5963" spans="1:7" x14ac:dyDescent="0.35">
      <c r="A5963" s="72" t="s">
        <v>464</v>
      </c>
      <c r="B5963" s="72" t="s">
        <v>465</v>
      </c>
      <c r="C5963" s="72" t="s">
        <v>1087</v>
      </c>
      <c r="D5963" s="72" t="s">
        <v>1097</v>
      </c>
      <c r="E5963" s="72">
        <v>1174</v>
      </c>
      <c r="F5963" s="105">
        <v>0</v>
      </c>
      <c r="G5963" s="108">
        <f t="shared" si="93"/>
        <v>43556</v>
      </c>
    </row>
    <row r="5964" spans="1:7" x14ac:dyDescent="0.35">
      <c r="A5964" s="72" t="s">
        <v>464</v>
      </c>
      <c r="B5964" s="72" t="s">
        <v>465</v>
      </c>
      <c r="C5964" s="72" t="s">
        <v>1087</v>
      </c>
      <c r="D5964" s="72" t="s">
        <v>1098</v>
      </c>
      <c r="E5964" s="72">
        <v>1167</v>
      </c>
      <c r="F5964" s="105">
        <v>0</v>
      </c>
      <c r="G5964" s="108">
        <f t="shared" si="93"/>
        <v>43466</v>
      </c>
    </row>
    <row r="5965" spans="1:7" x14ac:dyDescent="0.35">
      <c r="A5965" s="72" t="s">
        <v>464</v>
      </c>
      <c r="B5965" s="72" t="s">
        <v>465</v>
      </c>
      <c r="C5965" s="72" t="s">
        <v>1087</v>
      </c>
      <c r="D5965" s="72" t="s">
        <v>1099</v>
      </c>
      <c r="E5965" s="72">
        <v>1221</v>
      </c>
      <c r="F5965" s="105">
        <v>0</v>
      </c>
      <c r="G5965" s="108">
        <f t="shared" si="93"/>
        <v>43374</v>
      </c>
    </row>
    <row r="5966" spans="1:7" x14ac:dyDescent="0.35">
      <c r="A5966" s="72" t="s">
        <v>464</v>
      </c>
      <c r="B5966" s="72" t="s">
        <v>465</v>
      </c>
      <c r="C5966" s="72" t="s">
        <v>1100</v>
      </c>
      <c r="D5966" s="72" t="s">
        <v>1088</v>
      </c>
      <c r="E5966" s="72">
        <v>763</v>
      </c>
      <c r="F5966" s="105">
        <v>0</v>
      </c>
      <c r="G5966" s="108">
        <f t="shared" si="93"/>
        <v>44378</v>
      </c>
    </row>
    <row r="5967" spans="1:7" x14ac:dyDescent="0.35">
      <c r="A5967" s="72" t="s">
        <v>464</v>
      </c>
      <c r="B5967" s="72" t="s">
        <v>465</v>
      </c>
      <c r="C5967" s="72" t="s">
        <v>1100</v>
      </c>
      <c r="D5967" s="72" t="s">
        <v>1089</v>
      </c>
      <c r="E5967" s="72">
        <v>757</v>
      </c>
      <c r="F5967" s="105">
        <v>0</v>
      </c>
      <c r="G5967" s="108">
        <f t="shared" si="93"/>
        <v>44287</v>
      </c>
    </row>
    <row r="5968" spans="1:7" x14ac:dyDescent="0.35">
      <c r="A5968" s="72" t="s">
        <v>464</v>
      </c>
      <c r="B5968" s="72" t="s">
        <v>465</v>
      </c>
      <c r="C5968" s="72" t="s">
        <v>1100</v>
      </c>
      <c r="D5968" s="72" t="s">
        <v>1090</v>
      </c>
      <c r="E5968" s="72">
        <v>761</v>
      </c>
      <c r="F5968" s="105">
        <v>0</v>
      </c>
      <c r="G5968" s="108">
        <f t="shared" si="93"/>
        <v>44197</v>
      </c>
    </row>
    <row r="5969" spans="1:7" x14ac:dyDescent="0.35">
      <c r="A5969" s="72" t="s">
        <v>464</v>
      </c>
      <c r="B5969" s="72" t="s">
        <v>465</v>
      </c>
      <c r="C5969" s="72" t="s">
        <v>1100</v>
      </c>
      <c r="D5969" s="72" t="s">
        <v>1091</v>
      </c>
      <c r="E5969" s="72">
        <v>755</v>
      </c>
      <c r="F5969" s="105">
        <v>0</v>
      </c>
      <c r="G5969" s="108">
        <f t="shared" si="93"/>
        <v>44105</v>
      </c>
    </row>
    <row r="5970" spans="1:7" x14ac:dyDescent="0.35">
      <c r="A5970" s="72" t="s">
        <v>464</v>
      </c>
      <c r="B5970" s="72" t="s">
        <v>465</v>
      </c>
      <c r="C5970" s="72" t="s">
        <v>1100</v>
      </c>
      <c r="D5970" s="72" t="s">
        <v>1092</v>
      </c>
      <c r="E5970" s="72">
        <v>748</v>
      </c>
      <c r="F5970" s="105">
        <v>0</v>
      </c>
      <c r="G5970" s="108">
        <f t="shared" si="93"/>
        <v>44013</v>
      </c>
    </row>
    <row r="5971" spans="1:7" x14ac:dyDescent="0.35">
      <c r="A5971" s="72" t="s">
        <v>464</v>
      </c>
      <c r="B5971" s="72" t="s">
        <v>465</v>
      </c>
      <c r="C5971" s="72" t="s">
        <v>1100</v>
      </c>
      <c r="D5971" s="72" t="s">
        <v>1093</v>
      </c>
      <c r="E5971" s="72">
        <v>732</v>
      </c>
      <c r="F5971" s="105">
        <v>0</v>
      </c>
      <c r="G5971" s="108">
        <f t="shared" si="93"/>
        <v>43922</v>
      </c>
    </row>
    <row r="5972" spans="1:7" x14ac:dyDescent="0.35">
      <c r="A5972" s="72" t="s">
        <v>464</v>
      </c>
      <c r="B5972" s="72" t="s">
        <v>465</v>
      </c>
      <c r="C5972" s="72" t="s">
        <v>1100</v>
      </c>
      <c r="D5972" s="72" t="s">
        <v>1094</v>
      </c>
      <c r="E5972" s="72">
        <v>730</v>
      </c>
      <c r="F5972" s="105">
        <v>0</v>
      </c>
      <c r="G5972" s="108">
        <f t="shared" si="93"/>
        <v>43831</v>
      </c>
    </row>
    <row r="5973" spans="1:7" x14ac:dyDescent="0.35">
      <c r="A5973" s="72" t="s">
        <v>464</v>
      </c>
      <c r="B5973" s="72" t="s">
        <v>465</v>
      </c>
      <c r="C5973" s="72" t="s">
        <v>1100</v>
      </c>
      <c r="D5973" s="72" t="s">
        <v>1095</v>
      </c>
      <c r="E5973" s="72">
        <v>725</v>
      </c>
      <c r="F5973" s="105">
        <v>0</v>
      </c>
      <c r="G5973" s="108">
        <f t="shared" si="93"/>
        <v>43739</v>
      </c>
    </row>
    <row r="5974" spans="1:7" x14ac:dyDescent="0.35">
      <c r="A5974" s="72" t="s">
        <v>464</v>
      </c>
      <c r="B5974" s="72" t="s">
        <v>465</v>
      </c>
      <c r="C5974" s="72" t="s">
        <v>1100</v>
      </c>
      <c r="D5974" s="72" t="s">
        <v>1096</v>
      </c>
      <c r="E5974" s="72">
        <v>709</v>
      </c>
      <c r="F5974" s="105">
        <v>0</v>
      </c>
      <c r="G5974" s="108">
        <f t="shared" si="93"/>
        <v>43647</v>
      </c>
    </row>
    <row r="5975" spans="1:7" x14ac:dyDescent="0.35">
      <c r="A5975" s="72" t="s">
        <v>464</v>
      </c>
      <c r="B5975" s="72" t="s">
        <v>465</v>
      </c>
      <c r="C5975" s="72" t="s">
        <v>1100</v>
      </c>
      <c r="D5975" s="72" t="s">
        <v>1097</v>
      </c>
      <c r="E5975" s="72">
        <v>711</v>
      </c>
      <c r="F5975" s="105">
        <v>0</v>
      </c>
      <c r="G5975" s="108">
        <f t="shared" si="93"/>
        <v>43556</v>
      </c>
    </row>
    <row r="5976" spans="1:7" x14ac:dyDescent="0.35">
      <c r="A5976" s="72" t="s">
        <v>464</v>
      </c>
      <c r="B5976" s="72" t="s">
        <v>465</v>
      </c>
      <c r="C5976" s="72" t="s">
        <v>1100</v>
      </c>
      <c r="D5976" s="72" t="s">
        <v>1098</v>
      </c>
      <c r="E5976" s="72">
        <v>677</v>
      </c>
      <c r="F5976" s="105">
        <v>0</v>
      </c>
      <c r="G5976" s="108">
        <f t="shared" si="93"/>
        <v>43466</v>
      </c>
    </row>
    <row r="5977" spans="1:7" x14ac:dyDescent="0.35">
      <c r="A5977" s="72" t="s">
        <v>464</v>
      </c>
      <c r="B5977" s="72" t="s">
        <v>465</v>
      </c>
      <c r="C5977" s="72" t="s">
        <v>1100</v>
      </c>
      <c r="D5977" s="72" t="s">
        <v>1099</v>
      </c>
      <c r="E5977" s="72">
        <v>709</v>
      </c>
      <c r="F5977" s="105">
        <v>0</v>
      </c>
      <c r="G5977" s="108">
        <f t="shared" si="93"/>
        <v>43374</v>
      </c>
    </row>
    <row r="5978" spans="1:7" x14ac:dyDescent="0.35">
      <c r="A5978" s="72" t="s">
        <v>464</v>
      </c>
      <c r="B5978" s="72" t="s">
        <v>465</v>
      </c>
      <c r="C5978" s="72" t="s">
        <v>1101</v>
      </c>
      <c r="D5978" s="72" t="s">
        <v>1088</v>
      </c>
      <c r="E5978" s="72">
        <v>88</v>
      </c>
      <c r="F5978" s="105">
        <v>0</v>
      </c>
      <c r="G5978" s="108">
        <f t="shared" si="93"/>
        <v>44378</v>
      </c>
    </row>
    <row r="5979" spans="1:7" x14ac:dyDescent="0.35">
      <c r="A5979" s="72" t="s">
        <v>464</v>
      </c>
      <c r="B5979" s="72" t="s">
        <v>465</v>
      </c>
      <c r="C5979" s="72" t="s">
        <v>1101</v>
      </c>
      <c r="D5979" s="72" t="s">
        <v>1089</v>
      </c>
      <c r="E5979" s="72">
        <v>89</v>
      </c>
      <c r="F5979" s="105">
        <v>0</v>
      </c>
      <c r="G5979" s="108">
        <f t="shared" si="93"/>
        <v>44287</v>
      </c>
    </row>
    <row r="5980" spans="1:7" x14ac:dyDescent="0.35">
      <c r="A5980" s="72" t="s">
        <v>464</v>
      </c>
      <c r="B5980" s="72" t="s">
        <v>465</v>
      </c>
      <c r="C5980" s="72" t="s">
        <v>1101</v>
      </c>
      <c r="D5980" s="72" t="s">
        <v>1090</v>
      </c>
      <c r="E5980" s="72">
        <v>88</v>
      </c>
      <c r="F5980" s="105">
        <v>0</v>
      </c>
      <c r="G5980" s="108">
        <f t="shared" si="93"/>
        <v>44197</v>
      </c>
    </row>
    <row r="5981" spans="1:7" x14ac:dyDescent="0.35">
      <c r="A5981" s="72" t="s">
        <v>464</v>
      </c>
      <c r="B5981" s="72" t="s">
        <v>465</v>
      </c>
      <c r="C5981" s="72" t="s">
        <v>1101</v>
      </c>
      <c r="D5981" s="72" t="s">
        <v>1091</v>
      </c>
      <c r="E5981" s="72">
        <v>88</v>
      </c>
      <c r="F5981" s="105">
        <v>0</v>
      </c>
      <c r="G5981" s="108">
        <f t="shared" si="93"/>
        <v>44105</v>
      </c>
    </row>
    <row r="5982" spans="1:7" x14ac:dyDescent="0.35">
      <c r="A5982" s="72" t="s">
        <v>464</v>
      </c>
      <c r="B5982" s="72" t="s">
        <v>465</v>
      </c>
      <c r="C5982" s="72" t="s">
        <v>1101</v>
      </c>
      <c r="D5982" s="72" t="s">
        <v>1092</v>
      </c>
      <c r="E5982" s="72">
        <v>90</v>
      </c>
      <c r="F5982" s="105">
        <v>0</v>
      </c>
      <c r="G5982" s="108">
        <f t="shared" si="93"/>
        <v>44013</v>
      </c>
    </row>
    <row r="5983" spans="1:7" x14ac:dyDescent="0.35">
      <c r="A5983" s="72" t="s">
        <v>464</v>
      </c>
      <c r="B5983" s="72" t="s">
        <v>465</v>
      </c>
      <c r="C5983" s="72" t="s">
        <v>1101</v>
      </c>
      <c r="D5983" s="72" t="s">
        <v>1093</v>
      </c>
      <c r="E5983" s="72">
        <v>89</v>
      </c>
      <c r="F5983" s="105">
        <v>0</v>
      </c>
      <c r="G5983" s="108">
        <f t="shared" si="93"/>
        <v>43922</v>
      </c>
    </row>
    <row r="5984" spans="1:7" x14ac:dyDescent="0.35">
      <c r="A5984" s="72" t="s">
        <v>464</v>
      </c>
      <c r="B5984" s="72" t="s">
        <v>465</v>
      </c>
      <c r="C5984" s="72" t="s">
        <v>1101</v>
      </c>
      <c r="D5984" s="72" t="s">
        <v>1094</v>
      </c>
      <c r="E5984" s="72">
        <v>91</v>
      </c>
      <c r="F5984" s="105">
        <v>0</v>
      </c>
      <c r="G5984" s="108">
        <f t="shared" si="93"/>
        <v>43831</v>
      </c>
    </row>
    <row r="5985" spans="1:7" x14ac:dyDescent="0.35">
      <c r="A5985" s="72" t="s">
        <v>464</v>
      </c>
      <c r="B5985" s="72" t="s">
        <v>465</v>
      </c>
      <c r="C5985" s="72" t="s">
        <v>1101</v>
      </c>
      <c r="D5985" s="72" t="s">
        <v>1095</v>
      </c>
      <c r="E5985" s="72">
        <v>91</v>
      </c>
      <c r="F5985" s="105">
        <v>0</v>
      </c>
      <c r="G5985" s="108">
        <f t="shared" si="93"/>
        <v>43739</v>
      </c>
    </row>
    <row r="5986" spans="1:7" x14ac:dyDescent="0.35">
      <c r="A5986" s="72" t="s">
        <v>464</v>
      </c>
      <c r="B5986" s="72" t="s">
        <v>465</v>
      </c>
      <c r="C5986" s="72" t="s">
        <v>1101</v>
      </c>
      <c r="D5986" s="72" t="s">
        <v>1096</v>
      </c>
      <c r="E5986" s="72">
        <v>93</v>
      </c>
      <c r="F5986" s="105">
        <v>0</v>
      </c>
      <c r="G5986" s="108">
        <f t="shared" si="93"/>
        <v>43647</v>
      </c>
    </row>
    <row r="5987" spans="1:7" x14ac:dyDescent="0.35">
      <c r="A5987" s="72" t="s">
        <v>464</v>
      </c>
      <c r="B5987" s="72" t="s">
        <v>465</v>
      </c>
      <c r="C5987" s="72" t="s">
        <v>1101</v>
      </c>
      <c r="D5987" s="72" t="s">
        <v>1097</v>
      </c>
      <c r="E5987" s="72">
        <v>94</v>
      </c>
      <c r="F5987" s="105">
        <v>0</v>
      </c>
      <c r="G5987" s="108">
        <f t="shared" si="93"/>
        <v>43556</v>
      </c>
    </row>
    <row r="5988" spans="1:7" x14ac:dyDescent="0.35">
      <c r="A5988" s="72" t="s">
        <v>464</v>
      </c>
      <c r="B5988" s="72" t="s">
        <v>465</v>
      </c>
      <c r="C5988" s="72" t="s">
        <v>1101</v>
      </c>
      <c r="D5988" s="72" t="s">
        <v>1098</v>
      </c>
      <c r="E5988" s="72">
        <v>88</v>
      </c>
      <c r="F5988" s="105">
        <v>0</v>
      </c>
      <c r="G5988" s="108">
        <f t="shared" si="93"/>
        <v>43466</v>
      </c>
    </row>
    <row r="5989" spans="1:7" x14ac:dyDescent="0.35">
      <c r="A5989" s="72" t="s">
        <v>464</v>
      </c>
      <c r="B5989" s="72" t="s">
        <v>465</v>
      </c>
      <c r="C5989" s="72" t="s">
        <v>1101</v>
      </c>
      <c r="D5989" s="72" t="s">
        <v>1099</v>
      </c>
      <c r="E5989" s="72">
        <v>91</v>
      </c>
      <c r="F5989" s="105">
        <v>0</v>
      </c>
      <c r="G5989" s="108">
        <f t="shared" si="93"/>
        <v>43374</v>
      </c>
    </row>
    <row r="5990" spans="1:7" x14ac:dyDescent="0.35">
      <c r="A5990" s="72" t="s">
        <v>464</v>
      </c>
      <c r="B5990" s="72" t="s">
        <v>465</v>
      </c>
      <c r="C5990" s="72" t="s">
        <v>1102</v>
      </c>
      <c r="D5990" s="72" t="s">
        <v>1088</v>
      </c>
      <c r="E5990" s="72">
        <v>1189</v>
      </c>
      <c r="F5990" s="105">
        <v>0</v>
      </c>
      <c r="G5990" s="108">
        <f t="shared" si="93"/>
        <v>44378</v>
      </c>
    </row>
    <row r="5991" spans="1:7" x14ac:dyDescent="0.35">
      <c r="A5991" s="72" t="s">
        <v>464</v>
      </c>
      <c r="B5991" s="72" t="s">
        <v>465</v>
      </c>
      <c r="C5991" s="72" t="s">
        <v>1102</v>
      </c>
      <c r="D5991" s="72" t="s">
        <v>1089</v>
      </c>
      <c r="E5991" s="72">
        <v>1192</v>
      </c>
      <c r="F5991" s="105">
        <v>0</v>
      </c>
      <c r="G5991" s="108">
        <f t="shared" si="93"/>
        <v>44287</v>
      </c>
    </row>
    <row r="5992" spans="1:7" x14ac:dyDescent="0.35">
      <c r="A5992" s="72" t="s">
        <v>464</v>
      </c>
      <c r="B5992" s="72" t="s">
        <v>465</v>
      </c>
      <c r="C5992" s="72" t="s">
        <v>1102</v>
      </c>
      <c r="D5992" s="72" t="s">
        <v>1090</v>
      </c>
      <c r="E5992" s="72">
        <v>1188</v>
      </c>
      <c r="F5992" s="105">
        <v>0</v>
      </c>
      <c r="G5992" s="108">
        <f t="shared" si="93"/>
        <v>44197</v>
      </c>
    </row>
    <row r="5993" spans="1:7" x14ac:dyDescent="0.35">
      <c r="A5993" s="72" t="s">
        <v>464</v>
      </c>
      <c r="B5993" s="72" t="s">
        <v>465</v>
      </c>
      <c r="C5993" s="72" t="s">
        <v>1102</v>
      </c>
      <c r="D5993" s="72" t="s">
        <v>1091</v>
      </c>
      <c r="E5993" s="72">
        <v>1191</v>
      </c>
      <c r="F5993" s="105">
        <v>0</v>
      </c>
      <c r="G5993" s="108">
        <f t="shared" si="93"/>
        <v>44105</v>
      </c>
    </row>
    <row r="5994" spans="1:7" x14ac:dyDescent="0.35">
      <c r="A5994" s="72" t="s">
        <v>464</v>
      </c>
      <c r="B5994" s="72" t="s">
        <v>465</v>
      </c>
      <c r="C5994" s="72" t="s">
        <v>1102</v>
      </c>
      <c r="D5994" s="72" t="s">
        <v>1092</v>
      </c>
      <c r="E5994" s="72">
        <v>1190</v>
      </c>
      <c r="F5994" s="105">
        <v>0</v>
      </c>
      <c r="G5994" s="108">
        <f t="shared" si="93"/>
        <v>44013</v>
      </c>
    </row>
    <row r="5995" spans="1:7" x14ac:dyDescent="0.35">
      <c r="A5995" s="72" t="s">
        <v>464</v>
      </c>
      <c r="B5995" s="72" t="s">
        <v>465</v>
      </c>
      <c r="C5995" s="72" t="s">
        <v>1102</v>
      </c>
      <c r="D5995" s="72" t="s">
        <v>1093</v>
      </c>
      <c r="E5995" s="72">
        <v>1196</v>
      </c>
      <c r="F5995" s="105">
        <v>0</v>
      </c>
      <c r="G5995" s="108">
        <f t="shared" si="93"/>
        <v>43922</v>
      </c>
    </row>
    <row r="5996" spans="1:7" x14ac:dyDescent="0.35">
      <c r="A5996" s="72" t="s">
        <v>464</v>
      </c>
      <c r="B5996" s="72" t="s">
        <v>465</v>
      </c>
      <c r="C5996" s="72" t="s">
        <v>1102</v>
      </c>
      <c r="D5996" s="72" t="s">
        <v>1094</v>
      </c>
      <c r="E5996" s="72">
        <v>1194</v>
      </c>
      <c r="F5996" s="105">
        <v>0</v>
      </c>
      <c r="G5996" s="108">
        <f t="shared" si="93"/>
        <v>43831</v>
      </c>
    </row>
    <row r="5997" spans="1:7" x14ac:dyDescent="0.35">
      <c r="A5997" s="72" t="s">
        <v>464</v>
      </c>
      <c r="B5997" s="72" t="s">
        <v>465</v>
      </c>
      <c r="C5997" s="72" t="s">
        <v>1102</v>
      </c>
      <c r="D5997" s="72" t="s">
        <v>1095</v>
      </c>
      <c r="E5997" s="72">
        <v>1192</v>
      </c>
      <c r="F5997" s="105">
        <v>0</v>
      </c>
      <c r="G5997" s="108">
        <f t="shared" si="93"/>
        <v>43739</v>
      </c>
    </row>
    <row r="5998" spans="1:7" x14ac:dyDescent="0.35">
      <c r="A5998" s="72" t="s">
        <v>464</v>
      </c>
      <c r="B5998" s="72" t="s">
        <v>465</v>
      </c>
      <c r="C5998" s="72" t="s">
        <v>1102</v>
      </c>
      <c r="D5998" s="72" t="s">
        <v>1096</v>
      </c>
      <c r="E5998" s="72">
        <v>1194</v>
      </c>
      <c r="F5998" s="105">
        <v>0</v>
      </c>
      <c r="G5998" s="108">
        <f t="shared" si="93"/>
        <v>43647</v>
      </c>
    </row>
    <row r="5999" spans="1:7" x14ac:dyDescent="0.35">
      <c r="A5999" s="72" t="s">
        <v>464</v>
      </c>
      <c r="B5999" s="72" t="s">
        <v>465</v>
      </c>
      <c r="C5999" s="72" t="s">
        <v>1102</v>
      </c>
      <c r="D5999" s="72" t="s">
        <v>1097</v>
      </c>
      <c r="E5999" s="72">
        <v>1193</v>
      </c>
      <c r="F5999" s="105">
        <v>0</v>
      </c>
      <c r="G5999" s="108">
        <f t="shared" si="93"/>
        <v>43556</v>
      </c>
    </row>
    <row r="6000" spans="1:7" x14ac:dyDescent="0.35">
      <c r="A6000" s="72" t="s">
        <v>464</v>
      </c>
      <c r="B6000" s="72" t="s">
        <v>465</v>
      </c>
      <c r="C6000" s="72" t="s">
        <v>1102</v>
      </c>
      <c r="D6000" s="72" t="s">
        <v>1098</v>
      </c>
      <c r="E6000" s="72">
        <v>1180</v>
      </c>
      <c r="F6000" s="105">
        <v>0</v>
      </c>
      <c r="G6000" s="108">
        <f t="shared" si="93"/>
        <v>43466</v>
      </c>
    </row>
    <row r="6001" spans="1:7" x14ac:dyDescent="0.35">
      <c r="A6001" s="72" t="s">
        <v>464</v>
      </c>
      <c r="B6001" s="72" t="s">
        <v>465</v>
      </c>
      <c r="C6001" s="72" t="s">
        <v>1102</v>
      </c>
      <c r="D6001" s="72" t="s">
        <v>1099</v>
      </c>
      <c r="E6001" s="72">
        <v>1243</v>
      </c>
      <c r="F6001" s="105">
        <v>0</v>
      </c>
      <c r="G6001" s="108">
        <f t="shared" si="93"/>
        <v>43374</v>
      </c>
    </row>
    <row r="6002" spans="1:7" x14ac:dyDescent="0.35">
      <c r="A6002" s="72" t="s">
        <v>466</v>
      </c>
      <c r="B6002" s="72" t="s">
        <v>467</v>
      </c>
      <c r="C6002" s="72" t="s">
        <v>1087</v>
      </c>
      <c r="D6002" s="72" t="s">
        <v>1088</v>
      </c>
      <c r="E6002" s="72">
        <v>1014</v>
      </c>
      <c r="F6002" s="105">
        <v>161</v>
      </c>
      <c r="G6002" s="108">
        <f t="shared" si="93"/>
        <v>44378</v>
      </c>
    </row>
    <row r="6003" spans="1:7" x14ac:dyDescent="0.35">
      <c r="A6003" s="72" t="s">
        <v>466</v>
      </c>
      <c r="B6003" s="72" t="s">
        <v>467</v>
      </c>
      <c r="C6003" s="72" t="s">
        <v>1087</v>
      </c>
      <c r="D6003" s="72" t="s">
        <v>1089</v>
      </c>
      <c r="E6003" s="72">
        <v>996</v>
      </c>
      <c r="F6003" s="105">
        <v>149</v>
      </c>
      <c r="G6003" s="108">
        <f t="shared" si="93"/>
        <v>44287</v>
      </c>
    </row>
    <row r="6004" spans="1:7" x14ac:dyDescent="0.35">
      <c r="A6004" s="72" t="s">
        <v>466</v>
      </c>
      <c r="B6004" s="72" t="s">
        <v>467</v>
      </c>
      <c r="C6004" s="72" t="s">
        <v>1087</v>
      </c>
      <c r="D6004" s="72" t="s">
        <v>1090</v>
      </c>
      <c r="E6004" s="72">
        <v>999</v>
      </c>
      <c r="F6004" s="105">
        <v>48</v>
      </c>
      <c r="G6004" s="108">
        <f t="shared" si="93"/>
        <v>44197</v>
      </c>
    </row>
    <row r="6005" spans="1:7" x14ac:dyDescent="0.35">
      <c r="A6005" s="72" t="s">
        <v>466</v>
      </c>
      <c r="B6005" s="72" t="s">
        <v>467</v>
      </c>
      <c r="C6005" s="72" t="s">
        <v>1087</v>
      </c>
      <c r="D6005" s="72" t="s">
        <v>1091</v>
      </c>
      <c r="E6005" s="72">
        <v>999</v>
      </c>
      <c r="F6005" s="105">
        <v>47</v>
      </c>
      <c r="G6005" s="108">
        <f t="shared" si="93"/>
        <v>44105</v>
      </c>
    </row>
    <row r="6006" spans="1:7" x14ac:dyDescent="0.35">
      <c r="A6006" s="72" t="s">
        <v>466</v>
      </c>
      <c r="B6006" s="72" t="s">
        <v>467</v>
      </c>
      <c r="C6006" s="72" t="s">
        <v>1087</v>
      </c>
      <c r="D6006" s="72" t="s">
        <v>1092</v>
      </c>
      <c r="E6006" s="72">
        <v>997</v>
      </c>
      <c r="F6006" s="105">
        <v>43</v>
      </c>
      <c r="G6006" s="108">
        <f t="shared" si="93"/>
        <v>44013</v>
      </c>
    </row>
    <row r="6007" spans="1:7" x14ac:dyDescent="0.35">
      <c r="A6007" s="72" t="s">
        <v>466</v>
      </c>
      <c r="B6007" s="72" t="s">
        <v>467</v>
      </c>
      <c r="C6007" s="72" t="s">
        <v>1087</v>
      </c>
      <c r="D6007" s="72" t="s">
        <v>1093</v>
      </c>
      <c r="E6007" s="72">
        <v>977</v>
      </c>
      <c r="F6007" s="105">
        <v>40</v>
      </c>
      <c r="G6007" s="108">
        <f t="shared" si="93"/>
        <v>43922</v>
      </c>
    </row>
    <row r="6008" spans="1:7" x14ac:dyDescent="0.35">
      <c r="A6008" s="72" t="s">
        <v>466</v>
      </c>
      <c r="B6008" s="72" t="s">
        <v>467</v>
      </c>
      <c r="C6008" s="72" t="s">
        <v>1087</v>
      </c>
      <c r="D6008" s="72" t="s">
        <v>1094</v>
      </c>
      <c r="E6008" s="72">
        <v>977</v>
      </c>
      <c r="F6008" s="105">
        <v>30</v>
      </c>
      <c r="G6008" s="108">
        <f t="shared" si="93"/>
        <v>43831</v>
      </c>
    </row>
    <row r="6009" spans="1:7" x14ac:dyDescent="0.35">
      <c r="A6009" s="72" t="s">
        <v>466</v>
      </c>
      <c r="B6009" s="72" t="s">
        <v>467</v>
      </c>
      <c r="C6009" s="72" t="s">
        <v>1087</v>
      </c>
      <c r="D6009" s="72" t="s">
        <v>1095</v>
      </c>
      <c r="E6009" s="72">
        <v>966</v>
      </c>
      <c r="F6009" s="105">
        <v>30</v>
      </c>
      <c r="G6009" s="108">
        <f t="shared" si="93"/>
        <v>43739</v>
      </c>
    </row>
    <row r="6010" spans="1:7" x14ac:dyDescent="0.35">
      <c r="A6010" s="72" t="s">
        <v>466</v>
      </c>
      <c r="B6010" s="72" t="s">
        <v>467</v>
      </c>
      <c r="C6010" s="72" t="s">
        <v>1087</v>
      </c>
      <c r="D6010" s="72" t="s">
        <v>1096</v>
      </c>
      <c r="E6010" s="72">
        <v>958</v>
      </c>
      <c r="F6010" s="105">
        <v>19</v>
      </c>
      <c r="G6010" s="108">
        <f t="shared" si="93"/>
        <v>43647</v>
      </c>
    </row>
    <row r="6011" spans="1:7" x14ac:dyDescent="0.35">
      <c r="A6011" s="72" t="s">
        <v>466</v>
      </c>
      <c r="B6011" s="72" t="s">
        <v>467</v>
      </c>
      <c r="C6011" s="72" t="s">
        <v>1087</v>
      </c>
      <c r="D6011" s="72" t="s">
        <v>1097</v>
      </c>
      <c r="E6011" s="72">
        <v>957</v>
      </c>
      <c r="F6011" s="105">
        <v>18</v>
      </c>
      <c r="G6011" s="108">
        <f t="shared" si="93"/>
        <v>43556</v>
      </c>
    </row>
    <row r="6012" spans="1:7" x14ac:dyDescent="0.35">
      <c r="A6012" s="72" t="s">
        <v>466</v>
      </c>
      <c r="B6012" s="72" t="s">
        <v>467</v>
      </c>
      <c r="C6012" s="72" t="s">
        <v>1087</v>
      </c>
      <c r="D6012" s="72" t="s">
        <v>1098</v>
      </c>
      <c r="E6012" s="72">
        <v>940</v>
      </c>
      <c r="F6012" s="105">
        <v>19</v>
      </c>
      <c r="G6012" s="108">
        <f t="shared" si="93"/>
        <v>43466</v>
      </c>
    </row>
    <row r="6013" spans="1:7" x14ac:dyDescent="0.35">
      <c r="A6013" s="72" t="s">
        <v>466</v>
      </c>
      <c r="B6013" s="72" t="s">
        <v>467</v>
      </c>
      <c r="C6013" s="72" t="s">
        <v>1087</v>
      </c>
      <c r="D6013" s="72" t="s">
        <v>1099</v>
      </c>
      <c r="E6013" s="72">
        <v>973</v>
      </c>
      <c r="F6013" s="105">
        <v>43</v>
      </c>
      <c r="G6013" s="108">
        <f t="shared" si="93"/>
        <v>43374</v>
      </c>
    </row>
    <row r="6014" spans="1:7" x14ac:dyDescent="0.35">
      <c r="A6014" s="72" t="s">
        <v>466</v>
      </c>
      <c r="B6014" s="72" t="s">
        <v>467</v>
      </c>
      <c r="C6014" s="72" t="s">
        <v>1100</v>
      </c>
      <c r="D6014" s="72" t="s">
        <v>1088</v>
      </c>
      <c r="E6014" s="72">
        <v>751</v>
      </c>
      <c r="F6014" s="105">
        <v>211</v>
      </c>
      <c r="G6014" s="108">
        <f t="shared" si="93"/>
        <v>44378</v>
      </c>
    </row>
    <row r="6015" spans="1:7" x14ac:dyDescent="0.35">
      <c r="A6015" s="72" t="s">
        <v>466</v>
      </c>
      <c r="B6015" s="72" t="s">
        <v>467</v>
      </c>
      <c r="C6015" s="72" t="s">
        <v>1100</v>
      </c>
      <c r="D6015" s="72" t="s">
        <v>1089</v>
      </c>
      <c r="E6015" s="72">
        <v>758</v>
      </c>
      <c r="F6015" s="105">
        <v>197</v>
      </c>
      <c r="G6015" s="108">
        <f t="shared" si="93"/>
        <v>44287</v>
      </c>
    </row>
    <row r="6016" spans="1:7" x14ac:dyDescent="0.35">
      <c r="A6016" s="72" t="s">
        <v>466</v>
      </c>
      <c r="B6016" s="72" t="s">
        <v>467</v>
      </c>
      <c r="C6016" s="72" t="s">
        <v>1100</v>
      </c>
      <c r="D6016" s="72" t="s">
        <v>1090</v>
      </c>
      <c r="E6016" s="72">
        <v>753</v>
      </c>
      <c r="F6016" s="105">
        <v>87</v>
      </c>
      <c r="G6016" s="108">
        <f t="shared" si="93"/>
        <v>44197</v>
      </c>
    </row>
    <row r="6017" spans="1:7" x14ac:dyDescent="0.35">
      <c r="A6017" s="72" t="s">
        <v>466</v>
      </c>
      <c r="B6017" s="72" t="s">
        <v>467</v>
      </c>
      <c r="C6017" s="72" t="s">
        <v>1100</v>
      </c>
      <c r="D6017" s="72" t="s">
        <v>1091</v>
      </c>
      <c r="E6017" s="72">
        <v>758</v>
      </c>
      <c r="F6017" s="105">
        <v>75</v>
      </c>
      <c r="G6017" s="108">
        <f t="shared" si="93"/>
        <v>44105</v>
      </c>
    </row>
    <row r="6018" spans="1:7" x14ac:dyDescent="0.35">
      <c r="A6018" s="72" t="s">
        <v>466</v>
      </c>
      <c r="B6018" s="72" t="s">
        <v>467</v>
      </c>
      <c r="C6018" s="72" t="s">
        <v>1100</v>
      </c>
      <c r="D6018" s="72" t="s">
        <v>1092</v>
      </c>
      <c r="E6018" s="72">
        <v>763</v>
      </c>
      <c r="F6018" s="105">
        <v>84</v>
      </c>
      <c r="G6018" s="108">
        <f t="shared" si="93"/>
        <v>44013</v>
      </c>
    </row>
    <row r="6019" spans="1:7" x14ac:dyDescent="0.35">
      <c r="A6019" s="72" t="s">
        <v>466</v>
      </c>
      <c r="B6019" s="72" t="s">
        <v>467</v>
      </c>
      <c r="C6019" s="72" t="s">
        <v>1100</v>
      </c>
      <c r="D6019" s="72" t="s">
        <v>1093</v>
      </c>
      <c r="E6019" s="72">
        <v>759</v>
      </c>
      <c r="F6019" s="105">
        <v>80</v>
      </c>
      <c r="G6019" s="108">
        <f t="shared" si="93"/>
        <v>43922</v>
      </c>
    </row>
    <row r="6020" spans="1:7" x14ac:dyDescent="0.35">
      <c r="A6020" s="72" t="s">
        <v>466</v>
      </c>
      <c r="B6020" s="72" t="s">
        <v>467</v>
      </c>
      <c r="C6020" s="72" t="s">
        <v>1100</v>
      </c>
      <c r="D6020" s="72" t="s">
        <v>1094</v>
      </c>
      <c r="E6020" s="72">
        <v>760</v>
      </c>
      <c r="F6020" s="105">
        <v>78</v>
      </c>
      <c r="G6020" s="108">
        <f t="shared" ref="G6020:G6083" si="94">DATE(LEFT(D6020,4),RIGHT(LEFT(D6020,7),2),1)</f>
        <v>43831</v>
      </c>
    </row>
    <row r="6021" spans="1:7" x14ac:dyDescent="0.35">
      <c r="A6021" s="72" t="s">
        <v>466</v>
      </c>
      <c r="B6021" s="72" t="s">
        <v>467</v>
      </c>
      <c r="C6021" s="72" t="s">
        <v>1100</v>
      </c>
      <c r="D6021" s="72" t="s">
        <v>1095</v>
      </c>
      <c r="E6021" s="72">
        <v>760</v>
      </c>
      <c r="F6021" s="105">
        <v>79</v>
      </c>
      <c r="G6021" s="108">
        <f t="shared" si="94"/>
        <v>43739</v>
      </c>
    </row>
    <row r="6022" spans="1:7" x14ac:dyDescent="0.35">
      <c r="A6022" s="72" t="s">
        <v>466</v>
      </c>
      <c r="B6022" s="72" t="s">
        <v>467</v>
      </c>
      <c r="C6022" s="72" t="s">
        <v>1100</v>
      </c>
      <c r="D6022" s="72" t="s">
        <v>1096</v>
      </c>
      <c r="E6022" s="72">
        <v>765</v>
      </c>
      <c r="F6022" s="105">
        <v>46</v>
      </c>
      <c r="G6022" s="108">
        <f t="shared" si="94"/>
        <v>43647</v>
      </c>
    </row>
    <row r="6023" spans="1:7" x14ac:dyDescent="0.35">
      <c r="A6023" s="72" t="s">
        <v>466</v>
      </c>
      <c r="B6023" s="72" t="s">
        <v>467</v>
      </c>
      <c r="C6023" s="72" t="s">
        <v>1100</v>
      </c>
      <c r="D6023" s="72" t="s">
        <v>1097</v>
      </c>
      <c r="E6023" s="72">
        <v>764</v>
      </c>
      <c r="F6023" s="105">
        <v>46</v>
      </c>
      <c r="G6023" s="108">
        <f t="shared" si="94"/>
        <v>43556</v>
      </c>
    </row>
    <row r="6024" spans="1:7" x14ac:dyDescent="0.35">
      <c r="A6024" s="72" t="s">
        <v>466</v>
      </c>
      <c r="B6024" s="72" t="s">
        <v>467</v>
      </c>
      <c r="C6024" s="72" t="s">
        <v>1100</v>
      </c>
      <c r="D6024" s="72" t="s">
        <v>1098</v>
      </c>
      <c r="E6024" s="72">
        <v>756</v>
      </c>
      <c r="F6024" s="105">
        <v>42</v>
      </c>
      <c r="G6024" s="108">
        <f t="shared" si="94"/>
        <v>43466</v>
      </c>
    </row>
    <row r="6025" spans="1:7" x14ac:dyDescent="0.35">
      <c r="A6025" s="72" t="s">
        <v>466</v>
      </c>
      <c r="B6025" s="72" t="s">
        <v>467</v>
      </c>
      <c r="C6025" s="72" t="s">
        <v>1100</v>
      </c>
      <c r="D6025" s="72" t="s">
        <v>1099</v>
      </c>
      <c r="E6025" s="72">
        <v>773</v>
      </c>
      <c r="F6025" s="105">
        <v>97</v>
      </c>
      <c r="G6025" s="108">
        <f t="shared" si="94"/>
        <v>43374</v>
      </c>
    </row>
    <row r="6026" spans="1:7" x14ac:dyDescent="0.35">
      <c r="A6026" s="72" t="s">
        <v>466</v>
      </c>
      <c r="B6026" s="72" t="s">
        <v>467</v>
      </c>
      <c r="C6026" s="72" t="s">
        <v>1101</v>
      </c>
      <c r="D6026" s="72" t="s">
        <v>1088</v>
      </c>
      <c r="E6026" s="72">
        <v>583</v>
      </c>
      <c r="F6026" s="105">
        <v>124</v>
      </c>
      <c r="G6026" s="108">
        <f t="shared" si="94"/>
        <v>44378</v>
      </c>
    </row>
    <row r="6027" spans="1:7" x14ac:dyDescent="0.35">
      <c r="A6027" s="72" t="s">
        <v>466</v>
      </c>
      <c r="B6027" s="72" t="s">
        <v>467</v>
      </c>
      <c r="C6027" s="72" t="s">
        <v>1101</v>
      </c>
      <c r="D6027" s="72" t="s">
        <v>1089</v>
      </c>
      <c r="E6027" s="72">
        <v>574</v>
      </c>
      <c r="F6027" s="105">
        <v>122</v>
      </c>
      <c r="G6027" s="108">
        <f t="shared" si="94"/>
        <v>44287</v>
      </c>
    </row>
    <row r="6028" spans="1:7" x14ac:dyDescent="0.35">
      <c r="A6028" s="72" t="s">
        <v>466</v>
      </c>
      <c r="B6028" s="72" t="s">
        <v>467</v>
      </c>
      <c r="C6028" s="72" t="s">
        <v>1101</v>
      </c>
      <c r="D6028" s="72" t="s">
        <v>1090</v>
      </c>
      <c r="E6028" s="72">
        <v>575</v>
      </c>
      <c r="F6028" s="105">
        <v>12</v>
      </c>
      <c r="G6028" s="108">
        <f t="shared" si="94"/>
        <v>44197</v>
      </c>
    </row>
    <row r="6029" spans="1:7" x14ac:dyDescent="0.35">
      <c r="A6029" s="72" t="s">
        <v>466</v>
      </c>
      <c r="B6029" s="72" t="s">
        <v>467</v>
      </c>
      <c r="C6029" s="72" t="s">
        <v>1101</v>
      </c>
      <c r="D6029" s="72" t="s">
        <v>1091</v>
      </c>
      <c r="E6029" s="72">
        <v>576</v>
      </c>
      <c r="F6029" s="105">
        <v>11</v>
      </c>
      <c r="G6029" s="108">
        <f t="shared" si="94"/>
        <v>44105</v>
      </c>
    </row>
    <row r="6030" spans="1:7" x14ac:dyDescent="0.35">
      <c r="A6030" s="72" t="s">
        <v>466</v>
      </c>
      <c r="B6030" s="72" t="s">
        <v>467</v>
      </c>
      <c r="C6030" s="72" t="s">
        <v>1101</v>
      </c>
      <c r="D6030" s="72" t="s">
        <v>1092</v>
      </c>
      <c r="E6030" s="72">
        <v>572</v>
      </c>
      <c r="F6030" s="105">
        <v>10</v>
      </c>
      <c r="G6030" s="108">
        <f t="shared" si="94"/>
        <v>44013</v>
      </c>
    </row>
    <row r="6031" spans="1:7" x14ac:dyDescent="0.35">
      <c r="A6031" s="72" t="s">
        <v>466</v>
      </c>
      <c r="B6031" s="72" t="s">
        <v>467</v>
      </c>
      <c r="C6031" s="72" t="s">
        <v>1101</v>
      </c>
      <c r="D6031" s="72" t="s">
        <v>1093</v>
      </c>
      <c r="E6031" s="72">
        <v>580</v>
      </c>
      <c r="F6031" s="105">
        <v>8</v>
      </c>
      <c r="G6031" s="108">
        <f t="shared" si="94"/>
        <v>43922</v>
      </c>
    </row>
    <row r="6032" spans="1:7" x14ac:dyDescent="0.35">
      <c r="A6032" s="72" t="s">
        <v>466</v>
      </c>
      <c r="B6032" s="72" t="s">
        <v>467</v>
      </c>
      <c r="C6032" s="72" t="s">
        <v>1101</v>
      </c>
      <c r="D6032" s="72" t="s">
        <v>1094</v>
      </c>
      <c r="E6032" s="72">
        <v>563</v>
      </c>
      <c r="F6032" s="105">
        <v>7</v>
      </c>
      <c r="G6032" s="108">
        <f t="shared" si="94"/>
        <v>43831</v>
      </c>
    </row>
    <row r="6033" spans="1:7" x14ac:dyDescent="0.35">
      <c r="A6033" s="72" t="s">
        <v>466</v>
      </c>
      <c r="B6033" s="72" t="s">
        <v>467</v>
      </c>
      <c r="C6033" s="72" t="s">
        <v>1101</v>
      </c>
      <c r="D6033" s="72" t="s">
        <v>1095</v>
      </c>
      <c r="E6033" s="72">
        <v>541</v>
      </c>
      <c r="F6033" s="105">
        <v>7</v>
      </c>
      <c r="G6033" s="108">
        <f t="shared" si="94"/>
        <v>43739</v>
      </c>
    </row>
    <row r="6034" spans="1:7" x14ac:dyDescent="0.35">
      <c r="A6034" s="72" t="s">
        <v>466</v>
      </c>
      <c r="B6034" s="72" t="s">
        <v>467</v>
      </c>
      <c r="C6034" s="72" t="s">
        <v>1101</v>
      </c>
      <c r="D6034" s="72" t="s">
        <v>1096</v>
      </c>
      <c r="E6034" s="72">
        <v>527</v>
      </c>
      <c r="F6034" s="105">
        <v>4</v>
      </c>
      <c r="G6034" s="108">
        <f t="shared" si="94"/>
        <v>43647</v>
      </c>
    </row>
    <row r="6035" spans="1:7" x14ac:dyDescent="0.35">
      <c r="A6035" s="72" t="s">
        <v>466</v>
      </c>
      <c r="B6035" s="72" t="s">
        <v>467</v>
      </c>
      <c r="C6035" s="72" t="s">
        <v>1101</v>
      </c>
      <c r="D6035" s="72" t="s">
        <v>1097</v>
      </c>
      <c r="E6035" s="72">
        <v>523</v>
      </c>
      <c r="F6035" s="105">
        <v>6</v>
      </c>
      <c r="G6035" s="108">
        <f t="shared" si="94"/>
        <v>43556</v>
      </c>
    </row>
    <row r="6036" spans="1:7" x14ac:dyDescent="0.35">
      <c r="A6036" s="72" t="s">
        <v>466</v>
      </c>
      <c r="B6036" s="72" t="s">
        <v>467</v>
      </c>
      <c r="C6036" s="72" t="s">
        <v>1101</v>
      </c>
      <c r="D6036" s="72" t="s">
        <v>1098</v>
      </c>
      <c r="E6036" s="72">
        <v>510</v>
      </c>
      <c r="F6036" s="105">
        <v>4</v>
      </c>
      <c r="G6036" s="108">
        <f t="shared" si="94"/>
        <v>43466</v>
      </c>
    </row>
    <row r="6037" spans="1:7" x14ac:dyDescent="0.35">
      <c r="A6037" s="72" t="s">
        <v>466</v>
      </c>
      <c r="B6037" s="72" t="s">
        <v>467</v>
      </c>
      <c r="C6037" s="72" t="s">
        <v>1101</v>
      </c>
      <c r="D6037" s="72" t="s">
        <v>1099</v>
      </c>
      <c r="E6037" s="72">
        <v>542</v>
      </c>
      <c r="F6037" s="105">
        <v>7</v>
      </c>
      <c r="G6037" s="108">
        <f t="shared" si="94"/>
        <v>43374</v>
      </c>
    </row>
    <row r="6038" spans="1:7" x14ac:dyDescent="0.35">
      <c r="A6038" s="72" t="s">
        <v>466</v>
      </c>
      <c r="B6038" s="72" t="s">
        <v>467</v>
      </c>
      <c r="C6038" s="72" t="s">
        <v>1102</v>
      </c>
      <c r="D6038" s="72" t="s">
        <v>1088</v>
      </c>
      <c r="E6038" s="72">
        <v>1393</v>
      </c>
      <c r="F6038" s="105">
        <v>272</v>
      </c>
      <c r="G6038" s="108">
        <f t="shared" si="94"/>
        <v>44378</v>
      </c>
    </row>
    <row r="6039" spans="1:7" x14ac:dyDescent="0.35">
      <c r="A6039" s="72" t="s">
        <v>466</v>
      </c>
      <c r="B6039" s="72" t="s">
        <v>467</v>
      </c>
      <c r="C6039" s="72" t="s">
        <v>1102</v>
      </c>
      <c r="D6039" s="72" t="s">
        <v>1089</v>
      </c>
      <c r="E6039" s="72">
        <v>1392</v>
      </c>
      <c r="F6039" s="105">
        <v>265</v>
      </c>
      <c r="G6039" s="108">
        <f t="shared" si="94"/>
        <v>44287</v>
      </c>
    </row>
    <row r="6040" spans="1:7" x14ac:dyDescent="0.35">
      <c r="A6040" s="72" t="s">
        <v>466</v>
      </c>
      <c r="B6040" s="72" t="s">
        <v>467</v>
      </c>
      <c r="C6040" s="72" t="s">
        <v>1102</v>
      </c>
      <c r="D6040" s="72" t="s">
        <v>1090</v>
      </c>
      <c r="E6040" s="72">
        <v>1404</v>
      </c>
      <c r="F6040" s="105">
        <v>113</v>
      </c>
      <c r="G6040" s="108">
        <f t="shared" si="94"/>
        <v>44197</v>
      </c>
    </row>
    <row r="6041" spans="1:7" x14ac:dyDescent="0.35">
      <c r="A6041" s="72" t="s">
        <v>466</v>
      </c>
      <c r="B6041" s="72" t="s">
        <v>467</v>
      </c>
      <c r="C6041" s="72" t="s">
        <v>1102</v>
      </c>
      <c r="D6041" s="72" t="s">
        <v>1091</v>
      </c>
      <c r="E6041" s="72">
        <v>1391</v>
      </c>
      <c r="F6041" s="105">
        <v>109</v>
      </c>
      <c r="G6041" s="108">
        <f t="shared" si="94"/>
        <v>44105</v>
      </c>
    </row>
    <row r="6042" spans="1:7" x14ac:dyDescent="0.35">
      <c r="A6042" s="72" t="s">
        <v>466</v>
      </c>
      <c r="B6042" s="72" t="s">
        <v>467</v>
      </c>
      <c r="C6042" s="72" t="s">
        <v>1102</v>
      </c>
      <c r="D6042" s="72" t="s">
        <v>1092</v>
      </c>
      <c r="E6042" s="72">
        <v>1389</v>
      </c>
      <c r="F6042" s="105">
        <v>119</v>
      </c>
      <c r="G6042" s="108">
        <f t="shared" si="94"/>
        <v>44013</v>
      </c>
    </row>
    <row r="6043" spans="1:7" x14ac:dyDescent="0.35">
      <c r="A6043" s="72" t="s">
        <v>466</v>
      </c>
      <c r="B6043" s="72" t="s">
        <v>467</v>
      </c>
      <c r="C6043" s="72" t="s">
        <v>1102</v>
      </c>
      <c r="D6043" s="72" t="s">
        <v>1093</v>
      </c>
      <c r="E6043" s="72">
        <v>1383</v>
      </c>
      <c r="F6043" s="105">
        <v>117</v>
      </c>
      <c r="G6043" s="108">
        <f t="shared" si="94"/>
        <v>43922</v>
      </c>
    </row>
    <row r="6044" spans="1:7" x14ac:dyDescent="0.35">
      <c r="A6044" s="72" t="s">
        <v>466</v>
      </c>
      <c r="B6044" s="72" t="s">
        <v>467</v>
      </c>
      <c r="C6044" s="72" t="s">
        <v>1102</v>
      </c>
      <c r="D6044" s="72" t="s">
        <v>1094</v>
      </c>
      <c r="E6044" s="72">
        <v>1394</v>
      </c>
      <c r="F6044" s="105">
        <v>111</v>
      </c>
      <c r="G6044" s="108">
        <f t="shared" si="94"/>
        <v>43831</v>
      </c>
    </row>
    <row r="6045" spans="1:7" x14ac:dyDescent="0.35">
      <c r="A6045" s="72" t="s">
        <v>466</v>
      </c>
      <c r="B6045" s="72" t="s">
        <v>467</v>
      </c>
      <c r="C6045" s="72" t="s">
        <v>1102</v>
      </c>
      <c r="D6045" s="72" t="s">
        <v>1095</v>
      </c>
      <c r="E6045" s="72">
        <v>1394</v>
      </c>
      <c r="F6045" s="105">
        <v>113</v>
      </c>
      <c r="G6045" s="108">
        <f t="shared" si="94"/>
        <v>43739</v>
      </c>
    </row>
    <row r="6046" spans="1:7" x14ac:dyDescent="0.35">
      <c r="A6046" s="72" t="s">
        <v>466</v>
      </c>
      <c r="B6046" s="72" t="s">
        <v>467</v>
      </c>
      <c r="C6046" s="72" t="s">
        <v>1102</v>
      </c>
      <c r="D6046" s="72" t="s">
        <v>1096</v>
      </c>
      <c r="E6046" s="72">
        <v>1391</v>
      </c>
      <c r="F6046" s="105">
        <v>64</v>
      </c>
      <c r="G6046" s="108">
        <f t="shared" si="94"/>
        <v>43647</v>
      </c>
    </row>
    <row r="6047" spans="1:7" x14ac:dyDescent="0.35">
      <c r="A6047" s="72" t="s">
        <v>466</v>
      </c>
      <c r="B6047" s="72" t="s">
        <v>467</v>
      </c>
      <c r="C6047" s="72" t="s">
        <v>1102</v>
      </c>
      <c r="D6047" s="72" t="s">
        <v>1097</v>
      </c>
      <c r="E6047" s="72">
        <v>1395</v>
      </c>
      <c r="F6047" s="105">
        <v>58</v>
      </c>
      <c r="G6047" s="108">
        <f t="shared" si="94"/>
        <v>43556</v>
      </c>
    </row>
    <row r="6048" spans="1:7" x14ac:dyDescent="0.35">
      <c r="A6048" s="72" t="s">
        <v>466</v>
      </c>
      <c r="B6048" s="72" t="s">
        <v>467</v>
      </c>
      <c r="C6048" s="72" t="s">
        <v>1102</v>
      </c>
      <c r="D6048" s="72" t="s">
        <v>1098</v>
      </c>
      <c r="E6048" s="72">
        <v>1380</v>
      </c>
      <c r="F6048" s="105">
        <v>53</v>
      </c>
      <c r="G6048" s="108">
        <f t="shared" si="94"/>
        <v>43466</v>
      </c>
    </row>
    <row r="6049" spans="1:7" x14ac:dyDescent="0.35">
      <c r="A6049" s="72" t="s">
        <v>466</v>
      </c>
      <c r="B6049" s="72" t="s">
        <v>467</v>
      </c>
      <c r="C6049" s="72" t="s">
        <v>1102</v>
      </c>
      <c r="D6049" s="72" t="s">
        <v>1099</v>
      </c>
      <c r="E6049" s="72">
        <v>1414</v>
      </c>
      <c r="F6049" s="105">
        <v>110</v>
      </c>
      <c r="G6049" s="108">
        <f t="shared" si="94"/>
        <v>43374</v>
      </c>
    </row>
    <row r="6050" spans="1:7" x14ac:dyDescent="0.35">
      <c r="A6050" s="72" t="s">
        <v>468</v>
      </c>
      <c r="B6050" s="72" t="s">
        <v>469</v>
      </c>
      <c r="C6050" s="72" t="s">
        <v>1087</v>
      </c>
      <c r="D6050" s="72" t="s">
        <v>1088</v>
      </c>
      <c r="E6050" s="72">
        <v>634</v>
      </c>
      <c r="F6050" s="105">
        <v>104</v>
      </c>
      <c r="G6050" s="108">
        <f t="shared" si="94"/>
        <v>44378</v>
      </c>
    </row>
    <row r="6051" spans="1:7" x14ac:dyDescent="0.35">
      <c r="A6051" s="72" t="s">
        <v>468</v>
      </c>
      <c r="B6051" s="72" t="s">
        <v>469</v>
      </c>
      <c r="C6051" s="72" t="s">
        <v>1087</v>
      </c>
      <c r="D6051" s="72" t="s">
        <v>1089</v>
      </c>
      <c r="E6051" s="72">
        <v>632</v>
      </c>
      <c r="F6051" s="105">
        <v>113</v>
      </c>
      <c r="G6051" s="108">
        <f t="shared" si="94"/>
        <v>44287</v>
      </c>
    </row>
    <row r="6052" spans="1:7" x14ac:dyDescent="0.35">
      <c r="A6052" s="72" t="s">
        <v>468</v>
      </c>
      <c r="B6052" s="72" t="s">
        <v>469</v>
      </c>
      <c r="C6052" s="72" t="s">
        <v>1087</v>
      </c>
      <c r="D6052" s="72" t="s">
        <v>1090</v>
      </c>
      <c r="E6052" s="72">
        <v>632</v>
      </c>
      <c r="F6052" s="105">
        <v>111</v>
      </c>
      <c r="G6052" s="108">
        <f t="shared" si="94"/>
        <v>44197</v>
      </c>
    </row>
    <row r="6053" spans="1:7" x14ac:dyDescent="0.35">
      <c r="A6053" s="72" t="s">
        <v>468</v>
      </c>
      <c r="B6053" s="72" t="s">
        <v>469</v>
      </c>
      <c r="C6053" s="72" t="s">
        <v>1087</v>
      </c>
      <c r="D6053" s="72" t="s">
        <v>1091</v>
      </c>
      <c r="E6053" s="72">
        <v>641</v>
      </c>
      <c r="F6053" s="105">
        <v>110</v>
      </c>
      <c r="G6053" s="108">
        <f t="shared" si="94"/>
        <v>44105</v>
      </c>
    </row>
    <row r="6054" spans="1:7" x14ac:dyDescent="0.35">
      <c r="A6054" s="72" t="s">
        <v>468</v>
      </c>
      <c r="B6054" s="72" t="s">
        <v>469</v>
      </c>
      <c r="C6054" s="72" t="s">
        <v>1087</v>
      </c>
      <c r="D6054" s="72" t="s">
        <v>1092</v>
      </c>
      <c r="E6054" s="72">
        <v>646</v>
      </c>
      <c r="F6054" s="105">
        <v>102</v>
      </c>
      <c r="G6054" s="108">
        <f t="shared" si="94"/>
        <v>44013</v>
      </c>
    </row>
    <row r="6055" spans="1:7" x14ac:dyDescent="0.35">
      <c r="A6055" s="72" t="s">
        <v>468</v>
      </c>
      <c r="B6055" s="72" t="s">
        <v>469</v>
      </c>
      <c r="C6055" s="72" t="s">
        <v>1087</v>
      </c>
      <c r="D6055" s="72" t="s">
        <v>1093</v>
      </c>
      <c r="E6055" s="72">
        <v>645</v>
      </c>
      <c r="F6055" s="105">
        <v>97</v>
      </c>
      <c r="G6055" s="108">
        <f t="shared" si="94"/>
        <v>43922</v>
      </c>
    </row>
    <row r="6056" spans="1:7" x14ac:dyDescent="0.35">
      <c r="A6056" s="72" t="s">
        <v>468</v>
      </c>
      <c r="B6056" s="72" t="s">
        <v>469</v>
      </c>
      <c r="C6056" s="72" t="s">
        <v>1087</v>
      </c>
      <c r="D6056" s="72" t="s">
        <v>1094</v>
      </c>
      <c r="E6056" s="72">
        <v>645</v>
      </c>
      <c r="F6056" s="105">
        <v>107</v>
      </c>
      <c r="G6056" s="108">
        <f t="shared" si="94"/>
        <v>43831</v>
      </c>
    </row>
    <row r="6057" spans="1:7" x14ac:dyDescent="0.35">
      <c r="A6057" s="72" t="s">
        <v>468</v>
      </c>
      <c r="B6057" s="72" t="s">
        <v>469</v>
      </c>
      <c r="C6057" s="72" t="s">
        <v>1087</v>
      </c>
      <c r="D6057" s="72" t="s">
        <v>1095</v>
      </c>
      <c r="E6057" s="72">
        <v>647</v>
      </c>
      <c r="F6057" s="105">
        <v>114</v>
      </c>
      <c r="G6057" s="108">
        <f t="shared" si="94"/>
        <v>43739</v>
      </c>
    </row>
    <row r="6058" spans="1:7" x14ac:dyDescent="0.35">
      <c r="A6058" s="72" t="s">
        <v>468</v>
      </c>
      <c r="B6058" s="72" t="s">
        <v>469</v>
      </c>
      <c r="C6058" s="72" t="s">
        <v>1087</v>
      </c>
      <c r="D6058" s="72" t="s">
        <v>1096</v>
      </c>
      <c r="E6058" s="72">
        <v>651</v>
      </c>
      <c r="F6058" s="105">
        <v>111</v>
      </c>
      <c r="G6058" s="108">
        <f t="shared" si="94"/>
        <v>43647</v>
      </c>
    </row>
    <row r="6059" spans="1:7" x14ac:dyDescent="0.35">
      <c r="A6059" s="72" t="s">
        <v>468</v>
      </c>
      <c r="B6059" s="72" t="s">
        <v>469</v>
      </c>
      <c r="C6059" s="72" t="s">
        <v>1087</v>
      </c>
      <c r="D6059" s="72" t="s">
        <v>1097</v>
      </c>
      <c r="E6059" s="72">
        <v>650</v>
      </c>
      <c r="F6059" s="105">
        <v>99</v>
      </c>
      <c r="G6059" s="108">
        <f t="shared" si="94"/>
        <v>43556</v>
      </c>
    </row>
    <row r="6060" spans="1:7" x14ac:dyDescent="0.35">
      <c r="A6060" s="72" t="s">
        <v>468</v>
      </c>
      <c r="B6060" s="72" t="s">
        <v>469</v>
      </c>
      <c r="C6060" s="72" t="s">
        <v>1087</v>
      </c>
      <c r="D6060" s="72" t="s">
        <v>1098</v>
      </c>
      <c r="E6060" s="72">
        <v>645</v>
      </c>
      <c r="F6060" s="105">
        <v>99</v>
      </c>
      <c r="G6060" s="108">
        <f t="shared" si="94"/>
        <v>43466</v>
      </c>
    </row>
    <row r="6061" spans="1:7" x14ac:dyDescent="0.35">
      <c r="A6061" s="72" t="s">
        <v>468</v>
      </c>
      <c r="B6061" s="72" t="s">
        <v>469</v>
      </c>
      <c r="C6061" s="72" t="s">
        <v>1087</v>
      </c>
      <c r="D6061" s="72" t="s">
        <v>1099</v>
      </c>
      <c r="E6061" s="72">
        <v>675</v>
      </c>
      <c r="F6061" s="105">
        <v>117</v>
      </c>
      <c r="G6061" s="108">
        <f t="shared" si="94"/>
        <v>43374</v>
      </c>
    </row>
    <row r="6062" spans="1:7" x14ac:dyDescent="0.35">
      <c r="A6062" s="72" t="s">
        <v>468</v>
      </c>
      <c r="B6062" s="72" t="s">
        <v>469</v>
      </c>
      <c r="C6062" s="72" t="s">
        <v>1100</v>
      </c>
      <c r="D6062" s="72" t="s">
        <v>1088</v>
      </c>
      <c r="E6062" s="72">
        <v>3245</v>
      </c>
      <c r="F6062" s="105">
        <v>664</v>
      </c>
      <c r="G6062" s="108">
        <f t="shared" si="94"/>
        <v>44378</v>
      </c>
    </row>
    <row r="6063" spans="1:7" x14ac:dyDescent="0.35">
      <c r="A6063" s="72" t="s">
        <v>468</v>
      </c>
      <c r="B6063" s="72" t="s">
        <v>469</v>
      </c>
      <c r="C6063" s="72" t="s">
        <v>1100</v>
      </c>
      <c r="D6063" s="72" t="s">
        <v>1089</v>
      </c>
      <c r="E6063" s="72">
        <v>3233</v>
      </c>
      <c r="F6063" s="105">
        <v>545</v>
      </c>
      <c r="G6063" s="108">
        <f t="shared" si="94"/>
        <v>44287</v>
      </c>
    </row>
    <row r="6064" spans="1:7" x14ac:dyDescent="0.35">
      <c r="A6064" s="72" t="s">
        <v>468</v>
      </c>
      <c r="B6064" s="72" t="s">
        <v>469</v>
      </c>
      <c r="C6064" s="72" t="s">
        <v>1100</v>
      </c>
      <c r="D6064" s="72" t="s">
        <v>1090</v>
      </c>
      <c r="E6064" s="72">
        <v>3237</v>
      </c>
      <c r="F6064" s="105">
        <v>539</v>
      </c>
      <c r="G6064" s="108">
        <f t="shared" si="94"/>
        <v>44197</v>
      </c>
    </row>
    <row r="6065" spans="1:7" x14ac:dyDescent="0.35">
      <c r="A6065" s="72" t="s">
        <v>468</v>
      </c>
      <c r="B6065" s="72" t="s">
        <v>469</v>
      </c>
      <c r="C6065" s="72" t="s">
        <v>1100</v>
      </c>
      <c r="D6065" s="72" t="s">
        <v>1091</v>
      </c>
      <c r="E6065" s="72">
        <v>3228</v>
      </c>
      <c r="F6065" s="105">
        <v>540</v>
      </c>
      <c r="G6065" s="108">
        <f t="shared" si="94"/>
        <v>44105</v>
      </c>
    </row>
    <row r="6066" spans="1:7" x14ac:dyDescent="0.35">
      <c r="A6066" s="72" t="s">
        <v>468</v>
      </c>
      <c r="B6066" s="72" t="s">
        <v>469</v>
      </c>
      <c r="C6066" s="72" t="s">
        <v>1100</v>
      </c>
      <c r="D6066" s="72" t="s">
        <v>1092</v>
      </c>
      <c r="E6066" s="72">
        <v>3219</v>
      </c>
      <c r="F6066" s="105">
        <v>448</v>
      </c>
      <c r="G6066" s="108">
        <f t="shared" si="94"/>
        <v>44013</v>
      </c>
    </row>
    <row r="6067" spans="1:7" x14ac:dyDescent="0.35">
      <c r="A6067" s="72" t="s">
        <v>468</v>
      </c>
      <c r="B6067" s="72" t="s">
        <v>469</v>
      </c>
      <c r="C6067" s="72" t="s">
        <v>1100</v>
      </c>
      <c r="D6067" s="72" t="s">
        <v>1093</v>
      </c>
      <c r="E6067" s="72">
        <v>3176</v>
      </c>
      <c r="F6067" s="105">
        <v>419</v>
      </c>
      <c r="G6067" s="108">
        <f t="shared" si="94"/>
        <v>43922</v>
      </c>
    </row>
    <row r="6068" spans="1:7" x14ac:dyDescent="0.35">
      <c r="A6068" s="72" t="s">
        <v>468</v>
      </c>
      <c r="B6068" s="72" t="s">
        <v>469</v>
      </c>
      <c r="C6068" s="72" t="s">
        <v>1100</v>
      </c>
      <c r="D6068" s="72" t="s">
        <v>1094</v>
      </c>
      <c r="E6068" s="72">
        <v>3163</v>
      </c>
      <c r="F6068" s="105">
        <v>412</v>
      </c>
      <c r="G6068" s="108">
        <f t="shared" si="94"/>
        <v>43831</v>
      </c>
    </row>
    <row r="6069" spans="1:7" x14ac:dyDescent="0.35">
      <c r="A6069" s="72" t="s">
        <v>468</v>
      </c>
      <c r="B6069" s="72" t="s">
        <v>469</v>
      </c>
      <c r="C6069" s="72" t="s">
        <v>1100</v>
      </c>
      <c r="D6069" s="72" t="s">
        <v>1095</v>
      </c>
      <c r="E6069" s="72">
        <v>3036</v>
      </c>
      <c r="F6069" s="105">
        <v>430</v>
      </c>
      <c r="G6069" s="108">
        <f t="shared" si="94"/>
        <v>43739</v>
      </c>
    </row>
    <row r="6070" spans="1:7" x14ac:dyDescent="0.35">
      <c r="A6070" s="72" t="s">
        <v>468</v>
      </c>
      <c r="B6070" s="72" t="s">
        <v>469</v>
      </c>
      <c r="C6070" s="72" t="s">
        <v>1100</v>
      </c>
      <c r="D6070" s="72" t="s">
        <v>1096</v>
      </c>
      <c r="E6070" s="72">
        <v>3043</v>
      </c>
      <c r="F6070" s="105">
        <v>409</v>
      </c>
      <c r="G6070" s="108">
        <f t="shared" si="94"/>
        <v>43647</v>
      </c>
    </row>
    <row r="6071" spans="1:7" x14ac:dyDescent="0.35">
      <c r="A6071" s="72" t="s">
        <v>468</v>
      </c>
      <c r="B6071" s="72" t="s">
        <v>469</v>
      </c>
      <c r="C6071" s="72" t="s">
        <v>1100</v>
      </c>
      <c r="D6071" s="72" t="s">
        <v>1097</v>
      </c>
      <c r="E6071" s="72">
        <v>3046</v>
      </c>
      <c r="F6071" s="105">
        <v>398</v>
      </c>
      <c r="G6071" s="108">
        <f t="shared" si="94"/>
        <v>43556</v>
      </c>
    </row>
    <row r="6072" spans="1:7" x14ac:dyDescent="0.35">
      <c r="A6072" s="72" t="s">
        <v>468</v>
      </c>
      <c r="B6072" s="72" t="s">
        <v>469</v>
      </c>
      <c r="C6072" s="72" t="s">
        <v>1100</v>
      </c>
      <c r="D6072" s="72" t="s">
        <v>1098</v>
      </c>
      <c r="E6072" s="72">
        <v>3011</v>
      </c>
      <c r="F6072" s="105">
        <v>426</v>
      </c>
      <c r="G6072" s="108">
        <f t="shared" si="94"/>
        <v>43466</v>
      </c>
    </row>
    <row r="6073" spans="1:7" x14ac:dyDescent="0.35">
      <c r="A6073" s="72" t="s">
        <v>468</v>
      </c>
      <c r="B6073" s="72" t="s">
        <v>469</v>
      </c>
      <c r="C6073" s="72" t="s">
        <v>1100</v>
      </c>
      <c r="D6073" s="72" t="s">
        <v>1099</v>
      </c>
      <c r="E6073" s="72">
        <v>3309</v>
      </c>
      <c r="F6073" s="105">
        <v>536</v>
      </c>
      <c r="G6073" s="108">
        <f t="shared" si="94"/>
        <v>43374</v>
      </c>
    </row>
    <row r="6074" spans="1:7" x14ac:dyDescent="0.35">
      <c r="A6074" s="72" t="s">
        <v>468</v>
      </c>
      <c r="B6074" s="72" t="s">
        <v>469</v>
      </c>
      <c r="C6074" s="72" t="s">
        <v>1101</v>
      </c>
      <c r="D6074" s="72" t="s">
        <v>1088</v>
      </c>
      <c r="E6074" s="72">
        <v>98</v>
      </c>
      <c r="F6074" s="105">
        <v>6</v>
      </c>
      <c r="G6074" s="108">
        <f t="shared" si="94"/>
        <v>44378</v>
      </c>
    </row>
    <row r="6075" spans="1:7" x14ac:dyDescent="0.35">
      <c r="A6075" s="72" t="s">
        <v>468</v>
      </c>
      <c r="B6075" s="72" t="s">
        <v>469</v>
      </c>
      <c r="C6075" s="72" t="s">
        <v>1101</v>
      </c>
      <c r="D6075" s="72" t="s">
        <v>1089</v>
      </c>
      <c r="E6075" s="72">
        <v>98</v>
      </c>
      <c r="F6075" s="105">
        <v>6</v>
      </c>
      <c r="G6075" s="108">
        <f t="shared" si="94"/>
        <v>44287</v>
      </c>
    </row>
    <row r="6076" spans="1:7" x14ac:dyDescent="0.35">
      <c r="A6076" s="72" t="s">
        <v>468</v>
      </c>
      <c r="B6076" s="72" t="s">
        <v>469</v>
      </c>
      <c r="C6076" s="72" t="s">
        <v>1101</v>
      </c>
      <c r="D6076" s="72" t="s">
        <v>1090</v>
      </c>
      <c r="E6076" s="72">
        <v>98</v>
      </c>
      <c r="F6076" s="105">
        <v>6</v>
      </c>
      <c r="G6076" s="108">
        <f t="shared" si="94"/>
        <v>44197</v>
      </c>
    </row>
    <row r="6077" spans="1:7" x14ac:dyDescent="0.35">
      <c r="A6077" s="72" t="s">
        <v>468</v>
      </c>
      <c r="B6077" s="72" t="s">
        <v>469</v>
      </c>
      <c r="C6077" s="72" t="s">
        <v>1101</v>
      </c>
      <c r="D6077" s="72" t="s">
        <v>1091</v>
      </c>
      <c r="E6077" s="72">
        <v>93</v>
      </c>
      <c r="F6077" s="105">
        <v>6</v>
      </c>
      <c r="G6077" s="108">
        <f t="shared" si="94"/>
        <v>44105</v>
      </c>
    </row>
    <row r="6078" spans="1:7" x14ac:dyDescent="0.35">
      <c r="A6078" s="72" t="s">
        <v>468</v>
      </c>
      <c r="B6078" s="72" t="s">
        <v>469</v>
      </c>
      <c r="C6078" s="72" t="s">
        <v>1101</v>
      </c>
      <c r="D6078" s="72" t="s">
        <v>1092</v>
      </c>
      <c r="E6078" s="72">
        <v>93</v>
      </c>
      <c r="F6078" s="105">
        <v>5</v>
      </c>
      <c r="G6078" s="108">
        <f t="shared" si="94"/>
        <v>44013</v>
      </c>
    </row>
    <row r="6079" spans="1:7" x14ac:dyDescent="0.35">
      <c r="A6079" s="72" t="s">
        <v>468</v>
      </c>
      <c r="B6079" s="72" t="s">
        <v>469</v>
      </c>
      <c r="C6079" s="72" t="s">
        <v>1101</v>
      </c>
      <c r="D6079" s="72" t="s">
        <v>1093</v>
      </c>
      <c r="E6079" s="72">
        <v>90</v>
      </c>
      <c r="F6079" s="105">
        <v>5</v>
      </c>
      <c r="G6079" s="108">
        <f t="shared" si="94"/>
        <v>43922</v>
      </c>
    </row>
    <row r="6080" spans="1:7" x14ac:dyDescent="0.35">
      <c r="A6080" s="72" t="s">
        <v>468</v>
      </c>
      <c r="B6080" s="72" t="s">
        <v>469</v>
      </c>
      <c r="C6080" s="72" t="s">
        <v>1101</v>
      </c>
      <c r="D6080" s="72" t="s">
        <v>1094</v>
      </c>
      <c r="E6080" s="72">
        <v>90</v>
      </c>
      <c r="F6080" s="105">
        <v>6</v>
      </c>
      <c r="G6080" s="108">
        <f t="shared" si="94"/>
        <v>43831</v>
      </c>
    </row>
    <row r="6081" spans="1:7" x14ac:dyDescent="0.35">
      <c r="A6081" s="72" t="s">
        <v>468</v>
      </c>
      <c r="B6081" s="72" t="s">
        <v>469</v>
      </c>
      <c r="C6081" s="72" t="s">
        <v>1101</v>
      </c>
      <c r="D6081" s="72" t="s">
        <v>1095</v>
      </c>
      <c r="E6081" s="72">
        <v>90</v>
      </c>
      <c r="F6081" s="105">
        <v>6</v>
      </c>
      <c r="G6081" s="108">
        <f t="shared" si="94"/>
        <v>43739</v>
      </c>
    </row>
    <row r="6082" spans="1:7" x14ac:dyDescent="0.35">
      <c r="A6082" s="72" t="s">
        <v>468</v>
      </c>
      <c r="B6082" s="72" t="s">
        <v>469</v>
      </c>
      <c r="C6082" s="72" t="s">
        <v>1101</v>
      </c>
      <c r="D6082" s="72" t="s">
        <v>1096</v>
      </c>
      <c r="E6082" s="72">
        <v>91</v>
      </c>
      <c r="F6082" s="105">
        <v>5</v>
      </c>
      <c r="G6082" s="108">
        <f t="shared" si="94"/>
        <v>43647</v>
      </c>
    </row>
    <row r="6083" spans="1:7" x14ac:dyDescent="0.35">
      <c r="A6083" s="72" t="s">
        <v>468</v>
      </c>
      <c r="B6083" s="72" t="s">
        <v>469</v>
      </c>
      <c r="C6083" s="72" t="s">
        <v>1101</v>
      </c>
      <c r="D6083" s="72" t="s">
        <v>1097</v>
      </c>
      <c r="E6083" s="72">
        <v>89</v>
      </c>
      <c r="F6083" s="105">
        <v>5</v>
      </c>
      <c r="G6083" s="108">
        <f t="shared" si="94"/>
        <v>43556</v>
      </c>
    </row>
    <row r="6084" spans="1:7" x14ac:dyDescent="0.35">
      <c r="A6084" s="72" t="s">
        <v>468</v>
      </c>
      <c r="B6084" s="72" t="s">
        <v>469</v>
      </c>
      <c r="C6084" s="72" t="s">
        <v>1101</v>
      </c>
      <c r="D6084" s="72" t="s">
        <v>1098</v>
      </c>
      <c r="E6084" s="72">
        <v>87</v>
      </c>
      <c r="F6084" s="105">
        <v>5</v>
      </c>
      <c r="G6084" s="108">
        <f t="shared" ref="G6084:G6147" si="95">DATE(LEFT(D6084,4),RIGHT(LEFT(D6084,7),2),1)</f>
        <v>43466</v>
      </c>
    </row>
    <row r="6085" spans="1:7" x14ac:dyDescent="0.35">
      <c r="A6085" s="72" t="s">
        <v>468</v>
      </c>
      <c r="B6085" s="72" t="s">
        <v>469</v>
      </c>
      <c r="C6085" s="72" t="s">
        <v>1101</v>
      </c>
      <c r="D6085" s="72" t="s">
        <v>1099</v>
      </c>
      <c r="E6085" s="72">
        <v>89</v>
      </c>
      <c r="F6085" s="105">
        <v>5</v>
      </c>
      <c r="G6085" s="108">
        <f t="shared" si="95"/>
        <v>43374</v>
      </c>
    </row>
    <row r="6086" spans="1:7" x14ac:dyDescent="0.35">
      <c r="A6086" s="72" t="s">
        <v>468</v>
      </c>
      <c r="B6086" s="72" t="s">
        <v>469</v>
      </c>
      <c r="C6086" s="72" t="s">
        <v>1102</v>
      </c>
      <c r="D6086" s="72" t="s">
        <v>1088</v>
      </c>
      <c r="E6086" s="72">
        <v>3514</v>
      </c>
      <c r="F6086" s="105">
        <v>270</v>
      </c>
      <c r="G6086" s="108">
        <f t="shared" si="95"/>
        <v>44378</v>
      </c>
    </row>
    <row r="6087" spans="1:7" x14ac:dyDescent="0.35">
      <c r="A6087" s="72" t="s">
        <v>468</v>
      </c>
      <c r="B6087" s="72" t="s">
        <v>469</v>
      </c>
      <c r="C6087" s="72" t="s">
        <v>1102</v>
      </c>
      <c r="D6087" s="72" t="s">
        <v>1089</v>
      </c>
      <c r="E6087" s="72">
        <v>3506</v>
      </c>
      <c r="F6087" s="105">
        <v>285</v>
      </c>
      <c r="G6087" s="108">
        <f t="shared" si="95"/>
        <v>44287</v>
      </c>
    </row>
    <row r="6088" spans="1:7" x14ac:dyDescent="0.35">
      <c r="A6088" s="72" t="s">
        <v>468</v>
      </c>
      <c r="B6088" s="72" t="s">
        <v>469</v>
      </c>
      <c r="C6088" s="72" t="s">
        <v>1102</v>
      </c>
      <c r="D6088" s="72" t="s">
        <v>1090</v>
      </c>
      <c r="E6088" s="72">
        <v>3509</v>
      </c>
      <c r="F6088" s="105">
        <v>283</v>
      </c>
      <c r="G6088" s="108">
        <f t="shared" si="95"/>
        <v>44197</v>
      </c>
    </row>
    <row r="6089" spans="1:7" x14ac:dyDescent="0.35">
      <c r="A6089" s="72" t="s">
        <v>468</v>
      </c>
      <c r="B6089" s="72" t="s">
        <v>469</v>
      </c>
      <c r="C6089" s="72" t="s">
        <v>1102</v>
      </c>
      <c r="D6089" s="72" t="s">
        <v>1091</v>
      </c>
      <c r="E6089" s="72">
        <v>3509</v>
      </c>
      <c r="F6089" s="105">
        <v>294</v>
      </c>
      <c r="G6089" s="108">
        <f t="shared" si="95"/>
        <v>44105</v>
      </c>
    </row>
    <row r="6090" spans="1:7" x14ac:dyDescent="0.35">
      <c r="A6090" s="72" t="s">
        <v>468</v>
      </c>
      <c r="B6090" s="72" t="s">
        <v>469</v>
      </c>
      <c r="C6090" s="72" t="s">
        <v>1102</v>
      </c>
      <c r="D6090" s="72" t="s">
        <v>1092</v>
      </c>
      <c r="E6090" s="72">
        <v>3514</v>
      </c>
      <c r="F6090" s="105">
        <v>308</v>
      </c>
      <c r="G6090" s="108">
        <f t="shared" si="95"/>
        <v>44013</v>
      </c>
    </row>
    <row r="6091" spans="1:7" x14ac:dyDescent="0.35">
      <c r="A6091" s="72" t="s">
        <v>468</v>
      </c>
      <c r="B6091" s="72" t="s">
        <v>469</v>
      </c>
      <c r="C6091" s="72" t="s">
        <v>1102</v>
      </c>
      <c r="D6091" s="72" t="s">
        <v>1093</v>
      </c>
      <c r="E6091" s="72">
        <v>3498</v>
      </c>
      <c r="F6091" s="105">
        <v>303</v>
      </c>
      <c r="G6091" s="108">
        <f t="shared" si="95"/>
        <v>43922</v>
      </c>
    </row>
    <row r="6092" spans="1:7" x14ac:dyDescent="0.35">
      <c r="A6092" s="72" t="s">
        <v>468</v>
      </c>
      <c r="B6092" s="72" t="s">
        <v>469</v>
      </c>
      <c r="C6092" s="72" t="s">
        <v>1102</v>
      </c>
      <c r="D6092" s="72" t="s">
        <v>1094</v>
      </c>
      <c r="E6092" s="72">
        <v>3486</v>
      </c>
      <c r="F6092" s="105">
        <v>321</v>
      </c>
      <c r="G6092" s="108">
        <f t="shared" si="95"/>
        <v>43831</v>
      </c>
    </row>
    <row r="6093" spans="1:7" x14ac:dyDescent="0.35">
      <c r="A6093" s="72" t="s">
        <v>468</v>
      </c>
      <c r="B6093" s="72" t="s">
        <v>469</v>
      </c>
      <c r="C6093" s="72" t="s">
        <v>1102</v>
      </c>
      <c r="D6093" s="72" t="s">
        <v>1095</v>
      </c>
      <c r="E6093" s="72">
        <v>3473</v>
      </c>
      <c r="F6093" s="105">
        <v>329</v>
      </c>
      <c r="G6093" s="108">
        <f t="shared" si="95"/>
        <v>43739</v>
      </c>
    </row>
    <row r="6094" spans="1:7" x14ac:dyDescent="0.35">
      <c r="A6094" s="72" t="s">
        <v>468</v>
      </c>
      <c r="B6094" s="72" t="s">
        <v>469</v>
      </c>
      <c r="C6094" s="72" t="s">
        <v>1102</v>
      </c>
      <c r="D6094" s="72" t="s">
        <v>1096</v>
      </c>
      <c r="E6094" s="72">
        <v>3400</v>
      </c>
      <c r="F6094" s="105">
        <v>318</v>
      </c>
      <c r="G6094" s="108">
        <f t="shared" si="95"/>
        <v>43647</v>
      </c>
    </row>
    <row r="6095" spans="1:7" x14ac:dyDescent="0.35">
      <c r="A6095" s="72" t="s">
        <v>468</v>
      </c>
      <c r="B6095" s="72" t="s">
        <v>469</v>
      </c>
      <c r="C6095" s="72" t="s">
        <v>1102</v>
      </c>
      <c r="D6095" s="72" t="s">
        <v>1097</v>
      </c>
      <c r="E6095" s="72">
        <v>3399</v>
      </c>
      <c r="F6095" s="105">
        <v>299</v>
      </c>
      <c r="G6095" s="108">
        <f t="shared" si="95"/>
        <v>43556</v>
      </c>
    </row>
    <row r="6096" spans="1:7" x14ac:dyDescent="0.35">
      <c r="A6096" s="72" t="s">
        <v>468</v>
      </c>
      <c r="B6096" s="72" t="s">
        <v>469</v>
      </c>
      <c r="C6096" s="72" t="s">
        <v>1102</v>
      </c>
      <c r="D6096" s="72" t="s">
        <v>1098</v>
      </c>
      <c r="E6096" s="72">
        <v>3383</v>
      </c>
      <c r="F6096" s="105">
        <v>308</v>
      </c>
      <c r="G6096" s="108">
        <f t="shared" si="95"/>
        <v>43466</v>
      </c>
    </row>
    <row r="6097" spans="1:7" x14ac:dyDescent="0.35">
      <c r="A6097" s="72" t="s">
        <v>468</v>
      </c>
      <c r="B6097" s="72" t="s">
        <v>469</v>
      </c>
      <c r="C6097" s="72" t="s">
        <v>1102</v>
      </c>
      <c r="D6097" s="72" t="s">
        <v>1099</v>
      </c>
      <c r="E6097" s="72">
        <v>3403</v>
      </c>
      <c r="F6097" s="105">
        <v>335</v>
      </c>
      <c r="G6097" s="108">
        <f t="shared" si="95"/>
        <v>43374</v>
      </c>
    </row>
    <row r="6098" spans="1:7" x14ac:dyDescent="0.35">
      <c r="A6098" s="72" t="s">
        <v>470</v>
      </c>
      <c r="B6098" s="72" t="s">
        <v>471</v>
      </c>
      <c r="C6098" s="72" t="s">
        <v>1087</v>
      </c>
      <c r="D6098" s="72" t="s">
        <v>1088</v>
      </c>
      <c r="E6098" s="72">
        <v>843</v>
      </c>
      <c r="F6098" s="105">
        <v>26</v>
      </c>
      <c r="G6098" s="108">
        <f t="shared" si="95"/>
        <v>44378</v>
      </c>
    </row>
    <row r="6099" spans="1:7" x14ac:dyDescent="0.35">
      <c r="A6099" s="72" t="s">
        <v>470</v>
      </c>
      <c r="B6099" s="72" t="s">
        <v>471</v>
      </c>
      <c r="C6099" s="72" t="s">
        <v>1087</v>
      </c>
      <c r="D6099" s="72" t="s">
        <v>1089</v>
      </c>
      <c r="E6099" s="72">
        <v>834</v>
      </c>
      <c r="F6099" s="105">
        <v>25</v>
      </c>
      <c r="G6099" s="108">
        <f t="shared" si="95"/>
        <v>44287</v>
      </c>
    </row>
    <row r="6100" spans="1:7" x14ac:dyDescent="0.35">
      <c r="A6100" s="72" t="s">
        <v>470</v>
      </c>
      <c r="B6100" s="72" t="s">
        <v>471</v>
      </c>
      <c r="C6100" s="72" t="s">
        <v>1087</v>
      </c>
      <c r="D6100" s="72" t="s">
        <v>1090</v>
      </c>
      <c r="E6100" s="72">
        <v>830</v>
      </c>
      <c r="F6100" s="105">
        <v>26</v>
      </c>
      <c r="G6100" s="108">
        <f t="shared" si="95"/>
        <v>44197</v>
      </c>
    </row>
    <row r="6101" spans="1:7" x14ac:dyDescent="0.35">
      <c r="A6101" s="72" t="s">
        <v>470</v>
      </c>
      <c r="B6101" s="72" t="s">
        <v>471</v>
      </c>
      <c r="C6101" s="72" t="s">
        <v>1087</v>
      </c>
      <c r="D6101" s="72" t="s">
        <v>1091</v>
      </c>
      <c r="E6101" s="72">
        <v>830</v>
      </c>
      <c r="F6101" s="105">
        <v>26</v>
      </c>
      <c r="G6101" s="108">
        <f t="shared" si="95"/>
        <v>44105</v>
      </c>
    </row>
    <row r="6102" spans="1:7" x14ac:dyDescent="0.35">
      <c r="A6102" s="72" t="s">
        <v>470</v>
      </c>
      <c r="B6102" s="72" t="s">
        <v>471</v>
      </c>
      <c r="C6102" s="72" t="s">
        <v>1087</v>
      </c>
      <c r="D6102" s="72" t="s">
        <v>1092</v>
      </c>
      <c r="E6102" s="72">
        <v>828</v>
      </c>
      <c r="F6102" s="105">
        <v>26</v>
      </c>
      <c r="G6102" s="108">
        <f t="shared" si="95"/>
        <v>44013</v>
      </c>
    </row>
    <row r="6103" spans="1:7" x14ac:dyDescent="0.35">
      <c r="A6103" s="72" t="s">
        <v>470</v>
      </c>
      <c r="B6103" s="72" t="s">
        <v>471</v>
      </c>
      <c r="C6103" s="72" t="s">
        <v>1087</v>
      </c>
      <c r="D6103" s="72" t="s">
        <v>1093</v>
      </c>
      <c r="E6103" s="72">
        <v>823</v>
      </c>
      <c r="F6103" s="105">
        <v>26</v>
      </c>
      <c r="G6103" s="108">
        <f t="shared" si="95"/>
        <v>43922</v>
      </c>
    </row>
    <row r="6104" spans="1:7" x14ac:dyDescent="0.35">
      <c r="A6104" s="72" t="s">
        <v>470</v>
      </c>
      <c r="B6104" s="72" t="s">
        <v>471</v>
      </c>
      <c r="C6104" s="72" t="s">
        <v>1087</v>
      </c>
      <c r="D6104" s="72" t="s">
        <v>1094</v>
      </c>
      <c r="E6104" s="72">
        <v>799</v>
      </c>
      <c r="F6104" s="105">
        <v>30</v>
      </c>
      <c r="G6104" s="108">
        <f t="shared" si="95"/>
        <v>43831</v>
      </c>
    </row>
    <row r="6105" spans="1:7" x14ac:dyDescent="0.35">
      <c r="A6105" s="72" t="s">
        <v>470</v>
      </c>
      <c r="B6105" s="72" t="s">
        <v>471</v>
      </c>
      <c r="C6105" s="72" t="s">
        <v>1087</v>
      </c>
      <c r="D6105" s="72" t="s">
        <v>1095</v>
      </c>
      <c r="E6105" s="72">
        <v>805</v>
      </c>
      <c r="F6105" s="105">
        <v>31</v>
      </c>
      <c r="G6105" s="108">
        <f t="shared" si="95"/>
        <v>43739</v>
      </c>
    </row>
    <row r="6106" spans="1:7" x14ac:dyDescent="0.35">
      <c r="A6106" s="72" t="s">
        <v>470</v>
      </c>
      <c r="B6106" s="72" t="s">
        <v>471</v>
      </c>
      <c r="C6106" s="72" t="s">
        <v>1087</v>
      </c>
      <c r="D6106" s="72" t="s">
        <v>1096</v>
      </c>
      <c r="E6106" s="72">
        <v>797</v>
      </c>
      <c r="F6106" s="105">
        <v>31</v>
      </c>
      <c r="G6106" s="108">
        <f t="shared" si="95"/>
        <v>43647</v>
      </c>
    </row>
    <row r="6107" spans="1:7" x14ac:dyDescent="0.35">
      <c r="A6107" s="72" t="s">
        <v>470</v>
      </c>
      <c r="B6107" s="72" t="s">
        <v>471</v>
      </c>
      <c r="C6107" s="72" t="s">
        <v>1087</v>
      </c>
      <c r="D6107" s="72" t="s">
        <v>1097</v>
      </c>
      <c r="E6107" s="72">
        <v>796</v>
      </c>
      <c r="F6107" s="105">
        <v>30</v>
      </c>
      <c r="G6107" s="108">
        <f t="shared" si="95"/>
        <v>43556</v>
      </c>
    </row>
    <row r="6108" spans="1:7" x14ac:dyDescent="0.35">
      <c r="A6108" s="72" t="s">
        <v>470</v>
      </c>
      <c r="B6108" s="72" t="s">
        <v>471</v>
      </c>
      <c r="C6108" s="72" t="s">
        <v>1087</v>
      </c>
      <c r="D6108" s="72" t="s">
        <v>1098</v>
      </c>
      <c r="E6108" s="72">
        <v>786</v>
      </c>
      <c r="F6108" s="105">
        <v>29</v>
      </c>
      <c r="G6108" s="108">
        <f t="shared" si="95"/>
        <v>43466</v>
      </c>
    </row>
    <row r="6109" spans="1:7" x14ac:dyDescent="0.35">
      <c r="A6109" s="72" t="s">
        <v>470</v>
      </c>
      <c r="B6109" s="72" t="s">
        <v>471</v>
      </c>
      <c r="C6109" s="72" t="s">
        <v>1087</v>
      </c>
      <c r="D6109" s="72" t="s">
        <v>1099</v>
      </c>
      <c r="E6109" s="72">
        <v>830</v>
      </c>
      <c r="F6109" s="105">
        <v>36</v>
      </c>
      <c r="G6109" s="108">
        <f t="shared" si="95"/>
        <v>43374</v>
      </c>
    </row>
    <row r="6110" spans="1:7" x14ac:dyDescent="0.35">
      <c r="A6110" s="72" t="s">
        <v>470</v>
      </c>
      <c r="B6110" s="72" t="s">
        <v>471</v>
      </c>
      <c r="C6110" s="72" t="s">
        <v>1100</v>
      </c>
      <c r="D6110" s="72" t="s">
        <v>1088</v>
      </c>
      <c r="E6110" s="72">
        <v>738</v>
      </c>
      <c r="F6110" s="105">
        <v>44</v>
      </c>
      <c r="G6110" s="108">
        <f t="shared" si="95"/>
        <v>44378</v>
      </c>
    </row>
    <row r="6111" spans="1:7" x14ac:dyDescent="0.35">
      <c r="A6111" s="72" t="s">
        <v>470</v>
      </c>
      <c r="B6111" s="72" t="s">
        <v>471</v>
      </c>
      <c r="C6111" s="72" t="s">
        <v>1100</v>
      </c>
      <c r="D6111" s="72" t="s">
        <v>1089</v>
      </c>
      <c r="E6111" s="72">
        <v>744</v>
      </c>
      <c r="F6111" s="105">
        <v>46</v>
      </c>
      <c r="G6111" s="108">
        <f t="shared" si="95"/>
        <v>44287</v>
      </c>
    </row>
    <row r="6112" spans="1:7" x14ac:dyDescent="0.35">
      <c r="A6112" s="72" t="s">
        <v>470</v>
      </c>
      <c r="B6112" s="72" t="s">
        <v>471</v>
      </c>
      <c r="C6112" s="72" t="s">
        <v>1100</v>
      </c>
      <c r="D6112" s="72" t="s">
        <v>1090</v>
      </c>
      <c r="E6112" s="72">
        <v>748</v>
      </c>
      <c r="F6112" s="105">
        <v>45</v>
      </c>
      <c r="G6112" s="108">
        <f t="shared" si="95"/>
        <v>44197</v>
      </c>
    </row>
    <row r="6113" spans="1:7" x14ac:dyDescent="0.35">
      <c r="A6113" s="72" t="s">
        <v>470</v>
      </c>
      <c r="B6113" s="72" t="s">
        <v>471</v>
      </c>
      <c r="C6113" s="72" t="s">
        <v>1100</v>
      </c>
      <c r="D6113" s="72" t="s">
        <v>1091</v>
      </c>
      <c r="E6113" s="72">
        <v>750</v>
      </c>
      <c r="F6113" s="105">
        <v>45</v>
      </c>
      <c r="G6113" s="108">
        <f t="shared" si="95"/>
        <v>44105</v>
      </c>
    </row>
    <row r="6114" spans="1:7" x14ac:dyDescent="0.35">
      <c r="A6114" s="72" t="s">
        <v>470</v>
      </c>
      <c r="B6114" s="72" t="s">
        <v>471</v>
      </c>
      <c r="C6114" s="72" t="s">
        <v>1100</v>
      </c>
      <c r="D6114" s="72" t="s">
        <v>1092</v>
      </c>
      <c r="E6114" s="72">
        <v>755</v>
      </c>
      <c r="F6114" s="105">
        <v>46</v>
      </c>
      <c r="G6114" s="108">
        <f t="shared" si="95"/>
        <v>44013</v>
      </c>
    </row>
    <row r="6115" spans="1:7" x14ac:dyDescent="0.35">
      <c r="A6115" s="72" t="s">
        <v>470</v>
      </c>
      <c r="B6115" s="72" t="s">
        <v>471</v>
      </c>
      <c r="C6115" s="72" t="s">
        <v>1100</v>
      </c>
      <c r="D6115" s="72" t="s">
        <v>1093</v>
      </c>
      <c r="E6115" s="72">
        <v>757</v>
      </c>
      <c r="F6115" s="105">
        <v>45</v>
      </c>
      <c r="G6115" s="108">
        <f t="shared" si="95"/>
        <v>43922</v>
      </c>
    </row>
    <row r="6116" spans="1:7" x14ac:dyDescent="0.35">
      <c r="A6116" s="72" t="s">
        <v>470</v>
      </c>
      <c r="B6116" s="72" t="s">
        <v>471</v>
      </c>
      <c r="C6116" s="72" t="s">
        <v>1100</v>
      </c>
      <c r="D6116" s="72" t="s">
        <v>1094</v>
      </c>
      <c r="E6116" s="72">
        <v>752</v>
      </c>
      <c r="F6116" s="105">
        <v>46</v>
      </c>
      <c r="G6116" s="108">
        <f t="shared" si="95"/>
        <v>43831</v>
      </c>
    </row>
    <row r="6117" spans="1:7" x14ac:dyDescent="0.35">
      <c r="A6117" s="72" t="s">
        <v>470</v>
      </c>
      <c r="B6117" s="72" t="s">
        <v>471</v>
      </c>
      <c r="C6117" s="72" t="s">
        <v>1100</v>
      </c>
      <c r="D6117" s="72" t="s">
        <v>1095</v>
      </c>
      <c r="E6117" s="72">
        <v>739</v>
      </c>
      <c r="F6117" s="105">
        <v>47</v>
      </c>
      <c r="G6117" s="108">
        <f t="shared" si="95"/>
        <v>43739</v>
      </c>
    </row>
    <row r="6118" spans="1:7" x14ac:dyDescent="0.35">
      <c r="A6118" s="72" t="s">
        <v>470</v>
      </c>
      <c r="B6118" s="72" t="s">
        <v>471</v>
      </c>
      <c r="C6118" s="72" t="s">
        <v>1100</v>
      </c>
      <c r="D6118" s="72" t="s">
        <v>1096</v>
      </c>
      <c r="E6118" s="72">
        <v>739</v>
      </c>
      <c r="F6118" s="105">
        <v>47</v>
      </c>
      <c r="G6118" s="108">
        <f t="shared" si="95"/>
        <v>43647</v>
      </c>
    </row>
    <row r="6119" spans="1:7" x14ac:dyDescent="0.35">
      <c r="A6119" s="72" t="s">
        <v>470</v>
      </c>
      <c r="B6119" s="72" t="s">
        <v>471</v>
      </c>
      <c r="C6119" s="72" t="s">
        <v>1100</v>
      </c>
      <c r="D6119" s="72" t="s">
        <v>1097</v>
      </c>
      <c r="E6119" s="72">
        <v>741</v>
      </c>
      <c r="F6119" s="105">
        <v>45</v>
      </c>
      <c r="G6119" s="108">
        <f t="shared" si="95"/>
        <v>43556</v>
      </c>
    </row>
    <row r="6120" spans="1:7" x14ac:dyDescent="0.35">
      <c r="A6120" s="72" t="s">
        <v>470</v>
      </c>
      <c r="B6120" s="72" t="s">
        <v>471</v>
      </c>
      <c r="C6120" s="72" t="s">
        <v>1100</v>
      </c>
      <c r="D6120" s="72" t="s">
        <v>1098</v>
      </c>
      <c r="E6120" s="72">
        <v>736</v>
      </c>
      <c r="F6120" s="105">
        <v>44</v>
      </c>
      <c r="G6120" s="108">
        <f t="shared" si="95"/>
        <v>43466</v>
      </c>
    </row>
    <row r="6121" spans="1:7" x14ac:dyDescent="0.35">
      <c r="A6121" s="72" t="s">
        <v>470</v>
      </c>
      <c r="B6121" s="72" t="s">
        <v>471</v>
      </c>
      <c r="C6121" s="72" t="s">
        <v>1100</v>
      </c>
      <c r="D6121" s="72" t="s">
        <v>1099</v>
      </c>
      <c r="E6121" s="72">
        <v>769</v>
      </c>
      <c r="F6121" s="105">
        <v>53</v>
      </c>
      <c r="G6121" s="108">
        <f t="shared" si="95"/>
        <v>43374</v>
      </c>
    </row>
    <row r="6122" spans="1:7" x14ac:dyDescent="0.35">
      <c r="A6122" s="72" t="s">
        <v>470</v>
      </c>
      <c r="B6122" s="72" t="s">
        <v>471</v>
      </c>
      <c r="C6122" s="72" t="s">
        <v>1101</v>
      </c>
      <c r="D6122" s="72" t="s">
        <v>1088</v>
      </c>
      <c r="E6122" s="72">
        <v>172</v>
      </c>
      <c r="F6122" s="105">
        <v>1</v>
      </c>
      <c r="G6122" s="108">
        <f t="shared" si="95"/>
        <v>44378</v>
      </c>
    </row>
    <row r="6123" spans="1:7" x14ac:dyDescent="0.35">
      <c r="A6123" s="72" t="s">
        <v>470</v>
      </c>
      <c r="B6123" s="72" t="s">
        <v>471</v>
      </c>
      <c r="C6123" s="72" t="s">
        <v>1101</v>
      </c>
      <c r="D6123" s="72" t="s">
        <v>1089</v>
      </c>
      <c r="E6123" s="72">
        <v>173</v>
      </c>
      <c r="F6123" s="105">
        <v>1</v>
      </c>
      <c r="G6123" s="108">
        <f t="shared" si="95"/>
        <v>44287</v>
      </c>
    </row>
    <row r="6124" spans="1:7" x14ac:dyDescent="0.35">
      <c r="A6124" s="72" t="s">
        <v>470</v>
      </c>
      <c r="B6124" s="72" t="s">
        <v>471</v>
      </c>
      <c r="C6124" s="72" t="s">
        <v>1101</v>
      </c>
      <c r="D6124" s="72" t="s">
        <v>1090</v>
      </c>
      <c r="E6124" s="72">
        <v>171</v>
      </c>
      <c r="F6124" s="105">
        <v>1</v>
      </c>
      <c r="G6124" s="108">
        <f t="shared" si="95"/>
        <v>44197</v>
      </c>
    </row>
    <row r="6125" spans="1:7" x14ac:dyDescent="0.35">
      <c r="A6125" s="72" t="s">
        <v>470</v>
      </c>
      <c r="B6125" s="72" t="s">
        <v>471</v>
      </c>
      <c r="C6125" s="72" t="s">
        <v>1101</v>
      </c>
      <c r="D6125" s="72" t="s">
        <v>1091</v>
      </c>
      <c r="E6125" s="72">
        <v>176</v>
      </c>
      <c r="F6125" s="105">
        <v>1</v>
      </c>
      <c r="G6125" s="108">
        <f t="shared" si="95"/>
        <v>44105</v>
      </c>
    </row>
    <row r="6126" spans="1:7" x14ac:dyDescent="0.35">
      <c r="A6126" s="72" t="s">
        <v>470</v>
      </c>
      <c r="B6126" s="72" t="s">
        <v>471</v>
      </c>
      <c r="C6126" s="72" t="s">
        <v>1101</v>
      </c>
      <c r="D6126" s="72" t="s">
        <v>1092</v>
      </c>
      <c r="E6126" s="72">
        <v>176</v>
      </c>
      <c r="F6126" s="105">
        <v>1</v>
      </c>
      <c r="G6126" s="108">
        <f t="shared" si="95"/>
        <v>44013</v>
      </c>
    </row>
    <row r="6127" spans="1:7" x14ac:dyDescent="0.35">
      <c r="A6127" s="72" t="s">
        <v>470</v>
      </c>
      <c r="B6127" s="72" t="s">
        <v>471</v>
      </c>
      <c r="C6127" s="72" t="s">
        <v>1101</v>
      </c>
      <c r="D6127" s="72" t="s">
        <v>1093</v>
      </c>
      <c r="E6127" s="72">
        <v>175</v>
      </c>
      <c r="F6127" s="105">
        <v>1</v>
      </c>
      <c r="G6127" s="108">
        <f t="shared" si="95"/>
        <v>43922</v>
      </c>
    </row>
    <row r="6128" spans="1:7" x14ac:dyDescent="0.35">
      <c r="A6128" s="72" t="s">
        <v>470</v>
      </c>
      <c r="B6128" s="72" t="s">
        <v>471</v>
      </c>
      <c r="C6128" s="72" t="s">
        <v>1101</v>
      </c>
      <c r="D6128" s="72" t="s">
        <v>1094</v>
      </c>
      <c r="E6128" s="72">
        <v>172</v>
      </c>
      <c r="F6128" s="105">
        <v>1</v>
      </c>
      <c r="G6128" s="108">
        <f t="shared" si="95"/>
        <v>43831</v>
      </c>
    </row>
    <row r="6129" spans="1:7" x14ac:dyDescent="0.35">
      <c r="A6129" s="72" t="s">
        <v>470</v>
      </c>
      <c r="B6129" s="72" t="s">
        <v>471</v>
      </c>
      <c r="C6129" s="72" t="s">
        <v>1101</v>
      </c>
      <c r="D6129" s="72" t="s">
        <v>1095</v>
      </c>
      <c r="E6129" s="72">
        <v>165</v>
      </c>
      <c r="F6129" s="105">
        <v>1</v>
      </c>
      <c r="G6129" s="108">
        <f t="shared" si="95"/>
        <v>43739</v>
      </c>
    </row>
    <row r="6130" spans="1:7" x14ac:dyDescent="0.35">
      <c r="A6130" s="72" t="s">
        <v>470</v>
      </c>
      <c r="B6130" s="72" t="s">
        <v>471</v>
      </c>
      <c r="C6130" s="72" t="s">
        <v>1101</v>
      </c>
      <c r="D6130" s="72" t="s">
        <v>1096</v>
      </c>
      <c r="E6130" s="72">
        <v>158</v>
      </c>
      <c r="F6130" s="105">
        <v>1</v>
      </c>
      <c r="G6130" s="108">
        <f t="shared" si="95"/>
        <v>43647</v>
      </c>
    </row>
    <row r="6131" spans="1:7" x14ac:dyDescent="0.35">
      <c r="A6131" s="72" t="s">
        <v>470</v>
      </c>
      <c r="B6131" s="72" t="s">
        <v>471</v>
      </c>
      <c r="C6131" s="72" t="s">
        <v>1101</v>
      </c>
      <c r="D6131" s="72" t="s">
        <v>1097</v>
      </c>
      <c r="E6131" s="72">
        <v>159</v>
      </c>
      <c r="F6131" s="105">
        <v>1</v>
      </c>
      <c r="G6131" s="108">
        <f t="shared" si="95"/>
        <v>43556</v>
      </c>
    </row>
    <row r="6132" spans="1:7" x14ac:dyDescent="0.35">
      <c r="A6132" s="72" t="s">
        <v>470</v>
      </c>
      <c r="B6132" s="72" t="s">
        <v>471</v>
      </c>
      <c r="C6132" s="72" t="s">
        <v>1101</v>
      </c>
      <c r="D6132" s="72" t="s">
        <v>1098</v>
      </c>
      <c r="E6132" s="72">
        <v>163</v>
      </c>
      <c r="F6132" s="105">
        <v>1</v>
      </c>
      <c r="G6132" s="108">
        <f t="shared" si="95"/>
        <v>43466</v>
      </c>
    </row>
    <row r="6133" spans="1:7" x14ac:dyDescent="0.35">
      <c r="A6133" s="72" t="s">
        <v>470</v>
      </c>
      <c r="B6133" s="72" t="s">
        <v>471</v>
      </c>
      <c r="C6133" s="72" t="s">
        <v>1101</v>
      </c>
      <c r="D6133" s="72" t="s">
        <v>1099</v>
      </c>
      <c r="E6133" s="72">
        <v>170</v>
      </c>
      <c r="F6133" s="105">
        <v>2</v>
      </c>
      <c r="G6133" s="108">
        <f t="shared" si="95"/>
        <v>43374</v>
      </c>
    </row>
    <row r="6134" spans="1:7" x14ac:dyDescent="0.35">
      <c r="A6134" s="72" t="s">
        <v>470</v>
      </c>
      <c r="B6134" s="72" t="s">
        <v>471</v>
      </c>
      <c r="C6134" s="72" t="s">
        <v>1102</v>
      </c>
      <c r="D6134" s="72" t="s">
        <v>1088</v>
      </c>
      <c r="E6134" s="72">
        <v>894</v>
      </c>
      <c r="F6134" s="105">
        <v>33</v>
      </c>
      <c r="G6134" s="108">
        <f t="shared" si="95"/>
        <v>44378</v>
      </c>
    </row>
    <row r="6135" spans="1:7" x14ac:dyDescent="0.35">
      <c r="A6135" s="72" t="s">
        <v>470</v>
      </c>
      <c r="B6135" s="72" t="s">
        <v>471</v>
      </c>
      <c r="C6135" s="72" t="s">
        <v>1102</v>
      </c>
      <c r="D6135" s="72" t="s">
        <v>1089</v>
      </c>
      <c r="E6135" s="72">
        <v>887</v>
      </c>
      <c r="F6135" s="105">
        <v>30</v>
      </c>
      <c r="G6135" s="108">
        <f t="shared" si="95"/>
        <v>44287</v>
      </c>
    </row>
    <row r="6136" spans="1:7" x14ac:dyDescent="0.35">
      <c r="A6136" s="72" t="s">
        <v>470</v>
      </c>
      <c r="B6136" s="72" t="s">
        <v>471</v>
      </c>
      <c r="C6136" s="72" t="s">
        <v>1102</v>
      </c>
      <c r="D6136" s="72" t="s">
        <v>1090</v>
      </c>
      <c r="E6136" s="72">
        <v>889</v>
      </c>
      <c r="F6136" s="105">
        <v>32</v>
      </c>
      <c r="G6136" s="108">
        <f t="shared" si="95"/>
        <v>44197</v>
      </c>
    </row>
    <row r="6137" spans="1:7" x14ac:dyDescent="0.35">
      <c r="A6137" s="72" t="s">
        <v>470</v>
      </c>
      <c r="B6137" s="72" t="s">
        <v>471</v>
      </c>
      <c r="C6137" s="72" t="s">
        <v>1102</v>
      </c>
      <c r="D6137" s="72" t="s">
        <v>1091</v>
      </c>
      <c r="E6137" s="72">
        <v>879</v>
      </c>
      <c r="F6137" s="105">
        <v>29</v>
      </c>
      <c r="G6137" s="108">
        <f t="shared" si="95"/>
        <v>44105</v>
      </c>
    </row>
    <row r="6138" spans="1:7" x14ac:dyDescent="0.35">
      <c r="A6138" s="72" t="s">
        <v>470</v>
      </c>
      <c r="B6138" s="72" t="s">
        <v>471</v>
      </c>
      <c r="C6138" s="72" t="s">
        <v>1102</v>
      </c>
      <c r="D6138" s="72" t="s">
        <v>1092</v>
      </c>
      <c r="E6138" s="72">
        <v>879</v>
      </c>
      <c r="F6138" s="105">
        <v>31</v>
      </c>
      <c r="G6138" s="108">
        <f t="shared" si="95"/>
        <v>44013</v>
      </c>
    </row>
    <row r="6139" spans="1:7" x14ac:dyDescent="0.35">
      <c r="A6139" s="72" t="s">
        <v>470</v>
      </c>
      <c r="B6139" s="72" t="s">
        <v>471</v>
      </c>
      <c r="C6139" s="72" t="s">
        <v>1102</v>
      </c>
      <c r="D6139" s="72" t="s">
        <v>1093</v>
      </c>
      <c r="E6139" s="72">
        <v>876</v>
      </c>
      <c r="F6139" s="105">
        <v>31</v>
      </c>
      <c r="G6139" s="108">
        <f t="shared" si="95"/>
        <v>43922</v>
      </c>
    </row>
    <row r="6140" spans="1:7" x14ac:dyDescent="0.35">
      <c r="A6140" s="72" t="s">
        <v>470</v>
      </c>
      <c r="B6140" s="72" t="s">
        <v>471</v>
      </c>
      <c r="C6140" s="72" t="s">
        <v>1102</v>
      </c>
      <c r="D6140" s="72" t="s">
        <v>1094</v>
      </c>
      <c r="E6140" s="72">
        <v>868</v>
      </c>
      <c r="F6140" s="105">
        <v>30</v>
      </c>
      <c r="G6140" s="108">
        <f t="shared" si="95"/>
        <v>43831</v>
      </c>
    </row>
    <row r="6141" spans="1:7" x14ac:dyDescent="0.35">
      <c r="A6141" s="72" t="s">
        <v>470</v>
      </c>
      <c r="B6141" s="72" t="s">
        <v>471</v>
      </c>
      <c r="C6141" s="72" t="s">
        <v>1102</v>
      </c>
      <c r="D6141" s="72" t="s">
        <v>1095</v>
      </c>
      <c r="E6141" s="72">
        <v>860</v>
      </c>
      <c r="F6141" s="105">
        <v>30</v>
      </c>
      <c r="G6141" s="108">
        <f t="shared" si="95"/>
        <v>43739</v>
      </c>
    </row>
    <row r="6142" spans="1:7" x14ac:dyDescent="0.35">
      <c r="A6142" s="72" t="s">
        <v>470</v>
      </c>
      <c r="B6142" s="72" t="s">
        <v>471</v>
      </c>
      <c r="C6142" s="72" t="s">
        <v>1102</v>
      </c>
      <c r="D6142" s="72" t="s">
        <v>1096</v>
      </c>
      <c r="E6142" s="72">
        <v>861</v>
      </c>
      <c r="F6142" s="105">
        <v>32</v>
      </c>
      <c r="G6142" s="108">
        <f t="shared" si="95"/>
        <v>43647</v>
      </c>
    </row>
    <row r="6143" spans="1:7" x14ac:dyDescent="0.35">
      <c r="A6143" s="72" t="s">
        <v>470</v>
      </c>
      <c r="B6143" s="72" t="s">
        <v>471</v>
      </c>
      <c r="C6143" s="72" t="s">
        <v>1102</v>
      </c>
      <c r="D6143" s="72" t="s">
        <v>1097</v>
      </c>
      <c r="E6143" s="72">
        <v>859</v>
      </c>
      <c r="F6143" s="105">
        <v>29</v>
      </c>
      <c r="G6143" s="108">
        <f t="shared" si="95"/>
        <v>43556</v>
      </c>
    </row>
    <row r="6144" spans="1:7" x14ac:dyDescent="0.35">
      <c r="A6144" s="72" t="s">
        <v>470</v>
      </c>
      <c r="B6144" s="72" t="s">
        <v>471</v>
      </c>
      <c r="C6144" s="72" t="s">
        <v>1102</v>
      </c>
      <c r="D6144" s="72" t="s">
        <v>1098</v>
      </c>
      <c r="E6144" s="72">
        <v>853</v>
      </c>
      <c r="F6144" s="105">
        <v>30</v>
      </c>
      <c r="G6144" s="108">
        <f t="shared" si="95"/>
        <v>43466</v>
      </c>
    </row>
    <row r="6145" spans="1:7" x14ac:dyDescent="0.35">
      <c r="A6145" s="72" t="s">
        <v>470</v>
      </c>
      <c r="B6145" s="72" t="s">
        <v>471</v>
      </c>
      <c r="C6145" s="72" t="s">
        <v>1102</v>
      </c>
      <c r="D6145" s="72" t="s">
        <v>1099</v>
      </c>
      <c r="E6145" s="72">
        <v>880</v>
      </c>
      <c r="F6145" s="105">
        <v>35</v>
      </c>
      <c r="G6145" s="108">
        <f t="shared" si="95"/>
        <v>43374</v>
      </c>
    </row>
    <row r="6146" spans="1:7" x14ac:dyDescent="0.35">
      <c r="A6146" s="72" t="s">
        <v>472</v>
      </c>
      <c r="B6146" s="72" t="s">
        <v>473</v>
      </c>
      <c r="C6146" s="72" t="s">
        <v>1087</v>
      </c>
      <c r="D6146" s="72" t="s">
        <v>1088</v>
      </c>
      <c r="E6146" s="72">
        <v>1391</v>
      </c>
      <c r="F6146" s="105">
        <v>49</v>
      </c>
      <c r="G6146" s="108">
        <f t="shared" si="95"/>
        <v>44378</v>
      </c>
    </row>
    <row r="6147" spans="1:7" x14ac:dyDescent="0.35">
      <c r="A6147" s="72" t="s">
        <v>472</v>
      </c>
      <c r="B6147" s="72" t="s">
        <v>473</v>
      </c>
      <c r="C6147" s="72" t="s">
        <v>1087</v>
      </c>
      <c r="D6147" s="72" t="s">
        <v>1089</v>
      </c>
      <c r="E6147" s="72">
        <v>1398</v>
      </c>
      <c r="F6147" s="105">
        <v>58</v>
      </c>
      <c r="G6147" s="108">
        <f t="shared" si="95"/>
        <v>44287</v>
      </c>
    </row>
    <row r="6148" spans="1:7" x14ac:dyDescent="0.35">
      <c r="A6148" s="72" t="s">
        <v>472</v>
      </c>
      <c r="B6148" s="72" t="s">
        <v>473</v>
      </c>
      <c r="C6148" s="72" t="s">
        <v>1087</v>
      </c>
      <c r="D6148" s="72" t="s">
        <v>1090</v>
      </c>
      <c r="E6148" s="72">
        <v>1399</v>
      </c>
      <c r="F6148" s="105">
        <v>68</v>
      </c>
      <c r="G6148" s="108">
        <f t="shared" ref="G6148:G6211" si="96">DATE(LEFT(D6148,4),RIGHT(LEFT(D6148,7),2),1)</f>
        <v>44197</v>
      </c>
    </row>
    <row r="6149" spans="1:7" x14ac:dyDescent="0.35">
      <c r="A6149" s="72" t="s">
        <v>472</v>
      </c>
      <c r="B6149" s="72" t="s">
        <v>473</v>
      </c>
      <c r="C6149" s="72" t="s">
        <v>1087</v>
      </c>
      <c r="D6149" s="72" t="s">
        <v>1091</v>
      </c>
      <c r="E6149" s="72">
        <v>1394</v>
      </c>
      <c r="F6149" s="105">
        <v>69</v>
      </c>
      <c r="G6149" s="108">
        <f t="shared" si="96"/>
        <v>44105</v>
      </c>
    </row>
    <row r="6150" spans="1:7" x14ac:dyDescent="0.35">
      <c r="A6150" s="72" t="s">
        <v>472</v>
      </c>
      <c r="B6150" s="72" t="s">
        <v>473</v>
      </c>
      <c r="C6150" s="72" t="s">
        <v>1087</v>
      </c>
      <c r="D6150" s="72" t="s">
        <v>1092</v>
      </c>
      <c r="E6150" s="72">
        <v>1388</v>
      </c>
      <c r="F6150" s="105">
        <v>62</v>
      </c>
      <c r="G6150" s="108">
        <f t="shared" si="96"/>
        <v>44013</v>
      </c>
    </row>
    <row r="6151" spans="1:7" x14ac:dyDescent="0.35">
      <c r="A6151" s="72" t="s">
        <v>472</v>
      </c>
      <c r="B6151" s="72" t="s">
        <v>473</v>
      </c>
      <c r="C6151" s="72" t="s">
        <v>1087</v>
      </c>
      <c r="D6151" s="72" t="s">
        <v>1093</v>
      </c>
      <c r="E6151" s="72">
        <v>1381</v>
      </c>
      <c r="F6151" s="105">
        <v>59</v>
      </c>
      <c r="G6151" s="108">
        <f t="shared" si="96"/>
        <v>43922</v>
      </c>
    </row>
    <row r="6152" spans="1:7" x14ac:dyDescent="0.35">
      <c r="A6152" s="72" t="s">
        <v>472</v>
      </c>
      <c r="B6152" s="72" t="s">
        <v>473</v>
      </c>
      <c r="C6152" s="72" t="s">
        <v>1087</v>
      </c>
      <c r="D6152" s="72" t="s">
        <v>1094</v>
      </c>
      <c r="E6152" s="72">
        <v>1377</v>
      </c>
      <c r="F6152" s="105">
        <v>57</v>
      </c>
      <c r="G6152" s="108">
        <f t="shared" si="96"/>
        <v>43831</v>
      </c>
    </row>
    <row r="6153" spans="1:7" x14ac:dyDescent="0.35">
      <c r="A6153" s="72" t="s">
        <v>472</v>
      </c>
      <c r="B6153" s="72" t="s">
        <v>473</v>
      </c>
      <c r="C6153" s="72" t="s">
        <v>1087</v>
      </c>
      <c r="D6153" s="72" t="s">
        <v>1095</v>
      </c>
      <c r="E6153" s="72">
        <v>1363</v>
      </c>
      <c r="F6153" s="105">
        <v>51</v>
      </c>
      <c r="G6153" s="108">
        <f t="shared" si="96"/>
        <v>43739</v>
      </c>
    </row>
    <row r="6154" spans="1:7" x14ac:dyDescent="0.35">
      <c r="A6154" s="72" t="s">
        <v>472</v>
      </c>
      <c r="B6154" s="72" t="s">
        <v>473</v>
      </c>
      <c r="C6154" s="72" t="s">
        <v>1087</v>
      </c>
      <c r="D6154" s="72" t="s">
        <v>1096</v>
      </c>
      <c r="E6154" s="72">
        <v>1361</v>
      </c>
      <c r="F6154" s="105">
        <v>57</v>
      </c>
      <c r="G6154" s="108">
        <f t="shared" si="96"/>
        <v>43647</v>
      </c>
    </row>
    <row r="6155" spans="1:7" x14ac:dyDescent="0.35">
      <c r="A6155" s="72" t="s">
        <v>472</v>
      </c>
      <c r="B6155" s="72" t="s">
        <v>473</v>
      </c>
      <c r="C6155" s="72" t="s">
        <v>1087</v>
      </c>
      <c r="D6155" s="72" t="s">
        <v>1097</v>
      </c>
      <c r="E6155" s="72">
        <v>1363</v>
      </c>
      <c r="F6155" s="105">
        <v>56</v>
      </c>
      <c r="G6155" s="108">
        <f t="shared" si="96"/>
        <v>43556</v>
      </c>
    </row>
    <row r="6156" spans="1:7" x14ac:dyDescent="0.35">
      <c r="A6156" s="72" t="s">
        <v>472</v>
      </c>
      <c r="B6156" s="72" t="s">
        <v>473</v>
      </c>
      <c r="C6156" s="72" t="s">
        <v>1087</v>
      </c>
      <c r="D6156" s="72" t="s">
        <v>1098</v>
      </c>
      <c r="E6156" s="72">
        <v>1373</v>
      </c>
      <c r="F6156" s="105">
        <v>11</v>
      </c>
      <c r="G6156" s="108">
        <f t="shared" si="96"/>
        <v>43466</v>
      </c>
    </row>
    <row r="6157" spans="1:7" x14ac:dyDescent="0.35">
      <c r="A6157" s="72" t="s">
        <v>472</v>
      </c>
      <c r="B6157" s="72" t="s">
        <v>473</v>
      </c>
      <c r="C6157" s="72" t="s">
        <v>1087</v>
      </c>
      <c r="D6157" s="72" t="s">
        <v>1099</v>
      </c>
      <c r="E6157" s="72">
        <v>1420</v>
      </c>
      <c r="F6157" s="105">
        <v>20</v>
      </c>
      <c r="G6157" s="108">
        <f t="shared" si="96"/>
        <v>43374</v>
      </c>
    </row>
    <row r="6158" spans="1:7" x14ac:dyDescent="0.35">
      <c r="A6158" s="72" t="s">
        <v>472</v>
      </c>
      <c r="B6158" s="72" t="s">
        <v>473</v>
      </c>
      <c r="C6158" s="72" t="s">
        <v>1100</v>
      </c>
      <c r="D6158" s="72" t="s">
        <v>1088</v>
      </c>
      <c r="E6158" s="72">
        <v>1443</v>
      </c>
      <c r="F6158" s="105">
        <v>65</v>
      </c>
      <c r="G6158" s="108">
        <f t="shared" si="96"/>
        <v>44378</v>
      </c>
    </row>
    <row r="6159" spans="1:7" x14ac:dyDescent="0.35">
      <c r="A6159" s="72" t="s">
        <v>472</v>
      </c>
      <c r="B6159" s="72" t="s">
        <v>473</v>
      </c>
      <c r="C6159" s="72" t="s">
        <v>1100</v>
      </c>
      <c r="D6159" s="72" t="s">
        <v>1089</v>
      </c>
      <c r="E6159" s="72">
        <v>1378</v>
      </c>
      <c r="F6159" s="105">
        <v>64</v>
      </c>
      <c r="G6159" s="108">
        <f t="shared" si="96"/>
        <v>44287</v>
      </c>
    </row>
    <row r="6160" spans="1:7" x14ac:dyDescent="0.35">
      <c r="A6160" s="72" t="s">
        <v>472</v>
      </c>
      <c r="B6160" s="72" t="s">
        <v>473</v>
      </c>
      <c r="C6160" s="72" t="s">
        <v>1100</v>
      </c>
      <c r="D6160" s="72" t="s">
        <v>1090</v>
      </c>
      <c r="E6160" s="72">
        <v>1379</v>
      </c>
      <c r="F6160" s="105">
        <v>75</v>
      </c>
      <c r="G6160" s="108">
        <f t="shared" si="96"/>
        <v>44197</v>
      </c>
    </row>
    <row r="6161" spans="1:7" x14ac:dyDescent="0.35">
      <c r="A6161" s="72" t="s">
        <v>472</v>
      </c>
      <c r="B6161" s="72" t="s">
        <v>473</v>
      </c>
      <c r="C6161" s="72" t="s">
        <v>1100</v>
      </c>
      <c r="D6161" s="72" t="s">
        <v>1091</v>
      </c>
      <c r="E6161" s="72">
        <v>1375</v>
      </c>
      <c r="F6161" s="105">
        <v>78</v>
      </c>
      <c r="G6161" s="108">
        <f t="shared" si="96"/>
        <v>44105</v>
      </c>
    </row>
    <row r="6162" spans="1:7" x14ac:dyDescent="0.35">
      <c r="A6162" s="72" t="s">
        <v>472</v>
      </c>
      <c r="B6162" s="72" t="s">
        <v>473</v>
      </c>
      <c r="C6162" s="72" t="s">
        <v>1100</v>
      </c>
      <c r="D6162" s="72" t="s">
        <v>1092</v>
      </c>
      <c r="E6162" s="72">
        <v>1370</v>
      </c>
      <c r="F6162" s="105">
        <v>70</v>
      </c>
      <c r="G6162" s="108">
        <f t="shared" si="96"/>
        <v>44013</v>
      </c>
    </row>
    <row r="6163" spans="1:7" x14ac:dyDescent="0.35">
      <c r="A6163" s="72" t="s">
        <v>472</v>
      </c>
      <c r="B6163" s="72" t="s">
        <v>473</v>
      </c>
      <c r="C6163" s="72" t="s">
        <v>1100</v>
      </c>
      <c r="D6163" s="72" t="s">
        <v>1093</v>
      </c>
      <c r="E6163" s="72">
        <v>1332</v>
      </c>
      <c r="F6163" s="105">
        <v>66</v>
      </c>
      <c r="G6163" s="108">
        <f t="shared" si="96"/>
        <v>43922</v>
      </c>
    </row>
    <row r="6164" spans="1:7" x14ac:dyDescent="0.35">
      <c r="A6164" s="72" t="s">
        <v>472</v>
      </c>
      <c r="B6164" s="72" t="s">
        <v>473</v>
      </c>
      <c r="C6164" s="72" t="s">
        <v>1100</v>
      </c>
      <c r="D6164" s="72" t="s">
        <v>1094</v>
      </c>
      <c r="E6164" s="72">
        <v>1257</v>
      </c>
      <c r="F6164" s="105">
        <v>71</v>
      </c>
      <c r="G6164" s="108">
        <f t="shared" si="96"/>
        <v>43831</v>
      </c>
    </row>
    <row r="6165" spans="1:7" x14ac:dyDescent="0.35">
      <c r="A6165" s="72" t="s">
        <v>472</v>
      </c>
      <c r="B6165" s="72" t="s">
        <v>473</v>
      </c>
      <c r="C6165" s="72" t="s">
        <v>1100</v>
      </c>
      <c r="D6165" s="72" t="s">
        <v>1095</v>
      </c>
      <c r="E6165" s="72">
        <v>1258</v>
      </c>
      <c r="F6165" s="105">
        <v>67</v>
      </c>
      <c r="G6165" s="108">
        <f t="shared" si="96"/>
        <v>43739</v>
      </c>
    </row>
    <row r="6166" spans="1:7" x14ac:dyDescent="0.35">
      <c r="A6166" s="72" t="s">
        <v>472</v>
      </c>
      <c r="B6166" s="72" t="s">
        <v>473</v>
      </c>
      <c r="C6166" s="72" t="s">
        <v>1100</v>
      </c>
      <c r="D6166" s="72" t="s">
        <v>1096</v>
      </c>
      <c r="E6166" s="72">
        <v>1259</v>
      </c>
      <c r="F6166" s="105">
        <v>65</v>
      </c>
      <c r="G6166" s="108">
        <f t="shared" si="96"/>
        <v>43647</v>
      </c>
    </row>
    <row r="6167" spans="1:7" x14ac:dyDescent="0.35">
      <c r="A6167" s="72" t="s">
        <v>472</v>
      </c>
      <c r="B6167" s="72" t="s">
        <v>473</v>
      </c>
      <c r="C6167" s="72" t="s">
        <v>1100</v>
      </c>
      <c r="D6167" s="72" t="s">
        <v>1097</v>
      </c>
      <c r="E6167" s="72">
        <v>1243</v>
      </c>
      <c r="F6167" s="105">
        <v>55</v>
      </c>
      <c r="G6167" s="108">
        <f t="shared" si="96"/>
        <v>43556</v>
      </c>
    </row>
    <row r="6168" spans="1:7" x14ac:dyDescent="0.35">
      <c r="A6168" s="72" t="s">
        <v>472</v>
      </c>
      <c r="B6168" s="72" t="s">
        <v>473</v>
      </c>
      <c r="C6168" s="72" t="s">
        <v>1100</v>
      </c>
      <c r="D6168" s="72" t="s">
        <v>1098</v>
      </c>
      <c r="E6168" s="72">
        <v>1245</v>
      </c>
      <c r="F6168" s="105">
        <v>9</v>
      </c>
      <c r="G6168" s="108">
        <f t="shared" si="96"/>
        <v>43466</v>
      </c>
    </row>
    <row r="6169" spans="1:7" x14ac:dyDescent="0.35">
      <c r="A6169" s="72" t="s">
        <v>472</v>
      </c>
      <c r="B6169" s="72" t="s">
        <v>473</v>
      </c>
      <c r="C6169" s="72" t="s">
        <v>1100</v>
      </c>
      <c r="D6169" s="72" t="s">
        <v>1099</v>
      </c>
      <c r="E6169" s="72">
        <v>1262</v>
      </c>
      <c r="F6169" s="105">
        <v>9</v>
      </c>
      <c r="G6169" s="108">
        <f t="shared" si="96"/>
        <v>43374</v>
      </c>
    </row>
    <row r="6170" spans="1:7" x14ac:dyDescent="0.35">
      <c r="A6170" s="72" t="s">
        <v>472</v>
      </c>
      <c r="B6170" s="72" t="s">
        <v>473</v>
      </c>
      <c r="C6170" s="72" t="s">
        <v>1101</v>
      </c>
      <c r="D6170" s="72" t="s">
        <v>1088</v>
      </c>
      <c r="E6170" s="72">
        <v>85</v>
      </c>
      <c r="F6170" s="105">
        <v>1</v>
      </c>
      <c r="G6170" s="108">
        <f t="shared" si="96"/>
        <v>44378</v>
      </c>
    </row>
    <row r="6171" spans="1:7" x14ac:dyDescent="0.35">
      <c r="A6171" s="72" t="s">
        <v>472</v>
      </c>
      <c r="B6171" s="72" t="s">
        <v>473</v>
      </c>
      <c r="C6171" s="72" t="s">
        <v>1101</v>
      </c>
      <c r="D6171" s="72" t="s">
        <v>1089</v>
      </c>
      <c r="E6171" s="72">
        <v>86</v>
      </c>
      <c r="F6171" s="105">
        <v>1</v>
      </c>
      <c r="G6171" s="108">
        <f t="shared" si="96"/>
        <v>44287</v>
      </c>
    </row>
    <row r="6172" spans="1:7" x14ac:dyDescent="0.35">
      <c r="A6172" s="72" t="s">
        <v>472</v>
      </c>
      <c r="B6172" s="72" t="s">
        <v>473</v>
      </c>
      <c r="C6172" s="72" t="s">
        <v>1101</v>
      </c>
      <c r="D6172" s="72" t="s">
        <v>1090</v>
      </c>
      <c r="E6172" s="72">
        <v>84</v>
      </c>
      <c r="F6172" s="105">
        <v>1</v>
      </c>
      <c r="G6172" s="108">
        <f t="shared" si="96"/>
        <v>44197</v>
      </c>
    </row>
    <row r="6173" spans="1:7" x14ac:dyDescent="0.35">
      <c r="A6173" s="72" t="s">
        <v>472</v>
      </c>
      <c r="B6173" s="72" t="s">
        <v>473</v>
      </c>
      <c r="C6173" s="72" t="s">
        <v>1101</v>
      </c>
      <c r="D6173" s="72" t="s">
        <v>1091</v>
      </c>
      <c r="E6173" s="72">
        <v>83</v>
      </c>
      <c r="F6173" s="105">
        <v>1</v>
      </c>
      <c r="G6173" s="108">
        <f t="shared" si="96"/>
        <v>44105</v>
      </c>
    </row>
    <row r="6174" spans="1:7" x14ac:dyDescent="0.35">
      <c r="A6174" s="72" t="s">
        <v>472</v>
      </c>
      <c r="B6174" s="72" t="s">
        <v>473</v>
      </c>
      <c r="C6174" s="72" t="s">
        <v>1101</v>
      </c>
      <c r="D6174" s="72" t="s">
        <v>1092</v>
      </c>
      <c r="E6174" s="72">
        <v>84</v>
      </c>
      <c r="F6174" s="105">
        <v>1</v>
      </c>
      <c r="G6174" s="108">
        <f t="shared" si="96"/>
        <v>44013</v>
      </c>
    </row>
    <row r="6175" spans="1:7" x14ac:dyDescent="0.35">
      <c r="A6175" s="72" t="s">
        <v>472</v>
      </c>
      <c r="B6175" s="72" t="s">
        <v>473</v>
      </c>
      <c r="C6175" s="72" t="s">
        <v>1101</v>
      </c>
      <c r="D6175" s="72" t="s">
        <v>1093</v>
      </c>
      <c r="E6175" s="72">
        <v>84</v>
      </c>
      <c r="F6175" s="105">
        <v>1</v>
      </c>
      <c r="G6175" s="108">
        <f t="shared" si="96"/>
        <v>43922</v>
      </c>
    </row>
    <row r="6176" spans="1:7" x14ac:dyDescent="0.35">
      <c r="A6176" s="72" t="s">
        <v>472</v>
      </c>
      <c r="B6176" s="72" t="s">
        <v>473</v>
      </c>
      <c r="C6176" s="72" t="s">
        <v>1101</v>
      </c>
      <c r="D6176" s="72" t="s">
        <v>1094</v>
      </c>
      <c r="E6176" s="72">
        <v>85</v>
      </c>
      <c r="F6176" s="105">
        <v>1</v>
      </c>
      <c r="G6176" s="108">
        <f t="shared" si="96"/>
        <v>43831</v>
      </c>
    </row>
    <row r="6177" spans="1:7" x14ac:dyDescent="0.35">
      <c r="A6177" s="72" t="s">
        <v>472</v>
      </c>
      <c r="B6177" s="72" t="s">
        <v>473</v>
      </c>
      <c r="C6177" s="72" t="s">
        <v>1101</v>
      </c>
      <c r="D6177" s="72" t="s">
        <v>1095</v>
      </c>
      <c r="E6177" s="72">
        <v>83</v>
      </c>
      <c r="F6177" s="105">
        <v>1</v>
      </c>
      <c r="G6177" s="108">
        <f t="shared" si="96"/>
        <v>43739</v>
      </c>
    </row>
    <row r="6178" spans="1:7" x14ac:dyDescent="0.35">
      <c r="A6178" s="72" t="s">
        <v>472</v>
      </c>
      <c r="B6178" s="72" t="s">
        <v>473</v>
      </c>
      <c r="C6178" s="72" t="s">
        <v>1101</v>
      </c>
      <c r="D6178" s="72" t="s">
        <v>1096</v>
      </c>
      <c r="E6178" s="72">
        <v>84</v>
      </c>
      <c r="F6178" s="105">
        <v>1</v>
      </c>
      <c r="G6178" s="108">
        <f t="shared" si="96"/>
        <v>43647</v>
      </c>
    </row>
    <row r="6179" spans="1:7" x14ac:dyDescent="0.35">
      <c r="A6179" s="72" t="s">
        <v>472</v>
      </c>
      <c r="B6179" s="72" t="s">
        <v>473</v>
      </c>
      <c r="C6179" s="72" t="s">
        <v>1101</v>
      </c>
      <c r="D6179" s="72" t="s">
        <v>1097</v>
      </c>
      <c r="E6179" s="72">
        <v>84</v>
      </c>
      <c r="F6179" s="105">
        <v>1</v>
      </c>
      <c r="G6179" s="108">
        <f t="shared" si="96"/>
        <v>43556</v>
      </c>
    </row>
    <row r="6180" spans="1:7" x14ac:dyDescent="0.35">
      <c r="A6180" s="72" t="s">
        <v>472</v>
      </c>
      <c r="B6180" s="72" t="s">
        <v>473</v>
      </c>
      <c r="C6180" s="72" t="s">
        <v>1101</v>
      </c>
      <c r="D6180" s="72" t="s">
        <v>1098</v>
      </c>
      <c r="E6180" s="72">
        <v>83</v>
      </c>
      <c r="F6180" s="105">
        <v>0</v>
      </c>
      <c r="G6180" s="108">
        <f t="shared" si="96"/>
        <v>43466</v>
      </c>
    </row>
    <row r="6181" spans="1:7" x14ac:dyDescent="0.35">
      <c r="A6181" s="72" t="s">
        <v>472</v>
      </c>
      <c r="B6181" s="72" t="s">
        <v>473</v>
      </c>
      <c r="C6181" s="72" t="s">
        <v>1101</v>
      </c>
      <c r="D6181" s="72" t="s">
        <v>1099</v>
      </c>
      <c r="E6181" s="72">
        <v>85</v>
      </c>
      <c r="F6181" s="105">
        <v>0</v>
      </c>
      <c r="G6181" s="108">
        <f t="shared" si="96"/>
        <v>43374</v>
      </c>
    </row>
    <row r="6182" spans="1:7" x14ac:dyDescent="0.35">
      <c r="A6182" s="72" t="s">
        <v>472</v>
      </c>
      <c r="B6182" s="72" t="s">
        <v>473</v>
      </c>
      <c r="C6182" s="72" t="s">
        <v>1102</v>
      </c>
      <c r="D6182" s="72" t="s">
        <v>1088</v>
      </c>
      <c r="E6182" s="72">
        <v>3453</v>
      </c>
      <c r="F6182" s="105">
        <v>104</v>
      </c>
      <c r="G6182" s="108">
        <f t="shared" si="96"/>
        <v>44378</v>
      </c>
    </row>
    <row r="6183" spans="1:7" x14ac:dyDescent="0.35">
      <c r="A6183" s="72" t="s">
        <v>472</v>
      </c>
      <c r="B6183" s="72" t="s">
        <v>473</v>
      </c>
      <c r="C6183" s="72" t="s">
        <v>1102</v>
      </c>
      <c r="D6183" s="72" t="s">
        <v>1089</v>
      </c>
      <c r="E6183" s="72">
        <v>3456</v>
      </c>
      <c r="F6183" s="105">
        <v>104</v>
      </c>
      <c r="G6183" s="108">
        <f t="shared" si="96"/>
        <v>44287</v>
      </c>
    </row>
    <row r="6184" spans="1:7" x14ac:dyDescent="0.35">
      <c r="A6184" s="72" t="s">
        <v>472</v>
      </c>
      <c r="B6184" s="72" t="s">
        <v>473</v>
      </c>
      <c r="C6184" s="72" t="s">
        <v>1102</v>
      </c>
      <c r="D6184" s="72" t="s">
        <v>1090</v>
      </c>
      <c r="E6184" s="72">
        <v>3459</v>
      </c>
      <c r="F6184" s="105">
        <v>95</v>
      </c>
      <c r="G6184" s="108">
        <f t="shared" si="96"/>
        <v>44197</v>
      </c>
    </row>
    <row r="6185" spans="1:7" x14ac:dyDescent="0.35">
      <c r="A6185" s="72" t="s">
        <v>472</v>
      </c>
      <c r="B6185" s="72" t="s">
        <v>473</v>
      </c>
      <c r="C6185" s="72" t="s">
        <v>1102</v>
      </c>
      <c r="D6185" s="72" t="s">
        <v>1091</v>
      </c>
      <c r="E6185" s="72">
        <v>3460</v>
      </c>
      <c r="F6185" s="105">
        <v>104</v>
      </c>
      <c r="G6185" s="108">
        <f t="shared" si="96"/>
        <v>44105</v>
      </c>
    </row>
    <row r="6186" spans="1:7" x14ac:dyDescent="0.35">
      <c r="A6186" s="72" t="s">
        <v>472</v>
      </c>
      <c r="B6186" s="72" t="s">
        <v>473</v>
      </c>
      <c r="C6186" s="72" t="s">
        <v>1102</v>
      </c>
      <c r="D6186" s="72" t="s">
        <v>1092</v>
      </c>
      <c r="E6186" s="72">
        <v>3458</v>
      </c>
      <c r="F6186" s="105">
        <v>102</v>
      </c>
      <c r="G6186" s="108">
        <f t="shared" si="96"/>
        <v>44013</v>
      </c>
    </row>
    <row r="6187" spans="1:7" x14ac:dyDescent="0.35">
      <c r="A6187" s="72" t="s">
        <v>472</v>
      </c>
      <c r="B6187" s="72" t="s">
        <v>473</v>
      </c>
      <c r="C6187" s="72" t="s">
        <v>1102</v>
      </c>
      <c r="D6187" s="72" t="s">
        <v>1093</v>
      </c>
      <c r="E6187" s="72">
        <v>3467</v>
      </c>
      <c r="F6187" s="105">
        <v>99</v>
      </c>
      <c r="G6187" s="108">
        <f t="shared" si="96"/>
        <v>43922</v>
      </c>
    </row>
    <row r="6188" spans="1:7" x14ac:dyDescent="0.35">
      <c r="A6188" s="72" t="s">
        <v>472</v>
      </c>
      <c r="B6188" s="72" t="s">
        <v>473</v>
      </c>
      <c r="C6188" s="72" t="s">
        <v>1102</v>
      </c>
      <c r="D6188" s="72" t="s">
        <v>1094</v>
      </c>
      <c r="E6188" s="72">
        <v>3467</v>
      </c>
      <c r="F6188" s="105">
        <v>95</v>
      </c>
      <c r="G6188" s="108">
        <f t="shared" si="96"/>
        <v>43831</v>
      </c>
    </row>
    <row r="6189" spans="1:7" x14ac:dyDescent="0.35">
      <c r="A6189" s="72" t="s">
        <v>472</v>
      </c>
      <c r="B6189" s="72" t="s">
        <v>473</v>
      </c>
      <c r="C6189" s="72" t="s">
        <v>1102</v>
      </c>
      <c r="D6189" s="72" t="s">
        <v>1095</v>
      </c>
      <c r="E6189" s="72">
        <v>3474</v>
      </c>
      <c r="F6189" s="105">
        <v>88</v>
      </c>
      <c r="G6189" s="108">
        <f t="shared" si="96"/>
        <v>43739</v>
      </c>
    </row>
    <row r="6190" spans="1:7" x14ac:dyDescent="0.35">
      <c r="A6190" s="72" t="s">
        <v>472</v>
      </c>
      <c r="B6190" s="72" t="s">
        <v>473</v>
      </c>
      <c r="C6190" s="72" t="s">
        <v>1102</v>
      </c>
      <c r="D6190" s="72" t="s">
        <v>1096</v>
      </c>
      <c r="E6190" s="72">
        <v>3472</v>
      </c>
      <c r="F6190" s="105">
        <v>88</v>
      </c>
      <c r="G6190" s="108">
        <f t="shared" si="96"/>
        <v>43647</v>
      </c>
    </row>
    <row r="6191" spans="1:7" x14ac:dyDescent="0.35">
      <c r="A6191" s="72" t="s">
        <v>472</v>
      </c>
      <c r="B6191" s="72" t="s">
        <v>473</v>
      </c>
      <c r="C6191" s="72" t="s">
        <v>1102</v>
      </c>
      <c r="D6191" s="72" t="s">
        <v>1097</v>
      </c>
      <c r="E6191" s="72">
        <v>3479</v>
      </c>
      <c r="F6191" s="105">
        <v>83</v>
      </c>
      <c r="G6191" s="108">
        <f t="shared" si="96"/>
        <v>43556</v>
      </c>
    </row>
    <row r="6192" spans="1:7" x14ac:dyDescent="0.35">
      <c r="A6192" s="72" t="s">
        <v>472</v>
      </c>
      <c r="B6192" s="72" t="s">
        <v>473</v>
      </c>
      <c r="C6192" s="72" t="s">
        <v>1102</v>
      </c>
      <c r="D6192" s="72" t="s">
        <v>1098</v>
      </c>
      <c r="E6192" s="72">
        <v>3474</v>
      </c>
      <c r="F6192" s="105">
        <v>4</v>
      </c>
      <c r="G6192" s="108">
        <f t="shared" si="96"/>
        <v>43466</v>
      </c>
    </row>
    <row r="6193" spans="1:7" x14ac:dyDescent="0.35">
      <c r="A6193" s="72" t="s">
        <v>472</v>
      </c>
      <c r="B6193" s="72" t="s">
        <v>473</v>
      </c>
      <c r="C6193" s="72" t="s">
        <v>1102</v>
      </c>
      <c r="D6193" s="72" t="s">
        <v>1099</v>
      </c>
      <c r="E6193" s="72">
        <v>3534</v>
      </c>
      <c r="F6193" s="105">
        <v>6</v>
      </c>
      <c r="G6193" s="108">
        <f t="shared" si="96"/>
        <v>43374</v>
      </c>
    </row>
    <row r="6194" spans="1:7" x14ac:dyDescent="0.35">
      <c r="A6194" s="72" t="s">
        <v>474</v>
      </c>
      <c r="B6194" s="72" t="s">
        <v>475</v>
      </c>
      <c r="C6194" s="72" t="s">
        <v>1087</v>
      </c>
      <c r="D6194" s="72" t="s">
        <v>1088</v>
      </c>
      <c r="E6194" s="72">
        <v>805</v>
      </c>
      <c r="F6194" s="105">
        <v>56</v>
      </c>
      <c r="G6194" s="108">
        <f t="shared" si="96"/>
        <v>44378</v>
      </c>
    </row>
    <row r="6195" spans="1:7" x14ac:dyDescent="0.35">
      <c r="A6195" s="72" t="s">
        <v>474</v>
      </c>
      <c r="B6195" s="72" t="s">
        <v>475</v>
      </c>
      <c r="C6195" s="72" t="s">
        <v>1087</v>
      </c>
      <c r="D6195" s="72" t="s">
        <v>1089</v>
      </c>
      <c r="E6195" s="72">
        <v>795</v>
      </c>
      <c r="F6195" s="105">
        <v>56</v>
      </c>
      <c r="G6195" s="108">
        <f t="shared" si="96"/>
        <v>44287</v>
      </c>
    </row>
    <row r="6196" spans="1:7" x14ac:dyDescent="0.35">
      <c r="A6196" s="72" t="s">
        <v>474</v>
      </c>
      <c r="B6196" s="72" t="s">
        <v>475</v>
      </c>
      <c r="C6196" s="72" t="s">
        <v>1087</v>
      </c>
      <c r="D6196" s="72" t="s">
        <v>1090</v>
      </c>
      <c r="E6196" s="72">
        <v>799</v>
      </c>
      <c r="F6196" s="105">
        <v>57</v>
      </c>
      <c r="G6196" s="108">
        <f t="shared" si="96"/>
        <v>44197</v>
      </c>
    </row>
    <row r="6197" spans="1:7" x14ac:dyDescent="0.35">
      <c r="A6197" s="72" t="s">
        <v>474</v>
      </c>
      <c r="B6197" s="72" t="s">
        <v>475</v>
      </c>
      <c r="C6197" s="72" t="s">
        <v>1087</v>
      </c>
      <c r="D6197" s="72" t="s">
        <v>1091</v>
      </c>
      <c r="E6197" s="72">
        <v>805</v>
      </c>
      <c r="F6197" s="105">
        <v>57</v>
      </c>
      <c r="G6197" s="108">
        <f t="shared" si="96"/>
        <v>44105</v>
      </c>
    </row>
    <row r="6198" spans="1:7" x14ac:dyDescent="0.35">
      <c r="A6198" s="72" t="s">
        <v>474</v>
      </c>
      <c r="B6198" s="72" t="s">
        <v>475</v>
      </c>
      <c r="C6198" s="72" t="s">
        <v>1087</v>
      </c>
      <c r="D6198" s="72" t="s">
        <v>1092</v>
      </c>
      <c r="E6198" s="72">
        <v>808</v>
      </c>
      <c r="F6198" s="105">
        <v>60</v>
      </c>
      <c r="G6198" s="108">
        <f t="shared" si="96"/>
        <v>44013</v>
      </c>
    </row>
    <row r="6199" spans="1:7" x14ac:dyDescent="0.35">
      <c r="A6199" s="72" t="s">
        <v>474</v>
      </c>
      <c r="B6199" s="72" t="s">
        <v>475</v>
      </c>
      <c r="C6199" s="72" t="s">
        <v>1087</v>
      </c>
      <c r="D6199" s="72" t="s">
        <v>1093</v>
      </c>
      <c r="E6199" s="72">
        <v>817</v>
      </c>
      <c r="F6199" s="105">
        <v>62</v>
      </c>
      <c r="G6199" s="108">
        <f t="shared" si="96"/>
        <v>43922</v>
      </c>
    </row>
    <row r="6200" spans="1:7" x14ac:dyDescent="0.35">
      <c r="A6200" s="72" t="s">
        <v>474</v>
      </c>
      <c r="B6200" s="72" t="s">
        <v>475</v>
      </c>
      <c r="C6200" s="72" t="s">
        <v>1087</v>
      </c>
      <c r="D6200" s="72" t="s">
        <v>1094</v>
      </c>
      <c r="E6200" s="72">
        <v>818</v>
      </c>
      <c r="F6200" s="105">
        <v>61</v>
      </c>
      <c r="G6200" s="108">
        <f t="shared" si="96"/>
        <v>43831</v>
      </c>
    </row>
    <row r="6201" spans="1:7" x14ac:dyDescent="0.35">
      <c r="A6201" s="72" t="s">
        <v>474</v>
      </c>
      <c r="B6201" s="72" t="s">
        <v>475</v>
      </c>
      <c r="C6201" s="72" t="s">
        <v>1087</v>
      </c>
      <c r="D6201" s="72" t="s">
        <v>1095</v>
      </c>
      <c r="E6201" s="72">
        <v>821</v>
      </c>
      <c r="F6201" s="105">
        <v>61</v>
      </c>
      <c r="G6201" s="108">
        <f t="shared" si="96"/>
        <v>43739</v>
      </c>
    </row>
    <row r="6202" spans="1:7" x14ac:dyDescent="0.35">
      <c r="A6202" s="72" t="s">
        <v>474</v>
      </c>
      <c r="B6202" s="72" t="s">
        <v>475</v>
      </c>
      <c r="C6202" s="72" t="s">
        <v>1087</v>
      </c>
      <c r="D6202" s="72" t="s">
        <v>1096</v>
      </c>
      <c r="E6202" s="72">
        <v>811</v>
      </c>
      <c r="F6202" s="105">
        <v>55</v>
      </c>
      <c r="G6202" s="108">
        <f t="shared" si="96"/>
        <v>43647</v>
      </c>
    </row>
    <row r="6203" spans="1:7" x14ac:dyDescent="0.35">
      <c r="A6203" s="72" t="s">
        <v>474</v>
      </c>
      <c r="B6203" s="72" t="s">
        <v>475</v>
      </c>
      <c r="C6203" s="72" t="s">
        <v>1087</v>
      </c>
      <c r="D6203" s="72" t="s">
        <v>1097</v>
      </c>
      <c r="E6203" s="72">
        <v>806</v>
      </c>
      <c r="F6203" s="105">
        <v>52</v>
      </c>
      <c r="G6203" s="108">
        <f t="shared" si="96"/>
        <v>43556</v>
      </c>
    </row>
    <row r="6204" spans="1:7" x14ac:dyDescent="0.35">
      <c r="A6204" s="72" t="s">
        <v>474</v>
      </c>
      <c r="B6204" s="72" t="s">
        <v>475</v>
      </c>
      <c r="C6204" s="72" t="s">
        <v>1087</v>
      </c>
      <c r="D6204" s="72" t="s">
        <v>1098</v>
      </c>
      <c r="E6204" s="72">
        <v>786</v>
      </c>
      <c r="F6204" s="105">
        <v>53</v>
      </c>
      <c r="G6204" s="108">
        <f t="shared" si="96"/>
        <v>43466</v>
      </c>
    </row>
    <row r="6205" spans="1:7" x14ac:dyDescent="0.35">
      <c r="A6205" s="72" t="s">
        <v>474</v>
      </c>
      <c r="B6205" s="72" t="s">
        <v>475</v>
      </c>
      <c r="C6205" s="72" t="s">
        <v>1087</v>
      </c>
      <c r="D6205" s="72" t="s">
        <v>1099</v>
      </c>
      <c r="E6205" s="72">
        <v>828</v>
      </c>
      <c r="F6205" s="105">
        <v>63</v>
      </c>
      <c r="G6205" s="108">
        <f t="shared" si="96"/>
        <v>43374</v>
      </c>
    </row>
    <row r="6206" spans="1:7" x14ac:dyDescent="0.35">
      <c r="A6206" s="72" t="s">
        <v>474</v>
      </c>
      <c r="B6206" s="72" t="s">
        <v>475</v>
      </c>
      <c r="C6206" s="72" t="s">
        <v>1100</v>
      </c>
      <c r="D6206" s="72" t="s">
        <v>1088</v>
      </c>
      <c r="E6206" s="72">
        <v>529</v>
      </c>
      <c r="F6206" s="105">
        <v>37</v>
      </c>
      <c r="G6206" s="108">
        <f t="shared" si="96"/>
        <v>44378</v>
      </c>
    </row>
    <row r="6207" spans="1:7" x14ac:dyDescent="0.35">
      <c r="A6207" s="72" t="s">
        <v>474</v>
      </c>
      <c r="B6207" s="72" t="s">
        <v>475</v>
      </c>
      <c r="C6207" s="72" t="s">
        <v>1100</v>
      </c>
      <c r="D6207" s="72" t="s">
        <v>1089</v>
      </c>
      <c r="E6207" s="72">
        <v>526</v>
      </c>
      <c r="F6207" s="105">
        <v>38</v>
      </c>
      <c r="G6207" s="108">
        <f t="shared" si="96"/>
        <v>44287</v>
      </c>
    </row>
    <row r="6208" spans="1:7" x14ac:dyDescent="0.35">
      <c r="A6208" s="72" t="s">
        <v>474</v>
      </c>
      <c r="B6208" s="72" t="s">
        <v>475</v>
      </c>
      <c r="C6208" s="72" t="s">
        <v>1100</v>
      </c>
      <c r="D6208" s="72" t="s">
        <v>1090</v>
      </c>
      <c r="E6208" s="72">
        <v>526</v>
      </c>
      <c r="F6208" s="105">
        <v>40</v>
      </c>
      <c r="G6208" s="108">
        <f t="shared" si="96"/>
        <v>44197</v>
      </c>
    </row>
    <row r="6209" spans="1:7" x14ac:dyDescent="0.35">
      <c r="A6209" s="72" t="s">
        <v>474</v>
      </c>
      <c r="B6209" s="72" t="s">
        <v>475</v>
      </c>
      <c r="C6209" s="72" t="s">
        <v>1100</v>
      </c>
      <c r="D6209" s="72" t="s">
        <v>1091</v>
      </c>
      <c r="E6209" s="72">
        <v>516</v>
      </c>
      <c r="F6209" s="105">
        <v>38</v>
      </c>
      <c r="G6209" s="108">
        <f t="shared" si="96"/>
        <v>44105</v>
      </c>
    </row>
    <row r="6210" spans="1:7" x14ac:dyDescent="0.35">
      <c r="A6210" s="72" t="s">
        <v>474</v>
      </c>
      <c r="B6210" s="72" t="s">
        <v>475</v>
      </c>
      <c r="C6210" s="72" t="s">
        <v>1100</v>
      </c>
      <c r="D6210" s="72" t="s">
        <v>1092</v>
      </c>
      <c r="E6210" s="72">
        <v>522</v>
      </c>
      <c r="F6210" s="105">
        <v>40</v>
      </c>
      <c r="G6210" s="108">
        <f t="shared" si="96"/>
        <v>44013</v>
      </c>
    </row>
    <row r="6211" spans="1:7" x14ac:dyDescent="0.35">
      <c r="A6211" s="72" t="s">
        <v>474</v>
      </c>
      <c r="B6211" s="72" t="s">
        <v>475</v>
      </c>
      <c r="C6211" s="72" t="s">
        <v>1100</v>
      </c>
      <c r="D6211" s="72" t="s">
        <v>1093</v>
      </c>
      <c r="E6211" s="72">
        <v>488</v>
      </c>
      <c r="F6211" s="105">
        <v>39</v>
      </c>
      <c r="G6211" s="108">
        <f t="shared" si="96"/>
        <v>43922</v>
      </c>
    </row>
    <row r="6212" spans="1:7" x14ac:dyDescent="0.35">
      <c r="A6212" s="72" t="s">
        <v>474</v>
      </c>
      <c r="B6212" s="72" t="s">
        <v>475</v>
      </c>
      <c r="C6212" s="72" t="s">
        <v>1100</v>
      </c>
      <c r="D6212" s="72" t="s">
        <v>1094</v>
      </c>
      <c r="E6212" s="72">
        <v>488</v>
      </c>
      <c r="F6212" s="105">
        <v>40</v>
      </c>
      <c r="G6212" s="108">
        <f t="shared" ref="G6212:G6275" si="97">DATE(LEFT(D6212,4),RIGHT(LEFT(D6212,7),2),1)</f>
        <v>43831</v>
      </c>
    </row>
    <row r="6213" spans="1:7" x14ac:dyDescent="0.35">
      <c r="A6213" s="72" t="s">
        <v>474</v>
      </c>
      <c r="B6213" s="72" t="s">
        <v>475</v>
      </c>
      <c r="C6213" s="72" t="s">
        <v>1100</v>
      </c>
      <c r="D6213" s="72" t="s">
        <v>1095</v>
      </c>
      <c r="E6213" s="72">
        <v>481</v>
      </c>
      <c r="F6213" s="105">
        <v>39</v>
      </c>
      <c r="G6213" s="108">
        <f t="shared" si="97"/>
        <v>43739</v>
      </c>
    </row>
    <row r="6214" spans="1:7" x14ac:dyDescent="0.35">
      <c r="A6214" s="72" t="s">
        <v>474</v>
      </c>
      <c r="B6214" s="72" t="s">
        <v>475</v>
      </c>
      <c r="C6214" s="72" t="s">
        <v>1100</v>
      </c>
      <c r="D6214" s="72" t="s">
        <v>1096</v>
      </c>
      <c r="E6214" s="72">
        <v>483</v>
      </c>
      <c r="F6214" s="105">
        <v>38</v>
      </c>
      <c r="G6214" s="108">
        <f t="shared" si="97"/>
        <v>43647</v>
      </c>
    </row>
    <row r="6215" spans="1:7" x14ac:dyDescent="0.35">
      <c r="A6215" s="72" t="s">
        <v>474</v>
      </c>
      <c r="B6215" s="72" t="s">
        <v>475</v>
      </c>
      <c r="C6215" s="72" t="s">
        <v>1100</v>
      </c>
      <c r="D6215" s="72" t="s">
        <v>1097</v>
      </c>
      <c r="E6215" s="72">
        <v>492</v>
      </c>
      <c r="F6215" s="105">
        <v>41</v>
      </c>
      <c r="G6215" s="108">
        <f t="shared" si="97"/>
        <v>43556</v>
      </c>
    </row>
    <row r="6216" spans="1:7" x14ac:dyDescent="0.35">
      <c r="A6216" s="72" t="s">
        <v>474</v>
      </c>
      <c r="B6216" s="72" t="s">
        <v>475</v>
      </c>
      <c r="C6216" s="72" t="s">
        <v>1100</v>
      </c>
      <c r="D6216" s="72" t="s">
        <v>1098</v>
      </c>
      <c r="E6216" s="72">
        <v>488</v>
      </c>
      <c r="F6216" s="105">
        <v>42</v>
      </c>
      <c r="G6216" s="108">
        <f t="shared" si="97"/>
        <v>43466</v>
      </c>
    </row>
    <row r="6217" spans="1:7" x14ac:dyDescent="0.35">
      <c r="A6217" s="72" t="s">
        <v>474</v>
      </c>
      <c r="B6217" s="72" t="s">
        <v>475</v>
      </c>
      <c r="C6217" s="72" t="s">
        <v>1100</v>
      </c>
      <c r="D6217" s="72" t="s">
        <v>1099</v>
      </c>
      <c r="E6217" s="72">
        <v>520</v>
      </c>
      <c r="F6217" s="105">
        <v>61</v>
      </c>
      <c r="G6217" s="108">
        <f t="shared" si="97"/>
        <v>43374</v>
      </c>
    </row>
    <row r="6218" spans="1:7" x14ac:dyDescent="0.35">
      <c r="A6218" s="72" t="s">
        <v>474</v>
      </c>
      <c r="B6218" s="72" t="s">
        <v>475</v>
      </c>
      <c r="C6218" s="72" t="s">
        <v>1101</v>
      </c>
      <c r="D6218" s="72" t="s">
        <v>1088</v>
      </c>
      <c r="E6218" s="72">
        <v>60</v>
      </c>
      <c r="F6218" s="105">
        <v>3</v>
      </c>
      <c r="G6218" s="108">
        <f t="shared" si="97"/>
        <v>44378</v>
      </c>
    </row>
    <row r="6219" spans="1:7" x14ac:dyDescent="0.35">
      <c r="A6219" s="72" t="s">
        <v>474</v>
      </c>
      <c r="B6219" s="72" t="s">
        <v>475</v>
      </c>
      <c r="C6219" s="72" t="s">
        <v>1101</v>
      </c>
      <c r="D6219" s="72" t="s">
        <v>1089</v>
      </c>
      <c r="E6219" s="72">
        <v>60</v>
      </c>
      <c r="F6219" s="105">
        <v>3</v>
      </c>
      <c r="G6219" s="108">
        <f t="shared" si="97"/>
        <v>44287</v>
      </c>
    </row>
    <row r="6220" spans="1:7" x14ac:dyDescent="0.35">
      <c r="A6220" s="72" t="s">
        <v>474</v>
      </c>
      <c r="B6220" s="72" t="s">
        <v>475</v>
      </c>
      <c r="C6220" s="72" t="s">
        <v>1101</v>
      </c>
      <c r="D6220" s="72" t="s">
        <v>1090</v>
      </c>
      <c r="E6220" s="72">
        <v>63</v>
      </c>
      <c r="F6220" s="105">
        <v>3</v>
      </c>
      <c r="G6220" s="108">
        <f t="shared" si="97"/>
        <v>44197</v>
      </c>
    </row>
    <row r="6221" spans="1:7" x14ac:dyDescent="0.35">
      <c r="A6221" s="72" t="s">
        <v>474</v>
      </c>
      <c r="B6221" s="72" t="s">
        <v>475</v>
      </c>
      <c r="C6221" s="72" t="s">
        <v>1101</v>
      </c>
      <c r="D6221" s="72" t="s">
        <v>1091</v>
      </c>
      <c r="E6221" s="72">
        <v>62</v>
      </c>
      <c r="F6221" s="105">
        <v>3</v>
      </c>
      <c r="G6221" s="108">
        <f t="shared" si="97"/>
        <v>44105</v>
      </c>
    </row>
    <row r="6222" spans="1:7" x14ac:dyDescent="0.35">
      <c r="A6222" s="72" t="s">
        <v>474</v>
      </c>
      <c r="B6222" s="72" t="s">
        <v>475</v>
      </c>
      <c r="C6222" s="72" t="s">
        <v>1101</v>
      </c>
      <c r="D6222" s="72" t="s">
        <v>1092</v>
      </c>
      <c r="E6222" s="72">
        <v>60</v>
      </c>
      <c r="F6222" s="105">
        <v>3</v>
      </c>
      <c r="G6222" s="108">
        <f t="shared" si="97"/>
        <v>44013</v>
      </c>
    </row>
    <row r="6223" spans="1:7" x14ac:dyDescent="0.35">
      <c r="A6223" s="72" t="s">
        <v>474</v>
      </c>
      <c r="B6223" s="72" t="s">
        <v>475</v>
      </c>
      <c r="C6223" s="72" t="s">
        <v>1101</v>
      </c>
      <c r="D6223" s="72" t="s">
        <v>1093</v>
      </c>
      <c r="E6223" s="72">
        <v>63</v>
      </c>
      <c r="F6223" s="105">
        <v>3</v>
      </c>
      <c r="G6223" s="108">
        <f t="shared" si="97"/>
        <v>43922</v>
      </c>
    </row>
    <row r="6224" spans="1:7" x14ac:dyDescent="0.35">
      <c r="A6224" s="72" t="s">
        <v>474</v>
      </c>
      <c r="B6224" s="72" t="s">
        <v>475</v>
      </c>
      <c r="C6224" s="72" t="s">
        <v>1101</v>
      </c>
      <c r="D6224" s="72" t="s">
        <v>1094</v>
      </c>
      <c r="E6224" s="72">
        <v>62</v>
      </c>
      <c r="F6224" s="105">
        <v>3</v>
      </c>
      <c r="G6224" s="108">
        <f t="shared" si="97"/>
        <v>43831</v>
      </c>
    </row>
    <row r="6225" spans="1:7" x14ac:dyDescent="0.35">
      <c r="A6225" s="72" t="s">
        <v>474</v>
      </c>
      <c r="B6225" s="72" t="s">
        <v>475</v>
      </c>
      <c r="C6225" s="72" t="s">
        <v>1101</v>
      </c>
      <c r="D6225" s="72" t="s">
        <v>1095</v>
      </c>
      <c r="E6225" s="72">
        <v>63</v>
      </c>
      <c r="F6225" s="105">
        <v>4</v>
      </c>
      <c r="G6225" s="108">
        <f t="shared" si="97"/>
        <v>43739</v>
      </c>
    </row>
    <row r="6226" spans="1:7" x14ac:dyDescent="0.35">
      <c r="A6226" s="72" t="s">
        <v>474</v>
      </c>
      <c r="B6226" s="72" t="s">
        <v>475</v>
      </c>
      <c r="C6226" s="72" t="s">
        <v>1101</v>
      </c>
      <c r="D6226" s="72" t="s">
        <v>1096</v>
      </c>
      <c r="E6226" s="72">
        <v>64</v>
      </c>
      <c r="F6226" s="105">
        <v>4</v>
      </c>
      <c r="G6226" s="108">
        <f t="shared" si="97"/>
        <v>43647</v>
      </c>
    </row>
    <row r="6227" spans="1:7" x14ac:dyDescent="0.35">
      <c r="A6227" s="72" t="s">
        <v>474</v>
      </c>
      <c r="B6227" s="72" t="s">
        <v>475</v>
      </c>
      <c r="C6227" s="72" t="s">
        <v>1101</v>
      </c>
      <c r="D6227" s="72" t="s">
        <v>1097</v>
      </c>
      <c r="E6227" s="72">
        <v>63</v>
      </c>
      <c r="F6227" s="105">
        <v>4</v>
      </c>
      <c r="G6227" s="108">
        <f t="shared" si="97"/>
        <v>43556</v>
      </c>
    </row>
    <row r="6228" spans="1:7" x14ac:dyDescent="0.35">
      <c r="A6228" s="72" t="s">
        <v>474</v>
      </c>
      <c r="B6228" s="72" t="s">
        <v>475</v>
      </c>
      <c r="C6228" s="72" t="s">
        <v>1101</v>
      </c>
      <c r="D6228" s="72" t="s">
        <v>1098</v>
      </c>
      <c r="E6228" s="72">
        <v>61</v>
      </c>
      <c r="F6228" s="105">
        <v>4</v>
      </c>
      <c r="G6228" s="108">
        <f t="shared" si="97"/>
        <v>43466</v>
      </c>
    </row>
    <row r="6229" spans="1:7" x14ac:dyDescent="0.35">
      <c r="A6229" s="72" t="s">
        <v>474</v>
      </c>
      <c r="B6229" s="72" t="s">
        <v>475</v>
      </c>
      <c r="C6229" s="72" t="s">
        <v>1101</v>
      </c>
      <c r="D6229" s="72" t="s">
        <v>1099</v>
      </c>
      <c r="E6229" s="72">
        <v>66</v>
      </c>
      <c r="F6229" s="105">
        <v>3</v>
      </c>
      <c r="G6229" s="108">
        <f t="shared" si="97"/>
        <v>43374</v>
      </c>
    </row>
    <row r="6230" spans="1:7" x14ac:dyDescent="0.35">
      <c r="A6230" s="72" t="s">
        <v>474</v>
      </c>
      <c r="B6230" s="72" t="s">
        <v>475</v>
      </c>
      <c r="C6230" s="72" t="s">
        <v>1102</v>
      </c>
      <c r="D6230" s="72" t="s">
        <v>1088</v>
      </c>
      <c r="E6230" s="72">
        <v>653</v>
      </c>
      <c r="F6230" s="105">
        <v>82</v>
      </c>
      <c r="G6230" s="108">
        <f t="shared" si="97"/>
        <v>44378</v>
      </c>
    </row>
    <row r="6231" spans="1:7" x14ac:dyDescent="0.35">
      <c r="A6231" s="72" t="s">
        <v>474</v>
      </c>
      <c r="B6231" s="72" t="s">
        <v>475</v>
      </c>
      <c r="C6231" s="72" t="s">
        <v>1102</v>
      </c>
      <c r="D6231" s="72" t="s">
        <v>1089</v>
      </c>
      <c r="E6231" s="72">
        <v>657</v>
      </c>
      <c r="F6231" s="105">
        <v>82</v>
      </c>
      <c r="G6231" s="108">
        <f t="shared" si="97"/>
        <v>44287</v>
      </c>
    </row>
    <row r="6232" spans="1:7" x14ac:dyDescent="0.35">
      <c r="A6232" s="72" t="s">
        <v>474</v>
      </c>
      <c r="B6232" s="72" t="s">
        <v>475</v>
      </c>
      <c r="C6232" s="72" t="s">
        <v>1102</v>
      </c>
      <c r="D6232" s="72" t="s">
        <v>1090</v>
      </c>
      <c r="E6232" s="72">
        <v>660</v>
      </c>
      <c r="F6232" s="105">
        <v>84</v>
      </c>
      <c r="G6232" s="108">
        <f t="shared" si="97"/>
        <v>44197</v>
      </c>
    </row>
    <row r="6233" spans="1:7" x14ac:dyDescent="0.35">
      <c r="A6233" s="72" t="s">
        <v>474</v>
      </c>
      <c r="B6233" s="72" t="s">
        <v>475</v>
      </c>
      <c r="C6233" s="72" t="s">
        <v>1102</v>
      </c>
      <c r="D6233" s="72" t="s">
        <v>1091</v>
      </c>
      <c r="E6233" s="72">
        <v>664</v>
      </c>
      <c r="F6233" s="105">
        <v>84</v>
      </c>
      <c r="G6233" s="108">
        <f t="shared" si="97"/>
        <v>44105</v>
      </c>
    </row>
    <row r="6234" spans="1:7" x14ac:dyDescent="0.35">
      <c r="A6234" s="72" t="s">
        <v>474</v>
      </c>
      <c r="B6234" s="72" t="s">
        <v>475</v>
      </c>
      <c r="C6234" s="72" t="s">
        <v>1102</v>
      </c>
      <c r="D6234" s="72" t="s">
        <v>1092</v>
      </c>
      <c r="E6234" s="72">
        <v>659</v>
      </c>
      <c r="F6234" s="105">
        <v>82</v>
      </c>
      <c r="G6234" s="108">
        <f t="shared" si="97"/>
        <v>44013</v>
      </c>
    </row>
    <row r="6235" spans="1:7" x14ac:dyDescent="0.35">
      <c r="A6235" s="72" t="s">
        <v>474</v>
      </c>
      <c r="B6235" s="72" t="s">
        <v>475</v>
      </c>
      <c r="C6235" s="72" t="s">
        <v>1102</v>
      </c>
      <c r="D6235" s="72" t="s">
        <v>1093</v>
      </c>
      <c r="E6235" s="72">
        <v>655</v>
      </c>
      <c r="F6235" s="105">
        <v>84</v>
      </c>
      <c r="G6235" s="108">
        <f t="shared" si="97"/>
        <v>43922</v>
      </c>
    </row>
    <row r="6236" spans="1:7" x14ac:dyDescent="0.35">
      <c r="A6236" s="72" t="s">
        <v>474</v>
      </c>
      <c r="B6236" s="72" t="s">
        <v>475</v>
      </c>
      <c r="C6236" s="72" t="s">
        <v>1102</v>
      </c>
      <c r="D6236" s="72" t="s">
        <v>1094</v>
      </c>
      <c r="E6236" s="72">
        <v>662</v>
      </c>
      <c r="F6236" s="105">
        <v>82</v>
      </c>
      <c r="G6236" s="108">
        <f t="shared" si="97"/>
        <v>43831</v>
      </c>
    </row>
    <row r="6237" spans="1:7" x14ac:dyDescent="0.35">
      <c r="A6237" s="72" t="s">
        <v>474</v>
      </c>
      <c r="B6237" s="72" t="s">
        <v>475</v>
      </c>
      <c r="C6237" s="72" t="s">
        <v>1102</v>
      </c>
      <c r="D6237" s="72" t="s">
        <v>1095</v>
      </c>
      <c r="E6237" s="72">
        <v>656</v>
      </c>
      <c r="F6237" s="105">
        <v>77</v>
      </c>
      <c r="G6237" s="108">
        <f t="shared" si="97"/>
        <v>43739</v>
      </c>
    </row>
    <row r="6238" spans="1:7" x14ac:dyDescent="0.35">
      <c r="A6238" s="72" t="s">
        <v>474</v>
      </c>
      <c r="B6238" s="72" t="s">
        <v>475</v>
      </c>
      <c r="C6238" s="72" t="s">
        <v>1102</v>
      </c>
      <c r="D6238" s="72" t="s">
        <v>1096</v>
      </c>
      <c r="E6238" s="72">
        <v>656</v>
      </c>
      <c r="F6238" s="105">
        <v>74</v>
      </c>
      <c r="G6238" s="108">
        <f t="shared" si="97"/>
        <v>43647</v>
      </c>
    </row>
    <row r="6239" spans="1:7" x14ac:dyDescent="0.35">
      <c r="A6239" s="72" t="s">
        <v>474</v>
      </c>
      <c r="B6239" s="72" t="s">
        <v>475</v>
      </c>
      <c r="C6239" s="72" t="s">
        <v>1102</v>
      </c>
      <c r="D6239" s="72" t="s">
        <v>1097</v>
      </c>
      <c r="E6239" s="72">
        <v>658</v>
      </c>
      <c r="F6239" s="105">
        <v>75</v>
      </c>
      <c r="G6239" s="108">
        <f t="shared" si="97"/>
        <v>43556</v>
      </c>
    </row>
    <row r="6240" spans="1:7" x14ac:dyDescent="0.35">
      <c r="A6240" s="72" t="s">
        <v>474</v>
      </c>
      <c r="B6240" s="72" t="s">
        <v>475</v>
      </c>
      <c r="C6240" s="72" t="s">
        <v>1102</v>
      </c>
      <c r="D6240" s="72" t="s">
        <v>1098</v>
      </c>
      <c r="E6240" s="72">
        <v>643</v>
      </c>
      <c r="F6240" s="105">
        <v>67</v>
      </c>
      <c r="G6240" s="108">
        <f t="shared" si="97"/>
        <v>43466</v>
      </c>
    </row>
    <row r="6241" spans="1:7" x14ac:dyDescent="0.35">
      <c r="A6241" s="72" t="s">
        <v>474</v>
      </c>
      <c r="B6241" s="72" t="s">
        <v>475</v>
      </c>
      <c r="C6241" s="72" t="s">
        <v>1102</v>
      </c>
      <c r="D6241" s="72" t="s">
        <v>1099</v>
      </c>
      <c r="E6241" s="72">
        <v>681</v>
      </c>
      <c r="F6241" s="105">
        <v>68</v>
      </c>
      <c r="G6241" s="108">
        <f t="shared" si="97"/>
        <v>43374</v>
      </c>
    </row>
    <row r="6242" spans="1:7" x14ac:dyDescent="0.35">
      <c r="A6242" s="72" t="s">
        <v>476</v>
      </c>
      <c r="B6242" s="72" t="s">
        <v>477</v>
      </c>
      <c r="C6242" s="72" t="s">
        <v>1087</v>
      </c>
      <c r="D6242" s="72" t="s">
        <v>1088</v>
      </c>
      <c r="E6242" s="72">
        <v>1556</v>
      </c>
      <c r="F6242" s="105">
        <v>82</v>
      </c>
      <c r="G6242" s="108">
        <f t="shared" si="97"/>
        <v>44378</v>
      </c>
    </row>
    <row r="6243" spans="1:7" x14ac:dyDescent="0.35">
      <c r="A6243" s="72" t="s">
        <v>476</v>
      </c>
      <c r="B6243" s="72" t="s">
        <v>477</v>
      </c>
      <c r="C6243" s="72" t="s">
        <v>1087</v>
      </c>
      <c r="D6243" s="72" t="s">
        <v>1089</v>
      </c>
      <c r="E6243" s="72">
        <v>1560</v>
      </c>
      <c r="F6243" s="105">
        <v>64</v>
      </c>
      <c r="G6243" s="108">
        <f t="shared" si="97"/>
        <v>44287</v>
      </c>
    </row>
    <row r="6244" spans="1:7" x14ac:dyDescent="0.35">
      <c r="A6244" s="72" t="s">
        <v>476</v>
      </c>
      <c r="B6244" s="72" t="s">
        <v>477</v>
      </c>
      <c r="C6244" s="72" t="s">
        <v>1087</v>
      </c>
      <c r="D6244" s="72" t="s">
        <v>1090</v>
      </c>
      <c r="E6244" s="72">
        <v>1562</v>
      </c>
      <c r="F6244" s="105">
        <v>62</v>
      </c>
      <c r="G6244" s="108">
        <f t="shared" si="97"/>
        <v>44197</v>
      </c>
    </row>
    <row r="6245" spans="1:7" x14ac:dyDescent="0.35">
      <c r="A6245" s="72" t="s">
        <v>476</v>
      </c>
      <c r="B6245" s="72" t="s">
        <v>477</v>
      </c>
      <c r="C6245" s="72" t="s">
        <v>1087</v>
      </c>
      <c r="D6245" s="72" t="s">
        <v>1091</v>
      </c>
      <c r="E6245" s="72">
        <v>1547</v>
      </c>
      <c r="F6245" s="105">
        <v>67</v>
      </c>
      <c r="G6245" s="108">
        <f t="shared" si="97"/>
        <v>44105</v>
      </c>
    </row>
    <row r="6246" spans="1:7" x14ac:dyDescent="0.35">
      <c r="A6246" s="72" t="s">
        <v>476</v>
      </c>
      <c r="B6246" s="72" t="s">
        <v>477</v>
      </c>
      <c r="C6246" s="72" t="s">
        <v>1087</v>
      </c>
      <c r="D6246" s="72" t="s">
        <v>1092</v>
      </c>
      <c r="E6246" s="72">
        <v>1540</v>
      </c>
      <c r="F6246" s="105">
        <v>60</v>
      </c>
      <c r="G6246" s="108">
        <f t="shared" si="97"/>
        <v>44013</v>
      </c>
    </row>
    <row r="6247" spans="1:7" x14ac:dyDescent="0.35">
      <c r="A6247" s="72" t="s">
        <v>476</v>
      </c>
      <c r="B6247" s="72" t="s">
        <v>477</v>
      </c>
      <c r="C6247" s="72" t="s">
        <v>1087</v>
      </c>
      <c r="D6247" s="72" t="s">
        <v>1093</v>
      </c>
      <c r="E6247" s="72">
        <v>1528</v>
      </c>
      <c r="F6247" s="105">
        <v>125</v>
      </c>
      <c r="G6247" s="108">
        <f t="shared" si="97"/>
        <v>43922</v>
      </c>
    </row>
    <row r="6248" spans="1:7" x14ac:dyDescent="0.35">
      <c r="A6248" s="72" t="s">
        <v>476</v>
      </c>
      <c r="B6248" s="72" t="s">
        <v>477</v>
      </c>
      <c r="C6248" s="72" t="s">
        <v>1087</v>
      </c>
      <c r="D6248" s="72" t="s">
        <v>1094</v>
      </c>
      <c r="E6248" s="72">
        <v>1523</v>
      </c>
      <c r="F6248" s="105">
        <v>122</v>
      </c>
      <c r="G6248" s="108">
        <f t="shared" si="97"/>
        <v>43831</v>
      </c>
    </row>
    <row r="6249" spans="1:7" x14ac:dyDescent="0.35">
      <c r="A6249" s="72" t="s">
        <v>476</v>
      </c>
      <c r="B6249" s="72" t="s">
        <v>477</v>
      </c>
      <c r="C6249" s="72" t="s">
        <v>1087</v>
      </c>
      <c r="D6249" s="72" t="s">
        <v>1095</v>
      </c>
      <c r="E6249" s="72">
        <v>1524</v>
      </c>
      <c r="F6249" s="105">
        <v>113</v>
      </c>
      <c r="G6249" s="108">
        <f t="shared" si="97"/>
        <v>43739</v>
      </c>
    </row>
    <row r="6250" spans="1:7" x14ac:dyDescent="0.35">
      <c r="A6250" s="72" t="s">
        <v>476</v>
      </c>
      <c r="B6250" s="72" t="s">
        <v>477</v>
      </c>
      <c r="C6250" s="72" t="s">
        <v>1087</v>
      </c>
      <c r="D6250" s="72" t="s">
        <v>1096</v>
      </c>
      <c r="E6250" s="72">
        <v>1519</v>
      </c>
      <c r="F6250" s="105">
        <v>117</v>
      </c>
      <c r="G6250" s="108">
        <f t="shared" si="97"/>
        <v>43647</v>
      </c>
    </row>
    <row r="6251" spans="1:7" x14ac:dyDescent="0.35">
      <c r="A6251" s="72" t="s">
        <v>476</v>
      </c>
      <c r="B6251" s="72" t="s">
        <v>477</v>
      </c>
      <c r="C6251" s="72" t="s">
        <v>1087</v>
      </c>
      <c r="D6251" s="72" t="s">
        <v>1097</v>
      </c>
      <c r="E6251" s="72">
        <v>1521</v>
      </c>
      <c r="F6251" s="105">
        <v>54</v>
      </c>
      <c r="G6251" s="108">
        <f t="shared" si="97"/>
        <v>43556</v>
      </c>
    </row>
    <row r="6252" spans="1:7" x14ac:dyDescent="0.35">
      <c r="A6252" s="72" t="s">
        <v>476</v>
      </c>
      <c r="B6252" s="72" t="s">
        <v>477</v>
      </c>
      <c r="C6252" s="72" t="s">
        <v>1087</v>
      </c>
      <c r="D6252" s="72" t="s">
        <v>1098</v>
      </c>
      <c r="E6252" s="72">
        <v>1515</v>
      </c>
      <c r="F6252" s="105">
        <v>56</v>
      </c>
      <c r="G6252" s="108">
        <f t="shared" si="97"/>
        <v>43466</v>
      </c>
    </row>
    <row r="6253" spans="1:7" x14ac:dyDescent="0.35">
      <c r="A6253" s="72" t="s">
        <v>476</v>
      </c>
      <c r="B6253" s="72" t="s">
        <v>477</v>
      </c>
      <c r="C6253" s="72" t="s">
        <v>1087</v>
      </c>
      <c r="D6253" s="72" t="s">
        <v>1099</v>
      </c>
      <c r="E6253" s="72">
        <v>1600</v>
      </c>
      <c r="F6253" s="105">
        <v>90</v>
      </c>
      <c r="G6253" s="108">
        <f t="shared" si="97"/>
        <v>43374</v>
      </c>
    </row>
    <row r="6254" spans="1:7" x14ac:dyDescent="0.35">
      <c r="A6254" s="72" t="s">
        <v>476</v>
      </c>
      <c r="B6254" s="72" t="s">
        <v>477</v>
      </c>
      <c r="C6254" s="72" t="s">
        <v>1100</v>
      </c>
      <c r="D6254" s="72" t="s">
        <v>1088</v>
      </c>
      <c r="E6254" s="72">
        <v>1748</v>
      </c>
      <c r="F6254" s="105">
        <v>264</v>
      </c>
      <c r="G6254" s="108">
        <f t="shared" si="97"/>
        <v>44378</v>
      </c>
    </row>
    <row r="6255" spans="1:7" x14ac:dyDescent="0.35">
      <c r="A6255" s="72" t="s">
        <v>476</v>
      </c>
      <c r="B6255" s="72" t="s">
        <v>477</v>
      </c>
      <c r="C6255" s="72" t="s">
        <v>1100</v>
      </c>
      <c r="D6255" s="72" t="s">
        <v>1089</v>
      </c>
      <c r="E6255" s="72">
        <v>1750</v>
      </c>
      <c r="F6255" s="105">
        <v>245</v>
      </c>
      <c r="G6255" s="108">
        <f t="shared" si="97"/>
        <v>44287</v>
      </c>
    </row>
    <row r="6256" spans="1:7" x14ac:dyDescent="0.35">
      <c r="A6256" s="72" t="s">
        <v>476</v>
      </c>
      <c r="B6256" s="72" t="s">
        <v>477</v>
      </c>
      <c r="C6256" s="72" t="s">
        <v>1100</v>
      </c>
      <c r="D6256" s="72" t="s">
        <v>1090</v>
      </c>
      <c r="E6256" s="72">
        <v>1758</v>
      </c>
      <c r="F6256" s="105">
        <v>162</v>
      </c>
      <c r="G6256" s="108">
        <f t="shared" si="97"/>
        <v>44197</v>
      </c>
    </row>
    <row r="6257" spans="1:7" x14ac:dyDescent="0.35">
      <c r="A6257" s="72" t="s">
        <v>476</v>
      </c>
      <c r="B6257" s="72" t="s">
        <v>477</v>
      </c>
      <c r="C6257" s="72" t="s">
        <v>1100</v>
      </c>
      <c r="D6257" s="72" t="s">
        <v>1091</v>
      </c>
      <c r="E6257" s="72">
        <v>1746</v>
      </c>
      <c r="F6257" s="105">
        <v>162</v>
      </c>
      <c r="G6257" s="108">
        <f t="shared" si="97"/>
        <v>44105</v>
      </c>
    </row>
    <row r="6258" spans="1:7" x14ac:dyDescent="0.35">
      <c r="A6258" s="72" t="s">
        <v>476</v>
      </c>
      <c r="B6258" s="72" t="s">
        <v>477</v>
      </c>
      <c r="C6258" s="72" t="s">
        <v>1100</v>
      </c>
      <c r="D6258" s="72" t="s">
        <v>1092</v>
      </c>
      <c r="E6258" s="72">
        <v>1745</v>
      </c>
      <c r="F6258" s="105">
        <v>142</v>
      </c>
      <c r="G6258" s="108">
        <f t="shared" si="97"/>
        <v>44013</v>
      </c>
    </row>
    <row r="6259" spans="1:7" x14ac:dyDescent="0.35">
      <c r="A6259" s="72" t="s">
        <v>476</v>
      </c>
      <c r="B6259" s="72" t="s">
        <v>477</v>
      </c>
      <c r="C6259" s="72" t="s">
        <v>1100</v>
      </c>
      <c r="D6259" s="72" t="s">
        <v>1093</v>
      </c>
      <c r="E6259" s="72">
        <v>1765</v>
      </c>
      <c r="F6259" s="105">
        <v>281</v>
      </c>
      <c r="G6259" s="108">
        <f t="shared" si="97"/>
        <v>43922</v>
      </c>
    </row>
    <row r="6260" spans="1:7" x14ac:dyDescent="0.35">
      <c r="A6260" s="72" t="s">
        <v>476</v>
      </c>
      <c r="B6260" s="72" t="s">
        <v>477</v>
      </c>
      <c r="C6260" s="72" t="s">
        <v>1100</v>
      </c>
      <c r="D6260" s="72" t="s">
        <v>1094</v>
      </c>
      <c r="E6260" s="72">
        <v>1744</v>
      </c>
      <c r="F6260" s="105">
        <v>289</v>
      </c>
      <c r="G6260" s="108">
        <f t="shared" si="97"/>
        <v>43831</v>
      </c>
    </row>
    <row r="6261" spans="1:7" x14ac:dyDescent="0.35">
      <c r="A6261" s="72" t="s">
        <v>476</v>
      </c>
      <c r="B6261" s="72" t="s">
        <v>477</v>
      </c>
      <c r="C6261" s="72" t="s">
        <v>1100</v>
      </c>
      <c r="D6261" s="72" t="s">
        <v>1095</v>
      </c>
      <c r="E6261" s="72">
        <v>1744</v>
      </c>
      <c r="F6261" s="105">
        <v>270</v>
      </c>
      <c r="G6261" s="108">
        <f t="shared" si="97"/>
        <v>43739</v>
      </c>
    </row>
    <row r="6262" spans="1:7" x14ac:dyDescent="0.35">
      <c r="A6262" s="72" t="s">
        <v>476</v>
      </c>
      <c r="B6262" s="72" t="s">
        <v>477</v>
      </c>
      <c r="C6262" s="72" t="s">
        <v>1100</v>
      </c>
      <c r="D6262" s="72" t="s">
        <v>1096</v>
      </c>
      <c r="E6262" s="72">
        <v>1748</v>
      </c>
      <c r="F6262" s="105">
        <v>271</v>
      </c>
      <c r="G6262" s="108">
        <f t="shared" si="97"/>
        <v>43647</v>
      </c>
    </row>
    <row r="6263" spans="1:7" x14ac:dyDescent="0.35">
      <c r="A6263" s="72" t="s">
        <v>476</v>
      </c>
      <c r="B6263" s="72" t="s">
        <v>477</v>
      </c>
      <c r="C6263" s="72" t="s">
        <v>1100</v>
      </c>
      <c r="D6263" s="72" t="s">
        <v>1097</v>
      </c>
      <c r="E6263" s="72">
        <v>1754</v>
      </c>
      <c r="F6263" s="105">
        <v>149</v>
      </c>
      <c r="G6263" s="108">
        <f t="shared" si="97"/>
        <v>43556</v>
      </c>
    </row>
    <row r="6264" spans="1:7" x14ac:dyDescent="0.35">
      <c r="A6264" s="72" t="s">
        <v>476</v>
      </c>
      <c r="B6264" s="72" t="s">
        <v>477</v>
      </c>
      <c r="C6264" s="72" t="s">
        <v>1100</v>
      </c>
      <c r="D6264" s="72" t="s">
        <v>1098</v>
      </c>
      <c r="E6264" s="72">
        <v>1746</v>
      </c>
      <c r="F6264" s="105">
        <v>129</v>
      </c>
      <c r="G6264" s="108">
        <f t="shared" si="97"/>
        <v>43466</v>
      </c>
    </row>
    <row r="6265" spans="1:7" x14ac:dyDescent="0.35">
      <c r="A6265" s="72" t="s">
        <v>476</v>
      </c>
      <c r="B6265" s="72" t="s">
        <v>477</v>
      </c>
      <c r="C6265" s="72" t="s">
        <v>1100</v>
      </c>
      <c r="D6265" s="72" t="s">
        <v>1099</v>
      </c>
      <c r="E6265" s="72">
        <v>1816</v>
      </c>
      <c r="F6265" s="105">
        <v>131</v>
      </c>
      <c r="G6265" s="108">
        <f t="shared" si="97"/>
        <v>43374</v>
      </c>
    </row>
    <row r="6266" spans="1:7" x14ac:dyDescent="0.35">
      <c r="A6266" s="72" t="s">
        <v>476</v>
      </c>
      <c r="B6266" s="72" t="s">
        <v>477</v>
      </c>
      <c r="C6266" s="72" t="s">
        <v>1101</v>
      </c>
      <c r="D6266" s="72" t="s">
        <v>1088</v>
      </c>
      <c r="E6266" s="72">
        <v>905</v>
      </c>
      <c r="F6266" s="105">
        <v>16</v>
      </c>
      <c r="G6266" s="108">
        <f t="shared" si="97"/>
        <v>44378</v>
      </c>
    </row>
    <row r="6267" spans="1:7" x14ac:dyDescent="0.35">
      <c r="A6267" s="72" t="s">
        <v>476</v>
      </c>
      <c r="B6267" s="72" t="s">
        <v>477</v>
      </c>
      <c r="C6267" s="72" t="s">
        <v>1101</v>
      </c>
      <c r="D6267" s="72" t="s">
        <v>1089</v>
      </c>
      <c r="E6267" s="72">
        <v>895</v>
      </c>
      <c r="F6267" s="105">
        <v>12</v>
      </c>
      <c r="G6267" s="108">
        <f t="shared" si="97"/>
        <v>44287</v>
      </c>
    </row>
    <row r="6268" spans="1:7" x14ac:dyDescent="0.35">
      <c r="A6268" s="72" t="s">
        <v>476</v>
      </c>
      <c r="B6268" s="72" t="s">
        <v>477</v>
      </c>
      <c r="C6268" s="72" t="s">
        <v>1101</v>
      </c>
      <c r="D6268" s="72" t="s">
        <v>1090</v>
      </c>
      <c r="E6268" s="72">
        <v>887</v>
      </c>
      <c r="F6268" s="105">
        <v>11</v>
      </c>
      <c r="G6268" s="108">
        <f t="shared" si="97"/>
        <v>44197</v>
      </c>
    </row>
    <row r="6269" spans="1:7" x14ac:dyDescent="0.35">
      <c r="A6269" s="72" t="s">
        <v>476</v>
      </c>
      <c r="B6269" s="72" t="s">
        <v>477</v>
      </c>
      <c r="C6269" s="72" t="s">
        <v>1101</v>
      </c>
      <c r="D6269" s="72" t="s">
        <v>1091</v>
      </c>
      <c r="E6269" s="72">
        <v>867</v>
      </c>
      <c r="F6269" s="105">
        <v>16</v>
      </c>
      <c r="G6269" s="108">
        <f t="shared" si="97"/>
        <v>44105</v>
      </c>
    </row>
    <row r="6270" spans="1:7" x14ac:dyDescent="0.35">
      <c r="A6270" s="72" t="s">
        <v>476</v>
      </c>
      <c r="B6270" s="72" t="s">
        <v>477</v>
      </c>
      <c r="C6270" s="72" t="s">
        <v>1101</v>
      </c>
      <c r="D6270" s="72" t="s">
        <v>1092</v>
      </c>
      <c r="E6270" s="72">
        <v>849</v>
      </c>
      <c r="F6270" s="105">
        <v>16</v>
      </c>
      <c r="G6270" s="108">
        <f t="shared" si="97"/>
        <v>44013</v>
      </c>
    </row>
    <row r="6271" spans="1:7" x14ac:dyDescent="0.35">
      <c r="A6271" s="72" t="s">
        <v>476</v>
      </c>
      <c r="B6271" s="72" t="s">
        <v>477</v>
      </c>
      <c r="C6271" s="72" t="s">
        <v>1101</v>
      </c>
      <c r="D6271" s="72" t="s">
        <v>1093</v>
      </c>
      <c r="E6271" s="72">
        <v>827</v>
      </c>
      <c r="F6271" s="105">
        <v>21</v>
      </c>
      <c r="G6271" s="108">
        <f t="shared" si="97"/>
        <v>43922</v>
      </c>
    </row>
    <row r="6272" spans="1:7" x14ac:dyDescent="0.35">
      <c r="A6272" s="72" t="s">
        <v>476</v>
      </c>
      <c r="B6272" s="72" t="s">
        <v>477</v>
      </c>
      <c r="C6272" s="72" t="s">
        <v>1101</v>
      </c>
      <c r="D6272" s="72" t="s">
        <v>1094</v>
      </c>
      <c r="E6272" s="72">
        <v>804</v>
      </c>
      <c r="F6272" s="105">
        <v>20</v>
      </c>
      <c r="G6272" s="108">
        <f t="shared" si="97"/>
        <v>43831</v>
      </c>
    </row>
    <row r="6273" spans="1:7" x14ac:dyDescent="0.35">
      <c r="A6273" s="72" t="s">
        <v>476</v>
      </c>
      <c r="B6273" s="72" t="s">
        <v>477</v>
      </c>
      <c r="C6273" s="72" t="s">
        <v>1101</v>
      </c>
      <c r="D6273" s="72" t="s">
        <v>1095</v>
      </c>
      <c r="E6273" s="72">
        <v>786</v>
      </c>
      <c r="F6273" s="105">
        <v>20</v>
      </c>
      <c r="G6273" s="108">
        <f t="shared" si="97"/>
        <v>43739</v>
      </c>
    </row>
    <row r="6274" spans="1:7" x14ac:dyDescent="0.35">
      <c r="A6274" s="72" t="s">
        <v>476</v>
      </c>
      <c r="B6274" s="72" t="s">
        <v>477</v>
      </c>
      <c r="C6274" s="72" t="s">
        <v>1101</v>
      </c>
      <c r="D6274" s="72" t="s">
        <v>1096</v>
      </c>
      <c r="E6274" s="72">
        <v>779</v>
      </c>
      <c r="F6274" s="105">
        <v>20</v>
      </c>
      <c r="G6274" s="108">
        <f t="shared" si="97"/>
        <v>43647</v>
      </c>
    </row>
    <row r="6275" spans="1:7" x14ac:dyDescent="0.35">
      <c r="A6275" s="72" t="s">
        <v>476</v>
      </c>
      <c r="B6275" s="72" t="s">
        <v>477</v>
      </c>
      <c r="C6275" s="72" t="s">
        <v>1101</v>
      </c>
      <c r="D6275" s="72" t="s">
        <v>1097</v>
      </c>
      <c r="E6275" s="72">
        <v>783</v>
      </c>
      <c r="F6275" s="105">
        <v>0</v>
      </c>
      <c r="G6275" s="108">
        <f t="shared" si="97"/>
        <v>43556</v>
      </c>
    </row>
    <row r="6276" spans="1:7" x14ac:dyDescent="0.35">
      <c r="A6276" s="72" t="s">
        <v>476</v>
      </c>
      <c r="B6276" s="72" t="s">
        <v>477</v>
      </c>
      <c r="C6276" s="72" t="s">
        <v>1101</v>
      </c>
      <c r="D6276" s="72" t="s">
        <v>1098</v>
      </c>
      <c r="E6276" s="72">
        <v>761</v>
      </c>
      <c r="F6276" s="105">
        <v>0</v>
      </c>
      <c r="G6276" s="108">
        <f t="shared" ref="G6276:G6339" si="98">DATE(LEFT(D6276,4),RIGHT(LEFT(D6276,7),2),1)</f>
        <v>43466</v>
      </c>
    </row>
    <row r="6277" spans="1:7" x14ac:dyDescent="0.35">
      <c r="A6277" s="72" t="s">
        <v>476</v>
      </c>
      <c r="B6277" s="72" t="s">
        <v>477</v>
      </c>
      <c r="C6277" s="72" t="s">
        <v>1101</v>
      </c>
      <c r="D6277" s="72" t="s">
        <v>1099</v>
      </c>
      <c r="E6277" s="72">
        <v>794</v>
      </c>
      <c r="F6277" s="105">
        <v>7</v>
      </c>
      <c r="G6277" s="108">
        <f t="shared" si="98"/>
        <v>43374</v>
      </c>
    </row>
    <row r="6278" spans="1:7" x14ac:dyDescent="0.35">
      <c r="A6278" s="72" t="s">
        <v>476</v>
      </c>
      <c r="B6278" s="72" t="s">
        <v>477</v>
      </c>
      <c r="C6278" s="72" t="s">
        <v>1102</v>
      </c>
      <c r="D6278" s="72" t="s">
        <v>1088</v>
      </c>
      <c r="E6278" s="72">
        <v>2312</v>
      </c>
      <c r="F6278" s="105">
        <v>163</v>
      </c>
      <c r="G6278" s="108">
        <f t="shared" si="98"/>
        <v>44378</v>
      </c>
    </row>
    <row r="6279" spans="1:7" x14ac:dyDescent="0.35">
      <c r="A6279" s="72" t="s">
        <v>476</v>
      </c>
      <c r="B6279" s="72" t="s">
        <v>477</v>
      </c>
      <c r="C6279" s="72" t="s">
        <v>1102</v>
      </c>
      <c r="D6279" s="72" t="s">
        <v>1089</v>
      </c>
      <c r="E6279" s="72">
        <v>2319</v>
      </c>
      <c r="F6279" s="105">
        <v>150</v>
      </c>
      <c r="G6279" s="108">
        <f t="shared" si="98"/>
        <v>44287</v>
      </c>
    </row>
    <row r="6280" spans="1:7" x14ac:dyDescent="0.35">
      <c r="A6280" s="72" t="s">
        <v>476</v>
      </c>
      <c r="B6280" s="72" t="s">
        <v>477</v>
      </c>
      <c r="C6280" s="72" t="s">
        <v>1102</v>
      </c>
      <c r="D6280" s="72" t="s">
        <v>1090</v>
      </c>
      <c r="E6280" s="72">
        <v>2314</v>
      </c>
      <c r="F6280" s="105">
        <v>124</v>
      </c>
      <c r="G6280" s="108">
        <f t="shared" si="98"/>
        <v>44197</v>
      </c>
    </row>
    <row r="6281" spans="1:7" x14ac:dyDescent="0.35">
      <c r="A6281" s="72" t="s">
        <v>476</v>
      </c>
      <c r="B6281" s="72" t="s">
        <v>477</v>
      </c>
      <c r="C6281" s="72" t="s">
        <v>1102</v>
      </c>
      <c r="D6281" s="72" t="s">
        <v>1091</v>
      </c>
      <c r="E6281" s="72">
        <v>2306</v>
      </c>
      <c r="F6281" s="105">
        <v>125</v>
      </c>
      <c r="G6281" s="108">
        <f t="shared" si="98"/>
        <v>44105</v>
      </c>
    </row>
    <row r="6282" spans="1:7" x14ac:dyDescent="0.35">
      <c r="A6282" s="72" t="s">
        <v>476</v>
      </c>
      <c r="B6282" s="72" t="s">
        <v>477</v>
      </c>
      <c r="C6282" s="72" t="s">
        <v>1102</v>
      </c>
      <c r="D6282" s="72" t="s">
        <v>1092</v>
      </c>
      <c r="E6282" s="72">
        <v>2295</v>
      </c>
      <c r="F6282" s="105">
        <v>115</v>
      </c>
      <c r="G6282" s="108">
        <f t="shared" si="98"/>
        <v>44013</v>
      </c>
    </row>
    <row r="6283" spans="1:7" x14ac:dyDescent="0.35">
      <c r="A6283" s="72" t="s">
        <v>476</v>
      </c>
      <c r="B6283" s="72" t="s">
        <v>477</v>
      </c>
      <c r="C6283" s="72" t="s">
        <v>1102</v>
      </c>
      <c r="D6283" s="72" t="s">
        <v>1093</v>
      </c>
      <c r="E6283" s="72">
        <v>2298</v>
      </c>
      <c r="F6283" s="105">
        <v>238</v>
      </c>
      <c r="G6283" s="108">
        <f t="shared" si="98"/>
        <v>43922</v>
      </c>
    </row>
    <row r="6284" spans="1:7" x14ac:dyDescent="0.35">
      <c r="A6284" s="72" t="s">
        <v>476</v>
      </c>
      <c r="B6284" s="72" t="s">
        <v>477</v>
      </c>
      <c r="C6284" s="72" t="s">
        <v>1102</v>
      </c>
      <c r="D6284" s="72" t="s">
        <v>1094</v>
      </c>
      <c r="E6284" s="72">
        <v>2287</v>
      </c>
      <c r="F6284" s="105">
        <v>226</v>
      </c>
      <c r="G6284" s="108">
        <f t="shared" si="98"/>
        <v>43831</v>
      </c>
    </row>
    <row r="6285" spans="1:7" x14ac:dyDescent="0.35">
      <c r="A6285" s="72" t="s">
        <v>476</v>
      </c>
      <c r="B6285" s="72" t="s">
        <v>477</v>
      </c>
      <c r="C6285" s="72" t="s">
        <v>1102</v>
      </c>
      <c r="D6285" s="72" t="s">
        <v>1095</v>
      </c>
      <c r="E6285" s="72">
        <v>2280</v>
      </c>
      <c r="F6285" s="105">
        <v>218</v>
      </c>
      <c r="G6285" s="108">
        <f t="shared" si="98"/>
        <v>43739</v>
      </c>
    </row>
    <row r="6286" spans="1:7" x14ac:dyDescent="0.35">
      <c r="A6286" s="72" t="s">
        <v>476</v>
      </c>
      <c r="B6286" s="72" t="s">
        <v>477</v>
      </c>
      <c r="C6286" s="72" t="s">
        <v>1102</v>
      </c>
      <c r="D6286" s="72" t="s">
        <v>1096</v>
      </c>
      <c r="E6286" s="72">
        <v>2284</v>
      </c>
      <c r="F6286" s="105">
        <v>204</v>
      </c>
      <c r="G6286" s="108">
        <f t="shared" si="98"/>
        <v>43647</v>
      </c>
    </row>
    <row r="6287" spans="1:7" x14ac:dyDescent="0.35">
      <c r="A6287" s="72" t="s">
        <v>476</v>
      </c>
      <c r="B6287" s="72" t="s">
        <v>477</v>
      </c>
      <c r="C6287" s="72" t="s">
        <v>1102</v>
      </c>
      <c r="D6287" s="72" t="s">
        <v>1097</v>
      </c>
      <c r="E6287" s="72">
        <v>2283</v>
      </c>
      <c r="F6287" s="105">
        <v>84</v>
      </c>
      <c r="G6287" s="108">
        <f t="shared" si="98"/>
        <v>43556</v>
      </c>
    </row>
    <row r="6288" spans="1:7" x14ac:dyDescent="0.35">
      <c r="A6288" s="72" t="s">
        <v>476</v>
      </c>
      <c r="B6288" s="72" t="s">
        <v>477</v>
      </c>
      <c r="C6288" s="72" t="s">
        <v>1102</v>
      </c>
      <c r="D6288" s="72" t="s">
        <v>1098</v>
      </c>
      <c r="E6288" s="72">
        <v>2289</v>
      </c>
      <c r="F6288" s="105">
        <v>93</v>
      </c>
      <c r="G6288" s="108">
        <f t="shared" si="98"/>
        <v>43466</v>
      </c>
    </row>
    <row r="6289" spans="1:7" x14ac:dyDescent="0.35">
      <c r="A6289" s="72" t="s">
        <v>476</v>
      </c>
      <c r="B6289" s="72" t="s">
        <v>477</v>
      </c>
      <c r="C6289" s="72" t="s">
        <v>1102</v>
      </c>
      <c r="D6289" s="72" t="s">
        <v>1099</v>
      </c>
      <c r="E6289" s="72">
        <v>2324</v>
      </c>
      <c r="F6289" s="105">
        <v>91</v>
      </c>
      <c r="G6289" s="108">
        <f t="shared" si="98"/>
        <v>43374</v>
      </c>
    </row>
    <row r="6290" spans="1:7" x14ac:dyDescent="0.35">
      <c r="A6290" s="72" t="s">
        <v>478</v>
      </c>
      <c r="B6290" s="72" t="s">
        <v>479</v>
      </c>
      <c r="C6290" s="72" t="s">
        <v>1087</v>
      </c>
      <c r="D6290" s="72" t="s">
        <v>1088</v>
      </c>
      <c r="E6290" s="72">
        <v>512</v>
      </c>
      <c r="F6290" s="105">
        <v>20</v>
      </c>
      <c r="G6290" s="108">
        <f t="shared" si="98"/>
        <v>44378</v>
      </c>
    </row>
    <row r="6291" spans="1:7" x14ac:dyDescent="0.35">
      <c r="A6291" s="72" t="s">
        <v>478</v>
      </c>
      <c r="B6291" s="72" t="s">
        <v>479</v>
      </c>
      <c r="C6291" s="72" t="s">
        <v>1087</v>
      </c>
      <c r="D6291" s="72" t="s">
        <v>1089</v>
      </c>
      <c r="E6291" s="72">
        <v>514</v>
      </c>
      <c r="F6291" s="105">
        <v>20</v>
      </c>
      <c r="G6291" s="108">
        <f t="shared" si="98"/>
        <v>44287</v>
      </c>
    </row>
    <row r="6292" spans="1:7" x14ac:dyDescent="0.35">
      <c r="A6292" s="72" t="s">
        <v>478</v>
      </c>
      <c r="B6292" s="72" t="s">
        <v>479</v>
      </c>
      <c r="C6292" s="72" t="s">
        <v>1087</v>
      </c>
      <c r="D6292" s="72" t="s">
        <v>1090</v>
      </c>
      <c r="E6292" s="72">
        <v>512</v>
      </c>
      <c r="F6292" s="105">
        <v>23</v>
      </c>
      <c r="G6292" s="108">
        <f t="shared" si="98"/>
        <v>44197</v>
      </c>
    </row>
    <row r="6293" spans="1:7" x14ac:dyDescent="0.35">
      <c r="A6293" s="72" t="s">
        <v>478</v>
      </c>
      <c r="B6293" s="72" t="s">
        <v>479</v>
      </c>
      <c r="C6293" s="72" t="s">
        <v>1087</v>
      </c>
      <c r="D6293" s="72" t="s">
        <v>1091</v>
      </c>
      <c r="E6293" s="72">
        <v>512</v>
      </c>
      <c r="F6293" s="105">
        <v>22</v>
      </c>
      <c r="G6293" s="108">
        <f t="shared" si="98"/>
        <v>44105</v>
      </c>
    </row>
    <row r="6294" spans="1:7" x14ac:dyDescent="0.35">
      <c r="A6294" s="72" t="s">
        <v>478</v>
      </c>
      <c r="B6294" s="72" t="s">
        <v>479</v>
      </c>
      <c r="C6294" s="72" t="s">
        <v>1087</v>
      </c>
      <c r="D6294" s="72" t="s">
        <v>1092</v>
      </c>
      <c r="E6294" s="72">
        <v>515</v>
      </c>
      <c r="F6294" s="105">
        <v>21</v>
      </c>
      <c r="G6294" s="108">
        <f t="shared" si="98"/>
        <v>44013</v>
      </c>
    </row>
    <row r="6295" spans="1:7" x14ac:dyDescent="0.35">
      <c r="A6295" s="72" t="s">
        <v>478</v>
      </c>
      <c r="B6295" s="72" t="s">
        <v>479</v>
      </c>
      <c r="C6295" s="72" t="s">
        <v>1087</v>
      </c>
      <c r="D6295" s="72" t="s">
        <v>1093</v>
      </c>
      <c r="E6295" s="72">
        <v>514</v>
      </c>
      <c r="F6295" s="105">
        <v>28</v>
      </c>
      <c r="G6295" s="108">
        <f t="shared" si="98"/>
        <v>43922</v>
      </c>
    </row>
    <row r="6296" spans="1:7" x14ac:dyDescent="0.35">
      <c r="A6296" s="72" t="s">
        <v>478</v>
      </c>
      <c r="B6296" s="72" t="s">
        <v>479</v>
      </c>
      <c r="C6296" s="72" t="s">
        <v>1087</v>
      </c>
      <c r="D6296" s="72" t="s">
        <v>1094</v>
      </c>
      <c r="E6296" s="72">
        <v>523</v>
      </c>
      <c r="F6296" s="105">
        <v>29</v>
      </c>
      <c r="G6296" s="108">
        <f t="shared" si="98"/>
        <v>43831</v>
      </c>
    </row>
    <row r="6297" spans="1:7" x14ac:dyDescent="0.35">
      <c r="A6297" s="72" t="s">
        <v>478</v>
      </c>
      <c r="B6297" s="72" t="s">
        <v>479</v>
      </c>
      <c r="C6297" s="72" t="s">
        <v>1087</v>
      </c>
      <c r="D6297" s="72" t="s">
        <v>1095</v>
      </c>
      <c r="E6297" s="72">
        <v>533</v>
      </c>
      <c r="F6297" s="105">
        <v>29</v>
      </c>
      <c r="G6297" s="108">
        <f t="shared" si="98"/>
        <v>43739</v>
      </c>
    </row>
    <row r="6298" spans="1:7" x14ac:dyDescent="0.35">
      <c r="A6298" s="72" t="s">
        <v>478</v>
      </c>
      <c r="B6298" s="72" t="s">
        <v>479</v>
      </c>
      <c r="C6298" s="72" t="s">
        <v>1087</v>
      </c>
      <c r="D6298" s="72" t="s">
        <v>1096</v>
      </c>
      <c r="E6298" s="72">
        <v>530</v>
      </c>
      <c r="F6298" s="105">
        <v>26</v>
      </c>
      <c r="G6298" s="108">
        <f t="shared" si="98"/>
        <v>43647</v>
      </c>
    </row>
    <row r="6299" spans="1:7" x14ac:dyDescent="0.35">
      <c r="A6299" s="72" t="s">
        <v>478</v>
      </c>
      <c r="B6299" s="72" t="s">
        <v>479</v>
      </c>
      <c r="C6299" s="72" t="s">
        <v>1087</v>
      </c>
      <c r="D6299" s="72" t="s">
        <v>1097</v>
      </c>
      <c r="E6299" s="72">
        <v>530</v>
      </c>
      <c r="F6299" s="105">
        <v>17</v>
      </c>
      <c r="G6299" s="108">
        <f t="shared" si="98"/>
        <v>43556</v>
      </c>
    </row>
    <row r="6300" spans="1:7" x14ac:dyDescent="0.35">
      <c r="A6300" s="72" t="s">
        <v>478</v>
      </c>
      <c r="B6300" s="72" t="s">
        <v>479</v>
      </c>
      <c r="C6300" s="72" t="s">
        <v>1087</v>
      </c>
      <c r="D6300" s="72" t="s">
        <v>1098</v>
      </c>
      <c r="E6300" s="72">
        <v>528</v>
      </c>
      <c r="F6300" s="105">
        <v>20</v>
      </c>
      <c r="G6300" s="108">
        <f t="shared" si="98"/>
        <v>43466</v>
      </c>
    </row>
    <row r="6301" spans="1:7" x14ac:dyDescent="0.35">
      <c r="A6301" s="72" t="s">
        <v>478</v>
      </c>
      <c r="B6301" s="72" t="s">
        <v>479</v>
      </c>
      <c r="C6301" s="72" t="s">
        <v>1087</v>
      </c>
      <c r="D6301" s="72" t="s">
        <v>1099</v>
      </c>
      <c r="E6301" s="72">
        <v>548</v>
      </c>
      <c r="F6301" s="105">
        <v>23</v>
      </c>
      <c r="G6301" s="108">
        <f t="shared" si="98"/>
        <v>43374</v>
      </c>
    </row>
    <row r="6302" spans="1:7" x14ac:dyDescent="0.35">
      <c r="A6302" s="72" t="s">
        <v>478</v>
      </c>
      <c r="B6302" s="72" t="s">
        <v>479</v>
      </c>
      <c r="C6302" s="72" t="s">
        <v>1100</v>
      </c>
      <c r="D6302" s="72" t="s">
        <v>1088</v>
      </c>
      <c r="E6302" s="72">
        <v>1716</v>
      </c>
      <c r="F6302" s="105">
        <v>58</v>
      </c>
      <c r="G6302" s="108">
        <f t="shared" si="98"/>
        <v>44378</v>
      </c>
    </row>
    <row r="6303" spans="1:7" x14ac:dyDescent="0.35">
      <c r="A6303" s="72" t="s">
        <v>478</v>
      </c>
      <c r="B6303" s="72" t="s">
        <v>479</v>
      </c>
      <c r="C6303" s="72" t="s">
        <v>1100</v>
      </c>
      <c r="D6303" s="72" t="s">
        <v>1089</v>
      </c>
      <c r="E6303" s="72">
        <v>1714</v>
      </c>
      <c r="F6303" s="105">
        <v>60</v>
      </c>
      <c r="G6303" s="108">
        <f t="shared" si="98"/>
        <v>44287</v>
      </c>
    </row>
    <row r="6304" spans="1:7" x14ac:dyDescent="0.35">
      <c r="A6304" s="72" t="s">
        <v>478</v>
      </c>
      <c r="B6304" s="72" t="s">
        <v>479</v>
      </c>
      <c r="C6304" s="72" t="s">
        <v>1100</v>
      </c>
      <c r="D6304" s="72" t="s">
        <v>1090</v>
      </c>
      <c r="E6304" s="72">
        <v>1717</v>
      </c>
      <c r="F6304" s="105">
        <v>70</v>
      </c>
      <c r="G6304" s="108">
        <f t="shared" si="98"/>
        <v>44197</v>
      </c>
    </row>
    <row r="6305" spans="1:7" x14ac:dyDescent="0.35">
      <c r="A6305" s="72" t="s">
        <v>478</v>
      </c>
      <c r="B6305" s="72" t="s">
        <v>479</v>
      </c>
      <c r="C6305" s="72" t="s">
        <v>1100</v>
      </c>
      <c r="D6305" s="72" t="s">
        <v>1091</v>
      </c>
      <c r="E6305" s="72">
        <v>1715</v>
      </c>
      <c r="F6305" s="105">
        <v>74</v>
      </c>
      <c r="G6305" s="108">
        <f t="shared" si="98"/>
        <v>44105</v>
      </c>
    </row>
    <row r="6306" spans="1:7" x14ac:dyDescent="0.35">
      <c r="A6306" s="72" t="s">
        <v>478</v>
      </c>
      <c r="B6306" s="72" t="s">
        <v>479</v>
      </c>
      <c r="C6306" s="72" t="s">
        <v>1100</v>
      </c>
      <c r="D6306" s="72" t="s">
        <v>1092</v>
      </c>
      <c r="E6306" s="72">
        <v>1720</v>
      </c>
      <c r="F6306" s="105">
        <v>72</v>
      </c>
      <c r="G6306" s="108">
        <f t="shared" si="98"/>
        <v>44013</v>
      </c>
    </row>
    <row r="6307" spans="1:7" x14ac:dyDescent="0.35">
      <c r="A6307" s="72" t="s">
        <v>478</v>
      </c>
      <c r="B6307" s="72" t="s">
        <v>479</v>
      </c>
      <c r="C6307" s="72" t="s">
        <v>1100</v>
      </c>
      <c r="D6307" s="72" t="s">
        <v>1093</v>
      </c>
      <c r="E6307" s="72">
        <v>1710</v>
      </c>
      <c r="F6307" s="105">
        <v>77</v>
      </c>
      <c r="G6307" s="108">
        <f t="shared" si="98"/>
        <v>43922</v>
      </c>
    </row>
    <row r="6308" spans="1:7" x14ac:dyDescent="0.35">
      <c r="A6308" s="72" t="s">
        <v>478</v>
      </c>
      <c r="B6308" s="72" t="s">
        <v>479</v>
      </c>
      <c r="C6308" s="72" t="s">
        <v>1100</v>
      </c>
      <c r="D6308" s="72" t="s">
        <v>1094</v>
      </c>
      <c r="E6308" s="72">
        <v>1644</v>
      </c>
      <c r="F6308" s="105">
        <v>81</v>
      </c>
      <c r="G6308" s="108">
        <f t="shared" si="98"/>
        <v>43831</v>
      </c>
    </row>
    <row r="6309" spans="1:7" x14ac:dyDescent="0.35">
      <c r="A6309" s="72" t="s">
        <v>478</v>
      </c>
      <c r="B6309" s="72" t="s">
        <v>479</v>
      </c>
      <c r="C6309" s="72" t="s">
        <v>1100</v>
      </c>
      <c r="D6309" s="72" t="s">
        <v>1095</v>
      </c>
      <c r="E6309" s="72">
        <v>1638</v>
      </c>
      <c r="F6309" s="105">
        <v>77</v>
      </c>
      <c r="G6309" s="108">
        <f t="shared" si="98"/>
        <v>43739</v>
      </c>
    </row>
    <row r="6310" spans="1:7" x14ac:dyDescent="0.35">
      <c r="A6310" s="72" t="s">
        <v>478</v>
      </c>
      <c r="B6310" s="72" t="s">
        <v>479</v>
      </c>
      <c r="C6310" s="72" t="s">
        <v>1100</v>
      </c>
      <c r="D6310" s="72" t="s">
        <v>1096</v>
      </c>
      <c r="E6310" s="72">
        <v>1638</v>
      </c>
      <c r="F6310" s="105">
        <v>62</v>
      </c>
      <c r="G6310" s="108">
        <f t="shared" si="98"/>
        <v>43647</v>
      </c>
    </row>
    <row r="6311" spans="1:7" x14ac:dyDescent="0.35">
      <c r="A6311" s="72" t="s">
        <v>478</v>
      </c>
      <c r="B6311" s="72" t="s">
        <v>479</v>
      </c>
      <c r="C6311" s="72" t="s">
        <v>1100</v>
      </c>
      <c r="D6311" s="72" t="s">
        <v>1097</v>
      </c>
      <c r="E6311" s="72">
        <v>1627</v>
      </c>
      <c r="F6311" s="105">
        <v>37</v>
      </c>
      <c r="G6311" s="108">
        <f t="shared" si="98"/>
        <v>43556</v>
      </c>
    </row>
    <row r="6312" spans="1:7" x14ac:dyDescent="0.35">
      <c r="A6312" s="72" t="s">
        <v>478</v>
      </c>
      <c r="B6312" s="72" t="s">
        <v>479</v>
      </c>
      <c r="C6312" s="72" t="s">
        <v>1100</v>
      </c>
      <c r="D6312" s="72" t="s">
        <v>1098</v>
      </c>
      <c r="E6312" s="72">
        <v>1642</v>
      </c>
      <c r="F6312" s="105">
        <v>39</v>
      </c>
      <c r="G6312" s="108">
        <f t="shared" si="98"/>
        <v>43466</v>
      </c>
    </row>
    <row r="6313" spans="1:7" x14ac:dyDescent="0.35">
      <c r="A6313" s="72" t="s">
        <v>478</v>
      </c>
      <c r="B6313" s="72" t="s">
        <v>479</v>
      </c>
      <c r="C6313" s="72" t="s">
        <v>1100</v>
      </c>
      <c r="D6313" s="72" t="s">
        <v>1099</v>
      </c>
      <c r="E6313" s="72">
        <v>1783</v>
      </c>
      <c r="F6313" s="105">
        <v>130</v>
      </c>
      <c r="G6313" s="108">
        <f t="shared" si="98"/>
        <v>43374</v>
      </c>
    </row>
    <row r="6314" spans="1:7" x14ac:dyDescent="0.35">
      <c r="A6314" s="72" t="s">
        <v>478</v>
      </c>
      <c r="B6314" s="72" t="s">
        <v>479</v>
      </c>
      <c r="C6314" s="72" t="s">
        <v>1101</v>
      </c>
      <c r="D6314" s="72" t="s">
        <v>1088</v>
      </c>
      <c r="E6314" s="72">
        <v>134</v>
      </c>
      <c r="F6314" s="105">
        <v>3</v>
      </c>
      <c r="G6314" s="108">
        <f t="shared" si="98"/>
        <v>44378</v>
      </c>
    </row>
    <row r="6315" spans="1:7" x14ac:dyDescent="0.35">
      <c r="A6315" s="72" t="s">
        <v>478</v>
      </c>
      <c r="B6315" s="72" t="s">
        <v>479</v>
      </c>
      <c r="C6315" s="72" t="s">
        <v>1101</v>
      </c>
      <c r="D6315" s="72" t="s">
        <v>1089</v>
      </c>
      <c r="E6315" s="72">
        <v>135</v>
      </c>
      <c r="F6315" s="105">
        <v>3</v>
      </c>
      <c r="G6315" s="108">
        <f t="shared" si="98"/>
        <v>44287</v>
      </c>
    </row>
    <row r="6316" spans="1:7" x14ac:dyDescent="0.35">
      <c r="A6316" s="72" t="s">
        <v>478</v>
      </c>
      <c r="B6316" s="72" t="s">
        <v>479</v>
      </c>
      <c r="C6316" s="72" t="s">
        <v>1101</v>
      </c>
      <c r="D6316" s="72" t="s">
        <v>1090</v>
      </c>
      <c r="E6316" s="72">
        <v>135</v>
      </c>
      <c r="F6316" s="105">
        <v>4</v>
      </c>
      <c r="G6316" s="108">
        <f t="shared" si="98"/>
        <v>44197</v>
      </c>
    </row>
    <row r="6317" spans="1:7" x14ac:dyDescent="0.35">
      <c r="A6317" s="72" t="s">
        <v>478</v>
      </c>
      <c r="B6317" s="72" t="s">
        <v>479</v>
      </c>
      <c r="C6317" s="72" t="s">
        <v>1101</v>
      </c>
      <c r="D6317" s="72" t="s">
        <v>1091</v>
      </c>
      <c r="E6317" s="72">
        <v>135</v>
      </c>
      <c r="F6317" s="105">
        <v>4</v>
      </c>
      <c r="G6317" s="108">
        <f t="shared" si="98"/>
        <v>44105</v>
      </c>
    </row>
    <row r="6318" spans="1:7" x14ac:dyDescent="0.35">
      <c r="A6318" s="72" t="s">
        <v>478</v>
      </c>
      <c r="B6318" s="72" t="s">
        <v>479</v>
      </c>
      <c r="C6318" s="72" t="s">
        <v>1101</v>
      </c>
      <c r="D6318" s="72" t="s">
        <v>1092</v>
      </c>
      <c r="E6318" s="72">
        <v>130</v>
      </c>
      <c r="F6318" s="105">
        <v>3</v>
      </c>
      <c r="G6318" s="108">
        <f t="shared" si="98"/>
        <v>44013</v>
      </c>
    </row>
    <row r="6319" spans="1:7" x14ac:dyDescent="0.35">
      <c r="A6319" s="72" t="s">
        <v>478</v>
      </c>
      <c r="B6319" s="72" t="s">
        <v>479</v>
      </c>
      <c r="C6319" s="72" t="s">
        <v>1101</v>
      </c>
      <c r="D6319" s="72" t="s">
        <v>1093</v>
      </c>
      <c r="E6319" s="72">
        <v>129</v>
      </c>
      <c r="F6319" s="105">
        <v>3</v>
      </c>
      <c r="G6319" s="108">
        <f t="shared" si="98"/>
        <v>43922</v>
      </c>
    </row>
    <row r="6320" spans="1:7" x14ac:dyDescent="0.35">
      <c r="A6320" s="72" t="s">
        <v>478</v>
      </c>
      <c r="B6320" s="72" t="s">
        <v>479</v>
      </c>
      <c r="C6320" s="72" t="s">
        <v>1101</v>
      </c>
      <c r="D6320" s="72" t="s">
        <v>1094</v>
      </c>
      <c r="E6320" s="72">
        <v>124</v>
      </c>
      <c r="F6320" s="105">
        <v>2</v>
      </c>
      <c r="G6320" s="108">
        <f t="shared" si="98"/>
        <v>43831</v>
      </c>
    </row>
    <row r="6321" spans="1:7" x14ac:dyDescent="0.35">
      <c r="A6321" s="72" t="s">
        <v>478</v>
      </c>
      <c r="B6321" s="72" t="s">
        <v>479</v>
      </c>
      <c r="C6321" s="72" t="s">
        <v>1101</v>
      </c>
      <c r="D6321" s="72" t="s">
        <v>1095</v>
      </c>
      <c r="E6321" s="72">
        <v>116</v>
      </c>
      <c r="F6321" s="105">
        <v>0</v>
      </c>
      <c r="G6321" s="108">
        <f t="shared" si="98"/>
        <v>43739</v>
      </c>
    </row>
    <row r="6322" spans="1:7" x14ac:dyDescent="0.35">
      <c r="A6322" s="72" t="s">
        <v>478</v>
      </c>
      <c r="B6322" s="72" t="s">
        <v>479</v>
      </c>
      <c r="C6322" s="72" t="s">
        <v>1101</v>
      </c>
      <c r="D6322" s="72" t="s">
        <v>1096</v>
      </c>
      <c r="E6322" s="72">
        <v>116</v>
      </c>
      <c r="F6322" s="105">
        <v>1</v>
      </c>
      <c r="G6322" s="108">
        <f t="shared" si="98"/>
        <v>43647</v>
      </c>
    </row>
    <row r="6323" spans="1:7" x14ac:dyDescent="0.35">
      <c r="A6323" s="72" t="s">
        <v>478</v>
      </c>
      <c r="B6323" s="72" t="s">
        <v>479</v>
      </c>
      <c r="C6323" s="72" t="s">
        <v>1101</v>
      </c>
      <c r="D6323" s="72" t="s">
        <v>1097</v>
      </c>
      <c r="E6323" s="72">
        <v>116</v>
      </c>
      <c r="F6323" s="105">
        <v>0</v>
      </c>
      <c r="G6323" s="108">
        <f t="shared" si="98"/>
        <v>43556</v>
      </c>
    </row>
    <row r="6324" spans="1:7" x14ac:dyDescent="0.35">
      <c r="A6324" s="72" t="s">
        <v>478</v>
      </c>
      <c r="B6324" s="72" t="s">
        <v>479</v>
      </c>
      <c r="C6324" s="72" t="s">
        <v>1101</v>
      </c>
      <c r="D6324" s="72" t="s">
        <v>1098</v>
      </c>
      <c r="E6324" s="72">
        <v>110</v>
      </c>
      <c r="F6324" s="105">
        <v>0</v>
      </c>
      <c r="G6324" s="108">
        <f t="shared" si="98"/>
        <v>43466</v>
      </c>
    </row>
    <row r="6325" spans="1:7" x14ac:dyDescent="0.35">
      <c r="A6325" s="72" t="s">
        <v>478</v>
      </c>
      <c r="B6325" s="72" t="s">
        <v>479</v>
      </c>
      <c r="C6325" s="72" t="s">
        <v>1101</v>
      </c>
      <c r="D6325" s="72" t="s">
        <v>1099</v>
      </c>
      <c r="E6325" s="72">
        <v>119</v>
      </c>
      <c r="F6325" s="105">
        <v>0</v>
      </c>
      <c r="G6325" s="108">
        <f t="shared" si="98"/>
        <v>43374</v>
      </c>
    </row>
    <row r="6326" spans="1:7" x14ac:dyDescent="0.35">
      <c r="A6326" s="72" t="s">
        <v>478</v>
      </c>
      <c r="B6326" s="72" t="s">
        <v>479</v>
      </c>
      <c r="C6326" s="72" t="s">
        <v>1102</v>
      </c>
      <c r="D6326" s="72" t="s">
        <v>1088</v>
      </c>
      <c r="E6326" s="72">
        <v>2418</v>
      </c>
      <c r="F6326" s="105">
        <v>53</v>
      </c>
      <c r="G6326" s="108">
        <f t="shared" si="98"/>
        <v>44378</v>
      </c>
    </row>
    <row r="6327" spans="1:7" x14ac:dyDescent="0.35">
      <c r="A6327" s="72" t="s">
        <v>478</v>
      </c>
      <c r="B6327" s="72" t="s">
        <v>479</v>
      </c>
      <c r="C6327" s="72" t="s">
        <v>1102</v>
      </c>
      <c r="D6327" s="72" t="s">
        <v>1089</v>
      </c>
      <c r="E6327" s="72">
        <v>2422</v>
      </c>
      <c r="F6327" s="105">
        <v>70</v>
      </c>
      <c r="G6327" s="108">
        <f t="shared" si="98"/>
        <v>44287</v>
      </c>
    </row>
    <row r="6328" spans="1:7" x14ac:dyDescent="0.35">
      <c r="A6328" s="72" t="s">
        <v>478</v>
      </c>
      <c r="B6328" s="72" t="s">
        <v>479</v>
      </c>
      <c r="C6328" s="72" t="s">
        <v>1102</v>
      </c>
      <c r="D6328" s="72" t="s">
        <v>1090</v>
      </c>
      <c r="E6328" s="72">
        <v>2428</v>
      </c>
      <c r="F6328" s="105">
        <v>83</v>
      </c>
      <c r="G6328" s="108">
        <f t="shared" si="98"/>
        <v>44197</v>
      </c>
    </row>
    <row r="6329" spans="1:7" x14ac:dyDescent="0.35">
      <c r="A6329" s="72" t="s">
        <v>478</v>
      </c>
      <c r="B6329" s="72" t="s">
        <v>479</v>
      </c>
      <c r="C6329" s="72" t="s">
        <v>1102</v>
      </c>
      <c r="D6329" s="72" t="s">
        <v>1091</v>
      </c>
      <c r="E6329" s="72">
        <v>2437</v>
      </c>
      <c r="F6329" s="105">
        <v>82</v>
      </c>
      <c r="G6329" s="108">
        <f t="shared" si="98"/>
        <v>44105</v>
      </c>
    </row>
    <row r="6330" spans="1:7" x14ac:dyDescent="0.35">
      <c r="A6330" s="72" t="s">
        <v>478</v>
      </c>
      <c r="B6330" s="72" t="s">
        <v>479</v>
      </c>
      <c r="C6330" s="72" t="s">
        <v>1102</v>
      </c>
      <c r="D6330" s="72" t="s">
        <v>1092</v>
      </c>
      <c r="E6330" s="72">
        <v>2445</v>
      </c>
      <c r="F6330" s="105">
        <v>86</v>
      </c>
      <c r="G6330" s="108">
        <f t="shared" si="98"/>
        <v>44013</v>
      </c>
    </row>
    <row r="6331" spans="1:7" x14ac:dyDescent="0.35">
      <c r="A6331" s="72" t="s">
        <v>478</v>
      </c>
      <c r="B6331" s="72" t="s">
        <v>479</v>
      </c>
      <c r="C6331" s="72" t="s">
        <v>1102</v>
      </c>
      <c r="D6331" s="72" t="s">
        <v>1093</v>
      </c>
      <c r="E6331" s="72">
        <v>2419</v>
      </c>
      <c r="F6331" s="105">
        <v>118</v>
      </c>
      <c r="G6331" s="108">
        <f t="shared" si="98"/>
        <v>43922</v>
      </c>
    </row>
    <row r="6332" spans="1:7" x14ac:dyDescent="0.35">
      <c r="A6332" s="72" t="s">
        <v>478</v>
      </c>
      <c r="B6332" s="72" t="s">
        <v>479</v>
      </c>
      <c r="C6332" s="72" t="s">
        <v>1102</v>
      </c>
      <c r="D6332" s="72" t="s">
        <v>1094</v>
      </c>
      <c r="E6332" s="72">
        <v>2402</v>
      </c>
      <c r="F6332" s="105">
        <v>117</v>
      </c>
      <c r="G6332" s="108">
        <f t="shared" si="98"/>
        <v>43831</v>
      </c>
    </row>
    <row r="6333" spans="1:7" x14ac:dyDescent="0.35">
      <c r="A6333" s="72" t="s">
        <v>478</v>
      </c>
      <c r="B6333" s="72" t="s">
        <v>479</v>
      </c>
      <c r="C6333" s="72" t="s">
        <v>1102</v>
      </c>
      <c r="D6333" s="72" t="s">
        <v>1095</v>
      </c>
      <c r="E6333" s="72">
        <v>2415</v>
      </c>
      <c r="F6333" s="105">
        <v>108</v>
      </c>
      <c r="G6333" s="108">
        <f t="shared" si="98"/>
        <v>43739</v>
      </c>
    </row>
    <row r="6334" spans="1:7" x14ac:dyDescent="0.35">
      <c r="A6334" s="72" t="s">
        <v>478</v>
      </c>
      <c r="B6334" s="72" t="s">
        <v>479</v>
      </c>
      <c r="C6334" s="72" t="s">
        <v>1102</v>
      </c>
      <c r="D6334" s="72" t="s">
        <v>1096</v>
      </c>
      <c r="E6334" s="72">
        <v>2417</v>
      </c>
      <c r="F6334" s="105">
        <v>98</v>
      </c>
      <c r="G6334" s="108">
        <f t="shared" si="98"/>
        <v>43647</v>
      </c>
    </row>
    <row r="6335" spans="1:7" x14ac:dyDescent="0.35">
      <c r="A6335" s="72" t="s">
        <v>478</v>
      </c>
      <c r="B6335" s="72" t="s">
        <v>479</v>
      </c>
      <c r="C6335" s="72" t="s">
        <v>1102</v>
      </c>
      <c r="D6335" s="72" t="s">
        <v>1097</v>
      </c>
      <c r="E6335" s="72">
        <v>2406</v>
      </c>
      <c r="F6335" s="105">
        <v>77</v>
      </c>
      <c r="G6335" s="108">
        <f t="shared" si="98"/>
        <v>43556</v>
      </c>
    </row>
    <row r="6336" spans="1:7" x14ac:dyDescent="0.35">
      <c r="A6336" s="72" t="s">
        <v>478</v>
      </c>
      <c r="B6336" s="72" t="s">
        <v>479</v>
      </c>
      <c r="C6336" s="72" t="s">
        <v>1102</v>
      </c>
      <c r="D6336" s="72" t="s">
        <v>1098</v>
      </c>
      <c r="E6336" s="72">
        <v>2421</v>
      </c>
      <c r="F6336" s="105">
        <v>90</v>
      </c>
      <c r="G6336" s="108">
        <f t="shared" si="98"/>
        <v>43466</v>
      </c>
    </row>
    <row r="6337" spans="1:7" x14ac:dyDescent="0.35">
      <c r="A6337" s="72" t="s">
        <v>478</v>
      </c>
      <c r="B6337" s="72" t="s">
        <v>479</v>
      </c>
      <c r="C6337" s="72" t="s">
        <v>1102</v>
      </c>
      <c r="D6337" s="72" t="s">
        <v>1099</v>
      </c>
      <c r="E6337" s="72">
        <v>2480</v>
      </c>
      <c r="F6337" s="105">
        <v>95</v>
      </c>
      <c r="G6337" s="108">
        <f t="shared" si="98"/>
        <v>43374</v>
      </c>
    </row>
    <row r="6338" spans="1:7" x14ac:dyDescent="0.35">
      <c r="A6338" s="72" t="s">
        <v>480</v>
      </c>
      <c r="B6338" s="72" t="s">
        <v>481</v>
      </c>
      <c r="C6338" s="72" t="s">
        <v>1087</v>
      </c>
      <c r="D6338" s="72" t="s">
        <v>1088</v>
      </c>
      <c r="E6338" s="72">
        <v>592</v>
      </c>
      <c r="F6338" s="105">
        <v>53</v>
      </c>
      <c r="G6338" s="108">
        <f t="shared" si="98"/>
        <v>44378</v>
      </c>
    </row>
    <row r="6339" spans="1:7" x14ac:dyDescent="0.35">
      <c r="A6339" s="72" t="s">
        <v>480</v>
      </c>
      <c r="B6339" s="72" t="s">
        <v>481</v>
      </c>
      <c r="C6339" s="72" t="s">
        <v>1087</v>
      </c>
      <c r="D6339" s="72" t="s">
        <v>1089</v>
      </c>
      <c r="E6339" s="72">
        <v>592</v>
      </c>
      <c r="F6339" s="105">
        <v>49</v>
      </c>
      <c r="G6339" s="108">
        <f t="shared" si="98"/>
        <v>44287</v>
      </c>
    </row>
    <row r="6340" spans="1:7" x14ac:dyDescent="0.35">
      <c r="A6340" s="72" t="s">
        <v>480</v>
      </c>
      <c r="B6340" s="72" t="s">
        <v>481</v>
      </c>
      <c r="C6340" s="72" t="s">
        <v>1087</v>
      </c>
      <c r="D6340" s="72" t="s">
        <v>1090</v>
      </c>
      <c r="E6340" s="72">
        <v>592</v>
      </c>
      <c r="F6340" s="105">
        <v>48</v>
      </c>
      <c r="G6340" s="108">
        <f t="shared" ref="G6340:G6403" si="99">DATE(LEFT(D6340,4),RIGHT(LEFT(D6340,7),2),1)</f>
        <v>44197</v>
      </c>
    </row>
    <row r="6341" spans="1:7" x14ac:dyDescent="0.35">
      <c r="A6341" s="72" t="s">
        <v>480</v>
      </c>
      <c r="B6341" s="72" t="s">
        <v>481</v>
      </c>
      <c r="C6341" s="72" t="s">
        <v>1087</v>
      </c>
      <c r="D6341" s="72" t="s">
        <v>1091</v>
      </c>
      <c r="E6341" s="72">
        <v>590</v>
      </c>
      <c r="F6341" s="105">
        <v>43</v>
      </c>
      <c r="G6341" s="108">
        <f t="shared" si="99"/>
        <v>44105</v>
      </c>
    </row>
    <row r="6342" spans="1:7" x14ac:dyDescent="0.35">
      <c r="A6342" s="72" t="s">
        <v>480</v>
      </c>
      <c r="B6342" s="72" t="s">
        <v>481</v>
      </c>
      <c r="C6342" s="72" t="s">
        <v>1087</v>
      </c>
      <c r="D6342" s="72" t="s">
        <v>1092</v>
      </c>
      <c r="E6342" s="72">
        <v>585</v>
      </c>
      <c r="F6342" s="105">
        <v>45</v>
      </c>
      <c r="G6342" s="108">
        <f t="shared" si="99"/>
        <v>44013</v>
      </c>
    </row>
    <row r="6343" spans="1:7" x14ac:dyDescent="0.35">
      <c r="A6343" s="72" t="s">
        <v>480</v>
      </c>
      <c r="B6343" s="72" t="s">
        <v>481</v>
      </c>
      <c r="C6343" s="72" t="s">
        <v>1087</v>
      </c>
      <c r="D6343" s="72" t="s">
        <v>1093</v>
      </c>
      <c r="E6343" s="72">
        <v>568</v>
      </c>
      <c r="F6343" s="105">
        <v>45</v>
      </c>
      <c r="G6343" s="108">
        <f t="shared" si="99"/>
        <v>43922</v>
      </c>
    </row>
    <row r="6344" spans="1:7" x14ac:dyDescent="0.35">
      <c r="A6344" s="72" t="s">
        <v>480</v>
      </c>
      <c r="B6344" s="72" t="s">
        <v>481</v>
      </c>
      <c r="C6344" s="72" t="s">
        <v>1087</v>
      </c>
      <c r="D6344" s="72" t="s">
        <v>1094</v>
      </c>
      <c r="E6344" s="72">
        <v>568</v>
      </c>
      <c r="F6344" s="105">
        <v>56</v>
      </c>
      <c r="G6344" s="108">
        <f t="shared" si="99"/>
        <v>43831</v>
      </c>
    </row>
    <row r="6345" spans="1:7" x14ac:dyDescent="0.35">
      <c r="A6345" s="72" t="s">
        <v>480</v>
      </c>
      <c r="B6345" s="72" t="s">
        <v>481</v>
      </c>
      <c r="C6345" s="72" t="s">
        <v>1087</v>
      </c>
      <c r="D6345" s="72" t="s">
        <v>1095</v>
      </c>
      <c r="E6345" s="72">
        <v>565</v>
      </c>
      <c r="F6345" s="105">
        <v>55</v>
      </c>
      <c r="G6345" s="108">
        <f t="shared" si="99"/>
        <v>43739</v>
      </c>
    </row>
    <row r="6346" spans="1:7" x14ac:dyDescent="0.35">
      <c r="A6346" s="72" t="s">
        <v>480</v>
      </c>
      <c r="B6346" s="72" t="s">
        <v>481</v>
      </c>
      <c r="C6346" s="72" t="s">
        <v>1087</v>
      </c>
      <c r="D6346" s="72" t="s">
        <v>1096</v>
      </c>
      <c r="E6346" s="72">
        <v>565</v>
      </c>
      <c r="F6346" s="105">
        <v>58</v>
      </c>
      <c r="G6346" s="108">
        <f t="shared" si="99"/>
        <v>43647</v>
      </c>
    </row>
    <row r="6347" spans="1:7" x14ac:dyDescent="0.35">
      <c r="A6347" s="72" t="s">
        <v>480</v>
      </c>
      <c r="B6347" s="72" t="s">
        <v>481</v>
      </c>
      <c r="C6347" s="72" t="s">
        <v>1087</v>
      </c>
      <c r="D6347" s="72" t="s">
        <v>1097</v>
      </c>
      <c r="E6347" s="72">
        <v>563</v>
      </c>
      <c r="F6347" s="105">
        <v>48</v>
      </c>
      <c r="G6347" s="108">
        <f t="shared" si="99"/>
        <v>43556</v>
      </c>
    </row>
    <row r="6348" spans="1:7" x14ac:dyDescent="0.35">
      <c r="A6348" s="72" t="s">
        <v>480</v>
      </c>
      <c r="B6348" s="72" t="s">
        <v>481</v>
      </c>
      <c r="C6348" s="72" t="s">
        <v>1087</v>
      </c>
      <c r="D6348" s="72" t="s">
        <v>1098</v>
      </c>
      <c r="E6348" s="72">
        <v>566</v>
      </c>
      <c r="F6348" s="105">
        <v>48</v>
      </c>
      <c r="G6348" s="108">
        <f t="shared" si="99"/>
        <v>43466</v>
      </c>
    </row>
    <row r="6349" spans="1:7" x14ac:dyDescent="0.35">
      <c r="A6349" s="72" t="s">
        <v>480</v>
      </c>
      <c r="B6349" s="72" t="s">
        <v>481</v>
      </c>
      <c r="C6349" s="72" t="s">
        <v>1087</v>
      </c>
      <c r="D6349" s="72" t="s">
        <v>1099</v>
      </c>
      <c r="E6349" s="72">
        <v>578</v>
      </c>
      <c r="F6349" s="105">
        <v>52</v>
      </c>
      <c r="G6349" s="108">
        <f t="shared" si="99"/>
        <v>43374</v>
      </c>
    </row>
    <row r="6350" spans="1:7" x14ac:dyDescent="0.35">
      <c r="A6350" s="72" t="s">
        <v>480</v>
      </c>
      <c r="B6350" s="72" t="s">
        <v>481</v>
      </c>
      <c r="C6350" s="72" t="s">
        <v>1100</v>
      </c>
      <c r="D6350" s="72" t="s">
        <v>1088</v>
      </c>
      <c r="E6350" s="72">
        <v>609</v>
      </c>
      <c r="F6350" s="105">
        <v>118</v>
      </c>
      <c r="G6350" s="108">
        <f t="shared" si="99"/>
        <v>44378</v>
      </c>
    </row>
    <row r="6351" spans="1:7" x14ac:dyDescent="0.35">
      <c r="A6351" s="72" t="s">
        <v>480</v>
      </c>
      <c r="B6351" s="72" t="s">
        <v>481</v>
      </c>
      <c r="C6351" s="72" t="s">
        <v>1100</v>
      </c>
      <c r="D6351" s="72" t="s">
        <v>1089</v>
      </c>
      <c r="E6351" s="72">
        <v>613</v>
      </c>
      <c r="F6351" s="105">
        <v>125</v>
      </c>
      <c r="G6351" s="108">
        <f t="shared" si="99"/>
        <v>44287</v>
      </c>
    </row>
    <row r="6352" spans="1:7" x14ac:dyDescent="0.35">
      <c r="A6352" s="72" t="s">
        <v>480</v>
      </c>
      <c r="B6352" s="72" t="s">
        <v>481</v>
      </c>
      <c r="C6352" s="72" t="s">
        <v>1100</v>
      </c>
      <c r="D6352" s="72" t="s">
        <v>1090</v>
      </c>
      <c r="E6352" s="72">
        <v>612</v>
      </c>
      <c r="F6352" s="105">
        <v>109</v>
      </c>
      <c r="G6352" s="108">
        <f t="shared" si="99"/>
        <v>44197</v>
      </c>
    </row>
    <row r="6353" spans="1:7" x14ac:dyDescent="0.35">
      <c r="A6353" s="72" t="s">
        <v>480</v>
      </c>
      <c r="B6353" s="72" t="s">
        <v>481</v>
      </c>
      <c r="C6353" s="72" t="s">
        <v>1100</v>
      </c>
      <c r="D6353" s="72" t="s">
        <v>1091</v>
      </c>
      <c r="E6353" s="72">
        <v>599</v>
      </c>
      <c r="F6353" s="105">
        <v>110</v>
      </c>
      <c r="G6353" s="108">
        <f t="shared" si="99"/>
        <v>44105</v>
      </c>
    </row>
    <row r="6354" spans="1:7" x14ac:dyDescent="0.35">
      <c r="A6354" s="72" t="s">
        <v>480</v>
      </c>
      <c r="B6354" s="72" t="s">
        <v>481</v>
      </c>
      <c r="C6354" s="72" t="s">
        <v>1100</v>
      </c>
      <c r="D6354" s="72" t="s">
        <v>1092</v>
      </c>
      <c r="E6354" s="72">
        <v>603</v>
      </c>
      <c r="F6354" s="105">
        <v>103</v>
      </c>
      <c r="G6354" s="108">
        <f t="shared" si="99"/>
        <v>44013</v>
      </c>
    </row>
    <row r="6355" spans="1:7" x14ac:dyDescent="0.35">
      <c r="A6355" s="72" t="s">
        <v>480</v>
      </c>
      <c r="B6355" s="72" t="s">
        <v>481</v>
      </c>
      <c r="C6355" s="72" t="s">
        <v>1100</v>
      </c>
      <c r="D6355" s="72" t="s">
        <v>1093</v>
      </c>
      <c r="E6355" s="72">
        <v>593</v>
      </c>
      <c r="F6355" s="105">
        <v>92</v>
      </c>
      <c r="G6355" s="108">
        <f t="shared" si="99"/>
        <v>43922</v>
      </c>
    </row>
    <row r="6356" spans="1:7" x14ac:dyDescent="0.35">
      <c r="A6356" s="72" t="s">
        <v>480</v>
      </c>
      <c r="B6356" s="72" t="s">
        <v>481</v>
      </c>
      <c r="C6356" s="72" t="s">
        <v>1100</v>
      </c>
      <c r="D6356" s="72" t="s">
        <v>1094</v>
      </c>
      <c r="E6356" s="72">
        <v>593</v>
      </c>
      <c r="F6356" s="105">
        <v>102</v>
      </c>
      <c r="G6356" s="108">
        <f t="shared" si="99"/>
        <v>43831</v>
      </c>
    </row>
    <row r="6357" spans="1:7" x14ac:dyDescent="0.35">
      <c r="A6357" s="72" t="s">
        <v>480</v>
      </c>
      <c r="B6357" s="72" t="s">
        <v>481</v>
      </c>
      <c r="C6357" s="72" t="s">
        <v>1100</v>
      </c>
      <c r="D6357" s="72" t="s">
        <v>1095</v>
      </c>
      <c r="E6357" s="72">
        <v>587</v>
      </c>
      <c r="F6357" s="105">
        <v>108</v>
      </c>
      <c r="G6357" s="108">
        <f t="shared" si="99"/>
        <v>43739</v>
      </c>
    </row>
    <row r="6358" spans="1:7" x14ac:dyDescent="0.35">
      <c r="A6358" s="72" t="s">
        <v>480</v>
      </c>
      <c r="B6358" s="72" t="s">
        <v>481</v>
      </c>
      <c r="C6358" s="72" t="s">
        <v>1100</v>
      </c>
      <c r="D6358" s="72" t="s">
        <v>1096</v>
      </c>
      <c r="E6358" s="72">
        <v>589</v>
      </c>
      <c r="F6358" s="105">
        <v>104</v>
      </c>
      <c r="G6358" s="108">
        <f t="shared" si="99"/>
        <v>43647</v>
      </c>
    </row>
    <row r="6359" spans="1:7" x14ac:dyDescent="0.35">
      <c r="A6359" s="72" t="s">
        <v>480</v>
      </c>
      <c r="B6359" s="72" t="s">
        <v>481</v>
      </c>
      <c r="C6359" s="72" t="s">
        <v>1100</v>
      </c>
      <c r="D6359" s="72" t="s">
        <v>1097</v>
      </c>
      <c r="E6359" s="72">
        <v>586</v>
      </c>
      <c r="F6359" s="105">
        <v>74</v>
      </c>
      <c r="G6359" s="108">
        <f t="shared" si="99"/>
        <v>43556</v>
      </c>
    </row>
    <row r="6360" spans="1:7" x14ac:dyDescent="0.35">
      <c r="A6360" s="72" t="s">
        <v>480</v>
      </c>
      <c r="B6360" s="72" t="s">
        <v>481</v>
      </c>
      <c r="C6360" s="72" t="s">
        <v>1100</v>
      </c>
      <c r="D6360" s="72" t="s">
        <v>1098</v>
      </c>
      <c r="E6360" s="72">
        <v>585</v>
      </c>
      <c r="F6360" s="105">
        <v>78</v>
      </c>
      <c r="G6360" s="108">
        <f t="shared" si="99"/>
        <v>43466</v>
      </c>
    </row>
    <row r="6361" spans="1:7" x14ac:dyDescent="0.35">
      <c r="A6361" s="72" t="s">
        <v>480</v>
      </c>
      <c r="B6361" s="72" t="s">
        <v>481</v>
      </c>
      <c r="C6361" s="72" t="s">
        <v>1100</v>
      </c>
      <c r="D6361" s="72" t="s">
        <v>1099</v>
      </c>
      <c r="E6361" s="72">
        <v>624</v>
      </c>
      <c r="F6361" s="105">
        <v>101</v>
      </c>
      <c r="G6361" s="108">
        <f t="shared" si="99"/>
        <v>43374</v>
      </c>
    </row>
    <row r="6362" spans="1:7" x14ac:dyDescent="0.35">
      <c r="A6362" s="72" t="s">
        <v>480</v>
      </c>
      <c r="B6362" s="72" t="s">
        <v>481</v>
      </c>
      <c r="C6362" s="72" t="s">
        <v>1101</v>
      </c>
      <c r="D6362" s="72" t="s">
        <v>1088</v>
      </c>
      <c r="E6362" s="72">
        <v>90</v>
      </c>
      <c r="F6362" s="105">
        <v>3</v>
      </c>
      <c r="G6362" s="108">
        <f t="shared" si="99"/>
        <v>44378</v>
      </c>
    </row>
    <row r="6363" spans="1:7" x14ac:dyDescent="0.35">
      <c r="A6363" s="72" t="s">
        <v>480</v>
      </c>
      <c r="B6363" s="72" t="s">
        <v>481</v>
      </c>
      <c r="C6363" s="72" t="s">
        <v>1101</v>
      </c>
      <c r="D6363" s="72" t="s">
        <v>1089</v>
      </c>
      <c r="E6363" s="72">
        <v>91</v>
      </c>
      <c r="F6363" s="105">
        <v>2</v>
      </c>
      <c r="G6363" s="108">
        <f t="shared" si="99"/>
        <v>44287</v>
      </c>
    </row>
    <row r="6364" spans="1:7" x14ac:dyDescent="0.35">
      <c r="A6364" s="72" t="s">
        <v>480</v>
      </c>
      <c r="B6364" s="72" t="s">
        <v>481</v>
      </c>
      <c r="C6364" s="72" t="s">
        <v>1101</v>
      </c>
      <c r="D6364" s="72" t="s">
        <v>1090</v>
      </c>
      <c r="E6364" s="72">
        <v>90</v>
      </c>
      <c r="F6364" s="105">
        <v>1</v>
      </c>
      <c r="G6364" s="108">
        <f t="shared" si="99"/>
        <v>44197</v>
      </c>
    </row>
    <row r="6365" spans="1:7" x14ac:dyDescent="0.35">
      <c r="A6365" s="72" t="s">
        <v>480</v>
      </c>
      <c r="B6365" s="72" t="s">
        <v>481</v>
      </c>
      <c r="C6365" s="72" t="s">
        <v>1101</v>
      </c>
      <c r="D6365" s="72" t="s">
        <v>1091</v>
      </c>
      <c r="E6365" s="72">
        <v>92</v>
      </c>
      <c r="F6365" s="105">
        <v>2</v>
      </c>
      <c r="G6365" s="108">
        <f t="shared" si="99"/>
        <v>44105</v>
      </c>
    </row>
    <row r="6366" spans="1:7" x14ac:dyDescent="0.35">
      <c r="A6366" s="72" t="s">
        <v>480</v>
      </c>
      <c r="B6366" s="72" t="s">
        <v>481</v>
      </c>
      <c r="C6366" s="72" t="s">
        <v>1101</v>
      </c>
      <c r="D6366" s="72" t="s">
        <v>1092</v>
      </c>
      <c r="E6366" s="72">
        <v>90</v>
      </c>
      <c r="F6366" s="105">
        <v>1</v>
      </c>
      <c r="G6366" s="108">
        <f t="shared" si="99"/>
        <v>44013</v>
      </c>
    </row>
    <row r="6367" spans="1:7" x14ac:dyDescent="0.35">
      <c r="A6367" s="72" t="s">
        <v>480</v>
      </c>
      <c r="B6367" s="72" t="s">
        <v>481</v>
      </c>
      <c r="C6367" s="72" t="s">
        <v>1101</v>
      </c>
      <c r="D6367" s="72" t="s">
        <v>1093</v>
      </c>
      <c r="E6367" s="72">
        <v>87</v>
      </c>
      <c r="F6367" s="105">
        <v>1</v>
      </c>
      <c r="G6367" s="108">
        <f t="shared" si="99"/>
        <v>43922</v>
      </c>
    </row>
    <row r="6368" spans="1:7" x14ac:dyDescent="0.35">
      <c r="A6368" s="72" t="s">
        <v>480</v>
      </c>
      <c r="B6368" s="72" t="s">
        <v>481</v>
      </c>
      <c r="C6368" s="72" t="s">
        <v>1101</v>
      </c>
      <c r="D6368" s="72" t="s">
        <v>1094</v>
      </c>
      <c r="E6368" s="72">
        <v>87</v>
      </c>
      <c r="F6368" s="105">
        <v>1</v>
      </c>
      <c r="G6368" s="108">
        <f t="shared" si="99"/>
        <v>43831</v>
      </c>
    </row>
    <row r="6369" spans="1:7" x14ac:dyDescent="0.35">
      <c r="A6369" s="72" t="s">
        <v>480</v>
      </c>
      <c r="B6369" s="72" t="s">
        <v>481</v>
      </c>
      <c r="C6369" s="72" t="s">
        <v>1101</v>
      </c>
      <c r="D6369" s="72" t="s">
        <v>1095</v>
      </c>
      <c r="E6369" s="72">
        <v>86</v>
      </c>
      <c r="F6369" s="105">
        <v>1</v>
      </c>
      <c r="G6369" s="108">
        <f t="shared" si="99"/>
        <v>43739</v>
      </c>
    </row>
    <row r="6370" spans="1:7" x14ac:dyDescent="0.35">
      <c r="A6370" s="72" t="s">
        <v>480</v>
      </c>
      <c r="B6370" s="72" t="s">
        <v>481</v>
      </c>
      <c r="C6370" s="72" t="s">
        <v>1101</v>
      </c>
      <c r="D6370" s="72" t="s">
        <v>1096</v>
      </c>
      <c r="E6370" s="72">
        <v>84</v>
      </c>
      <c r="F6370" s="105">
        <v>1</v>
      </c>
      <c r="G6370" s="108">
        <f t="shared" si="99"/>
        <v>43647</v>
      </c>
    </row>
    <row r="6371" spans="1:7" x14ac:dyDescent="0.35">
      <c r="A6371" s="72" t="s">
        <v>480</v>
      </c>
      <c r="B6371" s="72" t="s">
        <v>481</v>
      </c>
      <c r="C6371" s="72" t="s">
        <v>1101</v>
      </c>
      <c r="D6371" s="72" t="s">
        <v>1097</v>
      </c>
      <c r="E6371" s="72">
        <v>84</v>
      </c>
      <c r="F6371" s="105">
        <v>1</v>
      </c>
      <c r="G6371" s="108">
        <f t="shared" si="99"/>
        <v>43556</v>
      </c>
    </row>
    <row r="6372" spans="1:7" x14ac:dyDescent="0.35">
      <c r="A6372" s="72" t="s">
        <v>480</v>
      </c>
      <c r="B6372" s="72" t="s">
        <v>481</v>
      </c>
      <c r="C6372" s="72" t="s">
        <v>1101</v>
      </c>
      <c r="D6372" s="72" t="s">
        <v>1098</v>
      </c>
      <c r="E6372" s="72">
        <v>85</v>
      </c>
      <c r="F6372" s="105">
        <v>2</v>
      </c>
      <c r="G6372" s="108">
        <f t="shared" si="99"/>
        <v>43466</v>
      </c>
    </row>
    <row r="6373" spans="1:7" x14ac:dyDescent="0.35">
      <c r="A6373" s="72" t="s">
        <v>480</v>
      </c>
      <c r="B6373" s="72" t="s">
        <v>481</v>
      </c>
      <c r="C6373" s="72" t="s">
        <v>1101</v>
      </c>
      <c r="D6373" s="72" t="s">
        <v>1099</v>
      </c>
      <c r="E6373" s="72">
        <v>87</v>
      </c>
      <c r="F6373" s="105">
        <v>2</v>
      </c>
      <c r="G6373" s="108">
        <f t="shared" si="99"/>
        <v>43374</v>
      </c>
    </row>
    <row r="6374" spans="1:7" x14ac:dyDescent="0.35">
      <c r="A6374" s="72" t="s">
        <v>480</v>
      </c>
      <c r="B6374" s="72" t="s">
        <v>481</v>
      </c>
      <c r="C6374" s="72" t="s">
        <v>1102</v>
      </c>
      <c r="D6374" s="72" t="s">
        <v>1088</v>
      </c>
      <c r="E6374" s="72">
        <v>668</v>
      </c>
      <c r="F6374" s="105">
        <v>45</v>
      </c>
      <c r="G6374" s="108">
        <f t="shared" si="99"/>
        <v>44378</v>
      </c>
    </row>
    <row r="6375" spans="1:7" x14ac:dyDescent="0.35">
      <c r="A6375" s="72" t="s">
        <v>480</v>
      </c>
      <c r="B6375" s="72" t="s">
        <v>481</v>
      </c>
      <c r="C6375" s="72" t="s">
        <v>1102</v>
      </c>
      <c r="D6375" s="72" t="s">
        <v>1089</v>
      </c>
      <c r="E6375" s="72">
        <v>667</v>
      </c>
      <c r="F6375" s="105">
        <v>47</v>
      </c>
      <c r="G6375" s="108">
        <f t="shared" si="99"/>
        <v>44287</v>
      </c>
    </row>
    <row r="6376" spans="1:7" x14ac:dyDescent="0.35">
      <c r="A6376" s="72" t="s">
        <v>480</v>
      </c>
      <c r="B6376" s="72" t="s">
        <v>481</v>
      </c>
      <c r="C6376" s="72" t="s">
        <v>1102</v>
      </c>
      <c r="D6376" s="72" t="s">
        <v>1090</v>
      </c>
      <c r="E6376" s="72">
        <v>667</v>
      </c>
      <c r="F6376" s="105">
        <v>49</v>
      </c>
      <c r="G6376" s="108">
        <f t="shared" si="99"/>
        <v>44197</v>
      </c>
    </row>
    <row r="6377" spans="1:7" x14ac:dyDescent="0.35">
      <c r="A6377" s="72" t="s">
        <v>480</v>
      </c>
      <c r="B6377" s="72" t="s">
        <v>481</v>
      </c>
      <c r="C6377" s="72" t="s">
        <v>1102</v>
      </c>
      <c r="D6377" s="72" t="s">
        <v>1091</v>
      </c>
      <c r="E6377" s="72">
        <v>671</v>
      </c>
      <c r="F6377" s="105">
        <v>52</v>
      </c>
      <c r="G6377" s="108">
        <f t="shared" si="99"/>
        <v>44105</v>
      </c>
    </row>
    <row r="6378" spans="1:7" x14ac:dyDescent="0.35">
      <c r="A6378" s="72" t="s">
        <v>480</v>
      </c>
      <c r="B6378" s="72" t="s">
        <v>481</v>
      </c>
      <c r="C6378" s="72" t="s">
        <v>1102</v>
      </c>
      <c r="D6378" s="72" t="s">
        <v>1092</v>
      </c>
      <c r="E6378" s="72">
        <v>672</v>
      </c>
      <c r="F6378" s="105">
        <v>46</v>
      </c>
      <c r="G6378" s="108">
        <f t="shared" si="99"/>
        <v>44013</v>
      </c>
    </row>
    <row r="6379" spans="1:7" x14ac:dyDescent="0.35">
      <c r="A6379" s="72" t="s">
        <v>480</v>
      </c>
      <c r="B6379" s="72" t="s">
        <v>481</v>
      </c>
      <c r="C6379" s="72" t="s">
        <v>1102</v>
      </c>
      <c r="D6379" s="72" t="s">
        <v>1093</v>
      </c>
      <c r="E6379" s="72">
        <v>671</v>
      </c>
      <c r="F6379" s="105">
        <v>53</v>
      </c>
      <c r="G6379" s="108">
        <f t="shared" si="99"/>
        <v>43922</v>
      </c>
    </row>
    <row r="6380" spans="1:7" x14ac:dyDescent="0.35">
      <c r="A6380" s="72" t="s">
        <v>480</v>
      </c>
      <c r="B6380" s="72" t="s">
        <v>481</v>
      </c>
      <c r="C6380" s="72" t="s">
        <v>1102</v>
      </c>
      <c r="D6380" s="72" t="s">
        <v>1094</v>
      </c>
      <c r="E6380" s="72">
        <v>670</v>
      </c>
      <c r="F6380" s="105">
        <v>48</v>
      </c>
      <c r="G6380" s="108">
        <f t="shared" si="99"/>
        <v>43831</v>
      </c>
    </row>
    <row r="6381" spans="1:7" x14ac:dyDescent="0.35">
      <c r="A6381" s="72" t="s">
        <v>480</v>
      </c>
      <c r="B6381" s="72" t="s">
        <v>481</v>
      </c>
      <c r="C6381" s="72" t="s">
        <v>1102</v>
      </c>
      <c r="D6381" s="72" t="s">
        <v>1095</v>
      </c>
      <c r="E6381" s="72">
        <v>669</v>
      </c>
      <c r="F6381" s="105">
        <v>54</v>
      </c>
      <c r="G6381" s="108">
        <f t="shared" si="99"/>
        <v>43739</v>
      </c>
    </row>
    <row r="6382" spans="1:7" x14ac:dyDescent="0.35">
      <c r="A6382" s="72" t="s">
        <v>480</v>
      </c>
      <c r="B6382" s="72" t="s">
        <v>481</v>
      </c>
      <c r="C6382" s="72" t="s">
        <v>1102</v>
      </c>
      <c r="D6382" s="72" t="s">
        <v>1096</v>
      </c>
      <c r="E6382" s="72">
        <v>669</v>
      </c>
      <c r="F6382" s="105">
        <v>54</v>
      </c>
      <c r="G6382" s="108">
        <f t="shared" si="99"/>
        <v>43647</v>
      </c>
    </row>
    <row r="6383" spans="1:7" x14ac:dyDescent="0.35">
      <c r="A6383" s="72" t="s">
        <v>480</v>
      </c>
      <c r="B6383" s="72" t="s">
        <v>481</v>
      </c>
      <c r="C6383" s="72" t="s">
        <v>1102</v>
      </c>
      <c r="D6383" s="72" t="s">
        <v>1097</v>
      </c>
      <c r="E6383" s="72">
        <v>669</v>
      </c>
      <c r="F6383" s="105">
        <v>41</v>
      </c>
      <c r="G6383" s="108">
        <f t="shared" si="99"/>
        <v>43556</v>
      </c>
    </row>
    <row r="6384" spans="1:7" x14ac:dyDescent="0.35">
      <c r="A6384" s="72" t="s">
        <v>480</v>
      </c>
      <c r="B6384" s="72" t="s">
        <v>481</v>
      </c>
      <c r="C6384" s="72" t="s">
        <v>1102</v>
      </c>
      <c r="D6384" s="72" t="s">
        <v>1098</v>
      </c>
      <c r="E6384" s="72">
        <v>664</v>
      </c>
      <c r="F6384" s="105">
        <v>40</v>
      </c>
      <c r="G6384" s="108">
        <f t="shared" si="99"/>
        <v>43466</v>
      </c>
    </row>
    <row r="6385" spans="1:7" x14ac:dyDescent="0.35">
      <c r="A6385" s="72" t="s">
        <v>480</v>
      </c>
      <c r="B6385" s="72" t="s">
        <v>481</v>
      </c>
      <c r="C6385" s="72" t="s">
        <v>1102</v>
      </c>
      <c r="D6385" s="72" t="s">
        <v>1099</v>
      </c>
      <c r="E6385" s="72">
        <v>674</v>
      </c>
      <c r="F6385" s="105">
        <v>46</v>
      </c>
      <c r="G6385" s="108">
        <f t="shared" si="99"/>
        <v>43374</v>
      </c>
    </row>
    <row r="6386" spans="1:7" x14ac:dyDescent="0.35">
      <c r="A6386" s="72" t="s">
        <v>482</v>
      </c>
      <c r="B6386" s="72" t="s">
        <v>483</v>
      </c>
      <c r="C6386" s="72" t="s">
        <v>1087</v>
      </c>
      <c r="D6386" s="72" t="s">
        <v>1088</v>
      </c>
      <c r="E6386" s="72">
        <v>704</v>
      </c>
      <c r="F6386" s="105">
        <v>81</v>
      </c>
      <c r="G6386" s="108">
        <f t="shared" si="99"/>
        <v>44378</v>
      </c>
    </row>
    <row r="6387" spans="1:7" x14ac:dyDescent="0.35">
      <c r="A6387" s="72" t="s">
        <v>482</v>
      </c>
      <c r="B6387" s="72" t="s">
        <v>483</v>
      </c>
      <c r="C6387" s="72" t="s">
        <v>1087</v>
      </c>
      <c r="D6387" s="72" t="s">
        <v>1089</v>
      </c>
      <c r="E6387" s="72">
        <v>705</v>
      </c>
      <c r="F6387" s="105">
        <v>83</v>
      </c>
      <c r="G6387" s="108">
        <f t="shared" si="99"/>
        <v>44287</v>
      </c>
    </row>
    <row r="6388" spans="1:7" x14ac:dyDescent="0.35">
      <c r="A6388" s="72" t="s">
        <v>482</v>
      </c>
      <c r="B6388" s="72" t="s">
        <v>483</v>
      </c>
      <c r="C6388" s="72" t="s">
        <v>1087</v>
      </c>
      <c r="D6388" s="72" t="s">
        <v>1090</v>
      </c>
      <c r="E6388" s="72">
        <v>707</v>
      </c>
      <c r="F6388" s="105">
        <v>83</v>
      </c>
      <c r="G6388" s="108">
        <f t="shared" si="99"/>
        <v>44197</v>
      </c>
    </row>
    <row r="6389" spans="1:7" x14ac:dyDescent="0.35">
      <c r="A6389" s="72" t="s">
        <v>482</v>
      </c>
      <c r="B6389" s="72" t="s">
        <v>483</v>
      </c>
      <c r="C6389" s="72" t="s">
        <v>1087</v>
      </c>
      <c r="D6389" s="72" t="s">
        <v>1091</v>
      </c>
      <c r="E6389" s="72">
        <v>705</v>
      </c>
      <c r="F6389" s="105">
        <v>84</v>
      </c>
      <c r="G6389" s="108">
        <f t="shared" si="99"/>
        <v>44105</v>
      </c>
    </row>
    <row r="6390" spans="1:7" x14ac:dyDescent="0.35">
      <c r="A6390" s="72" t="s">
        <v>482</v>
      </c>
      <c r="B6390" s="72" t="s">
        <v>483</v>
      </c>
      <c r="C6390" s="72" t="s">
        <v>1087</v>
      </c>
      <c r="D6390" s="72" t="s">
        <v>1092</v>
      </c>
      <c r="E6390" s="72">
        <v>700</v>
      </c>
      <c r="F6390" s="105">
        <v>82</v>
      </c>
      <c r="G6390" s="108">
        <f t="shared" si="99"/>
        <v>44013</v>
      </c>
    </row>
    <row r="6391" spans="1:7" x14ac:dyDescent="0.35">
      <c r="A6391" s="72" t="s">
        <v>482</v>
      </c>
      <c r="B6391" s="72" t="s">
        <v>483</v>
      </c>
      <c r="C6391" s="72" t="s">
        <v>1087</v>
      </c>
      <c r="D6391" s="72" t="s">
        <v>1093</v>
      </c>
      <c r="E6391" s="72">
        <v>695</v>
      </c>
      <c r="F6391" s="105">
        <v>83</v>
      </c>
      <c r="G6391" s="108">
        <f t="shared" si="99"/>
        <v>43922</v>
      </c>
    </row>
    <row r="6392" spans="1:7" x14ac:dyDescent="0.35">
      <c r="A6392" s="72" t="s">
        <v>482</v>
      </c>
      <c r="B6392" s="72" t="s">
        <v>483</v>
      </c>
      <c r="C6392" s="72" t="s">
        <v>1087</v>
      </c>
      <c r="D6392" s="72" t="s">
        <v>1094</v>
      </c>
      <c r="E6392" s="72">
        <v>691</v>
      </c>
      <c r="F6392" s="105">
        <v>85</v>
      </c>
      <c r="G6392" s="108">
        <f t="shared" si="99"/>
        <v>43831</v>
      </c>
    </row>
    <row r="6393" spans="1:7" x14ac:dyDescent="0.35">
      <c r="A6393" s="72" t="s">
        <v>482</v>
      </c>
      <c r="B6393" s="72" t="s">
        <v>483</v>
      </c>
      <c r="C6393" s="72" t="s">
        <v>1087</v>
      </c>
      <c r="D6393" s="72" t="s">
        <v>1095</v>
      </c>
      <c r="E6393" s="72">
        <v>691</v>
      </c>
      <c r="F6393" s="105">
        <v>84</v>
      </c>
      <c r="G6393" s="108">
        <f t="shared" si="99"/>
        <v>43739</v>
      </c>
    </row>
    <row r="6394" spans="1:7" x14ac:dyDescent="0.35">
      <c r="A6394" s="72" t="s">
        <v>482</v>
      </c>
      <c r="B6394" s="72" t="s">
        <v>483</v>
      </c>
      <c r="C6394" s="72" t="s">
        <v>1087</v>
      </c>
      <c r="D6394" s="72" t="s">
        <v>1096</v>
      </c>
      <c r="E6394" s="72">
        <v>690</v>
      </c>
      <c r="F6394" s="105">
        <v>86</v>
      </c>
      <c r="G6394" s="108">
        <f t="shared" si="99"/>
        <v>43647</v>
      </c>
    </row>
    <row r="6395" spans="1:7" x14ac:dyDescent="0.35">
      <c r="A6395" s="72" t="s">
        <v>482</v>
      </c>
      <c r="B6395" s="72" t="s">
        <v>483</v>
      </c>
      <c r="C6395" s="72" t="s">
        <v>1087</v>
      </c>
      <c r="D6395" s="72" t="s">
        <v>1097</v>
      </c>
      <c r="E6395" s="72">
        <v>692</v>
      </c>
      <c r="F6395" s="105">
        <v>83</v>
      </c>
      <c r="G6395" s="108">
        <f t="shared" si="99"/>
        <v>43556</v>
      </c>
    </row>
    <row r="6396" spans="1:7" x14ac:dyDescent="0.35">
      <c r="A6396" s="72" t="s">
        <v>482</v>
      </c>
      <c r="B6396" s="72" t="s">
        <v>483</v>
      </c>
      <c r="C6396" s="72" t="s">
        <v>1087</v>
      </c>
      <c r="D6396" s="72" t="s">
        <v>1098</v>
      </c>
      <c r="E6396" s="72">
        <v>681</v>
      </c>
      <c r="F6396" s="105">
        <v>88</v>
      </c>
      <c r="G6396" s="108">
        <f t="shared" si="99"/>
        <v>43466</v>
      </c>
    </row>
    <row r="6397" spans="1:7" x14ac:dyDescent="0.35">
      <c r="A6397" s="72" t="s">
        <v>482</v>
      </c>
      <c r="B6397" s="72" t="s">
        <v>483</v>
      </c>
      <c r="C6397" s="72" t="s">
        <v>1087</v>
      </c>
      <c r="D6397" s="72" t="s">
        <v>1099</v>
      </c>
      <c r="E6397" s="72">
        <v>709</v>
      </c>
      <c r="F6397" s="105">
        <v>96</v>
      </c>
      <c r="G6397" s="108">
        <f t="shared" si="99"/>
        <v>43374</v>
      </c>
    </row>
    <row r="6398" spans="1:7" x14ac:dyDescent="0.35">
      <c r="A6398" s="72" t="s">
        <v>482</v>
      </c>
      <c r="B6398" s="72" t="s">
        <v>483</v>
      </c>
      <c r="C6398" s="72" t="s">
        <v>1100</v>
      </c>
      <c r="D6398" s="72" t="s">
        <v>1088</v>
      </c>
      <c r="E6398" s="72">
        <v>515</v>
      </c>
      <c r="F6398" s="105">
        <v>95</v>
      </c>
      <c r="G6398" s="108">
        <f t="shared" si="99"/>
        <v>44378</v>
      </c>
    </row>
    <row r="6399" spans="1:7" x14ac:dyDescent="0.35">
      <c r="A6399" s="72" t="s">
        <v>482</v>
      </c>
      <c r="B6399" s="72" t="s">
        <v>483</v>
      </c>
      <c r="C6399" s="72" t="s">
        <v>1100</v>
      </c>
      <c r="D6399" s="72" t="s">
        <v>1089</v>
      </c>
      <c r="E6399" s="72">
        <v>519</v>
      </c>
      <c r="F6399" s="105">
        <v>96</v>
      </c>
      <c r="G6399" s="108">
        <f t="shared" si="99"/>
        <v>44287</v>
      </c>
    </row>
    <row r="6400" spans="1:7" x14ac:dyDescent="0.35">
      <c r="A6400" s="72" t="s">
        <v>482</v>
      </c>
      <c r="B6400" s="72" t="s">
        <v>483</v>
      </c>
      <c r="C6400" s="72" t="s">
        <v>1100</v>
      </c>
      <c r="D6400" s="72" t="s">
        <v>1090</v>
      </c>
      <c r="E6400" s="72">
        <v>515</v>
      </c>
      <c r="F6400" s="105">
        <v>95</v>
      </c>
      <c r="G6400" s="108">
        <f t="shared" si="99"/>
        <v>44197</v>
      </c>
    </row>
    <row r="6401" spans="1:7" x14ac:dyDescent="0.35">
      <c r="A6401" s="72" t="s">
        <v>482</v>
      </c>
      <c r="B6401" s="72" t="s">
        <v>483</v>
      </c>
      <c r="C6401" s="72" t="s">
        <v>1100</v>
      </c>
      <c r="D6401" s="72" t="s">
        <v>1091</v>
      </c>
      <c r="E6401" s="72">
        <v>506</v>
      </c>
      <c r="F6401" s="105">
        <v>95</v>
      </c>
      <c r="G6401" s="108">
        <f t="shared" si="99"/>
        <v>44105</v>
      </c>
    </row>
    <row r="6402" spans="1:7" x14ac:dyDescent="0.35">
      <c r="A6402" s="72" t="s">
        <v>482</v>
      </c>
      <c r="B6402" s="72" t="s">
        <v>483</v>
      </c>
      <c r="C6402" s="72" t="s">
        <v>1100</v>
      </c>
      <c r="D6402" s="72" t="s">
        <v>1092</v>
      </c>
      <c r="E6402" s="72">
        <v>510</v>
      </c>
      <c r="F6402" s="105">
        <v>95</v>
      </c>
      <c r="G6402" s="108">
        <f t="shared" si="99"/>
        <v>44013</v>
      </c>
    </row>
    <row r="6403" spans="1:7" x14ac:dyDescent="0.35">
      <c r="A6403" s="72" t="s">
        <v>482</v>
      </c>
      <c r="B6403" s="72" t="s">
        <v>483</v>
      </c>
      <c r="C6403" s="72" t="s">
        <v>1100</v>
      </c>
      <c r="D6403" s="72" t="s">
        <v>1093</v>
      </c>
      <c r="E6403" s="72">
        <v>506</v>
      </c>
      <c r="F6403" s="105">
        <v>101</v>
      </c>
      <c r="G6403" s="108">
        <f t="shared" si="99"/>
        <v>43922</v>
      </c>
    </row>
    <row r="6404" spans="1:7" x14ac:dyDescent="0.35">
      <c r="A6404" s="72" t="s">
        <v>482</v>
      </c>
      <c r="B6404" s="72" t="s">
        <v>483</v>
      </c>
      <c r="C6404" s="72" t="s">
        <v>1100</v>
      </c>
      <c r="D6404" s="72" t="s">
        <v>1094</v>
      </c>
      <c r="E6404" s="72">
        <v>490</v>
      </c>
      <c r="F6404" s="105">
        <v>104</v>
      </c>
      <c r="G6404" s="108">
        <f t="shared" ref="G6404:G6467" si="100">DATE(LEFT(D6404,4),RIGHT(LEFT(D6404,7),2),1)</f>
        <v>43831</v>
      </c>
    </row>
    <row r="6405" spans="1:7" x14ac:dyDescent="0.35">
      <c r="A6405" s="72" t="s">
        <v>482</v>
      </c>
      <c r="B6405" s="72" t="s">
        <v>483</v>
      </c>
      <c r="C6405" s="72" t="s">
        <v>1100</v>
      </c>
      <c r="D6405" s="72" t="s">
        <v>1095</v>
      </c>
      <c r="E6405" s="72">
        <v>473</v>
      </c>
      <c r="F6405" s="105">
        <v>106</v>
      </c>
      <c r="G6405" s="108">
        <f t="shared" si="100"/>
        <v>43739</v>
      </c>
    </row>
    <row r="6406" spans="1:7" x14ac:dyDescent="0.35">
      <c r="A6406" s="72" t="s">
        <v>482</v>
      </c>
      <c r="B6406" s="72" t="s">
        <v>483</v>
      </c>
      <c r="C6406" s="72" t="s">
        <v>1100</v>
      </c>
      <c r="D6406" s="72" t="s">
        <v>1096</v>
      </c>
      <c r="E6406" s="72">
        <v>464</v>
      </c>
      <c r="F6406" s="105">
        <v>104</v>
      </c>
      <c r="G6406" s="108">
        <f t="shared" si="100"/>
        <v>43647</v>
      </c>
    </row>
    <row r="6407" spans="1:7" x14ac:dyDescent="0.35">
      <c r="A6407" s="72" t="s">
        <v>482</v>
      </c>
      <c r="B6407" s="72" t="s">
        <v>483</v>
      </c>
      <c r="C6407" s="72" t="s">
        <v>1100</v>
      </c>
      <c r="D6407" s="72" t="s">
        <v>1097</v>
      </c>
      <c r="E6407" s="72">
        <v>459</v>
      </c>
      <c r="F6407" s="105">
        <v>105</v>
      </c>
      <c r="G6407" s="108">
        <f t="shared" si="100"/>
        <v>43556</v>
      </c>
    </row>
    <row r="6408" spans="1:7" x14ac:dyDescent="0.35">
      <c r="A6408" s="72" t="s">
        <v>482</v>
      </c>
      <c r="B6408" s="72" t="s">
        <v>483</v>
      </c>
      <c r="C6408" s="72" t="s">
        <v>1100</v>
      </c>
      <c r="D6408" s="72" t="s">
        <v>1098</v>
      </c>
      <c r="E6408" s="72">
        <v>448</v>
      </c>
      <c r="F6408" s="105">
        <v>98</v>
      </c>
      <c r="G6408" s="108">
        <f t="shared" si="100"/>
        <v>43466</v>
      </c>
    </row>
    <row r="6409" spans="1:7" x14ac:dyDescent="0.35">
      <c r="A6409" s="72" t="s">
        <v>482</v>
      </c>
      <c r="B6409" s="72" t="s">
        <v>483</v>
      </c>
      <c r="C6409" s="72" t="s">
        <v>1100</v>
      </c>
      <c r="D6409" s="72" t="s">
        <v>1099</v>
      </c>
      <c r="E6409" s="72">
        <v>459</v>
      </c>
      <c r="F6409" s="105">
        <v>105</v>
      </c>
      <c r="G6409" s="108">
        <f t="shared" si="100"/>
        <v>43374</v>
      </c>
    </row>
    <row r="6410" spans="1:7" x14ac:dyDescent="0.35">
      <c r="A6410" s="72" t="s">
        <v>482</v>
      </c>
      <c r="B6410" s="72" t="s">
        <v>483</v>
      </c>
      <c r="C6410" s="72" t="s">
        <v>1101</v>
      </c>
      <c r="D6410" s="72" t="s">
        <v>1088</v>
      </c>
      <c r="E6410" s="72">
        <v>109</v>
      </c>
      <c r="F6410" s="105">
        <v>9</v>
      </c>
      <c r="G6410" s="108">
        <f t="shared" si="100"/>
        <v>44378</v>
      </c>
    </row>
    <row r="6411" spans="1:7" x14ac:dyDescent="0.35">
      <c r="A6411" s="72" t="s">
        <v>482</v>
      </c>
      <c r="B6411" s="72" t="s">
        <v>483</v>
      </c>
      <c r="C6411" s="72" t="s">
        <v>1101</v>
      </c>
      <c r="D6411" s="72" t="s">
        <v>1089</v>
      </c>
      <c r="E6411" s="72">
        <v>108</v>
      </c>
      <c r="F6411" s="105">
        <v>9</v>
      </c>
      <c r="G6411" s="108">
        <f t="shared" si="100"/>
        <v>44287</v>
      </c>
    </row>
    <row r="6412" spans="1:7" x14ac:dyDescent="0.35">
      <c r="A6412" s="72" t="s">
        <v>482</v>
      </c>
      <c r="B6412" s="72" t="s">
        <v>483</v>
      </c>
      <c r="C6412" s="72" t="s">
        <v>1101</v>
      </c>
      <c r="D6412" s="72" t="s">
        <v>1090</v>
      </c>
      <c r="E6412" s="72">
        <v>110</v>
      </c>
      <c r="F6412" s="105">
        <v>9</v>
      </c>
      <c r="G6412" s="108">
        <f t="shared" si="100"/>
        <v>44197</v>
      </c>
    </row>
    <row r="6413" spans="1:7" x14ac:dyDescent="0.35">
      <c r="A6413" s="72" t="s">
        <v>482</v>
      </c>
      <c r="B6413" s="72" t="s">
        <v>483</v>
      </c>
      <c r="C6413" s="72" t="s">
        <v>1101</v>
      </c>
      <c r="D6413" s="72" t="s">
        <v>1091</v>
      </c>
      <c r="E6413" s="72">
        <v>109</v>
      </c>
      <c r="F6413" s="105">
        <v>9</v>
      </c>
      <c r="G6413" s="108">
        <f t="shared" si="100"/>
        <v>44105</v>
      </c>
    </row>
    <row r="6414" spans="1:7" x14ac:dyDescent="0.35">
      <c r="A6414" s="72" t="s">
        <v>482</v>
      </c>
      <c r="B6414" s="72" t="s">
        <v>483</v>
      </c>
      <c r="C6414" s="72" t="s">
        <v>1101</v>
      </c>
      <c r="D6414" s="72" t="s">
        <v>1092</v>
      </c>
      <c r="E6414" s="72">
        <v>109</v>
      </c>
      <c r="F6414" s="105">
        <v>9</v>
      </c>
      <c r="G6414" s="108">
        <f t="shared" si="100"/>
        <v>44013</v>
      </c>
    </row>
    <row r="6415" spans="1:7" x14ac:dyDescent="0.35">
      <c r="A6415" s="72" t="s">
        <v>482</v>
      </c>
      <c r="B6415" s="72" t="s">
        <v>483</v>
      </c>
      <c r="C6415" s="72" t="s">
        <v>1101</v>
      </c>
      <c r="D6415" s="72" t="s">
        <v>1093</v>
      </c>
      <c r="E6415" s="72">
        <v>110</v>
      </c>
      <c r="F6415" s="105">
        <v>9</v>
      </c>
      <c r="G6415" s="108">
        <f t="shared" si="100"/>
        <v>43922</v>
      </c>
    </row>
    <row r="6416" spans="1:7" x14ac:dyDescent="0.35">
      <c r="A6416" s="72" t="s">
        <v>482</v>
      </c>
      <c r="B6416" s="72" t="s">
        <v>483</v>
      </c>
      <c r="C6416" s="72" t="s">
        <v>1101</v>
      </c>
      <c r="D6416" s="72" t="s">
        <v>1094</v>
      </c>
      <c r="E6416" s="72">
        <v>103</v>
      </c>
      <c r="F6416" s="105">
        <v>9</v>
      </c>
      <c r="G6416" s="108">
        <f t="shared" si="100"/>
        <v>43831</v>
      </c>
    </row>
    <row r="6417" spans="1:7" x14ac:dyDescent="0.35">
      <c r="A6417" s="72" t="s">
        <v>482</v>
      </c>
      <c r="B6417" s="72" t="s">
        <v>483</v>
      </c>
      <c r="C6417" s="72" t="s">
        <v>1101</v>
      </c>
      <c r="D6417" s="72" t="s">
        <v>1095</v>
      </c>
      <c r="E6417" s="72">
        <v>103</v>
      </c>
      <c r="F6417" s="105">
        <v>9</v>
      </c>
      <c r="G6417" s="108">
        <f t="shared" si="100"/>
        <v>43739</v>
      </c>
    </row>
    <row r="6418" spans="1:7" x14ac:dyDescent="0.35">
      <c r="A6418" s="72" t="s">
        <v>482</v>
      </c>
      <c r="B6418" s="72" t="s">
        <v>483</v>
      </c>
      <c r="C6418" s="72" t="s">
        <v>1101</v>
      </c>
      <c r="D6418" s="72" t="s">
        <v>1096</v>
      </c>
      <c r="E6418" s="72">
        <v>102</v>
      </c>
      <c r="F6418" s="105">
        <v>9</v>
      </c>
      <c r="G6418" s="108">
        <f t="shared" si="100"/>
        <v>43647</v>
      </c>
    </row>
    <row r="6419" spans="1:7" x14ac:dyDescent="0.35">
      <c r="A6419" s="72" t="s">
        <v>482</v>
      </c>
      <c r="B6419" s="72" t="s">
        <v>483</v>
      </c>
      <c r="C6419" s="72" t="s">
        <v>1101</v>
      </c>
      <c r="D6419" s="72" t="s">
        <v>1097</v>
      </c>
      <c r="E6419" s="72">
        <v>103</v>
      </c>
      <c r="F6419" s="105">
        <v>10</v>
      </c>
      <c r="G6419" s="108">
        <f t="shared" si="100"/>
        <v>43556</v>
      </c>
    </row>
    <row r="6420" spans="1:7" x14ac:dyDescent="0.35">
      <c r="A6420" s="72" t="s">
        <v>482</v>
      </c>
      <c r="B6420" s="72" t="s">
        <v>483</v>
      </c>
      <c r="C6420" s="72" t="s">
        <v>1101</v>
      </c>
      <c r="D6420" s="72" t="s">
        <v>1098</v>
      </c>
      <c r="E6420" s="72">
        <v>101</v>
      </c>
      <c r="F6420" s="105">
        <v>9</v>
      </c>
      <c r="G6420" s="108">
        <f t="shared" si="100"/>
        <v>43466</v>
      </c>
    </row>
    <row r="6421" spans="1:7" x14ac:dyDescent="0.35">
      <c r="A6421" s="72" t="s">
        <v>482</v>
      </c>
      <c r="B6421" s="72" t="s">
        <v>483</v>
      </c>
      <c r="C6421" s="72" t="s">
        <v>1101</v>
      </c>
      <c r="D6421" s="72" t="s">
        <v>1099</v>
      </c>
      <c r="E6421" s="72">
        <v>114</v>
      </c>
      <c r="F6421" s="105">
        <v>9</v>
      </c>
      <c r="G6421" s="108">
        <f t="shared" si="100"/>
        <v>43374</v>
      </c>
    </row>
    <row r="6422" spans="1:7" x14ac:dyDescent="0.35">
      <c r="A6422" s="72" t="s">
        <v>482</v>
      </c>
      <c r="B6422" s="72" t="s">
        <v>483</v>
      </c>
      <c r="C6422" s="72" t="s">
        <v>1102</v>
      </c>
      <c r="D6422" s="72" t="s">
        <v>1088</v>
      </c>
      <c r="E6422" s="72">
        <v>1184</v>
      </c>
      <c r="F6422" s="105">
        <v>161</v>
      </c>
      <c r="G6422" s="108">
        <f t="shared" si="100"/>
        <v>44378</v>
      </c>
    </row>
    <row r="6423" spans="1:7" x14ac:dyDescent="0.35">
      <c r="A6423" s="72" t="s">
        <v>482</v>
      </c>
      <c r="B6423" s="72" t="s">
        <v>483</v>
      </c>
      <c r="C6423" s="72" t="s">
        <v>1102</v>
      </c>
      <c r="D6423" s="72" t="s">
        <v>1089</v>
      </c>
      <c r="E6423" s="72">
        <v>1187</v>
      </c>
      <c r="F6423" s="105">
        <v>161</v>
      </c>
      <c r="G6423" s="108">
        <f t="shared" si="100"/>
        <v>44287</v>
      </c>
    </row>
    <row r="6424" spans="1:7" x14ac:dyDescent="0.35">
      <c r="A6424" s="72" t="s">
        <v>482</v>
      </c>
      <c r="B6424" s="72" t="s">
        <v>483</v>
      </c>
      <c r="C6424" s="72" t="s">
        <v>1102</v>
      </c>
      <c r="D6424" s="72" t="s">
        <v>1090</v>
      </c>
      <c r="E6424" s="72">
        <v>1187</v>
      </c>
      <c r="F6424" s="105">
        <v>161</v>
      </c>
      <c r="G6424" s="108">
        <f t="shared" si="100"/>
        <v>44197</v>
      </c>
    </row>
    <row r="6425" spans="1:7" x14ac:dyDescent="0.35">
      <c r="A6425" s="72" t="s">
        <v>482</v>
      </c>
      <c r="B6425" s="72" t="s">
        <v>483</v>
      </c>
      <c r="C6425" s="72" t="s">
        <v>1102</v>
      </c>
      <c r="D6425" s="72" t="s">
        <v>1091</v>
      </c>
      <c r="E6425" s="72">
        <v>1191</v>
      </c>
      <c r="F6425" s="105">
        <v>164</v>
      </c>
      <c r="G6425" s="108">
        <f t="shared" si="100"/>
        <v>44105</v>
      </c>
    </row>
    <row r="6426" spans="1:7" x14ac:dyDescent="0.35">
      <c r="A6426" s="72" t="s">
        <v>482</v>
      </c>
      <c r="B6426" s="72" t="s">
        <v>483</v>
      </c>
      <c r="C6426" s="72" t="s">
        <v>1102</v>
      </c>
      <c r="D6426" s="72" t="s">
        <v>1092</v>
      </c>
      <c r="E6426" s="72">
        <v>1184</v>
      </c>
      <c r="F6426" s="105">
        <v>162</v>
      </c>
      <c r="G6426" s="108">
        <f t="shared" si="100"/>
        <v>44013</v>
      </c>
    </row>
    <row r="6427" spans="1:7" x14ac:dyDescent="0.35">
      <c r="A6427" s="72" t="s">
        <v>482</v>
      </c>
      <c r="B6427" s="72" t="s">
        <v>483</v>
      </c>
      <c r="C6427" s="72" t="s">
        <v>1102</v>
      </c>
      <c r="D6427" s="72" t="s">
        <v>1093</v>
      </c>
      <c r="E6427" s="72">
        <v>1186</v>
      </c>
      <c r="F6427" s="105">
        <v>163</v>
      </c>
      <c r="G6427" s="108">
        <f t="shared" si="100"/>
        <v>43922</v>
      </c>
    </row>
    <row r="6428" spans="1:7" x14ac:dyDescent="0.35">
      <c r="A6428" s="72" t="s">
        <v>482</v>
      </c>
      <c r="B6428" s="72" t="s">
        <v>483</v>
      </c>
      <c r="C6428" s="72" t="s">
        <v>1102</v>
      </c>
      <c r="D6428" s="72" t="s">
        <v>1094</v>
      </c>
      <c r="E6428" s="72">
        <v>1183</v>
      </c>
      <c r="F6428" s="105">
        <v>162</v>
      </c>
      <c r="G6428" s="108">
        <f t="shared" si="100"/>
        <v>43831</v>
      </c>
    </row>
    <row r="6429" spans="1:7" x14ac:dyDescent="0.35">
      <c r="A6429" s="72" t="s">
        <v>482</v>
      </c>
      <c r="B6429" s="72" t="s">
        <v>483</v>
      </c>
      <c r="C6429" s="72" t="s">
        <v>1102</v>
      </c>
      <c r="D6429" s="72" t="s">
        <v>1095</v>
      </c>
      <c r="E6429" s="72">
        <v>1175</v>
      </c>
      <c r="F6429" s="105">
        <v>162</v>
      </c>
      <c r="G6429" s="108">
        <f t="shared" si="100"/>
        <v>43739</v>
      </c>
    </row>
    <row r="6430" spans="1:7" x14ac:dyDescent="0.35">
      <c r="A6430" s="72" t="s">
        <v>482</v>
      </c>
      <c r="B6430" s="72" t="s">
        <v>483</v>
      </c>
      <c r="C6430" s="72" t="s">
        <v>1102</v>
      </c>
      <c r="D6430" s="72" t="s">
        <v>1096</v>
      </c>
      <c r="E6430" s="72">
        <v>1181</v>
      </c>
      <c r="F6430" s="105">
        <v>164</v>
      </c>
      <c r="G6430" s="108">
        <f t="shared" si="100"/>
        <v>43647</v>
      </c>
    </row>
    <row r="6431" spans="1:7" x14ac:dyDescent="0.35">
      <c r="A6431" s="72" t="s">
        <v>482</v>
      </c>
      <c r="B6431" s="72" t="s">
        <v>483</v>
      </c>
      <c r="C6431" s="72" t="s">
        <v>1102</v>
      </c>
      <c r="D6431" s="72" t="s">
        <v>1097</v>
      </c>
      <c r="E6431" s="72">
        <v>1182</v>
      </c>
      <c r="F6431" s="105">
        <v>173</v>
      </c>
      <c r="G6431" s="108">
        <f t="shared" si="100"/>
        <v>43556</v>
      </c>
    </row>
    <row r="6432" spans="1:7" x14ac:dyDescent="0.35">
      <c r="A6432" s="72" t="s">
        <v>482</v>
      </c>
      <c r="B6432" s="72" t="s">
        <v>483</v>
      </c>
      <c r="C6432" s="72" t="s">
        <v>1102</v>
      </c>
      <c r="D6432" s="72" t="s">
        <v>1098</v>
      </c>
      <c r="E6432" s="72">
        <v>1169</v>
      </c>
      <c r="F6432" s="105">
        <v>167</v>
      </c>
      <c r="G6432" s="108">
        <f t="shared" si="100"/>
        <v>43466</v>
      </c>
    </row>
    <row r="6433" spans="1:7" x14ac:dyDescent="0.35">
      <c r="A6433" s="72" t="s">
        <v>482</v>
      </c>
      <c r="B6433" s="72" t="s">
        <v>483</v>
      </c>
      <c r="C6433" s="72" t="s">
        <v>1102</v>
      </c>
      <c r="D6433" s="72" t="s">
        <v>1099</v>
      </c>
      <c r="E6433" s="72">
        <v>1206</v>
      </c>
      <c r="F6433" s="105">
        <v>173</v>
      </c>
      <c r="G6433" s="108">
        <f t="shared" si="100"/>
        <v>43374</v>
      </c>
    </row>
    <row r="6434" spans="1:7" x14ac:dyDescent="0.35">
      <c r="A6434" s="72" t="s">
        <v>484</v>
      </c>
      <c r="B6434" s="72" t="s">
        <v>485</v>
      </c>
      <c r="C6434" s="72" t="s">
        <v>1087</v>
      </c>
      <c r="D6434" s="72" t="s">
        <v>1088</v>
      </c>
      <c r="E6434" s="72">
        <v>674</v>
      </c>
      <c r="F6434" s="105">
        <v>11</v>
      </c>
      <c r="G6434" s="108">
        <f t="shared" si="100"/>
        <v>44378</v>
      </c>
    </row>
    <row r="6435" spans="1:7" x14ac:dyDescent="0.35">
      <c r="A6435" s="72" t="s">
        <v>484</v>
      </c>
      <c r="B6435" s="72" t="s">
        <v>485</v>
      </c>
      <c r="C6435" s="72" t="s">
        <v>1087</v>
      </c>
      <c r="D6435" s="72" t="s">
        <v>1089</v>
      </c>
      <c r="E6435" s="72">
        <v>673</v>
      </c>
      <c r="F6435" s="105">
        <v>13</v>
      </c>
      <c r="G6435" s="108">
        <f t="shared" si="100"/>
        <v>44287</v>
      </c>
    </row>
    <row r="6436" spans="1:7" x14ac:dyDescent="0.35">
      <c r="A6436" s="72" t="s">
        <v>484</v>
      </c>
      <c r="B6436" s="72" t="s">
        <v>485</v>
      </c>
      <c r="C6436" s="72" t="s">
        <v>1087</v>
      </c>
      <c r="D6436" s="72" t="s">
        <v>1090</v>
      </c>
      <c r="E6436" s="72">
        <v>673</v>
      </c>
      <c r="F6436" s="105">
        <v>12</v>
      </c>
      <c r="G6436" s="108">
        <f t="shared" si="100"/>
        <v>44197</v>
      </c>
    </row>
    <row r="6437" spans="1:7" x14ac:dyDescent="0.35">
      <c r="A6437" s="72" t="s">
        <v>484</v>
      </c>
      <c r="B6437" s="72" t="s">
        <v>485</v>
      </c>
      <c r="C6437" s="72" t="s">
        <v>1087</v>
      </c>
      <c r="D6437" s="72" t="s">
        <v>1091</v>
      </c>
      <c r="E6437" s="72">
        <v>670</v>
      </c>
      <c r="F6437" s="105">
        <v>12</v>
      </c>
      <c r="G6437" s="108">
        <f t="shared" si="100"/>
        <v>44105</v>
      </c>
    </row>
    <row r="6438" spans="1:7" x14ac:dyDescent="0.35">
      <c r="A6438" s="72" t="s">
        <v>484</v>
      </c>
      <c r="B6438" s="72" t="s">
        <v>485</v>
      </c>
      <c r="C6438" s="72" t="s">
        <v>1087</v>
      </c>
      <c r="D6438" s="72" t="s">
        <v>1092</v>
      </c>
      <c r="E6438" s="72">
        <v>673</v>
      </c>
      <c r="F6438" s="105">
        <v>11</v>
      </c>
      <c r="G6438" s="108">
        <f t="shared" si="100"/>
        <v>44013</v>
      </c>
    </row>
    <row r="6439" spans="1:7" x14ac:dyDescent="0.35">
      <c r="A6439" s="72" t="s">
        <v>484</v>
      </c>
      <c r="B6439" s="72" t="s">
        <v>485</v>
      </c>
      <c r="C6439" s="72" t="s">
        <v>1087</v>
      </c>
      <c r="D6439" s="72" t="s">
        <v>1093</v>
      </c>
      <c r="E6439" s="72">
        <v>655</v>
      </c>
      <c r="F6439" s="105">
        <v>8</v>
      </c>
      <c r="G6439" s="108">
        <f t="shared" si="100"/>
        <v>43922</v>
      </c>
    </row>
    <row r="6440" spans="1:7" x14ac:dyDescent="0.35">
      <c r="A6440" s="72" t="s">
        <v>484</v>
      </c>
      <c r="B6440" s="72" t="s">
        <v>485</v>
      </c>
      <c r="C6440" s="72" t="s">
        <v>1087</v>
      </c>
      <c r="D6440" s="72" t="s">
        <v>1094</v>
      </c>
      <c r="E6440" s="72">
        <v>652</v>
      </c>
      <c r="F6440" s="105">
        <v>5</v>
      </c>
      <c r="G6440" s="108">
        <f t="shared" si="100"/>
        <v>43831</v>
      </c>
    </row>
    <row r="6441" spans="1:7" x14ac:dyDescent="0.35">
      <c r="A6441" s="72" t="s">
        <v>484</v>
      </c>
      <c r="B6441" s="72" t="s">
        <v>485</v>
      </c>
      <c r="C6441" s="72" t="s">
        <v>1087</v>
      </c>
      <c r="D6441" s="72" t="s">
        <v>1095</v>
      </c>
      <c r="E6441" s="72">
        <v>654</v>
      </c>
      <c r="F6441" s="105">
        <v>2</v>
      </c>
      <c r="G6441" s="108">
        <f t="shared" si="100"/>
        <v>43739</v>
      </c>
    </row>
    <row r="6442" spans="1:7" x14ac:dyDescent="0.35">
      <c r="A6442" s="72" t="s">
        <v>484</v>
      </c>
      <c r="B6442" s="72" t="s">
        <v>485</v>
      </c>
      <c r="C6442" s="72" t="s">
        <v>1087</v>
      </c>
      <c r="D6442" s="72" t="s">
        <v>1096</v>
      </c>
      <c r="E6442" s="72">
        <v>655</v>
      </c>
      <c r="F6442" s="105">
        <v>7</v>
      </c>
      <c r="G6442" s="108">
        <f t="shared" si="100"/>
        <v>43647</v>
      </c>
    </row>
    <row r="6443" spans="1:7" x14ac:dyDescent="0.35">
      <c r="A6443" s="72" t="s">
        <v>484</v>
      </c>
      <c r="B6443" s="72" t="s">
        <v>485</v>
      </c>
      <c r="C6443" s="72" t="s">
        <v>1087</v>
      </c>
      <c r="D6443" s="72" t="s">
        <v>1097</v>
      </c>
      <c r="E6443" s="72">
        <v>654</v>
      </c>
      <c r="F6443" s="105">
        <v>7</v>
      </c>
      <c r="G6443" s="108">
        <f t="shared" si="100"/>
        <v>43556</v>
      </c>
    </row>
    <row r="6444" spans="1:7" x14ac:dyDescent="0.35">
      <c r="A6444" s="72" t="s">
        <v>484</v>
      </c>
      <c r="B6444" s="72" t="s">
        <v>485</v>
      </c>
      <c r="C6444" s="72" t="s">
        <v>1087</v>
      </c>
      <c r="D6444" s="72" t="s">
        <v>1098</v>
      </c>
      <c r="E6444" s="72">
        <v>642</v>
      </c>
      <c r="F6444" s="105">
        <v>7</v>
      </c>
      <c r="G6444" s="108">
        <f t="shared" si="100"/>
        <v>43466</v>
      </c>
    </row>
    <row r="6445" spans="1:7" x14ac:dyDescent="0.35">
      <c r="A6445" s="72" t="s">
        <v>484</v>
      </c>
      <c r="B6445" s="72" t="s">
        <v>485</v>
      </c>
      <c r="C6445" s="72" t="s">
        <v>1087</v>
      </c>
      <c r="D6445" s="72" t="s">
        <v>1099</v>
      </c>
      <c r="E6445" s="72">
        <v>664</v>
      </c>
      <c r="F6445" s="105">
        <v>10</v>
      </c>
      <c r="G6445" s="108">
        <f t="shared" si="100"/>
        <v>43374</v>
      </c>
    </row>
    <row r="6446" spans="1:7" x14ac:dyDescent="0.35">
      <c r="A6446" s="72" t="s">
        <v>484</v>
      </c>
      <c r="B6446" s="72" t="s">
        <v>485</v>
      </c>
      <c r="C6446" s="72" t="s">
        <v>1100</v>
      </c>
      <c r="D6446" s="72" t="s">
        <v>1088</v>
      </c>
      <c r="E6446" s="72">
        <v>520</v>
      </c>
      <c r="F6446" s="105">
        <v>34</v>
      </c>
      <c r="G6446" s="108">
        <f t="shared" si="100"/>
        <v>44378</v>
      </c>
    </row>
    <row r="6447" spans="1:7" x14ac:dyDescent="0.35">
      <c r="A6447" s="72" t="s">
        <v>484</v>
      </c>
      <c r="B6447" s="72" t="s">
        <v>485</v>
      </c>
      <c r="C6447" s="72" t="s">
        <v>1100</v>
      </c>
      <c r="D6447" s="72" t="s">
        <v>1089</v>
      </c>
      <c r="E6447" s="72">
        <v>522</v>
      </c>
      <c r="F6447" s="105">
        <v>29</v>
      </c>
      <c r="G6447" s="108">
        <f t="shared" si="100"/>
        <v>44287</v>
      </c>
    </row>
    <row r="6448" spans="1:7" x14ac:dyDescent="0.35">
      <c r="A6448" s="72" t="s">
        <v>484</v>
      </c>
      <c r="B6448" s="72" t="s">
        <v>485</v>
      </c>
      <c r="C6448" s="72" t="s">
        <v>1100</v>
      </c>
      <c r="D6448" s="72" t="s">
        <v>1090</v>
      </c>
      <c r="E6448" s="72">
        <v>516</v>
      </c>
      <c r="F6448" s="105">
        <v>21</v>
      </c>
      <c r="G6448" s="108">
        <f t="shared" si="100"/>
        <v>44197</v>
      </c>
    </row>
    <row r="6449" spans="1:7" x14ac:dyDescent="0.35">
      <c r="A6449" s="72" t="s">
        <v>484</v>
      </c>
      <c r="B6449" s="72" t="s">
        <v>485</v>
      </c>
      <c r="C6449" s="72" t="s">
        <v>1100</v>
      </c>
      <c r="D6449" s="72" t="s">
        <v>1091</v>
      </c>
      <c r="E6449" s="72">
        <v>520</v>
      </c>
      <c r="F6449" s="105">
        <v>24</v>
      </c>
      <c r="G6449" s="108">
        <f t="shared" si="100"/>
        <v>44105</v>
      </c>
    </row>
    <row r="6450" spans="1:7" x14ac:dyDescent="0.35">
      <c r="A6450" s="72" t="s">
        <v>484</v>
      </c>
      <c r="B6450" s="72" t="s">
        <v>485</v>
      </c>
      <c r="C6450" s="72" t="s">
        <v>1100</v>
      </c>
      <c r="D6450" s="72" t="s">
        <v>1092</v>
      </c>
      <c r="E6450" s="72">
        <v>516</v>
      </c>
      <c r="F6450" s="105">
        <v>13</v>
      </c>
      <c r="G6450" s="108">
        <f t="shared" si="100"/>
        <v>44013</v>
      </c>
    </row>
    <row r="6451" spans="1:7" x14ac:dyDescent="0.35">
      <c r="A6451" s="72" t="s">
        <v>484</v>
      </c>
      <c r="B6451" s="72" t="s">
        <v>485</v>
      </c>
      <c r="C6451" s="72" t="s">
        <v>1100</v>
      </c>
      <c r="D6451" s="72" t="s">
        <v>1093</v>
      </c>
      <c r="E6451" s="72">
        <v>514</v>
      </c>
      <c r="F6451" s="105">
        <v>14</v>
      </c>
      <c r="G6451" s="108">
        <f t="shared" si="100"/>
        <v>43922</v>
      </c>
    </row>
    <row r="6452" spans="1:7" x14ac:dyDescent="0.35">
      <c r="A6452" s="72" t="s">
        <v>484</v>
      </c>
      <c r="B6452" s="72" t="s">
        <v>485</v>
      </c>
      <c r="C6452" s="72" t="s">
        <v>1100</v>
      </c>
      <c r="D6452" s="72" t="s">
        <v>1094</v>
      </c>
      <c r="E6452" s="72">
        <v>512</v>
      </c>
      <c r="F6452" s="105">
        <v>12</v>
      </c>
      <c r="G6452" s="108">
        <f t="shared" si="100"/>
        <v>43831</v>
      </c>
    </row>
    <row r="6453" spans="1:7" x14ac:dyDescent="0.35">
      <c r="A6453" s="72" t="s">
        <v>484</v>
      </c>
      <c r="B6453" s="72" t="s">
        <v>485</v>
      </c>
      <c r="C6453" s="72" t="s">
        <v>1100</v>
      </c>
      <c r="D6453" s="72" t="s">
        <v>1095</v>
      </c>
      <c r="E6453" s="72">
        <v>504</v>
      </c>
      <c r="F6453" s="105">
        <v>10</v>
      </c>
      <c r="G6453" s="108">
        <f t="shared" si="100"/>
        <v>43739</v>
      </c>
    </row>
    <row r="6454" spans="1:7" x14ac:dyDescent="0.35">
      <c r="A6454" s="72" t="s">
        <v>484</v>
      </c>
      <c r="B6454" s="72" t="s">
        <v>485</v>
      </c>
      <c r="C6454" s="72" t="s">
        <v>1100</v>
      </c>
      <c r="D6454" s="72" t="s">
        <v>1096</v>
      </c>
      <c r="E6454" s="72">
        <v>506</v>
      </c>
      <c r="F6454" s="105">
        <v>24</v>
      </c>
      <c r="G6454" s="108">
        <f t="shared" si="100"/>
        <v>43647</v>
      </c>
    </row>
    <row r="6455" spans="1:7" x14ac:dyDescent="0.35">
      <c r="A6455" s="72" t="s">
        <v>484</v>
      </c>
      <c r="B6455" s="72" t="s">
        <v>485</v>
      </c>
      <c r="C6455" s="72" t="s">
        <v>1100</v>
      </c>
      <c r="D6455" s="72" t="s">
        <v>1097</v>
      </c>
      <c r="E6455" s="72">
        <v>509</v>
      </c>
      <c r="F6455" s="105">
        <v>24</v>
      </c>
      <c r="G6455" s="108">
        <f t="shared" si="100"/>
        <v>43556</v>
      </c>
    </row>
    <row r="6456" spans="1:7" x14ac:dyDescent="0.35">
      <c r="A6456" s="72" t="s">
        <v>484</v>
      </c>
      <c r="B6456" s="72" t="s">
        <v>485</v>
      </c>
      <c r="C6456" s="72" t="s">
        <v>1100</v>
      </c>
      <c r="D6456" s="72" t="s">
        <v>1098</v>
      </c>
      <c r="E6456" s="72">
        <v>500</v>
      </c>
      <c r="F6456" s="105">
        <v>23</v>
      </c>
      <c r="G6456" s="108">
        <f t="shared" si="100"/>
        <v>43466</v>
      </c>
    </row>
    <row r="6457" spans="1:7" x14ac:dyDescent="0.35">
      <c r="A6457" s="72" t="s">
        <v>484</v>
      </c>
      <c r="B6457" s="72" t="s">
        <v>485</v>
      </c>
      <c r="C6457" s="72" t="s">
        <v>1100</v>
      </c>
      <c r="D6457" s="72" t="s">
        <v>1099</v>
      </c>
      <c r="E6457" s="72">
        <v>556</v>
      </c>
      <c r="F6457" s="105">
        <v>31</v>
      </c>
      <c r="G6457" s="108">
        <f t="shared" si="100"/>
        <v>43374</v>
      </c>
    </row>
    <row r="6458" spans="1:7" x14ac:dyDescent="0.35">
      <c r="A6458" s="72" t="s">
        <v>484</v>
      </c>
      <c r="B6458" s="72" t="s">
        <v>485</v>
      </c>
      <c r="C6458" s="72" t="s">
        <v>1101</v>
      </c>
      <c r="D6458" s="72" t="s">
        <v>1088</v>
      </c>
      <c r="E6458" s="72">
        <v>223</v>
      </c>
      <c r="F6458" s="105">
        <v>0</v>
      </c>
      <c r="G6458" s="108">
        <f t="shared" si="100"/>
        <v>44378</v>
      </c>
    </row>
    <row r="6459" spans="1:7" x14ac:dyDescent="0.35">
      <c r="A6459" s="72" t="s">
        <v>484</v>
      </c>
      <c r="B6459" s="72" t="s">
        <v>485</v>
      </c>
      <c r="C6459" s="72" t="s">
        <v>1101</v>
      </c>
      <c r="D6459" s="72" t="s">
        <v>1089</v>
      </c>
      <c r="E6459" s="72">
        <v>219</v>
      </c>
      <c r="F6459" s="105">
        <v>0</v>
      </c>
      <c r="G6459" s="108">
        <f t="shared" si="100"/>
        <v>44287</v>
      </c>
    </row>
    <row r="6460" spans="1:7" x14ac:dyDescent="0.35">
      <c r="A6460" s="72" t="s">
        <v>484</v>
      </c>
      <c r="B6460" s="72" t="s">
        <v>485</v>
      </c>
      <c r="C6460" s="72" t="s">
        <v>1101</v>
      </c>
      <c r="D6460" s="72" t="s">
        <v>1090</v>
      </c>
      <c r="E6460" s="72">
        <v>219</v>
      </c>
      <c r="F6460" s="105">
        <v>1</v>
      </c>
      <c r="G6460" s="108">
        <f t="shared" si="100"/>
        <v>44197</v>
      </c>
    </row>
    <row r="6461" spans="1:7" x14ac:dyDescent="0.35">
      <c r="A6461" s="72" t="s">
        <v>484</v>
      </c>
      <c r="B6461" s="72" t="s">
        <v>485</v>
      </c>
      <c r="C6461" s="72" t="s">
        <v>1101</v>
      </c>
      <c r="D6461" s="72" t="s">
        <v>1091</v>
      </c>
      <c r="E6461" s="72">
        <v>212</v>
      </c>
      <c r="F6461" s="105">
        <v>1</v>
      </c>
      <c r="G6461" s="108">
        <f t="shared" si="100"/>
        <v>44105</v>
      </c>
    </row>
    <row r="6462" spans="1:7" x14ac:dyDescent="0.35">
      <c r="A6462" s="72" t="s">
        <v>484</v>
      </c>
      <c r="B6462" s="72" t="s">
        <v>485</v>
      </c>
      <c r="C6462" s="72" t="s">
        <v>1101</v>
      </c>
      <c r="D6462" s="72" t="s">
        <v>1092</v>
      </c>
      <c r="E6462" s="72">
        <v>207</v>
      </c>
      <c r="F6462" s="105">
        <v>1</v>
      </c>
      <c r="G6462" s="108">
        <f t="shared" si="100"/>
        <v>44013</v>
      </c>
    </row>
    <row r="6463" spans="1:7" x14ac:dyDescent="0.35">
      <c r="A6463" s="72" t="s">
        <v>484</v>
      </c>
      <c r="B6463" s="72" t="s">
        <v>485</v>
      </c>
      <c r="C6463" s="72" t="s">
        <v>1101</v>
      </c>
      <c r="D6463" s="72" t="s">
        <v>1093</v>
      </c>
      <c r="E6463" s="72">
        <v>197</v>
      </c>
      <c r="F6463" s="105">
        <v>1</v>
      </c>
      <c r="G6463" s="108">
        <f t="shared" si="100"/>
        <v>43922</v>
      </c>
    </row>
    <row r="6464" spans="1:7" x14ac:dyDescent="0.35">
      <c r="A6464" s="72" t="s">
        <v>484</v>
      </c>
      <c r="B6464" s="72" t="s">
        <v>485</v>
      </c>
      <c r="C6464" s="72" t="s">
        <v>1101</v>
      </c>
      <c r="D6464" s="72" t="s">
        <v>1094</v>
      </c>
      <c r="E6464" s="72">
        <v>196</v>
      </c>
      <c r="F6464" s="105">
        <v>1</v>
      </c>
      <c r="G6464" s="108">
        <f t="shared" si="100"/>
        <v>43831</v>
      </c>
    </row>
    <row r="6465" spans="1:7" x14ac:dyDescent="0.35">
      <c r="A6465" s="72" t="s">
        <v>484</v>
      </c>
      <c r="B6465" s="72" t="s">
        <v>485</v>
      </c>
      <c r="C6465" s="72" t="s">
        <v>1101</v>
      </c>
      <c r="D6465" s="72" t="s">
        <v>1095</v>
      </c>
      <c r="E6465" s="72">
        <v>185</v>
      </c>
      <c r="F6465" s="105">
        <v>0</v>
      </c>
      <c r="G6465" s="108">
        <f t="shared" si="100"/>
        <v>43739</v>
      </c>
    </row>
    <row r="6466" spans="1:7" x14ac:dyDescent="0.35">
      <c r="A6466" s="72" t="s">
        <v>484</v>
      </c>
      <c r="B6466" s="72" t="s">
        <v>485</v>
      </c>
      <c r="C6466" s="72" t="s">
        <v>1101</v>
      </c>
      <c r="D6466" s="72" t="s">
        <v>1096</v>
      </c>
      <c r="E6466" s="72">
        <v>188</v>
      </c>
      <c r="F6466" s="105">
        <v>2</v>
      </c>
      <c r="G6466" s="108">
        <f t="shared" si="100"/>
        <v>43647</v>
      </c>
    </row>
    <row r="6467" spans="1:7" x14ac:dyDescent="0.35">
      <c r="A6467" s="72" t="s">
        <v>484</v>
      </c>
      <c r="B6467" s="72" t="s">
        <v>485</v>
      </c>
      <c r="C6467" s="72" t="s">
        <v>1101</v>
      </c>
      <c r="D6467" s="72" t="s">
        <v>1097</v>
      </c>
      <c r="E6467" s="72">
        <v>186</v>
      </c>
      <c r="F6467" s="105">
        <v>2</v>
      </c>
      <c r="G6467" s="108">
        <f t="shared" si="100"/>
        <v>43556</v>
      </c>
    </row>
    <row r="6468" spans="1:7" x14ac:dyDescent="0.35">
      <c r="A6468" s="72" t="s">
        <v>484</v>
      </c>
      <c r="B6468" s="72" t="s">
        <v>485</v>
      </c>
      <c r="C6468" s="72" t="s">
        <v>1101</v>
      </c>
      <c r="D6468" s="72" t="s">
        <v>1098</v>
      </c>
      <c r="E6468" s="72">
        <v>174</v>
      </c>
      <c r="F6468" s="105">
        <v>2</v>
      </c>
      <c r="G6468" s="108">
        <f t="shared" ref="G6468:G6531" si="101">DATE(LEFT(D6468,4),RIGHT(LEFT(D6468,7),2),1)</f>
        <v>43466</v>
      </c>
    </row>
    <row r="6469" spans="1:7" x14ac:dyDescent="0.35">
      <c r="A6469" s="72" t="s">
        <v>484</v>
      </c>
      <c r="B6469" s="72" t="s">
        <v>485</v>
      </c>
      <c r="C6469" s="72" t="s">
        <v>1101</v>
      </c>
      <c r="D6469" s="72" t="s">
        <v>1099</v>
      </c>
      <c r="E6469" s="72">
        <v>180</v>
      </c>
      <c r="F6469" s="105">
        <v>2</v>
      </c>
      <c r="G6469" s="108">
        <f t="shared" si="101"/>
        <v>43374</v>
      </c>
    </row>
    <row r="6470" spans="1:7" x14ac:dyDescent="0.35">
      <c r="A6470" s="72" t="s">
        <v>484</v>
      </c>
      <c r="B6470" s="72" t="s">
        <v>485</v>
      </c>
      <c r="C6470" s="72" t="s">
        <v>1102</v>
      </c>
      <c r="D6470" s="72" t="s">
        <v>1088</v>
      </c>
      <c r="E6470" s="72">
        <v>1456</v>
      </c>
      <c r="F6470" s="105">
        <v>26</v>
      </c>
      <c r="G6470" s="108">
        <f t="shared" si="101"/>
        <v>44378</v>
      </c>
    </row>
    <row r="6471" spans="1:7" x14ac:dyDescent="0.35">
      <c r="A6471" s="72" t="s">
        <v>484</v>
      </c>
      <c r="B6471" s="72" t="s">
        <v>485</v>
      </c>
      <c r="C6471" s="72" t="s">
        <v>1102</v>
      </c>
      <c r="D6471" s="72" t="s">
        <v>1089</v>
      </c>
      <c r="E6471" s="72">
        <v>1449</v>
      </c>
      <c r="F6471" s="105">
        <v>21</v>
      </c>
      <c r="G6471" s="108">
        <f t="shared" si="101"/>
        <v>44287</v>
      </c>
    </row>
    <row r="6472" spans="1:7" x14ac:dyDescent="0.35">
      <c r="A6472" s="72" t="s">
        <v>484</v>
      </c>
      <c r="B6472" s="72" t="s">
        <v>485</v>
      </c>
      <c r="C6472" s="72" t="s">
        <v>1102</v>
      </c>
      <c r="D6472" s="72" t="s">
        <v>1090</v>
      </c>
      <c r="E6472" s="72">
        <v>1450</v>
      </c>
      <c r="F6472" s="105">
        <v>28</v>
      </c>
      <c r="G6472" s="108">
        <f t="shared" si="101"/>
        <v>44197</v>
      </c>
    </row>
    <row r="6473" spans="1:7" x14ac:dyDescent="0.35">
      <c r="A6473" s="72" t="s">
        <v>484</v>
      </c>
      <c r="B6473" s="72" t="s">
        <v>485</v>
      </c>
      <c r="C6473" s="72" t="s">
        <v>1102</v>
      </c>
      <c r="D6473" s="72" t="s">
        <v>1091</v>
      </c>
      <c r="E6473" s="72">
        <v>1450</v>
      </c>
      <c r="F6473" s="105">
        <v>27</v>
      </c>
      <c r="G6473" s="108">
        <f t="shared" si="101"/>
        <v>44105</v>
      </c>
    </row>
    <row r="6474" spans="1:7" x14ac:dyDescent="0.35">
      <c r="A6474" s="72" t="s">
        <v>484</v>
      </c>
      <c r="B6474" s="72" t="s">
        <v>485</v>
      </c>
      <c r="C6474" s="72" t="s">
        <v>1102</v>
      </c>
      <c r="D6474" s="72" t="s">
        <v>1092</v>
      </c>
      <c r="E6474" s="72">
        <v>1445</v>
      </c>
      <c r="F6474" s="105">
        <v>26</v>
      </c>
      <c r="G6474" s="108">
        <f t="shared" si="101"/>
        <v>44013</v>
      </c>
    </row>
    <row r="6475" spans="1:7" x14ac:dyDescent="0.35">
      <c r="A6475" s="72" t="s">
        <v>484</v>
      </c>
      <c r="B6475" s="72" t="s">
        <v>485</v>
      </c>
      <c r="C6475" s="72" t="s">
        <v>1102</v>
      </c>
      <c r="D6475" s="72" t="s">
        <v>1093</v>
      </c>
      <c r="E6475" s="72">
        <v>1442</v>
      </c>
      <c r="F6475" s="105">
        <v>23</v>
      </c>
      <c r="G6475" s="108">
        <f t="shared" si="101"/>
        <v>43922</v>
      </c>
    </row>
    <row r="6476" spans="1:7" x14ac:dyDescent="0.35">
      <c r="A6476" s="72" t="s">
        <v>484</v>
      </c>
      <c r="B6476" s="72" t="s">
        <v>485</v>
      </c>
      <c r="C6476" s="72" t="s">
        <v>1102</v>
      </c>
      <c r="D6476" s="72" t="s">
        <v>1094</v>
      </c>
      <c r="E6476" s="72">
        <v>1443</v>
      </c>
      <c r="F6476" s="105">
        <v>14</v>
      </c>
      <c r="G6476" s="108">
        <f t="shared" si="101"/>
        <v>43831</v>
      </c>
    </row>
    <row r="6477" spans="1:7" x14ac:dyDescent="0.35">
      <c r="A6477" s="72" t="s">
        <v>484</v>
      </c>
      <c r="B6477" s="72" t="s">
        <v>485</v>
      </c>
      <c r="C6477" s="72" t="s">
        <v>1102</v>
      </c>
      <c r="D6477" s="72" t="s">
        <v>1095</v>
      </c>
      <c r="E6477" s="72">
        <v>1439</v>
      </c>
      <c r="F6477" s="105">
        <v>13</v>
      </c>
      <c r="G6477" s="108">
        <f t="shared" si="101"/>
        <v>43739</v>
      </c>
    </row>
    <row r="6478" spans="1:7" x14ac:dyDescent="0.35">
      <c r="A6478" s="72" t="s">
        <v>484</v>
      </c>
      <c r="B6478" s="72" t="s">
        <v>485</v>
      </c>
      <c r="C6478" s="72" t="s">
        <v>1102</v>
      </c>
      <c r="D6478" s="72" t="s">
        <v>1096</v>
      </c>
      <c r="E6478" s="72">
        <v>1441</v>
      </c>
      <c r="F6478" s="105">
        <v>30</v>
      </c>
      <c r="G6478" s="108">
        <f t="shared" si="101"/>
        <v>43647</v>
      </c>
    </row>
    <row r="6479" spans="1:7" x14ac:dyDescent="0.35">
      <c r="A6479" s="72" t="s">
        <v>484</v>
      </c>
      <c r="B6479" s="72" t="s">
        <v>485</v>
      </c>
      <c r="C6479" s="72" t="s">
        <v>1102</v>
      </c>
      <c r="D6479" s="72" t="s">
        <v>1097</v>
      </c>
      <c r="E6479" s="72">
        <v>1438</v>
      </c>
      <c r="F6479" s="105">
        <v>27</v>
      </c>
      <c r="G6479" s="108">
        <f t="shared" si="101"/>
        <v>43556</v>
      </c>
    </row>
    <row r="6480" spans="1:7" x14ac:dyDescent="0.35">
      <c r="A6480" s="72" t="s">
        <v>484</v>
      </c>
      <c r="B6480" s="72" t="s">
        <v>485</v>
      </c>
      <c r="C6480" s="72" t="s">
        <v>1102</v>
      </c>
      <c r="D6480" s="72" t="s">
        <v>1098</v>
      </c>
      <c r="E6480" s="72">
        <v>1432</v>
      </c>
      <c r="F6480" s="105">
        <v>25</v>
      </c>
      <c r="G6480" s="108">
        <f t="shared" si="101"/>
        <v>43466</v>
      </c>
    </row>
    <row r="6481" spans="1:7" x14ac:dyDescent="0.35">
      <c r="A6481" s="72" t="s">
        <v>484</v>
      </c>
      <c r="B6481" s="72" t="s">
        <v>485</v>
      </c>
      <c r="C6481" s="72" t="s">
        <v>1102</v>
      </c>
      <c r="D6481" s="72" t="s">
        <v>1099</v>
      </c>
      <c r="E6481" s="72">
        <v>1491</v>
      </c>
      <c r="F6481" s="105">
        <v>29</v>
      </c>
      <c r="G6481" s="108">
        <f t="shared" si="101"/>
        <v>43374</v>
      </c>
    </row>
    <row r="6482" spans="1:7" x14ac:dyDescent="0.35">
      <c r="A6482" s="72" t="s">
        <v>486</v>
      </c>
      <c r="B6482" s="72" t="s">
        <v>487</v>
      </c>
      <c r="C6482" s="72" t="s">
        <v>1087</v>
      </c>
      <c r="D6482" s="72" t="s">
        <v>1088</v>
      </c>
      <c r="E6482" s="72">
        <v>668</v>
      </c>
      <c r="F6482" s="105">
        <v>52</v>
      </c>
      <c r="G6482" s="108">
        <f t="shared" si="101"/>
        <v>44378</v>
      </c>
    </row>
    <row r="6483" spans="1:7" x14ac:dyDescent="0.35">
      <c r="A6483" s="72" t="s">
        <v>486</v>
      </c>
      <c r="B6483" s="72" t="s">
        <v>487</v>
      </c>
      <c r="C6483" s="72" t="s">
        <v>1087</v>
      </c>
      <c r="D6483" s="72" t="s">
        <v>1089</v>
      </c>
      <c r="E6483" s="72">
        <v>669</v>
      </c>
      <c r="F6483" s="105">
        <v>52</v>
      </c>
      <c r="G6483" s="108">
        <f t="shared" si="101"/>
        <v>44287</v>
      </c>
    </row>
    <row r="6484" spans="1:7" x14ac:dyDescent="0.35">
      <c r="A6484" s="72" t="s">
        <v>486</v>
      </c>
      <c r="B6484" s="72" t="s">
        <v>487</v>
      </c>
      <c r="C6484" s="72" t="s">
        <v>1087</v>
      </c>
      <c r="D6484" s="72" t="s">
        <v>1090</v>
      </c>
      <c r="E6484" s="72">
        <v>669</v>
      </c>
      <c r="F6484" s="105">
        <v>48</v>
      </c>
      <c r="G6484" s="108">
        <f t="shared" si="101"/>
        <v>44197</v>
      </c>
    </row>
    <row r="6485" spans="1:7" x14ac:dyDescent="0.35">
      <c r="A6485" s="72" t="s">
        <v>486</v>
      </c>
      <c r="B6485" s="72" t="s">
        <v>487</v>
      </c>
      <c r="C6485" s="72" t="s">
        <v>1087</v>
      </c>
      <c r="D6485" s="72" t="s">
        <v>1091</v>
      </c>
      <c r="E6485" s="72">
        <v>670</v>
      </c>
      <c r="F6485" s="105">
        <v>48</v>
      </c>
      <c r="G6485" s="108">
        <f t="shared" si="101"/>
        <v>44105</v>
      </c>
    </row>
    <row r="6486" spans="1:7" x14ac:dyDescent="0.35">
      <c r="A6486" s="72" t="s">
        <v>486</v>
      </c>
      <c r="B6486" s="72" t="s">
        <v>487</v>
      </c>
      <c r="C6486" s="72" t="s">
        <v>1087</v>
      </c>
      <c r="D6486" s="72" t="s">
        <v>1092</v>
      </c>
      <c r="E6486" s="72">
        <v>668</v>
      </c>
      <c r="F6486" s="105">
        <v>48</v>
      </c>
      <c r="G6486" s="108">
        <f t="shared" si="101"/>
        <v>44013</v>
      </c>
    </row>
    <row r="6487" spans="1:7" x14ac:dyDescent="0.35">
      <c r="A6487" s="72" t="s">
        <v>486</v>
      </c>
      <c r="B6487" s="72" t="s">
        <v>487</v>
      </c>
      <c r="C6487" s="72" t="s">
        <v>1087</v>
      </c>
      <c r="D6487" s="72" t="s">
        <v>1093</v>
      </c>
      <c r="E6487" s="72">
        <v>669</v>
      </c>
      <c r="F6487" s="105">
        <v>46</v>
      </c>
      <c r="G6487" s="108">
        <f t="shared" si="101"/>
        <v>43922</v>
      </c>
    </row>
    <row r="6488" spans="1:7" x14ac:dyDescent="0.35">
      <c r="A6488" s="72" t="s">
        <v>486</v>
      </c>
      <c r="B6488" s="72" t="s">
        <v>487</v>
      </c>
      <c r="C6488" s="72" t="s">
        <v>1087</v>
      </c>
      <c r="D6488" s="72" t="s">
        <v>1094</v>
      </c>
      <c r="E6488" s="72">
        <v>668</v>
      </c>
      <c r="F6488" s="105">
        <v>46</v>
      </c>
      <c r="G6488" s="108">
        <f t="shared" si="101"/>
        <v>43831</v>
      </c>
    </row>
    <row r="6489" spans="1:7" x14ac:dyDescent="0.35">
      <c r="A6489" s="72" t="s">
        <v>486</v>
      </c>
      <c r="B6489" s="72" t="s">
        <v>487</v>
      </c>
      <c r="C6489" s="72" t="s">
        <v>1087</v>
      </c>
      <c r="D6489" s="72" t="s">
        <v>1095</v>
      </c>
      <c r="E6489" s="72">
        <v>675</v>
      </c>
      <c r="F6489" s="105">
        <v>49</v>
      </c>
      <c r="G6489" s="108">
        <f t="shared" si="101"/>
        <v>43739</v>
      </c>
    </row>
    <row r="6490" spans="1:7" x14ac:dyDescent="0.35">
      <c r="A6490" s="72" t="s">
        <v>486</v>
      </c>
      <c r="B6490" s="72" t="s">
        <v>487</v>
      </c>
      <c r="C6490" s="72" t="s">
        <v>1087</v>
      </c>
      <c r="D6490" s="72" t="s">
        <v>1096</v>
      </c>
      <c r="E6490" s="72">
        <v>669</v>
      </c>
      <c r="F6490" s="105">
        <v>42</v>
      </c>
      <c r="G6490" s="108">
        <f t="shared" si="101"/>
        <v>43647</v>
      </c>
    </row>
    <row r="6491" spans="1:7" x14ac:dyDescent="0.35">
      <c r="A6491" s="72" t="s">
        <v>486</v>
      </c>
      <c r="B6491" s="72" t="s">
        <v>487</v>
      </c>
      <c r="C6491" s="72" t="s">
        <v>1087</v>
      </c>
      <c r="D6491" s="72" t="s">
        <v>1097</v>
      </c>
      <c r="E6491" s="72">
        <v>668</v>
      </c>
      <c r="F6491" s="105">
        <v>38</v>
      </c>
      <c r="G6491" s="108">
        <f t="shared" si="101"/>
        <v>43556</v>
      </c>
    </row>
    <row r="6492" spans="1:7" x14ac:dyDescent="0.35">
      <c r="A6492" s="72" t="s">
        <v>486</v>
      </c>
      <c r="B6492" s="72" t="s">
        <v>487</v>
      </c>
      <c r="C6492" s="72" t="s">
        <v>1087</v>
      </c>
      <c r="D6492" s="72" t="s">
        <v>1098</v>
      </c>
      <c r="E6492" s="72">
        <v>670</v>
      </c>
      <c r="F6492" s="105">
        <v>39</v>
      </c>
      <c r="G6492" s="108">
        <f t="shared" si="101"/>
        <v>43466</v>
      </c>
    </row>
    <row r="6493" spans="1:7" x14ac:dyDescent="0.35">
      <c r="A6493" s="72" t="s">
        <v>486</v>
      </c>
      <c r="B6493" s="72" t="s">
        <v>487</v>
      </c>
      <c r="C6493" s="72" t="s">
        <v>1087</v>
      </c>
      <c r="D6493" s="72" t="s">
        <v>1099</v>
      </c>
      <c r="E6493" s="72">
        <v>684</v>
      </c>
      <c r="F6493" s="105">
        <v>41</v>
      </c>
      <c r="G6493" s="108">
        <f t="shared" si="101"/>
        <v>43374</v>
      </c>
    </row>
    <row r="6494" spans="1:7" x14ac:dyDescent="0.35">
      <c r="A6494" s="72" t="s">
        <v>486</v>
      </c>
      <c r="B6494" s="72" t="s">
        <v>487</v>
      </c>
      <c r="C6494" s="72" t="s">
        <v>1100</v>
      </c>
      <c r="D6494" s="72" t="s">
        <v>1088</v>
      </c>
      <c r="E6494" s="72">
        <v>595</v>
      </c>
      <c r="F6494" s="105">
        <v>114</v>
      </c>
      <c r="G6494" s="108">
        <f t="shared" si="101"/>
        <v>44378</v>
      </c>
    </row>
    <row r="6495" spans="1:7" x14ac:dyDescent="0.35">
      <c r="A6495" s="72" t="s">
        <v>486</v>
      </c>
      <c r="B6495" s="72" t="s">
        <v>487</v>
      </c>
      <c r="C6495" s="72" t="s">
        <v>1100</v>
      </c>
      <c r="D6495" s="72" t="s">
        <v>1089</v>
      </c>
      <c r="E6495" s="72">
        <v>596</v>
      </c>
      <c r="F6495" s="105">
        <v>105</v>
      </c>
      <c r="G6495" s="108">
        <f t="shared" si="101"/>
        <v>44287</v>
      </c>
    </row>
    <row r="6496" spans="1:7" x14ac:dyDescent="0.35">
      <c r="A6496" s="72" t="s">
        <v>486</v>
      </c>
      <c r="B6496" s="72" t="s">
        <v>487</v>
      </c>
      <c r="C6496" s="72" t="s">
        <v>1100</v>
      </c>
      <c r="D6496" s="72" t="s">
        <v>1090</v>
      </c>
      <c r="E6496" s="72">
        <v>596</v>
      </c>
      <c r="F6496" s="105">
        <v>88</v>
      </c>
      <c r="G6496" s="108">
        <f t="shared" si="101"/>
        <v>44197</v>
      </c>
    </row>
    <row r="6497" spans="1:7" x14ac:dyDescent="0.35">
      <c r="A6497" s="72" t="s">
        <v>486</v>
      </c>
      <c r="B6497" s="72" t="s">
        <v>487</v>
      </c>
      <c r="C6497" s="72" t="s">
        <v>1100</v>
      </c>
      <c r="D6497" s="72" t="s">
        <v>1091</v>
      </c>
      <c r="E6497" s="72">
        <v>591</v>
      </c>
      <c r="F6497" s="105">
        <v>89</v>
      </c>
      <c r="G6497" s="108">
        <f t="shared" si="101"/>
        <v>44105</v>
      </c>
    </row>
    <row r="6498" spans="1:7" x14ac:dyDescent="0.35">
      <c r="A6498" s="72" t="s">
        <v>486</v>
      </c>
      <c r="B6498" s="72" t="s">
        <v>487</v>
      </c>
      <c r="C6498" s="72" t="s">
        <v>1100</v>
      </c>
      <c r="D6498" s="72" t="s">
        <v>1092</v>
      </c>
      <c r="E6498" s="72">
        <v>594</v>
      </c>
      <c r="F6498" s="105">
        <v>89</v>
      </c>
      <c r="G6498" s="108">
        <f t="shared" si="101"/>
        <v>44013</v>
      </c>
    </row>
    <row r="6499" spans="1:7" x14ac:dyDescent="0.35">
      <c r="A6499" s="72" t="s">
        <v>486</v>
      </c>
      <c r="B6499" s="72" t="s">
        <v>487</v>
      </c>
      <c r="C6499" s="72" t="s">
        <v>1100</v>
      </c>
      <c r="D6499" s="72" t="s">
        <v>1093</v>
      </c>
      <c r="E6499" s="72">
        <v>600</v>
      </c>
      <c r="F6499" s="105">
        <v>107</v>
      </c>
      <c r="G6499" s="108">
        <f t="shared" si="101"/>
        <v>43922</v>
      </c>
    </row>
    <row r="6500" spans="1:7" x14ac:dyDescent="0.35">
      <c r="A6500" s="72" t="s">
        <v>486</v>
      </c>
      <c r="B6500" s="72" t="s">
        <v>487</v>
      </c>
      <c r="C6500" s="72" t="s">
        <v>1100</v>
      </c>
      <c r="D6500" s="72" t="s">
        <v>1094</v>
      </c>
      <c r="E6500" s="72">
        <v>593</v>
      </c>
      <c r="F6500" s="105">
        <v>113</v>
      </c>
      <c r="G6500" s="108">
        <f t="shared" si="101"/>
        <v>43831</v>
      </c>
    </row>
    <row r="6501" spans="1:7" x14ac:dyDescent="0.35">
      <c r="A6501" s="72" t="s">
        <v>486</v>
      </c>
      <c r="B6501" s="72" t="s">
        <v>487</v>
      </c>
      <c r="C6501" s="72" t="s">
        <v>1100</v>
      </c>
      <c r="D6501" s="72" t="s">
        <v>1095</v>
      </c>
      <c r="E6501" s="72">
        <v>579</v>
      </c>
      <c r="F6501" s="105">
        <v>112</v>
      </c>
      <c r="G6501" s="108">
        <f t="shared" si="101"/>
        <v>43739</v>
      </c>
    </row>
    <row r="6502" spans="1:7" x14ac:dyDescent="0.35">
      <c r="A6502" s="72" t="s">
        <v>486</v>
      </c>
      <c r="B6502" s="72" t="s">
        <v>487</v>
      </c>
      <c r="C6502" s="72" t="s">
        <v>1100</v>
      </c>
      <c r="D6502" s="72" t="s">
        <v>1096</v>
      </c>
      <c r="E6502" s="72">
        <v>589</v>
      </c>
      <c r="F6502" s="105">
        <v>84</v>
      </c>
      <c r="G6502" s="108">
        <f t="shared" si="101"/>
        <v>43647</v>
      </c>
    </row>
    <row r="6503" spans="1:7" x14ac:dyDescent="0.35">
      <c r="A6503" s="72" t="s">
        <v>486</v>
      </c>
      <c r="B6503" s="72" t="s">
        <v>487</v>
      </c>
      <c r="C6503" s="72" t="s">
        <v>1100</v>
      </c>
      <c r="D6503" s="72" t="s">
        <v>1097</v>
      </c>
      <c r="E6503" s="72">
        <v>589</v>
      </c>
      <c r="F6503" s="105">
        <v>67</v>
      </c>
      <c r="G6503" s="108">
        <f t="shared" si="101"/>
        <v>43556</v>
      </c>
    </row>
    <row r="6504" spans="1:7" x14ac:dyDescent="0.35">
      <c r="A6504" s="72" t="s">
        <v>486</v>
      </c>
      <c r="B6504" s="72" t="s">
        <v>487</v>
      </c>
      <c r="C6504" s="72" t="s">
        <v>1100</v>
      </c>
      <c r="D6504" s="72" t="s">
        <v>1098</v>
      </c>
      <c r="E6504" s="72">
        <v>574</v>
      </c>
      <c r="F6504" s="105">
        <v>68</v>
      </c>
      <c r="G6504" s="108">
        <f t="shared" si="101"/>
        <v>43466</v>
      </c>
    </row>
    <row r="6505" spans="1:7" x14ac:dyDescent="0.35">
      <c r="A6505" s="72" t="s">
        <v>486</v>
      </c>
      <c r="B6505" s="72" t="s">
        <v>487</v>
      </c>
      <c r="C6505" s="72" t="s">
        <v>1100</v>
      </c>
      <c r="D6505" s="72" t="s">
        <v>1099</v>
      </c>
      <c r="E6505" s="72">
        <v>597</v>
      </c>
      <c r="F6505" s="105">
        <v>78</v>
      </c>
      <c r="G6505" s="108">
        <f t="shared" si="101"/>
        <v>43374</v>
      </c>
    </row>
    <row r="6506" spans="1:7" x14ac:dyDescent="0.35">
      <c r="A6506" s="72" t="s">
        <v>486</v>
      </c>
      <c r="B6506" s="72" t="s">
        <v>487</v>
      </c>
      <c r="C6506" s="72" t="s">
        <v>1101</v>
      </c>
      <c r="D6506" s="72" t="s">
        <v>1088</v>
      </c>
      <c r="E6506" s="72">
        <v>197</v>
      </c>
      <c r="F6506" s="105">
        <v>7</v>
      </c>
      <c r="G6506" s="108">
        <f t="shared" si="101"/>
        <v>44378</v>
      </c>
    </row>
    <row r="6507" spans="1:7" x14ac:dyDescent="0.35">
      <c r="A6507" s="72" t="s">
        <v>486</v>
      </c>
      <c r="B6507" s="72" t="s">
        <v>487</v>
      </c>
      <c r="C6507" s="72" t="s">
        <v>1101</v>
      </c>
      <c r="D6507" s="72" t="s">
        <v>1089</v>
      </c>
      <c r="E6507" s="72">
        <v>197</v>
      </c>
      <c r="F6507" s="105">
        <v>7</v>
      </c>
      <c r="G6507" s="108">
        <f t="shared" si="101"/>
        <v>44287</v>
      </c>
    </row>
    <row r="6508" spans="1:7" x14ac:dyDescent="0.35">
      <c r="A6508" s="72" t="s">
        <v>486</v>
      </c>
      <c r="B6508" s="72" t="s">
        <v>487</v>
      </c>
      <c r="C6508" s="72" t="s">
        <v>1101</v>
      </c>
      <c r="D6508" s="72" t="s">
        <v>1090</v>
      </c>
      <c r="E6508" s="72">
        <v>197</v>
      </c>
      <c r="F6508" s="105">
        <v>8</v>
      </c>
      <c r="G6508" s="108">
        <f t="shared" si="101"/>
        <v>44197</v>
      </c>
    </row>
    <row r="6509" spans="1:7" x14ac:dyDescent="0.35">
      <c r="A6509" s="72" t="s">
        <v>486</v>
      </c>
      <c r="B6509" s="72" t="s">
        <v>487</v>
      </c>
      <c r="C6509" s="72" t="s">
        <v>1101</v>
      </c>
      <c r="D6509" s="72" t="s">
        <v>1091</v>
      </c>
      <c r="E6509" s="72">
        <v>197</v>
      </c>
      <c r="F6509" s="105">
        <v>8</v>
      </c>
      <c r="G6509" s="108">
        <f t="shared" si="101"/>
        <v>44105</v>
      </c>
    </row>
    <row r="6510" spans="1:7" x14ac:dyDescent="0.35">
      <c r="A6510" s="72" t="s">
        <v>486</v>
      </c>
      <c r="B6510" s="72" t="s">
        <v>487</v>
      </c>
      <c r="C6510" s="72" t="s">
        <v>1101</v>
      </c>
      <c r="D6510" s="72" t="s">
        <v>1092</v>
      </c>
      <c r="E6510" s="72">
        <v>196</v>
      </c>
      <c r="F6510" s="105">
        <v>8</v>
      </c>
      <c r="G6510" s="108">
        <f t="shared" si="101"/>
        <v>44013</v>
      </c>
    </row>
    <row r="6511" spans="1:7" x14ac:dyDescent="0.35">
      <c r="A6511" s="72" t="s">
        <v>486</v>
      </c>
      <c r="B6511" s="72" t="s">
        <v>487</v>
      </c>
      <c r="C6511" s="72" t="s">
        <v>1101</v>
      </c>
      <c r="D6511" s="72" t="s">
        <v>1093</v>
      </c>
      <c r="E6511" s="72">
        <v>191</v>
      </c>
      <c r="F6511" s="105">
        <v>8</v>
      </c>
      <c r="G6511" s="108">
        <f t="shared" si="101"/>
        <v>43922</v>
      </c>
    </row>
    <row r="6512" spans="1:7" x14ac:dyDescent="0.35">
      <c r="A6512" s="72" t="s">
        <v>486</v>
      </c>
      <c r="B6512" s="72" t="s">
        <v>487</v>
      </c>
      <c r="C6512" s="72" t="s">
        <v>1101</v>
      </c>
      <c r="D6512" s="72" t="s">
        <v>1094</v>
      </c>
      <c r="E6512" s="72">
        <v>191</v>
      </c>
      <c r="F6512" s="105">
        <v>8</v>
      </c>
      <c r="G6512" s="108">
        <f t="shared" si="101"/>
        <v>43831</v>
      </c>
    </row>
    <row r="6513" spans="1:7" x14ac:dyDescent="0.35">
      <c r="A6513" s="72" t="s">
        <v>486</v>
      </c>
      <c r="B6513" s="72" t="s">
        <v>487</v>
      </c>
      <c r="C6513" s="72" t="s">
        <v>1101</v>
      </c>
      <c r="D6513" s="72" t="s">
        <v>1095</v>
      </c>
      <c r="E6513" s="72">
        <v>190</v>
      </c>
      <c r="F6513" s="105">
        <v>9</v>
      </c>
      <c r="G6513" s="108">
        <f t="shared" si="101"/>
        <v>43739</v>
      </c>
    </row>
    <row r="6514" spans="1:7" x14ac:dyDescent="0.35">
      <c r="A6514" s="72" t="s">
        <v>486</v>
      </c>
      <c r="B6514" s="72" t="s">
        <v>487</v>
      </c>
      <c r="C6514" s="72" t="s">
        <v>1101</v>
      </c>
      <c r="D6514" s="72" t="s">
        <v>1096</v>
      </c>
      <c r="E6514" s="72">
        <v>190</v>
      </c>
      <c r="F6514" s="105">
        <v>7</v>
      </c>
      <c r="G6514" s="108">
        <f t="shared" si="101"/>
        <v>43647</v>
      </c>
    </row>
    <row r="6515" spans="1:7" x14ac:dyDescent="0.35">
      <c r="A6515" s="72" t="s">
        <v>486</v>
      </c>
      <c r="B6515" s="72" t="s">
        <v>487</v>
      </c>
      <c r="C6515" s="72" t="s">
        <v>1101</v>
      </c>
      <c r="D6515" s="72" t="s">
        <v>1097</v>
      </c>
      <c r="E6515" s="72">
        <v>190</v>
      </c>
      <c r="F6515" s="105">
        <v>6</v>
      </c>
      <c r="G6515" s="108">
        <f t="shared" si="101"/>
        <v>43556</v>
      </c>
    </row>
    <row r="6516" spans="1:7" x14ac:dyDescent="0.35">
      <c r="A6516" s="72" t="s">
        <v>486</v>
      </c>
      <c r="B6516" s="72" t="s">
        <v>487</v>
      </c>
      <c r="C6516" s="72" t="s">
        <v>1101</v>
      </c>
      <c r="D6516" s="72" t="s">
        <v>1098</v>
      </c>
      <c r="E6516" s="72">
        <v>188</v>
      </c>
      <c r="F6516" s="105">
        <v>6</v>
      </c>
      <c r="G6516" s="108">
        <f t="shared" si="101"/>
        <v>43466</v>
      </c>
    </row>
    <row r="6517" spans="1:7" x14ac:dyDescent="0.35">
      <c r="A6517" s="72" t="s">
        <v>486</v>
      </c>
      <c r="B6517" s="72" t="s">
        <v>487</v>
      </c>
      <c r="C6517" s="72" t="s">
        <v>1101</v>
      </c>
      <c r="D6517" s="72" t="s">
        <v>1099</v>
      </c>
      <c r="E6517" s="72">
        <v>189</v>
      </c>
      <c r="F6517" s="105">
        <v>6</v>
      </c>
      <c r="G6517" s="108">
        <f t="shared" si="101"/>
        <v>43374</v>
      </c>
    </row>
    <row r="6518" spans="1:7" x14ac:dyDescent="0.35">
      <c r="A6518" s="72" t="s">
        <v>486</v>
      </c>
      <c r="B6518" s="72" t="s">
        <v>487</v>
      </c>
      <c r="C6518" s="72" t="s">
        <v>1102</v>
      </c>
      <c r="D6518" s="72" t="s">
        <v>1088</v>
      </c>
      <c r="E6518" s="72">
        <v>1160</v>
      </c>
      <c r="F6518" s="105">
        <v>71</v>
      </c>
      <c r="G6518" s="108">
        <f t="shared" si="101"/>
        <v>44378</v>
      </c>
    </row>
    <row r="6519" spans="1:7" x14ac:dyDescent="0.35">
      <c r="A6519" s="72" t="s">
        <v>486</v>
      </c>
      <c r="B6519" s="72" t="s">
        <v>487</v>
      </c>
      <c r="C6519" s="72" t="s">
        <v>1102</v>
      </c>
      <c r="D6519" s="72" t="s">
        <v>1089</v>
      </c>
      <c r="E6519" s="72">
        <v>1158</v>
      </c>
      <c r="F6519" s="105">
        <v>69</v>
      </c>
      <c r="G6519" s="108">
        <f t="shared" si="101"/>
        <v>44287</v>
      </c>
    </row>
    <row r="6520" spans="1:7" x14ac:dyDescent="0.35">
      <c r="A6520" s="72" t="s">
        <v>486</v>
      </c>
      <c r="B6520" s="72" t="s">
        <v>487</v>
      </c>
      <c r="C6520" s="72" t="s">
        <v>1102</v>
      </c>
      <c r="D6520" s="72" t="s">
        <v>1090</v>
      </c>
      <c r="E6520" s="72">
        <v>1154</v>
      </c>
      <c r="F6520" s="105">
        <v>65</v>
      </c>
      <c r="G6520" s="108">
        <f t="shared" si="101"/>
        <v>44197</v>
      </c>
    </row>
    <row r="6521" spans="1:7" x14ac:dyDescent="0.35">
      <c r="A6521" s="72" t="s">
        <v>486</v>
      </c>
      <c r="B6521" s="72" t="s">
        <v>487</v>
      </c>
      <c r="C6521" s="72" t="s">
        <v>1102</v>
      </c>
      <c r="D6521" s="72" t="s">
        <v>1091</v>
      </c>
      <c r="E6521" s="72">
        <v>1158</v>
      </c>
      <c r="F6521" s="105">
        <v>67</v>
      </c>
      <c r="G6521" s="108">
        <f t="shared" si="101"/>
        <v>44105</v>
      </c>
    </row>
    <row r="6522" spans="1:7" x14ac:dyDescent="0.35">
      <c r="A6522" s="72" t="s">
        <v>486</v>
      </c>
      <c r="B6522" s="72" t="s">
        <v>487</v>
      </c>
      <c r="C6522" s="72" t="s">
        <v>1102</v>
      </c>
      <c r="D6522" s="72" t="s">
        <v>1092</v>
      </c>
      <c r="E6522" s="72">
        <v>1159</v>
      </c>
      <c r="F6522" s="105">
        <v>67</v>
      </c>
      <c r="G6522" s="108">
        <f t="shared" si="101"/>
        <v>44013</v>
      </c>
    </row>
    <row r="6523" spans="1:7" x14ac:dyDescent="0.35">
      <c r="A6523" s="72" t="s">
        <v>486</v>
      </c>
      <c r="B6523" s="72" t="s">
        <v>487</v>
      </c>
      <c r="C6523" s="72" t="s">
        <v>1102</v>
      </c>
      <c r="D6523" s="72" t="s">
        <v>1093</v>
      </c>
      <c r="E6523" s="72">
        <v>1159</v>
      </c>
      <c r="F6523" s="105">
        <v>70</v>
      </c>
      <c r="G6523" s="108">
        <f t="shared" si="101"/>
        <v>43922</v>
      </c>
    </row>
    <row r="6524" spans="1:7" x14ac:dyDescent="0.35">
      <c r="A6524" s="72" t="s">
        <v>486</v>
      </c>
      <c r="B6524" s="72" t="s">
        <v>487</v>
      </c>
      <c r="C6524" s="72" t="s">
        <v>1102</v>
      </c>
      <c r="D6524" s="72" t="s">
        <v>1094</v>
      </c>
      <c r="E6524" s="72">
        <v>1159</v>
      </c>
      <c r="F6524" s="105">
        <v>90</v>
      </c>
      <c r="G6524" s="108">
        <f t="shared" si="101"/>
        <v>43831</v>
      </c>
    </row>
    <row r="6525" spans="1:7" x14ac:dyDescent="0.35">
      <c r="A6525" s="72" t="s">
        <v>486</v>
      </c>
      <c r="B6525" s="72" t="s">
        <v>487</v>
      </c>
      <c r="C6525" s="72" t="s">
        <v>1102</v>
      </c>
      <c r="D6525" s="72" t="s">
        <v>1095</v>
      </c>
      <c r="E6525" s="72">
        <v>1152</v>
      </c>
      <c r="F6525" s="105">
        <v>85</v>
      </c>
      <c r="G6525" s="108">
        <f t="shared" si="101"/>
        <v>43739</v>
      </c>
    </row>
    <row r="6526" spans="1:7" x14ac:dyDescent="0.35">
      <c r="A6526" s="72" t="s">
        <v>486</v>
      </c>
      <c r="B6526" s="72" t="s">
        <v>487</v>
      </c>
      <c r="C6526" s="72" t="s">
        <v>1102</v>
      </c>
      <c r="D6526" s="72" t="s">
        <v>1096</v>
      </c>
      <c r="E6526" s="72">
        <v>1155</v>
      </c>
      <c r="F6526" s="105">
        <v>79</v>
      </c>
      <c r="G6526" s="108">
        <f t="shared" si="101"/>
        <v>43647</v>
      </c>
    </row>
    <row r="6527" spans="1:7" x14ac:dyDescent="0.35">
      <c r="A6527" s="72" t="s">
        <v>486</v>
      </c>
      <c r="B6527" s="72" t="s">
        <v>487</v>
      </c>
      <c r="C6527" s="72" t="s">
        <v>1102</v>
      </c>
      <c r="D6527" s="72" t="s">
        <v>1097</v>
      </c>
      <c r="E6527" s="72">
        <v>1155</v>
      </c>
      <c r="F6527" s="105">
        <v>74</v>
      </c>
      <c r="G6527" s="108">
        <f t="shared" si="101"/>
        <v>43556</v>
      </c>
    </row>
    <row r="6528" spans="1:7" x14ac:dyDescent="0.35">
      <c r="A6528" s="72" t="s">
        <v>486</v>
      </c>
      <c r="B6528" s="72" t="s">
        <v>487</v>
      </c>
      <c r="C6528" s="72" t="s">
        <v>1102</v>
      </c>
      <c r="D6528" s="72" t="s">
        <v>1098</v>
      </c>
      <c r="E6528" s="72">
        <v>1156</v>
      </c>
      <c r="F6528" s="105">
        <v>77</v>
      </c>
      <c r="G6528" s="108">
        <f t="shared" si="101"/>
        <v>43466</v>
      </c>
    </row>
    <row r="6529" spans="1:7" x14ac:dyDescent="0.35">
      <c r="A6529" s="72" t="s">
        <v>486</v>
      </c>
      <c r="B6529" s="72" t="s">
        <v>487</v>
      </c>
      <c r="C6529" s="72" t="s">
        <v>1102</v>
      </c>
      <c r="D6529" s="72" t="s">
        <v>1099</v>
      </c>
      <c r="E6529" s="72">
        <v>1170</v>
      </c>
      <c r="F6529" s="105">
        <v>80</v>
      </c>
      <c r="G6529" s="108">
        <f t="shared" si="101"/>
        <v>43374</v>
      </c>
    </row>
    <row r="6530" spans="1:7" x14ac:dyDescent="0.35">
      <c r="A6530" s="72" t="s">
        <v>488</v>
      </c>
      <c r="B6530" s="72" t="s">
        <v>489</v>
      </c>
      <c r="C6530" s="72" t="s">
        <v>1087</v>
      </c>
      <c r="D6530" s="72" t="s">
        <v>1088</v>
      </c>
      <c r="E6530" s="72">
        <v>1316</v>
      </c>
      <c r="F6530" s="105">
        <v>55</v>
      </c>
      <c r="G6530" s="108">
        <f t="shared" si="101"/>
        <v>44378</v>
      </c>
    </row>
    <row r="6531" spans="1:7" x14ac:dyDescent="0.35">
      <c r="A6531" s="72" t="s">
        <v>488</v>
      </c>
      <c r="B6531" s="72" t="s">
        <v>489</v>
      </c>
      <c r="C6531" s="72" t="s">
        <v>1087</v>
      </c>
      <c r="D6531" s="72" t="s">
        <v>1089</v>
      </c>
      <c r="E6531" s="72">
        <v>1316</v>
      </c>
      <c r="F6531" s="105">
        <v>55</v>
      </c>
      <c r="G6531" s="108">
        <f t="shared" si="101"/>
        <v>44287</v>
      </c>
    </row>
    <row r="6532" spans="1:7" x14ac:dyDescent="0.35">
      <c r="A6532" s="72" t="s">
        <v>488</v>
      </c>
      <c r="B6532" s="72" t="s">
        <v>489</v>
      </c>
      <c r="C6532" s="72" t="s">
        <v>1087</v>
      </c>
      <c r="D6532" s="72" t="s">
        <v>1090</v>
      </c>
      <c r="E6532" s="72">
        <v>1317</v>
      </c>
      <c r="F6532" s="105">
        <v>55</v>
      </c>
      <c r="G6532" s="108">
        <f t="shared" ref="G6532:G6595" si="102">DATE(LEFT(D6532,4),RIGHT(LEFT(D6532,7),2),1)</f>
        <v>44197</v>
      </c>
    </row>
    <row r="6533" spans="1:7" x14ac:dyDescent="0.35">
      <c r="A6533" s="72" t="s">
        <v>488</v>
      </c>
      <c r="B6533" s="72" t="s">
        <v>489</v>
      </c>
      <c r="C6533" s="72" t="s">
        <v>1087</v>
      </c>
      <c r="D6533" s="72" t="s">
        <v>1091</v>
      </c>
      <c r="E6533" s="72">
        <v>1312</v>
      </c>
      <c r="F6533" s="105">
        <v>55</v>
      </c>
      <c r="G6533" s="108">
        <f t="shared" si="102"/>
        <v>44105</v>
      </c>
    </row>
    <row r="6534" spans="1:7" x14ac:dyDescent="0.35">
      <c r="A6534" s="72" t="s">
        <v>488</v>
      </c>
      <c r="B6534" s="72" t="s">
        <v>489</v>
      </c>
      <c r="C6534" s="72" t="s">
        <v>1087</v>
      </c>
      <c r="D6534" s="72" t="s">
        <v>1092</v>
      </c>
      <c r="E6534" s="72">
        <v>1312</v>
      </c>
      <c r="F6534" s="105">
        <v>55</v>
      </c>
      <c r="G6534" s="108">
        <f t="shared" si="102"/>
        <v>44013</v>
      </c>
    </row>
    <row r="6535" spans="1:7" x14ac:dyDescent="0.35">
      <c r="A6535" s="72" t="s">
        <v>488</v>
      </c>
      <c r="B6535" s="72" t="s">
        <v>489</v>
      </c>
      <c r="C6535" s="72" t="s">
        <v>1087</v>
      </c>
      <c r="D6535" s="72" t="s">
        <v>1093</v>
      </c>
      <c r="E6535" s="72">
        <v>1314</v>
      </c>
      <c r="F6535" s="105">
        <v>56</v>
      </c>
      <c r="G6535" s="108">
        <f t="shared" si="102"/>
        <v>43922</v>
      </c>
    </row>
    <row r="6536" spans="1:7" x14ac:dyDescent="0.35">
      <c r="A6536" s="72" t="s">
        <v>488</v>
      </c>
      <c r="B6536" s="72" t="s">
        <v>489</v>
      </c>
      <c r="C6536" s="72" t="s">
        <v>1087</v>
      </c>
      <c r="D6536" s="72" t="s">
        <v>1094</v>
      </c>
      <c r="E6536" s="72">
        <v>1282</v>
      </c>
      <c r="F6536" s="105">
        <v>58</v>
      </c>
      <c r="G6536" s="108">
        <f t="shared" si="102"/>
        <v>43831</v>
      </c>
    </row>
    <row r="6537" spans="1:7" x14ac:dyDescent="0.35">
      <c r="A6537" s="72" t="s">
        <v>488</v>
      </c>
      <c r="B6537" s="72" t="s">
        <v>489</v>
      </c>
      <c r="C6537" s="72" t="s">
        <v>1087</v>
      </c>
      <c r="D6537" s="72" t="s">
        <v>1095</v>
      </c>
      <c r="E6537" s="72">
        <v>1277</v>
      </c>
      <c r="F6537" s="105">
        <v>60</v>
      </c>
      <c r="G6537" s="108">
        <f t="shared" si="102"/>
        <v>43739</v>
      </c>
    </row>
    <row r="6538" spans="1:7" x14ac:dyDescent="0.35">
      <c r="A6538" s="72" t="s">
        <v>488</v>
      </c>
      <c r="B6538" s="72" t="s">
        <v>489</v>
      </c>
      <c r="C6538" s="72" t="s">
        <v>1087</v>
      </c>
      <c r="D6538" s="72" t="s">
        <v>1096</v>
      </c>
      <c r="E6538" s="72">
        <v>1268</v>
      </c>
      <c r="F6538" s="105">
        <v>60</v>
      </c>
      <c r="G6538" s="108">
        <f t="shared" si="102"/>
        <v>43647</v>
      </c>
    </row>
    <row r="6539" spans="1:7" x14ac:dyDescent="0.35">
      <c r="A6539" s="72" t="s">
        <v>488</v>
      </c>
      <c r="B6539" s="72" t="s">
        <v>489</v>
      </c>
      <c r="C6539" s="72" t="s">
        <v>1087</v>
      </c>
      <c r="D6539" s="72" t="s">
        <v>1097</v>
      </c>
      <c r="E6539" s="72">
        <v>1261</v>
      </c>
      <c r="F6539" s="105">
        <v>60</v>
      </c>
      <c r="G6539" s="108">
        <f t="shared" si="102"/>
        <v>43556</v>
      </c>
    </row>
    <row r="6540" spans="1:7" x14ac:dyDescent="0.35">
      <c r="A6540" s="72" t="s">
        <v>488</v>
      </c>
      <c r="B6540" s="72" t="s">
        <v>489</v>
      </c>
      <c r="C6540" s="72" t="s">
        <v>1087</v>
      </c>
      <c r="D6540" s="72" t="s">
        <v>1098</v>
      </c>
      <c r="E6540" s="72">
        <v>1238</v>
      </c>
      <c r="F6540" s="105">
        <v>61</v>
      </c>
      <c r="G6540" s="108">
        <f t="shared" si="102"/>
        <v>43466</v>
      </c>
    </row>
    <row r="6541" spans="1:7" x14ac:dyDescent="0.35">
      <c r="A6541" s="72" t="s">
        <v>488</v>
      </c>
      <c r="B6541" s="72" t="s">
        <v>489</v>
      </c>
      <c r="C6541" s="72" t="s">
        <v>1087</v>
      </c>
      <c r="D6541" s="72" t="s">
        <v>1099</v>
      </c>
      <c r="E6541" s="72">
        <v>1348</v>
      </c>
      <c r="F6541" s="105">
        <v>82</v>
      </c>
      <c r="G6541" s="108">
        <f t="shared" si="102"/>
        <v>43374</v>
      </c>
    </row>
    <row r="6542" spans="1:7" x14ac:dyDescent="0.35">
      <c r="A6542" s="72" t="s">
        <v>488</v>
      </c>
      <c r="B6542" s="72" t="s">
        <v>489</v>
      </c>
      <c r="C6542" s="72" t="s">
        <v>1100</v>
      </c>
      <c r="D6542" s="72" t="s">
        <v>1088</v>
      </c>
      <c r="E6542" s="72">
        <v>963</v>
      </c>
      <c r="F6542" s="105">
        <v>49</v>
      </c>
      <c r="G6542" s="108">
        <f t="shared" si="102"/>
        <v>44378</v>
      </c>
    </row>
    <row r="6543" spans="1:7" x14ac:dyDescent="0.35">
      <c r="A6543" s="72" t="s">
        <v>488</v>
      </c>
      <c r="B6543" s="72" t="s">
        <v>489</v>
      </c>
      <c r="C6543" s="72" t="s">
        <v>1100</v>
      </c>
      <c r="D6543" s="72" t="s">
        <v>1089</v>
      </c>
      <c r="E6543" s="72">
        <v>964</v>
      </c>
      <c r="F6543" s="105">
        <v>49</v>
      </c>
      <c r="G6543" s="108">
        <f t="shared" si="102"/>
        <v>44287</v>
      </c>
    </row>
    <row r="6544" spans="1:7" x14ac:dyDescent="0.35">
      <c r="A6544" s="72" t="s">
        <v>488</v>
      </c>
      <c r="B6544" s="72" t="s">
        <v>489</v>
      </c>
      <c r="C6544" s="72" t="s">
        <v>1100</v>
      </c>
      <c r="D6544" s="72" t="s">
        <v>1090</v>
      </c>
      <c r="E6544" s="72">
        <v>962</v>
      </c>
      <c r="F6544" s="105">
        <v>48</v>
      </c>
      <c r="G6544" s="108">
        <f t="shared" si="102"/>
        <v>44197</v>
      </c>
    </row>
    <row r="6545" spans="1:7" x14ac:dyDescent="0.35">
      <c r="A6545" s="72" t="s">
        <v>488</v>
      </c>
      <c r="B6545" s="72" t="s">
        <v>489</v>
      </c>
      <c r="C6545" s="72" t="s">
        <v>1100</v>
      </c>
      <c r="D6545" s="72" t="s">
        <v>1091</v>
      </c>
      <c r="E6545" s="72">
        <v>946</v>
      </c>
      <c r="F6545" s="105">
        <v>48</v>
      </c>
      <c r="G6545" s="108">
        <f t="shared" si="102"/>
        <v>44105</v>
      </c>
    </row>
    <row r="6546" spans="1:7" x14ac:dyDescent="0.35">
      <c r="A6546" s="72" t="s">
        <v>488</v>
      </c>
      <c r="B6546" s="72" t="s">
        <v>489</v>
      </c>
      <c r="C6546" s="72" t="s">
        <v>1100</v>
      </c>
      <c r="D6546" s="72" t="s">
        <v>1092</v>
      </c>
      <c r="E6546" s="72">
        <v>955</v>
      </c>
      <c r="F6546" s="105">
        <v>49</v>
      </c>
      <c r="G6546" s="108">
        <f t="shared" si="102"/>
        <v>44013</v>
      </c>
    </row>
    <row r="6547" spans="1:7" x14ac:dyDescent="0.35">
      <c r="A6547" s="72" t="s">
        <v>488</v>
      </c>
      <c r="B6547" s="72" t="s">
        <v>489</v>
      </c>
      <c r="C6547" s="72" t="s">
        <v>1100</v>
      </c>
      <c r="D6547" s="72" t="s">
        <v>1093</v>
      </c>
      <c r="E6547" s="72">
        <v>968</v>
      </c>
      <c r="F6547" s="105">
        <v>50</v>
      </c>
      <c r="G6547" s="108">
        <f t="shared" si="102"/>
        <v>43922</v>
      </c>
    </row>
    <row r="6548" spans="1:7" x14ac:dyDescent="0.35">
      <c r="A6548" s="72" t="s">
        <v>488</v>
      </c>
      <c r="B6548" s="72" t="s">
        <v>489</v>
      </c>
      <c r="C6548" s="72" t="s">
        <v>1100</v>
      </c>
      <c r="D6548" s="72" t="s">
        <v>1094</v>
      </c>
      <c r="E6548" s="72">
        <v>944</v>
      </c>
      <c r="F6548" s="105">
        <v>49</v>
      </c>
      <c r="G6548" s="108">
        <f t="shared" si="102"/>
        <v>43831</v>
      </c>
    </row>
    <row r="6549" spans="1:7" x14ac:dyDescent="0.35">
      <c r="A6549" s="72" t="s">
        <v>488</v>
      </c>
      <c r="B6549" s="72" t="s">
        <v>489</v>
      </c>
      <c r="C6549" s="72" t="s">
        <v>1100</v>
      </c>
      <c r="D6549" s="72" t="s">
        <v>1095</v>
      </c>
      <c r="E6549" s="72">
        <v>956</v>
      </c>
      <c r="F6549" s="105">
        <v>52</v>
      </c>
      <c r="G6549" s="108">
        <f t="shared" si="102"/>
        <v>43739</v>
      </c>
    </row>
    <row r="6550" spans="1:7" x14ac:dyDescent="0.35">
      <c r="A6550" s="72" t="s">
        <v>488</v>
      </c>
      <c r="B6550" s="72" t="s">
        <v>489</v>
      </c>
      <c r="C6550" s="72" t="s">
        <v>1100</v>
      </c>
      <c r="D6550" s="72" t="s">
        <v>1096</v>
      </c>
      <c r="E6550" s="72">
        <v>980</v>
      </c>
      <c r="F6550" s="105">
        <v>53</v>
      </c>
      <c r="G6550" s="108">
        <f t="shared" si="102"/>
        <v>43647</v>
      </c>
    </row>
    <row r="6551" spans="1:7" x14ac:dyDescent="0.35">
      <c r="A6551" s="72" t="s">
        <v>488</v>
      </c>
      <c r="B6551" s="72" t="s">
        <v>489</v>
      </c>
      <c r="C6551" s="72" t="s">
        <v>1100</v>
      </c>
      <c r="D6551" s="72" t="s">
        <v>1097</v>
      </c>
      <c r="E6551" s="72">
        <v>974</v>
      </c>
      <c r="F6551" s="105">
        <v>51</v>
      </c>
      <c r="G6551" s="108">
        <f t="shared" si="102"/>
        <v>43556</v>
      </c>
    </row>
    <row r="6552" spans="1:7" x14ac:dyDescent="0.35">
      <c r="A6552" s="72" t="s">
        <v>488</v>
      </c>
      <c r="B6552" s="72" t="s">
        <v>489</v>
      </c>
      <c r="C6552" s="72" t="s">
        <v>1100</v>
      </c>
      <c r="D6552" s="72" t="s">
        <v>1098</v>
      </c>
      <c r="E6552" s="72">
        <v>966</v>
      </c>
      <c r="F6552" s="105">
        <v>51</v>
      </c>
      <c r="G6552" s="108">
        <f t="shared" si="102"/>
        <v>43466</v>
      </c>
    </row>
    <row r="6553" spans="1:7" x14ac:dyDescent="0.35">
      <c r="A6553" s="72" t="s">
        <v>488</v>
      </c>
      <c r="B6553" s="72" t="s">
        <v>489</v>
      </c>
      <c r="C6553" s="72" t="s">
        <v>1100</v>
      </c>
      <c r="D6553" s="72" t="s">
        <v>1099</v>
      </c>
      <c r="E6553" s="72">
        <v>1009</v>
      </c>
      <c r="F6553" s="105">
        <v>55</v>
      </c>
      <c r="G6553" s="108">
        <f t="shared" si="102"/>
        <v>43374</v>
      </c>
    </row>
    <row r="6554" spans="1:7" x14ac:dyDescent="0.35">
      <c r="A6554" s="72" t="s">
        <v>488</v>
      </c>
      <c r="B6554" s="72" t="s">
        <v>489</v>
      </c>
      <c r="C6554" s="72" t="s">
        <v>1101</v>
      </c>
      <c r="D6554" s="72" t="s">
        <v>1088</v>
      </c>
      <c r="E6554" s="72">
        <v>124</v>
      </c>
      <c r="F6554" s="105">
        <v>2</v>
      </c>
      <c r="G6554" s="108">
        <f t="shared" si="102"/>
        <v>44378</v>
      </c>
    </row>
    <row r="6555" spans="1:7" x14ac:dyDescent="0.35">
      <c r="A6555" s="72" t="s">
        <v>488</v>
      </c>
      <c r="B6555" s="72" t="s">
        <v>489</v>
      </c>
      <c r="C6555" s="72" t="s">
        <v>1101</v>
      </c>
      <c r="D6555" s="72" t="s">
        <v>1089</v>
      </c>
      <c r="E6555" s="72">
        <v>122</v>
      </c>
      <c r="F6555" s="105">
        <v>2</v>
      </c>
      <c r="G6555" s="108">
        <f t="shared" si="102"/>
        <v>44287</v>
      </c>
    </row>
    <row r="6556" spans="1:7" x14ac:dyDescent="0.35">
      <c r="A6556" s="72" t="s">
        <v>488</v>
      </c>
      <c r="B6556" s="72" t="s">
        <v>489</v>
      </c>
      <c r="C6556" s="72" t="s">
        <v>1101</v>
      </c>
      <c r="D6556" s="72" t="s">
        <v>1090</v>
      </c>
      <c r="E6556" s="72">
        <v>123</v>
      </c>
      <c r="F6556" s="105">
        <v>2</v>
      </c>
      <c r="G6556" s="108">
        <f t="shared" si="102"/>
        <v>44197</v>
      </c>
    </row>
    <row r="6557" spans="1:7" x14ac:dyDescent="0.35">
      <c r="A6557" s="72" t="s">
        <v>488</v>
      </c>
      <c r="B6557" s="72" t="s">
        <v>489</v>
      </c>
      <c r="C6557" s="72" t="s">
        <v>1101</v>
      </c>
      <c r="D6557" s="72" t="s">
        <v>1091</v>
      </c>
      <c r="E6557" s="72">
        <v>126</v>
      </c>
      <c r="F6557" s="105">
        <v>3</v>
      </c>
      <c r="G6557" s="108">
        <f t="shared" si="102"/>
        <v>44105</v>
      </c>
    </row>
    <row r="6558" spans="1:7" x14ac:dyDescent="0.35">
      <c r="A6558" s="72" t="s">
        <v>488</v>
      </c>
      <c r="B6558" s="72" t="s">
        <v>489</v>
      </c>
      <c r="C6558" s="72" t="s">
        <v>1101</v>
      </c>
      <c r="D6558" s="72" t="s">
        <v>1092</v>
      </c>
      <c r="E6558" s="72">
        <v>129</v>
      </c>
      <c r="F6558" s="105">
        <v>2</v>
      </c>
      <c r="G6558" s="108">
        <f t="shared" si="102"/>
        <v>44013</v>
      </c>
    </row>
    <row r="6559" spans="1:7" x14ac:dyDescent="0.35">
      <c r="A6559" s="72" t="s">
        <v>488</v>
      </c>
      <c r="B6559" s="72" t="s">
        <v>489</v>
      </c>
      <c r="C6559" s="72" t="s">
        <v>1101</v>
      </c>
      <c r="D6559" s="72" t="s">
        <v>1093</v>
      </c>
      <c r="E6559" s="72">
        <v>134</v>
      </c>
      <c r="F6559" s="105">
        <v>3</v>
      </c>
      <c r="G6559" s="108">
        <f t="shared" si="102"/>
        <v>43922</v>
      </c>
    </row>
    <row r="6560" spans="1:7" x14ac:dyDescent="0.35">
      <c r="A6560" s="72" t="s">
        <v>488</v>
      </c>
      <c r="B6560" s="72" t="s">
        <v>489</v>
      </c>
      <c r="C6560" s="72" t="s">
        <v>1101</v>
      </c>
      <c r="D6560" s="72" t="s">
        <v>1094</v>
      </c>
      <c r="E6560" s="72">
        <v>140</v>
      </c>
      <c r="F6560" s="105">
        <v>2</v>
      </c>
      <c r="G6560" s="108">
        <f t="shared" si="102"/>
        <v>43831</v>
      </c>
    </row>
    <row r="6561" spans="1:7" x14ac:dyDescent="0.35">
      <c r="A6561" s="72" t="s">
        <v>488</v>
      </c>
      <c r="B6561" s="72" t="s">
        <v>489</v>
      </c>
      <c r="C6561" s="72" t="s">
        <v>1101</v>
      </c>
      <c r="D6561" s="72" t="s">
        <v>1095</v>
      </c>
      <c r="E6561" s="72">
        <v>136</v>
      </c>
      <c r="F6561" s="105">
        <v>2</v>
      </c>
      <c r="G6561" s="108">
        <f t="shared" si="102"/>
        <v>43739</v>
      </c>
    </row>
    <row r="6562" spans="1:7" x14ac:dyDescent="0.35">
      <c r="A6562" s="72" t="s">
        <v>488</v>
      </c>
      <c r="B6562" s="72" t="s">
        <v>489</v>
      </c>
      <c r="C6562" s="72" t="s">
        <v>1101</v>
      </c>
      <c r="D6562" s="72" t="s">
        <v>1096</v>
      </c>
      <c r="E6562" s="72">
        <v>135</v>
      </c>
      <c r="F6562" s="105">
        <v>2</v>
      </c>
      <c r="G6562" s="108">
        <f t="shared" si="102"/>
        <v>43647</v>
      </c>
    </row>
    <row r="6563" spans="1:7" x14ac:dyDescent="0.35">
      <c r="A6563" s="72" t="s">
        <v>488</v>
      </c>
      <c r="B6563" s="72" t="s">
        <v>489</v>
      </c>
      <c r="C6563" s="72" t="s">
        <v>1101</v>
      </c>
      <c r="D6563" s="72" t="s">
        <v>1097</v>
      </c>
      <c r="E6563" s="72">
        <v>132</v>
      </c>
      <c r="F6563" s="105">
        <v>2</v>
      </c>
      <c r="G6563" s="108">
        <f t="shared" si="102"/>
        <v>43556</v>
      </c>
    </row>
    <row r="6564" spans="1:7" x14ac:dyDescent="0.35">
      <c r="A6564" s="72" t="s">
        <v>488</v>
      </c>
      <c r="B6564" s="72" t="s">
        <v>489</v>
      </c>
      <c r="C6564" s="72" t="s">
        <v>1101</v>
      </c>
      <c r="D6564" s="72" t="s">
        <v>1098</v>
      </c>
      <c r="E6564" s="72">
        <v>133</v>
      </c>
      <c r="F6564" s="105">
        <v>3</v>
      </c>
      <c r="G6564" s="108">
        <f t="shared" si="102"/>
        <v>43466</v>
      </c>
    </row>
    <row r="6565" spans="1:7" x14ac:dyDescent="0.35">
      <c r="A6565" s="72" t="s">
        <v>488</v>
      </c>
      <c r="B6565" s="72" t="s">
        <v>489</v>
      </c>
      <c r="C6565" s="72" t="s">
        <v>1101</v>
      </c>
      <c r="D6565" s="72" t="s">
        <v>1099</v>
      </c>
      <c r="E6565" s="72">
        <v>136</v>
      </c>
      <c r="F6565" s="105">
        <v>3</v>
      </c>
      <c r="G6565" s="108">
        <f t="shared" si="102"/>
        <v>43374</v>
      </c>
    </row>
    <row r="6566" spans="1:7" x14ac:dyDescent="0.35">
      <c r="A6566" s="72" t="s">
        <v>488</v>
      </c>
      <c r="B6566" s="72" t="s">
        <v>489</v>
      </c>
      <c r="C6566" s="72" t="s">
        <v>1102</v>
      </c>
      <c r="D6566" s="72" t="s">
        <v>1088</v>
      </c>
      <c r="E6566" s="72">
        <v>2578</v>
      </c>
      <c r="F6566" s="105">
        <v>59</v>
      </c>
      <c r="G6566" s="108">
        <f t="shared" si="102"/>
        <v>44378</v>
      </c>
    </row>
    <row r="6567" spans="1:7" x14ac:dyDescent="0.35">
      <c r="A6567" s="72" t="s">
        <v>488</v>
      </c>
      <c r="B6567" s="72" t="s">
        <v>489</v>
      </c>
      <c r="C6567" s="72" t="s">
        <v>1102</v>
      </c>
      <c r="D6567" s="72" t="s">
        <v>1089</v>
      </c>
      <c r="E6567" s="72">
        <v>2559</v>
      </c>
      <c r="F6567" s="105">
        <v>59</v>
      </c>
      <c r="G6567" s="108">
        <f t="shared" si="102"/>
        <v>44287</v>
      </c>
    </row>
    <row r="6568" spans="1:7" x14ac:dyDescent="0.35">
      <c r="A6568" s="72" t="s">
        <v>488</v>
      </c>
      <c r="B6568" s="72" t="s">
        <v>489</v>
      </c>
      <c r="C6568" s="72" t="s">
        <v>1102</v>
      </c>
      <c r="D6568" s="72" t="s">
        <v>1090</v>
      </c>
      <c r="E6568" s="72">
        <v>2559</v>
      </c>
      <c r="F6568" s="105">
        <v>59</v>
      </c>
      <c r="G6568" s="108">
        <f t="shared" si="102"/>
        <v>44197</v>
      </c>
    </row>
    <row r="6569" spans="1:7" x14ac:dyDescent="0.35">
      <c r="A6569" s="72" t="s">
        <v>488</v>
      </c>
      <c r="B6569" s="72" t="s">
        <v>489</v>
      </c>
      <c r="C6569" s="72" t="s">
        <v>1102</v>
      </c>
      <c r="D6569" s="72" t="s">
        <v>1091</v>
      </c>
      <c r="E6569" s="72">
        <v>2557</v>
      </c>
      <c r="F6569" s="105">
        <v>59</v>
      </c>
      <c r="G6569" s="108">
        <f t="shared" si="102"/>
        <v>44105</v>
      </c>
    </row>
    <row r="6570" spans="1:7" x14ac:dyDescent="0.35">
      <c r="A6570" s="72" t="s">
        <v>488</v>
      </c>
      <c r="B6570" s="72" t="s">
        <v>489</v>
      </c>
      <c r="C6570" s="72" t="s">
        <v>1102</v>
      </c>
      <c r="D6570" s="72" t="s">
        <v>1092</v>
      </c>
      <c r="E6570" s="72">
        <v>2573</v>
      </c>
      <c r="F6570" s="105">
        <v>61</v>
      </c>
      <c r="G6570" s="108">
        <f t="shared" si="102"/>
        <v>44013</v>
      </c>
    </row>
    <row r="6571" spans="1:7" x14ac:dyDescent="0.35">
      <c r="A6571" s="72" t="s">
        <v>488</v>
      </c>
      <c r="B6571" s="72" t="s">
        <v>489</v>
      </c>
      <c r="C6571" s="72" t="s">
        <v>1102</v>
      </c>
      <c r="D6571" s="72" t="s">
        <v>1093</v>
      </c>
      <c r="E6571" s="72">
        <v>2596</v>
      </c>
      <c r="F6571" s="105">
        <v>61</v>
      </c>
      <c r="G6571" s="108">
        <f t="shared" si="102"/>
        <v>43922</v>
      </c>
    </row>
    <row r="6572" spans="1:7" x14ac:dyDescent="0.35">
      <c r="A6572" s="72" t="s">
        <v>488</v>
      </c>
      <c r="B6572" s="72" t="s">
        <v>489</v>
      </c>
      <c r="C6572" s="72" t="s">
        <v>1102</v>
      </c>
      <c r="D6572" s="72" t="s">
        <v>1094</v>
      </c>
      <c r="E6572" s="72">
        <v>2556</v>
      </c>
      <c r="F6572" s="105">
        <v>63</v>
      </c>
      <c r="G6572" s="108">
        <f t="shared" si="102"/>
        <v>43831</v>
      </c>
    </row>
    <row r="6573" spans="1:7" x14ac:dyDescent="0.35">
      <c r="A6573" s="72" t="s">
        <v>488</v>
      </c>
      <c r="B6573" s="72" t="s">
        <v>489</v>
      </c>
      <c r="C6573" s="72" t="s">
        <v>1102</v>
      </c>
      <c r="D6573" s="72" t="s">
        <v>1095</v>
      </c>
      <c r="E6573" s="72">
        <v>2591</v>
      </c>
      <c r="F6573" s="105">
        <v>63</v>
      </c>
      <c r="G6573" s="108">
        <f t="shared" si="102"/>
        <v>43739</v>
      </c>
    </row>
    <row r="6574" spans="1:7" x14ac:dyDescent="0.35">
      <c r="A6574" s="72" t="s">
        <v>488</v>
      </c>
      <c r="B6574" s="72" t="s">
        <v>489</v>
      </c>
      <c r="C6574" s="72" t="s">
        <v>1102</v>
      </c>
      <c r="D6574" s="72" t="s">
        <v>1096</v>
      </c>
      <c r="E6574" s="72">
        <v>2600</v>
      </c>
      <c r="F6574" s="105">
        <v>63</v>
      </c>
      <c r="G6574" s="108">
        <f t="shared" si="102"/>
        <v>43647</v>
      </c>
    </row>
    <row r="6575" spans="1:7" x14ac:dyDescent="0.35">
      <c r="A6575" s="72" t="s">
        <v>488</v>
      </c>
      <c r="B6575" s="72" t="s">
        <v>489</v>
      </c>
      <c r="C6575" s="72" t="s">
        <v>1102</v>
      </c>
      <c r="D6575" s="72" t="s">
        <v>1097</v>
      </c>
      <c r="E6575" s="72">
        <v>2591</v>
      </c>
      <c r="F6575" s="105">
        <v>63</v>
      </c>
      <c r="G6575" s="108">
        <f t="shared" si="102"/>
        <v>43556</v>
      </c>
    </row>
    <row r="6576" spans="1:7" x14ac:dyDescent="0.35">
      <c r="A6576" s="72" t="s">
        <v>488</v>
      </c>
      <c r="B6576" s="72" t="s">
        <v>489</v>
      </c>
      <c r="C6576" s="72" t="s">
        <v>1102</v>
      </c>
      <c r="D6576" s="72" t="s">
        <v>1098</v>
      </c>
      <c r="E6576" s="72">
        <v>2575</v>
      </c>
      <c r="F6576" s="105">
        <v>64</v>
      </c>
      <c r="G6576" s="108">
        <f t="shared" si="102"/>
        <v>43466</v>
      </c>
    </row>
    <row r="6577" spans="1:7" x14ac:dyDescent="0.35">
      <c r="A6577" s="72" t="s">
        <v>488</v>
      </c>
      <c r="B6577" s="72" t="s">
        <v>489</v>
      </c>
      <c r="C6577" s="72" t="s">
        <v>1102</v>
      </c>
      <c r="D6577" s="72" t="s">
        <v>1099</v>
      </c>
      <c r="E6577" s="72">
        <v>2654</v>
      </c>
      <c r="F6577" s="105">
        <v>68</v>
      </c>
      <c r="G6577" s="108">
        <f t="shared" si="102"/>
        <v>43374</v>
      </c>
    </row>
    <row r="6578" spans="1:7" x14ac:dyDescent="0.35">
      <c r="A6578" s="72" t="s">
        <v>490</v>
      </c>
      <c r="B6578" s="72" t="s">
        <v>491</v>
      </c>
      <c r="C6578" s="72" t="s">
        <v>1087</v>
      </c>
      <c r="D6578" s="72" t="s">
        <v>1088</v>
      </c>
      <c r="E6578" s="72">
        <v>2239</v>
      </c>
      <c r="F6578" s="105">
        <v>0</v>
      </c>
      <c r="G6578" s="108">
        <f t="shared" si="102"/>
        <v>44378</v>
      </c>
    </row>
    <row r="6579" spans="1:7" x14ac:dyDescent="0.35">
      <c r="A6579" s="72" t="s">
        <v>490</v>
      </c>
      <c r="B6579" s="72" t="s">
        <v>491</v>
      </c>
      <c r="C6579" s="72" t="s">
        <v>1087</v>
      </c>
      <c r="D6579" s="72" t="s">
        <v>1089</v>
      </c>
      <c r="E6579" s="72">
        <v>2242</v>
      </c>
      <c r="F6579" s="105">
        <v>0</v>
      </c>
      <c r="G6579" s="108">
        <f t="shared" si="102"/>
        <v>44287</v>
      </c>
    </row>
    <row r="6580" spans="1:7" x14ac:dyDescent="0.35">
      <c r="A6580" s="72" t="s">
        <v>490</v>
      </c>
      <c r="B6580" s="72" t="s">
        <v>491</v>
      </c>
      <c r="C6580" s="72" t="s">
        <v>1087</v>
      </c>
      <c r="D6580" s="72" t="s">
        <v>1090</v>
      </c>
      <c r="E6580" s="72">
        <v>2247</v>
      </c>
      <c r="F6580" s="105">
        <v>0</v>
      </c>
      <c r="G6580" s="108">
        <f t="shared" si="102"/>
        <v>44197</v>
      </c>
    </row>
    <row r="6581" spans="1:7" x14ac:dyDescent="0.35">
      <c r="A6581" s="72" t="s">
        <v>490</v>
      </c>
      <c r="B6581" s="72" t="s">
        <v>491</v>
      </c>
      <c r="C6581" s="72" t="s">
        <v>1087</v>
      </c>
      <c r="D6581" s="72" t="s">
        <v>1091</v>
      </c>
      <c r="E6581" s="72">
        <v>2233</v>
      </c>
      <c r="F6581" s="105">
        <v>0</v>
      </c>
      <c r="G6581" s="108">
        <f t="shared" si="102"/>
        <v>44105</v>
      </c>
    </row>
    <row r="6582" spans="1:7" x14ac:dyDescent="0.35">
      <c r="A6582" s="72" t="s">
        <v>490</v>
      </c>
      <c r="B6582" s="72" t="s">
        <v>491</v>
      </c>
      <c r="C6582" s="72" t="s">
        <v>1087</v>
      </c>
      <c r="D6582" s="72" t="s">
        <v>1092</v>
      </c>
      <c r="E6582" s="72">
        <v>2242</v>
      </c>
      <c r="F6582" s="105">
        <v>0</v>
      </c>
      <c r="G6582" s="108">
        <f t="shared" si="102"/>
        <v>44013</v>
      </c>
    </row>
    <row r="6583" spans="1:7" x14ac:dyDescent="0.35">
      <c r="A6583" s="72" t="s">
        <v>490</v>
      </c>
      <c r="B6583" s="72" t="s">
        <v>491</v>
      </c>
      <c r="C6583" s="72" t="s">
        <v>1087</v>
      </c>
      <c r="D6583" s="72" t="s">
        <v>1093</v>
      </c>
      <c r="E6583" s="72">
        <v>2232</v>
      </c>
      <c r="F6583" s="105">
        <v>0</v>
      </c>
      <c r="G6583" s="108">
        <f t="shared" si="102"/>
        <v>43922</v>
      </c>
    </row>
    <row r="6584" spans="1:7" x14ac:dyDescent="0.35">
      <c r="A6584" s="72" t="s">
        <v>490</v>
      </c>
      <c r="B6584" s="72" t="s">
        <v>491</v>
      </c>
      <c r="C6584" s="72" t="s">
        <v>1087</v>
      </c>
      <c r="D6584" s="72" t="s">
        <v>1094</v>
      </c>
      <c r="E6584" s="72">
        <v>2222</v>
      </c>
      <c r="F6584" s="105">
        <v>0</v>
      </c>
      <c r="G6584" s="108">
        <f t="shared" si="102"/>
        <v>43831</v>
      </c>
    </row>
    <row r="6585" spans="1:7" x14ac:dyDescent="0.35">
      <c r="A6585" s="72" t="s">
        <v>490</v>
      </c>
      <c r="B6585" s="72" t="s">
        <v>491</v>
      </c>
      <c r="C6585" s="72" t="s">
        <v>1087</v>
      </c>
      <c r="D6585" s="72" t="s">
        <v>1095</v>
      </c>
      <c r="E6585" s="72">
        <v>2192</v>
      </c>
      <c r="F6585" s="105">
        <v>0</v>
      </c>
      <c r="G6585" s="108">
        <f t="shared" si="102"/>
        <v>43739</v>
      </c>
    </row>
    <row r="6586" spans="1:7" x14ac:dyDescent="0.35">
      <c r="A6586" s="72" t="s">
        <v>490</v>
      </c>
      <c r="B6586" s="72" t="s">
        <v>491</v>
      </c>
      <c r="C6586" s="72" t="s">
        <v>1087</v>
      </c>
      <c r="D6586" s="72" t="s">
        <v>1096</v>
      </c>
      <c r="E6586" s="72">
        <v>2203</v>
      </c>
      <c r="F6586" s="105">
        <v>0</v>
      </c>
      <c r="G6586" s="108">
        <f t="shared" si="102"/>
        <v>43647</v>
      </c>
    </row>
    <row r="6587" spans="1:7" x14ac:dyDescent="0.35">
      <c r="A6587" s="72" t="s">
        <v>490</v>
      </c>
      <c r="B6587" s="72" t="s">
        <v>491</v>
      </c>
      <c r="C6587" s="72" t="s">
        <v>1087</v>
      </c>
      <c r="D6587" s="72" t="s">
        <v>1097</v>
      </c>
      <c r="E6587" s="72">
        <v>2208</v>
      </c>
      <c r="F6587" s="105">
        <v>0</v>
      </c>
      <c r="G6587" s="108">
        <f t="shared" si="102"/>
        <v>43556</v>
      </c>
    </row>
    <row r="6588" spans="1:7" x14ac:dyDescent="0.35">
      <c r="A6588" s="72" t="s">
        <v>490</v>
      </c>
      <c r="B6588" s="72" t="s">
        <v>491</v>
      </c>
      <c r="C6588" s="72" t="s">
        <v>1087</v>
      </c>
      <c r="D6588" s="72" t="s">
        <v>1098</v>
      </c>
      <c r="E6588" s="72">
        <v>2203</v>
      </c>
      <c r="F6588" s="105">
        <v>0</v>
      </c>
      <c r="G6588" s="108">
        <f t="shared" si="102"/>
        <v>43466</v>
      </c>
    </row>
    <row r="6589" spans="1:7" x14ac:dyDescent="0.35">
      <c r="A6589" s="72" t="s">
        <v>490</v>
      </c>
      <c r="B6589" s="72" t="s">
        <v>491</v>
      </c>
      <c r="C6589" s="72" t="s">
        <v>1087</v>
      </c>
      <c r="D6589" s="72" t="s">
        <v>1099</v>
      </c>
      <c r="E6589" s="72">
        <v>2273</v>
      </c>
      <c r="F6589" s="105">
        <v>0</v>
      </c>
      <c r="G6589" s="108">
        <f t="shared" si="102"/>
        <v>43374</v>
      </c>
    </row>
    <row r="6590" spans="1:7" x14ac:dyDescent="0.35">
      <c r="A6590" s="72" t="s">
        <v>490</v>
      </c>
      <c r="B6590" s="72" t="s">
        <v>491</v>
      </c>
      <c r="C6590" s="72" t="s">
        <v>1100</v>
      </c>
      <c r="D6590" s="72" t="s">
        <v>1088</v>
      </c>
      <c r="E6590" s="72">
        <v>1427</v>
      </c>
      <c r="F6590" s="105">
        <v>0</v>
      </c>
      <c r="G6590" s="108">
        <f t="shared" si="102"/>
        <v>44378</v>
      </c>
    </row>
    <row r="6591" spans="1:7" x14ac:dyDescent="0.35">
      <c r="A6591" s="72" t="s">
        <v>490</v>
      </c>
      <c r="B6591" s="72" t="s">
        <v>491</v>
      </c>
      <c r="C6591" s="72" t="s">
        <v>1100</v>
      </c>
      <c r="D6591" s="72" t="s">
        <v>1089</v>
      </c>
      <c r="E6591" s="72">
        <v>1428</v>
      </c>
      <c r="F6591" s="105">
        <v>0</v>
      </c>
      <c r="G6591" s="108">
        <f t="shared" si="102"/>
        <v>44287</v>
      </c>
    </row>
    <row r="6592" spans="1:7" x14ac:dyDescent="0.35">
      <c r="A6592" s="72" t="s">
        <v>490</v>
      </c>
      <c r="B6592" s="72" t="s">
        <v>491</v>
      </c>
      <c r="C6592" s="72" t="s">
        <v>1100</v>
      </c>
      <c r="D6592" s="72" t="s">
        <v>1090</v>
      </c>
      <c r="E6592" s="72">
        <v>1431</v>
      </c>
      <c r="F6592" s="105">
        <v>0</v>
      </c>
      <c r="G6592" s="108">
        <f t="shared" si="102"/>
        <v>44197</v>
      </c>
    </row>
    <row r="6593" spans="1:7" x14ac:dyDescent="0.35">
      <c r="A6593" s="72" t="s">
        <v>490</v>
      </c>
      <c r="B6593" s="72" t="s">
        <v>491</v>
      </c>
      <c r="C6593" s="72" t="s">
        <v>1100</v>
      </c>
      <c r="D6593" s="72" t="s">
        <v>1091</v>
      </c>
      <c r="E6593" s="72">
        <v>1428</v>
      </c>
      <c r="F6593" s="105">
        <v>0</v>
      </c>
      <c r="G6593" s="108">
        <f t="shared" si="102"/>
        <v>44105</v>
      </c>
    </row>
    <row r="6594" spans="1:7" x14ac:dyDescent="0.35">
      <c r="A6594" s="72" t="s">
        <v>490</v>
      </c>
      <c r="B6594" s="72" t="s">
        <v>491</v>
      </c>
      <c r="C6594" s="72" t="s">
        <v>1100</v>
      </c>
      <c r="D6594" s="72" t="s">
        <v>1092</v>
      </c>
      <c r="E6594" s="72">
        <v>1430</v>
      </c>
      <c r="F6594" s="105">
        <v>0</v>
      </c>
      <c r="G6594" s="108">
        <f t="shared" si="102"/>
        <v>44013</v>
      </c>
    </row>
    <row r="6595" spans="1:7" x14ac:dyDescent="0.35">
      <c r="A6595" s="72" t="s">
        <v>490</v>
      </c>
      <c r="B6595" s="72" t="s">
        <v>491</v>
      </c>
      <c r="C6595" s="72" t="s">
        <v>1100</v>
      </c>
      <c r="D6595" s="72" t="s">
        <v>1093</v>
      </c>
      <c r="E6595" s="72">
        <v>1426</v>
      </c>
      <c r="F6595" s="105">
        <v>0</v>
      </c>
      <c r="G6595" s="108">
        <f t="shared" si="102"/>
        <v>43922</v>
      </c>
    </row>
    <row r="6596" spans="1:7" x14ac:dyDescent="0.35">
      <c r="A6596" s="72" t="s">
        <v>490</v>
      </c>
      <c r="B6596" s="72" t="s">
        <v>491</v>
      </c>
      <c r="C6596" s="72" t="s">
        <v>1100</v>
      </c>
      <c r="D6596" s="72" t="s">
        <v>1094</v>
      </c>
      <c r="E6596" s="72">
        <v>1408</v>
      </c>
      <c r="F6596" s="105">
        <v>0</v>
      </c>
      <c r="G6596" s="108">
        <f t="shared" ref="G6596:G6659" si="103">DATE(LEFT(D6596,4),RIGHT(LEFT(D6596,7),2),1)</f>
        <v>43831</v>
      </c>
    </row>
    <row r="6597" spans="1:7" x14ac:dyDescent="0.35">
      <c r="A6597" s="72" t="s">
        <v>490</v>
      </c>
      <c r="B6597" s="72" t="s">
        <v>491</v>
      </c>
      <c r="C6597" s="72" t="s">
        <v>1100</v>
      </c>
      <c r="D6597" s="72" t="s">
        <v>1095</v>
      </c>
      <c r="E6597" s="72">
        <v>1399</v>
      </c>
      <c r="F6597" s="105">
        <v>0</v>
      </c>
      <c r="G6597" s="108">
        <f t="shared" si="103"/>
        <v>43739</v>
      </c>
    </row>
    <row r="6598" spans="1:7" x14ac:dyDescent="0.35">
      <c r="A6598" s="72" t="s">
        <v>490</v>
      </c>
      <c r="B6598" s="72" t="s">
        <v>491</v>
      </c>
      <c r="C6598" s="72" t="s">
        <v>1100</v>
      </c>
      <c r="D6598" s="72" t="s">
        <v>1096</v>
      </c>
      <c r="E6598" s="72">
        <v>1402</v>
      </c>
      <c r="F6598" s="105">
        <v>0</v>
      </c>
      <c r="G6598" s="108">
        <f t="shared" si="103"/>
        <v>43647</v>
      </c>
    </row>
    <row r="6599" spans="1:7" x14ac:dyDescent="0.35">
      <c r="A6599" s="72" t="s">
        <v>490</v>
      </c>
      <c r="B6599" s="72" t="s">
        <v>491</v>
      </c>
      <c r="C6599" s="72" t="s">
        <v>1100</v>
      </c>
      <c r="D6599" s="72" t="s">
        <v>1097</v>
      </c>
      <c r="E6599" s="72">
        <v>1401</v>
      </c>
      <c r="F6599" s="105">
        <v>0</v>
      </c>
      <c r="G6599" s="108">
        <f t="shared" si="103"/>
        <v>43556</v>
      </c>
    </row>
    <row r="6600" spans="1:7" x14ac:dyDescent="0.35">
      <c r="A6600" s="72" t="s">
        <v>490</v>
      </c>
      <c r="B6600" s="72" t="s">
        <v>491</v>
      </c>
      <c r="C6600" s="72" t="s">
        <v>1100</v>
      </c>
      <c r="D6600" s="72" t="s">
        <v>1098</v>
      </c>
      <c r="E6600" s="72">
        <v>1395</v>
      </c>
      <c r="F6600" s="105">
        <v>0</v>
      </c>
      <c r="G6600" s="108">
        <f t="shared" si="103"/>
        <v>43466</v>
      </c>
    </row>
    <row r="6601" spans="1:7" x14ac:dyDescent="0.35">
      <c r="A6601" s="72" t="s">
        <v>490</v>
      </c>
      <c r="B6601" s="72" t="s">
        <v>491</v>
      </c>
      <c r="C6601" s="72" t="s">
        <v>1100</v>
      </c>
      <c r="D6601" s="72" t="s">
        <v>1099</v>
      </c>
      <c r="E6601" s="72">
        <v>1439</v>
      </c>
      <c r="F6601" s="105">
        <v>0</v>
      </c>
      <c r="G6601" s="108">
        <f t="shared" si="103"/>
        <v>43374</v>
      </c>
    </row>
    <row r="6602" spans="1:7" x14ac:dyDescent="0.35">
      <c r="A6602" s="72" t="s">
        <v>490</v>
      </c>
      <c r="B6602" s="72" t="s">
        <v>491</v>
      </c>
      <c r="C6602" s="72" t="s">
        <v>1101</v>
      </c>
      <c r="D6602" s="72" t="s">
        <v>1088</v>
      </c>
      <c r="E6602" s="72">
        <v>1061</v>
      </c>
      <c r="F6602" s="105">
        <v>0</v>
      </c>
      <c r="G6602" s="108">
        <f t="shared" si="103"/>
        <v>44378</v>
      </c>
    </row>
    <row r="6603" spans="1:7" x14ac:dyDescent="0.35">
      <c r="A6603" s="72" t="s">
        <v>490</v>
      </c>
      <c r="B6603" s="72" t="s">
        <v>491</v>
      </c>
      <c r="C6603" s="72" t="s">
        <v>1101</v>
      </c>
      <c r="D6603" s="72" t="s">
        <v>1089</v>
      </c>
      <c r="E6603" s="72">
        <v>1061</v>
      </c>
      <c r="F6603" s="105">
        <v>0</v>
      </c>
      <c r="G6603" s="108">
        <f t="shared" si="103"/>
        <v>44287</v>
      </c>
    </row>
    <row r="6604" spans="1:7" x14ac:dyDescent="0.35">
      <c r="A6604" s="72" t="s">
        <v>490</v>
      </c>
      <c r="B6604" s="72" t="s">
        <v>491</v>
      </c>
      <c r="C6604" s="72" t="s">
        <v>1101</v>
      </c>
      <c r="D6604" s="72" t="s">
        <v>1090</v>
      </c>
      <c r="E6604" s="72">
        <v>1062</v>
      </c>
      <c r="F6604" s="105">
        <v>0</v>
      </c>
      <c r="G6604" s="108">
        <f t="shared" si="103"/>
        <v>44197</v>
      </c>
    </row>
    <row r="6605" spans="1:7" x14ac:dyDescent="0.35">
      <c r="A6605" s="72" t="s">
        <v>490</v>
      </c>
      <c r="B6605" s="72" t="s">
        <v>491</v>
      </c>
      <c r="C6605" s="72" t="s">
        <v>1101</v>
      </c>
      <c r="D6605" s="72" t="s">
        <v>1091</v>
      </c>
      <c r="E6605" s="72">
        <v>1055</v>
      </c>
      <c r="F6605" s="105">
        <v>0</v>
      </c>
      <c r="G6605" s="108">
        <f t="shared" si="103"/>
        <v>44105</v>
      </c>
    </row>
    <row r="6606" spans="1:7" x14ac:dyDescent="0.35">
      <c r="A6606" s="72" t="s">
        <v>490</v>
      </c>
      <c r="B6606" s="72" t="s">
        <v>491</v>
      </c>
      <c r="C6606" s="72" t="s">
        <v>1101</v>
      </c>
      <c r="D6606" s="72" t="s">
        <v>1092</v>
      </c>
      <c r="E6606" s="72">
        <v>1044</v>
      </c>
      <c r="F6606" s="105">
        <v>0</v>
      </c>
      <c r="G6606" s="108">
        <f t="shared" si="103"/>
        <v>44013</v>
      </c>
    </row>
    <row r="6607" spans="1:7" x14ac:dyDescent="0.35">
      <c r="A6607" s="72" t="s">
        <v>490</v>
      </c>
      <c r="B6607" s="72" t="s">
        <v>491</v>
      </c>
      <c r="C6607" s="72" t="s">
        <v>1101</v>
      </c>
      <c r="D6607" s="72" t="s">
        <v>1093</v>
      </c>
      <c r="E6607" s="72">
        <v>1032</v>
      </c>
      <c r="F6607" s="105">
        <v>0</v>
      </c>
      <c r="G6607" s="108">
        <f t="shared" si="103"/>
        <v>43922</v>
      </c>
    </row>
    <row r="6608" spans="1:7" x14ac:dyDescent="0.35">
      <c r="A6608" s="72" t="s">
        <v>490</v>
      </c>
      <c r="B6608" s="72" t="s">
        <v>491</v>
      </c>
      <c r="C6608" s="72" t="s">
        <v>1101</v>
      </c>
      <c r="D6608" s="72" t="s">
        <v>1094</v>
      </c>
      <c r="E6608" s="72">
        <v>1018</v>
      </c>
      <c r="F6608" s="105">
        <v>0</v>
      </c>
      <c r="G6608" s="108">
        <f t="shared" si="103"/>
        <v>43831</v>
      </c>
    </row>
    <row r="6609" spans="1:7" x14ac:dyDescent="0.35">
      <c r="A6609" s="72" t="s">
        <v>490</v>
      </c>
      <c r="B6609" s="72" t="s">
        <v>491</v>
      </c>
      <c r="C6609" s="72" t="s">
        <v>1101</v>
      </c>
      <c r="D6609" s="72" t="s">
        <v>1095</v>
      </c>
      <c r="E6609" s="72">
        <v>1005</v>
      </c>
      <c r="F6609" s="105">
        <v>0</v>
      </c>
      <c r="G6609" s="108">
        <f t="shared" si="103"/>
        <v>43739</v>
      </c>
    </row>
    <row r="6610" spans="1:7" x14ac:dyDescent="0.35">
      <c r="A6610" s="72" t="s">
        <v>490</v>
      </c>
      <c r="B6610" s="72" t="s">
        <v>491</v>
      </c>
      <c r="C6610" s="72" t="s">
        <v>1101</v>
      </c>
      <c r="D6610" s="72" t="s">
        <v>1096</v>
      </c>
      <c r="E6610" s="72">
        <v>1001</v>
      </c>
      <c r="F6610" s="105">
        <v>0</v>
      </c>
      <c r="G6610" s="108">
        <f t="shared" si="103"/>
        <v>43647</v>
      </c>
    </row>
    <row r="6611" spans="1:7" x14ac:dyDescent="0.35">
      <c r="A6611" s="72" t="s">
        <v>490</v>
      </c>
      <c r="B6611" s="72" t="s">
        <v>491</v>
      </c>
      <c r="C6611" s="72" t="s">
        <v>1101</v>
      </c>
      <c r="D6611" s="72" t="s">
        <v>1097</v>
      </c>
      <c r="E6611" s="72">
        <v>1003</v>
      </c>
      <c r="F6611" s="105">
        <v>0</v>
      </c>
      <c r="G6611" s="108">
        <f t="shared" si="103"/>
        <v>43556</v>
      </c>
    </row>
    <row r="6612" spans="1:7" x14ac:dyDescent="0.35">
      <c r="A6612" s="72" t="s">
        <v>490</v>
      </c>
      <c r="B6612" s="72" t="s">
        <v>491</v>
      </c>
      <c r="C6612" s="72" t="s">
        <v>1101</v>
      </c>
      <c r="D6612" s="72" t="s">
        <v>1098</v>
      </c>
      <c r="E6612" s="72">
        <v>982</v>
      </c>
      <c r="F6612" s="105">
        <v>0</v>
      </c>
      <c r="G6612" s="108">
        <f t="shared" si="103"/>
        <v>43466</v>
      </c>
    </row>
    <row r="6613" spans="1:7" x14ac:dyDescent="0.35">
      <c r="A6613" s="72" t="s">
        <v>490</v>
      </c>
      <c r="B6613" s="72" t="s">
        <v>491</v>
      </c>
      <c r="C6613" s="72" t="s">
        <v>1101</v>
      </c>
      <c r="D6613" s="72" t="s">
        <v>1099</v>
      </c>
      <c r="E6613" s="72">
        <v>1022</v>
      </c>
      <c r="F6613" s="105">
        <v>0</v>
      </c>
      <c r="G6613" s="108">
        <f t="shared" si="103"/>
        <v>43374</v>
      </c>
    </row>
    <row r="6614" spans="1:7" x14ac:dyDescent="0.35">
      <c r="A6614" s="72" t="s">
        <v>490</v>
      </c>
      <c r="B6614" s="72" t="s">
        <v>491</v>
      </c>
      <c r="C6614" s="72" t="s">
        <v>1102</v>
      </c>
      <c r="D6614" s="72" t="s">
        <v>1088</v>
      </c>
      <c r="E6614" s="72">
        <v>2599</v>
      </c>
      <c r="F6614" s="105">
        <v>0</v>
      </c>
      <c r="G6614" s="108">
        <f t="shared" si="103"/>
        <v>44378</v>
      </c>
    </row>
    <row r="6615" spans="1:7" x14ac:dyDescent="0.35">
      <c r="A6615" s="72" t="s">
        <v>490</v>
      </c>
      <c r="B6615" s="72" t="s">
        <v>491</v>
      </c>
      <c r="C6615" s="72" t="s">
        <v>1102</v>
      </c>
      <c r="D6615" s="72" t="s">
        <v>1089</v>
      </c>
      <c r="E6615" s="72">
        <v>2595</v>
      </c>
      <c r="F6615" s="105">
        <v>0</v>
      </c>
      <c r="G6615" s="108">
        <f t="shared" si="103"/>
        <v>44287</v>
      </c>
    </row>
    <row r="6616" spans="1:7" x14ac:dyDescent="0.35">
      <c r="A6616" s="72" t="s">
        <v>490</v>
      </c>
      <c r="B6616" s="72" t="s">
        <v>491</v>
      </c>
      <c r="C6616" s="72" t="s">
        <v>1102</v>
      </c>
      <c r="D6616" s="72" t="s">
        <v>1090</v>
      </c>
      <c r="E6616" s="72">
        <v>2598</v>
      </c>
      <c r="F6616" s="105">
        <v>0</v>
      </c>
      <c r="G6616" s="108">
        <f t="shared" si="103"/>
        <v>44197</v>
      </c>
    </row>
    <row r="6617" spans="1:7" x14ac:dyDescent="0.35">
      <c r="A6617" s="72" t="s">
        <v>490</v>
      </c>
      <c r="B6617" s="72" t="s">
        <v>491</v>
      </c>
      <c r="C6617" s="72" t="s">
        <v>1102</v>
      </c>
      <c r="D6617" s="72" t="s">
        <v>1091</v>
      </c>
      <c r="E6617" s="72">
        <v>2602</v>
      </c>
      <c r="F6617" s="105">
        <v>0</v>
      </c>
      <c r="G6617" s="108">
        <f t="shared" si="103"/>
        <v>44105</v>
      </c>
    </row>
    <row r="6618" spans="1:7" x14ac:dyDescent="0.35">
      <c r="A6618" s="72" t="s">
        <v>490</v>
      </c>
      <c r="B6618" s="72" t="s">
        <v>491</v>
      </c>
      <c r="C6618" s="72" t="s">
        <v>1102</v>
      </c>
      <c r="D6618" s="72" t="s">
        <v>1092</v>
      </c>
      <c r="E6618" s="72">
        <v>2600</v>
      </c>
      <c r="F6618" s="105">
        <v>0</v>
      </c>
      <c r="G6618" s="108">
        <f t="shared" si="103"/>
        <v>44013</v>
      </c>
    </row>
    <row r="6619" spans="1:7" x14ac:dyDescent="0.35">
      <c r="A6619" s="72" t="s">
        <v>490</v>
      </c>
      <c r="B6619" s="72" t="s">
        <v>491</v>
      </c>
      <c r="C6619" s="72" t="s">
        <v>1102</v>
      </c>
      <c r="D6619" s="72" t="s">
        <v>1093</v>
      </c>
      <c r="E6619" s="72">
        <v>2598</v>
      </c>
      <c r="F6619" s="105">
        <v>0</v>
      </c>
      <c r="G6619" s="108">
        <f t="shared" si="103"/>
        <v>43922</v>
      </c>
    </row>
    <row r="6620" spans="1:7" x14ac:dyDescent="0.35">
      <c r="A6620" s="72" t="s">
        <v>490</v>
      </c>
      <c r="B6620" s="72" t="s">
        <v>491</v>
      </c>
      <c r="C6620" s="72" t="s">
        <v>1102</v>
      </c>
      <c r="D6620" s="72" t="s">
        <v>1094</v>
      </c>
      <c r="E6620" s="72">
        <v>2594</v>
      </c>
      <c r="F6620" s="105">
        <v>0</v>
      </c>
      <c r="G6620" s="108">
        <f t="shared" si="103"/>
        <v>43831</v>
      </c>
    </row>
    <row r="6621" spans="1:7" x14ac:dyDescent="0.35">
      <c r="A6621" s="72" t="s">
        <v>490</v>
      </c>
      <c r="B6621" s="72" t="s">
        <v>491</v>
      </c>
      <c r="C6621" s="72" t="s">
        <v>1102</v>
      </c>
      <c r="D6621" s="72" t="s">
        <v>1095</v>
      </c>
      <c r="E6621" s="72">
        <v>2575</v>
      </c>
      <c r="F6621" s="105">
        <v>0</v>
      </c>
      <c r="G6621" s="108">
        <f t="shared" si="103"/>
        <v>43739</v>
      </c>
    </row>
    <row r="6622" spans="1:7" x14ac:dyDescent="0.35">
      <c r="A6622" s="72" t="s">
        <v>490</v>
      </c>
      <c r="B6622" s="72" t="s">
        <v>491</v>
      </c>
      <c r="C6622" s="72" t="s">
        <v>1102</v>
      </c>
      <c r="D6622" s="72" t="s">
        <v>1096</v>
      </c>
      <c r="E6622" s="72">
        <v>2580</v>
      </c>
      <c r="F6622" s="105">
        <v>0</v>
      </c>
      <c r="G6622" s="108">
        <f t="shared" si="103"/>
        <v>43647</v>
      </c>
    </row>
    <row r="6623" spans="1:7" x14ac:dyDescent="0.35">
      <c r="A6623" s="72" t="s">
        <v>490</v>
      </c>
      <c r="B6623" s="72" t="s">
        <v>491</v>
      </c>
      <c r="C6623" s="72" t="s">
        <v>1102</v>
      </c>
      <c r="D6623" s="72" t="s">
        <v>1097</v>
      </c>
      <c r="E6623" s="72">
        <v>2578</v>
      </c>
      <c r="F6623" s="105">
        <v>0</v>
      </c>
      <c r="G6623" s="108">
        <f t="shared" si="103"/>
        <v>43556</v>
      </c>
    </row>
    <row r="6624" spans="1:7" x14ac:dyDescent="0.35">
      <c r="A6624" s="72" t="s">
        <v>490</v>
      </c>
      <c r="B6624" s="72" t="s">
        <v>491</v>
      </c>
      <c r="C6624" s="72" t="s">
        <v>1102</v>
      </c>
      <c r="D6624" s="72" t="s">
        <v>1098</v>
      </c>
      <c r="E6624" s="72">
        <v>2581</v>
      </c>
      <c r="F6624" s="105">
        <v>0</v>
      </c>
      <c r="G6624" s="108">
        <f t="shared" si="103"/>
        <v>43466</v>
      </c>
    </row>
    <row r="6625" spans="1:7" x14ac:dyDescent="0.35">
      <c r="A6625" s="72" t="s">
        <v>490</v>
      </c>
      <c r="B6625" s="72" t="s">
        <v>491</v>
      </c>
      <c r="C6625" s="72" t="s">
        <v>1102</v>
      </c>
      <c r="D6625" s="72" t="s">
        <v>1099</v>
      </c>
      <c r="E6625" s="72">
        <v>2624</v>
      </c>
      <c r="F6625" s="105">
        <v>0</v>
      </c>
      <c r="G6625" s="108">
        <f t="shared" si="103"/>
        <v>43374</v>
      </c>
    </row>
    <row r="6626" spans="1:7" x14ac:dyDescent="0.35">
      <c r="A6626" s="72" t="s">
        <v>492</v>
      </c>
      <c r="B6626" s="72" t="s">
        <v>493</v>
      </c>
      <c r="C6626" s="72" t="s">
        <v>1087</v>
      </c>
      <c r="D6626" s="72" t="s">
        <v>1088</v>
      </c>
      <c r="E6626" s="72">
        <v>650</v>
      </c>
      <c r="F6626" s="105">
        <v>41</v>
      </c>
      <c r="G6626" s="108">
        <f t="shared" si="103"/>
        <v>44378</v>
      </c>
    </row>
    <row r="6627" spans="1:7" x14ac:dyDescent="0.35">
      <c r="A6627" s="72" t="s">
        <v>492</v>
      </c>
      <c r="B6627" s="72" t="s">
        <v>493</v>
      </c>
      <c r="C6627" s="72" t="s">
        <v>1087</v>
      </c>
      <c r="D6627" s="72" t="s">
        <v>1089</v>
      </c>
      <c r="E6627" s="72">
        <v>654</v>
      </c>
      <c r="F6627" s="105">
        <v>42</v>
      </c>
      <c r="G6627" s="108">
        <f t="shared" si="103"/>
        <v>44287</v>
      </c>
    </row>
    <row r="6628" spans="1:7" x14ac:dyDescent="0.35">
      <c r="A6628" s="72" t="s">
        <v>492</v>
      </c>
      <c r="B6628" s="72" t="s">
        <v>493</v>
      </c>
      <c r="C6628" s="72" t="s">
        <v>1087</v>
      </c>
      <c r="D6628" s="72" t="s">
        <v>1090</v>
      </c>
      <c r="E6628" s="72">
        <v>649</v>
      </c>
      <c r="F6628" s="105">
        <v>36</v>
      </c>
      <c r="G6628" s="108">
        <f t="shared" si="103"/>
        <v>44197</v>
      </c>
    </row>
    <row r="6629" spans="1:7" x14ac:dyDescent="0.35">
      <c r="A6629" s="72" t="s">
        <v>492</v>
      </c>
      <c r="B6629" s="72" t="s">
        <v>493</v>
      </c>
      <c r="C6629" s="72" t="s">
        <v>1087</v>
      </c>
      <c r="D6629" s="72" t="s">
        <v>1091</v>
      </c>
      <c r="E6629" s="72">
        <v>644</v>
      </c>
      <c r="F6629" s="105">
        <v>35</v>
      </c>
      <c r="G6629" s="108">
        <f t="shared" si="103"/>
        <v>44105</v>
      </c>
    </row>
    <row r="6630" spans="1:7" x14ac:dyDescent="0.35">
      <c r="A6630" s="72" t="s">
        <v>492</v>
      </c>
      <c r="B6630" s="72" t="s">
        <v>493</v>
      </c>
      <c r="C6630" s="72" t="s">
        <v>1087</v>
      </c>
      <c r="D6630" s="72" t="s">
        <v>1092</v>
      </c>
      <c r="E6630" s="72">
        <v>642</v>
      </c>
      <c r="F6630" s="105">
        <v>36</v>
      </c>
      <c r="G6630" s="108">
        <f t="shared" si="103"/>
        <v>44013</v>
      </c>
    </row>
    <row r="6631" spans="1:7" x14ac:dyDescent="0.35">
      <c r="A6631" s="72" t="s">
        <v>492</v>
      </c>
      <c r="B6631" s="72" t="s">
        <v>493</v>
      </c>
      <c r="C6631" s="72" t="s">
        <v>1087</v>
      </c>
      <c r="D6631" s="72" t="s">
        <v>1093</v>
      </c>
      <c r="E6631" s="72">
        <v>637</v>
      </c>
      <c r="F6631" s="105">
        <v>37</v>
      </c>
      <c r="G6631" s="108">
        <f t="shared" si="103"/>
        <v>43922</v>
      </c>
    </row>
    <row r="6632" spans="1:7" x14ac:dyDescent="0.35">
      <c r="A6632" s="72" t="s">
        <v>492</v>
      </c>
      <c r="B6632" s="72" t="s">
        <v>493</v>
      </c>
      <c r="C6632" s="72" t="s">
        <v>1087</v>
      </c>
      <c r="D6632" s="72" t="s">
        <v>1094</v>
      </c>
      <c r="E6632" s="72">
        <v>617</v>
      </c>
      <c r="F6632" s="105">
        <v>37</v>
      </c>
      <c r="G6632" s="108">
        <f t="shared" si="103"/>
        <v>43831</v>
      </c>
    </row>
    <row r="6633" spans="1:7" x14ac:dyDescent="0.35">
      <c r="A6633" s="72" t="s">
        <v>492</v>
      </c>
      <c r="B6633" s="72" t="s">
        <v>493</v>
      </c>
      <c r="C6633" s="72" t="s">
        <v>1087</v>
      </c>
      <c r="D6633" s="72" t="s">
        <v>1095</v>
      </c>
      <c r="E6633" s="72">
        <v>611</v>
      </c>
      <c r="F6633" s="105">
        <v>37</v>
      </c>
      <c r="G6633" s="108">
        <f t="shared" si="103"/>
        <v>43739</v>
      </c>
    </row>
    <row r="6634" spans="1:7" x14ac:dyDescent="0.35">
      <c r="A6634" s="72" t="s">
        <v>492</v>
      </c>
      <c r="B6634" s="72" t="s">
        <v>493</v>
      </c>
      <c r="C6634" s="72" t="s">
        <v>1087</v>
      </c>
      <c r="D6634" s="72" t="s">
        <v>1096</v>
      </c>
      <c r="E6634" s="72">
        <v>611</v>
      </c>
      <c r="F6634" s="105">
        <v>39</v>
      </c>
      <c r="G6634" s="108">
        <f t="shared" si="103"/>
        <v>43647</v>
      </c>
    </row>
    <row r="6635" spans="1:7" x14ac:dyDescent="0.35">
      <c r="A6635" s="72" t="s">
        <v>492</v>
      </c>
      <c r="B6635" s="72" t="s">
        <v>493</v>
      </c>
      <c r="C6635" s="72" t="s">
        <v>1087</v>
      </c>
      <c r="D6635" s="72" t="s">
        <v>1097</v>
      </c>
      <c r="E6635" s="72">
        <v>607</v>
      </c>
      <c r="F6635" s="105">
        <v>37</v>
      </c>
      <c r="G6635" s="108">
        <f t="shared" si="103"/>
        <v>43556</v>
      </c>
    </row>
    <row r="6636" spans="1:7" x14ac:dyDescent="0.35">
      <c r="A6636" s="72" t="s">
        <v>492</v>
      </c>
      <c r="B6636" s="72" t="s">
        <v>493</v>
      </c>
      <c r="C6636" s="72" t="s">
        <v>1087</v>
      </c>
      <c r="D6636" s="72" t="s">
        <v>1098</v>
      </c>
      <c r="E6636" s="72">
        <v>603</v>
      </c>
      <c r="F6636" s="105">
        <v>38</v>
      </c>
      <c r="G6636" s="108">
        <f t="shared" si="103"/>
        <v>43466</v>
      </c>
    </row>
    <row r="6637" spans="1:7" x14ac:dyDescent="0.35">
      <c r="A6637" s="72" t="s">
        <v>492</v>
      </c>
      <c r="B6637" s="72" t="s">
        <v>493</v>
      </c>
      <c r="C6637" s="72" t="s">
        <v>1087</v>
      </c>
      <c r="D6637" s="72" t="s">
        <v>1099</v>
      </c>
      <c r="E6637" s="72">
        <v>634</v>
      </c>
      <c r="F6637" s="105">
        <v>38</v>
      </c>
      <c r="G6637" s="108">
        <f t="shared" si="103"/>
        <v>43374</v>
      </c>
    </row>
    <row r="6638" spans="1:7" x14ac:dyDescent="0.35">
      <c r="A6638" s="72" t="s">
        <v>492</v>
      </c>
      <c r="B6638" s="72" t="s">
        <v>493</v>
      </c>
      <c r="C6638" s="72" t="s">
        <v>1100</v>
      </c>
      <c r="D6638" s="72" t="s">
        <v>1088</v>
      </c>
      <c r="E6638" s="72">
        <v>1002</v>
      </c>
      <c r="F6638" s="105">
        <v>119</v>
      </c>
      <c r="G6638" s="108">
        <f t="shared" si="103"/>
        <v>44378</v>
      </c>
    </row>
    <row r="6639" spans="1:7" x14ac:dyDescent="0.35">
      <c r="A6639" s="72" t="s">
        <v>492</v>
      </c>
      <c r="B6639" s="72" t="s">
        <v>493</v>
      </c>
      <c r="C6639" s="72" t="s">
        <v>1100</v>
      </c>
      <c r="D6639" s="72" t="s">
        <v>1089</v>
      </c>
      <c r="E6639" s="72">
        <v>1000</v>
      </c>
      <c r="F6639" s="105">
        <v>120</v>
      </c>
      <c r="G6639" s="108">
        <f t="shared" si="103"/>
        <v>44287</v>
      </c>
    </row>
    <row r="6640" spans="1:7" x14ac:dyDescent="0.35">
      <c r="A6640" s="72" t="s">
        <v>492</v>
      </c>
      <c r="B6640" s="72" t="s">
        <v>493</v>
      </c>
      <c r="C6640" s="72" t="s">
        <v>1100</v>
      </c>
      <c r="D6640" s="72" t="s">
        <v>1090</v>
      </c>
      <c r="E6640" s="72">
        <v>1006</v>
      </c>
      <c r="F6640" s="105">
        <v>107</v>
      </c>
      <c r="G6640" s="108">
        <f t="shared" si="103"/>
        <v>44197</v>
      </c>
    </row>
    <row r="6641" spans="1:7" x14ac:dyDescent="0.35">
      <c r="A6641" s="72" t="s">
        <v>492</v>
      </c>
      <c r="B6641" s="72" t="s">
        <v>493</v>
      </c>
      <c r="C6641" s="72" t="s">
        <v>1100</v>
      </c>
      <c r="D6641" s="72" t="s">
        <v>1091</v>
      </c>
      <c r="E6641" s="72">
        <v>1003</v>
      </c>
      <c r="F6641" s="105">
        <v>93</v>
      </c>
      <c r="G6641" s="108">
        <f t="shared" si="103"/>
        <v>44105</v>
      </c>
    </row>
    <row r="6642" spans="1:7" x14ac:dyDescent="0.35">
      <c r="A6642" s="72" t="s">
        <v>492</v>
      </c>
      <c r="B6642" s="72" t="s">
        <v>493</v>
      </c>
      <c r="C6642" s="72" t="s">
        <v>1100</v>
      </c>
      <c r="D6642" s="72" t="s">
        <v>1092</v>
      </c>
      <c r="E6642" s="72">
        <v>942</v>
      </c>
      <c r="F6642" s="105">
        <v>96</v>
      </c>
      <c r="G6642" s="108">
        <f t="shared" si="103"/>
        <v>44013</v>
      </c>
    </row>
    <row r="6643" spans="1:7" x14ac:dyDescent="0.35">
      <c r="A6643" s="72" t="s">
        <v>492</v>
      </c>
      <c r="B6643" s="72" t="s">
        <v>493</v>
      </c>
      <c r="C6643" s="72" t="s">
        <v>1100</v>
      </c>
      <c r="D6643" s="72" t="s">
        <v>1093</v>
      </c>
      <c r="E6643" s="72">
        <v>938</v>
      </c>
      <c r="F6643" s="105">
        <v>95</v>
      </c>
      <c r="G6643" s="108">
        <f t="shared" si="103"/>
        <v>43922</v>
      </c>
    </row>
    <row r="6644" spans="1:7" x14ac:dyDescent="0.35">
      <c r="A6644" s="72" t="s">
        <v>492</v>
      </c>
      <c r="B6644" s="72" t="s">
        <v>493</v>
      </c>
      <c r="C6644" s="72" t="s">
        <v>1100</v>
      </c>
      <c r="D6644" s="72" t="s">
        <v>1094</v>
      </c>
      <c r="E6644" s="72">
        <v>936</v>
      </c>
      <c r="F6644" s="105">
        <v>82</v>
      </c>
      <c r="G6644" s="108">
        <f t="shared" si="103"/>
        <v>43831</v>
      </c>
    </row>
    <row r="6645" spans="1:7" x14ac:dyDescent="0.35">
      <c r="A6645" s="72" t="s">
        <v>492</v>
      </c>
      <c r="B6645" s="72" t="s">
        <v>493</v>
      </c>
      <c r="C6645" s="72" t="s">
        <v>1100</v>
      </c>
      <c r="D6645" s="72" t="s">
        <v>1095</v>
      </c>
      <c r="E6645" s="72">
        <v>935</v>
      </c>
      <c r="F6645" s="105">
        <v>82</v>
      </c>
      <c r="G6645" s="108">
        <f t="shared" si="103"/>
        <v>43739</v>
      </c>
    </row>
    <row r="6646" spans="1:7" x14ac:dyDescent="0.35">
      <c r="A6646" s="72" t="s">
        <v>492</v>
      </c>
      <c r="B6646" s="72" t="s">
        <v>493</v>
      </c>
      <c r="C6646" s="72" t="s">
        <v>1100</v>
      </c>
      <c r="D6646" s="72" t="s">
        <v>1096</v>
      </c>
      <c r="E6646" s="72">
        <v>934</v>
      </c>
      <c r="F6646" s="105">
        <v>82</v>
      </c>
      <c r="G6646" s="108">
        <f t="shared" si="103"/>
        <v>43647</v>
      </c>
    </row>
    <row r="6647" spans="1:7" x14ac:dyDescent="0.35">
      <c r="A6647" s="72" t="s">
        <v>492</v>
      </c>
      <c r="B6647" s="72" t="s">
        <v>493</v>
      </c>
      <c r="C6647" s="72" t="s">
        <v>1100</v>
      </c>
      <c r="D6647" s="72" t="s">
        <v>1097</v>
      </c>
      <c r="E6647" s="72">
        <v>934</v>
      </c>
      <c r="F6647" s="105">
        <v>94</v>
      </c>
      <c r="G6647" s="108">
        <f t="shared" si="103"/>
        <v>43556</v>
      </c>
    </row>
    <row r="6648" spans="1:7" x14ac:dyDescent="0.35">
      <c r="A6648" s="72" t="s">
        <v>492</v>
      </c>
      <c r="B6648" s="72" t="s">
        <v>493</v>
      </c>
      <c r="C6648" s="72" t="s">
        <v>1100</v>
      </c>
      <c r="D6648" s="72" t="s">
        <v>1098</v>
      </c>
      <c r="E6648" s="72">
        <v>924</v>
      </c>
      <c r="F6648" s="105">
        <v>97</v>
      </c>
      <c r="G6648" s="108">
        <f t="shared" si="103"/>
        <v>43466</v>
      </c>
    </row>
    <row r="6649" spans="1:7" x14ac:dyDescent="0.35">
      <c r="A6649" s="72" t="s">
        <v>492</v>
      </c>
      <c r="B6649" s="72" t="s">
        <v>493</v>
      </c>
      <c r="C6649" s="72" t="s">
        <v>1100</v>
      </c>
      <c r="D6649" s="72" t="s">
        <v>1099</v>
      </c>
      <c r="E6649" s="72">
        <v>995</v>
      </c>
      <c r="F6649" s="105">
        <v>112</v>
      </c>
      <c r="G6649" s="108">
        <f t="shared" si="103"/>
        <v>43374</v>
      </c>
    </row>
    <row r="6650" spans="1:7" x14ac:dyDescent="0.35">
      <c r="A6650" s="72" t="s">
        <v>492</v>
      </c>
      <c r="B6650" s="72" t="s">
        <v>493</v>
      </c>
      <c r="C6650" s="72" t="s">
        <v>1101</v>
      </c>
      <c r="D6650" s="72" t="s">
        <v>1088</v>
      </c>
      <c r="E6650" s="72">
        <v>116</v>
      </c>
      <c r="F6650" s="105">
        <v>7</v>
      </c>
      <c r="G6650" s="108">
        <f t="shared" si="103"/>
        <v>44378</v>
      </c>
    </row>
    <row r="6651" spans="1:7" x14ac:dyDescent="0.35">
      <c r="A6651" s="72" t="s">
        <v>492</v>
      </c>
      <c r="B6651" s="72" t="s">
        <v>493</v>
      </c>
      <c r="C6651" s="72" t="s">
        <v>1101</v>
      </c>
      <c r="D6651" s="72" t="s">
        <v>1089</v>
      </c>
      <c r="E6651" s="72">
        <v>117</v>
      </c>
      <c r="F6651" s="105">
        <v>7</v>
      </c>
      <c r="G6651" s="108">
        <f t="shared" si="103"/>
        <v>44287</v>
      </c>
    </row>
    <row r="6652" spans="1:7" x14ac:dyDescent="0.35">
      <c r="A6652" s="72" t="s">
        <v>492</v>
      </c>
      <c r="B6652" s="72" t="s">
        <v>493</v>
      </c>
      <c r="C6652" s="72" t="s">
        <v>1101</v>
      </c>
      <c r="D6652" s="72" t="s">
        <v>1090</v>
      </c>
      <c r="E6652" s="72">
        <v>117</v>
      </c>
      <c r="F6652" s="105">
        <v>7</v>
      </c>
      <c r="G6652" s="108">
        <f t="shared" si="103"/>
        <v>44197</v>
      </c>
    </row>
    <row r="6653" spans="1:7" x14ac:dyDescent="0.35">
      <c r="A6653" s="72" t="s">
        <v>492</v>
      </c>
      <c r="B6653" s="72" t="s">
        <v>493</v>
      </c>
      <c r="C6653" s="72" t="s">
        <v>1101</v>
      </c>
      <c r="D6653" s="72" t="s">
        <v>1091</v>
      </c>
      <c r="E6653" s="72">
        <v>116</v>
      </c>
      <c r="F6653" s="105">
        <v>9</v>
      </c>
      <c r="G6653" s="108">
        <f t="shared" si="103"/>
        <v>44105</v>
      </c>
    </row>
    <row r="6654" spans="1:7" x14ac:dyDescent="0.35">
      <c r="A6654" s="72" t="s">
        <v>492</v>
      </c>
      <c r="B6654" s="72" t="s">
        <v>493</v>
      </c>
      <c r="C6654" s="72" t="s">
        <v>1101</v>
      </c>
      <c r="D6654" s="72" t="s">
        <v>1092</v>
      </c>
      <c r="E6654" s="72">
        <v>115</v>
      </c>
      <c r="F6654" s="105">
        <v>9</v>
      </c>
      <c r="G6654" s="108">
        <f t="shared" si="103"/>
        <v>44013</v>
      </c>
    </row>
    <row r="6655" spans="1:7" x14ac:dyDescent="0.35">
      <c r="A6655" s="72" t="s">
        <v>492</v>
      </c>
      <c r="B6655" s="72" t="s">
        <v>493</v>
      </c>
      <c r="C6655" s="72" t="s">
        <v>1101</v>
      </c>
      <c r="D6655" s="72" t="s">
        <v>1093</v>
      </c>
      <c r="E6655" s="72">
        <v>118</v>
      </c>
      <c r="F6655" s="105">
        <v>8</v>
      </c>
      <c r="G6655" s="108">
        <f t="shared" si="103"/>
        <v>43922</v>
      </c>
    </row>
    <row r="6656" spans="1:7" x14ac:dyDescent="0.35">
      <c r="A6656" s="72" t="s">
        <v>492</v>
      </c>
      <c r="B6656" s="72" t="s">
        <v>493</v>
      </c>
      <c r="C6656" s="72" t="s">
        <v>1101</v>
      </c>
      <c r="D6656" s="72" t="s">
        <v>1094</v>
      </c>
      <c r="E6656" s="72">
        <v>116</v>
      </c>
      <c r="F6656" s="105">
        <v>5</v>
      </c>
      <c r="G6656" s="108">
        <f t="shared" si="103"/>
        <v>43831</v>
      </c>
    </row>
    <row r="6657" spans="1:7" x14ac:dyDescent="0.35">
      <c r="A6657" s="72" t="s">
        <v>492</v>
      </c>
      <c r="B6657" s="72" t="s">
        <v>493</v>
      </c>
      <c r="C6657" s="72" t="s">
        <v>1101</v>
      </c>
      <c r="D6657" s="72" t="s">
        <v>1095</v>
      </c>
      <c r="E6657" s="72">
        <v>118</v>
      </c>
      <c r="F6657" s="105">
        <v>6</v>
      </c>
      <c r="G6657" s="108">
        <f t="shared" si="103"/>
        <v>43739</v>
      </c>
    </row>
    <row r="6658" spans="1:7" x14ac:dyDescent="0.35">
      <c r="A6658" s="72" t="s">
        <v>492</v>
      </c>
      <c r="B6658" s="72" t="s">
        <v>493</v>
      </c>
      <c r="C6658" s="72" t="s">
        <v>1101</v>
      </c>
      <c r="D6658" s="72" t="s">
        <v>1096</v>
      </c>
      <c r="E6658" s="72">
        <v>118</v>
      </c>
      <c r="F6658" s="105">
        <v>6</v>
      </c>
      <c r="G6658" s="108">
        <f t="shared" si="103"/>
        <v>43647</v>
      </c>
    </row>
    <row r="6659" spans="1:7" x14ac:dyDescent="0.35">
      <c r="A6659" s="72" t="s">
        <v>492</v>
      </c>
      <c r="B6659" s="72" t="s">
        <v>493</v>
      </c>
      <c r="C6659" s="72" t="s">
        <v>1101</v>
      </c>
      <c r="D6659" s="72" t="s">
        <v>1097</v>
      </c>
      <c r="E6659" s="72">
        <v>120</v>
      </c>
      <c r="F6659" s="105">
        <v>5</v>
      </c>
      <c r="G6659" s="108">
        <f t="shared" si="103"/>
        <v>43556</v>
      </c>
    </row>
    <row r="6660" spans="1:7" x14ac:dyDescent="0.35">
      <c r="A6660" s="72" t="s">
        <v>492</v>
      </c>
      <c r="B6660" s="72" t="s">
        <v>493</v>
      </c>
      <c r="C6660" s="72" t="s">
        <v>1101</v>
      </c>
      <c r="D6660" s="72" t="s">
        <v>1098</v>
      </c>
      <c r="E6660" s="72">
        <v>120</v>
      </c>
      <c r="F6660" s="105">
        <v>5</v>
      </c>
      <c r="G6660" s="108">
        <f t="shared" ref="G6660:G6723" si="104">DATE(LEFT(D6660,4),RIGHT(LEFT(D6660,7),2),1)</f>
        <v>43466</v>
      </c>
    </row>
    <row r="6661" spans="1:7" x14ac:dyDescent="0.35">
      <c r="A6661" s="72" t="s">
        <v>492</v>
      </c>
      <c r="B6661" s="72" t="s">
        <v>493</v>
      </c>
      <c r="C6661" s="72" t="s">
        <v>1101</v>
      </c>
      <c r="D6661" s="72" t="s">
        <v>1099</v>
      </c>
      <c r="E6661" s="72">
        <v>131</v>
      </c>
      <c r="F6661" s="105">
        <v>7</v>
      </c>
      <c r="G6661" s="108">
        <f t="shared" si="104"/>
        <v>43374</v>
      </c>
    </row>
    <row r="6662" spans="1:7" x14ac:dyDescent="0.35">
      <c r="A6662" s="72" t="s">
        <v>492</v>
      </c>
      <c r="B6662" s="72" t="s">
        <v>493</v>
      </c>
      <c r="C6662" s="72" t="s">
        <v>1102</v>
      </c>
      <c r="D6662" s="72" t="s">
        <v>1088</v>
      </c>
      <c r="E6662" s="72">
        <v>1012</v>
      </c>
      <c r="F6662" s="105">
        <v>54</v>
      </c>
      <c r="G6662" s="108">
        <f t="shared" si="104"/>
        <v>44378</v>
      </c>
    </row>
    <row r="6663" spans="1:7" x14ac:dyDescent="0.35">
      <c r="A6663" s="72" t="s">
        <v>492</v>
      </c>
      <c r="B6663" s="72" t="s">
        <v>493</v>
      </c>
      <c r="C6663" s="72" t="s">
        <v>1102</v>
      </c>
      <c r="D6663" s="72" t="s">
        <v>1089</v>
      </c>
      <c r="E6663" s="72">
        <v>1011</v>
      </c>
      <c r="F6663" s="105">
        <v>54</v>
      </c>
      <c r="G6663" s="108">
        <f t="shared" si="104"/>
        <v>44287</v>
      </c>
    </row>
    <row r="6664" spans="1:7" x14ac:dyDescent="0.35">
      <c r="A6664" s="72" t="s">
        <v>492</v>
      </c>
      <c r="B6664" s="72" t="s">
        <v>493</v>
      </c>
      <c r="C6664" s="72" t="s">
        <v>1102</v>
      </c>
      <c r="D6664" s="72" t="s">
        <v>1090</v>
      </c>
      <c r="E6664" s="72">
        <v>1013</v>
      </c>
      <c r="F6664" s="105">
        <v>52</v>
      </c>
      <c r="G6664" s="108">
        <f t="shared" si="104"/>
        <v>44197</v>
      </c>
    </row>
    <row r="6665" spans="1:7" x14ac:dyDescent="0.35">
      <c r="A6665" s="72" t="s">
        <v>492</v>
      </c>
      <c r="B6665" s="72" t="s">
        <v>493</v>
      </c>
      <c r="C6665" s="72" t="s">
        <v>1102</v>
      </c>
      <c r="D6665" s="72" t="s">
        <v>1091</v>
      </c>
      <c r="E6665" s="72">
        <v>1012</v>
      </c>
      <c r="F6665" s="105">
        <v>61</v>
      </c>
      <c r="G6665" s="108">
        <f t="shared" si="104"/>
        <v>44105</v>
      </c>
    </row>
    <row r="6666" spans="1:7" x14ac:dyDescent="0.35">
      <c r="A6666" s="72" t="s">
        <v>492</v>
      </c>
      <c r="B6666" s="72" t="s">
        <v>493</v>
      </c>
      <c r="C6666" s="72" t="s">
        <v>1102</v>
      </c>
      <c r="D6666" s="72" t="s">
        <v>1092</v>
      </c>
      <c r="E6666" s="72">
        <v>1011</v>
      </c>
      <c r="F6666" s="105">
        <v>60</v>
      </c>
      <c r="G6666" s="108">
        <f t="shared" si="104"/>
        <v>44013</v>
      </c>
    </row>
    <row r="6667" spans="1:7" x14ac:dyDescent="0.35">
      <c r="A6667" s="72" t="s">
        <v>492</v>
      </c>
      <c r="B6667" s="72" t="s">
        <v>493</v>
      </c>
      <c r="C6667" s="72" t="s">
        <v>1102</v>
      </c>
      <c r="D6667" s="72" t="s">
        <v>1093</v>
      </c>
      <c r="E6667" s="72">
        <v>1008</v>
      </c>
      <c r="F6667" s="105">
        <v>56</v>
      </c>
      <c r="G6667" s="108">
        <f t="shared" si="104"/>
        <v>43922</v>
      </c>
    </row>
    <row r="6668" spans="1:7" x14ac:dyDescent="0.35">
      <c r="A6668" s="72" t="s">
        <v>492</v>
      </c>
      <c r="B6668" s="72" t="s">
        <v>493</v>
      </c>
      <c r="C6668" s="72" t="s">
        <v>1102</v>
      </c>
      <c r="D6668" s="72" t="s">
        <v>1094</v>
      </c>
      <c r="E6668" s="72">
        <v>1007</v>
      </c>
      <c r="F6668" s="105">
        <v>45</v>
      </c>
      <c r="G6668" s="108">
        <f t="shared" si="104"/>
        <v>43831</v>
      </c>
    </row>
    <row r="6669" spans="1:7" x14ac:dyDescent="0.35">
      <c r="A6669" s="72" t="s">
        <v>492</v>
      </c>
      <c r="B6669" s="72" t="s">
        <v>493</v>
      </c>
      <c r="C6669" s="72" t="s">
        <v>1102</v>
      </c>
      <c r="D6669" s="72" t="s">
        <v>1095</v>
      </c>
      <c r="E6669" s="72">
        <v>1009</v>
      </c>
      <c r="F6669" s="105">
        <v>50</v>
      </c>
      <c r="G6669" s="108">
        <f t="shared" si="104"/>
        <v>43739</v>
      </c>
    </row>
    <row r="6670" spans="1:7" x14ac:dyDescent="0.35">
      <c r="A6670" s="72" t="s">
        <v>492</v>
      </c>
      <c r="B6670" s="72" t="s">
        <v>493</v>
      </c>
      <c r="C6670" s="72" t="s">
        <v>1102</v>
      </c>
      <c r="D6670" s="72" t="s">
        <v>1096</v>
      </c>
      <c r="E6670" s="72">
        <v>1009</v>
      </c>
      <c r="F6670" s="105">
        <v>49</v>
      </c>
      <c r="G6670" s="108">
        <f t="shared" si="104"/>
        <v>43647</v>
      </c>
    </row>
    <row r="6671" spans="1:7" x14ac:dyDescent="0.35">
      <c r="A6671" s="72" t="s">
        <v>492</v>
      </c>
      <c r="B6671" s="72" t="s">
        <v>493</v>
      </c>
      <c r="C6671" s="72" t="s">
        <v>1102</v>
      </c>
      <c r="D6671" s="72" t="s">
        <v>1097</v>
      </c>
      <c r="E6671" s="72">
        <v>1009</v>
      </c>
      <c r="F6671" s="105">
        <v>51</v>
      </c>
      <c r="G6671" s="108">
        <f t="shared" si="104"/>
        <v>43556</v>
      </c>
    </row>
    <row r="6672" spans="1:7" x14ac:dyDescent="0.35">
      <c r="A6672" s="72" t="s">
        <v>492</v>
      </c>
      <c r="B6672" s="72" t="s">
        <v>493</v>
      </c>
      <c r="C6672" s="72" t="s">
        <v>1102</v>
      </c>
      <c r="D6672" s="72" t="s">
        <v>1098</v>
      </c>
      <c r="E6672" s="72">
        <v>1006</v>
      </c>
      <c r="F6672" s="105">
        <v>52</v>
      </c>
      <c r="G6672" s="108">
        <f t="shared" si="104"/>
        <v>43466</v>
      </c>
    </row>
    <row r="6673" spans="1:7" x14ac:dyDescent="0.35">
      <c r="A6673" s="72" t="s">
        <v>492</v>
      </c>
      <c r="B6673" s="72" t="s">
        <v>493</v>
      </c>
      <c r="C6673" s="72" t="s">
        <v>1102</v>
      </c>
      <c r="D6673" s="72" t="s">
        <v>1099</v>
      </c>
      <c r="E6673" s="72">
        <v>1033</v>
      </c>
      <c r="F6673" s="105">
        <v>52</v>
      </c>
      <c r="G6673" s="108">
        <f t="shared" si="104"/>
        <v>43374</v>
      </c>
    </row>
    <row r="6674" spans="1:7" x14ac:dyDescent="0.35">
      <c r="A6674" s="72" t="s">
        <v>494</v>
      </c>
      <c r="B6674" s="72" t="s">
        <v>495</v>
      </c>
      <c r="C6674" s="72" t="s">
        <v>1087</v>
      </c>
      <c r="D6674" s="72" t="s">
        <v>1088</v>
      </c>
      <c r="E6674" s="72">
        <v>883</v>
      </c>
      <c r="F6674" s="105">
        <v>58</v>
      </c>
      <c r="G6674" s="108">
        <f t="shared" si="104"/>
        <v>44378</v>
      </c>
    </row>
    <row r="6675" spans="1:7" x14ac:dyDescent="0.35">
      <c r="A6675" s="72" t="s">
        <v>494</v>
      </c>
      <c r="B6675" s="72" t="s">
        <v>495</v>
      </c>
      <c r="C6675" s="72" t="s">
        <v>1087</v>
      </c>
      <c r="D6675" s="72" t="s">
        <v>1089</v>
      </c>
      <c r="E6675" s="72">
        <v>889</v>
      </c>
      <c r="F6675" s="105">
        <v>55</v>
      </c>
      <c r="G6675" s="108">
        <f t="shared" si="104"/>
        <v>44287</v>
      </c>
    </row>
    <row r="6676" spans="1:7" x14ac:dyDescent="0.35">
      <c r="A6676" s="72" t="s">
        <v>494</v>
      </c>
      <c r="B6676" s="72" t="s">
        <v>495</v>
      </c>
      <c r="C6676" s="72" t="s">
        <v>1087</v>
      </c>
      <c r="D6676" s="72" t="s">
        <v>1090</v>
      </c>
      <c r="E6676" s="72">
        <v>887</v>
      </c>
      <c r="F6676" s="105">
        <v>50</v>
      </c>
      <c r="G6676" s="108">
        <f t="shared" si="104"/>
        <v>44197</v>
      </c>
    </row>
    <row r="6677" spans="1:7" x14ac:dyDescent="0.35">
      <c r="A6677" s="72" t="s">
        <v>494</v>
      </c>
      <c r="B6677" s="72" t="s">
        <v>495</v>
      </c>
      <c r="C6677" s="72" t="s">
        <v>1087</v>
      </c>
      <c r="D6677" s="72" t="s">
        <v>1091</v>
      </c>
      <c r="E6677" s="72">
        <v>890</v>
      </c>
      <c r="F6677" s="105">
        <v>49</v>
      </c>
      <c r="G6677" s="108">
        <f t="shared" si="104"/>
        <v>44105</v>
      </c>
    </row>
    <row r="6678" spans="1:7" x14ac:dyDescent="0.35">
      <c r="A6678" s="72" t="s">
        <v>494</v>
      </c>
      <c r="B6678" s="72" t="s">
        <v>495</v>
      </c>
      <c r="C6678" s="72" t="s">
        <v>1087</v>
      </c>
      <c r="D6678" s="72" t="s">
        <v>1092</v>
      </c>
      <c r="E6678" s="72">
        <v>889</v>
      </c>
      <c r="F6678" s="105">
        <v>46</v>
      </c>
      <c r="G6678" s="108">
        <f t="shared" si="104"/>
        <v>44013</v>
      </c>
    </row>
    <row r="6679" spans="1:7" x14ac:dyDescent="0.35">
      <c r="A6679" s="72" t="s">
        <v>494</v>
      </c>
      <c r="B6679" s="72" t="s">
        <v>495</v>
      </c>
      <c r="C6679" s="72" t="s">
        <v>1087</v>
      </c>
      <c r="D6679" s="72" t="s">
        <v>1093</v>
      </c>
      <c r="E6679" s="72">
        <v>889</v>
      </c>
      <c r="F6679" s="105">
        <v>47</v>
      </c>
      <c r="G6679" s="108">
        <f t="shared" si="104"/>
        <v>43922</v>
      </c>
    </row>
    <row r="6680" spans="1:7" x14ac:dyDescent="0.35">
      <c r="A6680" s="72" t="s">
        <v>494</v>
      </c>
      <c r="B6680" s="72" t="s">
        <v>495</v>
      </c>
      <c r="C6680" s="72" t="s">
        <v>1087</v>
      </c>
      <c r="D6680" s="72" t="s">
        <v>1094</v>
      </c>
      <c r="E6680" s="72">
        <v>879</v>
      </c>
      <c r="F6680" s="105">
        <v>46</v>
      </c>
      <c r="G6680" s="108">
        <f t="shared" si="104"/>
        <v>43831</v>
      </c>
    </row>
    <row r="6681" spans="1:7" x14ac:dyDescent="0.35">
      <c r="A6681" s="72" t="s">
        <v>494</v>
      </c>
      <c r="B6681" s="72" t="s">
        <v>495</v>
      </c>
      <c r="C6681" s="72" t="s">
        <v>1087</v>
      </c>
      <c r="D6681" s="72" t="s">
        <v>1095</v>
      </c>
      <c r="E6681" s="72">
        <v>878</v>
      </c>
      <c r="F6681" s="105">
        <v>47</v>
      </c>
      <c r="G6681" s="108">
        <f t="shared" si="104"/>
        <v>43739</v>
      </c>
    </row>
    <row r="6682" spans="1:7" x14ac:dyDescent="0.35">
      <c r="A6682" s="72" t="s">
        <v>494</v>
      </c>
      <c r="B6682" s="72" t="s">
        <v>495</v>
      </c>
      <c r="C6682" s="72" t="s">
        <v>1087</v>
      </c>
      <c r="D6682" s="72" t="s">
        <v>1096</v>
      </c>
      <c r="E6682" s="72">
        <v>869</v>
      </c>
      <c r="F6682" s="105">
        <v>47</v>
      </c>
      <c r="G6682" s="108">
        <f t="shared" si="104"/>
        <v>43647</v>
      </c>
    </row>
    <row r="6683" spans="1:7" x14ac:dyDescent="0.35">
      <c r="A6683" s="72" t="s">
        <v>494</v>
      </c>
      <c r="B6683" s="72" t="s">
        <v>495</v>
      </c>
      <c r="C6683" s="72" t="s">
        <v>1087</v>
      </c>
      <c r="D6683" s="72" t="s">
        <v>1097</v>
      </c>
      <c r="E6683" s="72">
        <v>866</v>
      </c>
      <c r="F6683" s="105">
        <v>45</v>
      </c>
      <c r="G6683" s="108">
        <f t="shared" si="104"/>
        <v>43556</v>
      </c>
    </row>
    <row r="6684" spans="1:7" x14ac:dyDescent="0.35">
      <c r="A6684" s="72" t="s">
        <v>494</v>
      </c>
      <c r="B6684" s="72" t="s">
        <v>495</v>
      </c>
      <c r="C6684" s="72" t="s">
        <v>1087</v>
      </c>
      <c r="D6684" s="72" t="s">
        <v>1098</v>
      </c>
      <c r="E6684" s="72">
        <v>859</v>
      </c>
      <c r="F6684" s="105">
        <v>45</v>
      </c>
      <c r="G6684" s="108">
        <f t="shared" si="104"/>
        <v>43466</v>
      </c>
    </row>
    <row r="6685" spans="1:7" x14ac:dyDescent="0.35">
      <c r="A6685" s="72" t="s">
        <v>494</v>
      </c>
      <c r="B6685" s="72" t="s">
        <v>495</v>
      </c>
      <c r="C6685" s="72" t="s">
        <v>1087</v>
      </c>
      <c r="D6685" s="72" t="s">
        <v>1099</v>
      </c>
      <c r="E6685" s="72">
        <v>894</v>
      </c>
      <c r="F6685" s="105">
        <v>55</v>
      </c>
      <c r="G6685" s="108">
        <f t="shared" si="104"/>
        <v>43374</v>
      </c>
    </row>
    <row r="6686" spans="1:7" x14ac:dyDescent="0.35">
      <c r="A6686" s="72" t="s">
        <v>494</v>
      </c>
      <c r="B6686" s="72" t="s">
        <v>495</v>
      </c>
      <c r="C6686" s="72" t="s">
        <v>1100</v>
      </c>
      <c r="D6686" s="72" t="s">
        <v>1088</v>
      </c>
      <c r="E6686" s="72">
        <v>464</v>
      </c>
      <c r="F6686" s="105">
        <v>49</v>
      </c>
      <c r="G6686" s="108">
        <f t="shared" si="104"/>
        <v>44378</v>
      </c>
    </row>
    <row r="6687" spans="1:7" x14ac:dyDescent="0.35">
      <c r="A6687" s="72" t="s">
        <v>494</v>
      </c>
      <c r="B6687" s="72" t="s">
        <v>495</v>
      </c>
      <c r="C6687" s="72" t="s">
        <v>1100</v>
      </c>
      <c r="D6687" s="72" t="s">
        <v>1089</v>
      </c>
      <c r="E6687" s="72">
        <v>460</v>
      </c>
      <c r="F6687" s="105">
        <v>51</v>
      </c>
      <c r="G6687" s="108">
        <f t="shared" si="104"/>
        <v>44287</v>
      </c>
    </row>
    <row r="6688" spans="1:7" x14ac:dyDescent="0.35">
      <c r="A6688" s="72" t="s">
        <v>494</v>
      </c>
      <c r="B6688" s="72" t="s">
        <v>495</v>
      </c>
      <c r="C6688" s="72" t="s">
        <v>1100</v>
      </c>
      <c r="D6688" s="72" t="s">
        <v>1090</v>
      </c>
      <c r="E6688" s="72">
        <v>463</v>
      </c>
      <c r="F6688" s="105">
        <v>66</v>
      </c>
      <c r="G6688" s="108">
        <f t="shared" si="104"/>
        <v>44197</v>
      </c>
    </row>
    <row r="6689" spans="1:7" x14ac:dyDescent="0.35">
      <c r="A6689" s="72" t="s">
        <v>494</v>
      </c>
      <c r="B6689" s="72" t="s">
        <v>495</v>
      </c>
      <c r="C6689" s="72" t="s">
        <v>1100</v>
      </c>
      <c r="D6689" s="72" t="s">
        <v>1091</v>
      </c>
      <c r="E6689" s="72">
        <v>456</v>
      </c>
      <c r="F6689" s="105">
        <v>68</v>
      </c>
      <c r="G6689" s="108">
        <f t="shared" si="104"/>
        <v>44105</v>
      </c>
    </row>
    <row r="6690" spans="1:7" x14ac:dyDescent="0.35">
      <c r="A6690" s="72" t="s">
        <v>494</v>
      </c>
      <c r="B6690" s="72" t="s">
        <v>495</v>
      </c>
      <c r="C6690" s="72" t="s">
        <v>1100</v>
      </c>
      <c r="D6690" s="72" t="s">
        <v>1092</v>
      </c>
      <c r="E6690" s="72">
        <v>453</v>
      </c>
      <c r="F6690" s="105">
        <v>57</v>
      </c>
      <c r="G6690" s="108">
        <f t="shared" si="104"/>
        <v>44013</v>
      </c>
    </row>
    <row r="6691" spans="1:7" x14ac:dyDescent="0.35">
      <c r="A6691" s="72" t="s">
        <v>494</v>
      </c>
      <c r="B6691" s="72" t="s">
        <v>495</v>
      </c>
      <c r="C6691" s="72" t="s">
        <v>1100</v>
      </c>
      <c r="D6691" s="72" t="s">
        <v>1093</v>
      </c>
      <c r="E6691" s="72">
        <v>429</v>
      </c>
      <c r="F6691" s="105">
        <v>56</v>
      </c>
      <c r="G6691" s="108">
        <f t="shared" si="104"/>
        <v>43922</v>
      </c>
    </row>
    <row r="6692" spans="1:7" x14ac:dyDescent="0.35">
      <c r="A6692" s="72" t="s">
        <v>494</v>
      </c>
      <c r="B6692" s="72" t="s">
        <v>495</v>
      </c>
      <c r="C6692" s="72" t="s">
        <v>1100</v>
      </c>
      <c r="D6692" s="72" t="s">
        <v>1094</v>
      </c>
      <c r="E6692" s="72">
        <v>425</v>
      </c>
      <c r="F6692" s="105">
        <v>55</v>
      </c>
      <c r="G6692" s="108">
        <f t="shared" si="104"/>
        <v>43831</v>
      </c>
    </row>
    <row r="6693" spans="1:7" x14ac:dyDescent="0.35">
      <c r="A6693" s="72" t="s">
        <v>494</v>
      </c>
      <c r="B6693" s="72" t="s">
        <v>495</v>
      </c>
      <c r="C6693" s="72" t="s">
        <v>1100</v>
      </c>
      <c r="D6693" s="72" t="s">
        <v>1095</v>
      </c>
      <c r="E6693" s="72">
        <v>412</v>
      </c>
      <c r="F6693" s="105">
        <v>53</v>
      </c>
      <c r="G6693" s="108">
        <f t="shared" si="104"/>
        <v>43739</v>
      </c>
    </row>
    <row r="6694" spans="1:7" x14ac:dyDescent="0.35">
      <c r="A6694" s="72" t="s">
        <v>494</v>
      </c>
      <c r="B6694" s="72" t="s">
        <v>495</v>
      </c>
      <c r="C6694" s="72" t="s">
        <v>1100</v>
      </c>
      <c r="D6694" s="72" t="s">
        <v>1096</v>
      </c>
      <c r="E6694" s="72">
        <v>410</v>
      </c>
      <c r="F6694" s="105">
        <v>51</v>
      </c>
      <c r="G6694" s="108">
        <f t="shared" si="104"/>
        <v>43647</v>
      </c>
    </row>
    <row r="6695" spans="1:7" x14ac:dyDescent="0.35">
      <c r="A6695" s="72" t="s">
        <v>494</v>
      </c>
      <c r="B6695" s="72" t="s">
        <v>495</v>
      </c>
      <c r="C6695" s="72" t="s">
        <v>1100</v>
      </c>
      <c r="D6695" s="72" t="s">
        <v>1097</v>
      </c>
      <c r="E6695" s="72">
        <v>413</v>
      </c>
      <c r="F6695" s="105">
        <v>49</v>
      </c>
      <c r="G6695" s="108">
        <f t="shared" si="104"/>
        <v>43556</v>
      </c>
    </row>
    <row r="6696" spans="1:7" x14ac:dyDescent="0.35">
      <c r="A6696" s="72" t="s">
        <v>494</v>
      </c>
      <c r="B6696" s="72" t="s">
        <v>495</v>
      </c>
      <c r="C6696" s="72" t="s">
        <v>1100</v>
      </c>
      <c r="D6696" s="72" t="s">
        <v>1098</v>
      </c>
      <c r="E6696" s="72">
        <v>409</v>
      </c>
      <c r="F6696" s="105">
        <v>45</v>
      </c>
      <c r="G6696" s="108">
        <f t="shared" si="104"/>
        <v>43466</v>
      </c>
    </row>
    <row r="6697" spans="1:7" x14ac:dyDescent="0.35">
      <c r="A6697" s="72" t="s">
        <v>494</v>
      </c>
      <c r="B6697" s="72" t="s">
        <v>495</v>
      </c>
      <c r="C6697" s="72" t="s">
        <v>1100</v>
      </c>
      <c r="D6697" s="72" t="s">
        <v>1099</v>
      </c>
      <c r="E6697" s="72">
        <v>429</v>
      </c>
      <c r="F6697" s="105">
        <v>55</v>
      </c>
      <c r="G6697" s="108">
        <f t="shared" si="104"/>
        <v>43374</v>
      </c>
    </row>
    <row r="6698" spans="1:7" x14ac:dyDescent="0.35">
      <c r="A6698" s="72" t="s">
        <v>494</v>
      </c>
      <c r="B6698" s="72" t="s">
        <v>495</v>
      </c>
      <c r="C6698" s="72" t="s">
        <v>1101</v>
      </c>
      <c r="D6698" s="72" t="s">
        <v>1088</v>
      </c>
      <c r="E6698" s="72">
        <v>513</v>
      </c>
      <c r="F6698" s="105">
        <v>2</v>
      </c>
      <c r="G6698" s="108">
        <f t="shared" si="104"/>
        <v>44378</v>
      </c>
    </row>
    <row r="6699" spans="1:7" x14ac:dyDescent="0.35">
      <c r="A6699" s="72" t="s">
        <v>494</v>
      </c>
      <c r="B6699" s="72" t="s">
        <v>495</v>
      </c>
      <c r="C6699" s="72" t="s">
        <v>1101</v>
      </c>
      <c r="D6699" s="72" t="s">
        <v>1089</v>
      </c>
      <c r="E6699" s="72">
        <v>513</v>
      </c>
      <c r="F6699" s="105">
        <v>3</v>
      </c>
      <c r="G6699" s="108">
        <f t="shared" si="104"/>
        <v>44287</v>
      </c>
    </row>
    <row r="6700" spans="1:7" x14ac:dyDescent="0.35">
      <c r="A6700" s="72" t="s">
        <v>494</v>
      </c>
      <c r="B6700" s="72" t="s">
        <v>495</v>
      </c>
      <c r="C6700" s="72" t="s">
        <v>1101</v>
      </c>
      <c r="D6700" s="72" t="s">
        <v>1090</v>
      </c>
      <c r="E6700" s="72">
        <v>513</v>
      </c>
      <c r="F6700" s="105">
        <v>3</v>
      </c>
      <c r="G6700" s="108">
        <f t="shared" si="104"/>
        <v>44197</v>
      </c>
    </row>
    <row r="6701" spans="1:7" x14ac:dyDescent="0.35">
      <c r="A6701" s="72" t="s">
        <v>494</v>
      </c>
      <c r="B6701" s="72" t="s">
        <v>495</v>
      </c>
      <c r="C6701" s="72" t="s">
        <v>1101</v>
      </c>
      <c r="D6701" s="72" t="s">
        <v>1091</v>
      </c>
      <c r="E6701" s="72">
        <v>497</v>
      </c>
      <c r="F6701" s="105">
        <v>2</v>
      </c>
      <c r="G6701" s="108">
        <f t="shared" si="104"/>
        <v>44105</v>
      </c>
    </row>
    <row r="6702" spans="1:7" x14ac:dyDescent="0.35">
      <c r="A6702" s="72" t="s">
        <v>494</v>
      </c>
      <c r="B6702" s="72" t="s">
        <v>495</v>
      </c>
      <c r="C6702" s="72" t="s">
        <v>1101</v>
      </c>
      <c r="D6702" s="72" t="s">
        <v>1092</v>
      </c>
      <c r="E6702" s="72">
        <v>496</v>
      </c>
      <c r="F6702" s="105">
        <v>1</v>
      </c>
      <c r="G6702" s="108">
        <f t="shared" si="104"/>
        <v>44013</v>
      </c>
    </row>
    <row r="6703" spans="1:7" x14ac:dyDescent="0.35">
      <c r="A6703" s="72" t="s">
        <v>494</v>
      </c>
      <c r="B6703" s="72" t="s">
        <v>495</v>
      </c>
      <c r="C6703" s="72" t="s">
        <v>1101</v>
      </c>
      <c r="D6703" s="72" t="s">
        <v>1093</v>
      </c>
      <c r="E6703" s="72">
        <v>471</v>
      </c>
      <c r="F6703" s="105">
        <v>2</v>
      </c>
      <c r="G6703" s="108">
        <f t="shared" si="104"/>
        <v>43922</v>
      </c>
    </row>
    <row r="6704" spans="1:7" x14ac:dyDescent="0.35">
      <c r="A6704" s="72" t="s">
        <v>494</v>
      </c>
      <c r="B6704" s="72" t="s">
        <v>495</v>
      </c>
      <c r="C6704" s="72" t="s">
        <v>1101</v>
      </c>
      <c r="D6704" s="72" t="s">
        <v>1094</v>
      </c>
      <c r="E6704" s="72">
        <v>462</v>
      </c>
      <c r="F6704" s="105">
        <v>0</v>
      </c>
      <c r="G6704" s="108">
        <f t="shared" si="104"/>
        <v>43831</v>
      </c>
    </row>
    <row r="6705" spans="1:7" x14ac:dyDescent="0.35">
      <c r="A6705" s="72" t="s">
        <v>494</v>
      </c>
      <c r="B6705" s="72" t="s">
        <v>495</v>
      </c>
      <c r="C6705" s="72" t="s">
        <v>1101</v>
      </c>
      <c r="D6705" s="72" t="s">
        <v>1095</v>
      </c>
      <c r="E6705" s="72">
        <v>453</v>
      </c>
      <c r="F6705" s="105">
        <v>0</v>
      </c>
      <c r="G6705" s="108">
        <f t="shared" si="104"/>
        <v>43739</v>
      </c>
    </row>
    <row r="6706" spans="1:7" x14ac:dyDescent="0.35">
      <c r="A6706" s="72" t="s">
        <v>494</v>
      </c>
      <c r="B6706" s="72" t="s">
        <v>495</v>
      </c>
      <c r="C6706" s="72" t="s">
        <v>1101</v>
      </c>
      <c r="D6706" s="72" t="s">
        <v>1096</v>
      </c>
      <c r="E6706" s="72">
        <v>448</v>
      </c>
      <c r="F6706" s="105">
        <v>0</v>
      </c>
      <c r="G6706" s="108">
        <f t="shared" si="104"/>
        <v>43647</v>
      </c>
    </row>
    <row r="6707" spans="1:7" x14ac:dyDescent="0.35">
      <c r="A6707" s="72" t="s">
        <v>494</v>
      </c>
      <c r="B6707" s="72" t="s">
        <v>495</v>
      </c>
      <c r="C6707" s="72" t="s">
        <v>1101</v>
      </c>
      <c r="D6707" s="72" t="s">
        <v>1097</v>
      </c>
      <c r="E6707" s="72">
        <v>449</v>
      </c>
      <c r="F6707" s="105">
        <v>0</v>
      </c>
      <c r="G6707" s="108">
        <f t="shared" si="104"/>
        <v>43556</v>
      </c>
    </row>
    <row r="6708" spans="1:7" x14ac:dyDescent="0.35">
      <c r="A6708" s="72" t="s">
        <v>494</v>
      </c>
      <c r="B6708" s="72" t="s">
        <v>495</v>
      </c>
      <c r="C6708" s="72" t="s">
        <v>1101</v>
      </c>
      <c r="D6708" s="72" t="s">
        <v>1098</v>
      </c>
      <c r="E6708" s="72">
        <v>434</v>
      </c>
      <c r="F6708" s="105">
        <v>0</v>
      </c>
      <c r="G6708" s="108">
        <f t="shared" si="104"/>
        <v>43466</v>
      </c>
    </row>
    <row r="6709" spans="1:7" x14ac:dyDescent="0.35">
      <c r="A6709" s="72" t="s">
        <v>494</v>
      </c>
      <c r="B6709" s="72" t="s">
        <v>495</v>
      </c>
      <c r="C6709" s="72" t="s">
        <v>1101</v>
      </c>
      <c r="D6709" s="72" t="s">
        <v>1099</v>
      </c>
      <c r="E6709" s="72">
        <v>441</v>
      </c>
      <c r="F6709" s="105">
        <v>2</v>
      </c>
      <c r="G6709" s="108">
        <f t="shared" si="104"/>
        <v>43374</v>
      </c>
    </row>
    <row r="6710" spans="1:7" x14ac:dyDescent="0.35">
      <c r="A6710" s="72" t="s">
        <v>494</v>
      </c>
      <c r="B6710" s="72" t="s">
        <v>495</v>
      </c>
      <c r="C6710" s="72" t="s">
        <v>1102</v>
      </c>
      <c r="D6710" s="72" t="s">
        <v>1088</v>
      </c>
      <c r="E6710" s="72">
        <v>1323</v>
      </c>
      <c r="F6710" s="105">
        <v>93</v>
      </c>
      <c r="G6710" s="108">
        <f t="shared" si="104"/>
        <v>44378</v>
      </c>
    </row>
    <row r="6711" spans="1:7" x14ac:dyDescent="0.35">
      <c r="A6711" s="72" t="s">
        <v>494</v>
      </c>
      <c r="B6711" s="72" t="s">
        <v>495</v>
      </c>
      <c r="C6711" s="72" t="s">
        <v>1102</v>
      </c>
      <c r="D6711" s="72" t="s">
        <v>1089</v>
      </c>
      <c r="E6711" s="72">
        <v>1319</v>
      </c>
      <c r="F6711" s="105">
        <v>87</v>
      </c>
      <c r="G6711" s="108">
        <f t="shared" si="104"/>
        <v>44287</v>
      </c>
    </row>
    <row r="6712" spans="1:7" x14ac:dyDescent="0.35">
      <c r="A6712" s="72" t="s">
        <v>494</v>
      </c>
      <c r="B6712" s="72" t="s">
        <v>495</v>
      </c>
      <c r="C6712" s="72" t="s">
        <v>1102</v>
      </c>
      <c r="D6712" s="72" t="s">
        <v>1090</v>
      </c>
      <c r="E6712" s="72">
        <v>1319</v>
      </c>
      <c r="F6712" s="105">
        <v>79</v>
      </c>
      <c r="G6712" s="108">
        <f t="shared" si="104"/>
        <v>44197</v>
      </c>
    </row>
    <row r="6713" spans="1:7" x14ac:dyDescent="0.35">
      <c r="A6713" s="72" t="s">
        <v>494</v>
      </c>
      <c r="B6713" s="72" t="s">
        <v>495</v>
      </c>
      <c r="C6713" s="72" t="s">
        <v>1102</v>
      </c>
      <c r="D6713" s="72" t="s">
        <v>1091</v>
      </c>
      <c r="E6713" s="72">
        <v>1341</v>
      </c>
      <c r="F6713" s="105">
        <v>92</v>
      </c>
      <c r="G6713" s="108">
        <f t="shared" si="104"/>
        <v>44105</v>
      </c>
    </row>
    <row r="6714" spans="1:7" x14ac:dyDescent="0.35">
      <c r="A6714" s="72" t="s">
        <v>494</v>
      </c>
      <c r="B6714" s="72" t="s">
        <v>495</v>
      </c>
      <c r="C6714" s="72" t="s">
        <v>1102</v>
      </c>
      <c r="D6714" s="72" t="s">
        <v>1092</v>
      </c>
      <c r="E6714" s="72">
        <v>1339</v>
      </c>
      <c r="F6714" s="105">
        <v>95</v>
      </c>
      <c r="G6714" s="108">
        <f t="shared" si="104"/>
        <v>44013</v>
      </c>
    </row>
    <row r="6715" spans="1:7" x14ac:dyDescent="0.35">
      <c r="A6715" s="72" t="s">
        <v>494</v>
      </c>
      <c r="B6715" s="72" t="s">
        <v>495</v>
      </c>
      <c r="C6715" s="72" t="s">
        <v>1102</v>
      </c>
      <c r="D6715" s="72" t="s">
        <v>1093</v>
      </c>
      <c r="E6715" s="72">
        <v>1343</v>
      </c>
      <c r="F6715" s="105">
        <v>98</v>
      </c>
      <c r="G6715" s="108">
        <f t="shared" si="104"/>
        <v>43922</v>
      </c>
    </row>
    <row r="6716" spans="1:7" x14ac:dyDescent="0.35">
      <c r="A6716" s="72" t="s">
        <v>494</v>
      </c>
      <c r="B6716" s="72" t="s">
        <v>495</v>
      </c>
      <c r="C6716" s="72" t="s">
        <v>1102</v>
      </c>
      <c r="D6716" s="72" t="s">
        <v>1094</v>
      </c>
      <c r="E6716" s="72">
        <v>1345</v>
      </c>
      <c r="F6716" s="105">
        <v>86</v>
      </c>
      <c r="G6716" s="108">
        <f t="shared" si="104"/>
        <v>43831</v>
      </c>
    </row>
    <row r="6717" spans="1:7" x14ac:dyDescent="0.35">
      <c r="A6717" s="72" t="s">
        <v>494</v>
      </c>
      <c r="B6717" s="72" t="s">
        <v>495</v>
      </c>
      <c r="C6717" s="72" t="s">
        <v>1102</v>
      </c>
      <c r="D6717" s="72" t="s">
        <v>1095</v>
      </c>
      <c r="E6717" s="72">
        <v>1344</v>
      </c>
      <c r="F6717" s="105">
        <v>82</v>
      </c>
      <c r="G6717" s="108">
        <f t="shared" si="104"/>
        <v>43739</v>
      </c>
    </row>
    <row r="6718" spans="1:7" x14ac:dyDescent="0.35">
      <c r="A6718" s="72" t="s">
        <v>494</v>
      </c>
      <c r="B6718" s="72" t="s">
        <v>495</v>
      </c>
      <c r="C6718" s="72" t="s">
        <v>1102</v>
      </c>
      <c r="D6718" s="72" t="s">
        <v>1096</v>
      </c>
      <c r="E6718" s="72">
        <v>1342</v>
      </c>
      <c r="F6718" s="105">
        <v>78</v>
      </c>
      <c r="G6718" s="108">
        <f t="shared" si="104"/>
        <v>43647</v>
      </c>
    </row>
    <row r="6719" spans="1:7" x14ac:dyDescent="0.35">
      <c r="A6719" s="72" t="s">
        <v>494</v>
      </c>
      <c r="B6719" s="72" t="s">
        <v>495</v>
      </c>
      <c r="C6719" s="72" t="s">
        <v>1102</v>
      </c>
      <c r="D6719" s="72" t="s">
        <v>1097</v>
      </c>
      <c r="E6719" s="72">
        <v>1343</v>
      </c>
      <c r="F6719" s="105">
        <v>76</v>
      </c>
      <c r="G6719" s="108">
        <f t="shared" si="104"/>
        <v>43556</v>
      </c>
    </row>
    <row r="6720" spans="1:7" x14ac:dyDescent="0.35">
      <c r="A6720" s="72" t="s">
        <v>494</v>
      </c>
      <c r="B6720" s="72" t="s">
        <v>495</v>
      </c>
      <c r="C6720" s="72" t="s">
        <v>1102</v>
      </c>
      <c r="D6720" s="72" t="s">
        <v>1098</v>
      </c>
      <c r="E6720" s="72">
        <v>1333</v>
      </c>
      <c r="F6720" s="105">
        <v>72</v>
      </c>
      <c r="G6720" s="108">
        <f t="shared" si="104"/>
        <v>43466</v>
      </c>
    </row>
    <row r="6721" spans="1:7" x14ac:dyDescent="0.35">
      <c r="A6721" s="72" t="s">
        <v>494</v>
      </c>
      <c r="B6721" s="72" t="s">
        <v>495</v>
      </c>
      <c r="C6721" s="72" t="s">
        <v>1102</v>
      </c>
      <c r="D6721" s="72" t="s">
        <v>1099</v>
      </c>
      <c r="E6721" s="72">
        <v>1369</v>
      </c>
      <c r="F6721" s="105">
        <v>78</v>
      </c>
      <c r="G6721" s="108">
        <f t="shared" si="104"/>
        <v>43374</v>
      </c>
    </row>
    <row r="6722" spans="1:7" x14ac:dyDescent="0.35">
      <c r="A6722" s="72" t="s">
        <v>498</v>
      </c>
      <c r="B6722" s="72" t="s">
        <v>499</v>
      </c>
      <c r="C6722" s="72" t="s">
        <v>1087</v>
      </c>
      <c r="D6722" s="72" t="s">
        <v>1088</v>
      </c>
      <c r="E6722" s="72">
        <v>1503</v>
      </c>
      <c r="F6722" s="105">
        <v>174</v>
      </c>
      <c r="G6722" s="108">
        <f t="shared" si="104"/>
        <v>44378</v>
      </c>
    </row>
    <row r="6723" spans="1:7" x14ac:dyDescent="0.35">
      <c r="A6723" s="72" t="s">
        <v>498</v>
      </c>
      <c r="B6723" s="72" t="s">
        <v>499</v>
      </c>
      <c r="C6723" s="72" t="s">
        <v>1087</v>
      </c>
      <c r="D6723" s="72" t="s">
        <v>1089</v>
      </c>
      <c r="E6723" s="72">
        <v>1502</v>
      </c>
      <c r="F6723" s="105">
        <v>176</v>
      </c>
      <c r="G6723" s="108">
        <f t="shared" si="104"/>
        <v>44287</v>
      </c>
    </row>
    <row r="6724" spans="1:7" x14ac:dyDescent="0.35">
      <c r="A6724" s="72" t="s">
        <v>498</v>
      </c>
      <c r="B6724" s="72" t="s">
        <v>499</v>
      </c>
      <c r="C6724" s="72" t="s">
        <v>1087</v>
      </c>
      <c r="D6724" s="72" t="s">
        <v>1090</v>
      </c>
      <c r="E6724" s="72">
        <v>1505</v>
      </c>
      <c r="F6724" s="105">
        <v>176</v>
      </c>
      <c r="G6724" s="108">
        <f t="shared" ref="G6724:G6787" si="105">DATE(LEFT(D6724,4),RIGHT(LEFT(D6724,7),2),1)</f>
        <v>44197</v>
      </c>
    </row>
    <row r="6725" spans="1:7" x14ac:dyDescent="0.35">
      <c r="A6725" s="72" t="s">
        <v>498</v>
      </c>
      <c r="B6725" s="72" t="s">
        <v>499</v>
      </c>
      <c r="C6725" s="72" t="s">
        <v>1087</v>
      </c>
      <c r="D6725" s="72" t="s">
        <v>1091</v>
      </c>
      <c r="E6725" s="72">
        <v>1511</v>
      </c>
      <c r="F6725" s="105">
        <v>177</v>
      </c>
      <c r="G6725" s="108">
        <f t="shared" si="105"/>
        <v>44105</v>
      </c>
    </row>
    <row r="6726" spans="1:7" x14ac:dyDescent="0.35">
      <c r="A6726" s="72" t="s">
        <v>498</v>
      </c>
      <c r="B6726" s="72" t="s">
        <v>499</v>
      </c>
      <c r="C6726" s="72" t="s">
        <v>1087</v>
      </c>
      <c r="D6726" s="72" t="s">
        <v>1092</v>
      </c>
      <c r="E6726" s="72">
        <v>1504</v>
      </c>
      <c r="F6726" s="105">
        <v>178</v>
      </c>
      <c r="G6726" s="108">
        <f t="shared" si="105"/>
        <v>44013</v>
      </c>
    </row>
    <row r="6727" spans="1:7" x14ac:dyDescent="0.35">
      <c r="A6727" s="72" t="s">
        <v>498</v>
      </c>
      <c r="B6727" s="72" t="s">
        <v>499</v>
      </c>
      <c r="C6727" s="72" t="s">
        <v>1087</v>
      </c>
      <c r="D6727" s="72" t="s">
        <v>1093</v>
      </c>
      <c r="E6727" s="72">
        <v>1497</v>
      </c>
      <c r="F6727" s="105">
        <v>182</v>
      </c>
      <c r="G6727" s="108">
        <f t="shared" si="105"/>
        <v>43922</v>
      </c>
    </row>
    <row r="6728" spans="1:7" x14ac:dyDescent="0.35">
      <c r="A6728" s="72" t="s">
        <v>498</v>
      </c>
      <c r="B6728" s="72" t="s">
        <v>499</v>
      </c>
      <c r="C6728" s="72" t="s">
        <v>1087</v>
      </c>
      <c r="D6728" s="72" t="s">
        <v>1094</v>
      </c>
      <c r="E6728" s="72">
        <v>1531</v>
      </c>
      <c r="F6728" s="105">
        <v>209</v>
      </c>
      <c r="G6728" s="108">
        <f t="shared" si="105"/>
        <v>43831</v>
      </c>
    </row>
    <row r="6729" spans="1:7" x14ac:dyDescent="0.35">
      <c r="A6729" s="72" t="s">
        <v>498</v>
      </c>
      <c r="B6729" s="72" t="s">
        <v>499</v>
      </c>
      <c r="C6729" s="72" t="s">
        <v>1087</v>
      </c>
      <c r="D6729" s="72" t="s">
        <v>1095</v>
      </c>
      <c r="E6729" s="72">
        <v>1532</v>
      </c>
      <c r="F6729" s="105">
        <v>219</v>
      </c>
      <c r="G6729" s="108">
        <f t="shared" si="105"/>
        <v>43739</v>
      </c>
    </row>
    <row r="6730" spans="1:7" x14ac:dyDescent="0.35">
      <c r="A6730" s="72" t="s">
        <v>498</v>
      </c>
      <c r="B6730" s="72" t="s">
        <v>499</v>
      </c>
      <c r="C6730" s="72" t="s">
        <v>1087</v>
      </c>
      <c r="D6730" s="72" t="s">
        <v>1096</v>
      </c>
      <c r="E6730" s="72">
        <v>1530</v>
      </c>
      <c r="F6730" s="105">
        <v>202</v>
      </c>
      <c r="G6730" s="108">
        <f t="shared" si="105"/>
        <v>43647</v>
      </c>
    </row>
    <row r="6731" spans="1:7" x14ac:dyDescent="0.35">
      <c r="A6731" s="72" t="s">
        <v>498</v>
      </c>
      <c r="B6731" s="72" t="s">
        <v>499</v>
      </c>
      <c r="C6731" s="72" t="s">
        <v>1087</v>
      </c>
      <c r="D6731" s="72" t="s">
        <v>1097</v>
      </c>
      <c r="E6731" s="72">
        <v>1519</v>
      </c>
      <c r="F6731" s="105">
        <v>205</v>
      </c>
      <c r="G6731" s="108">
        <f t="shared" si="105"/>
        <v>43556</v>
      </c>
    </row>
    <row r="6732" spans="1:7" x14ac:dyDescent="0.35">
      <c r="A6732" s="72" t="s">
        <v>498</v>
      </c>
      <c r="B6732" s="72" t="s">
        <v>499</v>
      </c>
      <c r="C6732" s="72" t="s">
        <v>1087</v>
      </c>
      <c r="D6732" s="72" t="s">
        <v>1098</v>
      </c>
      <c r="E6732" s="72">
        <v>1503</v>
      </c>
      <c r="F6732" s="105">
        <v>205</v>
      </c>
      <c r="G6732" s="108">
        <f t="shared" si="105"/>
        <v>43466</v>
      </c>
    </row>
    <row r="6733" spans="1:7" x14ac:dyDescent="0.35">
      <c r="A6733" s="72" t="s">
        <v>498</v>
      </c>
      <c r="B6733" s="72" t="s">
        <v>499</v>
      </c>
      <c r="C6733" s="72" t="s">
        <v>1087</v>
      </c>
      <c r="D6733" s="72" t="s">
        <v>1099</v>
      </c>
      <c r="E6733" s="72">
        <v>1562</v>
      </c>
      <c r="F6733" s="105">
        <v>233</v>
      </c>
      <c r="G6733" s="108">
        <f t="shared" si="105"/>
        <v>43374</v>
      </c>
    </row>
    <row r="6734" spans="1:7" x14ac:dyDescent="0.35">
      <c r="A6734" s="72" t="s">
        <v>498</v>
      </c>
      <c r="B6734" s="72" t="s">
        <v>499</v>
      </c>
      <c r="C6734" s="72" t="s">
        <v>1100</v>
      </c>
      <c r="D6734" s="72" t="s">
        <v>1088</v>
      </c>
      <c r="E6734" s="72">
        <v>2044</v>
      </c>
      <c r="F6734" s="105">
        <v>360</v>
      </c>
      <c r="G6734" s="108">
        <f t="shared" si="105"/>
        <v>44378</v>
      </c>
    </row>
    <row r="6735" spans="1:7" x14ac:dyDescent="0.35">
      <c r="A6735" s="72" t="s">
        <v>498</v>
      </c>
      <c r="B6735" s="72" t="s">
        <v>499</v>
      </c>
      <c r="C6735" s="72" t="s">
        <v>1100</v>
      </c>
      <c r="D6735" s="72" t="s">
        <v>1089</v>
      </c>
      <c r="E6735" s="72">
        <v>2047</v>
      </c>
      <c r="F6735" s="105">
        <v>360</v>
      </c>
      <c r="G6735" s="108">
        <f t="shared" si="105"/>
        <v>44287</v>
      </c>
    </row>
    <row r="6736" spans="1:7" x14ac:dyDescent="0.35">
      <c r="A6736" s="72" t="s">
        <v>498</v>
      </c>
      <c r="B6736" s="72" t="s">
        <v>499</v>
      </c>
      <c r="C6736" s="72" t="s">
        <v>1100</v>
      </c>
      <c r="D6736" s="72" t="s">
        <v>1090</v>
      </c>
      <c r="E6736" s="72">
        <v>2055</v>
      </c>
      <c r="F6736" s="105">
        <v>364</v>
      </c>
      <c r="G6736" s="108">
        <f t="shared" si="105"/>
        <v>44197</v>
      </c>
    </row>
    <row r="6737" spans="1:7" x14ac:dyDescent="0.35">
      <c r="A6737" s="72" t="s">
        <v>498</v>
      </c>
      <c r="B6737" s="72" t="s">
        <v>499</v>
      </c>
      <c r="C6737" s="72" t="s">
        <v>1100</v>
      </c>
      <c r="D6737" s="72" t="s">
        <v>1091</v>
      </c>
      <c r="E6737" s="72">
        <v>2096</v>
      </c>
      <c r="F6737" s="105">
        <v>381</v>
      </c>
      <c r="G6737" s="108">
        <f t="shared" si="105"/>
        <v>44105</v>
      </c>
    </row>
    <row r="6738" spans="1:7" x14ac:dyDescent="0.35">
      <c r="A6738" s="72" t="s">
        <v>498</v>
      </c>
      <c r="B6738" s="72" t="s">
        <v>499</v>
      </c>
      <c r="C6738" s="72" t="s">
        <v>1100</v>
      </c>
      <c r="D6738" s="72" t="s">
        <v>1092</v>
      </c>
      <c r="E6738" s="72">
        <v>2094</v>
      </c>
      <c r="F6738" s="105">
        <v>384</v>
      </c>
      <c r="G6738" s="108">
        <f t="shared" si="105"/>
        <v>44013</v>
      </c>
    </row>
    <row r="6739" spans="1:7" x14ac:dyDescent="0.35">
      <c r="A6739" s="72" t="s">
        <v>498</v>
      </c>
      <c r="B6739" s="72" t="s">
        <v>499</v>
      </c>
      <c r="C6739" s="72" t="s">
        <v>1100</v>
      </c>
      <c r="D6739" s="72" t="s">
        <v>1093</v>
      </c>
      <c r="E6739" s="72">
        <v>2054</v>
      </c>
      <c r="F6739" s="105">
        <v>387</v>
      </c>
      <c r="G6739" s="108">
        <f t="shared" si="105"/>
        <v>43922</v>
      </c>
    </row>
    <row r="6740" spans="1:7" x14ac:dyDescent="0.35">
      <c r="A6740" s="72" t="s">
        <v>498</v>
      </c>
      <c r="B6740" s="72" t="s">
        <v>499</v>
      </c>
      <c r="C6740" s="72" t="s">
        <v>1100</v>
      </c>
      <c r="D6740" s="72" t="s">
        <v>1094</v>
      </c>
      <c r="E6740" s="72">
        <v>2159</v>
      </c>
      <c r="F6740" s="105">
        <v>499</v>
      </c>
      <c r="G6740" s="108">
        <f t="shared" si="105"/>
        <v>43831</v>
      </c>
    </row>
    <row r="6741" spans="1:7" x14ac:dyDescent="0.35">
      <c r="A6741" s="72" t="s">
        <v>498</v>
      </c>
      <c r="B6741" s="72" t="s">
        <v>499</v>
      </c>
      <c r="C6741" s="72" t="s">
        <v>1100</v>
      </c>
      <c r="D6741" s="72" t="s">
        <v>1095</v>
      </c>
      <c r="E6741" s="72">
        <v>2161</v>
      </c>
      <c r="F6741" s="105">
        <v>517</v>
      </c>
      <c r="G6741" s="108">
        <f t="shared" si="105"/>
        <v>43739</v>
      </c>
    </row>
    <row r="6742" spans="1:7" x14ac:dyDescent="0.35">
      <c r="A6742" s="72" t="s">
        <v>498</v>
      </c>
      <c r="B6742" s="72" t="s">
        <v>499</v>
      </c>
      <c r="C6742" s="72" t="s">
        <v>1100</v>
      </c>
      <c r="D6742" s="72" t="s">
        <v>1096</v>
      </c>
      <c r="E6742" s="72">
        <v>2093</v>
      </c>
      <c r="F6742" s="105">
        <v>414</v>
      </c>
      <c r="G6742" s="108">
        <f t="shared" si="105"/>
        <v>43647</v>
      </c>
    </row>
    <row r="6743" spans="1:7" x14ac:dyDescent="0.35">
      <c r="A6743" s="72" t="s">
        <v>498</v>
      </c>
      <c r="B6743" s="72" t="s">
        <v>499</v>
      </c>
      <c r="C6743" s="72" t="s">
        <v>1100</v>
      </c>
      <c r="D6743" s="72" t="s">
        <v>1097</v>
      </c>
      <c r="E6743" s="72">
        <v>2087</v>
      </c>
      <c r="F6743" s="105">
        <v>470</v>
      </c>
      <c r="G6743" s="108">
        <f t="shared" si="105"/>
        <v>43556</v>
      </c>
    </row>
    <row r="6744" spans="1:7" x14ac:dyDescent="0.35">
      <c r="A6744" s="72" t="s">
        <v>498</v>
      </c>
      <c r="B6744" s="72" t="s">
        <v>499</v>
      </c>
      <c r="C6744" s="72" t="s">
        <v>1100</v>
      </c>
      <c r="D6744" s="72" t="s">
        <v>1098</v>
      </c>
      <c r="E6744" s="72">
        <v>1939</v>
      </c>
      <c r="F6744" s="105">
        <v>390</v>
      </c>
      <c r="G6744" s="108">
        <f t="shared" si="105"/>
        <v>43466</v>
      </c>
    </row>
    <row r="6745" spans="1:7" x14ac:dyDescent="0.35">
      <c r="A6745" s="72" t="s">
        <v>498</v>
      </c>
      <c r="B6745" s="72" t="s">
        <v>499</v>
      </c>
      <c r="C6745" s="72" t="s">
        <v>1100</v>
      </c>
      <c r="D6745" s="72" t="s">
        <v>1099</v>
      </c>
      <c r="E6745" s="72">
        <v>2063</v>
      </c>
      <c r="F6745" s="105">
        <v>397</v>
      </c>
      <c r="G6745" s="108">
        <f t="shared" si="105"/>
        <v>43374</v>
      </c>
    </row>
    <row r="6746" spans="1:7" x14ac:dyDescent="0.35">
      <c r="A6746" s="72" t="s">
        <v>498</v>
      </c>
      <c r="B6746" s="72" t="s">
        <v>499</v>
      </c>
      <c r="C6746" s="72" t="s">
        <v>1101</v>
      </c>
      <c r="D6746" s="72" t="s">
        <v>1088</v>
      </c>
      <c r="E6746" s="72">
        <v>927</v>
      </c>
      <c r="F6746" s="105">
        <v>168</v>
      </c>
      <c r="G6746" s="108">
        <f t="shared" si="105"/>
        <v>44378</v>
      </c>
    </row>
    <row r="6747" spans="1:7" x14ac:dyDescent="0.35">
      <c r="A6747" s="72" t="s">
        <v>498</v>
      </c>
      <c r="B6747" s="72" t="s">
        <v>499</v>
      </c>
      <c r="C6747" s="72" t="s">
        <v>1101</v>
      </c>
      <c r="D6747" s="72" t="s">
        <v>1089</v>
      </c>
      <c r="E6747" s="72">
        <v>928</v>
      </c>
      <c r="F6747" s="105">
        <v>168</v>
      </c>
      <c r="G6747" s="108">
        <f t="shared" si="105"/>
        <v>44287</v>
      </c>
    </row>
    <row r="6748" spans="1:7" x14ac:dyDescent="0.35">
      <c r="A6748" s="72" t="s">
        <v>498</v>
      </c>
      <c r="B6748" s="72" t="s">
        <v>499</v>
      </c>
      <c r="C6748" s="72" t="s">
        <v>1101</v>
      </c>
      <c r="D6748" s="72" t="s">
        <v>1090</v>
      </c>
      <c r="E6748" s="72">
        <v>928</v>
      </c>
      <c r="F6748" s="105">
        <v>168</v>
      </c>
      <c r="G6748" s="108">
        <f t="shared" si="105"/>
        <v>44197</v>
      </c>
    </row>
    <row r="6749" spans="1:7" x14ac:dyDescent="0.35">
      <c r="A6749" s="72" t="s">
        <v>498</v>
      </c>
      <c r="B6749" s="72" t="s">
        <v>499</v>
      </c>
      <c r="C6749" s="72" t="s">
        <v>1101</v>
      </c>
      <c r="D6749" s="72" t="s">
        <v>1091</v>
      </c>
      <c r="E6749" s="72">
        <v>930</v>
      </c>
      <c r="F6749" s="105">
        <v>170</v>
      </c>
      <c r="G6749" s="108">
        <f t="shared" si="105"/>
        <v>44105</v>
      </c>
    </row>
    <row r="6750" spans="1:7" x14ac:dyDescent="0.35">
      <c r="A6750" s="72" t="s">
        <v>498</v>
      </c>
      <c r="B6750" s="72" t="s">
        <v>499</v>
      </c>
      <c r="C6750" s="72" t="s">
        <v>1101</v>
      </c>
      <c r="D6750" s="72" t="s">
        <v>1092</v>
      </c>
      <c r="E6750" s="72">
        <v>932</v>
      </c>
      <c r="F6750" s="105">
        <v>171</v>
      </c>
      <c r="G6750" s="108">
        <f t="shared" si="105"/>
        <v>44013</v>
      </c>
    </row>
    <row r="6751" spans="1:7" x14ac:dyDescent="0.35">
      <c r="A6751" s="72" t="s">
        <v>498</v>
      </c>
      <c r="B6751" s="72" t="s">
        <v>499</v>
      </c>
      <c r="C6751" s="72" t="s">
        <v>1101</v>
      </c>
      <c r="D6751" s="72" t="s">
        <v>1093</v>
      </c>
      <c r="E6751" s="72">
        <v>946</v>
      </c>
      <c r="F6751" s="105">
        <v>183</v>
      </c>
      <c r="G6751" s="108">
        <f t="shared" si="105"/>
        <v>43922</v>
      </c>
    </row>
    <row r="6752" spans="1:7" x14ac:dyDescent="0.35">
      <c r="A6752" s="72" t="s">
        <v>498</v>
      </c>
      <c r="B6752" s="72" t="s">
        <v>499</v>
      </c>
      <c r="C6752" s="72" t="s">
        <v>1101</v>
      </c>
      <c r="D6752" s="72" t="s">
        <v>1094</v>
      </c>
      <c r="E6752" s="72">
        <v>952</v>
      </c>
      <c r="F6752" s="105">
        <v>189</v>
      </c>
      <c r="G6752" s="108">
        <f t="shared" si="105"/>
        <v>43831</v>
      </c>
    </row>
    <row r="6753" spans="1:7" x14ac:dyDescent="0.35">
      <c r="A6753" s="72" t="s">
        <v>498</v>
      </c>
      <c r="B6753" s="72" t="s">
        <v>499</v>
      </c>
      <c r="C6753" s="72" t="s">
        <v>1101</v>
      </c>
      <c r="D6753" s="72" t="s">
        <v>1095</v>
      </c>
      <c r="E6753" s="72">
        <v>960</v>
      </c>
      <c r="F6753" s="105">
        <v>192</v>
      </c>
      <c r="G6753" s="108">
        <f t="shared" si="105"/>
        <v>43739</v>
      </c>
    </row>
    <row r="6754" spans="1:7" x14ac:dyDescent="0.35">
      <c r="A6754" s="72" t="s">
        <v>498</v>
      </c>
      <c r="B6754" s="72" t="s">
        <v>499</v>
      </c>
      <c r="C6754" s="72" t="s">
        <v>1101</v>
      </c>
      <c r="D6754" s="72" t="s">
        <v>1096</v>
      </c>
      <c r="E6754" s="72">
        <v>963</v>
      </c>
      <c r="F6754" s="105">
        <v>190</v>
      </c>
      <c r="G6754" s="108">
        <f t="shared" si="105"/>
        <v>43647</v>
      </c>
    </row>
    <row r="6755" spans="1:7" x14ac:dyDescent="0.35">
      <c r="A6755" s="72" t="s">
        <v>498</v>
      </c>
      <c r="B6755" s="72" t="s">
        <v>499</v>
      </c>
      <c r="C6755" s="72" t="s">
        <v>1101</v>
      </c>
      <c r="D6755" s="72" t="s">
        <v>1097</v>
      </c>
      <c r="E6755" s="72">
        <v>983</v>
      </c>
      <c r="F6755" s="105">
        <v>201</v>
      </c>
      <c r="G6755" s="108">
        <f t="shared" si="105"/>
        <v>43556</v>
      </c>
    </row>
    <row r="6756" spans="1:7" x14ac:dyDescent="0.35">
      <c r="A6756" s="72" t="s">
        <v>498</v>
      </c>
      <c r="B6756" s="72" t="s">
        <v>499</v>
      </c>
      <c r="C6756" s="72" t="s">
        <v>1101</v>
      </c>
      <c r="D6756" s="72" t="s">
        <v>1098</v>
      </c>
      <c r="E6756" s="72">
        <v>969</v>
      </c>
      <c r="F6756" s="105">
        <v>210</v>
      </c>
      <c r="G6756" s="108">
        <f t="shared" si="105"/>
        <v>43466</v>
      </c>
    </row>
    <row r="6757" spans="1:7" x14ac:dyDescent="0.35">
      <c r="A6757" s="72" t="s">
        <v>498</v>
      </c>
      <c r="B6757" s="72" t="s">
        <v>499</v>
      </c>
      <c r="C6757" s="72" t="s">
        <v>1101</v>
      </c>
      <c r="D6757" s="72" t="s">
        <v>1099</v>
      </c>
      <c r="E6757" s="72">
        <v>999</v>
      </c>
      <c r="F6757" s="105">
        <v>236</v>
      </c>
      <c r="G6757" s="108">
        <f t="shared" si="105"/>
        <v>43374</v>
      </c>
    </row>
    <row r="6758" spans="1:7" x14ac:dyDescent="0.35">
      <c r="A6758" s="72" t="s">
        <v>498</v>
      </c>
      <c r="B6758" s="72" t="s">
        <v>499</v>
      </c>
      <c r="C6758" s="72" t="s">
        <v>1102</v>
      </c>
      <c r="D6758" s="72" t="s">
        <v>1088</v>
      </c>
      <c r="E6758" s="72">
        <v>2781</v>
      </c>
      <c r="F6758" s="105">
        <v>177</v>
      </c>
      <c r="G6758" s="108">
        <f t="shared" si="105"/>
        <v>44378</v>
      </c>
    </row>
    <row r="6759" spans="1:7" x14ac:dyDescent="0.35">
      <c r="A6759" s="72" t="s">
        <v>498</v>
      </c>
      <c r="B6759" s="72" t="s">
        <v>499</v>
      </c>
      <c r="C6759" s="72" t="s">
        <v>1102</v>
      </c>
      <c r="D6759" s="72" t="s">
        <v>1089</v>
      </c>
      <c r="E6759" s="72">
        <v>2785</v>
      </c>
      <c r="F6759" s="105">
        <v>177</v>
      </c>
      <c r="G6759" s="108">
        <f t="shared" si="105"/>
        <v>44287</v>
      </c>
    </row>
    <row r="6760" spans="1:7" x14ac:dyDescent="0.35">
      <c r="A6760" s="72" t="s">
        <v>498</v>
      </c>
      <c r="B6760" s="72" t="s">
        <v>499</v>
      </c>
      <c r="C6760" s="72" t="s">
        <v>1102</v>
      </c>
      <c r="D6760" s="72" t="s">
        <v>1090</v>
      </c>
      <c r="E6760" s="72">
        <v>2781</v>
      </c>
      <c r="F6760" s="105">
        <v>176</v>
      </c>
      <c r="G6760" s="108">
        <f t="shared" si="105"/>
        <v>44197</v>
      </c>
    </row>
    <row r="6761" spans="1:7" x14ac:dyDescent="0.35">
      <c r="A6761" s="72" t="s">
        <v>498</v>
      </c>
      <c r="B6761" s="72" t="s">
        <v>499</v>
      </c>
      <c r="C6761" s="72" t="s">
        <v>1102</v>
      </c>
      <c r="D6761" s="72" t="s">
        <v>1091</v>
      </c>
      <c r="E6761" s="72">
        <v>2777</v>
      </c>
      <c r="F6761" s="105">
        <v>180</v>
      </c>
      <c r="G6761" s="108">
        <f t="shared" si="105"/>
        <v>44105</v>
      </c>
    </row>
    <row r="6762" spans="1:7" x14ac:dyDescent="0.35">
      <c r="A6762" s="72" t="s">
        <v>498</v>
      </c>
      <c r="B6762" s="72" t="s">
        <v>499</v>
      </c>
      <c r="C6762" s="72" t="s">
        <v>1102</v>
      </c>
      <c r="D6762" s="72" t="s">
        <v>1092</v>
      </c>
      <c r="E6762" s="72">
        <v>2771</v>
      </c>
      <c r="F6762" s="105">
        <v>181</v>
      </c>
      <c r="G6762" s="108">
        <f t="shared" si="105"/>
        <v>44013</v>
      </c>
    </row>
    <row r="6763" spans="1:7" x14ac:dyDescent="0.35">
      <c r="A6763" s="72" t="s">
        <v>498</v>
      </c>
      <c r="B6763" s="72" t="s">
        <v>499</v>
      </c>
      <c r="C6763" s="72" t="s">
        <v>1102</v>
      </c>
      <c r="D6763" s="72" t="s">
        <v>1093</v>
      </c>
      <c r="E6763" s="72">
        <v>2767</v>
      </c>
      <c r="F6763" s="105">
        <v>185</v>
      </c>
      <c r="G6763" s="108">
        <f t="shared" si="105"/>
        <v>43922</v>
      </c>
    </row>
    <row r="6764" spans="1:7" x14ac:dyDescent="0.35">
      <c r="A6764" s="72" t="s">
        <v>498</v>
      </c>
      <c r="B6764" s="72" t="s">
        <v>499</v>
      </c>
      <c r="C6764" s="72" t="s">
        <v>1102</v>
      </c>
      <c r="D6764" s="72" t="s">
        <v>1094</v>
      </c>
      <c r="E6764" s="72">
        <v>2758</v>
      </c>
      <c r="F6764" s="105">
        <v>189</v>
      </c>
      <c r="G6764" s="108">
        <f t="shared" si="105"/>
        <v>43831</v>
      </c>
    </row>
    <row r="6765" spans="1:7" x14ac:dyDescent="0.35">
      <c r="A6765" s="72" t="s">
        <v>498</v>
      </c>
      <c r="B6765" s="72" t="s">
        <v>499</v>
      </c>
      <c r="C6765" s="72" t="s">
        <v>1102</v>
      </c>
      <c r="D6765" s="72" t="s">
        <v>1095</v>
      </c>
      <c r="E6765" s="72">
        <v>2745</v>
      </c>
      <c r="F6765" s="105">
        <v>190</v>
      </c>
      <c r="G6765" s="108">
        <f t="shared" si="105"/>
        <v>43739</v>
      </c>
    </row>
    <row r="6766" spans="1:7" x14ac:dyDescent="0.35">
      <c r="A6766" s="72" t="s">
        <v>498</v>
      </c>
      <c r="B6766" s="72" t="s">
        <v>499</v>
      </c>
      <c r="C6766" s="72" t="s">
        <v>1102</v>
      </c>
      <c r="D6766" s="72" t="s">
        <v>1096</v>
      </c>
      <c r="E6766" s="72">
        <v>2748</v>
      </c>
      <c r="F6766" s="105">
        <v>197</v>
      </c>
      <c r="G6766" s="108">
        <f t="shared" si="105"/>
        <v>43647</v>
      </c>
    </row>
    <row r="6767" spans="1:7" x14ac:dyDescent="0.35">
      <c r="A6767" s="72" t="s">
        <v>498</v>
      </c>
      <c r="B6767" s="72" t="s">
        <v>499</v>
      </c>
      <c r="C6767" s="72" t="s">
        <v>1102</v>
      </c>
      <c r="D6767" s="72" t="s">
        <v>1097</v>
      </c>
      <c r="E6767" s="72">
        <v>2744</v>
      </c>
      <c r="F6767" s="105">
        <v>191</v>
      </c>
      <c r="G6767" s="108">
        <f t="shared" si="105"/>
        <v>43556</v>
      </c>
    </row>
    <row r="6768" spans="1:7" x14ac:dyDescent="0.35">
      <c r="A6768" s="72" t="s">
        <v>498</v>
      </c>
      <c r="B6768" s="72" t="s">
        <v>499</v>
      </c>
      <c r="C6768" s="72" t="s">
        <v>1102</v>
      </c>
      <c r="D6768" s="72" t="s">
        <v>1098</v>
      </c>
      <c r="E6768" s="72">
        <v>2695</v>
      </c>
      <c r="F6768" s="105">
        <v>177</v>
      </c>
      <c r="G6768" s="108">
        <f t="shared" si="105"/>
        <v>43466</v>
      </c>
    </row>
    <row r="6769" spans="1:7" x14ac:dyDescent="0.35">
      <c r="A6769" s="72" t="s">
        <v>498</v>
      </c>
      <c r="B6769" s="72" t="s">
        <v>499</v>
      </c>
      <c r="C6769" s="72" t="s">
        <v>1102</v>
      </c>
      <c r="D6769" s="72" t="s">
        <v>1099</v>
      </c>
      <c r="E6769" s="72">
        <v>2763</v>
      </c>
      <c r="F6769" s="105">
        <v>189</v>
      </c>
      <c r="G6769" s="108">
        <f t="shared" si="105"/>
        <v>43374</v>
      </c>
    </row>
    <row r="6770" spans="1:7" x14ac:dyDescent="0.35">
      <c r="A6770" s="72" t="s">
        <v>500</v>
      </c>
      <c r="B6770" s="72" t="s">
        <v>501</v>
      </c>
      <c r="C6770" s="72" t="s">
        <v>1087</v>
      </c>
      <c r="D6770" s="72" t="s">
        <v>1088</v>
      </c>
      <c r="E6770" s="72">
        <v>1188</v>
      </c>
      <c r="F6770" s="105">
        <v>34</v>
      </c>
      <c r="G6770" s="108">
        <f t="shared" si="105"/>
        <v>44378</v>
      </c>
    </row>
    <row r="6771" spans="1:7" x14ac:dyDescent="0.35">
      <c r="A6771" s="72" t="s">
        <v>500</v>
      </c>
      <c r="B6771" s="72" t="s">
        <v>501</v>
      </c>
      <c r="C6771" s="72" t="s">
        <v>1087</v>
      </c>
      <c r="D6771" s="72" t="s">
        <v>1089</v>
      </c>
      <c r="E6771" s="72">
        <v>1186</v>
      </c>
      <c r="F6771" s="105">
        <v>36</v>
      </c>
      <c r="G6771" s="108">
        <f t="shared" si="105"/>
        <v>44287</v>
      </c>
    </row>
    <row r="6772" spans="1:7" x14ac:dyDescent="0.35">
      <c r="A6772" s="72" t="s">
        <v>500</v>
      </c>
      <c r="B6772" s="72" t="s">
        <v>501</v>
      </c>
      <c r="C6772" s="72" t="s">
        <v>1087</v>
      </c>
      <c r="D6772" s="72" t="s">
        <v>1090</v>
      </c>
      <c r="E6772" s="72">
        <v>1184</v>
      </c>
      <c r="F6772" s="105">
        <v>36</v>
      </c>
      <c r="G6772" s="108">
        <f t="shared" si="105"/>
        <v>44197</v>
      </c>
    </row>
    <row r="6773" spans="1:7" x14ac:dyDescent="0.35">
      <c r="A6773" s="72" t="s">
        <v>500</v>
      </c>
      <c r="B6773" s="72" t="s">
        <v>501</v>
      </c>
      <c r="C6773" s="72" t="s">
        <v>1087</v>
      </c>
      <c r="D6773" s="72" t="s">
        <v>1091</v>
      </c>
      <c r="E6773" s="72">
        <v>1184</v>
      </c>
      <c r="F6773" s="105">
        <v>36</v>
      </c>
      <c r="G6773" s="108">
        <f t="shared" si="105"/>
        <v>44105</v>
      </c>
    </row>
    <row r="6774" spans="1:7" x14ac:dyDescent="0.35">
      <c r="A6774" s="72" t="s">
        <v>500</v>
      </c>
      <c r="B6774" s="72" t="s">
        <v>501</v>
      </c>
      <c r="C6774" s="72" t="s">
        <v>1087</v>
      </c>
      <c r="D6774" s="72" t="s">
        <v>1092</v>
      </c>
      <c r="E6774" s="72">
        <v>1186</v>
      </c>
      <c r="F6774" s="105">
        <v>36</v>
      </c>
      <c r="G6774" s="108">
        <f t="shared" si="105"/>
        <v>44013</v>
      </c>
    </row>
    <row r="6775" spans="1:7" x14ac:dyDescent="0.35">
      <c r="A6775" s="72" t="s">
        <v>500</v>
      </c>
      <c r="B6775" s="72" t="s">
        <v>501</v>
      </c>
      <c r="C6775" s="72" t="s">
        <v>1087</v>
      </c>
      <c r="D6775" s="72" t="s">
        <v>1093</v>
      </c>
      <c r="E6775" s="72">
        <v>1169</v>
      </c>
      <c r="F6775" s="105">
        <v>41</v>
      </c>
      <c r="G6775" s="108">
        <f t="shared" si="105"/>
        <v>43922</v>
      </c>
    </row>
    <row r="6776" spans="1:7" x14ac:dyDescent="0.35">
      <c r="A6776" s="72" t="s">
        <v>500</v>
      </c>
      <c r="B6776" s="72" t="s">
        <v>501</v>
      </c>
      <c r="C6776" s="72" t="s">
        <v>1087</v>
      </c>
      <c r="D6776" s="72" t="s">
        <v>1094</v>
      </c>
      <c r="E6776" s="72">
        <v>1167</v>
      </c>
      <c r="F6776" s="105">
        <v>41</v>
      </c>
      <c r="G6776" s="108">
        <f t="shared" si="105"/>
        <v>43831</v>
      </c>
    </row>
    <row r="6777" spans="1:7" x14ac:dyDescent="0.35">
      <c r="A6777" s="72" t="s">
        <v>500</v>
      </c>
      <c r="B6777" s="72" t="s">
        <v>501</v>
      </c>
      <c r="C6777" s="72" t="s">
        <v>1087</v>
      </c>
      <c r="D6777" s="72" t="s">
        <v>1095</v>
      </c>
      <c r="E6777" s="72">
        <v>1169</v>
      </c>
      <c r="F6777" s="105">
        <v>42</v>
      </c>
      <c r="G6777" s="108">
        <f t="shared" si="105"/>
        <v>43739</v>
      </c>
    </row>
    <row r="6778" spans="1:7" x14ac:dyDescent="0.35">
      <c r="A6778" s="72" t="s">
        <v>500</v>
      </c>
      <c r="B6778" s="72" t="s">
        <v>501</v>
      </c>
      <c r="C6778" s="72" t="s">
        <v>1087</v>
      </c>
      <c r="D6778" s="72" t="s">
        <v>1096</v>
      </c>
      <c r="E6778" s="72">
        <v>1167</v>
      </c>
      <c r="F6778" s="105">
        <v>42</v>
      </c>
      <c r="G6778" s="108">
        <f t="shared" si="105"/>
        <v>43647</v>
      </c>
    </row>
    <row r="6779" spans="1:7" x14ac:dyDescent="0.35">
      <c r="A6779" s="72" t="s">
        <v>500</v>
      </c>
      <c r="B6779" s="72" t="s">
        <v>501</v>
      </c>
      <c r="C6779" s="72" t="s">
        <v>1087</v>
      </c>
      <c r="D6779" s="72" t="s">
        <v>1097</v>
      </c>
      <c r="E6779" s="72">
        <v>1175</v>
      </c>
      <c r="F6779" s="105">
        <v>38</v>
      </c>
      <c r="G6779" s="108">
        <f t="shared" si="105"/>
        <v>43556</v>
      </c>
    </row>
    <row r="6780" spans="1:7" x14ac:dyDescent="0.35">
      <c r="A6780" s="72" t="s">
        <v>500</v>
      </c>
      <c r="B6780" s="72" t="s">
        <v>501</v>
      </c>
      <c r="C6780" s="72" t="s">
        <v>1087</v>
      </c>
      <c r="D6780" s="72" t="s">
        <v>1098</v>
      </c>
      <c r="E6780" s="72">
        <v>1160</v>
      </c>
      <c r="F6780" s="105">
        <v>38</v>
      </c>
      <c r="G6780" s="108">
        <f t="shared" si="105"/>
        <v>43466</v>
      </c>
    </row>
    <row r="6781" spans="1:7" x14ac:dyDescent="0.35">
      <c r="A6781" s="72" t="s">
        <v>500</v>
      </c>
      <c r="B6781" s="72" t="s">
        <v>501</v>
      </c>
      <c r="C6781" s="72" t="s">
        <v>1087</v>
      </c>
      <c r="D6781" s="72" t="s">
        <v>1099</v>
      </c>
      <c r="E6781" s="72">
        <v>1187</v>
      </c>
      <c r="F6781" s="105">
        <v>50</v>
      </c>
      <c r="G6781" s="108">
        <f t="shared" si="105"/>
        <v>43374</v>
      </c>
    </row>
    <row r="6782" spans="1:7" x14ac:dyDescent="0.35">
      <c r="A6782" s="72" t="s">
        <v>500</v>
      </c>
      <c r="B6782" s="72" t="s">
        <v>501</v>
      </c>
      <c r="C6782" s="72" t="s">
        <v>1100</v>
      </c>
      <c r="D6782" s="72" t="s">
        <v>1088</v>
      </c>
      <c r="E6782" s="72">
        <v>512</v>
      </c>
      <c r="F6782" s="105">
        <v>43</v>
      </c>
      <c r="G6782" s="108">
        <f t="shared" si="105"/>
        <v>44378</v>
      </c>
    </row>
    <row r="6783" spans="1:7" x14ac:dyDescent="0.35">
      <c r="A6783" s="72" t="s">
        <v>500</v>
      </c>
      <c r="B6783" s="72" t="s">
        <v>501</v>
      </c>
      <c r="C6783" s="72" t="s">
        <v>1100</v>
      </c>
      <c r="D6783" s="72" t="s">
        <v>1089</v>
      </c>
      <c r="E6783" s="72">
        <v>515</v>
      </c>
      <c r="F6783" s="105">
        <v>44</v>
      </c>
      <c r="G6783" s="108">
        <f t="shared" si="105"/>
        <v>44287</v>
      </c>
    </row>
    <row r="6784" spans="1:7" x14ac:dyDescent="0.35">
      <c r="A6784" s="72" t="s">
        <v>500</v>
      </c>
      <c r="B6784" s="72" t="s">
        <v>501</v>
      </c>
      <c r="C6784" s="72" t="s">
        <v>1100</v>
      </c>
      <c r="D6784" s="72" t="s">
        <v>1090</v>
      </c>
      <c r="E6784" s="72">
        <v>511</v>
      </c>
      <c r="F6784" s="105">
        <v>43</v>
      </c>
      <c r="G6784" s="108">
        <f t="shared" si="105"/>
        <v>44197</v>
      </c>
    </row>
    <row r="6785" spans="1:7" x14ac:dyDescent="0.35">
      <c r="A6785" s="72" t="s">
        <v>500</v>
      </c>
      <c r="B6785" s="72" t="s">
        <v>501</v>
      </c>
      <c r="C6785" s="72" t="s">
        <v>1100</v>
      </c>
      <c r="D6785" s="72" t="s">
        <v>1091</v>
      </c>
      <c r="E6785" s="72">
        <v>507</v>
      </c>
      <c r="F6785" s="105">
        <v>45</v>
      </c>
      <c r="G6785" s="108">
        <f t="shared" si="105"/>
        <v>44105</v>
      </c>
    </row>
    <row r="6786" spans="1:7" x14ac:dyDescent="0.35">
      <c r="A6786" s="72" t="s">
        <v>500</v>
      </c>
      <c r="B6786" s="72" t="s">
        <v>501</v>
      </c>
      <c r="C6786" s="72" t="s">
        <v>1100</v>
      </c>
      <c r="D6786" s="72" t="s">
        <v>1092</v>
      </c>
      <c r="E6786" s="72">
        <v>505</v>
      </c>
      <c r="F6786" s="105">
        <v>44</v>
      </c>
      <c r="G6786" s="108">
        <f t="shared" si="105"/>
        <v>44013</v>
      </c>
    </row>
    <row r="6787" spans="1:7" x14ac:dyDescent="0.35">
      <c r="A6787" s="72" t="s">
        <v>500</v>
      </c>
      <c r="B6787" s="72" t="s">
        <v>501</v>
      </c>
      <c r="C6787" s="72" t="s">
        <v>1100</v>
      </c>
      <c r="D6787" s="72" t="s">
        <v>1093</v>
      </c>
      <c r="E6787" s="72">
        <v>496</v>
      </c>
      <c r="F6787" s="105">
        <v>44</v>
      </c>
      <c r="G6787" s="108">
        <f t="shared" si="105"/>
        <v>43922</v>
      </c>
    </row>
    <row r="6788" spans="1:7" x14ac:dyDescent="0.35">
      <c r="A6788" s="72" t="s">
        <v>500</v>
      </c>
      <c r="B6788" s="72" t="s">
        <v>501</v>
      </c>
      <c r="C6788" s="72" t="s">
        <v>1100</v>
      </c>
      <c r="D6788" s="72" t="s">
        <v>1094</v>
      </c>
      <c r="E6788" s="72">
        <v>490</v>
      </c>
      <c r="F6788" s="105">
        <v>45</v>
      </c>
      <c r="G6788" s="108">
        <f t="shared" ref="G6788:G6851" si="106">DATE(LEFT(D6788,4),RIGHT(LEFT(D6788,7),2),1)</f>
        <v>43831</v>
      </c>
    </row>
    <row r="6789" spans="1:7" x14ac:dyDescent="0.35">
      <c r="A6789" s="72" t="s">
        <v>500</v>
      </c>
      <c r="B6789" s="72" t="s">
        <v>501</v>
      </c>
      <c r="C6789" s="72" t="s">
        <v>1100</v>
      </c>
      <c r="D6789" s="72" t="s">
        <v>1095</v>
      </c>
      <c r="E6789" s="72">
        <v>478</v>
      </c>
      <c r="F6789" s="105">
        <v>49</v>
      </c>
      <c r="G6789" s="108">
        <f t="shared" si="106"/>
        <v>43739</v>
      </c>
    </row>
    <row r="6790" spans="1:7" x14ac:dyDescent="0.35">
      <c r="A6790" s="72" t="s">
        <v>500</v>
      </c>
      <c r="B6790" s="72" t="s">
        <v>501</v>
      </c>
      <c r="C6790" s="72" t="s">
        <v>1100</v>
      </c>
      <c r="D6790" s="72" t="s">
        <v>1096</v>
      </c>
      <c r="E6790" s="72">
        <v>483</v>
      </c>
      <c r="F6790" s="105">
        <v>49</v>
      </c>
      <c r="G6790" s="108">
        <f t="shared" si="106"/>
        <v>43647</v>
      </c>
    </row>
    <row r="6791" spans="1:7" x14ac:dyDescent="0.35">
      <c r="A6791" s="72" t="s">
        <v>500</v>
      </c>
      <c r="B6791" s="72" t="s">
        <v>501</v>
      </c>
      <c r="C6791" s="72" t="s">
        <v>1100</v>
      </c>
      <c r="D6791" s="72" t="s">
        <v>1097</v>
      </c>
      <c r="E6791" s="72">
        <v>477</v>
      </c>
      <c r="F6791" s="105">
        <v>41</v>
      </c>
      <c r="G6791" s="108">
        <f t="shared" si="106"/>
        <v>43556</v>
      </c>
    </row>
    <row r="6792" spans="1:7" x14ac:dyDescent="0.35">
      <c r="A6792" s="72" t="s">
        <v>500</v>
      </c>
      <c r="B6792" s="72" t="s">
        <v>501</v>
      </c>
      <c r="C6792" s="72" t="s">
        <v>1100</v>
      </c>
      <c r="D6792" s="72" t="s">
        <v>1098</v>
      </c>
      <c r="E6792" s="72">
        <v>473</v>
      </c>
      <c r="F6792" s="105">
        <v>42</v>
      </c>
      <c r="G6792" s="108">
        <f t="shared" si="106"/>
        <v>43466</v>
      </c>
    </row>
    <row r="6793" spans="1:7" x14ac:dyDescent="0.35">
      <c r="A6793" s="72" t="s">
        <v>500</v>
      </c>
      <c r="B6793" s="72" t="s">
        <v>501</v>
      </c>
      <c r="C6793" s="72" t="s">
        <v>1100</v>
      </c>
      <c r="D6793" s="72" t="s">
        <v>1099</v>
      </c>
      <c r="E6793" s="72">
        <v>502</v>
      </c>
      <c r="F6793" s="105">
        <v>52</v>
      </c>
      <c r="G6793" s="108">
        <f t="shared" si="106"/>
        <v>43374</v>
      </c>
    </row>
    <row r="6794" spans="1:7" x14ac:dyDescent="0.35">
      <c r="A6794" s="72" t="s">
        <v>500</v>
      </c>
      <c r="B6794" s="72" t="s">
        <v>501</v>
      </c>
      <c r="C6794" s="72" t="s">
        <v>1101</v>
      </c>
      <c r="D6794" s="72" t="s">
        <v>1088</v>
      </c>
      <c r="E6794" s="72">
        <v>146</v>
      </c>
      <c r="F6794" s="105">
        <v>4</v>
      </c>
      <c r="G6794" s="108">
        <f t="shared" si="106"/>
        <v>44378</v>
      </c>
    </row>
    <row r="6795" spans="1:7" x14ac:dyDescent="0.35">
      <c r="A6795" s="72" t="s">
        <v>500</v>
      </c>
      <c r="B6795" s="72" t="s">
        <v>501</v>
      </c>
      <c r="C6795" s="72" t="s">
        <v>1101</v>
      </c>
      <c r="D6795" s="72" t="s">
        <v>1089</v>
      </c>
      <c r="E6795" s="72">
        <v>145</v>
      </c>
      <c r="F6795" s="105">
        <v>4</v>
      </c>
      <c r="G6795" s="108">
        <f t="shared" si="106"/>
        <v>44287</v>
      </c>
    </row>
    <row r="6796" spans="1:7" x14ac:dyDescent="0.35">
      <c r="A6796" s="72" t="s">
        <v>500</v>
      </c>
      <c r="B6796" s="72" t="s">
        <v>501</v>
      </c>
      <c r="C6796" s="72" t="s">
        <v>1101</v>
      </c>
      <c r="D6796" s="72" t="s">
        <v>1090</v>
      </c>
      <c r="E6796" s="72">
        <v>146</v>
      </c>
      <c r="F6796" s="105">
        <v>4</v>
      </c>
      <c r="G6796" s="108">
        <f t="shared" si="106"/>
        <v>44197</v>
      </c>
    </row>
    <row r="6797" spans="1:7" x14ac:dyDescent="0.35">
      <c r="A6797" s="72" t="s">
        <v>500</v>
      </c>
      <c r="B6797" s="72" t="s">
        <v>501</v>
      </c>
      <c r="C6797" s="72" t="s">
        <v>1101</v>
      </c>
      <c r="D6797" s="72" t="s">
        <v>1091</v>
      </c>
      <c r="E6797" s="72">
        <v>143</v>
      </c>
      <c r="F6797" s="105">
        <v>4</v>
      </c>
      <c r="G6797" s="108">
        <f t="shared" si="106"/>
        <v>44105</v>
      </c>
    </row>
    <row r="6798" spans="1:7" x14ac:dyDescent="0.35">
      <c r="A6798" s="72" t="s">
        <v>500</v>
      </c>
      <c r="B6798" s="72" t="s">
        <v>501</v>
      </c>
      <c r="C6798" s="72" t="s">
        <v>1101</v>
      </c>
      <c r="D6798" s="72" t="s">
        <v>1092</v>
      </c>
      <c r="E6798" s="72">
        <v>145</v>
      </c>
      <c r="F6798" s="105">
        <v>4</v>
      </c>
      <c r="G6798" s="108">
        <f t="shared" si="106"/>
        <v>44013</v>
      </c>
    </row>
    <row r="6799" spans="1:7" x14ac:dyDescent="0.35">
      <c r="A6799" s="72" t="s">
        <v>500</v>
      </c>
      <c r="B6799" s="72" t="s">
        <v>501</v>
      </c>
      <c r="C6799" s="72" t="s">
        <v>1101</v>
      </c>
      <c r="D6799" s="72" t="s">
        <v>1093</v>
      </c>
      <c r="E6799" s="72">
        <v>144</v>
      </c>
      <c r="F6799" s="105">
        <v>4</v>
      </c>
      <c r="G6799" s="108">
        <f t="shared" si="106"/>
        <v>43922</v>
      </c>
    </row>
    <row r="6800" spans="1:7" x14ac:dyDescent="0.35">
      <c r="A6800" s="72" t="s">
        <v>500</v>
      </c>
      <c r="B6800" s="72" t="s">
        <v>501</v>
      </c>
      <c r="C6800" s="72" t="s">
        <v>1101</v>
      </c>
      <c r="D6800" s="72" t="s">
        <v>1094</v>
      </c>
      <c r="E6800" s="72">
        <v>144</v>
      </c>
      <c r="F6800" s="105">
        <v>4</v>
      </c>
      <c r="G6800" s="108">
        <f t="shared" si="106"/>
        <v>43831</v>
      </c>
    </row>
    <row r="6801" spans="1:7" x14ac:dyDescent="0.35">
      <c r="A6801" s="72" t="s">
        <v>500</v>
      </c>
      <c r="B6801" s="72" t="s">
        <v>501</v>
      </c>
      <c r="C6801" s="72" t="s">
        <v>1101</v>
      </c>
      <c r="D6801" s="72" t="s">
        <v>1095</v>
      </c>
      <c r="E6801" s="72">
        <v>139</v>
      </c>
      <c r="F6801" s="105">
        <v>4</v>
      </c>
      <c r="G6801" s="108">
        <f t="shared" si="106"/>
        <v>43739</v>
      </c>
    </row>
    <row r="6802" spans="1:7" x14ac:dyDescent="0.35">
      <c r="A6802" s="72" t="s">
        <v>500</v>
      </c>
      <c r="B6802" s="72" t="s">
        <v>501</v>
      </c>
      <c r="C6802" s="72" t="s">
        <v>1101</v>
      </c>
      <c r="D6802" s="72" t="s">
        <v>1096</v>
      </c>
      <c r="E6802" s="72">
        <v>141</v>
      </c>
      <c r="F6802" s="105">
        <v>3</v>
      </c>
      <c r="G6802" s="108">
        <f t="shared" si="106"/>
        <v>43647</v>
      </c>
    </row>
    <row r="6803" spans="1:7" x14ac:dyDescent="0.35">
      <c r="A6803" s="72" t="s">
        <v>500</v>
      </c>
      <c r="B6803" s="72" t="s">
        <v>501</v>
      </c>
      <c r="C6803" s="72" t="s">
        <v>1101</v>
      </c>
      <c r="D6803" s="72" t="s">
        <v>1097</v>
      </c>
      <c r="E6803" s="72">
        <v>140</v>
      </c>
      <c r="F6803" s="105">
        <v>3</v>
      </c>
      <c r="G6803" s="108">
        <f t="shared" si="106"/>
        <v>43556</v>
      </c>
    </row>
    <row r="6804" spans="1:7" x14ac:dyDescent="0.35">
      <c r="A6804" s="72" t="s">
        <v>500</v>
      </c>
      <c r="B6804" s="72" t="s">
        <v>501</v>
      </c>
      <c r="C6804" s="72" t="s">
        <v>1101</v>
      </c>
      <c r="D6804" s="72" t="s">
        <v>1098</v>
      </c>
      <c r="E6804" s="72">
        <v>137</v>
      </c>
      <c r="F6804" s="105">
        <v>3</v>
      </c>
      <c r="G6804" s="108">
        <f t="shared" si="106"/>
        <v>43466</v>
      </c>
    </row>
    <row r="6805" spans="1:7" x14ac:dyDescent="0.35">
      <c r="A6805" s="72" t="s">
        <v>500</v>
      </c>
      <c r="B6805" s="72" t="s">
        <v>501</v>
      </c>
      <c r="C6805" s="72" t="s">
        <v>1101</v>
      </c>
      <c r="D6805" s="72" t="s">
        <v>1099</v>
      </c>
      <c r="E6805" s="72">
        <v>147</v>
      </c>
      <c r="F6805" s="105">
        <v>4</v>
      </c>
      <c r="G6805" s="108">
        <f t="shared" si="106"/>
        <v>43374</v>
      </c>
    </row>
    <row r="6806" spans="1:7" x14ac:dyDescent="0.35">
      <c r="A6806" s="72" t="s">
        <v>500</v>
      </c>
      <c r="B6806" s="72" t="s">
        <v>501</v>
      </c>
      <c r="C6806" s="72" t="s">
        <v>1102</v>
      </c>
      <c r="D6806" s="72" t="s">
        <v>1088</v>
      </c>
      <c r="E6806" s="72">
        <v>983</v>
      </c>
      <c r="F6806" s="105">
        <v>31</v>
      </c>
      <c r="G6806" s="108">
        <f t="shared" si="106"/>
        <v>44378</v>
      </c>
    </row>
    <row r="6807" spans="1:7" x14ac:dyDescent="0.35">
      <c r="A6807" s="72" t="s">
        <v>500</v>
      </c>
      <c r="B6807" s="72" t="s">
        <v>501</v>
      </c>
      <c r="C6807" s="72" t="s">
        <v>1102</v>
      </c>
      <c r="D6807" s="72" t="s">
        <v>1089</v>
      </c>
      <c r="E6807" s="72">
        <v>983</v>
      </c>
      <c r="F6807" s="105">
        <v>31</v>
      </c>
      <c r="G6807" s="108">
        <f t="shared" si="106"/>
        <v>44287</v>
      </c>
    </row>
    <row r="6808" spans="1:7" x14ac:dyDescent="0.35">
      <c r="A6808" s="72" t="s">
        <v>500</v>
      </c>
      <c r="B6808" s="72" t="s">
        <v>501</v>
      </c>
      <c r="C6808" s="72" t="s">
        <v>1102</v>
      </c>
      <c r="D6808" s="72" t="s">
        <v>1090</v>
      </c>
      <c r="E6808" s="72">
        <v>984</v>
      </c>
      <c r="F6808" s="105">
        <v>32</v>
      </c>
      <c r="G6808" s="108">
        <f t="shared" si="106"/>
        <v>44197</v>
      </c>
    </row>
    <row r="6809" spans="1:7" x14ac:dyDescent="0.35">
      <c r="A6809" s="72" t="s">
        <v>500</v>
      </c>
      <c r="B6809" s="72" t="s">
        <v>501</v>
      </c>
      <c r="C6809" s="72" t="s">
        <v>1102</v>
      </c>
      <c r="D6809" s="72" t="s">
        <v>1091</v>
      </c>
      <c r="E6809" s="72">
        <v>977</v>
      </c>
      <c r="F6809" s="105">
        <v>33</v>
      </c>
      <c r="G6809" s="108">
        <f t="shared" si="106"/>
        <v>44105</v>
      </c>
    </row>
    <row r="6810" spans="1:7" x14ac:dyDescent="0.35">
      <c r="A6810" s="72" t="s">
        <v>500</v>
      </c>
      <c r="B6810" s="72" t="s">
        <v>501</v>
      </c>
      <c r="C6810" s="72" t="s">
        <v>1102</v>
      </c>
      <c r="D6810" s="72" t="s">
        <v>1092</v>
      </c>
      <c r="E6810" s="72">
        <v>976</v>
      </c>
      <c r="F6810" s="105">
        <v>34</v>
      </c>
      <c r="G6810" s="108">
        <f t="shared" si="106"/>
        <v>44013</v>
      </c>
    </row>
    <row r="6811" spans="1:7" x14ac:dyDescent="0.35">
      <c r="A6811" s="72" t="s">
        <v>500</v>
      </c>
      <c r="B6811" s="72" t="s">
        <v>501</v>
      </c>
      <c r="C6811" s="72" t="s">
        <v>1102</v>
      </c>
      <c r="D6811" s="72" t="s">
        <v>1093</v>
      </c>
      <c r="E6811" s="72">
        <v>969</v>
      </c>
      <c r="F6811" s="105">
        <v>34</v>
      </c>
      <c r="G6811" s="108">
        <f t="shared" si="106"/>
        <v>43922</v>
      </c>
    </row>
    <row r="6812" spans="1:7" x14ac:dyDescent="0.35">
      <c r="A6812" s="72" t="s">
        <v>500</v>
      </c>
      <c r="B6812" s="72" t="s">
        <v>501</v>
      </c>
      <c r="C6812" s="72" t="s">
        <v>1102</v>
      </c>
      <c r="D6812" s="72" t="s">
        <v>1094</v>
      </c>
      <c r="E6812" s="72">
        <v>968</v>
      </c>
      <c r="F6812" s="105">
        <v>35</v>
      </c>
      <c r="G6812" s="108">
        <f t="shared" si="106"/>
        <v>43831</v>
      </c>
    </row>
    <row r="6813" spans="1:7" x14ac:dyDescent="0.35">
      <c r="A6813" s="72" t="s">
        <v>500</v>
      </c>
      <c r="B6813" s="72" t="s">
        <v>501</v>
      </c>
      <c r="C6813" s="72" t="s">
        <v>1102</v>
      </c>
      <c r="D6813" s="72" t="s">
        <v>1095</v>
      </c>
      <c r="E6813" s="72">
        <v>969</v>
      </c>
      <c r="F6813" s="105">
        <v>37</v>
      </c>
      <c r="G6813" s="108">
        <f t="shared" si="106"/>
        <v>43739</v>
      </c>
    </row>
    <row r="6814" spans="1:7" x14ac:dyDescent="0.35">
      <c r="A6814" s="72" t="s">
        <v>500</v>
      </c>
      <c r="B6814" s="72" t="s">
        <v>501</v>
      </c>
      <c r="C6814" s="72" t="s">
        <v>1102</v>
      </c>
      <c r="D6814" s="72" t="s">
        <v>1096</v>
      </c>
      <c r="E6814" s="72">
        <v>964</v>
      </c>
      <c r="F6814" s="105">
        <v>39</v>
      </c>
      <c r="G6814" s="108">
        <f t="shared" si="106"/>
        <v>43647</v>
      </c>
    </row>
    <row r="6815" spans="1:7" x14ac:dyDescent="0.35">
      <c r="A6815" s="72" t="s">
        <v>500</v>
      </c>
      <c r="B6815" s="72" t="s">
        <v>501</v>
      </c>
      <c r="C6815" s="72" t="s">
        <v>1102</v>
      </c>
      <c r="D6815" s="72" t="s">
        <v>1097</v>
      </c>
      <c r="E6815" s="72">
        <v>965</v>
      </c>
      <c r="F6815" s="105">
        <v>39</v>
      </c>
      <c r="G6815" s="108">
        <f t="shared" si="106"/>
        <v>43556</v>
      </c>
    </row>
    <row r="6816" spans="1:7" x14ac:dyDescent="0.35">
      <c r="A6816" s="72" t="s">
        <v>500</v>
      </c>
      <c r="B6816" s="72" t="s">
        <v>501</v>
      </c>
      <c r="C6816" s="72" t="s">
        <v>1102</v>
      </c>
      <c r="D6816" s="72" t="s">
        <v>1098</v>
      </c>
      <c r="E6816" s="72">
        <v>953</v>
      </c>
      <c r="F6816" s="105">
        <v>37</v>
      </c>
      <c r="G6816" s="108">
        <f t="shared" si="106"/>
        <v>43466</v>
      </c>
    </row>
    <row r="6817" spans="1:7" x14ac:dyDescent="0.35">
      <c r="A6817" s="72" t="s">
        <v>500</v>
      </c>
      <c r="B6817" s="72" t="s">
        <v>501</v>
      </c>
      <c r="C6817" s="72" t="s">
        <v>1102</v>
      </c>
      <c r="D6817" s="72" t="s">
        <v>1099</v>
      </c>
      <c r="E6817" s="72">
        <v>975</v>
      </c>
      <c r="F6817" s="105">
        <v>42</v>
      </c>
      <c r="G6817" s="108">
        <f t="shared" si="106"/>
        <v>43374</v>
      </c>
    </row>
    <row r="6818" spans="1:7" x14ac:dyDescent="0.35">
      <c r="A6818" s="72" t="s">
        <v>502</v>
      </c>
      <c r="B6818" s="72" t="s">
        <v>503</v>
      </c>
      <c r="C6818" s="72" t="s">
        <v>1087</v>
      </c>
      <c r="D6818" s="72" t="s">
        <v>1088</v>
      </c>
      <c r="E6818" s="72">
        <v>1501</v>
      </c>
      <c r="F6818" s="105">
        <v>38</v>
      </c>
      <c r="G6818" s="108">
        <f t="shared" si="106"/>
        <v>44378</v>
      </c>
    </row>
    <row r="6819" spans="1:7" x14ac:dyDescent="0.35">
      <c r="A6819" s="72" t="s">
        <v>502</v>
      </c>
      <c r="B6819" s="72" t="s">
        <v>503</v>
      </c>
      <c r="C6819" s="72" t="s">
        <v>1087</v>
      </c>
      <c r="D6819" s="72" t="s">
        <v>1089</v>
      </c>
      <c r="E6819" s="72">
        <v>1507</v>
      </c>
      <c r="F6819" s="105">
        <v>41</v>
      </c>
      <c r="G6819" s="108">
        <f t="shared" si="106"/>
        <v>44287</v>
      </c>
    </row>
    <row r="6820" spans="1:7" x14ac:dyDescent="0.35">
      <c r="A6820" s="72" t="s">
        <v>502</v>
      </c>
      <c r="B6820" s="72" t="s">
        <v>503</v>
      </c>
      <c r="C6820" s="72" t="s">
        <v>1087</v>
      </c>
      <c r="D6820" s="72" t="s">
        <v>1090</v>
      </c>
      <c r="E6820" s="72">
        <v>1495</v>
      </c>
      <c r="F6820" s="105">
        <v>37</v>
      </c>
      <c r="G6820" s="108">
        <f t="shared" si="106"/>
        <v>44197</v>
      </c>
    </row>
    <row r="6821" spans="1:7" x14ac:dyDescent="0.35">
      <c r="A6821" s="72" t="s">
        <v>502</v>
      </c>
      <c r="B6821" s="72" t="s">
        <v>503</v>
      </c>
      <c r="C6821" s="72" t="s">
        <v>1087</v>
      </c>
      <c r="D6821" s="72" t="s">
        <v>1091</v>
      </c>
      <c r="E6821" s="72">
        <v>1492</v>
      </c>
      <c r="F6821" s="105">
        <v>41</v>
      </c>
      <c r="G6821" s="108">
        <f t="shared" si="106"/>
        <v>44105</v>
      </c>
    </row>
    <row r="6822" spans="1:7" x14ac:dyDescent="0.35">
      <c r="A6822" s="72" t="s">
        <v>502</v>
      </c>
      <c r="B6822" s="72" t="s">
        <v>503</v>
      </c>
      <c r="C6822" s="72" t="s">
        <v>1087</v>
      </c>
      <c r="D6822" s="72" t="s">
        <v>1092</v>
      </c>
      <c r="E6822" s="72">
        <v>1482</v>
      </c>
      <c r="F6822" s="105">
        <v>45</v>
      </c>
      <c r="G6822" s="108">
        <f t="shared" si="106"/>
        <v>44013</v>
      </c>
    </row>
    <row r="6823" spans="1:7" x14ac:dyDescent="0.35">
      <c r="A6823" s="72" t="s">
        <v>502</v>
      </c>
      <c r="B6823" s="72" t="s">
        <v>503</v>
      </c>
      <c r="C6823" s="72" t="s">
        <v>1087</v>
      </c>
      <c r="D6823" s="72" t="s">
        <v>1093</v>
      </c>
      <c r="E6823" s="72">
        <v>1475</v>
      </c>
      <c r="F6823" s="105">
        <v>54</v>
      </c>
      <c r="G6823" s="108">
        <f t="shared" si="106"/>
        <v>43922</v>
      </c>
    </row>
    <row r="6824" spans="1:7" x14ac:dyDescent="0.35">
      <c r="A6824" s="72" t="s">
        <v>502</v>
      </c>
      <c r="B6824" s="72" t="s">
        <v>503</v>
      </c>
      <c r="C6824" s="72" t="s">
        <v>1087</v>
      </c>
      <c r="D6824" s="72" t="s">
        <v>1094</v>
      </c>
      <c r="E6824" s="72">
        <v>1460</v>
      </c>
      <c r="F6824" s="105">
        <v>40</v>
      </c>
      <c r="G6824" s="108">
        <f t="shared" si="106"/>
        <v>43831</v>
      </c>
    </row>
    <row r="6825" spans="1:7" x14ac:dyDescent="0.35">
      <c r="A6825" s="72" t="s">
        <v>502</v>
      </c>
      <c r="B6825" s="72" t="s">
        <v>503</v>
      </c>
      <c r="C6825" s="72" t="s">
        <v>1087</v>
      </c>
      <c r="D6825" s="72" t="s">
        <v>1095</v>
      </c>
      <c r="E6825" s="72">
        <v>1445</v>
      </c>
      <c r="F6825" s="105">
        <v>42</v>
      </c>
      <c r="G6825" s="108">
        <f t="shared" si="106"/>
        <v>43739</v>
      </c>
    </row>
    <row r="6826" spans="1:7" x14ac:dyDescent="0.35">
      <c r="A6826" s="72" t="s">
        <v>502</v>
      </c>
      <c r="B6826" s="72" t="s">
        <v>503</v>
      </c>
      <c r="C6826" s="72" t="s">
        <v>1087</v>
      </c>
      <c r="D6826" s="72" t="s">
        <v>1096</v>
      </c>
      <c r="E6826" s="72">
        <v>1445</v>
      </c>
      <c r="F6826" s="105">
        <v>43</v>
      </c>
      <c r="G6826" s="108">
        <f t="shared" si="106"/>
        <v>43647</v>
      </c>
    </row>
    <row r="6827" spans="1:7" x14ac:dyDescent="0.35">
      <c r="A6827" s="72" t="s">
        <v>502</v>
      </c>
      <c r="B6827" s="72" t="s">
        <v>503</v>
      </c>
      <c r="C6827" s="72" t="s">
        <v>1087</v>
      </c>
      <c r="D6827" s="72" t="s">
        <v>1097</v>
      </c>
      <c r="E6827" s="72">
        <v>1449</v>
      </c>
      <c r="F6827" s="105">
        <v>37</v>
      </c>
      <c r="G6827" s="108">
        <f t="shared" si="106"/>
        <v>43556</v>
      </c>
    </row>
    <row r="6828" spans="1:7" x14ac:dyDescent="0.35">
      <c r="A6828" s="72" t="s">
        <v>502</v>
      </c>
      <c r="B6828" s="72" t="s">
        <v>503</v>
      </c>
      <c r="C6828" s="72" t="s">
        <v>1087</v>
      </c>
      <c r="D6828" s="72" t="s">
        <v>1098</v>
      </c>
      <c r="E6828" s="72">
        <v>1429</v>
      </c>
      <c r="F6828" s="105">
        <v>48</v>
      </c>
      <c r="G6828" s="108">
        <f t="shared" si="106"/>
        <v>43466</v>
      </c>
    </row>
    <row r="6829" spans="1:7" x14ac:dyDescent="0.35">
      <c r="A6829" s="72" t="s">
        <v>502</v>
      </c>
      <c r="B6829" s="72" t="s">
        <v>503</v>
      </c>
      <c r="C6829" s="72" t="s">
        <v>1087</v>
      </c>
      <c r="D6829" s="72" t="s">
        <v>1099</v>
      </c>
      <c r="E6829" s="72">
        <v>1479</v>
      </c>
      <c r="F6829" s="105">
        <v>49</v>
      </c>
      <c r="G6829" s="108">
        <f t="shared" si="106"/>
        <v>43374</v>
      </c>
    </row>
    <row r="6830" spans="1:7" x14ac:dyDescent="0.35">
      <c r="A6830" s="72" t="s">
        <v>502</v>
      </c>
      <c r="B6830" s="72" t="s">
        <v>503</v>
      </c>
      <c r="C6830" s="72" t="s">
        <v>1100</v>
      </c>
      <c r="D6830" s="72" t="s">
        <v>1088</v>
      </c>
      <c r="E6830" s="72">
        <v>907</v>
      </c>
      <c r="F6830" s="105">
        <v>76</v>
      </c>
      <c r="G6830" s="108">
        <f t="shared" si="106"/>
        <v>44378</v>
      </c>
    </row>
    <row r="6831" spans="1:7" x14ac:dyDescent="0.35">
      <c r="A6831" s="72" t="s">
        <v>502</v>
      </c>
      <c r="B6831" s="72" t="s">
        <v>503</v>
      </c>
      <c r="C6831" s="72" t="s">
        <v>1100</v>
      </c>
      <c r="D6831" s="72" t="s">
        <v>1089</v>
      </c>
      <c r="E6831" s="72">
        <v>910</v>
      </c>
      <c r="F6831" s="105">
        <v>80</v>
      </c>
      <c r="G6831" s="108">
        <f t="shared" si="106"/>
        <v>44287</v>
      </c>
    </row>
    <row r="6832" spans="1:7" x14ac:dyDescent="0.35">
      <c r="A6832" s="72" t="s">
        <v>502</v>
      </c>
      <c r="B6832" s="72" t="s">
        <v>503</v>
      </c>
      <c r="C6832" s="72" t="s">
        <v>1100</v>
      </c>
      <c r="D6832" s="72" t="s">
        <v>1090</v>
      </c>
      <c r="E6832" s="72">
        <v>905</v>
      </c>
      <c r="F6832" s="105">
        <v>61</v>
      </c>
      <c r="G6832" s="108">
        <f t="shared" si="106"/>
        <v>44197</v>
      </c>
    </row>
    <row r="6833" spans="1:7" x14ac:dyDescent="0.35">
      <c r="A6833" s="72" t="s">
        <v>502</v>
      </c>
      <c r="B6833" s="72" t="s">
        <v>503</v>
      </c>
      <c r="C6833" s="72" t="s">
        <v>1100</v>
      </c>
      <c r="D6833" s="72" t="s">
        <v>1091</v>
      </c>
      <c r="E6833" s="72">
        <v>909</v>
      </c>
      <c r="F6833" s="105">
        <v>54</v>
      </c>
      <c r="G6833" s="108">
        <f t="shared" si="106"/>
        <v>44105</v>
      </c>
    </row>
    <row r="6834" spans="1:7" x14ac:dyDescent="0.35">
      <c r="A6834" s="72" t="s">
        <v>502</v>
      </c>
      <c r="B6834" s="72" t="s">
        <v>503</v>
      </c>
      <c r="C6834" s="72" t="s">
        <v>1100</v>
      </c>
      <c r="D6834" s="72" t="s">
        <v>1092</v>
      </c>
      <c r="E6834" s="72">
        <v>909</v>
      </c>
      <c r="F6834" s="105">
        <v>53</v>
      </c>
      <c r="G6834" s="108">
        <f t="shared" si="106"/>
        <v>44013</v>
      </c>
    </row>
    <row r="6835" spans="1:7" x14ac:dyDescent="0.35">
      <c r="A6835" s="72" t="s">
        <v>502</v>
      </c>
      <c r="B6835" s="72" t="s">
        <v>503</v>
      </c>
      <c r="C6835" s="72" t="s">
        <v>1100</v>
      </c>
      <c r="D6835" s="72" t="s">
        <v>1093</v>
      </c>
      <c r="E6835" s="72">
        <v>907</v>
      </c>
      <c r="F6835" s="105">
        <v>76</v>
      </c>
      <c r="G6835" s="108">
        <f t="shared" si="106"/>
        <v>43922</v>
      </c>
    </row>
    <row r="6836" spans="1:7" x14ac:dyDescent="0.35">
      <c r="A6836" s="72" t="s">
        <v>502</v>
      </c>
      <c r="B6836" s="72" t="s">
        <v>503</v>
      </c>
      <c r="C6836" s="72" t="s">
        <v>1100</v>
      </c>
      <c r="D6836" s="72" t="s">
        <v>1094</v>
      </c>
      <c r="E6836" s="72">
        <v>912</v>
      </c>
      <c r="F6836" s="105">
        <v>62</v>
      </c>
      <c r="G6836" s="108">
        <f t="shared" si="106"/>
        <v>43831</v>
      </c>
    </row>
    <row r="6837" spans="1:7" x14ac:dyDescent="0.35">
      <c r="A6837" s="72" t="s">
        <v>502</v>
      </c>
      <c r="B6837" s="72" t="s">
        <v>503</v>
      </c>
      <c r="C6837" s="72" t="s">
        <v>1100</v>
      </c>
      <c r="D6837" s="72" t="s">
        <v>1095</v>
      </c>
      <c r="E6837" s="72">
        <v>897</v>
      </c>
      <c r="F6837" s="105">
        <v>65</v>
      </c>
      <c r="G6837" s="108">
        <f t="shared" si="106"/>
        <v>43739</v>
      </c>
    </row>
    <row r="6838" spans="1:7" x14ac:dyDescent="0.35">
      <c r="A6838" s="72" t="s">
        <v>502</v>
      </c>
      <c r="B6838" s="72" t="s">
        <v>503</v>
      </c>
      <c r="C6838" s="72" t="s">
        <v>1100</v>
      </c>
      <c r="D6838" s="72" t="s">
        <v>1096</v>
      </c>
      <c r="E6838" s="72">
        <v>892</v>
      </c>
      <c r="F6838" s="105">
        <v>63</v>
      </c>
      <c r="G6838" s="108">
        <f t="shared" si="106"/>
        <v>43647</v>
      </c>
    </row>
    <row r="6839" spans="1:7" x14ac:dyDescent="0.35">
      <c r="A6839" s="72" t="s">
        <v>502</v>
      </c>
      <c r="B6839" s="72" t="s">
        <v>503</v>
      </c>
      <c r="C6839" s="72" t="s">
        <v>1100</v>
      </c>
      <c r="D6839" s="72" t="s">
        <v>1097</v>
      </c>
      <c r="E6839" s="72">
        <v>894</v>
      </c>
      <c r="F6839" s="105">
        <v>61</v>
      </c>
      <c r="G6839" s="108">
        <f t="shared" si="106"/>
        <v>43556</v>
      </c>
    </row>
    <row r="6840" spans="1:7" x14ac:dyDescent="0.35">
      <c r="A6840" s="72" t="s">
        <v>502</v>
      </c>
      <c r="B6840" s="72" t="s">
        <v>503</v>
      </c>
      <c r="C6840" s="72" t="s">
        <v>1100</v>
      </c>
      <c r="D6840" s="72" t="s">
        <v>1098</v>
      </c>
      <c r="E6840" s="72">
        <v>858</v>
      </c>
      <c r="F6840" s="105">
        <v>59</v>
      </c>
      <c r="G6840" s="108">
        <f t="shared" si="106"/>
        <v>43466</v>
      </c>
    </row>
    <row r="6841" spans="1:7" x14ac:dyDescent="0.35">
      <c r="A6841" s="72" t="s">
        <v>502</v>
      </c>
      <c r="B6841" s="72" t="s">
        <v>503</v>
      </c>
      <c r="C6841" s="72" t="s">
        <v>1100</v>
      </c>
      <c r="D6841" s="72" t="s">
        <v>1099</v>
      </c>
      <c r="E6841" s="72">
        <v>918</v>
      </c>
      <c r="F6841" s="105">
        <v>72</v>
      </c>
      <c r="G6841" s="108">
        <f t="shared" si="106"/>
        <v>43374</v>
      </c>
    </row>
    <row r="6842" spans="1:7" x14ac:dyDescent="0.35">
      <c r="A6842" s="72" t="s">
        <v>502</v>
      </c>
      <c r="B6842" s="72" t="s">
        <v>503</v>
      </c>
      <c r="C6842" s="72" t="s">
        <v>1101</v>
      </c>
      <c r="D6842" s="72" t="s">
        <v>1088</v>
      </c>
      <c r="E6842" s="72">
        <v>303</v>
      </c>
      <c r="F6842" s="105">
        <v>5</v>
      </c>
      <c r="G6842" s="108">
        <f t="shared" si="106"/>
        <v>44378</v>
      </c>
    </row>
    <row r="6843" spans="1:7" x14ac:dyDescent="0.35">
      <c r="A6843" s="72" t="s">
        <v>502</v>
      </c>
      <c r="B6843" s="72" t="s">
        <v>503</v>
      </c>
      <c r="C6843" s="72" t="s">
        <v>1101</v>
      </c>
      <c r="D6843" s="72" t="s">
        <v>1089</v>
      </c>
      <c r="E6843" s="72">
        <v>298</v>
      </c>
      <c r="F6843" s="105">
        <v>5</v>
      </c>
      <c r="G6843" s="108">
        <f t="shared" si="106"/>
        <v>44287</v>
      </c>
    </row>
    <row r="6844" spans="1:7" x14ac:dyDescent="0.35">
      <c r="A6844" s="72" t="s">
        <v>502</v>
      </c>
      <c r="B6844" s="72" t="s">
        <v>503</v>
      </c>
      <c r="C6844" s="72" t="s">
        <v>1101</v>
      </c>
      <c r="D6844" s="72" t="s">
        <v>1090</v>
      </c>
      <c r="E6844" s="72">
        <v>301</v>
      </c>
      <c r="F6844" s="105">
        <v>5</v>
      </c>
      <c r="G6844" s="108">
        <f t="shared" si="106"/>
        <v>44197</v>
      </c>
    </row>
    <row r="6845" spans="1:7" x14ac:dyDescent="0.35">
      <c r="A6845" s="72" t="s">
        <v>502</v>
      </c>
      <c r="B6845" s="72" t="s">
        <v>503</v>
      </c>
      <c r="C6845" s="72" t="s">
        <v>1101</v>
      </c>
      <c r="D6845" s="72" t="s">
        <v>1091</v>
      </c>
      <c r="E6845" s="72">
        <v>300</v>
      </c>
      <c r="F6845" s="105">
        <v>6</v>
      </c>
      <c r="G6845" s="108">
        <f t="shared" si="106"/>
        <v>44105</v>
      </c>
    </row>
    <row r="6846" spans="1:7" x14ac:dyDescent="0.35">
      <c r="A6846" s="72" t="s">
        <v>502</v>
      </c>
      <c r="B6846" s="72" t="s">
        <v>503</v>
      </c>
      <c r="C6846" s="72" t="s">
        <v>1101</v>
      </c>
      <c r="D6846" s="72" t="s">
        <v>1092</v>
      </c>
      <c r="E6846" s="72">
        <v>295</v>
      </c>
      <c r="F6846" s="105">
        <v>6</v>
      </c>
      <c r="G6846" s="108">
        <f t="shared" si="106"/>
        <v>44013</v>
      </c>
    </row>
    <row r="6847" spans="1:7" x14ac:dyDescent="0.35">
      <c r="A6847" s="72" t="s">
        <v>502</v>
      </c>
      <c r="B6847" s="72" t="s">
        <v>503</v>
      </c>
      <c r="C6847" s="72" t="s">
        <v>1101</v>
      </c>
      <c r="D6847" s="72" t="s">
        <v>1093</v>
      </c>
      <c r="E6847" s="72">
        <v>285</v>
      </c>
      <c r="F6847" s="105">
        <v>7</v>
      </c>
      <c r="G6847" s="108">
        <f t="shared" si="106"/>
        <v>43922</v>
      </c>
    </row>
    <row r="6848" spans="1:7" x14ac:dyDescent="0.35">
      <c r="A6848" s="72" t="s">
        <v>502</v>
      </c>
      <c r="B6848" s="72" t="s">
        <v>503</v>
      </c>
      <c r="C6848" s="72" t="s">
        <v>1101</v>
      </c>
      <c r="D6848" s="72" t="s">
        <v>1094</v>
      </c>
      <c r="E6848" s="72">
        <v>283</v>
      </c>
      <c r="F6848" s="105">
        <v>4</v>
      </c>
      <c r="G6848" s="108">
        <f t="shared" si="106"/>
        <v>43831</v>
      </c>
    </row>
    <row r="6849" spans="1:7" x14ac:dyDescent="0.35">
      <c r="A6849" s="72" t="s">
        <v>502</v>
      </c>
      <c r="B6849" s="72" t="s">
        <v>503</v>
      </c>
      <c r="C6849" s="72" t="s">
        <v>1101</v>
      </c>
      <c r="D6849" s="72" t="s">
        <v>1095</v>
      </c>
      <c r="E6849" s="72">
        <v>270</v>
      </c>
      <c r="F6849" s="105">
        <v>4</v>
      </c>
      <c r="G6849" s="108">
        <f t="shared" si="106"/>
        <v>43739</v>
      </c>
    </row>
    <row r="6850" spans="1:7" x14ac:dyDescent="0.35">
      <c r="A6850" s="72" t="s">
        <v>502</v>
      </c>
      <c r="B6850" s="72" t="s">
        <v>503</v>
      </c>
      <c r="C6850" s="72" t="s">
        <v>1101</v>
      </c>
      <c r="D6850" s="72" t="s">
        <v>1096</v>
      </c>
      <c r="E6850" s="72">
        <v>267</v>
      </c>
      <c r="F6850" s="105">
        <v>5</v>
      </c>
      <c r="G6850" s="108">
        <f t="shared" si="106"/>
        <v>43647</v>
      </c>
    </row>
    <row r="6851" spans="1:7" x14ac:dyDescent="0.35">
      <c r="A6851" s="72" t="s">
        <v>502</v>
      </c>
      <c r="B6851" s="72" t="s">
        <v>503</v>
      </c>
      <c r="C6851" s="72" t="s">
        <v>1101</v>
      </c>
      <c r="D6851" s="72" t="s">
        <v>1097</v>
      </c>
      <c r="E6851" s="72">
        <v>267</v>
      </c>
      <c r="F6851" s="105">
        <v>4</v>
      </c>
      <c r="G6851" s="108">
        <f t="shared" si="106"/>
        <v>43556</v>
      </c>
    </row>
    <row r="6852" spans="1:7" x14ac:dyDescent="0.35">
      <c r="A6852" s="72" t="s">
        <v>502</v>
      </c>
      <c r="B6852" s="72" t="s">
        <v>503</v>
      </c>
      <c r="C6852" s="72" t="s">
        <v>1101</v>
      </c>
      <c r="D6852" s="72" t="s">
        <v>1098</v>
      </c>
      <c r="E6852" s="72">
        <v>263</v>
      </c>
      <c r="F6852" s="105">
        <v>2</v>
      </c>
      <c r="G6852" s="108">
        <f t="shared" ref="G6852:G6915" si="107">DATE(LEFT(D6852,4),RIGHT(LEFT(D6852,7),2),1)</f>
        <v>43466</v>
      </c>
    </row>
    <row r="6853" spans="1:7" x14ac:dyDescent="0.35">
      <c r="A6853" s="72" t="s">
        <v>502</v>
      </c>
      <c r="B6853" s="72" t="s">
        <v>503</v>
      </c>
      <c r="C6853" s="72" t="s">
        <v>1101</v>
      </c>
      <c r="D6853" s="72" t="s">
        <v>1099</v>
      </c>
      <c r="E6853" s="72">
        <v>301</v>
      </c>
      <c r="F6853" s="105">
        <v>4</v>
      </c>
      <c r="G6853" s="108">
        <f t="shared" si="107"/>
        <v>43374</v>
      </c>
    </row>
    <row r="6854" spans="1:7" x14ac:dyDescent="0.35">
      <c r="A6854" s="72" t="s">
        <v>502</v>
      </c>
      <c r="B6854" s="72" t="s">
        <v>503</v>
      </c>
      <c r="C6854" s="72" t="s">
        <v>1102</v>
      </c>
      <c r="D6854" s="72" t="s">
        <v>1088</v>
      </c>
      <c r="E6854" s="72">
        <v>1429</v>
      </c>
      <c r="F6854" s="105">
        <v>74</v>
      </c>
      <c r="G6854" s="108">
        <f t="shared" si="107"/>
        <v>44378</v>
      </c>
    </row>
    <row r="6855" spans="1:7" x14ac:dyDescent="0.35">
      <c r="A6855" s="72" t="s">
        <v>502</v>
      </c>
      <c r="B6855" s="72" t="s">
        <v>503</v>
      </c>
      <c r="C6855" s="72" t="s">
        <v>1102</v>
      </c>
      <c r="D6855" s="72" t="s">
        <v>1089</v>
      </c>
      <c r="E6855" s="72">
        <v>1433</v>
      </c>
      <c r="F6855" s="105">
        <v>77</v>
      </c>
      <c r="G6855" s="108">
        <f t="shared" si="107"/>
        <v>44287</v>
      </c>
    </row>
    <row r="6856" spans="1:7" x14ac:dyDescent="0.35">
      <c r="A6856" s="72" t="s">
        <v>502</v>
      </c>
      <c r="B6856" s="72" t="s">
        <v>503</v>
      </c>
      <c r="C6856" s="72" t="s">
        <v>1102</v>
      </c>
      <c r="D6856" s="72" t="s">
        <v>1090</v>
      </c>
      <c r="E6856" s="72">
        <v>1421</v>
      </c>
      <c r="F6856" s="105">
        <v>78</v>
      </c>
      <c r="G6856" s="108">
        <f t="shared" si="107"/>
        <v>44197</v>
      </c>
    </row>
    <row r="6857" spans="1:7" x14ac:dyDescent="0.35">
      <c r="A6857" s="72" t="s">
        <v>502</v>
      </c>
      <c r="B6857" s="72" t="s">
        <v>503</v>
      </c>
      <c r="C6857" s="72" t="s">
        <v>1102</v>
      </c>
      <c r="D6857" s="72" t="s">
        <v>1091</v>
      </c>
      <c r="E6857" s="72">
        <v>1423</v>
      </c>
      <c r="F6857" s="105">
        <v>83</v>
      </c>
      <c r="G6857" s="108">
        <f t="shared" si="107"/>
        <v>44105</v>
      </c>
    </row>
    <row r="6858" spans="1:7" x14ac:dyDescent="0.35">
      <c r="A6858" s="72" t="s">
        <v>502</v>
      </c>
      <c r="B6858" s="72" t="s">
        <v>503</v>
      </c>
      <c r="C6858" s="72" t="s">
        <v>1102</v>
      </c>
      <c r="D6858" s="72" t="s">
        <v>1092</v>
      </c>
      <c r="E6858" s="72">
        <v>1421</v>
      </c>
      <c r="F6858" s="105">
        <v>79</v>
      </c>
      <c r="G6858" s="108">
        <f t="shared" si="107"/>
        <v>44013</v>
      </c>
    </row>
    <row r="6859" spans="1:7" x14ac:dyDescent="0.35">
      <c r="A6859" s="72" t="s">
        <v>502</v>
      </c>
      <c r="B6859" s="72" t="s">
        <v>503</v>
      </c>
      <c r="C6859" s="72" t="s">
        <v>1102</v>
      </c>
      <c r="D6859" s="72" t="s">
        <v>1093</v>
      </c>
      <c r="E6859" s="72">
        <v>1398</v>
      </c>
      <c r="F6859" s="105">
        <v>89</v>
      </c>
      <c r="G6859" s="108">
        <f t="shared" si="107"/>
        <v>43922</v>
      </c>
    </row>
    <row r="6860" spans="1:7" x14ac:dyDescent="0.35">
      <c r="A6860" s="72" t="s">
        <v>502</v>
      </c>
      <c r="B6860" s="72" t="s">
        <v>503</v>
      </c>
      <c r="C6860" s="72" t="s">
        <v>1102</v>
      </c>
      <c r="D6860" s="72" t="s">
        <v>1094</v>
      </c>
      <c r="E6860" s="72">
        <v>1375</v>
      </c>
      <c r="F6860" s="105">
        <v>68</v>
      </c>
      <c r="G6860" s="108">
        <f t="shared" si="107"/>
        <v>43831</v>
      </c>
    </row>
    <row r="6861" spans="1:7" x14ac:dyDescent="0.35">
      <c r="A6861" s="72" t="s">
        <v>502</v>
      </c>
      <c r="B6861" s="72" t="s">
        <v>503</v>
      </c>
      <c r="C6861" s="72" t="s">
        <v>1102</v>
      </c>
      <c r="D6861" s="72" t="s">
        <v>1095</v>
      </c>
      <c r="E6861" s="72">
        <v>1359</v>
      </c>
      <c r="F6861" s="105">
        <v>71</v>
      </c>
      <c r="G6861" s="108">
        <f t="shared" si="107"/>
        <v>43739</v>
      </c>
    </row>
    <row r="6862" spans="1:7" x14ac:dyDescent="0.35">
      <c r="A6862" s="72" t="s">
        <v>502</v>
      </c>
      <c r="B6862" s="72" t="s">
        <v>503</v>
      </c>
      <c r="C6862" s="72" t="s">
        <v>1102</v>
      </c>
      <c r="D6862" s="72" t="s">
        <v>1096</v>
      </c>
      <c r="E6862" s="72">
        <v>1364</v>
      </c>
      <c r="F6862" s="105">
        <v>70</v>
      </c>
      <c r="G6862" s="108">
        <f t="shared" si="107"/>
        <v>43647</v>
      </c>
    </row>
    <row r="6863" spans="1:7" x14ac:dyDescent="0.35">
      <c r="A6863" s="72" t="s">
        <v>502</v>
      </c>
      <c r="B6863" s="72" t="s">
        <v>503</v>
      </c>
      <c r="C6863" s="72" t="s">
        <v>1102</v>
      </c>
      <c r="D6863" s="72" t="s">
        <v>1097</v>
      </c>
      <c r="E6863" s="72">
        <v>1363</v>
      </c>
      <c r="F6863" s="105">
        <v>69</v>
      </c>
      <c r="G6863" s="108">
        <f t="shared" si="107"/>
        <v>43556</v>
      </c>
    </row>
    <row r="6864" spans="1:7" x14ac:dyDescent="0.35">
      <c r="A6864" s="72" t="s">
        <v>502</v>
      </c>
      <c r="B6864" s="72" t="s">
        <v>503</v>
      </c>
      <c r="C6864" s="72" t="s">
        <v>1102</v>
      </c>
      <c r="D6864" s="72" t="s">
        <v>1098</v>
      </c>
      <c r="E6864" s="72">
        <v>1354</v>
      </c>
      <c r="F6864" s="105">
        <v>63</v>
      </c>
      <c r="G6864" s="108">
        <f t="shared" si="107"/>
        <v>43466</v>
      </c>
    </row>
    <row r="6865" spans="1:7" x14ac:dyDescent="0.35">
      <c r="A6865" s="72" t="s">
        <v>502</v>
      </c>
      <c r="B6865" s="72" t="s">
        <v>503</v>
      </c>
      <c r="C6865" s="72" t="s">
        <v>1102</v>
      </c>
      <c r="D6865" s="72" t="s">
        <v>1099</v>
      </c>
      <c r="E6865" s="72">
        <v>1415</v>
      </c>
      <c r="F6865" s="105">
        <v>62</v>
      </c>
      <c r="G6865" s="108">
        <f t="shared" si="107"/>
        <v>43374</v>
      </c>
    </row>
    <row r="6866" spans="1:7" x14ac:dyDescent="0.35">
      <c r="A6866" s="72" t="s">
        <v>504</v>
      </c>
      <c r="B6866" s="72" t="s">
        <v>505</v>
      </c>
      <c r="C6866" s="72" t="s">
        <v>1087</v>
      </c>
      <c r="D6866" s="72" t="s">
        <v>1088</v>
      </c>
      <c r="E6866" s="72">
        <v>1292</v>
      </c>
      <c r="F6866" s="105">
        <v>112</v>
      </c>
      <c r="G6866" s="108">
        <f t="shared" si="107"/>
        <v>44378</v>
      </c>
    </row>
    <row r="6867" spans="1:7" x14ac:dyDescent="0.35">
      <c r="A6867" s="72" t="s">
        <v>504</v>
      </c>
      <c r="B6867" s="72" t="s">
        <v>505</v>
      </c>
      <c r="C6867" s="72" t="s">
        <v>1087</v>
      </c>
      <c r="D6867" s="72" t="s">
        <v>1089</v>
      </c>
      <c r="E6867" s="72">
        <v>1292</v>
      </c>
      <c r="F6867" s="105">
        <v>115</v>
      </c>
      <c r="G6867" s="108">
        <f t="shared" si="107"/>
        <v>44287</v>
      </c>
    </row>
    <row r="6868" spans="1:7" x14ac:dyDescent="0.35">
      <c r="A6868" s="72" t="s">
        <v>504</v>
      </c>
      <c r="B6868" s="72" t="s">
        <v>505</v>
      </c>
      <c r="C6868" s="72" t="s">
        <v>1087</v>
      </c>
      <c r="D6868" s="72" t="s">
        <v>1090</v>
      </c>
      <c r="E6868" s="72">
        <v>1295</v>
      </c>
      <c r="F6868" s="105">
        <v>111</v>
      </c>
      <c r="G6868" s="108">
        <f t="shared" si="107"/>
        <v>44197</v>
      </c>
    </row>
    <row r="6869" spans="1:7" x14ac:dyDescent="0.35">
      <c r="A6869" s="72" t="s">
        <v>504</v>
      </c>
      <c r="B6869" s="72" t="s">
        <v>505</v>
      </c>
      <c r="C6869" s="72" t="s">
        <v>1087</v>
      </c>
      <c r="D6869" s="72" t="s">
        <v>1091</v>
      </c>
      <c r="E6869" s="72">
        <v>1288</v>
      </c>
      <c r="F6869" s="105">
        <v>98</v>
      </c>
      <c r="G6869" s="108">
        <f t="shared" si="107"/>
        <v>44105</v>
      </c>
    </row>
    <row r="6870" spans="1:7" x14ac:dyDescent="0.35">
      <c r="A6870" s="72" t="s">
        <v>504</v>
      </c>
      <c r="B6870" s="72" t="s">
        <v>505</v>
      </c>
      <c r="C6870" s="72" t="s">
        <v>1087</v>
      </c>
      <c r="D6870" s="72" t="s">
        <v>1092</v>
      </c>
      <c r="E6870" s="72">
        <v>1298</v>
      </c>
      <c r="F6870" s="105">
        <v>114</v>
      </c>
      <c r="G6870" s="108">
        <f t="shared" si="107"/>
        <v>44013</v>
      </c>
    </row>
    <row r="6871" spans="1:7" x14ac:dyDescent="0.35">
      <c r="A6871" s="72" t="s">
        <v>504</v>
      </c>
      <c r="B6871" s="72" t="s">
        <v>505</v>
      </c>
      <c r="C6871" s="72" t="s">
        <v>1087</v>
      </c>
      <c r="D6871" s="72" t="s">
        <v>1093</v>
      </c>
      <c r="E6871" s="72">
        <v>1296</v>
      </c>
      <c r="F6871" s="105">
        <v>114</v>
      </c>
      <c r="G6871" s="108">
        <f t="shared" si="107"/>
        <v>43922</v>
      </c>
    </row>
    <row r="6872" spans="1:7" x14ac:dyDescent="0.35">
      <c r="A6872" s="72" t="s">
        <v>504</v>
      </c>
      <c r="B6872" s="72" t="s">
        <v>505</v>
      </c>
      <c r="C6872" s="72" t="s">
        <v>1087</v>
      </c>
      <c r="D6872" s="72" t="s">
        <v>1094</v>
      </c>
      <c r="E6872" s="72">
        <v>1296</v>
      </c>
      <c r="F6872" s="105">
        <v>119</v>
      </c>
      <c r="G6872" s="108">
        <f t="shared" si="107"/>
        <v>43831</v>
      </c>
    </row>
    <row r="6873" spans="1:7" x14ac:dyDescent="0.35">
      <c r="A6873" s="72" t="s">
        <v>504</v>
      </c>
      <c r="B6873" s="72" t="s">
        <v>505</v>
      </c>
      <c r="C6873" s="72" t="s">
        <v>1087</v>
      </c>
      <c r="D6873" s="72" t="s">
        <v>1095</v>
      </c>
      <c r="E6873" s="72">
        <v>1317</v>
      </c>
      <c r="F6873" s="105">
        <v>136</v>
      </c>
      <c r="G6873" s="108">
        <f t="shared" si="107"/>
        <v>43739</v>
      </c>
    </row>
    <row r="6874" spans="1:7" x14ac:dyDescent="0.35">
      <c r="A6874" s="72" t="s">
        <v>504</v>
      </c>
      <c r="B6874" s="72" t="s">
        <v>505</v>
      </c>
      <c r="C6874" s="72" t="s">
        <v>1087</v>
      </c>
      <c r="D6874" s="72" t="s">
        <v>1096</v>
      </c>
      <c r="E6874" s="72">
        <v>1323</v>
      </c>
      <c r="F6874" s="105">
        <v>132</v>
      </c>
      <c r="G6874" s="108">
        <f t="shared" si="107"/>
        <v>43647</v>
      </c>
    </row>
    <row r="6875" spans="1:7" x14ac:dyDescent="0.35">
      <c r="A6875" s="72" t="s">
        <v>504</v>
      </c>
      <c r="B6875" s="72" t="s">
        <v>505</v>
      </c>
      <c r="C6875" s="72" t="s">
        <v>1087</v>
      </c>
      <c r="D6875" s="72" t="s">
        <v>1097</v>
      </c>
      <c r="E6875" s="72">
        <v>1321</v>
      </c>
      <c r="F6875" s="105">
        <v>122</v>
      </c>
      <c r="G6875" s="108">
        <f t="shared" si="107"/>
        <v>43556</v>
      </c>
    </row>
    <row r="6876" spans="1:7" x14ac:dyDescent="0.35">
      <c r="A6876" s="72" t="s">
        <v>504</v>
      </c>
      <c r="B6876" s="72" t="s">
        <v>505</v>
      </c>
      <c r="C6876" s="72" t="s">
        <v>1087</v>
      </c>
      <c r="D6876" s="72" t="s">
        <v>1098</v>
      </c>
      <c r="E6876" s="72">
        <v>1297</v>
      </c>
      <c r="F6876" s="105">
        <v>136</v>
      </c>
      <c r="G6876" s="108">
        <f t="shared" si="107"/>
        <v>43466</v>
      </c>
    </row>
    <row r="6877" spans="1:7" x14ac:dyDescent="0.35">
      <c r="A6877" s="72" t="s">
        <v>504</v>
      </c>
      <c r="B6877" s="72" t="s">
        <v>505</v>
      </c>
      <c r="C6877" s="72" t="s">
        <v>1087</v>
      </c>
      <c r="D6877" s="72" t="s">
        <v>1099</v>
      </c>
      <c r="E6877" s="72">
        <v>1432</v>
      </c>
      <c r="F6877" s="105">
        <v>143</v>
      </c>
      <c r="G6877" s="108">
        <f t="shared" si="107"/>
        <v>43374</v>
      </c>
    </row>
    <row r="6878" spans="1:7" x14ac:dyDescent="0.35">
      <c r="A6878" s="72" t="s">
        <v>504</v>
      </c>
      <c r="B6878" s="72" t="s">
        <v>505</v>
      </c>
      <c r="C6878" s="72" t="s">
        <v>1100</v>
      </c>
      <c r="D6878" s="72" t="s">
        <v>1088</v>
      </c>
      <c r="E6878" s="72">
        <v>2381</v>
      </c>
      <c r="F6878" s="105">
        <v>409</v>
      </c>
      <c r="G6878" s="108">
        <f t="shared" si="107"/>
        <v>44378</v>
      </c>
    </row>
    <row r="6879" spans="1:7" x14ac:dyDescent="0.35">
      <c r="A6879" s="72" t="s">
        <v>504</v>
      </c>
      <c r="B6879" s="72" t="s">
        <v>505</v>
      </c>
      <c r="C6879" s="72" t="s">
        <v>1100</v>
      </c>
      <c r="D6879" s="72" t="s">
        <v>1089</v>
      </c>
      <c r="E6879" s="72">
        <v>2376</v>
      </c>
      <c r="F6879" s="105">
        <v>407</v>
      </c>
      <c r="G6879" s="108">
        <f t="shared" si="107"/>
        <v>44287</v>
      </c>
    </row>
    <row r="6880" spans="1:7" x14ac:dyDescent="0.35">
      <c r="A6880" s="72" t="s">
        <v>504</v>
      </c>
      <c r="B6880" s="72" t="s">
        <v>505</v>
      </c>
      <c r="C6880" s="72" t="s">
        <v>1100</v>
      </c>
      <c r="D6880" s="72" t="s">
        <v>1090</v>
      </c>
      <c r="E6880" s="72">
        <v>2375</v>
      </c>
      <c r="F6880" s="105">
        <v>400</v>
      </c>
      <c r="G6880" s="108">
        <f t="shared" si="107"/>
        <v>44197</v>
      </c>
    </row>
    <row r="6881" spans="1:7" x14ac:dyDescent="0.35">
      <c r="A6881" s="72" t="s">
        <v>504</v>
      </c>
      <c r="B6881" s="72" t="s">
        <v>505</v>
      </c>
      <c r="C6881" s="72" t="s">
        <v>1100</v>
      </c>
      <c r="D6881" s="72" t="s">
        <v>1091</v>
      </c>
      <c r="E6881" s="72">
        <v>2374</v>
      </c>
      <c r="F6881" s="105">
        <v>367</v>
      </c>
      <c r="G6881" s="108">
        <f t="shared" si="107"/>
        <v>44105</v>
      </c>
    </row>
    <row r="6882" spans="1:7" x14ac:dyDescent="0.35">
      <c r="A6882" s="72" t="s">
        <v>504</v>
      </c>
      <c r="B6882" s="72" t="s">
        <v>505</v>
      </c>
      <c r="C6882" s="72" t="s">
        <v>1100</v>
      </c>
      <c r="D6882" s="72" t="s">
        <v>1092</v>
      </c>
      <c r="E6882" s="72">
        <v>2338</v>
      </c>
      <c r="F6882" s="105">
        <v>419</v>
      </c>
      <c r="G6882" s="108">
        <f t="shared" si="107"/>
        <v>44013</v>
      </c>
    </row>
    <row r="6883" spans="1:7" x14ac:dyDescent="0.35">
      <c r="A6883" s="72" t="s">
        <v>504</v>
      </c>
      <c r="B6883" s="72" t="s">
        <v>505</v>
      </c>
      <c r="C6883" s="72" t="s">
        <v>1100</v>
      </c>
      <c r="D6883" s="72" t="s">
        <v>1093</v>
      </c>
      <c r="E6883" s="72">
        <v>2321</v>
      </c>
      <c r="F6883" s="105">
        <v>375</v>
      </c>
      <c r="G6883" s="108">
        <f t="shared" si="107"/>
        <v>43922</v>
      </c>
    </row>
    <row r="6884" spans="1:7" x14ac:dyDescent="0.35">
      <c r="A6884" s="72" t="s">
        <v>504</v>
      </c>
      <c r="B6884" s="72" t="s">
        <v>505</v>
      </c>
      <c r="C6884" s="72" t="s">
        <v>1100</v>
      </c>
      <c r="D6884" s="72" t="s">
        <v>1094</v>
      </c>
      <c r="E6884" s="72">
        <v>2214</v>
      </c>
      <c r="F6884" s="105">
        <v>349</v>
      </c>
      <c r="G6884" s="108">
        <f t="shared" si="107"/>
        <v>43831</v>
      </c>
    </row>
    <row r="6885" spans="1:7" x14ac:dyDescent="0.35">
      <c r="A6885" s="72" t="s">
        <v>504</v>
      </c>
      <c r="B6885" s="72" t="s">
        <v>505</v>
      </c>
      <c r="C6885" s="72" t="s">
        <v>1100</v>
      </c>
      <c r="D6885" s="72" t="s">
        <v>1095</v>
      </c>
      <c r="E6885" s="72">
        <v>2212</v>
      </c>
      <c r="F6885" s="105">
        <v>402</v>
      </c>
      <c r="G6885" s="108">
        <f t="shared" si="107"/>
        <v>43739</v>
      </c>
    </row>
    <row r="6886" spans="1:7" x14ac:dyDescent="0.35">
      <c r="A6886" s="72" t="s">
        <v>504</v>
      </c>
      <c r="B6886" s="72" t="s">
        <v>505</v>
      </c>
      <c r="C6886" s="72" t="s">
        <v>1100</v>
      </c>
      <c r="D6886" s="72" t="s">
        <v>1096</v>
      </c>
      <c r="E6886" s="72">
        <v>2216</v>
      </c>
      <c r="F6886" s="105">
        <v>375</v>
      </c>
      <c r="G6886" s="108">
        <f t="shared" si="107"/>
        <v>43647</v>
      </c>
    </row>
    <row r="6887" spans="1:7" x14ac:dyDescent="0.35">
      <c r="A6887" s="72" t="s">
        <v>504</v>
      </c>
      <c r="B6887" s="72" t="s">
        <v>505</v>
      </c>
      <c r="C6887" s="72" t="s">
        <v>1100</v>
      </c>
      <c r="D6887" s="72" t="s">
        <v>1097</v>
      </c>
      <c r="E6887" s="72">
        <v>2217</v>
      </c>
      <c r="F6887" s="105">
        <v>378</v>
      </c>
      <c r="G6887" s="108">
        <f t="shared" si="107"/>
        <v>43556</v>
      </c>
    </row>
    <row r="6888" spans="1:7" x14ac:dyDescent="0.35">
      <c r="A6888" s="72" t="s">
        <v>504</v>
      </c>
      <c r="B6888" s="72" t="s">
        <v>505</v>
      </c>
      <c r="C6888" s="72" t="s">
        <v>1100</v>
      </c>
      <c r="D6888" s="72" t="s">
        <v>1098</v>
      </c>
      <c r="E6888" s="72">
        <v>2087</v>
      </c>
      <c r="F6888" s="105">
        <v>408</v>
      </c>
      <c r="G6888" s="108">
        <f t="shared" si="107"/>
        <v>43466</v>
      </c>
    </row>
    <row r="6889" spans="1:7" x14ac:dyDescent="0.35">
      <c r="A6889" s="72" t="s">
        <v>504</v>
      </c>
      <c r="B6889" s="72" t="s">
        <v>505</v>
      </c>
      <c r="C6889" s="72" t="s">
        <v>1100</v>
      </c>
      <c r="D6889" s="72" t="s">
        <v>1099</v>
      </c>
      <c r="E6889" s="72">
        <v>2331</v>
      </c>
      <c r="F6889" s="105">
        <v>566</v>
      </c>
      <c r="G6889" s="108">
        <f t="shared" si="107"/>
        <v>43374</v>
      </c>
    </row>
    <row r="6890" spans="1:7" x14ac:dyDescent="0.35">
      <c r="A6890" s="72" t="s">
        <v>504</v>
      </c>
      <c r="B6890" s="72" t="s">
        <v>505</v>
      </c>
      <c r="C6890" s="72" t="s">
        <v>1101</v>
      </c>
      <c r="D6890" s="72" t="s">
        <v>1088</v>
      </c>
      <c r="E6890" s="72">
        <v>142</v>
      </c>
      <c r="F6890" s="105">
        <v>5</v>
      </c>
      <c r="G6890" s="108">
        <f t="shared" si="107"/>
        <v>44378</v>
      </c>
    </row>
    <row r="6891" spans="1:7" x14ac:dyDescent="0.35">
      <c r="A6891" s="72" t="s">
        <v>504</v>
      </c>
      <c r="B6891" s="72" t="s">
        <v>505</v>
      </c>
      <c r="C6891" s="72" t="s">
        <v>1101</v>
      </c>
      <c r="D6891" s="72" t="s">
        <v>1089</v>
      </c>
      <c r="E6891" s="72">
        <v>141</v>
      </c>
      <c r="F6891" s="105">
        <v>5</v>
      </c>
      <c r="G6891" s="108">
        <f t="shared" si="107"/>
        <v>44287</v>
      </c>
    </row>
    <row r="6892" spans="1:7" x14ac:dyDescent="0.35">
      <c r="A6892" s="72" t="s">
        <v>504</v>
      </c>
      <c r="B6892" s="72" t="s">
        <v>505</v>
      </c>
      <c r="C6892" s="72" t="s">
        <v>1101</v>
      </c>
      <c r="D6892" s="72" t="s">
        <v>1090</v>
      </c>
      <c r="E6892" s="72">
        <v>140</v>
      </c>
      <c r="F6892" s="105">
        <v>4</v>
      </c>
      <c r="G6892" s="108">
        <f t="shared" si="107"/>
        <v>44197</v>
      </c>
    </row>
    <row r="6893" spans="1:7" x14ac:dyDescent="0.35">
      <c r="A6893" s="72" t="s">
        <v>504</v>
      </c>
      <c r="B6893" s="72" t="s">
        <v>505</v>
      </c>
      <c r="C6893" s="72" t="s">
        <v>1101</v>
      </c>
      <c r="D6893" s="72" t="s">
        <v>1091</v>
      </c>
      <c r="E6893" s="72">
        <v>124</v>
      </c>
      <c r="F6893" s="105">
        <v>4</v>
      </c>
      <c r="G6893" s="108">
        <f t="shared" si="107"/>
        <v>44105</v>
      </c>
    </row>
    <row r="6894" spans="1:7" x14ac:dyDescent="0.35">
      <c r="A6894" s="72" t="s">
        <v>504</v>
      </c>
      <c r="B6894" s="72" t="s">
        <v>505</v>
      </c>
      <c r="C6894" s="72" t="s">
        <v>1101</v>
      </c>
      <c r="D6894" s="72" t="s">
        <v>1092</v>
      </c>
      <c r="E6894" s="72">
        <v>120</v>
      </c>
      <c r="F6894" s="105">
        <v>4</v>
      </c>
      <c r="G6894" s="108">
        <f t="shared" si="107"/>
        <v>44013</v>
      </c>
    </row>
    <row r="6895" spans="1:7" x14ac:dyDescent="0.35">
      <c r="A6895" s="72" t="s">
        <v>504</v>
      </c>
      <c r="B6895" s="72" t="s">
        <v>505</v>
      </c>
      <c r="C6895" s="72" t="s">
        <v>1101</v>
      </c>
      <c r="D6895" s="72" t="s">
        <v>1093</v>
      </c>
      <c r="E6895" s="72">
        <v>120</v>
      </c>
      <c r="F6895" s="105">
        <v>5</v>
      </c>
      <c r="G6895" s="108">
        <f t="shared" si="107"/>
        <v>43922</v>
      </c>
    </row>
    <row r="6896" spans="1:7" x14ac:dyDescent="0.35">
      <c r="A6896" s="72" t="s">
        <v>504</v>
      </c>
      <c r="B6896" s="72" t="s">
        <v>505</v>
      </c>
      <c r="C6896" s="72" t="s">
        <v>1101</v>
      </c>
      <c r="D6896" s="72" t="s">
        <v>1094</v>
      </c>
      <c r="E6896" s="72">
        <v>116</v>
      </c>
      <c r="F6896" s="105">
        <v>7</v>
      </c>
      <c r="G6896" s="108">
        <f t="shared" si="107"/>
        <v>43831</v>
      </c>
    </row>
    <row r="6897" spans="1:7" x14ac:dyDescent="0.35">
      <c r="A6897" s="72" t="s">
        <v>504</v>
      </c>
      <c r="B6897" s="72" t="s">
        <v>505</v>
      </c>
      <c r="C6897" s="72" t="s">
        <v>1101</v>
      </c>
      <c r="D6897" s="72" t="s">
        <v>1095</v>
      </c>
      <c r="E6897" s="72">
        <v>117</v>
      </c>
      <c r="F6897" s="105">
        <v>7</v>
      </c>
      <c r="G6897" s="108">
        <f t="shared" si="107"/>
        <v>43739</v>
      </c>
    </row>
    <row r="6898" spans="1:7" x14ac:dyDescent="0.35">
      <c r="A6898" s="72" t="s">
        <v>504</v>
      </c>
      <c r="B6898" s="72" t="s">
        <v>505</v>
      </c>
      <c r="C6898" s="72" t="s">
        <v>1101</v>
      </c>
      <c r="D6898" s="72" t="s">
        <v>1096</v>
      </c>
      <c r="E6898" s="72">
        <v>115</v>
      </c>
      <c r="F6898" s="105">
        <v>5</v>
      </c>
      <c r="G6898" s="108">
        <f t="shared" si="107"/>
        <v>43647</v>
      </c>
    </row>
    <row r="6899" spans="1:7" x14ac:dyDescent="0.35">
      <c r="A6899" s="72" t="s">
        <v>504</v>
      </c>
      <c r="B6899" s="72" t="s">
        <v>505</v>
      </c>
      <c r="C6899" s="72" t="s">
        <v>1101</v>
      </c>
      <c r="D6899" s="72" t="s">
        <v>1097</v>
      </c>
      <c r="E6899" s="72">
        <v>115</v>
      </c>
      <c r="F6899" s="105">
        <v>5</v>
      </c>
      <c r="G6899" s="108">
        <f t="shared" si="107"/>
        <v>43556</v>
      </c>
    </row>
    <row r="6900" spans="1:7" x14ac:dyDescent="0.35">
      <c r="A6900" s="72" t="s">
        <v>504</v>
      </c>
      <c r="B6900" s="72" t="s">
        <v>505</v>
      </c>
      <c r="C6900" s="72" t="s">
        <v>1101</v>
      </c>
      <c r="D6900" s="72" t="s">
        <v>1098</v>
      </c>
      <c r="E6900" s="72">
        <v>112</v>
      </c>
      <c r="F6900" s="105">
        <v>5</v>
      </c>
      <c r="G6900" s="108">
        <f t="shared" si="107"/>
        <v>43466</v>
      </c>
    </row>
    <row r="6901" spans="1:7" x14ac:dyDescent="0.35">
      <c r="A6901" s="72" t="s">
        <v>504</v>
      </c>
      <c r="B6901" s="72" t="s">
        <v>505</v>
      </c>
      <c r="C6901" s="72" t="s">
        <v>1101</v>
      </c>
      <c r="D6901" s="72" t="s">
        <v>1099</v>
      </c>
      <c r="E6901" s="72">
        <v>109</v>
      </c>
      <c r="F6901" s="105">
        <v>7</v>
      </c>
      <c r="G6901" s="108">
        <f t="shared" si="107"/>
        <v>43374</v>
      </c>
    </row>
    <row r="6902" spans="1:7" x14ac:dyDescent="0.35">
      <c r="A6902" s="72" t="s">
        <v>504</v>
      </c>
      <c r="B6902" s="72" t="s">
        <v>505</v>
      </c>
      <c r="C6902" s="72" t="s">
        <v>1102</v>
      </c>
      <c r="D6902" s="72" t="s">
        <v>1088</v>
      </c>
      <c r="E6902" s="72">
        <v>2404</v>
      </c>
      <c r="F6902" s="105">
        <v>124</v>
      </c>
      <c r="G6902" s="108">
        <f t="shared" si="107"/>
        <v>44378</v>
      </c>
    </row>
    <row r="6903" spans="1:7" x14ac:dyDescent="0.35">
      <c r="A6903" s="72" t="s">
        <v>504</v>
      </c>
      <c r="B6903" s="72" t="s">
        <v>505</v>
      </c>
      <c r="C6903" s="72" t="s">
        <v>1102</v>
      </c>
      <c r="D6903" s="72" t="s">
        <v>1089</v>
      </c>
      <c r="E6903" s="72">
        <v>2402</v>
      </c>
      <c r="F6903" s="105">
        <v>119</v>
      </c>
      <c r="G6903" s="108">
        <f t="shared" si="107"/>
        <v>44287</v>
      </c>
    </row>
    <row r="6904" spans="1:7" x14ac:dyDescent="0.35">
      <c r="A6904" s="72" t="s">
        <v>504</v>
      </c>
      <c r="B6904" s="72" t="s">
        <v>505</v>
      </c>
      <c r="C6904" s="72" t="s">
        <v>1102</v>
      </c>
      <c r="D6904" s="72" t="s">
        <v>1090</v>
      </c>
      <c r="E6904" s="72">
        <v>2404</v>
      </c>
      <c r="F6904" s="105">
        <v>117</v>
      </c>
      <c r="G6904" s="108">
        <f t="shared" si="107"/>
        <v>44197</v>
      </c>
    </row>
    <row r="6905" spans="1:7" x14ac:dyDescent="0.35">
      <c r="A6905" s="72" t="s">
        <v>504</v>
      </c>
      <c r="B6905" s="72" t="s">
        <v>505</v>
      </c>
      <c r="C6905" s="72" t="s">
        <v>1102</v>
      </c>
      <c r="D6905" s="72" t="s">
        <v>1091</v>
      </c>
      <c r="E6905" s="72">
        <v>2399</v>
      </c>
      <c r="F6905" s="105">
        <v>129</v>
      </c>
      <c r="G6905" s="108">
        <f t="shared" si="107"/>
        <v>44105</v>
      </c>
    </row>
    <row r="6906" spans="1:7" x14ac:dyDescent="0.35">
      <c r="A6906" s="72" t="s">
        <v>504</v>
      </c>
      <c r="B6906" s="72" t="s">
        <v>505</v>
      </c>
      <c r="C6906" s="72" t="s">
        <v>1102</v>
      </c>
      <c r="D6906" s="72" t="s">
        <v>1092</v>
      </c>
      <c r="E6906" s="72">
        <v>2395</v>
      </c>
      <c r="F6906" s="105">
        <v>147</v>
      </c>
      <c r="G6906" s="108">
        <f t="shared" si="107"/>
        <v>44013</v>
      </c>
    </row>
    <row r="6907" spans="1:7" x14ac:dyDescent="0.35">
      <c r="A6907" s="72" t="s">
        <v>504</v>
      </c>
      <c r="B6907" s="72" t="s">
        <v>505</v>
      </c>
      <c r="C6907" s="72" t="s">
        <v>1102</v>
      </c>
      <c r="D6907" s="72" t="s">
        <v>1093</v>
      </c>
      <c r="E6907" s="72">
        <v>2388</v>
      </c>
      <c r="F6907" s="105">
        <v>146</v>
      </c>
      <c r="G6907" s="108">
        <f t="shared" si="107"/>
        <v>43922</v>
      </c>
    </row>
    <row r="6908" spans="1:7" x14ac:dyDescent="0.35">
      <c r="A6908" s="72" t="s">
        <v>504</v>
      </c>
      <c r="B6908" s="72" t="s">
        <v>505</v>
      </c>
      <c r="C6908" s="72" t="s">
        <v>1102</v>
      </c>
      <c r="D6908" s="72" t="s">
        <v>1094</v>
      </c>
      <c r="E6908" s="72">
        <v>2391</v>
      </c>
      <c r="F6908" s="105">
        <v>167</v>
      </c>
      <c r="G6908" s="108">
        <f t="shared" si="107"/>
        <v>43831</v>
      </c>
    </row>
    <row r="6909" spans="1:7" x14ac:dyDescent="0.35">
      <c r="A6909" s="72" t="s">
        <v>504</v>
      </c>
      <c r="B6909" s="72" t="s">
        <v>505</v>
      </c>
      <c r="C6909" s="72" t="s">
        <v>1102</v>
      </c>
      <c r="D6909" s="72" t="s">
        <v>1095</v>
      </c>
      <c r="E6909" s="72">
        <v>2404</v>
      </c>
      <c r="F6909" s="105">
        <v>169</v>
      </c>
      <c r="G6909" s="108">
        <f t="shared" si="107"/>
        <v>43739</v>
      </c>
    </row>
    <row r="6910" spans="1:7" x14ac:dyDescent="0.35">
      <c r="A6910" s="72" t="s">
        <v>504</v>
      </c>
      <c r="B6910" s="72" t="s">
        <v>505</v>
      </c>
      <c r="C6910" s="72" t="s">
        <v>1102</v>
      </c>
      <c r="D6910" s="72" t="s">
        <v>1096</v>
      </c>
      <c r="E6910" s="72">
        <v>2402</v>
      </c>
      <c r="F6910" s="105">
        <v>177</v>
      </c>
      <c r="G6910" s="108">
        <f t="shared" si="107"/>
        <v>43647</v>
      </c>
    </row>
    <row r="6911" spans="1:7" x14ac:dyDescent="0.35">
      <c r="A6911" s="72" t="s">
        <v>504</v>
      </c>
      <c r="B6911" s="72" t="s">
        <v>505</v>
      </c>
      <c r="C6911" s="72" t="s">
        <v>1102</v>
      </c>
      <c r="D6911" s="72" t="s">
        <v>1097</v>
      </c>
      <c r="E6911" s="72">
        <v>2408</v>
      </c>
      <c r="F6911" s="105">
        <v>160</v>
      </c>
      <c r="G6911" s="108">
        <f t="shared" si="107"/>
        <v>43556</v>
      </c>
    </row>
    <row r="6912" spans="1:7" x14ac:dyDescent="0.35">
      <c r="A6912" s="72" t="s">
        <v>504</v>
      </c>
      <c r="B6912" s="72" t="s">
        <v>505</v>
      </c>
      <c r="C6912" s="72" t="s">
        <v>1102</v>
      </c>
      <c r="D6912" s="72" t="s">
        <v>1098</v>
      </c>
      <c r="E6912" s="72">
        <v>2386</v>
      </c>
      <c r="F6912" s="105">
        <v>151</v>
      </c>
      <c r="G6912" s="108">
        <f t="shared" si="107"/>
        <v>43466</v>
      </c>
    </row>
    <row r="6913" spans="1:7" x14ac:dyDescent="0.35">
      <c r="A6913" s="72" t="s">
        <v>504</v>
      </c>
      <c r="B6913" s="72" t="s">
        <v>505</v>
      </c>
      <c r="C6913" s="72" t="s">
        <v>1102</v>
      </c>
      <c r="D6913" s="72" t="s">
        <v>1099</v>
      </c>
      <c r="E6913" s="72">
        <v>2458</v>
      </c>
      <c r="F6913" s="105">
        <v>165</v>
      </c>
      <c r="G6913" s="108">
        <f t="shared" si="107"/>
        <v>43374</v>
      </c>
    </row>
    <row r="6914" spans="1:7" x14ac:dyDescent="0.35">
      <c r="A6914" s="72" t="s">
        <v>506</v>
      </c>
      <c r="B6914" s="72" t="s">
        <v>507</v>
      </c>
      <c r="C6914" s="72" t="s">
        <v>1087</v>
      </c>
      <c r="D6914" s="72" t="s">
        <v>1088</v>
      </c>
      <c r="E6914" s="72">
        <v>1710</v>
      </c>
      <c r="F6914" s="105">
        <v>42</v>
      </c>
      <c r="G6914" s="108">
        <f t="shared" si="107"/>
        <v>44378</v>
      </c>
    </row>
    <row r="6915" spans="1:7" x14ac:dyDescent="0.35">
      <c r="A6915" s="72" t="s">
        <v>506</v>
      </c>
      <c r="B6915" s="72" t="s">
        <v>507</v>
      </c>
      <c r="C6915" s="72" t="s">
        <v>1087</v>
      </c>
      <c r="D6915" s="72" t="s">
        <v>1089</v>
      </c>
      <c r="E6915" s="72">
        <v>1704</v>
      </c>
      <c r="F6915" s="105">
        <v>46</v>
      </c>
      <c r="G6915" s="108">
        <f t="shared" si="107"/>
        <v>44287</v>
      </c>
    </row>
    <row r="6916" spans="1:7" x14ac:dyDescent="0.35">
      <c r="A6916" s="72" t="s">
        <v>506</v>
      </c>
      <c r="B6916" s="72" t="s">
        <v>507</v>
      </c>
      <c r="C6916" s="72" t="s">
        <v>1087</v>
      </c>
      <c r="D6916" s="72" t="s">
        <v>1090</v>
      </c>
      <c r="E6916" s="72">
        <v>1697</v>
      </c>
      <c r="F6916" s="105">
        <v>67</v>
      </c>
      <c r="G6916" s="108">
        <f t="shared" ref="G6916:G6979" si="108">DATE(LEFT(D6916,4),RIGHT(LEFT(D6916,7),2),1)</f>
        <v>44197</v>
      </c>
    </row>
    <row r="6917" spans="1:7" x14ac:dyDescent="0.35">
      <c r="A6917" s="72" t="s">
        <v>506</v>
      </c>
      <c r="B6917" s="72" t="s">
        <v>507</v>
      </c>
      <c r="C6917" s="72" t="s">
        <v>1087</v>
      </c>
      <c r="D6917" s="72" t="s">
        <v>1091</v>
      </c>
      <c r="E6917" s="72">
        <v>1699</v>
      </c>
      <c r="F6917" s="105">
        <v>87</v>
      </c>
      <c r="G6917" s="108">
        <f t="shared" si="108"/>
        <v>44105</v>
      </c>
    </row>
    <row r="6918" spans="1:7" x14ac:dyDescent="0.35">
      <c r="A6918" s="72" t="s">
        <v>506</v>
      </c>
      <c r="B6918" s="72" t="s">
        <v>507</v>
      </c>
      <c r="C6918" s="72" t="s">
        <v>1087</v>
      </c>
      <c r="D6918" s="72" t="s">
        <v>1092</v>
      </c>
      <c r="E6918" s="72">
        <v>1685</v>
      </c>
      <c r="F6918" s="105">
        <v>73</v>
      </c>
      <c r="G6918" s="108">
        <f t="shared" si="108"/>
        <v>44013</v>
      </c>
    </row>
    <row r="6919" spans="1:7" x14ac:dyDescent="0.35">
      <c r="A6919" s="72" t="s">
        <v>506</v>
      </c>
      <c r="B6919" s="72" t="s">
        <v>507</v>
      </c>
      <c r="C6919" s="72" t="s">
        <v>1087</v>
      </c>
      <c r="D6919" s="72" t="s">
        <v>1093</v>
      </c>
      <c r="E6919" s="72">
        <v>1685</v>
      </c>
      <c r="F6919" s="105">
        <v>65</v>
      </c>
      <c r="G6919" s="108">
        <f t="shared" si="108"/>
        <v>43922</v>
      </c>
    </row>
    <row r="6920" spans="1:7" x14ac:dyDescent="0.35">
      <c r="A6920" s="72" t="s">
        <v>506</v>
      </c>
      <c r="B6920" s="72" t="s">
        <v>507</v>
      </c>
      <c r="C6920" s="72" t="s">
        <v>1087</v>
      </c>
      <c r="D6920" s="72" t="s">
        <v>1094</v>
      </c>
      <c r="E6920" s="72">
        <v>1687</v>
      </c>
      <c r="F6920" s="105">
        <v>62</v>
      </c>
      <c r="G6920" s="108">
        <f t="shared" si="108"/>
        <v>43831</v>
      </c>
    </row>
    <row r="6921" spans="1:7" x14ac:dyDescent="0.35">
      <c r="A6921" s="72" t="s">
        <v>506</v>
      </c>
      <c r="B6921" s="72" t="s">
        <v>507</v>
      </c>
      <c r="C6921" s="72" t="s">
        <v>1087</v>
      </c>
      <c r="D6921" s="72" t="s">
        <v>1095</v>
      </c>
      <c r="E6921" s="72">
        <v>1670</v>
      </c>
      <c r="F6921" s="105">
        <v>69</v>
      </c>
      <c r="G6921" s="108">
        <f t="shared" si="108"/>
        <v>43739</v>
      </c>
    </row>
    <row r="6922" spans="1:7" x14ac:dyDescent="0.35">
      <c r="A6922" s="72" t="s">
        <v>506</v>
      </c>
      <c r="B6922" s="72" t="s">
        <v>507</v>
      </c>
      <c r="C6922" s="72" t="s">
        <v>1087</v>
      </c>
      <c r="D6922" s="72" t="s">
        <v>1096</v>
      </c>
      <c r="E6922" s="72">
        <v>1668</v>
      </c>
      <c r="F6922" s="105">
        <v>84</v>
      </c>
      <c r="G6922" s="108">
        <f t="shared" si="108"/>
        <v>43647</v>
      </c>
    </row>
    <row r="6923" spans="1:7" x14ac:dyDescent="0.35">
      <c r="A6923" s="72" t="s">
        <v>506</v>
      </c>
      <c r="B6923" s="72" t="s">
        <v>507</v>
      </c>
      <c r="C6923" s="72" t="s">
        <v>1087</v>
      </c>
      <c r="D6923" s="72" t="s">
        <v>1097</v>
      </c>
      <c r="E6923" s="72">
        <v>1657</v>
      </c>
      <c r="F6923" s="105">
        <v>79</v>
      </c>
      <c r="G6923" s="108">
        <f t="shared" si="108"/>
        <v>43556</v>
      </c>
    </row>
    <row r="6924" spans="1:7" x14ac:dyDescent="0.35">
      <c r="A6924" s="72" t="s">
        <v>506</v>
      </c>
      <c r="B6924" s="72" t="s">
        <v>507</v>
      </c>
      <c r="C6924" s="72" t="s">
        <v>1087</v>
      </c>
      <c r="D6924" s="72" t="s">
        <v>1098</v>
      </c>
      <c r="E6924" s="72">
        <v>1618</v>
      </c>
      <c r="F6924" s="105">
        <v>82</v>
      </c>
      <c r="G6924" s="108">
        <f t="shared" si="108"/>
        <v>43466</v>
      </c>
    </row>
    <row r="6925" spans="1:7" x14ac:dyDescent="0.35">
      <c r="A6925" s="72" t="s">
        <v>506</v>
      </c>
      <c r="B6925" s="72" t="s">
        <v>507</v>
      </c>
      <c r="C6925" s="72" t="s">
        <v>1087</v>
      </c>
      <c r="D6925" s="72" t="s">
        <v>1099</v>
      </c>
      <c r="E6925" s="72">
        <v>1723</v>
      </c>
      <c r="F6925" s="105">
        <v>97</v>
      </c>
      <c r="G6925" s="108">
        <f t="shared" si="108"/>
        <v>43374</v>
      </c>
    </row>
    <row r="6926" spans="1:7" x14ac:dyDescent="0.35">
      <c r="A6926" s="72" t="s">
        <v>506</v>
      </c>
      <c r="B6926" s="72" t="s">
        <v>507</v>
      </c>
      <c r="C6926" s="72" t="s">
        <v>1100</v>
      </c>
      <c r="D6926" s="72" t="s">
        <v>1088</v>
      </c>
      <c r="E6926" s="72">
        <v>1121</v>
      </c>
      <c r="F6926" s="105">
        <v>114</v>
      </c>
      <c r="G6926" s="108">
        <f t="shared" si="108"/>
        <v>44378</v>
      </c>
    </row>
    <row r="6927" spans="1:7" x14ac:dyDescent="0.35">
      <c r="A6927" s="72" t="s">
        <v>506</v>
      </c>
      <c r="B6927" s="72" t="s">
        <v>507</v>
      </c>
      <c r="C6927" s="72" t="s">
        <v>1100</v>
      </c>
      <c r="D6927" s="72" t="s">
        <v>1089</v>
      </c>
      <c r="E6927" s="72">
        <v>1121</v>
      </c>
      <c r="F6927" s="105">
        <v>112</v>
      </c>
      <c r="G6927" s="108">
        <f t="shared" si="108"/>
        <v>44287</v>
      </c>
    </row>
    <row r="6928" spans="1:7" x14ac:dyDescent="0.35">
      <c r="A6928" s="72" t="s">
        <v>506</v>
      </c>
      <c r="B6928" s="72" t="s">
        <v>507</v>
      </c>
      <c r="C6928" s="72" t="s">
        <v>1100</v>
      </c>
      <c r="D6928" s="72" t="s">
        <v>1090</v>
      </c>
      <c r="E6928" s="72">
        <v>1126</v>
      </c>
      <c r="F6928" s="105">
        <v>126</v>
      </c>
      <c r="G6928" s="108">
        <f t="shared" si="108"/>
        <v>44197</v>
      </c>
    </row>
    <row r="6929" spans="1:7" x14ac:dyDescent="0.35">
      <c r="A6929" s="72" t="s">
        <v>506</v>
      </c>
      <c r="B6929" s="72" t="s">
        <v>507</v>
      </c>
      <c r="C6929" s="72" t="s">
        <v>1100</v>
      </c>
      <c r="D6929" s="72" t="s">
        <v>1091</v>
      </c>
      <c r="E6929" s="72">
        <v>1125</v>
      </c>
      <c r="F6929" s="105">
        <v>178</v>
      </c>
      <c r="G6929" s="108">
        <f t="shared" si="108"/>
        <v>44105</v>
      </c>
    </row>
    <row r="6930" spans="1:7" x14ac:dyDescent="0.35">
      <c r="A6930" s="72" t="s">
        <v>506</v>
      </c>
      <c r="B6930" s="72" t="s">
        <v>507</v>
      </c>
      <c r="C6930" s="72" t="s">
        <v>1100</v>
      </c>
      <c r="D6930" s="72" t="s">
        <v>1092</v>
      </c>
      <c r="E6930" s="72">
        <v>1118</v>
      </c>
      <c r="F6930" s="105">
        <v>179</v>
      </c>
      <c r="G6930" s="108">
        <f t="shared" si="108"/>
        <v>44013</v>
      </c>
    </row>
    <row r="6931" spans="1:7" x14ac:dyDescent="0.35">
      <c r="A6931" s="72" t="s">
        <v>506</v>
      </c>
      <c r="B6931" s="72" t="s">
        <v>507</v>
      </c>
      <c r="C6931" s="72" t="s">
        <v>1100</v>
      </c>
      <c r="D6931" s="72" t="s">
        <v>1093</v>
      </c>
      <c r="E6931" s="72">
        <v>1107</v>
      </c>
      <c r="F6931" s="105">
        <v>104</v>
      </c>
      <c r="G6931" s="108">
        <f t="shared" si="108"/>
        <v>43922</v>
      </c>
    </row>
    <row r="6932" spans="1:7" x14ac:dyDescent="0.35">
      <c r="A6932" s="72" t="s">
        <v>506</v>
      </c>
      <c r="B6932" s="72" t="s">
        <v>507</v>
      </c>
      <c r="C6932" s="72" t="s">
        <v>1100</v>
      </c>
      <c r="D6932" s="72" t="s">
        <v>1094</v>
      </c>
      <c r="E6932" s="72">
        <v>1129</v>
      </c>
      <c r="F6932" s="105">
        <v>115</v>
      </c>
      <c r="G6932" s="108">
        <f t="shared" si="108"/>
        <v>43831</v>
      </c>
    </row>
    <row r="6933" spans="1:7" x14ac:dyDescent="0.35">
      <c r="A6933" s="72" t="s">
        <v>506</v>
      </c>
      <c r="B6933" s="72" t="s">
        <v>507</v>
      </c>
      <c r="C6933" s="72" t="s">
        <v>1100</v>
      </c>
      <c r="D6933" s="72" t="s">
        <v>1095</v>
      </c>
      <c r="E6933" s="72">
        <v>1078</v>
      </c>
      <c r="F6933" s="105">
        <v>130</v>
      </c>
      <c r="G6933" s="108">
        <f t="shared" si="108"/>
        <v>43739</v>
      </c>
    </row>
    <row r="6934" spans="1:7" x14ac:dyDescent="0.35">
      <c r="A6934" s="72" t="s">
        <v>506</v>
      </c>
      <c r="B6934" s="72" t="s">
        <v>507</v>
      </c>
      <c r="C6934" s="72" t="s">
        <v>1100</v>
      </c>
      <c r="D6934" s="72" t="s">
        <v>1096</v>
      </c>
      <c r="E6934" s="72">
        <v>1073</v>
      </c>
      <c r="F6934" s="105">
        <v>132</v>
      </c>
      <c r="G6934" s="108">
        <f t="shared" si="108"/>
        <v>43647</v>
      </c>
    </row>
    <row r="6935" spans="1:7" x14ac:dyDescent="0.35">
      <c r="A6935" s="72" t="s">
        <v>506</v>
      </c>
      <c r="B6935" s="72" t="s">
        <v>507</v>
      </c>
      <c r="C6935" s="72" t="s">
        <v>1100</v>
      </c>
      <c r="D6935" s="72" t="s">
        <v>1097</v>
      </c>
      <c r="E6935" s="72">
        <v>1059</v>
      </c>
      <c r="F6935" s="105">
        <v>99</v>
      </c>
      <c r="G6935" s="108">
        <f t="shared" si="108"/>
        <v>43556</v>
      </c>
    </row>
    <row r="6936" spans="1:7" x14ac:dyDescent="0.35">
      <c r="A6936" s="72" t="s">
        <v>506</v>
      </c>
      <c r="B6936" s="72" t="s">
        <v>507</v>
      </c>
      <c r="C6936" s="72" t="s">
        <v>1100</v>
      </c>
      <c r="D6936" s="72" t="s">
        <v>1098</v>
      </c>
      <c r="E6936" s="72">
        <v>1007</v>
      </c>
      <c r="F6936" s="105">
        <v>80</v>
      </c>
      <c r="G6936" s="108">
        <f t="shared" si="108"/>
        <v>43466</v>
      </c>
    </row>
    <row r="6937" spans="1:7" x14ac:dyDescent="0.35">
      <c r="A6937" s="72" t="s">
        <v>506</v>
      </c>
      <c r="B6937" s="72" t="s">
        <v>507</v>
      </c>
      <c r="C6937" s="72" t="s">
        <v>1100</v>
      </c>
      <c r="D6937" s="72" t="s">
        <v>1099</v>
      </c>
      <c r="E6937" s="72">
        <v>1107</v>
      </c>
      <c r="F6937" s="105">
        <v>88</v>
      </c>
      <c r="G6937" s="108">
        <f t="shared" si="108"/>
        <v>43374</v>
      </c>
    </row>
    <row r="6938" spans="1:7" x14ac:dyDescent="0.35">
      <c r="A6938" s="72" t="s">
        <v>506</v>
      </c>
      <c r="B6938" s="72" t="s">
        <v>507</v>
      </c>
      <c r="C6938" s="72" t="s">
        <v>1101</v>
      </c>
      <c r="D6938" s="72" t="s">
        <v>1088</v>
      </c>
      <c r="E6938" s="72">
        <v>310</v>
      </c>
      <c r="F6938" s="105">
        <v>9</v>
      </c>
      <c r="G6938" s="108">
        <f t="shared" si="108"/>
        <v>44378</v>
      </c>
    </row>
    <row r="6939" spans="1:7" x14ac:dyDescent="0.35">
      <c r="A6939" s="72" t="s">
        <v>506</v>
      </c>
      <c r="B6939" s="72" t="s">
        <v>507</v>
      </c>
      <c r="C6939" s="72" t="s">
        <v>1101</v>
      </c>
      <c r="D6939" s="72" t="s">
        <v>1089</v>
      </c>
      <c r="E6939" s="72">
        <v>307</v>
      </c>
      <c r="F6939" s="105">
        <v>9</v>
      </c>
      <c r="G6939" s="108">
        <f t="shared" si="108"/>
        <v>44287</v>
      </c>
    </row>
    <row r="6940" spans="1:7" x14ac:dyDescent="0.35">
      <c r="A6940" s="72" t="s">
        <v>506</v>
      </c>
      <c r="B6940" s="72" t="s">
        <v>507</v>
      </c>
      <c r="C6940" s="72" t="s">
        <v>1101</v>
      </c>
      <c r="D6940" s="72" t="s">
        <v>1090</v>
      </c>
      <c r="E6940" s="72">
        <v>309</v>
      </c>
      <c r="F6940" s="105">
        <v>9</v>
      </c>
      <c r="G6940" s="108">
        <f t="shared" si="108"/>
        <v>44197</v>
      </c>
    </row>
    <row r="6941" spans="1:7" x14ac:dyDescent="0.35">
      <c r="A6941" s="72" t="s">
        <v>506</v>
      </c>
      <c r="B6941" s="72" t="s">
        <v>507</v>
      </c>
      <c r="C6941" s="72" t="s">
        <v>1101</v>
      </c>
      <c r="D6941" s="72" t="s">
        <v>1091</v>
      </c>
      <c r="E6941" s="72">
        <v>312</v>
      </c>
      <c r="F6941" s="105">
        <v>10</v>
      </c>
      <c r="G6941" s="108">
        <f t="shared" si="108"/>
        <v>44105</v>
      </c>
    </row>
    <row r="6942" spans="1:7" x14ac:dyDescent="0.35">
      <c r="A6942" s="72" t="s">
        <v>506</v>
      </c>
      <c r="B6942" s="72" t="s">
        <v>507</v>
      </c>
      <c r="C6942" s="72" t="s">
        <v>1101</v>
      </c>
      <c r="D6942" s="72" t="s">
        <v>1092</v>
      </c>
      <c r="E6942" s="72">
        <v>311</v>
      </c>
      <c r="F6942" s="105">
        <v>11</v>
      </c>
      <c r="G6942" s="108">
        <f t="shared" si="108"/>
        <v>44013</v>
      </c>
    </row>
    <row r="6943" spans="1:7" x14ac:dyDescent="0.35">
      <c r="A6943" s="72" t="s">
        <v>506</v>
      </c>
      <c r="B6943" s="72" t="s">
        <v>507</v>
      </c>
      <c r="C6943" s="72" t="s">
        <v>1101</v>
      </c>
      <c r="D6943" s="72" t="s">
        <v>1093</v>
      </c>
      <c r="E6943" s="72">
        <v>309</v>
      </c>
      <c r="F6943" s="105">
        <v>9</v>
      </c>
      <c r="G6943" s="108">
        <f t="shared" si="108"/>
        <v>43922</v>
      </c>
    </row>
    <row r="6944" spans="1:7" x14ac:dyDescent="0.35">
      <c r="A6944" s="72" t="s">
        <v>506</v>
      </c>
      <c r="B6944" s="72" t="s">
        <v>507</v>
      </c>
      <c r="C6944" s="72" t="s">
        <v>1101</v>
      </c>
      <c r="D6944" s="72" t="s">
        <v>1094</v>
      </c>
      <c r="E6944" s="72">
        <v>307</v>
      </c>
      <c r="F6944" s="105">
        <v>14</v>
      </c>
      <c r="G6944" s="108">
        <f t="shared" si="108"/>
        <v>43831</v>
      </c>
    </row>
    <row r="6945" spans="1:7" x14ac:dyDescent="0.35">
      <c r="A6945" s="72" t="s">
        <v>506</v>
      </c>
      <c r="B6945" s="72" t="s">
        <v>507</v>
      </c>
      <c r="C6945" s="72" t="s">
        <v>1101</v>
      </c>
      <c r="D6945" s="72" t="s">
        <v>1095</v>
      </c>
      <c r="E6945" s="72">
        <v>304</v>
      </c>
      <c r="F6945" s="105">
        <v>14</v>
      </c>
      <c r="G6945" s="108">
        <f t="shared" si="108"/>
        <v>43739</v>
      </c>
    </row>
    <row r="6946" spans="1:7" x14ac:dyDescent="0.35">
      <c r="A6946" s="72" t="s">
        <v>506</v>
      </c>
      <c r="B6946" s="72" t="s">
        <v>507</v>
      </c>
      <c r="C6946" s="72" t="s">
        <v>1101</v>
      </c>
      <c r="D6946" s="72" t="s">
        <v>1096</v>
      </c>
      <c r="E6946" s="72">
        <v>300</v>
      </c>
      <c r="F6946" s="105">
        <v>10</v>
      </c>
      <c r="G6946" s="108">
        <f t="shared" si="108"/>
        <v>43647</v>
      </c>
    </row>
    <row r="6947" spans="1:7" x14ac:dyDescent="0.35">
      <c r="A6947" s="72" t="s">
        <v>506</v>
      </c>
      <c r="B6947" s="72" t="s">
        <v>507</v>
      </c>
      <c r="C6947" s="72" t="s">
        <v>1101</v>
      </c>
      <c r="D6947" s="72" t="s">
        <v>1097</v>
      </c>
      <c r="E6947" s="72">
        <v>298</v>
      </c>
      <c r="F6947" s="105">
        <v>9</v>
      </c>
      <c r="G6947" s="108">
        <f t="shared" si="108"/>
        <v>43556</v>
      </c>
    </row>
    <row r="6948" spans="1:7" x14ac:dyDescent="0.35">
      <c r="A6948" s="72" t="s">
        <v>506</v>
      </c>
      <c r="B6948" s="72" t="s">
        <v>507</v>
      </c>
      <c r="C6948" s="72" t="s">
        <v>1101</v>
      </c>
      <c r="D6948" s="72" t="s">
        <v>1098</v>
      </c>
      <c r="E6948" s="72">
        <v>279</v>
      </c>
      <c r="F6948" s="105">
        <v>8</v>
      </c>
      <c r="G6948" s="108">
        <f t="shared" si="108"/>
        <v>43466</v>
      </c>
    </row>
    <row r="6949" spans="1:7" x14ac:dyDescent="0.35">
      <c r="A6949" s="72" t="s">
        <v>506</v>
      </c>
      <c r="B6949" s="72" t="s">
        <v>507</v>
      </c>
      <c r="C6949" s="72" t="s">
        <v>1101</v>
      </c>
      <c r="D6949" s="72" t="s">
        <v>1099</v>
      </c>
      <c r="E6949" s="72">
        <v>285</v>
      </c>
      <c r="F6949" s="105">
        <v>9</v>
      </c>
      <c r="G6949" s="108">
        <f t="shared" si="108"/>
        <v>43374</v>
      </c>
    </row>
    <row r="6950" spans="1:7" x14ac:dyDescent="0.35">
      <c r="A6950" s="72" t="s">
        <v>506</v>
      </c>
      <c r="B6950" s="72" t="s">
        <v>507</v>
      </c>
      <c r="C6950" s="72" t="s">
        <v>1102</v>
      </c>
      <c r="D6950" s="72" t="s">
        <v>1088</v>
      </c>
      <c r="E6950" s="72">
        <v>1387</v>
      </c>
      <c r="F6950" s="105">
        <v>58</v>
      </c>
      <c r="G6950" s="108">
        <f t="shared" si="108"/>
        <v>44378</v>
      </c>
    </row>
    <row r="6951" spans="1:7" x14ac:dyDescent="0.35">
      <c r="A6951" s="72" t="s">
        <v>506</v>
      </c>
      <c r="B6951" s="72" t="s">
        <v>507</v>
      </c>
      <c r="C6951" s="72" t="s">
        <v>1102</v>
      </c>
      <c r="D6951" s="72" t="s">
        <v>1089</v>
      </c>
      <c r="E6951" s="72">
        <v>1393</v>
      </c>
      <c r="F6951" s="105">
        <v>58</v>
      </c>
      <c r="G6951" s="108">
        <f t="shared" si="108"/>
        <v>44287</v>
      </c>
    </row>
    <row r="6952" spans="1:7" x14ac:dyDescent="0.35">
      <c r="A6952" s="72" t="s">
        <v>506</v>
      </c>
      <c r="B6952" s="72" t="s">
        <v>507</v>
      </c>
      <c r="C6952" s="72" t="s">
        <v>1102</v>
      </c>
      <c r="D6952" s="72" t="s">
        <v>1090</v>
      </c>
      <c r="E6952" s="72">
        <v>1391</v>
      </c>
      <c r="F6952" s="105">
        <v>59</v>
      </c>
      <c r="G6952" s="108">
        <f t="shared" si="108"/>
        <v>44197</v>
      </c>
    </row>
    <row r="6953" spans="1:7" x14ac:dyDescent="0.35">
      <c r="A6953" s="72" t="s">
        <v>506</v>
      </c>
      <c r="B6953" s="72" t="s">
        <v>507</v>
      </c>
      <c r="C6953" s="72" t="s">
        <v>1102</v>
      </c>
      <c r="D6953" s="72" t="s">
        <v>1091</v>
      </c>
      <c r="E6953" s="72">
        <v>1392</v>
      </c>
      <c r="F6953" s="105">
        <v>71</v>
      </c>
      <c r="G6953" s="108">
        <f t="shared" si="108"/>
        <v>44105</v>
      </c>
    </row>
    <row r="6954" spans="1:7" x14ac:dyDescent="0.35">
      <c r="A6954" s="72" t="s">
        <v>506</v>
      </c>
      <c r="B6954" s="72" t="s">
        <v>507</v>
      </c>
      <c r="C6954" s="72" t="s">
        <v>1102</v>
      </c>
      <c r="D6954" s="72" t="s">
        <v>1092</v>
      </c>
      <c r="E6954" s="72">
        <v>1391</v>
      </c>
      <c r="F6954" s="105">
        <v>68</v>
      </c>
      <c r="G6954" s="108">
        <f t="shared" si="108"/>
        <v>44013</v>
      </c>
    </row>
    <row r="6955" spans="1:7" x14ac:dyDescent="0.35">
      <c r="A6955" s="72" t="s">
        <v>506</v>
      </c>
      <c r="B6955" s="72" t="s">
        <v>507</v>
      </c>
      <c r="C6955" s="72" t="s">
        <v>1102</v>
      </c>
      <c r="D6955" s="72" t="s">
        <v>1093</v>
      </c>
      <c r="E6955" s="72">
        <v>1386</v>
      </c>
      <c r="F6955" s="105">
        <v>54</v>
      </c>
      <c r="G6955" s="108">
        <f t="shared" si="108"/>
        <v>43922</v>
      </c>
    </row>
    <row r="6956" spans="1:7" x14ac:dyDescent="0.35">
      <c r="A6956" s="72" t="s">
        <v>506</v>
      </c>
      <c r="B6956" s="72" t="s">
        <v>507</v>
      </c>
      <c r="C6956" s="72" t="s">
        <v>1102</v>
      </c>
      <c r="D6956" s="72" t="s">
        <v>1094</v>
      </c>
      <c r="E6956" s="72">
        <v>1390</v>
      </c>
      <c r="F6956" s="105">
        <v>63</v>
      </c>
      <c r="G6956" s="108">
        <f t="shared" si="108"/>
        <v>43831</v>
      </c>
    </row>
    <row r="6957" spans="1:7" x14ac:dyDescent="0.35">
      <c r="A6957" s="72" t="s">
        <v>506</v>
      </c>
      <c r="B6957" s="72" t="s">
        <v>507</v>
      </c>
      <c r="C6957" s="72" t="s">
        <v>1102</v>
      </c>
      <c r="D6957" s="72" t="s">
        <v>1095</v>
      </c>
      <c r="E6957" s="72">
        <v>1391</v>
      </c>
      <c r="F6957" s="105">
        <v>73</v>
      </c>
      <c r="G6957" s="108">
        <f t="shared" si="108"/>
        <v>43739</v>
      </c>
    </row>
    <row r="6958" spans="1:7" x14ac:dyDescent="0.35">
      <c r="A6958" s="72" t="s">
        <v>506</v>
      </c>
      <c r="B6958" s="72" t="s">
        <v>507</v>
      </c>
      <c r="C6958" s="72" t="s">
        <v>1102</v>
      </c>
      <c r="D6958" s="72" t="s">
        <v>1096</v>
      </c>
      <c r="E6958" s="72">
        <v>1393</v>
      </c>
      <c r="F6958" s="105">
        <v>72</v>
      </c>
      <c r="G6958" s="108">
        <f t="shared" si="108"/>
        <v>43647</v>
      </c>
    </row>
    <row r="6959" spans="1:7" x14ac:dyDescent="0.35">
      <c r="A6959" s="72" t="s">
        <v>506</v>
      </c>
      <c r="B6959" s="72" t="s">
        <v>507</v>
      </c>
      <c r="C6959" s="72" t="s">
        <v>1102</v>
      </c>
      <c r="D6959" s="72" t="s">
        <v>1097</v>
      </c>
      <c r="E6959" s="72">
        <v>1388</v>
      </c>
      <c r="F6959" s="105">
        <v>57</v>
      </c>
      <c r="G6959" s="108">
        <f t="shared" si="108"/>
        <v>43556</v>
      </c>
    </row>
    <row r="6960" spans="1:7" x14ac:dyDescent="0.35">
      <c r="A6960" s="72" t="s">
        <v>506</v>
      </c>
      <c r="B6960" s="72" t="s">
        <v>507</v>
      </c>
      <c r="C6960" s="72" t="s">
        <v>1102</v>
      </c>
      <c r="D6960" s="72" t="s">
        <v>1098</v>
      </c>
      <c r="E6960" s="72">
        <v>1376</v>
      </c>
      <c r="F6960" s="105">
        <v>60</v>
      </c>
      <c r="G6960" s="108">
        <f t="shared" si="108"/>
        <v>43466</v>
      </c>
    </row>
    <row r="6961" spans="1:7" x14ac:dyDescent="0.35">
      <c r="A6961" s="72" t="s">
        <v>506</v>
      </c>
      <c r="B6961" s="72" t="s">
        <v>507</v>
      </c>
      <c r="C6961" s="72" t="s">
        <v>1102</v>
      </c>
      <c r="D6961" s="72" t="s">
        <v>1099</v>
      </c>
      <c r="E6961" s="72">
        <v>1424</v>
      </c>
      <c r="F6961" s="105">
        <v>59</v>
      </c>
      <c r="G6961" s="108">
        <f t="shared" si="108"/>
        <v>43374</v>
      </c>
    </row>
    <row r="6962" spans="1:7" x14ac:dyDescent="0.35">
      <c r="A6962" s="72" t="s">
        <v>508</v>
      </c>
      <c r="B6962" s="72" t="s">
        <v>509</v>
      </c>
      <c r="C6962" s="72" t="s">
        <v>1087</v>
      </c>
      <c r="D6962" s="72" t="s">
        <v>1088</v>
      </c>
      <c r="E6962" s="72">
        <v>927</v>
      </c>
      <c r="F6962" s="105">
        <v>88</v>
      </c>
      <c r="G6962" s="108">
        <f t="shared" si="108"/>
        <v>44378</v>
      </c>
    </row>
    <row r="6963" spans="1:7" x14ac:dyDescent="0.35">
      <c r="A6963" s="72" t="s">
        <v>508</v>
      </c>
      <c r="B6963" s="72" t="s">
        <v>509</v>
      </c>
      <c r="C6963" s="72" t="s">
        <v>1087</v>
      </c>
      <c r="D6963" s="72" t="s">
        <v>1089</v>
      </c>
      <c r="E6963" s="72">
        <v>919</v>
      </c>
      <c r="F6963" s="105">
        <v>88</v>
      </c>
      <c r="G6963" s="108">
        <f t="shared" si="108"/>
        <v>44287</v>
      </c>
    </row>
    <row r="6964" spans="1:7" x14ac:dyDescent="0.35">
      <c r="A6964" s="72" t="s">
        <v>508</v>
      </c>
      <c r="B6964" s="72" t="s">
        <v>509</v>
      </c>
      <c r="C6964" s="72" t="s">
        <v>1087</v>
      </c>
      <c r="D6964" s="72" t="s">
        <v>1090</v>
      </c>
      <c r="E6964" s="72">
        <v>931</v>
      </c>
      <c r="F6964" s="105">
        <v>92</v>
      </c>
      <c r="G6964" s="108">
        <f t="shared" si="108"/>
        <v>44197</v>
      </c>
    </row>
    <row r="6965" spans="1:7" x14ac:dyDescent="0.35">
      <c r="A6965" s="72" t="s">
        <v>508</v>
      </c>
      <c r="B6965" s="72" t="s">
        <v>509</v>
      </c>
      <c r="C6965" s="72" t="s">
        <v>1087</v>
      </c>
      <c r="D6965" s="72" t="s">
        <v>1091</v>
      </c>
      <c r="E6965" s="72">
        <v>923</v>
      </c>
      <c r="F6965" s="105">
        <v>89</v>
      </c>
      <c r="G6965" s="108">
        <f t="shared" si="108"/>
        <v>44105</v>
      </c>
    </row>
    <row r="6966" spans="1:7" x14ac:dyDescent="0.35">
      <c r="A6966" s="72" t="s">
        <v>508</v>
      </c>
      <c r="B6966" s="72" t="s">
        <v>509</v>
      </c>
      <c r="C6966" s="72" t="s">
        <v>1087</v>
      </c>
      <c r="D6966" s="72" t="s">
        <v>1092</v>
      </c>
      <c r="E6966" s="72">
        <v>930</v>
      </c>
      <c r="F6966" s="105">
        <v>92</v>
      </c>
      <c r="G6966" s="108">
        <f t="shared" si="108"/>
        <v>44013</v>
      </c>
    </row>
    <row r="6967" spans="1:7" x14ac:dyDescent="0.35">
      <c r="A6967" s="72" t="s">
        <v>508</v>
      </c>
      <c r="B6967" s="72" t="s">
        <v>509</v>
      </c>
      <c r="C6967" s="72" t="s">
        <v>1087</v>
      </c>
      <c r="D6967" s="72" t="s">
        <v>1093</v>
      </c>
      <c r="E6967" s="72">
        <v>927</v>
      </c>
      <c r="F6967" s="105">
        <v>95</v>
      </c>
      <c r="G6967" s="108">
        <f t="shared" si="108"/>
        <v>43922</v>
      </c>
    </row>
    <row r="6968" spans="1:7" x14ac:dyDescent="0.35">
      <c r="A6968" s="72" t="s">
        <v>508</v>
      </c>
      <c r="B6968" s="72" t="s">
        <v>509</v>
      </c>
      <c r="C6968" s="72" t="s">
        <v>1087</v>
      </c>
      <c r="D6968" s="72" t="s">
        <v>1094</v>
      </c>
      <c r="E6968" s="72">
        <v>902</v>
      </c>
      <c r="F6968" s="105">
        <v>97</v>
      </c>
      <c r="G6968" s="108">
        <f t="shared" si="108"/>
        <v>43831</v>
      </c>
    </row>
    <row r="6969" spans="1:7" x14ac:dyDescent="0.35">
      <c r="A6969" s="72" t="s">
        <v>508</v>
      </c>
      <c r="B6969" s="72" t="s">
        <v>509</v>
      </c>
      <c r="C6969" s="72" t="s">
        <v>1087</v>
      </c>
      <c r="D6969" s="72" t="s">
        <v>1095</v>
      </c>
      <c r="E6969" s="72">
        <v>892</v>
      </c>
      <c r="F6969" s="105">
        <v>99</v>
      </c>
      <c r="G6969" s="108">
        <f t="shared" si="108"/>
        <v>43739</v>
      </c>
    </row>
    <row r="6970" spans="1:7" x14ac:dyDescent="0.35">
      <c r="A6970" s="72" t="s">
        <v>508</v>
      </c>
      <c r="B6970" s="72" t="s">
        <v>509</v>
      </c>
      <c r="C6970" s="72" t="s">
        <v>1087</v>
      </c>
      <c r="D6970" s="72" t="s">
        <v>1096</v>
      </c>
      <c r="E6970" s="72">
        <v>907</v>
      </c>
      <c r="F6970" s="105">
        <v>105</v>
      </c>
      <c r="G6970" s="108">
        <f t="shared" si="108"/>
        <v>43647</v>
      </c>
    </row>
    <row r="6971" spans="1:7" x14ac:dyDescent="0.35">
      <c r="A6971" s="72" t="s">
        <v>508</v>
      </c>
      <c r="B6971" s="72" t="s">
        <v>509</v>
      </c>
      <c r="C6971" s="72" t="s">
        <v>1087</v>
      </c>
      <c r="D6971" s="72" t="s">
        <v>1097</v>
      </c>
      <c r="E6971" s="72">
        <v>895</v>
      </c>
      <c r="F6971" s="105">
        <v>92</v>
      </c>
      <c r="G6971" s="108">
        <f t="shared" si="108"/>
        <v>43556</v>
      </c>
    </row>
    <row r="6972" spans="1:7" x14ac:dyDescent="0.35">
      <c r="A6972" s="72" t="s">
        <v>508</v>
      </c>
      <c r="B6972" s="72" t="s">
        <v>509</v>
      </c>
      <c r="C6972" s="72" t="s">
        <v>1087</v>
      </c>
      <c r="D6972" s="72" t="s">
        <v>1098</v>
      </c>
      <c r="E6972" s="72">
        <v>885</v>
      </c>
      <c r="F6972" s="105">
        <v>106</v>
      </c>
      <c r="G6972" s="108">
        <f t="shared" si="108"/>
        <v>43466</v>
      </c>
    </row>
    <row r="6973" spans="1:7" x14ac:dyDescent="0.35">
      <c r="A6973" s="72" t="s">
        <v>508</v>
      </c>
      <c r="B6973" s="72" t="s">
        <v>509</v>
      </c>
      <c r="C6973" s="72" t="s">
        <v>1087</v>
      </c>
      <c r="D6973" s="72" t="s">
        <v>1099</v>
      </c>
      <c r="E6973" s="72">
        <v>948</v>
      </c>
      <c r="F6973" s="105">
        <v>132</v>
      </c>
      <c r="G6973" s="108">
        <f t="shared" si="108"/>
        <v>43374</v>
      </c>
    </row>
    <row r="6974" spans="1:7" x14ac:dyDescent="0.35">
      <c r="A6974" s="72" t="s">
        <v>508</v>
      </c>
      <c r="B6974" s="72" t="s">
        <v>509</v>
      </c>
      <c r="C6974" s="72" t="s">
        <v>1100</v>
      </c>
      <c r="D6974" s="72" t="s">
        <v>1088</v>
      </c>
      <c r="E6974" s="72">
        <v>395</v>
      </c>
      <c r="F6974" s="105">
        <v>97</v>
      </c>
      <c r="G6974" s="108">
        <f t="shared" si="108"/>
        <v>44378</v>
      </c>
    </row>
    <row r="6975" spans="1:7" x14ac:dyDescent="0.35">
      <c r="A6975" s="72" t="s">
        <v>508</v>
      </c>
      <c r="B6975" s="72" t="s">
        <v>509</v>
      </c>
      <c r="C6975" s="72" t="s">
        <v>1100</v>
      </c>
      <c r="D6975" s="72" t="s">
        <v>1089</v>
      </c>
      <c r="E6975" s="72">
        <v>401</v>
      </c>
      <c r="F6975" s="105">
        <v>106</v>
      </c>
      <c r="G6975" s="108">
        <f t="shared" si="108"/>
        <v>44287</v>
      </c>
    </row>
    <row r="6976" spans="1:7" x14ac:dyDescent="0.35">
      <c r="A6976" s="72" t="s">
        <v>508</v>
      </c>
      <c r="B6976" s="72" t="s">
        <v>509</v>
      </c>
      <c r="C6976" s="72" t="s">
        <v>1100</v>
      </c>
      <c r="D6976" s="72" t="s">
        <v>1090</v>
      </c>
      <c r="E6976" s="72">
        <v>397</v>
      </c>
      <c r="F6976" s="105">
        <v>103</v>
      </c>
      <c r="G6976" s="108">
        <f t="shared" si="108"/>
        <v>44197</v>
      </c>
    </row>
    <row r="6977" spans="1:7" x14ac:dyDescent="0.35">
      <c r="A6977" s="72" t="s">
        <v>508</v>
      </c>
      <c r="B6977" s="72" t="s">
        <v>509</v>
      </c>
      <c r="C6977" s="72" t="s">
        <v>1100</v>
      </c>
      <c r="D6977" s="72" t="s">
        <v>1091</v>
      </c>
      <c r="E6977" s="72">
        <v>399</v>
      </c>
      <c r="F6977" s="105">
        <v>105</v>
      </c>
      <c r="G6977" s="108">
        <f t="shared" si="108"/>
        <v>44105</v>
      </c>
    </row>
    <row r="6978" spans="1:7" x14ac:dyDescent="0.35">
      <c r="A6978" s="72" t="s">
        <v>508</v>
      </c>
      <c r="B6978" s="72" t="s">
        <v>509</v>
      </c>
      <c r="C6978" s="72" t="s">
        <v>1100</v>
      </c>
      <c r="D6978" s="72" t="s">
        <v>1092</v>
      </c>
      <c r="E6978" s="72">
        <v>399</v>
      </c>
      <c r="F6978" s="105">
        <v>106</v>
      </c>
      <c r="G6978" s="108">
        <f t="shared" si="108"/>
        <v>44013</v>
      </c>
    </row>
    <row r="6979" spans="1:7" x14ac:dyDescent="0.35">
      <c r="A6979" s="72" t="s">
        <v>508</v>
      </c>
      <c r="B6979" s="72" t="s">
        <v>509</v>
      </c>
      <c r="C6979" s="72" t="s">
        <v>1100</v>
      </c>
      <c r="D6979" s="72" t="s">
        <v>1093</v>
      </c>
      <c r="E6979" s="72">
        <v>396</v>
      </c>
      <c r="F6979" s="105">
        <v>104</v>
      </c>
      <c r="G6979" s="108">
        <f t="shared" si="108"/>
        <v>43922</v>
      </c>
    </row>
    <row r="6980" spans="1:7" x14ac:dyDescent="0.35">
      <c r="A6980" s="72" t="s">
        <v>508</v>
      </c>
      <c r="B6980" s="72" t="s">
        <v>509</v>
      </c>
      <c r="C6980" s="72" t="s">
        <v>1100</v>
      </c>
      <c r="D6980" s="72" t="s">
        <v>1094</v>
      </c>
      <c r="E6980" s="72">
        <v>388</v>
      </c>
      <c r="F6980" s="105">
        <v>105</v>
      </c>
      <c r="G6980" s="108">
        <f t="shared" ref="G6980:G7043" si="109">DATE(LEFT(D6980,4),RIGHT(LEFT(D6980,7),2),1)</f>
        <v>43831</v>
      </c>
    </row>
    <row r="6981" spans="1:7" x14ac:dyDescent="0.35">
      <c r="A6981" s="72" t="s">
        <v>508</v>
      </c>
      <c r="B6981" s="72" t="s">
        <v>509</v>
      </c>
      <c r="C6981" s="72" t="s">
        <v>1100</v>
      </c>
      <c r="D6981" s="72" t="s">
        <v>1095</v>
      </c>
      <c r="E6981" s="72">
        <v>377</v>
      </c>
      <c r="F6981" s="105">
        <v>107</v>
      </c>
      <c r="G6981" s="108">
        <f t="shared" si="109"/>
        <v>43739</v>
      </c>
    </row>
    <row r="6982" spans="1:7" x14ac:dyDescent="0.35">
      <c r="A6982" s="72" t="s">
        <v>508</v>
      </c>
      <c r="B6982" s="72" t="s">
        <v>509</v>
      </c>
      <c r="C6982" s="72" t="s">
        <v>1100</v>
      </c>
      <c r="D6982" s="72" t="s">
        <v>1096</v>
      </c>
      <c r="E6982" s="72">
        <v>384</v>
      </c>
      <c r="F6982" s="105">
        <v>104</v>
      </c>
      <c r="G6982" s="108">
        <f t="shared" si="109"/>
        <v>43647</v>
      </c>
    </row>
    <row r="6983" spans="1:7" x14ac:dyDescent="0.35">
      <c r="A6983" s="72" t="s">
        <v>508</v>
      </c>
      <c r="B6983" s="72" t="s">
        <v>509</v>
      </c>
      <c r="C6983" s="72" t="s">
        <v>1100</v>
      </c>
      <c r="D6983" s="72" t="s">
        <v>1097</v>
      </c>
      <c r="E6983" s="72">
        <v>403</v>
      </c>
      <c r="F6983" s="105">
        <v>113</v>
      </c>
      <c r="G6983" s="108">
        <f t="shared" si="109"/>
        <v>43556</v>
      </c>
    </row>
    <row r="6984" spans="1:7" x14ac:dyDescent="0.35">
      <c r="A6984" s="72" t="s">
        <v>508</v>
      </c>
      <c r="B6984" s="72" t="s">
        <v>509</v>
      </c>
      <c r="C6984" s="72" t="s">
        <v>1100</v>
      </c>
      <c r="D6984" s="72" t="s">
        <v>1098</v>
      </c>
      <c r="E6984" s="72">
        <v>397</v>
      </c>
      <c r="F6984" s="105">
        <v>111</v>
      </c>
      <c r="G6984" s="108">
        <f t="shared" si="109"/>
        <v>43466</v>
      </c>
    </row>
    <row r="6985" spans="1:7" x14ac:dyDescent="0.35">
      <c r="A6985" s="72" t="s">
        <v>508</v>
      </c>
      <c r="B6985" s="72" t="s">
        <v>509</v>
      </c>
      <c r="C6985" s="72" t="s">
        <v>1100</v>
      </c>
      <c r="D6985" s="72" t="s">
        <v>1099</v>
      </c>
      <c r="E6985" s="72">
        <v>429</v>
      </c>
      <c r="F6985" s="105">
        <v>130</v>
      </c>
      <c r="G6985" s="108">
        <f t="shared" si="109"/>
        <v>43374</v>
      </c>
    </row>
    <row r="6986" spans="1:7" x14ac:dyDescent="0.35">
      <c r="A6986" s="72" t="s">
        <v>508</v>
      </c>
      <c r="B6986" s="72" t="s">
        <v>509</v>
      </c>
      <c r="C6986" s="72" t="s">
        <v>1101</v>
      </c>
      <c r="D6986" s="72" t="s">
        <v>1088</v>
      </c>
      <c r="E6986" s="72">
        <v>90</v>
      </c>
      <c r="F6986" s="105">
        <v>2</v>
      </c>
      <c r="G6986" s="108">
        <f t="shared" si="109"/>
        <v>44378</v>
      </c>
    </row>
    <row r="6987" spans="1:7" x14ac:dyDescent="0.35">
      <c r="A6987" s="72" t="s">
        <v>508</v>
      </c>
      <c r="B6987" s="72" t="s">
        <v>509</v>
      </c>
      <c r="C6987" s="72" t="s">
        <v>1101</v>
      </c>
      <c r="D6987" s="72" t="s">
        <v>1089</v>
      </c>
      <c r="E6987" s="72">
        <v>90</v>
      </c>
      <c r="F6987" s="105">
        <v>3</v>
      </c>
      <c r="G6987" s="108">
        <f t="shared" si="109"/>
        <v>44287</v>
      </c>
    </row>
    <row r="6988" spans="1:7" x14ac:dyDescent="0.35">
      <c r="A6988" s="72" t="s">
        <v>508</v>
      </c>
      <c r="B6988" s="72" t="s">
        <v>509</v>
      </c>
      <c r="C6988" s="72" t="s">
        <v>1101</v>
      </c>
      <c r="D6988" s="72" t="s">
        <v>1090</v>
      </c>
      <c r="E6988" s="72">
        <v>90</v>
      </c>
      <c r="F6988" s="105">
        <v>3</v>
      </c>
      <c r="G6988" s="108">
        <f t="shared" si="109"/>
        <v>44197</v>
      </c>
    </row>
    <row r="6989" spans="1:7" x14ac:dyDescent="0.35">
      <c r="A6989" s="72" t="s">
        <v>508</v>
      </c>
      <c r="B6989" s="72" t="s">
        <v>509</v>
      </c>
      <c r="C6989" s="72" t="s">
        <v>1101</v>
      </c>
      <c r="D6989" s="72" t="s">
        <v>1091</v>
      </c>
      <c r="E6989" s="72">
        <v>88</v>
      </c>
      <c r="F6989" s="105">
        <v>2</v>
      </c>
      <c r="G6989" s="108">
        <f t="shared" si="109"/>
        <v>44105</v>
      </c>
    </row>
    <row r="6990" spans="1:7" x14ac:dyDescent="0.35">
      <c r="A6990" s="72" t="s">
        <v>508</v>
      </c>
      <c r="B6990" s="72" t="s">
        <v>509</v>
      </c>
      <c r="C6990" s="72" t="s">
        <v>1101</v>
      </c>
      <c r="D6990" s="72" t="s">
        <v>1092</v>
      </c>
      <c r="E6990" s="72">
        <v>90</v>
      </c>
      <c r="F6990" s="105">
        <v>3</v>
      </c>
      <c r="G6990" s="108">
        <f t="shared" si="109"/>
        <v>44013</v>
      </c>
    </row>
    <row r="6991" spans="1:7" x14ac:dyDescent="0.35">
      <c r="A6991" s="72" t="s">
        <v>508</v>
      </c>
      <c r="B6991" s="72" t="s">
        <v>509</v>
      </c>
      <c r="C6991" s="72" t="s">
        <v>1101</v>
      </c>
      <c r="D6991" s="72" t="s">
        <v>1093</v>
      </c>
      <c r="E6991" s="72">
        <v>90</v>
      </c>
      <c r="F6991" s="105">
        <v>3</v>
      </c>
      <c r="G6991" s="108">
        <f t="shared" si="109"/>
        <v>43922</v>
      </c>
    </row>
    <row r="6992" spans="1:7" x14ac:dyDescent="0.35">
      <c r="A6992" s="72" t="s">
        <v>508</v>
      </c>
      <c r="B6992" s="72" t="s">
        <v>509</v>
      </c>
      <c r="C6992" s="72" t="s">
        <v>1101</v>
      </c>
      <c r="D6992" s="72" t="s">
        <v>1094</v>
      </c>
      <c r="E6992" s="72">
        <v>87</v>
      </c>
      <c r="F6992" s="105">
        <v>3</v>
      </c>
      <c r="G6992" s="108">
        <f t="shared" si="109"/>
        <v>43831</v>
      </c>
    </row>
    <row r="6993" spans="1:7" x14ac:dyDescent="0.35">
      <c r="A6993" s="72" t="s">
        <v>508</v>
      </c>
      <c r="B6993" s="72" t="s">
        <v>509</v>
      </c>
      <c r="C6993" s="72" t="s">
        <v>1101</v>
      </c>
      <c r="D6993" s="72" t="s">
        <v>1095</v>
      </c>
      <c r="E6993" s="72">
        <v>87</v>
      </c>
      <c r="F6993" s="105">
        <v>3</v>
      </c>
      <c r="G6993" s="108">
        <f t="shared" si="109"/>
        <v>43739</v>
      </c>
    </row>
    <row r="6994" spans="1:7" x14ac:dyDescent="0.35">
      <c r="A6994" s="72" t="s">
        <v>508</v>
      </c>
      <c r="B6994" s="72" t="s">
        <v>509</v>
      </c>
      <c r="C6994" s="72" t="s">
        <v>1101</v>
      </c>
      <c r="D6994" s="72" t="s">
        <v>1096</v>
      </c>
      <c r="E6994" s="72">
        <v>88</v>
      </c>
      <c r="F6994" s="105">
        <v>3</v>
      </c>
      <c r="G6994" s="108">
        <f t="shared" si="109"/>
        <v>43647</v>
      </c>
    </row>
    <row r="6995" spans="1:7" x14ac:dyDescent="0.35">
      <c r="A6995" s="72" t="s">
        <v>508</v>
      </c>
      <c r="B6995" s="72" t="s">
        <v>509</v>
      </c>
      <c r="C6995" s="72" t="s">
        <v>1101</v>
      </c>
      <c r="D6995" s="72" t="s">
        <v>1097</v>
      </c>
      <c r="E6995" s="72">
        <v>87</v>
      </c>
      <c r="F6995" s="105">
        <v>4</v>
      </c>
      <c r="G6995" s="108">
        <f t="shared" si="109"/>
        <v>43556</v>
      </c>
    </row>
    <row r="6996" spans="1:7" x14ac:dyDescent="0.35">
      <c r="A6996" s="72" t="s">
        <v>508</v>
      </c>
      <c r="B6996" s="72" t="s">
        <v>509</v>
      </c>
      <c r="C6996" s="72" t="s">
        <v>1101</v>
      </c>
      <c r="D6996" s="72" t="s">
        <v>1098</v>
      </c>
      <c r="E6996" s="72">
        <v>86</v>
      </c>
      <c r="F6996" s="105">
        <v>3</v>
      </c>
      <c r="G6996" s="108">
        <f t="shared" si="109"/>
        <v>43466</v>
      </c>
    </row>
    <row r="6997" spans="1:7" x14ac:dyDescent="0.35">
      <c r="A6997" s="72" t="s">
        <v>508</v>
      </c>
      <c r="B6997" s="72" t="s">
        <v>509</v>
      </c>
      <c r="C6997" s="72" t="s">
        <v>1101</v>
      </c>
      <c r="D6997" s="72" t="s">
        <v>1099</v>
      </c>
      <c r="E6997" s="72">
        <v>93</v>
      </c>
      <c r="F6997" s="105">
        <v>5</v>
      </c>
      <c r="G6997" s="108">
        <f t="shared" si="109"/>
        <v>43374</v>
      </c>
    </row>
    <row r="6998" spans="1:7" x14ac:dyDescent="0.35">
      <c r="A6998" s="72" t="s">
        <v>508</v>
      </c>
      <c r="B6998" s="72" t="s">
        <v>509</v>
      </c>
      <c r="C6998" s="72" t="s">
        <v>1102</v>
      </c>
      <c r="D6998" s="72" t="s">
        <v>1088</v>
      </c>
      <c r="E6998" s="72">
        <v>1468</v>
      </c>
      <c r="F6998" s="105">
        <v>224</v>
      </c>
      <c r="G6998" s="108">
        <f t="shared" si="109"/>
        <v>44378</v>
      </c>
    </row>
    <row r="6999" spans="1:7" x14ac:dyDescent="0.35">
      <c r="A6999" s="72" t="s">
        <v>508</v>
      </c>
      <c r="B6999" s="72" t="s">
        <v>509</v>
      </c>
      <c r="C6999" s="72" t="s">
        <v>1102</v>
      </c>
      <c r="D6999" s="72" t="s">
        <v>1089</v>
      </c>
      <c r="E6999" s="72">
        <v>1460</v>
      </c>
      <c r="F6999" s="105">
        <v>222</v>
      </c>
      <c r="G6999" s="108">
        <f t="shared" si="109"/>
        <v>44287</v>
      </c>
    </row>
    <row r="7000" spans="1:7" x14ac:dyDescent="0.35">
      <c r="A7000" s="72" t="s">
        <v>508</v>
      </c>
      <c r="B7000" s="72" t="s">
        <v>509</v>
      </c>
      <c r="C7000" s="72" t="s">
        <v>1102</v>
      </c>
      <c r="D7000" s="72" t="s">
        <v>1090</v>
      </c>
      <c r="E7000" s="72">
        <v>1466</v>
      </c>
      <c r="F7000" s="105">
        <v>223</v>
      </c>
      <c r="G7000" s="108">
        <f t="shared" si="109"/>
        <v>44197</v>
      </c>
    </row>
    <row r="7001" spans="1:7" x14ac:dyDescent="0.35">
      <c r="A7001" s="72" t="s">
        <v>508</v>
      </c>
      <c r="B7001" s="72" t="s">
        <v>509</v>
      </c>
      <c r="C7001" s="72" t="s">
        <v>1102</v>
      </c>
      <c r="D7001" s="72" t="s">
        <v>1091</v>
      </c>
      <c r="E7001" s="72">
        <v>1467</v>
      </c>
      <c r="F7001" s="105">
        <v>225</v>
      </c>
      <c r="G7001" s="108">
        <f t="shared" si="109"/>
        <v>44105</v>
      </c>
    </row>
    <row r="7002" spans="1:7" x14ac:dyDescent="0.35">
      <c r="A7002" s="72" t="s">
        <v>508</v>
      </c>
      <c r="B7002" s="72" t="s">
        <v>509</v>
      </c>
      <c r="C7002" s="72" t="s">
        <v>1102</v>
      </c>
      <c r="D7002" s="72" t="s">
        <v>1092</v>
      </c>
      <c r="E7002" s="72">
        <v>1467</v>
      </c>
      <c r="F7002" s="105">
        <v>225</v>
      </c>
      <c r="G7002" s="108">
        <f t="shared" si="109"/>
        <v>44013</v>
      </c>
    </row>
    <row r="7003" spans="1:7" x14ac:dyDescent="0.35">
      <c r="A7003" s="72" t="s">
        <v>508</v>
      </c>
      <c r="B7003" s="72" t="s">
        <v>509</v>
      </c>
      <c r="C7003" s="72" t="s">
        <v>1102</v>
      </c>
      <c r="D7003" s="72" t="s">
        <v>1093</v>
      </c>
      <c r="E7003" s="72">
        <v>1459</v>
      </c>
      <c r="F7003" s="105">
        <v>227</v>
      </c>
      <c r="G7003" s="108">
        <f t="shared" si="109"/>
        <v>43922</v>
      </c>
    </row>
    <row r="7004" spans="1:7" x14ac:dyDescent="0.35">
      <c r="A7004" s="72" t="s">
        <v>508</v>
      </c>
      <c r="B7004" s="72" t="s">
        <v>509</v>
      </c>
      <c r="C7004" s="72" t="s">
        <v>1102</v>
      </c>
      <c r="D7004" s="72" t="s">
        <v>1094</v>
      </c>
      <c r="E7004" s="72">
        <v>1450</v>
      </c>
      <c r="F7004" s="105">
        <v>232</v>
      </c>
      <c r="G7004" s="108">
        <f t="shared" si="109"/>
        <v>43831</v>
      </c>
    </row>
    <row r="7005" spans="1:7" x14ac:dyDescent="0.35">
      <c r="A7005" s="72" t="s">
        <v>508</v>
      </c>
      <c r="B7005" s="72" t="s">
        <v>509</v>
      </c>
      <c r="C7005" s="72" t="s">
        <v>1102</v>
      </c>
      <c r="D7005" s="72" t="s">
        <v>1095</v>
      </c>
      <c r="E7005" s="72">
        <v>1443</v>
      </c>
      <c r="F7005" s="105">
        <v>237</v>
      </c>
      <c r="G7005" s="108">
        <f t="shared" si="109"/>
        <v>43739</v>
      </c>
    </row>
    <row r="7006" spans="1:7" x14ac:dyDescent="0.35">
      <c r="A7006" s="72" t="s">
        <v>508</v>
      </c>
      <c r="B7006" s="72" t="s">
        <v>509</v>
      </c>
      <c r="C7006" s="72" t="s">
        <v>1102</v>
      </c>
      <c r="D7006" s="72" t="s">
        <v>1096</v>
      </c>
      <c r="E7006" s="72">
        <v>1444</v>
      </c>
      <c r="F7006" s="105">
        <v>225</v>
      </c>
      <c r="G7006" s="108">
        <f t="shared" si="109"/>
        <v>43647</v>
      </c>
    </row>
    <row r="7007" spans="1:7" x14ac:dyDescent="0.35">
      <c r="A7007" s="72" t="s">
        <v>508</v>
      </c>
      <c r="B7007" s="72" t="s">
        <v>509</v>
      </c>
      <c r="C7007" s="72" t="s">
        <v>1102</v>
      </c>
      <c r="D7007" s="72" t="s">
        <v>1097</v>
      </c>
      <c r="E7007" s="72">
        <v>1445</v>
      </c>
      <c r="F7007" s="105">
        <v>191</v>
      </c>
      <c r="G7007" s="108">
        <f t="shared" si="109"/>
        <v>43556</v>
      </c>
    </row>
    <row r="7008" spans="1:7" x14ac:dyDescent="0.35">
      <c r="A7008" s="72" t="s">
        <v>508</v>
      </c>
      <c r="B7008" s="72" t="s">
        <v>509</v>
      </c>
      <c r="C7008" s="72" t="s">
        <v>1102</v>
      </c>
      <c r="D7008" s="72" t="s">
        <v>1098</v>
      </c>
      <c r="E7008" s="72">
        <v>1444</v>
      </c>
      <c r="F7008" s="105">
        <v>196</v>
      </c>
      <c r="G7008" s="108">
        <f t="shared" si="109"/>
        <v>43466</v>
      </c>
    </row>
    <row r="7009" spans="1:7" x14ac:dyDescent="0.35">
      <c r="A7009" s="72" t="s">
        <v>508</v>
      </c>
      <c r="B7009" s="72" t="s">
        <v>509</v>
      </c>
      <c r="C7009" s="72" t="s">
        <v>1102</v>
      </c>
      <c r="D7009" s="72" t="s">
        <v>1099</v>
      </c>
      <c r="E7009" s="72">
        <v>1547</v>
      </c>
      <c r="F7009" s="105">
        <v>243</v>
      </c>
      <c r="G7009" s="108">
        <f t="shared" si="109"/>
        <v>43374</v>
      </c>
    </row>
    <row r="7010" spans="1:7" x14ac:dyDescent="0.35">
      <c r="A7010" s="72" t="s">
        <v>512</v>
      </c>
      <c r="B7010" s="72" t="s">
        <v>513</v>
      </c>
      <c r="C7010" s="72" t="s">
        <v>1087</v>
      </c>
      <c r="D7010" s="72" t="s">
        <v>1088</v>
      </c>
      <c r="E7010" s="72">
        <v>829</v>
      </c>
      <c r="F7010" s="105">
        <v>46</v>
      </c>
      <c r="G7010" s="108">
        <f t="shared" si="109"/>
        <v>44378</v>
      </c>
    </row>
    <row r="7011" spans="1:7" x14ac:dyDescent="0.35">
      <c r="A7011" s="72" t="s">
        <v>512</v>
      </c>
      <c r="B7011" s="72" t="s">
        <v>513</v>
      </c>
      <c r="C7011" s="72" t="s">
        <v>1087</v>
      </c>
      <c r="D7011" s="72" t="s">
        <v>1089</v>
      </c>
      <c r="E7011" s="72">
        <v>836</v>
      </c>
      <c r="F7011" s="105">
        <v>47</v>
      </c>
      <c r="G7011" s="108">
        <f t="shared" si="109"/>
        <v>44287</v>
      </c>
    </row>
    <row r="7012" spans="1:7" x14ac:dyDescent="0.35">
      <c r="A7012" s="72" t="s">
        <v>512</v>
      </c>
      <c r="B7012" s="72" t="s">
        <v>513</v>
      </c>
      <c r="C7012" s="72" t="s">
        <v>1087</v>
      </c>
      <c r="D7012" s="72" t="s">
        <v>1090</v>
      </c>
      <c r="E7012" s="72">
        <v>823</v>
      </c>
      <c r="F7012" s="105">
        <v>45</v>
      </c>
      <c r="G7012" s="108">
        <f t="shared" si="109"/>
        <v>44197</v>
      </c>
    </row>
    <row r="7013" spans="1:7" x14ac:dyDescent="0.35">
      <c r="A7013" s="72" t="s">
        <v>512</v>
      </c>
      <c r="B7013" s="72" t="s">
        <v>513</v>
      </c>
      <c r="C7013" s="72" t="s">
        <v>1087</v>
      </c>
      <c r="D7013" s="72" t="s">
        <v>1091</v>
      </c>
      <c r="E7013" s="72">
        <v>831</v>
      </c>
      <c r="F7013" s="105">
        <v>44</v>
      </c>
      <c r="G7013" s="108">
        <f t="shared" si="109"/>
        <v>44105</v>
      </c>
    </row>
    <row r="7014" spans="1:7" x14ac:dyDescent="0.35">
      <c r="A7014" s="72" t="s">
        <v>512</v>
      </c>
      <c r="B7014" s="72" t="s">
        <v>513</v>
      </c>
      <c r="C7014" s="72" t="s">
        <v>1087</v>
      </c>
      <c r="D7014" s="72" t="s">
        <v>1092</v>
      </c>
      <c r="E7014" s="72">
        <v>832</v>
      </c>
      <c r="F7014" s="105">
        <v>46</v>
      </c>
      <c r="G7014" s="108">
        <f t="shared" si="109"/>
        <v>44013</v>
      </c>
    </row>
    <row r="7015" spans="1:7" x14ac:dyDescent="0.35">
      <c r="A7015" s="72" t="s">
        <v>512</v>
      </c>
      <c r="B7015" s="72" t="s">
        <v>513</v>
      </c>
      <c r="C7015" s="72" t="s">
        <v>1087</v>
      </c>
      <c r="D7015" s="72" t="s">
        <v>1093</v>
      </c>
      <c r="E7015" s="72">
        <v>827</v>
      </c>
      <c r="F7015" s="105">
        <v>44</v>
      </c>
      <c r="G7015" s="108">
        <f t="shared" si="109"/>
        <v>43922</v>
      </c>
    </row>
    <row r="7016" spans="1:7" x14ac:dyDescent="0.35">
      <c r="A7016" s="72" t="s">
        <v>512</v>
      </c>
      <c r="B7016" s="72" t="s">
        <v>513</v>
      </c>
      <c r="C7016" s="72" t="s">
        <v>1087</v>
      </c>
      <c r="D7016" s="72" t="s">
        <v>1094</v>
      </c>
      <c r="E7016" s="72">
        <v>837</v>
      </c>
      <c r="F7016" s="105">
        <v>47</v>
      </c>
      <c r="G7016" s="108">
        <f t="shared" si="109"/>
        <v>43831</v>
      </c>
    </row>
    <row r="7017" spans="1:7" x14ac:dyDescent="0.35">
      <c r="A7017" s="72" t="s">
        <v>512</v>
      </c>
      <c r="B7017" s="72" t="s">
        <v>513</v>
      </c>
      <c r="C7017" s="72" t="s">
        <v>1087</v>
      </c>
      <c r="D7017" s="72" t="s">
        <v>1095</v>
      </c>
      <c r="E7017" s="72">
        <v>832</v>
      </c>
      <c r="F7017" s="105">
        <v>47</v>
      </c>
      <c r="G7017" s="108">
        <f t="shared" si="109"/>
        <v>43739</v>
      </c>
    </row>
    <row r="7018" spans="1:7" x14ac:dyDescent="0.35">
      <c r="A7018" s="72" t="s">
        <v>512</v>
      </c>
      <c r="B7018" s="72" t="s">
        <v>513</v>
      </c>
      <c r="C7018" s="72" t="s">
        <v>1087</v>
      </c>
      <c r="D7018" s="72" t="s">
        <v>1096</v>
      </c>
      <c r="E7018" s="72">
        <v>838</v>
      </c>
      <c r="F7018" s="105">
        <v>44</v>
      </c>
      <c r="G7018" s="108">
        <f t="shared" si="109"/>
        <v>43647</v>
      </c>
    </row>
    <row r="7019" spans="1:7" x14ac:dyDescent="0.35">
      <c r="A7019" s="72" t="s">
        <v>512</v>
      </c>
      <c r="B7019" s="72" t="s">
        <v>513</v>
      </c>
      <c r="C7019" s="72" t="s">
        <v>1087</v>
      </c>
      <c r="D7019" s="72" t="s">
        <v>1097</v>
      </c>
      <c r="E7019" s="72">
        <v>837</v>
      </c>
      <c r="F7019" s="105">
        <v>50</v>
      </c>
      <c r="G7019" s="108">
        <f t="shared" si="109"/>
        <v>43556</v>
      </c>
    </row>
    <row r="7020" spans="1:7" x14ac:dyDescent="0.35">
      <c r="A7020" s="72" t="s">
        <v>512</v>
      </c>
      <c r="B7020" s="72" t="s">
        <v>513</v>
      </c>
      <c r="C7020" s="72" t="s">
        <v>1087</v>
      </c>
      <c r="D7020" s="72" t="s">
        <v>1098</v>
      </c>
      <c r="E7020" s="72">
        <v>825</v>
      </c>
      <c r="F7020" s="105">
        <v>51</v>
      </c>
      <c r="G7020" s="108">
        <f t="shared" si="109"/>
        <v>43466</v>
      </c>
    </row>
    <row r="7021" spans="1:7" x14ac:dyDescent="0.35">
      <c r="A7021" s="72" t="s">
        <v>512</v>
      </c>
      <c r="B7021" s="72" t="s">
        <v>513</v>
      </c>
      <c r="C7021" s="72" t="s">
        <v>1087</v>
      </c>
      <c r="D7021" s="72" t="s">
        <v>1099</v>
      </c>
      <c r="E7021" s="72">
        <v>883</v>
      </c>
      <c r="F7021" s="105">
        <v>62</v>
      </c>
      <c r="G7021" s="108">
        <f t="shared" si="109"/>
        <v>43374</v>
      </c>
    </row>
    <row r="7022" spans="1:7" x14ac:dyDescent="0.35">
      <c r="A7022" s="72" t="s">
        <v>512</v>
      </c>
      <c r="B7022" s="72" t="s">
        <v>513</v>
      </c>
      <c r="C7022" s="72" t="s">
        <v>1100</v>
      </c>
      <c r="D7022" s="72" t="s">
        <v>1088</v>
      </c>
      <c r="E7022" s="72">
        <v>1155</v>
      </c>
      <c r="F7022" s="105">
        <v>110</v>
      </c>
      <c r="G7022" s="108">
        <f t="shared" si="109"/>
        <v>44378</v>
      </c>
    </row>
    <row r="7023" spans="1:7" x14ac:dyDescent="0.35">
      <c r="A7023" s="72" t="s">
        <v>512</v>
      </c>
      <c r="B7023" s="72" t="s">
        <v>513</v>
      </c>
      <c r="C7023" s="72" t="s">
        <v>1100</v>
      </c>
      <c r="D7023" s="72" t="s">
        <v>1089</v>
      </c>
      <c r="E7023" s="72">
        <v>1153</v>
      </c>
      <c r="F7023" s="105">
        <v>111</v>
      </c>
      <c r="G7023" s="108">
        <f t="shared" si="109"/>
        <v>44287</v>
      </c>
    </row>
    <row r="7024" spans="1:7" x14ac:dyDescent="0.35">
      <c r="A7024" s="72" t="s">
        <v>512</v>
      </c>
      <c r="B7024" s="72" t="s">
        <v>513</v>
      </c>
      <c r="C7024" s="72" t="s">
        <v>1100</v>
      </c>
      <c r="D7024" s="72" t="s">
        <v>1090</v>
      </c>
      <c r="E7024" s="72">
        <v>1156</v>
      </c>
      <c r="F7024" s="105">
        <v>115</v>
      </c>
      <c r="G7024" s="108">
        <f t="shared" si="109"/>
        <v>44197</v>
      </c>
    </row>
    <row r="7025" spans="1:7" x14ac:dyDescent="0.35">
      <c r="A7025" s="72" t="s">
        <v>512</v>
      </c>
      <c r="B7025" s="72" t="s">
        <v>513</v>
      </c>
      <c r="C7025" s="72" t="s">
        <v>1100</v>
      </c>
      <c r="D7025" s="72" t="s">
        <v>1091</v>
      </c>
      <c r="E7025" s="72">
        <v>1155</v>
      </c>
      <c r="F7025" s="105">
        <v>117</v>
      </c>
      <c r="G7025" s="108">
        <f t="shared" si="109"/>
        <v>44105</v>
      </c>
    </row>
    <row r="7026" spans="1:7" x14ac:dyDescent="0.35">
      <c r="A7026" s="72" t="s">
        <v>512</v>
      </c>
      <c r="B7026" s="72" t="s">
        <v>513</v>
      </c>
      <c r="C7026" s="72" t="s">
        <v>1100</v>
      </c>
      <c r="D7026" s="72" t="s">
        <v>1092</v>
      </c>
      <c r="E7026" s="72">
        <v>1164</v>
      </c>
      <c r="F7026" s="105">
        <v>119</v>
      </c>
      <c r="G7026" s="108">
        <f t="shared" si="109"/>
        <v>44013</v>
      </c>
    </row>
    <row r="7027" spans="1:7" x14ac:dyDescent="0.35">
      <c r="A7027" s="72" t="s">
        <v>512</v>
      </c>
      <c r="B7027" s="72" t="s">
        <v>513</v>
      </c>
      <c r="C7027" s="72" t="s">
        <v>1100</v>
      </c>
      <c r="D7027" s="72" t="s">
        <v>1093</v>
      </c>
      <c r="E7027" s="72">
        <v>1164</v>
      </c>
      <c r="F7027" s="105">
        <v>119</v>
      </c>
      <c r="G7027" s="108">
        <f t="shared" si="109"/>
        <v>43922</v>
      </c>
    </row>
    <row r="7028" spans="1:7" x14ac:dyDescent="0.35">
      <c r="A7028" s="72" t="s">
        <v>512</v>
      </c>
      <c r="B7028" s="72" t="s">
        <v>513</v>
      </c>
      <c r="C7028" s="72" t="s">
        <v>1100</v>
      </c>
      <c r="D7028" s="72" t="s">
        <v>1094</v>
      </c>
      <c r="E7028" s="72">
        <v>1154</v>
      </c>
      <c r="F7028" s="105">
        <v>128</v>
      </c>
      <c r="G7028" s="108">
        <f t="shared" si="109"/>
        <v>43831</v>
      </c>
    </row>
    <row r="7029" spans="1:7" x14ac:dyDescent="0.35">
      <c r="A7029" s="72" t="s">
        <v>512</v>
      </c>
      <c r="B7029" s="72" t="s">
        <v>513</v>
      </c>
      <c r="C7029" s="72" t="s">
        <v>1100</v>
      </c>
      <c r="D7029" s="72" t="s">
        <v>1095</v>
      </c>
      <c r="E7029" s="72">
        <v>1166</v>
      </c>
      <c r="F7029" s="105">
        <v>127</v>
      </c>
      <c r="G7029" s="108">
        <f t="shared" si="109"/>
        <v>43739</v>
      </c>
    </row>
    <row r="7030" spans="1:7" x14ac:dyDescent="0.35">
      <c r="A7030" s="72" t="s">
        <v>512</v>
      </c>
      <c r="B7030" s="72" t="s">
        <v>513</v>
      </c>
      <c r="C7030" s="72" t="s">
        <v>1100</v>
      </c>
      <c r="D7030" s="72" t="s">
        <v>1096</v>
      </c>
      <c r="E7030" s="72">
        <v>1160</v>
      </c>
      <c r="F7030" s="105">
        <v>118</v>
      </c>
      <c r="G7030" s="108">
        <f t="shared" si="109"/>
        <v>43647</v>
      </c>
    </row>
    <row r="7031" spans="1:7" x14ac:dyDescent="0.35">
      <c r="A7031" s="72" t="s">
        <v>512</v>
      </c>
      <c r="B7031" s="72" t="s">
        <v>513</v>
      </c>
      <c r="C7031" s="72" t="s">
        <v>1100</v>
      </c>
      <c r="D7031" s="72" t="s">
        <v>1097</v>
      </c>
      <c r="E7031" s="72">
        <v>1167</v>
      </c>
      <c r="F7031" s="105">
        <v>163</v>
      </c>
      <c r="G7031" s="108">
        <f t="shared" si="109"/>
        <v>43556</v>
      </c>
    </row>
    <row r="7032" spans="1:7" x14ac:dyDescent="0.35">
      <c r="A7032" s="72" t="s">
        <v>512</v>
      </c>
      <c r="B7032" s="72" t="s">
        <v>513</v>
      </c>
      <c r="C7032" s="72" t="s">
        <v>1100</v>
      </c>
      <c r="D7032" s="72" t="s">
        <v>1098</v>
      </c>
      <c r="E7032" s="72">
        <v>1154</v>
      </c>
      <c r="F7032" s="105">
        <v>172</v>
      </c>
      <c r="G7032" s="108">
        <f t="shared" si="109"/>
        <v>43466</v>
      </c>
    </row>
    <row r="7033" spans="1:7" x14ac:dyDescent="0.35">
      <c r="A7033" s="72" t="s">
        <v>512</v>
      </c>
      <c r="B7033" s="72" t="s">
        <v>513</v>
      </c>
      <c r="C7033" s="72" t="s">
        <v>1100</v>
      </c>
      <c r="D7033" s="72" t="s">
        <v>1099</v>
      </c>
      <c r="E7033" s="72">
        <v>1220</v>
      </c>
      <c r="F7033" s="105">
        <v>160</v>
      </c>
      <c r="G7033" s="108">
        <f t="shared" si="109"/>
        <v>43374</v>
      </c>
    </row>
    <row r="7034" spans="1:7" x14ac:dyDescent="0.35">
      <c r="A7034" s="72" t="s">
        <v>512</v>
      </c>
      <c r="B7034" s="72" t="s">
        <v>513</v>
      </c>
      <c r="C7034" s="72" t="s">
        <v>1101</v>
      </c>
      <c r="D7034" s="72" t="s">
        <v>1088</v>
      </c>
      <c r="E7034" s="72">
        <v>154</v>
      </c>
      <c r="F7034" s="105">
        <v>5</v>
      </c>
      <c r="G7034" s="108">
        <f t="shared" si="109"/>
        <v>44378</v>
      </c>
    </row>
    <row r="7035" spans="1:7" x14ac:dyDescent="0.35">
      <c r="A7035" s="72" t="s">
        <v>512</v>
      </c>
      <c r="B7035" s="72" t="s">
        <v>513</v>
      </c>
      <c r="C7035" s="72" t="s">
        <v>1101</v>
      </c>
      <c r="D7035" s="72" t="s">
        <v>1089</v>
      </c>
      <c r="E7035" s="72">
        <v>154</v>
      </c>
      <c r="F7035" s="105">
        <v>5</v>
      </c>
      <c r="G7035" s="108">
        <f t="shared" si="109"/>
        <v>44287</v>
      </c>
    </row>
    <row r="7036" spans="1:7" x14ac:dyDescent="0.35">
      <c r="A7036" s="72" t="s">
        <v>512</v>
      </c>
      <c r="B7036" s="72" t="s">
        <v>513</v>
      </c>
      <c r="C7036" s="72" t="s">
        <v>1101</v>
      </c>
      <c r="D7036" s="72" t="s">
        <v>1090</v>
      </c>
      <c r="E7036" s="72">
        <v>156</v>
      </c>
      <c r="F7036" s="105">
        <v>5</v>
      </c>
      <c r="G7036" s="108">
        <f t="shared" si="109"/>
        <v>44197</v>
      </c>
    </row>
    <row r="7037" spans="1:7" x14ac:dyDescent="0.35">
      <c r="A7037" s="72" t="s">
        <v>512</v>
      </c>
      <c r="B7037" s="72" t="s">
        <v>513</v>
      </c>
      <c r="C7037" s="72" t="s">
        <v>1101</v>
      </c>
      <c r="D7037" s="72" t="s">
        <v>1091</v>
      </c>
      <c r="E7037" s="72">
        <v>156</v>
      </c>
      <c r="F7037" s="105">
        <v>5</v>
      </c>
      <c r="G7037" s="108">
        <f t="shared" si="109"/>
        <v>44105</v>
      </c>
    </row>
    <row r="7038" spans="1:7" x14ac:dyDescent="0.35">
      <c r="A7038" s="72" t="s">
        <v>512</v>
      </c>
      <c r="B7038" s="72" t="s">
        <v>513</v>
      </c>
      <c r="C7038" s="72" t="s">
        <v>1101</v>
      </c>
      <c r="D7038" s="72" t="s">
        <v>1092</v>
      </c>
      <c r="E7038" s="72">
        <v>155</v>
      </c>
      <c r="F7038" s="105">
        <v>5</v>
      </c>
      <c r="G7038" s="108">
        <f t="shared" si="109"/>
        <v>44013</v>
      </c>
    </row>
    <row r="7039" spans="1:7" x14ac:dyDescent="0.35">
      <c r="A7039" s="72" t="s">
        <v>512</v>
      </c>
      <c r="B7039" s="72" t="s">
        <v>513</v>
      </c>
      <c r="C7039" s="72" t="s">
        <v>1101</v>
      </c>
      <c r="D7039" s="72" t="s">
        <v>1093</v>
      </c>
      <c r="E7039" s="72">
        <v>150</v>
      </c>
      <c r="F7039" s="105">
        <v>5</v>
      </c>
      <c r="G7039" s="108">
        <f t="shared" si="109"/>
        <v>43922</v>
      </c>
    </row>
    <row r="7040" spans="1:7" x14ac:dyDescent="0.35">
      <c r="A7040" s="72" t="s">
        <v>512</v>
      </c>
      <c r="B7040" s="72" t="s">
        <v>513</v>
      </c>
      <c r="C7040" s="72" t="s">
        <v>1101</v>
      </c>
      <c r="D7040" s="72" t="s">
        <v>1094</v>
      </c>
      <c r="E7040" s="72">
        <v>147</v>
      </c>
      <c r="F7040" s="105">
        <v>5</v>
      </c>
      <c r="G7040" s="108">
        <f t="shared" si="109"/>
        <v>43831</v>
      </c>
    </row>
    <row r="7041" spans="1:7" x14ac:dyDescent="0.35">
      <c r="A7041" s="72" t="s">
        <v>512</v>
      </c>
      <c r="B7041" s="72" t="s">
        <v>513</v>
      </c>
      <c r="C7041" s="72" t="s">
        <v>1101</v>
      </c>
      <c r="D7041" s="72" t="s">
        <v>1095</v>
      </c>
      <c r="E7041" s="72">
        <v>146</v>
      </c>
      <c r="F7041" s="105">
        <v>4</v>
      </c>
      <c r="G7041" s="108">
        <f t="shared" si="109"/>
        <v>43739</v>
      </c>
    </row>
    <row r="7042" spans="1:7" x14ac:dyDescent="0.35">
      <c r="A7042" s="72" t="s">
        <v>512</v>
      </c>
      <c r="B7042" s="72" t="s">
        <v>513</v>
      </c>
      <c r="C7042" s="72" t="s">
        <v>1101</v>
      </c>
      <c r="D7042" s="72" t="s">
        <v>1096</v>
      </c>
      <c r="E7042" s="72">
        <v>150</v>
      </c>
      <c r="F7042" s="105">
        <v>5</v>
      </c>
      <c r="G7042" s="108">
        <f t="shared" si="109"/>
        <v>43647</v>
      </c>
    </row>
    <row r="7043" spans="1:7" x14ac:dyDescent="0.35">
      <c r="A7043" s="72" t="s">
        <v>512</v>
      </c>
      <c r="B7043" s="72" t="s">
        <v>513</v>
      </c>
      <c r="C7043" s="72" t="s">
        <v>1101</v>
      </c>
      <c r="D7043" s="72" t="s">
        <v>1097</v>
      </c>
      <c r="E7043" s="72">
        <v>150</v>
      </c>
      <c r="F7043" s="105">
        <v>10</v>
      </c>
      <c r="G7043" s="108">
        <f t="shared" si="109"/>
        <v>43556</v>
      </c>
    </row>
    <row r="7044" spans="1:7" x14ac:dyDescent="0.35">
      <c r="A7044" s="72" t="s">
        <v>512</v>
      </c>
      <c r="B7044" s="72" t="s">
        <v>513</v>
      </c>
      <c r="C7044" s="72" t="s">
        <v>1101</v>
      </c>
      <c r="D7044" s="72" t="s">
        <v>1098</v>
      </c>
      <c r="E7044" s="72">
        <v>141</v>
      </c>
      <c r="F7044" s="105">
        <v>10</v>
      </c>
      <c r="G7044" s="108">
        <f t="shared" ref="G7044:G7107" si="110">DATE(LEFT(D7044,4),RIGHT(LEFT(D7044,7),2),1)</f>
        <v>43466</v>
      </c>
    </row>
    <row r="7045" spans="1:7" x14ac:dyDescent="0.35">
      <c r="A7045" s="72" t="s">
        <v>512</v>
      </c>
      <c r="B7045" s="72" t="s">
        <v>513</v>
      </c>
      <c r="C7045" s="72" t="s">
        <v>1101</v>
      </c>
      <c r="D7045" s="72" t="s">
        <v>1099</v>
      </c>
      <c r="E7045" s="72">
        <v>151</v>
      </c>
      <c r="F7045" s="105">
        <v>13</v>
      </c>
      <c r="G7045" s="108">
        <f t="shared" si="110"/>
        <v>43374</v>
      </c>
    </row>
    <row r="7046" spans="1:7" x14ac:dyDescent="0.35">
      <c r="A7046" s="72" t="s">
        <v>512</v>
      </c>
      <c r="B7046" s="72" t="s">
        <v>513</v>
      </c>
      <c r="C7046" s="72" t="s">
        <v>1102</v>
      </c>
      <c r="D7046" s="72" t="s">
        <v>1088</v>
      </c>
      <c r="E7046" s="72">
        <v>1652</v>
      </c>
      <c r="F7046" s="105">
        <v>79</v>
      </c>
      <c r="G7046" s="108">
        <f t="shared" si="110"/>
        <v>44378</v>
      </c>
    </row>
    <row r="7047" spans="1:7" x14ac:dyDescent="0.35">
      <c r="A7047" s="72" t="s">
        <v>512</v>
      </c>
      <c r="B7047" s="72" t="s">
        <v>513</v>
      </c>
      <c r="C7047" s="72" t="s">
        <v>1102</v>
      </c>
      <c r="D7047" s="72" t="s">
        <v>1089</v>
      </c>
      <c r="E7047" s="72">
        <v>1647</v>
      </c>
      <c r="F7047" s="105">
        <v>81</v>
      </c>
      <c r="G7047" s="108">
        <f t="shared" si="110"/>
        <v>44287</v>
      </c>
    </row>
    <row r="7048" spans="1:7" x14ac:dyDescent="0.35">
      <c r="A7048" s="72" t="s">
        <v>512</v>
      </c>
      <c r="B7048" s="72" t="s">
        <v>513</v>
      </c>
      <c r="C7048" s="72" t="s">
        <v>1102</v>
      </c>
      <c r="D7048" s="72" t="s">
        <v>1090</v>
      </c>
      <c r="E7048" s="72">
        <v>1652</v>
      </c>
      <c r="F7048" s="105">
        <v>82</v>
      </c>
      <c r="G7048" s="108">
        <f t="shared" si="110"/>
        <v>44197</v>
      </c>
    </row>
    <row r="7049" spans="1:7" x14ac:dyDescent="0.35">
      <c r="A7049" s="72" t="s">
        <v>512</v>
      </c>
      <c r="B7049" s="72" t="s">
        <v>513</v>
      </c>
      <c r="C7049" s="72" t="s">
        <v>1102</v>
      </c>
      <c r="D7049" s="72" t="s">
        <v>1091</v>
      </c>
      <c r="E7049" s="72">
        <v>1646</v>
      </c>
      <c r="F7049" s="105">
        <v>82</v>
      </c>
      <c r="G7049" s="108">
        <f t="shared" si="110"/>
        <v>44105</v>
      </c>
    </row>
    <row r="7050" spans="1:7" x14ac:dyDescent="0.35">
      <c r="A7050" s="72" t="s">
        <v>512</v>
      </c>
      <c r="B7050" s="72" t="s">
        <v>513</v>
      </c>
      <c r="C7050" s="72" t="s">
        <v>1102</v>
      </c>
      <c r="D7050" s="72" t="s">
        <v>1092</v>
      </c>
      <c r="E7050" s="72">
        <v>1643</v>
      </c>
      <c r="F7050" s="105">
        <v>85</v>
      </c>
      <c r="G7050" s="108">
        <f t="shared" si="110"/>
        <v>44013</v>
      </c>
    </row>
    <row r="7051" spans="1:7" x14ac:dyDescent="0.35">
      <c r="A7051" s="72" t="s">
        <v>512</v>
      </c>
      <c r="B7051" s="72" t="s">
        <v>513</v>
      </c>
      <c r="C7051" s="72" t="s">
        <v>1102</v>
      </c>
      <c r="D7051" s="72" t="s">
        <v>1093</v>
      </c>
      <c r="E7051" s="72">
        <v>1646</v>
      </c>
      <c r="F7051" s="105">
        <v>86</v>
      </c>
      <c r="G7051" s="108">
        <f t="shared" si="110"/>
        <v>43922</v>
      </c>
    </row>
    <row r="7052" spans="1:7" x14ac:dyDescent="0.35">
      <c r="A7052" s="72" t="s">
        <v>512</v>
      </c>
      <c r="B7052" s="72" t="s">
        <v>513</v>
      </c>
      <c r="C7052" s="72" t="s">
        <v>1102</v>
      </c>
      <c r="D7052" s="72" t="s">
        <v>1094</v>
      </c>
      <c r="E7052" s="72">
        <v>1644</v>
      </c>
      <c r="F7052" s="105">
        <v>87</v>
      </c>
      <c r="G7052" s="108">
        <f t="shared" si="110"/>
        <v>43831</v>
      </c>
    </row>
    <row r="7053" spans="1:7" x14ac:dyDescent="0.35">
      <c r="A7053" s="72" t="s">
        <v>512</v>
      </c>
      <c r="B7053" s="72" t="s">
        <v>513</v>
      </c>
      <c r="C7053" s="72" t="s">
        <v>1102</v>
      </c>
      <c r="D7053" s="72" t="s">
        <v>1095</v>
      </c>
      <c r="E7053" s="72">
        <v>1641</v>
      </c>
      <c r="F7053" s="105">
        <v>83</v>
      </c>
      <c r="G7053" s="108">
        <f t="shared" si="110"/>
        <v>43739</v>
      </c>
    </row>
    <row r="7054" spans="1:7" x14ac:dyDescent="0.35">
      <c r="A7054" s="72" t="s">
        <v>512</v>
      </c>
      <c r="B7054" s="72" t="s">
        <v>513</v>
      </c>
      <c r="C7054" s="72" t="s">
        <v>1102</v>
      </c>
      <c r="D7054" s="72" t="s">
        <v>1096</v>
      </c>
      <c r="E7054" s="72">
        <v>1643</v>
      </c>
      <c r="F7054" s="105">
        <v>65</v>
      </c>
      <c r="G7054" s="108">
        <f t="shared" si="110"/>
        <v>43647</v>
      </c>
    </row>
    <row r="7055" spans="1:7" x14ac:dyDescent="0.35">
      <c r="A7055" s="72" t="s">
        <v>512</v>
      </c>
      <c r="B7055" s="72" t="s">
        <v>513</v>
      </c>
      <c r="C7055" s="72" t="s">
        <v>1102</v>
      </c>
      <c r="D7055" s="72" t="s">
        <v>1097</v>
      </c>
      <c r="E7055" s="72">
        <v>1644</v>
      </c>
      <c r="F7055" s="105">
        <v>121</v>
      </c>
      <c r="G7055" s="108">
        <f t="shared" si="110"/>
        <v>43556</v>
      </c>
    </row>
    <row r="7056" spans="1:7" x14ac:dyDescent="0.35">
      <c r="A7056" s="72" t="s">
        <v>512</v>
      </c>
      <c r="B7056" s="72" t="s">
        <v>513</v>
      </c>
      <c r="C7056" s="72" t="s">
        <v>1102</v>
      </c>
      <c r="D7056" s="72" t="s">
        <v>1098</v>
      </c>
      <c r="E7056" s="72">
        <v>1631</v>
      </c>
      <c r="F7056" s="105">
        <v>129</v>
      </c>
      <c r="G7056" s="108">
        <f t="shared" si="110"/>
        <v>43466</v>
      </c>
    </row>
    <row r="7057" spans="1:7" x14ac:dyDescent="0.35">
      <c r="A7057" s="72" t="s">
        <v>512</v>
      </c>
      <c r="B7057" s="72" t="s">
        <v>513</v>
      </c>
      <c r="C7057" s="72" t="s">
        <v>1102</v>
      </c>
      <c r="D7057" s="72" t="s">
        <v>1099</v>
      </c>
      <c r="E7057" s="72">
        <v>1678</v>
      </c>
      <c r="F7057" s="105">
        <v>148</v>
      </c>
      <c r="G7057" s="108">
        <f t="shared" si="110"/>
        <v>43374</v>
      </c>
    </row>
    <row r="7058" spans="1:7" x14ac:dyDescent="0.35">
      <c r="A7058" s="72" t="s">
        <v>514</v>
      </c>
      <c r="B7058" s="72" t="s">
        <v>515</v>
      </c>
      <c r="C7058" s="72" t="s">
        <v>1087</v>
      </c>
      <c r="D7058" s="72" t="s">
        <v>1088</v>
      </c>
      <c r="E7058" s="72">
        <v>587</v>
      </c>
      <c r="F7058" s="105">
        <v>28</v>
      </c>
      <c r="G7058" s="108">
        <f t="shared" si="110"/>
        <v>44378</v>
      </c>
    </row>
    <row r="7059" spans="1:7" x14ac:dyDescent="0.35">
      <c r="A7059" s="72" t="s">
        <v>514</v>
      </c>
      <c r="B7059" s="72" t="s">
        <v>515</v>
      </c>
      <c r="C7059" s="72" t="s">
        <v>1087</v>
      </c>
      <c r="D7059" s="72" t="s">
        <v>1089</v>
      </c>
      <c r="E7059" s="72">
        <v>587</v>
      </c>
      <c r="F7059" s="105">
        <v>28</v>
      </c>
      <c r="G7059" s="108">
        <f t="shared" si="110"/>
        <v>44287</v>
      </c>
    </row>
    <row r="7060" spans="1:7" x14ac:dyDescent="0.35">
      <c r="A7060" s="72" t="s">
        <v>514</v>
      </c>
      <c r="B7060" s="72" t="s">
        <v>515</v>
      </c>
      <c r="C7060" s="72" t="s">
        <v>1087</v>
      </c>
      <c r="D7060" s="72" t="s">
        <v>1090</v>
      </c>
      <c r="E7060" s="72">
        <v>579</v>
      </c>
      <c r="F7060" s="105">
        <v>29</v>
      </c>
      <c r="G7060" s="108">
        <f t="shared" si="110"/>
        <v>44197</v>
      </c>
    </row>
    <row r="7061" spans="1:7" x14ac:dyDescent="0.35">
      <c r="A7061" s="72" t="s">
        <v>514</v>
      </c>
      <c r="B7061" s="72" t="s">
        <v>515</v>
      </c>
      <c r="C7061" s="72" t="s">
        <v>1087</v>
      </c>
      <c r="D7061" s="72" t="s">
        <v>1091</v>
      </c>
      <c r="E7061" s="72">
        <v>580</v>
      </c>
      <c r="F7061" s="105">
        <v>20</v>
      </c>
      <c r="G7061" s="108">
        <f t="shared" si="110"/>
        <v>44105</v>
      </c>
    </row>
    <row r="7062" spans="1:7" x14ac:dyDescent="0.35">
      <c r="A7062" s="72" t="s">
        <v>514</v>
      </c>
      <c r="B7062" s="72" t="s">
        <v>515</v>
      </c>
      <c r="C7062" s="72" t="s">
        <v>1087</v>
      </c>
      <c r="D7062" s="72" t="s">
        <v>1092</v>
      </c>
      <c r="E7062" s="72">
        <v>562</v>
      </c>
      <c r="F7062" s="105">
        <v>21</v>
      </c>
      <c r="G7062" s="108">
        <f t="shared" si="110"/>
        <v>44013</v>
      </c>
    </row>
    <row r="7063" spans="1:7" x14ac:dyDescent="0.35">
      <c r="A7063" s="72" t="s">
        <v>514</v>
      </c>
      <c r="B7063" s="72" t="s">
        <v>515</v>
      </c>
      <c r="C7063" s="72" t="s">
        <v>1087</v>
      </c>
      <c r="D7063" s="72" t="s">
        <v>1093</v>
      </c>
      <c r="E7063" s="72">
        <v>562</v>
      </c>
      <c r="F7063" s="105">
        <v>22</v>
      </c>
      <c r="G7063" s="108">
        <f t="shared" si="110"/>
        <v>43922</v>
      </c>
    </row>
    <row r="7064" spans="1:7" x14ac:dyDescent="0.35">
      <c r="A7064" s="72" t="s">
        <v>514</v>
      </c>
      <c r="B7064" s="72" t="s">
        <v>515</v>
      </c>
      <c r="C7064" s="72" t="s">
        <v>1087</v>
      </c>
      <c r="D7064" s="72" t="s">
        <v>1094</v>
      </c>
      <c r="E7064" s="72">
        <v>559</v>
      </c>
      <c r="F7064" s="105">
        <v>22</v>
      </c>
      <c r="G7064" s="108">
        <f t="shared" si="110"/>
        <v>43831</v>
      </c>
    </row>
    <row r="7065" spans="1:7" x14ac:dyDescent="0.35">
      <c r="A7065" s="72" t="s">
        <v>514</v>
      </c>
      <c r="B7065" s="72" t="s">
        <v>515</v>
      </c>
      <c r="C7065" s="72" t="s">
        <v>1087</v>
      </c>
      <c r="D7065" s="72" t="s">
        <v>1095</v>
      </c>
      <c r="E7065" s="72">
        <v>555</v>
      </c>
      <c r="F7065" s="105">
        <v>21</v>
      </c>
      <c r="G7065" s="108">
        <f t="shared" si="110"/>
        <v>43739</v>
      </c>
    </row>
    <row r="7066" spans="1:7" x14ac:dyDescent="0.35">
      <c r="A7066" s="72" t="s">
        <v>514</v>
      </c>
      <c r="B7066" s="72" t="s">
        <v>515</v>
      </c>
      <c r="C7066" s="72" t="s">
        <v>1087</v>
      </c>
      <c r="D7066" s="72" t="s">
        <v>1096</v>
      </c>
      <c r="E7066" s="72">
        <v>558</v>
      </c>
      <c r="F7066" s="105">
        <v>19</v>
      </c>
      <c r="G7066" s="108">
        <f t="shared" si="110"/>
        <v>43647</v>
      </c>
    </row>
    <row r="7067" spans="1:7" x14ac:dyDescent="0.35">
      <c r="A7067" s="72" t="s">
        <v>514</v>
      </c>
      <c r="B7067" s="72" t="s">
        <v>515</v>
      </c>
      <c r="C7067" s="72" t="s">
        <v>1087</v>
      </c>
      <c r="D7067" s="72" t="s">
        <v>1097</v>
      </c>
      <c r="E7067" s="72">
        <v>555</v>
      </c>
      <c r="F7067" s="105">
        <v>18</v>
      </c>
      <c r="G7067" s="108">
        <f t="shared" si="110"/>
        <v>43556</v>
      </c>
    </row>
    <row r="7068" spans="1:7" x14ac:dyDescent="0.35">
      <c r="A7068" s="72" t="s">
        <v>514</v>
      </c>
      <c r="B7068" s="72" t="s">
        <v>515</v>
      </c>
      <c r="C7068" s="72" t="s">
        <v>1087</v>
      </c>
      <c r="D7068" s="72" t="s">
        <v>1098</v>
      </c>
      <c r="E7068" s="72">
        <v>550</v>
      </c>
      <c r="F7068" s="105">
        <v>25</v>
      </c>
      <c r="G7068" s="108">
        <f t="shared" si="110"/>
        <v>43466</v>
      </c>
    </row>
    <row r="7069" spans="1:7" x14ac:dyDescent="0.35">
      <c r="A7069" s="72" t="s">
        <v>514</v>
      </c>
      <c r="B7069" s="72" t="s">
        <v>515</v>
      </c>
      <c r="C7069" s="72" t="s">
        <v>1087</v>
      </c>
      <c r="D7069" s="72" t="s">
        <v>1099</v>
      </c>
      <c r="E7069" s="72">
        <v>555</v>
      </c>
      <c r="F7069" s="105">
        <v>15</v>
      </c>
      <c r="G7069" s="108">
        <f t="shared" si="110"/>
        <v>43374</v>
      </c>
    </row>
    <row r="7070" spans="1:7" x14ac:dyDescent="0.35">
      <c r="A7070" s="72" t="s">
        <v>514</v>
      </c>
      <c r="B7070" s="72" t="s">
        <v>515</v>
      </c>
      <c r="C7070" s="72" t="s">
        <v>1100</v>
      </c>
      <c r="D7070" s="72" t="s">
        <v>1088</v>
      </c>
      <c r="E7070" s="72">
        <v>331</v>
      </c>
      <c r="F7070" s="105">
        <v>31</v>
      </c>
      <c r="G7070" s="108">
        <f t="shared" si="110"/>
        <v>44378</v>
      </c>
    </row>
    <row r="7071" spans="1:7" x14ac:dyDescent="0.35">
      <c r="A7071" s="72" t="s">
        <v>514</v>
      </c>
      <c r="B7071" s="72" t="s">
        <v>515</v>
      </c>
      <c r="C7071" s="72" t="s">
        <v>1100</v>
      </c>
      <c r="D7071" s="72" t="s">
        <v>1089</v>
      </c>
      <c r="E7071" s="72">
        <v>329</v>
      </c>
      <c r="F7071" s="105">
        <v>30</v>
      </c>
      <c r="G7071" s="108">
        <f t="shared" si="110"/>
        <v>44287</v>
      </c>
    </row>
    <row r="7072" spans="1:7" x14ac:dyDescent="0.35">
      <c r="A7072" s="72" t="s">
        <v>514</v>
      </c>
      <c r="B7072" s="72" t="s">
        <v>515</v>
      </c>
      <c r="C7072" s="72" t="s">
        <v>1100</v>
      </c>
      <c r="D7072" s="72" t="s">
        <v>1090</v>
      </c>
      <c r="E7072" s="72">
        <v>323</v>
      </c>
      <c r="F7072" s="105">
        <v>29</v>
      </c>
      <c r="G7072" s="108">
        <f t="shared" si="110"/>
        <v>44197</v>
      </c>
    </row>
    <row r="7073" spans="1:7" x14ac:dyDescent="0.35">
      <c r="A7073" s="72" t="s">
        <v>514</v>
      </c>
      <c r="B7073" s="72" t="s">
        <v>515</v>
      </c>
      <c r="C7073" s="72" t="s">
        <v>1100</v>
      </c>
      <c r="D7073" s="72" t="s">
        <v>1091</v>
      </c>
      <c r="E7073" s="72">
        <v>321</v>
      </c>
      <c r="F7073" s="105">
        <v>28</v>
      </c>
      <c r="G7073" s="108">
        <f t="shared" si="110"/>
        <v>44105</v>
      </c>
    </row>
    <row r="7074" spans="1:7" x14ac:dyDescent="0.35">
      <c r="A7074" s="72" t="s">
        <v>514</v>
      </c>
      <c r="B7074" s="72" t="s">
        <v>515</v>
      </c>
      <c r="C7074" s="72" t="s">
        <v>1100</v>
      </c>
      <c r="D7074" s="72" t="s">
        <v>1092</v>
      </c>
      <c r="E7074" s="72">
        <v>320</v>
      </c>
      <c r="F7074" s="105">
        <v>29</v>
      </c>
      <c r="G7074" s="108">
        <f t="shared" si="110"/>
        <v>44013</v>
      </c>
    </row>
    <row r="7075" spans="1:7" x14ac:dyDescent="0.35">
      <c r="A7075" s="72" t="s">
        <v>514</v>
      </c>
      <c r="B7075" s="72" t="s">
        <v>515</v>
      </c>
      <c r="C7075" s="72" t="s">
        <v>1100</v>
      </c>
      <c r="D7075" s="72" t="s">
        <v>1093</v>
      </c>
      <c r="E7075" s="72">
        <v>318</v>
      </c>
      <c r="F7075" s="105">
        <v>32</v>
      </c>
      <c r="G7075" s="108">
        <f t="shared" si="110"/>
        <v>43922</v>
      </c>
    </row>
    <row r="7076" spans="1:7" x14ac:dyDescent="0.35">
      <c r="A7076" s="72" t="s">
        <v>514</v>
      </c>
      <c r="B7076" s="72" t="s">
        <v>515</v>
      </c>
      <c r="C7076" s="72" t="s">
        <v>1100</v>
      </c>
      <c r="D7076" s="72" t="s">
        <v>1094</v>
      </c>
      <c r="E7076" s="72">
        <v>315</v>
      </c>
      <c r="F7076" s="105">
        <v>27</v>
      </c>
      <c r="G7076" s="108">
        <f t="shared" si="110"/>
        <v>43831</v>
      </c>
    </row>
    <row r="7077" spans="1:7" x14ac:dyDescent="0.35">
      <c r="A7077" s="72" t="s">
        <v>514</v>
      </c>
      <c r="B7077" s="72" t="s">
        <v>515</v>
      </c>
      <c r="C7077" s="72" t="s">
        <v>1100</v>
      </c>
      <c r="D7077" s="72" t="s">
        <v>1095</v>
      </c>
      <c r="E7077" s="72">
        <v>316</v>
      </c>
      <c r="F7077" s="105">
        <v>26</v>
      </c>
      <c r="G7077" s="108">
        <f t="shared" si="110"/>
        <v>43739</v>
      </c>
    </row>
    <row r="7078" spans="1:7" x14ac:dyDescent="0.35">
      <c r="A7078" s="72" t="s">
        <v>514</v>
      </c>
      <c r="B7078" s="72" t="s">
        <v>515</v>
      </c>
      <c r="C7078" s="72" t="s">
        <v>1100</v>
      </c>
      <c r="D7078" s="72" t="s">
        <v>1096</v>
      </c>
      <c r="E7078" s="72">
        <v>314</v>
      </c>
      <c r="F7078" s="105">
        <v>21</v>
      </c>
      <c r="G7078" s="108">
        <f t="shared" si="110"/>
        <v>43647</v>
      </c>
    </row>
    <row r="7079" spans="1:7" x14ac:dyDescent="0.35">
      <c r="A7079" s="72" t="s">
        <v>514</v>
      </c>
      <c r="B7079" s="72" t="s">
        <v>515</v>
      </c>
      <c r="C7079" s="72" t="s">
        <v>1100</v>
      </c>
      <c r="D7079" s="72" t="s">
        <v>1097</v>
      </c>
      <c r="E7079" s="72">
        <v>317</v>
      </c>
      <c r="F7079" s="105">
        <v>19</v>
      </c>
      <c r="G7079" s="108">
        <f t="shared" si="110"/>
        <v>43556</v>
      </c>
    </row>
    <row r="7080" spans="1:7" x14ac:dyDescent="0.35">
      <c r="A7080" s="72" t="s">
        <v>514</v>
      </c>
      <c r="B7080" s="72" t="s">
        <v>515</v>
      </c>
      <c r="C7080" s="72" t="s">
        <v>1100</v>
      </c>
      <c r="D7080" s="72" t="s">
        <v>1098</v>
      </c>
      <c r="E7080" s="72">
        <v>308</v>
      </c>
      <c r="F7080" s="105">
        <v>16</v>
      </c>
      <c r="G7080" s="108">
        <f t="shared" si="110"/>
        <v>43466</v>
      </c>
    </row>
    <row r="7081" spans="1:7" x14ac:dyDescent="0.35">
      <c r="A7081" s="72" t="s">
        <v>514</v>
      </c>
      <c r="B7081" s="72" t="s">
        <v>515</v>
      </c>
      <c r="C7081" s="72" t="s">
        <v>1100</v>
      </c>
      <c r="D7081" s="72" t="s">
        <v>1099</v>
      </c>
      <c r="E7081" s="72">
        <v>250</v>
      </c>
      <c r="F7081" s="105">
        <v>10</v>
      </c>
      <c r="G7081" s="108">
        <f t="shared" si="110"/>
        <v>43374</v>
      </c>
    </row>
    <row r="7082" spans="1:7" x14ac:dyDescent="0.35">
      <c r="A7082" s="72" t="s">
        <v>514</v>
      </c>
      <c r="B7082" s="72" t="s">
        <v>515</v>
      </c>
      <c r="C7082" s="72" t="s">
        <v>1101</v>
      </c>
      <c r="D7082" s="72" t="s">
        <v>1088</v>
      </c>
      <c r="E7082" s="72">
        <v>1279</v>
      </c>
      <c r="F7082" s="105">
        <v>22</v>
      </c>
      <c r="G7082" s="108">
        <f t="shared" si="110"/>
        <v>44378</v>
      </c>
    </row>
    <row r="7083" spans="1:7" x14ac:dyDescent="0.35">
      <c r="A7083" s="72" t="s">
        <v>514</v>
      </c>
      <c r="B7083" s="72" t="s">
        <v>515</v>
      </c>
      <c r="C7083" s="72" t="s">
        <v>1101</v>
      </c>
      <c r="D7083" s="72" t="s">
        <v>1089</v>
      </c>
      <c r="E7083" s="72">
        <v>1273</v>
      </c>
      <c r="F7083" s="105">
        <v>22</v>
      </c>
      <c r="G7083" s="108">
        <f t="shared" si="110"/>
        <v>44287</v>
      </c>
    </row>
    <row r="7084" spans="1:7" x14ac:dyDescent="0.35">
      <c r="A7084" s="72" t="s">
        <v>514</v>
      </c>
      <c r="B7084" s="72" t="s">
        <v>515</v>
      </c>
      <c r="C7084" s="72" t="s">
        <v>1101</v>
      </c>
      <c r="D7084" s="72" t="s">
        <v>1090</v>
      </c>
      <c r="E7084" s="72">
        <v>1275</v>
      </c>
      <c r="F7084" s="105">
        <v>23</v>
      </c>
      <c r="G7084" s="108">
        <f t="shared" si="110"/>
        <v>44197</v>
      </c>
    </row>
    <row r="7085" spans="1:7" x14ac:dyDescent="0.35">
      <c r="A7085" s="72" t="s">
        <v>514</v>
      </c>
      <c r="B7085" s="72" t="s">
        <v>515</v>
      </c>
      <c r="C7085" s="72" t="s">
        <v>1101</v>
      </c>
      <c r="D7085" s="72" t="s">
        <v>1091</v>
      </c>
      <c r="E7085" s="72">
        <v>1261</v>
      </c>
      <c r="F7085" s="105">
        <v>24</v>
      </c>
      <c r="G7085" s="108">
        <f t="shared" si="110"/>
        <v>44105</v>
      </c>
    </row>
    <row r="7086" spans="1:7" x14ac:dyDescent="0.35">
      <c r="A7086" s="72" t="s">
        <v>514</v>
      </c>
      <c r="B7086" s="72" t="s">
        <v>515</v>
      </c>
      <c r="C7086" s="72" t="s">
        <v>1101</v>
      </c>
      <c r="D7086" s="72" t="s">
        <v>1092</v>
      </c>
      <c r="E7086" s="72">
        <v>1202</v>
      </c>
      <c r="F7086" s="105">
        <v>23</v>
      </c>
      <c r="G7086" s="108">
        <f t="shared" si="110"/>
        <v>44013</v>
      </c>
    </row>
    <row r="7087" spans="1:7" x14ac:dyDescent="0.35">
      <c r="A7087" s="72" t="s">
        <v>514</v>
      </c>
      <c r="B7087" s="72" t="s">
        <v>515</v>
      </c>
      <c r="C7087" s="72" t="s">
        <v>1101</v>
      </c>
      <c r="D7087" s="72" t="s">
        <v>1093</v>
      </c>
      <c r="E7087" s="72">
        <v>1185</v>
      </c>
      <c r="F7087" s="105">
        <v>20</v>
      </c>
      <c r="G7087" s="108">
        <f t="shared" si="110"/>
        <v>43922</v>
      </c>
    </row>
    <row r="7088" spans="1:7" x14ac:dyDescent="0.35">
      <c r="A7088" s="72" t="s">
        <v>514</v>
      </c>
      <c r="B7088" s="72" t="s">
        <v>515</v>
      </c>
      <c r="C7088" s="72" t="s">
        <v>1101</v>
      </c>
      <c r="D7088" s="72" t="s">
        <v>1094</v>
      </c>
      <c r="E7088" s="72">
        <v>1075</v>
      </c>
      <c r="F7088" s="105">
        <v>20</v>
      </c>
      <c r="G7088" s="108">
        <f t="shared" si="110"/>
        <v>43831</v>
      </c>
    </row>
    <row r="7089" spans="1:7" x14ac:dyDescent="0.35">
      <c r="A7089" s="72" t="s">
        <v>514</v>
      </c>
      <c r="B7089" s="72" t="s">
        <v>515</v>
      </c>
      <c r="C7089" s="72" t="s">
        <v>1101</v>
      </c>
      <c r="D7089" s="72" t="s">
        <v>1095</v>
      </c>
      <c r="E7089" s="72">
        <v>1045</v>
      </c>
      <c r="F7089" s="105">
        <v>24</v>
      </c>
      <c r="G7089" s="108">
        <f t="shared" si="110"/>
        <v>43739</v>
      </c>
    </row>
    <row r="7090" spans="1:7" x14ac:dyDescent="0.35">
      <c r="A7090" s="72" t="s">
        <v>514</v>
      </c>
      <c r="B7090" s="72" t="s">
        <v>515</v>
      </c>
      <c r="C7090" s="72" t="s">
        <v>1101</v>
      </c>
      <c r="D7090" s="72" t="s">
        <v>1096</v>
      </c>
      <c r="E7090" s="72">
        <v>1032</v>
      </c>
      <c r="F7090" s="105">
        <v>22</v>
      </c>
      <c r="G7090" s="108">
        <f t="shared" si="110"/>
        <v>43647</v>
      </c>
    </row>
    <row r="7091" spans="1:7" x14ac:dyDescent="0.35">
      <c r="A7091" s="72" t="s">
        <v>514</v>
      </c>
      <c r="B7091" s="72" t="s">
        <v>515</v>
      </c>
      <c r="C7091" s="72" t="s">
        <v>1101</v>
      </c>
      <c r="D7091" s="72" t="s">
        <v>1097</v>
      </c>
      <c r="E7091" s="72">
        <v>1030</v>
      </c>
      <c r="F7091" s="105">
        <v>30</v>
      </c>
      <c r="G7091" s="108">
        <f t="shared" si="110"/>
        <v>43556</v>
      </c>
    </row>
    <row r="7092" spans="1:7" x14ac:dyDescent="0.35">
      <c r="A7092" s="72" t="s">
        <v>514</v>
      </c>
      <c r="B7092" s="72" t="s">
        <v>515</v>
      </c>
      <c r="C7092" s="72" t="s">
        <v>1101</v>
      </c>
      <c r="D7092" s="72" t="s">
        <v>1098</v>
      </c>
      <c r="E7092" s="72">
        <v>971</v>
      </c>
      <c r="F7092" s="105">
        <v>24</v>
      </c>
      <c r="G7092" s="108">
        <f t="shared" si="110"/>
        <v>43466</v>
      </c>
    </row>
    <row r="7093" spans="1:7" x14ac:dyDescent="0.35">
      <c r="A7093" s="72" t="s">
        <v>514</v>
      </c>
      <c r="B7093" s="72" t="s">
        <v>515</v>
      </c>
      <c r="C7093" s="72" t="s">
        <v>1101</v>
      </c>
      <c r="D7093" s="72" t="s">
        <v>1099</v>
      </c>
      <c r="E7093" s="72">
        <v>954</v>
      </c>
      <c r="F7093" s="105">
        <v>21</v>
      </c>
      <c r="G7093" s="108">
        <f t="shared" si="110"/>
        <v>43374</v>
      </c>
    </row>
    <row r="7094" spans="1:7" x14ac:dyDescent="0.35">
      <c r="A7094" s="72" t="s">
        <v>514</v>
      </c>
      <c r="B7094" s="72" t="s">
        <v>515</v>
      </c>
      <c r="C7094" s="72" t="s">
        <v>1102</v>
      </c>
      <c r="D7094" s="72" t="s">
        <v>1088</v>
      </c>
      <c r="E7094" s="72">
        <v>957</v>
      </c>
      <c r="F7094" s="105">
        <v>51</v>
      </c>
      <c r="G7094" s="108">
        <f t="shared" si="110"/>
        <v>44378</v>
      </c>
    </row>
    <row r="7095" spans="1:7" x14ac:dyDescent="0.35">
      <c r="A7095" s="72" t="s">
        <v>514</v>
      </c>
      <c r="B7095" s="72" t="s">
        <v>515</v>
      </c>
      <c r="C7095" s="72" t="s">
        <v>1102</v>
      </c>
      <c r="D7095" s="72" t="s">
        <v>1089</v>
      </c>
      <c r="E7095" s="72">
        <v>957</v>
      </c>
      <c r="F7095" s="105">
        <v>54</v>
      </c>
      <c r="G7095" s="108">
        <f t="shared" si="110"/>
        <v>44287</v>
      </c>
    </row>
    <row r="7096" spans="1:7" x14ac:dyDescent="0.35">
      <c r="A7096" s="72" t="s">
        <v>514</v>
      </c>
      <c r="B7096" s="72" t="s">
        <v>515</v>
      </c>
      <c r="C7096" s="72" t="s">
        <v>1102</v>
      </c>
      <c r="D7096" s="72" t="s">
        <v>1090</v>
      </c>
      <c r="E7096" s="72">
        <v>956</v>
      </c>
      <c r="F7096" s="105">
        <v>49</v>
      </c>
      <c r="G7096" s="108">
        <f t="shared" si="110"/>
        <v>44197</v>
      </c>
    </row>
    <row r="7097" spans="1:7" x14ac:dyDescent="0.35">
      <c r="A7097" s="72" t="s">
        <v>514</v>
      </c>
      <c r="B7097" s="72" t="s">
        <v>515</v>
      </c>
      <c r="C7097" s="72" t="s">
        <v>1102</v>
      </c>
      <c r="D7097" s="72" t="s">
        <v>1091</v>
      </c>
      <c r="E7097" s="72">
        <v>957</v>
      </c>
      <c r="F7097" s="105">
        <v>51</v>
      </c>
      <c r="G7097" s="108">
        <f t="shared" si="110"/>
        <v>44105</v>
      </c>
    </row>
    <row r="7098" spans="1:7" x14ac:dyDescent="0.35">
      <c r="A7098" s="72" t="s">
        <v>514</v>
      </c>
      <c r="B7098" s="72" t="s">
        <v>515</v>
      </c>
      <c r="C7098" s="72" t="s">
        <v>1102</v>
      </c>
      <c r="D7098" s="72" t="s">
        <v>1092</v>
      </c>
      <c r="E7098" s="72">
        <v>949</v>
      </c>
      <c r="F7098" s="105">
        <v>52</v>
      </c>
      <c r="G7098" s="108">
        <f t="shared" si="110"/>
        <v>44013</v>
      </c>
    </row>
    <row r="7099" spans="1:7" x14ac:dyDescent="0.35">
      <c r="A7099" s="72" t="s">
        <v>514</v>
      </c>
      <c r="B7099" s="72" t="s">
        <v>515</v>
      </c>
      <c r="C7099" s="72" t="s">
        <v>1102</v>
      </c>
      <c r="D7099" s="72" t="s">
        <v>1093</v>
      </c>
      <c r="E7099" s="72">
        <v>947</v>
      </c>
      <c r="F7099" s="105">
        <v>49</v>
      </c>
      <c r="G7099" s="108">
        <f t="shared" si="110"/>
        <v>43922</v>
      </c>
    </row>
    <row r="7100" spans="1:7" x14ac:dyDescent="0.35">
      <c r="A7100" s="72" t="s">
        <v>514</v>
      </c>
      <c r="B7100" s="72" t="s">
        <v>515</v>
      </c>
      <c r="C7100" s="72" t="s">
        <v>1102</v>
      </c>
      <c r="D7100" s="72" t="s">
        <v>1094</v>
      </c>
      <c r="E7100" s="72">
        <v>954</v>
      </c>
      <c r="F7100" s="105">
        <v>52</v>
      </c>
      <c r="G7100" s="108">
        <f t="shared" si="110"/>
        <v>43831</v>
      </c>
    </row>
    <row r="7101" spans="1:7" x14ac:dyDescent="0.35">
      <c r="A7101" s="72" t="s">
        <v>514</v>
      </c>
      <c r="B7101" s="72" t="s">
        <v>515</v>
      </c>
      <c r="C7101" s="72" t="s">
        <v>1102</v>
      </c>
      <c r="D7101" s="72" t="s">
        <v>1095</v>
      </c>
      <c r="E7101" s="72">
        <v>953</v>
      </c>
      <c r="F7101" s="105">
        <v>53</v>
      </c>
      <c r="G7101" s="108">
        <f t="shared" si="110"/>
        <v>43739</v>
      </c>
    </row>
    <row r="7102" spans="1:7" x14ac:dyDescent="0.35">
      <c r="A7102" s="72" t="s">
        <v>514</v>
      </c>
      <c r="B7102" s="72" t="s">
        <v>515</v>
      </c>
      <c r="C7102" s="72" t="s">
        <v>1102</v>
      </c>
      <c r="D7102" s="72" t="s">
        <v>1096</v>
      </c>
      <c r="E7102" s="72">
        <v>963</v>
      </c>
      <c r="F7102" s="105">
        <v>47</v>
      </c>
      <c r="G7102" s="108">
        <f t="shared" si="110"/>
        <v>43647</v>
      </c>
    </row>
    <row r="7103" spans="1:7" x14ac:dyDescent="0.35">
      <c r="A7103" s="72" t="s">
        <v>514</v>
      </c>
      <c r="B7103" s="72" t="s">
        <v>515</v>
      </c>
      <c r="C7103" s="72" t="s">
        <v>1102</v>
      </c>
      <c r="D7103" s="72" t="s">
        <v>1097</v>
      </c>
      <c r="E7103" s="72">
        <v>963</v>
      </c>
      <c r="F7103" s="105">
        <v>46</v>
      </c>
      <c r="G7103" s="108">
        <f t="shared" si="110"/>
        <v>43556</v>
      </c>
    </row>
    <row r="7104" spans="1:7" x14ac:dyDescent="0.35">
      <c r="A7104" s="72" t="s">
        <v>514</v>
      </c>
      <c r="B7104" s="72" t="s">
        <v>515</v>
      </c>
      <c r="C7104" s="72" t="s">
        <v>1102</v>
      </c>
      <c r="D7104" s="72" t="s">
        <v>1098</v>
      </c>
      <c r="E7104" s="72">
        <v>963</v>
      </c>
      <c r="F7104" s="105">
        <v>38</v>
      </c>
      <c r="G7104" s="108">
        <f t="shared" si="110"/>
        <v>43466</v>
      </c>
    </row>
    <row r="7105" spans="1:7" x14ac:dyDescent="0.35">
      <c r="A7105" s="72" t="s">
        <v>514</v>
      </c>
      <c r="B7105" s="72" t="s">
        <v>515</v>
      </c>
      <c r="C7105" s="72" t="s">
        <v>1102</v>
      </c>
      <c r="D7105" s="72" t="s">
        <v>1099</v>
      </c>
      <c r="E7105" s="72">
        <v>986</v>
      </c>
      <c r="F7105" s="105">
        <v>50</v>
      </c>
      <c r="G7105" s="108">
        <f t="shared" si="110"/>
        <v>43374</v>
      </c>
    </row>
    <row r="7106" spans="1:7" x14ac:dyDescent="0.35">
      <c r="A7106" s="72" t="s">
        <v>516</v>
      </c>
      <c r="B7106" s="72" t="s">
        <v>517</v>
      </c>
      <c r="C7106" s="72" t="s">
        <v>1087</v>
      </c>
      <c r="D7106" s="72" t="s">
        <v>1088</v>
      </c>
      <c r="E7106" s="72">
        <v>1493</v>
      </c>
      <c r="F7106" s="105">
        <v>32</v>
      </c>
      <c r="G7106" s="108">
        <f t="shared" si="110"/>
        <v>44378</v>
      </c>
    </row>
    <row r="7107" spans="1:7" x14ac:dyDescent="0.35">
      <c r="A7107" s="72" t="s">
        <v>516</v>
      </c>
      <c r="B7107" s="72" t="s">
        <v>517</v>
      </c>
      <c r="C7107" s="72" t="s">
        <v>1087</v>
      </c>
      <c r="D7107" s="72" t="s">
        <v>1089</v>
      </c>
      <c r="E7107" s="72">
        <v>1497</v>
      </c>
      <c r="F7107" s="105">
        <v>31</v>
      </c>
      <c r="G7107" s="108">
        <f t="shared" si="110"/>
        <v>44287</v>
      </c>
    </row>
    <row r="7108" spans="1:7" x14ac:dyDescent="0.35">
      <c r="A7108" s="72" t="s">
        <v>516</v>
      </c>
      <c r="B7108" s="72" t="s">
        <v>517</v>
      </c>
      <c r="C7108" s="72" t="s">
        <v>1087</v>
      </c>
      <c r="D7108" s="72" t="s">
        <v>1090</v>
      </c>
      <c r="E7108" s="72">
        <v>1498</v>
      </c>
      <c r="F7108" s="105">
        <v>40</v>
      </c>
      <c r="G7108" s="108">
        <f t="shared" ref="G7108:G7171" si="111">DATE(LEFT(D7108,4),RIGHT(LEFT(D7108,7),2),1)</f>
        <v>44197</v>
      </c>
    </row>
    <row r="7109" spans="1:7" x14ac:dyDescent="0.35">
      <c r="A7109" s="72" t="s">
        <v>516</v>
      </c>
      <c r="B7109" s="72" t="s">
        <v>517</v>
      </c>
      <c r="C7109" s="72" t="s">
        <v>1087</v>
      </c>
      <c r="D7109" s="72" t="s">
        <v>1091</v>
      </c>
      <c r="E7109" s="72">
        <v>1492</v>
      </c>
      <c r="F7109" s="105">
        <v>34</v>
      </c>
      <c r="G7109" s="108">
        <f t="shared" si="111"/>
        <v>44105</v>
      </c>
    </row>
    <row r="7110" spans="1:7" x14ac:dyDescent="0.35">
      <c r="A7110" s="72" t="s">
        <v>516</v>
      </c>
      <c r="B7110" s="72" t="s">
        <v>517</v>
      </c>
      <c r="C7110" s="72" t="s">
        <v>1087</v>
      </c>
      <c r="D7110" s="72" t="s">
        <v>1092</v>
      </c>
      <c r="E7110" s="72">
        <v>1495</v>
      </c>
      <c r="F7110" s="105">
        <v>28</v>
      </c>
      <c r="G7110" s="108">
        <f t="shared" si="111"/>
        <v>44013</v>
      </c>
    </row>
    <row r="7111" spans="1:7" x14ac:dyDescent="0.35">
      <c r="A7111" s="72" t="s">
        <v>516</v>
      </c>
      <c r="B7111" s="72" t="s">
        <v>517</v>
      </c>
      <c r="C7111" s="72" t="s">
        <v>1087</v>
      </c>
      <c r="D7111" s="72" t="s">
        <v>1093</v>
      </c>
      <c r="E7111" s="72">
        <v>1480</v>
      </c>
      <c r="F7111" s="105">
        <v>28</v>
      </c>
      <c r="G7111" s="108">
        <f t="shared" si="111"/>
        <v>43922</v>
      </c>
    </row>
    <row r="7112" spans="1:7" x14ac:dyDescent="0.35">
      <c r="A7112" s="72" t="s">
        <v>516</v>
      </c>
      <c r="B7112" s="72" t="s">
        <v>517</v>
      </c>
      <c r="C7112" s="72" t="s">
        <v>1087</v>
      </c>
      <c r="D7112" s="72" t="s">
        <v>1094</v>
      </c>
      <c r="E7112" s="72">
        <v>1469</v>
      </c>
      <c r="F7112" s="105">
        <v>27</v>
      </c>
      <c r="G7112" s="108">
        <f t="shared" si="111"/>
        <v>43831</v>
      </c>
    </row>
    <row r="7113" spans="1:7" x14ac:dyDescent="0.35">
      <c r="A7113" s="72" t="s">
        <v>516</v>
      </c>
      <c r="B7113" s="72" t="s">
        <v>517</v>
      </c>
      <c r="C7113" s="72" t="s">
        <v>1087</v>
      </c>
      <c r="D7113" s="72" t="s">
        <v>1095</v>
      </c>
      <c r="E7113" s="72">
        <v>1468</v>
      </c>
      <c r="F7113" s="105">
        <v>23</v>
      </c>
      <c r="G7113" s="108">
        <f t="shared" si="111"/>
        <v>43739</v>
      </c>
    </row>
    <row r="7114" spans="1:7" x14ac:dyDescent="0.35">
      <c r="A7114" s="72" t="s">
        <v>516</v>
      </c>
      <c r="B7114" s="72" t="s">
        <v>517</v>
      </c>
      <c r="C7114" s="72" t="s">
        <v>1087</v>
      </c>
      <c r="D7114" s="72" t="s">
        <v>1096</v>
      </c>
      <c r="E7114" s="72">
        <v>1466</v>
      </c>
      <c r="F7114" s="105">
        <v>23</v>
      </c>
      <c r="G7114" s="108">
        <f t="shared" si="111"/>
        <v>43647</v>
      </c>
    </row>
    <row r="7115" spans="1:7" x14ac:dyDescent="0.35">
      <c r="A7115" s="72" t="s">
        <v>516</v>
      </c>
      <c r="B7115" s="72" t="s">
        <v>517</v>
      </c>
      <c r="C7115" s="72" t="s">
        <v>1087</v>
      </c>
      <c r="D7115" s="72" t="s">
        <v>1097</v>
      </c>
      <c r="E7115" s="72">
        <v>1472</v>
      </c>
      <c r="F7115" s="105">
        <v>70</v>
      </c>
      <c r="G7115" s="108">
        <f t="shared" si="111"/>
        <v>43556</v>
      </c>
    </row>
    <row r="7116" spans="1:7" x14ac:dyDescent="0.35">
      <c r="A7116" s="72" t="s">
        <v>516</v>
      </c>
      <c r="B7116" s="72" t="s">
        <v>517</v>
      </c>
      <c r="C7116" s="72" t="s">
        <v>1087</v>
      </c>
      <c r="D7116" s="72" t="s">
        <v>1098</v>
      </c>
      <c r="E7116" s="72">
        <v>1455</v>
      </c>
      <c r="F7116" s="105">
        <v>71</v>
      </c>
      <c r="G7116" s="108">
        <f t="shared" si="111"/>
        <v>43466</v>
      </c>
    </row>
    <row r="7117" spans="1:7" x14ac:dyDescent="0.35">
      <c r="A7117" s="72" t="s">
        <v>516</v>
      </c>
      <c r="B7117" s="72" t="s">
        <v>517</v>
      </c>
      <c r="C7117" s="72" t="s">
        <v>1087</v>
      </c>
      <c r="D7117" s="72" t="s">
        <v>1099</v>
      </c>
      <c r="E7117" s="72">
        <v>1504</v>
      </c>
      <c r="F7117" s="105">
        <v>82</v>
      </c>
      <c r="G7117" s="108">
        <f t="shared" si="111"/>
        <v>43374</v>
      </c>
    </row>
    <row r="7118" spans="1:7" x14ac:dyDescent="0.35">
      <c r="A7118" s="72" t="s">
        <v>516</v>
      </c>
      <c r="B7118" s="72" t="s">
        <v>517</v>
      </c>
      <c r="C7118" s="72" t="s">
        <v>1100</v>
      </c>
      <c r="D7118" s="72" t="s">
        <v>1088</v>
      </c>
      <c r="E7118" s="72">
        <v>684</v>
      </c>
      <c r="F7118" s="105">
        <v>25</v>
      </c>
      <c r="G7118" s="108">
        <f t="shared" si="111"/>
        <v>44378</v>
      </c>
    </row>
    <row r="7119" spans="1:7" x14ac:dyDescent="0.35">
      <c r="A7119" s="72" t="s">
        <v>516</v>
      </c>
      <c r="B7119" s="72" t="s">
        <v>517</v>
      </c>
      <c r="C7119" s="72" t="s">
        <v>1100</v>
      </c>
      <c r="D7119" s="72" t="s">
        <v>1089</v>
      </c>
      <c r="E7119" s="72">
        <v>676</v>
      </c>
      <c r="F7119" s="105">
        <v>26</v>
      </c>
      <c r="G7119" s="108">
        <f t="shared" si="111"/>
        <v>44287</v>
      </c>
    </row>
    <row r="7120" spans="1:7" x14ac:dyDescent="0.35">
      <c r="A7120" s="72" t="s">
        <v>516</v>
      </c>
      <c r="B7120" s="72" t="s">
        <v>517</v>
      </c>
      <c r="C7120" s="72" t="s">
        <v>1100</v>
      </c>
      <c r="D7120" s="72" t="s">
        <v>1090</v>
      </c>
      <c r="E7120" s="72">
        <v>678</v>
      </c>
      <c r="F7120" s="105">
        <v>37</v>
      </c>
      <c r="G7120" s="108">
        <f t="shared" si="111"/>
        <v>44197</v>
      </c>
    </row>
    <row r="7121" spans="1:7" x14ac:dyDescent="0.35">
      <c r="A7121" s="72" t="s">
        <v>516</v>
      </c>
      <c r="B7121" s="72" t="s">
        <v>517</v>
      </c>
      <c r="C7121" s="72" t="s">
        <v>1100</v>
      </c>
      <c r="D7121" s="72" t="s">
        <v>1091</v>
      </c>
      <c r="E7121" s="72">
        <v>677</v>
      </c>
      <c r="F7121" s="105">
        <v>37</v>
      </c>
      <c r="G7121" s="108">
        <f t="shared" si="111"/>
        <v>44105</v>
      </c>
    </row>
    <row r="7122" spans="1:7" x14ac:dyDescent="0.35">
      <c r="A7122" s="72" t="s">
        <v>516</v>
      </c>
      <c r="B7122" s="72" t="s">
        <v>517</v>
      </c>
      <c r="C7122" s="72" t="s">
        <v>1100</v>
      </c>
      <c r="D7122" s="72" t="s">
        <v>1092</v>
      </c>
      <c r="E7122" s="72">
        <v>678</v>
      </c>
      <c r="F7122" s="105">
        <v>28</v>
      </c>
      <c r="G7122" s="108">
        <f t="shared" si="111"/>
        <v>44013</v>
      </c>
    </row>
    <row r="7123" spans="1:7" x14ac:dyDescent="0.35">
      <c r="A7123" s="72" t="s">
        <v>516</v>
      </c>
      <c r="B7123" s="72" t="s">
        <v>517</v>
      </c>
      <c r="C7123" s="72" t="s">
        <v>1100</v>
      </c>
      <c r="D7123" s="72" t="s">
        <v>1093</v>
      </c>
      <c r="E7123" s="72">
        <v>662</v>
      </c>
      <c r="F7123" s="105">
        <v>29</v>
      </c>
      <c r="G7123" s="108">
        <f t="shared" si="111"/>
        <v>43922</v>
      </c>
    </row>
    <row r="7124" spans="1:7" x14ac:dyDescent="0.35">
      <c r="A7124" s="72" t="s">
        <v>516</v>
      </c>
      <c r="B7124" s="72" t="s">
        <v>517</v>
      </c>
      <c r="C7124" s="72" t="s">
        <v>1100</v>
      </c>
      <c r="D7124" s="72" t="s">
        <v>1094</v>
      </c>
      <c r="E7124" s="72">
        <v>659</v>
      </c>
      <c r="F7124" s="105">
        <v>30</v>
      </c>
      <c r="G7124" s="108">
        <f t="shared" si="111"/>
        <v>43831</v>
      </c>
    </row>
    <row r="7125" spans="1:7" x14ac:dyDescent="0.35">
      <c r="A7125" s="72" t="s">
        <v>516</v>
      </c>
      <c r="B7125" s="72" t="s">
        <v>517</v>
      </c>
      <c r="C7125" s="72" t="s">
        <v>1100</v>
      </c>
      <c r="D7125" s="72" t="s">
        <v>1095</v>
      </c>
      <c r="E7125" s="72">
        <v>656</v>
      </c>
      <c r="F7125" s="105">
        <v>29</v>
      </c>
      <c r="G7125" s="108">
        <f t="shared" si="111"/>
        <v>43739</v>
      </c>
    </row>
    <row r="7126" spans="1:7" x14ac:dyDescent="0.35">
      <c r="A7126" s="72" t="s">
        <v>516</v>
      </c>
      <c r="B7126" s="72" t="s">
        <v>517</v>
      </c>
      <c r="C7126" s="72" t="s">
        <v>1100</v>
      </c>
      <c r="D7126" s="72" t="s">
        <v>1096</v>
      </c>
      <c r="E7126" s="72">
        <v>645</v>
      </c>
      <c r="F7126" s="105">
        <v>23</v>
      </c>
      <c r="G7126" s="108">
        <f t="shared" si="111"/>
        <v>43647</v>
      </c>
    </row>
    <row r="7127" spans="1:7" x14ac:dyDescent="0.35">
      <c r="A7127" s="72" t="s">
        <v>516</v>
      </c>
      <c r="B7127" s="72" t="s">
        <v>517</v>
      </c>
      <c r="C7127" s="72" t="s">
        <v>1100</v>
      </c>
      <c r="D7127" s="72" t="s">
        <v>1097</v>
      </c>
      <c r="E7127" s="72">
        <v>646</v>
      </c>
      <c r="F7127" s="105">
        <v>86</v>
      </c>
      <c r="G7127" s="108">
        <f t="shared" si="111"/>
        <v>43556</v>
      </c>
    </row>
    <row r="7128" spans="1:7" x14ac:dyDescent="0.35">
      <c r="A7128" s="72" t="s">
        <v>516</v>
      </c>
      <c r="B7128" s="72" t="s">
        <v>517</v>
      </c>
      <c r="C7128" s="72" t="s">
        <v>1100</v>
      </c>
      <c r="D7128" s="72" t="s">
        <v>1098</v>
      </c>
      <c r="E7128" s="72">
        <v>659</v>
      </c>
      <c r="F7128" s="105">
        <v>102</v>
      </c>
      <c r="G7128" s="108">
        <f t="shared" si="111"/>
        <v>43466</v>
      </c>
    </row>
    <row r="7129" spans="1:7" x14ac:dyDescent="0.35">
      <c r="A7129" s="72" t="s">
        <v>516</v>
      </c>
      <c r="B7129" s="72" t="s">
        <v>517</v>
      </c>
      <c r="C7129" s="72" t="s">
        <v>1100</v>
      </c>
      <c r="D7129" s="72" t="s">
        <v>1099</v>
      </c>
      <c r="E7129" s="72">
        <v>709</v>
      </c>
      <c r="F7129" s="105">
        <v>109</v>
      </c>
      <c r="G7129" s="108">
        <f t="shared" si="111"/>
        <v>43374</v>
      </c>
    </row>
    <row r="7130" spans="1:7" x14ac:dyDescent="0.35">
      <c r="A7130" s="72" t="s">
        <v>516</v>
      </c>
      <c r="B7130" s="72" t="s">
        <v>517</v>
      </c>
      <c r="C7130" s="72" t="s">
        <v>1101</v>
      </c>
      <c r="D7130" s="72" t="s">
        <v>1088</v>
      </c>
      <c r="E7130" s="72">
        <v>1600</v>
      </c>
      <c r="F7130" s="105">
        <v>5</v>
      </c>
      <c r="G7130" s="108">
        <f t="shared" si="111"/>
        <v>44378</v>
      </c>
    </row>
    <row r="7131" spans="1:7" x14ac:dyDescent="0.35">
      <c r="A7131" s="72" t="s">
        <v>516</v>
      </c>
      <c r="B7131" s="72" t="s">
        <v>517</v>
      </c>
      <c r="C7131" s="72" t="s">
        <v>1101</v>
      </c>
      <c r="D7131" s="72" t="s">
        <v>1089</v>
      </c>
      <c r="E7131" s="72">
        <v>1591</v>
      </c>
      <c r="F7131" s="105">
        <v>5</v>
      </c>
      <c r="G7131" s="108">
        <f t="shared" si="111"/>
        <v>44287</v>
      </c>
    </row>
    <row r="7132" spans="1:7" x14ac:dyDescent="0.35">
      <c r="A7132" s="72" t="s">
        <v>516</v>
      </c>
      <c r="B7132" s="72" t="s">
        <v>517</v>
      </c>
      <c r="C7132" s="72" t="s">
        <v>1101</v>
      </c>
      <c r="D7132" s="72" t="s">
        <v>1090</v>
      </c>
      <c r="E7132" s="72">
        <v>1581</v>
      </c>
      <c r="F7132" s="105">
        <v>9</v>
      </c>
      <c r="G7132" s="108">
        <f t="shared" si="111"/>
        <v>44197</v>
      </c>
    </row>
    <row r="7133" spans="1:7" x14ac:dyDescent="0.35">
      <c r="A7133" s="72" t="s">
        <v>516</v>
      </c>
      <c r="B7133" s="72" t="s">
        <v>517</v>
      </c>
      <c r="C7133" s="72" t="s">
        <v>1101</v>
      </c>
      <c r="D7133" s="72" t="s">
        <v>1091</v>
      </c>
      <c r="E7133" s="72">
        <v>1549</v>
      </c>
      <c r="F7133" s="105">
        <v>9</v>
      </c>
      <c r="G7133" s="108">
        <f t="shared" si="111"/>
        <v>44105</v>
      </c>
    </row>
    <row r="7134" spans="1:7" x14ac:dyDescent="0.35">
      <c r="A7134" s="72" t="s">
        <v>516</v>
      </c>
      <c r="B7134" s="72" t="s">
        <v>517</v>
      </c>
      <c r="C7134" s="72" t="s">
        <v>1101</v>
      </c>
      <c r="D7134" s="72" t="s">
        <v>1092</v>
      </c>
      <c r="E7134" s="72">
        <v>1551</v>
      </c>
      <c r="F7134" s="105">
        <v>5</v>
      </c>
      <c r="G7134" s="108">
        <f t="shared" si="111"/>
        <v>44013</v>
      </c>
    </row>
    <row r="7135" spans="1:7" x14ac:dyDescent="0.35">
      <c r="A7135" s="72" t="s">
        <v>516</v>
      </c>
      <c r="B7135" s="72" t="s">
        <v>517</v>
      </c>
      <c r="C7135" s="72" t="s">
        <v>1101</v>
      </c>
      <c r="D7135" s="72" t="s">
        <v>1093</v>
      </c>
      <c r="E7135" s="72">
        <v>1486</v>
      </c>
      <c r="F7135" s="105">
        <v>6</v>
      </c>
      <c r="G7135" s="108">
        <f t="shared" si="111"/>
        <v>43922</v>
      </c>
    </row>
    <row r="7136" spans="1:7" x14ac:dyDescent="0.35">
      <c r="A7136" s="72" t="s">
        <v>516</v>
      </c>
      <c r="B7136" s="72" t="s">
        <v>517</v>
      </c>
      <c r="C7136" s="72" t="s">
        <v>1101</v>
      </c>
      <c r="D7136" s="72" t="s">
        <v>1094</v>
      </c>
      <c r="E7136" s="72">
        <v>1460</v>
      </c>
      <c r="F7136" s="105">
        <v>6</v>
      </c>
      <c r="G7136" s="108">
        <f t="shared" si="111"/>
        <v>43831</v>
      </c>
    </row>
    <row r="7137" spans="1:7" x14ac:dyDescent="0.35">
      <c r="A7137" s="72" t="s">
        <v>516</v>
      </c>
      <c r="B7137" s="72" t="s">
        <v>517</v>
      </c>
      <c r="C7137" s="72" t="s">
        <v>1101</v>
      </c>
      <c r="D7137" s="72" t="s">
        <v>1095</v>
      </c>
      <c r="E7137" s="72">
        <v>1450</v>
      </c>
      <c r="F7137" s="105">
        <v>6</v>
      </c>
      <c r="G7137" s="108">
        <f t="shared" si="111"/>
        <v>43739</v>
      </c>
    </row>
    <row r="7138" spans="1:7" x14ac:dyDescent="0.35">
      <c r="A7138" s="72" t="s">
        <v>516</v>
      </c>
      <c r="B7138" s="72" t="s">
        <v>517</v>
      </c>
      <c r="C7138" s="72" t="s">
        <v>1101</v>
      </c>
      <c r="D7138" s="72" t="s">
        <v>1096</v>
      </c>
      <c r="E7138" s="72">
        <v>1437</v>
      </c>
      <c r="F7138" s="105">
        <v>6</v>
      </c>
      <c r="G7138" s="108">
        <f t="shared" si="111"/>
        <v>43647</v>
      </c>
    </row>
    <row r="7139" spans="1:7" x14ac:dyDescent="0.35">
      <c r="A7139" s="72" t="s">
        <v>516</v>
      </c>
      <c r="B7139" s="72" t="s">
        <v>517</v>
      </c>
      <c r="C7139" s="72" t="s">
        <v>1101</v>
      </c>
      <c r="D7139" s="72" t="s">
        <v>1097</v>
      </c>
      <c r="E7139" s="72">
        <v>1426</v>
      </c>
      <c r="F7139" s="105">
        <v>20</v>
      </c>
      <c r="G7139" s="108">
        <f t="shared" si="111"/>
        <v>43556</v>
      </c>
    </row>
    <row r="7140" spans="1:7" x14ac:dyDescent="0.35">
      <c r="A7140" s="72" t="s">
        <v>516</v>
      </c>
      <c r="B7140" s="72" t="s">
        <v>517</v>
      </c>
      <c r="C7140" s="72" t="s">
        <v>1101</v>
      </c>
      <c r="D7140" s="72" t="s">
        <v>1098</v>
      </c>
      <c r="E7140" s="72">
        <v>1340</v>
      </c>
      <c r="F7140" s="105">
        <v>21</v>
      </c>
      <c r="G7140" s="108">
        <f t="shared" si="111"/>
        <v>43466</v>
      </c>
    </row>
    <row r="7141" spans="1:7" x14ac:dyDescent="0.35">
      <c r="A7141" s="72" t="s">
        <v>516</v>
      </c>
      <c r="B7141" s="72" t="s">
        <v>517</v>
      </c>
      <c r="C7141" s="72" t="s">
        <v>1101</v>
      </c>
      <c r="D7141" s="72" t="s">
        <v>1099</v>
      </c>
      <c r="E7141" s="72">
        <v>1468</v>
      </c>
      <c r="F7141" s="105">
        <v>23</v>
      </c>
      <c r="G7141" s="108">
        <f t="shared" si="111"/>
        <v>43374</v>
      </c>
    </row>
    <row r="7142" spans="1:7" x14ac:dyDescent="0.35">
      <c r="A7142" s="72" t="s">
        <v>516</v>
      </c>
      <c r="B7142" s="72" t="s">
        <v>517</v>
      </c>
      <c r="C7142" s="72" t="s">
        <v>1102</v>
      </c>
      <c r="D7142" s="72" t="s">
        <v>1088</v>
      </c>
      <c r="E7142" s="72">
        <v>2323</v>
      </c>
      <c r="F7142" s="105">
        <v>55</v>
      </c>
      <c r="G7142" s="108">
        <f t="shared" si="111"/>
        <v>44378</v>
      </c>
    </row>
    <row r="7143" spans="1:7" x14ac:dyDescent="0.35">
      <c r="A7143" s="72" t="s">
        <v>516</v>
      </c>
      <c r="B7143" s="72" t="s">
        <v>517</v>
      </c>
      <c r="C7143" s="72" t="s">
        <v>1102</v>
      </c>
      <c r="D7143" s="72" t="s">
        <v>1089</v>
      </c>
      <c r="E7143" s="72">
        <v>2314</v>
      </c>
      <c r="F7143" s="105">
        <v>52</v>
      </c>
      <c r="G7143" s="108">
        <f t="shared" si="111"/>
        <v>44287</v>
      </c>
    </row>
    <row r="7144" spans="1:7" x14ac:dyDescent="0.35">
      <c r="A7144" s="72" t="s">
        <v>516</v>
      </c>
      <c r="B7144" s="72" t="s">
        <v>517</v>
      </c>
      <c r="C7144" s="72" t="s">
        <v>1102</v>
      </c>
      <c r="D7144" s="72" t="s">
        <v>1090</v>
      </c>
      <c r="E7144" s="72">
        <v>2320</v>
      </c>
      <c r="F7144" s="105">
        <v>77</v>
      </c>
      <c r="G7144" s="108">
        <f t="shared" si="111"/>
        <v>44197</v>
      </c>
    </row>
    <row r="7145" spans="1:7" x14ac:dyDescent="0.35">
      <c r="A7145" s="72" t="s">
        <v>516</v>
      </c>
      <c r="B7145" s="72" t="s">
        <v>517</v>
      </c>
      <c r="C7145" s="72" t="s">
        <v>1102</v>
      </c>
      <c r="D7145" s="72" t="s">
        <v>1091</v>
      </c>
      <c r="E7145" s="72">
        <v>2309</v>
      </c>
      <c r="F7145" s="105">
        <v>68</v>
      </c>
      <c r="G7145" s="108">
        <f t="shared" si="111"/>
        <v>44105</v>
      </c>
    </row>
    <row r="7146" spans="1:7" x14ac:dyDescent="0.35">
      <c r="A7146" s="72" t="s">
        <v>516</v>
      </c>
      <c r="B7146" s="72" t="s">
        <v>517</v>
      </c>
      <c r="C7146" s="72" t="s">
        <v>1102</v>
      </c>
      <c r="D7146" s="72" t="s">
        <v>1092</v>
      </c>
      <c r="E7146" s="72">
        <v>2304</v>
      </c>
      <c r="F7146" s="105">
        <v>67</v>
      </c>
      <c r="G7146" s="108">
        <f t="shared" si="111"/>
        <v>44013</v>
      </c>
    </row>
    <row r="7147" spans="1:7" x14ac:dyDescent="0.35">
      <c r="A7147" s="72" t="s">
        <v>516</v>
      </c>
      <c r="B7147" s="72" t="s">
        <v>517</v>
      </c>
      <c r="C7147" s="72" t="s">
        <v>1102</v>
      </c>
      <c r="D7147" s="72" t="s">
        <v>1093</v>
      </c>
      <c r="E7147" s="72">
        <v>2287</v>
      </c>
      <c r="F7147" s="105">
        <v>68</v>
      </c>
      <c r="G7147" s="108">
        <f t="shared" si="111"/>
        <v>43922</v>
      </c>
    </row>
    <row r="7148" spans="1:7" x14ac:dyDescent="0.35">
      <c r="A7148" s="72" t="s">
        <v>516</v>
      </c>
      <c r="B7148" s="72" t="s">
        <v>517</v>
      </c>
      <c r="C7148" s="72" t="s">
        <v>1102</v>
      </c>
      <c r="D7148" s="72" t="s">
        <v>1094</v>
      </c>
      <c r="E7148" s="72">
        <v>2311</v>
      </c>
      <c r="F7148" s="105">
        <v>68</v>
      </c>
      <c r="G7148" s="108">
        <f t="shared" si="111"/>
        <v>43831</v>
      </c>
    </row>
    <row r="7149" spans="1:7" x14ac:dyDescent="0.35">
      <c r="A7149" s="72" t="s">
        <v>516</v>
      </c>
      <c r="B7149" s="72" t="s">
        <v>517</v>
      </c>
      <c r="C7149" s="72" t="s">
        <v>1102</v>
      </c>
      <c r="D7149" s="72" t="s">
        <v>1095</v>
      </c>
      <c r="E7149" s="72">
        <v>2295</v>
      </c>
      <c r="F7149" s="105">
        <v>60</v>
      </c>
      <c r="G7149" s="108">
        <f t="shared" si="111"/>
        <v>43739</v>
      </c>
    </row>
    <row r="7150" spans="1:7" x14ac:dyDescent="0.35">
      <c r="A7150" s="72" t="s">
        <v>516</v>
      </c>
      <c r="B7150" s="72" t="s">
        <v>517</v>
      </c>
      <c r="C7150" s="72" t="s">
        <v>1102</v>
      </c>
      <c r="D7150" s="72" t="s">
        <v>1096</v>
      </c>
      <c r="E7150" s="72">
        <v>2295</v>
      </c>
      <c r="F7150" s="105">
        <v>56</v>
      </c>
      <c r="G7150" s="108">
        <f t="shared" si="111"/>
        <v>43647</v>
      </c>
    </row>
    <row r="7151" spans="1:7" x14ac:dyDescent="0.35">
      <c r="A7151" s="72" t="s">
        <v>516</v>
      </c>
      <c r="B7151" s="72" t="s">
        <v>517</v>
      </c>
      <c r="C7151" s="72" t="s">
        <v>1102</v>
      </c>
      <c r="D7151" s="72" t="s">
        <v>1097</v>
      </c>
      <c r="E7151" s="72">
        <v>2291</v>
      </c>
      <c r="F7151" s="105">
        <v>217</v>
      </c>
      <c r="G7151" s="108">
        <f t="shared" si="111"/>
        <v>43556</v>
      </c>
    </row>
    <row r="7152" spans="1:7" x14ac:dyDescent="0.35">
      <c r="A7152" s="72" t="s">
        <v>516</v>
      </c>
      <c r="B7152" s="72" t="s">
        <v>517</v>
      </c>
      <c r="C7152" s="72" t="s">
        <v>1102</v>
      </c>
      <c r="D7152" s="72" t="s">
        <v>1098</v>
      </c>
      <c r="E7152" s="72">
        <v>2291</v>
      </c>
      <c r="F7152" s="105">
        <v>221</v>
      </c>
      <c r="G7152" s="108">
        <f t="shared" si="111"/>
        <v>43466</v>
      </c>
    </row>
    <row r="7153" spans="1:7" x14ac:dyDescent="0.35">
      <c r="A7153" s="72" t="s">
        <v>516</v>
      </c>
      <c r="B7153" s="72" t="s">
        <v>517</v>
      </c>
      <c r="C7153" s="72" t="s">
        <v>1102</v>
      </c>
      <c r="D7153" s="72" t="s">
        <v>1099</v>
      </c>
      <c r="E7153" s="72">
        <v>2391</v>
      </c>
      <c r="F7153" s="105">
        <v>190</v>
      </c>
      <c r="G7153" s="108">
        <f t="shared" si="111"/>
        <v>43374</v>
      </c>
    </row>
    <row r="7154" spans="1:7" x14ac:dyDescent="0.35">
      <c r="A7154" s="72" t="s">
        <v>518</v>
      </c>
      <c r="B7154" s="72" t="s">
        <v>519</v>
      </c>
      <c r="C7154" s="72" t="s">
        <v>1087</v>
      </c>
      <c r="D7154" s="72" t="s">
        <v>1088</v>
      </c>
      <c r="E7154" s="72">
        <v>50</v>
      </c>
      <c r="F7154" s="105">
        <v>0</v>
      </c>
      <c r="G7154" s="108">
        <f t="shared" si="111"/>
        <v>44378</v>
      </c>
    </row>
    <row r="7155" spans="1:7" x14ac:dyDescent="0.35">
      <c r="A7155" s="72" t="s">
        <v>518</v>
      </c>
      <c r="B7155" s="72" t="s">
        <v>519</v>
      </c>
      <c r="C7155" s="72" t="s">
        <v>1087</v>
      </c>
      <c r="D7155" s="72" t="s">
        <v>1089</v>
      </c>
      <c r="E7155" s="72">
        <v>50</v>
      </c>
      <c r="F7155" s="105">
        <v>0</v>
      </c>
      <c r="G7155" s="108">
        <f t="shared" si="111"/>
        <v>44287</v>
      </c>
    </row>
    <row r="7156" spans="1:7" x14ac:dyDescent="0.35">
      <c r="A7156" s="72" t="s">
        <v>518</v>
      </c>
      <c r="B7156" s="72" t="s">
        <v>519</v>
      </c>
      <c r="C7156" s="72" t="s">
        <v>1087</v>
      </c>
      <c r="D7156" s="72" t="s">
        <v>1090</v>
      </c>
      <c r="E7156" s="72">
        <v>50</v>
      </c>
      <c r="F7156" s="105">
        <v>0</v>
      </c>
      <c r="G7156" s="108">
        <f t="shared" si="111"/>
        <v>44197</v>
      </c>
    </row>
    <row r="7157" spans="1:7" x14ac:dyDescent="0.35">
      <c r="A7157" s="72" t="s">
        <v>518</v>
      </c>
      <c r="B7157" s="72" t="s">
        <v>519</v>
      </c>
      <c r="C7157" s="72" t="s">
        <v>1087</v>
      </c>
      <c r="D7157" s="72" t="s">
        <v>1091</v>
      </c>
      <c r="E7157" s="72">
        <v>50</v>
      </c>
      <c r="F7157" s="105">
        <v>0</v>
      </c>
      <c r="G7157" s="108">
        <f t="shared" si="111"/>
        <v>44105</v>
      </c>
    </row>
    <row r="7158" spans="1:7" x14ac:dyDescent="0.35">
      <c r="A7158" s="72" t="s">
        <v>518</v>
      </c>
      <c r="B7158" s="72" t="s">
        <v>519</v>
      </c>
      <c r="C7158" s="72" t="s">
        <v>1087</v>
      </c>
      <c r="D7158" s="72" t="s">
        <v>1092</v>
      </c>
      <c r="E7158" s="72">
        <v>49</v>
      </c>
      <c r="F7158" s="105">
        <v>0</v>
      </c>
      <c r="G7158" s="108">
        <f t="shared" si="111"/>
        <v>44013</v>
      </c>
    </row>
    <row r="7159" spans="1:7" x14ac:dyDescent="0.35">
      <c r="A7159" s="72" t="s">
        <v>518</v>
      </c>
      <c r="B7159" s="72" t="s">
        <v>519</v>
      </c>
      <c r="C7159" s="72" t="s">
        <v>1087</v>
      </c>
      <c r="D7159" s="72" t="s">
        <v>1093</v>
      </c>
      <c r="E7159" s="72">
        <v>50</v>
      </c>
      <c r="F7159" s="105">
        <v>0</v>
      </c>
      <c r="G7159" s="108">
        <f t="shared" si="111"/>
        <v>43922</v>
      </c>
    </row>
    <row r="7160" spans="1:7" x14ac:dyDescent="0.35">
      <c r="A7160" s="72" t="s">
        <v>518</v>
      </c>
      <c r="B7160" s="72" t="s">
        <v>519</v>
      </c>
      <c r="C7160" s="72" t="s">
        <v>1087</v>
      </c>
      <c r="D7160" s="72" t="s">
        <v>1094</v>
      </c>
      <c r="E7160" s="72">
        <v>49</v>
      </c>
      <c r="F7160" s="105">
        <v>0</v>
      </c>
      <c r="G7160" s="108">
        <f t="shared" si="111"/>
        <v>43831</v>
      </c>
    </row>
    <row r="7161" spans="1:7" x14ac:dyDescent="0.35">
      <c r="A7161" s="72" t="s">
        <v>518</v>
      </c>
      <c r="B7161" s="72" t="s">
        <v>519</v>
      </c>
      <c r="C7161" s="72" t="s">
        <v>1087</v>
      </c>
      <c r="D7161" s="72" t="s">
        <v>1095</v>
      </c>
      <c r="E7161" s="72">
        <v>50</v>
      </c>
      <c r="F7161" s="105">
        <v>0</v>
      </c>
      <c r="G7161" s="108">
        <f t="shared" si="111"/>
        <v>43739</v>
      </c>
    </row>
    <row r="7162" spans="1:7" x14ac:dyDescent="0.35">
      <c r="A7162" s="72" t="s">
        <v>518</v>
      </c>
      <c r="B7162" s="72" t="s">
        <v>519</v>
      </c>
      <c r="C7162" s="72" t="s">
        <v>1087</v>
      </c>
      <c r="D7162" s="72" t="s">
        <v>1096</v>
      </c>
      <c r="E7162" s="72">
        <v>46</v>
      </c>
      <c r="F7162" s="105">
        <v>0</v>
      </c>
      <c r="G7162" s="108">
        <f t="shared" si="111"/>
        <v>43647</v>
      </c>
    </row>
    <row r="7163" spans="1:7" x14ac:dyDescent="0.35">
      <c r="A7163" s="72" t="s">
        <v>518</v>
      </c>
      <c r="B7163" s="72" t="s">
        <v>519</v>
      </c>
      <c r="C7163" s="72" t="s">
        <v>1087</v>
      </c>
      <c r="D7163" s="72" t="s">
        <v>1097</v>
      </c>
      <c r="E7163" s="72">
        <v>46</v>
      </c>
      <c r="F7163" s="105">
        <v>0</v>
      </c>
      <c r="G7163" s="108">
        <f t="shared" si="111"/>
        <v>43556</v>
      </c>
    </row>
    <row r="7164" spans="1:7" x14ac:dyDescent="0.35">
      <c r="A7164" s="72" t="s">
        <v>518</v>
      </c>
      <c r="B7164" s="72" t="s">
        <v>519</v>
      </c>
      <c r="C7164" s="72" t="s">
        <v>1087</v>
      </c>
      <c r="D7164" s="72" t="s">
        <v>1098</v>
      </c>
      <c r="E7164" s="72">
        <v>46</v>
      </c>
      <c r="F7164" s="105">
        <v>0</v>
      </c>
      <c r="G7164" s="108">
        <f t="shared" si="111"/>
        <v>43466</v>
      </c>
    </row>
    <row r="7165" spans="1:7" x14ac:dyDescent="0.35">
      <c r="A7165" s="72" t="s">
        <v>518</v>
      </c>
      <c r="B7165" s="72" t="s">
        <v>519</v>
      </c>
      <c r="C7165" s="72" t="s">
        <v>1087</v>
      </c>
      <c r="D7165" s="72" t="s">
        <v>1099</v>
      </c>
      <c r="E7165" s="72">
        <v>50</v>
      </c>
      <c r="F7165" s="105">
        <v>0</v>
      </c>
      <c r="G7165" s="108">
        <f t="shared" si="111"/>
        <v>43374</v>
      </c>
    </row>
    <row r="7166" spans="1:7" x14ac:dyDescent="0.35">
      <c r="A7166" s="72" t="s">
        <v>518</v>
      </c>
      <c r="B7166" s="72" t="s">
        <v>519</v>
      </c>
      <c r="C7166" s="72" t="s">
        <v>1100</v>
      </c>
      <c r="D7166" s="72" t="s">
        <v>1088</v>
      </c>
      <c r="E7166" s="72">
        <v>28</v>
      </c>
      <c r="F7166" s="105">
        <v>0</v>
      </c>
      <c r="G7166" s="108">
        <f t="shared" si="111"/>
        <v>44378</v>
      </c>
    </row>
    <row r="7167" spans="1:7" x14ac:dyDescent="0.35">
      <c r="A7167" s="72" t="s">
        <v>518</v>
      </c>
      <c r="B7167" s="72" t="s">
        <v>519</v>
      </c>
      <c r="C7167" s="72" t="s">
        <v>1100</v>
      </c>
      <c r="D7167" s="72" t="s">
        <v>1089</v>
      </c>
      <c r="E7167" s="72">
        <v>27</v>
      </c>
      <c r="F7167" s="105">
        <v>0</v>
      </c>
      <c r="G7167" s="108">
        <f t="shared" si="111"/>
        <v>44287</v>
      </c>
    </row>
    <row r="7168" spans="1:7" x14ac:dyDescent="0.35">
      <c r="A7168" s="72" t="s">
        <v>518</v>
      </c>
      <c r="B7168" s="72" t="s">
        <v>519</v>
      </c>
      <c r="C7168" s="72" t="s">
        <v>1100</v>
      </c>
      <c r="D7168" s="72" t="s">
        <v>1090</v>
      </c>
      <c r="E7168" s="72">
        <v>27</v>
      </c>
      <c r="F7168" s="105">
        <v>0</v>
      </c>
      <c r="G7168" s="108">
        <f t="shared" si="111"/>
        <v>44197</v>
      </c>
    </row>
    <row r="7169" spans="1:7" x14ac:dyDescent="0.35">
      <c r="A7169" s="72" t="s">
        <v>518</v>
      </c>
      <c r="B7169" s="72" t="s">
        <v>519</v>
      </c>
      <c r="C7169" s="72" t="s">
        <v>1100</v>
      </c>
      <c r="D7169" s="72" t="s">
        <v>1091</v>
      </c>
      <c r="E7169" s="72">
        <v>27</v>
      </c>
      <c r="F7169" s="105">
        <v>0</v>
      </c>
      <c r="G7169" s="108">
        <f t="shared" si="111"/>
        <v>44105</v>
      </c>
    </row>
    <row r="7170" spans="1:7" x14ac:dyDescent="0.35">
      <c r="A7170" s="72" t="s">
        <v>518</v>
      </c>
      <c r="B7170" s="72" t="s">
        <v>519</v>
      </c>
      <c r="C7170" s="72" t="s">
        <v>1100</v>
      </c>
      <c r="D7170" s="72" t="s">
        <v>1092</v>
      </c>
      <c r="E7170" s="72">
        <v>27</v>
      </c>
      <c r="F7170" s="105">
        <v>0</v>
      </c>
      <c r="G7170" s="108">
        <f t="shared" si="111"/>
        <v>44013</v>
      </c>
    </row>
    <row r="7171" spans="1:7" x14ac:dyDescent="0.35">
      <c r="A7171" s="72" t="s">
        <v>518</v>
      </c>
      <c r="B7171" s="72" t="s">
        <v>519</v>
      </c>
      <c r="C7171" s="72" t="s">
        <v>1100</v>
      </c>
      <c r="D7171" s="72" t="s">
        <v>1093</v>
      </c>
      <c r="E7171" s="72">
        <v>28</v>
      </c>
      <c r="F7171" s="105">
        <v>0</v>
      </c>
      <c r="G7171" s="108">
        <f t="shared" si="111"/>
        <v>43922</v>
      </c>
    </row>
    <row r="7172" spans="1:7" x14ac:dyDescent="0.35">
      <c r="A7172" s="72" t="s">
        <v>518</v>
      </c>
      <c r="B7172" s="72" t="s">
        <v>519</v>
      </c>
      <c r="C7172" s="72" t="s">
        <v>1100</v>
      </c>
      <c r="D7172" s="72" t="s">
        <v>1094</v>
      </c>
      <c r="E7172" s="72">
        <v>27</v>
      </c>
      <c r="F7172" s="105">
        <v>0</v>
      </c>
      <c r="G7172" s="108">
        <f t="shared" ref="G7172:G7235" si="112">DATE(LEFT(D7172,4),RIGHT(LEFT(D7172,7),2),1)</f>
        <v>43831</v>
      </c>
    </row>
    <row r="7173" spans="1:7" x14ac:dyDescent="0.35">
      <c r="A7173" s="72" t="s">
        <v>518</v>
      </c>
      <c r="B7173" s="72" t="s">
        <v>519</v>
      </c>
      <c r="C7173" s="72" t="s">
        <v>1100</v>
      </c>
      <c r="D7173" s="72" t="s">
        <v>1095</v>
      </c>
      <c r="E7173" s="72">
        <v>27</v>
      </c>
      <c r="F7173" s="105">
        <v>0</v>
      </c>
      <c r="G7173" s="108">
        <f t="shared" si="112"/>
        <v>43739</v>
      </c>
    </row>
    <row r="7174" spans="1:7" x14ac:dyDescent="0.35">
      <c r="A7174" s="72" t="s">
        <v>518</v>
      </c>
      <c r="B7174" s="72" t="s">
        <v>519</v>
      </c>
      <c r="C7174" s="72" t="s">
        <v>1100</v>
      </c>
      <c r="D7174" s="72" t="s">
        <v>1096</v>
      </c>
      <c r="E7174" s="72">
        <v>27</v>
      </c>
      <c r="F7174" s="105">
        <v>0</v>
      </c>
      <c r="G7174" s="108">
        <f t="shared" si="112"/>
        <v>43647</v>
      </c>
    </row>
    <row r="7175" spans="1:7" x14ac:dyDescent="0.35">
      <c r="A7175" s="72" t="s">
        <v>518</v>
      </c>
      <c r="B7175" s="72" t="s">
        <v>519</v>
      </c>
      <c r="C7175" s="72" t="s">
        <v>1100</v>
      </c>
      <c r="D7175" s="72" t="s">
        <v>1097</v>
      </c>
      <c r="E7175" s="72">
        <v>28</v>
      </c>
      <c r="F7175" s="105">
        <v>0</v>
      </c>
      <c r="G7175" s="108">
        <f t="shared" si="112"/>
        <v>43556</v>
      </c>
    </row>
    <row r="7176" spans="1:7" x14ac:dyDescent="0.35">
      <c r="A7176" s="72" t="s">
        <v>518</v>
      </c>
      <c r="B7176" s="72" t="s">
        <v>519</v>
      </c>
      <c r="C7176" s="72" t="s">
        <v>1100</v>
      </c>
      <c r="D7176" s="72" t="s">
        <v>1098</v>
      </c>
      <c r="E7176" s="72">
        <v>26</v>
      </c>
      <c r="F7176" s="105">
        <v>0</v>
      </c>
      <c r="G7176" s="108">
        <f t="shared" si="112"/>
        <v>43466</v>
      </c>
    </row>
    <row r="7177" spans="1:7" x14ac:dyDescent="0.35">
      <c r="A7177" s="72" t="s">
        <v>518</v>
      </c>
      <c r="B7177" s="72" t="s">
        <v>519</v>
      </c>
      <c r="C7177" s="72" t="s">
        <v>1100</v>
      </c>
      <c r="D7177" s="72" t="s">
        <v>1099</v>
      </c>
      <c r="E7177" s="72">
        <v>28</v>
      </c>
      <c r="F7177" s="105">
        <v>0</v>
      </c>
      <c r="G7177" s="108">
        <f t="shared" si="112"/>
        <v>43374</v>
      </c>
    </row>
    <row r="7178" spans="1:7" x14ac:dyDescent="0.35">
      <c r="A7178" s="72" t="s">
        <v>518</v>
      </c>
      <c r="B7178" s="72" t="s">
        <v>519</v>
      </c>
      <c r="C7178" s="72" t="s">
        <v>1101</v>
      </c>
      <c r="D7178" s="72" t="s">
        <v>1088</v>
      </c>
      <c r="E7178" s="72">
        <v>291</v>
      </c>
      <c r="F7178" s="105">
        <v>5</v>
      </c>
      <c r="G7178" s="108">
        <f t="shared" si="112"/>
        <v>44378</v>
      </c>
    </row>
    <row r="7179" spans="1:7" x14ac:dyDescent="0.35">
      <c r="A7179" s="72" t="s">
        <v>518</v>
      </c>
      <c r="B7179" s="72" t="s">
        <v>519</v>
      </c>
      <c r="C7179" s="72" t="s">
        <v>1101</v>
      </c>
      <c r="D7179" s="72" t="s">
        <v>1089</v>
      </c>
      <c r="E7179" s="72">
        <v>293</v>
      </c>
      <c r="F7179" s="105">
        <v>5</v>
      </c>
      <c r="G7179" s="108">
        <f t="shared" si="112"/>
        <v>44287</v>
      </c>
    </row>
    <row r="7180" spans="1:7" x14ac:dyDescent="0.35">
      <c r="A7180" s="72" t="s">
        <v>518</v>
      </c>
      <c r="B7180" s="72" t="s">
        <v>519</v>
      </c>
      <c r="C7180" s="72" t="s">
        <v>1101</v>
      </c>
      <c r="D7180" s="72" t="s">
        <v>1090</v>
      </c>
      <c r="E7180" s="72">
        <v>291</v>
      </c>
      <c r="F7180" s="105">
        <v>5</v>
      </c>
      <c r="G7180" s="108">
        <f t="shared" si="112"/>
        <v>44197</v>
      </c>
    </row>
    <row r="7181" spans="1:7" x14ac:dyDescent="0.35">
      <c r="A7181" s="72" t="s">
        <v>518</v>
      </c>
      <c r="B7181" s="72" t="s">
        <v>519</v>
      </c>
      <c r="C7181" s="72" t="s">
        <v>1101</v>
      </c>
      <c r="D7181" s="72" t="s">
        <v>1091</v>
      </c>
      <c r="E7181" s="72">
        <v>287</v>
      </c>
      <c r="F7181" s="105">
        <v>6</v>
      </c>
      <c r="G7181" s="108">
        <f t="shared" si="112"/>
        <v>44105</v>
      </c>
    </row>
    <row r="7182" spans="1:7" x14ac:dyDescent="0.35">
      <c r="A7182" s="72" t="s">
        <v>518</v>
      </c>
      <c r="B7182" s="72" t="s">
        <v>519</v>
      </c>
      <c r="C7182" s="72" t="s">
        <v>1101</v>
      </c>
      <c r="D7182" s="72" t="s">
        <v>1092</v>
      </c>
      <c r="E7182" s="72">
        <v>286</v>
      </c>
      <c r="F7182" s="105">
        <v>6</v>
      </c>
      <c r="G7182" s="108">
        <f t="shared" si="112"/>
        <v>44013</v>
      </c>
    </row>
    <row r="7183" spans="1:7" x14ac:dyDescent="0.35">
      <c r="A7183" s="72" t="s">
        <v>518</v>
      </c>
      <c r="B7183" s="72" t="s">
        <v>519</v>
      </c>
      <c r="C7183" s="72" t="s">
        <v>1101</v>
      </c>
      <c r="D7183" s="72" t="s">
        <v>1093</v>
      </c>
      <c r="E7183" s="72">
        <v>278</v>
      </c>
      <c r="F7183" s="105">
        <v>6</v>
      </c>
      <c r="G7183" s="108">
        <f t="shared" si="112"/>
        <v>43922</v>
      </c>
    </row>
    <row r="7184" spans="1:7" x14ac:dyDescent="0.35">
      <c r="A7184" s="72" t="s">
        <v>518</v>
      </c>
      <c r="B7184" s="72" t="s">
        <v>519</v>
      </c>
      <c r="C7184" s="72" t="s">
        <v>1101</v>
      </c>
      <c r="D7184" s="72" t="s">
        <v>1094</v>
      </c>
      <c r="E7184" s="72">
        <v>262</v>
      </c>
      <c r="F7184" s="105">
        <v>6</v>
      </c>
      <c r="G7184" s="108">
        <f t="shared" si="112"/>
        <v>43831</v>
      </c>
    </row>
    <row r="7185" spans="1:7" x14ac:dyDescent="0.35">
      <c r="A7185" s="72" t="s">
        <v>518</v>
      </c>
      <c r="B7185" s="72" t="s">
        <v>519</v>
      </c>
      <c r="C7185" s="72" t="s">
        <v>1101</v>
      </c>
      <c r="D7185" s="72" t="s">
        <v>1095</v>
      </c>
      <c r="E7185" s="72">
        <v>258</v>
      </c>
      <c r="F7185" s="105">
        <v>6</v>
      </c>
      <c r="G7185" s="108">
        <f t="shared" si="112"/>
        <v>43739</v>
      </c>
    </row>
    <row r="7186" spans="1:7" x14ac:dyDescent="0.35">
      <c r="A7186" s="72" t="s">
        <v>518</v>
      </c>
      <c r="B7186" s="72" t="s">
        <v>519</v>
      </c>
      <c r="C7186" s="72" t="s">
        <v>1101</v>
      </c>
      <c r="D7186" s="72" t="s">
        <v>1096</v>
      </c>
      <c r="E7186" s="72">
        <v>259</v>
      </c>
      <c r="F7186" s="105">
        <v>6</v>
      </c>
      <c r="G7186" s="108">
        <f t="shared" si="112"/>
        <v>43647</v>
      </c>
    </row>
    <row r="7187" spans="1:7" x14ac:dyDescent="0.35">
      <c r="A7187" s="72" t="s">
        <v>518</v>
      </c>
      <c r="B7187" s="72" t="s">
        <v>519</v>
      </c>
      <c r="C7187" s="72" t="s">
        <v>1101</v>
      </c>
      <c r="D7187" s="72" t="s">
        <v>1097</v>
      </c>
      <c r="E7187" s="72">
        <v>259</v>
      </c>
      <c r="F7187" s="105">
        <v>6</v>
      </c>
      <c r="G7187" s="108">
        <f t="shared" si="112"/>
        <v>43556</v>
      </c>
    </row>
    <row r="7188" spans="1:7" x14ac:dyDescent="0.35">
      <c r="A7188" s="72" t="s">
        <v>518</v>
      </c>
      <c r="B7188" s="72" t="s">
        <v>519</v>
      </c>
      <c r="C7188" s="72" t="s">
        <v>1101</v>
      </c>
      <c r="D7188" s="72" t="s">
        <v>1098</v>
      </c>
      <c r="E7188" s="72">
        <v>254</v>
      </c>
      <c r="F7188" s="105">
        <v>14</v>
      </c>
      <c r="G7188" s="108">
        <f t="shared" si="112"/>
        <v>43466</v>
      </c>
    </row>
    <row r="7189" spans="1:7" x14ac:dyDescent="0.35">
      <c r="A7189" s="72" t="s">
        <v>518</v>
      </c>
      <c r="B7189" s="72" t="s">
        <v>519</v>
      </c>
      <c r="C7189" s="72" t="s">
        <v>1101</v>
      </c>
      <c r="D7189" s="72" t="s">
        <v>1099</v>
      </c>
      <c r="E7189" s="72">
        <v>253</v>
      </c>
      <c r="F7189" s="105">
        <v>16</v>
      </c>
      <c r="G7189" s="108">
        <f t="shared" si="112"/>
        <v>43374</v>
      </c>
    </row>
    <row r="7190" spans="1:7" x14ac:dyDescent="0.35">
      <c r="A7190" s="72" t="s">
        <v>518</v>
      </c>
      <c r="B7190" s="72" t="s">
        <v>519</v>
      </c>
      <c r="C7190" s="72" t="s">
        <v>1102</v>
      </c>
      <c r="D7190" s="72" t="s">
        <v>1088</v>
      </c>
      <c r="E7190" s="72">
        <v>98</v>
      </c>
      <c r="F7190" s="105">
        <v>4</v>
      </c>
      <c r="G7190" s="108">
        <f t="shared" si="112"/>
        <v>44378</v>
      </c>
    </row>
    <row r="7191" spans="1:7" x14ac:dyDescent="0.35">
      <c r="A7191" s="72" t="s">
        <v>518</v>
      </c>
      <c r="B7191" s="72" t="s">
        <v>519</v>
      </c>
      <c r="C7191" s="72" t="s">
        <v>1102</v>
      </c>
      <c r="D7191" s="72" t="s">
        <v>1089</v>
      </c>
      <c r="E7191" s="72">
        <v>99</v>
      </c>
      <c r="F7191" s="105">
        <v>4</v>
      </c>
      <c r="G7191" s="108">
        <f t="shared" si="112"/>
        <v>44287</v>
      </c>
    </row>
    <row r="7192" spans="1:7" x14ac:dyDescent="0.35">
      <c r="A7192" s="72" t="s">
        <v>518</v>
      </c>
      <c r="B7192" s="72" t="s">
        <v>519</v>
      </c>
      <c r="C7192" s="72" t="s">
        <v>1102</v>
      </c>
      <c r="D7192" s="72" t="s">
        <v>1090</v>
      </c>
      <c r="E7192" s="72">
        <v>99</v>
      </c>
      <c r="F7192" s="105">
        <v>4</v>
      </c>
      <c r="G7192" s="108">
        <f t="shared" si="112"/>
        <v>44197</v>
      </c>
    </row>
    <row r="7193" spans="1:7" x14ac:dyDescent="0.35">
      <c r="A7193" s="72" t="s">
        <v>518</v>
      </c>
      <c r="B7193" s="72" t="s">
        <v>519</v>
      </c>
      <c r="C7193" s="72" t="s">
        <v>1102</v>
      </c>
      <c r="D7193" s="72" t="s">
        <v>1091</v>
      </c>
      <c r="E7193" s="72">
        <v>100</v>
      </c>
      <c r="F7193" s="105">
        <v>3</v>
      </c>
      <c r="G7193" s="108">
        <f t="shared" si="112"/>
        <v>44105</v>
      </c>
    </row>
    <row r="7194" spans="1:7" x14ac:dyDescent="0.35">
      <c r="A7194" s="72" t="s">
        <v>518</v>
      </c>
      <c r="B7194" s="72" t="s">
        <v>519</v>
      </c>
      <c r="C7194" s="72" t="s">
        <v>1102</v>
      </c>
      <c r="D7194" s="72" t="s">
        <v>1092</v>
      </c>
      <c r="E7194" s="72">
        <v>100</v>
      </c>
      <c r="F7194" s="105">
        <v>3</v>
      </c>
      <c r="G7194" s="108">
        <f t="shared" si="112"/>
        <v>44013</v>
      </c>
    </row>
    <row r="7195" spans="1:7" x14ac:dyDescent="0.35">
      <c r="A7195" s="72" t="s">
        <v>518</v>
      </c>
      <c r="B7195" s="72" t="s">
        <v>519</v>
      </c>
      <c r="C7195" s="72" t="s">
        <v>1102</v>
      </c>
      <c r="D7195" s="72" t="s">
        <v>1093</v>
      </c>
      <c r="E7195" s="72">
        <v>97</v>
      </c>
      <c r="F7195" s="105">
        <v>3</v>
      </c>
      <c r="G7195" s="108">
        <f t="shared" si="112"/>
        <v>43922</v>
      </c>
    </row>
    <row r="7196" spans="1:7" x14ac:dyDescent="0.35">
      <c r="A7196" s="72" t="s">
        <v>518</v>
      </c>
      <c r="B7196" s="72" t="s">
        <v>519</v>
      </c>
      <c r="C7196" s="72" t="s">
        <v>1102</v>
      </c>
      <c r="D7196" s="72" t="s">
        <v>1094</v>
      </c>
      <c r="E7196" s="72">
        <v>98</v>
      </c>
      <c r="F7196" s="105">
        <v>3</v>
      </c>
      <c r="G7196" s="108">
        <f t="shared" si="112"/>
        <v>43831</v>
      </c>
    </row>
    <row r="7197" spans="1:7" x14ac:dyDescent="0.35">
      <c r="A7197" s="72" t="s">
        <v>518</v>
      </c>
      <c r="B7197" s="72" t="s">
        <v>519</v>
      </c>
      <c r="C7197" s="72" t="s">
        <v>1102</v>
      </c>
      <c r="D7197" s="72" t="s">
        <v>1095</v>
      </c>
      <c r="E7197" s="72">
        <v>97</v>
      </c>
      <c r="F7197" s="105">
        <v>3</v>
      </c>
      <c r="G7197" s="108">
        <f t="shared" si="112"/>
        <v>43739</v>
      </c>
    </row>
    <row r="7198" spans="1:7" x14ac:dyDescent="0.35">
      <c r="A7198" s="72" t="s">
        <v>518</v>
      </c>
      <c r="B7198" s="72" t="s">
        <v>519</v>
      </c>
      <c r="C7198" s="72" t="s">
        <v>1102</v>
      </c>
      <c r="D7198" s="72" t="s">
        <v>1096</v>
      </c>
      <c r="E7198" s="72">
        <v>98</v>
      </c>
      <c r="F7198" s="105">
        <v>3</v>
      </c>
      <c r="G7198" s="108">
        <f t="shared" si="112"/>
        <v>43647</v>
      </c>
    </row>
    <row r="7199" spans="1:7" x14ac:dyDescent="0.35">
      <c r="A7199" s="72" t="s">
        <v>518</v>
      </c>
      <c r="B7199" s="72" t="s">
        <v>519</v>
      </c>
      <c r="C7199" s="72" t="s">
        <v>1102</v>
      </c>
      <c r="D7199" s="72" t="s">
        <v>1097</v>
      </c>
      <c r="E7199" s="72">
        <v>97</v>
      </c>
      <c r="F7199" s="105">
        <v>3</v>
      </c>
      <c r="G7199" s="108">
        <f t="shared" si="112"/>
        <v>43556</v>
      </c>
    </row>
    <row r="7200" spans="1:7" x14ac:dyDescent="0.35">
      <c r="A7200" s="72" t="s">
        <v>518</v>
      </c>
      <c r="B7200" s="72" t="s">
        <v>519</v>
      </c>
      <c r="C7200" s="72" t="s">
        <v>1102</v>
      </c>
      <c r="D7200" s="72" t="s">
        <v>1098</v>
      </c>
      <c r="E7200" s="72">
        <v>95</v>
      </c>
      <c r="F7200" s="105">
        <v>3</v>
      </c>
      <c r="G7200" s="108">
        <f t="shared" si="112"/>
        <v>43466</v>
      </c>
    </row>
    <row r="7201" spans="1:7" x14ac:dyDescent="0.35">
      <c r="A7201" s="72" t="s">
        <v>518</v>
      </c>
      <c r="B7201" s="72" t="s">
        <v>519</v>
      </c>
      <c r="C7201" s="72" t="s">
        <v>1102</v>
      </c>
      <c r="D7201" s="72" t="s">
        <v>1099</v>
      </c>
      <c r="E7201" s="72">
        <v>97</v>
      </c>
      <c r="F7201" s="105">
        <v>3</v>
      </c>
      <c r="G7201" s="108">
        <f t="shared" si="112"/>
        <v>43374</v>
      </c>
    </row>
    <row r="7202" spans="1:7" x14ac:dyDescent="0.35">
      <c r="A7202" s="72" t="s">
        <v>520</v>
      </c>
      <c r="B7202" s="72" t="s">
        <v>521</v>
      </c>
      <c r="C7202" s="72" t="s">
        <v>1087</v>
      </c>
      <c r="D7202" s="72" t="s">
        <v>1088</v>
      </c>
      <c r="E7202" s="72">
        <v>573</v>
      </c>
      <c r="F7202" s="105">
        <v>10</v>
      </c>
      <c r="G7202" s="108">
        <f t="shared" si="112"/>
        <v>44378</v>
      </c>
    </row>
    <row r="7203" spans="1:7" x14ac:dyDescent="0.35">
      <c r="A7203" s="72" t="s">
        <v>520</v>
      </c>
      <c r="B7203" s="72" t="s">
        <v>521</v>
      </c>
      <c r="C7203" s="72" t="s">
        <v>1087</v>
      </c>
      <c r="D7203" s="72" t="s">
        <v>1089</v>
      </c>
      <c r="E7203" s="72">
        <v>587</v>
      </c>
      <c r="F7203" s="105">
        <v>11</v>
      </c>
      <c r="G7203" s="108">
        <f t="shared" si="112"/>
        <v>44287</v>
      </c>
    </row>
    <row r="7204" spans="1:7" x14ac:dyDescent="0.35">
      <c r="A7204" s="72" t="s">
        <v>520</v>
      </c>
      <c r="B7204" s="72" t="s">
        <v>521</v>
      </c>
      <c r="C7204" s="72" t="s">
        <v>1087</v>
      </c>
      <c r="D7204" s="72" t="s">
        <v>1090</v>
      </c>
      <c r="E7204" s="72">
        <v>600</v>
      </c>
      <c r="F7204" s="105">
        <v>12</v>
      </c>
      <c r="G7204" s="108">
        <f t="shared" si="112"/>
        <v>44197</v>
      </c>
    </row>
    <row r="7205" spans="1:7" x14ac:dyDescent="0.35">
      <c r="A7205" s="72" t="s">
        <v>520</v>
      </c>
      <c r="B7205" s="72" t="s">
        <v>521</v>
      </c>
      <c r="C7205" s="72" t="s">
        <v>1087</v>
      </c>
      <c r="D7205" s="72" t="s">
        <v>1091</v>
      </c>
      <c r="E7205" s="72">
        <v>609</v>
      </c>
      <c r="F7205" s="105">
        <v>0</v>
      </c>
      <c r="G7205" s="108">
        <f t="shared" si="112"/>
        <v>44105</v>
      </c>
    </row>
    <row r="7206" spans="1:7" x14ac:dyDescent="0.35">
      <c r="A7206" s="72" t="s">
        <v>520</v>
      </c>
      <c r="B7206" s="72" t="s">
        <v>521</v>
      </c>
      <c r="C7206" s="72" t="s">
        <v>1087</v>
      </c>
      <c r="D7206" s="72" t="s">
        <v>1092</v>
      </c>
      <c r="E7206" s="72">
        <v>612</v>
      </c>
      <c r="F7206" s="105">
        <v>0</v>
      </c>
      <c r="G7206" s="108">
        <f t="shared" si="112"/>
        <v>44013</v>
      </c>
    </row>
    <row r="7207" spans="1:7" x14ac:dyDescent="0.35">
      <c r="A7207" s="72" t="s">
        <v>520</v>
      </c>
      <c r="B7207" s="72" t="s">
        <v>521</v>
      </c>
      <c r="C7207" s="72" t="s">
        <v>1087</v>
      </c>
      <c r="D7207" s="72" t="s">
        <v>1093</v>
      </c>
      <c r="E7207" s="72">
        <v>612</v>
      </c>
      <c r="F7207" s="105">
        <v>0</v>
      </c>
      <c r="G7207" s="108">
        <f t="shared" si="112"/>
        <v>43922</v>
      </c>
    </row>
    <row r="7208" spans="1:7" x14ac:dyDescent="0.35">
      <c r="A7208" s="72" t="s">
        <v>520</v>
      </c>
      <c r="B7208" s="72" t="s">
        <v>521</v>
      </c>
      <c r="C7208" s="72" t="s">
        <v>1087</v>
      </c>
      <c r="D7208" s="72" t="s">
        <v>1094</v>
      </c>
      <c r="E7208" s="72">
        <v>623</v>
      </c>
      <c r="F7208" s="105">
        <v>0</v>
      </c>
      <c r="G7208" s="108">
        <f t="shared" si="112"/>
        <v>43831</v>
      </c>
    </row>
    <row r="7209" spans="1:7" x14ac:dyDescent="0.35">
      <c r="A7209" s="72" t="s">
        <v>520</v>
      </c>
      <c r="B7209" s="72" t="s">
        <v>521</v>
      </c>
      <c r="C7209" s="72" t="s">
        <v>1087</v>
      </c>
      <c r="D7209" s="72" t="s">
        <v>1095</v>
      </c>
      <c r="E7209" s="72">
        <v>626</v>
      </c>
      <c r="F7209" s="105">
        <v>0</v>
      </c>
      <c r="G7209" s="108">
        <f t="shared" si="112"/>
        <v>43739</v>
      </c>
    </row>
    <row r="7210" spans="1:7" x14ac:dyDescent="0.35">
      <c r="A7210" s="72" t="s">
        <v>520</v>
      </c>
      <c r="B7210" s="72" t="s">
        <v>521</v>
      </c>
      <c r="C7210" s="72" t="s">
        <v>1087</v>
      </c>
      <c r="D7210" s="72" t="s">
        <v>1096</v>
      </c>
      <c r="E7210" s="72">
        <v>633</v>
      </c>
      <c r="F7210" s="105">
        <v>0</v>
      </c>
      <c r="G7210" s="108">
        <f t="shared" si="112"/>
        <v>43647</v>
      </c>
    </row>
    <row r="7211" spans="1:7" x14ac:dyDescent="0.35">
      <c r="A7211" s="72" t="s">
        <v>520</v>
      </c>
      <c r="B7211" s="72" t="s">
        <v>521</v>
      </c>
      <c r="C7211" s="72" t="s">
        <v>1087</v>
      </c>
      <c r="D7211" s="72" t="s">
        <v>1097</v>
      </c>
      <c r="E7211" s="72">
        <v>631</v>
      </c>
      <c r="F7211" s="105">
        <v>0</v>
      </c>
      <c r="G7211" s="108">
        <f t="shared" si="112"/>
        <v>43556</v>
      </c>
    </row>
    <row r="7212" spans="1:7" x14ac:dyDescent="0.35">
      <c r="A7212" s="72" t="s">
        <v>520</v>
      </c>
      <c r="B7212" s="72" t="s">
        <v>521</v>
      </c>
      <c r="C7212" s="72" t="s">
        <v>1087</v>
      </c>
      <c r="D7212" s="72" t="s">
        <v>1098</v>
      </c>
      <c r="E7212" s="72">
        <v>636</v>
      </c>
      <c r="F7212" s="105">
        <v>0</v>
      </c>
      <c r="G7212" s="108">
        <f t="shared" si="112"/>
        <v>43466</v>
      </c>
    </row>
    <row r="7213" spans="1:7" x14ac:dyDescent="0.35">
      <c r="A7213" s="72" t="s">
        <v>520</v>
      </c>
      <c r="B7213" s="72" t="s">
        <v>521</v>
      </c>
      <c r="C7213" s="72" t="s">
        <v>1087</v>
      </c>
      <c r="D7213" s="72" t="s">
        <v>1099</v>
      </c>
      <c r="E7213" s="72">
        <v>680</v>
      </c>
      <c r="F7213" s="105">
        <v>0</v>
      </c>
      <c r="G7213" s="108">
        <f t="shared" si="112"/>
        <v>43374</v>
      </c>
    </row>
    <row r="7214" spans="1:7" x14ac:dyDescent="0.35">
      <c r="A7214" s="72" t="s">
        <v>520</v>
      </c>
      <c r="B7214" s="72" t="s">
        <v>521</v>
      </c>
      <c r="C7214" s="72" t="s">
        <v>1100</v>
      </c>
      <c r="D7214" s="72" t="s">
        <v>1088</v>
      </c>
      <c r="E7214" s="72">
        <v>6540</v>
      </c>
      <c r="F7214" s="105">
        <v>789</v>
      </c>
      <c r="G7214" s="108">
        <f t="shared" si="112"/>
        <v>44378</v>
      </c>
    </row>
    <row r="7215" spans="1:7" x14ac:dyDescent="0.35">
      <c r="A7215" s="72" t="s">
        <v>520</v>
      </c>
      <c r="B7215" s="72" t="s">
        <v>521</v>
      </c>
      <c r="C7215" s="72" t="s">
        <v>1100</v>
      </c>
      <c r="D7215" s="72" t="s">
        <v>1089</v>
      </c>
      <c r="E7215" s="72">
        <v>6573</v>
      </c>
      <c r="F7215" s="105">
        <v>798</v>
      </c>
      <c r="G7215" s="108">
        <f t="shared" si="112"/>
        <v>44287</v>
      </c>
    </row>
    <row r="7216" spans="1:7" x14ac:dyDescent="0.35">
      <c r="A7216" s="72" t="s">
        <v>520</v>
      </c>
      <c r="B7216" s="72" t="s">
        <v>521</v>
      </c>
      <c r="C7216" s="72" t="s">
        <v>1100</v>
      </c>
      <c r="D7216" s="72" t="s">
        <v>1090</v>
      </c>
      <c r="E7216" s="72">
        <v>6551</v>
      </c>
      <c r="F7216" s="105">
        <v>779</v>
      </c>
      <c r="G7216" s="108">
        <f t="shared" si="112"/>
        <v>44197</v>
      </c>
    </row>
    <row r="7217" spans="1:7" x14ac:dyDescent="0.35">
      <c r="A7217" s="72" t="s">
        <v>520</v>
      </c>
      <c r="B7217" s="72" t="s">
        <v>521</v>
      </c>
      <c r="C7217" s="72" t="s">
        <v>1100</v>
      </c>
      <c r="D7217" s="72" t="s">
        <v>1091</v>
      </c>
      <c r="E7217" s="72">
        <v>6536</v>
      </c>
      <c r="F7217" s="105">
        <v>0</v>
      </c>
      <c r="G7217" s="108">
        <f t="shared" si="112"/>
        <v>44105</v>
      </c>
    </row>
    <row r="7218" spans="1:7" x14ac:dyDescent="0.35">
      <c r="A7218" s="72" t="s">
        <v>520</v>
      </c>
      <c r="B7218" s="72" t="s">
        <v>521</v>
      </c>
      <c r="C7218" s="72" t="s">
        <v>1100</v>
      </c>
      <c r="D7218" s="72" t="s">
        <v>1092</v>
      </c>
      <c r="E7218" s="72">
        <v>6524</v>
      </c>
      <c r="F7218" s="105">
        <v>0</v>
      </c>
      <c r="G7218" s="108">
        <f t="shared" si="112"/>
        <v>44013</v>
      </c>
    </row>
    <row r="7219" spans="1:7" x14ac:dyDescent="0.35">
      <c r="A7219" s="72" t="s">
        <v>520</v>
      </c>
      <c r="B7219" s="72" t="s">
        <v>521</v>
      </c>
      <c r="C7219" s="72" t="s">
        <v>1100</v>
      </c>
      <c r="D7219" s="72" t="s">
        <v>1093</v>
      </c>
      <c r="E7219" s="72">
        <v>6404</v>
      </c>
      <c r="F7219" s="105">
        <v>0</v>
      </c>
      <c r="G7219" s="108">
        <f t="shared" si="112"/>
        <v>43922</v>
      </c>
    </row>
    <row r="7220" spans="1:7" x14ac:dyDescent="0.35">
      <c r="A7220" s="72" t="s">
        <v>520</v>
      </c>
      <c r="B7220" s="72" t="s">
        <v>521</v>
      </c>
      <c r="C7220" s="72" t="s">
        <v>1100</v>
      </c>
      <c r="D7220" s="72" t="s">
        <v>1094</v>
      </c>
      <c r="E7220" s="72">
        <v>6334</v>
      </c>
      <c r="F7220" s="105">
        <v>0</v>
      </c>
      <c r="G7220" s="108">
        <f t="shared" si="112"/>
        <v>43831</v>
      </c>
    </row>
    <row r="7221" spans="1:7" x14ac:dyDescent="0.35">
      <c r="A7221" s="72" t="s">
        <v>520</v>
      </c>
      <c r="B7221" s="72" t="s">
        <v>521</v>
      </c>
      <c r="C7221" s="72" t="s">
        <v>1100</v>
      </c>
      <c r="D7221" s="72" t="s">
        <v>1095</v>
      </c>
      <c r="E7221" s="72">
        <v>6223</v>
      </c>
      <c r="F7221" s="105">
        <v>0</v>
      </c>
      <c r="G7221" s="108">
        <f t="shared" si="112"/>
        <v>43739</v>
      </c>
    </row>
    <row r="7222" spans="1:7" x14ac:dyDescent="0.35">
      <c r="A7222" s="72" t="s">
        <v>520</v>
      </c>
      <c r="B7222" s="72" t="s">
        <v>521</v>
      </c>
      <c r="C7222" s="72" t="s">
        <v>1100</v>
      </c>
      <c r="D7222" s="72" t="s">
        <v>1096</v>
      </c>
      <c r="E7222" s="72">
        <v>6176</v>
      </c>
      <c r="F7222" s="105">
        <v>0</v>
      </c>
      <c r="G7222" s="108">
        <f t="shared" si="112"/>
        <v>43647</v>
      </c>
    </row>
    <row r="7223" spans="1:7" x14ac:dyDescent="0.35">
      <c r="A7223" s="72" t="s">
        <v>520</v>
      </c>
      <c r="B7223" s="72" t="s">
        <v>521</v>
      </c>
      <c r="C7223" s="72" t="s">
        <v>1100</v>
      </c>
      <c r="D7223" s="72" t="s">
        <v>1097</v>
      </c>
      <c r="E7223" s="72">
        <v>6163</v>
      </c>
      <c r="F7223" s="105">
        <v>0</v>
      </c>
      <c r="G7223" s="108">
        <f t="shared" si="112"/>
        <v>43556</v>
      </c>
    </row>
    <row r="7224" spans="1:7" x14ac:dyDescent="0.35">
      <c r="A7224" s="72" t="s">
        <v>520</v>
      </c>
      <c r="B7224" s="72" t="s">
        <v>521</v>
      </c>
      <c r="C7224" s="72" t="s">
        <v>1100</v>
      </c>
      <c r="D7224" s="72" t="s">
        <v>1098</v>
      </c>
      <c r="E7224" s="72">
        <v>6003</v>
      </c>
      <c r="F7224" s="105">
        <v>0</v>
      </c>
      <c r="G7224" s="108">
        <f t="shared" si="112"/>
        <v>43466</v>
      </c>
    </row>
    <row r="7225" spans="1:7" x14ac:dyDescent="0.35">
      <c r="A7225" s="72" t="s">
        <v>520</v>
      </c>
      <c r="B7225" s="72" t="s">
        <v>521</v>
      </c>
      <c r="C7225" s="72" t="s">
        <v>1100</v>
      </c>
      <c r="D7225" s="72" t="s">
        <v>1099</v>
      </c>
      <c r="E7225" s="72">
        <v>6378</v>
      </c>
      <c r="F7225" s="105">
        <v>0</v>
      </c>
      <c r="G7225" s="108">
        <f t="shared" si="112"/>
        <v>43374</v>
      </c>
    </row>
    <row r="7226" spans="1:7" x14ac:dyDescent="0.35">
      <c r="A7226" s="72" t="s">
        <v>520</v>
      </c>
      <c r="B7226" s="72" t="s">
        <v>521</v>
      </c>
      <c r="C7226" s="72" t="s">
        <v>1101</v>
      </c>
      <c r="D7226" s="72" t="s">
        <v>1088</v>
      </c>
      <c r="E7226" s="72">
        <v>121</v>
      </c>
      <c r="F7226" s="105">
        <v>2</v>
      </c>
      <c r="G7226" s="108">
        <f t="shared" si="112"/>
        <v>44378</v>
      </c>
    </row>
    <row r="7227" spans="1:7" x14ac:dyDescent="0.35">
      <c r="A7227" s="72" t="s">
        <v>520</v>
      </c>
      <c r="B7227" s="72" t="s">
        <v>521</v>
      </c>
      <c r="C7227" s="72" t="s">
        <v>1101</v>
      </c>
      <c r="D7227" s="72" t="s">
        <v>1089</v>
      </c>
      <c r="E7227" s="72">
        <v>121</v>
      </c>
      <c r="F7227" s="105">
        <v>2</v>
      </c>
      <c r="G7227" s="108">
        <f t="shared" si="112"/>
        <v>44287</v>
      </c>
    </row>
    <row r="7228" spans="1:7" x14ac:dyDescent="0.35">
      <c r="A7228" s="72" t="s">
        <v>520</v>
      </c>
      <c r="B7228" s="72" t="s">
        <v>521</v>
      </c>
      <c r="C7228" s="72" t="s">
        <v>1101</v>
      </c>
      <c r="D7228" s="72" t="s">
        <v>1090</v>
      </c>
      <c r="E7228" s="72">
        <v>122</v>
      </c>
      <c r="F7228" s="105">
        <v>2</v>
      </c>
      <c r="G7228" s="108">
        <f t="shared" si="112"/>
        <v>44197</v>
      </c>
    </row>
    <row r="7229" spans="1:7" x14ac:dyDescent="0.35">
      <c r="A7229" s="72" t="s">
        <v>520</v>
      </c>
      <c r="B7229" s="72" t="s">
        <v>521</v>
      </c>
      <c r="C7229" s="72" t="s">
        <v>1101</v>
      </c>
      <c r="D7229" s="72" t="s">
        <v>1091</v>
      </c>
      <c r="E7229" s="72">
        <v>120</v>
      </c>
      <c r="F7229" s="105">
        <v>0</v>
      </c>
      <c r="G7229" s="108">
        <f t="shared" si="112"/>
        <v>44105</v>
      </c>
    </row>
    <row r="7230" spans="1:7" x14ac:dyDescent="0.35">
      <c r="A7230" s="72" t="s">
        <v>520</v>
      </c>
      <c r="B7230" s="72" t="s">
        <v>521</v>
      </c>
      <c r="C7230" s="72" t="s">
        <v>1101</v>
      </c>
      <c r="D7230" s="72" t="s">
        <v>1092</v>
      </c>
      <c r="E7230" s="72">
        <v>119</v>
      </c>
      <c r="F7230" s="105">
        <v>0</v>
      </c>
      <c r="G7230" s="108">
        <f t="shared" si="112"/>
        <v>44013</v>
      </c>
    </row>
    <row r="7231" spans="1:7" x14ac:dyDescent="0.35">
      <c r="A7231" s="72" t="s">
        <v>520</v>
      </c>
      <c r="B7231" s="72" t="s">
        <v>521</v>
      </c>
      <c r="C7231" s="72" t="s">
        <v>1101</v>
      </c>
      <c r="D7231" s="72" t="s">
        <v>1093</v>
      </c>
      <c r="E7231" s="72">
        <v>118</v>
      </c>
      <c r="F7231" s="105">
        <v>0</v>
      </c>
      <c r="G7231" s="108">
        <f t="shared" si="112"/>
        <v>43922</v>
      </c>
    </row>
    <row r="7232" spans="1:7" x14ac:dyDescent="0.35">
      <c r="A7232" s="72" t="s">
        <v>520</v>
      </c>
      <c r="B7232" s="72" t="s">
        <v>521</v>
      </c>
      <c r="C7232" s="72" t="s">
        <v>1101</v>
      </c>
      <c r="D7232" s="72" t="s">
        <v>1094</v>
      </c>
      <c r="E7232" s="72">
        <v>112</v>
      </c>
      <c r="F7232" s="105">
        <v>0</v>
      </c>
      <c r="G7232" s="108">
        <f t="shared" si="112"/>
        <v>43831</v>
      </c>
    </row>
    <row r="7233" spans="1:7" x14ac:dyDescent="0.35">
      <c r="A7233" s="72" t="s">
        <v>520</v>
      </c>
      <c r="B7233" s="72" t="s">
        <v>521</v>
      </c>
      <c r="C7233" s="72" t="s">
        <v>1101</v>
      </c>
      <c r="D7233" s="72" t="s">
        <v>1095</v>
      </c>
      <c r="E7233" s="72">
        <v>107</v>
      </c>
      <c r="F7233" s="105">
        <v>0</v>
      </c>
      <c r="G7233" s="108">
        <f t="shared" si="112"/>
        <v>43739</v>
      </c>
    </row>
    <row r="7234" spans="1:7" x14ac:dyDescent="0.35">
      <c r="A7234" s="72" t="s">
        <v>520</v>
      </c>
      <c r="B7234" s="72" t="s">
        <v>521</v>
      </c>
      <c r="C7234" s="72" t="s">
        <v>1101</v>
      </c>
      <c r="D7234" s="72" t="s">
        <v>1096</v>
      </c>
      <c r="E7234" s="72">
        <v>105</v>
      </c>
      <c r="F7234" s="105">
        <v>0</v>
      </c>
      <c r="G7234" s="108">
        <f t="shared" si="112"/>
        <v>43647</v>
      </c>
    </row>
    <row r="7235" spans="1:7" x14ac:dyDescent="0.35">
      <c r="A7235" s="72" t="s">
        <v>520</v>
      </c>
      <c r="B7235" s="72" t="s">
        <v>521</v>
      </c>
      <c r="C7235" s="72" t="s">
        <v>1101</v>
      </c>
      <c r="D7235" s="72" t="s">
        <v>1097</v>
      </c>
      <c r="E7235" s="72">
        <v>105</v>
      </c>
      <c r="F7235" s="105">
        <v>0</v>
      </c>
      <c r="G7235" s="108">
        <f t="shared" si="112"/>
        <v>43556</v>
      </c>
    </row>
    <row r="7236" spans="1:7" x14ac:dyDescent="0.35">
      <c r="A7236" s="72" t="s">
        <v>520</v>
      </c>
      <c r="B7236" s="72" t="s">
        <v>521</v>
      </c>
      <c r="C7236" s="72" t="s">
        <v>1101</v>
      </c>
      <c r="D7236" s="72" t="s">
        <v>1098</v>
      </c>
      <c r="E7236" s="72">
        <v>97</v>
      </c>
      <c r="F7236" s="105">
        <v>0</v>
      </c>
      <c r="G7236" s="108">
        <f t="shared" ref="G7236:G7299" si="113">DATE(LEFT(D7236,4),RIGHT(LEFT(D7236,7),2),1)</f>
        <v>43466</v>
      </c>
    </row>
    <row r="7237" spans="1:7" x14ac:dyDescent="0.35">
      <c r="A7237" s="72" t="s">
        <v>520</v>
      </c>
      <c r="B7237" s="72" t="s">
        <v>521</v>
      </c>
      <c r="C7237" s="72" t="s">
        <v>1101</v>
      </c>
      <c r="D7237" s="72" t="s">
        <v>1099</v>
      </c>
      <c r="E7237" s="72">
        <v>100</v>
      </c>
      <c r="F7237" s="105">
        <v>0</v>
      </c>
      <c r="G7237" s="108">
        <f t="shared" si="113"/>
        <v>43374</v>
      </c>
    </row>
    <row r="7238" spans="1:7" x14ac:dyDescent="0.35">
      <c r="A7238" s="72" t="s">
        <v>520</v>
      </c>
      <c r="B7238" s="72" t="s">
        <v>521</v>
      </c>
      <c r="C7238" s="72" t="s">
        <v>1102</v>
      </c>
      <c r="D7238" s="72" t="s">
        <v>1088</v>
      </c>
      <c r="E7238" s="72">
        <v>4156</v>
      </c>
      <c r="F7238" s="105">
        <v>150</v>
      </c>
      <c r="G7238" s="108">
        <f t="shared" si="113"/>
        <v>44378</v>
      </c>
    </row>
    <row r="7239" spans="1:7" x14ac:dyDescent="0.35">
      <c r="A7239" s="72" t="s">
        <v>520</v>
      </c>
      <c r="B7239" s="72" t="s">
        <v>521</v>
      </c>
      <c r="C7239" s="72" t="s">
        <v>1102</v>
      </c>
      <c r="D7239" s="72" t="s">
        <v>1089</v>
      </c>
      <c r="E7239" s="72">
        <v>4164</v>
      </c>
      <c r="F7239" s="105">
        <v>151</v>
      </c>
      <c r="G7239" s="108">
        <f t="shared" si="113"/>
        <v>44287</v>
      </c>
    </row>
    <row r="7240" spans="1:7" x14ac:dyDescent="0.35">
      <c r="A7240" s="72" t="s">
        <v>520</v>
      </c>
      <c r="B7240" s="72" t="s">
        <v>521</v>
      </c>
      <c r="C7240" s="72" t="s">
        <v>1102</v>
      </c>
      <c r="D7240" s="72" t="s">
        <v>1090</v>
      </c>
      <c r="E7240" s="72">
        <v>4162</v>
      </c>
      <c r="F7240" s="105">
        <v>149</v>
      </c>
      <c r="G7240" s="108">
        <f t="shared" si="113"/>
        <v>44197</v>
      </c>
    </row>
    <row r="7241" spans="1:7" x14ac:dyDescent="0.35">
      <c r="A7241" s="72" t="s">
        <v>520</v>
      </c>
      <c r="B7241" s="72" t="s">
        <v>521</v>
      </c>
      <c r="C7241" s="72" t="s">
        <v>1102</v>
      </c>
      <c r="D7241" s="72" t="s">
        <v>1091</v>
      </c>
      <c r="E7241" s="72">
        <v>4149</v>
      </c>
      <c r="F7241" s="105">
        <v>0</v>
      </c>
      <c r="G7241" s="108">
        <f t="shared" si="113"/>
        <v>44105</v>
      </c>
    </row>
    <row r="7242" spans="1:7" x14ac:dyDescent="0.35">
      <c r="A7242" s="72" t="s">
        <v>520</v>
      </c>
      <c r="B7242" s="72" t="s">
        <v>521</v>
      </c>
      <c r="C7242" s="72" t="s">
        <v>1102</v>
      </c>
      <c r="D7242" s="72" t="s">
        <v>1092</v>
      </c>
      <c r="E7242" s="72">
        <v>4149</v>
      </c>
      <c r="F7242" s="105">
        <v>0</v>
      </c>
      <c r="G7242" s="108">
        <f t="shared" si="113"/>
        <v>44013</v>
      </c>
    </row>
    <row r="7243" spans="1:7" x14ac:dyDescent="0.35">
      <c r="A7243" s="72" t="s">
        <v>520</v>
      </c>
      <c r="B7243" s="72" t="s">
        <v>521</v>
      </c>
      <c r="C7243" s="72" t="s">
        <v>1102</v>
      </c>
      <c r="D7243" s="72" t="s">
        <v>1093</v>
      </c>
      <c r="E7243" s="72">
        <v>4148</v>
      </c>
      <c r="F7243" s="105">
        <v>0</v>
      </c>
      <c r="G7243" s="108">
        <f t="shared" si="113"/>
        <v>43922</v>
      </c>
    </row>
    <row r="7244" spans="1:7" x14ac:dyDescent="0.35">
      <c r="A7244" s="72" t="s">
        <v>520</v>
      </c>
      <c r="B7244" s="72" t="s">
        <v>521</v>
      </c>
      <c r="C7244" s="72" t="s">
        <v>1102</v>
      </c>
      <c r="D7244" s="72" t="s">
        <v>1094</v>
      </c>
      <c r="E7244" s="72">
        <v>4074</v>
      </c>
      <c r="F7244" s="105">
        <v>0</v>
      </c>
      <c r="G7244" s="108">
        <f t="shared" si="113"/>
        <v>43831</v>
      </c>
    </row>
    <row r="7245" spans="1:7" x14ac:dyDescent="0.35">
      <c r="A7245" s="72" t="s">
        <v>520</v>
      </c>
      <c r="B7245" s="72" t="s">
        <v>521</v>
      </c>
      <c r="C7245" s="72" t="s">
        <v>1102</v>
      </c>
      <c r="D7245" s="72" t="s">
        <v>1095</v>
      </c>
      <c r="E7245" s="72">
        <v>4076</v>
      </c>
      <c r="F7245" s="105">
        <v>0</v>
      </c>
      <c r="G7245" s="108">
        <f t="shared" si="113"/>
        <v>43739</v>
      </c>
    </row>
    <row r="7246" spans="1:7" x14ac:dyDescent="0.35">
      <c r="A7246" s="72" t="s">
        <v>520</v>
      </c>
      <c r="B7246" s="72" t="s">
        <v>521</v>
      </c>
      <c r="C7246" s="72" t="s">
        <v>1102</v>
      </c>
      <c r="D7246" s="72" t="s">
        <v>1096</v>
      </c>
      <c r="E7246" s="72">
        <v>4086</v>
      </c>
      <c r="F7246" s="105">
        <v>0</v>
      </c>
      <c r="G7246" s="108">
        <f t="shared" si="113"/>
        <v>43647</v>
      </c>
    </row>
    <row r="7247" spans="1:7" x14ac:dyDescent="0.35">
      <c r="A7247" s="72" t="s">
        <v>520</v>
      </c>
      <c r="B7247" s="72" t="s">
        <v>521</v>
      </c>
      <c r="C7247" s="72" t="s">
        <v>1102</v>
      </c>
      <c r="D7247" s="72" t="s">
        <v>1097</v>
      </c>
      <c r="E7247" s="72">
        <v>4081</v>
      </c>
      <c r="F7247" s="105">
        <v>0</v>
      </c>
      <c r="G7247" s="108">
        <f t="shared" si="113"/>
        <v>43556</v>
      </c>
    </row>
    <row r="7248" spans="1:7" x14ac:dyDescent="0.35">
      <c r="A7248" s="72" t="s">
        <v>520</v>
      </c>
      <c r="B7248" s="72" t="s">
        <v>521</v>
      </c>
      <c r="C7248" s="72" t="s">
        <v>1102</v>
      </c>
      <c r="D7248" s="72" t="s">
        <v>1098</v>
      </c>
      <c r="E7248" s="72">
        <v>4079</v>
      </c>
      <c r="F7248" s="105">
        <v>0</v>
      </c>
      <c r="G7248" s="108">
        <f t="shared" si="113"/>
        <v>43466</v>
      </c>
    </row>
    <row r="7249" spans="1:7" x14ac:dyDescent="0.35">
      <c r="A7249" s="72" t="s">
        <v>520</v>
      </c>
      <c r="B7249" s="72" t="s">
        <v>521</v>
      </c>
      <c r="C7249" s="72" t="s">
        <v>1102</v>
      </c>
      <c r="D7249" s="72" t="s">
        <v>1099</v>
      </c>
      <c r="E7249" s="72">
        <v>4230</v>
      </c>
      <c r="F7249" s="105">
        <v>0</v>
      </c>
      <c r="G7249" s="108">
        <f t="shared" si="113"/>
        <v>43374</v>
      </c>
    </row>
    <row r="7250" spans="1:7" x14ac:dyDescent="0.35">
      <c r="A7250" s="72" t="s">
        <v>522</v>
      </c>
      <c r="B7250" s="72" t="s">
        <v>523</v>
      </c>
      <c r="C7250" s="72" t="s">
        <v>1087</v>
      </c>
      <c r="D7250" s="72" t="s">
        <v>1088</v>
      </c>
      <c r="E7250" s="72">
        <v>452</v>
      </c>
      <c r="F7250" s="105">
        <v>73</v>
      </c>
      <c r="G7250" s="108">
        <f t="shared" si="113"/>
        <v>44378</v>
      </c>
    </row>
    <row r="7251" spans="1:7" x14ac:dyDescent="0.35">
      <c r="A7251" s="72" t="s">
        <v>522</v>
      </c>
      <c r="B7251" s="72" t="s">
        <v>523</v>
      </c>
      <c r="C7251" s="72" t="s">
        <v>1087</v>
      </c>
      <c r="D7251" s="72" t="s">
        <v>1089</v>
      </c>
      <c r="E7251" s="72">
        <v>458</v>
      </c>
      <c r="F7251" s="105">
        <v>68</v>
      </c>
      <c r="G7251" s="108">
        <f t="shared" si="113"/>
        <v>44287</v>
      </c>
    </row>
    <row r="7252" spans="1:7" x14ac:dyDescent="0.35">
      <c r="A7252" s="72" t="s">
        <v>522</v>
      </c>
      <c r="B7252" s="72" t="s">
        <v>523</v>
      </c>
      <c r="C7252" s="72" t="s">
        <v>1087</v>
      </c>
      <c r="D7252" s="72" t="s">
        <v>1090</v>
      </c>
      <c r="E7252" s="72">
        <v>458</v>
      </c>
      <c r="F7252" s="105">
        <v>65</v>
      </c>
      <c r="G7252" s="108">
        <f t="shared" si="113"/>
        <v>44197</v>
      </c>
    </row>
    <row r="7253" spans="1:7" x14ac:dyDescent="0.35">
      <c r="A7253" s="72" t="s">
        <v>522</v>
      </c>
      <c r="B7253" s="72" t="s">
        <v>523</v>
      </c>
      <c r="C7253" s="72" t="s">
        <v>1087</v>
      </c>
      <c r="D7253" s="72" t="s">
        <v>1091</v>
      </c>
      <c r="E7253" s="72">
        <v>457</v>
      </c>
      <c r="F7253" s="105">
        <v>64</v>
      </c>
      <c r="G7253" s="108">
        <f t="shared" si="113"/>
        <v>44105</v>
      </c>
    </row>
    <row r="7254" spans="1:7" x14ac:dyDescent="0.35">
      <c r="A7254" s="72" t="s">
        <v>522</v>
      </c>
      <c r="B7254" s="72" t="s">
        <v>523</v>
      </c>
      <c r="C7254" s="72" t="s">
        <v>1087</v>
      </c>
      <c r="D7254" s="72" t="s">
        <v>1092</v>
      </c>
      <c r="E7254" s="72">
        <v>458</v>
      </c>
      <c r="F7254" s="105">
        <v>64</v>
      </c>
      <c r="G7254" s="108">
        <f t="shared" si="113"/>
        <v>44013</v>
      </c>
    </row>
    <row r="7255" spans="1:7" x14ac:dyDescent="0.35">
      <c r="A7255" s="72" t="s">
        <v>522</v>
      </c>
      <c r="B7255" s="72" t="s">
        <v>523</v>
      </c>
      <c r="C7255" s="72" t="s">
        <v>1087</v>
      </c>
      <c r="D7255" s="72" t="s">
        <v>1093</v>
      </c>
      <c r="E7255" s="72">
        <v>455</v>
      </c>
      <c r="F7255" s="105">
        <v>65</v>
      </c>
      <c r="G7255" s="108">
        <f t="shared" si="113"/>
        <v>43922</v>
      </c>
    </row>
    <row r="7256" spans="1:7" x14ac:dyDescent="0.35">
      <c r="A7256" s="72" t="s">
        <v>522</v>
      </c>
      <c r="B7256" s="72" t="s">
        <v>523</v>
      </c>
      <c r="C7256" s="72" t="s">
        <v>1087</v>
      </c>
      <c r="D7256" s="72" t="s">
        <v>1094</v>
      </c>
      <c r="E7256" s="72">
        <v>457</v>
      </c>
      <c r="F7256" s="105">
        <v>66</v>
      </c>
      <c r="G7256" s="108">
        <f t="shared" si="113"/>
        <v>43831</v>
      </c>
    </row>
    <row r="7257" spans="1:7" x14ac:dyDescent="0.35">
      <c r="A7257" s="72" t="s">
        <v>522</v>
      </c>
      <c r="B7257" s="72" t="s">
        <v>523</v>
      </c>
      <c r="C7257" s="72" t="s">
        <v>1087</v>
      </c>
      <c r="D7257" s="72" t="s">
        <v>1095</v>
      </c>
      <c r="E7257" s="72">
        <v>456</v>
      </c>
      <c r="F7257" s="105">
        <v>66</v>
      </c>
      <c r="G7257" s="108">
        <f t="shared" si="113"/>
        <v>43739</v>
      </c>
    </row>
    <row r="7258" spans="1:7" x14ac:dyDescent="0.35">
      <c r="A7258" s="72" t="s">
        <v>522</v>
      </c>
      <c r="B7258" s="72" t="s">
        <v>523</v>
      </c>
      <c r="C7258" s="72" t="s">
        <v>1087</v>
      </c>
      <c r="D7258" s="72" t="s">
        <v>1096</v>
      </c>
      <c r="E7258" s="72">
        <v>463</v>
      </c>
      <c r="F7258" s="105">
        <v>73</v>
      </c>
      <c r="G7258" s="108">
        <f t="shared" si="113"/>
        <v>43647</v>
      </c>
    </row>
    <row r="7259" spans="1:7" x14ac:dyDescent="0.35">
      <c r="A7259" s="72" t="s">
        <v>522</v>
      </c>
      <c r="B7259" s="72" t="s">
        <v>523</v>
      </c>
      <c r="C7259" s="72" t="s">
        <v>1087</v>
      </c>
      <c r="D7259" s="72" t="s">
        <v>1097</v>
      </c>
      <c r="E7259" s="72">
        <v>464</v>
      </c>
      <c r="F7259" s="105">
        <v>29</v>
      </c>
      <c r="G7259" s="108">
        <f t="shared" si="113"/>
        <v>43556</v>
      </c>
    </row>
    <row r="7260" spans="1:7" x14ac:dyDescent="0.35">
      <c r="A7260" s="72" t="s">
        <v>522</v>
      </c>
      <c r="B7260" s="72" t="s">
        <v>523</v>
      </c>
      <c r="C7260" s="72" t="s">
        <v>1087</v>
      </c>
      <c r="D7260" s="72" t="s">
        <v>1098</v>
      </c>
      <c r="E7260" s="72">
        <v>465</v>
      </c>
      <c r="F7260" s="105">
        <v>31</v>
      </c>
      <c r="G7260" s="108">
        <f t="shared" si="113"/>
        <v>43466</v>
      </c>
    </row>
    <row r="7261" spans="1:7" x14ac:dyDescent="0.35">
      <c r="A7261" s="72" t="s">
        <v>522</v>
      </c>
      <c r="B7261" s="72" t="s">
        <v>523</v>
      </c>
      <c r="C7261" s="72" t="s">
        <v>1087</v>
      </c>
      <c r="D7261" s="72" t="s">
        <v>1099</v>
      </c>
      <c r="E7261" s="72">
        <v>480</v>
      </c>
      <c r="F7261" s="105">
        <v>27</v>
      </c>
      <c r="G7261" s="108">
        <f t="shared" si="113"/>
        <v>43374</v>
      </c>
    </row>
    <row r="7262" spans="1:7" x14ac:dyDescent="0.35">
      <c r="A7262" s="72" t="s">
        <v>522</v>
      </c>
      <c r="B7262" s="72" t="s">
        <v>523</v>
      </c>
      <c r="C7262" s="72" t="s">
        <v>1100</v>
      </c>
      <c r="D7262" s="72" t="s">
        <v>1088</v>
      </c>
      <c r="E7262" s="72">
        <v>2877</v>
      </c>
      <c r="F7262" s="105">
        <v>572</v>
      </c>
      <c r="G7262" s="108">
        <f t="shared" si="113"/>
        <v>44378</v>
      </c>
    </row>
    <row r="7263" spans="1:7" x14ac:dyDescent="0.35">
      <c r="A7263" s="72" t="s">
        <v>522</v>
      </c>
      <c r="B7263" s="72" t="s">
        <v>523</v>
      </c>
      <c r="C7263" s="72" t="s">
        <v>1100</v>
      </c>
      <c r="D7263" s="72" t="s">
        <v>1089</v>
      </c>
      <c r="E7263" s="72">
        <v>2872</v>
      </c>
      <c r="F7263" s="105">
        <v>548</v>
      </c>
      <c r="G7263" s="108">
        <f t="shared" si="113"/>
        <v>44287</v>
      </c>
    </row>
    <row r="7264" spans="1:7" x14ac:dyDescent="0.35">
      <c r="A7264" s="72" t="s">
        <v>522</v>
      </c>
      <c r="B7264" s="72" t="s">
        <v>523</v>
      </c>
      <c r="C7264" s="72" t="s">
        <v>1100</v>
      </c>
      <c r="D7264" s="72" t="s">
        <v>1090</v>
      </c>
      <c r="E7264" s="72">
        <v>2875</v>
      </c>
      <c r="F7264" s="105">
        <v>507</v>
      </c>
      <c r="G7264" s="108">
        <f t="shared" si="113"/>
        <v>44197</v>
      </c>
    </row>
    <row r="7265" spans="1:7" x14ac:dyDescent="0.35">
      <c r="A7265" s="72" t="s">
        <v>522</v>
      </c>
      <c r="B7265" s="72" t="s">
        <v>523</v>
      </c>
      <c r="C7265" s="72" t="s">
        <v>1100</v>
      </c>
      <c r="D7265" s="72" t="s">
        <v>1091</v>
      </c>
      <c r="E7265" s="72">
        <v>2895</v>
      </c>
      <c r="F7265" s="105">
        <v>490</v>
      </c>
      <c r="G7265" s="108">
        <f t="shared" si="113"/>
        <v>44105</v>
      </c>
    </row>
    <row r="7266" spans="1:7" x14ac:dyDescent="0.35">
      <c r="A7266" s="72" t="s">
        <v>522</v>
      </c>
      <c r="B7266" s="72" t="s">
        <v>523</v>
      </c>
      <c r="C7266" s="72" t="s">
        <v>1100</v>
      </c>
      <c r="D7266" s="72" t="s">
        <v>1092</v>
      </c>
      <c r="E7266" s="72">
        <v>2893</v>
      </c>
      <c r="F7266" s="105">
        <v>501</v>
      </c>
      <c r="G7266" s="108">
        <f t="shared" si="113"/>
        <v>44013</v>
      </c>
    </row>
    <row r="7267" spans="1:7" x14ac:dyDescent="0.35">
      <c r="A7267" s="72" t="s">
        <v>522</v>
      </c>
      <c r="B7267" s="72" t="s">
        <v>523</v>
      </c>
      <c r="C7267" s="72" t="s">
        <v>1100</v>
      </c>
      <c r="D7267" s="72" t="s">
        <v>1093</v>
      </c>
      <c r="E7267" s="72">
        <v>2907</v>
      </c>
      <c r="F7267" s="105">
        <v>448</v>
      </c>
      <c r="G7267" s="108">
        <f t="shared" si="113"/>
        <v>43922</v>
      </c>
    </row>
    <row r="7268" spans="1:7" x14ac:dyDescent="0.35">
      <c r="A7268" s="72" t="s">
        <v>522</v>
      </c>
      <c r="B7268" s="72" t="s">
        <v>523</v>
      </c>
      <c r="C7268" s="72" t="s">
        <v>1100</v>
      </c>
      <c r="D7268" s="72" t="s">
        <v>1094</v>
      </c>
      <c r="E7268" s="72">
        <v>2922</v>
      </c>
      <c r="F7268" s="105">
        <v>416</v>
      </c>
      <c r="G7268" s="108">
        <f t="shared" si="113"/>
        <v>43831</v>
      </c>
    </row>
    <row r="7269" spans="1:7" x14ac:dyDescent="0.35">
      <c r="A7269" s="72" t="s">
        <v>522</v>
      </c>
      <c r="B7269" s="72" t="s">
        <v>523</v>
      </c>
      <c r="C7269" s="72" t="s">
        <v>1100</v>
      </c>
      <c r="D7269" s="72" t="s">
        <v>1095</v>
      </c>
      <c r="E7269" s="72">
        <v>2913</v>
      </c>
      <c r="F7269" s="105">
        <v>399</v>
      </c>
      <c r="G7269" s="108">
        <f t="shared" si="113"/>
        <v>43739</v>
      </c>
    </row>
    <row r="7270" spans="1:7" x14ac:dyDescent="0.35">
      <c r="A7270" s="72" t="s">
        <v>522</v>
      </c>
      <c r="B7270" s="72" t="s">
        <v>523</v>
      </c>
      <c r="C7270" s="72" t="s">
        <v>1100</v>
      </c>
      <c r="D7270" s="72" t="s">
        <v>1096</v>
      </c>
      <c r="E7270" s="72">
        <v>2908</v>
      </c>
      <c r="F7270" s="105">
        <v>397</v>
      </c>
      <c r="G7270" s="108">
        <f t="shared" si="113"/>
        <v>43647</v>
      </c>
    </row>
    <row r="7271" spans="1:7" x14ac:dyDescent="0.35">
      <c r="A7271" s="72" t="s">
        <v>522</v>
      </c>
      <c r="B7271" s="72" t="s">
        <v>523</v>
      </c>
      <c r="C7271" s="72" t="s">
        <v>1100</v>
      </c>
      <c r="D7271" s="72" t="s">
        <v>1097</v>
      </c>
      <c r="E7271" s="72">
        <v>2900</v>
      </c>
      <c r="F7271" s="105">
        <v>292</v>
      </c>
      <c r="G7271" s="108">
        <f t="shared" si="113"/>
        <v>43556</v>
      </c>
    </row>
    <row r="7272" spans="1:7" x14ac:dyDescent="0.35">
      <c r="A7272" s="72" t="s">
        <v>522</v>
      </c>
      <c r="B7272" s="72" t="s">
        <v>523</v>
      </c>
      <c r="C7272" s="72" t="s">
        <v>1100</v>
      </c>
      <c r="D7272" s="72" t="s">
        <v>1098</v>
      </c>
      <c r="E7272" s="72">
        <v>2900</v>
      </c>
      <c r="F7272" s="105">
        <v>272</v>
      </c>
      <c r="G7272" s="108">
        <f t="shared" si="113"/>
        <v>43466</v>
      </c>
    </row>
    <row r="7273" spans="1:7" x14ac:dyDescent="0.35">
      <c r="A7273" s="72" t="s">
        <v>522</v>
      </c>
      <c r="B7273" s="72" t="s">
        <v>523</v>
      </c>
      <c r="C7273" s="72" t="s">
        <v>1100</v>
      </c>
      <c r="D7273" s="72" t="s">
        <v>1099</v>
      </c>
      <c r="E7273" s="72">
        <v>3124</v>
      </c>
      <c r="F7273" s="105">
        <v>284</v>
      </c>
      <c r="G7273" s="108">
        <f t="shared" si="113"/>
        <v>43374</v>
      </c>
    </row>
    <row r="7274" spans="1:7" x14ac:dyDescent="0.35">
      <c r="A7274" s="72" t="s">
        <v>522</v>
      </c>
      <c r="B7274" s="72" t="s">
        <v>523</v>
      </c>
      <c r="C7274" s="72" t="s">
        <v>1101</v>
      </c>
      <c r="D7274" s="72" t="s">
        <v>1088</v>
      </c>
      <c r="E7274" s="72">
        <v>224</v>
      </c>
      <c r="F7274" s="105">
        <v>10</v>
      </c>
      <c r="G7274" s="108">
        <f t="shared" si="113"/>
        <v>44378</v>
      </c>
    </row>
    <row r="7275" spans="1:7" x14ac:dyDescent="0.35">
      <c r="A7275" s="72" t="s">
        <v>522</v>
      </c>
      <c r="B7275" s="72" t="s">
        <v>523</v>
      </c>
      <c r="C7275" s="72" t="s">
        <v>1101</v>
      </c>
      <c r="D7275" s="72" t="s">
        <v>1089</v>
      </c>
      <c r="E7275" s="72">
        <v>223</v>
      </c>
      <c r="F7275" s="105">
        <v>9</v>
      </c>
      <c r="G7275" s="108">
        <f t="shared" si="113"/>
        <v>44287</v>
      </c>
    </row>
    <row r="7276" spans="1:7" x14ac:dyDescent="0.35">
      <c r="A7276" s="72" t="s">
        <v>522</v>
      </c>
      <c r="B7276" s="72" t="s">
        <v>523</v>
      </c>
      <c r="C7276" s="72" t="s">
        <v>1101</v>
      </c>
      <c r="D7276" s="72" t="s">
        <v>1090</v>
      </c>
      <c r="E7276" s="72">
        <v>223</v>
      </c>
      <c r="F7276" s="105">
        <v>12</v>
      </c>
      <c r="G7276" s="108">
        <f t="shared" si="113"/>
        <v>44197</v>
      </c>
    </row>
    <row r="7277" spans="1:7" x14ac:dyDescent="0.35">
      <c r="A7277" s="72" t="s">
        <v>522</v>
      </c>
      <c r="B7277" s="72" t="s">
        <v>523</v>
      </c>
      <c r="C7277" s="72" t="s">
        <v>1101</v>
      </c>
      <c r="D7277" s="72" t="s">
        <v>1091</v>
      </c>
      <c r="E7277" s="72">
        <v>217</v>
      </c>
      <c r="F7277" s="105">
        <v>12</v>
      </c>
      <c r="G7277" s="108">
        <f t="shared" si="113"/>
        <v>44105</v>
      </c>
    </row>
    <row r="7278" spans="1:7" x14ac:dyDescent="0.35">
      <c r="A7278" s="72" t="s">
        <v>522</v>
      </c>
      <c r="B7278" s="72" t="s">
        <v>523</v>
      </c>
      <c r="C7278" s="72" t="s">
        <v>1101</v>
      </c>
      <c r="D7278" s="72" t="s">
        <v>1092</v>
      </c>
      <c r="E7278" s="72">
        <v>215</v>
      </c>
      <c r="F7278" s="105">
        <v>14</v>
      </c>
      <c r="G7278" s="108">
        <f t="shared" si="113"/>
        <v>44013</v>
      </c>
    </row>
    <row r="7279" spans="1:7" x14ac:dyDescent="0.35">
      <c r="A7279" s="72" t="s">
        <v>522</v>
      </c>
      <c r="B7279" s="72" t="s">
        <v>523</v>
      </c>
      <c r="C7279" s="72" t="s">
        <v>1101</v>
      </c>
      <c r="D7279" s="72" t="s">
        <v>1093</v>
      </c>
      <c r="E7279" s="72">
        <v>204</v>
      </c>
      <c r="F7279" s="105">
        <v>14</v>
      </c>
      <c r="G7279" s="108">
        <f t="shared" si="113"/>
        <v>43922</v>
      </c>
    </row>
    <row r="7280" spans="1:7" x14ac:dyDescent="0.35">
      <c r="A7280" s="72" t="s">
        <v>522</v>
      </c>
      <c r="B7280" s="72" t="s">
        <v>523</v>
      </c>
      <c r="C7280" s="72" t="s">
        <v>1101</v>
      </c>
      <c r="D7280" s="72" t="s">
        <v>1094</v>
      </c>
      <c r="E7280" s="72">
        <v>201</v>
      </c>
      <c r="F7280" s="105">
        <v>12</v>
      </c>
      <c r="G7280" s="108">
        <f t="shared" si="113"/>
        <v>43831</v>
      </c>
    </row>
    <row r="7281" spans="1:7" x14ac:dyDescent="0.35">
      <c r="A7281" s="72" t="s">
        <v>522</v>
      </c>
      <c r="B7281" s="72" t="s">
        <v>523</v>
      </c>
      <c r="C7281" s="72" t="s">
        <v>1101</v>
      </c>
      <c r="D7281" s="72" t="s">
        <v>1095</v>
      </c>
      <c r="E7281" s="72">
        <v>201</v>
      </c>
      <c r="F7281" s="105">
        <v>13</v>
      </c>
      <c r="G7281" s="108">
        <f t="shared" si="113"/>
        <v>43739</v>
      </c>
    </row>
    <row r="7282" spans="1:7" x14ac:dyDescent="0.35">
      <c r="A7282" s="72" t="s">
        <v>522</v>
      </c>
      <c r="B7282" s="72" t="s">
        <v>523</v>
      </c>
      <c r="C7282" s="72" t="s">
        <v>1101</v>
      </c>
      <c r="D7282" s="72" t="s">
        <v>1096</v>
      </c>
      <c r="E7282" s="72">
        <v>201</v>
      </c>
      <c r="F7282" s="105">
        <v>14</v>
      </c>
      <c r="G7282" s="108">
        <f t="shared" si="113"/>
        <v>43647</v>
      </c>
    </row>
    <row r="7283" spans="1:7" x14ac:dyDescent="0.35">
      <c r="A7283" s="72" t="s">
        <v>522</v>
      </c>
      <c r="B7283" s="72" t="s">
        <v>523</v>
      </c>
      <c r="C7283" s="72" t="s">
        <v>1101</v>
      </c>
      <c r="D7283" s="72" t="s">
        <v>1097</v>
      </c>
      <c r="E7283" s="72">
        <v>202</v>
      </c>
      <c r="F7283" s="105">
        <v>12</v>
      </c>
      <c r="G7283" s="108">
        <f t="shared" si="113"/>
        <v>43556</v>
      </c>
    </row>
    <row r="7284" spans="1:7" x14ac:dyDescent="0.35">
      <c r="A7284" s="72" t="s">
        <v>522</v>
      </c>
      <c r="B7284" s="72" t="s">
        <v>523</v>
      </c>
      <c r="C7284" s="72" t="s">
        <v>1101</v>
      </c>
      <c r="D7284" s="72" t="s">
        <v>1098</v>
      </c>
      <c r="E7284" s="72">
        <v>195</v>
      </c>
      <c r="F7284" s="105">
        <v>11</v>
      </c>
      <c r="G7284" s="108">
        <f t="shared" si="113"/>
        <v>43466</v>
      </c>
    </row>
    <row r="7285" spans="1:7" x14ac:dyDescent="0.35">
      <c r="A7285" s="72" t="s">
        <v>522</v>
      </c>
      <c r="B7285" s="72" t="s">
        <v>523</v>
      </c>
      <c r="C7285" s="72" t="s">
        <v>1101</v>
      </c>
      <c r="D7285" s="72" t="s">
        <v>1099</v>
      </c>
      <c r="E7285" s="72">
        <v>200</v>
      </c>
      <c r="F7285" s="105">
        <v>5</v>
      </c>
      <c r="G7285" s="108">
        <f t="shared" si="113"/>
        <v>43374</v>
      </c>
    </row>
    <row r="7286" spans="1:7" x14ac:dyDescent="0.35">
      <c r="A7286" s="72" t="s">
        <v>522</v>
      </c>
      <c r="B7286" s="72" t="s">
        <v>523</v>
      </c>
      <c r="C7286" s="72" t="s">
        <v>1102</v>
      </c>
      <c r="D7286" s="72" t="s">
        <v>1088</v>
      </c>
      <c r="E7286" s="72">
        <v>3675</v>
      </c>
      <c r="F7286" s="105">
        <v>361</v>
      </c>
      <c r="G7286" s="108">
        <f t="shared" si="113"/>
        <v>44378</v>
      </c>
    </row>
    <row r="7287" spans="1:7" x14ac:dyDescent="0.35">
      <c r="A7287" s="72" t="s">
        <v>522</v>
      </c>
      <c r="B7287" s="72" t="s">
        <v>523</v>
      </c>
      <c r="C7287" s="72" t="s">
        <v>1102</v>
      </c>
      <c r="D7287" s="72" t="s">
        <v>1089</v>
      </c>
      <c r="E7287" s="72">
        <v>3693</v>
      </c>
      <c r="F7287" s="105">
        <v>326</v>
      </c>
      <c r="G7287" s="108">
        <f t="shared" si="113"/>
        <v>44287</v>
      </c>
    </row>
    <row r="7288" spans="1:7" x14ac:dyDescent="0.35">
      <c r="A7288" s="72" t="s">
        <v>522</v>
      </c>
      <c r="B7288" s="72" t="s">
        <v>523</v>
      </c>
      <c r="C7288" s="72" t="s">
        <v>1102</v>
      </c>
      <c r="D7288" s="72" t="s">
        <v>1090</v>
      </c>
      <c r="E7288" s="72">
        <v>3692</v>
      </c>
      <c r="F7288" s="105">
        <v>334</v>
      </c>
      <c r="G7288" s="108">
        <f t="shared" si="113"/>
        <v>44197</v>
      </c>
    </row>
    <row r="7289" spans="1:7" x14ac:dyDescent="0.35">
      <c r="A7289" s="72" t="s">
        <v>522</v>
      </c>
      <c r="B7289" s="72" t="s">
        <v>523</v>
      </c>
      <c r="C7289" s="72" t="s">
        <v>1102</v>
      </c>
      <c r="D7289" s="72" t="s">
        <v>1091</v>
      </c>
      <c r="E7289" s="72">
        <v>3678</v>
      </c>
      <c r="F7289" s="105">
        <v>330</v>
      </c>
      <c r="G7289" s="108">
        <f t="shared" si="113"/>
        <v>44105</v>
      </c>
    </row>
    <row r="7290" spans="1:7" x14ac:dyDescent="0.35">
      <c r="A7290" s="72" t="s">
        <v>522</v>
      </c>
      <c r="B7290" s="72" t="s">
        <v>523</v>
      </c>
      <c r="C7290" s="72" t="s">
        <v>1102</v>
      </c>
      <c r="D7290" s="72" t="s">
        <v>1092</v>
      </c>
      <c r="E7290" s="72">
        <v>3663</v>
      </c>
      <c r="F7290" s="105">
        <v>315</v>
      </c>
      <c r="G7290" s="108">
        <f t="shared" si="113"/>
        <v>44013</v>
      </c>
    </row>
    <row r="7291" spans="1:7" x14ac:dyDescent="0.35">
      <c r="A7291" s="72" t="s">
        <v>522</v>
      </c>
      <c r="B7291" s="72" t="s">
        <v>523</v>
      </c>
      <c r="C7291" s="72" t="s">
        <v>1102</v>
      </c>
      <c r="D7291" s="72" t="s">
        <v>1093</v>
      </c>
      <c r="E7291" s="72">
        <v>3636</v>
      </c>
      <c r="F7291" s="105">
        <v>326</v>
      </c>
      <c r="G7291" s="108">
        <f t="shared" si="113"/>
        <v>43922</v>
      </c>
    </row>
    <row r="7292" spans="1:7" x14ac:dyDescent="0.35">
      <c r="A7292" s="72" t="s">
        <v>522</v>
      </c>
      <c r="B7292" s="72" t="s">
        <v>523</v>
      </c>
      <c r="C7292" s="72" t="s">
        <v>1102</v>
      </c>
      <c r="D7292" s="72" t="s">
        <v>1094</v>
      </c>
      <c r="E7292" s="72">
        <v>3521</v>
      </c>
      <c r="F7292" s="105">
        <v>311</v>
      </c>
      <c r="G7292" s="108">
        <f t="shared" si="113"/>
        <v>43831</v>
      </c>
    </row>
    <row r="7293" spans="1:7" x14ac:dyDescent="0.35">
      <c r="A7293" s="72" t="s">
        <v>522</v>
      </c>
      <c r="B7293" s="72" t="s">
        <v>523</v>
      </c>
      <c r="C7293" s="72" t="s">
        <v>1102</v>
      </c>
      <c r="D7293" s="72" t="s">
        <v>1095</v>
      </c>
      <c r="E7293" s="72">
        <v>3524</v>
      </c>
      <c r="F7293" s="105">
        <v>310</v>
      </c>
      <c r="G7293" s="108">
        <f t="shared" si="113"/>
        <v>43739</v>
      </c>
    </row>
    <row r="7294" spans="1:7" x14ac:dyDescent="0.35">
      <c r="A7294" s="72" t="s">
        <v>522</v>
      </c>
      <c r="B7294" s="72" t="s">
        <v>523</v>
      </c>
      <c r="C7294" s="72" t="s">
        <v>1102</v>
      </c>
      <c r="D7294" s="72" t="s">
        <v>1096</v>
      </c>
      <c r="E7294" s="72">
        <v>3522</v>
      </c>
      <c r="F7294" s="105">
        <v>305</v>
      </c>
      <c r="G7294" s="108">
        <f t="shared" si="113"/>
        <v>43647</v>
      </c>
    </row>
    <row r="7295" spans="1:7" x14ac:dyDescent="0.35">
      <c r="A7295" s="72" t="s">
        <v>522</v>
      </c>
      <c r="B7295" s="72" t="s">
        <v>523</v>
      </c>
      <c r="C7295" s="72" t="s">
        <v>1102</v>
      </c>
      <c r="D7295" s="72" t="s">
        <v>1097</v>
      </c>
      <c r="E7295" s="72">
        <v>3522</v>
      </c>
      <c r="F7295" s="105">
        <v>225</v>
      </c>
      <c r="G7295" s="108">
        <f t="shared" si="113"/>
        <v>43556</v>
      </c>
    </row>
    <row r="7296" spans="1:7" x14ac:dyDescent="0.35">
      <c r="A7296" s="72" t="s">
        <v>522</v>
      </c>
      <c r="B7296" s="72" t="s">
        <v>523</v>
      </c>
      <c r="C7296" s="72" t="s">
        <v>1102</v>
      </c>
      <c r="D7296" s="72" t="s">
        <v>1098</v>
      </c>
      <c r="E7296" s="72">
        <v>3497</v>
      </c>
      <c r="F7296" s="105">
        <v>213</v>
      </c>
      <c r="G7296" s="108">
        <f t="shared" si="113"/>
        <v>43466</v>
      </c>
    </row>
    <row r="7297" spans="1:7" x14ac:dyDescent="0.35">
      <c r="A7297" s="72" t="s">
        <v>522</v>
      </c>
      <c r="B7297" s="72" t="s">
        <v>523</v>
      </c>
      <c r="C7297" s="72" t="s">
        <v>1102</v>
      </c>
      <c r="D7297" s="72" t="s">
        <v>1099</v>
      </c>
      <c r="E7297" s="72">
        <v>3574</v>
      </c>
      <c r="F7297" s="105">
        <v>193</v>
      </c>
      <c r="G7297" s="108">
        <f t="shared" si="113"/>
        <v>43374</v>
      </c>
    </row>
    <row r="7298" spans="1:7" x14ac:dyDescent="0.35">
      <c r="A7298" s="72" t="s">
        <v>1010</v>
      </c>
      <c r="B7298" s="72" t="s">
        <v>1011</v>
      </c>
      <c r="C7298" s="72" t="s">
        <v>1087</v>
      </c>
      <c r="D7298" s="72" t="s">
        <v>1088</v>
      </c>
      <c r="E7298" s="72">
        <v>715</v>
      </c>
      <c r="F7298" s="105">
        <v>51</v>
      </c>
      <c r="G7298" s="108">
        <f t="shared" si="113"/>
        <v>44378</v>
      </c>
    </row>
    <row r="7299" spans="1:7" x14ac:dyDescent="0.35">
      <c r="A7299" s="72" t="s">
        <v>1010</v>
      </c>
      <c r="B7299" s="72" t="s">
        <v>1011</v>
      </c>
      <c r="C7299" s="72" t="s">
        <v>1087</v>
      </c>
      <c r="D7299" s="72" t="s">
        <v>1089</v>
      </c>
      <c r="E7299" s="72">
        <v>718</v>
      </c>
      <c r="F7299" s="105">
        <v>50</v>
      </c>
      <c r="G7299" s="108">
        <f t="shared" si="113"/>
        <v>44287</v>
      </c>
    </row>
    <row r="7300" spans="1:7" x14ac:dyDescent="0.35">
      <c r="A7300" s="72" t="s">
        <v>1010</v>
      </c>
      <c r="B7300" s="72" t="s">
        <v>1011</v>
      </c>
      <c r="C7300" s="72" t="s">
        <v>1087</v>
      </c>
      <c r="D7300" s="72" t="s">
        <v>1090</v>
      </c>
      <c r="E7300" s="72">
        <v>716</v>
      </c>
      <c r="F7300" s="105">
        <v>49</v>
      </c>
      <c r="G7300" s="108">
        <f t="shared" ref="G7300:G7363" si="114">DATE(LEFT(D7300,4),RIGHT(LEFT(D7300,7),2),1)</f>
        <v>44197</v>
      </c>
    </row>
    <row r="7301" spans="1:7" x14ac:dyDescent="0.35">
      <c r="A7301" s="72" t="s">
        <v>1010</v>
      </c>
      <c r="B7301" s="72" t="s">
        <v>1011</v>
      </c>
      <c r="C7301" s="72" t="s">
        <v>1087</v>
      </c>
      <c r="D7301" s="72" t="s">
        <v>1091</v>
      </c>
      <c r="E7301" s="72">
        <v>724</v>
      </c>
      <c r="F7301" s="105">
        <v>52</v>
      </c>
      <c r="G7301" s="108">
        <f t="shared" si="114"/>
        <v>44105</v>
      </c>
    </row>
    <row r="7302" spans="1:7" x14ac:dyDescent="0.35">
      <c r="A7302" s="72" t="s">
        <v>1010</v>
      </c>
      <c r="B7302" s="72" t="s">
        <v>1011</v>
      </c>
      <c r="C7302" s="72" t="s">
        <v>1087</v>
      </c>
      <c r="D7302" s="72" t="s">
        <v>1092</v>
      </c>
      <c r="E7302" s="72">
        <v>724</v>
      </c>
      <c r="F7302" s="105">
        <v>52</v>
      </c>
      <c r="G7302" s="108">
        <f t="shared" si="114"/>
        <v>44013</v>
      </c>
    </row>
    <row r="7303" spans="1:7" x14ac:dyDescent="0.35">
      <c r="A7303" s="72" t="s">
        <v>1010</v>
      </c>
      <c r="B7303" s="72" t="s">
        <v>1011</v>
      </c>
      <c r="C7303" s="72" t="s">
        <v>1087</v>
      </c>
      <c r="D7303" s="72" t="s">
        <v>1093</v>
      </c>
      <c r="E7303" s="72">
        <v>705</v>
      </c>
      <c r="F7303" s="105">
        <v>50</v>
      </c>
      <c r="G7303" s="108">
        <f t="shared" si="114"/>
        <v>43922</v>
      </c>
    </row>
    <row r="7304" spans="1:7" x14ac:dyDescent="0.35">
      <c r="A7304" s="72" t="s">
        <v>1010</v>
      </c>
      <c r="B7304" s="72" t="s">
        <v>1011</v>
      </c>
      <c r="C7304" s="72" t="s">
        <v>1087</v>
      </c>
      <c r="D7304" s="72" t="s">
        <v>1094</v>
      </c>
      <c r="E7304" s="72">
        <v>704</v>
      </c>
      <c r="F7304" s="105">
        <v>46</v>
      </c>
      <c r="G7304" s="108">
        <f t="shared" si="114"/>
        <v>43831</v>
      </c>
    </row>
    <row r="7305" spans="1:7" x14ac:dyDescent="0.35">
      <c r="A7305" s="72" t="s">
        <v>1010</v>
      </c>
      <c r="B7305" s="72" t="s">
        <v>1011</v>
      </c>
      <c r="C7305" s="72" t="s">
        <v>1087</v>
      </c>
      <c r="D7305" s="72" t="s">
        <v>1095</v>
      </c>
      <c r="E7305" s="72">
        <v>696</v>
      </c>
      <c r="F7305" s="105">
        <v>34</v>
      </c>
      <c r="G7305" s="108">
        <f t="shared" si="114"/>
        <v>43739</v>
      </c>
    </row>
    <row r="7306" spans="1:7" x14ac:dyDescent="0.35">
      <c r="A7306" s="72" t="s">
        <v>1010</v>
      </c>
      <c r="B7306" s="72" t="s">
        <v>1011</v>
      </c>
      <c r="C7306" s="72" t="s">
        <v>1087</v>
      </c>
      <c r="D7306" s="72" t="s">
        <v>1096</v>
      </c>
      <c r="E7306" s="72">
        <v>697</v>
      </c>
      <c r="F7306" s="105">
        <v>35</v>
      </c>
      <c r="G7306" s="108">
        <f t="shared" si="114"/>
        <v>43647</v>
      </c>
    </row>
    <row r="7307" spans="1:7" x14ac:dyDescent="0.35">
      <c r="A7307" s="72" t="s">
        <v>1010</v>
      </c>
      <c r="B7307" s="72" t="s">
        <v>1011</v>
      </c>
      <c r="C7307" s="72" t="s">
        <v>1087</v>
      </c>
      <c r="D7307" s="72" t="s">
        <v>1097</v>
      </c>
      <c r="E7307" s="72">
        <v>695</v>
      </c>
      <c r="F7307" s="105">
        <v>34</v>
      </c>
      <c r="G7307" s="108">
        <f t="shared" si="114"/>
        <v>43556</v>
      </c>
    </row>
    <row r="7308" spans="1:7" x14ac:dyDescent="0.35">
      <c r="A7308" s="72" t="s">
        <v>1010</v>
      </c>
      <c r="B7308" s="72" t="s">
        <v>1011</v>
      </c>
      <c r="C7308" s="72" t="s">
        <v>1087</v>
      </c>
      <c r="D7308" s="72" t="s">
        <v>1098</v>
      </c>
      <c r="E7308" s="72">
        <v>686</v>
      </c>
      <c r="F7308" s="105">
        <v>35</v>
      </c>
      <c r="G7308" s="108">
        <f t="shared" si="114"/>
        <v>43466</v>
      </c>
    </row>
    <row r="7309" spans="1:7" x14ac:dyDescent="0.35">
      <c r="A7309" s="72" t="s">
        <v>1010</v>
      </c>
      <c r="B7309" s="72" t="s">
        <v>1011</v>
      </c>
      <c r="C7309" s="72" t="s">
        <v>1087</v>
      </c>
      <c r="D7309" s="72" t="s">
        <v>1099</v>
      </c>
      <c r="E7309" s="72">
        <v>716</v>
      </c>
      <c r="F7309" s="105">
        <v>34</v>
      </c>
      <c r="G7309" s="108">
        <f t="shared" si="114"/>
        <v>43374</v>
      </c>
    </row>
    <row r="7310" spans="1:7" x14ac:dyDescent="0.35">
      <c r="A7310" s="72" t="s">
        <v>1010</v>
      </c>
      <c r="B7310" s="72" t="s">
        <v>1011</v>
      </c>
      <c r="C7310" s="72" t="s">
        <v>1100</v>
      </c>
      <c r="D7310" s="72" t="s">
        <v>1088</v>
      </c>
      <c r="E7310" s="72">
        <v>526</v>
      </c>
      <c r="F7310" s="105">
        <v>57</v>
      </c>
      <c r="G7310" s="108">
        <f t="shared" si="114"/>
        <v>44378</v>
      </c>
    </row>
    <row r="7311" spans="1:7" x14ac:dyDescent="0.35">
      <c r="A7311" s="72" t="s">
        <v>1010</v>
      </c>
      <c r="B7311" s="72" t="s">
        <v>1011</v>
      </c>
      <c r="C7311" s="72" t="s">
        <v>1100</v>
      </c>
      <c r="D7311" s="72" t="s">
        <v>1089</v>
      </c>
      <c r="E7311" s="72">
        <v>522</v>
      </c>
      <c r="F7311" s="105">
        <v>58</v>
      </c>
      <c r="G7311" s="108">
        <f t="shared" si="114"/>
        <v>44287</v>
      </c>
    </row>
    <row r="7312" spans="1:7" x14ac:dyDescent="0.35">
      <c r="A7312" s="72" t="s">
        <v>1010</v>
      </c>
      <c r="B7312" s="72" t="s">
        <v>1011</v>
      </c>
      <c r="C7312" s="72" t="s">
        <v>1100</v>
      </c>
      <c r="D7312" s="72" t="s">
        <v>1090</v>
      </c>
      <c r="E7312" s="72">
        <v>528</v>
      </c>
      <c r="F7312" s="105">
        <v>58</v>
      </c>
      <c r="G7312" s="108">
        <f t="shared" si="114"/>
        <v>44197</v>
      </c>
    </row>
    <row r="7313" spans="1:7" x14ac:dyDescent="0.35">
      <c r="A7313" s="72" t="s">
        <v>1010</v>
      </c>
      <c r="B7313" s="72" t="s">
        <v>1011</v>
      </c>
      <c r="C7313" s="72" t="s">
        <v>1100</v>
      </c>
      <c r="D7313" s="72" t="s">
        <v>1091</v>
      </c>
      <c r="E7313" s="72">
        <v>519</v>
      </c>
      <c r="F7313" s="105">
        <v>57</v>
      </c>
      <c r="G7313" s="108">
        <f t="shared" si="114"/>
        <v>44105</v>
      </c>
    </row>
    <row r="7314" spans="1:7" x14ac:dyDescent="0.35">
      <c r="A7314" s="72" t="s">
        <v>1010</v>
      </c>
      <c r="B7314" s="72" t="s">
        <v>1011</v>
      </c>
      <c r="C7314" s="72" t="s">
        <v>1100</v>
      </c>
      <c r="D7314" s="72" t="s">
        <v>1092</v>
      </c>
      <c r="E7314" s="72">
        <v>523</v>
      </c>
      <c r="F7314" s="105">
        <v>60</v>
      </c>
      <c r="G7314" s="108">
        <f t="shared" si="114"/>
        <v>44013</v>
      </c>
    </row>
    <row r="7315" spans="1:7" x14ac:dyDescent="0.35">
      <c r="A7315" s="72" t="s">
        <v>1010</v>
      </c>
      <c r="B7315" s="72" t="s">
        <v>1011</v>
      </c>
      <c r="C7315" s="72" t="s">
        <v>1100</v>
      </c>
      <c r="D7315" s="72" t="s">
        <v>1093</v>
      </c>
      <c r="E7315" s="72">
        <v>521</v>
      </c>
      <c r="F7315" s="105">
        <v>60</v>
      </c>
      <c r="G7315" s="108">
        <f t="shared" si="114"/>
        <v>43922</v>
      </c>
    </row>
    <row r="7316" spans="1:7" x14ac:dyDescent="0.35">
      <c r="A7316" s="72" t="s">
        <v>1010</v>
      </c>
      <c r="B7316" s="72" t="s">
        <v>1011</v>
      </c>
      <c r="C7316" s="72" t="s">
        <v>1100</v>
      </c>
      <c r="D7316" s="72" t="s">
        <v>1094</v>
      </c>
      <c r="E7316" s="72">
        <v>506</v>
      </c>
      <c r="F7316" s="105">
        <v>56</v>
      </c>
      <c r="G7316" s="108">
        <f t="shared" si="114"/>
        <v>43831</v>
      </c>
    </row>
    <row r="7317" spans="1:7" x14ac:dyDescent="0.35">
      <c r="A7317" s="72" t="s">
        <v>1010</v>
      </c>
      <c r="B7317" s="72" t="s">
        <v>1011</v>
      </c>
      <c r="C7317" s="72" t="s">
        <v>1100</v>
      </c>
      <c r="D7317" s="72" t="s">
        <v>1095</v>
      </c>
      <c r="E7317" s="72">
        <v>501</v>
      </c>
      <c r="F7317" s="105">
        <v>65</v>
      </c>
      <c r="G7317" s="108">
        <f t="shared" si="114"/>
        <v>43739</v>
      </c>
    </row>
    <row r="7318" spans="1:7" x14ac:dyDescent="0.35">
      <c r="A7318" s="72" t="s">
        <v>1010</v>
      </c>
      <c r="B7318" s="72" t="s">
        <v>1011</v>
      </c>
      <c r="C7318" s="72" t="s">
        <v>1100</v>
      </c>
      <c r="D7318" s="72" t="s">
        <v>1096</v>
      </c>
      <c r="E7318" s="72">
        <v>502</v>
      </c>
      <c r="F7318" s="105">
        <v>57</v>
      </c>
      <c r="G7318" s="108">
        <f t="shared" si="114"/>
        <v>43647</v>
      </c>
    </row>
    <row r="7319" spans="1:7" x14ac:dyDescent="0.35">
      <c r="A7319" s="72" t="s">
        <v>1010</v>
      </c>
      <c r="B7319" s="72" t="s">
        <v>1011</v>
      </c>
      <c r="C7319" s="72" t="s">
        <v>1100</v>
      </c>
      <c r="D7319" s="72" t="s">
        <v>1097</v>
      </c>
      <c r="E7319" s="72">
        <v>502</v>
      </c>
      <c r="F7319" s="105">
        <v>54</v>
      </c>
      <c r="G7319" s="108">
        <f t="shared" si="114"/>
        <v>43556</v>
      </c>
    </row>
    <row r="7320" spans="1:7" x14ac:dyDescent="0.35">
      <c r="A7320" s="72" t="s">
        <v>1010</v>
      </c>
      <c r="B7320" s="72" t="s">
        <v>1011</v>
      </c>
      <c r="C7320" s="72" t="s">
        <v>1100</v>
      </c>
      <c r="D7320" s="72" t="s">
        <v>1098</v>
      </c>
      <c r="E7320" s="72">
        <v>478</v>
      </c>
      <c r="F7320" s="105">
        <v>35</v>
      </c>
      <c r="G7320" s="108">
        <f t="shared" si="114"/>
        <v>43466</v>
      </c>
    </row>
    <row r="7321" spans="1:7" x14ac:dyDescent="0.35">
      <c r="A7321" s="72" t="s">
        <v>1010</v>
      </c>
      <c r="B7321" s="72" t="s">
        <v>1011</v>
      </c>
      <c r="C7321" s="72" t="s">
        <v>1100</v>
      </c>
      <c r="D7321" s="72" t="s">
        <v>1099</v>
      </c>
      <c r="E7321" s="72">
        <v>517</v>
      </c>
      <c r="F7321" s="105">
        <v>53</v>
      </c>
      <c r="G7321" s="108">
        <f t="shared" si="114"/>
        <v>43374</v>
      </c>
    </row>
    <row r="7322" spans="1:7" x14ac:dyDescent="0.35">
      <c r="A7322" s="72" t="s">
        <v>1010</v>
      </c>
      <c r="B7322" s="72" t="s">
        <v>1011</v>
      </c>
      <c r="C7322" s="72" t="s">
        <v>1101</v>
      </c>
      <c r="D7322" s="72" t="s">
        <v>1088</v>
      </c>
      <c r="E7322" s="72">
        <v>109</v>
      </c>
      <c r="F7322" s="105">
        <v>1</v>
      </c>
      <c r="G7322" s="108">
        <f t="shared" si="114"/>
        <v>44378</v>
      </c>
    </row>
    <row r="7323" spans="1:7" x14ac:dyDescent="0.35">
      <c r="A7323" s="72" t="s">
        <v>1010</v>
      </c>
      <c r="B7323" s="72" t="s">
        <v>1011</v>
      </c>
      <c r="C7323" s="72" t="s">
        <v>1101</v>
      </c>
      <c r="D7323" s="72" t="s">
        <v>1089</v>
      </c>
      <c r="E7323" s="72">
        <v>111</v>
      </c>
      <c r="F7323" s="105">
        <v>2</v>
      </c>
      <c r="G7323" s="108">
        <f t="shared" si="114"/>
        <v>44287</v>
      </c>
    </row>
    <row r="7324" spans="1:7" x14ac:dyDescent="0.35">
      <c r="A7324" s="72" t="s">
        <v>1010</v>
      </c>
      <c r="B7324" s="72" t="s">
        <v>1011</v>
      </c>
      <c r="C7324" s="72" t="s">
        <v>1101</v>
      </c>
      <c r="D7324" s="72" t="s">
        <v>1090</v>
      </c>
      <c r="E7324" s="72">
        <v>110</v>
      </c>
      <c r="F7324" s="105">
        <v>2</v>
      </c>
      <c r="G7324" s="108">
        <f t="shared" si="114"/>
        <v>44197</v>
      </c>
    </row>
    <row r="7325" spans="1:7" x14ac:dyDescent="0.35">
      <c r="A7325" s="72" t="s">
        <v>1010</v>
      </c>
      <c r="B7325" s="72" t="s">
        <v>1011</v>
      </c>
      <c r="C7325" s="72" t="s">
        <v>1101</v>
      </c>
      <c r="D7325" s="72" t="s">
        <v>1091</v>
      </c>
      <c r="E7325" s="72">
        <v>104</v>
      </c>
      <c r="F7325" s="105">
        <v>2</v>
      </c>
      <c r="G7325" s="108">
        <f t="shared" si="114"/>
        <v>44105</v>
      </c>
    </row>
    <row r="7326" spans="1:7" x14ac:dyDescent="0.35">
      <c r="A7326" s="72" t="s">
        <v>1010</v>
      </c>
      <c r="B7326" s="72" t="s">
        <v>1011</v>
      </c>
      <c r="C7326" s="72" t="s">
        <v>1101</v>
      </c>
      <c r="D7326" s="72" t="s">
        <v>1092</v>
      </c>
      <c r="E7326" s="72">
        <v>103</v>
      </c>
      <c r="F7326" s="105">
        <v>2</v>
      </c>
      <c r="G7326" s="108">
        <f t="shared" si="114"/>
        <v>44013</v>
      </c>
    </row>
    <row r="7327" spans="1:7" x14ac:dyDescent="0.35">
      <c r="A7327" s="72" t="s">
        <v>1010</v>
      </c>
      <c r="B7327" s="72" t="s">
        <v>1011</v>
      </c>
      <c r="C7327" s="72" t="s">
        <v>1101</v>
      </c>
      <c r="D7327" s="72" t="s">
        <v>1093</v>
      </c>
      <c r="E7327" s="72">
        <v>97</v>
      </c>
      <c r="F7327" s="105">
        <v>1</v>
      </c>
      <c r="G7327" s="108">
        <f t="shared" si="114"/>
        <v>43922</v>
      </c>
    </row>
    <row r="7328" spans="1:7" x14ac:dyDescent="0.35">
      <c r="A7328" s="72" t="s">
        <v>1010</v>
      </c>
      <c r="B7328" s="72" t="s">
        <v>1011</v>
      </c>
      <c r="C7328" s="72" t="s">
        <v>1101</v>
      </c>
      <c r="D7328" s="72" t="s">
        <v>1094</v>
      </c>
      <c r="E7328" s="72">
        <v>98</v>
      </c>
      <c r="F7328" s="105">
        <v>1</v>
      </c>
      <c r="G7328" s="108">
        <f t="shared" si="114"/>
        <v>43831</v>
      </c>
    </row>
    <row r="7329" spans="1:7" x14ac:dyDescent="0.35">
      <c r="A7329" s="72" t="s">
        <v>1010</v>
      </c>
      <c r="B7329" s="72" t="s">
        <v>1011</v>
      </c>
      <c r="C7329" s="72" t="s">
        <v>1101</v>
      </c>
      <c r="D7329" s="72" t="s">
        <v>1095</v>
      </c>
      <c r="E7329" s="72">
        <v>98</v>
      </c>
      <c r="F7329" s="105">
        <v>1</v>
      </c>
      <c r="G7329" s="108">
        <f t="shared" si="114"/>
        <v>43739</v>
      </c>
    </row>
    <row r="7330" spans="1:7" x14ac:dyDescent="0.35">
      <c r="A7330" s="72" t="s">
        <v>1010</v>
      </c>
      <c r="B7330" s="72" t="s">
        <v>1011</v>
      </c>
      <c r="C7330" s="72" t="s">
        <v>1101</v>
      </c>
      <c r="D7330" s="72" t="s">
        <v>1096</v>
      </c>
      <c r="E7330" s="72">
        <v>100</v>
      </c>
      <c r="F7330" s="105">
        <v>2</v>
      </c>
      <c r="G7330" s="108">
        <f t="shared" si="114"/>
        <v>43647</v>
      </c>
    </row>
    <row r="7331" spans="1:7" x14ac:dyDescent="0.35">
      <c r="A7331" s="72" t="s">
        <v>1010</v>
      </c>
      <c r="B7331" s="72" t="s">
        <v>1011</v>
      </c>
      <c r="C7331" s="72" t="s">
        <v>1101</v>
      </c>
      <c r="D7331" s="72" t="s">
        <v>1097</v>
      </c>
      <c r="E7331" s="72">
        <v>99</v>
      </c>
      <c r="F7331" s="105">
        <v>1</v>
      </c>
      <c r="G7331" s="108">
        <f t="shared" si="114"/>
        <v>43556</v>
      </c>
    </row>
    <row r="7332" spans="1:7" x14ac:dyDescent="0.35">
      <c r="A7332" s="72" t="s">
        <v>1010</v>
      </c>
      <c r="B7332" s="72" t="s">
        <v>1011</v>
      </c>
      <c r="C7332" s="72" t="s">
        <v>1101</v>
      </c>
      <c r="D7332" s="72" t="s">
        <v>1098</v>
      </c>
      <c r="E7332" s="72">
        <v>96</v>
      </c>
      <c r="F7332" s="105">
        <v>2</v>
      </c>
      <c r="G7332" s="108">
        <f t="shared" si="114"/>
        <v>43466</v>
      </c>
    </row>
    <row r="7333" spans="1:7" x14ac:dyDescent="0.35">
      <c r="A7333" s="72" t="s">
        <v>1010</v>
      </c>
      <c r="B7333" s="72" t="s">
        <v>1011</v>
      </c>
      <c r="C7333" s="72" t="s">
        <v>1101</v>
      </c>
      <c r="D7333" s="72" t="s">
        <v>1099</v>
      </c>
      <c r="E7333" s="72">
        <v>105</v>
      </c>
      <c r="F7333" s="105">
        <v>2</v>
      </c>
      <c r="G7333" s="108">
        <f t="shared" si="114"/>
        <v>43374</v>
      </c>
    </row>
    <row r="7334" spans="1:7" x14ac:dyDescent="0.35">
      <c r="A7334" s="72" t="s">
        <v>1010</v>
      </c>
      <c r="B7334" s="72" t="s">
        <v>1011</v>
      </c>
      <c r="C7334" s="72" t="s">
        <v>1102</v>
      </c>
      <c r="D7334" s="72" t="s">
        <v>1088</v>
      </c>
      <c r="E7334" s="72">
        <v>1030</v>
      </c>
      <c r="F7334" s="105">
        <v>81</v>
      </c>
      <c r="G7334" s="108">
        <f t="shared" si="114"/>
        <v>44378</v>
      </c>
    </row>
    <row r="7335" spans="1:7" x14ac:dyDescent="0.35">
      <c r="A7335" s="72" t="s">
        <v>1010</v>
      </c>
      <c r="B7335" s="72" t="s">
        <v>1011</v>
      </c>
      <c r="C7335" s="72" t="s">
        <v>1102</v>
      </c>
      <c r="D7335" s="72" t="s">
        <v>1089</v>
      </c>
      <c r="E7335" s="72">
        <v>1028</v>
      </c>
      <c r="F7335" s="105">
        <v>83</v>
      </c>
      <c r="G7335" s="108">
        <f t="shared" si="114"/>
        <v>44287</v>
      </c>
    </row>
    <row r="7336" spans="1:7" x14ac:dyDescent="0.35">
      <c r="A7336" s="72" t="s">
        <v>1010</v>
      </c>
      <c r="B7336" s="72" t="s">
        <v>1011</v>
      </c>
      <c r="C7336" s="72" t="s">
        <v>1102</v>
      </c>
      <c r="D7336" s="72" t="s">
        <v>1090</v>
      </c>
      <c r="E7336" s="72">
        <v>1036</v>
      </c>
      <c r="F7336" s="105">
        <v>84</v>
      </c>
      <c r="G7336" s="108">
        <f t="shared" si="114"/>
        <v>44197</v>
      </c>
    </row>
    <row r="7337" spans="1:7" x14ac:dyDescent="0.35">
      <c r="A7337" s="72" t="s">
        <v>1010</v>
      </c>
      <c r="B7337" s="72" t="s">
        <v>1011</v>
      </c>
      <c r="C7337" s="72" t="s">
        <v>1102</v>
      </c>
      <c r="D7337" s="72" t="s">
        <v>1091</v>
      </c>
      <c r="E7337" s="72">
        <v>1020</v>
      </c>
      <c r="F7337" s="105">
        <v>81</v>
      </c>
      <c r="G7337" s="108">
        <f t="shared" si="114"/>
        <v>44105</v>
      </c>
    </row>
    <row r="7338" spans="1:7" x14ac:dyDescent="0.35">
      <c r="A7338" s="72" t="s">
        <v>1010</v>
      </c>
      <c r="B7338" s="72" t="s">
        <v>1011</v>
      </c>
      <c r="C7338" s="72" t="s">
        <v>1102</v>
      </c>
      <c r="D7338" s="72" t="s">
        <v>1092</v>
      </c>
      <c r="E7338" s="72">
        <v>1017</v>
      </c>
      <c r="F7338" s="105">
        <v>80</v>
      </c>
      <c r="G7338" s="108">
        <f t="shared" si="114"/>
        <v>44013</v>
      </c>
    </row>
    <row r="7339" spans="1:7" x14ac:dyDescent="0.35">
      <c r="A7339" s="72" t="s">
        <v>1010</v>
      </c>
      <c r="B7339" s="72" t="s">
        <v>1011</v>
      </c>
      <c r="C7339" s="72" t="s">
        <v>1102</v>
      </c>
      <c r="D7339" s="72" t="s">
        <v>1093</v>
      </c>
      <c r="E7339" s="72">
        <v>1012</v>
      </c>
      <c r="F7339" s="105">
        <v>80</v>
      </c>
      <c r="G7339" s="108">
        <f t="shared" si="114"/>
        <v>43922</v>
      </c>
    </row>
    <row r="7340" spans="1:7" x14ac:dyDescent="0.35">
      <c r="A7340" s="72" t="s">
        <v>1010</v>
      </c>
      <c r="B7340" s="72" t="s">
        <v>1011</v>
      </c>
      <c r="C7340" s="72" t="s">
        <v>1102</v>
      </c>
      <c r="D7340" s="72" t="s">
        <v>1094</v>
      </c>
      <c r="E7340" s="72">
        <v>1003</v>
      </c>
      <c r="F7340" s="105">
        <v>78</v>
      </c>
      <c r="G7340" s="108">
        <f t="shared" si="114"/>
        <v>43831</v>
      </c>
    </row>
    <row r="7341" spans="1:7" x14ac:dyDescent="0.35">
      <c r="A7341" s="72" t="s">
        <v>1010</v>
      </c>
      <c r="B7341" s="72" t="s">
        <v>1011</v>
      </c>
      <c r="C7341" s="72" t="s">
        <v>1102</v>
      </c>
      <c r="D7341" s="72" t="s">
        <v>1095</v>
      </c>
      <c r="E7341" s="72">
        <v>1005</v>
      </c>
      <c r="F7341" s="105">
        <v>82</v>
      </c>
      <c r="G7341" s="108">
        <f t="shared" si="114"/>
        <v>43739</v>
      </c>
    </row>
    <row r="7342" spans="1:7" x14ac:dyDescent="0.35">
      <c r="A7342" s="72" t="s">
        <v>1010</v>
      </c>
      <c r="B7342" s="72" t="s">
        <v>1011</v>
      </c>
      <c r="C7342" s="72" t="s">
        <v>1102</v>
      </c>
      <c r="D7342" s="72" t="s">
        <v>1096</v>
      </c>
      <c r="E7342" s="72">
        <v>1014</v>
      </c>
      <c r="F7342" s="105">
        <v>84</v>
      </c>
      <c r="G7342" s="108">
        <f t="shared" si="114"/>
        <v>43647</v>
      </c>
    </row>
    <row r="7343" spans="1:7" x14ac:dyDescent="0.35">
      <c r="A7343" s="72" t="s">
        <v>1010</v>
      </c>
      <c r="B7343" s="72" t="s">
        <v>1011</v>
      </c>
      <c r="C7343" s="72" t="s">
        <v>1102</v>
      </c>
      <c r="D7343" s="72" t="s">
        <v>1097</v>
      </c>
      <c r="E7343" s="72">
        <v>1013</v>
      </c>
      <c r="F7343" s="105">
        <v>84</v>
      </c>
      <c r="G7343" s="108">
        <f t="shared" si="114"/>
        <v>43556</v>
      </c>
    </row>
    <row r="7344" spans="1:7" x14ac:dyDescent="0.35">
      <c r="A7344" s="72" t="s">
        <v>1010</v>
      </c>
      <c r="B7344" s="72" t="s">
        <v>1011</v>
      </c>
      <c r="C7344" s="72" t="s">
        <v>1102</v>
      </c>
      <c r="D7344" s="72" t="s">
        <v>1098</v>
      </c>
      <c r="E7344" s="72">
        <v>1007</v>
      </c>
      <c r="F7344" s="105">
        <v>90</v>
      </c>
      <c r="G7344" s="108">
        <f t="shared" si="114"/>
        <v>43466</v>
      </c>
    </row>
    <row r="7345" spans="1:7" x14ac:dyDescent="0.35">
      <c r="A7345" s="72" t="s">
        <v>1010</v>
      </c>
      <c r="B7345" s="72" t="s">
        <v>1011</v>
      </c>
      <c r="C7345" s="72" t="s">
        <v>1102</v>
      </c>
      <c r="D7345" s="72" t="s">
        <v>1099</v>
      </c>
      <c r="E7345" s="72">
        <v>1045</v>
      </c>
      <c r="F7345" s="105">
        <v>79</v>
      </c>
      <c r="G7345" s="108">
        <f t="shared" si="114"/>
        <v>43374</v>
      </c>
    </row>
    <row r="7346" spans="1:7" x14ac:dyDescent="0.35">
      <c r="A7346" s="72" t="s">
        <v>524</v>
      </c>
      <c r="B7346" s="72" t="s">
        <v>525</v>
      </c>
      <c r="C7346" s="72" t="s">
        <v>1087</v>
      </c>
      <c r="D7346" s="72" t="s">
        <v>1088</v>
      </c>
      <c r="E7346" s="72">
        <v>1187</v>
      </c>
      <c r="F7346" s="105">
        <v>84</v>
      </c>
      <c r="G7346" s="108">
        <f t="shared" si="114"/>
        <v>44378</v>
      </c>
    </row>
    <row r="7347" spans="1:7" x14ac:dyDescent="0.35">
      <c r="A7347" s="72" t="s">
        <v>524</v>
      </c>
      <c r="B7347" s="72" t="s">
        <v>525</v>
      </c>
      <c r="C7347" s="72" t="s">
        <v>1087</v>
      </c>
      <c r="D7347" s="72" t="s">
        <v>1089</v>
      </c>
      <c r="E7347" s="72">
        <v>1203</v>
      </c>
      <c r="F7347" s="105">
        <v>66</v>
      </c>
      <c r="G7347" s="108">
        <f t="shared" si="114"/>
        <v>44287</v>
      </c>
    </row>
    <row r="7348" spans="1:7" x14ac:dyDescent="0.35">
      <c r="A7348" s="72" t="s">
        <v>524</v>
      </c>
      <c r="B7348" s="72" t="s">
        <v>525</v>
      </c>
      <c r="C7348" s="72" t="s">
        <v>1087</v>
      </c>
      <c r="D7348" s="72" t="s">
        <v>1090</v>
      </c>
      <c r="E7348" s="72">
        <v>1213</v>
      </c>
      <c r="F7348" s="105">
        <v>64</v>
      </c>
      <c r="G7348" s="108">
        <f t="shared" si="114"/>
        <v>44197</v>
      </c>
    </row>
    <row r="7349" spans="1:7" x14ac:dyDescent="0.35">
      <c r="A7349" s="72" t="s">
        <v>524</v>
      </c>
      <c r="B7349" s="72" t="s">
        <v>525</v>
      </c>
      <c r="C7349" s="72" t="s">
        <v>1087</v>
      </c>
      <c r="D7349" s="72" t="s">
        <v>1091</v>
      </c>
      <c r="E7349" s="72">
        <v>1207</v>
      </c>
      <c r="F7349" s="105">
        <v>64</v>
      </c>
      <c r="G7349" s="108">
        <f t="shared" si="114"/>
        <v>44105</v>
      </c>
    </row>
    <row r="7350" spans="1:7" x14ac:dyDescent="0.35">
      <c r="A7350" s="72" t="s">
        <v>524</v>
      </c>
      <c r="B7350" s="72" t="s">
        <v>525</v>
      </c>
      <c r="C7350" s="72" t="s">
        <v>1087</v>
      </c>
      <c r="D7350" s="72" t="s">
        <v>1092</v>
      </c>
      <c r="E7350" s="72">
        <v>1197</v>
      </c>
      <c r="F7350" s="105">
        <v>66</v>
      </c>
      <c r="G7350" s="108">
        <f t="shared" si="114"/>
        <v>44013</v>
      </c>
    </row>
    <row r="7351" spans="1:7" x14ac:dyDescent="0.35">
      <c r="A7351" s="72" t="s">
        <v>524</v>
      </c>
      <c r="B7351" s="72" t="s">
        <v>525</v>
      </c>
      <c r="C7351" s="72" t="s">
        <v>1087</v>
      </c>
      <c r="D7351" s="72" t="s">
        <v>1093</v>
      </c>
      <c r="E7351" s="72">
        <v>1123</v>
      </c>
      <c r="F7351" s="105">
        <v>66</v>
      </c>
      <c r="G7351" s="108">
        <f t="shared" si="114"/>
        <v>43922</v>
      </c>
    </row>
    <row r="7352" spans="1:7" x14ac:dyDescent="0.35">
      <c r="A7352" s="72" t="s">
        <v>524</v>
      </c>
      <c r="B7352" s="72" t="s">
        <v>525</v>
      </c>
      <c r="C7352" s="72" t="s">
        <v>1087</v>
      </c>
      <c r="D7352" s="72" t="s">
        <v>1094</v>
      </c>
      <c r="E7352" s="72">
        <v>1169</v>
      </c>
      <c r="F7352" s="105">
        <v>67</v>
      </c>
      <c r="G7352" s="108">
        <f t="shared" si="114"/>
        <v>43831</v>
      </c>
    </row>
    <row r="7353" spans="1:7" x14ac:dyDescent="0.35">
      <c r="A7353" s="72" t="s">
        <v>524</v>
      </c>
      <c r="B7353" s="72" t="s">
        <v>525</v>
      </c>
      <c r="C7353" s="72" t="s">
        <v>1087</v>
      </c>
      <c r="D7353" s="72" t="s">
        <v>1095</v>
      </c>
      <c r="E7353" s="72">
        <v>1164</v>
      </c>
      <c r="F7353" s="105">
        <v>76</v>
      </c>
      <c r="G7353" s="108">
        <f t="shared" si="114"/>
        <v>43739</v>
      </c>
    </row>
    <row r="7354" spans="1:7" x14ac:dyDescent="0.35">
      <c r="A7354" s="72" t="s">
        <v>524</v>
      </c>
      <c r="B7354" s="72" t="s">
        <v>525</v>
      </c>
      <c r="C7354" s="72" t="s">
        <v>1087</v>
      </c>
      <c r="D7354" s="72" t="s">
        <v>1096</v>
      </c>
      <c r="E7354" s="72">
        <v>1180</v>
      </c>
      <c r="F7354" s="105">
        <v>71</v>
      </c>
      <c r="G7354" s="108">
        <f t="shared" si="114"/>
        <v>43647</v>
      </c>
    </row>
    <row r="7355" spans="1:7" x14ac:dyDescent="0.35">
      <c r="A7355" s="72" t="s">
        <v>524</v>
      </c>
      <c r="B7355" s="72" t="s">
        <v>525</v>
      </c>
      <c r="C7355" s="72" t="s">
        <v>1087</v>
      </c>
      <c r="D7355" s="72" t="s">
        <v>1097</v>
      </c>
      <c r="E7355" s="72">
        <v>1185</v>
      </c>
      <c r="F7355" s="105">
        <v>72</v>
      </c>
      <c r="G7355" s="108">
        <f t="shared" si="114"/>
        <v>43556</v>
      </c>
    </row>
    <row r="7356" spans="1:7" x14ac:dyDescent="0.35">
      <c r="A7356" s="72" t="s">
        <v>524</v>
      </c>
      <c r="B7356" s="72" t="s">
        <v>525</v>
      </c>
      <c r="C7356" s="72" t="s">
        <v>1087</v>
      </c>
      <c r="D7356" s="72" t="s">
        <v>1098</v>
      </c>
      <c r="E7356" s="72">
        <v>1202</v>
      </c>
      <c r="F7356" s="105">
        <v>73</v>
      </c>
      <c r="G7356" s="108">
        <f t="shared" si="114"/>
        <v>43466</v>
      </c>
    </row>
    <row r="7357" spans="1:7" x14ac:dyDescent="0.35">
      <c r="A7357" s="72" t="s">
        <v>524</v>
      </c>
      <c r="B7357" s="72" t="s">
        <v>525</v>
      </c>
      <c r="C7357" s="72" t="s">
        <v>1087</v>
      </c>
      <c r="D7357" s="72" t="s">
        <v>1099</v>
      </c>
      <c r="E7357" s="72">
        <v>1333</v>
      </c>
      <c r="F7357" s="105">
        <v>95</v>
      </c>
      <c r="G7357" s="108">
        <f t="shared" si="114"/>
        <v>43374</v>
      </c>
    </row>
    <row r="7358" spans="1:7" x14ac:dyDescent="0.35">
      <c r="A7358" s="72" t="s">
        <v>524</v>
      </c>
      <c r="B7358" s="72" t="s">
        <v>525</v>
      </c>
      <c r="C7358" s="72" t="s">
        <v>1100</v>
      </c>
      <c r="D7358" s="72" t="s">
        <v>1088</v>
      </c>
      <c r="E7358" s="72">
        <v>631</v>
      </c>
      <c r="F7358" s="105">
        <v>102</v>
      </c>
      <c r="G7358" s="108">
        <f t="shared" si="114"/>
        <v>44378</v>
      </c>
    </row>
    <row r="7359" spans="1:7" x14ac:dyDescent="0.35">
      <c r="A7359" s="72" t="s">
        <v>524</v>
      </c>
      <c r="B7359" s="72" t="s">
        <v>525</v>
      </c>
      <c r="C7359" s="72" t="s">
        <v>1100</v>
      </c>
      <c r="D7359" s="72" t="s">
        <v>1089</v>
      </c>
      <c r="E7359" s="72">
        <v>627</v>
      </c>
      <c r="F7359" s="105">
        <v>97</v>
      </c>
      <c r="G7359" s="108">
        <f t="shared" si="114"/>
        <v>44287</v>
      </c>
    </row>
    <row r="7360" spans="1:7" x14ac:dyDescent="0.35">
      <c r="A7360" s="72" t="s">
        <v>524</v>
      </c>
      <c r="B7360" s="72" t="s">
        <v>525</v>
      </c>
      <c r="C7360" s="72" t="s">
        <v>1100</v>
      </c>
      <c r="D7360" s="72" t="s">
        <v>1090</v>
      </c>
      <c r="E7360" s="72">
        <v>630</v>
      </c>
      <c r="F7360" s="105">
        <v>99</v>
      </c>
      <c r="G7360" s="108">
        <f t="shared" si="114"/>
        <v>44197</v>
      </c>
    </row>
    <row r="7361" spans="1:7" x14ac:dyDescent="0.35">
      <c r="A7361" s="72" t="s">
        <v>524</v>
      </c>
      <c r="B7361" s="72" t="s">
        <v>525</v>
      </c>
      <c r="C7361" s="72" t="s">
        <v>1100</v>
      </c>
      <c r="D7361" s="72" t="s">
        <v>1091</v>
      </c>
      <c r="E7361" s="72">
        <v>633</v>
      </c>
      <c r="F7361" s="105">
        <v>103</v>
      </c>
      <c r="G7361" s="108">
        <f t="shared" si="114"/>
        <v>44105</v>
      </c>
    </row>
    <row r="7362" spans="1:7" x14ac:dyDescent="0.35">
      <c r="A7362" s="72" t="s">
        <v>524</v>
      </c>
      <c r="B7362" s="72" t="s">
        <v>525</v>
      </c>
      <c r="C7362" s="72" t="s">
        <v>1100</v>
      </c>
      <c r="D7362" s="72" t="s">
        <v>1092</v>
      </c>
      <c r="E7362" s="72">
        <v>623</v>
      </c>
      <c r="F7362" s="105">
        <v>106</v>
      </c>
      <c r="G7362" s="108">
        <f t="shared" si="114"/>
        <v>44013</v>
      </c>
    </row>
    <row r="7363" spans="1:7" x14ac:dyDescent="0.35">
      <c r="A7363" s="72" t="s">
        <v>524</v>
      </c>
      <c r="B7363" s="72" t="s">
        <v>525</v>
      </c>
      <c r="C7363" s="72" t="s">
        <v>1100</v>
      </c>
      <c r="D7363" s="72" t="s">
        <v>1093</v>
      </c>
      <c r="E7363" s="72">
        <v>607</v>
      </c>
      <c r="F7363" s="105">
        <v>108</v>
      </c>
      <c r="G7363" s="108">
        <f t="shared" si="114"/>
        <v>43922</v>
      </c>
    </row>
    <row r="7364" spans="1:7" x14ac:dyDescent="0.35">
      <c r="A7364" s="72" t="s">
        <v>524</v>
      </c>
      <c r="B7364" s="72" t="s">
        <v>525</v>
      </c>
      <c r="C7364" s="72" t="s">
        <v>1100</v>
      </c>
      <c r="D7364" s="72" t="s">
        <v>1094</v>
      </c>
      <c r="E7364" s="72">
        <v>608</v>
      </c>
      <c r="F7364" s="105">
        <v>105</v>
      </c>
      <c r="G7364" s="108">
        <f t="shared" ref="G7364:G7427" si="115">DATE(LEFT(D7364,4),RIGHT(LEFT(D7364,7),2),1)</f>
        <v>43831</v>
      </c>
    </row>
    <row r="7365" spans="1:7" x14ac:dyDescent="0.35">
      <c r="A7365" s="72" t="s">
        <v>524</v>
      </c>
      <c r="B7365" s="72" t="s">
        <v>525</v>
      </c>
      <c r="C7365" s="72" t="s">
        <v>1100</v>
      </c>
      <c r="D7365" s="72" t="s">
        <v>1095</v>
      </c>
      <c r="E7365" s="72">
        <v>606</v>
      </c>
      <c r="F7365" s="105">
        <v>101</v>
      </c>
      <c r="G7365" s="108">
        <f t="shared" si="115"/>
        <v>43739</v>
      </c>
    </row>
    <row r="7366" spans="1:7" x14ac:dyDescent="0.35">
      <c r="A7366" s="72" t="s">
        <v>524</v>
      </c>
      <c r="B7366" s="72" t="s">
        <v>525</v>
      </c>
      <c r="C7366" s="72" t="s">
        <v>1100</v>
      </c>
      <c r="D7366" s="72" t="s">
        <v>1096</v>
      </c>
      <c r="E7366" s="72">
        <v>605</v>
      </c>
      <c r="F7366" s="105">
        <v>109</v>
      </c>
      <c r="G7366" s="108">
        <f t="shared" si="115"/>
        <v>43647</v>
      </c>
    </row>
    <row r="7367" spans="1:7" x14ac:dyDescent="0.35">
      <c r="A7367" s="72" t="s">
        <v>524</v>
      </c>
      <c r="B7367" s="72" t="s">
        <v>525</v>
      </c>
      <c r="C7367" s="72" t="s">
        <v>1100</v>
      </c>
      <c r="D7367" s="72" t="s">
        <v>1097</v>
      </c>
      <c r="E7367" s="72">
        <v>606</v>
      </c>
      <c r="F7367" s="105">
        <v>112</v>
      </c>
      <c r="G7367" s="108">
        <f t="shared" si="115"/>
        <v>43556</v>
      </c>
    </row>
    <row r="7368" spans="1:7" x14ac:dyDescent="0.35">
      <c r="A7368" s="72" t="s">
        <v>524</v>
      </c>
      <c r="B7368" s="72" t="s">
        <v>525</v>
      </c>
      <c r="C7368" s="72" t="s">
        <v>1100</v>
      </c>
      <c r="D7368" s="72" t="s">
        <v>1098</v>
      </c>
      <c r="E7368" s="72">
        <v>588</v>
      </c>
      <c r="F7368" s="105">
        <v>104</v>
      </c>
      <c r="G7368" s="108">
        <f t="shared" si="115"/>
        <v>43466</v>
      </c>
    </row>
    <row r="7369" spans="1:7" x14ac:dyDescent="0.35">
      <c r="A7369" s="72" t="s">
        <v>524</v>
      </c>
      <c r="B7369" s="72" t="s">
        <v>525</v>
      </c>
      <c r="C7369" s="72" t="s">
        <v>1100</v>
      </c>
      <c r="D7369" s="72" t="s">
        <v>1099</v>
      </c>
      <c r="E7369" s="72">
        <v>663</v>
      </c>
      <c r="F7369" s="105">
        <v>109</v>
      </c>
      <c r="G7369" s="108">
        <f t="shared" si="115"/>
        <v>43374</v>
      </c>
    </row>
    <row r="7370" spans="1:7" x14ac:dyDescent="0.35">
      <c r="A7370" s="72" t="s">
        <v>524</v>
      </c>
      <c r="B7370" s="72" t="s">
        <v>525</v>
      </c>
      <c r="C7370" s="72" t="s">
        <v>1101</v>
      </c>
      <c r="D7370" s="72" t="s">
        <v>1088</v>
      </c>
      <c r="E7370" s="72">
        <v>1426</v>
      </c>
      <c r="F7370" s="105">
        <v>26</v>
      </c>
      <c r="G7370" s="108">
        <f t="shared" si="115"/>
        <v>44378</v>
      </c>
    </row>
    <row r="7371" spans="1:7" x14ac:dyDescent="0.35">
      <c r="A7371" s="72" t="s">
        <v>524</v>
      </c>
      <c r="B7371" s="72" t="s">
        <v>525</v>
      </c>
      <c r="C7371" s="72" t="s">
        <v>1101</v>
      </c>
      <c r="D7371" s="72" t="s">
        <v>1089</v>
      </c>
      <c r="E7371" s="72">
        <v>1410</v>
      </c>
      <c r="F7371" s="105">
        <v>17</v>
      </c>
      <c r="G7371" s="108">
        <f t="shared" si="115"/>
        <v>44287</v>
      </c>
    </row>
    <row r="7372" spans="1:7" x14ac:dyDescent="0.35">
      <c r="A7372" s="72" t="s">
        <v>524</v>
      </c>
      <c r="B7372" s="72" t="s">
        <v>525</v>
      </c>
      <c r="C7372" s="72" t="s">
        <v>1101</v>
      </c>
      <c r="D7372" s="72" t="s">
        <v>1090</v>
      </c>
      <c r="E7372" s="72">
        <v>1412</v>
      </c>
      <c r="F7372" s="105">
        <v>17</v>
      </c>
      <c r="G7372" s="108">
        <f t="shared" si="115"/>
        <v>44197</v>
      </c>
    </row>
    <row r="7373" spans="1:7" x14ac:dyDescent="0.35">
      <c r="A7373" s="72" t="s">
        <v>524</v>
      </c>
      <c r="B7373" s="72" t="s">
        <v>525</v>
      </c>
      <c r="C7373" s="72" t="s">
        <v>1101</v>
      </c>
      <c r="D7373" s="72" t="s">
        <v>1091</v>
      </c>
      <c r="E7373" s="72">
        <v>1414</v>
      </c>
      <c r="F7373" s="105">
        <v>18</v>
      </c>
      <c r="G7373" s="108">
        <f t="shared" si="115"/>
        <v>44105</v>
      </c>
    </row>
    <row r="7374" spans="1:7" x14ac:dyDescent="0.35">
      <c r="A7374" s="72" t="s">
        <v>524</v>
      </c>
      <c r="B7374" s="72" t="s">
        <v>525</v>
      </c>
      <c r="C7374" s="72" t="s">
        <v>1101</v>
      </c>
      <c r="D7374" s="72" t="s">
        <v>1092</v>
      </c>
      <c r="E7374" s="72">
        <v>1384</v>
      </c>
      <c r="F7374" s="105">
        <v>20</v>
      </c>
      <c r="G7374" s="108">
        <f t="shared" si="115"/>
        <v>44013</v>
      </c>
    </row>
    <row r="7375" spans="1:7" x14ac:dyDescent="0.35">
      <c r="A7375" s="72" t="s">
        <v>524</v>
      </c>
      <c r="B7375" s="72" t="s">
        <v>525</v>
      </c>
      <c r="C7375" s="72" t="s">
        <v>1101</v>
      </c>
      <c r="D7375" s="72" t="s">
        <v>1093</v>
      </c>
      <c r="E7375" s="72">
        <v>1290</v>
      </c>
      <c r="F7375" s="105">
        <v>20</v>
      </c>
      <c r="G7375" s="108">
        <f t="shared" si="115"/>
        <v>43922</v>
      </c>
    </row>
    <row r="7376" spans="1:7" x14ac:dyDescent="0.35">
      <c r="A7376" s="72" t="s">
        <v>524</v>
      </c>
      <c r="B7376" s="72" t="s">
        <v>525</v>
      </c>
      <c r="C7376" s="72" t="s">
        <v>1101</v>
      </c>
      <c r="D7376" s="72" t="s">
        <v>1094</v>
      </c>
      <c r="E7376" s="72">
        <v>1275</v>
      </c>
      <c r="F7376" s="105">
        <v>22</v>
      </c>
      <c r="G7376" s="108">
        <f t="shared" si="115"/>
        <v>43831</v>
      </c>
    </row>
    <row r="7377" spans="1:7" x14ac:dyDescent="0.35">
      <c r="A7377" s="72" t="s">
        <v>524</v>
      </c>
      <c r="B7377" s="72" t="s">
        <v>525</v>
      </c>
      <c r="C7377" s="72" t="s">
        <v>1101</v>
      </c>
      <c r="D7377" s="72" t="s">
        <v>1095</v>
      </c>
      <c r="E7377" s="72">
        <v>1280</v>
      </c>
      <c r="F7377" s="105">
        <v>19</v>
      </c>
      <c r="G7377" s="108">
        <f t="shared" si="115"/>
        <v>43739</v>
      </c>
    </row>
    <row r="7378" spans="1:7" x14ac:dyDescent="0.35">
      <c r="A7378" s="72" t="s">
        <v>524</v>
      </c>
      <c r="B7378" s="72" t="s">
        <v>525</v>
      </c>
      <c r="C7378" s="72" t="s">
        <v>1101</v>
      </c>
      <c r="D7378" s="72" t="s">
        <v>1096</v>
      </c>
      <c r="E7378" s="72">
        <v>1264</v>
      </c>
      <c r="F7378" s="105">
        <v>22</v>
      </c>
      <c r="G7378" s="108">
        <f t="shared" si="115"/>
        <v>43647</v>
      </c>
    </row>
    <row r="7379" spans="1:7" x14ac:dyDescent="0.35">
      <c r="A7379" s="72" t="s">
        <v>524</v>
      </c>
      <c r="B7379" s="72" t="s">
        <v>525</v>
      </c>
      <c r="C7379" s="72" t="s">
        <v>1101</v>
      </c>
      <c r="D7379" s="72" t="s">
        <v>1097</v>
      </c>
      <c r="E7379" s="72">
        <v>1265</v>
      </c>
      <c r="F7379" s="105">
        <v>24</v>
      </c>
      <c r="G7379" s="108">
        <f t="shared" si="115"/>
        <v>43556</v>
      </c>
    </row>
    <row r="7380" spans="1:7" x14ac:dyDescent="0.35">
      <c r="A7380" s="72" t="s">
        <v>524</v>
      </c>
      <c r="B7380" s="72" t="s">
        <v>525</v>
      </c>
      <c r="C7380" s="72" t="s">
        <v>1101</v>
      </c>
      <c r="D7380" s="72" t="s">
        <v>1098</v>
      </c>
      <c r="E7380" s="72">
        <v>1220</v>
      </c>
      <c r="F7380" s="105">
        <v>22</v>
      </c>
      <c r="G7380" s="108">
        <f t="shared" si="115"/>
        <v>43466</v>
      </c>
    </row>
    <row r="7381" spans="1:7" x14ac:dyDescent="0.35">
      <c r="A7381" s="72" t="s">
        <v>524</v>
      </c>
      <c r="B7381" s="72" t="s">
        <v>525</v>
      </c>
      <c r="C7381" s="72" t="s">
        <v>1101</v>
      </c>
      <c r="D7381" s="72" t="s">
        <v>1099</v>
      </c>
      <c r="E7381" s="72">
        <v>1328</v>
      </c>
      <c r="F7381" s="105">
        <v>32</v>
      </c>
      <c r="G7381" s="108">
        <f t="shared" si="115"/>
        <v>43374</v>
      </c>
    </row>
    <row r="7382" spans="1:7" x14ac:dyDescent="0.35">
      <c r="A7382" s="72" t="s">
        <v>524</v>
      </c>
      <c r="B7382" s="72" t="s">
        <v>525</v>
      </c>
      <c r="C7382" s="72" t="s">
        <v>1102</v>
      </c>
      <c r="D7382" s="72" t="s">
        <v>1088</v>
      </c>
      <c r="E7382" s="72">
        <v>1642</v>
      </c>
      <c r="F7382" s="105">
        <v>132</v>
      </c>
      <c r="G7382" s="108">
        <f t="shared" si="115"/>
        <v>44378</v>
      </c>
    </row>
    <row r="7383" spans="1:7" x14ac:dyDescent="0.35">
      <c r="A7383" s="72" t="s">
        <v>524</v>
      </c>
      <c r="B7383" s="72" t="s">
        <v>525</v>
      </c>
      <c r="C7383" s="72" t="s">
        <v>1102</v>
      </c>
      <c r="D7383" s="72" t="s">
        <v>1089</v>
      </c>
      <c r="E7383" s="72">
        <v>1648</v>
      </c>
      <c r="F7383" s="105">
        <v>129</v>
      </c>
      <c r="G7383" s="108">
        <f t="shared" si="115"/>
        <v>44287</v>
      </c>
    </row>
    <row r="7384" spans="1:7" x14ac:dyDescent="0.35">
      <c r="A7384" s="72" t="s">
        <v>524</v>
      </c>
      <c r="B7384" s="72" t="s">
        <v>525</v>
      </c>
      <c r="C7384" s="72" t="s">
        <v>1102</v>
      </c>
      <c r="D7384" s="72" t="s">
        <v>1090</v>
      </c>
      <c r="E7384" s="72">
        <v>1639</v>
      </c>
      <c r="F7384" s="105">
        <v>125</v>
      </c>
      <c r="G7384" s="108">
        <f t="shared" si="115"/>
        <v>44197</v>
      </c>
    </row>
    <row r="7385" spans="1:7" x14ac:dyDescent="0.35">
      <c r="A7385" s="72" t="s">
        <v>524</v>
      </c>
      <c r="B7385" s="72" t="s">
        <v>525</v>
      </c>
      <c r="C7385" s="72" t="s">
        <v>1102</v>
      </c>
      <c r="D7385" s="72" t="s">
        <v>1091</v>
      </c>
      <c r="E7385" s="72">
        <v>1642</v>
      </c>
      <c r="F7385" s="105">
        <v>130</v>
      </c>
      <c r="G7385" s="108">
        <f t="shared" si="115"/>
        <v>44105</v>
      </c>
    </row>
    <row r="7386" spans="1:7" x14ac:dyDescent="0.35">
      <c r="A7386" s="72" t="s">
        <v>524</v>
      </c>
      <c r="B7386" s="72" t="s">
        <v>525</v>
      </c>
      <c r="C7386" s="72" t="s">
        <v>1102</v>
      </c>
      <c r="D7386" s="72" t="s">
        <v>1092</v>
      </c>
      <c r="E7386" s="72">
        <v>1629</v>
      </c>
      <c r="F7386" s="105">
        <v>131</v>
      </c>
      <c r="G7386" s="108">
        <f t="shared" si="115"/>
        <v>44013</v>
      </c>
    </row>
    <row r="7387" spans="1:7" x14ac:dyDescent="0.35">
      <c r="A7387" s="72" t="s">
        <v>524</v>
      </c>
      <c r="B7387" s="72" t="s">
        <v>525</v>
      </c>
      <c r="C7387" s="72" t="s">
        <v>1102</v>
      </c>
      <c r="D7387" s="72" t="s">
        <v>1093</v>
      </c>
      <c r="E7387" s="72">
        <v>1622</v>
      </c>
      <c r="F7387" s="105">
        <v>134</v>
      </c>
      <c r="G7387" s="108">
        <f t="shared" si="115"/>
        <v>43922</v>
      </c>
    </row>
    <row r="7388" spans="1:7" x14ac:dyDescent="0.35">
      <c r="A7388" s="72" t="s">
        <v>524</v>
      </c>
      <c r="B7388" s="72" t="s">
        <v>525</v>
      </c>
      <c r="C7388" s="72" t="s">
        <v>1102</v>
      </c>
      <c r="D7388" s="72" t="s">
        <v>1094</v>
      </c>
      <c r="E7388" s="72">
        <v>1625</v>
      </c>
      <c r="F7388" s="105">
        <v>128</v>
      </c>
      <c r="G7388" s="108">
        <f t="shared" si="115"/>
        <v>43831</v>
      </c>
    </row>
    <row r="7389" spans="1:7" x14ac:dyDescent="0.35">
      <c r="A7389" s="72" t="s">
        <v>524</v>
      </c>
      <c r="B7389" s="72" t="s">
        <v>525</v>
      </c>
      <c r="C7389" s="72" t="s">
        <v>1102</v>
      </c>
      <c r="D7389" s="72" t="s">
        <v>1095</v>
      </c>
      <c r="E7389" s="72">
        <v>1623</v>
      </c>
      <c r="F7389" s="105">
        <v>140</v>
      </c>
      <c r="G7389" s="108">
        <f t="shared" si="115"/>
        <v>43739</v>
      </c>
    </row>
    <row r="7390" spans="1:7" x14ac:dyDescent="0.35">
      <c r="A7390" s="72" t="s">
        <v>524</v>
      </c>
      <c r="B7390" s="72" t="s">
        <v>525</v>
      </c>
      <c r="C7390" s="72" t="s">
        <v>1102</v>
      </c>
      <c r="D7390" s="72" t="s">
        <v>1096</v>
      </c>
      <c r="E7390" s="72">
        <v>1627</v>
      </c>
      <c r="F7390" s="105">
        <v>145</v>
      </c>
      <c r="G7390" s="108">
        <f t="shared" si="115"/>
        <v>43647</v>
      </c>
    </row>
    <row r="7391" spans="1:7" x14ac:dyDescent="0.35">
      <c r="A7391" s="72" t="s">
        <v>524</v>
      </c>
      <c r="B7391" s="72" t="s">
        <v>525</v>
      </c>
      <c r="C7391" s="72" t="s">
        <v>1102</v>
      </c>
      <c r="D7391" s="72" t="s">
        <v>1097</v>
      </c>
      <c r="E7391" s="72">
        <v>1633</v>
      </c>
      <c r="F7391" s="105">
        <v>139</v>
      </c>
      <c r="G7391" s="108">
        <f t="shared" si="115"/>
        <v>43556</v>
      </c>
    </row>
    <row r="7392" spans="1:7" x14ac:dyDescent="0.35">
      <c r="A7392" s="72" t="s">
        <v>524</v>
      </c>
      <c r="B7392" s="72" t="s">
        <v>525</v>
      </c>
      <c r="C7392" s="72" t="s">
        <v>1102</v>
      </c>
      <c r="D7392" s="72" t="s">
        <v>1098</v>
      </c>
      <c r="E7392" s="72">
        <v>1662</v>
      </c>
      <c r="F7392" s="105">
        <v>136</v>
      </c>
      <c r="G7392" s="108">
        <f t="shared" si="115"/>
        <v>43466</v>
      </c>
    </row>
    <row r="7393" spans="1:7" x14ac:dyDescent="0.35">
      <c r="A7393" s="72" t="s">
        <v>524</v>
      </c>
      <c r="B7393" s="72" t="s">
        <v>525</v>
      </c>
      <c r="C7393" s="72" t="s">
        <v>1102</v>
      </c>
      <c r="D7393" s="72" t="s">
        <v>1099</v>
      </c>
      <c r="E7393" s="72">
        <v>1800</v>
      </c>
      <c r="F7393" s="105">
        <v>156</v>
      </c>
      <c r="G7393" s="108">
        <f t="shared" si="115"/>
        <v>43374</v>
      </c>
    </row>
    <row r="7394" spans="1:7" x14ac:dyDescent="0.35">
      <c r="A7394" s="72" t="s">
        <v>526</v>
      </c>
      <c r="B7394" s="72" t="s">
        <v>527</v>
      </c>
      <c r="C7394" s="72" t="s">
        <v>1087</v>
      </c>
      <c r="D7394" s="72" t="s">
        <v>1088</v>
      </c>
      <c r="E7394" s="72">
        <v>2460</v>
      </c>
      <c r="F7394" s="105">
        <v>204</v>
      </c>
      <c r="G7394" s="108">
        <f t="shared" si="115"/>
        <v>44378</v>
      </c>
    </row>
    <row r="7395" spans="1:7" x14ac:dyDescent="0.35">
      <c r="A7395" s="72" t="s">
        <v>526</v>
      </c>
      <c r="B7395" s="72" t="s">
        <v>527</v>
      </c>
      <c r="C7395" s="72" t="s">
        <v>1087</v>
      </c>
      <c r="D7395" s="72" t="s">
        <v>1089</v>
      </c>
      <c r="E7395" s="72">
        <v>2454</v>
      </c>
      <c r="F7395" s="105">
        <v>205</v>
      </c>
      <c r="G7395" s="108">
        <f t="shared" si="115"/>
        <v>44287</v>
      </c>
    </row>
    <row r="7396" spans="1:7" x14ac:dyDescent="0.35">
      <c r="A7396" s="72" t="s">
        <v>526</v>
      </c>
      <c r="B7396" s="72" t="s">
        <v>527</v>
      </c>
      <c r="C7396" s="72" t="s">
        <v>1087</v>
      </c>
      <c r="D7396" s="72" t="s">
        <v>1090</v>
      </c>
      <c r="E7396" s="72">
        <v>2456</v>
      </c>
      <c r="F7396" s="105">
        <v>208</v>
      </c>
      <c r="G7396" s="108">
        <f t="shared" si="115"/>
        <v>44197</v>
      </c>
    </row>
    <row r="7397" spans="1:7" x14ac:dyDescent="0.35">
      <c r="A7397" s="72" t="s">
        <v>526</v>
      </c>
      <c r="B7397" s="72" t="s">
        <v>527</v>
      </c>
      <c r="C7397" s="72" t="s">
        <v>1087</v>
      </c>
      <c r="D7397" s="72" t="s">
        <v>1091</v>
      </c>
      <c r="E7397" s="72">
        <v>2463</v>
      </c>
      <c r="F7397" s="105">
        <v>207</v>
      </c>
      <c r="G7397" s="108">
        <f t="shared" si="115"/>
        <v>44105</v>
      </c>
    </row>
    <row r="7398" spans="1:7" x14ac:dyDescent="0.35">
      <c r="A7398" s="72" t="s">
        <v>526</v>
      </c>
      <c r="B7398" s="72" t="s">
        <v>527</v>
      </c>
      <c r="C7398" s="72" t="s">
        <v>1087</v>
      </c>
      <c r="D7398" s="72" t="s">
        <v>1092</v>
      </c>
      <c r="E7398" s="72">
        <v>2463</v>
      </c>
      <c r="F7398" s="105">
        <v>208</v>
      </c>
      <c r="G7398" s="108">
        <f t="shared" si="115"/>
        <v>44013</v>
      </c>
    </row>
    <row r="7399" spans="1:7" x14ac:dyDescent="0.35">
      <c r="A7399" s="72" t="s">
        <v>526</v>
      </c>
      <c r="B7399" s="72" t="s">
        <v>527</v>
      </c>
      <c r="C7399" s="72" t="s">
        <v>1087</v>
      </c>
      <c r="D7399" s="72" t="s">
        <v>1093</v>
      </c>
      <c r="E7399" s="72">
        <v>2468</v>
      </c>
      <c r="F7399" s="105">
        <v>208</v>
      </c>
      <c r="G7399" s="108">
        <f t="shared" si="115"/>
        <v>43922</v>
      </c>
    </row>
    <row r="7400" spans="1:7" x14ac:dyDescent="0.35">
      <c r="A7400" s="72" t="s">
        <v>526</v>
      </c>
      <c r="B7400" s="72" t="s">
        <v>527</v>
      </c>
      <c r="C7400" s="72" t="s">
        <v>1087</v>
      </c>
      <c r="D7400" s="72" t="s">
        <v>1094</v>
      </c>
      <c r="E7400" s="72">
        <v>2446</v>
      </c>
      <c r="F7400" s="105">
        <v>213</v>
      </c>
      <c r="G7400" s="108">
        <f t="shared" si="115"/>
        <v>43831</v>
      </c>
    </row>
    <row r="7401" spans="1:7" x14ac:dyDescent="0.35">
      <c r="A7401" s="72" t="s">
        <v>526</v>
      </c>
      <c r="B7401" s="72" t="s">
        <v>527</v>
      </c>
      <c r="C7401" s="72" t="s">
        <v>1087</v>
      </c>
      <c r="D7401" s="72" t="s">
        <v>1095</v>
      </c>
      <c r="E7401" s="72">
        <v>2441</v>
      </c>
      <c r="F7401" s="105">
        <v>186</v>
      </c>
      <c r="G7401" s="108">
        <f t="shared" si="115"/>
        <v>43739</v>
      </c>
    </row>
    <row r="7402" spans="1:7" x14ac:dyDescent="0.35">
      <c r="A7402" s="72" t="s">
        <v>526</v>
      </c>
      <c r="B7402" s="72" t="s">
        <v>527</v>
      </c>
      <c r="C7402" s="72" t="s">
        <v>1087</v>
      </c>
      <c r="D7402" s="72" t="s">
        <v>1096</v>
      </c>
      <c r="E7402" s="72">
        <v>2442</v>
      </c>
      <c r="F7402" s="105">
        <v>188</v>
      </c>
      <c r="G7402" s="108">
        <f t="shared" si="115"/>
        <v>43647</v>
      </c>
    </row>
    <row r="7403" spans="1:7" x14ac:dyDescent="0.35">
      <c r="A7403" s="72" t="s">
        <v>526</v>
      </c>
      <c r="B7403" s="72" t="s">
        <v>527</v>
      </c>
      <c r="C7403" s="72" t="s">
        <v>1087</v>
      </c>
      <c r="D7403" s="72" t="s">
        <v>1097</v>
      </c>
      <c r="E7403" s="72">
        <v>2441</v>
      </c>
      <c r="F7403" s="105">
        <v>189</v>
      </c>
      <c r="G7403" s="108">
        <f t="shared" si="115"/>
        <v>43556</v>
      </c>
    </row>
    <row r="7404" spans="1:7" x14ac:dyDescent="0.35">
      <c r="A7404" s="72" t="s">
        <v>526</v>
      </c>
      <c r="B7404" s="72" t="s">
        <v>527</v>
      </c>
      <c r="C7404" s="72" t="s">
        <v>1087</v>
      </c>
      <c r="D7404" s="72" t="s">
        <v>1098</v>
      </c>
      <c r="E7404" s="72">
        <v>2432</v>
      </c>
      <c r="F7404" s="105">
        <v>192</v>
      </c>
      <c r="G7404" s="108">
        <f t="shared" si="115"/>
        <v>43466</v>
      </c>
    </row>
    <row r="7405" spans="1:7" x14ac:dyDescent="0.35">
      <c r="A7405" s="72" t="s">
        <v>526</v>
      </c>
      <c r="B7405" s="72" t="s">
        <v>527</v>
      </c>
      <c r="C7405" s="72" t="s">
        <v>1087</v>
      </c>
      <c r="D7405" s="72" t="s">
        <v>1099</v>
      </c>
      <c r="E7405" s="72">
        <v>2491</v>
      </c>
      <c r="F7405" s="105">
        <v>217</v>
      </c>
      <c r="G7405" s="108">
        <f t="shared" si="115"/>
        <v>43374</v>
      </c>
    </row>
    <row r="7406" spans="1:7" x14ac:dyDescent="0.35">
      <c r="A7406" s="72" t="s">
        <v>526</v>
      </c>
      <c r="B7406" s="72" t="s">
        <v>527</v>
      </c>
      <c r="C7406" s="72" t="s">
        <v>1100</v>
      </c>
      <c r="D7406" s="72" t="s">
        <v>1088</v>
      </c>
      <c r="E7406" s="72">
        <v>1797</v>
      </c>
      <c r="F7406" s="105">
        <v>330</v>
      </c>
      <c r="G7406" s="108">
        <f t="shared" si="115"/>
        <v>44378</v>
      </c>
    </row>
    <row r="7407" spans="1:7" x14ac:dyDescent="0.35">
      <c r="A7407" s="72" t="s">
        <v>526</v>
      </c>
      <c r="B7407" s="72" t="s">
        <v>527</v>
      </c>
      <c r="C7407" s="72" t="s">
        <v>1100</v>
      </c>
      <c r="D7407" s="72" t="s">
        <v>1089</v>
      </c>
      <c r="E7407" s="72">
        <v>1798</v>
      </c>
      <c r="F7407" s="105">
        <v>329</v>
      </c>
      <c r="G7407" s="108">
        <f t="shared" si="115"/>
        <v>44287</v>
      </c>
    </row>
    <row r="7408" spans="1:7" x14ac:dyDescent="0.35">
      <c r="A7408" s="72" t="s">
        <v>526</v>
      </c>
      <c r="B7408" s="72" t="s">
        <v>527</v>
      </c>
      <c r="C7408" s="72" t="s">
        <v>1100</v>
      </c>
      <c r="D7408" s="72" t="s">
        <v>1090</v>
      </c>
      <c r="E7408" s="72">
        <v>1797</v>
      </c>
      <c r="F7408" s="105">
        <v>329</v>
      </c>
      <c r="G7408" s="108">
        <f t="shared" si="115"/>
        <v>44197</v>
      </c>
    </row>
    <row r="7409" spans="1:7" x14ac:dyDescent="0.35">
      <c r="A7409" s="72" t="s">
        <v>526</v>
      </c>
      <c r="B7409" s="72" t="s">
        <v>527</v>
      </c>
      <c r="C7409" s="72" t="s">
        <v>1100</v>
      </c>
      <c r="D7409" s="72" t="s">
        <v>1091</v>
      </c>
      <c r="E7409" s="72">
        <v>1807</v>
      </c>
      <c r="F7409" s="105">
        <v>332</v>
      </c>
      <c r="G7409" s="108">
        <f t="shared" si="115"/>
        <v>44105</v>
      </c>
    </row>
    <row r="7410" spans="1:7" x14ac:dyDescent="0.35">
      <c r="A7410" s="72" t="s">
        <v>526</v>
      </c>
      <c r="B7410" s="72" t="s">
        <v>527</v>
      </c>
      <c r="C7410" s="72" t="s">
        <v>1100</v>
      </c>
      <c r="D7410" s="72" t="s">
        <v>1092</v>
      </c>
      <c r="E7410" s="72">
        <v>1809</v>
      </c>
      <c r="F7410" s="105">
        <v>333</v>
      </c>
      <c r="G7410" s="108">
        <f t="shared" si="115"/>
        <v>44013</v>
      </c>
    </row>
    <row r="7411" spans="1:7" x14ac:dyDescent="0.35">
      <c r="A7411" s="72" t="s">
        <v>526</v>
      </c>
      <c r="B7411" s="72" t="s">
        <v>527</v>
      </c>
      <c r="C7411" s="72" t="s">
        <v>1100</v>
      </c>
      <c r="D7411" s="72" t="s">
        <v>1093</v>
      </c>
      <c r="E7411" s="72">
        <v>1794</v>
      </c>
      <c r="F7411" s="105">
        <v>337</v>
      </c>
      <c r="G7411" s="108">
        <f t="shared" si="115"/>
        <v>43922</v>
      </c>
    </row>
    <row r="7412" spans="1:7" x14ac:dyDescent="0.35">
      <c r="A7412" s="72" t="s">
        <v>526</v>
      </c>
      <c r="B7412" s="72" t="s">
        <v>527</v>
      </c>
      <c r="C7412" s="72" t="s">
        <v>1100</v>
      </c>
      <c r="D7412" s="72" t="s">
        <v>1094</v>
      </c>
      <c r="E7412" s="72">
        <v>1741</v>
      </c>
      <c r="F7412" s="105">
        <v>348</v>
      </c>
      <c r="G7412" s="108">
        <f t="shared" si="115"/>
        <v>43831</v>
      </c>
    </row>
    <row r="7413" spans="1:7" x14ac:dyDescent="0.35">
      <c r="A7413" s="72" t="s">
        <v>526</v>
      </c>
      <c r="B7413" s="72" t="s">
        <v>527</v>
      </c>
      <c r="C7413" s="72" t="s">
        <v>1100</v>
      </c>
      <c r="D7413" s="72" t="s">
        <v>1095</v>
      </c>
      <c r="E7413" s="72">
        <v>1735</v>
      </c>
      <c r="F7413" s="105">
        <v>339</v>
      </c>
      <c r="G7413" s="108">
        <f t="shared" si="115"/>
        <v>43739</v>
      </c>
    </row>
    <row r="7414" spans="1:7" x14ac:dyDescent="0.35">
      <c r="A7414" s="72" t="s">
        <v>526</v>
      </c>
      <c r="B7414" s="72" t="s">
        <v>527</v>
      </c>
      <c r="C7414" s="72" t="s">
        <v>1100</v>
      </c>
      <c r="D7414" s="72" t="s">
        <v>1096</v>
      </c>
      <c r="E7414" s="72">
        <v>1729</v>
      </c>
      <c r="F7414" s="105">
        <v>353</v>
      </c>
      <c r="G7414" s="108">
        <f t="shared" si="115"/>
        <v>43647</v>
      </c>
    </row>
    <row r="7415" spans="1:7" x14ac:dyDescent="0.35">
      <c r="A7415" s="72" t="s">
        <v>526</v>
      </c>
      <c r="B7415" s="72" t="s">
        <v>527</v>
      </c>
      <c r="C7415" s="72" t="s">
        <v>1100</v>
      </c>
      <c r="D7415" s="72" t="s">
        <v>1097</v>
      </c>
      <c r="E7415" s="72">
        <v>1727</v>
      </c>
      <c r="F7415" s="105">
        <v>352</v>
      </c>
      <c r="G7415" s="108">
        <f t="shared" si="115"/>
        <v>43556</v>
      </c>
    </row>
    <row r="7416" spans="1:7" x14ac:dyDescent="0.35">
      <c r="A7416" s="72" t="s">
        <v>526</v>
      </c>
      <c r="B7416" s="72" t="s">
        <v>527</v>
      </c>
      <c r="C7416" s="72" t="s">
        <v>1100</v>
      </c>
      <c r="D7416" s="72" t="s">
        <v>1098</v>
      </c>
      <c r="E7416" s="72">
        <v>1649</v>
      </c>
      <c r="F7416" s="105">
        <v>359</v>
      </c>
      <c r="G7416" s="108">
        <f t="shared" si="115"/>
        <v>43466</v>
      </c>
    </row>
    <row r="7417" spans="1:7" x14ac:dyDescent="0.35">
      <c r="A7417" s="72" t="s">
        <v>526</v>
      </c>
      <c r="B7417" s="72" t="s">
        <v>527</v>
      </c>
      <c r="C7417" s="72" t="s">
        <v>1100</v>
      </c>
      <c r="D7417" s="72" t="s">
        <v>1099</v>
      </c>
      <c r="E7417" s="72">
        <v>1734</v>
      </c>
      <c r="F7417" s="105">
        <v>398</v>
      </c>
      <c r="G7417" s="108">
        <f t="shared" si="115"/>
        <v>43374</v>
      </c>
    </row>
    <row r="7418" spans="1:7" x14ac:dyDescent="0.35">
      <c r="A7418" s="72" t="s">
        <v>526</v>
      </c>
      <c r="B7418" s="72" t="s">
        <v>527</v>
      </c>
      <c r="C7418" s="72" t="s">
        <v>1101</v>
      </c>
      <c r="D7418" s="72" t="s">
        <v>1088</v>
      </c>
      <c r="E7418" s="72">
        <v>208</v>
      </c>
      <c r="F7418" s="105">
        <v>16</v>
      </c>
      <c r="G7418" s="108">
        <f t="shared" si="115"/>
        <v>44378</v>
      </c>
    </row>
    <row r="7419" spans="1:7" x14ac:dyDescent="0.35">
      <c r="A7419" s="72" t="s">
        <v>526</v>
      </c>
      <c r="B7419" s="72" t="s">
        <v>527</v>
      </c>
      <c r="C7419" s="72" t="s">
        <v>1101</v>
      </c>
      <c r="D7419" s="72" t="s">
        <v>1089</v>
      </c>
      <c r="E7419" s="72">
        <v>212</v>
      </c>
      <c r="F7419" s="105">
        <v>16</v>
      </c>
      <c r="G7419" s="108">
        <f t="shared" si="115"/>
        <v>44287</v>
      </c>
    </row>
    <row r="7420" spans="1:7" x14ac:dyDescent="0.35">
      <c r="A7420" s="72" t="s">
        <v>526</v>
      </c>
      <c r="B7420" s="72" t="s">
        <v>527</v>
      </c>
      <c r="C7420" s="72" t="s">
        <v>1101</v>
      </c>
      <c r="D7420" s="72" t="s">
        <v>1090</v>
      </c>
      <c r="E7420" s="72">
        <v>213</v>
      </c>
      <c r="F7420" s="105">
        <v>16</v>
      </c>
      <c r="G7420" s="108">
        <f t="shared" si="115"/>
        <v>44197</v>
      </c>
    </row>
    <row r="7421" spans="1:7" x14ac:dyDescent="0.35">
      <c r="A7421" s="72" t="s">
        <v>526</v>
      </c>
      <c r="B7421" s="72" t="s">
        <v>527</v>
      </c>
      <c r="C7421" s="72" t="s">
        <v>1101</v>
      </c>
      <c r="D7421" s="72" t="s">
        <v>1091</v>
      </c>
      <c r="E7421" s="72">
        <v>211</v>
      </c>
      <c r="F7421" s="105">
        <v>17</v>
      </c>
      <c r="G7421" s="108">
        <f t="shared" si="115"/>
        <v>44105</v>
      </c>
    </row>
    <row r="7422" spans="1:7" x14ac:dyDescent="0.35">
      <c r="A7422" s="72" t="s">
        <v>526</v>
      </c>
      <c r="B7422" s="72" t="s">
        <v>527</v>
      </c>
      <c r="C7422" s="72" t="s">
        <v>1101</v>
      </c>
      <c r="D7422" s="72" t="s">
        <v>1092</v>
      </c>
      <c r="E7422" s="72">
        <v>208</v>
      </c>
      <c r="F7422" s="105">
        <v>17</v>
      </c>
      <c r="G7422" s="108">
        <f t="shared" si="115"/>
        <v>44013</v>
      </c>
    </row>
    <row r="7423" spans="1:7" x14ac:dyDescent="0.35">
      <c r="A7423" s="72" t="s">
        <v>526</v>
      </c>
      <c r="B7423" s="72" t="s">
        <v>527</v>
      </c>
      <c r="C7423" s="72" t="s">
        <v>1101</v>
      </c>
      <c r="D7423" s="72" t="s">
        <v>1093</v>
      </c>
      <c r="E7423" s="72">
        <v>211</v>
      </c>
      <c r="F7423" s="105">
        <v>17</v>
      </c>
      <c r="G7423" s="108">
        <f t="shared" si="115"/>
        <v>43922</v>
      </c>
    </row>
    <row r="7424" spans="1:7" x14ac:dyDescent="0.35">
      <c r="A7424" s="72" t="s">
        <v>526</v>
      </c>
      <c r="B7424" s="72" t="s">
        <v>527</v>
      </c>
      <c r="C7424" s="72" t="s">
        <v>1101</v>
      </c>
      <c r="D7424" s="72" t="s">
        <v>1094</v>
      </c>
      <c r="E7424" s="72">
        <v>205</v>
      </c>
      <c r="F7424" s="105">
        <v>17</v>
      </c>
      <c r="G7424" s="108">
        <f t="shared" si="115"/>
        <v>43831</v>
      </c>
    </row>
    <row r="7425" spans="1:7" x14ac:dyDescent="0.35">
      <c r="A7425" s="72" t="s">
        <v>526</v>
      </c>
      <c r="B7425" s="72" t="s">
        <v>527</v>
      </c>
      <c r="C7425" s="72" t="s">
        <v>1101</v>
      </c>
      <c r="D7425" s="72" t="s">
        <v>1095</v>
      </c>
      <c r="E7425" s="72">
        <v>204</v>
      </c>
      <c r="F7425" s="105">
        <v>13</v>
      </c>
      <c r="G7425" s="108">
        <f t="shared" si="115"/>
        <v>43739</v>
      </c>
    </row>
    <row r="7426" spans="1:7" x14ac:dyDescent="0.35">
      <c r="A7426" s="72" t="s">
        <v>526</v>
      </c>
      <c r="B7426" s="72" t="s">
        <v>527</v>
      </c>
      <c r="C7426" s="72" t="s">
        <v>1101</v>
      </c>
      <c r="D7426" s="72" t="s">
        <v>1096</v>
      </c>
      <c r="E7426" s="72">
        <v>205</v>
      </c>
      <c r="F7426" s="105">
        <v>12</v>
      </c>
      <c r="G7426" s="108">
        <f t="shared" si="115"/>
        <v>43647</v>
      </c>
    </row>
    <row r="7427" spans="1:7" x14ac:dyDescent="0.35">
      <c r="A7427" s="72" t="s">
        <v>526</v>
      </c>
      <c r="B7427" s="72" t="s">
        <v>527</v>
      </c>
      <c r="C7427" s="72" t="s">
        <v>1101</v>
      </c>
      <c r="D7427" s="72" t="s">
        <v>1097</v>
      </c>
      <c r="E7427" s="72">
        <v>204</v>
      </c>
      <c r="F7427" s="105">
        <v>12</v>
      </c>
      <c r="G7427" s="108">
        <f t="shared" si="115"/>
        <v>43556</v>
      </c>
    </row>
    <row r="7428" spans="1:7" x14ac:dyDescent="0.35">
      <c r="A7428" s="72" t="s">
        <v>526</v>
      </c>
      <c r="B7428" s="72" t="s">
        <v>527</v>
      </c>
      <c r="C7428" s="72" t="s">
        <v>1101</v>
      </c>
      <c r="D7428" s="72" t="s">
        <v>1098</v>
      </c>
      <c r="E7428" s="72">
        <v>201</v>
      </c>
      <c r="F7428" s="105">
        <v>13</v>
      </c>
      <c r="G7428" s="108">
        <f t="shared" ref="G7428:G7491" si="116">DATE(LEFT(D7428,4),RIGHT(LEFT(D7428,7),2),1)</f>
        <v>43466</v>
      </c>
    </row>
    <row r="7429" spans="1:7" x14ac:dyDescent="0.35">
      <c r="A7429" s="72" t="s">
        <v>526</v>
      </c>
      <c r="B7429" s="72" t="s">
        <v>527</v>
      </c>
      <c r="C7429" s="72" t="s">
        <v>1101</v>
      </c>
      <c r="D7429" s="72" t="s">
        <v>1099</v>
      </c>
      <c r="E7429" s="72">
        <v>218</v>
      </c>
      <c r="F7429" s="105">
        <v>18</v>
      </c>
      <c r="G7429" s="108">
        <f t="shared" si="116"/>
        <v>43374</v>
      </c>
    </row>
    <row r="7430" spans="1:7" x14ac:dyDescent="0.35">
      <c r="A7430" s="72" t="s">
        <v>526</v>
      </c>
      <c r="B7430" s="72" t="s">
        <v>527</v>
      </c>
      <c r="C7430" s="72" t="s">
        <v>1102</v>
      </c>
      <c r="D7430" s="72" t="s">
        <v>1088</v>
      </c>
      <c r="E7430" s="72">
        <v>3637</v>
      </c>
      <c r="F7430" s="105">
        <v>359</v>
      </c>
      <c r="G7430" s="108">
        <f t="shared" si="116"/>
        <v>44378</v>
      </c>
    </row>
    <row r="7431" spans="1:7" x14ac:dyDescent="0.35">
      <c r="A7431" s="72" t="s">
        <v>526</v>
      </c>
      <c r="B7431" s="72" t="s">
        <v>527</v>
      </c>
      <c r="C7431" s="72" t="s">
        <v>1102</v>
      </c>
      <c r="D7431" s="72" t="s">
        <v>1089</v>
      </c>
      <c r="E7431" s="72">
        <v>3640</v>
      </c>
      <c r="F7431" s="105">
        <v>360</v>
      </c>
      <c r="G7431" s="108">
        <f t="shared" si="116"/>
        <v>44287</v>
      </c>
    </row>
    <row r="7432" spans="1:7" x14ac:dyDescent="0.35">
      <c r="A7432" s="72" t="s">
        <v>526</v>
      </c>
      <c r="B7432" s="72" t="s">
        <v>527</v>
      </c>
      <c r="C7432" s="72" t="s">
        <v>1102</v>
      </c>
      <c r="D7432" s="72" t="s">
        <v>1090</v>
      </c>
      <c r="E7432" s="72">
        <v>3643</v>
      </c>
      <c r="F7432" s="105">
        <v>361</v>
      </c>
      <c r="G7432" s="108">
        <f t="shared" si="116"/>
        <v>44197</v>
      </c>
    </row>
    <row r="7433" spans="1:7" x14ac:dyDescent="0.35">
      <c r="A7433" s="72" t="s">
        <v>526</v>
      </c>
      <c r="B7433" s="72" t="s">
        <v>527</v>
      </c>
      <c r="C7433" s="72" t="s">
        <v>1102</v>
      </c>
      <c r="D7433" s="72" t="s">
        <v>1091</v>
      </c>
      <c r="E7433" s="72">
        <v>3641</v>
      </c>
      <c r="F7433" s="105">
        <v>363</v>
      </c>
      <c r="G7433" s="108">
        <f t="shared" si="116"/>
        <v>44105</v>
      </c>
    </row>
    <row r="7434" spans="1:7" x14ac:dyDescent="0.35">
      <c r="A7434" s="72" t="s">
        <v>526</v>
      </c>
      <c r="B7434" s="72" t="s">
        <v>527</v>
      </c>
      <c r="C7434" s="72" t="s">
        <v>1102</v>
      </c>
      <c r="D7434" s="72" t="s">
        <v>1092</v>
      </c>
      <c r="E7434" s="72">
        <v>3637</v>
      </c>
      <c r="F7434" s="105">
        <v>363</v>
      </c>
      <c r="G7434" s="108">
        <f t="shared" si="116"/>
        <v>44013</v>
      </c>
    </row>
    <row r="7435" spans="1:7" x14ac:dyDescent="0.35">
      <c r="A7435" s="72" t="s">
        <v>526</v>
      </c>
      <c r="B7435" s="72" t="s">
        <v>527</v>
      </c>
      <c r="C7435" s="72" t="s">
        <v>1102</v>
      </c>
      <c r="D7435" s="72" t="s">
        <v>1093</v>
      </c>
      <c r="E7435" s="72">
        <v>3646</v>
      </c>
      <c r="F7435" s="105">
        <v>365</v>
      </c>
      <c r="G7435" s="108">
        <f t="shared" si="116"/>
        <v>43922</v>
      </c>
    </row>
    <row r="7436" spans="1:7" x14ac:dyDescent="0.35">
      <c r="A7436" s="72" t="s">
        <v>526</v>
      </c>
      <c r="B7436" s="72" t="s">
        <v>527</v>
      </c>
      <c r="C7436" s="72" t="s">
        <v>1102</v>
      </c>
      <c r="D7436" s="72" t="s">
        <v>1094</v>
      </c>
      <c r="E7436" s="72">
        <v>3629</v>
      </c>
      <c r="F7436" s="105">
        <v>371</v>
      </c>
      <c r="G7436" s="108">
        <f t="shared" si="116"/>
        <v>43831</v>
      </c>
    </row>
    <row r="7437" spans="1:7" x14ac:dyDescent="0.35">
      <c r="A7437" s="72" t="s">
        <v>526</v>
      </c>
      <c r="B7437" s="72" t="s">
        <v>527</v>
      </c>
      <c r="C7437" s="72" t="s">
        <v>1102</v>
      </c>
      <c r="D7437" s="72" t="s">
        <v>1095</v>
      </c>
      <c r="E7437" s="72">
        <v>3615</v>
      </c>
      <c r="F7437" s="105">
        <v>357</v>
      </c>
      <c r="G7437" s="108">
        <f t="shared" si="116"/>
        <v>43739</v>
      </c>
    </row>
    <row r="7438" spans="1:7" x14ac:dyDescent="0.35">
      <c r="A7438" s="72" t="s">
        <v>526</v>
      </c>
      <c r="B7438" s="72" t="s">
        <v>527</v>
      </c>
      <c r="C7438" s="72" t="s">
        <v>1102</v>
      </c>
      <c r="D7438" s="72" t="s">
        <v>1096</v>
      </c>
      <c r="E7438" s="72">
        <v>3611</v>
      </c>
      <c r="F7438" s="105">
        <v>358</v>
      </c>
      <c r="G7438" s="108">
        <f t="shared" si="116"/>
        <v>43647</v>
      </c>
    </row>
    <row r="7439" spans="1:7" x14ac:dyDescent="0.35">
      <c r="A7439" s="72" t="s">
        <v>526</v>
      </c>
      <c r="B7439" s="72" t="s">
        <v>527</v>
      </c>
      <c r="C7439" s="72" t="s">
        <v>1102</v>
      </c>
      <c r="D7439" s="72" t="s">
        <v>1097</v>
      </c>
      <c r="E7439" s="72">
        <v>3615</v>
      </c>
      <c r="F7439" s="105">
        <v>359</v>
      </c>
      <c r="G7439" s="108">
        <f t="shared" si="116"/>
        <v>43556</v>
      </c>
    </row>
    <row r="7440" spans="1:7" x14ac:dyDescent="0.35">
      <c r="A7440" s="72" t="s">
        <v>526</v>
      </c>
      <c r="B7440" s="72" t="s">
        <v>527</v>
      </c>
      <c r="C7440" s="72" t="s">
        <v>1102</v>
      </c>
      <c r="D7440" s="72" t="s">
        <v>1098</v>
      </c>
      <c r="E7440" s="72">
        <v>3608</v>
      </c>
      <c r="F7440" s="105">
        <v>371</v>
      </c>
      <c r="G7440" s="108">
        <f t="shared" si="116"/>
        <v>43466</v>
      </c>
    </row>
    <row r="7441" spans="1:7" x14ac:dyDescent="0.35">
      <c r="A7441" s="72" t="s">
        <v>526</v>
      </c>
      <c r="B7441" s="72" t="s">
        <v>527</v>
      </c>
      <c r="C7441" s="72" t="s">
        <v>1102</v>
      </c>
      <c r="D7441" s="72" t="s">
        <v>1099</v>
      </c>
      <c r="E7441" s="72">
        <v>3744</v>
      </c>
      <c r="F7441" s="105">
        <v>439</v>
      </c>
      <c r="G7441" s="108">
        <f t="shared" si="116"/>
        <v>43374</v>
      </c>
    </row>
    <row r="7442" spans="1:7" x14ac:dyDescent="0.35">
      <c r="A7442" s="72" t="s">
        <v>528</v>
      </c>
      <c r="B7442" s="72" t="s">
        <v>529</v>
      </c>
      <c r="C7442" s="72" t="s">
        <v>1087</v>
      </c>
      <c r="D7442" s="72" t="s">
        <v>1088</v>
      </c>
      <c r="E7442" s="72">
        <v>550</v>
      </c>
      <c r="F7442" s="105">
        <v>61</v>
      </c>
      <c r="G7442" s="108">
        <f t="shared" si="116"/>
        <v>44378</v>
      </c>
    </row>
    <row r="7443" spans="1:7" x14ac:dyDescent="0.35">
      <c r="A7443" s="72" t="s">
        <v>528</v>
      </c>
      <c r="B7443" s="72" t="s">
        <v>529</v>
      </c>
      <c r="C7443" s="72" t="s">
        <v>1087</v>
      </c>
      <c r="D7443" s="72" t="s">
        <v>1089</v>
      </c>
      <c r="E7443" s="72">
        <v>555</v>
      </c>
      <c r="F7443" s="105">
        <v>59</v>
      </c>
      <c r="G7443" s="108">
        <f t="shared" si="116"/>
        <v>44287</v>
      </c>
    </row>
    <row r="7444" spans="1:7" x14ac:dyDescent="0.35">
      <c r="A7444" s="72" t="s">
        <v>528</v>
      </c>
      <c r="B7444" s="72" t="s">
        <v>529</v>
      </c>
      <c r="C7444" s="72" t="s">
        <v>1087</v>
      </c>
      <c r="D7444" s="72" t="s">
        <v>1090</v>
      </c>
      <c r="E7444" s="72">
        <v>550</v>
      </c>
      <c r="F7444" s="105">
        <v>59</v>
      </c>
      <c r="G7444" s="108">
        <f t="shared" si="116"/>
        <v>44197</v>
      </c>
    </row>
    <row r="7445" spans="1:7" x14ac:dyDescent="0.35">
      <c r="A7445" s="72" t="s">
        <v>528</v>
      </c>
      <c r="B7445" s="72" t="s">
        <v>529</v>
      </c>
      <c r="C7445" s="72" t="s">
        <v>1087</v>
      </c>
      <c r="D7445" s="72" t="s">
        <v>1091</v>
      </c>
      <c r="E7445" s="72">
        <v>551</v>
      </c>
      <c r="F7445" s="105">
        <v>61</v>
      </c>
      <c r="G7445" s="108">
        <f t="shared" si="116"/>
        <v>44105</v>
      </c>
    </row>
    <row r="7446" spans="1:7" x14ac:dyDescent="0.35">
      <c r="A7446" s="72" t="s">
        <v>528</v>
      </c>
      <c r="B7446" s="72" t="s">
        <v>529</v>
      </c>
      <c r="C7446" s="72" t="s">
        <v>1087</v>
      </c>
      <c r="D7446" s="72" t="s">
        <v>1092</v>
      </c>
      <c r="E7446" s="72">
        <v>550</v>
      </c>
      <c r="F7446" s="105">
        <v>63</v>
      </c>
      <c r="G7446" s="108">
        <f t="shared" si="116"/>
        <v>44013</v>
      </c>
    </row>
    <row r="7447" spans="1:7" x14ac:dyDescent="0.35">
      <c r="A7447" s="72" t="s">
        <v>528</v>
      </c>
      <c r="B7447" s="72" t="s">
        <v>529</v>
      </c>
      <c r="C7447" s="72" t="s">
        <v>1087</v>
      </c>
      <c r="D7447" s="72" t="s">
        <v>1093</v>
      </c>
      <c r="E7447" s="72">
        <v>553</v>
      </c>
      <c r="F7447" s="105">
        <v>60</v>
      </c>
      <c r="G7447" s="108">
        <f t="shared" si="116"/>
        <v>43922</v>
      </c>
    </row>
    <row r="7448" spans="1:7" x14ac:dyDescent="0.35">
      <c r="A7448" s="72" t="s">
        <v>528</v>
      </c>
      <c r="B7448" s="72" t="s">
        <v>529</v>
      </c>
      <c r="C7448" s="72" t="s">
        <v>1087</v>
      </c>
      <c r="D7448" s="72" t="s">
        <v>1094</v>
      </c>
      <c r="E7448" s="72">
        <v>555</v>
      </c>
      <c r="F7448" s="105">
        <v>59</v>
      </c>
      <c r="G7448" s="108">
        <f t="shared" si="116"/>
        <v>43831</v>
      </c>
    </row>
    <row r="7449" spans="1:7" x14ac:dyDescent="0.35">
      <c r="A7449" s="72" t="s">
        <v>528</v>
      </c>
      <c r="B7449" s="72" t="s">
        <v>529</v>
      </c>
      <c r="C7449" s="72" t="s">
        <v>1087</v>
      </c>
      <c r="D7449" s="72" t="s">
        <v>1095</v>
      </c>
      <c r="E7449" s="72">
        <v>552</v>
      </c>
      <c r="F7449" s="105">
        <v>65</v>
      </c>
      <c r="G7449" s="108">
        <f t="shared" si="116"/>
        <v>43739</v>
      </c>
    </row>
    <row r="7450" spans="1:7" x14ac:dyDescent="0.35">
      <c r="A7450" s="72" t="s">
        <v>528</v>
      </c>
      <c r="B7450" s="72" t="s">
        <v>529</v>
      </c>
      <c r="C7450" s="72" t="s">
        <v>1087</v>
      </c>
      <c r="D7450" s="72" t="s">
        <v>1096</v>
      </c>
      <c r="E7450" s="72">
        <v>554</v>
      </c>
      <c r="F7450" s="105">
        <v>66</v>
      </c>
      <c r="G7450" s="108">
        <f t="shared" si="116"/>
        <v>43647</v>
      </c>
    </row>
    <row r="7451" spans="1:7" x14ac:dyDescent="0.35">
      <c r="A7451" s="72" t="s">
        <v>528</v>
      </c>
      <c r="B7451" s="72" t="s">
        <v>529</v>
      </c>
      <c r="C7451" s="72" t="s">
        <v>1087</v>
      </c>
      <c r="D7451" s="72" t="s">
        <v>1097</v>
      </c>
      <c r="E7451" s="72">
        <v>559</v>
      </c>
      <c r="F7451" s="105">
        <v>65</v>
      </c>
      <c r="G7451" s="108">
        <f t="shared" si="116"/>
        <v>43556</v>
      </c>
    </row>
    <row r="7452" spans="1:7" x14ac:dyDescent="0.35">
      <c r="A7452" s="72" t="s">
        <v>528</v>
      </c>
      <c r="B7452" s="72" t="s">
        <v>529</v>
      </c>
      <c r="C7452" s="72" t="s">
        <v>1087</v>
      </c>
      <c r="D7452" s="72" t="s">
        <v>1098</v>
      </c>
      <c r="E7452" s="72">
        <v>556</v>
      </c>
      <c r="F7452" s="105">
        <v>57</v>
      </c>
      <c r="G7452" s="108">
        <f t="shared" si="116"/>
        <v>43466</v>
      </c>
    </row>
    <row r="7453" spans="1:7" x14ac:dyDescent="0.35">
      <c r="A7453" s="72" t="s">
        <v>528</v>
      </c>
      <c r="B7453" s="72" t="s">
        <v>529</v>
      </c>
      <c r="C7453" s="72" t="s">
        <v>1087</v>
      </c>
      <c r="D7453" s="72" t="s">
        <v>1099</v>
      </c>
      <c r="E7453" s="72">
        <v>587</v>
      </c>
      <c r="F7453" s="105">
        <v>63</v>
      </c>
      <c r="G7453" s="108">
        <f t="shared" si="116"/>
        <v>43374</v>
      </c>
    </row>
    <row r="7454" spans="1:7" x14ac:dyDescent="0.35">
      <c r="A7454" s="72" t="s">
        <v>528</v>
      </c>
      <c r="B7454" s="72" t="s">
        <v>529</v>
      </c>
      <c r="C7454" s="72" t="s">
        <v>1100</v>
      </c>
      <c r="D7454" s="72" t="s">
        <v>1088</v>
      </c>
      <c r="E7454" s="72">
        <v>1348</v>
      </c>
      <c r="F7454" s="105">
        <v>258</v>
      </c>
      <c r="G7454" s="108">
        <f t="shared" si="116"/>
        <v>44378</v>
      </c>
    </row>
    <row r="7455" spans="1:7" x14ac:dyDescent="0.35">
      <c r="A7455" s="72" t="s">
        <v>528</v>
      </c>
      <c r="B7455" s="72" t="s">
        <v>529</v>
      </c>
      <c r="C7455" s="72" t="s">
        <v>1100</v>
      </c>
      <c r="D7455" s="72" t="s">
        <v>1089</v>
      </c>
      <c r="E7455" s="72">
        <v>1355</v>
      </c>
      <c r="F7455" s="105">
        <v>256</v>
      </c>
      <c r="G7455" s="108">
        <f t="shared" si="116"/>
        <v>44287</v>
      </c>
    </row>
    <row r="7456" spans="1:7" x14ac:dyDescent="0.35">
      <c r="A7456" s="72" t="s">
        <v>528</v>
      </c>
      <c r="B7456" s="72" t="s">
        <v>529</v>
      </c>
      <c r="C7456" s="72" t="s">
        <v>1100</v>
      </c>
      <c r="D7456" s="72" t="s">
        <v>1090</v>
      </c>
      <c r="E7456" s="72">
        <v>1353</v>
      </c>
      <c r="F7456" s="105">
        <v>243</v>
      </c>
      <c r="G7456" s="108">
        <f t="shared" si="116"/>
        <v>44197</v>
      </c>
    </row>
    <row r="7457" spans="1:7" x14ac:dyDescent="0.35">
      <c r="A7457" s="72" t="s">
        <v>528</v>
      </c>
      <c r="B7457" s="72" t="s">
        <v>529</v>
      </c>
      <c r="C7457" s="72" t="s">
        <v>1100</v>
      </c>
      <c r="D7457" s="72" t="s">
        <v>1091</v>
      </c>
      <c r="E7457" s="72">
        <v>1356</v>
      </c>
      <c r="F7457" s="105">
        <v>234</v>
      </c>
      <c r="G7457" s="108">
        <f t="shared" si="116"/>
        <v>44105</v>
      </c>
    </row>
    <row r="7458" spans="1:7" x14ac:dyDescent="0.35">
      <c r="A7458" s="72" t="s">
        <v>528</v>
      </c>
      <c r="B7458" s="72" t="s">
        <v>529</v>
      </c>
      <c r="C7458" s="72" t="s">
        <v>1100</v>
      </c>
      <c r="D7458" s="72" t="s">
        <v>1092</v>
      </c>
      <c r="E7458" s="72">
        <v>1311</v>
      </c>
      <c r="F7458" s="105">
        <v>224</v>
      </c>
      <c r="G7458" s="108">
        <f t="shared" si="116"/>
        <v>44013</v>
      </c>
    </row>
    <row r="7459" spans="1:7" x14ac:dyDescent="0.35">
      <c r="A7459" s="72" t="s">
        <v>528</v>
      </c>
      <c r="B7459" s="72" t="s">
        <v>529</v>
      </c>
      <c r="C7459" s="72" t="s">
        <v>1100</v>
      </c>
      <c r="D7459" s="72" t="s">
        <v>1093</v>
      </c>
      <c r="E7459" s="72">
        <v>1330</v>
      </c>
      <c r="F7459" s="105">
        <v>197</v>
      </c>
      <c r="G7459" s="108">
        <f t="shared" si="116"/>
        <v>43922</v>
      </c>
    </row>
    <row r="7460" spans="1:7" x14ac:dyDescent="0.35">
      <c r="A7460" s="72" t="s">
        <v>528</v>
      </c>
      <c r="B7460" s="72" t="s">
        <v>529</v>
      </c>
      <c r="C7460" s="72" t="s">
        <v>1100</v>
      </c>
      <c r="D7460" s="72" t="s">
        <v>1094</v>
      </c>
      <c r="E7460" s="72">
        <v>1304</v>
      </c>
      <c r="F7460" s="105">
        <v>198</v>
      </c>
      <c r="G7460" s="108">
        <f t="shared" si="116"/>
        <v>43831</v>
      </c>
    </row>
    <row r="7461" spans="1:7" x14ac:dyDescent="0.35">
      <c r="A7461" s="72" t="s">
        <v>528</v>
      </c>
      <c r="B7461" s="72" t="s">
        <v>529</v>
      </c>
      <c r="C7461" s="72" t="s">
        <v>1100</v>
      </c>
      <c r="D7461" s="72" t="s">
        <v>1095</v>
      </c>
      <c r="E7461" s="72">
        <v>1296</v>
      </c>
      <c r="F7461" s="105">
        <v>208</v>
      </c>
      <c r="G7461" s="108">
        <f t="shared" si="116"/>
        <v>43739</v>
      </c>
    </row>
    <row r="7462" spans="1:7" x14ac:dyDescent="0.35">
      <c r="A7462" s="72" t="s">
        <v>528</v>
      </c>
      <c r="B7462" s="72" t="s">
        <v>529</v>
      </c>
      <c r="C7462" s="72" t="s">
        <v>1100</v>
      </c>
      <c r="D7462" s="72" t="s">
        <v>1096</v>
      </c>
      <c r="E7462" s="72">
        <v>1312</v>
      </c>
      <c r="F7462" s="105">
        <v>211</v>
      </c>
      <c r="G7462" s="108">
        <f t="shared" si="116"/>
        <v>43647</v>
      </c>
    </row>
    <row r="7463" spans="1:7" x14ac:dyDescent="0.35">
      <c r="A7463" s="72" t="s">
        <v>528</v>
      </c>
      <c r="B7463" s="72" t="s">
        <v>529</v>
      </c>
      <c r="C7463" s="72" t="s">
        <v>1100</v>
      </c>
      <c r="D7463" s="72" t="s">
        <v>1097</v>
      </c>
      <c r="E7463" s="72">
        <v>1313</v>
      </c>
      <c r="F7463" s="105">
        <v>201</v>
      </c>
      <c r="G7463" s="108">
        <f t="shared" si="116"/>
        <v>43556</v>
      </c>
    </row>
    <row r="7464" spans="1:7" x14ac:dyDescent="0.35">
      <c r="A7464" s="72" t="s">
        <v>528</v>
      </c>
      <c r="B7464" s="72" t="s">
        <v>529</v>
      </c>
      <c r="C7464" s="72" t="s">
        <v>1100</v>
      </c>
      <c r="D7464" s="72" t="s">
        <v>1098</v>
      </c>
      <c r="E7464" s="72">
        <v>1297</v>
      </c>
      <c r="F7464" s="105">
        <v>185</v>
      </c>
      <c r="G7464" s="108">
        <f t="shared" si="116"/>
        <v>43466</v>
      </c>
    </row>
    <row r="7465" spans="1:7" x14ac:dyDescent="0.35">
      <c r="A7465" s="72" t="s">
        <v>528</v>
      </c>
      <c r="B7465" s="72" t="s">
        <v>529</v>
      </c>
      <c r="C7465" s="72" t="s">
        <v>1100</v>
      </c>
      <c r="D7465" s="72" t="s">
        <v>1099</v>
      </c>
      <c r="E7465" s="72">
        <v>1429</v>
      </c>
      <c r="F7465" s="105">
        <v>299</v>
      </c>
      <c r="G7465" s="108">
        <f t="shared" si="116"/>
        <v>43374</v>
      </c>
    </row>
    <row r="7466" spans="1:7" x14ac:dyDescent="0.35">
      <c r="A7466" s="72" t="s">
        <v>528</v>
      </c>
      <c r="B7466" s="72" t="s">
        <v>529</v>
      </c>
      <c r="C7466" s="72" t="s">
        <v>1101</v>
      </c>
      <c r="D7466" s="72" t="s">
        <v>1088</v>
      </c>
      <c r="E7466" s="72">
        <v>98</v>
      </c>
      <c r="F7466" s="105">
        <v>8</v>
      </c>
      <c r="G7466" s="108">
        <f t="shared" si="116"/>
        <v>44378</v>
      </c>
    </row>
    <row r="7467" spans="1:7" x14ac:dyDescent="0.35">
      <c r="A7467" s="72" t="s">
        <v>528</v>
      </c>
      <c r="B7467" s="72" t="s">
        <v>529</v>
      </c>
      <c r="C7467" s="72" t="s">
        <v>1101</v>
      </c>
      <c r="D7467" s="72" t="s">
        <v>1089</v>
      </c>
      <c r="E7467" s="72">
        <v>98</v>
      </c>
      <c r="F7467" s="105">
        <v>7</v>
      </c>
      <c r="G7467" s="108">
        <f t="shared" si="116"/>
        <v>44287</v>
      </c>
    </row>
    <row r="7468" spans="1:7" x14ac:dyDescent="0.35">
      <c r="A7468" s="72" t="s">
        <v>528</v>
      </c>
      <c r="B7468" s="72" t="s">
        <v>529</v>
      </c>
      <c r="C7468" s="72" t="s">
        <v>1101</v>
      </c>
      <c r="D7468" s="72" t="s">
        <v>1090</v>
      </c>
      <c r="E7468" s="72">
        <v>94</v>
      </c>
      <c r="F7468" s="105">
        <v>7</v>
      </c>
      <c r="G7468" s="108">
        <f t="shared" si="116"/>
        <v>44197</v>
      </c>
    </row>
    <row r="7469" spans="1:7" x14ac:dyDescent="0.35">
      <c r="A7469" s="72" t="s">
        <v>528</v>
      </c>
      <c r="B7469" s="72" t="s">
        <v>529</v>
      </c>
      <c r="C7469" s="72" t="s">
        <v>1101</v>
      </c>
      <c r="D7469" s="72" t="s">
        <v>1091</v>
      </c>
      <c r="E7469" s="72">
        <v>97</v>
      </c>
      <c r="F7469" s="105">
        <v>7</v>
      </c>
      <c r="G7469" s="108">
        <f t="shared" si="116"/>
        <v>44105</v>
      </c>
    </row>
    <row r="7470" spans="1:7" x14ac:dyDescent="0.35">
      <c r="A7470" s="72" t="s">
        <v>528</v>
      </c>
      <c r="B7470" s="72" t="s">
        <v>529</v>
      </c>
      <c r="C7470" s="72" t="s">
        <v>1101</v>
      </c>
      <c r="D7470" s="72" t="s">
        <v>1092</v>
      </c>
      <c r="E7470" s="72">
        <v>97</v>
      </c>
      <c r="F7470" s="105">
        <v>8</v>
      </c>
      <c r="G7470" s="108">
        <f t="shared" si="116"/>
        <v>44013</v>
      </c>
    </row>
    <row r="7471" spans="1:7" x14ac:dyDescent="0.35">
      <c r="A7471" s="72" t="s">
        <v>528</v>
      </c>
      <c r="B7471" s="72" t="s">
        <v>529</v>
      </c>
      <c r="C7471" s="72" t="s">
        <v>1101</v>
      </c>
      <c r="D7471" s="72" t="s">
        <v>1093</v>
      </c>
      <c r="E7471" s="72">
        <v>95</v>
      </c>
      <c r="F7471" s="105">
        <v>7</v>
      </c>
      <c r="G7471" s="108">
        <f t="shared" si="116"/>
        <v>43922</v>
      </c>
    </row>
    <row r="7472" spans="1:7" x14ac:dyDescent="0.35">
      <c r="A7472" s="72" t="s">
        <v>528</v>
      </c>
      <c r="B7472" s="72" t="s">
        <v>529</v>
      </c>
      <c r="C7472" s="72" t="s">
        <v>1101</v>
      </c>
      <c r="D7472" s="72" t="s">
        <v>1094</v>
      </c>
      <c r="E7472" s="72">
        <v>97</v>
      </c>
      <c r="F7472" s="105">
        <v>8</v>
      </c>
      <c r="G7472" s="108">
        <f t="shared" si="116"/>
        <v>43831</v>
      </c>
    </row>
    <row r="7473" spans="1:7" x14ac:dyDescent="0.35">
      <c r="A7473" s="72" t="s">
        <v>528</v>
      </c>
      <c r="B7473" s="72" t="s">
        <v>529</v>
      </c>
      <c r="C7473" s="72" t="s">
        <v>1101</v>
      </c>
      <c r="D7473" s="72" t="s">
        <v>1095</v>
      </c>
      <c r="E7473" s="72">
        <v>97</v>
      </c>
      <c r="F7473" s="105">
        <v>8</v>
      </c>
      <c r="G7473" s="108">
        <f t="shared" si="116"/>
        <v>43739</v>
      </c>
    </row>
    <row r="7474" spans="1:7" x14ac:dyDescent="0.35">
      <c r="A7474" s="72" t="s">
        <v>528</v>
      </c>
      <c r="B7474" s="72" t="s">
        <v>529</v>
      </c>
      <c r="C7474" s="72" t="s">
        <v>1101</v>
      </c>
      <c r="D7474" s="72" t="s">
        <v>1096</v>
      </c>
      <c r="E7474" s="72">
        <v>97</v>
      </c>
      <c r="F7474" s="105">
        <v>8</v>
      </c>
      <c r="G7474" s="108">
        <f t="shared" si="116"/>
        <v>43647</v>
      </c>
    </row>
    <row r="7475" spans="1:7" x14ac:dyDescent="0.35">
      <c r="A7475" s="72" t="s">
        <v>528</v>
      </c>
      <c r="B7475" s="72" t="s">
        <v>529</v>
      </c>
      <c r="C7475" s="72" t="s">
        <v>1101</v>
      </c>
      <c r="D7475" s="72" t="s">
        <v>1097</v>
      </c>
      <c r="E7475" s="72">
        <v>97</v>
      </c>
      <c r="F7475" s="105">
        <v>8</v>
      </c>
      <c r="G7475" s="108">
        <f t="shared" si="116"/>
        <v>43556</v>
      </c>
    </row>
    <row r="7476" spans="1:7" x14ac:dyDescent="0.35">
      <c r="A7476" s="72" t="s">
        <v>528</v>
      </c>
      <c r="B7476" s="72" t="s">
        <v>529</v>
      </c>
      <c r="C7476" s="72" t="s">
        <v>1101</v>
      </c>
      <c r="D7476" s="72" t="s">
        <v>1098</v>
      </c>
      <c r="E7476" s="72">
        <v>99</v>
      </c>
      <c r="F7476" s="105">
        <v>7</v>
      </c>
      <c r="G7476" s="108">
        <f t="shared" si="116"/>
        <v>43466</v>
      </c>
    </row>
    <row r="7477" spans="1:7" x14ac:dyDescent="0.35">
      <c r="A7477" s="72" t="s">
        <v>528</v>
      </c>
      <c r="B7477" s="72" t="s">
        <v>529</v>
      </c>
      <c r="C7477" s="72" t="s">
        <v>1101</v>
      </c>
      <c r="D7477" s="72" t="s">
        <v>1099</v>
      </c>
      <c r="E7477" s="72">
        <v>104</v>
      </c>
      <c r="F7477" s="105">
        <v>9</v>
      </c>
      <c r="G7477" s="108">
        <f t="shared" si="116"/>
        <v>43374</v>
      </c>
    </row>
    <row r="7478" spans="1:7" x14ac:dyDescent="0.35">
      <c r="A7478" s="72" t="s">
        <v>528</v>
      </c>
      <c r="B7478" s="72" t="s">
        <v>529</v>
      </c>
      <c r="C7478" s="72" t="s">
        <v>1102</v>
      </c>
      <c r="D7478" s="72" t="s">
        <v>1088</v>
      </c>
      <c r="E7478" s="72">
        <v>2057</v>
      </c>
      <c r="F7478" s="105">
        <v>225</v>
      </c>
      <c r="G7478" s="108">
        <f t="shared" si="116"/>
        <v>44378</v>
      </c>
    </row>
    <row r="7479" spans="1:7" x14ac:dyDescent="0.35">
      <c r="A7479" s="72" t="s">
        <v>528</v>
      </c>
      <c r="B7479" s="72" t="s">
        <v>529</v>
      </c>
      <c r="C7479" s="72" t="s">
        <v>1102</v>
      </c>
      <c r="D7479" s="72" t="s">
        <v>1089</v>
      </c>
      <c r="E7479" s="72">
        <v>2056</v>
      </c>
      <c r="F7479" s="105">
        <v>217</v>
      </c>
      <c r="G7479" s="108">
        <f t="shared" si="116"/>
        <v>44287</v>
      </c>
    </row>
    <row r="7480" spans="1:7" x14ac:dyDescent="0.35">
      <c r="A7480" s="72" t="s">
        <v>528</v>
      </c>
      <c r="B7480" s="72" t="s">
        <v>529</v>
      </c>
      <c r="C7480" s="72" t="s">
        <v>1102</v>
      </c>
      <c r="D7480" s="72" t="s">
        <v>1090</v>
      </c>
      <c r="E7480" s="72">
        <v>2059</v>
      </c>
      <c r="F7480" s="105">
        <v>217</v>
      </c>
      <c r="G7480" s="108">
        <f t="shared" si="116"/>
        <v>44197</v>
      </c>
    </row>
    <row r="7481" spans="1:7" x14ac:dyDescent="0.35">
      <c r="A7481" s="72" t="s">
        <v>528</v>
      </c>
      <c r="B7481" s="72" t="s">
        <v>529</v>
      </c>
      <c r="C7481" s="72" t="s">
        <v>1102</v>
      </c>
      <c r="D7481" s="72" t="s">
        <v>1091</v>
      </c>
      <c r="E7481" s="72">
        <v>2053</v>
      </c>
      <c r="F7481" s="105">
        <v>219</v>
      </c>
      <c r="G7481" s="108">
        <f t="shared" si="116"/>
        <v>44105</v>
      </c>
    </row>
    <row r="7482" spans="1:7" x14ac:dyDescent="0.35">
      <c r="A7482" s="72" t="s">
        <v>528</v>
      </c>
      <c r="B7482" s="72" t="s">
        <v>529</v>
      </c>
      <c r="C7482" s="72" t="s">
        <v>1102</v>
      </c>
      <c r="D7482" s="72" t="s">
        <v>1092</v>
      </c>
      <c r="E7482" s="72">
        <v>2061</v>
      </c>
      <c r="F7482" s="105">
        <v>231</v>
      </c>
      <c r="G7482" s="108">
        <f t="shared" si="116"/>
        <v>44013</v>
      </c>
    </row>
    <row r="7483" spans="1:7" x14ac:dyDescent="0.35">
      <c r="A7483" s="72" t="s">
        <v>528</v>
      </c>
      <c r="B7483" s="72" t="s">
        <v>529</v>
      </c>
      <c r="C7483" s="72" t="s">
        <v>1102</v>
      </c>
      <c r="D7483" s="72" t="s">
        <v>1093</v>
      </c>
      <c r="E7483" s="72">
        <v>2051</v>
      </c>
      <c r="F7483" s="105">
        <v>211</v>
      </c>
      <c r="G7483" s="108">
        <f t="shared" si="116"/>
        <v>43922</v>
      </c>
    </row>
    <row r="7484" spans="1:7" x14ac:dyDescent="0.35">
      <c r="A7484" s="72" t="s">
        <v>528</v>
      </c>
      <c r="B7484" s="72" t="s">
        <v>529</v>
      </c>
      <c r="C7484" s="72" t="s">
        <v>1102</v>
      </c>
      <c r="D7484" s="72" t="s">
        <v>1094</v>
      </c>
      <c r="E7484" s="72">
        <v>2055</v>
      </c>
      <c r="F7484" s="105">
        <v>203</v>
      </c>
      <c r="G7484" s="108">
        <f t="shared" si="116"/>
        <v>43831</v>
      </c>
    </row>
    <row r="7485" spans="1:7" x14ac:dyDescent="0.35">
      <c r="A7485" s="72" t="s">
        <v>528</v>
      </c>
      <c r="B7485" s="72" t="s">
        <v>529</v>
      </c>
      <c r="C7485" s="72" t="s">
        <v>1102</v>
      </c>
      <c r="D7485" s="72" t="s">
        <v>1095</v>
      </c>
      <c r="E7485" s="72">
        <v>2065</v>
      </c>
      <c r="F7485" s="105">
        <v>215</v>
      </c>
      <c r="G7485" s="108">
        <f t="shared" si="116"/>
        <v>43739</v>
      </c>
    </row>
    <row r="7486" spans="1:7" x14ac:dyDescent="0.35">
      <c r="A7486" s="72" t="s">
        <v>528</v>
      </c>
      <c r="B7486" s="72" t="s">
        <v>529</v>
      </c>
      <c r="C7486" s="72" t="s">
        <v>1102</v>
      </c>
      <c r="D7486" s="72" t="s">
        <v>1096</v>
      </c>
      <c r="E7486" s="72">
        <v>2076</v>
      </c>
      <c r="F7486" s="105">
        <v>221</v>
      </c>
      <c r="G7486" s="108">
        <f t="shared" si="116"/>
        <v>43647</v>
      </c>
    </row>
    <row r="7487" spans="1:7" x14ac:dyDescent="0.35">
      <c r="A7487" s="72" t="s">
        <v>528</v>
      </c>
      <c r="B7487" s="72" t="s">
        <v>529</v>
      </c>
      <c r="C7487" s="72" t="s">
        <v>1102</v>
      </c>
      <c r="D7487" s="72" t="s">
        <v>1097</v>
      </c>
      <c r="E7487" s="72">
        <v>2074</v>
      </c>
      <c r="F7487" s="105">
        <v>215</v>
      </c>
      <c r="G7487" s="108">
        <f t="shared" si="116"/>
        <v>43556</v>
      </c>
    </row>
    <row r="7488" spans="1:7" x14ac:dyDescent="0.35">
      <c r="A7488" s="72" t="s">
        <v>528</v>
      </c>
      <c r="B7488" s="72" t="s">
        <v>529</v>
      </c>
      <c r="C7488" s="72" t="s">
        <v>1102</v>
      </c>
      <c r="D7488" s="72" t="s">
        <v>1098</v>
      </c>
      <c r="E7488" s="72">
        <v>2066</v>
      </c>
      <c r="F7488" s="105">
        <v>210</v>
      </c>
      <c r="G7488" s="108">
        <f t="shared" si="116"/>
        <v>43466</v>
      </c>
    </row>
    <row r="7489" spans="1:7" x14ac:dyDescent="0.35">
      <c r="A7489" s="72" t="s">
        <v>528</v>
      </c>
      <c r="B7489" s="72" t="s">
        <v>529</v>
      </c>
      <c r="C7489" s="72" t="s">
        <v>1102</v>
      </c>
      <c r="D7489" s="72" t="s">
        <v>1099</v>
      </c>
      <c r="E7489" s="72">
        <v>2124</v>
      </c>
      <c r="F7489" s="105">
        <v>211</v>
      </c>
      <c r="G7489" s="108">
        <f t="shared" si="116"/>
        <v>43374</v>
      </c>
    </row>
    <row r="7490" spans="1:7" x14ac:dyDescent="0.35">
      <c r="A7490" s="72" t="s">
        <v>530</v>
      </c>
      <c r="B7490" s="72" t="s">
        <v>531</v>
      </c>
      <c r="C7490" s="72" t="s">
        <v>1087</v>
      </c>
      <c r="D7490" s="72" t="s">
        <v>1088</v>
      </c>
      <c r="E7490" s="72">
        <v>4705</v>
      </c>
      <c r="F7490" s="105">
        <v>131</v>
      </c>
      <c r="G7490" s="108">
        <f t="shared" si="116"/>
        <v>44378</v>
      </c>
    </row>
    <row r="7491" spans="1:7" x14ac:dyDescent="0.35">
      <c r="A7491" s="72" t="s">
        <v>530</v>
      </c>
      <c r="B7491" s="72" t="s">
        <v>531</v>
      </c>
      <c r="C7491" s="72" t="s">
        <v>1087</v>
      </c>
      <c r="D7491" s="72" t="s">
        <v>1089</v>
      </c>
      <c r="E7491" s="72">
        <v>4709</v>
      </c>
      <c r="F7491" s="105">
        <v>132</v>
      </c>
      <c r="G7491" s="108">
        <f t="shared" si="116"/>
        <v>44287</v>
      </c>
    </row>
    <row r="7492" spans="1:7" x14ac:dyDescent="0.35">
      <c r="A7492" s="72" t="s">
        <v>530</v>
      </c>
      <c r="B7492" s="72" t="s">
        <v>531</v>
      </c>
      <c r="C7492" s="72" t="s">
        <v>1087</v>
      </c>
      <c r="D7492" s="72" t="s">
        <v>1090</v>
      </c>
      <c r="E7492" s="72">
        <v>4710</v>
      </c>
      <c r="F7492" s="105">
        <v>131</v>
      </c>
      <c r="G7492" s="108">
        <f t="shared" ref="G7492:G7555" si="117">DATE(LEFT(D7492,4),RIGHT(LEFT(D7492,7),2),1)</f>
        <v>44197</v>
      </c>
    </row>
    <row r="7493" spans="1:7" x14ac:dyDescent="0.35">
      <c r="A7493" s="72" t="s">
        <v>530</v>
      </c>
      <c r="B7493" s="72" t="s">
        <v>531</v>
      </c>
      <c r="C7493" s="72" t="s">
        <v>1087</v>
      </c>
      <c r="D7493" s="72" t="s">
        <v>1091</v>
      </c>
      <c r="E7493" s="72">
        <v>4707</v>
      </c>
      <c r="F7493" s="105">
        <v>133</v>
      </c>
      <c r="G7493" s="108">
        <f t="shared" si="117"/>
        <v>44105</v>
      </c>
    </row>
    <row r="7494" spans="1:7" x14ac:dyDescent="0.35">
      <c r="A7494" s="72" t="s">
        <v>530</v>
      </c>
      <c r="B7494" s="72" t="s">
        <v>531</v>
      </c>
      <c r="C7494" s="72" t="s">
        <v>1087</v>
      </c>
      <c r="D7494" s="72" t="s">
        <v>1092</v>
      </c>
      <c r="E7494" s="72">
        <v>4706</v>
      </c>
      <c r="F7494" s="105">
        <v>133</v>
      </c>
      <c r="G7494" s="108">
        <f t="shared" si="117"/>
        <v>44013</v>
      </c>
    </row>
    <row r="7495" spans="1:7" x14ac:dyDescent="0.35">
      <c r="A7495" s="72" t="s">
        <v>530</v>
      </c>
      <c r="B7495" s="72" t="s">
        <v>531</v>
      </c>
      <c r="C7495" s="72" t="s">
        <v>1087</v>
      </c>
      <c r="D7495" s="72" t="s">
        <v>1093</v>
      </c>
      <c r="E7495" s="72">
        <v>4690</v>
      </c>
      <c r="F7495" s="105">
        <v>141</v>
      </c>
      <c r="G7495" s="108">
        <f t="shared" si="117"/>
        <v>43922</v>
      </c>
    </row>
    <row r="7496" spans="1:7" x14ac:dyDescent="0.35">
      <c r="A7496" s="72" t="s">
        <v>530</v>
      </c>
      <c r="B7496" s="72" t="s">
        <v>531</v>
      </c>
      <c r="C7496" s="72" t="s">
        <v>1087</v>
      </c>
      <c r="D7496" s="72" t="s">
        <v>1094</v>
      </c>
      <c r="E7496" s="72">
        <v>4660</v>
      </c>
      <c r="F7496" s="105">
        <v>138</v>
      </c>
      <c r="G7496" s="108">
        <f t="shared" si="117"/>
        <v>43831</v>
      </c>
    </row>
    <row r="7497" spans="1:7" x14ac:dyDescent="0.35">
      <c r="A7497" s="72" t="s">
        <v>530</v>
      </c>
      <c r="B7497" s="72" t="s">
        <v>531</v>
      </c>
      <c r="C7497" s="72" t="s">
        <v>1087</v>
      </c>
      <c r="D7497" s="72" t="s">
        <v>1095</v>
      </c>
      <c r="E7497" s="72">
        <v>4646</v>
      </c>
      <c r="F7497" s="105">
        <v>128</v>
      </c>
      <c r="G7497" s="108">
        <f t="shared" si="117"/>
        <v>43739</v>
      </c>
    </row>
    <row r="7498" spans="1:7" x14ac:dyDescent="0.35">
      <c r="A7498" s="72" t="s">
        <v>530</v>
      </c>
      <c r="B7498" s="72" t="s">
        <v>531</v>
      </c>
      <c r="C7498" s="72" t="s">
        <v>1087</v>
      </c>
      <c r="D7498" s="72" t="s">
        <v>1096</v>
      </c>
      <c r="E7498" s="72">
        <v>4644</v>
      </c>
      <c r="F7498" s="105">
        <v>138</v>
      </c>
      <c r="G7498" s="108">
        <f t="shared" si="117"/>
        <v>43647</v>
      </c>
    </row>
    <row r="7499" spans="1:7" x14ac:dyDescent="0.35">
      <c r="A7499" s="72" t="s">
        <v>530</v>
      </c>
      <c r="B7499" s="72" t="s">
        <v>531</v>
      </c>
      <c r="C7499" s="72" t="s">
        <v>1087</v>
      </c>
      <c r="D7499" s="72" t="s">
        <v>1097</v>
      </c>
      <c r="E7499" s="72">
        <v>4630</v>
      </c>
      <c r="F7499" s="105">
        <v>132</v>
      </c>
      <c r="G7499" s="108">
        <f t="shared" si="117"/>
        <v>43556</v>
      </c>
    </row>
    <row r="7500" spans="1:7" x14ac:dyDescent="0.35">
      <c r="A7500" s="72" t="s">
        <v>530</v>
      </c>
      <c r="B7500" s="72" t="s">
        <v>531</v>
      </c>
      <c r="C7500" s="72" t="s">
        <v>1087</v>
      </c>
      <c r="D7500" s="72" t="s">
        <v>1098</v>
      </c>
      <c r="E7500" s="72">
        <v>4590</v>
      </c>
      <c r="F7500" s="105">
        <v>145</v>
      </c>
      <c r="G7500" s="108">
        <f t="shared" si="117"/>
        <v>43466</v>
      </c>
    </row>
    <row r="7501" spans="1:7" x14ac:dyDescent="0.35">
      <c r="A7501" s="72" t="s">
        <v>530</v>
      </c>
      <c r="B7501" s="72" t="s">
        <v>531</v>
      </c>
      <c r="C7501" s="72" t="s">
        <v>1087</v>
      </c>
      <c r="D7501" s="72" t="s">
        <v>1099</v>
      </c>
      <c r="E7501" s="72">
        <v>4772</v>
      </c>
      <c r="F7501" s="105">
        <v>160</v>
      </c>
      <c r="G7501" s="108">
        <f t="shared" si="117"/>
        <v>43374</v>
      </c>
    </row>
    <row r="7502" spans="1:7" x14ac:dyDescent="0.35">
      <c r="A7502" s="72" t="s">
        <v>530</v>
      </c>
      <c r="B7502" s="72" t="s">
        <v>531</v>
      </c>
      <c r="C7502" s="72" t="s">
        <v>1100</v>
      </c>
      <c r="D7502" s="72" t="s">
        <v>1088</v>
      </c>
      <c r="E7502" s="72">
        <v>2933</v>
      </c>
      <c r="F7502" s="105">
        <v>150</v>
      </c>
      <c r="G7502" s="108">
        <f t="shared" si="117"/>
        <v>44378</v>
      </c>
    </row>
    <row r="7503" spans="1:7" x14ac:dyDescent="0.35">
      <c r="A7503" s="72" t="s">
        <v>530</v>
      </c>
      <c r="B7503" s="72" t="s">
        <v>531</v>
      </c>
      <c r="C7503" s="72" t="s">
        <v>1100</v>
      </c>
      <c r="D7503" s="72" t="s">
        <v>1089</v>
      </c>
      <c r="E7503" s="72">
        <v>2927</v>
      </c>
      <c r="F7503" s="105">
        <v>152</v>
      </c>
      <c r="G7503" s="108">
        <f t="shared" si="117"/>
        <v>44287</v>
      </c>
    </row>
    <row r="7504" spans="1:7" x14ac:dyDescent="0.35">
      <c r="A7504" s="72" t="s">
        <v>530</v>
      </c>
      <c r="B7504" s="72" t="s">
        <v>531</v>
      </c>
      <c r="C7504" s="72" t="s">
        <v>1100</v>
      </c>
      <c r="D7504" s="72" t="s">
        <v>1090</v>
      </c>
      <c r="E7504" s="72">
        <v>2924</v>
      </c>
      <c r="F7504" s="105">
        <v>151</v>
      </c>
      <c r="G7504" s="108">
        <f t="shared" si="117"/>
        <v>44197</v>
      </c>
    </row>
    <row r="7505" spans="1:7" x14ac:dyDescent="0.35">
      <c r="A7505" s="72" t="s">
        <v>530</v>
      </c>
      <c r="B7505" s="72" t="s">
        <v>531</v>
      </c>
      <c r="C7505" s="72" t="s">
        <v>1100</v>
      </c>
      <c r="D7505" s="72" t="s">
        <v>1091</v>
      </c>
      <c r="E7505" s="72">
        <v>2931</v>
      </c>
      <c r="F7505" s="105">
        <v>153</v>
      </c>
      <c r="G7505" s="108">
        <f t="shared" si="117"/>
        <v>44105</v>
      </c>
    </row>
    <row r="7506" spans="1:7" x14ac:dyDescent="0.35">
      <c r="A7506" s="72" t="s">
        <v>530</v>
      </c>
      <c r="B7506" s="72" t="s">
        <v>531</v>
      </c>
      <c r="C7506" s="72" t="s">
        <v>1100</v>
      </c>
      <c r="D7506" s="72" t="s">
        <v>1092</v>
      </c>
      <c r="E7506" s="72">
        <v>2925</v>
      </c>
      <c r="F7506" s="105">
        <v>153</v>
      </c>
      <c r="G7506" s="108">
        <f t="shared" si="117"/>
        <v>44013</v>
      </c>
    </row>
    <row r="7507" spans="1:7" x14ac:dyDescent="0.35">
      <c r="A7507" s="72" t="s">
        <v>530</v>
      </c>
      <c r="B7507" s="72" t="s">
        <v>531</v>
      </c>
      <c r="C7507" s="72" t="s">
        <v>1100</v>
      </c>
      <c r="D7507" s="72" t="s">
        <v>1093</v>
      </c>
      <c r="E7507" s="72">
        <v>2918</v>
      </c>
      <c r="F7507" s="105">
        <v>153</v>
      </c>
      <c r="G7507" s="108">
        <f t="shared" si="117"/>
        <v>43922</v>
      </c>
    </row>
    <row r="7508" spans="1:7" x14ac:dyDescent="0.35">
      <c r="A7508" s="72" t="s">
        <v>530</v>
      </c>
      <c r="B7508" s="72" t="s">
        <v>531</v>
      </c>
      <c r="C7508" s="72" t="s">
        <v>1100</v>
      </c>
      <c r="D7508" s="72" t="s">
        <v>1094</v>
      </c>
      <c r="E7508" s="72">
        <v>2854</v>
      </c>
      <c r="F7508" s="105">
        <v>152</v>
      </c>
      <c r="G7508" s="108">
        <f t="shared" si="117"/>
        <v>43831</v>
      </c>
    </row>
    <row r="7509" spans="1:7" x14ac:dyDescent="0.35">
      <c r="A7509" s="72" t="s">
        <v>530</v>
      </c>
      <c r="B7509" s="72" t="s">
        <v>531</v>
      </c>
      <c r="C7509" s="72" t="s">
        <v>1100</v>
      </c>
      <c r="D7509" s="72" t="s">
        <v>1095</v>
      </c>
      <c r="E7509" s="72">
        <v>2849</v>
      </c>
      <c r="F7509" s="105">
        <v>139</v>
      </c>
      <c r="G7509" s="108">
        <f t="shared" si="117"/>
        <v>43739</v>
      </c>
    </row>
    <row r="7510" spans="1:7" x14ac:dyDescent="0.35">
      <c r="A7510" s="72" t="s">
        <v>530</v>
      </c>
      <c r="B7510" s="72" t="s">
        <v>531</v>
      </c>
      <c r="C7510" s="72" t="s">
        <v>1100</v>
      </c>
      <c r="D7510" s="72" t="s">
        <v>1096</v>
      </c>
      <c r="E7510" s="72">
        <v>2845</v>
      </c>
      <c r="F7510" s="105">
        <v>138</v>
      </c>
      <c r="G7510" s="108">
        <f t="shared" si="117"/>
        <v>43647</v>
      </c>
    </row>
    <row r="7511" spans="1:7" x14ac:dyDescent="0.35">
      <c r="A7511" s="72" t="s">
        <v>530</v>
      </c>
      <c r="B7511" s="72" t="s">
        <v>531</v>
      </c>
      <c r="C7511" s="72" t="s">
        <v>1100</v>
      </c>
      <c r="D7511" s="72" t="s">
        <v>1097</v>
      </c>
      <c r="E7511" s="72">
        <v>2845</v>
      </c>
      <c r="F7511" s="105">
        <v>136</v>
      </c>
      <c r="G7511" s="108">
        <f t="shared" si="117"/>
        <v>43556</v>
      </c>
    </row>
    <row r="7512" spans="1:7" x14ac:dyDescent="0.35">
      <c r="A7512" s="72" t="s">
        <v>530</v>
      </c>
      <c r="B7512" s="72" t="s">
        <v>531</v>
      </c>
      <c r="C7512" s="72" t="s">
        <v>1100</v>
      </c>
      <c r="D7512" s="72" t="s">
        <v>1098</v>
      </c>
      <c r="E7512" s="72">
        <v>2759</v>
      </c>
      <c r="F7512" s="105">
        <v>133</v>
      </c>
      <c r="G7512" s="108">
        <f t="shared" si="117"/>
        <v>43466</v>
      </c>
    </row>
    <row r="7513" spans="1:7" x14ac:dyDescent="0.35">
      <c r="A7513" s="72" t="s">
        <v>530</v>
      </c>
      <c r="B7513" s="72" t="s">
        <v>531</v>
      </c>
      <c r="C7513" s="72" t="s">
        <v>1100</v>
      </c>
      <c r="D7513" s="72" t="s">
        <v>1099</v>
      </c>
      <c r="E7513" s="72">
        <v>2881</v>
      </c>
      <c r="F7513" s="105">
        <v>155</v>
      </c>
      <c r="G7513" s="108">
        <f t="shared" si="117"/>
        <v>43374</v>
      </c>
    </row>
    <row r="7514" spans="1:7" x14ac:dyDescent="0.35">
      <c r="A7514" s="72" t="s">
        <v>530</v>
      </c>
      <c r="B7514" s="72" t="s">
        <v>531</v>
      </c>
      <c r="C7514" s="72" t="s">
        <v>1101</v>
      </c>
      <c r="D7514" s="72" t="s">
        <v>1088</v>
      </c>
      <c r="E7514" s="72">
        <v>568</v>
      </c>
      <c r="F7514" s="105">
        <v>6</v>
      </c>
      <c r="G7514" s="108">
        <f t="shared" si="117"/>
        <v>44378</v>
      </c>
    </row>
    <row r="7515" spans="1:7" x14ac:dyDescent="0.35">
      <c r="A7515" s="72" t="s">
        <v>530</v>
      </c>
      <c r="B7515" s="72" t="s">
        <v>531</v>
      </c>
      <c r="C7515" s="72" t="s">
        <v>1101</v>
      </c>
      <c r="D7515" s="72" t="s">
        <v>1089</v>
      </c>
      <c r="E7515" s="72">
        <v>572</v>
      </c>
      <c r="F7515" s="105">
        <v>6</v>
      </c>
      <c r="G7515" s="108">
        <f t="shared" si="117"/>
        <v>44287</v>
      </c>
    </row>
    <row r="7516" spans="1:7" x14ac:dyDescent="0.35">
      <c r="A7516" s="72" t="s">
        <v>530</v>
      </c>
      <c r="B7516" s="72" t="s">
        <v>531</v>
      </c>
      <c r="C7516" s="72" t="s">
        <v>1101</v>
      </c>
      <c r="D7516" s="72" t="s">
        <v>1090</v>
      </c>
      <c r="E7516" s="72">
        <v>569</v>
      </c>
      <c r="F7516" s="105">
        <v>6</v>
      </c>
      <c r="G7516" s="108">
        <f t="shared" si="117"/>
        <v>44197</v>
      </c>
    </row>
    <row r="7517" spans="1:7" x14ac:dyDescent="0.35">
      <c r="A7517" s="72" t="s">
        <v>530</v>
      </c>
      <c r="B7517" s="72" t="s">
        <v>531</v>
      </c>
      <c r="C7517" s="72" t="s">
        <v>1101</v>
      </c>
      <c r="D7517" s="72" t="s">
        <v>1091</v>
      </c>
      <c r="E7517" s="72">
        <v>562</v>
      </c>
      <c r="F7517" s="105">
        <v>6</v>
      </c>
      <c r="G7517" s="108">
        <f t="shared" si="117"/>
        <v>44105</v>
      </c>
    </row>
    <row r="7518" spans="1:7" x14ac:dyDescent="0.35">
      <c r="A7518" s="72" t="s">
        <v>530</v>
      </c>
      <c r="B7518" s="72" t="s">
        <v>531</v>
      </c>
      <c r="C7518" s="72" t="s">
        <v>1101</v>
      </c>
      <c r="D7518" s="72" t="s">
        <v>1092</v>
      </c>
      <c r="E7518" s="72">
        <v>558</v>
      </c>
      <c r="F7518" s="105">
        <v>7</v>
      </c>
      <c r="G7518" s="108">
        <f t="shared" si="117"/>
        <v>44013</v>
      </c>
    </row>
    <row r="7519" spans="1:7" x14ac:dyDescent="0.35">
      <c r="A7519" s="72" t="s">
        <v>530</v>
      </c>
      <c r="B7519" s="72" t="s">
        <v>531</v>
      </c>
      <c r="C7519" s="72" t="s">
        <v>1101</v>
      </c>
      <c r="D7519" s="72" t="s">
        <v>1093</v>
      </c>
      <c r="E7519" s="72">
        <v>557</v>
      </c>
      <c r="F7519" s="105">
        <v>7</v>
      </c>
      <c r="G7519" s="108">
        <f t="shared" si="117"/>
        <v>43922</v>
      </c>
    </row>
    <row r="7520" spans="1:7" x14ac:dyDescent="0.35">
      <c r="A7520" s="72" t="s">
        <v>530</v>
      </c>
      <c r="B7520" s="72" t="s">
        <v>531</v>
      </c>
      <c r="C7520" s="72" t="s">
        <v>1101</v>
      </c>
      <c r="D7520" s="72" t="s">
        <v>1094</v>
      </c>
      <c r="E7520" s="72">
        <v>538</v>
      </c>
      <c r="F7520" s="105">
        <v>6</v>
      </c>
      <c r="G7520" s="108">
        <f t="shared" si="117"/>
        <v>43831</v>
      </c>
    </row>
    <row r="7521" spans="1:7" x14ac:dyDescent="0.35">
      <c r="A7521" s="72" t="s">
        <v>530</v>
      </c>
      <c r="B7521" s="72" t="s">
        <v>531</v>
      </c>
      <c r="C7521" s="72" t="s">
        <v>1101</v>
      </c>
      <c r="D7521" s="72" t="s">
        <v>1095</v>
      </c>
      <c r="E7521" s="72">
        <v>536</v>
      </c>
      <c r="F7521" s="105">
        <v>6</v>
      </c>
      <c r="G7521" s="108">
        <f t="shared" si="117"/>
        <v>43739</v>
      </c>
    </row>
    <row r="7522" spans="1:7" x14ac:dyDescent="0.35">
      <c r="A7522" s="72" t="s">
        <v>530</v>
      </c>
      <c r="B7522" s="72" t="s">
        <v>531</v>
      </c>
      <c r="C7522" s="72" t="s">
        <v>1101</v>
      </c>
      <c r="D7522" s="72" t="s">
        <v>1096</v>
      </c>
      <c r="E7522" s="72">
        <v>534</v>
      </c>
      <c r="F7522" s="105">
        <v>8</v>
      </c>
      <c r="G7522" s="108">
        <f t="shared" si="117"/>
        <v>43647</v>
      </c>
    </row>
    <row r="7523" spans="1:7" x14ac:dyDescent="0.35">
      <c r="A7523" s="72" t="s">
        <v>530</v>
      </c>
      <c r="B7523" s="72" t="s">
        <v>531</v>
      </c>
      <c r="C7523" s="72" t="s">
        <v>1101</v>
      </c>
      <c r="D7523" s="72" t="s">
        <v>1097</v>
      </c>
      <c r="E7523" s="72">
        <v>534</v>
      </c>
      <c r="F7523" s="105">
        <v>10</v>
      </c>
      <c r="G7523" s="108">
        <f t="shared" si="117"/>
        <v>43556</v>
      </c>
    </row>
    <row r="7524" spans="1:7" x14ac:dyDescent="0.35">
      <c r="A7524" s="72" t="s">
        <v>530</v>
      </c>
      <c r="B7524" s="72" t="s">
        <v>531</v>
      </c>
      <c r="C7524" s="72" t="s">
        <v>1101</v>
      </c>
      <c r="D7524" s="72" t="s">
        <v>1098</v>
      </c>
      <c r="E7524" s="72">
        <v>530</v>
      </c>
      <c r="F7524" s="105">
        <v>11</v>
      </c>
      <c r="G7524" s="108">
        <f t="shared" si="117"/>
        <v>43466</v>
      </c>
    </row>
    <row r="7525" spans="1:7" x14ac:dyDescent="0.35">
      <c r="A7525" s="72" t="s">
        <v>530</v>
      </c>
      <c r="B7525" s="72" t="s">
        <v>531</v>
      </c>
      <c r="C7525" s="72" t="s">
        <v>1101</v>
      </c>
      <c r="D7525" s="72" t="s">
        <v>1099</v>
      </c>
      <c r="E7525" s="72">
        <v>547</v>
      </c>
      <c r="F7525" s="105">
        <v>13</v>
      </c>
      <c r="G7525" s="108">
        <f t="shared" si="117"/>
        <v>43374</v>
      </c>
    </row>
    <row r="7526" spans="1:7" x14ac:dyDescent="0.35">
      <c r="A7526" s="72" t="s">
        <v>530</v>
      </c>
      <c r="B7526" s="72" t="s">
        <v>531</v>
      </c>
      <c r="C7526" s="72" t="s">
        <v>1102</v>
      </c>
      <c r="D7526" s="72" t="s">
        <v>1088</v>
      </c>
      <c r="E7526" s="72">
        <v>5999</v>
      </c>
      <c r="F7526" s="105">
        <v>149</v>
      </c>
      <c r="G7526" s="108">
        <f t="shared" si="117"/>
        <v>44378</v>
      </c>
    </row>
    <row r="7527" spans="1:7" x14ac:dyDescent="0.35">
      <c r="A7527" s="72" t="s">
        <v>530</v>
      </c>
      <c r="B7527" s="72" t="s">
        <v>531</v>
      </c>
      <c r="C7527" s="72" t="s">
        <v>1102</v>
      </c>
      <c r="D7527" s="72" t="s">
        <v>1089</v>
      </c>
      <c r="E7527" s="72">
        <v>6025</v>
      </c>
      <c r="F7527" s="105">
        <v>153</v>
      </c>
      <c r="G7527" s="108">
        <f t="shared" si="117"/>
        <v>44287</v>
      </c>
    </row>
    <row r="7528" spans="1:7" x14ac:dyDescent="0.35">
      <c r="A7528" s="72" t="s">
        <v>530</v>
      </c>
      <c r="B7528" s="72" t="s">
        <v>531</v>
      </c>
      <c r="C7528" s="72" t="s">
        <v>1102</v>
      </c>
      <c r="D7528" s="72" t="s">
        <v>1090</v>
      </c>
      <c r="E7528" s="72">
        <v>6032</v>
      </c>
      <c r="F7528" s="105">
        <v>155</v>
      </c>
      <c r="G7528" s="108">
        <f t="shared" si="117"/>
        <v>44197</v>
      </c>
    </row>
    <row r="7529" spans="1:7" x14ac:dyDescent="0.35">
      <c r="A7529" s="72" t="s">
        <v>530</v>
      </c>
      <c r="B7529" s="72" t="s">
        <v>531</v>
      </c>
      <c r="C7529" s="72" t="s">
        <v>1102</v>
      </c>
      <c r="D7529" s="72" t="s">
        <v>1091</v>
      </c>
      <c r="E7529" s="72">
        <v>6016</v>
      </c>
      <c r="F7529" s="105">
        <v>153</v>
      </c>
      <c r="G7529" s="108">
        <f t="shared" si="117"/>
        <v>44105</v>
      </c>
    </row>
    <row r="7530" spans="1:7" x14ac:dyDescent="0.35">
      <c r="A7530" s="72" t="s">
        <v>530</v>
      </c>
      <c r="B7530" s="72" t="s">
        <v>531</v>
      </c>
      <c r="C7530" s="72" t="s">
        <v>1102</v>
      </c>
      <c r="D7530" s="72" t="s">
        <v>1092</v>
      </c>
      <c r="E7530" s="72">
        <v>6020</v>
      </c>
      <c r="F7530" s="105">
        <v>156</v>
      </c>
      <c r="G7530" s="108">
        <f t="shared" si="117"/>
        <v>44013</v>
      </c>
    </row>
    <row r="7531" spans="1:7" x14ac:dyDescent="0.35">
      <c r="A7531" s="72" t="s">
        <v>530</v>
      </c>
      <c r="B7531" s="72" t="s">
        <v>531</v>
      </c>
      <c r="C7531" s="72" t="s">
        <v>1102</v>
      </c>
      <c r="D7531" s="72" t="s">
        <v>1093</v>
      </c>
      <c r="E7531" s="72">
        <v>6018</v>
      </c>
      <c r="F7531" s="105">
        <v>158</v>
      </c>
      <c r="G7531" s="108">
        <f t="shared" si="117"/>
        <v>43922</v>
      </c>
    </row>
    <row r="7532" spans="1:7" x14ac:dyDescent="0.35">
      <c r="A7532" s="72" t="s">
        <v>530</v>
      </c>
      <c r="B7532" s="72" t="s">
        <v>531</v>
      </c>
      <c r="C7532" s="72" t="s">
        <v>1102</v>
      </c>
      <c r="D7532" s="72" t="s">
        <v>1094</v>
      </c>
      <c r="E7532" s="72">
        <v>5991</v>
      </c>
      <c r="F7532" s="105">
        <v>154</v>
      </c>
      <c r="G7532" s="108">
        <f t="shared" si="117"/>
        <v>43831</v>
      </c>
    </row>
    <row r="7533" spans="1:7" x14ac:dyDescent="0.35">
      <c r="A7533" s="72" t="s">
        <v>530</v>
      </c>
      <c r="B7533" s="72" t="s">
        <v>531</v>
      </c>
      <c r="C7533" s="72" t="s">
        <v>1102</v>
      </c>
      <c r="D7533" s="72" t="s">
        <v>1095</v>
      </c>
      <c r="E7533" s="72">
        <v>5987</v>
      </c>
      <c r="F7533" s="105">
        <v>139</v>
      </c>
      <c r="G7533" s="108">
        <f t="shared" si="117"/>
        <v>43739</v>
      </c>
    </row>
    <row r="7534" spans="1:7" x14ac:dyDescent="0.35">
      <c r="A7534" s="72" t="s">
        <v>530</v>
      </c>
      <c r="B7534" s="72" t="s">
        <v>531</v>
      </c>
      <c r="C7534" s="72" t="s">
        <v>1102</v>
      </c>
      <c r="D7534" s="72" t="s">
        <v>1096</v>
      </c>
      <c r="E7534" s="72">
        <v>5944</v>
      </c>
      <c r="F7534" s="105">
        <v>153</v>
      </c>
      <c r="G7534" s="108">
        <f t="shared" si="117"/>
        <v>43647</v>
      </c>
    </row>
    <row r="7535" spans="1:7" x14ac:dyDescent="0.35">
      <c r="A7535" s="72" t="s">
        <v>530</v>
      </c>
      <c r="B7535" s="72" t="s">
        <v>531</v>
      </c>
      <c r="C7535" s="72" t="s">
        <v>1102</v>
      </c>
      <c r="D7535" s="72" t="s">
        <v>1097</v>
      </c>
      <c r="E7535" s="72">
        <v>5944</v>
      </c>
      <c r="F7535" s="105">
        <v>154</v>
      </c>
      <c r="G7535" s="108">
        <f t="shared" si="117"/>
        <v>43556</v>
      </c>
    </row>
    <row r="7536" spans="1:7" x14ac:dyDescent="0.35">
      <c r="A7536" s="72" t="s">
        <v>530</v>
      </c>
      <c r="B7536" s="72" t="s">
        <v>531</v>
      </c>
      <c r="C7536" s="72" t="s">
        <v>1102</v>
      </c>
      <c r="D7536" s="72" t="s">
        <v>1098</v>
      </c>
      <c r="E7536" s="72">
        <v>5922</v>
      </c>
      <c r="F7536" s="105">
        <v>159</v>
      </c>
      <c r="G7536" s="108">
        <f t="shared" si="117"/>
        <v>43466</v>
      </c>
    </row>
    <row r="7537" spans="1:7" x14ac:dyDescent="0.35">
      <c r="A7537" s="72" t="s">
        <v>530</v>
      </c>
      <c r="B7537" s="72" t="s">
        <v>531</v>
      </c>
      <c r="C7537" s="72" t="s">
        <v>1102</v>
      </c>
      <c r="D7537" s="72" t="s">
        <v>1099</v>
      </c>
      <c r="E7537" s="72">
        <v>6070</v>
      </c>
      <c r="F7537" s="105">
        <v>174</v>
      </c>
      <c r="G7537" s="108">
        <f t="shared" si="117"/>
        <v>43374</v>
      </c>
    </row>
    <row r="7538" spans="1:7" x14ac:dyDescent="0.35">
      <c r="A7538" s="72" t="s">
        <v>532</v>
      </c>
      <c r="B7538" s="72" t="s">
        <v>533</v>
      </c>
      <c r="C7538" s="72" t="s">
        <v>1087</v>
      </c>
      <c r="D7538" s="72" t="s">
        <v>1088</v>
      </c>
      <c r="E7538" s="72">
        <v>1080</v>
      </c>
      <c r="F7538" s="105">
        <v>87</v>
      </c>
      <c r="G7538" s="108">
        <f t="shared" si="117"/>
        <v>44378</v>
      </c>
    </row>
    <row r="7539" spans="1:7" x14ac:dyDescent="0.35">
      <c r="A7539" s="72" t="s">
        <v>532</v>
      </c>
      <c r="B7539" s="72" t="s">
        <v>533</v>
      </c>
      <c r="C7539" s="72" t="s">
        <v>1087</v>
      </c>
      <c r="D7539" s="72" t="s">
        <v>1089</v>
      </c>
      <c r="E7539" s="72">
        <v>1086</v>
      </c>
      <c r="F7539" s="105">
        <v>87</v>
      </c>
      <c r="G7539" s="108">
        <f t="shared" si="117"/>
        <v>44287</v>
      </c>
    </row>
    <row r="7540" spans="1:7" x14ac:dyDescent="0.35">
      <c r="A7540" s="72" t="s">
        <v>532</v>
      </c>
      <c r="B7540" s="72" t="s">
        <v>533</v>
      </c>
      <c r="C7540" s="72" t="s">
        <v>1087</v>
      </c>
      <c r="D7540" s="72" t="s">
        <v>1090</v>
      </c>
      <c r="E7540" s="72">
        <v>1083</v>
      </c>
      <c r="F7540" s="105">
        <v>87</v>
      </c>
      <c r="G7540" s="108">
        <f t="shared" si="117"/>
        <v>44197</v>
      </c>
    </row>
    <row r="7541" spans="1:7" x14ac:dyDescent="0.35">
      <c r="A7541" s="72" t="s">
        <v>532</v>
      </c>
      <c r="B7541" s="72" t="s">
        <v>533</v>
      </c>
      <c r="C7541" s="72" t="s">
        <v>1087</v>
      </c>
      <c r="D7541" s="72" t="s">
        <v>1091</v>
      </c>
      <c r="E7541" s="72">
        <v>1085</v>
      </c>
      <c r="F7541" s="105">
        <v>88</v>
      </c>
      <c r="G7541" s="108">
        <f t="shared" si="117"/>
        <v>44105</v>
      </c>
    </row>
    <row r="7542" spans="1:7" x14ac:dyDescent="0.35">
      <c r="A7542" s="72" t="s">
        <v>532</v>
      </c>
      <c r="B7542" s="72" t="s">
        <v>533</v>
      </c>
      <c r="C7542" s="72" t="s">
        <v>1087</v>
      </c>
      <c r="D7542" s="72" t="s">
        <v>1092</v>
      </c>
      <c r="E7542" s="72">
        <v>1091</v>
      </c>
      <c r="F7542" s="105">
        <v>90</v>
      </c>
      <c r="G7542" s="108">
        <f t="shared" si="117"/>
        <v>44013</v>
      </c>
    </row>
    <row r="7543" spans="1:7" x14ac:dyDescent="0.35">
      <c r="A7543" s="72" t="s">
        <v>532</v>
      </c>
      <c r="B7543" s="72" t="s">
        <v>533</v>
      </c>
      <c r="C7543" s="72" t="s">
        <v>1087</v>
      </c>
      <c r="D7543" s="72" t="s">
        <v>1093</v>
      </c>
      <c r="E7543" s="72">
        <v>1081</v>
      </c>
      <c r="F7543" s="105">
        <v>87</v>
      </c>
      <c r="G7543" s="108">
        <f t="shared" si="117"/>
        <v>43922</v>
      </c>
    </row>
    <row r="7544" spans="1:7" x14ac:dyDescent="0.35">
      <c r="A7544" s="72" t="s">
        <v>532</v>
      </c>
      <c r="B7544" s="72" t="s">
        <v>533</v>
      </c>
      <c r="C7544" s="72" t="s">
        <v>1087</v>
      </c>
      <c r="D7544" s="72" t="s">
        <v>1094</v>
      </c>
      <c r="E7544" s="72">
        <v>1082</v>
      </c>
      <c r="F7544" s="105">
        <v>91</v>
      </c>
      <c r="G7544" s="108">
        <f t="shared" si="117"/>
        <v>43831</v>
      </c>
    </row>
    <row r="7545" spans="1:7" x14ac:dyDescent="0.35">
      <c r="A7545" s="72" t="s">
        <v>532</v>
      </c>
      <c r="B7545" s="72" t="s">
        <v>533</v>
      </c>
      <c r="C7545" s="72" t="s">
        <v>1087</v>
      </c>
      <c r="D7545" s="72" t="s">
        <v>1095</v>
      </c>
      <c r="E7545" s="72">
        <v>1079</v>
      </c>
      <c r="F7545" s="105">
        <v>90</v>
      </c>
      <c r="G7545" s="108">
        <f t="shared" si="117"/>
        <v>43739</v>
      </c>
    </row>
    <row r="7546" spans="1:7" x14ac:dyDescent="0.35">
      <c r="A7546" s="72" t="s">
        <v>532</v>
      </c>
      <c r="B7546" s="72" t="s">
        <v>533</v>
      </c>
      <c r="C7546" s="72" t="s">
        <v>1087</v>
      </c>
      <c r="D7546" s="72" t="s">
        <v>1096</v>
      </c>
      <c r="E7546" s="72">
        <v>1076</v>
      </c>
      <c r="F7546" s="105">
        <v>91</v>
      </c>
      <c r="G7546" s="108">
        <f t="shared" si="117"/>
        <v>43647</v>
      </c>
    </row>
    <row r="7547" spans="1:7" x14ac:dyDescent="0.35">
      <c r="A7547" s="72" t="s">
        <v>532</v>
      </c>
      <c r="B7547" s="72" t="s">
        <v>533</v>
      </c>
      <c r="C7547" s="72" t="s">
        <v>1087</v>
      </c>
      <c r="D7547" s="72" t="s">
        <v>1097</v>
      </c>
      <c r="E7547" s="72">
        <v>1079</v>
      </c>
      <c r="F7547" s="105">
        <v>91</v>
      </c>
      <c r="G7547" s="108">
        <f t="shared" si="117"/>
        <v>43556</v>
      </c>
    </row>
    <row r="7548" spans="1:7" x14ac:dyDescent="0.35">
      <c r="A7548" s="72" t="s">
        <v>532</v>
      </c>
      <c r="B7548" s="72" t="s">
        <v>533</v>
      </c>
      <c r="C7548" s="72" t="s">
        <v>1087</v>
      </c>
      <c r="D7548" s="72" t="s">
        <v>1098</v>
      </c>
      <c r="E7548" s="72">
        <v>1057</v>
      </c>
      <c r="F7548" s="105">
        <v>88</v>
      </c>
      <c r="G7548" s="108">
        <f t="shared" si="117"/>
        <v>43466</v>
      </c>
    </row>
    <row r="7549" spans="1:7" x14ac:dyDescent="0.35">
      <c r="A7549" s="72" t="s">
        <v>532</v>
      </c>
      <c r="B7549" s="72" t="s">
        <v>533</v>
      </c>
      <c r="C7549" s="72" t="s">
        <v>1087</v>
      </c>
      <c r="D7549" s="72" t="s">
        <v>1099</v>
      </c>
      <c r="E7549" s="72">
        <v>1109</v>
      </c>
      <c r="F7549" s="105">
        <v>111</v>
      </c>
      <c r="G7549" s="108">
        <f t="shared" si="117"/>
        <v>43374</v>
      </c>
    </row>
    <row r="7550" spans="1:7" x14ac:dyDescent="0.35">
      <c r="A7550" s="72" t="s">
        <v>532</v>
      </c>
      <c r="B7550" s="72" t="s">
        <v>533</v>
      </c>
      <c r="C7550" s="72" t="s">
        <v>1100</v>
      </c>
      <c r="D7550" s="72" t="s">
        <v>1088</v>
      </c>
      <c r="E7550" s="72">
        <v>502</v>
      </c>
      <c r="F7550" s="105">
        <v>63</v>
      </c>
      <c r="G7550" s="108">
        <f t="shared" si="117"/>
        <v>44378</v>
      </c>
    </row>
    <row r="7551" spans="1:7" x14ac:dyDescent="0.35">
      <c r="A7551" s="72" t="s">
        <v>532</v>
      </c>
      <c r="B7551" s="72" t="s">
        <v>533</v>
      </c>
      <c r="C7551" s="72" t="s">
        <v>1100</v>
      </c>
      <c r="D7551" s="72" t="s">
        <v>1089</v>
      </c>
      <c r="E7551" s="72">
        <v>498</v>
      </c>
      <c r="F7551" s="105">
        <v>65</v>
      </c>
      <c r="G7551" s="108">
        <f t="shared" si="117"/>
        <v>44287</v>
      </c>
    </row>
    <row r="7552" spans="1:7" x14ac:dyDescent="0.35">
      <c r="A7552" s="72" t="s">
        <v>532</v>
      </c>
      <c r="B7552" s="72" t="s">
        <v>533</v>
      </c>
      <c r="C7552" s="72" t="s">
        <v>1100</v>
      </c>
      <c r="D7552" s="72" t="s">
        <v>1090</v>
      </c>
      <c r="E7552" s="72">
        <v>497</v>
      </c>
      <c r="F7552" s="105">
        <v>67</v>
      </c>
      <c r="G7552" s="108">
        <f t="shared" si="117"/>
        <v>44197</v>
      </c>
    </row>
    <row r="7553" spans="1:7" x14ac:dyDescent="0.35">
      <c r="A7553" s="72" t="s">
        <v>532</v>
      </c>
      <c r="B7553" s="72" t="s">
        <v>533</v>
      </c>
      <c r="C7553" s="72" t="s">
        <v>1100</v>
      </c>
      <c r="D7553" s="72" t="s">
        <v>1091</v>
      </c>
      <c r="E7553" s="72">
        <v>495</v>
      </c>
      <c r="F7553" s="105">
        <v>65</v>
      </c>
      <c r="G7553" s="108">
        <f t="shared" si="117"/>
        <v>44105</v>
      </c>
    </row>
    <row r="7554" spans="1:7" x14ac:dyDescent="0.35">
      <c r="A7554" s="72" t="s">
        <v>532</v>
      </c>
      <c r="B7554" s="72" t="s">
        <v>533</v>
      </c>
      <c r="C7554" s="72" t="s">
        <v>1100</v>
      </c>
      <c r="D7554" s="72" t="s">
        <v>1092</v>
      </c>
      <c r="E7554" s="72">
        <v>496</v>
      </c>
      <c r="F7554" s="105">
        <v>66</v>
      </c>
      <c r="G7554" s="108">
        <f t="shared" si="117"/>
        <v>44013</v>
      </c>
    </row>
    <row r="7555" spans="1:7" x14ac:dyDescent="0.35">
      <c r="A7555" s="72" t="s">
        <v>532</v>
      </c>
      <c r="B7555" s="72" t="s">
        <v>533</v>
      </c>
      <c r="C7555" s="72" t="s">
        <v>1100</v>
      </c>
      <c r="D7555" s="72" t="s">
        <v>1093</v>
      </c>
      <c r="E7555" s="72">
        <v>484</v>
      </c>
      <c r="F7555" s="105">
        <v>65</v>
      </c>
      <c r="G7555" s="108">
        <f t="shared" si="117"/>
        <v>43922</v>
      </c>
    </row>
    <row r="7556" spans="1:7" x14ac:dyDescent="0.35">
      <c r="A7556" s="72" t="s">
        <v>532</v>
      </c>
      <c r="B7556" s="72" t="s">
        <v>533</v>
      </c>
      <c r="C7556" s="72" t="s">
        <v>1100</v>
      </c>
      <c r="D7556" s="72" t="s">
        <v>1094</v>
      </c>
      <c r="E7556" s="72">
        <v>477</v>
      </c>
      <c r="F7556" s="105">
        <v>69</v>
      </c>
      <c r="G7556" s="108">
        <f t="shared" ref="G7556:G7619" si="118">DATE(LEFT(D7556,4),RIGHT(LEFT(D7556,7),2),1)</f>
        <v>43831</v>
      </c>
    </row>
    <row r="7557" spans="1:7" x14ac:dyDescent="0.35">
      <c r="A7557" s="72" t="s">
        <v>532</v>
      </c>
      <c r="B7557" s="72" t="s">
        <v>533</v>
      </c>
      <c r="C7557" s="72" t="s">
        <v>1100</v>
      </c>
      <c r="D7557" s="72" t="s">
        <v>1095</v>
      </c>
      <c r="E7557" s="72">
        <v>478</v>
      </c>
      <c r="F7557" s="105">
        <v>68</v>
      </c>
      <c r="G7557" s="108">
        <f t="shared" si="118"/>
        <v>43739</v>
      </c>
    </row>
    <row r="7558" spans="1:7" x14ac:dyDescent="0.35">
      <c r="A7558" s="72" t="s">
        <v>532</v>
      </c>
      <c r="B7558" s="72" t="s">
        <v>533</v>
      </c>
      <c r="C7558" s="72" t="s">
        <v>1100</v>
      </c>
      <c r="D7558" s="72" t="s">
        <v>1096</v>
      </c>
      <c r="E7558" s="72">
        <v>483</v>
      </c>
      <c r="F7558" s="105">
        <v>72</v>
      </c>
      <c r="G7558" s="108">
        <f t="shared" si="118"/>
        <v>43647</v>
      </c>
    </row>
    <row r="7559" spans="1:7" x14ac:dyDescent="0.35">
      <c r="A7559" s="72" t="s">
        <v>532</v>
      </c>
      <c r="B7559" s="72" t="s">
        <v>533</v>
      </c>
      <c r="C7559" s="72" t="s">
        <v>1100</v>
      </c>
      <c r="D7559" s="72" t="s">
        <v>1097</v>
      </c>
      <c r="E7559" s="72">
        <v>485</v>
      </c>
      <c r="F7559" s="105">
        <v>72</v>
      </c>
      <c r="G7559" s="108">
        <f t="shared" si="118"/>
        <v>43556</v>
      </c>
    </row>
    <row r="7560" spans="1:7" x14ac:dyDescent="0.35">
      <c r="A7560" s="72" t="s">
        <v>532</v>
      </c>
      <c r="B7560" s="72" t="s">
        <v>533</v>
      </c>
      <c r="C7560" s="72" t="s">
        <v>1100</v>
      </c>
      <c r="D7560" s="72" t="s">
        <v>1098</v>
      </c>
      <c r="E7560" s="72">
        <v>475</v>
      </c>
      <c r="F7560" s="105">
        <v>72</v>
      </c>
      <c r="G7560" s="108">
        <f t="shared" si="118"/>
        <v>43466</v>
      </c>
    </row>
    <row r="7561" spans="1:7" x14ac:dyDescent="0.35">
      <c r="A7561" s="72" t="s">
        <v>532</v>
      </c>
      <c r="B7561" s="72" t="s">
        <v>533</v>
      </c>
      <c r="C7561" s="72" t="s">
        <v>1100</v>
      </c>
      <c r="D7561" s="72" t="s">
        <v>1099</v>
      </c>
      <c r="E7561" s="72">
        <v>558</v>
      </c>
      <c r="F7561" s="105">
        <v>114</v>
      </c>
      <c r="G7561" s="108">
        <f t="shared" si="118"/>
        <v>43374</v>
      </c>
    </row>
    <row r="7562" spans="1:7" x14ac:dyDescent="0.35">
      <c r="A7562" s="72" t="s">
        <v>532</v>
      </c>
      <c r="B7562" s="72" t="s">
        <v>533</v>
      </c>
      <c r="C7562" s="72" t="s">
        <v>1101</v>
      </c>
      <c r="D7562" s="72" t="s">
        <v>1088</v>
      </c>
      <c r="E7562" s="72">
        <v>79</v>
      </c>
      <c r="F7562" s="105">
        <v>0</v>
      </c>
      <c r="G7562" s="108">
        <f t="shared" si="118"/>
        <v>44378</v>
      </c>
    </row>
    <row r="7563" spans="1:7" x14ac:dyDescent="0.35">
      <c r="A7563" s="72" t="s">
        <v>532</v>
      </c>
      <c r="B7563" s="72" t="s">
        <v>533</v>
      </c>
      <c r="C7563" s="72" t="s">
        <v>1101</v>
      </c>
      <c r="D7563" s="72" t="s">
        <v>1089</v>
      </c>
      <c r="E7563" s="72">
        <v>79</v>
      </c>
      <c r="F7563" s="105">
        <v>0</v>
      </c>
      <c r="G7563" s="108">
        <f t="shared" si="118"/>
        <v>44287</v>
      </c>
    </row>
    <row r="7564" spans="1:7" x14ac:dyDescent="0.35">
      <c r="A7564" s="72" t="s">
        <v>532</v>
      </c>
      <c r="B7564" s="72" t="s">
        <v>533</v>
      </c>
      <c r="C7564" s="72" t="s">
        <v>1101</v>
      </c>
      <c r="D7564" s="72" t="s">
        <v>1090</v>
      </c>
      <c r="E7564" s="72">
        <v>79</v>
      </c>
      <c r="F7564" s="105">
        <v>0</v>
      </c>
      <c r="G7564" s="108">
        <f t="shared" si="118"/>
        <v>44197</v>
      </c>
    </row>
    <row r="7565" spans="1:7" x14ac:dyDescent="0.35">
      <c r="A7565" s="72" t="s">
        <v>532</v>
      </c>
      <c r="B7565" s="72" t="s">
        <v>533</v>
      </c>
      <c r="C7565" s="72" t="s">
        <v>1101</v>
      </c>
      <c r="D7565" s="72" t="s">
        <v>1091</v>
      </c>
      <c r="E7565" s="72">
        <v>80</v>
      </c>
      <c r="F7565" s="105">
        <v>0</v>
      </c>
      <c r="G7565" s="108">
        <f t="shared" si="118"/>
        <v>44105</v>
      </c>
    </row>
    <row r="7566" spans="1:7" x14ac:dyDescent="0.35">
      <c r="A7566" s="72" t="s">
        <v>532</v>
      </c>
      <c r="B7566" s="72" t="s">
        <v>533</v>
      </c>
      <c r="C7566" s="72" t="s">
        <v>1101</v>
      </c>
      <c r="D7566" s="72" t="s">
        <v>1092</v>
      </c>
      <c r="E7566" s="72">
        <v>86</v>
      </c>
      <c r="F7566" s="105">
        <v>0</v>
      </c>
      <c r="G7566" s="108">
        <f t="shared" si="118"/>
        <v>44013</v>
      </c>
    </row>
    <row r="7567" spans="1:7" x14ac:dyDescent="0.35">
      <c r="A7567" s="72" t="s">
        <v>532</v>
      </c>
      <c r="B7567" s="72" t="s">
        <v>533</v>
      </c>
      <c r="C7567" s="72" t="s">
        <v>1101</v>
      </c>
      <c r="D7567" s="72" t="s">
        <v>1093</v>
      </c>
      <c r="E7567" s="72">
        <v>87</v>
      </c>
      <c r="F7567" s="105">
        <v>0</v>
      </c>
      <c r="G7567" s="108">
        <f t="shared" si="118"/>
        <v>43922</v>
      </c>
    </row>
    <row r="7568" spans="1:7" x14ac:dyDescent="0.35">
      <c r="A7568" s="72" t="s">
        <v>532</v>
      </c>
      <c r="B7568" s="72" t="s">
        <v>533</v>
      </c>
      <c r="C7568" s="72" t="s">
        <v>1101</v>
      </c>
      <c r="D7568" s="72" t="s">
        <v>1094</v>
      </c>
      <c r="E7568" s="72">
        <v>87</v>
      </c>
      <c r="F7568" s="105">
        <v>0</v>
      </c>
      <c r="G7568" s="108">
        <f t="shared" si="118"/>
        <v>43831</v>
      </c>
    </row>
    <row r="7569" spans="1:7" x14ac:dyDescent="0.35">
      <c r="A7569" s="72" t="s">
        <v>532</v>
      </c>
      <c r="B7569" s="72" t="s">
        <v>533</v>
      </c>
      <c r="C7569" s="72" t="s">
        <v>1101</v>
      </c>
      <c r="D7569" s="72" t="s">
        <v>1095</v>
      </c>
      <c r="E7569" s="72">
        <v>90</v>
      </c>
      <c r="F7569" s="105">
        <v>0</v>
      </c>
      <c r="G7569" s="108">
        <f t="shared" si="118"/>
        <v>43739</v>
      </c>
    </row>
    <row r="7570" spans="1:7" x14ac:dyDescent="0.35">
      <c r="A7570" s="72" t="s">
        <v>532</v>
      </c>
      <c r="B7570" s="72" t="s">
        <v>533</v>
      </c>
      <c r="C7570" s="72" t="s">
        <v>1101</v>
      </c>
      <c r="D7570" s="72" t="s">
        <v>1096</v>
      </c>
      <c r="E7570" s="72">
        <v>91</v>
      </c>
      <c r="F7570" s="105">
        <v>0</v>
      </c>
      <c r="G7570" s="108">
        <f t="shared" si="118"/>
        <v>43647</v>
      </c>
    </row>
    <row r="7571" spans="1:7" x14ac:dyDescent="0.35">
      <c r="A7571" s="72" t="s">
        <v>532</v>
      </c>
      <c r="B7571" s="72" t="s">
        <v>533</v>
      </c>
      <c r="C7571" s="72" t="s">
        <v>1101</v>
      </c>
      <c r="D7571" s="72" t="s">
        <v>1097</v>
      </c>
      <c r="E7571" s="72">
        <v>91</v>
      </c>
      <c r="F7571" s="105">
        <v>0</v>
      </c>
      <c r="G7571" s="108">
        <f t="shared" si="118"/>
        <v>43556</v>
      </c>
    </row>
    <row r="7572" spans="1:7" x14ac:dyDescent="0.35">
      <c r="A7572" s="72" t="s">
        <v>532</v>
      </c>
      <c r="B7572" s="72" t="s">
        <v>533</v>
      </c>
      <c r="C7572" s="72" t="s">
        <v>1101</v>
      </c>
      <c r="D7572" s="72" t="s">
        <v>1098</v>
      </c>
      <c r="E7572" s="72">
        <v>90</v>
      </c>
      <c r="F7572" s="105">
        <v>0</v>
      </c>
      <c r="G7572" s="108">
        <f t="shared" si="118"/>
        <v>43466</v>
      </c>
    </row>
    <row r="7573" spans="1:7" x14ac:dyDescent="0.35">
      <c r="A7573" s="72" t="s">
        <v>532</v>
      </c>
      <c r="B7573" s="72" t="s">
        <v>533</v>
      </c>
      <c r="C7573" s="72" t="s">
        <v>1101</v>
      </c>
      <c r="D7573" s="72" t="s">
        <v>1099</v>
      </c>
      <c r="E7573" s="72">
        <v>90</v>
      </c>
      <c r="F7573" s="105">
        <v>2</v>
      </c>
      <c r="G7573" s="108">
        <f t="shared" si="118"/>
        <v>43374</v>
      </c>
    </row>
    <row r="7574" spans="1:7" x14ac:dyDescent="0.35">
      <c r="A7574" s="72" t="s">
        <v>532</v>
      </c>
      <c r="B7574" s="72" t="s">
        <v>533</v>
      </c>
      <c r="C7574" s="72" t="s">
        <v>1102</v>
      </c>
      <c r="D7574" s="72" t="s">
        <v>1088</v>
      </c>
      <c r="E7574" s="72">
        <v>1042</v>
      </c>
      <c r="F7574" s="105">
        <v>87</v>
      </c>
      <c r="G7574" s="108">
        <f t="shared" si="118"/>
        <v>44378</v>
      </c>
    </row>
    <row r="7575" spans="1:7" x14ac:dyDescent="0.35">
      <c r="A7575" s="72" t="s">
        <v>532</v>
      </c>
      <c r="B7575" s="72" t="s">
        <v>533</v>
      </c>
      <c r="C7575" s="72" t="s">
        <v>1102</v>
      </c>
      <c r="D7575" s="72" t="s">
        <v>1089</v>
      </c>
      <c r="E7575" s="72">
        <v>1036</v>
      </c>
      <c r="F7575" s="105">
        <v>86</v>
      </c>
      <c r="G7575" s="108">
        <f t="shared" si="118"/>
        <v>44287</v>
      </c>
    </row>
    <row r="7576" spans="1:7" x14ac:dyDescent="0.35">
      <c r="A7576" s="72" t="s">
        <v>532</v>
      </c>
      <c r="B7576" s="72" t="s">
        <v>533</v>
      </c>
      <c r="C7576" s="72" t="s">
        <v>1102</v>
      </c>
      <c r="D7576" s="72" t="s">
        <v>1090</v>
      </c>
      <c r="E7576" s="72">
        <v>1039</v>
      </c>
      <c r="F7576" s="105">
        <v>86</v>
      </c>
      <c r="G7576" s="108">
        <f t="shared" si="118"/>
        <v>44197</v>
      </c>
    </row>
    <row r="7577" spans="1:7" x14ac:dyDescent="0.35">
      <c r="A7577" s="72" t="s">
        <v>532</v>
      </c>
      <c r="B7577" s="72" t="s">
        <v>533</v>
      </c>
      <c r="C7577" s="72" t="s">
        <v>1102</v>
      </c>
      <c r="D7577" s="72" t="s">
        <v>1091</v>
      </c>
      <c r="E7577" s="72">
        <v>1038</v>
      </c>
      <c r="F7577" s="105">
        <v>85</v>
      </c>
      <c r="G7577" s="108">
        <f t="shared" si="118"/>
        <v>44105</v>
      </c>
    </row>
    <row r="7578" spans="1:7" x14ac:dyDescent="0.35">
      <c r="A7578" s="72" t="s">
        <v>532</v>
      </c>
      <c r="B7578" s="72" t="s">
        <v>533</v>
      </c>
      <c r="C7578" s="72" t="s">
        <v>1102</v>
      </c>
      <c r="D7578" s="72" t="s">
        <v>1092</v>
      </c>
      <c r="E7578" s="72">
        <v>1038</v>
      </c>
      <c r="F7578" s="105">
        <v>87</v>
      </c>
      <c r="G7578" s="108">
        <f t="shared" si="118"/>
        <v>44013</v>
      </c>
    </row>
    <row r="7579" spans="1:7" x14ac:dyDescent="0.35">
      <c r="A7579" s="72" t="s">
        <v>532</v>
      </c>
      <c r="B7579" s="72" t="s">
        <v>533</v>
      </c>
      <c r="C7579" s="72" t="s">
        <v>1102</v>
      </c>
      <c r="D7579" s="72" t="s">
        <v>1093</v>
      </c>
      <c r="E7579" s="72">
        <v>1037</v>
      </c>
      <c r="F7579" s="105">
        <v>88</v>
      </c>
      <c r="G7579" s="108">
        <f t="shared" si="118"/>
        <v>43922</v>
      </c>
    </row>
    <row r="7580" spans="1:7" x14ac:dyDescent="0.35">
      <c r="A7580" s="72" t="s">
        <v>532</v>
      </c>
      <c r="B7580" s="72" t="s">
        <v>533</v>
      </c>
      <c r="C7580" s="72" t="s">
        <v>1102</v>
      </c>
      <c r="D7580" s="72" t="s">
        <v>1094</v>
      </c>
      <c r="E7580" s="72">
        <v>1033</v>
      </c>
      <c r="F7580" s="105">
        <v>87</v>
      </c>
      <c r="G7580" s="108">
        <f t="shared" si="118"/>
        <v>43831</v>
      </c>
    </row>
    <row r="7581" spans="1:7" x14ac:dyDescent="0.35">
      <c r="A7581" s="72" t="s">
        <v>532</v>
      </c>
      <c r="B7581" s="72" t="s">
        <v>533</v>
      </c>
      <c r="C7581" s="72" t="s">
        <v>1102</v>
      </c>
      <c r="D7581" s="72" t="s">
        <v>1095</v>
      </c>
      <c r="E7581" s="72">
        <v>1041</v>
      </c>
      <c r="F7581" s="105">
        <v>97</v>
      </c>
      <c r="G7581" s="108">
        <f t="shared" si="118"/>
        <v>43739</v>
      </c>
    </row>
    <row r="7582" spans="1:7" x14ac:dyDescent="0.35">
      <c r="A7582" s="72" t="s">
        <v>532</v>
      </c>
      <c r="B7582" s="72" t="s">
        <v>533</v>
      </c>
      <c r="C7582" s="72" t="s">
        <v>1102</v>
      </c>
      <c r="D7582" s="72" t="s">
        <v>1096</v>
      </c>
      <c r="E7582" s="72">
        <v>1060</v>
      </c>
      <c r="F7582" s="105">
        <v>120</v>
      </c>
      <c r="G7582" s="108">
        <f t="shared" si="118"/>
        <v>43647</v>
      </c>
    </row>
    <row r="7583" spans="1:7" x14ac:dyDescent="0.35">
      <c r="A7583" s="72" t="s">
        <v>532</v>
      </c>
      <c r="B7583" s="72" t="s">
        <v>533</v>
      </c>
      <c r="C7583" s="72" t="s">
        <v>1102</v>
      </c>
      <c r="D7583" s="72" t="s">
        <v>1097</v>
      </c>
      <c r="E7583" s="72">
        <v>1059</v>
      </c>
      <c r="F7583" s="105">
        <v>120</v>
      </c>
      <c r="G7583" s="108">
        <f t="shared" si="118"/>
        <v>43556</v>
      </c>
    </row>
    <row r="7584" spans="1:7" x14ac:dyDescent="0.35">
      <c r="A7584" s="72" t="s">
        <v>532</v>
      </c>
      <c r="B7584" s="72" t="s">
        <v>533</v>
      </c>
      <c r="C7584" s="72" t="s">
        <v>1102</v>
      </c>
      <c r="D7584" s="72" t="s">
        <v>1098</v>
      </c>
      <c r="E7584" s="72">
        <v>1060</v>
      </c>
      <c r="F7584" s="105">
        <v>120</v>
      </c>
      <c r="G7584" s="108">
        <f t="shared" si="118"/>
        <v>43466</v>
      </c>
    </row>
    <row r="7585" spans="1:7" x14ac:dyDescent="0.35">
      <c r="A7585" s="72" t="s">
        <v>532</v>
      </c>
      <c r="B7585" s="72" t="s">
        <v>533</v>
      </c>
      <c r="C7585" s="72" t="s">
        <v>1102</v>
      </c>
      <c r="D7585" s="72" t="s">
        <v>1099</v>
      </c>
      <c r="E7585" s="72">
        <v>1127</v>
      </c>
      <c r="F7585" s="105">
        <v>170</v>
      </c>
      <c r="G7585" s="108">
        <f t="shared" si="118"/>
        <v>43374</v>
      </c>
    </row>
    <row r="7586" spans="1:7" x14ac:dyDescent="0.35">
      <c r="A7586" s="72" t="s">
        <v>534</v>
      </c>
      <c r="B7586" s="72" t="s">
        <v>535</v>
      </c>
      <c r="C7586" s="72" t="s">
        <v>1087</v>
      </c>
      <c r="D7586" s="72" t="s">
        <v>1088</v>
      </c>
      <c r="E7586" s="72">
        <v>1064</v>
      </c>
      <c r="F7586" s="105">
        <v>60</v>
      </c>
      <c r="G7586" s="108">
        <f t="shared" si="118"/>
        <v>44378</v>
      </c>
    </row>
    <row r="7587" spans="1:7" x14ac:dyDescent="0.35">
      <c r="A7587" s="72" t="s">
        <v>534</v>
      </c>
      <c r="B7587" s="72" t="s">
        <v>535</v>
      </c>
      <c r="C7587" s="72" t="s">
        <v>1087</v>
      </c>
      <c r="D7587" s="72" t="s">
        <v>1089</v>
      </c>
      <c r="E7587" s="72">
        <v>1048</v>
      </c>
      <c r="F7587" s="105">
        <v>60</v>
      </c>
      <c r="G7587" s="108">
        <f t="shared" si="118"/>
        <v>44287</v>
      </c>
    </row>
    <row r="7588" spans="1:7" x14ac:dyDescent="0.35">
      <c r="A7588" s="72" t="s">
        <v>534</v>
      </c>
      <c r="B7588" s="72" t="s">
        <v>535</v>
      </c>
      <c r="C7588" s="72" t="s">
        <v>1087</v>
      </c>
      <c r="D7588" s="72" t="s">
        <v>1090</v>
      </c>
      <c r="E7588" s="72">
        <v>1052</v>
      </c>
      <c r="F7588" s="105">
        <v>60</v>
      </c>
      <c r="G7588" s="108">
        <f t="shared" si="118"/>
        <v>44197</v>
      </c>
    </row>
    <row r="7589" spans="1:7" x14ac:dyDescent="0.35">
      <c r="A7589" s="72" t="s">
        <v>534</v>
      </c>
      <c r="B7589" s="72" t="s">
        <v>535</v>
      </c>
      <c r="C7589" s="72" t="s">
        <v>1087</v>
      </c>
      <c r="D7589" s="72" t="s">
        <v>1091</v>
      </c>
      <c r="E7589" s="72">
        <v>1055</v>
      </c>
      <c r="F7589" s="105">
        <v>60</v>
      </c>
      <c r="G7589" s="108">
        <f t="shared" si="118"/>
        <v>44105</v>
      </c>
    </row>
    <row r="7590" spans="1:7" x14ac:dyDescent="0.35">
      <c r="A7590" s="72" t="s">
        <v>534</v>
      </c>
      <c r="B7590" s="72" t="s">
        <v>535</v>
      </c>
      <c r="C7590" s="72" t="s">
        <v>1087</v>
      </c>
      <c r="D7590" s="72" t="s">
        <v>1092</v>
      </c>
      <c r="E7590" s="72">
        <v>1052</v>
      </c>
      <c r="F7590" s="105">
        <v>60</v>
      </c>
      <c r="G7590" s="108">
        <f t="shared" si="118"/>
        <v>44013</v>
      </c>
    </row>
    <row r="7591" spans="1:7" x14ac:dyDescent="0.35">
      <c r="A7591" s="72" t="s">
        <v>534</v>
      </c>
      <c r="B7591" s="72" t="s">
        <v>535</v>
      </c>
      <c r="C7591" s="72" t="s">
        <v>1087</v>
      </c>
      <c r="D7591" s="72" t="s">
        <v>1093</v>
      </c>
      <c r="E7591" s="72">
        <v>1058</v>
      </c>
      <c r="F7591" s="105">
        <v>61</v>
      </c>
      <c r="G7591" s="108">
        <f t="shared" si="118"/>
        <v>43922</v>
      </c>
    </row>
    <row r="7592" spans="1:7" x14ac:dyDescent="0.35">
      <c r="A7592" s="72" t="s">
        <v>534</v>
      </c>
      <c r="B7592" s="72" t="s">
        <v>535</v>
      </c>
      <c r="C7592" s="72" t="s">
        <v>1087</v>
      </c>
      <c r="D7592" s="72" t="s">
        <v>1094</v>
      </c>
      <c r="E7592" s="72">
        <v>1055</v>
      </c>
      <c r="F7592" s="105">
        <v>60</v>
      </c>
      <c r="G7592" s="108">
        <f t="shared" si="118"/>
        <v>43831</v>
      </c>
    </row>
    <row r="7593" spans="1:7" x14ac:dyDescent="0.35">
      <c r="A7593" s="72" t="s">
        <v>534</v>
      </c>
      <c r="B7593" s="72" t="s">
        <v>535</v>
      </c>
      <c r="C7593" s="72" t="s">
        <v>1087</v>
      </c>
      <c r="D7593" s="72" t="s">
        <v>1095</v>
      </c>
      <c r="E7593" s="72">
        <v>1056</v>
      </c>
      <c r="F7593" s="105">
        <v>60</v>
      </c>
      <c r="G7593" s="108">
        <f t="shared" si="118"/>
        <v>43739</v>
      </c>
    </row>
    <row r="7594" spans="1:7" x14ac:dyDescent="0.35">
      <c r="A7594" s="72" t="s">
        <v>534</v>
      </c>
      <c r="B7594" s="72" t="s">
        <v>535</v>
      </c>
      <c r="C7594" s="72" t="s">
        <v>1087</v>
      </c>
      <c r="D7594" s="72" t="s">
        <v>1096</v>
      </c>
      <c r="E7594" s="72">
        <v>1061</v>
      </c>
      <c r="F7594" s="105">
        <v>60</v>
      </c>
      <c r="G7594" s="108">
        <f t="shared" si="118"/>
        <v>43647</v>
      </c>
    </row>
    <row r="7595" spans="1:7" x14ac:dyDescent="0.35">
      <c r="A7595" s="72" t="s">
        <v>534</v>
      </c>
      <c r="B7595" s="72" t="s">
        <v>535</v>
      </c>
      <c r="C7595" s="72" t="s">
        <v>1087</v>
      </c>
      <c r="D7595" s="72" t="s">
        <v>1097</v>
      </c>
      <c r="E7595" s="72">
        <v>1059</v>
      </c>
      <c r="F7595" s="105">
        <v>60</v>
      </c>
      <c r="G7595" s="108">
        <f t="shared" si="118"/>
        <v>43556</v>
      </c>
    </row>
    <row r="7596" spans="1:7" x14ac:dyDescent="0.35">
      <c r="A7596" s="72" t="s">
        <v>534</v>
      </c>
      <c r="B7596" s="72" t="s">
        <v>535</v>
      </c>
      <c r="C7596" s="72" t="s">
        <v>1087</v>
      </c>
      <c r="D7596" s="72" t="s">
        <v>1098</v>
      </c>
      <c r="E7596" s="72">
        <v>1056</v>
      </c>
      <c r="F7596" s="105">
        <v>62</v>
      </c>
      <c r="G7596" s="108">
        <f t="shared" si="118"/>
        <v>43466</v>
      </c>
    </row>
    <row r="7597" spans="1:7" x14ac:dyDescent="0.35">
      <c r="A7597" s="72" t="s">
        <v>534</v>
      </c>
      <c r="B7597" s="72" t="s">
        <v>535</v>
      </c>
      <c r="C7597" s="72" t="s">
        <v>1087</v>
      </c>
      <c r="D7597" s="72" t="s">
        <v>1099</v>
      </c>
      <c r="E7597" s="72">
        <v>1081</v>
      </c>
      <c r="F7597" s="105">
        <v>70</v>
      </c>
      <c r="G7597" s="108">
        <f t="shared" si="118"/>
        <v>43374</v>
      </c>
    </row>
    <row r="7598" spans="1:7" x14ac:dyDescent="0.35">
      <c r="A7598" s="72" t="s">
        <v>534</v>
      </c>
      <c r="B7598" s="72" t="s">
        <v>535</v>
      </c>
      <c r="C7598" s="72" t="s">
        <v>1100</v>
      </c>
      <c r="D7598" s="72" t="s">
        <v>1088</v>
      </c>
      <c r="E7598" s="72">
        <v>2613</v>
      </c>
      <c r="F7598" s="105">
        <v>84</v>
      </c>
      <c r="G7598" s="108">
        <f t="shared" si="118"/>
        <v>44378</v>
      </c>
    </row>
    <row r="7599" spans="1:7" x14ac:dyDescent="0.35">
      <c r="A7599" s="72" t="s">
        <v>534</v>
      </c>
      <c r="B7599" s="72" t="s">
        <v>535</v>
      </c>
      <c r="C7599" s="72" t="s">
        <v>1100</v>
      </c>
      <c r="D7599" s="72" t="s">
        <v>1089</v>
      </c>
      <c r="E7599" s="72">
        <v>2612</v>
      </c>
      <c r="F7599" s="105">
        <v>84</v>
      </c>
      <c r="G7599" s="108">
        <f t="shared" si="118"/>
        <v>44287</v>
      </c>
    </row>
    <row r="7600" spans="1:7" x14ac:dyDescent="0.35">
      <c r="A7600" s="72" t="s">
        <v>534</v>
      </c>
      <c r="B7600" s="72" t="s">
        <v>535</v>
      </c>
      <c r="C7600" s="72" t="s">
        <v>1100</v>
      </c>
      <c r="D7600" s="72" t="s">
        <v>1090</v>
      </c>
      <c r="E7600" s="72">
        <v>2624</v>
      </c>
      <c r="F7600" s="105">
        <v>85</v>
      </c>
      <c r="G7600" s="108">
        <f t="shared" si="118"/>
        <v>44197</v>
      </c>
    </row>
    <row r="7601" spans="1:7" x14ac:dyDescent="0.35">
      <c r="A7601" s="72" t="s">
        <v>534</v>
      </c>
      <c r="B7601" s="72" t="s">
        <v>535</v>
      </c>
      <c r="C7601" s="72" t="s">
        <v>1100</v>
      </c>
      <c r="D7601" s="72" t="s">
        <v>1091</v>
      </c>
      <c r="E7601" s="72">
        <v>2627</v>
      </c>
      <c r="F7601" s="105">
        <v>86</v>
      </c>
      <c r="G7601" s="108">
        <f t="shared" si="118"/>
        <v>44105</v>
      </c>
    </row>
    <row r="7602" spans="1:7" x14ac:dyDescent="0.35">
      <c r="A7602" s="72" t="s">
        <v>534</v>
      </c>
      <c r="B7602" s="72" t="s">
        <v>535</v>
      </c>
      <c r="C7602" s="72" t="s">
        <v>1100</v>
      </c>
      <c r="D7602" s="72" t="s">
        <v>1092</v>
      </c>
      <c r="E7602" s="72">
        <v>2618</v>
      </c>
      <c r="F7602" s="105">
        <v>87</v>
      </c>
      <c r="G7602" s="108">
        <f t="shared" si="118"/>
        <v>44013</v>
      </c>
    </row>
    <row r="7603" spans="1:7" x14ac:dyDescent="0.35">
      <c r="A7603" s="72" t="s">
        <v>534</v>
      </c>
      <c r="B7603" s="72" t="s">
        <v>535</v>
      </c>
      <c r="C7603" s="72" t="s">
        <v>1100</v>
      </c>
      <c r="D7603" s="72" t="s">
        <v>1093</v>
      </c>
      <c r="E7603" s="72">
        <v>2691</v>
      </c>
      <c r="F7603" s="105">
        <v>94</v>
      </c>
      <c r="G7603" s="108">
        <f t="shared" si="118"/>
        <v>43922</v>
      </c>
    </row>
    <row r="7604" spans="1:7" x14ac:dyDescent="0.35">
      <c r="A7604" s="72" t="s">
        <v>534</v>
      </c>
      <c r="B7604" s="72" t="s">
        <v>535</v>
      </c>
      <c r="C7604" s="72" t="s">
        <v>1100</v>
      </c>
      <c r="D7604" s="72" t="s">
        <v>1094</v>
      </c>
      <c r="E7604" s="72">
        <v>2661</v>
      </c>
      <c r="F7604" s="105">
        <v>95</v>
      </c>
      <c r="G7604" s="108">
        <f t="shared" si="118"/>
        <v>43831</v>
      </c>
    </row>
    <row r="7605" spans="1:7" x14ac:dyDescent="0.35">
      <c r="A7605" s="72" t="s">
        <v>534</v>
      </c>
      <c r="B7605" s="72" t="s">
        <v>535</v>
      </c>
      <c r="C7605" s="72" t="s">
        <v>1100</v>
      </c>
      <c r="D7605" s="72" t="s">
        <v>1095</v>
      </c>
      <c r="E7605" s="72">
        <v>2625</v>
      </c>
      <c r="F7605" s="105">
        <v>95</v>
      </c>
      <c r="G7605" s="108">
        <f t="shared" si="118"/>
        <v>43739</v>
      </c>
    </row>
    <row r="7606" spans="1:7" x14ac:dyDescent="0.35">
      <c r="A7606" s="72" t="s">
        <v>534</v>
      </c>
      <c r="B7606" s="72" t="s">
        <v>535</v>
      </c>
      <c r="C7606" s="72" t="s">
        <v>1100</v>
      </c>
      <c r="D7606" s="72" t="s">
        <v>1096</v>
      </c>
      <c r="E7606" s="72">
        <v>2628</v>
      </c>
      <c r="F7606" s="105">
        <v>98</v>
      </c>
      <c r="G7606" s="108">
        <f t="shared" si="118"/>
        <v>43647</v>
      </c>
    </row>
    <row r="7607" spans="1:7" x14ac:dyDescent="0.35">
      <c r="A7607" s="72" t="s">
        <v>534</v>
      </c>
      <c r="B7607" s="72" t="s">
        <v>535</v>
      </c>
      <c r="C7607" s="72" t="s">
        <v>1100</v>
      </c>
      <c r="D7607" s="72" t="s">
        <v>1097</v>
      </c>
      <c r="E7607" s="72">
        <v>2621</v>
      </c>
      <c r="F7607" s="105">
        <v>100</v>
      </c>
      <c r="G7607" s="108">
        <f t="shared" si="118"/>
        <v>43556</v>
      </c>
    </row>
    <row r="7608" spans="1:7" x14ac:dyDescent="0.35">
      <c r="A7608" s="72" t="s">
        <v>534</v>
      </c>
      <c r="B7608" s="72" t="s">
        <v>535</v>
      </c>
      <c r="C7608" s="72" t="s">
        <v>1100</v>
      </c>
      <c r="D7608" s="72" t="s">
        <v>1098</v>
      </c>
      <c r="E7608" s="72">
        <v>2595</v>
      </c>
      <c r="F7608" s="105">
        <v>99</v>
      </c>
      <c r="G7608" s="108">
        <f t="shared" si="118"/>
        <v>43466</v>
      </c>
    </row>
    <row r="7609" spans="1:7" x14ac:dyDescent="0.35">
      <c r="A7609" s="72" t="s">
        <v>534</v>
      </c>
      <c r="B7609" s="72" t="s">
        <v>535</v>
      </c>
      <c r="C7609" s="72" t="s">
        <v>1100</v>
      </c>
      <c r="D7609" s="72" t="s">
        <v>1099</v>
      </c>
      <c r="E7609" s="72">
        <v>2646</v>
      </c>
      <c r="F7609" s="105">
        <v>117</v>
      </c>
      <c r="G7609" s="108">
        <f t="shared" si="118"/>
        <v>43374</v>
      </c>
    </row>
    <row r="7610" spans="1:7" x14ac:dyDescent="0.35">
      <c r="A7610" s="72" t="s">
        <v>534</v>
      </c>
      <c r="B7610" s="72" t="s">
        <v>535</v>
      </c>
      <c r="C7610" s="72" t="s">
        <v>1101</v>
      </c>
      <c r="D7610" s="72" t="s">
        <v>1088</v>
      </c>
      <c r="E7610" s="72">
        <v>105</v>
      </c>
      <c r="F7610" s="105">
        <v>1</v>
      </c>
      <c r="G7610" s="108">
        <f t="shared" si="118"/>
        <v>44378</v>
      </c>
    </row>
    <row r="7611" spans="1:7" x14ac:dyDescent="0.35">
      <c r="A7611" s="72" t="s">
        <v>534</v>
      </c>
      <c r="B7611" s="72" t="s">
        <v>535</v>
      </c>
      <c r="C7611" s="72" t="s">
        <v>1101</v>
      </c>
      <c r="D7611" s="72" t="s">
        <v>1089</v>
      </c>
      <c r="E7611" s="72">
        <v>105</v>
      </c>
      <c r="F7611" s="105">
        <v>1</v>
      </c>
      <c r="G7611" s="108">
        <f t="shared" si="118"/>
        <v>44287</v>
      </c>
    </row>
    <row r="7612" spans="1:7" x14ac:dyDescent="0.35">
      <c r="A7612" s="72" t="s">
        <v>534</v>
      </c>
      <c r="B7612" s="72" t="s">
        <v>535</v>
      </c>
      <c r="C7612" s="72" t="s">
        <v>1101</v>
      </c>
      <c r="D7612" s="72" t="s">
        <v>1090</v>
      </c>
      <c r="E7612" s="72">
        <v>105</v>
      </c>
      <c r="F7612" s="105">
        <v>1</v>
      </c>
      <c r="G7612" s="108">
        <f t="shared" si="118"/>
        <v>44197</v>
      </c>
    </row>
    <row r="7613" spans="1:7" x14ac:dyDescent="0.35">
      <c r="A7613" s="72" t="s">
        <v>534</v>
      </c>
      <c r="B7613" s="72" t="s">
        <v>535</v>
      </c>
      <c r="C7613" s="72" t="s">
        <v>1101</v>
      </c>
      <c r="D7613" s="72" t="s">
        <v>1091</v>
      </c>
      <c r="E7613" s="72">
        <v>102</v>
      </c>
      <c r="F7613" s="105">
        <v>1</v>
      </c>
      <c r="G7613" s="108">
        <f t="shared" si="118"/>
        <v>44105</v>
      </c>
    </row>
    <row r="7614" spans="1:7" x14ac:dyDescent="0.35">
      <c r="A7614" s="72" t="s">
        <v>534</v>
      </c>
      <c r="B7614" s="72" t="s">
        <v>535</v>
      </c>
      <c r="C7614" s="72" t="s">
        <v>1101</v>
      </c>
      <c r="D7614" s="72" t="s">
        <v>1092</v>
      </c>
      <c r="E7614" s="72">
        <v>102</v>
      </c>
      <c r="F7614" s="105">
        <v>1</v>
      </c>
      <c r="G7614" s="108">
        <f t="shared" si="118"/>
        <v>44013</v>
      </c>
    </row>
    <row r="7615" spans="1:7" x14ac:dyDescent="0.35">
      <c r="A7615" s="72" t="s">
        <v>534</v>
      </c>
      <c r="B7615" s="72" t="s">
        <v>535</v>
      </c>
      <c r="C7615" s="72" t="s">
        <v>1101</v>
      </c>
      <c r="D7615" s="72" t="s">
        <v>1093</v>
      </c>
      <c r="E7615" s="72">
        <v>100</v>
      </c>
      <c r="F7615" s="105">
        <v>1</v>
      </c>
      <c r="G7615" s="108">
        <f t="shared" si="118"/>
        <v>43922</v>
      </c>
    </row>
    <row r="7616" spans="1:7" x14ac:dyDescent="0.35">
      <c r="A7616" s="72" t="s">
        <v>534</v>
      </c>
      <c r="B7616" s="72" t="s">
        <v>535</v>
      </c>
      <c r="C7616" s="72" t="s">
        <v>1101</v>
      </c>
      <c r="D7616" s="72" t="s">
        <v>1094</v>
      </c>
      <c r="E7616" s="72">
        <v>99</v>
      </c>
      <c r="F7616" s="105">
        <v>2</v>
      </c>
      <c r="G7616" s="108">
        <f t="shared" si="118"/>
        <v>43831</v>
      </c>
    </row>
    <row r="7617" spans="1:7" x14ac:dyDescent="0.35">
      <c r="A7617" s="72" t="s">
        <v>534</v>
      </c>
      <c r="B7617" s="72" t="s">
        <v>535</v>
      </c>
      <c r="C7617" s="72" t="s">
        <v>1101</v>
      </c>
      <c r="D7617" s="72" t="s">
        <v>1095</v>
      </c>
      <c r="E7617" s="72">
        <v>95</v>
      </c>
      <c r="F7617" s="105">
        <v>2</v>
      </c>
      <c r="G7617" s="108">
        <f t="shared" si="118"/>
        <v>43739</v>
      </c>
    </row>
    <row r="7618" spans="1:7" x14ac:dyDescent="0.35">
      <c r="A7618" s="72" t="s">
        <v>534</v>
      </c>
      <c r="B7618" s="72" t="s">
        <v>535</v>
      </c>
      <c r="C7618" s="72" t="s">
        <v>1101</v>
      </c>
      <c r="D7618" s="72" t="s">
        <v>1096</v>
      </c>
      <c r="E7618" s="72">
        <v>94</v>
      </c>
      <c r="F7618" s="105">
        <v>2</v>
      </c>
      <c r="G7618" s="108">
        <f t="shared" si="118"/>
        <v>43647</v>
      </c>
    </row>
    <row r="7619" spans="1:7" x14ac:dyDescent="0.35">
      <c r="A7619" s="72" t="s">
        <v>534</v>
      </c>
      <c r="B7619" s="72" t="s">
        <v>535</v>
      </c>
      <c r="C7619" s="72" t="s">
        <v>1101</v>
      </c>
      <c r="D7619" s="72" t="s">
        <v>1097</v>
      </c>
      <c r="E7619" s="72">
        <v>94</v>
      </c>
      <c r="F7619" s="105">
        <v>3</v>
      </c>
      <c r="G7619" s="108">
        <f t="shared" si="118"/>
        <v>43556</v>
      </c>
    </row>
    <row r="7620" spans="1:7" x14ac:dyDescent="0.35">
      <c r="A7620" s="72" t="s">
        <v>534</v>
      </c>
      <c r="B7620" s="72" t="s">
        <v>535</v>
      </c>
      <c r="C7620" s="72" t="s">
        <v>1101</v>
      </c>
      <c r="D7620" s="72" t="s">
        <v>1098</v>
      </c>
      <c r="E7620" s="72">
        <v>93</v>
      </c>
      <c r="F7620" s="105">
        <v>3</v>
      </c>
      <c r="G7620" s="108">
        <f t="shared" ref="G7620:G7683" si="119">DATE(LEFT(D7620,4),RIGHT(LEFT(D7620,7),2),1)</f>
        <v>43466</v>
      </c>
    </row>
    <row r="7621" spans="1:7" x14ac:dyDescent="0.35">
      <c r="A7621" s="72" t="s">
        <v>534</v>
      </c>
      <c r="B7621" s="72" t="s">
        <v>535</v>
      </c>
      <c r="C7621" s="72" t="s">
        <v>1101</v>
      </c>
      <c r="D7621" s="72" t="s">
        <v>1099</v>
      </c>
      <c r="E7621" s="72">
        <v>93</v>
      </c>
      <c r="F7621" s="105">
        <v>3</v>
      </c>
      <c r="G7621" s="108">
        <f t="shared" si="119"/>
        <v>43374</v>
      </c>
    </row>
    <row r="7622" spans="1:7" x14ac:dyDescent="0.35">
      <c r="A7622" s="72" t="s">
        <v>534</v>
      </c>
      <c r="B7622" s="72" t="s">
        <v>535</v>
      </c>
      <c r="C7622" s="72" t="s">
        <v>1102</v>
      </c>
      <c r="D7622" s="72" t="s">
        <v>1088</v>
      </c>
      <c r="E7622" s="72">
        <v>3974</v>
      </c>
      <c r="F7622" s="105">
        <v>58</v>
      </c>
      <c r="G7622" s="108">
        <f t="shared" si="119"/>
        <v>44378</v>
      </c>
    </row>
    <row r="7623" spans="1:7" x14ac:dyDescent="0.35">
      <c r="A7623" s="72" t="s">
        <v>534</v>
      </c>
      <c r="B7623" s="72" t="s">
        <v>535</v>
      </c>
      <c r="C7623" s="72" t="s">
        <v>1102</v>
      </c>
      <c r="D7623" s="72" t="s">
        <v>1089</v>
      </c>
      <c r="E7623" s="72">
        <v>3973</v>
      </c>
      <c r="F7623" s="105">
        <v>58</v>
      </c>
      <c r="G7623" s="108">
        <f t="shared" si="119"/>
        <v>44287</v>
      </c>
    </row>
    <row r="7624" spans="1:7" x14ac:dyDescent="0.35">
      <c r="A7624" s="72" t="s">
        <v>534</v>
      </c>
      <c r="B7624" s="72" t="s">
        <v>535</v>
      </c>
      <c r="C7624" s="72" t="s">
        <v>1102</v>
      </c>
      <c r="D7624" s="72" t="s">
        <v>1090</v>
      </c>
      <c r="E7624" s="72">
        <v>3970</v>
      </c>
      <c r="F7624" s="105">
        <v>57</v>
      </c>
      <c r="G7624" s="108">
        <f t="shared" si="119"/>
        <v>44197</v>
      </c>
    </row>
    <row r="7625" spans="1:7" x14ac:dyDescent="0.35">
      <c r="A7625" s="72" t="s">
        <v>534</v>
      </c>
      <c r="B7625" s="72" t="s">
        <v>535</v>
      </c>
      <c r="C7625" s="72" t="s">
        <v>1102</v>
      </c>
      <c r="D7625" s="72" t="s">
        <v>1091</v>
      </c>
      <c r="E7625" s="72">
        <v>3964</v>
      </c>
      <c r="F7625" s="105">
        <v>58</v>
      </c>
      <c r="G7625" s="108">
        <f t="shared" si="119"/>
        <v>44105</v>
      </c>
    </row>
    <row r="7626" spans="1:7" x14ac:dyDescent="0.35">
      <c r="A7626" s="72" t="s">
        <v>534</v>
      </c>
      <c r="B7626" s="72" t="s">
        <v>535</v>
      </c>
      <c r="C7626" s="72" t="s">
        <v>1102</v>
      </c>
      <c r="D7626" s="72" t="s">
        <v>1092</v>
      </c>
      <c r="E7626" s="72">
        <v>3977</v>
      </c>
      <c r="F7626" s="105">
        <v>60</v>
      </c>
      <c r="G7626" s="108">
        <f t="shared" si="119"/>
        <v>44013</v>
      </c>
    </row>
    <row r="7627" spans="1:7" x14ac:dyDescent="0.35">
      <c r="A7627" s="72" t="s">
        <v>534</v>
      </c>
      <c r="B7627" s="72" t="s">
        <v>535</v>
      </c>
      <c r="C7627" s="72" t="s">
        <v>1102</v>
      </c>
      <c r="D7627" s="72" t="s">
        <v>1093</v>
      </c>
      <c r="E7627" s="72">
        <v>3970</v>
      </c>
      <c r="F7627" s="105">
        <v>62</v>
      </c>
      <c r="G7627" s="108">
        <f t="shared" si="119"/>
        <v>43922</v>
      </c>
    </row>
    <row r="7628" spans="1:7" x14ac:dyDescent="0.35">
      <c r="A7628" s="72" t="s">
        <v>534</v>
      </c>
      <c r="B7628" s="72" t="s">
        <v>535</v>
      </c>
      <c r="C7628" s="72" t="s">
        <v>1102</v>
      </c>
      <c r="D7628" s="72" t="s">
        <v>1094</v>
      </c>
      <c r="E7628" s="72">
        <v>3919</v>
      </c>
      <c r="F7628" s="105">
        <v>62</v>
      </c>
      <c r="G7628" s="108">
        <f t="shared" si="119"/>
        <v>43831</v>
      </c>
    </row>
    <row r="7629" spans="1:7" x14ac:dyDescent="0.35">
      <c r="A7629" s="72" t="s">
        <v>534</v>
      </c>
      <c r="B7629" s="72" t="s">
        <v>535</v>
      </c>
      <c r="C7629" s="72" t="s">
        <v>1102</v>
      </c>
      <c r="D7629" s="72" t="s">
        <v>1095</v>
      </c>
      <c r="E7629" s="72">
        <v>3921</v>
      </c>
      <c r="F7629" s="105">
        <v>63</v>
      </c>
      <c r="G7629" s="108">
        <f t="shared" si="119"/>
        <v>43739</v>
      </c>
    </row>
    <row r="7630" spans="1:7" x14ac:dyDescent="0.35">
      <c r="A7630" s="72" t="s">
        <v>534</v>
      </c>
      <c r="B7630" s="72" t="s">
        <v>535</v>
      </c>
      <c r="C7630" s="72" t="s">
        <v>1102</v>
      </c>
      <c r="D7630" s="72" t="s">
        <v>1096</v>
      </c>
      <c r="E7630" s="72">
        <v>3918</v>
      </c>
      <c r="F7630" s="105">
        <v>63</v>
      </c>
      <c r="G7630" s="108">
        <f t="shared" si="119"/>
        <v>43647</v>
      </c>
    </row>
    <row r="7631" spans="1:7" x14ac:dyDescent="0.35">
      <c r="A7631" s="72" t="s">
        <v>534</v>
      </c>
      <c r="B7631" s="72" t="s">
        <v>535</v>
      </c>
      <c r="C7631" s="72" t="s">
        <v>1102</v>
      </c>
      <c r="D7631" s="72" t="s">
        <v>1097</v>
      </c>
      <c r="E7631" s="72">
        <v>3927</v>
      </c>
      <c r="F7631" s="105">
        <v>66</v>
      </c>
      <c r="G7631" s="108">
        <f t="shared" si="119"/>
        <v>43556</v>
      </c>
    </row>
    <row r="7632" spans="1:7" x14ac:dyDescent="0.35">
      <c r="A7632" s="72" t="s">
        <v>534</v>
      </c>
      <c r="B7632" s="72" t="s">
        <v>535</v>
      </c>
      <c r="C7632" s="72" t="s">
        <v>1102</v>
      </c>
      <c r="D7632" s="72" t="s">
        <v>1098</v>
      </c>
      <c r="E7632" s="72">
        <v>3881</v>
      </c>
      <c r="F7632" s="105">
        <v>66</v>
      </c>
      <c r="G7632" s="108">
        <f t="shared" si="119"/>
        <v>43466</v>
      </c>
    </row>
    <row r="7633" spans="1:7" x14ac:dyDescent="0.35">
      <c r="A7633" s="72" t="s">
        <v>534</v>
      </c>
      <c r="B7633" s="72" t="s">
        <v>535</v>
      </c>
      <c r="C7633" s="72" t="s">
        <v>1102</v>
      </c>
      <c r="D7633" s="72" t="s">
        <v>1099</v>
      </c>
      <c r="E7633" s="72">
        <v>3960</v>
      </c>
      <c r="F7633" s="105">
        <v>76</v>
      </c>
      <c r="G7633" s="108">
        <f t="shared" si="119"/>
        <v>43374</v>
      </c>
    </row>
    <row r="7634" spans="1:7" x14ac:dyDescent="0.35">
      <c r="A7634" s="72" t="s">
        <v>536</v>
      </c>
      <c r="B7634" s="72" t="s">
        <v>537</v>
      </c>
      <c r="C7634" s="72" t="s">
        <v>1087</v>
      </c>
      <c r="D7634" s="72" t="s">
        <v>1088</v>
      </c>
      <c r="E7634" s="72">
        <v>1209</v>
      </c>
      <c r="F7634" s="105">
        <v>97</v>
      </c>
      <c r="G7634" s="108">
        <f t="shared" si="119"/>
        <v>44378</v>
      </c>
    </row>
    <row r="7635" spans="1:7" x14ac:dyDescent="0.35">
      <c r="A7635" s="72" t="s">
        <v>536</v>
      </c>
      <c r="B7635" s="72" t="s">
        <v>537</v>
      </c>
      <c r="C7635" s="72" t="s">
        <v>1087</v>
      </c>
      <c r="D7635" s="72" t="s">
        <v>1089</v>
      </c>
      <c r="E7635" s="72">
        <v>1208</v>
      </c>
      <c r="F7635" s="105">
        <v>94</v>
      </c>
      <c r="G7635" s="108">
        <f t="shared" si="119"/>
        <v>44287</v>
      </c>
    </row>
    <row r="7636" spans="1:7" x14ac:dyDescent="0.35">
      <c r="A7636" s="72" t="s">
        <v>536</v>
      </c>
      <c r="B7636" s="72" t="s">
        <v>537</v>
      </c>
      <c r="C7636" s="72" t="s">
        <v>1087</v>
      </c>
      <c r="D7636" s="72" t="s">
        <v>1090</v>
      </c>
      <c r="E7636" s="72">
        <v>1210</v>
      </c>
      <c r="F7636" s="105">
        <v>91</v>
      </c>
      <c r="G7636" s="108">
        <f t="shared" si="119"/>
        <v>44197</v>
      </c>
    </row>
    <row r="7637" spans="1:7" x14ac:dyDescent="0.35">
      <c r="A7637" s="72" t="s">
        <v>536</v>
      </c>
      <c r="B7637" s="72" t="s">
        <v>537</v>
      </c>
      <c r="C7637" s="72" t="s">
        <v>1087</v>
      </c>
      <c r="D7637" s="72" t="s">
        <v>1091</v>
      </c>
      <c r="E7637" s="72">
        <v>1210</v>
      </c>
      <c r="F7637" s="105">
        <v>92</v>
      </c>
      <c r="G7637" s="108">
        <f t="shared" si="119"/>
        <v>44105</v>
      </c>
    </row>
    <row r="7638" spans="1:7" x14ac:dyDescent="0.35">
      <c r="A7638" s="72" t="s">
        <v>536</v>
      </c>
      <c r="B7638" s="72" t="s">
        <v>537</v>
      </c>
      <c r="C7638" s="72" t="s">
        <v>1087</v>
      </c>
      <c r="D7638" s="72" t="s">
        <v>1092</v>
      </c>
      <c r="E7638" s="72">
        <v>1190</v>
      </c>
      <c r="F7638" s="105">
        <v>97</v>
      </c>
      <c r="G7638" s="108">
        <f t="shared" si="119"/>
        <v>44013</v>
      </c>
    </row>
    <row r="7639" spans="1:7" x14ac:dyDescent="0.35">
      <c r="A7639" s="72" t="s">
        <v>536</v>
      </c>
      <c r="B7639" s="72" t="s">
        <v>537</v>
      </c>
      <c r="C7639" s="72" t="s">
        <v>1087</v>
      </c>
      <c r="D7639" s="72" t="s">
        <v>1093</v>
      </c>
      <c r="E7639" s="72">
        <v>1181</v>
      </c>
      <c r="F7639" s="105">
        <v>95</v>
      </c>
      <c r="G7639" s="108">
        <f t="shared" si="119"/>
        <v>43922</v>
      </c>
    </row>
    <row r="7640" spans="1:7" x14ac:dyDescent="0.35">
      <c r="A7640" s="72" t="s">
        <v>536</v>
      </c>
      <c r="B7640" s="72" t="s">
        <v>537</v>
      </c>
      <c r="C7640" s="72" t="s">
        <v>1087</v>
      </c>
      <c r="D7640" s="72" t="s">
        <v>1094</v>
      </c>
      <c r="E7640" s="72">
        <v>1182</v>
      </c>
      <c r="F7640" s="105">
        <v>91</v>
      </c>
      <c r="G7640" s="108">
        <f t="shared" si="119"/>
        <v>43831</v>
      </c>
    </row>
    <row r="7641" spans="1:7" x14ac:dyDescent="0.35">
      <c r="A7641" s="72" t="s">
        <v>536</v>
      </c>
      <c r="B7641" s="72" t="s">
        <v>537</v>
      </c>
      <c r="C7641" s="72" t="s">
        <v>1087</v>
      </c>
      <c r="D7641" s="72" t="s">
        <v>1095</v>
      </c>
      <c r="E7641" s="72">
        <v>1179</v>
      </c>
      <c r="F7641" s="105">
        <v>86</v>
      </c>
      <c r="G7641" s="108">
        <f t="shared" si="119"/>
        <v>43739</v>
      </c>
    </row>
    <row r="7642" spans="1:7" x14ac:dyDescent="0.35">
      <c r="A7642" s="72" t="s">
        <v>536</v>
      </c>
      <c r="B7642" s="72" t="s">
        <v>537</v>
      </c>
      <c r="C7642" s="72" t="s">
        <v>1087</v>
      </c>
      <c r="D7642" s="72" t="s">
        <v>1096</v>
      </c>
      <c r="E7642" s="72">
        <v>1176</v>
      </c>
      <c r="F7642" s="105">
        <v>94</v>
      </c>
      <c r="G7642" s="108">
        <f t="shared" si="119"/>
        <v>43647</v>
      </c>
    </row>
    <row r="7643" spans="1:7" x14ac:dyDescent="0.35">
      <c r="A7643" s="72" t="s">
        <v>536</v>
      </c>
      <c r="B7643" s="72" t="s">
        <v>537</v>
      </c>
      <c r="C7643" s="72" t="s">
        <v>1087</v>
      </c>
      <c r="D7643" s="72" t="s">
        <v>1097</v>
      </c>
      <c r="E7643" s="72">
        <v>1179</v>
      </c>
      <c r="F7643" s="105">
        <v>65</v>
      </c>
      <c r="G7643" s="108">
        <f t="shared" si="119"/>
        <v>43556</v>
      </c>
    </row>
    <row r="7644" spans="1:7" x14ac:dyDescent="0.35">
      <c r="A7644" s="72" t="s">
        <v>536</v>
      </c>
      <c r="B7644" s="72" t="s">
        <v>537</v>
      </c>
      <c r="C7644" s="72" t="s">
        <v>1087</v>
      </c>
      <c r="D7644" s="72" t="s">
        <v>1098</v>
      </c>
      <c r="E7644" s="72">
        <v>1167</v>
      </c>
      <c r="F7644" s="105">
        <v>59</v>
      </c>
      <c r="G7644" s="108">
        <f t="shared" si="119"/>
        <v>43466</v>
      </c>
    </row>
    <row r="7645" spans="1:7" x14ac:dyDescent="0.35">
      <c r="A7645" s="72" t="s">
        <v>536</v>
      </c>
      <c r="B7645" s="72" t="s">
        <v>537</v>
      </c>
      <c r="C7645" s="72" t="s">
        <v>1087</v>
      </c>
      <c r="D7645" s="72" t="s">
        <v>1099</v>
      </c>
      <c r="E7645" s="72">
        <v>1215</v>
      </c>
      <c r="F7645" s="105">
        <v>76</v>
      </c>
      <c r="G7645" s="108">
        <f t="shared" si="119"/>
        <v>43374</v>
      </c>
    </row>
    <row r="7646" spans="1:7" x14ac:dyDescent="0.35">
      <c r="A7646" s="72" t="s">
        <v>536</v>
      </c>
      <c r="B7646" s="72" t="s">
        <v>537</v>
      </c>
      <c r="C7646" s="72" t="s">
        <v>1100</v>
      </c>
      <c r="D7646" s="72" t="s">
        <v>1088</v>
      </c>
      <c r="E7646" s="72">
        <v>831</v>
      </c>
      <c r="F7646" s="105">
        <v>150</v>
      </c>
      <c r="G7646" s="108">
        <f t="shared" si="119"/>
        <v>44378</v>
      </c>
    </row>
    <row r="7647" spans="1:7" x14ac:dyDescent="0.35">
      <c r="A7647" s="72" t="s">
        <v>536</v>
      </c>
      <c r="B7647" s="72" t="s">
        <v>537</v>
      </c>
      <c r="C7647" s="72" t="s">
        <v>1100</v>
      </c>
      <c r="D7647" s="72" t="s">
        <v>1089</v>
      </c>
      <c r="E7647" s="72">
        <v>836</v>
      </c>
      <c r="F7647" s="105">
        <v>147</v>
      </c>
      <c r="G7647" s="108">
        <f t="shared" si="119"/>
        <v>44287</v>
      </c>
    </row>
    <row r="7648" spans="1:7" x14ac:dyDescent="0.35">
      <c r="A7648" s="72" t="s">
        <v>536</v>
      </c>
      <c r="B7648" s="72" t="s">
        <v>537</v>
      </c>
      <c r="C7648" s="72" t="s">
        <v>1100</v>
      </c>
      <c r="D7648" s="72" t="s">
        <v>1090</v>
      </c>
      <c r="E7648" s="72">
        <v>838</v>
      </c>
      <c r="F7648" s="105">
        <v>137</v>
      </c>
      <c r="G7648" s="108">
        <f t="shared" si="119"/>
        <v>44197</v>
      </c>
    </row>
    <row r="7649" spans="1:7" x14ac:dyDescent="0.35">
      <c r="A7649" s="72" t="s">
        <v>536</v>
      </c>
      <c r="B7649" s="72" t="s">
        <v>537</v>
      </c>
      <c r="C7649" s="72" t="s">
        <v>1100</v>
      </c>
      <c r="D7649" s="72" t="s">
        <v>1091</v>
      </c>
      <c r="E7649" s="72">
        <v>836</v>
      </c>
      <c r="F7649" s="105">
        <v>137</v>
      </c>
      <c r="G7649" s="108">
        <f t="shared" si="119"/>
        <v>44105</v>
      </c>
    </row>
    <row r="7650" spans="1:7" x14ac:dyDescent="0.35">
      <c r="A7650" s="72" t="s">
        <v>536</v>
      </c>
      <c r="B7650" s="72" t="s">
        <v>537</v>
      </c>
      <c r="C7650" s="72" t="s">
        <v>1100</v>
      </c>
      <c r="D7650" s="72" t="s">
        <v>1092</v>
      </c>
      <c r="E7650" s="72">
        <v>836</v>
      </c>
      <c r="F7650" s="105">
        <v>131</v>
      </c>
      <c r="G7650" s="108">
        <f t="shared" si="119"/>
        <v>44013</v>
      </c>
    </row>
    <row r="7651" spans="1:7" x14ac:dyDescent="0.35">
      <c r="A7651" s="72" t="s">
        <v>536</v>
      </c>
      <c r="B7651" s="72" t="s">
        <v>537</v>
      </c>
      <c r="C7651" s="72" t="s">
        <v>1100</v>
      </c>
      <c r="D7651" s="72" t="s">
        <v>1093</v>
      </c>
      <c r="E7651" s="72">
        <v>818</v>
      </c>
      <c r="F7651" s="105">
        <v>122</v>
      </c>
      <c r="G7651" s="108">
        <f t="shared" si="119"/>
        <v>43922</v>
      </c>
    </row>
    <row r="7652" spans="1:7" x14ac:dyDescent="0.35">
      <c r="A7652" s="72" t="s">
        <v>536</v>
      </c>
      <c r="B7652" s="72" t="s">
        <v>537</v>
      </c>
      <c r="C7652" s="72" t="s">
        <v>1100</v>
      </c>
      <c r="D7652" s="72" t="s">
        <v>1094</v>
      </c>
      <c r="E7652" s="72">
        <v>805</v>
      </c>
      <c r="F7652" s="105">
        <v>125</v>
      </c>
      <c r="G7652" s="108">
        <f t="shared" si="119"/>
        <v>43831</v>
      </c>
    </row>
    <row r="7653" spans="1:7" x14ac:dyDescent="0.35">
      <c r="A7653" s="72" t="s">
        <v>536</v>
      </c>
      <c r="B7653" s="72" t="s">
        <v>537</v>
      </c>
      <c r="C7653" s="72" t="s">
        <v>1100</v>
      </c>
      <c r="D7653" s="72" t="s">
        <v>1095</v>
      </c>
      <c r="E7653" s="72">
        <v>803</v>
      </c>
      <c r="F7653" s="105">
        <v>130</v>
      </c>
      <c r="G7653" s="108">
        <f t="shared" si="119"/>
        <v>43739</v>
      </c>
    </row>
    <row r="7654" spans="1:7" x14ac:dyDescent="0.35">
      <c r="A7654" s="72" t="s">
        <v>536</v>
      </c>
      <c r="B7654" s="72" t="s">
        <v>537</v>
      </c>
      <c r="C7654" s="72" t="s">
        <v>1100</v>
      </c>
      <c r="D7654" s="72" t="s">
        <v>1096</v>
      </c>
      <c r="E7654" s="72">
        <v>803</v>
      </c>
      <c r="F7654" s="105">
        <v>135</v>
      </c>
      <c r="G7654" s="108">
        <f t="shared" si="119"/>
        <v>43647</v>
      </c>
    </row>
    <row r="7655" spans="1:7" x14ac:dyDescent="0.35">
      <c r="A7655" s="72" t="s">
        <v>536</v>
      </c>
      <c r="B7655" s="72" t="s">
        <v>537</v>
      </c>
      <c r="C7655" s="72" t="s">
        <v>1100</v>
      </c>
      <c r="D7655" s="72" t="s">
        <v>1097</v>
      </c>
      <c r="E7655" s="72">
        <v>800</v>
      </c>
      <c r="F7655" s="105">
        <v>90</v>
      </c>
      <c r="G7655" s="108">
        <f t="shared" si="119"/>
        <v>43556</v>
      </c>
    </row>
    <row r="7656" spans="1:7" x14ac:dyDescent="0.35">
      <c r="A7656" s="72" t="s">
        <v>536</v>
      </c>
      <c r="B7656" s="72" t="s">
        <v>537</v>
      </c>
      <c r="C7656" s="72" t="s">
        <v>1100</v>
      </c>
      <c r="D7656" s="72" t="s">
        <v>1098</v>
      </c>
      <c r="E7656" s="72">
        <v>835</v>
      </c>
      <c r="F7656" s="105">
        <v>133</v>
      </c>
      <c r="G7656" s="108">
        <f t="shared" si="119"/>
        <v>43466</v>
      </c>
    </row>
    <row r="7657" spans="1:7" x14ac:dyDescent="0.35">
      <c r="A7657" s="72" t="s">
        <v>536</v>
      </c>
      <c r="B7657" s="72" t="s">
        <v>537</v>
      </c>
      <c r="C7657" s="72" t="s">
        <v>1100</v>
      </c>
      <c r="D7657" s="72" t="s">
        <v>1099</v>
      </c>
      <c r="E7657" s="72">
        <v>906</v>
      </c>
      <c r="F7657" s="105">
        <v>166</v>
      </c>
      <c r="G7657" s="108">
        <f t="shared" si="119"/>
        <v>43374</v>
      </c>
    </row>
    <row r="7658" spans="1:7" x14ac:dyDescent="0.35">
      <c r="A7658" s="72" t="s">
        <v>536</v>
      </c>
      <c r="B7658" s="72" t="s">
        <v>537</v>
      </c>
      <c r="C7658" s="72" t="s">
        <v>1101</v>
      </c>
      <c r="D7658" s="72" t="s">
        <v>1088</v>
      </c>
      <c r="E7658" s="72">
        <v>416</v>
      </c>
      <c r="F7658" s="105">
        <v>11</v>
      </c>
      <c r="G7658" s="108">
        <f t="shared" si="119"/>
        <v>44378</v>
      </c>
    </row>
    <row r="7659" spans="1:7" x14ac:dyDescent="0.35">
      <c r="A7659" s="72" t="s">
        <v>536</v>
      </c>
      <c r="B7659" s="72" t="s">
        <v>537</v>
      </c>
      <c r="C7659" s="72" t="s">
        <v>1101</v>
      </c>
      <c r="D7659" s="72" t="s">
        <v>1089</v>
      </c>
      <c r="E7659" s="72">
        <v>418</v>
      </c>
      <c r="F7659" s="105">
        <v>10</v>
      </c>
      <c r="G7659" s="108">
        <f t="shared" si="119"/>
        <v>44287</v>
      </c>
    </row>
    <row r="7660" spans="1:7" x14ac:dyDescent="0.35">
      <c r="A7660" s="72" t="s">
        <v>536</v>
      </c>
      <c r="B7660" s="72" t="s">
        <v>537</v>
      </c>
      <c r="C7660" s="72" t="s">
        <v>1101</v>
      </c>
      <c r="D7660" s="72" t="s">
        <v>1090</v>
      </c>
      <c r="E7660" s="72">
        <v>407</v>
      </c>
      <c r="F7660" s="105">
        <v>9</v>
      </c>
      <c r="G7660" s="108">
        <f t="shared" si="119"/>
        <v>44197</v>
      </c>
    </row>
    <row r="7661" spans="1:7" x14ac:dyDescent="0.35">
      <c r="A7661" s="72" t="s">
        <v>536</v>
      </c>
      <c r="B7661" s="72" t="s">
        <v>537</v>
      </c>
      <c r="C7661" s="72" t="s">
        <v>1101</v>
      </c>
      <c r="D7661" s="72" t="s">
        <v>1091</v>
      </c>
      <c r="E7661" s="72">
        <v>411</v>
      </c>
      <c r="F7661" s="105">
        <v>9</v>
      </c>
      <c r="G7661" s="108">
        <f t="shared" si="119"/>
        <v>44105</v>
      </c>
    </row>
    <row r="7662" spans="1:7" x14ac:dyDescent="0.35">
      <c r="A7662" s="72" t="s">
        <v>536</v>
      </c>
      <c r="B7662" s="72" t="s">
        <v>537</v>
      </c>
      <c r="C7662" s="72" t="s">
        <v>1101</v>
      </c>
      <c r="D7662" s="72" t="s">
        <v>1092</v>
      </c>
      <c r="E7662" s="72">
        <v>400</v>
      </c>
      <c r="F7662" s="105">
        <v>10</v>
      </c>
      <c r="G7662" s="108">
        <f t="shared" si="119"/>
        <v>44013</v>
      </c>
    </row>
    <row r="7663" spans="1:7" x14ac:dyDescent="0.35">
      <c r="A7663" s="72" t="s">
        <v>536</v>
      </c>
      <c r="B7663" s="72" t="s">
        <v>537</v>
      </c>
      <c r="C7663" s="72" t="s">
        <v>1101</v>
      </c>
      <c r="D7663" s="72" t="s">
        <v>1093</v>
      </c>
      <c r="E7663" s="72">
        <v>391</v>
      </c>
      <c r="F7663" s="105">
        <v>10</v>
      </c>
      <c r="G7663" s="108">
        <f t="shared" si="119"/>
        <v>43922</v>
      </c>
    </row>
    <row r="7664" spans="1:7" x14ac:dyDescent="0.35">
      <c r="A7664" s="72" t="s">
        <v>536</v>
      </c>
      <c r="B7664" s="72" t="s">
        <v>537</v>
      </c>
      <c r="C7664" s="72" t="s">
        <v>1101</v>
      </c>
      <c r="D7664" s="72" t="s">
        <v>1094</v>
      </c>
      <c r="E7664" s="72">
        <v>394</v>
      </c>
      <c r="F7664" s="105">
        <v>8</v>
      </c>
      <c r="G7664" s="108">
        <f t="shared" si="119"/>
        <v>43831</v>
      </c>
    </row>
    <row r="7665" spans="1:7" x14ac:dyDescent="0.35">
      <c r="A7665" s="72" t="s">
        <v>536</v>
      </c>
      <c r="B7665" s="72" t="s">
        <v>537</v>
      </c>
      <c r="C7665" s="72" t="s">
        <v>1101</v>
      </c>
      <c r="D7665" s="72" t="s">
        <v>1095</v>
      </c>
      <c r="E7665" s="72">
        <v>391</v>
      </c>
      <c r="F7665" s="105">
        <v>9</v>
      </c>
      <c r="G7665" s="108">
        <f t="shared" si="119"/>
        <v>43739</v>
      </c>
    </row>
    <row r="7666" spans="1:7" x14ac:dyDescent="0.35">
      <c r="A7666" s="72" t="s">
        <v>536</v>
      </c>
      <c r="B7666" s="72" t="s">
        <v>537</v>
      </c>
      <c r="C7666" s="72" t="s">
        <v>1101</v>
      </c>
      <c r="D7666" s="72" t="s">
        <v>1096</v>
      </c>
      <c r="E7666" s="72">
        <v>394</v>
      </c>
      <c r="F7666" s="105">
        <v>8</v>
      </c>
      <c r="G7666" s="108">
        <f t="shared" si="119"/>
        <v>43647</v>
      </c>
    </row>
    <row r="7667" spans="1:7" x14ac:dyDescent="0.35">
      <c r="A7667" s="72" t="s">
        <v>536</v>
      </c>
      <c r="B7667" s="72" t="s">
        <v>537</v>
      </c>
      <c r="C7667" s="72" t="s">
        <v>1101</v>
      </c>
      <c r="D7667" s="72" t="s">
        <v>1097</v>
      </c>
      <c r="E7667" s="72">
        <v>396</v>
      </c>
      <c r="F7667" s="105">
        <v>3</v>
      </c>
      <c r="G7667" s="108">
        <f t="shared" si="119"/>
        <v>43556</v>
      </c>
    </row>
    <row r="7668" spans="1:7" x14ac:dyDescent="0.35">
      <c r="A7668" s="72" t="s">
        <v>536</v>
      </c>
      <c r="B7668" s="72" t="s">
        <v>537</v>
      </c>
      <c r="C7668" s="72" t="s">
        <v>1101</v>
      </c>
      <c r="D7668" s="72" t="s">
        <v>1098</v>
      </c>
      <c r="E7668" s="72">
        <v>380</v>
      </c>
      <c r="F7668" s="105">
        <v>2</v>
      </c>
      <c r="G7668" s="108">
        <f t="shared" si="119"/>
        <v>43466</v>
      </c>
    </row>
    <row r="7669" spans="1:7" x14ac:dyDescent="0.35">
      <c r="A7669" s="72" t="s">
        <v>536</v>
      </c>
      <c r="B7669" s="72" t="s">
        <v>537</v>
      </c>
      <c r="C7669" s="72" t="s">
        <v>1101</v>
      </c>
      <c r="D7669" s="72" t="s">
        <v>1099</v>
      </c>
      <c r="E7669" s="72">
        <v>426</v>
      </c>
      <c r="F7669" s="105">
        <v>5</v>
      </c>
      <c r="G7669" s="108">
        <f t="shared" si="119"/>
        <v>43374</v>
      </c>
    </row>
    <row r="7670" spans="1:7" x14ac:dyDescent="0.35">
      <c r="A7670" s="72" t="s">
        <v>536</v>
      </c>
      <c r="B7670" s="72" t="s">
        <v>537</v>
      </c>
      <c r="C7670" s="72" t="s">
        <v>1102</v>
      </c>
      <c r="D7670" s="72" t="s">
        <v>1088</v>
      </c>
      <c r="E7670" s="72">
        <v>1940</v>
      </c>
      <c r="F7670" s="105">
        <v>232</v>
      </c>
      <c r="G7670" s="108">
        <f t="shared" si="119"/>
        <v>44378</v>
      </c>
    </row>
    <row r="7671" spans="1:7" x14ac:dyDescent="0.35">
      <c r="A7671" s="72" t="s">
        <v>536</v>
      </c>
      <c r="B7671" s="72" t="s">
        <v>537</v>
      </c>
      <c r="C7671" s="72" t="s">
        <v>1102</v>
      </c>
      <c r="D7671" s="72" t="s">
        <v>1089</v>
      </c>
      <c r="E7671" s="72">
        <v>1936</v>
      </c>
      <c r="F7671" s="105">
        <v>231</v>
      </c>
      <c r="G7671" s="108">
        <f t="shared" si="119"/>
        <v>44287</v>
      </c>
    </row>
    <row r="7672" spans="1:7" x14ac:dyDescent="0.35">
      <c r="A7672" s="72" t="s">
        <v>536</v>
      </c>
      <c r="B7672" s="72" t="s">
        <v>537</v>
      </c>
      <c r="C7672" s="72" t="s">
        <v>1102</v>
      </c>
      <c r="D7672" s="72" t="s">
        <v>1090</v>
      </c>
      <c r="E7672" s="72">
        <v>1935</v>
      </c>
      <c r="F7672" s="105">
        <v>235</v>
      </c>
      <c r="G7672" s="108">
        <f t="shared" si="119"/>
        <v>44197</v>
      </c>
    </row>
    <row r="7673" spans="1:7" x14ac:dyDescent="0.35">
      <c r="A7673" s="72" t="s">
        <v>536</v>
      </c>
      <c r="B7673" s="72" t="s">
        <v>537</v>
      </c>
      <c r="C7673" s="72" t="s">
        <v>1102</v>
      </c>
      <c r="D7673" s="72" t="s">
        <v>1091</v>
      </c>
      <c r="E7673" s="72">
        <v>1935</v>
      </c>
      <c r="F7673" s="105">
        <v>229</v>
      </c>
      <c r="G7673" s="108">
        <f t="shared" si="119"/>
        <v>44105</v>
      </c>
    </row>
    <row r="7674" spans="1:7" x14ac:dyDescent="0.35">
      <c r="A7674" s="72" t="s">
        <v>536</v>
      </c>
      <c r="B7674" s="72" t="s">
        <v>537</v>
      </c>
      <c r="C7674" s="72" t="s">
        <v>1102</v>
      </c>
      <c r="D7674" s="72" t="s">
        <v>1092</v>
      </c>
      <c r="E7674" s="72">
        <v>1931</v>
      </c>
      <c r="F7674" s="105">
        <v>228</v>
      </c>
      <c r="G7674" s="108">
        <f t="shared" si="119"/>
        <v>44013</v>
      </c>
    </row>
    <row r="7675" spans="1:7" x14ac:dyDescent="0.35">
      <c r="A7675" s="72" t="s">
        <v>536</v>
      </c>
      <c r="B7675" s="72" t="s">
        <v>537</v>
      </c>
      <c r="C7675" s="72" t="s">
        <v>1102</v>
      </c>
      <c r="D7675" s="72" t="s">
        <v>1093</v>
      </c>
      <c r="E7675" s="72">
        <v>1933</v>
      </c>
      <c r="F7675" s="105">
        <v>223</v>
      </c>
      <c r="G7675" s="108">
        <f t="shared" si="119"/>
        <v>43922</v>
      </c>
    </row>
    <row r="7676" spans="1:7" x14ac:dyDescent="0.35">
      <c r="A7676" s="72" t="s">
        <v>536</v>
      </c>
      <c r="B7676" s="72" t="s">
        <v>537</v>
      </c>
      <c r="C7676" s="72" t="s">
        <v>1102</v>
      </c>
      <c r="D7676" s="72" t="s">
        <v>1094</v>
      </c>
      <c r="E7676" s="72">
        <v>1944</v>
      </c>
      <c r="F7676" s="105">
        <v>211</v>
      </c>
      <c r="G7676" s="108">
        <f t="shared" si="119"/>
        <v>43831</v>
      </c>
    </row>
    <row r="7677" spans="1:7" x14ac:dyDescent="0.35">
      <c r="A7677" s="72" t="s">
        <v>536</v>
      </c>
      <c r="B7677" s="72" t="s">
        <v>537</v>
      </c>
      <c r="C7677" s="72" t="s">
        <v>1102</v>
      </c>
      <c r="D7677" s="72" t="s">
        <v>1095</v>
      </c>
      <c r="E7677" s="72">
        <v>1937</v>
      </c>
      <c r="F7677" s="105">
        <v>211</v>
      </c>
      <c r="G7677" s="108">
        <f t="shared" si="119"/>
        <v>43739</v>
      </c>
    </row>
    <row r="7678" spans="1:7" x14ac:dyDescent="0.35">
      <c r="A7678" s="72" t="s">
        <v>536</v>
      </c>
      <c r="B7678" s="72" t="s">
        <v>537</v>
      </c>
      <c r="C7678" s="72" t="s">
        <v>1102</v>
      </c>
      <c r="D7678" s="72" t="s">
        <v>1096</v>
      </c>
      <c r="E7678" s="72">
        <v>1946</v>
      </c>
      <c r="F7678" s="105">
        <v>227</v>
      </c>
      <c r="G7678" s="108">
        <f t="shared" si="119"/>
        <v>43647</v>
      </c>
    </row>
    <row r="7679" spans="1:7" x14ac:dyDescent="0.35">
      <c r="A7679" s="72" t="s">
        <v>536</v>
      </c>
      <c r="B7679" s="72" t="s">
        <v>537</v>
      </c>
      <c r="C7679" s="72" t="s">
        <v>1102</v>
      </c>
      <c r="D7679" s="72" t="s">
        <v>1097</v>
      </c>
      <c r="E7679" s="72">
        <v>1941</v>
      </c>
      <c r="F7679" s="105">
        <v>128</v>
      </c>
      <c r="G7679" s="108">
        <f t="shared" si="119"/>
        <v>43556</v>
      </c>
    </row>
    <row r="7680" spans="1:7" x14ac:dyDescent="0.35">
      <c r="A7680" s="72" t="s">
        <v>536</v>
      </c>
      <c r="B7680" s="72" t="s">
        <v>537</v>
      </c>
      <c r="C7680" s="72" t="s">
        <v>1102</v>
      </c>
      <c r="D7680" s="72" t="s">
        <v>1098</v>
      </c>
      <c r="E7680" s="72">
        <v>1941</v>
      </c>
      <c r="F7680" s="105">
        <v>103</v>
      </c>
      <c r="G7680" s="108">
        <f t="shared" si="119"/>
        <v>43466</v>
      </c>
    </row>
    <row r="7681" spans="1:7" x14ac:dyDescent="0.35">
      <c r="A7681" s="72" t="s">
        <v>536</v>
      </c>
      <c r="B7681" s="72" t="s">
        <v>537</v>
      </c>
      <c r="C7681" s="72" t="s">
        <v>1102</v>
      </c>
      <c r="D7681" s="72" t="s">
        <v>1099</v>
      </c>
      <c r="E7681" s="72">
        <v>2100</v>
      </c>
      <c r="F7681" s="105">
        <v>209</v>
      </c>
      <c r="G7681" s="108">
        <f t="shared" si="119"/>
        <v>43374</v>
      </c>
    </row>
    <row r="7682" spans="1:7" x14ac:dyDescent="0.35">
      <c r="A7682" s="72" t="s">
        <v>538</v>
      </c>
      <c r="B7682" s="72" t="s">
        <v>539</v>
      </c>
      <c r="C7682" s="72" t="s">
        <v>1087</v>
      </c>
      <c r="D7682" s="72" t="s">
        <v>1088</v>
      </c>
      <c r="E7682" s="72">
        <v>6913</v>
      </c>
      <c r="F7682" s="105">
        <v>662</v>
      </c>
      <c r="G7682" s="108">
        <f t="shared" si="119"/>
        <v>44378</v>
      </c>
    </row>
    <row r="7683" spans="1:7" x14ac:dyDescent="0.35">
      <c r="A7683" s="72" t="s">
        <v>538</v>
      </c>
      <c r="B7683" s="72" t="s">
        <v>539</v>
      </c>
      <c r="C7683" s="72" t="s">
        <v>1087</v>
      </c>
      <c r="D7683" s="72" t="s">
        <v>1089</v>
      </c>
      <c r="E7683" s="72">
        <v>6925</v>
      </c>
      <c r="F7683" s="105">
        <v>666</v>
      </c>
      <c r="G7683" s="108">
        <f t="shared" si="119"/>
        <v>44287</v>
      </c>
    </row>
    <row r="7684" spans="1:7" x14ac:dyDescent="0.35">
      <c r="A7684" s="72" t="s">
        <v>538</v>
      </c>
      <c r="B7684" s="72" t="s">
        <v>539</v>
      </c>
      <c r="C7684" s="72" t="s">
        <v>1087</v>
      </c>
      <c r="D7684" s="72" t="s">
        <v>1090</v>
      </c>
      <c r="E7684" s="72">
        <v>6927</v>
      </c>
      <c r="F7684" s="105">
        <v>665</v>
      </c>
      <c r="G7684" s="108">
        <f t="shared" ref="G7684:G7747" si="120">DATE(LEFT(D7684,4),RIGHT(LEFT(D7684,7),2),1)</f>
        <v>44197</v>
      </c>
    </row>
    <row r="7685" spans="1:7" x14ac:dyDescent="0.35">
      <c r="A7685" s="72" t="s">
        <v>538</v>
      </c>
      <c r="B7685" s="72" t="s">
        <v>539</v>
      </c>
      <c r="C7685" s="72" t="s">
        <v>1087</v>
      </c>
      <c r="D7685" s="72" t="s">
        <v>1091</v>
      </c>
      <c r="E7685" s="72">
        <v>6923</v>
      </c>
      <c r="F7685" s="105">
        <v>660</v>
      </c>
      <c r="G7685" s="108">
        <f t="shared" si="120"/>
        <v>44105</v>
      </c>
    </row>
    <row r="7686" spans="1:7" x14ac:dyDescent="0.35">
      <c r="A7686" s="72" t="s">
        <v>538</v>
      </c>
      <c r="B7686" s="72" t="s">
        <v>539</v>
      </c>
      <c r="C7686" s="72" t="s">
        <v>1087</v>
      </c>
      <c r="D7686" s="72" t="s">
        <v>1092</v>
      </c>
      <c r="E7686" s="72">
        <v>6909</v>
      </c>
      <c r="F7686" s="105">
        <v>652</v>
      </c>
      <c r="G7686" s="108">
        <f t="shared" si="120"/>
        <v>44013</v>
      </c>
    </row>
    <row r="7687" spans="1:7" x14ac:dyDescent="0.35">
      <c r="A7687" s="72" t="s">
        <v>538</v>
      </c>
      <c r="B7687" s="72" t="s">
        <v>539</v>
      </c>
      <c r="C7687" s="72" t="s">
        <v>1087</v>
      </c>
      <c r="D7687" s="72" t="s">
        <v>1093</v>
      </c>
      <c r="E7687" s="72">
        <v>6878</v>
      </c>
      <c r="F7687" s="105">
        <v>659</v>
      </c>
      <c r="G7687" s="108">
        <f t="shared" si="120"/>
        <v>43922</v>
      </c>
    </row>
    <row r="7688" spans="1:7" x14ac:dyDescent="0.35">
      <c r="A7688" s="72" t="s">
        <v>538</v>
      </c>
      <c r="B7688" s="72" t="s">
        <v>539</v>
      </c>
      <c r="C7688" s="72" t="s">
        <v>1087</v>
      </c>
      <c r="D7688" s="72" t="s">
        <v>1094</v>
      </c>
      <c r="E7688" s="72">
        <v>6858</v>
      </c>
      <c r="F7688" s="105">
        <v>687</v>
      </c>
      <c r="G7688" s="108">
        <f t="shared" si="120"/>
        <v>43831</v>
      </c>
    </row>
    <row r="7689" spans="1:7" x14ac:dyDescent="0.35">
      <c r="A7689" s="72" t="s">
        <v>538</v>
      </c>
      <c r="B7689" s="72" t="s">
        <v>539</v>
      </c>
      <c r="C7689" s="72" t="s">
        <v>1087</v>
      </c>
      <c r="D7689" s="72" t="s">
        <v>1095</v>
      </c>
      <c r="E7689" s="72">
        <v>6879</v>
      </c>
      <c r="F7689" s="105">
        <v>682</v>
      </c>
      <c r="G7689" s="108">
        <f t="shared" si="120"/>
        <v>43739</v>
      </c>
    </row>
    <row r="7690" spans="1:7" x14ac:dyDescent="0.35">
      <c r="A7690" s="72" t="s">
        <v>538</v>
      </c>
      <c r="B7690" s="72" t="s">
        <v>539</v>
      </c>
      <c r="C7690" s="72" t="s">
        <v>1087</v>
      </c>
      <c r="D7690" s="72" t="s">
        <v>1096</v>
      </c>
      <c r="E7690" s="72">
        <v>6920</v>
      </c>
      <c r="F7690" s="105">
        <v>691</v>
      </c>
      <c r="G7690" s="108">
        <f t="shared" si="120"/>
        <v>43647</v>
      </c>
    </row>
    <row r="7691" spans="1:7" x14ac:dyDescent="0.35">
      <c r="A7691" s="72" t="s">
        <v>538</v>
      </c>
      <c r="B7691" s="72" t="s">
        <v>539</v>
      </c>
      <c r="C7691" s="72" t="s">
        <v>1087</v>
      </c>
      <c r="D7691" s="72" t="s">
        <v>1097</v>
      </c>
      <c r="E7691" s="72">
        <v>7025</v>
      </c>
      <c r="F7691" s="105">
        <v>650</v>
      </c>
      <c r="G7691" s="108">
        <f t="shared" si="120"/>
        <v>43556</v>
      </c>
    </row>
    <row r="7692" spans="1:7" x14ac:dyDescent="0.35">
      <c r="A7692" s="72" t="s">
        <v>538</v>
      </c>
      <c r="B7692" s="72" t="s">
        <v>539</v>
      </c>
      <c r="C7692" s="72" t="s">
        <v>1087</v>
      </c>
      <c r="D7692" s="72" t="s">
        <v>1098</v>
      </c>
      <c r="E7692" s="72">
        <v>5469</v>
      </c>
      <c r="F7692" s="105">
        <v>599</v>
      </c>
      <c r="G7692" s="108">
        <f t="shared" si="120"/>
        <v>43466</v>
      </c>
    </row>
    <row r="7693" spans="1:7" x14ac:dyDescent="0.35">
      <c r="A7693" s="72" t="s">
        <v>538</v>
      </c>
      <c r="B7693" s="72" t="s">
        <v>539</v>
      </c>
      <c r="C7693" s="72" t="s">
        <v>1087</v>
      </c>
      <c r="D7693" s="72" t="s">
        <v>1099</v>
      </c>
      <c r="E7693" s="72">
        <v>5758</v>
      </c>
      <c r="F7693" s="105">
        <v>622</v>
      </c>
      <c r="G7693" s="108">
        <f t="shared" si="120"/>
        <v>43374</v>
      </c>
    </row>
    <row r="7694" spans="1:7" x14ac:dyDescent="0.35">
      <c r="A7694" s="72" t="s">
        <v>538</v>
      </c>
      <c r="B7694" s="72" t="s">
        <v>539</v>
      </c>
      <c r="C7694" s="72" t="s">
        <v>1100</v>
      </c>
      <c r="D7694" s="72" t="s">
        <v>1088</v>
      </c>
      <c r="E7694" s="72">
        <v>8376</v>
      </c>
      <c r="F7694" s="105">
        <v>1763</v>
      </c>
      <c r="G7694" s="108">
        <f t="shared" si="120"/>
        <v>44378</v>
      </c>
    </row>
    <row r="7695" spans="1:7" x14ac:dyDescent="0.35">
      <c r="A7695" s="72" t="s">
        <v>538</v>
      </c>
      <c r="B7695" s="72" t="s">
        <v>539</v>
      </c>
      <c r="C7695" s="72" t="s">
        <v>1100</v>
      </c>
      <c r="D7695" s="72" t="s">
        <v>1089</v>
      </c>
      <c r="E7695" s="72">
        <v>8410</v>
      </c>
      <c r="F7695" s="105">
        <v>1823</v>
      </c>
      <c r="G7695" s="108">
        <f t="shared" si="120"/>
        <v>44287</v>
      </c>
    </row>
    <row r="7696" spans="1:7" x14ac:dyDescent="0.35">
      <c r="A7696" s="72" t="s">
        <v>538</v>
      </c>
      <c r="B7696" s="72" t="s">
        <v>539</v>
      </c>
      <c r="C7696" s="72" t="s">
        <v>1100</v>
      </c>
      <c r="D7696" s="72" t="s">
        <v>1090</v>
      </c>
      <c r="E7696" s="72">
        <v>8411</v>
      </c>
      <c r="F7696" s="105">
        <v>1847</v>
      </c>
      <c r="G7696" s="108">
        <f t="shared" si="120"/>
        <v>44197</v>
      </c>
    </row>
    <row r="7697" spans="1:7" x14ac:dyDescent="0.35">
      <c r="A7697" s="72" t="s">
        <v>538</v>
      </c>
      <c r="B7697" s="72" t="s">
        <v>539</v>
      </c>
      <c r="C7697" s="72" t="s">
        <v>1100</v>
      </c>
      <c r="D7697" s="72" t="s">
        <v>1091</v>
      </c>
      <c r="E7697" s="72">
        <v>8417</v>
      </c>
      <c r="F7697" s="105">
        <v>1738</v>
      </c>
      <c r="G7697" s="108">
        <f t="shared" si="120"/>
        <v>44105</v>
      </c>
    </row>
    <row r="7698" spans="1:7" x14ac:dyDescent="0.35">
      <c r="A7698" s="72" t="s">
        <v>538</v>
      </c>
      <c r="B7698" s="72" t="s">
        <v>539</v>
      </c>
      <c r="C7698" s="72" t="s">
        <v>1100</v>
      </c>
      <c r="D7698" s="72" t="s">
        <v>1092</v>
      </c>
      <c r="E7698" s="72">
        <v>8438</v>
      </c>
      <c r="F7698" s="105">
        <v>1696</v>
      </c>
      <c r="G7698" s="108">
        <f t="shared" si="120"/>
        <v>44013</v>
      </c>
    </row>
    <row r="7699" spans="1:7" x14ac:dyDescent="0.35">
      <c r="A7699" s="72" t="s">
        <v>538</v>
      </c>
      <c r="B7699" s="72" t="s">
        <v>539</v>
      </c>
      <c r="C7699" s="72" t="s">
        <v>1100</v>
      </c>
      <c r="D7699" s="72" t="s">
        <v>1093</v>
      </c>
      <c r="E7699" s="72">
        <v>8391</v>
      </c>
      <c r="F7699" s="105">
        <v>1624</v>
      </c>
      <c r="G7699" s="108">
        <f t="shared" si="120"/>
        <v>43922</v>
      </c>
    </row>
    <row r="7700" spans="1:7" x14ac:dyDescent="0.35">
      <c r="A7700" s="72" t="s">
        <v>538</v>
      </c>
      <c r="B7700" s="72" t="s">
        <v>539</v>
      </c>
      <c r="C7700" s="72" t="s">
        <v>1100</v>
      </c>
      <c r="D7700" s="72" t="s">
        <v>1094</v>
      </c>
      <c r="E7700" s="72">
        <v>8299</v>
      </c>
      <c r="F7700" s="105">
        <v>1678</v>
      </c>
      <c r="G7700" s="108">
        <f t="shared" si="120"/>
        <v>43831</v>
      </c>
    </row>
    <row r="7701" spans="1:7" x14ac:dyDescent="0.35">
      <c r="A7701" s="72" t="s">
        <v>538</v>
      </c>
      <c r="B7701" s="72" t="s">
        <v>539</v>
      </c>
      <c r="C7701" s="72" t="s">
        <v>1100</v>
      </c>
      <c r="D7701" s="72" t="s">
        <v>1095</v>
      </c>
      <c r="E7701" s="72">
        <v>8349</v>
      </c>
      <c r="F7701" s="105">
        <v>1765</v>
      </c>
      <c r="G7701" s="108">
        <f t="shared" si="120"/>
        <v>43739</v>
      </c>
    </row>
    <row r="7702" spans="1:7" x14ac:dyDescent="0.35">
      <c r="A7702" s="72" t="s">
        <v>538</v>
      </c>
      <c r="B7702" s="72" t="s">
        <v>539</v>
      </c>
      <c r="C7702" s="72" t="s">
        <v>1100</v>
      </c>
      <c r="D7702" s="72" t="s">
        <v>1096</v>
      </c>
      <c r="E7702" s="72">
        <v>8413</v>
      </c>
      <c r="F7702" s="105">
        <v>1731</v>
      </c>
      <c r="G7702" s="108">
        <f t="shared" si="120"/>
        <v>43647</v>
      </c>
    </row>
    <row r="7703" spans="1:7" x14ac:dyDescent="0.35">
      <c r="A7703" s="72" t="s">
        <v>538</v>
      </c>
      <c r="B7703" s="72" t="s">
        <v>539</v>
      </c>
      <c r="C7703" s="72" t="s">
        <v>1100</v>
      </c>
      <c r="D7703" s="72" t="s">
        <v>1097</v>
      </c>
      <c r="E7703" s="72">
        <v>8391</v>
      </c>
      <c r="F7703" s="105">
        <v>1568</v>
      </c>
      <c r="G7703" s="108">
        <f t="shared" si="120"/>
        <v>43556</v>
      </c>
    </row>
    <row r="7704" spans="1:7" x14ac:dyDescent="0.35">
      <c r="A7704" s="72" t="s">
        <v>538</v>
      </c>
      <c r="B7704" s="72" t="s">
        <v>539</v>
      </c>
      <c r="C7704" s="72" t="s">
        <v>1100</v>
      </c>
      <c r="D7704" s="72" t="s">
        <v>1098</v>
      </c>
      <c r="E7704" s="72">
        <v>8210</v>
      </c>
      <c r="F7704" s="105">
        <v>1342</v>
      </c>
      <c r="G7704" s="108">
        <f t="shared" si="120"/>
        <v>43466</v>
      </c>
    </row>
    <row r="7705" spans="1:7" x14ac:dyDescent="0.35">
      <c r="A7705" s="72" t="s">
        <v>538</v>
      </c>
      <c r="B7705" s="72" t="s">
        <v>539</v>
      </c>
      <c r="C7705" s="72" t="s">
        <v>1100</v>
      </c>
      <c r="D7705" s="72" t="s">
        <v>1099</v>
      </c>
      <c r="E7705" s="72">
        <v>8709</v>
      </c>
      <c r="F7705" s="105">
        <v>1607</v>
      </c>
      <c r="G7705" s="108">
        <f t="shared" si="120"/>
        <v>43374</v>
      </c>
    </row>
    <row r="7706" spans="1:7" x14ac:dyDescent="0.35">
      <c r="A7706" s="72" t="s">
        <v>538</v>
      </c>
      <c r="B7706" s="72" t="s">
        <v>539</v>
      </c>
      <c r="C7706" s="72" t="s">
        <v>1101</v>
      </c>
      <c r="D7706" s="72" t="s">
        <v>1088</v>
      </c>
      <c r="E7706" s="72">
        <v>765</v>
      </c>
      <c r="F7706" s="105">
        <v>42</v>
      </c>
      <c r="G7706" s="108">
        <f t="shared" si="120"/>
        <v>44378</v>
      </c>
    </row>
    <row r="7707" spans="1:7" x14ac:dyDescent="0.35">
      <c r="A7707" s="72" t="s">
        <v>538</v>
      </c>
      <c r="B7707" s="72" t="s">
        <v>539</v>
      </c>
      <c r="C7707" s="72" t="s">
        <v>1101</v>
      </c>
      <c r="D7707" s="72" t="s">
        <v>1089</v>
      </c>
      <c r="E7707" s="72">
        <v>769</v>
      </c>
      <c r="F7707" s="105">
        <v>42</v>
      </c>
      <c r="G7707" s="108">
        <f t="shared" si="120"/>
        <v>44287</v>
      </c>
    </row>
    <row r="7708" spans="1:7" x14ac:dyDescent="0.35">
      <c r="A7708" s="72" t="s">
        <v>538</v>
      </c>
      <c r="B7708" s="72" t="s">
        <v>539</v>
      </c>
      <c r="C7708" s="72" t="s">
        <v>1101</v>
      </c>
      <c r="D7708" s="72" t="s">
        <v>1090</v>
      </c>
      <c r="E7708" s="72">
        <v>768</v>
      </c>
      <c r="F7708" s="105">
        <v>42</v>
      </c>
      <c r="G7708" s="108">
        <f t="shared" si="120"/>
        <v>44197</v>
      </c>
    </row>
    <row r="7709" spans="1:7" x14ac:dyDescent="0.35">
      <c r="A7709" s="72" t="s">
        <v>538</v>
      </c>
      <c r="B7709" s="72" t="s">
        <v>539</v>
      </c>
      <c r="C7709" s="72" t="s">
        <v>1101</v>
      </c>
      <c r="D7709" s="72" t="s">
        <v>1091</v>
      </c>
      <c r="E7709" s="72">
        <v>766</v>
      </c>
      <c r="F7709" s="105">
        <v>38</v>
      </c>
      <c r="G7709" s="108">
        <f t="shared" si="120"/>
        <v>44105</v>
      </c>
    </row>
    <row r="7710" spans="1:7" x14ac:dyDescent="0.35">
      <c r="A7710" s="72" t="s">
        <v>538</v>
      </c>
      <c r="B7710" s="72" t="s">
        <v>539</v>
      </c>
      <c r="C7710" s="72" t="s">
        <v>1101</v>
      </c>
      <c r="D7710" s="72" t="s">
        <v>1092</v>
      </c>
      <c r="E7710" s="72">
        <v>756</v>
      </c>
      <c r="F7710" s="105">
        <v>34</v>
      </c>
      <c r="G7710" s="108">
        <f t="shared" si="120"/>
        <v>44013</v>
      </c>
    </row>
    <row r="7711" spans="1:7" x14ac:dyDescent="0.35">
      <c r="A7711" s="72" t="s">
        <v>538</v>
      </c>
      <c r="B7711" s="72" t="s">
        <v>539</v>
      </c>
      <c r="C7711" s="72" t="s">
        <v>1101</v>
      </c>
      <c r="D7711" s="72" t="s">
        <v>1093</v>
      </c>
      <c r="E7711" s="72">
        <v>705</v>
      </c>
      <c r="F7711" s="105">
        <v>33</v>
      </c>
      <c r="G7711" s="108">
        <f t="shared" si="120"/>
        <v>43922</v>
      </c>
    </row>
    <row r="7712" spans="1:7" x14ac:dyDescent="0.35">
      <c r="A7712" s="72" t="s">
        <v>538</v>
      </c>
      <c r="B7712" s="72" t="s">
        <v>539</v>
      </c>
      <c r="C7712" s="72" t="s">
        <v>1101</v>
      </c>
      <c r="D7712" s="72" t="s">
        <v>1094</v>
      </c>
      <c r="E7712" s="72">
        <v>704</v>
      </c>
      <c r="F7712" s="105">
        <v>35</v>
      </c>
      <c r="G7712" s="108">
        <f t="shared" si="120"/>
        <v>43831</v>
      </c>
    </row>
    <row r="7713" spans="1:7" x14ac:dyDescent="0.35">
      <c r="A7713" s="72" t="s">
        <v>538</v>
      </c>
      <c r="B7713" s="72" t="s">
        <v>539</v>
      </c>
      <c r="C7713" s="72" t="s">
        <v>1101</v>
      </c>
      <c r="D7713" s="72" t="s">
        <v>1095</v>
      </c>
      <c r="E7713" s="72">
        <v>688</v>
      </c>
      <c r="F7713" s="105">
        <v>33</v>
      </c>
      <c r="G7713" s="108">
        <f t="shared" si="120"/>
        <v>43739</v>
      </c>
    </row>
    <row r="7714" spans="1:7" x14ac:dyDescent="0.35">
      <c r="A7714" s="72" t="s">
        <v>538</v>
      </c>
      <c r="B7714" s="72" t="s">
        <v>539</v>
      </c>
      <c r="C7714" s="72" t="s">
        <v>1101</v>
      </c>
      <c r="D7714" s="72" t="s">
        <v>1096</v>
      </c>
      <c r="E7714" s="72">
        <v>691</v>
      </c>
      <c r="F7714" s="105">
        <v>35</v>
      </c>
      <c r="G7714" s="108">
        <f t="shared" si="120"/>
        <v>43647</v>
      </c>
    </row>
    <row r="7715" spans="1:7" x14ac:dyDescent="0.35">
      <c r="A7715" s="72" t="s">
        <v>538</v>
      </c>
      <c r="B7715" s="72" t="s">
        <v>539</v>
      </c>
      <c r="C7715" s="72" t="s">
        <v>1101</v>
      </c>
      <c r="D7715" s="72" t="s">
        <v>1097</v>
      </c>
      <c r="E7715" s="72">
        <v>690</v>
      </c>
      <c r="F7715" s="105">
        <v>34</v>
      </c>
      <c r="G7715" s="108">
        <f t="shared" si="120"/>
        <v>43556</v>
      </c>
    </row>
    <row r="7716" spans="1:7" x14ac:dyDescent="0.35">
      <c r="A7716" s="72" t="s">
        <v>538</v>
      </c>
      <c r="B7716" s="72" t="s">
        <v>539</v>
      </c>
      <c r="C7716" s="72" t="s">
        <v>1101</v>
      </c>
      <c r="D7716" s="72" t="s">
        <v>1098</v>
      </c>
      <c r="E7716" s="72">
        <v>672</v>
      </c>
      <c r="F7716" s="105">
        <v>30</v>
      </c>
      <c r="G7716" s="108">
        <f t="shared" si="120"/>
        <v>43466</v>
      </c>
    </row>
    <row r="7717" spans="1:7" x14ac:dyDescent="0.35">
      <c r="A7717" s="72" t="s">
        <v>538</v>
      </c>
      <c r="B7717" s="72" t="s">
        <v>539</v>
      </c>
      <c r="C7717" s="72" t="s">
        <v>1101</v>
      </c>
      <c r="D7717" s="72" t="s">
        <v>1099</v>
      </c>
      <c r="E7717" s="72">
        <v>734</v>
      </c>
      <c r="F7717" s="105">
        <v>23</v>
      </c>
      <c r="G7717" s="108">
        <f t="shared" si="120"/>
        <v>43374</v>
      </c>
    </row>
    <row r="7718" spans="1:7" x14ac:dyDescent="0.35">
      <c r="A7718" s="72" t="s">
        <v>538</v>
      </c>
      <c r="B7718" s="72" t="s">
        <v>539</v>
      </c>
      <c r="C7718" s="72" t="s">
        <v>1102</v>
      </c>
      <c r="D7718" s="72" t="s">
        <v>1088</v>
      </c>
      <c r="E7718" s="72">
        <v>9435</v>
      </c>
      <c r="F7718" s="105">
        <v>1145</v>
      </c>
      <c r="G7718" s="108">
        <f t="shared" si="120"/>
        <v>44378</v>
      </c>
    </row>
    <row r="7719" spans="1:7" x14ac:dyDescent="0.35">
      <c r="A7719" s="72" t="s">
        <v>538</v>
      </c>
      <c r="B7719" s="72" t="s">
        <v>539</v>
      </c>
      <c r="C7719" s="72" t="s">
        <v>1102</v>
      </c>
      <c r="D7719" s="72" t="s">
        <v>1089</v>
      </c>
      <c r="E7719" s="72">
        <v>9457</v>
      </c>
      <c r="F7719" s="105">
        <v>1151</v>
      </c>
      <c r="G7719" s="108">
        <f t="shared" si="120"/>
        <v>44287</v>
      </c>
    </row>
    <row r="7720" spans="1:7" x14ac:dyDescent="0.35">
      <c r="A7720" s="72" t="s">
        <v>538</v>
      </c>
      <c r="B7720" s="72" t="s">
        <v>539</v>
      </c>
      <c r="C7720" s="72" t="s">
        <v>1102</v>
      </c>
      <c r="D7720" s="72" t="s">
        <v>1090</v>
      </c>
      <c r="E7720" s="72">
        <v>9457</v>
      </c>
      <c r="F7720" s="105">
        <v>1147</v>
      </c>
      <c r="G7720" s="108">
        <f t="shared" si="120"/>
        <v>44197</v>
      </c>
    </row>
    <row r="7721" spans="1:7" x14ac:dyDescent="0.35">
      <c r="A7721" s="72" t="s">
        <v>538</v>
      </c>
      <c r="B7721" s="72" t="s">
        <v>539</v>
      </c>
      <c r="C7721" s="72" t="s">
        <v>1102</v>
      </c>
      <c r="D7721" s="72" t="s">
        <v>1091</v>
      </c>
      <c r="E7721" s="72">
        <v>9443</v>
      </c>
      <c r="F7721" s="105">
        <v>1141</v>
      </c>
      <c r="G7721" s="108">
        <f t="shared" si="120"/>
        <v>44105</v>
      </c>
    </row>
    <row r="7722" spans="1:7" x14ac:dyDescent="0.35">
      <c r="A7722" s="72" t="s">
        <v>538</v>
      </c>
      <c r="B7722" s="72" t="s">
        <v>539</v>
      </c>
      <c r="C7722" s="72" t="s">
        <v>1102</v>
      </c>
      <c r="D7722" s="72" t="s">
        <v>1092</v>
      </c>
      <c r="E7722" s="72">
        <v>9418</v>
      </c>
      <c r="F7722" s="105">
        <v>1123</v>
      </c>
      <c r="G7722" s="108">
        <f t="shared" si="120"/>
        <v>44013</v>
      </c>
    </row>
    <row r="7723" spans="1:7" x14ac:dyDescent="0.35">
      <c r="A7723" s="72" t="s">
        <v>538</v>
      </c>
      <c r="B7723" s="72" t="s">
        <v>539</v>
      </c>
      <c r="C7723" s="72" t="s">
        <v>1102</v>
      </c>
      <c r="D7723" s="72" t="s">
        <v>1093</v>
      </c>
      <c r="E7723" s="72">
        <v>9291</v>
      </c>
      <c r="F7723" s="105">
        <v>1114</v>
      </c>
      <c r="G7723" s="108">
        <f t="shared" si="120"/>
        <v>43922</v>
      </c>
    </row>
    <row r="7724" spans="1:7" x14ac:dyDescent="0.35">
      <c r="A7724" s="72" t="s">
        <v>538</v>
      </c>
      <c r="B7724" s="72" t="s">
        <v>539</v>
      </c>
      <c r="C7724" s="72" t="s">
        <v>1102</v>
      </c>
      <c r="D7724" s="72" t="s">
        <v>1094</v>
      </c>
      <c r="E7724" s="72">
        <v>9273</v>
      </c>
      <c r="F7724" s="105">
        <v>1133</v>
      </c>
      <c r="G7724" s="108">
        <f t="shared" si="120"/>
        <v>43831</v>
      </c>
    </row>
    <row r="7725" spans="1:7" x14ac:dyDescent="0.35">
      <c r="A7725" s="72" t="s">
        <v>538</v>
      </c>
      <c r="B7725" s="72" t="s">
        <v>539</v>
      </c>
      <c r="C7725" s="72" t="s">
        <v>1102</v>
      </c>
      <c r="D7725" s="72" t="s">
        <v>1095</v>
      </c>
      <c r="E7725" s="72">
        <v>9275</v>
      </c>
      <c r="F7725" s="105">
        <v>1126</v>
      </c>
      <c r="G7725" s="108">
        <f t="shared" si="120"/>
        <v>43739</v>
      </c>
    </row>
    <row r="7726" spans="1:7" x14ac:dyDescent="0.35">
      <c r="A7726" s="72" t="s">
        <v>538</v>
      </c>
      <c r="B7726" s="72" t="s">
        <v>539</v>
      </c>
      <c r="C7726" s="72" t="s">
        <v>1102</v>
      </c>
      <c r="D7726" s="72" t="s">
        <v>1096</v>
      </c>
      <c r="E7726" s="72">
        <v>9281</v>
      </c>
      <c r="F7726" s="105">
        <v>1096</v>
      </c>
      <c r="G7726" s="108">
        <f t="shared" si="120"/>
        <v>43647</v>
      </c>
    </row>
    <row r="7727" spans="1:7" x14ac:dyDescent="0.35">
      <c r="A7727" s="72" t="s">
        <v>538</v>
      </c>
      <c r="B7727" s="72" t="s">
        <v>539</v>
      </c>
      <c r="C7727" s="72" t="s">
        <v>1102</v>
      </c>
      <c r="D7727" s="72" t="s">
        <v>1097</v>
      </c>
      <c r="E7727" s="72">
        <v>9294</v>
      </c>
      <c r="F7727" s="105">
        <v>1043</v>
      </c>
      <c r="G7727" s="108">
        <f t="shared" si="120"/>
        <v>43556</v>
      </c>
    </row>
    <row r="7728" spans="1:7" x14ac:dyDescent="0.35">
      <c r="A7728" s="72" t="s">
        <v>538</v>
      </c>
      <c r="B7728" s="72" t="s">
        <v>539</v>
      </c>
      <c r="C7728" s="72" t="s">
        <v>1102</v>
      </c>
      <c r="D7728" s="72" t="s">
        <v>1098</v>
      </c>
      <c r="E7728" s="72">
        <v>9230</v>
      </c>
      <c r="F7728" s="105">
        <v>1001</v>
      </c>
      <c r="G7728" s="108">
        <f t="shared" si="120"/>
        <v>43466</v>
      </c>
    </row>
    <row r="7729" spans="1:7" x14ac:dyDescent="0.35">
      <c r="A7729" s="72" t="s">
        <v>538</v>
      </c>
      <c r="B7729" s="72" t="s">
        <v>539</v>
      </c>
      <c r="C7729" s="72" t="s">
        <v>1102</v>
      </c>
      <c r="D7729" s="72" t="s">
        <v>1099</v>
      </c>
      <c r="E7729" s="72">
        <v>9504</v>
      </c>
      <c r="F7729" s="105">
        <v>929</v>
      </c>
      <c r="G7729" s="108">
        <f t="shared" si="120"/>
        <v>43374</v>
      </c>
    </row>
    <row r="7730" spans="1:7" x14ac:dyDescent="0.35">
      <c r="A7730" s="72" t="s">
        <v>540</v>
      </c>
      <c r="B7730" s="72" t="s">
        <v>541</v>
      </c>
      <c r="C7730" s="72" t="s">
        <v>1087</v>
      </c>
      <c r="D7730" s="72" t="s">
        <v>1088</v>
      </c>
      <c r="E7730" s="72">
        <v>4053</v>
      </c>
      <c r="F7730" s="105">
        <v>447</v>
      </c>
      <c r="G7730" s="108">
        <f t="shared" si="120"/>
        <v>44378</v>
      </c>
    </row>
    <row r="7731" spans="1:7" x14ac:dyDescent="0.35">
      <c r="A7731" s="72" t="s">
        <v>540</v>
      </c>
      <c r="B7731" s="72" t="s">
        <v>541</v>
      </c>
      <c r="C7731" s="72" t="s">
        <v>1087</v>
      </c>
      <c r="D7731" s="72" t="s">
        <v>1089</v>
      </c>
      <c r="E7731" s="72">
        <v>4015</v>
      </c>
      <c r="F7731" s="105">
        <v>447</v>
      </c>
      <c r="G7731" s="108">
        <f t="shared" si="120"/>
        <v>44287</v>
      </c>
    </row>
    <row r="7732" spans="1:7" x14ac:dyDescent="0.35">
      <c r="A7732" s="72" t="s">
        <v>540</v>
      </c>
      <c r="B7732" s="72" t="s">
        <v>541</v>
      </c>
      <c r="C7732" s="72" t="s">
        <v>1087</v>
      </c>
      <c r="D7732" s="72" t="s">
        <v>1090</v>
      </c>
      <c r="E7732" s="72">
        <v>4020</v>
      </c>
      <c r="F7732" s="105">
        <v>450</v>
      </c>
      <c r="G7732" s="108">
        <f t="shared" si="120"/>
        <v>44197</v>
      </c>
    </row>
    <row r="7733" spans="1:7" x14ac:dyDescent="0.35">
      <c r="A7733" s="72" t="s">
        <v>540</v>
      </c>
      <c r="B7733" s="72" t="s">
        <v>541</v>
      </c>
      <c r="C7733" s="72" t="s">
        <v>1087</v>
      </c>
      <c r="D7733" s="72" t="s">
        <v>1091</v>
      </c>
      <c r="E7733" s="72">
        <v>4007</v>
      </c>
      <c r="F7733" s="105">
        <v>453</v>
      </c>
      <c r="G7733" s="108">
        <f t="shared" si="120"/>
        <v>44105</v>
      </c>
    </row>
    <row r="7734" spans="1:7" x14ac:dyDescent="0.35">
      <c r="A7734" s="72" t="s">
        <v>540</v>
      </c>
      <c r="B7734" s="72" t="s">
        <v>541</v>
      </c>
      <c r="C7734" s="72" t="s">
        <v>1087</v>
      </c>
      <c r="D7734" s="72" t="s">
        <v>1092</v>
      </c>
      <c r="E7734" s="72">
        <v>4000</v>
      </c>
      <c r="F7734" s="105">
        <v>456</v>
      </c>
      <c r="G7734" s="108">
        <f t="shared" si="120"/>
        <v>44013</v>
      </c>
    </row>
    <row r="7735" spans="1:7" x14ac:dyDescent="0.35">
      <c r="A7735" s="72" t="s">
        <v>540</v>
      </c>
      <c r="B7735" s="72" t="s">
        <v>541</v>
      </c>
      <c r="C7735" s="72" t="s">
        <v>1087</v>
      </c>
      <c r="D7735" s="72" t="s">
        <v>1093</v>
      </c>
      <c r="E7735" s="72">
        <v>3930</v>
      </c>
      <c r="F7735" s="105">
        <v>460</v>
      </c>
      <c r="G7735" s="108">
        <f t="shared" si="120"/>
        <v>43922</v>
      </c>
    </row>
    <row r="7736" spans="1:7" x14ac:dyDescent="0.35">
      <c r="A7736" s="72" t="s">
        <v>540</v>
      </c>
      <c r="B7736" s="72" t="s">
        <v>541</v>
      </c>
      <c r="C7736" s="72" t="s">
        <v>1087</v>
      </c>
      <c r="D7736" s="72" t="s">
        <v>1094</v>
      </c>
      <c r="E7736" s="72">
        <v>3958</v>
      </c>
      <c r="F7736" s="105">
        <v>479</v>
      </c>
      <c r="G7736" s="108">
        <f t="shared" si="120"/>
        <v>43831</v>
      </c>
    </row>
    <row r="7737" spans="1:7" x14ac:dyDescent="0.35">
      <c r="A7737" s="72" t="s">
        <v>540</v>
      </c>
      <c r="B7737" s="72" t="s">
        <v>541</v>
      </c>
      <c r="C7737" s="72" t="s">
        <v>1087</v>
      </c>
      <c r="D7737" s="72" t="s">
        <v>1095</v>
      </c>
      <c r="E7737" s="72">
        <v>3953</v>
      </c>
      <c r="F7737" s="105">
        <v>459</v>
      </c>
      <c r="G7737" s="108">
        <f t="shared" si="120"/>
        <v>43739</v>
      </c>
    </row>
    <row r="7738" spans="1:7" x14ac:dyDescent="0.35">
      <c r="A7738" s="72" t="s">
        <v>540</v>
      </c>
      <c r="B7738" s="72" t="s">
        <v>541</v>
      </c>
      <c r="C7738" s="72" t="s">
        <v>1087</v>
      </c>
      <c r="D7738" s="72" t="s">
        <v>1096</v>
      </c>
      <c r="E7738" s="72">
        <v>3944</v>
      </c>
      <c r="F7738" s="105">
        <v>509</v>
      </c>
      <c r="G7738" s="108">
        <f t="shared" si="120"/>
        <v>43647</v>
      </c>
    </row>
    <row r="7739" spans="1:7" x14ac:dyDescent="0.35">
      <c r="A7739" s="72" t="s">
        <v>540</v>
      </c>
      <c r="B7739" s="72" t="s">
        <v>541</v>
      </c>
      <c r="C7739" s="72" t="s">
        <v>1087</v>
      </c>
      <c r="D7739" s="72" t="s">
        <v>1097</v>
      </c>
      <c r="E7739" s="72">
        <v>3928</v>
      </c>
      <c r="F7739" s="105">
        <v>452</v>
      </c>
      <c r="G7739" s="108">
        <f t="shared" si="120"/>
        <v>43556</v>
      </c>
    </row>
    <row r="7740" spans="1:7" x14ac:dyDescent="0.35">
      <c r="A7740" s="72" t="s">
        <v>540</v>
      </c>
      <c r="B7740" s="72" t="s">
        <v>541</v>
      </c>
      <c r="C7740" s="72" t="s">
        <v>1087</v>
      </c>
      <c r="D7740" s="72" t="s">
        <v>1098</v>
      </c>
      <c r="E7740" s="72">
        <v>3900</v>
      </c>
      <c r="F7740" s="105">
        <v>422</v>
      </c>
      <c r="G7740" s="108">
        <f t="shared" si="120"/>
        <v>43466</v>
      </c>
    </row>
    <row r="7741" spans="1:7" x14ac:dyDescent="0.35">
      <c r="A7741" s="72" t="s">
        <v>540</v>
      </c>
      <c r="B7741" s="72" t="s">
        <v>541</v>
      </c>
      <c r="C7741" s="72" t="s">
        <v>1087</v>
      </c>
      <c r="D7741" s="72" t="s">
        <v>1099</v>
      </c>
      <c r="E7741" s="72">
        <v>4124</v>
      </c>
      <c r="F7741" s="105">
        <v>515</v>
      </c>
      <c r="G7741" s="108">
        <f t="shared" si="120"/>
        <v>43374</v>
      </c>
    </row>
    <row r="7742" spans="1:7" x14ac:dyDescent="0.35">
      <c r="A7742" s="72" t="s">
        <v>540</v>
      </c>
      <c r="B7742" s="72" t="s">
        <v>541</v>
      </c>
      <c r="C7742" s="72" t="s">
        <v>1100</v>
      </c>
      <c r="D7742" s="72" t="s">
        <v>1088</v>
      </c>
      <c r="E7742" s="72">
        <v>2110</v>
      </c>
      <c r="F7742" s="105">
        <v>256</v>
      </c>
      <c r="G7742" s="108">
        <f t="shared" si="120"/>
        <v>44378</v>
      </c>
    </row>
    <row r="7743" spans="1:7" x14ac:dyDescent="0.35">
      <c r="A7743" s="72" t="s">
        <v>540</v>
      </c>
      <c r="B7743" s="72" t="s">
        <v>541</v>
      </c>
      <c r="C7743" s="72" t="s">
        <v>1100</v>
      </c>
      <c r="D7743" s="72" t="s">
        <v>1089</v>
      </c>
      <c r="E7743" s="72">
        <v>2100</v>
      </c>
      <c r="F7743" s="105">
        <v>255</v>
      </c>
      <c r="G7743" s="108">
        <f t="shared" si="120"/>
        <v>44287</v>
      </c>
    </row>
    <row r="7744" spans="1:7" x14ac:dyDescent="0.35">
      <c r="A7744" s="72" t="s">
        <v>540</v>
      </c>
      <c r="B7744" s="72" t="s">
        <v>541</v>
      </c>
      <c r="C7744" s="72" t="s">
        <v>1100</v>
      </c>
      <c r="D7744" s="72" t="s">
        <v>1090</v>
      </c>
      <c r="E7744" s="72">
        <v>2101</v>
      </c>
      <c r="F7744" s="105">
        <v>258</v>
      </c>
      <c r="G7744" s="108">
        <f t="shared" si="120"/>
        <v>44197</v>
      </c>
    </row>
    <row r="7745" spans="1:7" x14ac:dyDescent="0.35">
      <c r="A7745" s="72" t="s">
        <v>540</v>
      </c>
      <c r="B7745" s="72" t="s">
        <v>541</v>
      </c>
      <c r="C7745" s="72" t="s">
        <v>1100</v>
      </c>
      <c r="D7745" s="72" t="s">
        <v>1091</v>
      </c>
      <c r="E7745" s="72">
        <v>2070</v>
      </c>
      <c r="F7745" s="105">
        <v>257</v>
      </c>
      <c r="G7745" s="108">
        <f t="shared" si="120"/>
        <v>44105</v>
      </c>
    </row>
    <row r="7746" spans="1:7" x14ac:dyDescent="0.35">
      <c r="A7746" s="72" t="s">
        <v>540</v>
      </c>
      <c r="B7746" s="72" t="s">
        <v>541</v>
      </c>
      <c r="C7746" s="72" t="s">
        <v>1100</v>
      </c>
      <c r="D7746" s="72" t="s">
        <v>1092</v>
      </c>
      <c r="E7746" s="72">
        <v>2095</v>
      </c>
      <c r="F7746" s="105">
        <v>262</v>
      </c>
      <c r="G7746" s="108">
        <f t="shared" si="120"/>
        <v>44013</v>
      </c>
    </row>
    <row r="7747" spans="1:7" x14ac:dyDescent="0.35">
      <c r="A7747" s="72" t="s">
        <v>540</v>
      </c>
      <c r="B7747" s="72" t="s">
        <v>541</v>
      </c>
      <c r="C7747" s="72" t="s">
        <v>1100</v>
      </c>
      <c r="D7747" s="72" t="s">
        <v>1093</v>
      </c>
      <c r="E7747" s="72">
        <v>2068</v>
      </c>
      <c r="F7747" s="105">
        <v>266</v>
      </c>
      <c r="G7747" s="108">
        <f t="shared" si="120"/>
        <v>43922</v>
      </c>
    </row>
    <row r="7748" spans="1:7" x14ac:dyDescent="0.35">
      <c r="A7748" s="72" t="s">
        <v>540</v>
      </c>
      <c r="B7748" s="72" t="s">
        <v>541</v>
      </c>
      <c r="C7748" s="72" t="s">
        <v>1100</v>
      </c>
      <c r="D7748" s="72" t="s">
        <v>1094</v>
      </c>
      <c r="E7748" s="72">
        <v>2063</v>
      </c>
      <c r="F7748" s="105">
        <v>275</v>
      </c>
      <c r="G7748" s="108">
        <f t="shared" ref="G7748:G7811" si="121">DATE(LEFT(D7748,4),RIGHT(LEFT(D7748,7),2),1)</f>
        <v>43831</v>
      </c>
    </row>
    <row r="7749" spans="1:7" x14ac:dyDescent="0.35">
      <c r="A7749" s="72" t="s">
        <v>540</v>
      </c>
      <c r="B7749" s="72" t="s">
        <v>541</v>
      </c>
      <c r="C7749" s="72" t="s">
        <v>1100</v>
      </c>
      <c r="D7749" s="72" t="s">
        <v>1095</v>
      </c>
      <c r="E7749" s="72">
        <v>2057</v>
      </c>
      <c r="F7749" s="105">
        <v>271</v>
      </c>
      <c r="G7749" s="108">
        <f t="shared" si="121"/>
        <v>43739</v>
      </c>
    </row>
    <row r="7750" spans="1:7" x14ac:dyDescent="0.35">
      <c r="A7750" s="72" t="s">
        <v>540</v>
      </c>
      <c r="B7750" s="72" t="s">
        <v>541</v>
      </c>
      <c r="C7750" s="72" t="s">
        <v>1100</v>
      </c>
      <c r="D7750" s="72" t="s">
        <v>1096</v>
      </c>
      <c r="E7750" s="72">
        <v>2063</v>
      </c>
      <c r="F7750" s="105">
        <v>483</v>
      </c>
      <c r="G7750" s="108">
        <f t="shared" si="121"/>
        <v>43647</v>
      </c>
    </row>
    <row r="7751" spans="1:7" x14ac:dyDescent="0.35">
      <c r="A7751" s="72" t="s">
        <v>540</v>
      </c>
      <c r="B7751" s="72" t="s">
        <v>541</v>
      </c>
      <c r="C7751" s="72" t="s">
        <v>1100</v>
      </c>
      <c r="D7751" s="72" t="s">
        <v>1097</v>
      </c>
      <c r="E7751" s="72">
        <v>2056</v>
      </c>
      <c r="F7751" s="105">
        <v>426</v>
      </c>
      <c r="G7751" s="108">
        <f t="shared" si="121"/>
        <v>43556</v>
      </c>
    </row>
    <row r="7752" spans="1:7" x14ac:dyDescent="0.35">
      <c r="A7752" s="72" t="s">
        <v>540</v>
      </c>
      <c r="B7752" s="72" t="s">
        <v>541</v>
      </c>
      <c r="C7752" s="72" t="s">
        <v>1100</v>
      </c>
      <c r="D7752" s="72" t="s">
        <v>1098</v>
      </c>
      <c r="E7752" s="72">
        <v>2011</v>
      </c>
      <c r="F7752" s="105">
        <v>398</v>
      </c>
      <c r="G7752" s="108">
        <f t="shared" si="121"/>
        <v>43466</v>
      </c>
    </row>
    <row r="7753" spans="1:7" x14ac:dyDescent="0.35">
      <c r="A7753" s="72" t="s">
        <v>540</v>
      </c>
      <c r="B7753" s="72" t="s">
        <v>541</v>
      </c>
      <c r="C7753" s="72" t="s">
        <v>1100</v>
      </c>
      <c r="D7753" s="72" t="s">
        <v>1099</v>
      </c>
      <c r="E7753" s="72">
        <v>2206</v>
      </c>
      <c r="F7753" s="105">
        <v>511</v>
      </c>
      <c r="G7753" s="108">
        <f t="shared" si="121"/>
        <v>43374</v>
      </c>
    </row>
    <row r="7754" spans="1:7" x14ac:dyDescent="0.35">
      <c r="A7754" s="72" t="s">
        <v>540</v>
      </c>
      <c r="B7754" s="72" t="s">
        <v>541</v>
      </c>
      <c r="C7754" s="72" t="s">
        <v>1101</v>
      </c>
      <c r="D7754" s="72" t="s">
        <v>1088</v>
      </c>
      <c r="E7754" s="72">
        <v>398</v>
      </c>
      <c r="F7754" s="105">
        <v>19</v>
      </c>
      <c r="G7754" s="108">
        <f t="shared" si="121"/>
        <v>44378</v>
      </c>
    </row>
    <row r="7755" spans="1:7" x14ac:dyDescent="0.35">
      <c r="A7755" s="72" t="s">
        <v>540</v>
      </c>
      <c r="B7755" s="72" t="s">
        <v>541</v>
      </c>
      <c r="C7755" s="72" t="s">
        <v>1101</v>
      </c>
      <c r="D7755" s="72" t="s">
        <v>1089</v>
      </c>
      <c r="E7755" s="72">
        <v>400</v>
      </c>
      <c r="F7755" s="105">
        <v>18</v>
      </c>
      <c r="G7755" s="108">
        <f t="shared" si="121"/>
        <v>44287</v>
      </c>
    </row>
    <row r="7756" spans="1:7" x14ac:dyDescent="0.35">
      <c r="A7756" s="72" t="s">
        <v>540</v>
      </c>
      <c r="B7756" s="72" t="s">
        <v>541</v>
      </c>
      <c r="C7756" s="72" t="s">
        <v>1101</v>
      </c>
      <c r="D7756" s="72" t="s">
        <v>1090</v>
      </c>
      <c r="E7756" s="72">
        <v>395</v>
      </c>
      <c r="F7756" s="105">
        <v>17</v>
      </c>
      <c r="G7756" s="108">
        <f t="shared" si="121"/>
        <v>44197</v>
      </c>
    </row>
    <row r="7757" spans="1:7" x14ac:dyDescent="0.35">
      <c r="A7757" s="72" t="s">
        <v>540</v>
      </c>
      <c r="B7757" s="72" t="s">
        <v>541</v>
      </c>
      <c r="C7757" s="72" t="s">
        <v>1101</v>
      </c>
      <c r="D7757" s="72" t="s">
        <v>1091</v>
      </c>
      <c r="E7757" s="72">
        <v>387</v>
      </c>
      <c r="F7757" s="105">
        <v>18</v>
      </c>
      <c r="G7757" s="108">
        <f t="shared" si="121"/>
        <v>44105</v>
      </c>
    </row>
    <row r="7758" spans="1:7" x14ac:dyDescent="0.35">
      <c r="A7758" s="72" t="s">
        <v>540</v>
      </c>
      <c r="B7758" s="72" t="s">
        <v>541</v>
      </c>
      <c r="C7758" s="72" t="s">
        <v>1101</v>
      </c>
      <c r="D7758" s="72" t="s">
        <v>1092</v>
      </c>
      <c r="E7758" s="72">
        <v>386</v>
      </c>
      <c r="F7758" s="105">
        <v>18</v>
      </c>
      <c r="G7758" s="108">
        <f t="shared" si="121"/>
        <v>44013</v>
      </c>
    </row>
    <row r="7759" spans="1:7" x14ac:dyDescent="0.35">
      <c r="A7759" s="72" t="s">
        <v>540</v>
      </c>
      <c r="B7759" s="72" t="s">
        <v>541</v>
      </c>
      <c r="C7759" s="72" t="s">
        <v>1101</v>
      </c>
      <c r="D7759" s="72" t="s">
        <v>1093</v>
      </c>
      <c r="E7759" s="72">
        <v>343</v>
      </c>
      <c r="F7759" s="105">
        <v>18</v>
      </c>
      <c r="G7759" s="108">
        <f t="shared" si="121"/>
        <v>43922</v>
      </c>
    </row>
    <row r="7760" spans="1:7" x14ac:dyDescent="0.35">
      <c r="A7760" s="72" t="s">
        <v>540</v>
      </c>
      <c r="B7760" s="72" t="s">
        <v>541</v>
      </c>
      <c r="C7760" s="72" t="s">
        <v>1101</v>
      </c>
      <c r="D7760" s="72" t="s">
        <v>1094</v>
      </c>
      <c r="E7760" s="72">
        <v>342</v>
      </c>
      <c r="F7760" s="105">
        <v>16</v>
      </c>
      <c r="G7760" s="108">
        <f t="shared" si="121"/>
        <v>43831</v>
      </c>
    </row>
    <row r="7761" spans="1:7" x14ac:dyDescent="0.35">
      <c r="A7761" s="72" t="s">
        <v>540</v>
      </c>
      <c r="B7761" s="72" t="s">
        <v>541</v>
      </c>
      <c r="C7761" s="72" t="s">
        <v>1101</v>
      </c>
      <c r="D7761" s="72" t="s">
        <v>1095</v>
      </c>
      <c r="E7761" s="72">
        <v>330</v>
      </c>
      <c r="F7761" s="105">
        <v>19</v>
      </c>
      <c r="G7761" s="108">
        <f t="shared" si="121"/>
        <v>43739</v>
      </c>
    </row>
    <row r="7762" spans="1:7" x14ac:dyDescent="0.35">
      <c r="A7762" s="72" t="s">
        <v>540</v>
      </c>
      <c r="B7762" s="72" t="s">
        <v>541</v>
      </c>
      <c r="C7762" s="72" t="s">
        <v>1101</v>
      </c>
      <c r="D7762" s="72" t="s">
        <v>1096</v>
      </c>
      <c r="E7762" s="72">
        <v>316</v>
      </c>
      <c r="F7762" s="105">
        <v>27</v>
      </c>
      <c r="G7762" s="108">
        <f t="shared" si="121"/>
        <v>43647</v>
      </c>
    </row>
    <row r="7763" spans="1:7" x14ac:dyDescent="0.35">
      <c r="A7763" s="72" t="s">
        <v>540</v>
      </c>
      <c r="B7763" s="72" t="s">
        <v>541</v>
      </c>
      <c r="C7763" s="72" t="s">
        <v>1101</v>
      </c>
      <c r="D7763" s="72" t="s">
        <v>1097</v>
      </c>
      <c r="E7763" s="72">
        <v>313</v>
      </c>
      <c r="F7763" s="105">
        <v>23</v>
      </c>
      <c r="G7763" s="108">
        <f t="shared" si="121"/>
        <v>43556</v>
      </c>
    </row>
    <row r="7764" spans="1:7" x14ac:dyDescent="0.35">
      <c r="A7764" s="72" t="s">
        <v>540</v>
      </c>
      <c r="B7764" s="72" t="s">
        <v>541</v>
      </c>
      <c r="C7764" s="72" t="s">
        <v>1101</v>
      </c>
      <c r="D7764" s="72" t="s">
        <v>1098</v>
      </c>
      <c r="E7764" s="72">
        <v>287</v>
      </c>
      <c r="F7764" s="105">
        <v>22</v>
      </c>
      <c r="G7764" s="108">
        <f t="shared" si="121"/>
        <v>43466</v>
      </c>
    </row>
    <row r="7765" spans="1:7" x14ac:dyDescent="0.35">
      <c r="A7765" s="72" t="s">
        <v>540</v>
      </c>
      <c r="B7765" s="72" t="s">
        <v>541</v>
      </c>
      <c r="C7765" s="72" t="s">
        <v>1101</v>
      </c>
      <c r="D7765" s="72" t="s">
        <v>1099</v>
      </c>
      <c r="E7765" s="72">
        <v>318</v>
      </c>
      <c r="F7765" s="105">
        <v>21</v>
      </c>
      <c r="G7765" s="108">
        <f t="shared" si="121"/>
        <v>43374</v>
      </c>
    </row>
    <row r="7766" spans="1:7" x14ac:dyDescent="0.35">
      <c r="A7766" s="72" t="s">
        <v>540</v>
      </c>
      <c r="B7766" s="72" t="s">
        <v>541</v>
      </c>
      <c r="C7766" s="72" t="s">
        <v>1102</v>
      </c>
      <c r="D7766" s="72" t="s">
        <v>1088</v>
      </c>
      <c r="E7766" s="72">
        <v>4632</v>
      </c>
      <c r="F7766" s="105">
        <v>318</v>
      </c>
      <c r="G7766" s="108">
        <f t="shared" si="121"/>
        <v>44378</v>
      </c>
    </row>
    <row r="7767" spans="1:7" x14ac:dyDescent="0.35">
      <c r="A7767" s="72" t="s">
        <v>540</v>
      </c>
      <c r="B7767" s="72" t="s">
        <v>541</v>
      </c>
      <c r="C7767" s="72" t="s">
        <v>1102</v>
      </c>
      <c r="D7767" s="72" t="s">
        <v>1089</v>
      </c>
      <c r="E7767" s="72">
        <v>4640</v>
      </c>
      <c r="F7767" s="105">
        <v>320</v>
      </c>
      <c r="G7767" s="108">
        <f t="shared" si="121"/>
        <v>44287</v>
      </c>
    </row>
    <row r="7768" spans="1:7" x14ac:dyDescent="0.35">
      <c r="A7768" s="72" t="s">
        <v>540</v>
      </c>
      <c r="B7768" s="72" t="s">
        <v>541</v>
      </c>
      <c r="C7768" s="72" t="s">
        <v>1102</v>
      </c>
      <c r="D7768" s="72" t="s">
        <v>1090</v>
      </c>
      <c r="E7768" s="72">
        <v>4626</v>
      </c>
      <c r="F7768" s="105">
        <v>321</v>
      </c>
      <c r="G7768" s="108">
        <f t="shared" si="121"/>
        <v>44197</v>
      </c>
    </row>
    <row r="7769" spans="1:7" x14ac:dyDescent="0.35">
      <c r="A7769" s="72" t="s">
        <v>540</v>
      </c>
      <c r="B7769" s="72" t="s">
        <v>541</v>
      </c>
      <c r="C7769" s="72" t="s">
        <v>1102</v>
      </c>
      <c r="D7769" s="72" t="s">
        <v>1091</v>
      </c>
      <c r="E7769" s="72">
        <v>4612</v>
      </c>
      <c r="F7769" s="105">
        <v>321</v>
      </c>
      <c r="G7769" s="108">
        <f t="shared" si="121"/>
        <v>44105</v>
      </c>
    </row>
    <row r="7770" spans="1:7" x14ac:dyDescent="0.35">
      <c r="A7770" s="72" t="s">
        <v>540</v>
      </c>
      <c r="B7770" s="72" t="s">
        <v>541</v>
      </c>
      <c r="C7770" s="72" t="s">
        <v>1102</v>
      </c>
      <c r="D7770" s="72" t="s">
        <v>1092</v>
      </c>
      <c r="E7770" s="72">
        <v>4602</v>
      </c>
      <c r="F7770" s="105">
        <v>321</v>
      </c>
      <c r="G7770" s="108">
        <f t="shared" si="121"/>
        <v>44013</v>
      </c>
    </row>
    <row r="7771" spans="1:7" x14ac:dyDescent="0.35">
      <c r="A7771" s="72" t="s">
        <v>540</v>
      </c>
      <c r="B7771" s="72" t="s">
        <v>541</v>
      </c>
      <c r="C7771" s="72" t="s">
        <v>1102</v>
      </c>
      <c r="D7771" s="72" t="s">
        <v>1093</v>
      </c>
      <c r="E7771" s="72">
        <v>4583</v>
      </c>
      <c r="F7771" s="105">
        <v>328</v>
      </c>
      <c r="G7771" s="108">
        <f t="shared" si="121"/>
        <v>43922</v>
      </c>
    </row>
    <row r="7772" spans="1:7" x14ac:dyDescent="0.35">
      <c r="A7772" s="72" t="s">
        <v>540</v>
      </c>
      <c r="B7772" s="72" t="s">
        <v>541</v>
      </c>
      <c r="C7772" s="72" t="s">
        <v>1102</v>
      </c>
      <c r="D7772" s="72" t="s">
        <v>1094</v>
      </c>
      <c r="E7772" s="72">
        <v>4578</v>
      </c>
      <c r="F7772" s="105">
        <v>324</v>
      </c>
      <c r="G7772" s="108">
        <f t="shared" si="121"/>
        <v>43831</v>
      </c>
    </row>
    <row r="7773" spans="1:7" x14ac:dyDescent="0.35">
      <c r="A7773" s="72" t="s">
        <v>540</v>
      </c>
      <c r="B7773" s="72" t="s">
        <v>541</v>
      </c>
      <c r="C7773" s="72" t="s">
        <v>1102</v>
      </c>
      <c r="D7773" s="72" t="s">
        <v>1095</v>
      </c>
      <c r="E7773" s="72">
        <v>4570</v>
      </c>
      <c r="F7773" s="105">
        <v>321</v>
      </c>
      <c r="G7773" s="108">
        <f t="shared" si="121"/>
        <v>43739</v>
      </c>
    </row>
    <row r="7774" spans="1:7" x14ac:dyDescent="0.35">
      <c r="A7774" s="72" t="s">
        <v>540</v>
      </c>
      <c r="B7774" s="72" t="s">
        <v>541</v>
      </c>
      <c r="C7774" s="72" t="s">
        <v>1102</v>
      </c>
      <c r="D7774" s="72" t="s">
        <v>1096</v>
      </c>
      <c r="E7774" s="72">
        <v>4574</v>
      </c>
      <c r="F7774" s="105">
        <v>499</v>
      </c>
      <c r="G7774" s="108">
        <f t="shared" si="121"/>
        <v>43647</v>
      </c>
    </row>
    <row r="7775" spans="1:7" x14ac:dyDescent="0.35">
      <c r="A7775" s="72" t="s">
        <v>540</v>
      </c>
      <c r="B7775" s="72" t="s">
        <v>541</v>
      </c>
      <c r="C7775" s="72" t="s">
        <v>1102</v>
      </c>
      <c r="D7775" s="72" t="s">
        <v>1097</v>
      </c>
      <c r="E7775" s="72">
        <v>4558</v>
      </c>
      <c r="F7775" s="105">
        <v>432</v>
      </c>
      <c r="G7775" s="108">
        <f t="shared" si="121"/>
        <v>43556</v>
      </c>
    </row>
    <row r="7776" spans="1:7" x14ac:dyDescent="0.35">
      <c r="A7776" s="72" t="s">
        <v>540</v>
      </c>
      <c r="B7776" s="72" t="s">
        <v>541</v>
      </c>
      <c r="C7776" s="72" t="s">
        <v>1102</v>
      </c>
      <c r="D7776" s="72" t="s">
        <v>1098</v>
      </c>
      <c r="E7776" s="72">
        <v>4534</v>
      </c>
      <c r="F7776" s="105">
        <v>409</v>
      </c>
      <c r="G7776" s="108">
        <f t="shared" si="121"/>
        <v>43466</v>
      </c>
    </row>
    <row r="7777" spans="1:7" x14ac:dyDescent="0.35">
      <c r="A7777" s="72" t="s">
        <v>540</v>
      </c>
      <c r="B7777" s="72" t="s">
        <v>541</v>
      </c>
      <c r="C7777" s="72" t="s">
        <v>1102</v>
      </c>
      <c r="D7777" s="72" t="s">
        <v>1099</v>
      </c>
      <c r="E7777" s="72">
        <v>4715</v>
      </c>
      <c r="F7777" s="105">
        <v>489</v>
      </c>
      <c r="G7777" s="108">
        <f t="shared" si="121"/>
        <v>43374</v>
      </c>
    </row>
    <row r="7778" spans="1:7" x14ac:dyDescent="0.35">
      <c r="A7778" s="72" t="s">
        <v>542</v>
      </c>
      <c r="B7778" s="72" t="s">
        <v>543</v>
      </c>
      <c r="C7778" s="72" t="s">
        <v>1087</v>
      </c>
      <c r="D7778" s="72" t="s">
        <v>1088</v>
      </c>
      <c r="E7778" s="72">
        <v>1176</v>
      </c>
      <c r="F7778" s="105">
        <v>64</v>
      </c>
      <c r="G7778" s="108">
        <f t="shared" si="121"/>
        <v>44378</v>
      </c>
    </row>
    <row r="7779" spans="1:7" x14ac:dyDescent="0.35">
      <c r="A7779" s="72" t="s">
        <v>542</v>
      </c>
      <c r="B7779" s="72" t="s">
        <v>543</v>
      </c>
      <c r="C7779" s="72" t="s">
        <v>1087</v>
      </c>
      <c r="D7779" s="72" t="s">
        <v>1089</v>
      </c>
      <c r="E7779" s="72">
        <v>1184</v>
      </c>
      <c r="F7779" s="105">
        <v>60</v>
      </c>
      <c r="G7779" s="108">
        <f t="shared" si="121"/>
        <v>44287</v>
      </c>
    </row>
    <row r="7780" spans="1:7" x14ac:dyDescent="0.35">
      <c r="A7780" s="72" t="s">
        <v>542</v>
      </c>
      <c r="B7780" s="72" t="s">
        <v>543</v>
      </c>
      <c r="C7780" s="72" t="s">
        <v>1087</v>
      </c>
      <c r="D7780" s="72" t="s">
        <v>1090</v>
      </c>
      <c r="E7780" s="72">
        <v>1180</v>
      </c>
      <c r="F7780" s="105">
        <v>61</v>
      </c>
      <c r="G7780" s="108">
        <f t="shared" si="121"/>
        <v>44197</v>
      </c>
    </row>
    <row r="7781" spans="1:7" x14ac:dyDescent="0.35">
      <c r="A7781" s="72" t="s">
        <v>542</v>
      </c>
      <c r="B7781" s="72" t="s">
        <v>543</v>
      </c>
      <c r="C7781" s="72" t="s">
        <v>1087</v>
      </c>
      <c r="D7781" s="72" t="s">
        <v>1091</v>
      </c>
      <c r="E7781" s="72">
        <v>1171</v>
      </c>
      <c r="F7781" s="105">
        <v>65</v>
      </c>
      <c r="G7781" s="108">
        <f t="shared" si="121"/>
        <v>44105</v>
      </c>
    </row>
    <row r="7782" spans="1:7" x14ac:dyDescent="0.35">
      <c r="A7782" s="72" t="s">
        <v>542</v>
      </c>
      <c r="B7782" s="72" t="s">
        <v>543</v>
      </c>
      <c r="C7782" s="72" t="s">
        <v>1087</v>
      </c>
      <c r="D7782" s="72" t="s">
        <v>1092</v>
      </c>
      <c r="E7782" s="72">
        <v>1165</v>
      </c>
      <c r="F7782" s="105">
        <v>64</v>
      </c>
      <c r="G7782" s="108">
        <f t="shared" si="121"/>
        <v>44013</v>
      </c>
    </row>
    <row r="7783" spans="1:7" x14ac:dyDescent="0.35">
      <c r="A7783" s="72" t="s">
        <v>542</v>
      </c>
      <c r="B7783" s="72" t="s">
        <v>543</v>
      </c>
      <c r="C7783" s="72" t="s">
        <v>1087</v>
      </c>
      <c r="D7783" s="72" t="s">
        <v>1093</v>
      </c>
      <c r="E7783" s="72">
        <v>1163</v>
      </c>
      <c r="F7783" s="105">
        <v>65</v>
      </c>
      <c r="G7783" s="108">
        <f t="shared" si="121"/>
        <v>43922</v>
      </c>
    </row>
    <row r="7784" spans="1:7" x14ac:dyDescent="0.35">
      <c r="A7784" s="72" t="s">
        <v>542</v>
      </c>
      <c r="B7784" s="72" t="s">
        <v>543</v>
      </c>
      <c r="C7784" s="72" t="s">
        <v>1087</v>
      </c>
      <c r="D7784" s="72" t="s">
        <v>1094</v>
      </c>
      <c r="E7784" s="72">
        <v>1119</v>
      </c>
      <c r="F7784" s="105">
        <v>71</v>
      </c>
      <c r="G7784" s="108">
        <f t="shared" si="121"/>
        <v>43831</v>
      </c>
    </row>
    <row r="7785" spans="1:7" x14ac:dyDescent="0.35">
      <c r="A7785" s="72" t="s">
        <v>542</v>
      </c>
      <c r="B7785" s="72" t="s">
        <v>543</v>
      </c>
      <c r="C7785" s="72" t="s">
        <v>1087</v>
      </c>
      <c r="D7785" s="72" t="s">
        <v>1095</v>
      </c>
      <c r="E7785" s="72">
        <v>1120</v>
      </c>
      <c r="F7785" s="105">
        <v>68</v>
      </c>
      <c r="G7785" s="108">
        <f t="shared" si="121"/>
        <v>43739</v>
      </c>
    </row>
    <row r="7786" spans="1:7" x14ac:dyDescent="0.35">
      <c r="A7786" s="72" t="s">
        <v>542</v>
      </c>
      <c r="B7786" s="72" t="s">
        <v>543</v>
      </c>
      <c r="C7786" s="72" t="s">
        <v>1087</v>
      </c>
      <c r="D7786" s="72" t="s">
        <v>1096</v>
      </c>
      <c r="E7786" s="72">
        <v>1121</v>
      </c>
      <c r="F7786" s="105">
        <v>64</v>
      </c>
      <c r="G7786" s="108">
        <f t="shared" si="121"/>
        <v>43647</v>
      </c>
    </row>
    <row r="7787" spans="1:7" x14ac:dyDescent="0.35">
      <c r="A7787" s="72" t="s">
        <v>542</v>
      </c>
      <c r="B7787" s="72" t="s">
        <v>543</v>
      </c>
      <c r="C7787" s="72" t="s">
        <v>1087</v>
      </c>
      <c r="D7787" s="72" t="s">
        <v>1097</v>
      </c>
      <c r="E7787" s="72">
        <v>1118</v>
      </c>
      <c r="F7787" s="105">
        <v>37</v>
      </c>
      <c r="G7787" s="108">
        <f t="shared" si="121"/>
        <v>43556</v>
      </c>
    </row>
    <row r="7788" spans="1:7" x14ac:dyDescent="0.35">
      <c r="A7788" s="72" t="s">
        <v>542</v>
      </c>
      <c r="B7788" s="72" t="s">
        <v>543</v>
      </c>
      <c r="C7788" s="72" t="s">
        <v>1087</v>
      </c>
      <c r="D7788" s="72" t="s">
        <v>1098</v>
      </c>
      <c r="E7788" s="72">
        <v>1105</v>
      </c>
      <c r="F7788" s="105">
        <v>37</v>
      </c>
      <c r="G7788" s="108">
        <f t="shared" si="121"/>
        <v>43466</v>
      </c>
    </row>
    <row r="7789" spans="1:7" x14ac:dyDescent="0.35">
      <c r="A7789" s="72" t="s">
        <v>542</v>
      </c>
      <c r="B7789" s="72" t="s">
        <v>543</v>
      </c>
      <c r="C7789" s="72" t="s">
        <v>1087</v>
      </c>
      <c r="D7789" s="72" t="s">
        <v>1099</v>
      </c>
      <c r="E7789" s="72">
        <v>1149</v>
      </c>
      <c r="F7789" s="105">
        <v>50</v>
      </c>
      <c r="G7789" s="108">
        <f t="shared" si="121"/>
        <v>43374</v>
      </c>
    </row>
    <row r="7790" spans="1:7" x14ac:dyDescent="0.35">
      <c r="A7790" s="72" t="s">
        <v>542</v>
      </c>
      <c r="B7790" s="72" t="s">
        <v>543</v>
      </c>
      <c r="C7790" s="72" t="s">
        <v>1100</v>
      </c>
      <c r="D7790" s="72" t="s">
        <v>1088</v>
      </c>
      <c r="E7790" s="72">
        <v>729</v>
      </c>
      <c r="F7790" s="105">
        <v>110</v>
      </c>
      <c r="G7790" s="108">
        <f t="shared" si="121"/>
        <v>44378</v>
      </c>
    </row>
    <row r="7791" spans="1:7" x14ac:dyDescent="0.35">
      <c r="A7791" s="72" t="s">
        <v>542</v>
      </c>
      <c r="B7791" s="72" t="s">
        <v>543</v>
      </c>
      <c r="C7791" s="72" t="s">
        <v>1100</v>
      </c>
      <c r="D7791" s="72" t="s">
        <v>1089</v>
      </c>
      <c r="E7791" s="72">
        <v>726</v>
      </c>
      <c r="F7791" s="105">
        <v>96</v>
      </c>
      <c r="G7791" s="108">
        <f t="shared" si="121"/>
        <v>44287</v>
      </c>
    </row>
    <row r="7792" spans="1:7" x14ac:dyDescent="0.35">
      <c r="A7792" s="72" t="s">
        <v>542</v>
      </c>
      <c r="B7792" s="72" t="s">
        <v>543</v>
      </c>
      <c r="C7792" s="72" t="s">
        <v>1100</v>
      </c>
      <c r="D7792" s="72" t="s">
        <v>1090</v>
      </c>
      <c r="E7792" s="72">
        <v>725</v>
      </c>
      <c r="F7792" s="105">
        <v>92</v>
      </c>
      <c r="G7792" s="108">
        <f t="shared" si="121"/>
        <v>44197</v>
      </c>
    </row>
    <row r="7793" spans="1:7" x14ac:dyDescent="0.35">
      <c r="A7793" s="72" t="s">
        <v>542</v>
      </c>
      <c r="B7793" s="72" t="s">
        <v>543</v>
      </c>
      <c r="C7793" s="72" t="s">
        <v>1100</v>
      </c>
      <c r="D7793" s="72" t="s">
        <v>1091</v>
      </c>
      <c r="E7793" s="72">
        <v>727</v>
      </c>
      <c r="F7793" s="105">
        <v>85</v>
      </c>
      <c r="G7793" s="108">
        <f t="shared" si="121"/>
        <v>44105</v>
      </c>
    </row>
    <row r="7794" spans="1:7" x14ac:dyDescent="0.35">
      <c r="A7794" s="72" t="s">
        <v>542</v>
      </c>
      <c r="B7794" s="72" t="s">
        <v>543</v>
      </c>
      <c r="C7794" s="72" t="s">
        <v>1100</v>
      </c>
      <c r="D7794" s="72" t="s">
        <v>1092</v>
      </c>
      <c r="E7794" s="72">
        <v>720</v>
      </c>
      <c r="F7794" s="105">
        <v>77</v>
      </c>
      <c r="G7794" s="108">
        <f t="shared" si="121"/>
        <v>44013</v>
      </c>
    </row>
    <row r="7795" spans="1:7" x14ac:dyDescent="0.35">
      <c r="A7795" s="72" t="s">
        <v>542</v>
      </c>
      <c r="B7795" s="72" t="s">
        <v>543</v>
      </c>
      <c r="C7795" s="72" t="s">
        <v>1100</v>
      </c>
      <c r="D7795" s="72" t="s">
        <v>1093</v>
      </c>
      <c r="E7795" s="72">
        <v>707</v>
      </c>
      <c r="F7795" s="105">
        <v>73</v>
      </c>
      <c r="G7795" s="108">
        <f t="shared" si="121"/>
        <v>43922</v>
      </c>
    </row>
    <row r="7796" spans="1:7" x14ac:dyDescent="0.35">
      <c r="A7796" s="72" t="s">
        <v>542</v>
      </c>
      <c r="B7796" s="72" t="s">
        <v>543</v>
      </c>
      <c r="C7796" s="72" t="s">
        <v>1100</v>
      </c>
      <c r="D7796" s="72" t="s">
        <v>1094</v>
      </c>
      <c r="E7796" s="72">
        <v>698</v>
      </c>
      <c r="F7796" s="105">
        <v>71</v>
      </c>
      <c r="G7796" s="108">
        <f t="shared" si="121"/>
        <v>43831</v>
      </c>
    </row>
    <row r="7797" spans="1:7" x14ac:dyDescent="0.35">
      <c r="A7797" s="72" t="s">
        <v>542</v>
      </c>
      <c r="B7797" s="72" t="s">
        <v>543</v>
      </c>
      <c r="C7797" s="72" t="s">
        <v>1100</v>
      </c>
      <c r="D7797" s="72" t="s">
        <v>1095</v>
      </c>
      <c r="E7797" s="72">
        <v>700</v>
      </c>
      <c r="F7797" s="105">
        <v>78</v>
      </c>
      <c r="G7797" s="108">
        <f t="shared" si="121"/>
        <v>43739</v>
      </c>
    </row>
    <row r="7798" spans="1:7" x14ac:dyDescent="0.35">
      <c r="A7798" s="72" t="s">
        <v>542</v>
      </c>
      <c r="B7798" s="72" t="s">
        <v>543</v>
      </c>
      <c r="C7798" s="72" t="s">
        <v>1100</v>
      </c>
      <c r="D7798" s="72" t="s">
        <v>1096</v>
      </c>
      <c r="E7798" s="72">
        <v>700</v>
      </c>
      <c r="F7798" s="105">
        <v>72</v>
      </c>
      <c r="G7798" s="108">
        <f t="shared" si="121"/>
        <v>43647</v>
      </c>
    </row>
    <row r="7799" spans="1:7" x14ac:dyDescent="0.35">
      <c r="A7799" s="72" t="s">
        <v>542</v>
      </c>
      <c r="B7799" s="72" t="s">
        <v>543</v>
      </c>
      <c r="C7799" s="72" t="s">
        <v>1100</v>
      </c>
      <c r="D7799" s="72" t="s">
        <v>1097</v>
      </c>
      <c r="E7799" s="72">
        <v>701</v>
      </c>
      <c r="F7799" s="105">
        <v>46</v>
      </c>
      <c r="G7799" s="108">
        <f t="shared" si="121"/>
        <v>43556</v>
      </c>
    </row>
    <row r="7800" spans="1:7" x14ac:dyDescent="0.35">
      <c r="A7800" s="72" t="s">
        <v>542</v>
      </c>
      <c r="B7800" s="72" t="s">
        <v>543</v>
      </c>
      <c r="C7800" s="72" t="s">
        <v>1100</v>
      </c>
      <c r="D7800" s="72" t="s">
        <v>1098</v>
      </c>
      <c r="E7800" s="72">
        <v>687</v>
      </c>
      <c r="F7800" s="105">
        <v>46</v>
      </c>
      <c r="G7800" s="108">
        <f t="shared" si="121"/>
        <v>43466</v>
      </c>
    </row>
    <row r="7801" spans="1:7" x14ac:dyDescent="0.35">
      <c r="A7801" s="72" t="s">
        <v>542</v>
      </c>
      <c r="B7801" s="72" t="s">
        <v>543</v>
      </c>
      <c r="C7801" s="72" t="s">
        <v>1100</v>
      </c>
      <c r="D7801" s="72" t="s">
        <v>1099</v>
      </c>
      <c r="E7801" s="72">
        <v>713</v>
      </c>
      <c r="F7801" s="105">
        <v>54</v>
      </c>
      <c r="G7801" s="108">
        <f t="shared" si="121"/>
        <v>43374</v>
      </c>
    </row>
    <row r="7802" spans="1:7" x14ac:dyDescent="0.35">
      <c r="A7802" s="72" t="s">
        <v>542</v>
      </c>
      <c r="B7802" s="72" t="s">
        <v>543</v>
      </c>
      <c r="C7802" s="72" t="s">
        <v>1101</v>
      </c>
      <c r="D7802" s="72" t="s">
        <v>1088</v>
      </c>
      <c r="E7802" s="72">
        <v>208</v>
      </c>
      <c r="F7802" s="105">
        <v>2</v>
      </c>
      <c r="G7802" s="108">
        <f t="shared" si="121"/>
        <v>44378</v>
      </c>
    </row>
    <row r="7803" spans="1:7" x14ac:dyDescent="0.35">
      <c r="A7803" s="72" t="s">
        <v>542</v>
      </c>
      <c r="B7803" s="72" t="s">
        <v>543</v>
      </c>
      <c r="C7803" s="72" t="s">
        <v>1101</v>
      </c>
      <c r="D7803" s="72" t="s">
        <v>1089</v>
      </c>
      <c r="E7803" s="72">
        <v>206</v>
      </c>
      <c r="F7803" s="105">
        <v>1</v>
      </c>
      <c r="G7803" s="108">
        <f t="shared" si="121"/>
        <v>44287</v>
      </c>
    </row>
    <row r="7804" spans="1:7" x14ac:dyDescent="0.35">
      <c r="A7804" s="72" t="s">
        <v>542</v>
      </c>
      <c r="B7804" s="72" t="s">
        <v>543</v>
      </c>
      <c r="C7804" s="72" t="s">
        <v>1101</v>
      </c>
      <c r="D7804" s="72" t="s">
        <v>1090</v>
      </c>
      <c r="E7804" s="72">
        <v>206</v>
      </c>
      <c r="F7804" s="105">
        <v>1</v>
      </c>
      <c r="G7804" s="108">
        <f t="shared" si="121"/>
        <v>44197</v>
      </c>
    </row>
    <row r="7805" spans="1:7" x14ac:dyDescent="0.35">
      <c r="A7805" s="72" t="s">
        <v>542</v>
      </c>
      <c r="B7805" s="72" t="s">
        <v>543</v>
      </c>
      <c r="C7805" s="72" t="s">
        <v>1101</v>
      </c>
      <c r="D7805" s="72" t="s">
        <v>1091</v>
      </c>
      <c r="E7805" s="72">
        <v>202</v>
      </c>
      <c r="F7805" s="105">
        <v>1</v>
      </c>
      <c r="G7805" s="108">
        <f t="shared" si="121"/>
        <v>44105</v>
      </c>
    </row>
    <row r="7806" spans="1:7" x14ac:dyDescent="0.35">
      <c r="A7806" s="72" t="s">
        <v>542</v>
      </c>
      <c r="B7806" s="72" t="s">
        <v>543</v>
      </c>
      <c r="C7806" s="72" t="s">
        <v>1101</v>
      </c>
      <c r="D7806" s="72" t="s">
        <v>1092</v>
      </c>
      <c r="E7806" s="72">
        <v>192</v>
      </c>
      <c r="F7806" s="105">
        <v>1</v>
      </c>
      <c r="G7806" s="108">
        <f t="shared" si="121"/>
        <v>44013</v>
      </c>
    </row>
    <row r="7807" spans="1:7" x14ac:dyDescent="0.35">
      <c r="A7807" s="72" t="s">
        <v>542</v>
      </c>
      <c r="B7807" s="72" t="s">
        <v>543</v>
      </c>
      <c r="C7807" s="72" t="s">
        <v>1101</v>
      </c>
      <c r="D7807" s="72" t="s">
        <v>1093</v>
      </c>
      <c r="E7807" s="72">
        <v>186</v>
      </c>
      <c r="F7807" s="105">
        <v>1</v>
      </c>
      <c r="G7807" s="108">
        <f t="shared" si="121"/>
        <v>43922</v>
      </c>
    </row>
    <row r="7808" spans="1:7" x14ac:dyDescent="0.35">
      <c r="A7808" s="72" t="s">
        <v>542</v>
      </c>
      <c r="B7808" s="72" t="s">
        <v>543</v>
      </c>
      <c r="C7808" s="72" t="s">
        <v>1101</v>
      </c>
      <c r="D7808" s="72" t="s">
        <v>1094</v>
      </c>
      <c r="E7808" s="72">
        <v>183</v>
      </c>
      <c r="F7808" s="105">
        <v>1</v>
      </c>
      <c r="G7808" s="108">
        <f t="shared" si="121"/>
        <v>43831</v>
      </c>
    </row>
    <row r="7809" spans="1:7" x14ac:dyDescent="0.35">
      <c r="A7809" s="72" t="s">
        <v>542</v>
      </c>
      <c r="B7809" s="72" t="s">
        <v>543</v>
      </c>
      <c r="C7809" s="72" t="s">
        <v>1101</v>
      </c>
      <c r="D7809" s="72" t="s">
        <v>1095</v>
      </c>
      <c r="E7809" s="72">
        <v>181</v>
      </c>
      <c r="F7809" s="105">
        <v>1</v>
      </c>
      <c r="G7809" s="108">
        <f t="shared" si="121"/>
        <v>43739</v>
      </c>
    </row>
    <row r="7810" spans="1:7" x14ac:dyDescent="0.35">
      <c r="A7810" s="72" t="s">
        <v>542</v>
      </c>
      <c r="B7810" s="72" t="s">
        <v>543</v>
      </c>
      <c r="C7810" s="72" t="s">
        <v>1101</v>
      </c>
      <c r="D7810" s="72" t="s">
        <v>1096</v>
      </c>
      <c r="E7810" s="72">
        <v>182</v>
      </c>
      <c r="F7810" s="105">
        <v>1</v>
      </c>
      <c r="G7810" s="108">
        <f t="shared" si="121"/>
        <v>43647</v>
      </c>
    </row>
    <row r="7811" spans="1:7" x14ac:dyDescent="0.35">
      <c r="A7811" s="72" t="s">
        <v>542</v>
      </c>
      <c r="B7811" s="72" t="s">
        <v>543</v>
      </c>
      <c r="C7811" s="72" t="s">
        <v>1101</v>
      </c>
      <c r="D7811" s="72" t="s">
        <v>1097</v>
      </c>
      <c r="E7811" s="72">
        <v>181</v>
      </c>
      <c r="F7811" s="105">
        <v>1</v>
      </c>
      <c r="G7811" s="108">
        <f t="shared" si="121"/>
        <v>43556</v>
      </c>
    </row>
    <row r="7812" spans="1:7" x14ac:dyDescent="0.35">
      <c r="A7812" s="72" t="s">
        <v>542</v>
      </c>
      <c r="B7812" s="72" t="s">
        <v>543</v>
      </c>
      <c r="C7812" s="72" t="s">
        <v>1101</v>
      </c>
      <c r="D7812" s="72" t="s">
        <v>1098</v>
      </c>
      <c r="E7812" s="72">
        <v>179</v>
      </c>
      <c r="F7812" s="105">
        <v>2</v>
      </c>
      <c r="G7812" s="108">
        <f t="shared" ref="G7812:G7875" si="122">DATE(LEFT(D7812,4),RIGHT(LEFT(D7812,7),2),1)</f>
        <v>43466</v>
      </c>
    </row>
    <row r="7813" spans="1:7" x14ac:dyDescent="0.35">
      <c r="A7813" s="72" t="s">
        <v>542</v>
      </c>
      <c r="B7813" s="72" t="s">
        <v>543</v>
      </c>
      <c r="C7813" s="72" t="s">
        <v>1101</v>
      </c>
      <c r="D7813" s="72" t="s">
        <v>1099</v>
      </c>
      <c r="E7813" s="72">
        <v>195</v>
      </c>
      <c r="F7813" s="105">
        <v>2</v>
      </c>
      <c r="G7813" s="108">
        <f t="shared" si="122"/>
        <v>43374</v>
      </c>
    </row>
    <row r="7814" spans="1:7" x14ac:dyDescent="0.35">
      <c r="A7814" s="72" t="s">
        <v>542</v>
      </c>
      <c r="B7814" s="72" t="s">
        <v>543</v>
      </c>
      <c r="C7814" s="72" t="s">
        <v>1102</v>
      </c>
      <c r="D7814" s="72" t="s">
        <v>1088</v>
      </c>
      <c r="E7814" s="72">
        <v>1019</v>
      </c>
      <c r="F7814" s="105">
        <v>57</v>
      </c>
      <c r="G7814" s="108">
        <f t="shared" si="122"/>
        <v>44378</v>
      </c>
    </row>
    <row r="7815" spans="1:7" x14ac:dyDescent="0.35">
      <c r="A7815" s="72" t="s">
        <v>542</v>
      </c>
      <c r="B7815" s="72" t="s">
        <v>543</v>
      </c>
      <c r="C7815" s="72" t="s">
        <v>1102</v>
      </c>
      <c r="D7815" s="72" t="s">
        <v>1089</v>
      </c>
      <c r="E7815" s="72">
        <v>1021</v>
      </c>
      <c r="F7815" s="105">
        <v>55</v>
      </c>
      <c r="G7815" s="108">
        <f t="shared" si="122"/>
        <v>44287</v>
      </c>
    </row>
    <row r="7816" spans="1:7" x14ac:dyDescent="0.35">
      <c r="A7816" s="72" t="s">
        <v>542</v>
      </c>
      <c r="B7816" s="72" t="s">
        <v>543</v>
      </c>
      <c r="C7816" s="72" t="s">
        <v>1102</v>
      </c>
      <c r="D7816" s="72" t="s">
        <v>1090</v>
      </c>
      <c r="E7816" s="72">
        <v>1021</v>
      </c>
      <c r="F7816" s="105">
        <v>54</v>
      </c>
      <c r="G7816" s="108">
        <f t="shared" si="122"/>
        <v>44197</v>
      </c>
    </row>
    <row r="7817" spans="1:7" x14ac:dyDescent="0.35">
      <c r="A7817" s="72" t="s">
        <v>542</v>
      </c>
      <c r="B7817" s="72" t="s">
        <v>543</v>
      </c>
      <c r="C7817" s="72" t="s">
        <v>1102</v>
      </c>
      <c r="D7817" s="72" t="s">
        <v>1091</v>
      </c>
      <c r="E7817" s="72">
        <v>1022</v>
      </c>
      <c r="F7817" s="105">
        <v>59</v>
      </c>
      <c r="G7817" s="108">
        <f t="shared" si="122"/>
        <v>44105</v>
      </c>
    </row>
    <row r="7818" spans="1:7" x14ac:dyDescent="0.35">
      <c r="A7818" s="72" t="s">
        <v>542</v>
      </c>
      <c r="B7818" s="72" t="s">
        <v>543</v>
      </c>
      <c r="C7818" s="72" t="s">
        <v>1102</v>
      </c>
      <c r="D7818" s="72" t="s">
        <v>1092</v>
      </c>
      <c r="E7818" s="72">
        <v>1025</v>
      </c>
      <c r="F7818" s="105">
        <v>65</v>
      </c>
      <c r="G7818" s="108">
        <f t="shared" si="122"/>
        <v>44013</v>
      </c>
    </row>
    <row r="7819" spans="1:7" x14ac:dyDescent="0.35">
      <c r="A7819" s="72" t="s">
        <v>542</v>
      </c>
      <c r="B7819" s="72" t="s">
        <v>543</v>
      </c>
      <c r="C7819" s="72" t="s">
        <v>1102</v>
      </c>
      <c r="D7819" s="72" t="s">
        <v>1093</v>
      </c>
      <c r="E7819" s="72">
        <v>1027</v>
      </c>
      <c r="F7819" s="105">
        <v>56</v>
      </c>
      <c r="G7819" s="108">
        <f t="shared" si="122"/>
        <v>43922</v>
      </c>
    </row>
    <row r="7820" spans="1:7" x14ac:dyDescent="0.35">
      <c r="A7820" s="72" t="s">
        <v>542</v>
      </c>
      <c r="B7820" s="72" t="s">
        <v>543</v>
      </c>
      <c r="C7820" s="72" t="s">
        <v>1102</v>
      </c>
      <c r="D7820" s="72" t="s">
        <v>1094</v>
      </c>
      <c r="E7820" s="72">
        <v>1028</v>
      </c>
      <c r="F7820" s="105">
        <v>54</v>
      </c>
      <c r="G7820" s="108">
        <f t="shared" si="122"/>
        <v>43831</v>
      </c>
    </row>
    <row r="7821" spans="1:7" x14ac:dyDescent="0.35">
      <c r="A7821" s="72" t="s">
        <v>542</v>
      </c>
      <c r="B7821" s="72" t="s">
        <v>543</v>
      </c>
      <c r="C7821" s="72" t="s">
        <v>1102</v>
      </c>
      <c r="D7821" s="72" t="s">
        <v>1095</v>
      </c>
      <c r="E7821" s="72">
        <v>1032</v>
      </c>
      <c r="F7821" s="105">
        <v>58</v>
      </c>
      <c r="G7821" s="108">
        <f t="shared" si="122"/>
        <v>43739</v>
      </c>
    </row>
    <row r="7822" spans="1:7" x14ac:dyDescent="0.35">
      <c r="A7822" s="72" t="s">
        <v>542</v>
      </c>
      <c r="B7822" s="72" t="s">
        <v>543</v>
      </c>
      <c r="C7822" s="72" t="s">
        <v>1102</v>
      </c>
      <c r="D7822" s="72" t="s">
        <v>1096</v>
      </c>
      <c r="E7822" s="72">
        <v>1026</v>
      </c>
      <c r="F7822" s="105">
        <v>62</v>
      </c>
      <c r="G7822" s="108">
        <f t="shared" si="122"/>
        <v>43647</v>
      </c>
    </row>
    <row r="7823" spans="1:7" x14ac:dyDescent="0.35">
      <c r="A7823" s="72" t="s">
        <v>542</v>
      </c>
      <c r="B7823" s="72" t="s">
        <v>543</v>
      </c>
      <c r="C7823" s="72" t="s">
        <v>1102</v>
      </c>
      <c r="D7823" s="72" t="s">
        <v>1097</v>
      </c>
      <c r="E7823" s="72">
        <v>1027</v>
      </c>
      <c r="F7823" s="105">
        <v>40</v>
      </c>
      <c r="G7823" s="108">
        <f t="shared" si="122"/>
        <v>43556</v>
      </c>
    </row>
    <row r="7824" spans="1:7" x14ac:dyDescent="0.35">
      <c r="A7824" s="72" t="s">
        <v>542</v>
      </c>
      <c r="B7824" s="72" t="s">
        <v>543</v>
      </c>
      <c r="C7824" s="72" t="s">
        <v>1102</v>
      </c>
      <c r="D7824" s="72" t="s">
        <v>1098</v>
      </c>
      <c r="E7824" s="72">
        <v>1022</v>
      </c>
      <c r="F7824" s="105">
        <v>40</v>
      </c>
      <c r="G7824" s="108">
        <f t="shared" si="122"/>
        <v>43466</v>
      </c>
    </row>
    <row r="7825" spans="1:7" x14ac:dyDescent="0.35">
      <c r="A7825" s="72" t="s">
        <v>542</v>
      </c>
      <c r="B7825" s="72" t="s">
        <v>543</v>
      </c>
      <c r="C7825" s="72" t="s">
        <v>1102</v>
      </c>
      <c r="D7825" s="72" t="s">
        <v>1099</v>
      </c>
      <c r="E7825" s="72">
        <v>1035</v>
      </c>
      <c r="F7825" s="105">
        <v>43</v>
      </c>
      <c r="G7825" s="108">
        <f t="shared" si="122"/>
        <v>43374</v>
      </c>
    </row>
    <row r="7826" spans="1:7" x14ac:dyDescent="0.35">
      <c r="A7826" s="72" t="s">
        <v>544</v>
      </c>
      <c r="B7826" s="72" t="s">
        <v>545</v>
      </c>
      <c r="C7826" s="72" t="s">
        <v>1087</v>
      </c>
      <c r="D7826" s="72" t="s">
        <v>1088</v>
      </c>
      <c r="E7826" s="72">
        <v>1280</v>
      </c>
      <c r="F7826" s="105">
        <v>76</v>
      </c>
      <c r="G7826" s="108">
        <f t="shared" si="122"/>
        <v>44378</v>
      </c>
    </row>
    <row r="7827" spans="1:7" x14ac:dyDescent="0.35">
      <c r="A7827" s="72" t="s">
        <v>544</v>
      </c>
      <c r="B7827" s="72" t="s">
        <v>545</v>
      </c>
      <c r="C7827" s="72" t="s">
        <v>1087</v>
      </c>
      <c r="D7827" s="72" t="s">
        <v>1089</v>
      </c>
      <c r="E7827" s="72">
        <v>1271</v>
      </c>
      <c r="F7827" s="105">
        <v>76</v>
      </c>
      <c r="G7827" s="108">
        <f t="shared" si="122"/>
        <v>44287</v>
      </c>
    </row>
    <row r="7828" spans="1:7" x14ac:dyDescent="0.35">
      <c r="A7828" s="72" t="s">
        <v>544</v>
      </c>
      <c r="B7828" s="72" t="s">
        <v>545</v>
      </c>
      <c r="C7828" s="72" t="s">
        <v>1087</v>
      </c>
      <c r="D7828" s="72" t="s">
        <v>1090</v>
      </c>
      <c r="E7828" s="72">
        <v>1271</v>
      </c>
      <c r="F7828" s="105">
        <v>76</v>
      </c>
      <c r="G7828" s="108">
        <f t="shared" si="122"/>
        <v>44197</v>
      </c>
    </row>
    <row r="7829" spans="1:7" x14ac:dyDescent="0.35">
      <c r="A7829" s="72" t="s">
        <v>544</v>
      </c>
      <c r="B7829" s="72" t="s">
        <v>545</v>
      </c>
      <c r="C7829" s="72" t="s">
        <v>1087</v>
      </c>
      <c r="D7829" s="72" t="s">
        <v>1091</v>
      </c>
      <c r="E7829" s="72">
        <v>1274</v>
      </c>
      <c r="F7829" s="105">
        <v>74</v>
      </c>
      <c r="G7829" s="108">
        <f t="shared" si="122"/>
        <v>44105</v>
      </c>
    </row>
    <row r="7830" spans="1:7" x14ac:dyDescent="0.35">
      <c r="A7830" s="72" t="s">
        <v>544</v>
      </c>
      <c r="B7830" s="72" t="s">
        <v>545</v>
      </c>
      <c r="C7830" s="72" t="s">
        <v>1087</v>
      </c>
      <c r="D7830" s="72" t="s">
        <v>1092</v>
      </c>
      <c r="E7830" s="72">
        <v>1282</v>
      </c>
      <c r="F7830" s="105">
        <v>88</v>
      </c>
      <c r="G7830" s="108">
        <f t="shared" si="122"/>
        <v>44013</v>
      </c>
    </row>
    <row r="7831" spans="1:7" x14ac:dyDescent="0.35">
      <c r="A7831" s="72" t="s">
        <v>544</v>
      </c>
      <c r="B7831" s="72" t="s">
        <v>545</v>
      </c>
      <c r="C7831" s="72" t="s">
        <v>1087</v>
      </c>
      <c r="D7831" s="72" t="s">
        <v>1093</v>
      </c>
      <c r="E7831" s="72">
        <v>1282</v>
      </c>
      <c r="F7831" s="105">
        <v>85</v>
      </c>
      <c r="G7831" s="108">
        <f t="shared" si="122"/>
        <v>43922</v>
      </c>
    </row>
    <row r="7832" spans="1:7" x14ac:dyDescent="0.35">
      <c r="A7832" s="72" t="s">
        <v>544</v>
      </c>
      <c r="B7832" s="72" t="s">
        <v>545</v>
      </c>
      <c r="C7832" s="72" t="s">
        <v>1087</v>
      </c>
      <c r="D7832" s="72" t="s">
        <v>1094</v>
      </c>
      <c r="E7832" s="72">
        <v>1278</v>
      </c>
      <c r="F7832" s="105">
        <v>87</v>
      </c>
      <c r="G7832" s="108">
        <f t="shared" si="122"/>
        <v>43831</v>
      </c>
    </row>
    <row r="7833" spans="1:7" x14ac:dyDescent="0.35">
      <c r="A7833" s="72" t="s">
        <v>544</v>
      </c>
      <c r="B7833" s="72" t="s">
        <v>545</v>
      </c>
      <c r="C7833" s="72" t="s">
        <v>1087</v>
      </c>
      <c r="D7833" s="72" t="s">
        <v>1095</v>
      </c>
      <c r="E7833" s="72">
        <v>1274</v>
      </c>
      <c r="F7833" s="105">
        <v>75</v>
      </c>
      <c r="G7833" s="108">
        <f t="shared" si="122"/>
        <v>43739</v>
      </c>
    </row>
    <row r="7834" spans="1:7" x14ac:dyDescent="0.35">
      <c r="A7834" s="72" t="s">
        <v>544</v>
      </c>
      <c r="B7834" s="72" t="s">
        <v>545</v>
      </c>
      <c r="C7834" s="72" t="s">
        <v>1087</v>
      </c>
      <c r="D7834" s="72" t="s">
        <v>1096</v>
      </c>
      <c r="E7834" s="72">
        <v>1259</v>
      </c>
      <c r="F7834" s="105">
        <v>72</v>
      </c>
      <c r="G7834" s="108">
        <f t="shared" si="122"/>
        <v>43647</v>
      </c>
    </row>
    <row r="7835" spans="1:7" x14ac:dyDescent="0.35">
      <c r="A7835" s="72" t="s">
        <v>544</v>
      </c>
      <c r="B7835" s="72" t="s">
        <v>545</v>
      </c>
      <c r="C7835" s="72" t="s">
        <v>1087</v>
      </c>
      <c r="D7835" s="72" t="s">
        <v>1097</v>
      </c>
      <c r="E7835" s="72">
        <v>1260</v>
      </c>
      <c r="F7835" s="105">
        <v>63</v>
      </c>
      <c r="G7835" s="108">
        <f t="shared" si="122"/>
        <v>43556</v>
      </c>
    </row>
    <row r="7836" spans="1:7" x14ac:dyDescent="0.35">
      <c r="A7836" s="72" t="s">
        <v>544</v>
      </c>
      <c r="B7836" s="72" t="s">
        <v>545</v>
      </c>
      <c r="C7836" s="72" t="s">
        <v>1087</v>
      </c>
      <c r="D7836" s="72" t="s">
        <v>1098</v>
      </c>
      <c r="E7836" s="72">
        <v>1158</v>
      </c>
      <c r="F7836" s="105">
        <v>70</v>
      </c>
      <c r="G7836" s="108">
        <f t="shared" si="122"/>
        <v>43466</v>
      </c>
    </row>
    <row r="7837" spans="1:7" x14ac:dyDescent="0.35">
      <c r="A7837" s="72" t="s">
        <v>544</v>
      </c>
      <c r="B7837" s="72" t="s">
        <v>545</v>
      </c>
      <c r="C7837" s="72" t="s">
        <v>1087</v>
      </c>
      <c r="D7837" s="72" t="s">
        <v>1099</v>
      </c>
      <c r="E7837" s="72">
        <v>1181</v>
      </c>
      <c r="F7837" s="105">
        <v>80</v>
      </c>
      <c r="G7837" s="108">
        <f t="shared" si="122"/>
        <v>43374</v>
      </c>
    </row>
    <row r="7838" spans="1:7" x14ac:dyDescent="0.35">
      <c r="A7838" s="72" t="s">
        <v>544</v>
      </c>
      <c r="B7838" s="72" t="s">
        <v>545</v>
      </c>
      <c r="C7838" s="72" t="s">
        <v>1100</v>
      </c>
      <c r="D7838" s="72" t="s">
        <v>1088</v>
      </c>
      <c r="E7838" s="72">
        <v>1033</v>
      </c>
      <c r="F7838" s="105">
        <v>83</v>
      </c>
      <c r="G7838" s="108">
        <f t="shared" si="122"/>
        <v>44378</v>
      </c>
    </row>
    <row r="7839" spans="1:7" x14ac:dyDescent="0.35">
      <c r="A7839" s="72" t="s">
        <v>544</v>
      </c>
      <c r="B7839" s="72" t="s">
        <v>545</v>
      </c>
      <c r="C7839" s="72" t="s">
        <v>1100</v>
      </c>
      <c r="D7839" s="72" t="s">
        <v>1089</v>
      </c>
      <c r="E7839" s="72">
        <v>1033</v>
      </c>
      <c r="F7839" s="105">
        <v>83</v>
      </c>
      <c r="G7839" s="108">
        <f t="shared" si="122"/>
        <v>44287</v>
      </c>
    </row>
    <row r="7840" spans="1:7" x14ac:dyDescent="0.35">
      <c r="A7840" s="72" t="s">
        <v>544</v>
      </c>
      <c r="B7840" s="72" t="s">
        <v>545</v>
      </c>
      <c r="C7840" s="72" t="s">
        <v>1100</v>
      </c>
      <c r="D7840" s="72" t="s">
        <v>1090</v>
      </c>
      <c r="E7840" s="72">
        <v>1036</v>
      </c>
      <c r="F7840" s="105">
        <v>84</v>
      </c>
      <c r="G7840" s="108">
        <f t="shared" si="122"/>
        <v>44197</v>
      </c>
    </row>
    <row r="7841" spans="1:7" x14ac:dyDescent="0.35">
      <c r="A7841" s="72" t="s">
        <v>544</v>
      </c>
      <c r="B7841" s="72" t="s">
        <v>545</v>
      </c>
      <c r="C7841" s="72" t="s">
        <v>1100</v>
      </c>
      <c r="D7841" s="72" t="s">
        <v>1091</v>
      </c>
      <c r="E7841" s="72">
        <v>970</v>
      </c>
      <c r="F7841" s="105">
        <v>82</v>
      </c>
      <c r="G7841" s="108">
        <f t="shared" si="122"/>
        <v>44105</v>
      </c>
    </row>
    <row r="7842" spans="1:7" x14ac:dyDescent="0.35">
      <c r="A7842" s="72" t="s">
        <v>544</v>
      </c>
      <c r="B7842" s="72" t="s">
        <v>545</v>
      </c>
      <c r="C7842" s="72" t="s">
        <v>1100</v>
      </c>
      <c r="D7842" s="72" t="s">
        <v>1092</v>
      </c>
      <c r="E7842" s="72">
        <v>961</v>
      </c>
      <c r="F7842" s="105">
        <v>88</v>
      </c>
      <c r="G7842" s="108">
        <f t="shared" si="122"/>
        <v>44013</v>
      </c>
    </row>
    <row r="7843" spans="1:7" x14ac:dyDescent="0.35">
      <c r="A7843" s="72" t="s">
        <v>544</v>
      </c>
      <c r="B7843" s="72" t="s">
        <v>545</v>
      </c>
      <c r="C7843" s="72" t="s">
        <v>1100</v>
      </c>
      <c r="D7843" s="72" t="s">
        <v>1093</v>
      </c>
      <c r="E7843" s="72">
        <v>958</v>
      </c>
      <c r="F7843" s="105">
        <v>86</v>
      </c>
      <c r="G7843" s="108">
        <f t="shared" si="122"/>
        <v>43922</v>
      </c>
    </row>
    <row r="7844" spans="1:7" x14ac:dyDescent="0.35">
      <c r="A7844" s="72" t="s">
        <v>544</v>
      </c>
      <c r="B7844" s="72" t="s">
        <v>545</v>
      </c>
      <c r="C7844" s="72" t="s">
        <v>1100</v>
      </c>
      <c r="D7844" s="72" t="s">
        <v>1094</v>
      </c>
      <c r="E7844" s="72">
        <v>920</v>
      </c>
      <c r="F7844" s="105">
        <v>62</v>
      </c>
      <c r="G7844" s="108">
        <f t="shared" si="122"/>
        <v>43831</v>
      </c>
    </row>
    <row r="7845" spans="1:7" x14ac:dyDescent="0.35">
      <c r="A7845" s="72" t="s">
        <v>544</v>
      </c>
      <c r="B7845" s="72" t="s">
        <v>545</v>
      </c>
      <c r="C7845" s="72" t="s">
        <v>1100</v>
      </c>
      <c r="D7845" s="72" t="s">
        <v>1095</v>
      </c>
      <c r="E7845" s="72">
        <v>919</v>
      </c>
      <c r="F7845" s="105">
        <v>62</v>
      </c>
      <c r="G7845" s="108">
        <f t="shared" si="122"/>
        <v>43739</v>
      </c>
    </row>
    <row r="7846" spans="1:7" x14ac:dyDescent="0.35">
      <c r="A7846" s="72" t="s">
        <v>544</v>
      </c>
      <c r="B7846" s="72" t="s">
        <v>545</v>
      </c>
      <c r="C7846" s="72" t="s">
        <v>1100</v>
      </c>
      <c r="D7846" s="72" t="s">
        <v>1096</v>
      </c>
      <c r="E7846" s="72">
        <v>914</v>
      </c>
      <c r="F7846" s="105">
        <v>65</v>
      </c>
      <c r="G7846" s="108">
        <f t="shared" si="122"/>
        <v>43647</v>
      </c>
    </row>
    <row r="7847" spans="1:7" x14ac:dyDescent="0.35">
      <c r="A7847" s="72" t="s">
        <v>544</v>
      </c>
      <c r="B7847" s="72" t="s">
        <v>545</v>
      </c>
      <c r="C7847" s="72" t="s">
        <v>1100</v>
      </c>
      <c r="D7847" s="72" t="s">
        <v>1097</v>
      </c>
      <c r="E7847" s="72">
        <v>914</v>
      </c>
      <c r="F7847" s="105">
        <v>48</v>
      </c>
      <c r="G7847" s="108">
        <f t="shared" si="122"/>
        <v>43556</v>
      </c>
    </row>
    <row r="7848" spans="1:7" x14ac:dyDescent="0.35">
      <c r="A7848" s="72" t="s">
        <v>544</v>
      </c>
      <c r="B7848" s="72" t="s">
        <v>545</v>
      </c>
      <c r="C7848" s="72" t="s">
        <v>1100</v>
      </c>
      <c r="D7848" s="72" t="s">
        <v>1098</v>
      </c>
      <c r="E7848" s="72">
        <v>786</v>
      </c>
      <c r="F7848" s="105">
        <v>47</v>
      </c>
      <c r="G7848" s="108">
        <f t="shared" si="122"/>
        <v>43466</v>
      </c>
    </row>
    <row r="7849" spans="1:7" x14ac:dyDescent="0.35">
      <c r="A7849" s="72" t="s">
        <v>544</v>
      </c>
      <c r="B7849" s="72" t="s">
        <v>545</v>
      </c>
      <c r="C7849" s="72" t="s">
        <v>1100</v>
      </c>
      <c r="D7849" s="72" t="s">
        <v>1099</v>
      </c>
      <c r="E7849" s="72">
        <v>793</v>
      </c>
      <c r="F7849" s="105">
        <v>56</v>
      </c>
      <c r="G7849" s="108">
        <f t="shared" si="122"/>
        <v>43374</v>
      </c>
    </row>
    <row r="7850" spans="1:7" x14ac:dyDescent="0.35">
      <c r="A7850" s="72" t="s">
        <v>544</v>
      </c>
      <c r="B7850" s="72" t="s">
        <v>545</v>
      </c>
      <c r="C7850" s="72" t="s">
        <v>1101</v>
      </c>
      <c r="D7850" s="72" t="s">
        <v>1088</v>
      </c>
      <c r="E7850" s="72">
        <v>78</v>
      </c>
      <c r="F7850" s="105">
        <v>2</v>
      </c>
      <c r="G7850" s="108">
        <f t="shared" si="122"/>
        <v>44378</v>
      </c>
    </row>
    <row r="7851" spans="1:7" x14ac:dyDescent="0.35">
      <c r="A7851" s="72" t="s">
        <v>544</v>
      </c>
      <c r="B7851" s="72" t="s">
        <v>545</v>
      </c>
      <c r="C7851" s="72" t="s">
        <v>1101</v>
      </c>
      <c r="D7851" s="72" t="s">
        <v>1089</v>
      </c>
      <c r="E7851" s="72">
        <v>77</v>
      </c>
      <c r="F7851" s="105">
        <v>2</v>
      </c>
      <c r="G7851" s="108">
        <f t="shared" si="122"/>
        <v>44287</v>
      </c>
    </row>
    <row r="7852" spans="1:7" x14ac:dyDescent="0.35">
      <c r="A7852" s="72" t="s">
        <v>544</v>
      </c>
      <c r="B7852" s="72" t="s">
        <v>545</v>
      </c>
      <c r="C7852" s="72" t="s">
        <v>1101</v>
      </c>
      <c r="D7852" s="72" t="s">
        <v>1090</v>
      </c>
      <c r="E7852" s="72">
        <v>77</v>
      </c>
      <c r="F7852" s="105">
        <v>2</v>
      </c>
      <c r="G7852" s="108">
        <f t="shared" si="122"/>
        <v>44197</v>
      </c>
    </row>
    <row r="7853" spans="1:7" x14ac:dyDescent="0.35">
      <c r="A7853" s="72" t="s">
        <v>544</v>
      </c>
      <c r="B7853" s="72" t="s">
        <v>545</v>
      </c>
      <c r="C7853" s="72" t="s">
        <v>1101</v>
      </c>
      <c r="D7853" s="72" t="s">
        <v>1091</v>
      </c>
      <c r="E7853" s="72">
        <v>77</v>
      </c>
      <c r="F7853" s="105">
        <v>2</v>
      </c>
      <c r="G7853" s="108">
        <f t="shared" si="122"/>
        <v>44105</v>
      </c>
    </row>
    <row r="7854" spans="1:7" x14ac:dyDescent="0.35">
      <c r="A7854" s="72" t="s">
        <v>544</v>
      </c>
      <c r="B7854" s="72" t="s">
        <v>545</v>
      </c>
      <c r="C7854" s="72" t="s">
        <v>1101</v>
      </c>
      <c r="D7854" s="72" t="s">
        <v>1092</v>
      </c>
      <c r="E7854" s="72">
        <v>74</v>
      </c>
      <c r="F7854" s="105">
        <v>2</v>
      </c>
      <c r="G7854" s="108">
        <f t="shared" si="122"/>
        <v>44013</v>
      </c>
    </row>
    <row r="7855" spans="1:7" x14ac:dyDescent="0.35">
      <c r="A7855" s="72" t="s">
        <v>544</v>
      </c>
      <c r="B7855" s="72" t="s">
        <v>545</v>
      </c>
      <c r="C7855" s="72" t="s">
        <v>1101</v>
      </c>
      <c r="D7855" s="72" t="s">
        <v>1093</v>
      </c>
      <c r="E7855" s="72">
        <v>72</v>
      </c>
      <c r="F7855" s="105">
        <v>2</v>
      </c>
      <c r="G7855" s="108">
        <f t="shared" si="122"/>
        <v>43922</v>
      </c>
    </row>
    <row r="7856" spans="1:7" x14ac:dyDescent="0.35">
      <c r="A7856" s="72" t="s">
        <v>544</v>
      </c>
      <c r="B7856" s="72" t="s">
        <v>545</v>
      </c>
      <c r="C7856" s="72" t="s">
        <v>1101</v>
      </c>
      <c r="D7856" s="72" t="s">
        <v>1094</v>
      </c>
      <c r="E7856" s="72">
        <v>72</v>
      </c>
      <c r="F7856" s="105">
        <v>2</v>
      </c>
      <c r="G7856" s="108">
        <f t="shared" si="122"/>
        <v>43831</v>
      </c>
    </row>
    <row r="7857" spans="1:7" x14ac:dyDescent="0.35">
      <c r="A7857" s="72" t="s">
        <v>544</v>
      </c>
      <c r="B7857" s="72" t="s">
        <v>545</v>
      </c>
      <c r="C7857" s="72" t="s">
        <v>1101</v>
      </c>
      <c r="D7857" s="72" t="s">
        <v>1095</v>
      </c>
      <c r="E7857" s="72">
        <v>72</v>
      </c>
      <c r="F7857" s="105">
        <v>2</v>
      </c>
      <c r="G7857" s="108">
        <f t="shared" si="122"/>
        <v>43739</v>
      </c>
    </row>
    <row r="7858" spans="1:7" x14ac:dyDescent="0.35">
      <c r="A7858" s="72" t="s">
        <v>544</v>
      </c>
      <c r="B7858" s="72" t="s">
        <v>545</v>
      </c>
      <c r="C7858" s="72" t="s">
        <v>1101</v>
      </c>
      <c r="D7858" s="72" t="s">
        <v>1096</v>
      </c>
      <c r="E7858" s="72">
        <v>72</v>
      </c>
      <c r="F7858" s="105">
        <v>4</v>
      </c>
      <c r="G7858" s="108">
        <f t="shared" si="122"/>
        <v>43647</v>
      </c>
    </row>
    <row r="7859" spans="1:7" x14ac:dyDescent="0.35">
      <c r="A7859" s="72" t="s">
        <v>544</v>
      </c>
      <c r="B7859" s="72" t="s">
        <v>545</v>
      </c>
      <c r="C7859" s="72" t="s">
        <v>1101</v>
      </c>
      <c r="D7859" s="72" t="s">
        <v>1097</v>
      </c>
      <c r="E7859" s="72">
        <v>72</v>
      </c>
      <c r="F7859" s="105">
        <v>3</v>
      </c>
      <c r="G7859" s="108">
        <f t="shared" si="122"/>
        <v>43556</v>
      </c>
    </row>
    <row r="7860" spans="1:7" x14ac:dyDescent="0.35">
      <c r="A7860" s="72" t="s">
        <v>544</v>
      </c>
      <c r="B7860" s="72" t="s">
        <v>545</v>
      </c>
      <c r="C7860" s="72" t="s">
        <v>1101</v>
      </c>
      <c r="D7860" s="72" t="s">
        <v>1098</v>
      </c>
      <c r="E7860" s="72">
        <v>68</v>
      </c>
      <c r="F7860" s="105">
        <v>4</v>
      </c>
      <c r="G7860" s="108">
        <f t="shared" si="122"/>
        <v>43466</v>
      </c>
    </row>
    <row r="7861" spans="1:7" x14ac:dyDescent="0.35">
      <c r="A7861" s="72" t="s">
        <v>544</v>
      </c>
      <c r="B7861" s="72" t="s">
        <v>545</v>
      </c>
      <c r="C7861" s="72" t="s">
        <v>1101</v>
      </c>
      <c r="D7861" s="72" t="s">
        <v>1099</v>
      </c>
      <c r="E7861" s="72">
        <v>69</v>
      </c>
      <c r="F7861" s="105">
        <v>5</v>
      </c>
      <c r="G7861" s="108">
        <f t="shared" si="122"/>
        <v>43374</v>
      </c>
    </row>
    <row r="7862" spans="1:7" x14ac:dyDescent="0.35">
      <c r="A7862" s="72" t="s">
        <v>544</v>
      </c>
      <c r="B7862" s="72" t="s">
        <v>545</v>
      </c>
      <c r="C7862" s="72" t="s">
        <v>1102</v>
      </c>
      <c r="D7862" s="72" t="s">
        <v>1088</v>
      </c>
      <c r="E7862" s="72">
        <v>3188</v>
      </c>
      <c r="F7862" s="105">
        <v>185</v>
      </c>
      <c r="G7862" s="108">
        <f t="shared" si="122"/>
        <v>44378</v>
      </c>
    </row>
    <row r="7863" spans="1:7" x14ac:dyDescent="0.35">
      <c r="A7863" s="72" t="s">
        <v>544</v>
      </c>
      <c r="B7863" s="72" t="s">
        <v>545</v>
      </c>
      <c r="C7863" s="72" t="s">
        <v>1102</v>
      </c>
      <c r="D7863" s="72" t="s">
        <v>1089</v>
      </c>
      <c r="E7863" s="72">
        <v>3186</v>
      </c>
      <c r="F7863" s="105">
        <v>183</v>
      </c>
      <c r="G7863" s="108">
        <f t="shared" si="122"/>
        <v>44287</v>
      </c>
    </row>
    <row r="7864" spans="1:7" x14ac:dyDescent="0.35">
      <c r="A7864" s="72" t="s">
        <v>544</v>
      </c>
      <c r="B7864" s="72" t="s">
        <v>545</v>
      </c>
      <c r="C7864" s="72" t="s">
        <v>1102</v>
      </c>
      <c r="D7864" s="72" t="s">
        <v>1090</v>
      </c>
      <c r="E7864" s="72">
        <v>3192</v>
      </c>
      <c r="F7864" s="105">
        <v>184</v>
      </c>
      <c r="G7864" s="108">
        <f t="shared" si="122"/>
        <v>44197</v>
      </c>
    </row>
    <row r="7865" spans="1:7" x14ac:dyDescent="0.35">
      <c r="A7865" s="72" t="s">
        <v>544</v>
      </c>
      <c r="B7865" s="72" t="s">
        <v>545</v>
      </c>
      <c r="C7865" s="72" t="s">
        <v>1102</v>
      </c>
      <c r="D7865" s="72" t="s">
        <v>1091</v>
      </c>
      <c r="E7865" s="72">
        <v>3197</v>
      </c>
      <c r="F7865" s="105">
        <v>191</v>
      </c>
      <c r="G7865" s="108">
        <f t="shared" si="122"/>
        <v>44105</v>
      </c>
    </row>
    <row r="7866" spans="1:7" x14ac:dyDescent="0.35">
      <c r="A7866" s="72" t="s">
        <v>544</v>
      </c>
      <c r="B7866" s="72" t="s">
        <v>545</v>
      </c>
      <c r="C7866" s="72" t="s">
        <v>1102</v>
      </c>
      <c r="D7866" s="72" t="s">
        <v>1092</v>
      </c>
      <c r="E7866" s="72">
        <v>3197</v>
      </c>
      <c r="F7866" s="105">
        <v>190</v>
      </c>
      <c r="G7866" s="108">
        <f t="shared" si="122"/>
        <v>44013</v>
      </c>
    </row>
    <row r="7867" spans="1:7" x14ac:dyDescent="0.35">
      <c r="A7867" s="72" t="s">
        <v>544</v>
      </c>
      <c r="B7867" s="72" t="s">
        <v>545</v>
      </c>
      <c r="C7867" s="72" t="s">
        <v>1102</v>
      </c>
      <c r="D7867" s="72" t="s">
        <v>1093</v>
      </c>
      <c r="E7867" s="72">
        <v>3203</v>
      </c>
      <c r="F7867" s="105">
        <v>192</v>
      </c>
      <c r="G7867" s="108">
        <f t="shared" si="122"/>
        <v>43922</v>
      </c>
    </row>
    <row r="7868" spans="1:7" x14ac:dyDescent="0.35">
      <c r="A7868" s="72" t="s">
        <v>544</v>
      </c>
      <c r="B7868" s="72" t="s">
        <v>545</v>
      </c>
      <c r="C7868" s="72" t="s">
        <v>1102</v>
      </c>
      <c r="D7868" s="72" t="s">
        <v>1094</v>
      </c>
      <c r="E7868" s="72">
        <v>3200</v>
      </c>
      <c r="F7868" s="105">
        <v>181</v>
      </c>
      <c r="G7868" s="108">
        <f t="shared" si="122"/>
        <v>43831</v>
      </c>
    </row>
    <row r="7869" spans="1:7" x14ac:dyDescent="0.35">
      <c r="A7869" s="72" t="s">
        <v>544</v>
      </c>
      <c r="B7869" s="72" t="s">
        <v>545</v>
      </c>
      <c r="C7869" s="72" t="s">
        <v>1102</v>
      </c>
      <c r="D7869" s="72" t="s">
        <v>1095</v>
      </c>
      <c r="E7869" s="72">
        <v>3193</v>
      </c>
      <c r="F7869" s="105">
        <v>190</v>
      </c>
      <c r="G7869" s="108">
        <f t="shared" si="122"/>
        <v>43739</v>
      </c>
    </row>
    <row r="7870" spans="1:7" x14ac:dyDescent="0.35">
      <c r="A7870" s="72" t="s">
        <v>544</v>
      </c>
      <c r="B7870" s="72" t="s">
        <v>545</v>
      </c>
      <c r="C7870" s="72" t="s">
        <v>1102</v>
      </c>
      <c r="D7870" s="72" t="s">
        <v>1096</v>
      </c>
      <c r="E7870" s="72">
        <v>3193</v>
      </c>
      <c r="F7870" s="105">
        <v>190</v>
      </c>
      <c r="G7870" s="108">
        <f t="shared" si="122"/>
        <v>43647</v>
      </c>
    </row>
    <row r="7871" spans="1:7" x14ac:dyDescent="0.35">
      <c r="A7871" s="72" t="s">
        <v>544</v>
      </c>
      <c r="B7871" s="72" t="s">
        <v>545</v>
      </c>
      <c r="C7871" s="72" t="s">
        <v>1102</v>
      </c>
      <c r="D7871" s="72" t="s">
        <v>1097</v>
      </c>
      <c r="E7871" s="72">
        <v>3195</v>
      </c>
      <c r="F7871" s="105">
        <v>159</v>
      </c>
      <c r="G7871" s="108">
        <f t="shared" si="122"/>
        <v>43556</v>
      </c>
    </row>
    <row r="7872" spans="1:7" x14ac:dyDescent="0.35">
      <c r="A7872" s="72" t="s">
        <v>544</v>
      </c>
      <c r="B7872" s="72" t="s">
        <v>545</v>
      </c>
      <c r="C7872" s="72" t="s">
        <v>1102</v>
      </c>
      <c r="D7872" s="72" t="s">
        <v>1098</v>
      </c>
      <c r="E7872" s="72">
        <v>3183</v>
      </c>
      <c r="F7872" s="105">
        <v>175</v>
      </c>
      <c r="G7872" s="108">
        <f t="shared" si="122"/>
        <v>43466</v>
      </c>
    </row>
    <row r="7873" spans="1:7" x14ac:dyDescent="0.35">
      <c r="A7873" s="72" t="s">
        <v>544</v>
      </c>
      <c r="B7873" s="72" t="s">
        <v>545</v>
      </c>
      <c r="C7873" s="72" t="s">
        <v>1102</v>
      </c>
      <c r="D7873" s="72" t="s">
        <v>1099</v>
      </c>
      <c r="E7873" s="72">
        <v>3246</v>
      </c>
      <c r="F7873" s="105">
        <v>186</v>
      </c>
      <c r="G7873" s="108">
        <f t="shared" si="122"/>
        <v>43374</v>
      </c>
    </row>
    <row r="7874" spans="1:7" x14ac:dyDescent="0.35">
      <c r="A7874" s="72" t="s">
        <v>546</v>
      </c>
      <c r="B7874" s="72" t="s">
        <v>547</v>
      </c>
      <c r="C7874" s="72" t="s">
        <v>1087</v>
      </c>
      <c r="D7874" s="72" t="s">
        <v>1088</v>
      </c>
      <c r="E7874" s="72">
        <v>895</v>
      </c>
      <c r="F7874" s="105">
        <v>42</v>
      </c>
      <c r="G7874" s="108">
        <f t="shared" si="122"/>
        <v>44378</v>
      </c>
    </row>
    <row r="7875" spans="1:7" x14ac:dyDescent="0.35">
      <c r="A7875" s="72" t="s">
        <v>546</v>
      </c>
      <c r="B7875" s="72" t="s">
        <v>547</v>
      </c>
      <c r="C7875" s="72" t="s">
        <v>1087</v>
      </c>
      <c r="D7875" s="72" t="s">
        <v>1089</v>
      </c>
      <c r="E7875" s="72">
        <v>889</v>
      </c>
      <c r="F7875" s="105">
        <v>42</v>
      </c>
      <c r="G7875" s="108">
        <f t="shared" si="122"/>
        <v>44287</v>
      </c>
    </row>
    <row r="7876" spans="1:7" x14ac:dyDescent="0.35">
      <c r="A7876" s="72" t="s">
        <v>546</v>
      </c>
      <c r="B7876" s="72" t="s">
        <v>547</v>
      </c>
      <c r="C7876" s="72" t="s">
        <v>1087</v>
      </c>
      <c r="D7876" s="72" t="s">
        <v>1090</v>
      </c>
      <c r="E7876" s="72">
        <v>886</v>
      </c>
      <c r="F7876" s="105">
        <v>42</v>
      </c>
      <c r="G7876" s="108">
        <f t="shared" ref="G7876:G7939" si="123">DATE(LEFT(D7876,4),RIGHT(LEFT(D7876,7),2),1)</f>
        <v>44197</v>
      </c>
    </row>
    <row r="7877" spans="1:7" x14ac:dyDescent="0.35">
      <c r="A7877" s="72" t="s">
        <v>546</v>
      </c>
      <c r="B7877" s="72" t="s">
        <v>547</v>
      </c>
      <c r="C7877" s="72" t="s">
        <v>1087</v>
      </c>
      <c r="D7877" s="72" t="s">
        <v>1091</v>
      </c>
      <c r="E7877" s="72">
        <v>895</v>
      </c>
      <c r="F7877" s="105">
        <v>43</v>
      </c>
      <c r="G7877" s="108">
        <f t="shared" si="123"/>
        <v>44105</v>
      </c>
    </row>
    <row r="7878" spans="1:7" x14ac:dyDescent="0.35">
      <c r="A7878" s="72" t="s">
        <v>546</v>
      </c>
      <c r="B7878" s="72" t="s">
        <v>547</v>
      </c>
      <c r="C7878" s="72" t="s">
        <v>1087</v>
      </c>
      <c r="D7878" s="72" t="s">
        <v>1092</v>
      </c>
      <c r="E7878" s="72">
        <v>889</v>
      </c>
      <c r="F7878" s="105">
        <v>43</v>
      </c>
      <c r="G7878" s="108">
        <f t="shared" si="123"/>
        <v>44013</v>
      </c>
    </row>
    <row r="7879" spans="1:7" x14ac:dyDescent="0.35">
      <c r="A7879" s="72" t="s">
        <v>546</v>
      </c>
      <c r="B7879" s="72" t="s">
        <v>547</v>
      </c>
      <c r="C7879" s="72" t="s">
        <v>1087</v>
      </c>
      <c r="D7879" s="72" t="s">
        <v>1093</v>
      </c>
      <c r="E7879" s="72">
        <v>892</v>
      </c>
      <c r="F7879" s="105">
        <v>43</v>
      </c>
      <c r="G7879" s="108">
        <f t="shared" si="123"/>
        <v>43922</v>
      </c>
    </row>
    <row r="7880" spans="1:7" x14ac:dyDescent="0.35">
      <c r="A7880" s="72" t="s">
        <v>546</v>
      </c>
      <c r="B7880" s="72" t="s">
        <v>547</v>
      </c>
      <c r="C7880" s="72" t="s">
        <v>1087</v>
      </c>
      <c r="D7880" s="72" t="s">
        <v>1094</v>
      </c>
      <c r="E7880" s="72">
        <v>892</v>
      </c>
      <c r="F7880" s="105">
        <v>43</v>
      </c>
      <c r="G7880" s="108">
        <f t="shared" si="123"/>
        <v>43831</v>
      </c>
    </row>
    <row r="7881" spans="1:7" x14ac:dyDescent="0.35">
      <c r="A7881" s="72" t="s">
        <v>546</v>
      </c>
      <c r="B7881" s="72" t="s">
        <v>547</v>
      </c>
      <c r="C7881" s="72" t="s">
        <v>1087</v>
      </c>
      <c r="D7881" s="72" t="s">
        <v>1095</v>
      </c>
      <c r="E7881" s="72">
        <v>890</v>
      </c>
      <c r="F7881" s="105">
        <v>44</v>
      </c>
      <c r="G7881" s="108">
        <f t="shared" si="123"/>
        <v>43739</v>
      </c>
    </row>
    <row r="7882" spans="1:7" x14ac:dyDescent="0.35">
      <c r="A7882" s="72" t="s">
        <v>546</v>
      </c>
      <c r="B7882" s="72" t="s">
        <v>547</v>
      </c>
      <c r="C7882" s="72" t="s">
        <v>1087</v>
      </c>
      <c r="D7882" s="72" t="s">
        <v>1096</v>
      </c>
      <c r="E7882" s="72">
        <v>893</v>
      </c>
      <c r="F7882" s="105">
        <v>39</v>
      </c>
      <c r="G7882" s="108">
        <f t="shared" si="123"/>
        <v>43647</v>
      </c>
    </row>
    <row r="7883" spans="1:7" x14ac:dyDescent="0.35">
      <c r="A7883" s="72" t="s">
        <v>546</v>
      </c>
      <c r="B7883" s="72" t="s">
        <v>547</v>
      </c>
      <c r="C7883" s="72" t="s">
        <v>1087</v>
      </c>
      <c r="D7883" s="72" t="s">
        <v>1097</v>
      </c>
      <c r="E7883" s="72">
        <v>890</v>
      </c>
      <c r="F7883" s="105">
        <v>20</v>
      </c>
      <c r="G7883" s="108">
        <f t="shared" si="123"/>
        <v>43556</v>
      </c>
    </row>
    <row r="7884" spans="1:7" x14ac:dyDescent="0.35">
      <c r="A7884" s="72" t="s">
        <v>546</v>
      </c>
      <c r="B7884" s="72" t="s">
        <v>547</v>
      </c>
      <c r="C7884" s="72" t="s">
        <v>1087</v>
      </c>
      <c r="D7884" s="72" t="s">
        <v>1098</v>
      </c>
      <c r="E7884" s="72">
        <v>883</v>
      </c>
      <c r="F7884" s="105">
        <v>16</v>
      </c>
      <c r="G7884" s="108">
        <f t="shared" si="123"/>
        <v>43466</v>
      </c>
    </row>
    <row r="7885" spans="1:7" x14ac:dyDescent="0.35">
      <c r="A7885" s="72" t="s">
        <v>546</v>
      </c>
      <c r="B7885" s="72" t="s">
        <v>547</v>
      </c>
      <c r="C7885" s="72" t="s">
        <v>1087</v>
      </c>
      <c r="D7885" s="72" t="s">
        <v>1099</v>
      </c>
      <c r="E7885" s="72">
        <v>908</v>
      </c>
      <c r="F7885" s="105">
        <v>25</v>
      </c>
      <c r="G7885" s="108">
        <f t="shared" si="123"/>
        <v>43374</v>
      </c>
    </row>
    <row r="7886" spans="1:7" x14ac:dyDescent="0.35">
      <c r="A7886" s="72" t="s">
        <v>546</v>
      </c>
      <c r="B7886" s="72" t="s">
        <v>547</v>
      </c>
      <c r="C7886" s="72" t="s">
        <v>1100</v>
      </c>
      <c r="D7886" s="72" t="s">
        <v>1088</v>
      </c>
      <c r="E7886" s="72">
        <v>635</v>
      </c>
      <c r="F7886" s="105">
        <v>46</v>
      </c>
      <c r="G7886" s="108">
        <f t="shared" si="123"/>
        <v>44378</v>
      </c>
    </row>
    <row r="7887" spans="1:7" x14ac:dyDescent="0.35">
      <c r="A7887" s="72" t="s">
        <v>546</v>
      </c>
      <c r="B7887" s="72" t="s">
        <v>547</v>
      </c>
      <c r="C7887" s="72" t="s">
        <v>1100</v>
      </c>
      <c r="D7887" s="72" t="s">
        <v>1089</v>
      </c>
      <c r="E7887" s="72">
        <v>631</v>
      </c>
      <c r="F7887" s="105">
        <v>45</v>
      </c>
      <c r="G7887" s="108">
        <f t="shared" si="123"/>
        <v>44287</v>
      </c>
    </row>
    <row r="7888" spans="1:7" x14ac:dyDescent="0.35">
      <c r="A7888" s="72" t="s">
        <v>546</v>
      </c>
      <c r="B7888" s="72" t="s">
        <v>547</v>
      </c>
      <c r="C7888" s="72" t="s">
        <v>1100</v>
      </c>
      <c r="D7888" s="72" t="s">
        <v>1090</v>
      </c>
      <c r="E7888" s="72">
        <v>642</v>
      </c>
      <c r="F7888" s="105">
        <v>46</v>
      </c>
      <c r="G7888" s="108">
        <f t="shared" si="123"/>
        <v>44197</v>
      </c>
    </row>
    <row r="7889" spans="1:7" x14ac:dyDescent="0.35">
      <c r="A7889" s="72" t="s">
        <v>546</v>
      </c>
      <c r="B7889" s="72" t="s">
        <v>547</v>
      </c>
      <c r="C7889" s="72" t="s">
        <v>1100</v>
      </c>
      <c r="D7889" s="72" t="s">
        <v>1091</v>
      </c>
      <c r="E7889" s="72">
        <v>641</v>
      </c>
      <c r="F7889" s="105">
        <v>47</v>
      </c>
      <c r="G7889" s="108">
        <f t="shared" si="123"/>
        <v>44105</v>
      </c>
    </row>
    <row r="7890" spans="1:7" x14ac:dyDescent="0.35">
      <c r="A7890" s="72" t="s">
        <v>546</v>
      </c>
      <c r="B7890" s="72" t="s">
        <v>547</v>
      </c>
      <c r="C7890" s="72" t="s">
        <v>1100</v>
      </c>
      <c r="D7890" s="72" t="s">
        <v>1092</v>
      </c>
      <c r="E7890" s="72">
        <v>629</v>
      </c>
      <c r="F7890" s="105">
        <v>46</v>
      </c>
      <c r="G7890" s="108">
        <f t="shared" si="123"/>
        <v>44013</v>
      </c>
    </row>
    <row r="7891" spans="1:7" x14ac:dyDescent="0.35">
      <c r="A7891" s="72" t="s">
        <v>546</v>
      </c>
      <c r="B7891" s="72" t="s">
        <v>547</v>
      </c>
      <c r="C7891" s="72" t="s">
        <v>1100</v>
      </c>
      <c r="D7891" s="72" t="s">
        <v>1093</v>
      </c>
      <c r="E7891" s="72">
        <v>630</v>
      </c>
      <c r="F7891" s="105">
        <v>48</v>
      </c>
      <c r="G7891" s="108">
        <f t="shared" si="123"/>
        <v>43922</v>
      </c>
    </row>
    <row r="7892" spans="1:7" x14ac:dyDescent="0.35">
      <c r="A7892" s="72" t="s">
        <v>546</v>
      </c>
      <c r="B7892" s="72" t="s">
        <v>547</v>
      </c>
      <c r="C7892" s="72" t="s">
        <v>1100</v>
      </c>
      <c r="D7892" s="72" t="s">
        <v>1094</v>
      </c>
      <c r="E7892" s="72">
        <v>621</v>
      </c>
      <c r="F7892" s="105">
        <v>52</v>
      </c>
      <c r="G7892" s="108">
        <f t="shared" si="123"/>
        <v>43831</v>
      </c>
    </row>
    <row r="7893" spans="1:7" x14ac:dyDescent="0.35">
      <c r="A7893" s="72" t="s">
        <v>546</v>
      </c>
      <c r="B7893" s="72" t="s">
        <v>547</v>
      </c>
      <c r="C7893" s="72" t="s">
        <v>1100</v>
      </c>
      <c r="D7893" s="72" t="s">
        <v>1095</v>
      </c>
      <c r="E7893" s="72">
        <v>614</v>
      </c>
      <c r="F7893" s="105">
        <v>53</v>
      </c>
      <c r="G7893" s="108">
        <f t="shared" si="123"/>
        <v>43739</v>
      </c>
    </row>
    <row r="7894" spans="1:7" x14ac:dyDescent="0.35">
      <c r="A7894" s="72" t="s">
        <v>546</v>
      </c>
      <c r="B7894" s="72" t="s">
        <v>547</v>
      </c>
      <c r="C7894" s="72" t="s">
        <v>1100</v>
      </c>
      <c r="D7894" s="72" t="s">
        <v>1096</v>
      </c>
      <c r="E7894" s="72">
        <v>608</v>
      </c>
      <c r="F7894" s="105">
        <v>52</v>
      </c>
      <c r="G7894" s="108">
        <f t="shared" si="123"/>
        <v>43647</v>
      </c>
    </row>
    <row r="7895" spans="1:7" x14ac:dyDescent="0.35">
      <c r="A7895" s="72" t="s">
        <v>546</v>
      </c>
      <c r="B7895" s="72" t="s">
        <v>547</v>
      </c>
      <c r="C7895" s="72" t="s">
        <v>1100</v>
      </c>
      <c r="D7895" s="72" t="s">
        <v>1097</v>
      </c>
      <c r="E7895" s="72">
        <v>611</v>
      </c>
      <c r="F7895" s="105">
        <v>10</v>
      </c>
      <c r="G7895" s="108">
        <f t="shared" si="123"/>
        <v>43556</v>
      </c>
    </row>
    <row r="7896" spans="1:7" x14ac:dyDescent="0.35">
      <c r="A7896" s="72" t="s">
        <v>546</v>
      </c>
      <c r="B7896" s="72" t="s">
        <v>547</v>
      </c>
      <c r="C7896" s="72" t="s">
        <v>1100</v>
      </c>
      <c r="D7896" s="72" t="s">
        <v>1098</v>
      </c>
      <c r="E7896" s="72">
        <v>619</v>
      </c>
      <c r="F7896" s="105">
        <v>21</v>
      </c>
      <c r="G7896" s="108">
        <f t="shared" si="123"/>
        <v>43466</v>
      </c>
    </row>
    <row r="7897" spans="1:7" x14ac:dyDescent="0.35">
      <c r="A7897" s="72" t="s">
        <v>546</v>
      </c>
      <c r="B7897" s="72" t="s">
        <v>547</v>
      </c>
      <c r="C7897" s="72" t="s">
        <v>1100</v>
      </c>
      <c r="D7897" s="72" t="s">
        <v>1099</v>
      </c>
      <c r="E7897" s="72">
        <v>625</v>
      </c>
      <c r="F7897" s="105">
        <v>16</v>
      </c>
      <c r="G7897" s="108">
        <f t="shared" si="123"/>
        <v>43374</v>
      </c>
    </row>
    <row r="7898" spans="1:7" x14ac:dyDescent="0.35">
      <c r="A7898" s="72" t="s">
        <v>546</v>
      </c>
      <c r="B7898" s="72" t="s">
        <v>547</v>
      </c>
      <c r="C7898" s="72" t="s">
        <v>1101</v>
      </c>
      <c r="D7898" s="72" t="s">
        <v>1088</v>
      </c>
      <c r="E7898" s="72">
        <v>124</v>
      </c>
      <c r="F7898" s="105">
        <v>4</v>
      </c>
      <c r="G7898" s="108">
        <f t="shared" si="123"/>
        <v>44378</v>
      </c>
    </row>
    <row r="7899" spans="1:7" x14ac:dyDescent="0.35">
      <c r="A7899" s="72" t="s">
        <v>546</v>
      </c>
      <c r="B7899" s="72" t="s">
        <v>547</v>
      </c>
      <c r="C7899" s="72" t="s">
        <v>1101</v>
      </c>
      <c r="D7899" s="72" t="s">
        <v>1089</v>
      </c>
      <c r="E7899" s="72">
        <v>125</v>
      </c>
      <c r="F7899" s="105">
        <v>4</v>
      </c>
      <c r="G7899" s="108">
        <f t="shared" si="123"/>
        <v>44287</v>
      </c>
    </row>
    <row r="7900" spans="1:7" x14ac:dyDescent="0.35">
      <c r="A7900" s="72" t="s">
        <v>546</v>
      </c>
      <c r="B7900" s="72" t="s">
        <v>547</v>
      </c>
      <c r="C7900" s="72" t="s">
        <v>1101</v>
      </c>
      <c r="D7900" s="72" t="s">
        <v>1090</v>
      </c>
      <c r="E7900" s="72">
        <v>125</v>
      </c>
      <c r="F7900" s="105">
        <v>4</v>
      </c>
      <c r="G7900" s="108">
        <f t="shared" si="123"/>
        <v>44197</v>
      </c>
    </row>
    <row r="7901" spans="1:7" x14ac:dyDescent="0.35">
      <c r="A7901" s="72" t="s">
        <v>546</v>
      </c>
      <c r="B7901" s="72" t="s">
        <v>547</v>
      </c>
      <c r="C7901" s="72" t="s">
        <v>1101</v>
      </c>
      <c r="D7901" s="72" t="s">
        <v>1091</v>
      </c>
      <c r="E7901" s="72">
        <v>124</v>
      </c>
      <c r="F7901" s="105">
        <v>4</v>
      </c>
      <c r="G7901" s="108">
        <f t="shared" si="123"/>
        <v>44105</v>
      </c>
    </row>
    <row r="7902" spans="1:7" x14ac:dyDescent="0.35">
      <c r="A7902" s="72" t="s">
        <v>546</v>
      </c>
      <c r="B7902" s="72" t="s">
        <v>547</v>
      </c>
      <c r="C7902" s="72" t="s">
        <v>1101</v>
      </c>
      <c r="D7902" s="72" t="s">
        <v>1092</v>
      </c>
      <c r="E7902" s="72">
        <v>124</v>
      </c>
      <c r="F7902" s="105">
        <v>4</v>
      </c>
      <c r="G7902" s="108">
        <f t="shared" si="123"/>
        <v>44013</v>
      </c>
    </row>
    <row r="7903" spans="1:7" x14ac:dyDescent="0.35">
      <c r="A7903" s="72" t="s">
        <v>546</v>
      </c>
      <c r="B7903" s="72" t="s">
        <v>547</v>
      </c>
      <c r="C7903" s="72" t="s">
        <v>1101</v>
      </c>
      <c r="D7903" s="72" t="s">
        <v>1093</v>
      </c>
      <c r="E7903" s="72">
        <v>120</v>
      </c>
      <c r="F7903" s="105">
        <v>4</v>
      </c>
      <c r="G7903" s="108">
        <f t="shared" si="123"/>
        <v>43922</v>
      </c>
    </row>
    <row r="7904" spans="1:7" x14ac:dyDescent="0.35">
      <c r="A7904" s="72" t="s">
        <v>546</v>
      </c>
      <c r="B7904" s="72" t="s">
        <v>547</v>
      </c>
      <c r="C7904" s="72" t="s">
        <v>1101</v>
      </c>
      <c r="D7904" s="72" t="s">
        <v>1094</v>
      </c>
      <c r="E7904" s="72">
        <v>123</v>
      </c>
      <c r="F7904" s="105">
        <v>4</v>
      </c>
      <c r="G7904" s="108">
        <f t="shared" si="123"/>
        <v>43831</v>
      </c>
    </row>
    <row r="7905" spans="1:7" x14ac:dyDescent="0.35">
      <c r="A7905" s="72" t="s">
        <v>546</v>
      </c>
      <c r="B7905" s="72" t="s">
        <v>547</v>
      </c>
      <c r="C7905" s="72" t="s">
        <v>1101</v>
      </c>
      <c r="D7905" s="72" t="s">
        <v>1095</v>
      </c>
      <c r="E7905" s="72">
        <v>121</v>
      </c>
      <c r="F7905" s="105">
        <v>4</v>
      </c>
      <c r="G7905" s="108">
        <f t="shared" si="123"/>
        <v>43739</v>
      </c>
    </row>
    <row r="7906" spans="1:7" x14ac:dyDescent="0.35">
      <c r="A7906" s="72" t="s">
        <v>546</v>
      </c>
      <c r="B7906" s="72" t="s">
        <v>547</v>
      </c>
      <c r="C7906" s="72" t="s">
        <v>1101</v>
      </c>
      <c r="D7906" s="72" t="s">
        <v>1096</v>
      </c>
      <c r="E7906" s="72">
        <v>120</v>
      </c>
      <c r="F7906" s="105">
        <v>4</v>
      </c>
      <c r="G7906" s="108">
        <f t="shared" si="123"/>
        <v>43647</v>
      </c>
    </row>
    <row r="7907" spans="1:7" x14ac:dyDescent="0.35">
      <c r="A7907" s="72" t="s">
        <v>546</v>
      </c>
      <c r="B7907" s="72" t="s">
        <v>547</v>
      </c>
      <c r="C7907" s="72" t="s">
        <v>1101</v>
      </c>
      <c r="D7907" s="72" t="s">
        <v>1097</v>
      </c>
      <c r="E7907" s="72">
        <v>117</v>
      </c>
      <c r="F7907" s="105">
        <v>2</v>
      </c>
      <c r="G7907" s="108">
        <f t="shared" si="123"/>
        <v>43556</v>
      </c>
    </row>
    <row r="7908" spans="1:7" x14ac:dyDescent="0.35">
      <c r="A7908" s="72" t="s">
        <v>546</v>
      </c>
      <c r="B7908" s="72" t="s">
        <v>547</v>
      </c>
      <c r="C7908" s="72" t="s">
        <v>1101</v>
      </c>
      <c r="D7908" s="72" t="s">
        <v>1098</v>
      </c>
      <c r="E7908" s="72">
        <v>119</v>
      </c>
      <c r="F7908" s="105">
        <v>2</v>
      </c>
      <c r="G7908" s="108">
        <f t="shared" si="123"/>
        <v>43466</v>
      </c>
    </row>
    <row r="7909" spans="1:7" x14ac:dyDescent="0.35">
      <c r="A7909" s="72" t="s">
        <v>546</v>
      </c>
      <c r="B7909" s="72" t="s">
        <v>547</v>
      </c>
      <c r="C7909" s="72" t="s">
        <v>1101</v>
      </c>
      <c r="D7909" s="72" t="s">
        <v>1099</v>
      </c>
      <c r="E7909" s="72">
        <v>123</v>
      </c>
      <c r="F7909" s="105">
        <v>1</v>
      </c>
      <c r="G7909" s="108">
        <f t="shared" si="123"/>
        <v>43374</v>
      </c>
    </row>
    <row r="7910" spans="1:7" x14ac:dyDescent="0.35">
      <c r="A7910" s="72" t="s">
        <v>546</v>
      </c>
      <c r="B7910" s="72" t="s">
        <v>547</v>
      </c>
      <c r="C7910" s="72" t="s">
        <v>1102</v>
      </c>
      <c r="D7910" s="72" t="s">
        <v>1088</v>
      </c>
      <c r="E7910" s="72">
        <v>963</v>
      </c>
      <c r="F7910" s="105">
        <v>37</v>
      </c>
      <c r="G7910" s="108">
        <f t="shared" si="123"/>
        <v>44378</v>
      </c>
    </row>
    <row r="7911" spans="1:7" x14ac:dyDescent="0.35">
      <c r="A7911" s="72" t="s">
        <v>546</v>
      </c>
      <c r="B7911" s="72" t="s">
        <v>547</v>
      </c>
      <c r="C7911" s="72" t="s">
        <v>1102</v>
      </c>
      <c r="D7911" s="72" t="s">
        <v>1089</v>
      </c>
      <c r="E7911" s="72">
        <v>973</v>
      </c>
      <c r="F7911" s="105">
        <v>37</v>
      </c>
      <c r="G7911" s="108">
        <f t="shared" si="123"/>
        <v>44287</v>
      </c>
    </row>
    <row r="7912" spans="1:7" x14ac:dyDescent="0.35">
      <c r="A7912" s="72" t="s">
        <v>546</v>
      </c>
      <c r="B7912" s="72" t="s">
        <v>547</v>
      </c>
      <c r="C7912" s="72" t="s">
        <v>1102</v>
      </c>
      <c r="D7912" s="72" t="s">
        <v>1090</v>
      </c>
      <c r="E7912" s="72">
        <v>968</v>
      </c>
      <c r="F7912" s="105">
        <v>38</v>
      </c>
      <c r="G7912" s="108">
        <f t="shared" si="123"/>
        <v>44197</v>
      </c>
    </row>
    <row r="7913" spans="1:7" x14ac:dyDescent="0.35">
      <c r="A7913" s="72" t="s">
        <v>546</v>
      </c>
      <c r="B7913" s="72" t="s">
        <v>547</v>
      </c>
      <c r="C7913" s="72" t="s">
        <v>1102</v>
      </c>
      <c r="D7913" s="72" t="s">
        <v>1091</v>
      </c>
      <c r="E7913" s="72">
        <v>964</v>
      </c>
      <c r="F7913" s="105">
        <v>39</v>
      </c>
      <c r="G7913" s="108">
        <f t="shared" si="123"/>
        <v>44105</v>
      </c>
    </row>
    <row r="7914" spans="1:7" x14ac:dyDescent="0.35">
      <c r="A7914" s="72" t="s">
        <v>546</v>
      </c>
      <c r="B7914" s="72" t="s">
        <v>547</v>
      </c>
      <c r="C7914" s="72" t="s">
        <v>1102</v>
      </c>
      <c r="D7914" s="72" t="s">
        <v>1092</v>
      </c>
      <c r="E7914" s="72">
        <v>965</v>
      </c>
      <c r="F7914" s="105">
        <v>39</v>
      </c>
      <c r="G7914" s="108">
        <f t="shared" si="123"/>
        <v>44013</v>
      </c>
    </row>
    <row r="7915" spans="1:7" x14ac:dyDescent="0.35">
      <c r="A7915" s="72" t="s">
        <v>546</v>
      </c>
      <c r="B7915" s="72" t="s">
        <v>547</v>
      </c>
      <c r="C7915" s="72" t="s">
        <v>1102</v>
      </c>
      <c r="D7915" s="72" t="s">
        <v>1093</v>
      </c>
      <c r="E7915" s="72">
        <v>972</v>
      </c>
      <c r="F7915" s="105">
        <v>42</v>
      </c>
      <c r="G7915" s="108">
        <f t="shared" si="123"/>
        <v>43922</v>
      </c>
    </row>
    <row r="7916" spans="1:7" x14ac:dyDescent="0.35">
      <c r="A7916" s="72" t="s">
        <v>546</v>
      </c>
      <c r="B7916" s="72" t="s">
        <v>547</v>
      </c>
      <c r="C7916" s="72" t="s">
        <v>1102</v>
      </c>
      <c r="D7916" s="72" t="s">
        <v>1094</v>
      </c>
      <c r="E7916" s="72">
        <v>963</v>
      </c>
      <c r="F7916" s="105">
        <v>43</v>
      </c>
      <c r="G7916" s="108">
        <f t="shared" si="123"/>
        <v>43831</v>
      </c>
    </row>
    <row r="7917" spans="1:7" x14ac:dyDescent="0.35">
      <c r="A7917" s="72" t="s">
        <v>546</v>
      </c>
      <c r="B7917" s="72" t="s">
        <v>547</v>
      </c>
      <c r="C7917" s="72" t="s">
        <v>1102</v>
      </c>
      <c r="D7917" s="72" t="s">
        <v>1095</v>
      </c>
      <c r="E7917" s="72">
        <v>965</v>
      </c>
      <c r="F7917" s="105">
        <v>42</v>
      </c>
      <c r="G7917" s="108">
        <f t="shared" si="123"/>
        <v>43739</v>
      </c>
    </row>
    <row r="7918" spans="1:7" x14ac:dyDescent="0.35">
      <c r="A7918" s="72" t="s">
        <v>546</v>
      </c>
      <c r="B7918" s="72" t="s">
        <v>547</v>
      </c>
      <c r="C7918" s="72" t="s">
        <v>1102</v>
      </c>
      <c r="D7918" s="72" t="s">
        <v>1096</v>
      </c>
      <c r="E7918" s="72">
        <v>961</v>
      </c>
      <c r="F7918" s="105">
        <v>43</v>
      </c>
      <c r="G7918" s="108">
        <f t="shared" si="123"/>
        <v>43647</v>
      </c>
    </row>
    <row r="7919" spans="1:7" x14ac:dyDescent="0.35">
      <c r="A7919" s="72" t="s">
        <v>546</v>
      </c>
      <c r="B7919" s="72" t="s">
        <v>547</v>
      </c>
      <c r="C7919" s="72" t="s">
        <v>1102</v>
      </c>
      <c r="D7919" s="72" t="s">
        <v>1097</v>
      </c>
      <c r="E7919" s="72">
        <v>964</v>
      </c>
      <c r="F7919" s="105">
        <v>33</v>
      </c>
      <c r="G7919" s="108">
        <f t="shared" si="123"/>
        <v>43556</v>
      </c>
    </row>
    <row r="7920" spans="1:7" x14ac:dyDescent="0.35">
      <c r="A7920" s="72" t="s">
        <v>546</v>
      </c>
      <c r="B7920" s="72" t="s">
        <v>547</v>
      </c>
      <c r="C7920" s="72" t="s">
        <v>1102</v>
      </c>
      <c r="D7920" s="72" t="s">
        <v>1098</v>
      </c>
      <c r="E7920" s="72">
        <v>957</v>
      </c>
      <c r="F7920" s="105">
        <v>29</v>
      </c>
      <c r="G7920" s="108">
        <f t="shared" si="123"/>
        <v>43466</v>
      </c>
    </row>
    <row r="7921" spans="1:7" x14ac:dyDescent="0.35">
      <c r="A7921" s="72" t="s">
        <v>546</v>
      </c>
      <c r="B7921" s="72" t="s">
        <v>547</v>
      </c>
      <c r="C7921" s="72" t="s">
        <v>1102</v>
      </c>
      <c r="D7921" s="72" t="s">
        <v>1099</v>
      </c>
      <c r="E7921" s="72">
        <v>992</v>
      </c>
      <c r="F7921" s="105">
        <v>26</v>
      </c>
      <c r="G7921" s="108">
        <f t="shared" si="123"/>
        <v>43374</v>
      </c>
    </row>
    <row r="7922" spans="1:7" x14ac:dyDescent="0.35">
      <c r="A7922" s="72" t="s">
        <v>548</v>
      </c>
      <c r="B7922" s="72" t="s">
        <v>549</v>
      </c>
      <c r="C7922" s="72" t="s">
        <v>1087</v>
      </c>
      <c r="D7922" s="72" t="s">
        <v>1088</v>
      </c>
      <c r="E7922" s="72">
        <v>606</v>
      </c>
      <c r="F7922" s="105">
        <v>31</v>
      </c>
      <c r="G7922" s="108">
        <f t="shared" si="123"/>
        <v>44378</v>
      </c>
    </row>
    <row r="7923" spans="1:7" x14ac:dyDescent="0.35">
      <c r="A7923" s="72" t="s">
        <v>548</v>
      </c>
      <c r="B7923" s="72" t="s">
        <v>549</v>
      </c>
      <c r="C7923" s="72" t="s">
        <v>1087</v>
      </c>
      <c r="D7923" s="72" t="s">
        <v>1089</v>
      </c>
      <c r="E7923" s="72">
        <v>610</v>
      </c>
      <c r="F7923" s="105">
        <v>32</v>
      </c>
      <c r="G7923" s="108">
        <f t="shared" si="123"/>
        <v>44287</v>
      </c>
    </row>
    <row r="7924" spans="1:7" x14ac:dyDescent="0.35">
      <c r="A7924" s="72" t="s">
        <v>548</v>
      </c>
      <c r="B7924" s="72" t="s">
        <v>549</v>
      </c>
      <c r="C7924" s="72" t="s">
        <v>1087</v>
      </c>
      <c r="D7924" s="72" t="s">
        <v>1090</v>
      </c>
      <c r="E7924" s="72">
        <v>610</v>
      </c>
      <c r="F7924" s="105">
        <v>29</v>
      </c>
      <c r="G7924" s="108">
        <f t="shared" si="123"/>
        <v>44197</v>
      </c>
    </row>
    <row r="7925" spans="1:7" x14ac:dyDescent="0.35">
      <c r="A7925" s="72" t="s">
        <v>548</v>
      </c>
      <c r="B7925" s="72" t="s">
        <v>549</v>
      </c>
      <c r="C7925" s="72" t="s">
        <v>1087</v>
      </c>
      <c r="D7925" s="72" t="s">
        <v>1091</v>
      </c>
      <c r="E7925" s="72">
        <v>608</v>
      </c>
      <c r="F7925" s="105">
        <v>29</v>
      </c>
      <c r="G7925" s="108">
        <f t="shared" si="123"/>
        <v>44105</v>
      </c>
    </row>
    <row r="7926" spans="1:7" x14ac:dyDescent="0.35">
      <c r="A7926" s="72" t="s">
        <v>548</v>
      </c>
      <c r="B7926" s="72" t="s">
        <v>549</v>
      </c>
      <c r="C7926" s="72" t="s">
        <v>1087</v>
      </c>
      <c r="D7926" s="72" t="s">
        <v>1092</v>
      </c>
      <c r="E7926" s="72">
        <v>600</v>
      </c>
      <c r="F7926" s="105">
        <v>31</v>
      </c>
      <c r="G7926" s="108">
        <f t="shared" si="123"/>
        <v>44013</v>
      </c>
    </row>
    <row r="7927" spans="1:7" x14ac:dyDescent="0.35">
      <c r="A7927" s="72" t="s">
        <v>548</v>
      </c>
      <c r="B7927" s="72" t="s">
        <v>549</v>
      </c>
      <c r="C7927" s="72" t="s">
        <v>1087</v>
      </c>
      <c r="D7927" s="72" t="s">
        <v>1093</v>
      </c>
      <c r="E7927" s="72">
        <v>606</v>
      </c>
      <c r="F7927" s="105">
        <v>34</v>
      </c>
      <c r="G7927" s="108">
        <f t="shared" si="123"/>
        <v>43922</v>
      </c>
    </row>
    <row r="7928" spans="1:7" x14ac:dyDescent="0.35">
      <c r="A7928" s="72" t="s">
        <v>548</v>
      </c>
      <c r="B7928" s="72" t="s">
        <v>549</v>
      </c>
      <c r="C7928" s="72" t="s">
        <v>1087</v>
      </c>
      <c r="D7928" s="72" t="s">
        <v>1094</v>
      </c>
      <c r="E7928" s="72">
        <v>602</v>
      </c>
      <c r="F7928" s="105">
        <v>35</v>
      </c>
      <c r="G7928" s="108">
        <f t="shared" si="123"/>
        <v>43831</v>
      </c>
    </row>
    <row r="7929" spans="1:7" x14ac:dyDescent="0.35">
      <c r="A7929" s="72" t="s">
        <v>548</v>
      </c>
      <c r="B7929" s="72" t="s">
        <v>549</v>
      </c>
      <c r="C7929" s="72" t="s">
        <v>1087</v>
      </c>
      <c r="D7929" s="72" t="s">
        <v>1095</v>
      </c>
      <c r="E7929" s="72">
        <v>597</v>
      </c>
      <c r="F7929" s="105">
        <v>25</v>
      </c>
      <c r="G7929" s="108">
        <f t="shared" si="123"/>
        <v>43739</v>
      </c>
    </row>
    <row r="7930" spans="1:7" x14ac:dyDescent="0.35">
      <c r="A7930" s="72" t="s">
        <v>548</v>
      </c>
      <c r="B7930" s="72" t="s">
        <v>549</v>
      </c>
      <c r="C7930" s="72" t="s">
        <v>1087</v>
      </c>
      <c r="D7930" s="72" t="s">
        <v>1096</v>
      </c>
      <c r="E7930" s="72">
        <v>599</v>
      </c>
      <c r="F7930" s="105">
        <v>17</v>
      </c>
      <c r="G7930" s="108">
        <f t="shared" si="123"/>
        <v>43647</v>
      </c>
    </row>
    <row r="7931" spans="1:7" x14ac:dyDescent="0.35">
      <c r="A7931" s="72" t="s">
        <v>548</v>
      </c>
      <c r="B7931" s="72" t="s">
        <v>549</v>
      </c>
      <c r="C7931" s="72" t="s">
        <v>1087</v>
      </c>
      <c r="D7931" s="72" t="s">
        <v>1097</v>
      </c>
      <c r="E7931" s="72">
        <v>602</v>
      </c>
      <c r="F7931" s="105">
        <v>34</v>
      </c>
      <c r="G7931" s="108">
        <f t="shared" si="123"/>
        <v>43556</v>
      </c>
    </row>
    <row r="7932" spans="1:7" x14ac:dyDescent="0.35">
      <c r="A7932" s="72" t="s">
        <v>548</v>
      </c>
      <c r="B7932" s="72" t="s">
        <v>549</v>
      </c>
      <c r="C7932" s="72" t="s">
        <v>1087</v>
      </c>
      <c r="D7932" s="72" t="s">
        <v>1098</v>
      </c>
      <c r="E7932" s="72">
        <v>582</v>
      </c>
      <c r="F7932" s="105">
        <v>34</v>
      </c>
      <c r="G7932" s="108">
        <f t="shared" si="123"/>
        <v>43466</v>
      </c>
    </row>
    <row r="7933" spans="1:7" x14ac:dyDescent="0.35">
      <c r="A7933" s="72" t="s">
        <v>548</v>
      </c>
      <c r="B7933" s="72" t="s">
        <v>549</v>
      </c>
      <c r="C7933" s="72" t="s">
        <v>1087</v>
      </c>
      <c r="D7933" s="72" t="s">
        <v>1099</v>
      </c>
      <c r="E7933" s="72">
        <v>628</v>
      </c>
      <c r="F7933" s="105">
        <v>46</v>
      </c>
      <c r="G7933" s="108">
        <f t="shared" si="123"/>
        <v>43374</v>
      </c>
    </row>
    <row r="7934" spans="1:7" x14ac:dyDescent="0.35">
      <c r="A7934" s="72" t="s">
        <v>548</v>
      </c>
      <c r="B7934" s="72" t="s">
        <v>549</v>
      </c>
      <c r="C7934" s="72" t="s">
        <v>1100</v>
      </c>
      <c r="D7934" s="72" t="s">
        <v>1088</v>
      </c>
      <c r="E7934" s="72">
        <v>850</v>
      </c>
      <c r="F7934" s="105">
        <v>118</v>
      </c>
      <c r="G7934" s="108">
        <f t="shared" si="123"/>
        <v>44378</v>
      </c>
    </row>
    <row r="7935" spans="1:7" x14ac:dyDescent="0.35">
      <c r="A7935" s="72" t="s">
        <v>548</v>
      </c>
      <c r="B7935" s="72" t="s">
        <v>549</v>
      </c>
      <c r="C7935" s="72" t="s">
        <v>1100</v>
      </c>
      <c r="D7935" s="72" t="s">
        <v>1089</v>
      </c>
      <c r="E7935" s="72">
        <v>855</v>
      </c>
      <c r="F7935" s="105">
        <v>120</v>
      </c>
      <c r="G7935" s="108">
        <f t="shared" si="123"/>
        <v>44287</v>
      </c>
    </row>
    <row r="7936" spans="1:7" x14ac:dyDescent="0.35">
      <c r="A7936" s="72" t="s">
        <v>548</v>
      </c>
      <c r="B7936" s="72" t="s">
        <v>549</v>
      </c>
      <c r="C7936" s="72" t="s">
        <v>1100</v>
      </c>
      <c r="D7936" s="72" t="s">
        <v>1090</v>
      </c>
      <c r="E7936" s="72">
        <v>858</v>
      </c>
      <c r="F7936" s="105">
        <v>104</v>
      </c>
      <c r="G7936" s="108">
        <f t="shared" si="123"/>
        <v>44197</v>
      </c>
    </row>
    <row r="7937" spans="1:7" x14ac:dyDescent="0.35">
      <c r="A7937" s="72" t="s">
        <v>548</v>
      </c>
      <c r="B7937" s="72" t="s">
        <v>549</v>
      </c>
      <c r="C7937" s="72" t="s">
        <v>1100</v>
      </c>
      <c r="D7937" s="72" t="s">
        <v>1091</v>
      </c>
      <c r="E7937" s="72">
        <v>859</v>
      </c>
      <c r="F7937" s="105">
        <v>99</v>
      </c>
      <c r="G7937" s="108">
        <f t="shared" si="123"/>
        <v>44105</v>
      </c>
    </row>
    <row r="7938" spans="1:7" x14ac:dyDescent="0.35">
      <c r="A7938" s="72" t="s">
        <v>548</v>
      </c>
      <c r="B7938" s="72" t="s">
        <v>549</v>
      </c>
      <c r="C7938" s="72" t="s">
        <v>1100</v>
      </c>
      <c r="D7938" s="72" t="s">
        <v>1092</v>
      </c>
      <c r="E7938" s="72">
        <v>860</v>
      </c>
      <c r="F7938" s="105">
        <v>92</v>
      </c>
      <c r="G7938" s="108">
        <f t="shared" si="123"/>
        <v>44013</v>
      </c>
    </row>
    <row r="7939" spans="1:7" x14ac:dyDescent="0.35">
      <c r="A7939" s="72" t="s">
        <v>548</v>
      </c>
      <c r="B7939" s="72" t="s">
        <v>549</v>
      </c>
      <c r="C7939" s="72" t="s">
        <v>1100</v>
      </c>
      <c r="D7939" s="72" t="s">
        <v>1093</v>
      </c>
      <c r="E7939" s="72">
        <v>842</v>
      </c>
      <c r="F7939" s="105">
        <v>80</v>
      </c>
      <c r="G7939" s="108">
        <f t="shared" si="123"/>
        <v>43922</v>
      </c>
    </row>
    <row r="7940" spans="1:7" x14ac:dyDescent="0.35">
      <c r="A7940" s="72" t="s">
        <v>548</v>
      </c>
      <c r="B7940" s="72" t="s">
        <v>549</v>
      </c>
      <c r="C7940" s="72" t="s">
        <v>1100</v>
      </c>
      <c r="D7940" s="72" t="s">
        <v>1094</v>
      </c>
      <c r="E7940" s="72">
        <v>833</v>
      </c>
      <c r="F7940" s="105">
        <v>74</v>
      </c>
      <c r="G7940" s="108">
        <f t="shared" ref="G7940:G8003" si="124">DATE(LEFT(D7940,4),RIGHT(LEFT(D7940,7),2),1)</f>
        <v>43831</v>
      </c>
    </row>
    <row r="7941" spans="1:7" x14ac:dyDescent="0.35">
      <c r="A7941" s="72" t="s">
        <v>548</v>
      </c>
      <c r="B7941" s="72" t="s">
        <v>549</v>
      </c>
      <c r="C7941" s="72" t="s">
        <v>1100</v>
      </c>
      <c r="D7941" s="72" t="s">
        <v>1095</v>
      </c>
      <c r="E7941" s="72">
        <v>830</v>
      </c>
      <c r="F7941" s="105">
        <v>72</v>
      </c>
      <c r="G7941" s="108">
        <f t="shared" si="124"/>
        <v>43739</v>
      </c>
    </row>
    <row r="7942" spans="1:7" x14ac:dyDescent="0.35">
      <c r="A7942" s="72" t="s">
        <v>548</v>
      </c>
      <c r="B7942" s="72" t="s">
        <v>549</v>
      </c>
      <c r="C7942" s="72" t="s">
        <v>1100</v>
      </c>
      <c r="D7942" s="72" t="s">
        <v>1096</v>
      </c>
      <c r="E7942" s="72">
        <v>829</v>
      </c>
      <c r="F7942" s="105">
        <v>51</v>
      </c>
      <c r="G7942" s="108">
        <f t="shared" si="124"/>
        <v>43647</v>
      </c>
    </row>
    <row r="7943" spans="1:7" x14ac:dyDescent="0.35">
      <c r="A7943" s="72" t="s">
        <v>548</v>
      </c>
      <c r="B7943" s="72" t="s">
        <v>549</v>
      </c>
      <c r="C7943" s="72" t="s">
        <v>1100</v>
      </c>
      <c r="D7943" s="72" t="s">
        <v>1097</v>
      </c>
      <c r="E7943" s="72">
        <v>823</v>
      </c>
      <c r="F7943" s="105">
        <v>90</v>
      </c>
      <c r="G7943" s="108">
        <f t="shared" si="124"/>
        <v>43556</v>
      </c>
    </row>
    <row r="7944" spans="1:7" x14ac:dyDescent="0.35">
      <c r="A7944" s="72" t="s">
        <v>548</v>
      </c>
      <c r="B7944" s="72" t="s">
        <v>549</v>
      </c>
      <c r="C7944" s="72" t="s">
        <v>1100</v>
      </c>
      <c r="D7944" s="72" t="s">
        <v>1098</v>
      </c>
      <c r="E7944" s="72">
        <v>819</v>
      </c>
      <c r="F7944" s="105">
        <v>93</v>
      </c>
      <c r="G7944" s="108">
        <f t="shared" si="124"/>
        <v>43466</v>
      </c>
    </row>
    <row r="7945" spans="1:7" x14ac:dyDescent="0.35">
      <c r="A7945" s="72" t="s">
        <v>548</v>
      </c>
      <c r="B7945" s="72" t="s">
        <v>549</v>
      </c>
      <c r="C7945" s="72" t="s">
        <v>1100</v>
      </c>
      <c r="D7945" s="72" t="s">
        <v>1099</v>
      </c>
      <c r="E7945" s="72">
        <v>883</v>
      </c>
      <c r="F7945" s="105">
        <v>112</v>
      </c>
      <c r="G7945" s="108">
        <f t="shared" si="124"/>
        <v>43374</v>
      </c>
    </row>
    <row r="7946" spans="1:7" x14ac:dyDescent="0.35">
      <c r="A7946" s="72" t="s">
        <v>548</v>
      </c>
      <c r="B7946" s="72" t="s">
        <v>549</v>
      </c>
      <c r="C7946" s="72" t="s">
        <v>1101</v>
      </c>
      <c r="D7946" s="72" t="s">
        <v>1088</v>
      </c>
      <c r="E7946" s="72">
        <v>176</v>
      </c>
      <c r="F7946" s="105">
        <v>2</v>
      </c>
      <c r="G7946" s="108">
        <f t="shared" si="124"/>
        <v>44378</v>
      </c>
    </row>
    <row r="7947" spans="1:7" x14ac:dyDescent="0.35">
      <c r="A7947" s="72" t="s">
        <v>548</v>
      </c>
      <c r="B7947" s="72" t="s">
        <v>549</v>
      </c>
      <c r="C7947" s="72" t="s">
        <v>1101</v>
      </c>
      <c r="D7947" s="72" t="s">
        <v>1089</v>
      </c>
      <c r="E7947" s="72">
        <v>178</v>
      </c>
      <c r="F7947" s="105">
        <v>3</v>
      </c>
      <c r="G7947" s="108">
        <f t="shared" si="124"/>
        <v>44287</v>
      </c>
    </row>
    <row r="7948" spans="1:7" x14ac:dyDescent="0.35">
      <c r="A7948" s="72" t="s">
        <v>548</v>
      </c>
      <c r="B7948" s="72" t="s">
        <v>549</v>
      </c>
      <c r="C7948" s="72" t="s">
        <v>1101</v>
      </c>
      <c r="D7948" s="72" t="s">
        <v>1090</v>
      </c>
      <c r="E7948" s="72">
        <v>176</v>
      </c>
      <c r="F7948" s="105">
        <v>2</v>
      </c>
      <c r="G7948" s="108">
        <f t="shared" si="124"/>
        <v>44197</v>
      </c>
    </row>
    <row r="7949" spans="1:7" x14ac:dyDescent="0.35">
      <c r="A7949" s="72" t="s">
        <v>548</v>
      </c>
      <c r="B7949" s="72" t="s">
        <v>549</v>
      </c>
      <c r="C7949" s="72" t="s">
        <v>1101</v>
      </c>
      <c r="D7949" s="72" t="s">
        <v>1091</v>
      </c>
      <c r="E7949" s="72">
        <v>182</v>
      </c>
      <c r="F7949" s="105">
        <v>3</v>
      </c>
      <c r="G7949" s="108">
        <f t="shared" si="124"/>
        <v>44105</v>
      </c>
    </row>
    <row r="7950" spans="1:7" x14ac:dyDescent="0.35">
      <c r="A7950" s="72" t="s">
        <v>548</v>
      </c>
      <c r="B7950" s="72" t="s">
        <v>549</v>
      </c>
      <c r="C7950" s="72" t="s">
        <v>1101</v>
      </c>
      <c r="D7950" s="72" t="s">
        <v>1092</v>
      </c>
      <c r="E7950" s="72">
        <v>183</v>
      </c>
      <c r="F7950" s="105">
        <v>3</v>
      </c>
      <c r="G7950" s="108">
        <f t="shared" si="124"/>
        <v>44013</v>
      </c>
    </row>
    <row r="7951" spans="1:7" x14ac:dyDescent="0.35">
      <c r="A7951" s="72" t="s">
        <v>548</v>
      </c>
      <c r="B7951" s="72" t="s">
        <v>549</v>
      </c>
      <c r="C7951" s="72" t="s">
        <v>1101</v>
      </c>
      <c r="D7951" s="72" t="s">
        <v>1093</v>
      </c>
      <c r="E7951" s="72">
        <v>179</v>
      </c>
      <c r="F7951" s="105">
        <v>4</v>
      </c>
      <c r="G7951" s="108">
        <f t="shared" si="124"/>
        <v>43922</v>
      </c>
    </row>
    <row r="7952" spans="1:7" x14ac:dyDescent="0.35">
      <c r="A7952" s="72" t="s">
        <v>548</v>
      </c>
      <c r="B7952" s="72" t="s">
        <v>549</v>
      </c>
      <c r="C7952" s="72" t="s">
        <v>1101</v>
      </c>
      <c r="D7952" s="72" t="s">
        <v>1094</v>
      </c>
      <c r="E7952" s="72">
        <v>183</v>
      </c>
      <c r="F7952" s="105">
        <v>2</v>
      </c>
      <c r="G7952" s="108">
        <f t="shared" si="124"/>
        <v>43831</v>
      </c>
    </row>
    <row r="7953" spans="1:7" x14ac:dyDescent="0.35">
      <c r="A7953" s="72" t="s">
        <v>548</v>
      </c>
      <c r="B7953" s="72" t="s">
        <v>549</v>
      </c>
      <c r="C7953" s="72" t="s">
        <v>1101</v>
      </c>
      <c r="D7953" s="72" t="s">
        <v>1095</v>
      </c>
      <c r="E7953" s="72">
        <v>175</v>
      </c>
      <c r="F7953" s="105">
        <v>2</v>
      </c>
      <c r="G7953" s="108">
        <f t="shared" si="124"/>
        <v>43739</v>
      </c>
    </row>
    <row r="7954" spans="1:7" x14ac:dyDescent="0.35">
      <c r="A7954" s="72" t="s">
        <v>548</v>
      </c>
      <c r="B7954" s="72" t="s">
        <v>549</v>
      </c>
      <c r="C7954" s="72" t="s">
        <v>1101</v>
      </c>
      <c r="D7954" s="72" t="s">
        <v>1096</v>
      </c>
      <c r="E7954" s="72">
        <v>172</v>
      </c>
      <c r="F7954" s="105">
        <v>2</v>
      </c>
      <c r="G7954" s="108">
        <f t="shared" si="124"/>
        <v>43647</v>
      </c>
    </row>
    <row r="7955" spans="1:7" x14ac:dyDescent="0.35">
      <c r="A7955" s="72" t="s">
        <v>548</v>
      </c>
      <c r="B7955" s="72" t="s">
        <v>549</v>
      </c>
      <c r="C7955" s="72" t="s">
        <v>1101</v>
      </c>
      <c r="D7955" s="72" t="s">
        <v>1097</v>
      </c>
      <c r="E7955" s="72">
        <v>172</v>
      </c>
      <c r="F7955" s="105">
        <v>4</v>
      </c>
      <c r="G7955" s="108">
        <f t="shared" si="124"/>
        <v>43556</v>
      </c>
    </row>
    <row r="7956" spans="1:7" x14ac:dyDescent="0.35">
      <c r="A7956" s="72" t="s">
        <v>548</v>
      </c>
      <c r="B7956" s="72" t="s">
        <v>549</v>
      </c>
      <c r="C7956" s="72" t="s">
        <v>1101</v>
      </c>
      <c r="D7956" s="72" t="s">
        <v>1098</v>
      </c>
      <c r="E7956" s="72">
        <v>160</v>
      </c>
      <c r="F7956" s="105">
        <v>4</v>
      </c>
      <c r="G7956" s="108">
        <f t="shared" si="124"/>
        <v>43466</v>
      </c>
    </row>
    <row r="7957" spans="1:7" x14ac:dyDescent="0.35">
      <c r="A7957" s="72" t="s">
        <v>548</v>
      </c>
      <c r="B7957" s="72" t="s">
        <v>549</v>
      </c>
      <c r="C7957" s="72" t="s">
        <v>1101</v>
      </c>
      <c r="D7957" s="72" t="s">
        <v>1099</v>
      </c>
      <c r="E7957" s="72">
        <v>168</v>
      </c>
      <c r="F7957" s="105">
        <v>4</v>
      </c>
      <c r="G7957" s="108">
        <f t="shared" si="124"/>
        <v>43374</v>
      </c>
    </row>
    <row r="7958" spans="1:7" x14ac:dyDescent="0.35">
      <c r="A7958" s="72" t="s">
        <v>548</v>
      </c>
      <c r="B7958" s="72" t="s">
        <v>549</v>
      </c>
      <c r="C7958" s="72" t="s">
        <v>1102</v>
      </c>
      <c r="D7958" s="72" t="s">
        <v>1088</v>
      </c>
      <c r="E7958" s="72">
        <v>1407</v>
      </c>
      <c r="F7958" s="105">
        <v>126</v>
      </c>
      <c r="G7958" s="108">
        <f t="shared" si="124"/>
        <v>44378</v>
      </c>
    </row>
    <row r="7959" spans="1:7" x14ac:dyDescent="0.35">
      <c r="A7959" s="72" t="s">
        <v>548</v>
      </c>
      <c r="B7959" s="72" t="s">
        <v>549</v>
      </c>
      <c r="C7959" s="72" t="s">
        <v>1102</v>
      </c>
      <c r="D7959" s="72" t="s">
        <v>1089</v>
      </c>
      <c r="E7959" s="72">
        <v>1417</v>
      </c>
      <c r="F7959" s="105">
        <v>125</v>
      </c>
      <c r="G7959" s="108">
        <f t="shared" si="124"/>
        <v>44287</v>
      </c>
    </row>
    <row r="7960" spans="1:7" x14ac:dyDescent="0.35">
      <c r="A7960" s="72" t="s">
        <v>548</v>
      </c>
      <c r="B7960" s="72" t="s">
        <v>549</v>
      </c>
      <c r="C7960" s="72" t="s">
        <v>1102</v>
      </c>
      <c r="D7960" s="72" t="s">
        <v>1090</v>
      </c>
      <c r="E7960" s="72">
        <v>1417</v>
      </c>
      <c r="F7960" s="105">
        <v>110</v>
      </c>
      <c r="G7960" s="108">
        <f t="shared" si="124"/>
        <v>44197</v>
      </c>
    </row>
    <row r="7961" spans="1:7" x14ac:dyDescent="0.35">
      <c r="A7961" s="72" t="s">
        <v>548</v>
      </c>
      <c r="B7961" s="72" t="s">
        <v>549</v>
      </c>
      <c r="C7961" s="72" t="s">
        <v>1102</v>
      </c>
      <c r="D7961" s="72" t="s">
        <v>1091</v>
      </c>
      <c r="E7961" s="72">
        <v>1415</v>
      </c>
      <c r="F7961" s="105">
        <v>108</v>
      </c>
      <c r="G7961" s="108">
        <f t="shared" si="124"/>
        <v>44105</v>
      </c>
    </row>
    <row r="7962" spans="1:7" x14ac:dyDescent="0.35">
      <c r="A7962" s="72" t="s">
        <v>548</v>
      </c>
      <c r="B7962" s="72" t="s">
        <v>549</v>
      </c>
      <c r="C7962" s="72" t="s">
        <v>1102</v>
      </c>
      <c r="D7962" s="72" t="s">
        <v>1092</v>
      </c>
      <c r="E7962" s="72">
        <v>1412</v>
      </c>
      <c r="F7962" s="105">
        <v>98</v>
      </c>
      <c r="G7962" s="108">
        <f t="shared" si="124"/>
        <v>44013</v>
      </c>
    </row>
    <row r="7963" spans="1:7" x14ac:dyDescent="0.35">
      <c r="A7963" s="72" t="s">
        <v>548</v>
      </c>
      <c r="B7963" s="72" t="s">
        <v>549</v>
      </c>
      <c r="C7963" s="72" t="s">
        <v>1102</v>
      </c>
      <c r="D7963" s="72" t="s">
        <v>1093</v>
      </c>
      <c r="E7963" s="72">
        <v>1421</v>
      </c>
      <c r="F7963" s="105">
        <v>101</v>
      </c>
      <c r="G7963" s="108">
        <f t="shared" si="124"/>
        <v>43922</v>
      </c>
    </row>
    <row r="7964" spans="1:7" x14ac:dyDescent="0.35">
      <c r="A7964" s="72" t="s">
        <v>548</v>
      </c>
      <c r="B7964" s="72" t="s">
        <v>549</v>
      </c>
      <c r="C7964" s="72" t="s">
        <v>1102</v>
      </c>
      <c r="D7964" s="72" t="s">
        <v>1094</v>
      </c>
      <c r="E7964" s="72">
        <v>1416</v>
      </c>
      <c r="F7964" s="105">
        <v>97</v>
      </c>
      <c r="G7964" s="108">
        <f t="shared" si="124"/>
        <v>43831</v>
      </c>
    </row>
    <row r="7965" spans="1:7" x14ac:dyDescent="0.35">
      <c r="A7965" s="72" t="s">
        <v>548</v>
      </c>
      <c r="B7965" s="72" t="s">
        <v>549</v>
      </c>
      <c r="C7965" s="72" t="s">
        <v>1102</v>
      </c>
      <c r="D7965" s="72" t="s">
        <v>1095</v>
      </c>
      <c r="E7965" s="72">
        <v>1411</v>
      </c>
      <c r="F7965" s="105">
        <v>92</v>
      </c>
      <c r="G7965" s="108">
        <f t="shared" si="124"/>
        <v>43739</v>
      </c>
    </row>
    <row r="7966" spans="1:7" x14ac:dyDescent="0.35">
      <c r="A7966" s="72" t="s">
        <v>548</v>
      </c>
      <c r="B7966" s="72" t="s">
        <v>549</v>
      </c>
      <c r="C7966" s="72" t="s">
        <v>1102</v>
      </c>
      <c r="D7966" s="72" t="s">
        <v>1096</v>
      </c>
      <c r="E7966" s="72">
        <v>1417</v>
      </c>
      <c r="F7966" s="105">
        <v>81</v>
      </c>
      <c r="G7966" s="108">
        <f t="shared" si="124"/>
        <v>43647</v>
      </c>
    </row>
    <row r="7967" spans="1:7" x14ac:dyDescent="0.35">
      <c r="A7967" s="72" t="s">
        <v>548</v>
      </c>
      <c r="B7967" s="72" t="s">
        <v>549</v>
      </c>
      <c r="C7967" s="72" t="s">
        <v>1102</v>
      </c>
      <c r="D7967" s="72" t="s">
        <v>1097</v>
      </c>
      <c r="E7967" s="72">
        <v>1417</v>
      </c>
      <c r="F7967" s="105">
        <v>128</v>
      </c>
      <c r="G7967" s="108">
        <f t="shared" si="124"/>
        <v>43556</v>
      </c>
    </row>
    <row r="7968" spans="1:7" x14ac:dyDescent="0.35">
      <c r="A7968" s="72" t="s">
        <v>548</v>
      </c>
      <c r="B7968" s="72" t="s">
        <v>549</v>
      </c>
      <c r="C7968" s="72" t="s">
        <v>1102</v>
      </c>
      <c r="D7968" s="72" t="s">
        <v>1098</v>
      </c>
      <c r="E7968" s="72">
        <v>1403</v>
      </c>
      <c r="F7968" s="105">
        <v>127</v>
      </c>
      <c r="G7968" s="108">
        <f t="shared" si="124"/>
        <v>43466</v>
      </c>
    </row>
    <row r="7969" spans="1:7" x14ac:dyDescent="0.35">
      <c r="A7969" s="72" t="s">
        <v>548</v>
      </c>
      <c r="B7969" s="72" t="s">
        <v>549</v>
      </c>
      <c r="C7969" s="72" t="s">
        <v>1102</v>
      </c>
      <c r="D7969" s="72" t="s">
        <v>1099</v>
      </c>
      <c r="E7969" s="72">
        <v>1466</v>
      </c>
      <c r="F7969" s="105">
        <v>145</v>
      </c>
      <c r="G7969" s="108">
        <f t="shared" si="124"/>
        <v>43374</v>
      </c>
    </row>
    <row r="7970" spans="1:7" x14ac:dyDescent="0.35">
      <c r="A7970" s="72" t="s">
        <v>550</v>
      </c>
      <c r="B7970" s="72" t="s">
        <v>551</v>
      </c>
      <c r="C7970" s="72" t="s">
        <v>1087</v>
      </c>
      <c r="D7970" s="72" t="s">
        <v>1088</v>
      </c>
      <c r="E7970" s="72">
        <v>2596</v>
      </c>
      <c r="F7970" s="105">
        <v>246</v>
      </c>
      <c r="G7970" s="108">
        <f t="shared" si="124"/>
        <v>44378</v>
      </c>
    </row>
    <row r="7971" spans="1:7" x14ac:dyDescent="0.35">
      <c r="A7971" s="72" t="s">
        <v>550</v>
      </c>
      <c r="B7971" s="72" t="s">
        <v>551</v>
      </c>
      <c r="C7971" s="72" t="s">
        <v>1087</v>
      </c>
      <c r="D7971" s="72" t="s">
        <v>1089</v>
      </c>
      <c r="E7971" s="72">
        <v>2604</v>
      </c>
      <c r="F7971" s="105">
        <v>252</v>
      </c>
      <c r="G7971" s="108">
        <f t="shared" si="124"/>
        <v>44287</v>
      </c>
    </row>
    <row r="7972" spans="1:7" x14ac:dyDescent="0.35">
      <c r="A7972" s="72" t="s">
        <v>550</v>
      </c>
      <c r="B7972" s="72" t="s">
        <v>551</v>
      </c>
      <c r="C7972" s="72" t="s">
        <v>1087</v>
      </c>
      <c r="D7972" s="72" t="s">
        <v>1090</v>
      </c>
      <c r="E7972" s="72">
        <v>2600</v>
      </c>
      <c r="F7972" s="105">
        <v>264</v>
      </c>
      <c r="G7972" s="108">
        <f t="shared" si="124"/>
        <v>44197</v>
      </c>
    </row>
    <row r="7973" spans="1:7" x14ac:dyDescent="0.35">
      <c r="A7973" s="72" t="s">
        <v>550</v>
      </c>
      <c r="B7973" s="72" t="s">
        <v>551</v>
      </c>
      <c r="C7973" s="72" t="s">
        <v>1087</v>
      </c>
      <c r="D7973" s="72" t="s">
        <v>1091</v>
      </c>
      <c r="E7973" s="72">
        <v>2594</v>
      </c>
      <c r="F7973" s="105">
        <v>308</v>
      </c>
      <c r="G7973" s="108">
        <f t="shared" si="124"/>
        <v>44105</v>
      </c>
    </row>
    <row r="7974" spans="1:7" x14ac:dyDescent="0.35">
      <c r="A7974" s="72" t="s">
        <v>550</v>
      </c>
      <c r="B7974" s="72" t="s">
        <v>551</v>
      </c>
      <c r="C7974" s="72" t="s">
        <v>1087</v>
      </c>
      <c r="D7974" s="72" t="s">
        <v>1092</v>
      </c>
      <c r="E7974" s="72">
        <v>2596</v>
      </c>
      <c r="F7974" s="105">
        <v>312</v>
      </c>
      <c r="G7974" s="108">
        <f t="shared" si="124"/>
        <v>44013</v>
      </c>
    </row>
    <row r="7975" spans="1:7" x14ac:dyDescent="0.35">
      <c r="A7975" s="72" t="s">
        <v>550</v>
      </c>
      <c r="B7975" s="72" t="s">
        <v>551</v>
      </c>
      <c r="C7975" s="72" t="s">
        <v>1087</v>
      </c>
      <c r="D7975" s="72" t="s">
        <v>1093</v>
      </c>
      <c r="E7975" s="72">
        <v>2576</v>
      </c>
      <c r="F7975" s="105">
        <v>319</v>
      </c>
      <c r="G7975" s="108">
        <f t="shared" si="124"/>
        <v>43922</v>
      </c>
    </row>
    <row r="7976" spans="1:7" x14ac:dyDescent="0.35">
      <c r="A7976" s="72" t="s">
        <v>550</v>
      </c>
      <c r="B7976" s="72" t="s">
        <v>551</v>
      </c>
      <c r="C7976" s="72" t="s">
        <v>1087</v>
      </c>
      <c r="D7976" s="72" t="s">
        <v>1094</v>
      </c>
      <c r="E7976" s="72">
        <v>2557</v>
      </c>
      <c r="F7976" s="105">
        <v>326</v>
      </c>
      <c r="G7976" s="108">
        <f t="shared" si="124"/>
        <v>43831</v>
      </c>
    </row>
    <row r="7977" spans="1:7" x14ac:dyDescent="0.35">
      <c r="A7977" s="72" t="s">
        <v>550</v>
      </c>
      <c r="B7977" s="72" t="s">
        <v>551</v>
      </c>
      <c r="C7977" s="72" t="s">
        <v>1087</v>
      </c>
      <c r="D7977" s="72" t="s">
        <v>1095</v>
      </c>
      <c r="E7977" s="72">
        <v>2565</v>
      </c>
      <c r="F7977" s="105">
        <v>326</v>
      </c>
      <c r="G7977" s="108">
        <f t="shared" si="124"/>
        <v>43739</v>
      </c>
    </row>
    <row r="7978" spans="1:7" x14ac:dyDescent="0.35">
      <c r="A7978" s="72" t="s">
        <v>550</v>
      </c>
      <c r="B7978" s="72" t="s">
        <v>551</v>
      </c>
      <c r="C7978" s="72" t="s">
        <v>1087</v>
      </c>
      <c r="D7978" s="72" t="s">
        <v>1096</v>
      </c>
      <c r="E7978" s="72">
        <v>2561</v>
      </c>
      <c r="F7978" s="105">
        <v>319</v>
      </c>
      <c r="G7978" s="108">
        <f t="shared" si="124"/>
        <v>43647</v>
      </c>
    </row>
    <row r="7979" spans="1:7" x14ac:dyDescent="0.35">
      <c r="A7979" s="72" t="s">
        <v>550</v>
      </c>
      <c r="B7979" s="72" t="s">
        <v>551</v>
      </c>
      <c r="C7979" s="72" t="s">
        <v>1087</v>
      </c>
      <c r="D7979" s="72" t="s">
        <v>1097</v>
      </c>
      <c r="E7979" s="72">
        <v>2556</v>
      </c>
      <c r="F7979" s="105">
        <v>323</v>
      </c>
      <c r="G7979" s="108">
        <f t="shared" si="124"/>
        <v>43556</v>
      </c>
    </row>
    <row r="7980" spans="1:7" x14ac:dyDescent="0.35">
      <c r="A7980" s="72" t="s">
        <v>550</v>
      </c>
      <c r="B7980" s="72" t="s">
        <v>551</v>
      </c>
      <c r="C7980" s="72" t="s">
        <v>1087</v>
      </c>
      <c r="D7980" s="72" t="s">
        <v>1098</v>
      </c>
      <c r="E7980" s="72">
        <v>2561</v>
      </c>
      <c r="F7980" s="105">
        <v>338</v>
      </c>
      <c r="G7980" s="108">
        <f t="shared" si="124"/>
        <v>43466</v>
      </c>
    </row>
    <row r="7981" spans="1:7" x14ac:dyDescent="0.35">
      <c r="A7981" s="72" t="s">
        <v>550</v>
      </c>
      <c r="B7981" s="72" t="s">
        <v>551</v>
      </c>
      <c r="C7981" s="72" t="s">
        <v>1087</v>
      </c>
      <c r="D7981" s="72" t="s">
        <v>1099</v>
      </c>
      <c r="E7981" s="72">
        <v>2651</v>
      </c>
      <c r="F7981" s="105">
        <v>397</v>
      </c>
      <c r="G7981" s="108">
        <f t="shared" si="124"/>
        <v>43374</v>
      </c>
    </row>
    <row r="7982" spans="1:7" x14ac:dyDescent="0.35">
      <c r="A7982" s="72" t="s">
        <v>550</v>
      </c>
      <c r="B7982" s="72" t="s">
        <v>551</v>
      </c>
      <c r="C7982" s="72" t="s">
        <v>1100</v>
      </c>
      <c r="D7982" s="72" t="s">
        <v>1088</v>
      </c>
      <c r="E7982" s="72">
        <v>4618</v>
      </c>
      <c r="F7982" s="105">
        <v>1093</v>
      </c>
      <c r="G7982" s="108">
        <f t="shared" si="124"/>
        <v>44378</v>
      </c>
    </row>
    <row r="7983" spans="1:7" x14ac:dyDescent="0.35">
      <c r="A7983" s="72" t="s">
        <v>550</v>
      </c>
      <c r="B7983" s="72" t="s">
        <v>551</v>
      </c>
      <c r="C7983" s="72" t="s">
        <v>1100</v>
      </c>
      <c r="D7983" s="72" t="s">
        <v>1089</v>
      </c>
      <c r="E7983" s="72">
        <v>4616</v>
      </c>
      <c r="F7983" s="105">
        <v>1087</v>
      </c>
      <c r="G7983" s="108">
        <f t="shared" si="124"/>
        <v>44287</v>
      </c>
    </row>
    <row r="7984" spans="1:7" x14ac:dyDescent="0.35">
      <c r="A7984" s="72" t="s">
        <v>550</v>
      </c>
      <c r="B7984" s="72" t="s">
        <v>551</v>
      </c>
      <c r="C7984" s="72" t="s">
        <v>1100</v>
      </c>
      <c r="D7984" s="72" t="s">
        <v>1090</v>
      </c>
      <c r="E7984" s="72">
        <v>4607</v>
      </c>
      <c r="F7984" s="105">
        <v>1107</v>
      </c>
      <c r="G7984" s="108">
        <f t="shared" si="124"/>
        <v>44197</v>
      </c>
    </row>
    <row r="7985" spans="1:7" x14ac:dyDescent="0.35">
      <c r="A7985" s="72" t="s">
        <v>550</v>
      </c>
      <c r="B7985" s="72" t="s">
        <v>551</v>
      </c>
      <c r="C7985" s="72" t="s">
        <v>1100</v>
      </c>
      <c r="D7985" s="72" t="s">
        <v>1091</v>
      </c>
      <c r="E7985" s="72">
        <v>4610</v>
      </c>
      <c r="F7985" s="105">
        <v>1022</v>
      </c>
      <c r="G7985" s="108">
        <f t="shared" si="124"/>
        <v>44105</v>
      </c>
    </row>
    <row r="7986" spans="1:7" x14ac:dyDescent="0.35">
      <c r="A7986" s="72" t="s">
        <v>550</v>
      </c>
      <c r="B7986" s="72" t="s">
        <v>551</v>
      </c>
      <c r="C7986" s="72" t="s">
        <v>1100</v>
      </c>
      <c r="D7986" s="72" t="s">
        <v>1092</v>
      </c>
      <c r="E7986" s="72">
        <v>4619</v>
      </c>
      <c r="F7986" s="105">
        <v>1035</v>
      </c>
      <c r="G7986" s="108">
        <f t="shared" si="124"/>
        <v>44013</v>
      </c>
    </row>
    <row r="7987" spans="1:7" x14ac:dyDescent="0.35">
      <c r="A7987" s="72" t="s">
        <v>550</v>
      </c>
      <c r="B7987" s="72" t="s">
        <v>551</v>
      </c>
      <c r="C7987" s="72" t="s">
        <v>1100</v>
      </c>
      <c r="D7987" s="72" t="s">
        <v>1093</v>
      </c>
      <c r="E7987" s="72">
        <v>4585</v>
      </c>
      <c r="F7987" s="105">
        <v>1047</v>
      </c>
      <c r="G7987" s="108">
        <f t="shared" si="124"/>
        <v>43922</v>
      </c>
    </row>
    <row r="7988" spans="1:7" x14ac:dyDescent="0.35">
      <c r="A7988" s="72" t="s">
        <v>550</v>
      </c>
      <c r="B7988" s="72" t="s">
        <v>551</v>
      </c>
      <c r="C7988" s="72" t="s">
        <v>1100</v>
      </c>
      <c r="D7988" s="72" t="s">
        <v>1094</v>
      </c>
      <c r="E7988" s="72">
        <v>4586</v>
      </c>
      <c r="F7988" s="105">
        <v>1092</v>
      </c>
      <c r="G7988" s="108">
        <f t="shared" si="124"/>
        <v>43831</v>
      </c>
    </row>
    <row r="7989" spans="1:7" x14ac:dyDescent="0.35">
      <c r="A7989" s="72" t="s">
        <v>550</v>
      </c>
      <c r="B7989" s="72" t="s">
        <v>551</v>
      </c>
      <c r="C7989" s="72" t="s">
        <v>1100</v>
      </c>
      <c r="D7989" s="72" t="s">
        <v>1095</v>
      </c>
      <c r="E7989" s="72">
        <v>4574</v>
      </c>
      <c r="F7989" s="105">
        <v>1123</v>
      </c>
      <c r="G7989" s="108">
        <f t="shared" si="124"/>
        <v>43739</v>
      </c>
    </row>
    <row r="7990" spans="1:7" x14ac:dyDescent="0.35">
      <c r="A7990" s="72" t="s">
        <v>550</v>
      </c>
      <c r="B7990" s="72" t="s">
        <v>551</v>
      </c>
      <c r="C7990" s="72" t="s">
        <v>1100</v>
      </c>
      <c r="D7990" s="72" t="s">
        <v>1096</v>
      </c>
      <c r="E7990" s="72">
        <v>4528</v>
      </c>
      <c r="F7990" s="105">
        <v>1123</v>
      </c>
      <c r="G7990" s="108">
        <f t="shared" si="124"/>
        <v>43647</v>
      </c>
    </row>
    <row r="7991" spans="1:7" x14ac:dyDescent="0.35">
      <c r="A7991" s="72" t="s">
        <v>550</v>
      </c>
      <c r="B7991" s="72" t="s">
        <v>551</v>
      </c>
      <c r="C7991" s="72" t="s">
        <v>1100</v>
      </c>
      <c r="D7991" s="72" t="s">
        <v>1097</v>
      </c>
      <c r="E7991" s="72">
        <v>4524</v>
      </c>
      <c r="F7991" s="105">
        <v>1069</v>
      </c>
      <c r="G7991" s="108">
        <f t="shared" si="124"/>
        <v>43556</v>
      </c>
    </row>
    <row r="7992" spans="1:7" x14ac:dyDescent="0.35">
      <c r="A7992" s="72" t="s">
        <v>550</v>
      </c>
      <c r="B7992" s="72" t="s">
        <v>551</v>
      </c>
      <c r="C7992" s="72" t="s">
        <v>1100</v>
      </c>
      <c r="D7992" s="72" t="s">
        <v>1098</v>
      </c>
      <c r="E7992" s="72">
        <v>4371</v>
      </c>
      <c r="F7992" s="105">
        <v>1085</v>
      </c>
      <c r="G7992" s="108">
        <f t="shared" si="124"/>
        <v>43466</v>
      </c>
    </row>
    <row r="7993" spans="1:7" x14ac:dyDescent="0.35">
      <c r="A7993" s="72" t="s">
        <v>550</v>
      </c>
      <c r="B7993" s="72" t="s">
        <v>551</v>
      </c>
      <c r="C7993" s="72" t="s">
        <v>1100</v>
      </c>
      <c r="D7993" s="72" t="s">
        <v>1099</v>
      </c>
      <c r="E7993" s="72">
        <v>4610</v>
      </c>
      <c r="F7993" s="105">
        <v>1213</v>
      </c>
      <c r="G7993" s="108">
        <f t="shared" si="124"/>
        <v>43374</v>
      </c>
    </row>
    <row r="7994" spans="1:7" x14ac:dyDescent="0.35">
      <c r="A7994" s="72" t="s">
        <v>550</v>
      </c>
      <c r="B7994" s="72" t="s">
        <v>551</v>
      </c>
      <c r="C7994" s="72" t="s">
        <v>1101</v>
      </c>
      <c r="D7994" s="72" t="s">
        <v>1088</v>
      </c>
      <c r="E7994" s="72">
        <v>660</v>
      </c>
      <c r="F7994" s="105">
        <v>20</v>
      </c>
      <c r="G7994" s="108">
        <f t="shared" si="124"/>
        <v>44378</v>
      </c>
    </row>
    <row r="7995" spans="1:7" x14ac:dyDescent="0.35">
      <c r="A7995" s="72" t="s">
        <v>550</v>
      </c>
      <c r="B7995" s="72" t="s">
        <v>551</v>
      </c>
      <c r="C7995" s="72" t="s">
        <v>1101</v>
      </c>
      <c r="D7995" s="72" t="s">
        <v>1089</v>
      </c>
      <c r="E7995" s="72">
        <v>666</v>
      </c>
      <c r="F7995" s="105">
        <v>21</v>
      </c>
      <c r="G7995" s="108">
        <f t="shared" si="124"/>
        <v>44287</v>
      </c>
    </row>
    <row r="7996" spans="1:7" x14ac:dyDescent="0.35">
      <c r="A7996" s="72" t="s">
        <v>550</v>
      </c>
      <c r="B7996" s="72" t="s">
        <v>551</v>
      </c>
      <c r="C7996" s="72" t="s">
        <v>1101</v>
      </c>
      <c r="D7996" s="72" t="s">
        <v>1090</v>
      </c>
      <c r="E7996" s="72">
        <v>666</v>
      </c>
      <c r="F7996" s="105">
        <v>18</v>
      </c>
      <c r="G7996" s="108">
        <f t="shared" si="124"/>
        <v>44197</v>
      </c>
    </row>
    <row r="7997" spans="1:7" x14ac:dyDescent="0.35">
      <c r="A7997" s="72" t="s">
        <v>550</v>
      </c>
      <c r="B7997" s="72" t="s">
        <v>551</v>
      </c>
      <c r="C7997" s="72" t="s">
        <v>1101</v>
      </c>
      <c r="D7997" s="72" t="s">
        <v>1091</v>
      </c>
      <c r="E7997" s="72">
        <v>667</v>
      </c>
      <c r="F7997" s="105">
        <v>19</v>
      </c>
      <c r="G7997" s="108">
        <f t="shared" si="124"/>
        <v>44105</v>
      </c>
    </row>
    <row r="7998" spans="1:7" x14ac:dyDescent="0.35">
      <c r="A7998" s="72" t="s">
        <v>550</v>
      </c>
      <c r="B7998" s="72" t="s">
        <v>551</v>
      </c>
      <c r="C7998" s="72" t="s">
        <v>1101</v>
      </c>
      <c r="D7998" s="72" t="s">
        <v>1092</v>
      </c>
      <c r="E7998" s="72">
        <v>636</v>
      </c>
      <c r="F7998" s="105">
        <v>20</v>
      </c>
      <c r="G7998" s="108">
        <f t="shared" si="124"/>
        <v>44013</v>
      </c>
    </row>
    <row r="7999" spans="1:7" x14ac:dyDescent="0.35">
      <c r="A7999" s="72" t="s">
        <v>550</v>
      </c>
      <c r="B7999" s="72" t="s">
        <v>551</v>
      </c>
      <c r="C7999" s="72" t="s">
        <v>1101</v>
      </c>
      <c r="D7999" s="72" t="s">
        <v>1093</v>
      </c>
      <c r="E7999" s="72">
        <v>605</v>
      </c>
      <c r="F7999" s="105">
        <v>18</v>
      </c>
      <c r="G7999" s="108">
        <f t="shared" si="124"/>
        <v>43922</v>
      </c>
    </row>
    <row r="8000" spans="1:7" x14ac:dyDescent="0.35">
      <c r="A8000" s="72" t="s">
        <v>550</v>
      </c>
      <c r="B8000" s="72" t="s">
        <v>551</v>
      </c>
      <c r="C8000" s="72" t="s">
        <v>1101</v>
      </c>
      <c r="D8000" s="72" t="s">
        <v>1094</v>
      </c>
      <c r="E8000" s="72">
        <v>552</v>
      </c>
      <c r="F8000" s="105">
        <v>18</v>
      </c>
      <c r="G8000" s="108">
        <f t="shared" si="124"/>
        <v>43831</v>
      </c>
    </row>
    <row r="8001" spans="1:7" x14ac:dyDescent="0.35">
      <c r="A8001" s="72" t="s">
        <v>550</v>
      </c>
      <c r="B8001" s="72" t="s">
        <v>551</v>
      </c>
      <c r="C8001" s="72" t="s">
        <v>1101</v>
      </c>
      <c r="D8001" s="72" t="s">
        <v>1095</v>
      </c>
      <c r="E8001" s="72">
        <v>543</v>
      </c>
      <c r="F8001" s="105">
        <v>18</v>
      </c>
      <c r="G8001" s="108">
        <f t="shared" si="124"/>
        <v>43739</v>
      </c>
    </row>
    <row r="8002" spans="1:7" x14ac:dyDescent="0.35">
      <c r="A8002" s="72" t="s">
        <v>550</v>
      </c>
      <c r="B8002" s="72" t="s">
        <v>551</v>
      </c>
      <c r="C8002" s="72" t="s">
        <v>1101</v>
      </c>
      <c r="D8002" s="72" t="s">
        <v>1096</v>
      </c>
      <c r="E8002" s="72">
        <v>515</v>
      </c>
      <c r="F8002" s="105">
        <v>18</v>
      </c>
      <c r="G8002" s="108">
        <f t="shared" si="124"/>
        <v>43647</v>
      </c>
    </row>
    <row r="8003" spans="1:7" x14ac:dyDescent="0.35">
      <c r="A8003" s="72" t="s">
        <v>550</v>
      </c>
      <c r="B8003" s="72" t="s">
        <v>551</v>
      </c>
      <c r="C8003" s="72" t="s">
        <v>1101</v>
      </c>
      <c r="D8003" s="72" t="s">
        <v>1097</v>
      </c>
      <c r="E8003" s="72">
        <v>511</v>
      </c>
      <c r="F8003" s="105">
        <v>18</v>
      </c>
      <c r="G8003" s="108">
        <f t="shared" si="124"/>
        <v>43556</v>
      </c>
    </row>
    <row r="8004" spans="1:7" x14ac:dyDescent="0.35">
      <c r="A8004" s="72" t="s">
        <v>550</v>
      </c>
      <c r="B8004" s="72" t="s">
        <v>551</v>
      </c>
      <c r="C8004" s="72" t="s">
        <v>1101</v>
      </c>
      <c r="D8004" s="72" t="s">
        <v>1098</v>
      </c>
      <c r="E8004" s="72">
        <v>483</v>
      </c>
      <c r="F8004" s="105">
        <v>19</v>
      </c>
      <c r="G8004" s="108">
        <f t="shared" ref="G8004:G8067" si="125">DATE(LEFT(D8004,4),RIGHT(LEFT(D8004,7),2),1)</f>
        <v>43466</v>
      </c>
    </row>
    <row r="8005" spans="1:7" x14ac:dyDescent="0.35">
      <c r="A8005" s="72" t="s">
        <v>550</v>
      </c>
      <c r="B8005" s="72" t="s">
        <v>551</v>
      </c>
      <c r="C8005" s="72" t="s">
        <v>1101</v>
      </c>
      <c r="D8005" s="72" t="s">
        <v>1099</v>
      </c>
      <c r="E8005" s="72">
        <v>509</v>
      </c>
      <c r="F8005" s="105">
        <v>19</v>
      </c>
      <c r="G8005" s="108">
        <f t="shared" si="125"/>
        <v>43374</v>
      </c>
    </row>
    <row r="8006" spans="1:7" x14ac:dyDescent="0.35">
      <c r="A8006" s="72" t="s">
        <v>550</v>
      </c>
      <c r="B8006" s="72" t="s">
        <v>551</v>
      </c>
      <c r="C8006" s="72" t="s">
        <v>1102</v>
      </c>
      <c r="D8006" s="72" t="s">
        <v>1088</v>
      </c>
      <c r="E8006" s="72">
        <v>8358</v>
      </c>
      <c r="F8006" s="105">
        <v>1271</v>
      </c>
      <c r="G8006" s="108">
        <f t="shared" si="125"/>
        <v>44378</v>
      </c>
    </row>
    <row r="8007" spans="1:7" x14ac:dyDescent="0.35">
      <c r="A8007" s="72" t="s">
        <v>550</v>
      </c>
      <c r="B8007" s="72" t="s">
        <v>551</v>
      </c>
      <c r="C8007" s="72" t="s">
        <v>1102</v>
      </c>
      <c r="D8007" s="72" t="s">
        <v>1089</v>
      </c>
      <c r="E8007" s="72">
        <v>8378</v>
      </c>
      <c r="F8007" s="105">
        <v>1273</v>
      </c>
      <c r="G8007" s="108">
        <f t="shared" si="125"/>
        <v>44287</v>
      </c>
    </row>
    <row r="8008" spans="1:7" x14ac:dyDescent="0.35">
      <c r="A8008" s="72" t="s">
        <v>550</v>
      </c>
      <c r="B8008" s="72" t="s">
        <v>551</v>
      </c>
      <c r="C8008" s="72" t="s">
        <v>1102</v>
      </c>
      <c r="D8008" s="72" t="s">
        <v>1090</v>
      </c>
      <c r="E8008" s="72">
        <v>8365</v>
      </c>
      <c r="F8008" s="105">
        <v>1291</v>
      </c>
      <c r="G8008" s="108">
        <f t="shared" si="125"/>
        <v>44197</v>
      </c>
    </row>
    <row r="8009" spans="1:7" x14ac:dyDescent="0.35">
      <c r="A8009" s="72" t="s">
        <v>550</v>
      </c>
      <c r="B8009" s="72" t="s">
        <v>551</v>
      </c>
      <c r="C8009" s="72" t="s">
        <v>1102</v>
      </c>
      <c r="D8009" s="72" t="s">
        <v>1091</v>
      </c>
      <c r="E8009" s="72">
        <v>8361</v>
      </c>
      <c r="F8009" s="105">
        <v>899</v>
      </c>
      <c r="G8009" s="108">
        <f t="shared" si="125"/>
        <v>44105</v>
      </c>
    </row>
    <row r="8010" spans="1:7" x14ac:dyDescent="0.35">
      <c r="A8010" s="72" t="s">
        <v>550</v>
      </c>
      <c r="B8010" s="72" t="s">
        <v>551</v>
      </c>
      <c r="C8010" s="72" t="s">
        <v>1102</v>
      </c>
      <c r="D8010" s="72" t="s">
        <v>1092</v>
      </c>
      <c r="E8010" s="72">
        <v>8314</v>
      </c>
      <c r="F8010" s="105">
        <v>901</v>
      </c>
      <c r="G8010" s="108">
        <f t="shared" si="125"/>
        <v>44013</v>
      </c>
    </row>
    <row r="8011" spans="1:7" x14ac:dyDescent="0.35">
      <c r="A8011" s="72" t="s">
        <v>550</v>
      </c>
      <c r="B8011" s="72" t="s">
        <v>551</v>
      </c>
      <c r="C8011" s="72" t="s">
        <v>1102</v>
      </c>
      <c r="D8011" s="72" t="s">
        <v>1093</v>
      </c>
      <c r="E8011" s="72">
        <v>8298</v>
      </c>
      <c r="F8011" s="105">
        <v>912</v>
      </c>
      <c r="G8011" s="108">
        <f t="shared" si="125"/>
        <v>43922</v>
      </c>
    </row>
    <row r="8012" spans="1:7" x14ac:dyDescent="0.35">
      <c r="A8012" s="72" t="s">
        <v>550</v>
      </c>
      <c r="B8012" s="72" t="s">
        <v>551</v>
      </c>
      <c r="C8012" s="72" t="s">
        <v>1102</v>
      </c>
      <c r="D8012" s="72" t="s">
        <v>1094</v>
      </c>
      <c r="E8012" s="72">
        <v>8254</v>
      </c>
      <c r="F8012" s="105">
        <v>909</v>
      </c>
      <c r="G8012" s="108">
        <f t="shared" si="125"/>
        <v>43831</v>
      </c>
    </row>
    <row r="8013" spans="1:7" x14ac:dyDescent="0.35">
      <c r="A8013" s="72" t="s">
        <v>550</v>
      </c>
      <c r="B8013" s="72" t="s">
        <v>551</v>
      </c>
      <c r="C8013" s="72" t="s">
        <v>1102</v>
      </c>
      <c r="D8013" s="72" t="s">
        <v>1095</v>
      </c>
      <c r="E8013" s="72">
        <v>8244</v>
      </c>
      <c r="F8013" s="105">
        <v>919</v>
      </c>
      <c r="G8013" s="108">
        <f t="shared" si="125"/>
        <v>43739</v>
      </c>
    </row>
    <row r="8014" spans="1:7" x14ac:dyDescent="0.35">
      <c r="A8014" s="72" t="s">
        <v>550</v>
      </c>
      <c r="B8014" s="72" t="s">
        <v>551</v>
      </c>
      <c r="C8014" s="72" t="s">
        <v>1102</v>
      </c>
      <c r="D8014" s="72" t="s">
        <v>1096</v>
      </c>
      <c r="E8014" s="72">
        <v>7777</v>
      </c>
      <c r="F8014" s="105">
        <v>915</v>
      </c>
      <c r="G8014" s="108">
        <f t="shared" si="125"/>
        <v>43647</v>
      </c>
    </row>
    <row r="8015" spans="1:7" x14ac:dyDescent="0.35">
      <c r="A8015" s="72" t="s">
        <v>550</v>
      </c>
      <c r="B8015" s="72" t="s">
        <v>551</v>
      </c>
      <c r="C8015" s="72" t="s">
        <v>1102</v>
      </c>
      <c r="D8015" s="72" t="s">
        <v>1097</v>
      </c>
      <c r="E8015" s="72">
        <v>7782</v>
      </c>
      <c r="F8015" s="105">
        <v>872</v>
      </c>
      <c r="G8015" s="108">
        <f t="shared" si="125"/>
        <v>43556</v>
      </c>
    </row>
    <row r="8016" spans="1:7" x14ac:dyDescent="0.35">
      <c r="A8016" s="72" t="s">
        <v>550</v>
      </c>
      <c r="B8016" s="72" t="s">
        <v>551</v>
      </c>
      <c r="C8016" s="72" t="s">
        <v>1102</v>
      </c>
      <c r="D8016" s="72" t="s">
        <v>1098</v>
      </c>
      <c r="E8016" s="72">
        <v>7276</v>
      </c>
      <c r="F8016" s="105">
        <v>882</v>
      </c>
      <c r="G8016" s="108">
        <f t="shared" si="125"/>
        <v>43466</v>
      </c>
    </row>
    <row r="8017" spans="1:7" x14ac:dyDescent="0.35">
      <c r="A8017" s="72" t="s">
        <v>550</v>
      </c>
      <c r="B8017" s="72" t="s">
        <v>551</v>
      </c>
      <c r="C8017" s="72" t="s">
        <v>1102</v>
      </c>
      <c r="D8017" s="72" t="s">
        <v>1099</v>
      </c>
      <c r="E8017" s="72">
        <v>7494</v>
      </c>
      <c r="F8017" s="105">
        <v>933</v>
      </c>
      <c r="G8017" s="108">
        <f t="shared" si="125"/>
        <v>43374</v>
      </c>
    </row>
    <row r="8018" spans="1:7" x14ac:dyDescent="0.35">
      <c r="A8018" s="72" t="s">
        <v>552</v>
      </c>
      <c r="B8018" s="72" t="s">
        <v>553</v>
      </c>
      <c r="C8018" s="72" t="s">
        <v>1087</v>
      </c>
      <c r="D8018" s="72" t="s">
        <v>1088</v>
      </c>
      <c r="E8018" s="72">
        <v>1198</v>
      </c>
      <c r="F8018" s="105">
        <v>248</v>
      </c>
      <c r="G8018" s="108">
        <f t="shared" si="125"/>
        <v>44378</v>
      </c>
    </row>
    <row r="8019" spans="1:7" x14ac:dyDescent="0.35">
      <c r="A8019" s="72" t="s">
        <v>552</v>
      </c>
      <c r="B8019" s="72" t="s">
        <v>553</v>
      </c>
      <c r="C8019" s="72" t="s">
        <v>1087</v>
      </c>
      <c r="D8019" s="72" t="s">
        <v>1089</v>
      </c>
      <c r="E8019" s="72">
        <v>1209</v>
      </c>
      <c r="F8019" s="105">
        <v>243</v>
      </c>
      <c r="G8019" s="108">
        <f t="shared" si="125"/>
        <v>44287</v>
      </c>
    </row>
    <row r="8020" spans="1:7" x14ac:dyDescent="0.35">
      <c r="A8020" s="72" t="s">
        <v>552</v>
      </c>
      <c r="B8020" s="72" t="s">
        <v>553</v>
      </c>
      <c r="C8020" s="72" t="s">
        <v>1087</v>
      </c>
      <c r="D8020" s="72" t="s">
        <v>1090</v>
      </c>
      <c r="E8020" s="72">
        <v>1205</v>
      </c>
      <c r="F8020" s="105">
        <v>247</v>
      </c>
      <c r="G8020" s="108">
        <f t="shared" si="125"/>
        <v>44197</v>
      </c>
    </row>
    <row r="8021" spans="1:7" x14ac:dyDescent="0.35">
      <c r="A8021" s="72" t="s">
        <v>552</v>
      </c>
      <c r="B8021" s="72" t="s">
        <v>553</v>
      </c>
      <c r="C8021" s="72" t="s">
        <v>1087</v>
      </c>
      <c r="D8021" s="72" t="s">
        <v>1091</v>
      </c>
      <c r="E8021" s="72">
        <v>1210</v>
      </c>
      <c r="F8021" s="105">
        <v>267</v>
      </c>
      <c r="G8021" s="108">
        <f t="shared" si="125"/>
        <v>44105</v>
      </c>
    </row>
    <row r="8022" spans="1:7" x14ac:dyDescent="0.35">
      <c r="A8022" s="72" t="s">
        <v>552</v>
      </c>
      <c r="B8022" s="72" t="s">
        <v>553</v>
      </c>
      <c r="C8022" s="72" t="s">
        <v>1087</v>
      </c>
      <c r="D8022" s="72" t="s">
        <v>1092</v>
      </c>
      <c r="E8022" s="72">
        <v>1202</v>
      </c>
      <c r="F8022" s="105">
        <v>302</v>
      </c>
      <c r="G8022" s="108">
        <f t="shared" si="125"/>
        <v>44013</v>
      </c>
    </row>
    <row r="8023" spans="1:7" x14ac:dyDescent="0.35">
      <c r="A8023" s="72" t="s">
        <v>552</v>
      </c>
      <c r="B8023" s="72" t="s">
        <v>553</v>
      </c>
      <c r="C8023" s="72" t="s">
        <v>1087</v>
      </c>
      <c r="D8023" s="72" t="s">
        <v>1093</v>
      </c>
      <c r="E8023" s="72">
        <v>1189</v>
      </c>
      <c r="F8023" s="105">
        <v>277</v>
      </c>
      <c r="G8023" s="108">
        <f t="shared" si="125"/>
        <v>43922</v>
      </c>
    </row>
    <row r="8024" spans="1:7" x14ac:dyDescent="0.35">
      <c r="A8024" s="72" t="s">
        <v>552</v>
      </c>
      <c r="B8024" s="72" t="s">
        <v>553</v>
      </c>
      <c r="C8024" s="72" t="s">
        <v>1087</v>
      </c>
      <c r="D8024" s="72" t="s">
        <v>1094</v>
      </c>
      <c r="E8024" s="72">
        <v>1182</v>
      </c>
      <c r="F8024" s="105">
        <v>275</v>
      </c>
      <c r="G8024" s="108">
        <f t="shared" si="125"/>
        <v>43831</v>
      </c>
    </row>
    <row r="8025" spans="1:7" x14ac:dyDescent="0.35">
      <c r="A8025" s="72" t="s">
        <v>552</v>
      </c>
      <c r="B8025" s="72" t="s">
        <v>553</v>
      </c>
      <c r="C8025" s="72" t="s">
        <v>1087</v>
      </c>
      <c r="D8025" s="72" t="s">
        <v>1095</v>
      </c>
      <c r="E8025" s="72">
        <v>1171</v>
      </c>
      <c r="F8025" s="105">
        <v>277</v>
      </c>
      <c r="G8025" s="108">
        <f t="shared" si="125"/>
        <v>43739</v>
      </c>
    </row>
    <row r="8026" spans="1:7" x14ac:dyDescent="0.35">
      <c r="A8026" s="72" t="s">
        <v>552</v>
      </c>
      <c r="B8026" s="72" t="s">
        <v>553</v>
      </c>
      <c r="C8026" s="72" t="s">
        <v>1087</v>
      </c>
      <c r="D8026" s="72" t="s">
        <v>1096</v>
      </c>
      <c r="E8026" s="72">
        <v>1171</v>
      </c>
      <c r="F8026" s="105">
        <v>276</v>
      </c>
      <c r="G8026" s="108">
        <f t="shared" si="125"/>
        <v>43647</v>
      </c>
    </row>
    <row r="8027" spans="1:7" x14ac:dyDescent="0.35">
      <c r="A8027" s="72" t="s">
        <v>552</v>
      </c>
      <c r="B8027" s="72" t="s">
        <v>553</v>
      </c>
      <c r="C8027" s="72" t="s">
        <v>1087</v>
      </c>
      <c r="D8027" s="72" t="s">
        <v>1097</v>
      </c>
      <c r="E8027" s="72">
        <v>1166</v>
      </c>
      <c r="F8027" s="105">
        <v>253</v>
      </c>
      <c r="G8027" s="108">
        <f t="shared" si="125"/>
        <v>43556</v>
      </c>
    </row>
    <row r="8028" spans="1:7" x14ac:dyDescent="0.35">
      <c r="A8028" s="72" t="s">
        <v>552</v>
      </c>
      <c r="B8028" s="72" t="s">
        <v>553</v>
      </c>
      <c r="C8028" s="72" t="s">
        <v>1087</v>
      </c>
      <c r="D8028" s="72" t="s">
        <v>1098</v>
      </c>
      <c r="E8028" s="72">
        <v>1152</v>
      </c>
      <c r="F8028" s="105">
        <v>269</v>
      </c>
      <c r="G8028" s="108">
        <f t="shared" si="125"/>
        <v>43466</v>
      </c>
    </row>
    <row r="8029" spans="1:7" x14ac:dyDescent="0.35">
      <c r="A8029" s="72" t="s">
        <v>552</v>
      </c>
      <c r="B8029" s="72" t="s">
        <v>553</v>
      </c>
      <c r="C8029" s="72" t="s">
        <v>1087</v>
      </c>
      <c r="D8029" s="72" t="s">
        <v>1099</v>
      </c>
      <c r="E8029" s="72">
        <v>1245</v>
      </c>
      <c r="F8029" s="105">
        <v>313</v>
      </c>
      <c r="G8029" s="108">
        <f t="shared" si="125"/>
        <v>43374</v>
      </c>
    </row>
    <row r="8030" spans="1:7" x14ac:dyDescent="0.35">
      <c r="A8030" s="72" t="s">
        <v>552</v>
      </c>
      <c r="B8030" s="72" t="s">
        <v>553</v>
      </c>
      <c r="C8030" s="72" t="s">
        <v>1100</v>
      </c>
      <c r="D8030" s="72" t="s">
        <v>1088</v>
      </c>
      <c r="E8030" s="72">
        <v>1265</v>
      </c>
      <c r="F8030" s="105">
        <v>244</v>
      </c>
      <c r="G8030" s="108">
        <f t="shared" si="125"/>
        <v>44378</v>
      </c>
    </row>
    <row r="8031" spans="1:7" x14ac:dyDescent="0.35">
      <c r="A8031" s="72" t="s">
        <v>552</v>
      </c>
      <c r="B8031" s="72" t="s">
        <v>553</v>
      </c>
      <c r="C8031" s="72" t="s">
        <v>1100</v>
      </c>
      <c r="D8031" s="72" t="s">
        <v>1089</v>
      </c>
      <c r="E8031" s="72">
        <v>1260</v>
      </c>
      <c r="F8031" s="105">
        <v>236</v>
      </c>
      <c r="G8031" s="108">
        <f t="shared" si="125"/>
        <v>44287</v>
      </c>
    </row>
    <row r="8032" spans="1:7" x14ac:dyDescent="0.35">
      <c r="A8032" s="72" t="s">
        <v>552</v>
      </c>
      <c r="B8032" s="72" t="s">
        <v>553</v>
      </c>
      <c r="C8032" s="72" t="s">
        <v>1100</v>
      </c>
      <c r="D8032" s="72" t="s">
        <v>1090</v>
      </c>
      <c r="E8032" s="72">
        <v>1264</v>
      </c>
      <c r="F8032" s="105">
        <v>257</v>
      </c>
      <c r="G8032" s="108">
        <f t="shared" si="125"/>
        <v>44197</v>
      </c>
    </row>
    <row r="8033" spans="1:7" x14ac:dyDescent="0.35">
      <c r="A8033" s="72" t="s">
        <v>552</v>
      </c>
      <c r="B8033" s="72" t="s">
        <v>553</v>
      </c>
      <c r="C8033" s="72" t="s">
        <v>1100</v>
      </c>
      <c r="D8033" s="72" t="s">
        <v>1091</v>
      </c>
      <c r="E8033" s="72">
        <v>1257</v>
      </c>
      <c r="F8033" s="105">
        <v>259</v>
      </c>
      <c r="G8033" s="108">
        <f t="shared" si="125"/>
        <v>44105</v>
      </c>
    </row>
    <row r="8034" spans="1:7" x14ac:dyDescent="0.35">
      <c r="A8034" s="72" t="s">
        <v>552</v>
      </c>
      <c r="B8034" s="72" t="s">
        <v>553</v>
      </c>
      <c r="C8034" s="72" t="s">
        <v>1100</v>
      </c>
      <c r="D8034" s="72" t="s">
        <v>1092</v>
      </c>
      <c r="E8034" s="72">
        <v>1256</v>
      </c>
      <c r="F8034" s="105">
        <v>277</v>
      </c>
      <c r="G8034" s="108">
        <f t="shared" si="125"/>
        <v>44013</v>
      </c>
    </row>
    <row r="8035" spans="1:7" x14ac:dyDescent="0.35">
      <c r="A8035" s="72" t="s">
        <v>552</v>
      </c>
      <c r="B8035" s="72" t="s">
        <v>553</v>
      </c>
      <c r="C8035" s="72" t="s">
        <v>1100</v>
      </c>
      <c r="D8035" s="72" t="s">
        <v>1093</v>
      </c>
      <c r="E8035" s="72">
        <v>1257</v>
      </c>
      <c r="F8035" s="105">
        <v>253</v>
      </c>
      <c r="G8035" s="108">
        <f t="shared" si="125"/>
        <v>43922</v>
      </c>
    </row>
    <row r="8036" spans="1:7" x14ac:dyDescent="0.35">
      <c r="A8036" s="72" t="s">
        <v>552</v>
      </c>
      <c r="B8036" s="72" t="s">
        <v>553</v>
      </c>
      <c r="C8036" s="72" t="s">
        <v>1100</v>
      </c>
      <c r="D8036" s="72" t="s">
        <v>1094</v>
      </c>
      <c r="E8036" s="72">
        <v>1274</v>
      </c>
      <c r="F8036" s="105">
        <v>281</v>
      </c>
      <c r="G8036" s="108">
        <f t="shared" si="125"/>
        <v>43831</v>
      </c>
    </row>
    <row r="8037" spans="1:7" x14ac:dyDescent="0.35">
      <c r="A8037" s="72" t="s">
        <v>552</v>
      </c>
      <c r="B8037" s="72" t="s">
        <v>553</v>
      </c>
      <c r="C8037" s="72" t="s">
        <v>1100</v>
      </c>
      <c r="D8037" s="72" t="s">
        <v>1095</v>
      </c>
      <c r="E8037" s="72">
        <v>1267</v>
      </c>
      <c r="F8037" s="105">
        <v>299</v>
      </c>
      <c r="G8037" s="108">
        <f t="shared" si="125"/>
        <v>43739</v>
      </c>
    </row>
    <row r="8038" spans="1:7" x14ac:dyDescent="0.35">
      <c r="A8038" s="72" t="s">
        <v>552</v>
      </c>
      <c r="B8038" s="72" t="s">
        <v>553</v>
      </c>
      <c r="C8038" s="72" t="s">
        <v>1100</v>
      </c>
      <c r="D8038" s="72" t="s">
        <v>1096</v>
      </c>
      <c r="E8038" s="72">
        <v>1232</v>
      </c>
      <c r="F8038" s="105">
        <v>287</v>
      </c>
      <c r="G8038" s="108">
        <f t="shared" si="125"/>
        <v>43647</v>
      </c>
    </row>
    <row r="8039" spans="1:7" x14ac:dyDescent="0.35">
      <c r="A8039" s="72" t="s">
        <v>552</v>
      </c>
      <c r="B8039" s="72" t="s">
        <v>553</v>
      </c>
      <c r="C8039" s="72" t="s">
        <v>1100</v>
      </c>
      <c r="D8039" s="72" t="s">
        <v>1097</v>
      </c>
      <c r="E8039" s="72">
        <v>1235</v>
      </c>
      <c r="F8039" s="105">
        <v>185</v>
      </c>
      <c r="G8039" s="108">
        <f t="shared" si="125"/>
        <v>43556</v>
      </c>
    </row>
    <row r="8040" spans="1:7" x14ac:dyDescent="0.35">
      <c r="A8040" s="72" t="s">
        <v>552</v>
      </c>
      <c r="B8040" s="72" t="s">
        <v>553</v>
      </c>
      <c r="C8040" s="72" t="s">
        <v>1100</v>
      </c>
      <c r="D8040" s="72" t="s">
        <v>1098</v>
      </c>
      <c r="E8040" s="72">
        <v>1213</v>
      </c>
      <c r="F8040" s="105">
        <v>227</v>
      </c>
      <c r="G8040" s="108">
        <f t="shared" si="125"/>
        <v>43466</v>
      </c>
    </row>
    <row r="8041" spans="1:7" x14ac:dyDescent="0.35">
      <c r="A8041" s="72" t="s">
        <v>552</v>
      </c>
      <c r="B8041" s="72" t="s">
        <v>553</v>
      </c>
      <c r="C8041" s="72" t="s">
        <v>1100</v>
      </c>
      <c r="D8041" s="72" t="s">
        <v>1099</v>
      </c>
      <c r="E8041" s="72">
        <v>1334</v>
      </c>
      <c r="F8041" s="105">
        <v>266</v>
      </c>
      <c r="G8041" s="108">
        <f t="shared" si="125"/>
        <v>43374</v>
      </c>
    </row>
    <row r="8042" spans="1:7" x14ac:dyDescent="0.35">
      <c r="A8042" s="72" t="s">
        <v>552</v>
      </c>
      <c r="B8042" s="72" t="s">
        <v>553</v>
      </c>
      <c r="C8042" s="72" t="s">
        <v>1101</v>
      </c>
      <c r="D8042" s="72" t="s">
        <v>1088</v>
      </c>
      <c r="E8042" s="72">
        <v>84</v>
      </c>
      <c r="F8042" s="105">
        <v>7</v>
      </c>
      <c r="G8042" s="108">
        <f t="shared" si="125"/>
        <v>44378</v>
      </c>
    </row>
    <row r="8043" spans="1:7" x14ac:dyDescent="0.35">
      <c r="A8043" s="72" t="s">
        <v>552</v>
      </c>
      <c r="B8043" s="72" t="s">
        <v>553</v>
      </c>
      <c r="C8043" s="72" t="s">
        <v>1101</v>
      </c>
      <c r="D8043" s="72" t="s">
        <v>1089</v>
      </c>
      <c r="E8043" s="72">
        <v>84</v>
      </c>
      <c r="F8043" s="105">
        <v>8</v>
      </c>
      <c r="G8043" s="108">
        <f t="shared" si="125"/>
        <v>44287</v>
      </c>
    </row>
    <row r="8044" spans="1:7" x14ac:dyDescent="0.35">
      <c r="A8044" s="72" t="s">
        <v>552</v>
      </c>
      <c r="B8044" s="72" t="s">
        <v>553</v>
      </c>
      <c r="C8044" s="72" t="s">
        <v>1101</v>
      </c>
      <c r="D8044" s="72" t="s">
        <v>1090</v>
      </c>
      <c r="E8044" s="72">
        <v>84</v>
      </c>
      <c r="F8044" s="105">
        <v>9</v>
      </c>
      <c r="G8044" s="108">
        <f t="shared" si="125"/>
        <v>44197</v>
      </c>
    </row>
    <row r="8045" spans="1:7" x14ac:dyDescent="0.35">
      <c r="A8045" s="72" t="s">
        <v>552</v>
      </c>
      <c r="B8045" s="72" t="s">
        <v>553</v>
      </c>
      <c r="C8045" s="72" t="s">
        <v>1101</v>
      </c>
      <c r="D8045" s="72" t="s">
        <v>1091</v>
      </c>
      <c r="E8045" s="72">
        <v>78</v>
      </c>
      <c r="F8045" s="105">
        <v>10</v>
      </c>
      <c r="G8045" s="108">
        <f t="shared" si="125"/>
        <v>44105</v>
      </c>
    </row>
    <row r="8046" spans="1:7" x14ac:dyDescent="0.35">
      <c r="A8046" s="72" t="s">
        <v>552</v>
      </c>
      <c r="B8046" s="72" t="s">
        <v>553</v>
      </c>
      <c r="C8046" s="72" t="s">
        <v>1101</v>
      </c>
      <c r="D8046" s="72" t="s">
        <v>1092</v>
      </c>
      <c r="E8046" s="72">
        <v>77</v>
      </c>
      <c r="F8046" s="105">
        <v>12</v>
      </c>
      <c r="G8046" s="108">
        <f t="shared" si="125"/>
        <v>44013</v>
      </c>
    </row>
    <row r="8047" spans="1:7" x14ac:dyDescent="0.35">
      <c r="A8047" s="72" t="s">
        <v>552</v>
      </c>
      <c r="B8047" s="72" t="s">
        <v>553</v>
      </c>
      <c r="C8047" s="72" t="s">
        <v>1101</v>
      </c>
      <c r="D8047" s="72" t="s">
        <v>1093</v>
      </c>
      <c r="E8047" s="72">
        <v>74</v>
      </c>
      <c r="F8047" s="105">
        <v>7</v>
      </c>
      <c r="G8047" s="108">
        <f t="shared" si="125"/>
        <v>43922</v>
      </c>
    </row>
    <row r="8048" spans="1:7" x14ac:dyDescent="0.35">
      <c r="A8048" s="72" t="s">
        <v>552</v>
      </c>
      <c r="B8048" s="72" t="s">
        <v>553</v>
      </c>
      <c r="C8048" s="72" t="s">
        <v>1101</v>
      </c>
      <c r="D8048" s="72" t="s">
        <v>1094</v>
      </c>
      <c r="E8048" s="72">
        <v>70</v>
      </c>
      <c r="F8048" s="105">
        <v>6</v>
      </c>
      <c r="G8048" s="108">
        <f t="shared" si="125"/>
        <v>43831</v>
      </c>
    </row>
    <row r="8049" spans="1:7" x14ac:dyDescent="0.35">
      <c r="A8049" s="72" t="s">
        <v>552</v>
      </c>
      <c r="B8049" s="72" t="s">
        <v>553</v>
      </c>
      <c r="C8049" s="72" t="s">
        <v>1101</v>
      </c>
      <c r="D8049" s="72" t="s">
        <v>1095</v>
      </c>
      <c r="E8049" s="72">
        <v>71</v>
      </c>
      <c r="F8049" s="105">
        <v>7</v>
      </c>
      <c r="G8049" s="108">
        <f t="shared" si="125"/>
        <v>43739</v>
      </c>
    </row>
    <row r="8050" spans="1:7" x14ac:dyDescent="0.35">
      <c r="A8050" s="72" t="s">
        <v>552</v>
      </c>
      <c r="B8050" s="72" t="s">
        <v>553</v>
      </c>
      <c r="C8050" s="72" t="s">
        <v>1101</v>
      </c>
      <c r="D8050" s="72" t="s">
        <v>1096</v>
      </c>
      <c r="E8050" s="72">
        <v>73</v>
      </c>
      <c r="F8050" s="105">
        <v>6</v>
      </c>
      <c r="G8050" s="108">
        <f t="shared" si="125"/>
        <v>43647</v>
      </c>
    </row>
    <row r="8051" spans="1:7" x14ac:dyDescent="0.35">
      <c r="A8051" s="72" t="s">
        <v>552</v>
      </c>
      <c r="B8051" s="72" t="s">
        <v>553</v>
      </c>
      <c r="C8051" s="72" t="s">
        <v>1101</v>
      </c>
      <c r="D8051" s="72" t="s">
        <v>1097</v>
      </c>
      <c r="E8051" s="72">
        <v>73</v>
      </c>
      <c r="F8051" s="105">
        <v>7</v>
      </c>
      <c r="G8051" s="108">
        <f t="shared" si="125"/>
        <v>43556</v>
      </c>
    </row>
    <row r="8052" spans="1:7" x14ac:dyDescent="0.35">
      <c r="A8052" s="72" t="s">
        <v>552</v>
      </c>
      <c r="B8052" s="72" t="s">
        <v>553</v>
      </c>
      <c r="C8052" s="72" t="s">
        <v>1101</v>
      </c>
      <c r="D8052" s="72" t="s">
        <v>1098</v>
      </c>
      <c r="E8052" s="72">
        <v>65</v>
      </c>
      <c r="F8052" s="105">
        <v>5</v>
      </c>
      <c r="G8052" s="108">
        <f t="shared" si="125"/>
        <v>43466</v>
      </c>
    </row>
    <row r="8053" spans="1:7" x14ac:dyDescent="0.35">
      <c r="A8053" s="72" t="s">
        <v>552</v>
      </c>
      <c r="B8053" s="72" t="s">
        <v>553</v>
      </c>
      <c r="C8053" s="72" t="s">
        <v>1101</v>
      </c>
      <c r="D8053" s="72" t="s">
        <v>1099</v>
      </c>
      <c r="E8053" s="72">
        <v>101</v>
      </c>
      <c r="F8053" s="105">
        <v>8</v>
      </c>
      <c r="G8053" s="108">
        <f t="shared" si="125"/>
        <v>43374</v>
      </c>
    </row>
    <row r="8054" spans="1:7" x14ac:dyDescent="0.35">
      <c r="A8054" s="72" t="s">
        <v>552</v>
      </c>
      <c r="B8054" s="72" t="s">
        <v>553</v>
      </c>
      <c r="C8054" s="72" t="s">
        <v>1102</v>
      </c>
      <c r="D8054" s="72" t="s">
        <v>1088</v>
      </c>
      <c r="E8054" s="72">
        <v>2138</v>
      </c>
      <c r="F8054" s="105">
        <v>438</v>
      </c>
      <c r="G8054" s="108">
        <f t="shared" si="125"/>
        <v>44378</v>
      </c>
    </row>
    <row r="8055" spans="1:7" x14ac:dyDescent="0.35">
      <c r="A8055" s="72" t="s">
        <v>552</v>
      </c>
      <c r="B8055" s="72" t="s">
        <v>553</v>
      </c>
      <c r="C8055" s="72" t="s">
        <v>1102</v>
      </c>
      <c r="D8055" s="72" t="s">
        <v>1089</v>
      </c>
      <c r="E8055" s="72">
        <v>2142</v>
      </c>
      <c r="F8055" s="105">
        <v>433</v>
      </c>
      <c r="G8055" s="108">
        <f t="shared" si="125"/>
        <v>44287</v>
      </c>
    </row>
    <row r="8056" spans="1:7" x14ac:dyDescent="0.35">
      <c r="A8056" s="72" t="s">
        <v>552</v>
      </c>
      <c r="B8056" s="72" t="s">
        <v>553</v>
      </c>
      <c r="C8056" s="72" t="s">
        <v>1102</v>
      </c>
      <c r="D8056" s="72" t="s">
        <v>1090</v>
      </c>
      <c r="E8056" s="72">
        <v>2136</v>
      </c>
      <c r="F8056" s="105">
        <v>470</v>
      </c>
      <c r="G8056" s="108">
        <f t="shared" si="125"/>
        <v>44197</v>
      </c>
    </row>
    <row r="8057" spans="1:7" x14ac:dyDescent="0.35">
      <c r="A8057" s="72" t="s">
        <v>552</v>
      </c>
      <c r="B8057" s="72" t="s">
        <v>553</v>
      </c>
      <c r="C8057" s="72" t="s">
        <v>1102</v>
      </c>
      <c r="D8057" s="72" t="s">
        <v>1091</v>
      </c>
      <c r="E8057" s="72">
        <v>2125</v>
      </c>
      <c r="F8057" s="105">
        <v>494</v>
      </c>
      <c r="G8057" s="108">
        <f t="shared" si="125"/>
        <v>44105</v>
      </c>
    </row>
    <row r="8058" spans="1:7" x14ac:dyDescent="0.35">
      <c r="A8058" s="72" t="s">
        <v>552</v>
      </c>
      <c r="B8058" s="72" t="s">
        <v>553</v>
      </c>
      <c r="C8058" s="72" t="s">
        <v>1102</v>
      </c>
      <c r="D8058" s="72" t="s">
        <v>1092</v>
      </c>
      <c r="E8058" s="72">
        <v>2124</v>
      </c>
      <c r="F8058" s="105">
        <v>575</v>
      </c>
      <c r="G8058" s="108">
        <f t="shared" si="125"/>
        <v>44013</v>
      </c>
    </row>
    <row r="8059" spans="1:7" x14ac:dyDescent="0.35">
      <c r="A8059" s="72" t="s">
        <v>552</v>
      </c>
      <c r="B8059" s="72" t="s">
        <v>553</v>
      </c>
      <c r="C8059" s="72" t="s">
        <v>1102</v>
      </c>
      <c r="D8059" s="72" t="s">
        <v>1093</v>
      </c>
      <c r="E8059" s="72">
        <v>2126</v>
      </c>
      <c r="F8059" s="105">
        <v>517</v>
      </c>
      <c r="G8059" s="108">
        <f t="shared" si="125"/>
        <v>43922</v>
      </c>
    </row>
    <row r="8060" spans="1:7" x14ac:dyDescent="0.35">
      <c r="A8060" s="72" t="s">
        <v>552</v>
      </c>
      <c r="B8060" s="72" t="s">
        <v>553</v>
      </c>
      <c r="C8060" s="72" t="s">
        <v>1102</v>
      </c>
      <c r="D8060" s="72" t="s">
        <v>1094</v>
      </c>
      <c r="E8060" s="72">
        <v>2115</v>
      </c>
      <c r="F8060" s="105">
        <v>514</v>
      </c>
      <c r="G8060" s="108">
        <f t="shared" si="125"/>
        <v>43831</v>
      </c>
    </row>
    <row r="8061" spans="1:7" x14ac:dyDescent="0.35">
      <c r="A8061" s="72" t="s">
        <v>552</v>
      </c>
      <c r="B8061" s="72" t="s">
        <v>553</v>
      </c>
      <c r="C8061" s="72" t="s">
        <v>1102</v>
      </c>
      <c r="D8061" s="72" t="s">
        <v>1095</v>
      </c>
      <c r="E8061" s="72">
        <v>2105</v>
      </c>
      <c r="F8061" s="105">
        <v>529</v>
      </c>
      <c r="G8061" s="108">
        <f t="shared" si="125"/>
        <v>43739</v>
      </c>
    </row>
    <row r="8062" spans="1:7" x14ac:dyDescent="0.35">
      <c r="A8062" s="72" t="s">
        <v>552</v>
      </c>
      <c r="B8062" s="72" t="s">
        <v>553</v>
      </c>
      <c r="C8062" s="72" t="s">
        <v>1102</v>
      </c>
      <c r="D8062" s="72" t="s">
        <v>1096</v>
      </c>
      <c r="E8062" s="72">
        <v>2101</v>
      </c>
      <c r="F8062" s="105">
        <v>498</v>
      </c>
      <c r="G8062" s="108">
        <f t="shared" si="125"/>
        <v>43647</v>
      </c>
    </row>
    <row r="8063" spans="1:7" x14ac:dyDescent="0.35">
      <c r="A8063" s="72" t="s">
        <v>552</v>
      </c>
      <c r="B8063" s="72" t="s">
        <v>553</v>
      </c>
      <c r="C8063" s="72" t="s">
        <v>1102</v>
      </c>
      <c r="D8063" s="72" t="s">
        <v>1097</v>
      </c>
      <c r="E8063" s="72">
        <v>2101</v>
      </c>
      <c r="F8063" s="105">
        <v>470</v>
      </c>
      <c r="G8063" s="108">
        <f t="shared" si="125"/>
        <v>43556</v>
      </c>
    </row>
    <row r="8064" spans="1:7" x14ac:dyDescent="0.35">
      <c r="A8064" s="72" t="s">
        <v>552</v>
      </c>
      <c r="B8064" s="72" t="s">
        <v>553</v>
      </c>
      <c r="C8064" s="72" t="s">
        <v>1102</v>
      </c>
      <c r="D8064" s="72" t="s">
        <v>1098</v>
      </c>
      <c r="E8064" s="72">
        <v>2085</v>
      </c>
      <c r="F8064" s="105">
        <v>503</v>
      </c>
      <c r="G8064" s="108">
        <f t="shared" si="125"/>
        <v>43466</v>
      </c>
    </row>
    <row r="8065" spans="1:7" x14ac:dyDescent="0.35">
      <c r="A8065" s="72" t="s">
        <v>552</v>
      </c>
      <c r="B8065" s="72" t="s">
        <v>553</v>
      </c>
      <c r="C8065" s="72" t="s">
        <v>1102</v>
      </c>
      <c r="D8065" s="72" t="s">
        <v>1099</v>
      </c>
      <c r="E8065" s="72">
        <v>2182</v>
      </c>
      <c r="F8065" s="105">
        <v>539</v>
      </c>
      <c r="G8065" s="108">
        <f t="shared" si="125"/>
        <v>43374</v>
      </c>
    </row>
    <row r="8066" spans="1:7" x14ac:dyDescent="0.35">
      <c r="A8066" s="72" t="s">
        <v>554</v>
      </c>
      <c r="B8066" s="72" t="s">
        <v>555</v>
      </c>
      <c r="C8066" s="72" t="s">
        <v>1087</v>
      </c>
      <c r="D8066" s="72" t="s">
        <v>1088</v>
      </c>
      <c r="E8066" s="72">
        <v>1164</v>
      </c>
      <c r="F8066" s="105">
        <v>93</v>
      </c>
      <c r="G8066" s="108">
        <f t="shared" si="125"/>
        <v>44378</v>
      </c>
    </row>
    <row r="8067" spans="1:7" x14ac:dyDescent="0.35">
      <c r="A8067" s="72" t="s">
        <v>554</v>
      </c>
      <c r="B8067" s="72" t="s">
        <v>555</v>
      </c>
      <c r="C8067" s="72" t="s">
        <v>1087</v>
      </c>
      <c r="D8067" s="72" t="s">
        <v>1089</v>
      </c>
      <c r="E8067" s="72">
        <v>1160</v>
      </c>
      <c r="F8067" s="105">
        <v>93</v>
      </c>
      <c r="G8067" s="108">
        <f t="shared" si="125"/>
        <v>44287</v>
      </c>
    </row>
    <row r="8068" spans="1:7" x14ac:dyDescent="0.35">
      <c r="A8068" s="72" t="s">
        <v>554</v>
      </c>
      <c r="B8068" s="72" t="s">
        <v>555</v>
      </c>
      <c r="C8068" s="72" t="s">
        <v>1087</v>
      </c>
      <c r="D8068" s="72" t="s">
        <v>1090</v>
      </c>
      <c r="E8068" s="72">
        <v>1160</v>
      </c>
      <c r="F8068" s="105">
        <v>97</v>
      </c>
      <c r="G8068" s="108">
        <f t="shared" ref="G8068:G8131" si="126">DATE(LEFT(D8068,4),RIGHT(LEFT(D8068,7),2),1)</f>
        <v>44197</v>
      </c>
    </row>
    <row r="8069" spans="1:7" x14ac:dyDescent="0.35">
      <c r="A8069" s="72" t="s">
        <v>554</v>
      </c>
      <c r="B8069" s="72" t="s">
        <v>555</v>
      </c>
      <c r="C8069" s="72" t="s">
        <v>1087</v>
      </c>
      <c r="D8069" s="72" t="s">
        <v>1091</v>
      </c>
      <c r="E8069" s="72">
        <v>1160</v>
      </c>
      <c r="F8069" s="105">
        <v>94</v>
      </c>
      <c r="G8069" s="108">
        <f t="shared" si="126"/>
        <v>44105</v>
      </c>
    </row>
    <row r="8070" spans="1:7" x14ac:dyDescent="0.35">
      <c r="A8070" s="72" t="s">
        <v>554</v>
      </c>
      <c r="B8070" s="72" t="s">
        <v>555</v>
      </c>
      <c r="C8070" s="72" t="s">
        <v>1087</v>
      </c>
      <c r="D8070" s="72" t="s">
        <v>1092</v>
      </c>
      <c r="E8070" s="72">
        <v>1150</v>
      </c>
      <c r="F8070" s="105">
        <v>95</v>
      </c>
      <c r="G8070" s="108">
        <f t="shared" si="126"/>
        <v>44013</v>
      </c>
    </row>
    <row r="8071" spans="1:7" x14ac:dyDescent="0.35">
      <c r="A8071" s="72" t="s">
        <v>554</v>
      </c>
      <c r="B8071" s="72" t="s">
        <v>555</v>
      </c>
      <c r="C8071" s="72" t="s">
        <v>1087</v>
      </c>
      <c r="D8071" s="72" t="s">
        <v>1093</v>
      </c>
      <c r="E8071" s="72">
        <v>1137</v>
      </c>
      <c r="F8071" s="105">
        <v>95</v>
      </c>
      <c r="G8071" s="108">
        <f t="shared" si="126"/>
        <v>43922</v>
      </c>
    </row>
    <row r="8072" spans="1:7" x14ac:dyDescent="0.35">
      <c r="A8072" s="72" t="s">
        <v>554</v>
      </c>
      <c r="B8072" s="72" t="s">
        <v>555</v>
      </c>
      <c r="C8072" s="72" t="s">
        <v>1087</v>
      </c>
      <c r="D8072" s="72" t="s">
        <v>1094</v>
      </c>
      <c r="E8072" s="72">
        <v>1133</v>
      </c>
      <c r="F8072" s="105">
        <v>102</v>
      </c>
      <c r="G8072" s="108">
        <f t="shared" si="126"/>
        <v>43831</v>
      </c>
    </row>
    <row r="8073" spans="1:7" x14ac:dyDescent="0.35">
      <c r="A8073" s="72" t="s">
        <v>554</v>
      </c>
      <c r="B8073" s="72" t="s">
        <v>555</v>
      </c>
      <c r="C8073" s="72" t="s">
        <v>1087</v>
      </c>
      <c r="D8073" s="72" t="s">
        <v>1095</v>
      </c>
      <c r="E8073" s="72">
        <v>1129</v>
      </c>
      <c r="F8073" s="105">
        <v>103</v>
      </c>
      <c r="G8073" s="108">
        <f t="shared" si="126"/>
        <v>43739</v>
      </c>
    </row>
    <row r="8074" spans="1:7" x14ac:dyDescent="0.35">
      <c r="A8074" s="72" t="s">
        <v>554</v>
      </c>
      <c r="B8074" s="72" t="s">
        <v>555</v>
      </c>
      <c r="C8074" s="72" t="s">
        <v>1087</v>
      </c>
      <c r="D8074" s="72" t="s">
        <v>1096</v>
      </c>
      <c r="E8074" s="72">
        <v>1121</v>
      </c>
      <c r="F8074" s="105">
        <v>99</v>
      </c>
      <c r="G8074" s="108">
        <f t="shared" si="126"/>
        <v>43647</v>
      </c>
    </row>
    <row r="8075" spans="1:7" x14ac:dyDescent="0.35">
      <c r="A8075" s="72" t="s">
        <v>554</v>
      </c>
      <c r="B8075" s="72" t="s">
        <v>555</v>
      </c>
      <c r="C8075" s="72" t="s">
        <v>1087</v>
      </c>
      <c r="D8075" s="72" t="s">
        <v>1097</v>
      </c>
      <c r="E8075" s="72">
        <v>1126</v>
      </c>
      <c r="F8075" s="105">
        <v>93</v>
      </c>
      <c r="G8075" s="108">
        <f t="shared" si="126"/>
        <v>43556</v>
      </c>
    </row>
    <row r="8076" spans="1:7" x14ac:dyDescent="0.35">
      <c r="A8076" s="72" t="s">
        <v>554</v>
      </c>
      <c r="B8076" s="72" t="s">
        <v>555</v>
      </c>
      <c r="C8076" s="72" t="s">
        <v>1087</v>
      </c>
      <c r="D8076" s="72" t="s">
        <v>1098</v>
      </c>
      <c r="E8076" s="72">
        <v>1099</v>
      </c>
      <c r="F8076" s="105">
        <v>93</v>
      </c>
      <c r="G8076" s="108">
        <f t="shared" si="126"/>
        <v>43466</v>
      </c>
    </row>
    <row r="8077" spans="1:7" x14ac:dyDescent="0.35">
      <c r="A8077" s="72" t="s">
        <v>554</v>
      </c>
      <c r="B8077" s="72" t="s">
        <v>555</v>
      </c>
      <c r="C8077" s="72" t="s">
        <v>1087</v>
      </c>
      <c r="D8077" s="72" t="s">
        <v>1099</v>
      </c>
      <c r="E8077" s="72">
        <v>1149</v>
      </c>
      <c r="F8077" s="105">
        <v>96</v>
      </c>
      <c r="G8077" s="108">
        <f t="shared" si="126"/>
        <v>43374</v>
      </c>
    </row>
    <row r="8078" spans="1:7" x14ac:dyDescent="0.35">
      <c r="A8078" s="72" t="s">
        <v>554</v>
      </c>
      <c r="B8078" s="72" t="s">
        <v>555</v>
      </c>
      <c r="C8078" s="72" t="s">
        <v>1100</v>
      </c>
      <c r="D8078" s="72" t="s">
        <v>1088</v>
      </c>
      <c r="E8078" s="72">
        <v>1331</v>
      </c>
      <c r="F8078" s="105">
        <v>204</v>
      </c>
      <c r="G8078" s="108">
        <f t="shared" si="126"/>
        <v>44378</v>
      </c>
    </row>
    <row r="8079" spans="1:7" x14ac:dyDescent="0.35">
      <c r="A8079" s="72" t="s">
        <v>554</v>
      </c>
      <c r="B8079" s="72" t="s">
        <v>555</v>
      </c>
      <c r="C8079" s="72" t="s">
        <v>1100</v>
      </c>
      <c r="D8079" s="72" t="s">
        <v>1089</v>
      </c>
      <c r="E8079" s="72">
        <v>1337</v>
      </c>
      <c r="F8079" s="105">
        <v>201</v>
      </c>
      <c r="G8079" s="108">
        <f t="shared" si="126"/>
        <v>44287</v>
      </c>
    </row>
    <row r="8080" spans="1:7" x14ac:dyDescent="0.35">
      <c r="A8080" s="72" t="s">
        <v>554</v>
      </c>
      <c r="B8080" s="72" t="s">
        <v>555</v>
      </c>
      <c r="C8080" s="72" t="s">
        <v>1100</v>
      </c>
      <c r="D8080" s="72" t="s">
        <v>1090</v>
      </c>
      <c r="E8080" s="72">
        <v>1339</v>
      </c>
      <c r="F8080" s="105">
        <v>208</v>
      </c>
      <c r="G8080" s="108">
        <f t="shared" si="126"/>
        <v>44197</v>
      </c>
    </row>
    <row r="8081" spans="1:7" x14ac:dyDescent="0.35">
      <c r="A8081" s="72" t="s">
        <v>554</v>
      </c>
      <c r="B8081" s="72" t="s">
        <v>555</v>
      </c>
      <c r="C8081" s="72" t="s">
        <v>1100</v>
      </c>
      <c r="D8081" s="72" t="s">
        <v>1091</v>
      </c>
      <c r="E8081" s="72">
        <v>1324</v>
      </c>
      <c r="F8081" s="105">
        <v>195</v>
      </c>
      <c r="G8081" s="108">
        <f t="shared" si="126"/>
        <v>44105</v>
      </c>
    </row>
    <row r="8082" spans="1:7" x14ac:dyDescent="0.35">
      <c r="A8082" s="72" t="s">
        <v>554</v>
      </c>
      <c r="B8082" s="72" t="s">
        <v>555</v>
      </c>
      <c r="C8082" s="72" t="s">
        <v>1100</v>
      </c>
      <c r="D8082" s="72" t="s">
        <v>1092</v>
      </c>
      <c r="E8082" s="72">
        <v>1324</v>
      </c>
      <c r="F8082" s="105">
        <v>155</v>
      </c>
      <c r="G8082" s="108">
        <f t="shared" si="126"/>
        <v>44013</v>
      </c>
    </row>
    <row r="8083" spans="1:7" x14ac:dyDescent="0.35">
      <c r="A8083" s="72" t="s">
        <v>554</v>
      </c>
      <c r="B8083" s="72" t="s">
        <v>555</v>
      </c>
      <c r="C8083" s="72" t="s">
        <v>1100</v>
      </c>
      <c r="D8083" s="72" t="s">
        <v>1093</v>
      </c>
      <c r="E8083" s="72">
        <v>1320</v>
      </c>
      <c r="F8083" s="105">
        <v>155</v>
      </c>
      <c r="G8083" s="108">
        <f t="shared" si="126"/>
        <v>43922</v>
      </c>
    </row>
    <row r="8084" spans="1:7" x14ac:dyDescent="0.35">
      <c r="A8084" s="72" t="s">
        <v>554</v>
      </c>
      <c r="B8084" s="72" t="s">
        <v>555</v>
      </c>
      <c r="C8084" s="72" t="s">
        <v>1100</v>
      </c>
      <c r="D8084" s="72" t="s">
        <v>1094</v>
      </c>
      <c r="E8084" s="72">
        <v>1303</v>
      </c>
      <c r="F8084" s="105">
        <v>145</v>
      </c>
      <c r="G8084" s="108">
        <f t="shared" si="126"/>
        <v>43831</v>
      </c>
    </row>
    <row r="8085" spans="1:7" x14ac:dyDescent="0.35">
      <c r="A8085" s="72" t="s">
        <v>554</v>
      </c>
      <c r="B8085" s="72" t="s">
        <v>555</v>
      </c>
      <c r="C8085" s="72" t="s">
        <v>1100</v>
      </c>
      <c r="D8085" s="72" t="s">
        <v>1095</v>
      </c>
      <c r="E8085" s="72">
        <v>1239</v>
      </c>
      <c r="F8085" s="105">
        <v>152</v>
      </c>
      <c r="G8085" s="108">
        <f t="shared" si="126"/>
        <v>43739</v>
      </c>
    </row>
    <row r="8086" spans="1:7" x14ac:dyDescent="0.35">
      <c r="A8086" s="72" t="s">
        <v>554</v>
      </c>
      <c r="B8086" s="72" t="s">
        <v>555</v>
      </c>
      <c r="C8086" s="72" t="s">
        <v>1100</v>
      </c>
      <c r="D8086" s="72" t="s">
        <v>1096</v>
      </c>
      <c r="E8086" s="72">
        <v>1239</v>
      </c>
      <c r="F8086" s="105">
        <v>149</v>
      </c>
      <c r="G8086" s="108">
        <f t="shared" si="126"/>
        <v>43647</v>
      </c>
    </row>
    <row r="8087" spans="1:7" x14ac:dyDescent="0.35">
      <c r="A8087" s="72" t="s">
        <v>554</v>
      </c>
      <c r="B8087" s="72" t="s">
        <v>555</v>
      </c>
      <c r="C8087" s="72" t="s">
        <v>1100</v>
      </c>
      <c r="D8087" s="72" t="s">
        <v>1097</v>
      </c>
      <c r="E8087" s="72">
        <v>1239</v>
      </c>
      <c r="F8087" s="105">
        <v>143</v>
      </c>
      <c r="G8087" s="108">
        <f t="shared" si="126"/>
        <v>43556</v>
      </c>
    </row>
    <row r="8088" spans="1:7" x14ac:dyDescent="0.35">
      <c r="A8088" s="72" t="s">
        <v>554</v>
      </c>
      <c r="B8088" s="72" t="s">
        <v>555</v>
      </c>
      <c r="C8088" s="72" t="s">
        <v>1100</v>
      </c>
      <c r="D8088" s="72" t="s">
        <v>1098</v>
      </c>
      <c r="E8088" s="72">
        <v>1220</v>
      </c>
      <c r="F8088" s="105">
        <v>126</v>
      </c>
      <c r="G8088" s="108">
        <f t="shared" si="126"/>
        <v>43466</v>
      </c>
    </row>
    <row r="8089" spans="1:7" x14ac:dyDescent="0.35">
      <c r="A8089" s="72" t="s">
        <v>554</v>
      </c>
      <c r="B8089" s="72" t="s">
        <v>555</v>
      </c>
      <c r="C8089" s="72" t="s">
        <v>1100</v>
      </c>
      <c r="D8089" s="72" t="s">
        <v>1099</v>
      </c>
      <c r="E8089" s="72">
        <v>1260</v>
      </c>
      <c r="F8089" s="105">
        <v>129</v>
      </c>
      <c r="G8089" s="108">
        <f t="shared" si="126"/>
        <v>43374</v>
      </c>
    </row>
    <row r="8090" spans="1:7" x14ac:dyDescent="0.35">
      <c r="A8090" s="72" t="s">
        <v>554</v>
      </c>
      <c r="B8090" s="72" t="s">
        <v>555</v>
      </c>
      <c r="C8090" s="72" t="s">
        <v>1101</v>
      </c>
      <c r="D8090" s="72" t="s">
        <v>1088</v>
      </c>
      <c r="E8090" s="72">
        <v>271</v>
      </c>
      <c r="F8090" s="105">
        <v>8</v>
      </c>
      <c r="G8090" s="108">
        <f t="shared" si="126"/>
        <v>44378</v>
      </c>
    </row>
    <row r="8091" spans="1:7" x14ac:dyDescent="0.35">
      <c r="A8091" s="72" t="s">
        <v>554</v>
      </c>
      <c r="B8091" s="72" t="s">
        <v>555</v>
      </c>
      <c r="C8091" s="72" t="s">
        <v>1101</v>
      </c>
      <c r="D8091" s="72" t="s">
        <v>1089</v>
      </c>
      <c r="E8091" s="72">
        <v>273</v>
      </c>
      <c r="F8091" s="105">
        <v>9</v>
      </c>
      <c r="G8091" s="108">
        <f t="shared" si="126"/>
        <v>44287</v>
      </c>
    </row>
    <row r="8092" spans="1:7" x14ac:dyDescent="0.35">
      <c r="A8092" s="72" t="s">
        <v>554</v>
      </c>
      <c r="B8092" s="72" t="s">
        <v>555</v>
      </c>
      <c r="C8092" s="72" t="s">
        <v>1101</v>
      </c>
      <c r="D8092" s="72" t="s">
        <v>1090</v>
      </c>
      <c r="E8092" s="72">
        <v>270</v>
      </c>
      <c r="F8092" s="105">
        <v>11</v>
      </c>
      <c r="G8092" s="108">
        <f t="shared" si="126"/>
        <v>44197</v>
      </c>
    </row>
    <row r="8093" spans="1:7" x14ac:dyDescent="0.35">
      <c r="A8093" s="72" t="s">
        <v>554</v>
      </c>
      <c r="B8093" s="72" t="s">
        <v>555</v>
      </c>
      <c r="C8093" s="72" t="s">
        <v>1101</v>
      </c>
      <c r="D8093" s="72" t="s">
        <v>1091</v>
      </c>
      <c r="E8093" s="72">
        <v>269</v>
      </c>
      <c r="F8093" s="105">
        <v>11</v>
      </c>
      <c r="G8093" s="108">
        <f t="shared" si="126"/>
        <v>44105</v>
      </c>
    </row>
    <row r="8094" spans="1:7" x14ac:dyDescent="0.35">
      <c r="A8094" s="72" t="s">
        <v>554</v>
      </c>
      <c r="B8094" s="72" t="s">
        <v>555</v>
      </c>
      <c r="C8094" s="72" t="s">
        <v>1101</v>
      </c>
      <c r="D8094" s="72" t="s">
        <v>1092</v>
      </c>
      <c r="E8094" s="72">
        <v>264</v>
      </c>
      <c r="F8094" s="105">
        <v>9</v>
      </c>
      <c r="G8094" s="108">
        <f t="shared" si="126"/>
        <v>44013</v>
      </c>
    </row>
    <row r="8095" spans="1:7" x14ac:dyDescent="0.35">
      <c r="A8095" s="72" t="s">
        <v>554</v>
      </c>
      <c r="B8095" s="72" t="s">
        <v>555</v>
      </c>
      <c r="C8095" s="72" t="s">
        <v>1101</v>
      </c>
      <c r="D8095" s="72" t="s">
        <v>1093</v>
      </c>
      <c r="E8095" s="72">
        <v>258</v>
      </c>
      <c r="F8095" s="105">
        <v>11</v>
      </c>
      <c r="G8095" s="108">
        <f t="shared" si="126"/>
        <v>43922</v>
      </c>
    </row>
    <row r="8096" spans="1:7" x14ac:dyDescent="0.35">
      <c r="A8096" s="72" t="s">
        <v>554</v>
      </c>
      <c r="B8096" s="72" t="s">
        <v>555</v>
      </c>
      <c r="C8096" s="72" t="s">
        <v>1101</v>
      </c>
      <c r="D8096" s="72" t="s">
        <v>1094</v>
      </c>
      <c r="E8096" s="72">
        <v>249</v>
      </c>
      <c r="F8096" s="105">
        <v>10</v>
      </c>
      <c r="G8096" s="108">
        <f t="shared" si="126"/>
        <v>43831</v>
      </c>
    </row>
    <row r="8097" spans="1:7" x14ac:dyDescent="0.35">
      <c r="A8097" s="72" t="s">
        <v>554</v>
      </c>
      <c r="B8097" s="72" t="s">
        <v>555</v>
      </c>
      <c r="C8097" s="72" t="s">
        <v>1101</v>
      </c>
      <c r="D8097" s="72" t="s">
        <v>1095</v>
      </c>
      <c r="E8097" s="72">
        <v>241</v>
      </c>
      <c r="F8097" s="105">
        <v>10</v>
      </c>
      <c r="G8097" s="108">
        <f t="shared" si="126"/>
        <v>43739</v>
      </c>
    </row>
    <row r="8098" spans="1:7" x14ac:dyDescent="0.35">
      <c r="A8098" s="72" t="s">
        <v>554</v>
      </c>
      <c r="B8098" s="72" t="s">
        <v>555</v>
      </c>
      <c r="C8098" s="72" t="s">
        <v>1101</v>
      </c>
      <c r="D8098" s="72" t="s">
        <v>1096</v>
      </c>
      <c r="E8098" s="72">
        <v>236</v>
      </c>
      <c r="F8098" s="105">
        <v>9</v>
      </c>
      <c r="G8098" s="108">
        <f t="shared" si="126"/>
        <v>43647</v>
      </c>
    </row>
    <row r="8099" spans="1:7" x14ac:dyDescent="0.35">
      <c r="A8099" s="72" t="s">
        <v>554</v>
      </c>
      <c r="B8099" s="72" t="s">
        <v>555</v>
      </c>
      <c r="C8099" s="72" t="s">
        <v>1101</v>
      </c>
      <c r="D8099" s="72" t="s">
        <v>1097</v>
      </c>
      <c r="E8099" s="72">
        <v>230</v>
      </c>
      <c r="F8099" s="105">
        <v>7</v>
      </c>
      <c r="G8099" s="108">
        <f t="shared" si="126"/>
        <v>43556</v>
      </c>
    </row>
    <row r="8100" spans="1:7" x14ac:dyDescent="0.35">
      <c r="A8100" s="72" t="s">
        <v>554</v>
      </c>
      <c r="B8100" s="72" t="s">
        <v>555</v>
      </c>
      <c r="C8100" s="72" t="s">
        <v>1101</v>
      </c>
      <c r="D8100" s="72" t="s">
        <v>1098</v>
      </c>
      <c r="E8100" s="72">
        <v>217</v>
      </c>
      <c r="F8100" s="105">
        <v>8</v>
      </c>
      <c r="G8100" s="108">
        <f t="shared" si="126"/>
        <v>43466</v>
      </c>
    </row>
    <row r="8101" spans="1:7" x14ac:dyDescent="0.35">
      <c r="A8101" s="72" t="s">
        <v>554</v>
      </c>
      <c r="B8101" s="72" t="s">
        <v>555</v>
      </c>
      <c r="C8101" s="72" t="s">
        <v>1101</v>
      </c>
      <c r="D8101" s="72" t="s">
        <v>1099</v>
      </c>
      <c r="E8101" s="72">
        <v>225</v>
      </c>
      <c r="F8101" s="105">
        <v>9</v>
      </c>
      <c r="G8101" s="108">
        <f t="shared" si="126"/>
        <v>43374</v>
      </c>
    </row>
    <row r="8102" spans="1:7" x14ac:dyDescent="0.35">
      <c r="A8102" s="72" t="s">
        <v>554</v>
      </c>
      <c r="B8102" s="72" t="s">
        <v>555</v>
      </c>
      <c r="C8102" s="72" t="s">
        <v>1102</v>
      </c>
      <c r="D8102" s="72" t="s">
        <v>1088</v>
      </c>
      <c r="E8102" s="72">
        <v>1523</v>
      </c>
      <c r="F8102" s="105">
        <v>148</v>
      </c>
      <c r="G8102" s="108">
        <f t="shared" si="126"/>
        <v>44378</v>
      </c>
    </row>
    <row r="8103" spans="1:7" x14ac:dyDescent="0.35">
      <c r="A8103" s="72" t="s">
        <v>554</v>
      </c>
      <c r="B8103" s="72" t="s">
        <v>555</v>
      </c>
      <c r="C8103" s="72" t="s">
        <v>1102</v>
      </c>
      <c r="D8103" s="72" t="s">
        <v>1089</v>
      </c>
      <c r="E8103" s="72">
        <v>1535</v>
      </c>
      <c r="F8103" s="105">
        <v>148</v>
      </c>
      <c r="G8103" s="108">
        <f t="shared" si="126"/>
        <v>44287</v>
      </c>
    </row>
    <row r="8104" spans="1:7" x14ac:dyDescent="0.35">
      <c r="A8104" s="72" t="s">
        <v>554</v>
      </c>
      <c r="B8104" s="72" t="s">
        <v>555</v>
      </c>
      <c r="C8104" s="72" t="s">
        <v>1102</v>
      </c>
      <c r="D8104" s="72" t="s">
        <v>1090</v>
      </c>
      <c r="E8104" s="72">
        <v>1533</v>
      </c>
      <c r="F8104" s="105">
        <v>141</v>
      </c>
      <c r="G8104" s="108">
        <f t="shared" si="126"/>
        <v>44197</v>
      </c>
    </row>
    <row r="8105" spans="1:7" x14ac:dyDescent="0.35">
      <c r="A8105" s="72" t="s">
        <v>554</v>
      </c>
      <c r="B8105" s="72" t="s">
        <v>555</v>
      </c>
      <c r="C8105" s="72" t="s">
        <v>1102</v>
      </c>
      <c r="D8105" s="72" t="s">
        <v>1091</v>
      </c>
      <c r="E8105" s="72">
        <v>1534</v>
      </c>
      <c r="F8105" s="105">
        <v>130</v>
      </c>
      <c r="G8105" s="108">
        <f t="shared" si="126"/>
        <v>44105</v>
      </c>
    </row>
    <row r="8106" spans="1:7" x14ac:dyDescent="0.35">
      <c r="A8106" s="72" t="s">
        <v>554</v>
      </c>
      <c r="B8106" s="72" t="s">
        <v>555</v>
      </c>
      <c r="C8106" s="72" t="s">
        <v>1102</v>
      </c>
      <c r="D8106" s="72" t="s">
        <v>1092</v>
      </c>
      <c r="E8106" s="72">
        <v>1530</v>
      </c>
      <c r="F8106" s="105">
        <v>109</v>
      </c>
      <c r="G8106" s="108">
        <f t="shared" si="126"/>
        <v>44013</v>
      </c>
    </row>
    <row r="8107" spans="1:7" x14ac:dyDescent="0.35">
      <c r="A8107" s="72" t="s">
        <v>554</v>
      </c>
      <c r="B8107" s="72" t="s">
        <v>555</v>
      </c>
      <c r="C8107" s="72" t="s">
        <v>1102</v>
      </c>
      <c r="D8107" s="72" t="s">
        <v>1093</v>
      </c>
      <c r="E8107" s="72">
        <v>1528</v>
      </c>
      <c r="F8107" s="105">
        <v>111</v>
      </c>
      <c r="G8107" s="108">
        <f t="shared" si="126"/>
        <v>43922</v>
      </c>
    </row>
    <row r="8108" spans="1:7" x14ac:dyDescent="0.35">
      <c r="A8108" s="72" t="s">
        <v>554</v>
      </c>
      <c r="B8108" s="72" t="s">
        <v>555</v>
      </c>
      <c r="C8108" s="72" t="s">
        <v>1102</v>
      </c>
      <c r="D8108" s="72" t="s">
        <v>1094</v>
      </c>
      <c r="E8108" s="72">
        <v>1531</v>
      </c>
      <c r="F8108" s="105">
        <v>110</v>
      </c>
      <c r="G8108" s="108">
        <f t="shared" si="126"/>
        <v>43831</v>
      </c>
    </row>
    <row r="8109" spans="1:7" x14ac:dyDescent="0.35">
      <c r="A8109" s="72" t="s">
        <v>554</v>
      </c>
      <c r="B8109" s="72" t="s">
        <v>555</v>
      </c>
      <c r="C8109" s="72" t="s">
        <v>1102</v>
      </c>
      <c r="D8109" s="72" t="s">
        <v>1095</v>
      </c>
      <c r="E8109" s="72">
        <v>1536</v>
      </c>
      <c r="F8109" s="105">
        <v>114</v>
      </c>
      <c r="G8109" s="108">
        <f t="shared" si="126"/>
        <v>43739</v>
      </c>
    </row>
    <row r="8110" spans="1:7" x14ac:dyDescent="0.35">
      <c r="A8110" s="72" t="s">
        <v>554</v>
      </c>
      <c r="B8110" s="72" t="s">
        <v>555</v>
      </c>
      <c r="C8110" s="72" t="s">
        <v>1102</v>
      </c>
      <c r="D8110" s="72" t="s">
        <v>1096</v>
      </c>
      <c r="E8110" s="72">
        <v>1537</v>
      </c>
      <c r="F8110" s="105">
        <v>118</v>
      </c>
      <c r="G8110" s="108">
        <f t="shared" si="126"/>
        <v>43647</v>
      </c>
    </row>
    <row r="8111" spans="1:7" x14ac:dyDescent="0.35">
      <c r="A8111" s="72" t="s">
        <v>554</v>
      </c>
      <c r="B8111" s="72" t="s">
        <v>555</v>
      </c>
      <c r="C8111" s="72" t="s">
        <v>1102</v>
      </c>
      <c r="D8111" s="72" t="s">
        <v>1097</v>
      </c>
      <c r="E8111" s="72">
        <v>1539</v>
      </c>
      <c r="F8111" s="105">
        <v>115</v>
      </c>
      <c r="G8111" s="108">
        <f t="shared" si="126"/>
        <v>43556</v>
      </c>
    </row>
    <row r="8112" spans="1:7" x14ac:dyDescent="0.35">
      <c r="A8112" s="72" t="s">
        <v>554</v>
      </c>
      <c r="B8112" s="72" t="s">
        <v>555</v>
      </c>
      <c r="C8112" s="72" t="s">
        <v>1102</v>
      </c>
      <c r="D8112" s="72" t="s">
        <v>1098</v>
      </c>
      <c r="E8112" s="72">
        <v>1520</v>
      </c>
      <c r="F8112" s="105">
        <v>110</v>
      </c>
      <c r="G8112" s="108">
        <f t="shared" si="126"/>
        <v>43466</v>
      </c>
    </row>
    <row r="8113" spans="1:7" x14ac:dyDescent="0.35">
      <c r="A8113" s="72" t="s">
        <v>554</v>
      </c>
      <c r="B8113" s="72" t="s">
        <v>555</v>
      </c>
      <c r="C8113" s="72" t="s">
        <v>1102</v>
      </c>
      <c r="D8113" s="72" t="s">
        <v>1099</v>
      </c>
      <c r="E8113" s="72">
        <v>1573</v>
      </c>
      <c r="F8113" s="105">
        <v>123</v>
      </c>
      <c r="G8113" s="108">
        <f t="shared" si="126"/>
        <v>43374</v>
      </c>
    </row>
    <row r="8114" spans="1:7" x14ac:dyDescent="0.35">
      <c r="A8114" s="72" t="s">
        <v>556</v>
      </c>
      <c r="B8114" s="72" t="s">
        <v>557</v>
      </c>
      <c r="C8114" s="72" t="s">
        <v>1087</v>
      </c>
      <c r="D8114" s="72" t="s">
        <v>1088</v>
      </c>
      <c r="E8114" s="72">
        <v>834</v>
      </c>
      <c r="F8114" s="105">
        <v>50</v>
      </c>
      <c r="G8114" s="108">
        <f t="shared" si="126"/>
        <v>44378</v>
      </c>
    </row>
    <row r="8115" spans="1:7" x14ac:dyDescent="0.35">
      <c r="A8115" s="72" t="s">
        <v>556</v>
      </c>
      <c r="B8115" s="72" t="s">
        <v>557</v>
      </c>
      <c r="C8115" s="72" t="s">
        <v>1087</v>
      </c>
      <c r="D8115" s="72" t="s">
        <v>1089</v>
      </c>
      <c r="E8115" s="72">
        <v>833</v>
      </c>
      <c r="F8115" s="105">
        <v>52</v>
      </c>
      <c r="G8115" s="108">
        <f t="shared" si="126"/>
        <v>44287</v>
      </c>
    </row>
    <row r="8116" spans="1:7" x14ac:dyDescent="0.35">
      <c r="A8116" s="72" t="s">
        <v>556</v>
      </c>
      <c r="B8116" s="72" t="s">
        <v>557</v>
      </c>
      <c r="C8116" s="72" t="s">
        <v>1087</v>
      </c>
      <c r="D8116" s="72" t="s">
        <v>1090</v>
      </c>
      <c r="E8116" s="72">
        <v>833</v>
      </c>
      <c r="F8116" s="105">
        <v>59</v>
      </c>
      <c r="G8116" s="108">
        <f t="shared" si="126"/>
        <v>44197</v>
      </c>
    </row>
    <row r="8117" spans="1:7" x14ac:dyDescent="0.35">
      <c r="A8117" s="72" t="s">
        <v>556</v>
      </c>
      <c r="B8117" s="72" t="s">
        <v>557</v>
      </c>
      <c r="C8117" s="72" t="s">
        <v>1087</v>
      </c>
      <c r="D8117" s="72" t="s">
        <v>1091</v>
      </c>
      <c r="E8117" s="72">
        <v>830</v>
      </c>
      <c r="F8117" s="105">
        <v>53</v>
      </c>
      <c r="G8117" s="108">
        <f t="shared" si="126"/>
        <v>44105</v>
      </c>
    </row>
    <row r="8118" spans="1:7" x14ac:dyDescent="0.35">
      <c r="A8118" s="72" t="s">
        <v>556</v>
      </c>
      <c r="B8118" s="72" t="s">
        <v>557</v>
      </c>
      <c r="C8118" s="72" t="s">
        <v>1087</v>
      </c>
      <c r="D8118" s="72" t="s">
        <v>1092</v>
      </c>
      <c r="E8118" s="72">
        <v>818</v>
      </c>
      <c r="F8118" s="105">
        <v>69</v>
      </c>
      <c r="G8118" s="108">
        <f t="shared" si="126"/>
        <v>44013</v>
      </c>
    </row>
    <row r="8119" spans="1:7" x14ac:dyDescent="0.35">
      <c r="A8119" s="72" t="s">
        <v>556</v>
      </c>
      <c r="B8119" s="72" t="s">
        <v>557</v>
      </c>
      <c r="C8119" s="72" t="s">
        <v>1087</v>
      </c>
      <c r="D8119" s="72" t="s">
        <v>1093</v>
      </c>
      <c r="E8119" s="72">
        <v>797</v>
      </c>
      <c r="F8119" s="105">
        <v>55</v>
      </c>
      <c r="G8119" s="108">
        <f t="shared" si="126"/>
        <v>43922</v>
      </c>
    </row>
    <row r="8120" spans="1:7" x14ac:dyDescent="0.35">
      <c r="A8120" s="72" t="s">
        <v>556</v>
      </c>
      <c r="B8120" s="72" t="s">
        <v>557</v>
      </c>
      <c r="C8120" s="72" t="s">
        <v>1087</v>
      </c>
      <c r="D8120" s="72" t="s">
        <v>1094</v>
      </c>
      <c r="E8120" s="72">
        <v>795</v>
      </c>
      <c r="F8120" s="105">
        <v>58</v>
      </c>
      <c r="G8120" s="108">
        <f t="shared" si="126"/>
        <v>43831</v>
      </c>
    </row>
    <row r="8121" spans="1:7" x14ac:dyDescent="0.35">
      <c r="A8121" s="72" t="s">
        <v>556</v>
      </c>
      <c r="B8121" s="72" t="s">
        <v>557</v>
      </c>
      <c r="C8121" s="72" t="s">
        <v>1087</v>
      </c>
      <c r="D8121" s="72" t="s">
        <v>1095</v>
      </c>
      <c r="E8121" s="72">
        <v>793</v>
      </c>
      <c r="F8121" s="105">
        <v>72</v>
      </c>
      <c r="G8121" s="108">
        <f t="shared" si="126"/>
        <v>43739</v>
      </c>
    </row>
    <row r="8122" spans="1:7" x14ac:dyDescent="0.35">
      <c r="A8122" s="72" t="s">
        <v>556</v>
      </c>
      <c r="B8122" s="72" t="s">
        <v>557</v>
      </c>
      <c r="C8122" s="72" t="s">
        <v>1087</v>
      </c>
      <c r="D8122" s="72" t="s">
        <v>1096</v>
      </c>
      <c r="E8122" s="72">
        <v>797</v>
      </c>
      <c r="F8122" s="105">
        <v>75</v>
      </c>
      <c r="G8122" s="108">
        <f t="shared" si="126"/>
        <v>43647</v>
      </c>
    </row>
    <row r="8123" spans="1:7" x14ac:dyDescent="0.35">
      <c r="A8123" s="72" t="s">
        <v>556</v>
      </c>
      <c r="B8123" s="72" t="s">
        <v>557</v>
      </c>
      <c r="C8123" s="72" t="s">
        <v>1087</v>
      </c>
      <c r="D8123" s="72" t="s">
        <v>1097</v>
      </c>
      <c r="E8123" s="72">
        <v>790</v>
      </c>
      <c r="F8123" s="105">
        <v>71</v>
      </c>
      <c r="G8123" s="108">
        <f t="shared" si="126"/>
        <v>43556</v>
      </c>
    </row>
    <row r="8124" spans="1:7" x14ac:dyDescent="0.35">
      <c r="A8124" s="72" t="s">
        <v>556</v>
      </c>
      <c r="B8124" s="72" t="s">
        <v>557</v>
      </c>
      <c r="C8124" s="72" t="s">
        <v>1087</v>
      </c>
      <c r="D8124" s="72" t="s">
        <v>1098</v>
      </c>
      <c r="E8124" s="72">
        <v>792</v>
      </c>
      <c r="F8124" s="105">
        <v>74</v>
      </c>
      <c r="G8124" s="108">
        <f t="shared" si="126"/>
        <v>43466</v>
      </c>
    </row>
    <row r="8125" spans="1:7" x14ac:dyDescent="0.35">
      <c r="A8125" s="72" t="s">
        <v>556</v>
      </c>
      <c r="B8125" s="72" t="s">
        <v>557</v>
      </c>
      <c r="C8125" s="72" t="s">
        <v>1087</v>
      </c>
      <c r="D8125" s="72" t="s">
        <v>1099</v>
      </c>
      <c r="E8125" s="72">
        <v>826</v>
      </c>
      <c r="F8125" s="105">
        <v>70</v>
      </c>
      <c r="G8125" s="108">
        <f t="shared" si="126"/>
        <v>43374</v>
      </c>
    </row>
    <row r="8126" spans="1:7" x14ac:dyDescent="0.35">
      <c r="A8126" s="72" t="s">
        <v>556</v>
      </c>
      <c r="B8126" s="72" t="s">
        <v>557</v>
      </c>
      <c r="C8126" s="72" t="s">
        <v>1100</v>
      </c>
      <c r="D8126" s="72" t="s">
        <v>1088</v>
      </c>
      <c r="E8126" s="72">
        <v>383</v>
      </c>
      <c r="F8126" s="105">
        <v>42</v>
      </c>
      <c r="G8126" s="108">
        <f t="shared" si="126"/>
        <v>44378</v>
      </c>
    </row>
    <row r="8127" spans="1:7" x14ac:dyDescent="0.35">
      <c r="A8127" s="72" t="s">
        <v>556</v>
      </c>
      <c r="B8127" s="72" t="s">
        <v>557</v>
      </c>
      <c r="C8127" s="72" t="s">
        <v>1100</v>
      </c>
      <c r="D8127" s="72" t="s">
        <v>1089</v>
      </c>
      <c r="E8127" s="72">
        <v>372</v>
      </c>
      <c r="F8127" s="105">
        <v>41</v>
      </c>
      <c r="G8127" s="108">
        <f t="shared" si="126"/>
        <v>44287</v>
      </c>
    </row>
    <row r="8128" spans="1:7" x14ac:dyDescent="0.35">
      <c r="A8128" s="72" t="s">
        <v>556</v>
      </c>
      <c r="B8128" s="72" t="s">
        <v>557</v>
      </c>
      <c r="C8128" s="72" t="s">
        <v>1100</v>
      </c>
      <c r="D8128" s="72" t="s">
        <v>1090</v>
      </c>
      <c r="E8128" s="72">
        <v>380</v>
      </c>
      <c r="F8128" s="105">
        <v>47</v>
      </c>
      <c r="G8128" s="108">
        <f t="shared" si="126"/>
        <v>44197</v>
      </c>
    </row>
    <row r="8129" spans="1:7" x14ac:dyDescent="0.35">
      <c r="A8129" s="72" t="s">
        <v>556</v>
      </c>
      <c r="B8129" s="72" t="s">
        <v>557</v>
      </c>
      <c r="C8129" s="72" t="s">
        <v>1100</v>
      </c>
      <c r="D8129" s="72" t="s">
        <v>1091</v>
      </c>
      <c r="E8129" s="72">
        <v>380</v>
      </c>
      <c r="F8129" s="105">
        <v>36</v>
      </c>
      <c r="G8129" s="108">
        <f t="shared" si="126"/>
        <v>44105</v>
      </c>
    </row>
    <row r="8130" spans="1:7" x14ac:dyDescent="0.35">
      <c r="A8130" s="72" t="s">
        <v>556</v>
      </c>
      <c r="B8130" s="72" t="s">
        <v>557</v>
      </c>
      <c r="C8130" s="72" t="s">
        <v>1100</v>
      </c>
      <c r="D8130" s="72" t="s">
        <v>1092</v>
      </c>
      <c r="E8130" s="72">
        <v>379</v>
      </c>
      <c r="F8130" s="105">
        <v>47</v>
      </c>
      <c r="G8130" s="108">
        <f t="shared" si="126"/>
        <v>44013</v>
      </c>
    </row>
    <row r="8131" spans="1:7" x14ac:dyDescent="0.35">
      <c r="A8131" s="72" t="s">
        <v>556</v>
      </c>
      <c r="B8131" s="72" t="s">
        <v>557</v>
      </c>
      <c r="C8131" s="72" t="s">
        <v>1100</v>
      </c>
      <c r="D8131" s="72" t="s">
        <v>1093</v>
      </c>
      <c r="E8131" s="72">
        <v>383</v>
      </c>
      <c r="F8131" s="105">
        <v>38</v>
      </c>
      <c r="G8131" s="108">
        <f t="shared" si="126"/>
        <v>43922</v>
      </c>
    </row>
    <row r="8132" spans="1:7" x14ac:dyDescent="0.35">
      <c r="A8132" s="72" t="s">
        <v>556</v>
      </c>
      <c r="B8132" s="72" t="s">
        <v>557</v>
      </c>
      <c r="C8132" s="72" t="s">
        <v>1100</v>
      </c>
      <c r="D8132" s="72" t="s">
        <v>1094</v>
      </c>
      <c r="E8132" s="72">
        <v>380</v>
      </c>
      <c r="F8132" s="105">
        <v>37</v>
      </c>
      <c r="G8132" s="108">
        <f t="shared" ref="G8132:G8195" si="127">DATE(LEFT(D8132,4),RIGHT(LEFT(D8132,7),2),1)</f>
        <v>43831</v>
      </c>
    </row>
    <row r="8133" spans="1:7" x14ac:dyDescent="0.35">
      <c r="A8133" s="72" t="s">
        <v>556</v>
      </c>
      <c r="B8133" s="72" t="s">
        <v>557</v>
      </c>
      <c r="C8133" s="72" t="s">
        <v>1100</v>
      </c>
      <c r="D8133" s="72" t="s">
        <v>1095</v>
      </c>
      <c r="E8133" s="72">
        <v>380</v>
      </c>
      <c r="F8133" s="105">
        <v>47</v>
      </c>
      <c r="G8133" s="108">
        <f t="shared" si="127"/>
        <v>43739</v>
      </c>
    </row>
    <row r="8134" spans="1:7" x14ac:dyDescent="0.35">
      <c r="A8134" s="72" t="s">
        <v>556</v>
      </c>
      <c r="B8134" s="72" t="s">
        <v>557</v>
      </c>
      <c r="C8134" s="72" t="s">
        <v>1100</v>
      </c>
      <c r="D8134" s="72" t="s">
        <v>1096</v>
      </c>
      <c r="E8134" s="72">
        <v>381</v>
      </c>
      <c r="F8134" s="105">
        <v>48</v>
      </c>
      <c r="G8134" s="108">
        <f t="shared" si="127"/>
        <v>43647</v>
      </c>
    </row>
    <row r="8135" spans="1:7" x14ac:dyDescent="0.35">
      <c r="A8135" s="72" t="s">
        <v>556</v>
      </c>
      <c r="B8135" s="72" t="s">
        <v>557</v>
      </c>
      <c r="C8135" s="72" t="s">
        <v>1100</v>
      </c>
      <c r="D8135" s="72" t="s">
        <v>1097</v>
      </c>
      <c r="E8135" s="72">
        <v>380</v>
      </c>
      <c r="F8135" s="105">
        <v>44</v>
      </c>
      <c r="G8135" s="108">
        <f t="shared" si="127"/>
        <v>43556</v>
      </c>
    </row>
    <row r="8136" spans="1:7" x14ac:dyDescent="0.35">
      <c r="A8136" s="72" t="s">
        <v>556</v>
      </c>
      <c r="B8136" s="72" t="s">
        <v>557</v>
      </c>
      <c r="C8136" s="72" t="s">
        <v>1100</v>
      </c>
      <c r="D8136" s="72" t="s">
        <v>1098</v>
      </c>
      <c r="E8136" s="72">
        <v>369</v>
      </c>
      <c r="F8136" s="105">
        <v>43</v>
      </c>
      <c r="G8136" s="108">
        <f t="shared" si="127"/>
        <v>43466</v>
      </c>
    </row>
    <row r="8137" spans="1:7" x14ac:dyDescent="0.35">
      <c r="A8137" s="72" t="s">
        <v>556</v>
      </c>
      <c r="B8137" s="72" t="s">
        <v>557</v>
      </c>
      <c r="C8137" s="72" t="s">
        <v>1100</v>
      </c>
      <c r="D8137" s="72" t="s">
        <v>1099</v>
      </c>
      <c r="E8137" s="72">
        <v>400</v>
      </c>
      <c r="F8137" s="105">
        <v>50</v>
      </c>
      <c r="G8137" s="108">
        <f t="shared" si="127"/>
        <v>43374</v>
      </c>
    </row>
    <row r="8138" spans="1:7" x14ac:dyDescent="0.35">
      <c r="A8138" s="72" t="s">
        <v>556</v>
      </c>
      <c r="B8138" s="72" t="s">
        <v>557</v>
      </c>
      <c r="C8138" s="72" t="s">
        <v>1101</v>
      </c>
      <c r="D8138" s="72" t="s">
        <v>1088</v>
      </c>
      <c r="E8138" s="72">
        <v>205</v>
      </c>
      <c r="F8138" s="105">
        <v>4</v>
      </c>
      <c r="G8138" s="108">
        <f t="shared" si="127"/>
        <v>44378</v>
      </c>
    </row>
    <row r="8139" spans="1:7" x14ac:dyDescent="0.35">
      <c r="A8139" s="72" t="s">
        <v>556</v>
      </c>
      <c r="B8139" s="72" t="s">
        <v>557</v>
      </c>
      <c r="C8139" s="72" t="s">
        <v>1101</v>
      </c>
      <c r="D8139" s="72" t="s">
        <v>1089</v>
      </c>
      <c r="E8139" s="72">
        <v>205</v>
      </c>
      <c r="F8139" s="105">
        <v>4</v>
      </c>
      <c r="G8139" s="108">
        <f t="shared" si="127"/>
        <v>44287</v>
      </c>
    </row>
    <row r="8140" spans="1:7" x14ac:dyDescent="0.35">
      <c r="A8140" s="72" t="s">
        <v>556</v>
      </c>
      <c r="B8140" s="72" t="s">
        <v>557</v>
      </c>
      <c r="C8140" s="72" t="s">
        <v>1101</v>
      </c>
      <c r="D8140" s="72" t="s">
        <v>1090</v>
      </c>
      <c r="E8140" s="72">
        <v>208</v>
      </c>
      <c r="F8140" s="105">
        <v>5</v>
      </c>
      <c r="G8140" s="108">
        <f t="shared" si="127"/>
        <v>44197</v>
      </c>
    </row>
    <row r="8141" spans="1:7" x14ac:dyDescent="0.35">
      <c r="A8141" s="72" t="s">
        <v>556</v>
      </c>
      <c r="B8141" s="72" t="s">
        <v>557</v>
      </c>
      <c r="C8141" s="72" t="s">
        <v>1101</v>
      </c>
      <c r="D8141" s="72" t="s">
        <v>1091</v>
      </c>
      <c r="E8141" s="72">
        <v>211</v>
      </c>
      <c r="F8141" s="105">
        <v>5</v>
      </c>
      <c r="G8141" s="108">
        <f t="shared" si="127"/>
        <v>44105</v>
      </c>
    </row>
    <row r="8142" spans="1:7" x14ac:dyDescent="0.35">
      <c r="A8142" s="72" t="s">
        <v>556</v>
      </c>
      <c r="B8142" s="72" t="s">
        <v>557</v>
      </c>
      <c r="C8142" s="72" t="s">
        <v>1101</v>
      </c>
      <c r="D8142" s="72" t="s">
        <v>1092</v>
      </c>
      <c r="E8142" s="72">
        <v>209</v>
      </c>
      <c r="F8142" s="105">
        <v>4</v>
      </c>
      <c r="G8142" s="108">
        <f t="shared" si="127"/>
        <v>44013</v>
      </c>
    </row>
    <row r="8143" spans="1:7" x14ac:dyDescent="0.35">
      <c r="A8143" s="72" t="s">
        <v>556</v>
      </c>
      <c r="B8143" s="72" t="s">
        <v>557</v>
      </c>
      <c r="C8143" s="72" t="s">
        <v>1101</v>
      </c>
      <c r="D8143" s="72" t="s">
        <v>1093</v>
      </c>
      <c r="E8143" s="72">
        <v>210</v>
      </c>
      <c r="F8143" s="105">
        <v>3</v>
      </c>
      <c r="G8143" s="108">
        <f t="shared" si="127"/>
        <v>43922</v>
      </c>
    </row>
    <row r="8144" spans="1:7" x14ac:dyDescent="0.35">
      <c r="A8144" s="72" t="s">
        <v>556</v>
      </c>
      <c r="B8144" s="72" t="s">
        <v>557</v>
      </c>
      <c r="C8144" s="72" t="s">
        <v>1101</v>
      </c>
      <c r="D8144" s="72" t="s">
        <v>1094</v>
      </c>
      <c r="E8144" s="72">
        <v>211</v>
      </c>
      <c r="F8144" s="105">
        <v>3</v>
      </c>
      <c r="G8144" s="108">
        <f t="shared" si="127"/>
        <v>43831</v>
      </c>
    </row>
    <row r="8145" spans="1:7" x14ac:dyDescent="0.35">
      <c r="A8145" s="72" t="s">
        <v>556</v>
      </c>
      <c r="B8145" s="72" t="s">
        <v>557</v>
      </c>
      <c r="C8145" s="72" t="s">
        <v>1101</v>
      </c>
      <c r="D8145" s="72" t="s">
        <v>1095</v>
      </c>
      <c r="E8145" s="72">
        <v>203</v>
      </c>
      <c r="F8145" s="105">
        <v>2</v>
      </c>
      <c r="G8145" s="108">
        <f t="shared" si="127"/>
        <v>43739</v>
      </c>
    </row>
    <row r="8146" spans="1:7" x14ac:dyDescent="0.35">
      <c r="A8146" s="72" t="s">
        <v>556</v>
      </c>
      <c r="B8146" s="72" t="s">
        <v>557</v>
      </c>
      <c r="C8146" s="72" t="s">
        <v>1101</v>
      </c>
      <c r="D8146" s="72" t="s">
        <v>1096</v>
      </c>
      <c r="E8146" s="72">
        <v>205</v>
      </c>
      <c r="F8146" s="105">
        <v>2</v>
      </c>
      <c r="G8146" s="108">
        <f t="shared" si="127"/>
        <v>43647</v>
      </c>
    </row>
    <row r="8147" spans="1:7" x14ac:dyDescent="0.35">
      <c r="A8147" s="72" t="s">
        <v>556</v>
      </c>
      <c r="B8147" s="72" t="s">
        <v>557</v>
      </c>
      <c r="C8147" s="72" t="s">
        <v>1101</v>
      </c>
      <c r="D8147" s="72" t="s">
        <v>1097</v>
      </c>
      <c r="E8147" s="72">
        <v>205</v>
      </c>
      <c r="F8147" s="105">
        <v>2</v>
      </c>
      <c r="G8147" s="108">
        <f t="shared" si="127"/>
        <v>43556</v>
      </c>
    </row>
    <row r="8148" spans="1:7" x14ac:dyDescent="0.35">
      <c r="A8148" s="72" t="s">
        <v>556</v>
      </c>
      <c r="B8148" s="72" t="s">
        <v>557</v>
      </c>
      <c r="C8148" s="72" t="s">
        <v>1101</v>
      </c>
      <c r="D8148" s="72" t="s">
        <v>1098</v>
      </c>
      <c r="E8148" s="72">
        <v>194</v>
      </c>
      <c r="F8148" s="105">
        <v>2</v>
      </c>
      <c r="G8148" s="108">
        <f t="shared" si="127"/>
        <v>43466</v>
      </c>
    </row>
    <row r="8149" spans="1:7" x14ac:dyDescent="0.35">
      <c r="A8149" s="72" t="s">
        <v>556</v>
      </c>
      <c r="B8149" s="72" t="s">
        <v>557</v>
      </c>
      <c r="C8149" s="72" t="s">
        <v>1101</v>
      </c>
      <c r="D8149" s="72" t="s">
        <v>1099</v>
      </c>
      <c r="E8149" s="72">
        <v>195</v>
      </c>
      <c r="F8149" s="105">
        <v>2</v>
      </c>
      <c r="G8149" s="108">
        <f t="shared" si="127"/>
        <v>43374</v>
      </c>
    </row>
    <row r="8150" spans="1:7" x14ac:dyDescent="0.35">
      <c r="A8150" s="72" t="s">
        <v>556</v>
      </c>
      <c r="B8150" s="72" t="s">
        <v>557</v>
      </c>
      <c r="C8150" s="72" t="s">
        <v>1102</v>
      </c>
      <c r="D8150" s="72" t="s">
        <v>1088</v>
      </c>
      <c r="E8150" s="72">
        <v>739</v>
      </c>
      <c r="F8150" s="105">
        <v>48</v>
      </c>
      <c r="G8150" s="108">
        <f t="shared" si="127"/>
        <v>44378</v>
      </c>
    </row>
    <row r="8151" spans="1:7" x14ac:dyDescent="0.35">
      <c r="A8151" s="72" t="s">
        <v>556</v>
      </c>
      <c r="B8151" s="72" t="s">
        <v>557</v>
      </c>
      <c r="C8151" s="72" t="s">
        <v>1102</v>
      </c>
      <c r="D8151" s="72" t="s">
        <v>1089</v>
      </c>
      <c r="E8151" s="72">
        <v>740</v>
      </c>
      <c r="F8151" s="105">
        <v>48</v>
      </c>
      <c r="G8151" s="108">
        <f t="shared" si="127"/>
        <v>44287</v>
      </c>
    </row>
    <row r="8152" spans="1:7" x14ac:dyDescent="0.35">
      <c r="A8152" s="72" t="s">
        <v>556</v>
      </c>
      <c r="B8152" s="72" t="s">
        <v>557</v>
      </c>
      <c r="C8152" s="72" t="s">
        <v>1102</v>
      </c>
      <c r="D8152" s="72" t="s">
        <v>1090</v>
      </c>
      <c r="E8152" s="72">
        <v>734</v>
      </c>
      <c r="F8152" s="105">
        <v>54</v>
      </c>
      <c r="G8152" s="108">
        <f t="shared" si="127"/>
        <v>44197</v>
      </c>
    </row>
    <row r="8153" spans="1:7" x14ac:dyDescent="0.35">
      <c r="A8153" s="72" t="s">
        <v>556</v>
      </c>
      <c r="B8153" s="72" t="s">
        <v>557</v>
      </c>
      <c r="C8153" s="72" t="s">
        <v>1102</v>
      </c>
      <c r="D8153" s="72" t="s">
        <v>1091</v>
      </c>
      <c r="E8153" s="72">
        <v>737</v>
      </c>
      <c r="F8153" s="105">
        <v>42</v>
      </c>
      <c r="G8153" s="108">
        <f t="shared" si="127"/>
        <v>44105</v>
      </c>
    </row>
    <row r="8154" spans="1:7" x14ac:dyDescent="0.35">
      <c r="A8154" s="72" t="s">
        <v>556</v>
      </c>
      <c r="B8154" s="72" t="s">
        <v>557</v>
      </c>
      <c r="C8154" s="72" t="s">
        <v>1102</v>
      </c>
      <c r="D8154" s="72" t="s">
        <v>1092</v>
      </c>
      <c r="E8154" s="72">
        <v>734</v>
      </c>
      <c r="F8154" s="105">
        <v>56</v>
      </c>
      <c r="G8154" s="108">
        <f t="shared" si="127"/>
        <v>44013</v>
      </c>
    </row>
    <row r="8155" spans="1:7" x14ac:dyDescent="0.35">
      <c r="A8155" s="72" t="s">
        <v>556</v>
      </c>
      <c r="B8155" s="72" t="s">
        <v>557</v>
      </c>
      <c r="C8155" s="72" t="s">
        <v>1102</v>
      </c>
      <c r="D8155" s="72" t="s">
        <v>1093</v>
      </c>
      <c r="E8155" s="72">
        <v>729</v>
      </c>
      <c r="F8155" s="105">
        <v>37</v>
      </c>
      <c r="G8155" s="108">
        <f t="shared" si="127"/>
        <v>43922</v>
      </c>
    </row>
    <row r="8156" spans="1:7" x14ac:dyDescent="0.35">
      <c r="A8156" s="72" t="s">
        <v>556</v>
      </c>
      <c r="B8156" s="72" t="s">
        <v>557</v>
      </c>
      <c r="C8156" s="72" t="s">
        <v>1102</v>
      </c>
      <c r="D8156" s="72" t="s">
        <v>1094</v>
      </c>
      <c r="E8156" s="72">
        <v>721</v>
      </c>
      <c r="F8156" s="105">
        <v>38</v>
      </c>
      <c r="G8156" s="108">
        <f t="shared" si="127"/>
        <v>43831</v>
      </c>
    </row>
    <row r="8157" spans="1:7" x14ac:dyDescent="0.35">
      <c r="A8157" s="72" t="s">
        <v>556</v>
      </c>
      <c r="B8157" s="72" t="s">
        <v>557</v>
      </c>
      <c r="C8157" s="72" t="s">
        <v>1102</v>
      </c>
      <c r="D8157" s="72" t="s">
        <v>1095</v>
      </c>
      <c r="E8157" s="72">
        <v>727</v>
      </c>
      <c r="F8157" s="105">
        <v>54</v>
      </c>
      <c r="G8157" s="108">
        <f t="shared" si="127"/>
        <v>43739</v>
      </c>
    </row>
    <row r="8158" spans="1:7" x14ac:dyDescent="0.35">
      <c r="A8158" s="72" t="s">
        <v>556</v>
      </c>
      <c r="B8158" s="72" t="s">
        <v>557</v>
      </c>
      <c r="C8158" s="72" t="s">
        <v>1102</v>
      </c>
      <c r="D8158" s="72" t="s">
        <v>1096</v>
      </c>
      <c r="E8158" s="72">
        <v>726</v>
      </c>
      <c r="F8158" s="105">
        <v>50</v>
      </c>
      <c r="G8158" s="108">
        <f t="shared" si="127"/>
        <v>43647</v>
      </c>
    </row>
    <row r="8159" spans="1:7" x14ac:dyDescent="0.35">
      <c r="A8159" s="72" t="s">
        <v>556</v>
      </c>
      <c r="B8159" s="72" t="s">
        <v>557</v>
      </c>
      <c r="C8159" s="72" t="s">
        <v>1102</v>
      </c>
      <c r="D8159" s="72" t="s">
        <v>1097</v>
      </c>
      <c r="E8159" s="72">
        <v>722</v>
      </c>
      <c r="F8159" s="105">
        <v>46</v>
      </c>
      <c r="G8159" s="108">
        <f t="shared" si="127"/>
        <v>43556</v>
      </c>
    </row>
    <row r="8160" spans="1:7" x14ac:dyDescent="0.35">
      <c r="A8160" s="72" t="s">
        <v>556</v>
      </c>
      <c r="B8160" s="72" t="s">
        <v>557</v>
      </c>
      <c r="C8160" s="72" t="s">
        <v>1102</v>
      </c>
      <c r="D8160" s="72" t="s">
        <v>1098</v>
      </c>
      <c r="E8160" s="72">
        <v>715</v>
      </c>
      <c r="F8160" s="105">
        <v>45</v>
      </c>
      <c r="G8160" s="108">
        <f t="shared" si="127"/>
        <v>43466</v>
      </c>
    </row>
    <row r="8161" spans="1:7" x14ac:dyDescent="0.35">
      <c r="A8161" s="72" t="s">
        <v>556</v>
      </c>
      <c r="B8161" s="72" t="s">
        <v>557</v>
      </c>
      <c r="C8161" s="72" t="s">
        <v>1102</v>
      </c>
      <c r="D8161" s="72" t="s">
        <v>1099</v>
      </c>
      <c r="E8161" s="72">
        <v>737</v>
      </c>
      <c r="F8161" s="105">
        <v>46</v>
      </c>
      <c r="G8161" s="108">
        <f t="shared" si="127"/>
        <v>43374</v>
      </c>
    </row>
    <row r="8162" spans="1:7" x14ac:dyDescent="0.35">
      <c r="A8162" s="72" t="s">
        <v>558</v>
      </c>
      <c r="B8162" s="72" t="s">
        <v>559</v>
      </c>
      <c r="C8162" s="72" t="s">
        <v>1087</v>
      </c>
      <c r="D8162" s="72" t="s">
        <v>1088</v>
      </c>
      <c r="E8162" s="72">
        <v>772</v>
      </c>
      <c r="F8162" s="105">
        <v>54</v>
      </c>
      <c r="G8162" s="108">
        <f t="shared" si="127"/>
        <v>44378</v>
      </c>
    </row>
    <row r="8163" spans="1:7" x14ac:dyDescent="0.35">
      <c r="A8163" s="72" t="s">
        <v>558</v>
      </c>
      <c r="B8163" s="72" t="s">
        <v>559</v>
      </c>
      <c r="C8163" s="72" t="s">
        <v>1087</v>
      </c>
      <c r="D8163" s="72" t="s">
        <v>1089</v>
      </c>
      <c r="E8163" s="72">
        <v>772</v>
      </c>
      <c r="F8163" s="105">
        <v>55</v>
      </c>
      <c r="G8163" s="108">
        <f t="shared" si="127"/>
        <v>44287</v>
      </c>
    </row>
    <row r="8164" spans="1:7" x14ac:dyDescent="0.35">
      <c r="A8164" s="72" t="s">
        <v>558</v>
      </c>
      <c r="B8164" s="72" t="s">
        <v>559</v>
      </c>
      <c r="C8164" s="72" t="s">
        <v>1087</v>
      </c>
      <c r="D8164" s="72" t="s">
        <v>1090</v>
      </c>
      <c r="E8164" s="72">
        <v>770</v>
      </c>
      <c r="F8164" s="105">
        <v>61</v>
      </c>
      <c r="G8164" s="108">
        <f t="shared" si="127"/>
        <v>44197</v>
      </c>
    </row>
    <row r="8165" spans="1:7" x14ac:dyDescent="0.35">
      <c r="A8165" s="72" t="s">
        <v>558</v>
      </c>
      <c r="B8165" s="72" t="s">
        <v>559</v>
      </c>
      <c r="C8165" s="72" t="s">
        <v>1087</v>
      </c>
      <c r="D8165" s="72" t="s">
        <v>1091</v>
      </c>
      <c r="E8165" s="72">
        <v>763</v>
      </c>
      <c r="F8165" s="105">
        <v>61</v>
      </c>
      <c r="G8165" s="108">
        <f t="shared" si="127"/>
        <v>44105</v>
      </c>
    </row>
    <row r="8166" spans="1:7" x14ac:dyDescent="0.35">
      <c r="A8166" s="72" t="s">
        <v>558</v>
      </c>
      <c r="B8166" s="72" t="s">
        <v>559</v>
      </c>
      <c r="C8166" s="72" t="s">
        <v>1087</v>
      </c>
      <c r="D8166" s="72" t="s">
        <v>1092</v>
      </c>
      <c r="E8166" s="72">
        <v>758</v>
      </c>
      <c r="F8166" s="105">
        <v>64</v>
      </c>
      <c r="G8166" s="108">
        <f t="shared" si="127"/>
        <v>44013</v>
      </c>
    </row>
    <row r="8167" spans="1:7" x14ac:dyDescent="0.35">
      <c r="A8167" s="72" t="s">
        <v>558</v>
      </c>
      <c r="B8167" s="72" t="s">
        <v>559</v>
      </c>
      <c r="C8167" s="72" t="s">
        <v>1087</v>
      </c>
      <c r="D8167" s="72" t="s">
        <v>1093</v>
      </c>
      <c r="E8167" s="72">
        <v>760</v>
      </c>
      <c r="F8167" s="105">
        <v>63</v>
      </c>
      <c r="G8167" s="108">
        <f t="shared" si="127"/>
        <v>43922</v>
      </c>
    </row>
    <row r="8168" spans="1:7" x14ac:dyDescent="0.35">
      <c r="A8168" s="72" t="s">
        <v>558</v>
      </c>
      <c r="B8168" s="72" t="s">
        <v>559</v>
      </c>
      <c r="C8168" s="72" t="s">
        <v>1087</v>
      </c>
      <c r="D8168" s="72" t="s">
        <v>1094</v>
      </c>
      <c r="E8168" s="72">
        <v>751</v>
      </c>
      <c r="F8168" s="105">
        <v>64</v>
      </c>
      <c r="G8168" s="108">
        <f t="shared" si="127"/>
        <v>43831</v>
      </c>
    </row>
    <row r="8169" spans="1:7" x14ac:dyDescent="0.35">
      <c r="A8169" s="72" t="s">
        <v>558</v>
      </c>
      <c r="B8169" s="72" t="s">
        <v>559</v>
      </c>
      <c r="C8169" s="72" t="s">
        <v>1087</v>
      </c>
      <c r="D8169" s="72" t="s">
        <v>1095</v>
      </c>
      <c r="E8169" s="72">
        <v>749</v>
      </c>
      <c r="F8169" s="105">
        <v>67</v>
      </c>
      <c r="G8169" s="108">
        <f t="shared" si="127"/>
        <v>43739</v>
      </c>
    </row>
    <row r="8170" spans="1:7" x14ac:dyDescent="0.35">
      <c r="A8170" s="72" t="s">
        <v>558</v>
      </c>
      <c r="B8170" s="72" t="s">
        <v>559</v>
      </c>
      <c r="C8170" s="72" t="s">
        <v>1087</v>
      </c>
      <c r="D8170" s="72" t="s">
        <v>1096</v>
      </c>
      <c r="E8170" s="72">
        <v>750</v>
      </c>
      <c r="F8170" s="105">
        <v>65</v>
      </c>
      <c r="G8170" s="108">
        <f t="shared" si="127"/>
        <v>43647</v>
      </c>
    </row>
    <row r="8171" spans="1:7" x14ac:dyDescent="0.35">
      <c r="A8171" s="72" t="s">
        <v>558</v>
      </c>
      <c r="B8171" s="72" t="s">
        <v>559</v>
      </c>
      <c r="C8171" s="72" t="s">
        <v>1087</v>
      </c>
      <c r="D8171" s="72" t="s">
        <v>1097</v>
      </c>
      <c r="E8171" s="72">
        <v>748</v>
      </c>
      <c r="F8171" s="105">
        <v>55</v>
      </c>
      <c r="G8171" s="108">
        <f t="shared" si="127"/>
        <v>43556</v>
      </c>
    </row>
    <row r="8172" spans="1:7" x14ac:dyDescent="0.35">
      <c r="A8172" s="72" t="s">
        <v>558</v>
      </c>
      <c r="B8172" s="72" t="s">
        <v>559</v>
      </c>
      <c r="C8172" s="72" t="s">
        <v>1087</v>
      </c>
      <c r="D8172" s="72" t="s">
        <v>1098</v>
      </c>
      <c r="E8172" s="72">
        <v>742</v>
      </c>
      <c r="F8172" s="105">
        <v>54</v>
      </c>
      <c r="G8172" s="108">
        <f t="shared" si="127"/>
        <v>43466</v>
      </c>
    </row>
    <row r="8173" spans="1:7" x14ac:dyDescent="0.35">
      <c r="A8173" s="72" t="s">
        <v>558</v>
      </c>
      <c r="B8173" s="72" t="s">
        <v>559</v>
      </c>
      <c r="C8173" s="72" t="s">
        <v>1087</v>
      </c>
      <c r="D8173" s="72" t="s">
        <v>1099</v>
      </c>
      <c r="E8173" s="72">
        <v>772</v>
      </c>
      <c r="F8173" s="105">
        <v>63</v>
      </c>
      <c r="G8173" s="108">
        <f t="shared" si="127"/>
        <v>43374</v>
      </c>
    </row>
    <row r="8174" spans="1:7" x14ac:dyDescent="0.35">
      <c r="A8174" s="72" t="s">
        <v>558</v>
      </c>
      <c r="B8174" s="72" t="s">
        <v>559</v>
      </c>
      <c r="C8174" s="72" t="s">
        <v>1100</v>
      </c>
      <c r="D8174" s="72" t="s">
        <v>1088</v>
      </c>
      <c r="E8174" s="72">
        <v>495</v>
      </c>
      <c r="F8174" s="105">
        <v>50</v>
      </c>
      <c r="G8174" s="108">
        <f t="shared" si="127"/>
        <v>44378</v>
      </c>
    </row>
    <row r="8175" spans="1:7" x14ac:dyDescent="0.35">
      <c r="A8175" s="72" t="s">
        <v>558</v>
      </c>
      <c r="B8175" s="72" t="s">
        <v>559</v>
      </c>
      <c r="C8175" s="72" t="s">
        <v>1100</v>
      </c>
      <c r="D8175" s="72" t="s">
        <v>1089</v>
      </c>
      <c r="E8175" s="72">
        <v>496</v>
      </c>
      <c r="F8175" s="105">
        <v>54</v>
      </c>
      <c r="G8175" s="108">
        <f t="shared" si="127"/>
        <v>44287</v>
      </c>
    </row>
    <row r="8176" spans="1:7" x14ac:dyDescent="0.35">
      <c r="A8176" s="72" t="s">
        <v>558</v>
      </c>
      <c r="B8176" s="72" t="s">
        <v>559</v>
      </c>
      <c r="C8176" s="72" t="s">
        <v>1100</v>
      </c>
      <c r="D8176" s="72" t="s">
        <v>1090</v>
      </c>
      <c r="E8176" s="72">
        <v>496</v>
      </c>
      <c r="F8176" s="105">
        <v>58</v>
      </c>
      <c r="G8176" s="108">
        <f t="shared" si="127"/>
        <v>44197</v>
      </c>
    </row>
    <row r="8177" spans="1:7" x14ac:dyDescent="0.35">
      <c r="A8177" s="72" t="s">
        <v>558</v>
      </c>
      <c r="B8177" s="72" t="s">
        <v>559</v>
      </c>
      <c r="C8177" s="72" t="s">
        <v>1100</v>
      </c>
      <c r="D8177" s="72" t="s">
        <v>1091</v>
      </c>
      <c r="E8177" s="72">
        <v>496</v>
      </c>
      <c r="F8177" s="105">
        <v>54</v>
      </c>
      <c r="G8177" s="108">
        <f t="shared" si="127"/>
        <v>44105</v>
      </c>
    </row>
    <row r="8178" spans="1:7" x14ac:dyDescent="0.35">
      <c r="A8178" s="72" t="s">
        <v>558</v>
      </c>
      <c r="B8178" s="72" t="s">
        <v>559</v>
      </c>
      <c r="C8178" s="72" t="s">
        <v>1100</v>
      </c>
      <c r="D8178" s="72" t="s">
        <v>1092</v>
      </c>
      <c r="E8178" s="72">
        <v>499</v>
      </c>
      <c r="F8178" s="105">
        <v>52</v>
      </c>
      <c r="G8178" s="108">
        <f t="shared" si="127"/>
        <v>44013</v>
      </c>
    </row>
    <row r="8179" spans="1:7" x14ac:dyDescent="0.35">
      <c r="A8179" s="72" t="s">
        <v>558</v>
      </c>
      <c r="B8179" s="72" t="s">
        <v>559</v>
      </c>
      <c r="C8179" s="72" t="s">
        <v>1100</v>
      </c>
      <c r="D8179" s="72" t="s">
        <v>1093</v>
      </c>
      <c r="E8179" s="72">
        <v>501</v>
      </c>
      <c r="F8179" s="105">
        <v>50</v>
      </c>
      <c r="G8179" s="108">
        <f t="shared" si="127"/>
        <v>43922</v>
      </c>
    </row>
    <row r="8180" spans="1:7" x14ac:dyDescent="0.35">
      <c r="A8180" s="72" t="s">
        <v>558</v>
      </c>
      <c r="B8180" s="72" t="s">
        <v>559</v>
      </c>
      <c r="C8180" s="72" t="s">
        <v>1100</v>
      </c>
      <c r="D8180" s="72" t="s">
        <v>1094</v>
      </c>
      <c r="E8180" s="72">
        <v>508</v>
      </c>
      <c r="F8180" s="105">
        <v>58</v>
      </c>
      <c r="G8180" s="108">
        <f t="shared" si="127"/>
        <v>43831</v>
      </c>
    </row>
    <row r="8181" spans="1:7" x14ac:dyDescent="0.35">
      <c r="A8181" s="72" t="s">
        <v>558</v>
      </c>
      <c r="B8181" s="72" t="s">
        <v>559</v>
      </c>
      <c r="C8181" s="72" t="s">
        <v>1100</v>
      </c>
      <c r="D8181" s="72" t="s">
        <v>1095</v>
      </c>
      <c r="E8181" s="72">
        <v>500</v>
      </c>
      <c r="F8181" s="105">
        <v>57</v>
      </c>
      <c r="G8181" s="108">
        <f t="shared" si="127"/>
        <v>43739</v>
      </c>
    </row>
    <row r="8182" spans="1:7" x14ac:dyDescent="0.35">
      <c r="A8182" s="72" t="s">
        <v>558</v>
      </c>
      <c r="B8182" s="72" t="s">
        <v>559</v>
      </c>
      <c r="C8182" s="72" t="s">
        <v>1100</v>
      </c>
      <c r="D8182" s="72" t="s">
        <v>1096</v>
      </c>
      <c r="E8182" s="72">
        <v>504</v>
      </c>
      <c r="F8182" s="105">
        <v>58</v>
      </c>
      <c r="G8182" s="108">
        <f t="shared" si="127"/>
        <v>43647</v>
      </c>
    </row>
    <row r="8183" spans="1:7" x14ac:dyDescent="0.35">
      <c r="A8183" s="72" t="s">
        <v>558</v>
      </c>
      <c r="B8183" s="72" t="s">
        <v>559</v>
      </c>
      <c r="C8183" s="72" t="s">
        <v>1100</v>
      </c>
      <c r="D8183" s="72" t="s">
        <v>1097</v>
      </c>
      <c r="E8183" s="72">
        <v>506</v>
      </c>
      <c r="F8183" s="105">
        <v>45</v>
      </c>
      <c r="G8183" s="108">
        <f t="shared" si="127"/>
        <v>43556</v>
      </c>
    </row>
    <row r="8184" spans="1:7" x14ac:dyDescent="0.35">
      <c r="A8184" s="72" t="s">
        <v>558</v>
      </c>
      <c r="B8184" s="72" t="s">
        <v>559</v>
      </c>
      <c r="C8184" s="72" t="s">
        <v>1100</v>
      </c>
      <c r="D8184" s="72" t="s">
        <v>1098</v>
      </c>
      <c r="E8184" s="72">
        <v>493</v>
      </c>
      <c r="F8184" s="105">
        <v>45</v>
      </c>
      <c r="G8184" s="108">
        <f t="shared" si="127"/>
        <v>43466</v>
      </c>
    </row>
    <row r="8185" spans="1:7" x14ac:dyDescent="0.35">
      <c r="A8185" s="72" t="s">
        <v>558</v>
      </c>
      <c r="B8185" s="72" t="s">
        <v>559</v>
      </c>
      <c r="C8185" s="72" t="s">
        <v>1100</v>
      </c>
      <c r="D8185" s="72" t="s">
        <v>1099</v>
      </c>
      <c r="E8185" s="72">
        <v>526</v>
      </c>
      <c r="F8185" s="105">
        <v>56</v>
      </c>
      <c r="G8185" s="108">
        <f t="shared" si="127"/>
        <v>43374</v>
      </c>
    </row>
    <row r="8186" spans="1:7" x14ac:dyDescent="0.35">
      <c r="A8186" s="72" t="s">
        <v>558</v>
      </c>
      <c r="B8186" s="72" t="s">
        <v>559</v>
      </c>
      <c r="C8186" s="72" t="s">
        <v>1101</v>
      </c>
      <c r="D8186" s="72" t="s">
        <v>1088</v>
      </c>
      <c r="E8186" s="72">
        <v>326</v>
      </c>
      <c r="F8186" s="105">
        <v>6</v>
      </c>
      <c r="G8186" s="108">
        <f t="shared" si="127"/>
        <v>44378</v>
      </c>
    </row>
    <row r="8187" spans="1:7" x14ac:dyDescent="0.35">
      <c r="A8187" s="72" t="s">
        <v>558</v>
      </c>
      <c r="B8187" s="72" t="s">
        <v>559</v>
      </c>
      <c r="C8187" s="72" t="s">
        <v>1101</v>
      </c>
      <c r="D8187" s="72" t="s">
        <v>1089</v>
      </c>
      <c r="E8187" s="72">
        <v>330</v>
      </c>
      <c r="F8187" s="105">
        <v>6</v>
      </c>
      <c r="G8187" s="108">
        <f t="shared" si="127"/>
        <v>44287</v>
      </c>
    </row>
    <row r="8188" spans="1:7" x14ac:dyDescent="0.35">
      <c r="A8188" s="72" t="s">
        <v>558</v>
      </c>
      <c r="B8188" s="72" t="s">
        <v>559</v>
      </c>
      <c r="C8188" s="72" t="s">
        <v>1101</v>
      </c>
      <c r="D8188" s="72" t="s">
        <v>1090</v>
      </c>
      <c r="E8188" s="72">
        <v>324</v>
      </c>
      <c r="F8188" s="105">
        <v>6</v>
      </c>
      <c r="G8188" s="108">
        <f t="shared" si="127"/>
        <v>44197</v>
      </c>
    </row>
    <row r="8189" spans="1:7" x14ac:dyDescent="0.35">
      <c r="A8189" s="72" t="s">
        <v>558</v>
      </c>
      <c r="B8189" s="72" t="s">
        <v>559</v>
      </c>
      <c r="C8189" s="72" t="s">
        <v>1101</v>
      </c>
      <c r="D8189" s="72" t="s">
        <v>1091</v>
      </c>
      <c r="E8189" s="72">
        <v>325</v>
      </c>
      <c r="F8189" s="105">
        <v>6</v>
      </c>
      <c r="G8189" s="108">
        <f t="shared" si="127"/>
        <v>44105</v>
      </c>
    </row>
    <row r="8190" spans="1:7" x14ac:dyDescent="0.35">
      <c r="A8190" s="72" t="s">
        <v>558</v>
      </c>
      <c r="B8190" s="72" t="s">
        <v>559</v>
      </c>
      <c r="C8190" s="72" t="s">
        <v>1101</v>
      </c>
      <c r="D8190" s="72" t="s">
        <v>1092</v>
      </c>
      <c r="E8190" s="72">
        <v>323</v>
      </c>
      <c r="F8190" s="105">
        <v>7</v>
      </c>
      <c r="G8190" s="108">
        <f t="shared" si="127"/>
        <v>44013</v>
      </c>
    </row>
    <row r="8191" spans="1:7" x14ac:dyDescent="0.35">
      <c r="A8191" s="72" t="s">
        <v>558</v>
      </c>
      <c r="B8191" s="72" t="s">
        <v>559</v>
      </c>
      <c r="C8191" s="72" t="s">
        <v>1101</v>
      </c>
      <c r="D8191" s="72" t="s">
        <v>1093</v>
      </c>
      <c r="E8191" s="72">
        <v>314</v>
      </c>
      <c r="F8191" s="105">
        <v>7</v>
      </c>
      <c r="G8191" s="108">
        <f t="shared" si="127"/>
        <v>43922</v>
      </c>
    </row>
    <row r="8192" spans="1:7" x14ac:dyDescent="0.35">
      <c r="A8192" s="72" t="s">
        <v>558</v>
      </c>
      <c r="B8192" s="72" t="s">
        <v>559</v>
      </c>
      <c r="C8192" s="72" t="s">
        <v>1101</v>
      </c>
      <c r="D8192" s="72" t="s">
        <v>1094</v>
      </c>
      <c r="E8192" s="72">
        <v>303</v>
      </c>
      <c r="F8192" s="105">
        <v>8</v>
      </c>
      <c r="G8192" s="108">
        <f t="shared" si="127"/>
        <v>43831</v>
      </c>
    </row>
    <row r="8193" spans="1:7" x14ac:dyDescent="0.35">
      <c r="A8193" s="72" t="s">
        <v>558</v>
      </c>
      <c r="B8193" s="72" t="s">
        <v>559</v>
      </c>
      <c r="C8193" s="72" t="s">
        <v>1101</v>
      </c>
      <c r="D8193" s="72" t="s">
        <v>1095</v>
      </c>
      <c r="E8193" s="72">
        <v>299</v>
      </c>
      <c r="F8193" s="105">
        <v>9</v>
      </c>
      <c r="G8193" s="108">
        <f t="shared" si="127"/>
        <v>43739</v>
      </c>
    </row>
    <row r="8194" spans="1:7" x14ac:dyDescent="0.35">
      <c r="A8194" s="72" t="s">
        <v>558</v>
      </c>
      <c r="B8194" s="72" t="s">
        <v>559</v>
      </c>
      <c r="C8194" s="72" t="s">
        <v>1101</v>
      </c>
      <c r="D8194" s="72" t="s">
        <v>1096</v>
      </c>
      <c r="E8194" s="72">
        <v>293</v>
      </c>
      <c r="F8194" s="105">
        <v>11</v>
      </c>
      <c r="G8194" s="108">
        <f t="shared" si="127"/>
        <v>43647</v>
      </c>
    </row>
    <row r="8195" spans="1:7" x14ac:dyDescent="0.35">
      <c r="A8195" s="72" t="s">
        <v>558</v>
      </c>
      <c r="B8195" s="72" t="s">
        <v>559</v>
      </c>
      <c r="C8195" s="72" t="s">
        <v>1101</v>
      </c>
      <c r="D8195" s="72" t="s">
        <v>1097</v>
      </c>
      <c r="E8195" s="72">
        <v>294</v>
      </c>
      <c r="F8195" s="105">
        <v>6</v>
      </c>
      <c r="G8195" s="108">
        <f t="shared" si="127"/>
        <v>43556</v>
      </c>
    </row>
    <row r="8196" spans="1:7" x14ac:dyDescent="0.35">
      <c r="A8196" s="72" t="s">
        <v>558</v>
      </c>
      <c r="B8196" s="72" t="s">
        <v>559</v>
      </c>
      <c r="C8196" s="72" t="s">
        <v>1101</v>
      </c>
      <c r="D8196" s="72" t="s">
        <v>1098</v>
      </c>
      <c r="E8196" s="72">
        <v>289</v>
      </c>
      <c r="F8196" s="105">
        <v>10</v>
      </c>
      <c r="G8196" s="108">
        <f t="shared" ref="G8196:G8259" si="128">DATE(LEFT(D8196,4),RIGHT(LEFT(D8196,7),2),1)</f>
        <v>43466</v>
      </c>
    </row>
    <row r="8197" spans="1:7" x14ac:dyDescent="0.35">
      <c r="A8197" s="72" t="s">
        <v>558</v>
      </c>
      <c r="B8197" s="72" t="s">
        <v>559</v>
      </c>
      <c r="C8197" s="72" t="s">
        <v>1101</v>
      </c>
      <c r="D8197" s="72" t="s">
        <v>1099</v>
      </c>
      <c r="E8197" s="72">
        <v>312</v>
      </c>
      <c r="F8197" s="105">
        <v>11</v>
      </c>
      <c r="G8197" s="108">
        <f t="shared" si="128"/>
        <v>43374</v>
      </c>
    </row>
    <row r="8198" spans="1:7" x14ac:dyDescent="0.35">
      <c r="A8198" s="72" t="s">
        <v>558</v>
      </c>
      <c r="B8198" s="72" t="s">
        <v>559</v>
      </c>
      <c r="C8198" s="72" t="s">
        <v>1102</v>
      </c>
      <c r="D8198" s="72" t="s">
        <v>1088</v>
      </c>
      <c r="E8198" s="72">
        <v>883</v>
      </c>
      <c r="F8198" s="105">
        <v>71</v>
      </c>
      <c r="G8198" s="108">
        <f t="shared" si="128"/>
        <v>44378</v>
      </c>
    </row>
    <row r="8199" spans="1:7" x14ac:dyDescent="0.35">
      <c r="A8199" s="72" t="s">
        <v>558</v>
      </c>
      <c r="B8199" s="72" t="s">
        <v>559</v>
      </c>
      <c r="C8199" s="72" t="s">
        <v>1102</v>
      </c>
      <c r="D8199" s="72" t="s">
        <v>1089</v>
      </c>
      <c r="E8199" s="72">
        <v>882</v>
      </c>
      <c r="F8199" s="105">
        <v>70</v>
      </c>
      <c r="G8199" s="108">
        <f t="shared" si="128"/>
        <v>44287</v>
      </c>
    </row>
    <row r="8200" spans="1:7" x14ac:dyDescent="0.35">
      <c r="A8200" s="72" t="s">
        <v>558</v>
      </c>
      <c r="B8200" s="72" t="s">
        <v>559</v>
      </c>
      <c r="C8200" s="72" t="s">
        <v>1102</v>
      </c>
      <c r="D8200" s="72" t="s">
        <v>1090</v>
      </c>
      <c r="E8200" s="72">
        <v>885</v>
      </c>
      <c r="F8200" s="105">
        <v>65</v>
      </c>
      <c r="G8200" s="108">
        <f t="shared" si="128"/>
        <v>44197</v>
      </c>
    </row>
    <row r="8201" spans="1:7" x14ac:dyDescent="0.35">
      <c r="A8201" s="72" t="s">
        <v>558</v>
      </c>
      <c r="B8201" s="72" t="s">
        <v>559</v>
      </c>
      <c r="C8201" s="72" t="s">
        <v>1102</v>
      </c>
      <c r="D8201" s="72" t="s">
        <v>1091</v>
      </c>
      <c r="E8201" s="72">
        <v>882</v>
      </c>
      <c r="F8201" s="105">
        <v>69</v>
      </c>
      <c r="G8201" s="108">
        <f t="shared" si="128"/>
        <v>44105</v>
      </c>
    </row>
    <row r="8202" spans="1:7" x14ac:dyDescent="0.35">
      <c r="A8202" s="72" t="s">
        <v>558</v>
      </c>
      <c r="B8202" s="72" t="s">
        <v>559</v>
      </c>
      <c r="C8202" s="72" t="s">
        <v>1102</v>
      </c>
      <c r="D8202" s="72" t="s">
        <v>1092</v>
      </c>
      <c r="E8202" s="72">
        <v>887</v>
      </c>
      <c r="F8202" s="105">
        <v>71</v>
      </c>
      <c r="G8202" s="108">
        <f t="shared" si="128"/>
        <v>44013</v>
      </c>
    </row>
    <row r="8203" spans="1:7" x14ac:dyDescent="0.35">
      <c r="A8203" s="72" t="s">
        <v>558</v>
      </c>
      <c r="B8203" s="72" t="s">
        <v>559</v>
      </c>
      <c r="C8203" s="72" t="s">
        <v>1102</v>
      </c>
      <c r="D8203" s="72" t="s">
        <v>1093</v>
      </c>
      <c r="E8203" s="72">
        <v>888</v>
      </c>
      <c r="F8203" s="105">
        <v>71</v>
      </c>
      <c r="G8203" s="108">
        <f t="shared" si="128"/>
        <v>43922</v>
      </c>
    </row>
    <row r="8204" spans="1:7" x14ac:dyDescent="0.35">
      <c r="A8204" s="72" t="s">
        <v>558</v>
      </c>
      <c r="B8204" s="72" t="s">
        <v>559</v>
      </c>
      <c r="C8204" s="72" t="s">
        <v>1102</v>
      </c>
      <c r="D8204" s="72" t="s">
        <v>1094</v>
      </c>
      <c r="E8204" s="72">
        <v>878</v>
      </c>
      <c r="F8204" s="105">
        <v>82</v>
      </c>
      <c r="G8204" s="108">
        <f t="shared" si="128"/>
        <v>43831</v>
      </c>
    </row>
    <row r="8205" spans="1:7" x14ac:dyDescent="0.35">
      <c r="A8205" s="72" t="s">
        <v>558</v>
      </c>
      <c r="B8205" s="72" t="s">
        <v>559</v>
      </c>
      <c r="C8205" s="72" t="s">
        <v>1102</v>
      </c>
      <c r="D8205" s="72" t="s">
        <v>1095</v>
      </c>
      <c r="E8205" s="72">
        <v>880</v>
      </c>
      <c r="F8205" s="105">
        <v>77</v>
      </c>
      <c r="G8205" s="108">
        <f t="shared" si="128"/>
        <v>43739</v>
      </c>
    </row>
    <row r="8206" spans="1:7" x14ac:dyDescent="0.35">
      <c r="A8206" s="72" t="s">
        <v>558</v>
      </c>
      <c r="B8206" s="72" t="s">
        <v>559</v>
      </c>
      <c r="C8206" s="72" t="s">
        <v>1102</v>
      </c>
      <c r="D8206" s="72" t="s">
        <v>1096</v>
      </c>
      <c r="E8206" s="72">
        <v>881</v>
      </c>
      <c r="F8206" s="105">
        <v>82</v>
      </c>
      <c r="G8206" s="108">
        <f t="shared" si="128"/>
        <v>43647</v>
      </c>
    </row>
    <row r="8207" spans="1:7" x14ac:dyDescent="0.35">
      <c r="A8207" s="72" t="s">
        <v>558</v>
      </c>
      <c r="B8207" s="72" t="s">
        <v>559</v>
      </c>
      <c r="C8207" s="72" t="s">
        <v>1102</v>
      </c>
      <c r="D8207" s="72" t="s">
        <v>1097</v>
      </c>
      <c r="E8207" s="72">
        <v>878</v>
      </c>
      <c r="F8207" s="105">
        <v>66</v>
      </c>
      <c r="G8207" s="108">
        <f t="shared" si="128"/>
        <v>43556</v>
      </c>
    </row>
    <row r="8208" spans="1:7" x14ac:dyDescent="0.35">
      <c r="A8208" s="72" t="s">
        <v>558</v>
      </c>
      <c r="B8208" s="72" t="s">
        <v>559</v>
      </c>
      <c r="C8208" s="72" t="s">
        <v>1102</v>
      </c>
      <c r="D8208" s="72" t="s">
        <v>1098</v>
      </c>
      <c r="E8208" s="72">
        <v>878</v>
      </c>
      <c r="F8208" s="105">
        <v>62</v>
      </c>
      <c r="G8208" s="108">
        <f t="shared" si="128"/>
        <v>43466</v>
      </c>
    </row>
    <row r="8209" spans="1:7" x14ac:dyDescent="0.35">
      <c r="A8209" s="72" t="s">
        <v>558</v>
      </c>
      <c r="B8209" s="72" t="s">
        <v>559</v>
      </c>
      <c r="C8209" s="72" t="s">
        <v>1102</v>
      </c>
      <c r="D8209" s="72" t="s">
        <v>1099</v>
      </c>
      <c r="E8209" s="72">
        <v>908</v>
      </c>
      <c r="F8209" s="105">
        <v>68</v>
      </c>
      <c r="G8209" s="108">
        <f t="shared" si="128"/>
        <v>43374</v>
      </c>
    </row>
    <row r="8210" spans="1:7" x14ac:dyDescent="0.35">
      <c r="A8210" s="72" t="s">
        <v>560</v>
      </c>
      <c r="B8210" s="72" t="s">
        <v>561</v>
      </c>
      <c r="C8210" s="72" t="s">
        <v>1087</v>
      </c>
      <c r="D8210" s="72" t="s">
        <v>1088</v>
      </c>
      <c r="E8210" s="72">
        <v>3894</v>
      </c>
      <c r="F8210" s="105">
        <v>694</v>
      </c>
      <c r="G8210" s="108">
        <f t="shared" si="128"/>
        <v>44378</v>
      </c>
    </row>
    <row r="8211" spans="1:7" x14ac:dyDescent="0.35">
      <c r="A8211" s="72" t="s">
        <v>560</v>
      </c>
      <c r="B8211" s="72" t="s">
        <v>561</v>
      </c>
      <c r="C8211" s="72" t="s">
        <v>1087</v>
      </c>
      <c r="D8211" s="72" t="s">
        <v>1089</v>
      </c>
      <c r="E8211" s="72">
        <v>3910</v>
      </c>
      <c r="F8211" s="105">
        <v>677</v>
      </c>
      <c r="G8211" s="108">
        <f t="shared" si="128"/>
        <v>44287</v>
      </c>
    </row>
    <row r="8212" spans="1:7" x14ac:dyDescent="0.35">
      <c r="A8212" s="72" t="s">
        <v>560</v>
      </c>
      <c r="B8212" s="72" t="s">
        <v>561</v>
      </c>
      <c r="C8212" s="72" t="s">
        <v>1087</v>
      </c>
      <c r="D8212" s="72" t="s">
        <v>1090</v>
      </c>
      <c r="E8212" s="72">
        <v>3907</v>
      </c>
      <c r="F8212" s="105">
        <v>626</v>
      </c>
      <c r="G8212" s="108">
        <f t="shared" si="128"/>
        <v>44197</v>
      </c>
    </row>
    <row r="8213" spans="1:7" x14ac:dyDescent="0.35">
      <c r="A8213" s="72" t="s">
        <v>560</v>
      </c>
      <c r="B8213" s="72" t="s">
        <v>561</v>
      </c>
      <c r="C8213" s="72" t="s">
        <v>1087</v>
      </c>
      <c r="D8213" s="72" t="s">
        <v>1091</v>
      </c>
      <c r="E8213" s="72">
        <v>3901</v>
      </c>
      <c r="F8213" s="105">
        <v>621</v>
      </c>
      <c r="G8213" s="108">
        <f t="shared" si="128"/>
        <v>44105</v>
      </c>
    </row>
    <row r="8214" spans="1:7" x14ac:dyDescent="0.35">
      <c r="A8214" s="72" t="s">
        <v>560</v>
      </c>
      <c r="B8214" s="72" t="s">
        <v>561</v>
      </c>
      <c r="C8214" s="72" t="s">
        <v>1087</v>
      </c>
      <c r="D8214" s="72" t="s">
        <v>1092</v>
      </c>
      <c r="E8214" s="72">
        <v>3897</v>
      </c>
      <c r="F8214" s="105">
        <v>631</v>
      </c>
      <c r="G8214" s="108">
        <f t="shared" si="128"/>
        <v>44013</v>
      </c>
    </row>
    <row r="8215" spans="1:7" x14ac:dyDescent="0.35">
      <c r="A8215" s="72" t="s">
        <v>560</v>
      </c>
      <c r="B8215" s="72" t="s">
        <v>561</v>
      </c>
      <c r="C8215" s="72" t="s">
        <v>1087</v>
      </c>
      <c r="D8215" s="72" t="s">
        <v>1093</v>
      </c>
      <c r="E8215" s="72">
        <v>3883</v>
      </c>
      <c r="F8215" s="105">
        <v>643</v>
      </c>
      <c r="G8215" s="108">
        <f t="shared" si="128"/>
        <v>43922</v>
      </c>
    </row>
    <row r="8216" spans="1:7" x14ac:dyDescent="0.35">
      <c r="A8216" s="72" t="s">
        <v>560</v>
      </c>
      <c r="B8216" s="72" t="s">
        <v>561</v>
      </c>
      <c r="C8216" s="72" t="s">
        <v>1087</v>
      </c>
      <c r="D8216" s="72" t="s">
        <v>1094</v>
      </c>
      <c r="E8216" s="72">
        <v>3865</v>
      </c>
      <c r="F8216" s="105">
        <v>663</v>
      </c>
      <c r="G8216" s="108">
        <f t="shared" si="128"/>
        <v>43831</v>
      </c>
    </row>
    <row r="8217" spans="1:7" x14ac:dyDescent="0.35">
      <c r="A8217" s="72" t="s">
        <v>560</v>
      </c>
      <c r="B8217" s="72" t="s">
        <v>561</v>
      </c>
      <c r="C8217" s="72" t="s">
        <v>1087</v>
      </c>
      <c r="D8217" s="72" t="s">
        <v>1095</v>
      </c>
      <c r="E8217" s="72">
        <v>3882</v>
      </c>
      <c r="F8217" s="105">
        <v>658</v>
      </c>
      <c r="G8217" s="108">
        <f t="shared" si="128"/>
        <v>43739</v>
      </c>
    </row>
    <row r="8218" spans="1:7" x14ac:dyDescent="0.35">
      <c r="A8218" s="72" t="s">
        <v>560</v>
      </c>
      <c r="B8218" s="72" t="s">
        <v>561</v>
      </c>
      <c r="C8218" s="72" t="s">
        <v>1087</v>
      </c>
      <c r="D8218" s="72" t="s">
        <v>1096</v>
      </c>
      <c r="E8218" s="72">
        <v>3892</v>
      </c>
      <c r="F8218" s="105">
        <v>666</v>
      </c>
      <c r="G8218" s="108">
        <f t="shared" si="128"/>
        <v>43647</v>
      </c>
    </row>
    <row r="8219" spans="1:7" x14ac:dyDescent="0.35">
      <c r="A8219" s="72" t="s">
        <v>560</v>
      </c>
      <c r="B8219" s="72" t="s">
        <v>561</v>
      </c>
      <c r="C8219" s="72" t="s">
        <v>1087</v>
      </c>
      <c r="D8219" s="72" t="s">
        <v>1097</v>
      </c>
      <c r="E8219" s="72">
        <v>3879</v>
      </c>
      <c r="F8219" s="105">
        <v>602</v>
      </c>
      <c r="G8219" s="108">
        <f t="shared" si="128"/>
        <v>43556</v>
      </c>
    </row>
    <row r="8220" spans="1:7" x14ac:dyDescent="0.35">
      <c r="A8220" s="72" t="s">
        <v>560</v>
      </c>
      <c r="B8220" s="72" t="s">
        <v>561</v>
      </c>
      <c r="C8220" s="72" t="s">
        <v>1087</v>
      </c>
      <c r="D8220" s="72" t="s">
        <v>1098</v>
      </c>
      <c r="E8220" s="72">
        <v>3779</v>
      </c>
      <c r="F8220" s="105">
        <v>586</v>
      </c>
      <c r="G8220" s="108">
        <f t="shared" si="128"/>
        <v>43466</v>
      </c>
    </row>
    <row r="8221" spans="1:7" x14ac:dyDescent="0.35">
      <c r="A8221" s="72" t="s">
        <v>560</v>
      </c>
      <c r="B8221" s="72" t="s">
        <v>561</v>
      </c>
      <c r="C8221" s="72" t="s">
        <v>1087</v>
      </c>
      <c r="D8221" s="72" t="s">
        <v>1099</v>
      </c>
      <c r="E8221" s="72">
        <v>3971</v>
      </c>
      <c r="F8221" s="105">
        <v>675</v>
      </c>
      <c r="G8221" s="108">
        <f t="shared" si="128"/>
        <v>43374</v>
      </c>
    </row>
    <row r="8222" spans="1:7" x14ac:dyDescent="0.35">
      <c r="A8222" s="72" t="s">
        <v>560</v>
      </c>
      <c r="B8222" s="72" t="s">
        <v>561</v>
      </c>
      <c r="C8222" s="72" t="s">
        <v>1100</v>
      </c>
      <c r="D8222" s="72" t="s">
        <v>1088</v>
      </c>
      <c r="E8222" s="72">
        <v>8223</v>
      </c>
      <c r="F8222" s="105">
        <v>2384</v>
      </c>
      <c r="G8222" s="108">
        <f t="shared" si="128"/>
        <v>44378</v>
      </c>
    </row>
    <row r="8223" spans="1:7" x14ac:dyDescent="0.35">
      <c r="A8223" s="72" t="s">
        <v>560</v>
      </c>
      <c r="B8223" s="72" t="s">
        <v>561</v>
      </c>
      <c r="C8223" s="72" t="s">
        <v>1100</v>
      </c>
      <c r="D8223" s="72" t="s">
        <v>1089</v>
      </c>
      <c r="E8223" s="72">
        <v>8158</v>
      </c>
      <c r="F8223" s="105">
        <v>2218</v>
      </c>
      <c r="G8223" s="108">
        <f t="shared" si="128"/>
        <v>44287</v>
      </c>
    </row>
    <row r="8224" spans="1:7" x14ac:dyDescent="0.35">
      <c r="A8224" s="72" t="s">
        <v>560</v>
      </c>
      <c r="B8224" s="72" t="s">
        <v>561</v>
      </c>
      <c r="C8224" s="72" t="s">
        <v>1100</v>
      </c>
      <c r="D8224" s="72" t="s">
        <v>1090</v>
      </c>
      <c r="E8224" s="72">
        <v>8146</v>
      </c>
      <c r="F8224" s="105">
        <v>1978</v>
      </c>
      <c r="G8224" s="108">
        <f t="shared" si="128"/>
        <v>44197</v>
      </c>
    </row>
    <row r="8225" spans="1:7" x14ac:dyDescent="0.35">
      <c r="A8225" s="72" t="s">
        <v>560</v>
      </c>
      <c r="B8225" s="72" t="s">
        <v>561</v>
      </c>
      <c r="C8225" s="72" t="s">
        <v>1100</v>
      </c>
      <c r="D8225" s="72" t="s">
        <v>1091</v>
      </c>
      <c r="E8225" s="72">
        <v>8123</v>
      </c>
      <c r="F8225" s="105">
        <v>1998</v>
      </c>
      <c r="G8225" s="108">
        <f t="shared" si="128"/>
        <v>44105</v>
      </c>
    </row>
    <row r="8226" spans="1:7" x14ac:dyDescent="0.35">
      <c r="A8226" s="72" t="s">
        <v>560</v>
      </c>
      <c r="B8226" s="72" t="s">
        <v>561</v>
      </c>
      <c r="C8226" s="72" t="s">
        <v>1100</v>
      </c>
      <c r="D8226" s="72" t="s">
        <v>1092</v>
      </c>
      <c r="E8226" s="72">
        <v>8153</v>
      </c>
      <c r="F8226" s="105">
        <v>1921</v>
      </c>
      <c r="G8226" s="108">
        <f t="shared" si="128"/>
        <v>44013</v>
      </c>
    </row>
    <row r="8227" spans="1:7" x14ac:dyDescent="0.35">
      <c r="A8227" s="72" t="s">
        <v>560</v>
      </c>
      <c r="B8227" s="72" t="s">
        <v>561</v>
      </c>
      <c r="C8227" s="72" t="s">
        <v>1100</v>
      </c>
      <c r="D8227" s="72" t="s">
        <v>1093</v>
      </c>
      <c r="E8227" s="72">
        <v>8152</v>
      </c>
      <c r="F8227" s="105">
        <v>1932</v>
      </c>
      <c r="G8227" s="108">
        <f t="shared" si="128"/>
        <v>43922</v>
      </c>
    </row>
    <row r="8228" spans="1:7" x14ac:dyDescent="0.35">
      <c r="A8228" s="72" t="s">
        <v>560</v>
      </c>
      <c r="B8228" s="72" t="s">
        <v>561</v>
      </c>
      <c r="C8228" s="72" t="s">
        <v>1100</v>
      </c>
      <c r="D8228" s="72" t="s">
        <v>1094</v>
      </c>
      <c r="E8228" s="72">
        <v>8107</v>
      </c>
      <c r="F8228" s="105">
        <v>2004</v>
      </c>
      <c r="G8228" s="108">
        <f t="shared" si="128"/>
        <v>43831</v>
      </c>
    </row>
    <row r="8229" spans="1:7" x14ac:dyDescent="0.35">
      <c r="A8229" s="72" t="s">
        <v>560</v>
      </c>
      <c r="B8229" s="72" t="s">
        <v>561</v>
      </c>
      <c r="C8229" s="72" t="s">
        <v>1100</v>
      </c>
      <c r="D8229" s="72" t="s">
        <v>1095</v>
      </c>
      <c r="E8229" s="72">
        <v>8131</v>
      </c>
      <c r="F8229" s="105">
        <v>1968</v>
      </c>
      <c r="G8229" s="108">
        <f t="shared" si="128"/>
        <v>43739</v>
      </c>
    </row>
    <row r="8230" spans="1:7" x14ac:dyDescent="0.35">
      <c r="A8230" s="72" t="s">
        <v>560</v>
      </c>
      <c r="B8230" s="72" t="s">
        <v>561</v>
      </c>
      <c r="C8230" s="72" t="s">
        <v>1100</v>
      </c>
      <c r="D8230" s="72" t="s">
        <v>1096</v>
      </c>
      <c r="E8230" s="72">
        <v>8125</v>
      </c>
      <c r="F8230" s="105">
        <v>1971</v>
      </c>
      <c r="G8230" s="108">
        <f t="shared" si="128"/>
        <v>43647</v>
      </c>
    </row>
    <row r="8231" spans="1:7" x14ac:dyDescent="0.35">
      <c r="A8231" s="72" t="s">
        <v>560</v>
      </c>
      <c r="B8231" s="72" t="s">
        <v>561</v>
      </c>
      <c r="C8231" s="72" t="s">
        <v>1100</v>
      </c>
      <c r="D8231" s="72" t="s">
        <v>1097</v>
      </c>
      <c r="E8231" s="72">
        <v>8140</v>
      </c>
      <c r="F8231" s="105">
        <v>1726</v>
      </c>
      <c r="G8231" s="108">
        <f t="shared" si="128"/>
        <v>43556</v>
      </c>
    </row>
    <row r="8232" spans="1:7" x14ac:dyDescent="0.35">
      <c r="A8232" s="72" t="s">
        <v>560</v>
      </c>
      <c r="B8232" s="72" t="s">
        <v>561</v>
      </c>
      <c r="C8232" s="72" t="s">
        <v>1100</v>
      </c>
      <c r="D8232" s="72" t="s">
        <v>1098</v>
      </c>
      <c r="E8232" s="72">
        <v>7707</v>
      </c>
      <c r="F8232" s="105">
        <v>1708</v>
      </c>
      <c r="G8232" s="108">
        <f t="shared" si="128"/>
        <v>43466</v>
      </c>
    </row>
    <row r="8233" spans="1:7" x14ac:dyDescent="0.35">
      <c r="A8233" s="72" t="s">
        <v>560</v>
      </c>
      <c r="B8233" s="72" t="s">
        <v>561</v>
      </c>
      <c r="C8233" s="72" t="s">
        <v>1100</v>
      </c>
      <c r="D8233" s="72" t="s">
        <v>1099</v>
      </c>
      <c r="E8233" s="72">
        <v>8332</v>
      </c>
      <c r="F8233" s="105">
        <v>2072</v>
      </c>
      <c r="G8233" s="108">
        <f t="shared" si="128"/>
        <v>43374</v>
      </c>
    </row>
    <row r="8234" spans="1:7" x14ac:dyDescent="0.35">
      <c r="A8234" s="72" t="s">
        <v>560</v>
      </c>
      <c r="B8234" s="72" t="s">
        <v>561</v>
      </c>
      <c r="C8234" s="72" t="s">
        <v>1101</v>
      </c>
      <c r="D8234" s="72" t="s">
        <v>1088</v>
      </c>
      <c r="E8234" s="72">
        <v>862</v>
      </c>
      <c r="F8234" s="105">
        <v>141</v>
      </c>
      <c r="G8234" s="108">
        <f t="shared" si="128"/>
        <v>44378</v>
      </c>
    </row>
    <row r="8235" spans="1:7" x14ac:dyDescent="0.35">
      <c r="A8235" s="72" t="s">
        <v>560</v>
      </c>
      <c r="B8235" s="72" t="s">
        <v>561</v>
      </c>
      <c r="C8235" s="72" t="s">
        <v>1101</v>
      </c>
      <c r="D8235" s="72" t="s">
        <v>1089</v>
      </c>
      <c r="E8235" s="72">
        <v>862</v>
      </c>
      <c r="F8235" s="105">
        <v>150</v>
      </c>
      <c r="G8235" s="108">
        <f t="shared" si="128"/>
        <v>44287</v>
      </c>
    </row>
    <row r="8236" spans="1:7" x14ac:dyDescent="0.35">
      <c r="A8236" s="72" t="s">
        <v>560</v>
      </c>
      <c r="B8236" s="72" t="s">
        <v>561</v>
      </c>
      <c r="C8236" s="72" t="s">
        <v>1101</v>
      </c>
      <c r="D8236" s="72" t="s">
        <v>1090</v>
      </c>
      <c r="E8236" s="72">
        <v>861</v>
      </c>
      <c r="F8236" s="105">
        <v>132</v>
      </c>
      <c r="G8236" s="108">
        <f t="shared" si="128"/>
        <v>44197</v>
      </c>
    </row>
    <row r="8237" spans="1:7" x14ac:dyDescent="0.35">
      <c r="A8237" s="72" t="s">
        <v>560</v>
      </c>
      <c r="B8237" s="72" t="s">
        <v>561</v>
      </c>
      <c r="C8237" s="72" t="s">
        <v>1101</v>
      </c>
      <c r="D8237" s="72" t="s">
        <v>1091</v>
      </c>
      <c r="E8237" s="72">
        <v>849</v>
      </c>
      <c r="F8237" s="105">
        <v>142</v>
      </c>
      <c r="G8237" s="108">
        <f t="shared" si="128"/>
        <v>44105</v>
      </c>
    </row>
    <row r="8238" spans="1:7" x14ac:dyDescent="0.35">
      <c r="A8238" s="72" t="s">
        <v>560</v>
      </c>
      <c r="B8238" s="72" t="s">
        <v>561</v>
      </c>
      <c r="C8238" s="72" t="s">
        <v>1101</v>
      </c>
      <c r="D8238" s="72" t="s">
        <v>1092</v>
      </c>
      <c r="E8238" s="72">
        <v>852</v>
      </c>
      <c r="F8238" s="105">
        <v>113</v>
      </c>
      <c r="G8238" s="108">
        <f t="shared" si="128"/>
        <v>44013</v>
      </c>
    </row>
    <row r="8239" spans="1:7" x14ac:dyDescent="0.35">
      <c r="A8239" s="72" t="s">
        <v>560</v>
      </c>
      <c r="B8239" s="72" t="s">
        <v>561</v>
      </c>
      <c r="C8239" s="72" t="s">
        <v>1101</v>
      </c>
      <c r="D8239" s="72" t="s">
        <v>1093</v>
      </c>
      <c r="E8239" s="72">
        <v>831</v>
      </c>
      <c r="F8239" s="105">
        <v>118</v>
      </c>
      <c r="G8239" s="108">
        <f t="shared" si="128"/>
        <v>43922</v>
      </c>
    </row>
    <row r="8240" spans="1:7" x14ac:dyDescent="0.35">
      <c r="A8240" s="72" t="s">
        <v>560</v>
      </c>
      <c r="B8240" s="72" t="s">
        <v>561</v>
      </c>
      <c r="C8240" s="72" t="s">
        <v>1101</v>
      </c>
      <c r="D8240" s="72" t="s">
        <v>1094</v>
      </c>
      <c r="E8240" s="72">
        <v>798</v>
      </c>
      <c r="F8240" s="105">
        <v>114</v>
      </c>
      <c r="G8240" s="108">
        <f t="shared" si="128"/>
        <v>43831</v>
      </c>
    </row>
    <row r="8241" spans="1:7" x14ac:dyDescent="0.35">
      <c r="A8241" s="72" t="s">
        <v>560</v>
      </c>
      <c r="B8241" s="72" t="s">
        <v>561</v>
      </c>
      <c r="C8241" s="72" t="s">
        <v>1101</v>
      </c>
      <c r="D8241" s="72" t="s">
        <v>1095</v>
      </c>
      <c r="E8241" s="72">
        <v>792</v>
      </c>
      <c r="F8241" s="105">
        <v>117</v>
      </c>
      <c r="G8241" s="108">
        <f t="shared" si="128"/>
        <v>43739</v>
      </c>
    </row>
    <row r="8242" spans="1:7" x14ac:dyDescent="0.35">
      <c r="A8242" s="72" t="s">
        <v>560</v>
      </c>
      <c r="B8242" s="72" t="s">
        <v>561</v>
      </c>
      <c r="C8242" s="72" t="s">
        <v>1101</v>
      </c>
      <c r="D8242" s="72" t="s">
        <v>1096</v>
      </c>
      <c r="E8242" s="72">
        <v>794</v>
      </c>
      <c r="F8242" s="105">
        <v>143</v>
      </c>
      <c r="G8242" s="108">
        <f t="shared" si="128"/>
        <v>43647</v>
      </c>
    </row>
    <row r="8243" spans="1:7" x14ac:dyDescent="0.35">
      <c r="A8243" s="72" t="s">
        <v>560</v>
      </c>
      <c r="B8243" s="72" t="s">
        <v>561</v>
      </c>
      <c r="C8243" s="72" t="s">
        <v>1101</v>
      </c>
      <c r="D8243" s="72" t="s">
        <v>1097</v>
      </c>
      <c r="E8243" s="72">
        <v>794</v>
      </c>
      <c r="F8243" s="105">
        <v>133</v>
      </c>
      <c r="G8243" s="108">
        <f t="shared" si="128"/>
        <v>43556</v>
      </c>
    </row>
    <row r="8244" spans="1:7" x14ac:dyDescent="0.35">
      <c r="A8244" s="72" t="s">
        <v>560</v>
      </c>
      <c r="B8244" s="72" t="s">
        <v>561</v>
      </c>
      <c r="C8244" s="72" t="s">
        <v>1101</v>
      </c>
      <c r="D8244" s="72" t="s">
        <v>1098</v>
      </c>
      <c r="E8244" s="72">
        <v>747</v>
      </c>
      <c r="F8244" s="105">
        <v>130</v>
      </c>
      <c r="G8244" s="108">
        <f t="shared" si="128"/>
        <v>43466</v>
      </c>
    </row>
    <row r="8245" spans="1:7" x14ac:dyDescent="0.35">
      <c r="A8245" s="72" t="s">
        <v>560</v>
      </c>
      <c r="B8245" s="72" t="s">
        <v>561</v>
      </c>
      <c r="C8245" s="72" t="s">
        <v>1101</v>
      </c>
      <c r="D8245" s="72" t="s">
        <v>1099</v>
      </c>
      <c r="E8245" s="72">
        <v>776</v>
      </c>
      <c r="F8245" s="105">
        <v>134</v>
      </c>
      <c r="G8245" s="108">
        <f t="shared" si="128"/>
        <v>43374</v>
      </c>
    </row>
    <row r="8246" spans="1:7" x14ac:dyDescent="0.35">
      <c r="A8246" s="72" t="s">
        <v>560</v>
      </c>
      <c r="B8246" s="72" t="s">
        <v>561</v>
      </c>
      <c r="C8246" s="72" t="s">
        <v>1102</v>
      </c>
      <c r="D8246" s="72" t="s">
        <v>1088</v>
      </c>
      <c r="E8246" s="72">
        <v>7758</v>
      </c>
      <c r="F8246" s="105">
        <v>1108</v>
      </c>
      <c r="G8246" s="108">
        <f t="shared" si="128"/>
        <v>44378</v>
      </c>
    </row>
    <row r="8247" spans="1:7" x14ac:dyDescent="0.35">
      <c r="A8247" s="72" t="s">
        <v>560</v>
      </c>
      <c r="B8247" s="72" t="s">
        <v>561</v>
      </c>
      <c r="C8247" s="72" t="s">
        <v>1102</v>
      </c>
      <c r="D8247" s="72" t="s">
        <v>1089</v>
      </c>
      <c r="E8247" s="72">
        <v>7764</v>
      </c>
      <c r="F8247" s="105">
        <v>1083</v>
      </c>
      <c r="G8247" s="108">
        <f t="shared" si="128"/>
        <v>44287</v>
      </c>
    </row>
    <row r="8248" spans="1:7" x14ac:dyDescent="0.35">
      <c r="A8248" s="72" t="s">
        <v>560</v>
      </c>
      <c r="B8248" s="72" t="s">
        <v>561</v>
      </c>
      <c r="C8248" s="72" t="s">
        <v>1102</v>
      </c>
      <c r="D8248" s="72" t="s">
        <v>1090</v>
      </c>
      <c r="E8248" s="72">
        <v>7757</v>
      </c>
      <c r="F8248" s="105">
        <v>986</v>
      </c>
      <c r="G8248" s="108">
        <f t="shared" si="128"/>
        <v>44197</v>
      </c>
    </row>
    <row r="8249" spans="1:7" x14ac:dyDescent="0.35">
      <c r="A8249" s="72" t="s">
        <v>560</v>
      </c>
      <c r="B8249" s="72" t="s">
        <v>561</v>
      </c>
      <c r="C8249" s="72" t="s">
        <v>1102</v>
      </c>
      <c r="D8249" s="72" t="s">
        <v>1091</v>
      </c>
      <c r="E8249" s="72">
        <v>7740</v>
      </c>
      <c r="F8249" s="105">
        <v>1003</v>
      </c>
      <c r="G8249" s="108">
        <f t="shared" si="128"/>
        <v>44105</v>
      </c>
    </row>
    <row r="8250" spans="1:7" x14ac:dyDescent="0.35">
      <c r="A8250" s="72" t="s">
        <v>560</v>
      </c>
      <c r="B8250" s="72" t="s">
        <v>561</v>
      </c>
      <c r="C8250" s="72" t="s">
        <v>1102</v>
      </c>
      <c r="D8250" s="72" t="s">
        <v>1092</v>
      </c>
      <c r="E8250" s="72">
        <v>7709</v>
      </c>
      <c r="F8250" s="105">
        <v>1004</v>
      </c>
      <c r="G8250" s="108">
        <f t="shared" si="128"/>
        <v>44013</v>
      </c>
    </row>
    <row r="8251" spans="1:7" x14ac:dyDescent="0.35">
      <c r="A8251" s="72" t="s">
        <v>560</v>
      </c>
      <c r="B8251" s="72" t="s">
        <v>561</v>
      </c>
      <c r="C8251" s="72" t="s">
        <v>1102</v>
      </c>
      <c r="D8251" s="72" t="s">
        <v>1093</v>
      </c>
      <c r="E8251" s="72">
        <v>7679</v>
      </c>
      <c r="F8251" s="105">
        <v>1022</v>
      </c>
      <c r="G8251" s="108">
        <f t="shared" si="128"/>
        <v>43922</v>
      </c>
    </row>
    <row r="8252" spans="1:7" x14ac:dyDescent="0.35">
      <c r="A8252" s="72" t="s">
        <v>560</v>
      </c>
      <c r="B8252" s="72" t="s">
        <v>561</v>
      </c>
      <c r="C8252" s="72" t="s">
        <v>1102</v>
      </c>
      <c r="D8252" s="72" t="s">
        <v>1094</v>
      </c>
      <c r="E8252" s="72">
        <v>7645</v>
      </c>
      <c r="F8252" s="105">
        <v>1059</v>
      </c>
      <c r="G8252" s="108">
        <f t="shared" si="128"/>
        <v>43831</v>
      </c>
    </row>
    <row r="8253" spans="1:7" x14ac:dyDescent="0.35">
      <c r="A8253" s="72" t="s">
        <v>560</v>
      </c>
      <c r="B8253" s="72" t="s">
        <v>561</v>
      </c>
      <c r="C8253" s="72" t="s">
        <v>1102</v>
      </c>
      <c r="D8253" s="72" t="s">
        <v>1095</v>
      </c>
      <c r="E8253" s="72">
        <v>7629</v>
      </c>
      <c r="F8253" s="105">
        <v>1034</v>
      </c>
      <c r="G8253" s="108">
        <f t="shared" si="128"/>
        <v>43739</v>
      </c>
    </row>
    <row r="8254" spans="1:7" x14ac:dyDescent="0.35">
      <c r="A8254" s="72" t="s">
        <v>560</v>
      </c>
      <c r="B8254" s="72" t="s">
        <v>561</v>
      </c>
      <c r="C8254" s="72" t="s">
        <v>1102</v>
      </c>
      <c r="D8254" s="72" t="s">
        <v>1096</v>
      </c>
      <c r="E8254" s="72">
        <v>7622</v>
      </c>
      <c r="F8254" s="105">
        <v>1039</v>
      </c>
      <c r="G8254" s="108">
        <f t="shared" si="128"/>
        <v>43647</v>
      </c>
    </row>
    <row r="8255" spans="1:7" x14ac:dyDescent="0.35">
      <c r="A8255" s="72" t="s">
        <v>560</v>
      </c>
      <c r="B8255" s="72" t="s">
        <v>561</v>
      </c>
      <c r="C8255" s="72" t="s">
        <v>1102</v>
      </c>
      <c r="D8255" s="72" t="s">
        <v>1097</v>
      </c>
      <c r="E8255" s="72">
        <v>7623</v>
      </c>
      <c r="F8255" s="105">
        <v>956</v>
      </c>
      <c r="G8255" s="108">
        <f t="shared" si="128"/>
        <v>43556</v>
      </c>
    </row>
    <row r="8256" spans="1:7" x14ac:dyDescent="0.35">
      <c r="A8256" s="72" t="s">
        <v>560</v>
      </c>
      <c r="B8256" s="72" t="s">
        <v>561</v>
      </c>
      <c r="C8256" s="72" t="s">
        <v>1102</v>
      </c>
      <c r="D8256" s="72" t="s">
        <v>1098</v>
      </c>
      <c r="E8256" s="72">
        <v>7558</v>
      </c>
      <c r="F8256" s="105">
        <v>921</v>
      </c>
      <c r="G8256" s="108">
        <f t="shared" si="128"/>
        <v>43466</v>
      </c>
    </row>
    <row r="8257" spans="1:7" x14ac:dyDescent="0.35">
      <c r="A8257" s="72" t="s">
        <v>560</v>
      </c>
      <c r="B8257" s="72" t="s">
        <v>561</v>
      </c>
      <c r="C8257" s="72" t="s">
        <v>1102</v>
      </c>
      <c r="D8257" s="72" t="s">
        <v>1099</v>
      </c>
      <c r="E8257" s="72">
        <v>7822</v>
      </c>
      <c r="F8257" s="105">
        <v>1026</v>
      </c>
      <c r="G8257" s="108">
        <f t="shared" si="128"/>
        <v>43374</v>
      </c>
    </row>
    <row r="8258" spans="1:7" x14ac:dyDescent="0.35">
      <c r="A8258" s="72" t="s">
        <v>562</v>
      </c>
      <c r="B8258" s="72" t="s">
        <v>563</v>
      </c>
      <c r="C8258" s="72" t="s">
        <v>1087</v>
      </c>
      <c r="D8258" s="72" t="s">
        <v>1088</v>
      </c>
      <c r="E8258" s="72">
        <v>950</v>
      </c>
      <c r="F8258" s="105">
        <v>9</v>
      </c>
      <c r="G8258" s="108">
        <f t="shared" si="128"/>
        <v>44378</v>
      </c>
    </row>
    <row r="8259" spans="1:7" x14ac:dyDescent="0.35">
      <c r="A8259" s="72" t="s">
        <v>562</v>
      </c>
      <c r="B8259" s="72" t="s">
        <v>563</v>
      </c>
      <c r="C8259" s="72" t="s">
        <v>1087</v>
      </c>
      <c r="D8259" s="72" t="s">
        <v>1089</v>
      </c>
      <c r="E8259" s="72">
        <v>955</v>
      </c>
      <c r="F8259" s="105">
        <v>9</v>
      </c>
      <c r="G8259" s="108">
        <f t="shared" si="128"/>
        <v>44287</v>
      </c>
    </row>
    <row r="8260" spans="1:7" x14ac:dyDescent="0.35">
      <c r="A8260" s="72" t="s">
        <v>562</v>
      </c>
      <c r="B8260" s="72" t="s">
        <v>563</v>
      </c>
      <c r="C8260" s="72" t="s">
        <v>1087</v>
      </c>
      <c r="D8260" s="72" t="s">
        <v>1090</v>
      </c>
      <c r="E8260" s="72">
        <v>953</v>
      </c>
      <c r="F8260" s="105">
        <v>9</v>
      </c>
      <c r="G8260" s="108">
        <f t="shared" ref="G8260:G8323" si="129">DATE(LEFT(D8260,4),RIGHT(LEFT(D8260,7),2),1)</f>
        <v>44197</v>
      </c>
    </row>
    <row r="8261" spans="1:7" x14ac:dyDescent="0.35">
      <c r="A8261" s="72" t="s">
        <v>562</v>
      </c>
      <c r="B8261" s="72" t="s">
        <v>563</v>
      </c>
      <c r="C8261" s="72" t="s">
        <v>1087</v>
      </c>
      <c r="D8261" s="72" t="s">
        <v>1091</v>
      </c>
      <c r="E8261" s="72">
        <v>952</v>
      </c>
      <c r="F8261" s="105">
        <v>10</v>
      </c>
      <c r="G8261" s="108">
        <f t="shared" si="129"/>
        <v>44105</v>
      </c>
    </row>
    <row r="8262" spans="1:7" x14ac:dyDescent="0.35">
      <c r="A8262" s="72" t="s">
        <v>562</v>
      </c>
      <c r="B8262" s="72" t="s">
        <v>563</v>
      </c>
      <c r="C8262" s="72" t="s">
        <v>1087</v>
      </c>
      <c r="D8262" s="72" t="s">
        <v>1092</v>
      </c>
      <c r="E8262" s="72">
        <v>961</v>
      </c>
      <c r="F8262" s="105">
        <v>10</v>
      </c>
      <c r="G8262" s="108">
        <f t="shared" si="129"/>
        <v>44013</v>
      </c>
    </row>
    <row r="8263" spans="1:7" x14ac:dyDescent="0.35">
      <c r="A8263" s="72" t="s">
        <v>562</v>
      </c>
      <c r="B8263" s="72" t="s">
        <v>563</v>
      </c>
      <c r="C8263" s="72" t="s">
        <v>1087</v>
      </c>
      <c r="D8263" s="72" t="s">
        <v>1093</v>
      </c>
      <c r="E8263" s="72">
        <v>962</v>
      </c>
      <c r="F8263" s="105">
        <v>10</v>
      </c>
      <c r="G8263" s="108">
        <f t="shared" si="129"/>
        <v>43922</v>
      </c>
    </row>
    <row r="8264" spans="1:7" x14ac:dyDescent="0.35">
      <c r="A8264" s="72" t="s">
        <v>562</v>
      </c>
      <c r="B8264" s="72" t="s">
        <v>563</v>
      </c>
      <c r="C8264" s="72" t="s">
        <v>1087</v>
      </c>
      <c r="D8264" s="72" t="s">
        <v>1094</v>
      </c>
      <c r="E8264" s="72">
        <v>966</v>
      </c>
      <c r="F8264" s="105">
        <v>10</v>
      </c>
      <c r="G8264" s="108">
        <f t="shared" si="129"/>
        <v>43831</v>
      </c>
    </row>
    <row r="8265" spans="1:7" x14ac:dyDescent="0.35">
      <c r="A8265" s="72" t="s">
        <v>562</v>
      </c>
      <c r="B8265" s="72" t="s">
        <v>563</v>
      </c>
      <c r="C8265" s="72" t="s">
        <v>1087</v>
      </c>
      <c r="D8265" s="72" t="s">
        <v>1095</v>
      </c>
      <c r="E8265" s="72">
        <v>964</v>
      </c>
      <c r="F8265" s="105">
        <v>10</v>
      </c>
      <c r="G8265" s="108">
        <f t="shared" si="129"/>
        <v>43739</v>
      </c>
    </row>
    <row r="8266" spans="1:7" x14ac:dyDescent="0.35">
      <c r="A8266" s="72" t="s">
        <v>562</v>
      </c>
      <c r="B8266" s="72" t="s">
        <v>563</v>
      </c>
      <c r="C8266" s="72" t="s">
        <v>1087</v>
      </c>
      <c r="D8266" s="72" t="s">
        <v>1096</v>
      </c>
      <c r="E8266" s="72">
        <v>967</v>
      </c>
      <c r="F8266" s="105">
        <v>6</v>
      </c>
      <c r="G8266" s="108">
        <f t="shared" si="129"/>
        <v>43647</v>
      </c>
    </row>
    <row r="8267" spans="1:7" x14ac:dyDescent="0.35">
      <c r="A8267" s="72" t="s">
        <v>562</v>
      </c>
      <c r="B8267" s="72" t="s">
        <v>563</v>
      </c>
      <c r="C8267" s="72" t="s">
        <v>1087</v>
      </c>
      <c r="D8267" s="72" t="s">
        <v>1097</v>
      </c>
      <c r="E8267" s="72">
        <v>959</v>
      </c>
      <c r="F8267" s="105">
        <v>8</v>
      </c>
      <c r="G8267" s="108">
        <f t="shared" si="129"/>
        <v>43556</v>
      </c>
    </row>
    <row r="8268" spans="1:7" x14ac:dyDescent="0.35">
      <c r="A8268" s="72" t="s">
        <v>562</v>
      </c>
      <c r="B8268" s="72" t="s">
        <v>563</v>
      </c>
      <c r="C8268" s="72" t="s">
        <v>1087</v>
      </c>
      <c r="D8268" s="72" t="s">
        <v>1098</v>
      </c>
      <c r="E8268" s="72">
        <v>963</v>
      </c>
      <c r="F8268" s="105">
        <v>10</v>
      </c>
      <c r="G8268" s="108">
        <f t="shared" si="129"/>
        <v>43466</v>
      </c>
    </row>
    <row r="8269" spans="1:7" x14ac:dyDescent="0.35">
      <c r="A8269" s="72" t="s">
        <v>562</v>
      </c>
      <c r="B8269" s="72" t="s">
        <v>563</v>
      </c>
      <c r="C8269" s="72" t="s">
        <v>1087</v>
      </c>
      <c r="D8269" s="72" t="s">
        <v>1099</v>
      </c>
      <c r="E8269" s="72">
        <v>1010</v>
      </c>
      <c r="F8269" s="105">
        <v>8</v>
      </c>
      <c r="G8269" s="108">
        <f t="shared" si="129"/>
        <v>43374</v>
      </c>
    </row>
    <row r="8270" spans="1:7" x14ac:dyDescent="0.35">
      <c r="A8270" s="72" t="s">
        <v>562</v>
      </c>
      <c r="B8270" s="72" t="s">
        <v>563</v>
      </c>
      <c r="C8270" s="72" t="s">
        <v>1100</v>
      </c>
      <c r="D8270" s="72" t="s">
        <v>1088</v>
      </c>
      <c r="E8270" s="72">
        <v>758</v>
      </c>
      <c r="F8270" s="105">
        <v>25</v>
      </c>
      <c r="G8270" s="108">
        <f t="shared" si="129"/>
        <v>44378</v>
      </c>
    </row>
    <row r="8271" spans="1:7" x14ac:dyDescent="0.35">
      <c r="A8271" s="72" t="s">
        <v>562</v>
      </c>
      <c r="B8271" s="72" t="s">
        <v>563</v>
      </c>
      <c r="C8271" s="72" t="s">
        <v>1100</v>
      </c>
      <c r="D8271" s="72" t="s">
        <v>1089</v>
      </c>
      <c r="E8271" s="72">
        <v>758</v>
      </c>
      <c r="F8271" s="105">
        <v>25</v>
      </c>
      <c r="G8271" s="108">
        <f t="shared" si="129"/>
        <v>44287</v>
      </c>
    </row>
    <row r="8272" spans="1:7" x14ac:dyDescent="0.35">
      <c r="A8272" s="72" t="s">
        <v>562</v>
      </c>
      <c r="B8272" s="72" t="s">
        <v>563</v>
      </c>
      <c r="C8272" s="72" t="s">
        <v>1100</v>
      </c>
      <c r="D8272" s="72" t="s">
        <v>1090</v>
      </c>
      <c r="E8272" s="72">
        <v>761</v>
      </c>
      <c r="F8272" s="105">
        <v>25</v>
      </c>
      <c r="G8272" s="108">
        <f t="shared" si="129"/>
        <v>44197</v>
      </c>
    </row>
    <row r="8273" spans="1:7" x14ac:dyDescent="0.35">
      <c r="A8273" s="72" t="s">
        <v>562</v>
      </c>
      <c r="B8273" s="72" t="s">
        <v>563</v>
      </c>
      <c r="C8273" s="72" t="s">
        <v>1100</v>
      </c>
      <c r="D8273" s="72" t="s">
        <v>1091</v>
      </c>
      <c r="E8273" s="72">
        <v>733</v>
      </c>
      <c r="F8273" s="105">
        <v>25</v>
      </c>
      <c r="G8273" s="108">
        <f t="shared" si="129"/>
        <v>44105</v>
      </c>
    </row>
    <row r="8274" spans="1:7" x14ac:dyDescent="0.35">
      <c r="A8274" s="72" t="s">
        <v>562</v>
      </c>
      <c r="B8274" s="72" t="s">
        <v>563</v>
      </c>
      <c r="C8274" s="72" t="s">
        <v>1100</v>
      </c>
      <c r="D8274" s="72" t="s">
        <v>1092</v>
      </c>
      <c r="E8274" s="72">
        <v>727</v>
      </c>
      <c r="F8274" s="105">
        <v>24</v>
      </c>
      <c r="G8274" s="108">
        <f t="shared" si="129"/>
        <v>44013</v>
      </c>
    </row>
    <row r="8275" spans="1:7" x14ac:dyDescent="0.35">
      <c r="A8275" s="72" t="s">
        <v>562</v>
      </c>
      <c r="B8275" s="72" t="s">
        <v>563</v>
      </c>
      <c r="C8275" s="72" t="s">
        <v>1100</v>
      </c>
      <c r="D8275" s="72" t="s">
        <v>1093</v>
      </c>
      <c r="E8275" s="72">
        <v>730</v>
      </c>
      <c r="F8275" s="105">
        <v>24</v>
      </c>
      <c r="G8275" s="108">
        <f t="shared" si="129"/>
        <v>43922</v>
      </c>
    </row>
    <row r="8276" spans="1:7" x14ac:dyDescent="0.35">
      <c r="A8276" s="72" t="s">
        <v>562</v>
      </c>
      <c r="B8276" s="72" t="s">
        <v>563</v>
      </c>
      <c r="C8276" s="72" t="s">
        <v>1100</v>
      </c>
      <c r="D8276" s="72" t="s">
        <v>1094</v>
      </c>
      <c r="E8276" s="72">
        <v>720</v>
      </c>
      <c r="F8276" s="105">
        <v>25</v>
      </c>
      <c r="G8276" s="108">
        <f t="shared" si="129"/>
        <v>43831</v>
      </c>
    </row>
    <row r="8277" spans="1:7" x14ac:dyDescent="0.35">
      <c r="A8277" s="72" t="s">
        <v>562</v>
      </c>
      <c r="B8277" s="72" t="s">
        <v>563</v>
      </c>
      <c r="C8277" s="72" t="s">
        <v>1100</v>
      </c>
      <c r="D8277" s="72" t="s">
        <v>1095</v>
      </c>
      <c r="E8277" s="72">
        <v>710</v>
      </c>
      <c r="F8277" s="105">
        <v>22</v>
      </c>
      <c r="G8277" s="108">
        <f t="shared" si="129"/>
        <v>43739</v>
      </c>
    </row>
    <row r="8278" spans="1:7" x14ac:dyDescent="0.35">
      <c r="A8278" s="72" t="s">
        <v>562</v>
      </c>
      <c r="B8278" s="72" t="s">
        <v>563</v>
      </c>
      <c r="C8278" s="72" t="s">
        <v>1100</v>
      </c>
      <c r="D8278" s="72" t="s">
        <v>1096</v>
      </c>
      <c r="E8278" s="72">
        <v>703</v>
      </c>
      <c r="F8278" s="105">
        <v>12</v>
      </c>
      <c r="G8278" s="108">
        <f t="shared" si="129"/>
        <v>43647</v>
      </c>
    </row>
    <row r="8279" spans="1:7" x14ac:dyDescent="0.35">
      <c r="A8279" s="72" t="s">
        <v>562</v>
      </c>
      <c r="B8279" s="72" t="s">
        <v>563</v>
      </c>
      <c r="C8279" s="72" t="s">
        <v>1100</v>
      </c>
      <c r="D8279" s="72" t="s">
        <v>1097</v>
      </c>
      <c r="E8279" s="72">
        <v>706</v>
      </c>
      <c r="F8279" s="105">
        <v>32</v>
      </c>
      <c r="G8279" s="108">
        <f t="shared" si="129"/>
        <v>43556</v>
      </c>
    </row>
    <row r="8280" spans="1:7" x14ac:dyDescent="0.35">
      <c r="A8280" s="72" t="s">
        <v>562</v>
      </c>
      <c r="B8280" s="72" t="s">
        <v>563</v>
      </c>
      <c r="C8280" s="72" t="s">
        <v>1100</v>
      </c>
      <c r="D8280" s="72" t="s">
        <v>1098</v>
      </c>
      <c r="E8280" s="72">
        <v>703</v>
      </c>
      <c r="F8280" s="105">
        <v>31</v>
      </c>
      <c r="G8280" s="108">
        <f t="shared" si="129"/>
        <v>43466</v>
      </c>
    </row>
    <row r="8281" spans="1:7" x14ac:dyDescent="0.35">
      <c r="A8281" s="72" t="s">
        <v>562</v>
      </c>
      <c r="B8281" s="72" t="s">
        <v>563</v>
      </c>
      <c r="C8281" s="72" t="s">
        <v>1100</v>
      </c>
      <c r="D8281" s="72" t="s">
        <v>1099</v>
      </c>
      <c r="E8281" s="72">
        <v>761</v>
      </c>
      <c r="F8281" s="105">
        <v>28</v>
      </c>
      <c r="G8281" s="108">
        <f t="shared" si="129"/>
        <v>43374</v>
      </c>
    </row>
    <row r="8282" spans="1:7" x14ac:dyDescent="0.35">
      <c r="A8282" s="72" t="s">
        <v>562</v>
      </c>
      <c r="B8282" s="72" t="s">
        <v>563</v>
      </c>
      <c r="C8282" s="72" t="s">
        <v>1101</v>
      </c>
      <c r="D8282" s="72" t="s">
        <v>1088</v>
      </c>
      <c r="E8282" s="72">
        <v>102</v>
      </c>
      <c r="F8282" s="105">
        <v>1</v>
      </c>
      <c r="G8282" s="108">
        <f t="shared" si="129"/>
        <v>44378</v>
      </c>
    </row>
    <row r="8283" spans="1:7" x14ac:dyDescent="0.35">
      <c r="A8283" s="72" t="s">
        <v>562</v>
      </c>
      <c r="B8283" s="72" t="s">
        <v>563</v>
      </c>
      <c r="C8283" s="72" t="s">
        <v>1101</v>
      </c>
      <c r="D8283" s="72" t="s">
        <v>1089</v>
      </c>
      <c r="E8283" s="72">
        <v>102</v>
      </c>
      <c r="F8283" s="105">
        <v>1</v>
      </c>
      <c r="G8283" s="108">
        <f t="shared" si="129"/>
        <v>44287</v>
      </c>
    </row>
    <row r="8284" spans="1:7" x14ac:dyDescent="0.35">
      <c r="A8284" s="72" t="s">
        <v>562</v>
      </c>
      <c r="B8284" s="72" t="s">
        <v>563</v>
      </c>
      <c r="C8284" s="72" t="s">
        <v>1101</v>
      </c>
      <c r="D8284" s="72" t="s">
        <v>1090</v>
      </c>
      <c r="E8284" s="72">
        <v>104</v>
      </c>
      <c r="F8284" s="105">
        <v>1</v>
      </c>
      <c r="G8284" s="108">
        <f t="shared" si="129"/>
        <v>44197</v>
      </c>
    </row>
    <row r="8285" spans="1:7" x14ac:dyDescent="0.35">
      <c r="A8285" s="72" t="s">
        <v>562</v>
      </c>
      <c r="B8285" s="72" t="s">
        <v>563</v>
      </c>
      <c r="C8285" s="72" t="s">
        <v>1101</v>
      </c>
      <c r="D8285" s="72" t="s">
        <v>1091</v>
      </c>
      <c r="E8285" s="72">
        <v>100</v>
      </c>
      <c r="F8285" s="105">
        <v>1</v>
      </c>
      <c r="G8285" s="108">
        <f t="shared" si="129"/>
        <v>44105</v>
      </c>
    </row>
    <row r="8286" spans="1:7" x14ac:dyDescent="0.35">
      <c r="A8286" s="72" t="s">
        <v>562</v>
      </c>
      <c r="B8286" s="72" t="s">
        <v>563</v>
      </c>
      <c r="C8286" s="72" t="s">
        <v>1101</v>
      </c>
      <c r="D8286" s="72" t="s">
        <v>1092</v>
      </c>
      <c r="E8286" s="72">
        <v>100</v>
      </c>
      <c r="F8286" s="105">
        <v>1</v>
      </c>
      <c r="G8286" s="108">
        <f t="shared" si="129"/>
        <v>44013</v>
      </c>
    </row>
    <row r="8287" spans="1:7" x14ac:dyDescent="0.35">
      <c r="A8287" s="72" t="s">
        <v>562</v>
      </c>
      <c r="B8287" s="72" t="s">
        <v>563</v>
      </c>
      <c r="C8287" s="72" t="s">
        <v>1101</v>
      </c>
      <c r="D8287" s="72" t="s">
        <v>1093</v>
      </c>
      <c r="E8287" s="72">
        <v>99</v>
      </c>
      <c r="F8287" s="105">
        <v>1</v>
      </c>
      <c r="G8287" s="108">
        <f t="shared" si="129"/>
        <v>43922</v>
      </c>
    </row>
    <row r="8288" spans="1:7" x14ac:dyDescent="0.35">
      <c r="A8288" s="72" t="s">
        <v>562</v>
      </c>
      <c r="B8288" s="72" t="s">
        <v>563</v>
      </c>
      <c r="C8288" s="72" t="s">
        <v>1101</v>
      </c>
      <c r="D8288" s="72" t="s">
        <v>1094</v>
      </c>
      <c r="E8288" s="72">
        <v>102</v>
      </c>
      <c r="F8288" s="105">
        <v>2</v>
      </c>
      <c r="G8288" s="108">
        <f t="shared" si="129"/>
        <v>43831</v>
      </c>
    </row>
    <row r="8289" spans="1:7" x14ac:dyDescent="0.35">
      <c r="A8289" s="72" t="s">
        <v>562</v>
      </c>
      <c r="B8289" s="72" t="s">
        <v>563</v>
      </c>
      <c r="C8289" s="72" t="s">
        <v>1101</v>
      </c>
      <c r="D8289" s="72" t="s">
        <v>1095</v>
      </c>
      <c r="E8289" s="72">
        <v>99</v>
      </c>
      <c r="F8289" s="105">
        <v>2</v>
      </c>
      <c r="G8289" s="108">
        <f t="shared" si="129"/>
        <v>43739</v>
      </c>
    </row>
    <row r="8290" spans="1:7" x14ac:dyDescent="0.35">
      <c r="A8290" s="72" t="s">
        <v>562</v>
      </c>
      <c r="B8290" s="72" t="s">
        <v>563</v>
      </c>
      <c r="C8290" s="72" t="s">
        <v>1101</v>
      </c>
      <c r="D8290" s="72" t="s">
        <v>1096</v>
      </c>
      <c r="E8290" s="72">
        <v>97</v>
      </c>
      <c r="F8290" s="105">
        <v>2</v>
      </c>
      <c r="G8290" s="108">
        <f t="shared" si="129"/>
        <v>43647</v>
      </c>
    </row>
    <row r="8291" spans="1:7" x14ac:dyDescent="0.35">
      <c r="A8291" s="72" t="s">
        <v>562</v>
      </c>
      <c r="B8291" s="72" t="s">
        <v>563</v>
      </c>
      <c r="C8291" s="72" t="s">
        <v>1101</v>
      </c>
      <c r="D8291" s="72" t="s">
        <v>1097</v>
      </c>
      <c r="E8291" s="72">
        <v>98</v>
      </c>
      <c r="F8291" s="105">
        <v>2</v>
      </c>
      <c r="G8291" s="108">
        <f t="shared" si="129"/>
        <v>43556</v>
      </c>
    </row>
    <row r="8292" spans="1:7" x14ac:dyDescent="0.35">
      <c r="A8292" s="72" t="s">
        <v>562</v>
      </c>
      <c r="B8292" s="72" t="s">
        <v>563</v>
      </c>
      <c r="C8292" s="72" t="s">
        <v>1101</v>
      </c>
      <c r="D8292" s="72" t="s">
        <v>1098</v>
      </c>
      <c r="E8292" s="72">
        <v>93</v>
      </c>
      <c r="F8292" s="105">
        <v>2</v>
      </c>
      <c r="G8292" s="108">
        <f t="shared" si="129"/>
        <v>43466</v>
      </c>
    </row>
    <row r="8293" spans="1:7" x14ac:dyDescent="0.35">
      <c r="A8293" s="72" t="s">
        <v>562</v>
      </c>
      <c r="B8293" s="72" t="s">
        <v>563</v>
      </c>
      <c r="C8293" s="72" t="s">
        <v>1101</v>
      </c>
      <c r="D8293" s="72" t="s">
        <v>1099</v>
      </c>
      <c r="E8293" s="72">
        <v>97</v>
      </c>
      <c r="F8293" s="105">
        <v>2</v>
      </c>
      <c r="G8293" s="108">
        <f t="shared" si="129"/>
        <v>43374</v>
      </c>
    </row>
    <row r="8294" spans="1:7" x14ac:dyDescent="0.35">
      <c r="A8294" s="72" t="s">
        <v>562</v>
      </c>
      <c r="B8294" s="72" t="s">
        <v>563</v>
      </c>
      <c r="C8294" s="72" t="s">
        <v>1102</v>
      </c>
      <c r="D8294" s="72" t="s">
        <v>1088</v>
      </c>
      <c r="E8294" s="72">
        <v>1251</v>
      </c>
      <c r="F8294" s="105">
        <v>22</v>
      </c>
      <c r="G8294" s="108">
        <f t="shared" si="129"/>
        <v>44378</v>
      </c>
    </row>
    <row r="8295" spans="1:7" x14ac:dyDescent="0.35">
      <c r="A8295" s="72" t="s">
        <v>562</v>
      </c>
      <c r="B8295" s="72" t="s">
        <v>563</v>
      </c>
      <c r="C8295" s="72" t="s">
        <v>1102</v>
      </c>
      <c r="D8295" s="72" t="s">
        <v>1089</v>
      </c>
      <c r="E8295" s="72">
        <v>1253</v>
      </c>
      <c r="F8295" s="105">
        <v>22</v>
      </c>
      <c r="G8295" s="108">
        <f t="shared" si="129"/>
        <v>44287</v>
      </c>
    </row>
    <row r="8296" spans="1:7" x14ac:dyDescent="0.35">
      <c r="A8296" s="72" t="s">
        <v>562</v>
      </c>
      <c r="B8296" s="72" t="s">
        <v>563</v>
      </c>
      <c r="C8296" s="72" t="s">
        <v>1102</v>
      </c>
      <c r="D8296" s="72" t="s">
        <v>1090</v>
      </c>
      <c r="E8296" s="72">
        <v>1255</v>
      </c>
      <c r="F8296" s="105">
        <v>22</v>
      </c>
      <c r="G8296" s="108">
        <f t="shared" si="129"/>
        <v>44197</v>
      </c>
    </row>
    <row r="8297" spans="1:7" x14ac:dyDescent="0.35">
      <c r="A8297" s="72" t="s">
        <v>562</v>
      </c>
      <c r="B8297" s="72" t="s">
        <v>563</v>
      </c>
      <c r="C8297" s="72" t="s">
        <v>1102</v>
      </c>
      <c r="D8297" s="72" t="s">
        <v>1091</v>
      </c>
      <c r="E8297" s="72">
        <v>1250</v>
      </c>
      <c r="F8297" s="105">
        <v>22</v>
      </c>
      <c r="G8297" s="108">
        <f t="shared" si="129"/>
        <v>44105</v>
      </c>
    </row>
    <row r="8298" spans="1:7" x14ac:dyDescent="0.35">
      <c r="A8298" s="72" t="s">
        <v>562</v>
      </c>
      <c r="B8298" s="72" t="s">
        <v>563</v>
      </c>
      <c r="C8298" s="72" t="s">
        <v>1102</v>
      </c>
      <c r="D8298" s="72" t="s">
        <v>1092</v>
      </c>
      <c r="E8298" s="72">
        <v>1244</v>
      </c>
      <c r="F8298" s="105">
        <v>23</v>
      </c>
      <c r="G8298" s="108">
        <f t="shared" si="129"/>
        <v>44013</v>
      </c>
    </row>
    <row r="8299" spans="1:7" x14ac:dyDescent="0.35">
      <c r="A8299" s="72" t="s">
        <v>562</v>
      </c>
      <c r="B8299" s="72" t="s">
        <v>563</v>
      </c>
      <c r="C8299" s="72" t="s">
        <v>1102</v>
      </c>
      <c r="D8299" s="72" t="s">
        <v>1093</v>
      </c>
      <c r="E8299" s="72">
        <v>1248</v>
      </c>
      <c r="F8299" s="105">
        <v>25</v>
      </c>
      <c r="G8299" s="108">
        <f t="shared" si="129"/>
        <v>43922</v>
      </c>
    </row>
    <row r="8300" spans="1:7" x14ac:dyDescent="0.35">
      <c r="A8300" s="72" t="s">
        <v>562</v>
      </c>
      <c r="B8300" s="72" t="s">
        <v>563</v>
      </c>
      <c r="C8300" s="72" t="s">
        <v>1102</v>
      </c>
      <c r="D8300" s="72" t="s">
        <v>1094</v>
      </c>
      <c r="E8300" s="72">
        <v>1253</v>
      </c>
      <c r="F8300" s="105">
        <v>26</v>
      </c>
      <c r="G8300" s="108">
        <f t="shared" si="129"/>
        <v>43831</v>
      </c>
    </row>
    <row r="8301" spans="1:7" x14ac:dyDescent="0.35">
      <c r="A8301" s="72" t="s">
        <v>562</v>
      </c>
      <c r="B8301" s="72" t="s">
        <v>563</v>
      </c>
      <c r="C8301" s="72" t="s">
        <v>1102</v>
      </c>
      <c r="D8301" s="72" t="s">
        <v>1095</v>
      </c>
      <c r="E8301" s="72">
        <v>1240</v>
      </c>
      <c r="F8301" s="105">
        <v>21</v>
      </c>
      <c r="G8301" s="108">
        <f t="shared" si="129"/>
        <v>43739</v>
      </c>
    </row>
    <row r="8302" spans="1:7" x14ac:dyDescent="0.35">
      <c r="A8302" s="72" t="s">
        <v>562</v>
      </c>
      <c r="B8302" s="72" t="s">
        <v>563</v>
      </c>
      <c r="C8302" s="72" t="s">
        <v>1102</v>
      </c>
      <c r="D8302" s="72" t="s">
        <v>1096</v>
      </c>
      <c r="E8302" s="72">
        <v>1238</v>
      </c>
      <c r="F8302" s="105">
        <v>9</v>
      </c>
      <c r="G8302" s="108">
        <f t="shared" si="129"/>
        <v>43647</v>
      </c>
    </row>
    <row r="8303" spans="1:7" x14ac:dyDescent="0.35">
      <c r="A8303" s="72" t="s">
        <v>562</v>
      </c>
      <c r="B8303" s="72" t="s">
        <v>563</v>
      </c>
      <c r="C8303" s="72" t="s">
        <v>1102</v>
      </c>
      <c r="D8303" s="72" t="s">
        <v>1097</v>
      </c>
      <c r="E8303" s="72">
        <v>1244</v>
      </c>
      <c r="F8303" s="105">
        <v>31</v>
      </c>
      <c r="G8303" s="108">
        <f t="shared" si="129"/>
        <v>43556</v>
      </c>
    </row>
    <row r="8304" spans="1:7" x14ac:dyDescent="0.35">
      <c r="A8304" s="72" t="s">
        <v>562</v>
      </c>
      <c r="B8304" s="72" t="s">
        <v>563</v>
      </c>
      <c r="C8304" s="72" t="s">
        <v>1102</v>
      </c>
      <c r="D8304" s="72" t="s">
        <v>1098</v>
      </c>
      <c r="E8304" s="72">
        <v>1236</v>
      </c>
      <c r="F8304" s="105">
        <v>27</v>
      </c>
      <c r="G8304" s="108">
        <f t="shared" si="129"/>
        <v>43466</v>
      </c>
    </row>
    <row r="8305" spans="1:7" x14ac:dyDescent="0.35">
      <c r="A8305" s="72" t="s">
        <v>562</v>
      </c>
      <c r="B8305" s="72" t="s">
        <v>563</v>
      </c>
      <c r="C8305" s="72" t="s">
        <v>1102</v>
      </c>
      <c r="D8305" s="72" t="s">
        <v>1099</v>
      </c>
      <c r="E8305" s="72">
        <v>1281</v>
      </c>
      <c r="F8305" s="105">
        <v>19</v>
      </c>
      <c r="G8305" s="108">
        <f t="shared" si="129"/>
        <v>43374</v>
      </c>
    </row>
    <row r="8306" spans="1:7" x14ac:dyDescent="0.35">
      <c r="A8306" s="72" t="s">
        <v>564</v>
      </c>
      <c r="B8306" s="72" t="s">
        <v>565</v>
      </c>
      <c r="C8306" s="72" t="s">
        <v>1087</v>
      </c>
      <c r="D8306" s="72" t="s">
        <v>1088</v>
      </c>
      <c r="E8306" s="72">
        <v>1565</v>
      </c>
      <c r="F8306" s="105">
        <v>79</v>
      </c>
      <c r="G8306" s="108">
        <f t="shared" si="129"/>
        <v>44378</v>
      </c>
    </row>
    <row r="8307" spans="1:7" x14ac:dyDescent="0.35">
      <c r="A8307" s="72" t="s">
        <v>564</v>
      </c>
      <c r="B8307" s="72" t="s">
        <v>565</v>
      </c>
      <c r="C8307" s="72" t="s">
        <v>1087</v>
      </c>
      <c r="D8307" s="72" t="s">
        <v>1089</v>
      </c>
      <c r="E8307" s="72">
        <v>1562</v>
      </c>
      <c r="F8307" s="105">
        <v>80</v>
      </c>
      <c r="G8307" s="108">
        <f t="shared" si="129"/>
        <v>44287</v>
      </c>
    </row>
    <row r="8308" spans="1:7" x14ac:dyDescent="0.35">
      <c r="A8308" s="72" t="s">
        <v>564</v>
      </c>
      <c r="B8308" s="72" t="s">
        <v>565</v>
      </c>
      <c r="C8308" s="72" t="s">
        <v>1087</v>
      </c>
      <c r="D8308" s="72" t="s">
        <v>1090</v>
      </c>
      <c r="E8308" s="72">
        <v>1566</v>
      </c>
      <c r="F8308" s="105">
        <v>78</v>
      </c>
      <c r="G8308" s="108">
        <f t="shared" si="129"/>
        <v>44197</v>
      </c>
    </row>
    <row r="8309" spans="1:7" x14ac:dyDescent="0.35">
      <c r="A8309" s="72" t="s">
        <v>564</v>
      </c>
      <c r="B8309" s="72" t="s">
        <v>565</v>
      </c>
      <c r="C8309" s="72" t="s">
        <v>1087</v>
      </c>
      <c r="D8309" s="72" t="s">
        <v>1091</v>
      </c>
      <c r="E8309" s="72">
        <v>1553</v>
      </c>
      <c r="F8309" s="105">
        <v>79</v>
      </c>
      <c r="G8309" s="108">
        <f t="shared" si="129"/>
        <v>44105</v>
      </c>
    </row>
    <row r="8310" spans="1:7" x14ac:dyDescent="0.35">
      <c r="A8310" s="72" t="s">
        <v>564</v>
      </c>
      <c r="B8310" s="72" t="s">
        <v>565</v>
      </c>
      <c r="C8310" s="72" t="s">
        <v>1087</v>
      </c>
      <c r="D8310" s="72" t="s">
        <v>1092</v>
      </c>
      <c r="E8310" s="72">
        <v>1558</v>
      </c>
      <c r="F8310" s="105">
        <v>79</v>
      </c>
      <c r="G8310" s="108">
        <f t="shared" si="129"/>
        <v>44013</v>
      </c>
    </row>
    <row r="8311" spans="1:7" x14ac:dyDescent="0.35">
      <c r="A8311" s="72" t="s">
        <v>564</v>
      </c>
      <c r="B8311" s="72" t="s">
        <v>565</v>
      </c>
      <c r="C8311" s="72" t="s">
        <v>1087</v>
      </c>
      <c r="D8311" s="72" t="s">
        <v>1093</v>
      </c>
      <c r="E8311" s="72">
        <v>1562</v>
      </c>
      <c r="F8311" s="105">
        <v>49</v>
      </c>
      <c r="G8311" s="108">
        <f t="shared" si="129"/>
        <v>43922</v>
      </c>
    </row>
    <row r="8312" spans="1:7" x14ac:dyDescent="0.35">
      <c r="A8312" s="72" t="s">
        <v>564</v>
      </c>
      <c r="B8312" s="72" t="s">
        <v>565</v>
      </c>
      <c r="C8312" s="72" t="s">
        <v>1087</v>
      </c>
      <c r="D8312" s="72" t="s">
        <v>1094</v>
      </c>
      <c r="E8312" s="72">
        <v>1557</v>
      </c>
      <c r="F8312" s="105">
        <v>51</v>
      </c>
      <c r="G8312" s="108">
        <f t="shared" si="129"/>
        <v>43831</v>
      </c>
    </row>
    <row r="8313" spans="1:7" x14ac:dyDescent="0.35">
      <c r="A8313" s="72" t="s">
        <v>564</v>
      </c>
      <c r="B8313" s="72" t="s">
        <v>565</v>
      </c>
      <c r="C8313" s="72" t="s">
        <v>1087</v>
      </c>
      <c r="D8313" s="72" t="s">
        <v>1095</v>
      </c>
      <c r="E8313" s="72">
        <v>1547</v>
      </c>
      <c r="F8313" s="105">
        <v>62</v>
      </c>
      <c r="G8313" s="108">
        <f t="shared" si="129"/>
        <v>43739</v>
      </c>
    </row>
    <row r="8314" spans="1:7" x14ac:dyDescent="0.35">
      <c r="A8314" s="72" t="s">
        <v>564</v>
      </c>
      <c r="B8314" s="72" t="s">
        <v>565</v>
      </c>
      <c r="C8314" s="72" t="s">
        <v>1087</v>
      </c>
      <c r="D8314" s="72" t="s">
        <v>1096</v>
      </c>
      <c r="E8314" s="72">
        <v>1545</v>
      </c>
      <c r="F8314" s="105">
        <v>58</v>
      </c>
      <c r="G8314" s="108">
        <f t="shared" si="129"/>
        <v>43647</v>
      </c>
    </row>
    <row r="8315" spans="1:7" x14ac:dyDescent="0.35">
      <c r="A8315" s="72" t="s">
        <v>564</v>
      </c>
      <c r="B8315" s="72" t="s">
        <v>565</v>
      </c>
      <c r="C8315" s="72" t="s">
        <v>1087</v>
      </c>
      <c r="D8315" s="72" t="s">
        <v>1097</v>
      </c>
      <c r="E8315" s="72">
        <v>1537</v>
      </c>
      <c r="F8315" s="105">
        <v>56</v>
      </c>
      <c r="G8315" s="108">
        <f t="shared" si="129"/>
        <v>43556</v>
      </c>
    </row>
    <row r="8316" spans="1:7" x14ac:dyDescent="0.35">
      <c r="A8316" s="72" t="s">
        <v>564</v>
      </c>
      <c r="B8316" s="72" t="s">
        <v>565</v>
      </c>
      <c r="C8316" s="72" t="s">
        <v>1087</v>
      </c>
      <c r="D8316" s="72" t="s">
        <v>1098</v>
      </c>
      <c r="E8316" s="72">
        <v>1529</v>
      </c>
      <c r="F8316" s="105">
        <v>55</v>
      </c>
      <c r="G8316" s="108">
        <f t="shared" si="129"/>
        <v>43466</v>
      </c>
    </row>
    <row r="8317" spans="1:7" x14ac:dyDescent="0.35">
      <c r="A8317" s="72" t="s">
        <v>564</v>
      </c>
      <c r="B8317" s="72" t="s">
        <v>565</v>
      </c>
      <c r="C8317" s="72" t="s">
        <v>1087</v>
      </c>
      <c r="D8317" s="72" t="s">
        <v>1099</v>
      </c>
      <c r="E8317" s="72">
        <v>1617</v>
      </c>
      <c r="F8317" s="105">
        <v>65</v>
      </c>
      <c r="G8317" s="108">
        <f t="shared" si="129"/>
        <v>43374</v>
      </c>
    </row>
    <row r="8318" spans="1:7" x14ac:dyDescent="0.35">
      <c r="A8318" s="72" t="s">
        <v>564</v>
      </c>
      <c r="B8318" s="72" t="s">
        <v>565</v>
      </c>
      <c r="C8318" s="72" t="s">
        <v>1100</v>
      </c>
      <c r="D8318" s="72" t="s">
        <v>1088</v>
      </c>
      <c r="E8318" s="72">
        <v>1270</v>
      </c>
      <c r="F8318" s="105">
        <v>86</v>
      </c>
      <c r="G8318" s="108">
        <f t="shared" si="129"/>
        <v>44378</v>
      </c>
    </row>
    <row r="8319" spans="1:7" x14ac:dyDescent="0.35">
      <c r="A8319" s="72" t="s">
        <v>564</v>
      </c>
      <c r="B8319" s="72" t="s">
        <v>565</v>
      </c>
      <c r="C8319" s="72" t="s">
        <v>1100</v>
      </c>
      <c r="D8319" s="72" t="s">
        <v>1089</v>
      </c>
      <c r="E8319" s="72">
        <v>1275</v>
      </c>
      <c r="F8319" s="105">
        <v>86</v>
      </c>
      <c r="G8319" s="108">
        <f t="shared" si="129"/>
        <v>44287</v>
      </c>
    </row>
    <row r="8320" spans="1:7" x14ac:dyDescent="0.35">
      <c r="A8320" s="72" t="s">
        <v>564</v>
      </c>
      <c r="B8320" s="72" t="s">
        <v>565</v>
      </c>
      <c r="C8320" s="72" t="s">
        <v>1100</v>
      </c>
      <c r="D8320" s="72" t="s">
        <v>1090</v>
      </c>
      <c r="E8320" s="72">
        <v>1279</v>
      </c>
      <c r="F8320" s="105">
        <v>86</v>
      </c>
      <c r="G8320" s="108">
        <f t="shared" si="129"/>
        <v>44197</v>
      </c>
    </row>
    <row r="8321" spans="1:7" x14ac:dyDescent="0.35">
      <c r="A8321" s="72" t="s">
        <v>564</v>
      </c>
      <c r="B8321" s="72" t="s">
        <v>565</v>
      </c>
      <c r="C8321" s="72" t="s">
        <v>1100</v>
      </c>
      <c r="D8321" s="72" t="s">
        <v>1091</v>
      </c>
      <c r="E8321" s="72">
        <v>1269</v>
      </c>
      <c r="F8321" s="105">
        <v>85</v>
      </c>
      <c r="G8321" s="108">
        <f t="shared" si="129"/>
        <v>44105</v>
      </c>
    </row>
    <row r="8322" spans="1:7" x14ac:dyDescent="0.35">
      <c r="A8322" s="72" t="s">
        <v>564</v>
      </c>
      <c r="B8322" s="72" t="s">
        <v>565</v>
      </c>
      <c r="C8322" s="72" t="s">
        <v>1100</v>
      </c>
      <c r="D8322" s="72" t="s">
        <v>1092</v>
      </c>
      <c r="E8322" s="72">
        <v>1273</v>
      </c>
      <c r="F8322" s="105">
        <v>84</v>
      </c>
      <c r="G8322" s="108">
        <f t="shared" si="129"/>
        <v>44013</v>
      </c>
    </row>
    <row r="8323" spans="1:7" x14ac:dyDescent="0.35">
      <c r="A8323" s="72" t="s">
        <v>564</v>
      </c>
      <c r="B8323" s="72" t="s">
        <v>565</v>
      </c>
      <c r="C8323" s="72" t="s">
        <v>1100</v>
      </c>
      <c r="D8323" s="72" t="s">
        <v>1093</v>
      </c>
      <c r="E8323" s="72">
        <v>1267</v>
      </c>
      <c r="F8323" s="105">
        <v>68</v>
      </c>
      <c r="G8323" s="108">
        <f t="shared" si="129"/>
        <v>43922</v>
      </c>
    </row>
    <row r="8324" spans="1:7" x14ac:dyDescent="0.35">
      <c r="A8324" s="72" t="s">
        <v>564</v>
      </c>
      <c r="B8324" s="72" t="s">
        <v>565</v>
      </c>
      <c r="C8324" s="72" t="s">
        <v>1100</v>
      </c>
      <c r="D8324" s="72" t="s">
        <v>1094</v>
      </c>
      <c r="E8324" s="72">
        <v>1246</v>
      </c>
      <c r="F8324" s="105">
        <v>72</v>
      </c>
      <c r="G8324" s="108">
        <f t="shared" ref="G8324:G8387" si="130">DATE(LEFT(D8324,4),RIGHT(LEFT(D8324,7),2),1)</f>
        <v>43831</v>
      </c>
    </row>
    <row r="8325" spans="1:7" x14ac:dyDescent="0.35">
      <c r="A8325" s="72" t="s">
        <v>564</v>
      </c>
      <c r="B8325" s="72" t="s">
        <v>565</v>
      </c>
      <c r="C8325" s="72" t="s">
        <v>1100</v>
      </c>
      <c r="D8325" s="72" t="s">
        <v>1095</v>
      </c>
      <c r="E8325" s="72">
        <v>1224</v>
      </c>
      <c r="F8325" s="105">
        <v>71</v>
      </c>
      <c r="G8325" s="108">
        <f t="shared" si="130"/>
        <v>43739</v>
      </c>
    </row>
    <row r="8326" spans="1:7" x14ac:dyDescent="0.35">
      <c r="A8326" s="72" t="s">
        <v>564</v>
      </c>
      <c r="B8326" s="72" t="s">
        <v>565</v>
      </c>
      <c r="C8326" s="72" t="s">
        <v>1100</v>
      </c>
      <c r="D8326" s="72" t="s">
        <v>1096</v>
      </c>
      <c r="E8326" s="72">
        <v>1194</v>
      </c>
      <c r="F8326" s="105">
        <v>67</v>
      </c>
      <c r="G8326" s="108">
        <f t="shared" si="130"/>
        <v>43647</v>
      </c>
    </row>
    <row r="8327" spans="1:7" x14ac:dyDescent="0.35">
      <c r="A8327" s="72" t="s">
        <v>564</v>
      </c>
      <c r="B8327" s="72" t="s">
        <v>565</v>
      </c>
      <c r="C8327" s="72" t="s">
        <v>1100</v>
      </c>
      <c r="D8327" s="72" t="s">
        <v>1097</v>
      </c>
      <c r="E8327" s="72">
        <v>1191</v>
      </c>
      <c r="F8327" s="105">
        <v>66</v>
      </c>
      <c r="G8327" s="108">
        <f t="shared" si="130"/>
        <v>43556</v>
      </c>
    </row>
    <row r="8328" spans="1:7" x14ac:dyDescent="0.35">
      <c r="A8328" s="72" t="s">
        <v>564</v>
      </c>
      <c r="B8328" s="72" t="s">
        <v>565</v>
      </c>
      <c r="C8328" s="72" t="s">
        <v>1100</v>
      </c>
      <c r="D8328" s="72" t="s">
        <v>1098</v>
      </c>
      <c r="E8328" s="72">
        <v>1190</v>
      </c>
      <c r="F8328" s="105">
        <v>75</v>
      </c>
      <c r="G8328" s="108">
        <f t="shared" si="130"/>
        <v>43466</v>
      </c>
    </row>
    <row r="8329" spans="1:7" x14ac:dyDescent="0.35">
      <c r="A8329" s="72" t="s">
        <v>564</v>
      </c>
      <c r="B8329" s="72" t="s">
        <v>565</v>
      </c>
      <c r="C8329" s="72" t="s">
        <v>1100</v>
      </c>
      <c r="D8329" s="72" t="s">
        <v>1099</v>
      </c>
      <c r="E8329" s="72">
        <v>1195</v>
      </c>
      <c r="F8329" s="105">
        <v>82</v>
      </c>
      <c r="G8329" s="108">
        <f t="shared" si="130"/>
        <v>43374</v>
      </c>
    </row>
    <row r="8330" spans="1:7" x14ac:dyDescent="0.35">
      <c r="A8330" s="72" t="s">
        <v>564</v>
      </c>
      <c r="B8330" s="72" t="s">
        <v>565</v>
      </c>
      <c r="C8330" s="72" t="s">
        <v>1101</v>
      </c>
      <c r="D8330" s="72" t="s">
        <v>1088</v>
      </c>
      <c r="E8330" s="72">
        <v>215</v>
      </c>
      <c r="F8330" s="105">
        <v>8</v>
      </c>
      <c r="G8330" s="108">
        <f t="shared" si="130"/>
        <v>44378</v>
      </c>
    </row>
    <row r="8331" spans="1:7" x14ac:dyDescent="0.35">
      <c r="A8331" s="72" t="s">
        <v>564</v>
      </c>
      <c r="B8331" s="72" t="s">
        <v>565</v>
      </c>
      <c r="C8331" s="72" t="s">
        <v>1101</v>
      </c>
      <c r="D8331" s="72" t="s">
        <v>1089</v>
      </c>
      <c r="E8331" s="72">
        <v>212</v>
      </c>
      <c r="F8331" s="105">
        <v>6</v>
      </c>
      <c r="G8331" s="108">
        <f t="shared" si="130"/>
        <v>44287</v>
      </c>
    </row>
    <row r="8332" spans="1:7" x14ac:dyDescent="0.35">
      <c r="A8332" s="72" t="s">
        <v>564</v>
      </c>
      <c r="B8332" s="72" t="s">
        <v>565</v>
      </c>
      <c r="C8332" s="72" t="s">
        <v>1101</v>
      </c>
      <c r="D8332" s="72" t="s">
        <v>1090</v>
      </c>
      <c r="E8332" s="72">
        <v>213</v>
      </c>
      <c r="F8332" s="105">
        <v>6</v>
      </c>
      <c r="G8332" s="108">
        <f t="shared" si="130"/>
        <v>44197</v>
      </c>
    </row>
    <row r="8333" spans="1:7" x14ac:dyDescent="0.35">
      <c r="A8333" s="72" t="s">
        <v>564</v>
      </c>
      <c r="B8333" s="72" t="s">
        <v>565</v>
      </c>
      <c r="C8333" s="72" t="s">
        <v>1101</v>
      </c>
      <c r="D8333" s="72" t="s">
        <v>1091</v>
      </c>
      <c r="E8333" s="72">
        <v>213</v>
      </c>
      <c r="F8333" s="105">
        <v>5</v>
      </c>
      <c r="G8333" s="108">
        <f t="shared" si="130"/>
        <v>44105</v>
      </c>
    </row>
    <row r="8334" spans="1:7" x14ac:dyDescent="0.35">
      <c r="A8334" s="72" t="s">
        <v>564</v>
      </c>
      <c r="B8334" s="72" t="s">
        <v>565</v>
      </c>
      <c r="C8334" s="72" t="s">
        <v>1101</v>
      </c>
      <c r="D8334" s="72" t="s">
        <v>1092</v>
      </c>
      <c r="E8334" s="72">
        <v>211</v>
      </c>
      <c r="F8334" s="105">
        <v>6</v>
      </c>
      <c r="G8334" s="108">
        <f t="shared" si="130"/>
        <v>44013</v>
      </c>
    </row>
    <row r="8335" spans="1:7" x14ac:dyDescent="0.35">
      <c r="A8335" s="72" t="s">
        <v>564</v>
      </c>
      <c r="B8335" s="72" t="s">
        <v>565</v>
      </c>
      <c r="C8335" s="72" t="s">
        <v>1101</v>
      </c>
      <c r="D8335" s="72" t="s">
        <v>1093</v>
      </c>
      <c r="E8335" s="72">
        <v>199</v>
      </c>
      <c r="F8335" s="105">
        <v>6</v>
      </c>
      <c r="G8335" s="108">
        <f t="shared" si="130"/>
        <v>43922</v>
      </c>
    </row>
    <row r="8336" spans="1:7" x14ac:dyDescent="0.35">
      <c r="A8336" s="72" t="s">
        <v>564</v>
      </c>
      <c r="B8336" s="72" t="s">
        <v>565</v>
      </c>
      <c r="C8336" s="72" t="s">
        <v>1101</v>
      </c>
      <c r="D8336" s="72" t="s">
        <v>1094</v>
      </c>
      <c r="E8336" s="72">
        <v>190</v>
      </c>
      <c r="F8336" s="105">
        <v>5</v>
      </c>
      <c r="G8336" s="108">
        <f t="shared" si="130"/>
        <v>43831</v>
      </c>
    </row>
    <row r="8337" spans="1:7" x14ac:dyDescent="0.35">
      <c r="A8337" s="72" t="s">
        <v>564</v>
      </c>
      <c r="B8337" s="72" t="s">
        <v>565</v>
      </c>
      <c r="C8337" s="72" t="s">
        <v>1101</v>
      </c>
      <c r="D8337" s="72" t="s">
        <v>1095</v>
      </c>
      <c r="E8337" s="72">
        <v>189</v>
      </c>
      <c r="F8337" s="105">
        <v>5</v>
      </c>
      <c r="G8337" s="108">
        <f t="shared" si="130"/>
        <v>43739</v>
      </c>
    </row>
    <row r="8338" spans="1:7" x14ac:dyDescent="0.35">
      <c r="A8338" s="72" t="s">
        <v>564</v>
      </c>
      <c r="B8338" s="72" t="s">
        <v>565</v>
      </c>
      <c r="C8338" s="72" t="s">
        <v>1101</v>
      </c>
      <c r="D8338" s="72" t="s">
        <v>1096</v>
      </c>
      <c r="E8338" s="72">
        <v>189</v>
      </c>
      <c r="F8338" s="105">
        <v>6</v>
      </c>
      <c r="G8338" s="108">
        <f t="shared" si="130"/>
        <v>43647</v>
      </c>
    </row>
    <row r="8339" spans="1:7" x14ac:dyDescent="0.35">
      <c r="A8339" s="72" t="s">
        <v>564</v>
      </c>
      <c r="B8339" s="72" t="s">
        <v>565</v>
      </c>
      <c r="C8339" s="72" t="s">
        <v>1101</v>
      </c>
      <c r="D8339" s="72" t="s">
        <v>1097</v>
      </c>
      <c r="E8339" s="72">
        <v>191</v>
      </c>
      <c r="F8339" s="105">
        <v>5</v>
      </c>
      <c r="G8339" s="108">
        <f t="shared" si="130"/>
        <v>43556</v>
      </c>
    </row>
    <row r="8340" spans="1:7" x14ac:dyDescent="0.35">
      <c r="A8340" s="72" t="s">
        <v>564</v>
      </c>
      <c r="B8340" s="72" t="s">
        <v>565</v>
      </c>
      <c r="C8340" s="72" t="s">
        <v>1101</v>
      </c>
      <c r="D8340" s="72" t="s">
        <v>1098</v>
      </c>
      <c r="E8340" s="72">
        <v>183</v>
      </c>
      <c r="F8340" s="105">
        <v>5</v>
      </c>
      <c r="G8340" s="108">
        <f t="shared" si="130"/>
        <v>43466</v>
      </c>
    </row>
    <row r="8341" spans="1:7" x14ac:dyDescent="0.35">
      <c r="A8341" s="72" t="s">
        <v>564</v>
      </c>
      <c r="B8341" s="72" t="s">
        <v>565</v>
      </c>
      <c r="C8341" s="72" t="s">
        <v>1101</v>
      </c>
      <c r="D8341" s="72" t="s">
        <v>1099</v>
      </c>
      <c r="E8341" s="72">
        <v>180</v>
      </c>
      <c r="F8341" s="105">
        <v>5</v>
      </c>
      <c r="G8341" s="108">
        <f t="shared" si="130"/>
        <v>43374</v>
      </c>
    </row>
    <row r="8342" spans="1:7" x14ac:dyDescent="0.35">
      <c r="A8342" s="72" t="s">
        <v>564</v>
      </c>
      <c r="B8342" s="72" t="s">
        <v>565</v>
      </c>
      <c r="C8342" s="72" t="s">
        <v>1102</v>
      </c>
      <c r="D8342" s="72" t="s">
        <v>1088</v>
      </c>
      <c r="E8342" s="72">
        <v>2452</v>
      </c>
      <c r="F8342" s="105">
        <v>104</v>
      </c>
      <c r="G8342" s="108">
        <f t="shared" si="130"/>
        <v>44378</v>
      </c>
    </row>
    <row r="8343" spans="1:7" x14ac:dyDescent="0.35">
      <c r="A8343" s="72" t="s">
        <v>564</v>
      </c>
      <c r="B8343" s="72" t="s">
        <v>565</v>
      </c>
      <c r="C8343" s="72" t="s">
        <v>1102</v>
      </c>
      <c r="D8343" s="72" t="s">
        <v>1089</v>
      </c>
      <c r="E8343" s="72">
        <v>2463</v>
      </c>
      <c r="F8343" s="105">
        <v>104</v>
      </c>
      <c r="G8343" s="108">
        <f t="shared" si="130"/>
        <v>44287</v>
      </c>
    </row>
    <row r="8344" spans="1:7" x14ac:dyDescent="0.35">
      <c r="A8344" s="72" t="s">
        <v>564</v>
      </c>
      <c r="B8344" s="72" t="s">
        <v>565</v>
      </c>
      <c r="C8344" s="72" t="s">
        <v>1102</v>
      </c>
      <c r="D8344" s="72" t="s">
        <v>1090</v>
      </c>
      <c r="E8344" s="72">
        <v>2464</v>
      </c>
      <c r="F8344" s="105">
        <v>96</v>
      </c>
      <c r="G8344" s="108">
        <f t="shared" si="130"/>
        <v>44197</v>
      </c>
    </row>
    <row r="8345" spans="1:7" x14ac:dyDescent="0.35">
      <c r="A8345" s="72" t="s">
        <v>564</v>
      </c>
      <c r="B8345" s="72" t="s">
        <v>565</v>
      </c>
      <c r="C8345" s="72" t="s">
        <v>1102</v>
      </c>
      <c r="D8345" s="72" t="s">
        <v>1091</v>
      </c>
      <c r="E8345" s="72">
        <v>2457</v>
      </c>
      <c r="F8345" s="105">
        <v>97</v>
      </c>
      <c r="G8345" s="108">
        <f t="shared" si="130"/>
        <v>44105</v>
      </c>
    </row>
    <row r="8346" spans="1:7" x14ac:dyDescent="0.35">
      <c r="A8346" s="72" t="s">
        <v>564</v>
      </c>
      <c r="B8346" s="72" t="s">
        <v>565</v>
      </c>
      <c r="C8346" s="72" t="s">
        <v>1102</v>
      </c>
      <c r="D8346" s="72" t="s">
        <v>1092</v>
      </c>
      <c r="E8346" s="72">
        <v>2463</v>
      </c>
      <c r="F8346" s="105">
        <v>96</v>
      </c>
      <c r="G8346" s="108">
        <f t="shared" si="130"/>
        <v>44013</v>
      </c>
    </row>
    <row r="8347" spans="1:7" x14ac:dyDescent="0.35">
      <c r="A8347" s="72" t="s">
        <v>564</v>
      </c>
      <c r="B8347" s="72" t="s">
        <v>565</v>
      </c>
      <c r="C8347" s="72" t="s">
        <v>1102</v>
      </c>
      <c r="D8347" s="72" t="s">
        <v>1093</v>
      </c>
      <c r="E8347" s="72">
        <v>2463</v>
      </c>
      <c r="F8347" s="105">
        <v>81</v>
      </c>
      <c r="G8347" s="108">
        <f t="shared" si="130"/>
        <v>43922</v>
      </c>
    </row>
    <row r="8348" spans="1:7" x14ac:dyDescent="0.35">
      <c r="A8348" s="72" t="s">
        <v>564</v>
      </c>
      <c r="B8348" s="72" t="s">
        <v>565</v>
      </c>
      <c r="C8348" s="72" t="s">
        <v>1102</v>
      </c>
      <c r="D8348" s="72" t="s">
        <v>1094</v>
      </c>
      <c r="E8348" s="72">
        <v>2458</v>
      </c>
      <c r="F8348" s="105">
        <v>78</v>
      </c>
      <c r="G8348" s="108">
        <f t="shared" si="130"/>
        <v>43831</v>
      </c>
    </row>
    <row r="8349" spans="1:7" x14ac:dyDescent="0.35">
      <c r="A8349" s="72" t="s">
        <v>564</v>
      </c>
      <c r="B8349" s="72" t="s">
        <v>565</v>
      </c>
      <c r="C8349" s="72" t="s">
        <v>1102</v>
      </c>
      <c r="D8349" s="72" t="s">
        <v>1095</v>
      </c>
      <c r="E8349" s="72">
        <v>2452</v>
      </c>
      <c r="F8349" s="105">
        <v>73</v>
      </c>
      <c r="G8349" s="108">
        <f t="shared" si="130"/>
        <v>43739</v>
      </c>
    </row>
    <row r="8350" spans="1:7" x14ac:dyDescent="0.35">
      <c r="A8350" s="72" t="s">
        <v>564</v>
      </c>
      <c r="B8350" s="72" t="s">
        <v>565</v>
      </c>
      <c r="C8350" s="72" t="s">
        <v>1102</v>
      </c>
      <c r="D8350" s="72" t="s">
        <v>1096</v>
      </c>
      <c r="E8350" s="72">
        <v>2449</v>
      </c>
      <c r="F8350" s="105">
        <v>67</v>
      </c>
      <c r="G8350" s="108">
        <f t="shared" si="130"/>
        <v>43647</v>
      </c>
    </row>
    <row r="8351" spans="1:7" x14ac:dyDescent="0.35">
      <c r="A8351" s="72" t="s">
        <v>564</v>
      </c>
      <c r="B8351" s="72" t="s">
        <v>565</v>
      </c>
      <c r="C8351" s="72" t="s">
        <v>1102</v>
      </c>
      <c r="D8351" s="72" t="s">
        <v>1097</v>
      </c>
      <c r="E8351" s="72">
        <v>2450</v>
      </c>
      <c r="F8351" s="105">
        <v>65</v>
      </c>
      <c r="G8351" s="108">
        <f t="shared" si="130"/>
        <v>43556</v>
      </c>
    </row>
    <row r="8352" spans="1:7" x14ac:dyDescent="0.35">
      <c r="A8352" s="72" t="s">
        <v>564</v>
      </c>
      <c r="B8352" s="72" t="s">
        <v>565</v>
      </c>
      <c r="C8352" s="72" t="s">
        <v>1102</v>
      </c>
      <c r="D8352" s="72" t="s">
        <v>1098</v>
      </c>
      <c r="E8352" s="72">
        <v>2443</v>
      </c>
      <c r="F8352" s="105">
        <v>74</v>
      </c>
      <c r="G8352" s="108">
        <f t="shared" si="130"/>
        <v>43466</v>
      </c>
    </row>
    <row r="8353" spans="1:7" x14ac:dyDescent="0.35">
      <c r="A8353" s="72" t="s">
        <v>564</v>
      </c>
      <c r="B8353" s="72" t="s">
        <v>565</v>
      </c>
      <c r="C8353" s="72" t="s">
        <v>1102</v>
      </c>
      <c r="D8353" s="72" t="s">
        <v>1099</v>
      </c>
      <c r="E8353" s="72">
        <v>2505</v>
      </c>
      <c r="F8353" s="105">
        <v>88</v>
      </c>
      <c r="G8353" s="108">
        <f t="shared" si="130"/>
        <v>43374</v>
      </c>
    </row>
    <row r="8354" spans="1:7" x14ac:dyDescent="0.35">
      <c r="A8354" s="72" t="s">
        <v>566</v>
      </c>
      <c r="B8354" s="72" t="s">
        <v>567</v>
      </c>
      <c r="C8354" s="72" t="s">
        <v>1087</v>
      </c>
      <c r="D8354" s="72" t="s">
        <v>1088</v>
      </c>
      <c r="E8354" s="72">
        <v>544</v>
      </c>
      <c r="F8354" s="105">
        <v>16</v>
      </c>
      <c r="G8354" s="108">
        <f t="shared" si="130"/>
        <v>44378</v>
      </c>
    </row>
    <row r="8355" spans="1:7" x14ac:dyDescent="0.35">
      <c r="A8355" s="72" t="s">
        <v>566</v>
      </c>
      <c r="B8355" s="72" t="s">
        <v>567</v>
      </c>
      <c r="C8355" s="72" t="s">
        <v>1087</v>
      </c>
      <c r="D8355" s="72" t="s">
        <v>1089</v>
      </c>
      <c r="E8355" s="72">
        <v>550</v>
      </c>
      <c r="F8355" s="105">
        <v>17</v>
      </c>
      <c r="G8355" s="108">
        <f t="shared" si="130"/>
        <v>44287</v>
      </c>
    </row>
    <row r="8356" spans="1:7" x14ac:dyDescent="0.35">
      <c r="A8356" s="72" t="s">
        <v>566</v>
      </c>
      <c r="B8356" s="72" t="s">
        <v>567</v>
      </c>
      <c r="C8356" s="72" t="s">
        <v>1087</v>
      </c>
      <c r="D8356" s="72" t="s">
        <v>1090</v>
      </c>
      <c r="E8356" s="72">
        <v>543</v>
      </c>
      <c r="F8356" s="105">
        <v>17</v>
      </c>
      <c r="G8356" s="108">
        <f t="shared" si="130"/>
        <v>44197</v>
      </c>
    </row>
    <row r="8357" spans="1:7" x14ac:dyDescent="0.35">
      <c r="A8357" s="72" t="s">
        <v>566</v>
      </c>
      <c r="B8357" s="72" t="s">
        <v>567</v>
      </c>
      <c r="C8357" s="72" t="s">
        <v>1087</v>
      </c>
      <c r="D8357" s="72" t="s">
        <v>1091</v>
      </c>
      <c r="E8357" s="72">
        <v>544</v>
      </c>
      <c r="F8357" s="105">
        <v>17</v>
      </c>
      <c r="G8357" s="108">
        <f t="shared" si="130"/>
        <v>44105</v>
      </c>
    </row>
    <row r="8358" spans="1:7" x14ac:dyDescent="0.35">
      <c r="A8358" s="72" t="s">
        <v>566</v>
      </c>
      <c r="B8358" s="72" t="s">
        <v>567</v>
      </c>
      <c r="C8358" s="72" t="s">
        <v>1087</v>
      </c>
      <c r="D8358" s="72" t="s">
        <v>1092</v>
      </c>
      <c r="E8358" s="72">
        <v>539</v>
      </c>
      <c r="F8358" s="105">
        <v>18</v>
      </c>
      <c r="G8358" s="108">
        <f t="shared" si="130"/>
        <v>44013</v>
      </c>
    </row>
    <row r="8359" spans="1:7" x14ac:dyDescent="0.35">
      <c r="A8359" s="72" t="s">
        <v>566</v>
      </c>
      <c r="B8359" s="72" t="s">
        <v>567</v>
      </c>
      <c r="C8359" s="72" t="s">
        <v>1087</v>
      </c>
      <c r="D8359" s="72" t="s">
        <v>1093</v>
      </c>
      <c r="E8359" s="72">
        <v>536</v>
      </c>
      <c r="F8359" s="105">
        <v>18</v>
      </c>
      <c r="G8359" s="108">
        <f t="shared" si="130"/>
        <v>43922</v>
      </c>
    </row>
    <row r="8360" spans="1:7" x14ac:dyDescent="0.35">
      <c r="A8360" s="72" t="s">
        <v>566</v>
      </c>
      <c r="B8360" s="72" t="s">
        <v>567</v>
      </c>
      <c r="C8360" s="72" t="s">
        <v>1087</v>
      </c>
      <c r="D8360" s="72" t="s">
        <v>1094</v>
      </c>
      <c r="E8360" s="72">
        <v>528</v>
      </c>
      <c r="F8360" s="105">
        <v>19</v>
      </c>
      <c r="G8360" s="108">
        <f t="shared" si="130"/>
        <v>43831</v>
      </c>
    </row>
    <row r="8361" spans="1:7" x14ac:dyDescent="0.35">
      <c r="A8361" s="72" t="s">
        <v>566</v>
      </c>
      <c r="B8361" s="72" t="s">
        <v>567</v>
      </c>
      <c r="C8361" s="72" t="s">
        <v>1087</v>
      </c>
      <c r="D8361" s="72" t="s">
        <v>1095</v>
      </c>
      <c r="E8361" s="72">
        <v>528</v>
      </c>
      <c r="F8361" s="105">
        <v>17</v>
      </c>
      <c r="G8361" s="108">
        <f t="shared" si="130"/>
        <v>43739</v>
      </c>
    </row>
    <row r="8362" spans="1:7" x14ac:dyDescent="0.35">
      <c r="A8362" s="72" t="s">
        <v>566</v>
      </c>
      <c r="B8362" s="72" t="s">
        <v>567</v>
      </c>
      <c r="C8362" s="72" t="s">
        <v>1087</v>
      </c>
      <c r="D8362" s="72" t="s">
        <v>1096</v>
      </c>
      <c r="E8362" s="72">
        <v>529</v>
      </c>
      <c r="F8362" s="105">
        <v>13</v>
      </c>
      <c r="G8362" s="108">
        <f t="shared" si="130"/>
        <v>43647</v>
      </c>
    </row>
    <row r="8363" spans="1:7" x14ac:dyDescent="0.35">
      <c r="A8363" s="72" t="s">
        <v>566</v>
      </c>
      <c r="B8363" s="72" t="s">
        <v>567</v>
      </c>
      <c r="C8363" s="72" t="s">
        <v>1087</v>
      </c>
      <c r="D8363" s="72" t="s">
        <v>1097</v>
      </c>
      <c r="E8363" s="72">
        <v>526</v>
      </c>
      <c r="F8363" s="105">
        <v>13</v>
      </c>
      <c r="G8363" s="108">
        <f t="shared" si="130"/>
        <v>43556</v>
      </c>
    </row>
    <row r="8364" spans="1:7" x14ac:dyDescent="0.35">
      <c r="A8364" s="72" t="s">
        <v>566</v>
      </c>
      <c r="B8364" s="72" t="s">
        <v>567</v>
      </c>
      <c r="C8364" s="72" t="s">
        <v>1087</v>
      </c>
      <c r="D8364" s="72" t="s">
        <v>1098</v>
      </c>
      <c r="E8364" s="72">
        <v>521</v>
      </c>
      <c r="F8364" s="105">
        <v>13</v>
      </c>
      <c r="G8364" s="108">
        <f t="shared" si="130"/>
        <v>43466</v>
      </c>
    </row>
    <row r="8365" spans="1:7" x14ac:dyDescent="0.35">
      <c r="A8365" s="72" t="s">
        <v>566</v>
      </c>
      <c r="B8365" s="72" t="s">
        <v>567</v>
      </c>
      <c r="C8365" s="72" t="s">
        <v>1087</v>
      </c>
      <c r="D8365" s="72" t="s">
        <v>1099</v>
      </c>
      <c r="E8365" s="72">
        <v>534</v>
      </c>
      <c r="F8365" s="105">
        <v>26</v>
      </c>
      <c r="G8365" s="108">
        <f t="shared" si="130"/>
        <v>43374</v>
      </c>
    </row>
    <row r="8366" spans="1:7" x14ac:dyDescent="0.35">
      <c r="A8366" s="72" t="s">
        <v>566</v>
      </c>
      <c r="B8366" s="72" t="s">
        <v>567</v>
      </c>
      <c r="C8366" s="72" t="s">
        <v>1100</v>
      </c>
      <c r="D8366" s="72" t="s">
        <v>1088</v>
      </c>
      <c r="E8366" s="72">
        <v>194</v>
      </c>
      <c r="F8366" s="105">
        <v>17</v>
      </c>
      <c r="G8366" s="108">
        <f t="shared" si="130"/>
        <v>44378</v>
      </c>
    </row>
    <row r="8367" spans="1:7" x14ac:dyDescent="0.35">
      <c r="A8367" s="72" t="s">
        <v>566</v>
      </c>
      <c r="B8367" s="72" t="s">
        <v>567</v>
      </c>
      <c r="C8367" s="72" t="s">
        <v>1100</v>
      </c>
      <c r="D8367" s="72" t="s">
        <v>1089</v>
      </c>
      <c r="E8367" s="72">
        <v>196</v>
      </c>
      <c r="F8367" s="105">
        <v>16</v>
      </c>
      <c r="G8367" s="108">
        <f t="shared" si="130"/>
        <v>44287</v>
      </c>
    </row>
    <row r="8368" spans="1:7" x14ac:dyDescent="0.35">
      <c r="A8368" s="72" t="s">
        <v>566</v>
      </c>
      <c r="B8368" s="72" t="s">
        <v>567</v>
      </c>
      <c r="C8368" s="72" t="s">
        <v>1100</v>
      </c>
      <c r="D8368" s="72" t="s">
        <v>1090</v>
      </c>
      <c r="E8368" s="72">
        <v>192</v>
      </c>
      <c r="F8368" s="105">
        <v>16</v>
      </c>
      <c r="G8368" s="108">
        <f t="shared" si="130"/>
        <v>44197</v>
      </c>
    </row>
    <row r="8369" spans="1:7" x14ac:dyDescent="0.35">
      <c r="A8369" s="72" t="s">
        <v>566</v>
      </c>
      <c r="B8369" s="72" t="s">
        <v>567</v>
      </c>
      <c r="C8369" s="72" t="s">
        <v>1100</v>
      </c>
      <c r="D8369" s="72" t="s">
        <v>1091</v>
      </c>
      <c r="E8369" s="72">
        <v>194</v>
      </c>
      <c r="F8369" s="105">
        <v>16</v>
      </c>
      <c r="G8369" s="108">
        <f t="shared" si="130"/>
        <v>44105</v>
      </c>
    </row>
    <row r="8370" spans="1:7" x14ac:dyDescent="0.35">
      <c r="A8370" s="72" t="s">
        <v>566</v>
      </c>
      <c r="B8370" s="72" t="s">
        <v>567</v>
      </c>
      <c r="C8370" s="72" t="s">
        <v>1100</v>
      </c>
      <c r="D8370" s="72" t="s">
        <v>1092</v>
      </c>
      <c r="E8370" s="72">
        <v>194</v>
      </c>
      <c r="F8370" s="105">
        <v>17</v>
      </c>
      <c r="G8370" s="108">
        <f t="shared" si="130"/>
        <v>44013</v>
      </c>
    </row>
    <row r="8371" spans="1:7" x14ac:dyDescent="0.35">
      <c r="A8371" s="72" t="s">
        <v>566</v>
      </c>
      <c r="B8371" s="72" t="s">
        <v>567</v>
      </c>
      <c r="C8371" s="72" t="s">
        <v>1100</v>
      </c>
      <c r="D8371" s="72" t="s">
        <v>1093</v>
      </c>
      <c r="E8371" s="72">
        <v>197</v>
      </c>
      <c r="F8371" s="105">
        <v>17</v>
      </c>
      <c r="G8371" s="108">
        <f t="shared" si="130"/>
        <v>43922</v>
      </c>
    </row>
    <row r="8372" spans="1:7" x14ac:dyDescent="0.35">
      <c r="A8372" s="72" t="s">
        <v>566</v>
      </c>
      <c r="B8372" s="72" t="s">
        <v>567</v>
      </c>
      <c r="C8372" s="72" t="s">
        <v>1100</v>
      </c>
      <c r="D8372" s="72" t="s">
        <v>1094</v>
      </c>
      <c r="E8372" s="72">
        <v>194</v>
      </c>
      <c r="F8372" s="105">
        <v>17</v>
      </c>
      <c r="G8372" s="108">
        <f t="shared" si="130"/>
        <v>43831</v>
      </c>
    </row>
    <row r="8373" spans="1:7" x14ac:dyDescent="0.35">
      <c r="A8373" s="72" t="s">
        <v>566</v>
      </c>
      <c r="B8373" s="72" t="s">
        <v>567</v>
      </c>
      <c r="C8373" s="72" t="s">
        <v>1100</v>
      </c>
      <c r="D8373" s="72" t="s">
        <v>1095</v>
      </c>
      <c r="E8373" s="72">
        <v>191</v>
      </c>
      <c r="F8373" s="105">
        <v>16</v>
      </c>
      <c r="G8373" s="108">
        <f t="shared" si="130"/>
        <v>43739</v>
      </c>
    </row>
    <row r="8374" spans="1:7" x14ac:dyDescent="0.35">
      <c r="A8374" s="72" t="s">
        <v>566</v>
      </c>
      <c r="B8374" s="72" t="s">
        <v>567</v>
      </c>
      <c r="C8374" s="72" t="s">
        <v>1100</v>
      </c>
      <c r="D8374" s="72" t="s">
        <v>1096</v>
      </c>
      <c r="E8374" s="72">
        <v>194</v>
      </c>
      <c r="F8374" s="105">
        <v>17</v>
      </c>
      <c r="G8374" s="108">
        <f t="shared" si="130"/>
        <v>43647</v>
      </c>
    </row>
    <row r="8375" spans="1:7" x14ac:dyDescent="0.35">
      <c r="A8375" s="72" t="s">
        <v>566</v>
      </c>
      <c r="B8375" s="72" t="s">
        <v>567</v>
      </c>
      <c r="C8375" s="72" t="s">
        <v>1100</v>
      </c>
      <c r="D8375" s="72" t="s">
        <v>1097</v>
      </c>
      <c r="E8375" s="72">
        <v>194</v>
      </c>
      <c r="F8375" s="105">
        <v>18</v>
      </c>
      <c r="G8375" s="108">
        <f t="shared" si="130"/>
        <v>43556</v>
      </c>
    </row>
    <row r="8376" spans="1:7" x14ac:dyDescent="0.35">
      <c r="A8376" s="72" t="s">
        <v>566</v>
      </c>
      <c r="B8376" s="72" t="s">
        <v>567</v>
      </c>
      <c r="C8376" s="72" t="s">
        <v>1100</v>
      </c>
      <c r="D8376" s="72" t="s">
        <v>1098</v>
      </c>
      <c r="E8376" s="72">
        <v>191</v>
      </c>
      <c r="F8376" s="105">
        <v>18</v>
      </c>
      <c r="G8376" s="108">
        <f t="shared" si="130"/>
        <v>43466</v>
      </c>
    </row>
    <row r="8377" spans="1:7" x14ac:dyDescent="0.35">
      <c r="A8377" s="72" t="s">
        <v>566</v>
      </c>
      <c r="B8377" s="72" t="s">
        <v>567</v>
      </c>
      <c r="C8377" s="72" t="s">
        <v>1100</v>
      </c>
      <c r="D8377" s="72" t="s">
        <v>1099</v>
      </c>
      <c r="E8377" s="72">
        <v>198</v>
      </c>
      <c r="F8377" s="105">
        <v>23</v>
      </c>
      <c r="G8377" s="108">
        <f t="shared" si="130"/>
        <v>43374</v>
      </c>
    </row>
    <row r="8378" spans="1:7" x14ac:dyDescent="0.35">
      <c r="A8378" s="72" t="s">
        <v>566</v>
      </c>
      <c r="B8378" s="72" t="s">
        <v>567</v>
      </c>
      <c r="C8378" s="72" t="s">
        <v>1101</v>
      </c>
      <c r="D8378" s="72" t="s">
        <v>1088</v>
      </c>
      <c r="E8378" s="72">
        <v>118</v>
      </c>
      <c r="F8378" s="105">
        <v>0</v>
      </c>
      <c r="G8378" s="108">
        <f t="shared" si="130"/>
        <v>44378</v>
      </c>
    </row>
    <row r="8379" spans="1:7" x14ac:dyDescent="0.35">
      <c r="A8379" s="72" t="s">
        <v>566</v>
      </c>
      <c r="B8379" s="72" t="s">
        <v>567</v>
      </c>
      <c r="C8379" s="72" t="s">
        <v>1101</v>
      </c>
      <c r="D8379" s="72" t="s">
        <v>1089</v>
      </c>
      <c r="E8379" s="72">
        <v>119</v>
      </c>
      <c r="F8379" s="105">
        <v>0</v>
      </c>
      <c r="G8379" s="108">
        <f t="shared" si="130"/>
        <v>44287</v>
      </c>
    </row>
    <row r="8380" spans="1:7" x14ac:dyDescent="0.35">
      <c r="A8380" s="72" t="s">
        <v>566</v>
      </c>
      <c r="B8380" s="72" t="s">
        <v>567</v>
      </c>
      <c r="C8380" s="72" t="s">
        <v>1101</v>
      </c>
      <c r="D8380" s="72" t="s">
        <v>1090</v>
      </c>
      <c r="E8380" s="72">
        <v>118</v>
      </c>
      <c r="F8380" s="105">
        <v>0</v>
      </c>
      <c r="G8380" s="108">
        <f t="shared" si="130"/>
        <v>44197</v>
      </c>
    </row>
    <row r="8381" spans="1:7" x14ac:dyDescent="0.35">
      <c r="A8381" s="72" t="s">
        <v>566</v>
      </c>
      <c r="B8381" s="72" t="s">
        <v>567</v>
      </c>
      <c r="C8381" s="72" t="s">
        <v>1101</v>
      </c>
      <c r="D8381" s="72" t="s">
        <v>1091</v>
      </c>
      <c r="E8381" s="72">
        <v>117</v>
      </c>
      <c r="F8381" s="105">
        <v>0</v>
      </c>
      <c r="G8381" s="108">
        <f t="shared" si="130"/>
        <v>44105</v>
      </c>
    </row>
    <row r="8382" spans="1:7" x14ac:dyDescent="0.35">
      <c r="A8382" s="72" t="s">
        <v>566</v>
      </c>
      <c r="B8382" s="72" t="s">
        <v>567</v>
      </c>
      <c r="C8382" s="72" t="s">
        <v>1101</v>
      </c>
      <c r="D8382" s="72" t="s">
        <v>1092</v>
      </c>
      <c r="E8382" s="72">
        <v>118</v>
      </c>
      <c r="F8382" s="105">
        <v>0</v>
      </c>
      <c r="G8382" s="108">
        <f t="shared" si="130"/>
        <v>44013</v>
      </c>
    </row>
    <row r="8383" spans="1:7" x14ac:dyDescent="0.35">
      <c r="A8383" s="72" t="s">
        <v>566</v>
      </c>
      <c r="B8383" s="72" t="s">
        <v>567</v>
      </c>
      <c r="C8383" s="72" t="s">
        <v>1101</v>
      </c>
      <c r="D8383" s="72" t="s">
        <v>1093</v>
      </c>
      <c r="E8383" s="72">
        <v>117</v>
      </c>
      <c r="F8383" s="105">
        <v>0</v>
      </c>
      <c r="G8383" s="108">
        <f t="shared" si="130"/>
        <v>43922</v>
      </c>
    </row>
    <row r="8384" spans="1:7" x14ac:dyDescent="0.35">
      <c r="A8384" s="72" t="s">
        <v>566</v>
      </c>
      <c r="B8384" s="72" t="s">
        <v>567</v>
      </c>
      <c r="C8384" s="72" t="s">
        <v>1101</v>
      </c>
      <c r="D8384" s="72" t="s">
        <v>1094</v>
      </c>
      <c r="E8384" s="72">
        <v>113</v>
      </c>
      <c r="F8384" s="105">
        <v>0</v>
      </c>
      <c r="G8384" s="108">
        <f t="shared" si="130"/>
        <v>43831</v>
      </c>
    </row>
    <row r="8385" spans="1:7" x14ac:dyDescent="0.35">
      <c r="A8385" s="72" t="s">
        <v>566</v>
      </c>
      <c r="B8385" s="72" t="s">
        <v>567</v>
      </c>
      <c r="C8385" s="72" t="s">
        <v>1101</v>
      </c>
      <c r="D8385" s="72" t="s">
        <v>1095</v>
      </c>
      <c r="E8385" s="72">
        <v>110</v>
      </c>
      <c r="F8385" s="105">
        <v>0</v>
      </c>
      <c r="G8385" s="108">
        <f t="shared" si="130"/>
        <v>43739</v>
      </c>
    </row>
    <row r="8386" spans="1:7" x14ac:dyDescent="0.35">
      <c r="A8386" s="72" t="s">
        <v>566</v>
      </c>
      <c r="B8386" s="72" t="s">
        <v>567</v>
      </c>
      <c r="C8386" s="72" t="s">
        <v>1101</v>
      </c>
      <c r="D8386" s="72" t="s">
        <v>1096</v>
      </c>
      <c r="E8386" s="72">
        <v>111</v>
      </c>
      <c r="F8386" s="105">
        <v>0</v>
      </c>
      <c r="G8386" s="108">
        <f t="shared" si="130"/>
        <v>43647</v>
      </c>
    </row>
    <row r="8387" spans="1:7" x14ac:dyDescent="0.35">
      <c r="A8387" s="72" t="s">
        <v>566</v>
      </c>
      <c r="B8387" s="72" t="s">
        <v>567</v>
      </c>
      <c r="C8387" s="72" t="s">
        <v>1101</v>
      </c>
      <c r="D8387" s="72" t="s">
        <v>1097</v>
      </c>
      <c r="E8387" s="72">
        <v>110</v>
      </c>
      <c r="F8387" s="105">
        <v>0</v>
      </c>
      <c r="G8387" s="108">
        <f t="shared" si="130"/>
        <v>43556</v>
      </c>
    </row>
    <row r="8388" spans="1:7" x14ac:dyDescent="0.35">
      <c r="A8388" s="72" t="s">
        <v>566</v>
      </c>
      <c r="B8388" s="72" t="s">
        <v>567</v>
      </c>
      <c r="C8388" s="72" t="s">
        <v>1101</v>
      </c>
      <c r="D8388" s="72" t="s">
        <v>1098</v>
      </c>
      <c r="E8388" s="72">
        <v>110</v>
      </c>
      <c r="F8388" s="105">
        <v>0</v>
      </c>
      <c r="G8388" s="108">
        <f t="shared" ref="G8388:G8451" si="131">DATE(LEFT(D8388,4),RIGHT(LEFT(D8388,7),2),1)</f>
        <v>43466</v>
      </c>
    </row>
    <row r="8389" spans="1:7" x14ac:dyDescent="0.35">
      <c r="A8389" s="72" t="s">
        <v>566</v>
      </c>
      <c r="B8389" s="72" t="s">
        <v>567</v>
      </c>
      <c r="C8389" s="72" t="s">
        <v>1101</v>
      </c>
      <c r="D8389" s="72" t="s">
        <v>1099</v>
      </c>
      <c r="E8389" s="72">
        <v>112</v>
      </c>
      <c r="F8389" s="105">
        <v>0</v>
      </c>
      <c r="G8389" s="108">
        <f t="shared" si="131"/>
        <v>43374</v>
      </c>
    </row>
    <row r="8390" spans="1:7" x14ac:dyDescent="0.35">
      <c r="A8390" s="72" t="s">
        <v>566</v>
      </c>
      <c r="B8390" s="72" t="s">
        <v>567</v>
      </c>
      <c r="C8390" s="72" t="s">
        <v>1102</v>
      </c>
      <c r="D8390" s="72" t="s">
        <v>1088</v>
      </c>
      <c r="E8390" s="72">
        <v>538</v>
      </c>
      <c r="F8390" s="105">
        <v>22</v>
      </c>
      <c r="G8390" s="108">
        <f t="shared" si="131"/>
        <v>44378</v>
      </c>
    </row>
    <row r="8391" spans="1:7" x14ac:dyDescent="0.35">
      <c r="A8391" s="72" t="s">
        <v>566</v>
      </c>
      <c r="B8391" s="72" t="s">
        <v>567</v>
      </c>
      <c r="C8391" s="72" t="s">
        <v>1102</v>
      </c>
      <c r="D8391" s="72" t="s">
        <v>1089</v>
      </c>
      <c r="E8391" s="72">
        <v>538</v>
      </c>
      <c r="F8391" s="105">
        <v>22</v>
      </c>
      <c r="G8391" s="108">
        <f t="shared" si="131"/>
        <v>44287</v>
      </c>
    </row>
    <row r="8392" spans="1:7" x14ac:dyDescent="0.35">
      <c r="A8392" s="72" t="s">
        <v>566</v>
      </c>
      <c r="B8392" s="72" t="s">
        <v>567</v>
      </c>
      <c r="C8392" s="72" t="s">
        <v>1102</v>
      </c>
      <c r="D8392" s="72" t="s">
        <v>1090</v>
      </c>
      <c r="E8392" s="72">
        <v>540</v>
      </c>
      <c r="F8392" s="105">
        <v>22</v>
      </c>
      <c r="G8392" s="108">
        <f t="shared" si="131"/>
        <v>44197</v>
      </c>
    </row>
    <row r="8393" spans="1:7" x14ac:dyDescent="0.35">
      <c r="A8393" s="72" t="s">
        <v>566</v>
      </c>
      <c r="B8393" s="72" t="s">
        <v>567</v>
      </c>
      <c r="C8393" s="72" t="s">
        <v>1102</v>
      </c>
      <c r="D8393" s="72" t="s">
        <v>1091</v>
      </c>
      <c r="E8393" s="72">
        <v>539</v>
      </c>
      <c r="F8393" s="105">
        <v>22</v>
      </c>
      <c r="G8393" s="108">
        <f t="shared" si="131"/>
        <v>44105</v>
      </c>
    </row>
    <row r="8394" spans="1:7" x14ac:dyDescent="0.35">
      <c r="A8394" s="72" t="s">
        <v>566</v>
      </c>
      <c r="B8394" s="72" t="s">
        <v>567</v>
      </c>
      <c r="C8394" s="72" t="s">
        <v>1102</v>
      </c>
      <c r="D8394" s="72" t="s">
        <v>1092</v>
      </c>
      <c r="E8394" s="72">
        <v>538</v>
      </c>
      <c r="F8394" s="105">
        <v>22</v>
      </c>
      <c r="G8394" s="108">
        <f t="shared" si="131"/>
        <v>44013</v>
      </c>
    </row>
    <row r="8395" spans="1:7" x14ac:dyDescent="0.35">
      <c r="A8395" s="72" t="s">
        <v>566</v>
      </c>
      <c r="B8395" s="72" t="s">
        <v>567</v>
      </c>
      <c r="C8395" s="72" t="s">
        <v>1102</v>
      </c>
      <c r="D8395" s="72" t="s">
        <v>1093</v>
      </c>
      <c r="E8395" s="72">
        <v>530</v>
      </c>
      <c r="F8395" s="105">
        <v>22</v>
      </c>
      <c r="G8395" s="108">
        <f t="shared" si="131"/>
        <v>43922</v>
      </c>
    </row>
    <row r="8396" spans="1:7" x14ac:dyDescent="0.35">
      <c r="A8396" s="72" t="s">
        <v>566</v>
      </c>
      <c r="B8396" s="72" t="s">
        <v>567</v>
      </c>
      <c r="C8396" s="72" t="s">
        <v>1102</v>
      </c>
      <c r="D8396" s="72" t="s">
        <v>1094</v>
      </c>
      <c r="E8396" s="72">
        <v>522</v>
      </c>
      <c r="F8396" s="105">
        <v>22</v>
      </c>
      <c r="G8396" s="108">
        <f t="shared" si="131"/>
        <v>43831</v>
      </c>
    </row>
    <row r="8397" spans="1:7" x14ac:dyDescent="0.35">
      <c r="A8397" s="72" t="s">
        <v>566</v>
      </c>
      <c r="B8397" s="72" t="s">
        <v>567</v>
      </c>
      <c r="C8397" s="72" t="s">
        <v>1102</v>
      </c>
      <c r="D8397" s="72" t="s">
        <v>1095</v>
      </c>
      <c r="E8397" s="72">
        <v>520</v>
      </c>
      <c r="F8397" s="105">
        <v>26</v>
      </c>
      <c r="G8397" s="108">
        <f t="shared" si="131"/>
        <v>43739</v>
      </c>
    </row>
    <row r="8398" spans="1:7" x14ac:dyDescent="0.35">
      <c r="A8398" s="72" t="s">
        <v>566</v>
      </c>
      <c r="B8398" s="72" t="s">
        <v>567</v>
      </c>
      <c r="C8398" s="72" t="s">
        <v>1102</v>
      </c>
      <c r="D8398" s="72" t="s">
        <v>1096</v>
      </c>
      <c r="E8398" s="72">
        <v>521</v>
      </c>
      <c r="F8398" s="105">
        <v>26</v>
      </c>
      <c r="G8398" s="108">
        <f t="shared" si="131"/>
        <v>43647</v>
      </c>
    </row>
    <row r="8399" spans="1:7" x14ac:dyDescent="0.35">
      <c r="A8399" s="72" t="s">
        <v>566</v>
      </c>
      <c r="B8399" s="72" t="s">
        <v>567</v>
      </c>
      <c r="C8399" s="72" t="s">
        <v>1102</v>
      </c>
      <c r="D8399" s="72" t="s">
        <v>1097</v>
      </c>
      <c r="E8399" s="72">
        <v>519</v>
      </c>
      <c r="F8399" s="105">
        <v>25</v>
      </c>
      <c r="G8399" s="108">
        <f t="shared" si="131"/>
        <v>43556</v>
      </c>
    </row>
    <row r="8400" spans="1:7" x14ac:dyDescent="0.35">
      <c r="A8400" s="72" t="s">
        <v>566</v>
      </c>
      <c r="B8400" s="72" t="s">
        <v>567</v>
      </c>
      <c r="C8400" s="72" t="s">
        <v>1102</v>
      </c>
      <c r="D8400" s="72" t="s">
        <v>1098</v>
      </c>
      <c r="E8400" s="72">
        <v>510</v>
      </c>
      <c r="F8400" s="105">
        <v>26</v>
      </c>
      <c r="G8400" s="108">
        <f t="shared" si="131"/>
        <v>43466</v>
      </c>
    </row>
    <row r="8401" spans="1:7" x14ac:dyDescent="0.35">
      <c r="A8401" s="72" t="s">
        <v>566</v>
      </c>
      <c r="B8401" s="72" t="s">
        <v>567</v>
      </c>
      <c r="C8401" s="72" t="s">
        <v>1102</v>
      </c>
      <c r="D8401" s="72" t="s">
        <v>1099</v>
      </c>
      <c r="E8401" s="72">
        <v>515</v>
      </c>
      <c r="F8401" s="105">
        <v>34</v>
      </c>
      <c r="G8401" s="108">
        <f t="shared" si="131"/>
        <v>43374</v>
      </c>
    </row>
    <row r="8402" spans="1:7" x14ac:dyDescent="0.35">
      <c r="A8402" s="72" t="s">
        <v>568</v>
      </c>
      <c r="B8402" s="72" t="s">
        <v>569</v>
      </c>
      <c r="C8402" s="72" t="s">
        <v>1087</v>
      </c>
      <c r="D8402" s="72" t="s">
        <v>1088</v>
      </c>
      <c r="E8402" s="72">
        <v>1186</v>
      </c>
      <c r="F8402" s="105">
        <v>63</v>
      </c>
      <c r="G8402" s="108">
        <f t="shared" si="131"/>
        <v>44378</v>
      </c>
    </row>
    <row r="8403" spans="1:7" x14ac:dyDescent="0.35">
      <c r="A8403" s="72" t="s">
        <v>568</v>
      </c>
      <c r="B8403" s="72" t="s">
        <v>569</v>
      </c>
      <c r="C8403" s="72" t="s">
        <v>1087</v>
      </c>
      <c r="D8403" s="72" t="s">
        <v>1089</v>
      </c>
      <c r="E8403" s="72">
        <v>1187</v>
      </c>
      <c r="F8403" s="105">
        <v>61</v>
      </c>
      <c r="G8403" s="108">
        <f t="shared" si="131"/>
        <v>44287</v>
      </c>
    </row>
    <row r="8404" spans="1:7" x14ac:dyDescent="0.35">
      <c r="A8404" s="72" t="s">
        <v>568</v>
      </c>
      <c r="B8404" s="72" t="s">
        <v>569</v>
      </c>
      <c r="C8404" s="72" t="s">
        <v>1087</v>
      </c>
      <c r="D8404" s="72" t="s">
        <v>1090</v>
      </c>
      <c r="E8404" s="72">
        <v>1186</v>
      </c>
      <c r="F8404" s="105">
        <v>62</v>
      </c>
      <c r="G8404" s="108">
        <f t="shared" si="131"/>
        <v>44197</v>
      </c>
    </row>
    <row r="8405" spans="1:7" x14ac:dyDescent="0.35">
      <c r="A8405" s="72" t="s">
        <v>568</v>
      </c>
      <c r="B8405" s="72" t="s">
        <v>569</v>
      </c>
      <c r="C8405" s="72" t="s">
        <v>1087</v>
      </c>
      <c r="D8405" s="72" t="s">
        <v>1091</v>
      </c>
      <c r="E8405" s="72">
        <v>1187</v>
      </c>
      <c r="F8405" s="105">
        <v>69</v>
      </c>
      <c r="G8405" s="108">
        <f t="shared" si="131"/>
        <v>44105</v>
      </c>
    </row>
    <row r="8406" spans="1:7" x14ac:dyDescent="0.35">
      <c r="A8406" s="72" t="s">
        <v>568</v>
      </c>
      <c r="B8406" s="72" t="s">
        <v>569</v>
      </c>
      <c r="C8406" s="72" t="s">
        <v>1087</v>
      </c>
      <c r="D8406" s="72" t="s">
        <v>1092</v>
      </c>
      <c r="E8406" s="72">
        <v>1181</v>
      </c>
      <c r="F8406" s="105">
        <v>59</v>
      </c>
      <c r="G8406" s="108">
        <f t="shared" si="131"/>
        <v>44013</v>
      </c>
    </row>
    <row r="8407" spans="1:7" x14ac:dyDescent="0.35">
      <c r="A8407" s="72" t="s">
        <v>568</v>
      </c>
      <c r="B8407" s="72" t="s">
        <v>569</v>
      </c>
      <c r="C8407" s="72" t="s">
        <v>1087</v>
      </c>
      <c r="D8407" s="72" t="s">
        <v>1093</v>
      </c>
      <c r="E8407" s="72">
        <v>1165</v>
      </c>
      <c r="F8407" s="105">
        <v>61</v>
      </c>
      <c r="G8407" s="108">
        <f t="shared" si="131"/>
        <v>43922</v>
      </c>
    </row>
    <row r="8408" spans="1:7" x14ac:dyDescent="0.35">
      <c r="A8408" s="72" t="s">
        <v>568</v>
      </c>
      <c r="B8408" s="72" t="s">
        <v>569</v>
      </c>
      <c r="C8408" s="72" t="s">
        <v>1087</v>
      </c>
      <c r="D8408" s="72" t="s">
        <v>1094</v>
      </c>
      <c r="E8408" s="72">
        <v>1137</v>
      </c>
      <c r="F8408" s="105">
        <v>59</v>
      </c>
      <c r="G8408" s="108">
        <f t="shared" si="131"/>
        <v>43831</v>
      </c>
    </row>
    <row r="8409" spans="1:7" x14ac:dyDescent="0.35">
      <c r="A8409" s="72" t="s">
        <v>568</v>
      </c>
      <c r="B8409" s="72" t="s">
        <v>569</v>
      </c>
      <c r="C8409" s="72" t="s">
        <v>1087</v>
      </c>
      <c r="D8409" s="72" t="s">
        <v>1095</v>
      </c>
      <c r="E8409" s="72">
        <v>1133</v>
      </c>
      <c r="F8409" s="105">
        <v>52</v>
      </c>
      <c r="G8409" s="108">
        <f t="shared" si="131"/>
        <v>43739</v>
      </c>
    </row>
    <row r="8410" spans="1:7" x14ac:dyDescent="0.35">
      <c r="A8410" s="72" t="s">
        <v>568</v>
      </c>
      <c r="B8410" s="72" t="s">
        <v>569</v>
      </c>
      <c r="C8410" s="72" t="s">
        <v>1087</v>
      </c>
      <c r="D8410" s="72" t="s">
        <v>1096</v>
      </c>
      <c r="E8410" s="72">
        <v>1111</v>
      </c>
      <c r="F8410" s="105">
        <v>4</v>
      </c>
      <c r="G8410" s="108">
        <f t="shared" si="131"/>
        <v>43647</v>
      </c>
    </row>
    <row r="8411" spans="1:7" x14ac:dyDescent="0.35">
      <c r="A8411" s="72" t="s">
        <v>568</v>
      </c>
      <c r="B8411" s="72" t="s">
        <v>569</v>
      </c>
      <c r="C8411" s="72" t="s">
        <v>1087</v>
      </c>
      <c r="D8411" s="72" t="s">
        <v>1097</v>
      </c>
      <c r="E8411" s="72">
        <v>1111</v>
      </c>
      <c r="F8411" s="105">
        <v>45</v>
      </c>
      <c r="G8411" s="108">
        <f t="shared" si="131"/>
        <v>43556</v>
      </c>
    </row>
    <row r="8412" spans="1:7" x14ac:dyDescent="0.35">
      <c r="A8412" s="72" t="s">
        <v>568</v>
      </c>
      <c r="B8412" s="72" t="s">
        <v>569</v>
      </c>
      <c r="C8412" s="72" t="s">
        <v>1087</v>
      </c>
      <c r="D8412" s="72" t="s">
        <v>1098</v>
      </c>
      <c r="E8412" s="72">
        <v>1096</v>
      </c>
      <c r="F8412" s="105">
        <v>46</v>
      </c>
      <c r="G8412" s="108">
        <f t="shared" si="131"/>
        <v>43466</v>
      </c>
    </row>
    <row r="8413" spans="1:7" x14ac:dyDescent="0.35">
      <c r="A8413" s="72" t="s">
        <v>568</v>
      </c>
      <c r="B8413" s="72" t="s">
        <v>569</v>
      </c>
      <c r="C8413" s="72" t="s">
        <v>1087</v>
      </c>
      <c r="D8413" s="72" t="s">
        <v>1099</v>
      </c>
      <c r="E8413" s="72">
        <v>1130</v>
      </c>
      <c r="F8413" s="105">
        <v>57</v>
      </c>
      <c r="G8413" s="108">
        <f t="shared" si="131"/>
        <v>43374</v>
      </c>
    </row>
    <row r="8414" spans="1:7" x14ac:dyDescent="0.35">
      <c r="A8414" s="72" t="s">
        <v>568</v>
      </c>
      <c r="B8414" s="72" t="s">
        <v>569</v>
      </c>
      <c r="C8414" s="72" t="s">
        <v>1100</v>
      </c>
      <c r="D8414" s="72" t="s">
        <v>1088</v>
      </c>
      <c r="E8414" s="72">
        <v>723</v>
      </c>
      <c r="F8414" s="105">
        <v>75</v>
      </c>
      <c r="G8414" s="108">
        <f t="shared" si="131"/>
        <v>44378</v>
      </c>
    </row>
    <row r="8415" spans="1:7" x14ac:dyDescent="0.35">
      <c r="A8415" s="72" t="s">
        <v>568</v>
      </c>
      <c r="B8415" s="72" t="s">
        <v>569</v>
      </c>
      <c r="C8415" s="72" t="s">
        <v>1100</v>
      </c>
      <c r="D8415" s="72" t="s">
        <v>1089</v>
      </c>
      <c r="E8415" s="72">
        <v>722</v>
      </c>
      <c r="F8415" s="105">
        <v>80</v>
      </c>
      <c r="G8415" s="108">
        <f t="shared" si="131"/>
        <v>44287</v>
      </c>
    </row>
    <row r="8416" spans="1:7" x14ac:dyDescent="0.35">
      <c r="A8416" s="72" t="s">
        <v>568</v>
      </c>
      <c r="B8416" s="72" t="s">
        <v>569</v>
      </c>
      <c r="C8416" s="72" t="s">
        <v>1100</v>
      </c>
      <c r="D8416" s="72" t="s">
        <v>1090</v>
      </c>
      <c r="E8416" s="72">
        <v>728</v>
      </c>
      <c r="F8416" s="105">
        <v>77</v>
      </c>
      <c r="G8416" s="108">
        <f t="shared" si="131"/>
        <v>44197</v>
      </c>
    </row>
    <row r="8417" spans="1:7" x14ac:dyDescent="0.35">
      <c r="A8417" s="72" t="s">
        <v>568</v>
      </c>
      <c r="B8417" s="72" t="s">
        <v>569</v>
      </c>
      <c r="C8417" s="72" t="s">
        <v>1100</v>
      </c>
      <c r="D8417" s="72" t="s">
        <v>1091</v>
      </c>
      <c r="E8417" s="72">
        <v>727</v>
      </c>
      <c r="F8417" s="105">
        <v>73</v>
      </c>
      <c r="G8417" s="108">
        <f t="shared" si="131"/>
        <v>44105</v>
      </c>
    </row>
    <row r="8418" spans="1:7" x14ac:dyDescent="0.35">
      <c r="A8418" s="72" t="s">
        <v>568</v>
      </c>
      <c r="B8418" s="72" t="s">
        <v>569</v>
      </c>
      <c r="C8418" s="72" t="s">
        <v>1100</v>
      </c>
      <c r="D8418" s="72" t="s">
        <v>1092</v>
      </c>
      <c r="E8418" s="72">
        <v>716</v>
      </c>
      <c r="F8418" s="105">
        <v>63</v>
      </c>
      <c r="G8418" s="108">
        <f t="shared" si="131"/>
        <v>44013</v>
      </c>
    </row>
    <row r="8419" spans="1:7" x14ac:dyDescent="0.35">
      <c r="A8419" s="72" t="s">
        <v>568</v>
      </c>
      <c r="B8419" s="72" t="s">
        <v>569</v>
      </c>
      <c r="C8419" s="72" t="s">
        <v>1100</v>
      </c>
      <c r="D8419" s="72" t="s">
        <v>1093</v>
      </c>
      <c r="E8419" s="72">
        <v>702</v>
      </c>
      <c r="F8419" s="105">
        <v>64</v>
      </c>
      <c r="G8419" s="108">
        <f t="shared" si="131"/>
        <v>43922</v>
      </c>
    </row>
    <row r="8420" spans="1:7" x14ac:dyDescent="0.35">
      <c r="A8420" s="72" t="s">
        <v>568</v>
      </c>
      <c r="B8420" s="72" t="s">
        <v>569</v>
      </c>
      <c r="C8420" s="72" t="s">
        <v>1100</v>
      </c>
      <c r="D8420" s="72" t="s">
        <v>1094</v>
      </c>
      <c r="E8420" s="72">
        <v>674</v>
      </c>
      <c r="F8420" s="105">
        <v>60</v>
      </c>
      <c r="G8420" s="108">
        <f t="shared" si="131"/>
        <v>43831</v>
      </c>
    </row>
    <row r="8421" spans="1:7" x14ac:dyDescent="0.35">
      <c r="A8421" s="72" t="s">
        <v>568</v>
      </c>
      <c r="B8421" s="72" t="s">
        <v>569</v>
      </c>
      <c r="C8421" s="72" t="s">
        <v>1100</v>
      </c>
      <c r="D8421" s="72" t="s">
        <v>1095</v>
      </c>
      <c r="E8421" s="72">
        <v>673</v>
      </c>
      <c r="F8421" s="105">
        <v>60</v>
      </c>
      <c r="G8421" s="108">
        <f t="shared" si="131"/>
        <v>43739</v>
      </c>
    </row>
    <row r="8422" spans="1:7" x14ac:dyDescent="0.35">
      <c r="A8422" s="72" t="s">
        <v>568</v>
      </c>
      <c r="B8422" s="72" t="s">
        <v>569</v>
      </c>
      <c r="C8422" s="72" t="s">
        <v>1100</v>
      </c>
      <c r="D8422" s="72" t="s">
        <v>1096</v>
      </c>
      <c r="E8422" s="72">
        <v>665</v>
      </c>
      <c r="F8422" s="105">
        <v>5</v>
      </c>
      <c r="G8422" s="108">
        <f t="shared" si="131"/>
        <v>43647</v>
      </c>
    </row>
    <row r="8423" spans="1:7" x14ac:dyDescent="0.35">
      <c r="A8423" s="72" t="s">
        <v>568</v>
      </c>
      <c r="B8423" s="72" t="s">
        <v>569</v>
      </c>
      <c r="C8423" s="72" t="s">
        <v>1100</v>
      </c>
      <c r="D8423" s="72" t="s">
        <v>1097</v>
      </c>
      <c r="E8423" s="72">
        <v>668</v>
      </c>
      <c r="F8423" s="105">
        <v>65</v>
      </c>
      <c r="G8423" s="108">
        <f t="shared" si="131"/>
        <v>43556</v>
      </c>
    </row>
    <row r="8424" spans="1:7" x14ac:dyDescent="0.35">
      <c r="A8424" s="72" t="s">
        <v>568</v>
      </c>
      <c r="B8424" s="72" t="s">
        <v>569</v>
      </c>
      <c r="C8424" s="72" t="s">
        <v>1100</v>
      </c>
      <c r="D8424" s="72" t="s">
        <v>1098</v>
      </c>
      <c r="E8424" s="72">
        <v>652</v>
      </c>
      <c r="F8424" s="105">
        <v>64</v>
      </c>
      <c r="G8424" s="108">
        <f t="shared" si="131"/>
        <v>43466</v>
      </c>
    </row>
    <row r="8425" spans="1:7" x14ac:dyDescent="0.35">
      <c r="A8425" s="72" t="s">
        <v>568</v>
      </c>
      <c r="B8425" s="72" t="s">
        <v>569</v>
      </c>
      <c r="C8425" s="72" t="s">
        <v>1100</v>
      </c>
      <c r="D8425" s="72" t="s">
        <v>1099</v>
      </c>
      <c r="E8425" s="72">
        <v>681</v>
      </c>
      <c r="F8425" s="105">
        <v>70</v>
      </c>
      <c r="G8425" s="108">
        <f t="shared" si="131"/>
        <v>43374</v>
      </c>
    </row>
    <row r="8426" spans="1:7" x14ac:dyDescent="0.35">
      <c r="A8426" s="72" t="s">
        <v>568</v>
      </c>
      <c r="B8426" s="72" t="s">
        <v>569</v>
      </c>
      <c r="C8426" s="72" t="s">
        <v>1101</v>
      </c>
      <c r="D8426" s="72" t="s">
        <v>1088</v>
      </c>
      <c r="E8426" s="72">
        <v>448</v>
      </c>
      <c r="F8426" s="105">
        <v>7</v>
      </c>
      <c r="G8426" s="108">
        <f t="shared" si="131"/>
        <v>44378</v>
      </c>
    </row>
    <row r="8427" spans="1:7" x14ac:dyDescent="0.35">
      <c r="A8427" s="72" t="s">
        <v>568</v>
      </c>
      <c r="B8427" s="72" t="s">
        <v>569</v>
      </c>
      <c r="C8427" s="72" t="s">
        <v>1101</v>
      </c>
      <c r="D8427" s="72" t="s">
        <v>1089</v>
      </c>
      <c r="E8427" s="72">
        <v>445</v>
      </c>
      <c r="F8427" s="105">
        <v>6</v>
      </c>
      <c r="G8427" s="108">
        <f t="shared" si="131"/>
        <v>44287</v>
      </c>
    </row>
    <row r="8428" spans="1:7" x14ac:dyDescent="0.35">
      <c r="A8428" s="72" t="s">
        <v>568</v>
      </c>
      <c r="B8428" s="72" t="s">
        <v>569</v>
      </c>
      <c r="C8428" s="72" t="s">
        <v>1101</v>
      </c>
      <c r="D8428" s="72" t="s">
        <v>1090</v>
      </c>
      <c r="E8428" s="72">
        <v>440</v>
      </c>
      <c r="F8428" s="105">
        <v>7</v>
      </c>
      <c r="G8428" s="108">
        <f t="shared" si="131"/>
        <v>44197</v>
      </c>
    </row>
    <row r="8429" spans="1:7" x14ac:dyDescent="0.35">
      <c r="A8429" s="72" t="s">
        <v>568</v>
      </c>
      <c r="B8429" s="72" t="s">
        <v>569</v>
      </c>
      <c r="C8429" s="72" t="s">
        <v>1101</v>
      </c>
      <c r="D8429" s="72" t="s">
        <v>1091</v>
      </c>
      <c r="E8429" s="72">
        <v>437</v>
      </c>
      <c r="F8429" s="105">
        <v>10</v>
      </c>
      <c r="G8429" s="108">
        <f t="shared" si="131"/>
        <v>44105</v>
      </c>
    </row>
    <row r="8430" spans="1:7" x14ac:dyDescent="0.35">
      <c r="A8430" s="72" t="s">
        <v>568</v>
      </c>
      <c r="B8430" s="72" t="s">
        <v>569</v>
      </c>
      <c r="C8430" s="72" t="s">
        <v>1101</v>
      </c>
      <c r="D8430" s="72" t="s">
        <v>1092</v>
      </c>
      <c r="E8430" s="72">
        <v>432</v>
      </c>
      <c r="F8430" s="105">
        <v>9</v>
      </c>
      <c r="G8430" s="108">
        <f t="shared" si="131"/>
        <v>44013</v>
      </c>
    </row>
    <row r="8431" spans="1:7" x14ac:dyDescent="0.35">
      <c r="A8431" s="72" t="s">
        <v>568</v>
      </c>
      <c r="B8431" s="72" t="s">
        <v>569</v>
      </c>
      <c r="C8431" s="72" t="s">
        <v>1101</v>
      </c>
      <c r="D8431" s="72" t="s">
        <v>1093</v>
      </c>
      <c r="E8431" s="72">
        <v>416</v>
      </c>
      <c r="F8431" s="105">
        <v>7</v>
      </c>
      <c r="G8431" s="108">
        <f t="shared" si="131"/>
        <v>43922</v>
      </c>
    </row>
    <row r="8432" spans="1:7" x14ac:dyDescent="0.35">
      <c r="A8432" s="72" t="s">
        <v>568</v>
      </c>
      <c r="B8432" s="72" t="s">
        <v>569</v>
      </c>
      <c r="C8432" s="72" t="s">
        <v>1101</v>
      </c>
      <c r="D8432" s="72" t="s">
        <v>1094</v>
      </c>
      <c r="E8432" s="72">
        <v>398</v>
      </c>
      <c r="F8432" s="105">
        <v>9</v>
      </c>
      <c r="G8432" s="108">
        <f t="shared" si="131"/>
        <v>43831</v>
      </c>
    </row>
    <row r="8433" spans="1:7" x14ac:dyDescent="0.35">
      <c r="A8433" s="72" t="s">
        <v>568</v>
      </c>
      <c r="B8433" s="72" t="s">
        <v>569</v>
      </c>
      <c r="C8433" s="72" t="s">
        <v>1101</v>
      </c>
      <c r="D8433" s="72" t="s">
        <v>1095</v>
      </c>
      <c r="E8433" s="72">
        <v>399</v>
      </c>
      <c r="F8433" s="105">
        <v>9</v>
      </c>
      <c r="G8433" s="108">
        <f t="shared" si="131"/>
        <v>43739</v>
      </c>
    </row>
    <row r="8434" spans="1:7" x14ac:dyDescent="0.35">
      <c r="A8434" s="72" t="s">
        <v>568</v>
      </c>
      <c r="B8434" s="72" t="s">
        <v>569</v>
      </c>
      <c r="C8434" s="72" t="s">
        <v>1101</v>
      </c>
      <c r="D8434" s="72" t="s">
        <v>1096</v>
      </c>
      <c r="E8434" s="72">
        <v>397</v>
      </c>
      <c r="F8434" s="105">
        <v>1</v>
      </c>
      <c r="G8434" s="108">
        <f t="shared" si="131"/>
        <v>43647</v>
      </c>
    </row>
    <row r="8435" spans="1:7" x14ac:dyDescent="0.35">
      <c r="A8435" s="72" t="s">
        <v>568</v>
      </c>
      <c r="B8435" s="72" t="s">
        <v>569</v>
      </c>
      <c r="C8435" s="72" t="s">
        <v>1101</v>
      </c>
      <c r="D8435" s="72" t="s">
        <v>1097</v>
      </c>
      <c r="E8435" s="72">
        <v>396</v>
      </c>
      <c r="F8435" s="105">
        <v>13</v>
      </c>
      <c r="G8435" s="108">
        <f t="shared" si="131"/>
        <v>43556</v>
      </c>
    </row>
    <row r="8436" spans="1:7" x14ac:dyDescent="0.35">
      <c r="A8436" s="72" t="s">
        <v>568</v>
      </c>
      <c r="B8436" s="72" t="s">
        <v>569</v>
      </c>
      <c r="C8436" s="72" t="s">
        <v>1101</v>
      </c>
      <c r="D8436" s="72" t="s">
        <v>1098</v>
      </c>
      <c r="E8436" s="72">
        <v>383</v>
      </c>
      <c r="F8436" s="105">
        <v>13</v>
      </c>
      <c r="G8436" s="108">
        <f t="shared" si="131"/>
        <v>43466</v>
      </c>
    </row>
    <row r="8437" spans="1:7" x14ac:dyDescent="0.35">
      <c r="A8437" s="72" t="s">
        <v>568</v>
      </c>
      <c r="B8437" s="72" t="s">
        <v>569</v>
      </c>
      <c r="C8437" s="72" t="s">
        <v>1101</v>
      </c>
      <c r="D8437" s="72" t="s">
        <v>1099</v>
      </c>
      <c r="E8437" s="72">
        <v>389</v>
      </c>
      <c r="F8437" s="105">
        <v>14</v>
      </c>
      <c r="G8437" s="108">
        <f t="shared" si="131"/>
        <v>43374</v>
      </c>
    </row>
    <row r="8438" spans="1:7" x14ac:dyDescent="0.35">
      <c r="A8438" s="72" t="s">
        <v>568</v>
      </c>
      <c r="B8438" s="72" t="s">
        <v>569</v>
      </c>
      <c r="C8438" s="72" t="s">
        <v>1102</v>
      </c>
      <c r="D8438" s="72" t="s">
        <v>1088</v>
      </c>
      <c r="E8438" s="72">
        <v>1672</v>
      </c>
      <c r="F8438" s="105">
        <v>131</v>
      </c>
      <c r="G8438" s="108">
        <f t="shared" si="131"/>
        <v>44378</v>
      </c>
    </row>
    <row r="8439" spans="1:7" x14ac:dyDescent="0.35">
      <c r="A8439" s="72" t="s">
        <v>568</v>
      </c>
      <c r="B8439" s="72" t="s">
        <v>569</v>
      </c>
      <c r="C8439" s="72" t="s">
        <v>1102</v>
      </c>
      <c r="D8439" s="72" t="s">
        <v>1089</v>
      </c>
      <c r="E8439" s="72">
        <v>1672</v>
      </c>
      <c r="F8439" s="105">
        <v>130</v>
      </c>
      <c r="G8439" s="108">
        <f t="shared" si="131"/>
        <v>44287</v>
      </c>
    </row>
    <row r="8440" spans="1:7" x14ac:dyDescent="0.35">
      <c r="A8440" s="72" t="s">
        <v>568</v>
      </c>
      <c r="B8440" s="72" t="s">
        <v>569</v>
      </c>
      <c r="C8440" s="72" t="s">
        <v>1102</v>
      </c>
      <c r="D8440" s="72" t="s">
        <v>1090</v>
      </c>
      <c r="E8440" s="72">
        <v>1672</v>
      </c>
      <c r="F8440" s="105">
        <v>119</v>
      </c>
      <c r="G8440" s="108">
        <f t="shared" si="131"/>
        <v>44197</v>
      </c>
    </row>
    <row r="8441" spans="1:7" x14ac:dyDescent="0.35">
      <c r="A8441" s="72" t="s">
        <v>568</v>
      </c>
      <c r="B8441" s="72" t="s">
        <v>569</v>
      </c>
      <c r="C8441" s="72" t="s">
        <v>1102</v>
      </c>
      <c r="D8441" s="72" t="s">
        <v>1091</v>
      </c>
      <c r="E8441" s="72">
        <v>1674</v>
      </c>
      <c r="F8441" s="105">
        <v>144</v>
      </c>
      <c r="G8441" s="108">
        <f t="shared" si="131"/>
        <v>44105</v>
      </c>
    </row>
    <row r="8442" spans="1:7" x14ac:dyDescent="0.35">
      <c r="A8442" s="72" t="s">
        <v>568</v>
      </c>
      <c r="B8442" s="72" t="s">
        <v>569</v>
      </c>
      <c r="C8442" s="72" t="s">
        <v>1102</v>
      </c>
      <c r="D8442" s="72" t="s">
        <v>1092</v>
      </c>
      <c r="E8442" s="72">
        <v>1673</v>
      </c>
      <c r="F8442" s="105">
        <v>130</v>
      </c>
      <c r="G8442" s="108">
        <f t="shared" si="131"/>
        <v>44013</v>
      </c>
    </row>
    <row r="8443" spans="1:7" x14ac:dyDescent="0.35">
      <c r="A8443" s="72" t="s">
        <v>568</v>
      </c>
      <c r="B8443" s="72" t="s">
        <v>569</v>
      </c>
      <c r="C8443" s="72" t="s">
        <v>1102</v>
      </c>
      <c r="D8443" s="72" t="s">
        <v>1093</v>
      </c>
      <c r="E8443" s="72">
        <v>1664</v>
      </c>
      <c r="F8443" s="105">
        <v>126</v>
      </c>
      <c r="G8443" s="108">
        <f t="shared" si="131"/>
        <v>43922</v>
      </c>
    </row>
    <row r="8444" spans="1:7" x14ac:dyDescent="0.35">
      <c r="A8444" s="72" t="s">
        <v>568</v>
      </c>
      <c r="B8444" s="72" t="s">
        <v>569</v>
      </c>
      <c r="C8444" s="72" t="s">
        <v>1102</v>
      </c>
      <c r="D8444" s="72" t="s">
        <v>1094</v>
      </c>
      <c r="E8444" s="72">
        <v>1651</v>
      </c>
      <c r="F8444" s="105">
        <v>123</v>
      </c>
      <c r="G8444" s="108">
        <f t="shared" si="131"/>
        <v>43831</v>
      </c>
    </row>
    <row r="8445" spans="1:7" x14ac:dyDescent="0.35">
      <c r="A8445" s="72" t="s">
        <v>568</v>
      </c>
      <c r="B8445" s="72" t="s">
        <v>569</v>
      </c>
      <c r="C8445" s="72" t="s">
        <v>1102</v>
      </c>
      <c r="D8445" s="72" t="s">
        <v>1095</v>
      </c>
      <c r="E8445" s="72">
        <v>1646</v>
      </c>
      <c r="F8445" s="105">
        <v>114</v>
      </c>
      <c r="G8445" s="108">
        <f t="shared" si="131"/>
        <v>43739</v>
      </c>
    </row>
    <row r="8446" spans="1:7" x14ac:dyDescent="0.35">
      <c r="A8446" s="72" t="s">
        <v>568</v>
      </c>
      <c r="B8446" s="72" t="s">
        <v>569</v>
      </c>
      <c r="C8446" s="72" t="s">
        <v>1102</v>
      </c>
      <c r="D8446" s="72" t="s">
        <v>1096</v>
      </c>
      <c r="E8446" s="72">
        <v>1651</v>
      </c>
      <c r="F8446" s="105">
        <v>16</v>
      </c>
      <c r="G8446" s="108">
        <f t="shared" si="131"/>
        <v>43647</v>
      </c>
    </row>
    <row r="8447" spans="1:7" x14ac:dyDescent="0.35">
      <c r="A8447" s="72" t="s">
        <v>568</v>
      </c>
      <c r="B8447" s="72" t="s">
        <v>569</v>
      </c>
      <c r="C8447" s="72" t="s">
        <v>1102</v>
      </c>
      <c r="D8447" s="72" t="s">
        <v>1097</v>
      </c>
      <c r="E8447" s="72">
        <v>1654</v>
      </c>
      <c r="F8447" s="105">
        <v>120</v>
      </c>
      <c r="G8447" s="108">
        <f t="shared" si="131"/>
        <v>43556</v>
      </c>
    </row>
    <row r="8448" spans="1:7" x14ac:dyDescent="0.35">
      <c r="A8448" s="72" t="s">
        <v>568</v>
      </c>
      <c r="B8448" s="72" t="s">
        <v>569</v>
      </c>
      <c r="C8448" s="72" t="s">
        <v>1102</v>
      </c>
      <c r="D8448" s="72" t="s">
        <v>1098</v>
      </c>
      <c r="E8448" s="72">
        <v>1644</v>
      </c>
      <c r="F8448" s="105">
        <v>123</v>
      </c>
      <c r="G8448" s="108">
        <f t="shared" si="131"/>
        <v>43466</v>
      </c>
    </row>
    <row r="8449" spans="1:7" x14ac:dyDescent="0.35">
      <c r="A8449" s="72" t="s">
        <v>568</v>
      </c>
      <c r="B8449" s="72" t="s">
        <v>569</v>
      </c>
      <c r="C8449" s="72" t="s">
        <v>1102</v>
      </c>
      <c r="D8449" s="72" t="s">
        <v>1099</v>
      </c>
      <c r="E8449" s="72">
        <v>1675</v>
      </c>
      <c r="F8449" s="105">
        <v>141</v>
      </c>
      <c r="G8449" s="108">
        <f t="shared" si="131"/>
        <v>43374</v>
      </c>
    </row>
    <row r="8450" spans="1:7" x14ac:dyDescent="0.35">
      <c r="A8450" s="72" t="s">
        <v>570</v>
      </c>
      <c r="B8450" s="72" t="s">
        <v>571</v>
      </c>
      <c r="C8450" s="72" t="s">
        <v>1087</v>
      </c>
      <c r="D8450" s="72" t="s">
        <v>1088</v>
      </c>
      <c r="E8450" s="72">
        <v>464</v>
      </c>
      <c r="F8450" s="105">
        <v>38</v>
      </c>
      <c r="G8450" s="108">
        <f t="shared" si="131"/>
        <v>44378</v>
      </c>
    </row>
    <row r="8451" spans="1:7" x14ac:dyDescent="0.35">
      <c r="A8451" s="72" t="s">
        <v>570</v>
      </c>
      <c r="B8451" s="72" t="s">
        <v>571</v>
      </c>
      <c r="C8451" s="72" t="s">
        <v>1087</v>
      </c>
      <c r="D8451" s="72" t="s">
        <v>1089</v>
      </c>
      <c r="E8451" s="72">
        <v>472</v>
      </c>
      <c r="F8451" s="105">
        <v>38</v>
      </c>
      <c r="G8451" s="108">
        <f t="shared" si="131"/>
        <v>44287</v>
      </c>
    </row>
    <row r="8452" spans="1:7" x14ac:dyDescent="0.35">
      <c r="A8452" s="72" t="s">
        <v>570</v>
      </c>
      <c r="B8452" s="72" t="s">
        <v>571</v>
      </c>
      <c r="C8452" s="72" t="s">
        <v>1087</v>
      </c>
      <c r="D8452" s="72" t="s">
        <v>1090</v>
      </c>
      <c r="E8452" s="72">
        <v>461</v>
      </c>
      <c r="F8452" s="105">
        <v>38</v>
      </c>
      <c r="G8452" s="108">
        <f t="shared" ref="G8452:G8515" si="132">DATE(LEFT(D8452,4),RIGHT(LEFT(D8452,7),2),1)</f>
        <v>44197</v>
      </c>
    </row>
    <row r="8453" spans="1:7" x14ac:dyDescent="0.35">
      <c r="A8453" s="72" t="s">
        <v>570</v>
      </c>
      <c r="B8453" s="72" t="s">
        <v>571</v>
      </c>
      <c r="C8453" s="72" t="s">
        <v>1087</v>
      </c>
      <c r="D8453" s="72" t="s">
        <v>1091</v>
      </c>
      <c r="E8453" s="72">
        <v>466</v>
      </c>
      <c r="F8453" s="105">
        <v>39</v>
      </c>
      <c r="G8453" s="108">
        <f t="shared" si="132"/>
        <v>44105</v>
      </c>
    </row>
    <row r="8454" spans="1:7" x14ac:dyDescent="0.35">
      <c r="A8454" s="72" t="s">
        <v>570</v>
      </c>
      <c r="B8454" s="72" t="s">
        <v>571</v>
      </c>
      <c r="C8454" s="72" t="s">
        <v>1087</v>
      </c>
      <c r="D8454" s="72" t="s">
        <v>1092</v>
      </c>
      <c r="E8454" s="72">
        <v>466</v>
      </c>
      <c r="F8454" s="105">
        <v>41</v>
      </c>
      <c r="G8454" s="108">
        <f t="shared" si="132"/>
        <v>44013</v>
      </c>
    </row>
    <row r="8455" spans="1:7" x14ac:dyDescent="0.35">
      <c r="A8455" s="72" t="s">
        <v>570</v>
      </c>
      <c r="B8455" s="72" t="s">
        <v>571</v>
      </c>
      <c r="C8455" s="72" t="s">
        <v>1087</v>
      </c>
      <c r="D8455" s="72" t="s">
        <v>1093</v>
      </c>
      <c r="E8455" s="72">
        <v>447</v>
      </c>
      <c r="F8455" s="105">
        <v>41</v>
      </c>
      <c r="G8455" s="108">
        <f t="shared" si="132"/>
        <v>43922</v>
      </c>
    </row>
    <row r="8456" spans="1:7" x14ac:dyDescent="0.35">
      <c r="A8456" s="72" t="s">
        <v>570</v>
      </c>
      <c r="B8456" s="72" t="s">
        <v>571</v>
      </c>
      <c r="C8456" s="72" t="s">
        <v>1087</v>
      </c>
      <c r="D8456" s="72" t="s">
        <v>1094</v>
      </c>
      <c r="E8456" s="72">
        <v>449</v>
      </c>
      <c r="F8456" s="105">
        <v>43</v>
      </c>
      <c r="G8456" s="108">
        <f t="shared" si="132"/>
        <v>43831</v>
      </c>
    </row>
    <row r="8457" spans="1:7" x14ac:dyDescent="0.35">
      <c r="A8457" s="72" t="s">
        <v>570</v>
      </c>
      <c r="B8457" s="72" t="s">
        <v>571</v>
      </c>
      <c r="C8457" s="72" t="s">
        <v>1087</v>
      </c>
      <c r="D8457" s="72" t="s">
        <v>1095</v>
      </c>
      <c r="E8457" s="72">
        <v>445</v>
      </c>
      <c r="F8457" s="105">
        <v>44</v>
      </c>
      <c r="G8457" s="108">
        <f t="shared" si="132"/>
        <v>43739</v>
      </c>
    </row>
    <row r="8458" spans="1:7" x14ac:dyDescent="0.35">
      <c r="A8458" s="72" t="s">
        <v>570</v>
      </c>
      <c r="B8458" s="72" t="s">
        <v>571</v>
      </c>
      <c r="C8458" s="72" t="s">
        <v>1087</v>
      </c>
      <c r="D8458" s="72" t="s">
        <v>1096</v>
      </c>
      <c r="E8458" s="72">
        <v>447</v>
      </c>
      <c r="F8458" s="105">
        <v>44</v>
      </c>
      <c r="G8458" s="108">
        <f t="shared" si="132"/>
        <v>43647</v>
      </c>
    </row>
    <row r="8459" spans="1:7" x14ac:dyDescent="0.35">
      <c r="A8459" s="72" t="s">
        <v>570</v>
      </c>
      <c r="B8459" s="72" t="s">
        <v>571</v>
      </c>
      <c r="C8459" s="72" t="s">
        <v>1087</v>
      </c>
      <c r="D8459" s="72" t="s">
        <v>1097</v>
      </c>
      <c r="E8459" s="72">
        <v>451</v>
      </c>
      <c r="F8459" s="105">
        <v>17</v>
      </c>
      <c r="G8459" s="108">
        <f t="shared" si="132"/>
        <v>43556</v>
      </c>
    </row>
    <row r="8460" spans="1:7" x14ac:dyDescent="0.35">
      <c r="A8460" s="72" t="s">
        <v>570</v>
      </c>
      <c r="B8460" s="72" t="s">
        <v>571</v>
      </c>
      <c r="C8460" s="72" t="s">
        <v>1087</v>
      </c>
      <c r="D8460" s="72" t="s">
        <v>1098</v>
      </c>
      <c r="E8460" s="72">
        <v>437</v>
      </c>
      <c r="F8460" s="105">
        <v>35</v>
      </c>
      <c r="G8460" s="108">
        <f t="shared" si="132"/>
        <v>43466</v>
      </c>
    </row>
    <row r="8461" spans="1:7" x14ac:dyDescent="0.35">
      <c r="A8461" s="72" t="s">
        <v>570</v>
      </c>
      <c r="B8461" s="72" t="s">
        <v>571</v>
      </c>
      <c r="C8461" s="72" t="s">
        <v>1087</v>
      </c>
      <c r="D8461" s="72" t="s">
        <v>1099</v>
      </c>
      <c r="E8461" s="72">
        <v>471</v>
      </c>
      <c r="F8461" s="105">
        <v>29</v>
      </c>
      <c r="G8461" s="108">
        <f t="shared" si="132"/>
        <v>43374</v>
      </c>
    </row>
    <row r="8462" spans="1:7" x14ac:dyDescent="0.35">
      <c r="A8462" s="72" t="s">
        <v>570</v>
      </c>
      <c r="B8462" s="72" t="s">
        <v>571</v>
      </c>
      <c r="C8462" s="72" t="s">
        <v>1100</v>
      </c>
      <c r="D8462" s="72" t="s">
        <v>1088</v>
      </c>
      <c r="E8462" s="72">
        <v>301</v>
      </c>
      <c r="F8462" s="105">
        <v>62</v>
      </c>
      <c r="G8462" s="108">
        <f t="shared" si="132"/>
        <v>44378</v>
      </c>
    </row>
    <row r="8463" spans="1:7" x14ac:dyDescent="0.35">
      <c r="A8463" s="72" t="s">
        <v>570</v>
      </c>
      <c r="B8463" s="72" t="s">
        <v>571</v>
      </c>
      <c r="C8463" s="72" t="s">
        <v>1100</v>
      </c>
      <c r="D8463" s="72" t="s">
        <v>1089</v>
      </c>
      <c r="E8463" s="72">
        <v>302</v>
      </c>
      <c r="F8463" s="105">
        <v>63</v>
      </c>
      <c r="G8463" s="108">
        <f t="shared" si="132"/>
        <v>44287</v>
      </c>
    </row>
    <row r="8464" spans="1:7" x14ac:dyDescent="0.35">
      <c r="A8464" s="72" t="s">
        <v>570</v>
      </c>
      <c r="B8464" s="72" t="s">
        <v>571</v>
      </c>
      <c r="C8464" s="72" t="s">
        <v>1100</v>
      </c>
      <c r="D8464" s="72" t="s">
        <v>1090</v>
      </c>
      <c r="E8464" s="72">
        <v>301</v>
      </c>
      <c r="F8464" s="105">
        <v>62</v>
      </c>
      <c r="G8464" s="108">
        <f t="shared" si="132"/>
        <v>44197</v>
      </c>
    </row>
    <row r="8465" spans="1:7" x14ac:dyDescent="0.35">
      <c r="A8465" s="72" t="s">
        <v>570</v>
      </c>
      <c r="B8465" s="72" t="s">
        <v>571</v>
      </c>
      <c r="C8465" s="72" t="s">
        <v>1100</v>
      </c>
      <c r="D8465" s="72" t="s">
        <v>1091</v>
      </c>
      <c r="E8465" s="72">
        <v>306</v>
      </c>
      <c r="F8465" s="105">
        <v>69</v>
      </c>
      <c r="G8465" s="108">
        <f t="shared" si="132"/>
        <v>44105</v>
      </c>
    </row>
    <row r="8466" spans="1:7" x14ac:dyDescent="0.35">
      <c r="A8466" s="72" t="s">
        <v>570</v>
      </c>
      <c r="B8466" s="72" t="s">
        <v>571</v>
      </c>
      <c r="C8466" s="72" t="s">
        <v>1100</v>
      </c>
      <c r="D8466" s="72" t="s">
        <v>1092</v>
      </c>
      <c r="E8466" s="72">
        <v>307</v>
      </c>
      <c r="F8466" s="105">
        <v>69</v>
      </c>
      <c r="G8466" s="108">
        <f t="shared" si="132"/>
        <v>44013</v>
      </c>
    </row>
    <row r="8467" spans="1:7" x14ac:dyDescent="0.35">
      <c r="A8467" s="72" t="s">
        <v>570</v>
      </c>
      <c r="B8467" s="72" t="s">
        <v>571</v>
      </c>
      <c r="C8467" s="72" t="s">
        <v>1100</v>
      </c>
      <c r="D8467" s="72" t="s">
        <v>1093</v>
      </c>
      <c r="E8467" s="72">
        <v>298</v>
      </c>
      <c r="F8467" s="105">
        <v>72</v>
      </c>
      <c r="G8467" s="108">
        <f t="shared" si="132"/>
        <v>43922</v>
      </c>
    </row>
    <row r="8468" spans="1:7" x14ac:dyDescent="0.35">
      <c r="A8468" s="72" t="s">
        <v>570</v>
      </c>
      <c r="B8468" s="72" t="s">
        <v>571</v>
      </c>
      <c r="C8468" s="72" t="s">
        <v>1100</v>
      </c>
      <c r="D8468" s="72" t="s">
        <v>1094</v>
      </c>
      <c r="E8468" s="72">
        <v>301</v>
      </c>
      <c r="F8468" s="105">
        <v>72</v>
      </c>
      <c r="G8468" s="108">
        <f t="shared" si="132"/>
        <v>43831</v>
      </c>
    </row>
    <row r="8469" spans="1:7" x14ac:dyDescent="0.35">
      <c r="A8469" s="72" t="s">
        <v>570</v>
      </c>
      <c r="B8469" s="72" t="s">
        <v>571</v>
      </c>
      <c r="C8469" s="72" t="s">
        <v>1100</v>
      </c>
      <c r="D8469" s="72" t="s">
        <v>1095</v>
      </c>
      <c r="E8469" s="72">
        <v>302</v>
      </c>
      <c r="F8469" s="105">
        <v>72</v>
      </c>
      <c r="G8469" s="108">
        <f t="shared" si="132"/>
        <v>43739</v>
      </c>
    </row>
    <row r="8470" spans="1:7" x14ac:dyDescent="0.35">
      <c r="A8470" s="72" t="s">
        <v>570</v>
      </c>
      <c r="B8470" s="72" t="s">
        <v>571</v>
      </c>
      <c r="C8470" s="72" t="s">
        <v>1100</v>
      </c>
      <c r="D8470" s="72" t="s">
        <v>1096</v>
      </c>
      <c r="E8470" s="72">
        <v>300</v>
      </c>
      <c r="F8470" s="105">
        <v>70</v>
      </c>
      <c r="G8470" s="108">
        <f t="shared" si="132"/>
        <v>43647</v>
      </c>
    </row>
    <row r="8471" spans="1:7" x14ac:dyDescent="0.35">
      <c r="A8471" s="72" t="s">
        <v>570</v>
      </c>
      <c r="B8471" s="72" t="s">
        <v>571</v>
      </c>
      <c r="C8471" s="72" t="s">
        <v>1100</v>
      </c>
      <c r="D8471" s="72" t="s">
        <v>1097</v>
      </c>
      <c r="E8471" s="72">
        <v>301</v>
      </c>
      <c r="F8471" s="105">
        <v>28</v>
      </c>
      <c r="G8471" s="108">
        <f t="shared" si="132"/>
        <v>43556</v>
      </c>
    </row>
    <row r="8472" spans="1:7" x14ac:dyDescent="0.35">
      <c r="A8472" s="72" t="s">
        <v>570</v>
      </c>
      <c r="B8472" s="72" t="s">
        <v>571</v>
      </c>
      <c r="C8472" s="72" t="s">
        <v>1100</v>
      </c>
      <c r="D8472" s="72" t="s">
        <v>1098</v>
      </c>
      <c r="E8472" s="72">
        <v>296</v>
      </c>
      <c r="F8472" s="105">
        <v>64</v>
      </c>
      <c r="G8472" s="108">
        <f t="shared" si="132"/>
        <v>43466</v>
      </c>
    </row>
    <row r="8473" spans="1:7" x14ac:dyDescent="0.35">
      <c r="A8473" s="72" t="s">
        <v>570</v>
      </c>
      <c r="B8473" s="72" t="s">
        <v>571</v>
      </c>
      <c r="C8473" s="72" t="s">
        <v>1100</v>
      </c>
      <c r="D8473" s="72" t="s">
        <v>1099</v>
      </c>
      <c r="E8473" s="72">
        <v>305</v>
      </c>
      <c r="F8473" s="105">
        <v>40</v>
      </c>
      <c r="G8473" s="108">
        <f t="shared" si="132"/>
        <v>43374</v>
      </c>
    </row>
    <row r="8474" spans="1:7" x14ac:dyDescent="0.35">
      <c r="A8474" s="72" t="s">
        <v>570</v>
      </c>
      <c r="B8474" s="72" t="s">
        <v>571</v>
      </c>
      <c r="C8474" s="72" t="s">
        <v>1101</v>
      </c>
      <c r="D8474" s="72" t="s">
        <v>1088</v>
      </c>
      <c r="E8474" s="72">
        <v>78</v>
      </c>
      <c r="F8474" s="105">
        <v>5</v>
      </c>
      <c r="G8474" s="108">
        <f t="shared" si="132"/>
        <v>44378</v>
      </c>
    </row>
    <row r="8475" spans="1:7" x14ac:dyDescent="0.35">
      <c r="A8475" s="72" t="s">
        <v>570</v>
      </c>
      <c r="B8475" s="72" t="s">
        <v>571</v>
      </c>
      <c r="C8475" s="72" t="s">
        <v>1101</v>
      </c>
      <c r="D8475" s="72" t="s">
        <v>1089</v>
      </c>
      <c r="E8475" s="72">
        <v>77</v>
      </c>
      <c r="F8475" s="105">
        <v>5</v>
      </c>
      <c r="G8475" s="108">
        <f t="shared" si="132"/>
        <v>44287</v>
      </c>
    </row>
    <row r="8476" spans="1:7" x14ac:dyDescent="0.35">
      <c r="A8476" s="72" t="s">
        <v>570</v>
      </c>
      <c r="B8476" s="72" t="s">
        <v>571</v>
      </c>
      <c r="C8476" s="72" t="s">
        <v>1101</v>
      </c>
      <c r="D8476" s="72" t="s">
        <v>1090</v>
      </c>
      <c r="E8476" s="72">
        <v>77</v>
      </c>
      <c r="F8476" s="105">
        <v>5</v>
      </c>
      <c r="G8476" s="108">
        <f t="shared" si="132"/>
        <v>44197</v>
      </c>
    </row>
    <row r="8477" spans="1:7" x14ac:dyDescent="0.35">
      <c r="A8477" s="72" t="s">
        <v>570</v>
      </c>
      <c r="B8477" s="72" t="s">
        <v>571</v>
      </c>
      <c r="C8477" s="72" t="s">
        <v>1101</v>
      </c>
      <c r="D8477" s="72" t="s">
        <v>1091</v>
      </c>
      <c r="E8477" s="72">
        <v>73</v>
      </c>
      <c r="F8477" s="105">
        <v>5</v>
      </c>
      <c r="G8477" s="108">
        <f t="shared" si="132"/>
        <v>44105</v>
      </c>
    </row>
    <row r="8478" spans="1:7" x14ac:dyDescent="0.35">
      <c r="A8478" s="72" t="s">
        <v>570</v>
      </c>
      <c r="B8478" s="72" t="s">
        <v>571</v>
      </c>
      <c r="C8478" s="72" t="s">
        <v>1101</v>
      </c>
      <c r="D8478" s="72" t="s">
        <v>1092</v>
      </c>
      <c r="E8478" s="72">
        <v>72</v>
      </c>
      <c r="F8478" s="105">
        <v>5</v>
      </c>
      <c r="G8478" s="108">
        <f t="shared" si="132"/>
        <v>44013</v>
      </c>
    </row>
    <row r="8479" spans="1:7" x14ac:dyDescent="0.35">
      <c r="A8479" s="72" t="s">
        <v>570</v>
      </c>
      <c r="B8479" s="72" t="s">
        <v>571</v>
      </c>
      <c r="C8479" s="72" t="s">
        <v>1101</v>
      </c>
      <c r="D8479" s="72" t="s">
        <v>1093</v>
      </c>
      <c r="E8479" s="72">
        <v>72</v>
      </c>
      <c r="F8479" s="105">
        <v>6</v>
      </c>
      <c r="G8479" s="108">
        <f t="shared" si="132"/>
        <v>43922</v>
      </c>
    </row>
    <row r="8480" spans="1:7" x14ac:dyDescent="0.35">
      <c r="A8480" s="72" t="s">
        <v>570</v>
      </c>
      <c r="B8480" s="72" t="s">
        <v>571</v>
      </c>
      <c r="C8480" s="72" t="s">
        <v>1101</v>
      </c>
      <c r="D8480" s="72" t="s">
        <v>1094</v>
      </c>
      <c r="E8480" s="72">
        <v>71</v>
      </c>
      <c r="F8480" s="105">
        <v>6</v>
      </c>
      <c r="G8480" s="108">
        <f t="shared" si="132"/>
        <v>43831</v>
      </c>
    </row>
    <row r="8481" spans="1:7" x14ac:dyDescent="0.35">
      <c r="A8481" s="72" t="s">
        <v>570</v>
      </c>
      <c r="B8481" s="72" t="s">
        <v>571</v>
      </c>
      <c r="C8481" s="72" t="s">
        <v>1101</v>
      </c>
      <c r="D8481" s="72" t="s">
        <v>1095</v>
      </c>
      <c r="E8481" s="72">
        <v>72</v>
      </c>
      <c r="F8481" s="105">
        <v>6</v>
      </c>
      <c r="G8481" s="108">
        <f t="shared" si="132"/>
        <v>43739</v>
      </c>
    </row>
    <row r="8482" spans="1:7" x14ac:dyDescent="0.35">
      <c r="A8482" s="72" t="s">
        <v>570</v>
      </c>
      <c r="B8482" s="72" t="s">
        <v>571</v>
      </c>
      <c r="C8482" s="72" t="s">
        <v>1101</v>
      </c>
      <c r="D8482" s="72" t="s">
        <v>1096</v>
      </c>
      <c r="E8482" s="72">
        <v>70</v>
      </c>
      <c r="F8482" s="105">
        <v>6</v>
      </c>
      <c r="G8482" s="108">
        <f t="shared" si="132"/>
        <v>43647</v>
      </c>
    </row>
    <row r="8483" spans="1:7" x14ac:dyDescent="0.35">
      <c r="A8483" s="72" t="s">
        <v>570</v>
      </c>
      <c r="B8483" s="72" t="s">
        <v>571</v>
      </c>
      <c r="C8483" s="72" t="s">
        <v>1101</v>
      </c>
      <c r="D8483" s="72" t="s">
        <v>1097</v>
      </c>
      <c r="E8483" s="72">
        <v>70</v>
      </c>
      <c r="F8483" s="105">
        <v>0</v>
      </c>
      <c r="G8483" s="108">
        <f t="shared" si="132"/>
        <v>43556</v>
      </c>
    </row>
    <row r="8484" spans="1:7" x14ac:dyDescent="0.35">
      <c r="A8484" s="72" t="s">
        <v>570</v>
      </c>
      <c r="B8484" s="72" t="s">
        <v>571</v>
      </c>
      <c r="C8484" s="72" t="s">
        <v>1101</v>
      </c>
      <c r="D8484" s="72" t="s">
        <v>1098</v>
      </c>
      <c r="E8484" s="72">
        <v>69</v>
      </c>
      <c r="F8484" s="105">
        <v>4</v>
      </c>
      <c r="G8484" s="108">
        <f t="shared" si="132"/>
        <v>43466</v>
      </c>
    </row>
    <row r="8485" spans="1:7" x14ac:dyDescent="0.35">
      <c r="A8485" s="72" t="s">
        <v>570</v>
      </c>
      <c r="B8485" s="72" t="s">
        <v>571</v>
      </c>
      <c r="C8485" s="72" t="s">
        <v>1101</v>
      </c>
      <c r="D8485" s="72" t="s">
        <v>1099</v>
      </c>
      <c r="E8485" s="72">
        <v>74</v>
      </c>
      <c r="F8485" s="105">
        <v>0</v>
      </c>
      <c r="G8485" s="108">
        <f t="shared" si="132"/>
        <v>43374</v>
      </c>
    </row>
    <row r="8486" spans="1:7" x14ac:dyDescent="0.35">
      <c r="A8486" s="72" t="s">
        <v>570</v>
      </c>
      <c r="B8486" s="72" t="s">
        <v>571</v>
      </c>
      <c r="C8486" s="72" t="s">
        <v>1102</v>
      </c>
      <c r="D8486" s="72" t="s">
        <v>1088</v>
      </c>
      <c r="E8486" s="72">
        <v>783</v>
      </c>
      <c r="F8486" s="105">
        <v>82</v>
      </c>
      <c r="G8486" s="108">
        <f t="shared" si="132"/>
        <v>44378</v>
      </c>
    </row>
    <row r="8487" spans="1:7" x14ac:dyDescent="0.35">
      <c r="A8487" s="72" t="s">
        <v>570</v>
      </c>
      <c r="B8487" s="72" t="s">
        <v>571</v>
      </c>
      <c r="C8487" s="72" t="s">
        <v>1102</v>
      </c>
      <c r="D8487" s="72" t="s">
        <v>1089</v>
      </c>
      <c r="E8487" s="72">
        <v>783</v>
      </c>
      <c r="F8487" s="105">
        <v>82</v>
      </c>
      <c r="G8487" s="108">
        <f t="shared" si="132"/>
        <v>44287</v>
      </c>
    </row>
    <row r="8488" spans="1:7" x14ac:dyDescent="0.35">
      <c r="A8488" s="72" t="s">
        <v>570</v>
      </c>
      <c r="B8488" s="72" t="s">
        <v>571</v>
      </c>
      <c r="C8488" s="72" t="s">
        <v>1102</v>
      </c>
      <c r="D8488" s="72" t="s">
        <v>1090</v>
      </c>
      <c r="E8488" s="72">
        <v>783</v>
      </c>
      <c r="F8488" s="105">
        <v>82</v>
      </c>
      <c r="G8488" s="108">
        <f t="shared" si="132"/>
        <v>44197</v>
      </c>
    </row>
    <row r="8489" spans="1:7" x14ac:dyDescent="0.35">
      <c r="A8489" s="72" t="s">
        <v>570</v>
      </c>
      <c r="B8489" s="72" t="s">
        <v>571</v>
      </c>
      <c r="C8489" s="72" t="s">
        <v>1102</v>
      </c>
      <c r="D8489" s="72" t="s">
        <v>1091</v>
      </c>
      <c r="E8489" s="72">
        <v>788</v>
      </c>
      <c r="F8489" s="105">
        <v>76</v>
      </c>
      <c r="G8489" s="108">
        <f t="shared" si="132"/>
        <v>44105</v>
      </c>
    </row>
    <row r="8490" spans="1:7" x14ac:dyDescent="0.35">
      <c r="A8490" s="72" t="s">
        <v>570</v>
      </c>
      <c r="B8490" s="72" t="s">
        <v>571</v>
      </c>
      <c r="C8490" s="72" t="s">
        <v>1102</v>
      </c>
      <c r="D8490" s="72" t="s">
        <v>1092</v>
      </c>
      <c r="E8490" s="72">
        <v>785</v>
      </c>
      <c r="F8490" s="105">
        <v>82</v>
      </c>
      <c r="G8490" s="108">
        <f t="shared" si="132"/>
        <v>44013</v>
      </c>
    </row>
    <row r="8491" spans="1:7" x14ac:dyDescent="0.35">
      <c r="A8491" s="72" t="s">
        <v>570</v>
      </c>
      <c r="B8491" s="72" t="s">
        <v>571</v>
      </c>
      <c r="C8491" s="72" t="s">
        <v>1102</v>
      </c>
      <c r="D8491" s="72" t="s">
        <v>1093</v>
      </c>
      <c r="E8491" s="72">
        <v>764</v>
      </c>
      <c r="F8491" s="105">
        <v>79</v>
      </c>
      <c r="G8491" s="108">
        <f t="shared" si="132"/>
        <v>43922</v>
      </c>
    </row>
    <row r="8492" spans="1:7" x14ac:dyDescent="0.35">
      <c r="A8492" s="72" t="s">
        <v>570</v>
      </c>
      <c r="B8492" s="72" t="s">
        <v>571</v>
      </c>
      <c r="C8492" s="72" t="s">
        <v>1102</v>
      </c>
      <c r="D8492" s="72" t="s">
        <v>1094</v>
      </c>
      <c r="E8492" s="72">
        <v>763</v>
      </c>
      <c r="F8492" s="105">
        <v>78</v>
      </c>
      <c r="G8492" s="108">
        <f t="shared" si="132"/>
        <v>43831</v>
      </c>
    </row>
    <row r="8493" spans="1:7" x14ac:dyDescent="0.35">
      <c r="A8493" s="72" t="s">
        <v>570</v>
      </c>
      <c r="B8493" s="72" t="s">
        <v>571</v>
      </c>
      <c r="C8493" s="72" t="s">
        <v>1102</v>
      </c>
      <c r="D8493" s="72" t="s">
        <v>1095</v>
      </c>
      <c r="E8493" s="72">
        <v>769</v>
      </c>
      <c r="F8493" s="105">
        <v>77</v>
      </c>
      <c r="G8493" s="108">
        <f t="shared" si="132"/>
        <v>43739</v>
      </c>
    </row>
    <row r="8494" spans="1:7" x14ac:dyDescent="0.35">
      <c r="A8494" s="72" t="s">
        <v>570</v>
      </c>
      <c r="B8494" s="72" t="s">
        <v>571</v>
      </c>
      <c r="C8494" s="72" t="s">
        <v>1102</v>
      </c>
      <c r="D8494" s="72" t="s">
        <v>1096</v>
      </c>
      <c r="E8494" s="72">
        <v>772</v>
      </c>
      <c r="F8494" s="105">
        <v>68</v>
      </c>
      <c r="G8494" s="108">
        <f t="shared" si="132"/>
        <v>43647</v>
      </c>
    </row>
    <row r="8495" spans="1:7" x14ac:dyDescent="0.35">
      <c r="A8495" s="72" t="s">
        <v>570</v>
      </c>
      <c r="B8495" s="72" t="s">
        <v>571</v>
      </c>
      <c r="C8495" s="72" t="s">
        <v>1102</v>
      </c>
      <c r="D8495" s="72" t="s">
        <v>1097</v>
      </c>
      <c r="E8495" s="72">
        <v>767</v>
      </c>
      <c r="F8495" s="105">
        <v>12</v>
      </c>
      <c r="G8495" s="108">
        <f t="shared" si="132"/>
        <v>43556</v>
      </c>
    </row>
    <row r="8496" spans="1:7" x14ac:dyDescent="0.35">
      <c r="A8496" s="72" t="s">
        <v>570</v>
      </c>
      <c r="B8496" s="72" t="s">
        <v>571</v>
      </c>
      <c r="C8496" s="72" t="s">
        <v>1102</v>
      </c>
      <c r="D8496" s="72" t="s">
        <v>1098</v>
      </c>
      <c r="E8496" s="72">
        <v>760</v>
      </c>
      <c r="F8496" s="105">
        <v>53</v>
      </c>
      <c r="G8496" s="108">
        <f t="shared" si="132"/>
        <v>43466</v>
      </c>
    </row>
    <row r="8497" spans="1:7" x14ac:dyDescent="0.35">
      <c r="A8497" s="72" t="s">
        <v>570</v>
      </c>
      <c r="B8497" s="72" t="s">
        <v>571</v>
      </c>
      <c r="C8497" s="72" t="s">
        <v>1102</v>
      </c>
      <c r="D8497" s="72" t="s">
        <v>1099</v>
      </c>
      <c r="E8497" s="72">
        <v>791</v>
      </c>
      <c r="F8497" s="105">
        <v>48</v>
      </c>
      <c r="G8497" s="108">
        <f t="shared" si="132"/>
        <v>43374</v>
      </c>
    </row>
    <row r="8498" spans="1:7" x14ac:dyDescent="0.35">
      <c r="A8498" s="72" t="s">
        <v>572</v>
      </c>
      <c r="B8498" s="72" t="s">
        <v>573</v>
      </c>
      <c r="C8498" s="72" t="s">
        <v>1087</v>
      </c>
      <c r="D8498" s="72" t="s">
        <v>1088</v>
      </c>
      <c r="E8498" s="72">
        <v>950</v>
      </c>
      <c r="F8498" s="105">
        <v>0</v>
      </c>
      <c r="G8498" s="108">
        <f t="shared" si="132"/>
        <v>44378</v>
      </c>
    </row>
    <row r="8499" spans="1:7" x14ac:dyDescent="0.35">
      <c r="A8499" s="72" t="s">
        <v>572</v>
      </c>
      <c r="B8499" s="72" t="s">
        <v>573</v>
      </c>
      <c r="C8499" s="72" t="s">
        <v>1087</v>
      </c>
      <c r="D8499" s="72" t="s">
        <v>1089</v>
      </c>
      <c r="E8499" s="72">
        <v>951</v>
      </c>
      <c r="F8499" s="105">
        <v>0</v>
      </c>
      <c r="G8499" s="108">
        <f t="shared" si="132"/>
        <v>44287</v>
      </c>
    </row>
    <row r="8500" spans="1:7" x14ac:dyDescent="0.35">
      <c r="A8500" s="72" t="s">
        <v>572</v>
      </c>
      <c r="B8500" s="72" t="s">
        <v>573</v>
      </c>
      <c r="C8500" s="72" t="s">
        <v>1087</v>
      </c>
      <c r="D8500" s="72" t="s">
        <v>1090</v>
      </c>
      <c r="E8500" s="72">
        <v>948</v>
      </c>
      <c r="F8500" s="105">
        <v>0</v>
      </c>
      <c r="G8500" s="108">
        <f t="shared" si="132"/>
        <v>44197</v>
      </c>
    </row>
    <row r="8501" spans="1:7" x14ac:dyDescent="0.35">
      <c r="A8501" s="72" t="s">
        <v>572</v>
      </c>
      <c r="B8501" s="72" t="s">
        <v>573</v>
      </c>
      <c r="C8501" s="72" t="s">
        <v>1087</v>
      </c>
      <c r="D8501" s="72" t="s">
        <v>1091</v>
      </c>
      <c r="E8501" s="72">
        <v>939</v>
      </c>
      <c r="F8501" s="105">
        <v>0</v>
      </c>
      <c r="G8501" s="108">
        <f t="shared" si="132"/>
        <v>44105</v>
      </c>
    </row>
    <row r="8502" spans="1:7" x14ac:dyDescent="0.35">
      <c r="A8502" s="72" t="s">
        <v>572</v>
      </c>
      <c r="B8502" s="72" t="s">
        <v>573</v>
      </c>
      <c r="C8502" s="72" t="s">
        <v>1087</v>
      </c>
      <c r="D8502" s="72" t="s">
        <v>1092</v>
      </c>
      <c r="E8502" s="72">
        <v>934</v>
      </c>
      <c r="F8502" s="105">
        <v>0</v>
      </c>
      <c r="G8502" s="108">
        <f t="shared" si="132"/>
        <v>44013</v>
      </c>
    </row>
    <row r="8503" spans="1:7" x14ac:dyDescent="0.35">
      <c r="A8503" s="72" t="s">
        <v>572</v>
      </c>
      <c r="B8503" s="72" t="s">
        <v>573</v>
      </c>
      <c r="C8503" s="72" t="s">
        <v>1087</v>
      </c>
      <c r="D8503" s="72" t="s">
        <v>1093</v>
      </c>
      <c r="E8503" s="72">
        <v>937</v>
      </c>
      <c r="F8503" s="105">
        <v>0</v>
      </c>
      <c r="G8503" s="108">
        <f t="shared" si="132"/>
        <v>43922</v>
      </c>
    </row>
    <row r="8504" spans="1:7" x14ac:dyDescent="0.35">
      <c r="A8504" s="72" t="s">
        <v>572</v>
      </c>
      <c r="B8504" s="72" t="s">
        <v>573</v>
      </c>
      <c r="C8504" s="72" t="s">
        <v>1087</v>
      </c>
      <c r="D8504" s="72" t="s">
        <v>1094</v>
      </c>
      <c r="E8504" s="72">
        <v>933</v>
      </c>
      <c r="F8504" s="105">
        <v>0</v>
      </c>
      <c r="G8504" s="108">
        <f t="shared" si="132"/>
        <v>43831</v>
      </c>
    </row>
    <row r="8505" spans="1:7" x14ac:dyDescent="0.35">
      <c r="A8505" s="72" t="s">
        <v>572</v>
      </c>
      <c r="B8505" s="72" t="s">
        <v>573</v>
      </c>
      <c r="C8505" s="72" t="s">
        <v>1087</v>
      </c>
      <c r="D8505" s="72" t="s">
        <v>1095</v>
      </c>
      <c r="E8505" s="72">
        <v>934</v>
      </c>
      <c r="F8505" s="105">
        <v>0</v>
      </c>
      <c r="G8505" s="108">
        <f t="shared" si="132"/>
        <v>43739</v>
      </c>
    </row>
    <row r="8506" spans="1:7" x14ac:dyDescent="0.35">
      <c r="A8506" s="72" t="s">
        <v>572</v>
      </c>
      <c r="B8506" s="72" t="s">
        <v>573</v>
      </c>
      <c r="C8506" s="72" t="s">
        <v>1087</v>
      </c>
      <c r="D8506" s="72" t="s">
        <v>1096</v>
      </c>
      <c r="E8506" s="72">
        <v>955</v>
      </c>
      <c r="F8506" s="105">
        <v>0</v>
      </c>
      <c r="G8506" s="108">
        <f t="shared" si="132"/>
        <v>43647</v>
      </c>
    </row>
    <row r="8507" spans="1:7" x14ac:dyDescent="0.35">
      <c r="A8507" s="72" t="s">
        <v>572</v>
      </c>
      <c r="B8507" s="72" t="s">
        <v>573</v>
      </c>
      <c r="C8507" s="72" t="s">
        <v>1087</v>
      </c>
      <c r="D8507" s="72" t="s">
        <v>1097</v>
      </c>
      <c r="E8507" s="72">
        <v>955</v>
      </c>
      <c r="F8507" s="105">
        <v>0</v>
      </c>
      <c r="G8507" s="108">
        <f t="shared" si="132"/>
        <v>43556</v>
      </c>
    </row>
    <row r="8508" spans="1:7" x14ac:dyDescent="0.35">
      <c r="A8508" s="72" t="s">
        <v>572</v>
      </c>
      <c r="B8508" s="72" t="s">
        <v>573</v>
      </c>
      <c r="C8508" s="72" t="s">
        <v>1087</v>
      </c>
      <c r="D8508" s="72" t="s">
        <v>1098</v>
      </c>
      <c r="E8508" s="72">
        <v>954</v>
      </c>
      <c r="F8508" s="105">
        <v>0</v>
      </c>
      <c r="G8508" s="108">
        <f t="shared" si="132"/>
        <v>43466</v>
      </c>
    </row>
    <row r="8509" spans="1:7" x14ac:dyDescent="0.35">
      <c r="A8509" s="72" t="s">
        <v>572</v>
      </c>
      <c r="B8509" s="72" t="s">
        <v>573</v>
      </c>
      <c r="C8509" s="72" t="s">
        <v>1087</v>
      </c>
      <c r="D8509" s="72" t="s">
        <v>1099</v>
      </c>
      <c r="E8509" s="72">
        <v>1026</v>
      </c>
      <c r="F8509" s="105">
        <v>0</v>
      </c>
      <c r="G8509" s="108">
        <f t="shared" si="132"/>
        <v>43374</v>
      </c>
    </row>
    <row r="8510" spans="1:7" x14ac:dyDescent="0.35">
      <c r="A8510" s="72" t="s">
        <v>572</v>
      </c>
      <c r="B8510" s="72" t="s">
        <v>573</v>
      </c>
      <c r="C8510" s="72" t="s">
        <v>1100</v>
      </c>
      <c r="D8510" s="72" t="s">
        <v>1088</v>
      </c>
      <c r="E8510" s="72">
        <v>1292</v>
      </c>
      <c r="F8510" s="105">
        <v>0</v>
      </c>
      <c r="G8510" s="108">
        <f t="shared" si="132"/>
        <v>44378</v>
      </c>
    </row>
    <row r="8511" spans="1:7" x14ac:dyDescent="0.35">
      <c r="A8511" s="72" t="s">
        <v>572</v>
      </c>
      <c r="B8511" s="72" t="s">
        <v>573</v>
      </c>
      <c r="C8511" s="72" t="s">
        <v>1100</v>
      </c>
      <c r="D8511" s="72" t="s">
        <v>1089</v>
      </c>
      <c r="E8511" s="72">
        <v>1299</v>
      </c>
      <c r="F8511" s="105">
        <v>0</v>
      </c>
      <c r="G8511" s="108">
        <f t="shared" si="132"/>
        <v>44287</v>
      </c>
    </row>
    <row r="8512" spans="1:7" x14ac:dyDescent="0.35">
      <c r="A8512" s="72" t="s">
        <v>572</v>
      </c>
      <c r="B8512" s="72" t="s">
        <v>573</v>
      </c>
      <c r="C8512" s="72" t="s">
        <v>1100</v>
      </c>
      <c r="D8512" s="72" t="s">
        <v>1090</v>
      </c>
      <c r="E8512" s="72">
        <v>1249</v>
      </c>
      <c r="F8512" s="105">
        <v>0</v>
      </c>
      <c r="G8512" s="108">
        <f t="shared" si="132"/>
        <v>44197</v>
      </c>
    </row>
    <row r="8513" spans="1:7" x14ac:dyDescent="0.35">
      <c r="A8513" s="72" t="s">
        <v>572</v>
      </c>
      <c r="B8513" s="72" t="s">
        <v>573</v>
      </c>
      <c r="C8513" s="72" t="s">
        <v>1100</v>
      </c>
      <c r="D8513" s="72" t="s">
        <v>1091</v>
      </c>
      <c r="E8513" s="72">
        <v>1246</v>
      </c>
      <c r="F8513" s="105">
        <v>0</v>
      </c>
      <c r="G8513" s="108">
        <f t="shared" si="132"/>
        <v>44105</v>
      </c>
    </row>
    <row r="8514" spans="1:7" x14ac:dyDescent="0.35">
      <c r="A8514" s="72" t="s">
        <v>572</v>
      </c>
      <c r="B8514" s="72" t="s">
        <v>573</v>
      </c>
      <c r="C8514" s="72" t="s">
        <v>1100</v>
      </c>
      <c r="D8514" s="72" t="s">
        <v>1092</v>
      </c>
      <c r="E8514" s="72">
        <v>1217</v>
      </c>
      <c r="F8514" s="105">
        <v>0</v>
      </c>
      <c r="G8514" s="108">
        <f t="shared" si="132"/>
        <v>44013</v>
      </c>
    </row>
    <row r="8515" spans="1:7" x14ac:dyDescent="0.35">
      <c r="A8515" s="72" t="s">
        <v>572</v>
      </c>
      <c r="B8515" s="72" t="s">
        <v>573</v>
      </c>
      <c r="C8515" s="72" t="s">
        <v>1100</v>
      </c>
      <c r="D8515" s="72" t="s">
        <v>1093</v>
      </c>
      <c r="E8515" s="72">
        <v>1220</v>
      </c>
      <c r="F8515" s="105">
        <v>0</v>
      </c>
      <c r="G8515" s="108">
        <f t="shared" si="132"/>
        <v>43922</v>
      </c>
    </row>
    <row r="8516" spans="1:7" x14ac:dyDescent="0.35">
      <c r="A8516" s="72" t="s">
        <v>572</v>
      </c>
      <c r="B8516" s="72" t="s">
        <v>573</v>
      </c>
      <c r="C8516" s="72" t="s">
        <v>1100</v>
      </c>
      <c r="D8516" s="72" t="s">
        <v>1094</v>
      </c>
      <c r="E8516" s="72">
        <v>1220</v>
      </c>
      <c r="F8516" s="105">
        <v>0</v>
      </c>
      <c r="G8516" s="108">
        <f t="shared" ref="G8516:G8579" si="133">DATE(LEFT(D8516,4),RIGHT(LEFT(D8516,7),2),1)</f>
        <v>43831</v>
      </c>
    </row>
    <row r="8517" spans="1:7" x14ac:dyDescent="0.35">
      <c r="A8517" s="72" t="s">
        <v>572</v>
      </c>
      <c r="B8517" s="72" t="s">
        <v>573</v>
      </c>
      <c r="C8517" s="72" t="s">
        <v>1100</v>
      </c>
      <c r="D8517" s="72" t="s">
        <v>1095</v>
      </c>
      <c r="E8517" s="72">
        <v>1186</v>
      </c>
      <c r="F8517" s="105">
        <v>0</v>
      </c>
      <c r="G8517" s="108">
        <f t="shared" si="133"/>
        <v>43739</v>
      </c>
    </row>
    <row r="8518" spans="1:7" x14ac:dyDescent="0.35">
      <c r="A8518" s="72" t="s">
        <v>572</v>
      </c>
      <c r="B8518" s="72" t="s">
        <v>573</v>
      </c>
      <c r="C8518" s="72" t="s">
        <v>1100</v>
      </c>
      <c r="D8518" s="72" t="s">
        <v>1096</v>
      </c>
      <c r="E8518" s="72">
        <v>1202</v>
      </c>
      <c r="F8518" s="105">
        <v>0</v>
      </c>
      <c r="G8518" s="108">
        <f t="shared" si="133"/>
        <v>43647</v>
      </c>
    </row>
    <row r="8519" spans="1:7" x14ac:dyDescent="0.35">
      <c r="A8519" s="72" t="s">
        <v>572</v>
      </c>
      <c r="B8519" s="72" t="s">
        <v>573</v>
      </c>
      <c r="C8519" s="72" t="s">
        <v>1100</v>
      </c>
      <c r="D8519" s="72" t="s">
        <v>1097</v>
      </c>
      <c r="E8519" s="72">
        <v>1203</v>
      </c>
      <c r="F8519" s="105">
        <v>0</v>
      </c>
      <c r="G8519" s="108">
        <f t="shared" si="133"/>
        <v>43556</v>
      </c>
    </row>
    <row r="8520" spans="1:7" x14ac:dyDescent="0.35">
      <c r="A8520" s="72" t="s">
        <v>572</v>
      </c>
      <c r="B8520" s="72" t="s">
        <v>573</v>
      </c>
      <c r="C8520" s="72" t="s">
        <v>1100</v>
      </c>
      <c r="D8520" s="72" t="s">
        <v>1098</v>
      </c>
      <c r="E8520" s="72">
        <v>1186</v>
      </c>
      <c r="F8520" s="105">
        <v>0</v>
      </c>
      <c r="G8520" s="108">
        <f t="shared" si="133"/>
        <v>43466</v>
      </c>
    </row>
    <row r="8521" spans="1:7" x14ac:dyDescent="0.35">
      <c r="A8521" s="72" t="s">
        <v>572</v>
      </c>
      <c r="B8521" s="72" t="s">
        <v>573</v>
      </c>
      <c r="C8521" s="72" t="s">
        <v>1100</v>
      </c>
      <c r="D8521" s="72" t="s">
        <v>1099</v>
      </c>
      <c r="E8521" s="72">
        <v>1232</v>
      </c>
      <c r="F8521" s="105">
        <v>0</v>
      </c>
      <c r="G8521" s="108">
        <f t="shared" si="133"/>
        <v>43374</v>
      </c>
    </row>
    <row r="8522" spans="1:7" x14ac:dyDescent="0.35">
      <c r="A8522" s="72" t="s">
        <v>572</v>
      </c>
      <c r="B8522" s="72" t="s">
        <v>573</v>
      </c>
      <c r="C8522" s="72" t="s">
        <v>1101</v>
      </c>
      <c r="D8522" s="72" t="s">
        <v>1088</v>
      </c>
      <c r="E8522" s="72">
        <v>79</v>
      </c>
      <c r="F8522" s="105">
        <v>0</v>
      </c>
      <c r="G8522" s="108">
        <f t="shared" si="133"/>
        <v>44378</v>
      </c>
    </row>
    <row r="8523" spans="1:7" x14ac:dyDescent="0.35">
      <c r="A8523" s="72" t="s">
        <v>572</v>
      </c>
      <c r="B8523" s="72" t="s">
        <v>573</v>
      </c>
      <c r="C8523" s="72" t="s">
        <v>1101</v>
      </c>
      <c r="D8523" s="72" t="s">
        <v>1089</v>
      </c>
      <c r="E8523" s="72">
        <v>78</v>
      </c>
      <c r="F8523" s="105">
        <v>0</v>
      </c>
      <c r="G8523" s="108">
        <f t="shared" si="133"/>
        <v>44287</v>
      </c>
    </row>
    <row r="8524" spans="1:7" x14ac:dyDescent="0.35">
      <c r="A8524" s="72" t="s">
        <v>572</v>
      </c>
      <c r="B8524" s="72" t="s">
        <v>573</v>
      </c>
      <c r="C8524" s="72" t="s">
        <v>1101</v>
      </c>
      <c r="D8524" s="72" t="s">
        <v>1090</v>
      </c>
      <c r="E8524" s="72">
        <v>78</v>
      </c>
      <c r="F8524" s="105">
        <v>0</v>
      </c>
      <c r="G8524" s="108">
        <f t="shared" si="133"/>
        <v>44197</v>
      </c>
    </row>
    <row r="8525" spans="1:7" x14ac:dyDescent="0.35">
      <c r="A8525" s="72" t="s">
        <v>572</v>
      </c>
      <c r="B8525" s="72" t="s">
        <v>573</v>
      </c>
      <c r="C8525" s="72" t="s">
        <v>1101</v>
      </c>
      <c r="D8525" s="72" t="s">
        <v>1091</v>
      </c>
      <c r="E8525" s="72">
        <v>78</v>
      </c>
      <c r="F8525" s="105">
        <v>0</v>
      </c>
      <c r="G8525" s="108">
        <f t="shared" si="133"/>
        <v>44105</v>
      </c>
    </row>
    <row r="8526" spans="1:7" x14ac:dyDescent="0.35">
      <c r="A8526" s="72" t="s">
        <v>572</v>
      </c>
      <c r="B8526" s="72" t="s">
        <v>573</v>
      </c>
      <c r="C8526" s="72" t="s">
        <v>1101</v>
      </c>
      <c r="D8526" s="72" t="s">
        <v>1092</v>
      </c>
      <c r="E8526" s="72">
        <v>78</v>
      </c>
      <c r="F8526" s="105">
        <v>0</v>
      </c>
      <c r="G8526" s="108">
        <f t="shared" si="133"/>
        <v>44013</v>
      </c>
    </row>
    <row r="8527" spans="1:7" x14ac:dyDescent="0.35">
      <c r="A8527" s="72" t="s">
        <v>572</v>
      </c>
      <c r="B8527" s="72" t="s">
        <v>573</v>
      </c>
      <c r="C8527" s="72" t="s">
        <v>1101</v>
      </c>
      <c r="D8527" s="72" t="s">
        <v>1093</v>
      </c>
      <c r="E8527" s="72">
        <v>79</v>
      </c>
      <c r="F8527" s="105">
        <v>0</v>
      </c>
      <c r="G8527" s="108">
        <f t="shared" si="133"/>
        <v>43922</v>
      </c>
    </row>
    <row r="8528" spans="1:7" x14ac:dyDescent="0.35">
      <c r="A8528" s="72" t="s">
        <v>572</v>
      </c>
      <c r="B8528" s="72" t="s">
        <v>573</v>
      </c>
      <c r="C8528" s="72" t="s">
        <v>1101</v>
      </c>
      <c r="D8528" s="72" t="s">
        <v>1094</v>
      </c>
      <c r="E8528" s="72">
        <v>76</v>
      </c>
      <c r="F8528" s="105">
        <v>0</v>
      </c>
      <c r="G8528" s="108">
        <f t="shared" si="133"/>
        <v>43831</v>
      </c>
    </row>
    <row r="8529" spans="1:7" x14ac:dyDescent="0.35">
      <c r="A8529" s="72" t="s">
        <v>572</v>
      </c>
      <c r="B8529" s="72" t="s">
        <v>573</v>
      </c>
      <c r="C8529" s="72" t="s">
        <v>1101</v>
      </c>
      <c r="D8529" s="72" t="s">
        <v>1095</v>
      </c>
      <c r="E8529" s="72">
        <v>77</v>
      </c>
      <c r="F8529" s="105">
        <v>0</v>
      </c>
      <c r="G8529" s="108">
        <f t="shared" si="133"/>
        <v>43739</v>
      </c>
    </row>
    <row r="8530" spans="1:7" x14ac:dyDescent="0.35">
      <c r="A8530" s="72" t="s">
        <v>572</v>
      </c>
      <c r="B8530" s="72" t="s">
        <v>573</v>
      </c>
      <c r="C8530" s="72" t="s">
        <v>1101</v>
      </c>
      <c r="D8530" s="72" t="s">
        <v>1096</v>
      </c>
      <c r="E8530" s="72">
        <v>77</v>
      </c>
      <c r="F8530" s="105">
        <v>0</v>
      </c>
      <c r="G8530" s="108">
        <f t="shared" si="133"/>
        <v>43647</v>
      </c>
    </row>
    <row r="8531" spans="1:7" x14ac:dyDescent="0.35">
      <c r="A8531" s="72" t="s">
        <v>572</v>
      </c>
      <c r="B8531" s="72" t="s">
        <v>573</v>
      </c>
      <c r="C8531" s="72" t="s">
        <v>1101</v>
      </c>
      <c r="D8531" s="72" t="s">
        <v>1097</v>
      </c>
      <c r="E8531" s="72">
        <v>75</v>
      </c>
      <c r="F8531" s="105">
        <v>0</v>
      </c>
      <c r="G8531" s="108">
        <f t="shared" si="133"/>
        <v>43556</v>
      </c>
    </row>
    <row r="8532" spans="1:7" x14ac:dyDescent="0.35">
      <c r="A8532" s="72" t="s">
        <v>572</v>
      </c>
      <c r="B8532" s="72" t="s">
        <v>573</v>
      </c>
      <c r="C8532" s="72" t="s">
        <v>1101</v>
      </c>
      <c r="D8532" s="72" t="s">
        <v>1098</v>
      </c>
      <c r="E8532" s="72">
        <v>74</v>
      </c>
      <c r="F8532" s="105">
        <v>0</v>
      </c>
      <c r="G8532" s="108">
        <f t="shared" si="133"/>
        <v>43466</v>
      </c>
    </row>
    <row r="8533" spans="1:7" x14ac:dyDescent="0.35">
      <c r="A8533" s="72" t="s">
        <v>572</v>
      </c>
      <c r="B8533" s="72" t="s">
        <v>573</v>
      </c>
      <c r="C8533" s="72" t="s">
        <v>1101</v>
      </c>
      <c r="D8533" s="72" t="s">
        <v>1099</v>
      </c>
      <c r="E8533" s="72">
        <v>78</v>
      </c>
      <c r="F8533" s="105">
        <v>0</v>
      </c>
      <c r="G8533" s="108">
        <f t="shared" si="133"/>
        <v>43374</v>
      </c>
    </row>
    <row r="8534" spans="1:7" x14ac:dyDescent="0.35">
      <c r="A8534" s="72" t="s">
        <v>572</v>
      </c>
      <c r="B8534" s="72" t="s">
        <v>573</v>
      </c>
      <c r="C8534" s="72" t="s">
        <v>1102</v>
      </c>
      <c r="D8534" s="72" t="s">
        <v>1088</v>
      </c>
      <c r="E8534" s="72">
        <v>2066</v>
      </c>
      <c r="F8534" s="105">
        <v>0</v>
      </c>
      <c r="G8534" s="108">
        <f t="shared" si="133"/>
        <v>44378</v>
      </c>
    </row>
    <row r="8535" spans="1:7" x14ac:dyDescent="0.35">
      <c r="A8535" s="72" t="s">
        <v>572</v>
      </c>
      <c r="B8535" s="72" t="s">
        <v>573</v>
      </c>
      <c r="C8535" s="72" t="s">
        <v>1102</v>
      </c>
      <c r="D8535" s="72" t="s">
        <v>1089</v>
      </c>
      <c r="E8535" s="72">
        <v>2075</v>
      </c>
      <c r="F8535" s="105">
        <v>0</v>
      </c>
      <c r="G8535" s="108">
        <f t="shared" si="133"/>
        <v>44287</v>
      </c>
    </row>
    <row r="8536" spans="1:7" x14ac:dyDescent="0.35">
      <c r="A8536" s="72" t="s">
        <v>572</v>
      </c>
      <c r="B8536" s="72" t="s">
        <v>573</v>
      </c>
      <c r="C8536" s="72" t="s">
        <v>1102</v>
      </c>
      <c r="D8536" s="72" t="s">
        <v>1090</v>
      </c>
      <c r="E8536" s="72">
        <v>2079</v>
      </c>
      <c r="F8536" s="105">
        <v>0</v>
      </c>
      <c r="G8536" s="108">
        <f t="shared" si="133"/>
        <v>44197</v>
      </c>
    </row>
    <row r="8537" spans="1:7" x14ac:dyDescent="0.35">
      <c r="A8537" s="72" t="s">
        <v>572</v>
      </c>
      <c r="B8537" s="72" t="s">
        <v>573</v>
      </c>
      <c r="C8537" s="72" t="s">
        <v>1102</v>
      </c>
      <c r="D8537" s="72" t="s">
        <v>1091</v>
      </c>
      <c r="E8537" s="72">
        <v>2074</v>
      </c>
      <c r="F8537" s="105">
        <v>0</v>
      </c>
      <c r="G8537" s="108">
        <f t="shared" si="133"/>
        <v>44105</v>
      </c>
    </row>
    <row r="8538" spans="1:7" x14ac:dyDescent="0.35">
      <c r="A8538" s="72" t="s">
        <v>572</v>
      </c>
      <c r="B8538" s="72" t="s">
        <v>573</v>
      </c>
      <c r="C8538" s="72" t="s">
        <v>1102</v>
      </c>
      <c r="D8538" s="72" t="s">
        <v>1092</v>
      </c>
      <c r="E8538" s="72">
        <v>2075</v>
      </c>
      <c r="F8538" s="105">
        <v>0</v>
      </c>
      <c r="G8538" s="108">
        <f t="shared" si="133"/>
        <v>44013</v>
      </c>
    </row>
    <row r="8539" spans="1:7" x14ac:dyDescent="0.35">
      <c r="A8539" s="72" t="s">
        <v>572</v>
      </c>
      <c r="B8539" s="72" t="s">
        <v>573</v>
      </c>
      <c r="C8539" s="72" t="s">
        <v>1102</v>
      </c>
      <c r="D8539" s="72" t="s">
        <v>1093</v>
      </c>
      <c r="E8539" s="72">
        <v>2076</v>
      </c>
      <c r="F8539" s="105">
        <v>0</v>
      </c>
      <c r="G8539" s="108">
        <f t="shared" si="133"/>
        <v>43922</v>
      </c>
    </row>
    <row r="8540" spans="1:7" x14ac:dyDescent="0.35">
      <c r="A8540" s="72" t="s">
        <v>572</v>
      </c>
      <c r="B8540" s="72" t="s">
        <v>573</v>
      </c>
      <c r="C8540" s="72" t="s">
        <v>1102</v>
      </c>
      <c r="D8540" s="72" t="s">
        <v>1094</v>
      </c>
      <c r="E8540" s="72">
        <v>2082</v>
      </c>
      <c r="F8540" s="105">
        <v>0</v>
      </c>
      <c r="G8540" s="108">
        <f t="shared" si="133"/>
        <v>43831</v>
      </c>
    </row>
    <row r="8541" spans="1:7" x14ac:dyDescent="0.35">
      <c r="A8541" s="72" t="s">
        <v>572</v>
      </c>
      <c r="B8541" s="72" t="s">
        <v>573</v>
      </c>
      <c r="C8541" s="72" t="s">
        <v>1102</v>
      </c>
      <c r="D8541" s="72" t="s">
        <v>1095</v>
      </c>
      <c r="E8541" s="72">
        <v>2080</v>
      </c>
      <c r="F8541" s="105">
        <v>0</v>
      </c>
      <c r="G8541" s="108">
        <f t="shared" si="133"/>
        <v>43739</v>
      </c>
    </row>
    <row r="8542" spans="1:7" x14ac:dyDescent="0.35">
      <c r="A8542" s="72" t="s">
        <v>572</v>
      </c>
      <c r="B8542" s="72" t="s">
        <v>573</v>
      </c>
      <c r="C8542" s="72" t="s">
        <v>1102</v>
      </c>
      <c r="D8542" s="72" t="s">
        <v>1096</v>
      </c>
      <c r="E8542" s="72">
        <v>2081</v>
      </c>
      <c r="F8542" s="105">
        <v>0</v>
      </c>
      <c r="G8542" s="108">
        <f t="shared" si="133"/>
        <v>43647</v>
      </c>
    </row>
    <row r="8543" spans="1:7" x14ac:dyDescent="0.35">
      <c r="A8543" s="72" t="s">
        <v>572</v>
      </c>
      <c r="B8543" s="72" t="s">
        <v>573</v>
      </c>
      <c r="C8543" s="72" t="s">
        <v>1102</v>
      </c>
      <c r="D8543" s="72" t="s">
        <v>1097</v>
      </c>
      <c r="E8543" s="72">
        <v>2081</v>
      </c>
      <c r="F8543" s="105">
        <v>0</v>
      </c>
      <c r="G8543" s="108">
        <f t="shared" si="133"/>
        <v>43556</v>
      </c>
    </row>
    <row r="8544" spans="1:7" x14ac:dyDescent="0.35">
      <c r="A8544" s="72" t="s">
        <v>572</v>
      </c>
      <c r="B8544" s="72" t="s">
        <v>573</v>
      </c>
      <c r="C8544" s="72" t="s">
        <v>1102</v>
      </c>
      <c r="D8544" s="72" t="s">
        <v>1098</v>
      </c>
      <c r="E8544" s="72">
        <v>2072</v>
      </c>
      <c r="F8544" s="105">
        <v>0</v>
      </c>
      <c r="G8544" s="108">
        <f t="shared" si="133"/>
        <v>43466</v>
      </c>
    </row>
    <row r="8545" spans="1:7" x14ac:dyDescent="0.35">
      <c r="A8545" s="72" t="s">
        <v>572</v>
      </c>
      <c r="B8545" s="72" t="s">
        <v>573</v>
      </c>
      <c r="C8545" s="72" t="s">
        <v>1102</v>
      </c>
      <c r="D8545" s="72" t="s">
        <v>1099</v>
      </c>
      <c r="E8545" s="72">
        <v>2155</v>
      </c>
      <c r="F8545" s="105">
        <v>0</v>
      </c>
      <c r="G8545" s="108">
        <f t="shared" si="133"/>
        <v>43374</v>
      </c>
    </row>
    <row r="8546" spans="1:7" x14ac:dyDescent="0.35">
      <c r="A8546" s="72" t="s">
        <v>574</v>
      </c>
      <c r="B8546" s="72" t="s">
        <v>575</v>
      </c>
      <c r="C8546" s="72" t="s">
        <v>1087</v>
      </c>
      <c r="D8546" s="72" t="s">
        <v>1088</v>
      </c>
      <c r="E8546" s="72">
        <v>970</v>
      </c>
      <c r="F8546" s="105">
        <v>15</v>
      </c>
      <c r="G8546" s="108">
        <f t="shared" si="133"/>
        <v>44378</v>
      </c>
    </row>
    <row r="8547" spans="1:7" x14ac:dyDescent="0.35">
      <c r="A8547" s="72" t="s">
        <v>574</v>
      </c>
      <c r="B8547" s="72" t="s">
        <v>575</v>
      </c>
      <c r="C8547" s="72" t="s">
        <v>1087</v>
      </c>
      <c r="D8547" s="72" t="s">
        <v>1089</v>
      </c>
      <c r="E8547" s="72">
        <v>968</v>
      </c>
      <c r="F8547" s="105">
        <v>15</v>
      </c>
      <c r="G8547" s="108">
        <f t="shared" si="133"/>
        <v>44287</v>
      </c>
    </row>
    <row r="8548" spans="1:7" x14ac:dyDescent="0.35">
      <c r="A8548" s="72" t="s">
        <v>574</v>
      </c>
      <c r="B8548" s="72" t="s">
        <v>575</v>
      </c>
      <c r="C8548" s="72" t="s">
        <v>1087</v>
      </c>
      <c r="D8548" s="72" t="s">
        <v>1090</v>
      </c>
      <c r="E8548" s="72">
        <v>964</v>
      </c>
      <c r="F8548" s="105">
        <v>18</v>
      </c>
      <c r="G8548" s="108">
        <f t="shared" si="133"/>
        <v>44197</v>
      </c>
    </row>
    <row r="8549" spans="1:7" x14ac:dyDescent="0.35">
      <c r="A8549" s="72" t="s">
        <v>574</v>
      </c>
      <c r="B8549" s="72" t="s">
        <v>575</v>
      </c>
      <c r="C8549" s="72" t="s">
        <v>1087</v>
      </c>
      <c r="D8549" s="72" t="s">
        <v>1091</v>
      </c>
      <c r="E8549" s="72">
        <v>957</v>
      </c>
      <c r="F8549" s="105">
        <v>18</v>
      </c>
      <c r="G8549" s="108">
        <f t="shared" si="133"/>
        <v>44105</v>
      </c>
    </row>
    <row r="8550" spans="1:7" x14ac:dyDescent="0.35">
      <c r="A8550" s="72" t="s">
        <v>574</v>
      </c>
      <c r="B8550" s="72" t="s">
        <v>575</v>
      </c>
      <c r="C8550" s="72" t="s">
        <v>1087</v>
      </c>
      <c r="D8550" s="72" t="s">
        <v>1092</v>
      </c>
      <c r="E8550" s="72">
        <v>955</v>
      </c>
      <c r="F8550" s="105">
        <v>19</v>
      </c>
      <c r="G8550" s="108">
        <f t="shared" si="133"/>
        <v>44013</v>
      </c>
    </row>
    <row r="8551" spans="1:7" x14ac:dyDescent="0.35">
      <c r="A8551" s="72" t="s">
        <v>574</v>
      </c>
      <c r="B8551" s="72" t="s">
        <v>575</v>
      </c>
      <c r="C8551" s="72" t="s">
        <v>1087</v>
      </c>
      <c r="D8551" s="72" t="s">
        <v>1093</v>
      </c>
      <c r="E8551" s="72">
        <v>941</v>
      </c>
      <c r="F8551" s="105">
        <v>19</v>
      </c>
      <c r="G8551" s="108">
        <f t="shared" si="133"/>
        <v>43922</v>
      </c>
    </row>
    <row r="8552" spans="1:7" x14ac:dyDescent="0.35">
      <c r="A8552" s="72" t="s">
        <v>574</v>
      </c>
      <c r="B8552" s="72" t="s">
        <v>575</v>
      </c>
      <c r="C8552" s="72" t="s">
        <v>1087</v>
      </c>
      <c r="D8552" s="72" t="s">
        <v>1094</v>
      </c>
      <c r="E8552" s="72">
        <v>928</v>
      </c>
      <c r="F8552" s="105">
        <v>20</v>
      </c>
      <c r="G8552" s="108">
        <f t="shared" si="133"/>
        <v>43831</v>
      </c>
    </row>
    <row r="8553" spans="1:7" x14ac:dyDescent="0.35">
      <c r="A8553" s="72" t="s">
        <v>574</v>
      </c>
      <c r="B8553" s="72" t="s">
        <v>575</v>
      </c>
      <c r="C8553" s="72" t="s">
        <v>1087</v>
      </c>
      <c r="D8553" s="72" t="s">
        <v>1095</v>
      </c>
      <c r="E8553" s="72">
        <v>930</v>
      </c>
      <c r="F8553" s="105">
        <v>18</v>
      </c>
      <c r="G8553" s="108">
        <f t="shared" si="133"/>
        <v>43739</v>
      </c>
    </row>
    <row r="8554" spans="1:7" x14ac:dyDescent="0.35">
      <c r="A8554" s="72" t="s">
        <v>574</v>
      </c>
      <c r="B8554" s="72" t="s">
        <v>575</v>
      </c>
      <c r="C8554" s="72" t="s">
        <v>1087</v>
      </c>
      <c r="D8554" s="72" t="s">
        <v>1096</v>
      </c>
      <c r="E8554" s="72">
        <v>920</v>
      </c>
      <c r="F8554" s="105">
        <v>17</v>
      </c>
      <c r="G8554" s="108">
        <f t="shared" si="133"/>
        <v>43647</v>
      </c>
    </row>
    <row r="8555" spans="1:7" x14ac:dyDescent="0.35">
      <c r="A8555" s="72" t="s">
        <v>574</v>
      </c>
      <c r="B8555" s="72" t="s">
        <v>575</v>
      </c>
      <c r="C8555" s="72" t="s">
        <v>1087</v>
      </c>
      <c r="D8555" s="72" t="s">
        <v>1097</v>
      </c>
      <c r="E8555" s="72">
        <v>921</v>
      </c>
      <c r="F8555" s="105">
        <v>19</v>
      </c>
      <c r="G8555" s="108">
        <f t="shared" si="133"/>
        <v>43556</v>
      </c>
    </row>
    <row r="8556" spans="1:7" x14ac:dyDescent="0.35">
      <c r="A8556" s="72" t="s">
        <v>574</v>
      </c>
      <c r="B8556" s="72" t="s">
        <v>575</v>
      </c>
      <c r="C8556" s="72" t="s">
        <v>1087</v>
      </c>
      <c r="D8556" s="72" t="s">
        <v>1098</v>
      </c>
      <c r="E8556" s="72">
        <v>895</v>
      </c>
      <c r="F8556" s="105">
        <v>19</v>
      </c>
      <c r="G8556" s="108">
        <f t="shared" si="133"/>
        <v>43466</v>
      </c>
    </row>
    <row r="8557" spans="1:7" x14ac:dyDescent="0.35">
      <c r="A8557" s="72" t="s">
        <v>574</v>
      </c>
      <c r="B8557" s="72" t="s">
        <v>575</v>
      </c>
      <c r="C8557" s="72" t="s">
        <v>1087</v>
      </c>
      <c r="D8557" s="72" t="s">
        <v>1099</v>
      </c>
      <c r="E8557" s="72">
        <v>917</v>
      </c>
      <c r="F8557" s="105">
        <v>16</v>
      </c>
      <c r="G8557" s="108">
        <f t="shared" si="133"/>
        <v>43374</v>
      </c>
    </row>
    <row r="8558" spans="1:7" x14ac:dyDescent="0.35">
      <c r="A8558" s="72" t="s">
        <v>574</v>
      </c>
      <c r="B8558" s="72" t="s">
        <v>575</v>
      </c>
      <c r="C8558" s="72" t="s">
        <v>1100</v>
      </c>
      <c r="D8558" s="72" t="s">
        <v>1088</v>
      </c>
      <c r="E8558" s="72">
        <v>329</v>
      </c>
      <c r="F8558" s="105">
        <v>6</v>
      </c>
      <c r="G8558" s="108">
        <f t="shared" si="133"/>
        <v>44378</v>
      </c>
    </row>
    <row r="8559" spans="1:7" x14ac:dyDescent="0.35">
      <c r="A8559" s="72" t="s">
        <v>574</v>
      </c>
      <c r="B8559" s="72" t="s">
        <v>575</v>
      </c>
      <c r="C8559" s="72" t="s">
        <v>1100</v>
      </c>
      <c r="D8559" s="72" t="s">
        <v>1089</v>
      </c>
      <c r="E8559" s="72">
        <v>330</v>
      </c>
      <c r="F8559" s="105">
        <v>6</v>
      </c>
      <c r="G8559" s="108">
        <f t="shared" si="133"/>
        <v>44287</v>
      </c>
    </row>
    <row r="8560" spans="1:7" x14ac:dyDescent="0.35">
      <c r="A8560" s="72" t="s">
        <v>574</v>
      </c>
      <c r="B8560" s="72" t="s">
        <v>575</v>
      </c>
      <c r="C8560" s="72" t="s">
        <v>1100</v>
      </c>
      <c r="D8560" s="72" t="s">
        <v>1090</v>
      </c>
      <c r="E8560" s="72">
        <v>330</v>
      </c>
      <c r="F8560" s="105">
        <v>6</v>
      </c>
      <c r="G8560" s="108">
        <f t="shared" si="133"/>
        <v>44197</v>
      </c>
    </row>
    <row r="8561" spans="1:7" x14ac:dyDescent="0.35">
      <c r="A8561" s="72" t="s">
        <v>574</v>
      </c>
      <c r="B8561" s="72" t="s">
        <v>575</v>
      </c>
      <c r="C8561" s="72" t="s">
        <v>1100</v>
      </c>
      <c r="D8561" s="72" t="s">
        <v>1091</v>
      </c>
      <c r="E8561" s="72">
        <v>329</v>
      </c>
      <c r="F8561" s="105">
        <v>3</v>
      </c>
      <c r="G8561" s="108">
        <f t="shared" si="133"/>
        <v>44105</v>
      </c>
    </row>
    <row r="8562" spans="1:7" x14ac:dyDescent="0.35">
      <c r="A8562" s="72" t="s">
        <v>574</v>
      </c>
      <c r="B8562" s="72" t="s">
        <v>575</v>
      </c>
      <c r="C8562" s="72" t="s">
        <v>1100</v>
      </c>
      <c r="D8562" s="72" t="s">
        <v>1092</v>
      </c>
      <c r="E8562" s="72">
        <v>331</v>
      </c>
      <c r="F8562" s="105">
        <v>4</v>
      </c>
      <c r="G8562" s="108">
        <f t="shared" si="133"/>
        <v>44013</v>
      </c>
    </row>
    <row r="8563" spans="1:7" x14ac:dyDescent="0.35">
      <c r="A8563" s="72" t="s">
        <v>574</v>
      </c>
      <c r="B8563" s="72" t="s">
        <v>575</v>
      </c>
      <c r="C8563" s="72" t="s">
        <v>1100</v>
      </c>
      <c r="D8563" s="72" t="s">
        <v>1093</v>
      </c>
      <c r="E8563" s="72">
        <v>335</v>
      </c>
      <c r="F8563" s="105">
        <v>6</v>
      </c>
      <c r="G8563" s="108">
        <f t="shared" si="133"/>
        <v>43922</v>
      </c>
    </row>
    <row r="8564" spans="1:7" x14ac:dyDescent="0.35">
      <c r="A8564" s="72" t="s">
        <v>574</v>
      </c>
      <c r="B8564" s="72" t="s">
        <v>575</v>
      </c>
      <c r="C8564" s="72" t="s">
        <v>1100</v>
      </c>
      <c r="D8564" s="72" t="s">
        <v>1094</v>
      </c>
      <c r="E8564" s="72">
        <v>332</v>
      </c>
      <c r="F8564" s="105">
        <v>6</v>
      </c>
      <c r="G8564" s="108">
        <f t="shared" si="133"/>
        <v>43831</v>
      </c>
    </row>
    <row r="8565" spans="1:7" x14ac:dyDescent="0.35">
      <c r="A8565" s="72" t="s">
        <v>574</v>
      </c>
      <c r="B8565" s="72" t="s">
        <v>575</v>
      </c>
      <c r="C8565" s="72" t="s">
        <v>1100</v>
      </c>
      <c r="D8565" s="72" t="s">
        <v>1095</v>
      </c>
      <c r="E8565" s="72">
        <v>332</v>
      </c>
      <c r="F8565" s="105">
        <v>4</v>
      </c>
      <c r="G8565" s="108">
        <f t="shared" si="133"/>
        <v>43739</v>
      </c>
    </row>
    <row r="8566" spans="1:7" x14ac:dyDescent="0.35">
      <c r="A8566" s="72" t="s">
        <v>574</v>
      </c>
      <c r="B8566" s="72" t="s">
        <v>575</v>
      </c>
      <c r="C8566" s="72" t="s">
        <v>1100</v>
      </c>
      <c r="D8566" s="72" t="s">
        <v>1096</v>
      </c>
      <c r="E8566" s="72">
        <v>330</v>
      </c>
      <c r="F8566" s="105">
        <v>4</v>
      </c>
      <c r="G8566" s="108">
        <f t="shared" si="133"/>
        <v>43647</v>
      </c>
    </row>
    <row r="8567" spans="1:7" x14ac:dyDescent="0.35">
      <c r="A8567" s="72" t="s">
        <v>574</v>
      </c>
      <c r="B8567" s="72" t="s">
        <v>575</v>
      </c>
      <c r="C8567" s="72" t="s">
        <v>1100</v>
      </c>
      <c r="D8567" s="72" t="s">
        <v>1097</v>
      </c>
      <c r="E8567" s="72">
        <v>329</v>
      </c>
      <c r="F8567" s="105">
        <v>4</v>
      </c>
      <c r="G8567" s="108">
        <f t="shared" si="133"/>
        <v>43556</v>
      </c>
    </row>
    <row r="8568" spans="1:7" x14ac:dyDescent="0.35">
      <c r="A8568" s="72" t="s">
        <v>574</v>
      </c>
      <c r="B8568" s="72" t="s">
        <v>575</v>
      </c>
      <c r="C8568" s="72" t="s">
        <v>1100</v>
      </c>
      <c r="D8568" s="72" t="s">
        <v>1098</v>
      </c>
      <c r="E8568" s="72">
        <v>334</v>
      </c>
      <c r="F8568" s="105">
        <v>4</v>
      </c>
      <c r="G8568" s="108">
        <f t="shared" si="133"/>
        <v>43466</v>
      </c>
    </row>
    <row r="8569" spans="1:7" x14ac:dyDescent="0.35">
      <c r="A8569" s="72" t="s">
        <v>574</v>
      </c>
      <c r="B8569" s="72" t="s">
        <v>575</v>
      </c>
      <c r="C8569" s="72" t="s">
        <v>1100</v>
      </c>
      <c r="D8569" s="72" t="s">
        <v>1099</v>
      </c>
      <c r="E8569" s="72">
        <v>341</v>
      </c>
      <c r="F8569" s="105">
        <v>4</v>
      </c>
      <c r="G8569" s="108">
        <f t="shared" si="133"/>
        <v>43374</v>
      </c>
    </row>
    <row r="8570" spans="1:7" x14ac:dyDescent="0.35">
      <c r="A8570" s="72" t="s">
        <v>574</v>
      </c>
      <c r="B8570" s="72" t="s">
        <v>575</v>
      </c>
      <c r="C8570" s="72" t="s">
        <v>1101</v>
      </c>
      <c r="D8570" s="72" t="s">
        <v>1088</v>
      </c>
      <c r="E8570" s="72">
        <v>437</v>
      </c>
      <c r="F8570" s="105">
        <v>1</v>
      </c>
      <c r="G8570" s="108">
        <f t="shared" si="133"/>
        <v>44378</v>
      </c>
    </row>
    <row r="8571" spans="1:7" x14ac:dyDescent="0.35">
      <c r="A8571" s="72" t="s">
        <v>574</v>
      </c>
      <c r="B8571" s="72" t="s">
        <v>575</v>
      </c>
      <c r="C8571" s="72" t="s">
        <v>1101</v>
      </c>
      <c r="D8571" s="72" t="s">
        <v>1089</v>
      </c>
      <c r="E8571" s="72">
        <v>433</v>
      </c>
      <c r="F8571" s="105">
        <v>1</v>
      </c>
      <c r="G8571" s="108">
        <f t="shared" si="133"/>
        <v>44287</v>
      </c>
    </row>
    <row r="8572" spans="1:7" x14ac:dyDescent="0.35">
      <c r="A8572" s="72" t="s">
        <v>574</v>
      </c>
      <c r="B8572" s="72" t="s">
        <v>575</v>
      </c>
      <c r="C8572" s="72" t="s">
        <v>1101</v>
      </c>
      <c r="D8572" s="72" t="s">
        <v>1090</v>
      </c>
      <c r="E8572" s="72">
        <v>431</v>
      </c>
      <c r="F8572" s="105">
        <v>1</v>
      </c>
      <c r="G8572" s="108">
        <f t="shared" si="133"/>
        <v>44197</v>
      </c>
    </row>
    <row r="8573" spans="1:7" x14ac:dyDescent="0.35">
      <c r="A8573" s="72" t="s">
        <v>574</v>
      </c>
      <c r="B8573" s="72" t="s">
        <v>575</v>
      </c>
      <c r="C8573" s="72" t="s">
        <v>1101</v>
      </c>
      <c r="D8573" s="72" t="s">
        <v>1091</v>
      </c>
      <c r="E8573" s="72">
        <v>425</v>
      </c>
      <c r="F8573" s="105">
        <v>2</v>
      </c>
      <c r="G8573" s="108">
        <f t="shared" si="133"/>
        <v>44105</v>
      </c>
    </row>
    <row r="8574" spans="1:7" x14ac:dyDescent="0.35">
      <c r="A8574" s="72" t="s">
        <v>574</v>
      </c>
      <c r="B8574" s="72" t="s">
        <v>575</v>
      </c>
      <c r="C8574" s="72" t="s">
        <v>1101</v>
      </c>
      <c r="D8574" s="72" t="s">
        <v>1092</v>
      </c>
      <c r="E8574" s="72">
        <v>421</v>
      </c>
      <c r="F8574" s="105">
        <v>2</v>
      </c>
      <c r="G8574" s="108">
        <f t="shared" si="133"/>
        <v>44013</v>
      </c>
    </row>
    <row r="8575" spans="1:7" x14ac:dyDescent="0.35">
      <c r="A8575" s="72" t="s">
        <v>574</v>
      </c>
      <c r="B8575" s="72" t="s">
        <v>575</v>
      </c>
      <c r="C8575" s="72" t="s">
        <v>1101</v>
      </c>
      <c r="D8575" s="72" t="s">
        <v>1093</v>
      </c>
      <c r="E8575" s="72">
        <v>415</v>
      </c>
      <c r="F8575" s="105">
        <v>2</v>
      </c>
      <c r="G8575" s="108">
        <f t="shared" si="133"/>
        <v>43922</v>
      </c>
    </row>
    <row r="8576" spans="1:7" x14ac:dyDescent="0.35">
      <c r="A8576" s="72" t="s">
        <v>574</v>
      </c>
      <c r="B8576" s="72" t="s">
        <v>575</v>
      </c>
      <c r="C8576" s="72" t="s">
        <v>1101</v>
      </c>
      <c r="D8576" s="72" t="s">
        <v>1094</v>
      </c>
      <c r="E8576" s="72">
        <v>402</v>
      </c>
      <c r="F8576" s="105">
        <v>2</v>
      </c>
      <c r="G8576" s="108">
        <f t="shared" si="133"/>
        <v>43831</v>
      </c>
    </row>
    <row r="8577" spans="1:7" x14ac:dyDescent="0.35">
      <c r="A8577" s="72" t="s">
        <v>574</v>
      </c>
      <c r="B8577" s="72" t="s">
        <v>575</v>
      </c>
      <c r="C8577" s="72" t="s">
        <v>1101</v>
      </c>
      <c r="D8577" s="72" t="s">
        <v>1095</v>
      </c>
      <c r="E8577" s="72">
        <v>396</v>
      </c>
      <c r="F8577" s="105">
        <v>2</v>
      </c>
      <c r="G8577" s="108">
        <f t="shared" si="133"/>
        <v>43739</v>
      </c>
    </row>
    <row r="8578" spans="1:7" x14ac:dyDescent="0.35">
      <c r="A8578" s="72" t="s">
        <v>574</v>
      </c>
      <c r="B8578" s="72" t="s">
        <v>575</v>
      </c>
      <c r="C8578" s="72" t="s">
        <v>1101</v>
      </c>
      <c r="D8578" s="72" t="s">
        <v>1096</v>
      </c>
      <c r="E8578" s="72">
        <v>399</v>
      </c>
      <c r="F8578" s="105">
        <v>2</v>
      </c>
      <c r="G8578" s="108">
        <f t="shared" si="133"/>
        <v>43647</v>
      </c>
    </row>
    <row r="8579" spans="1:7" x14ac:dyDescent="0.35">
      <c r="A8579" s="72" t="s">
        <v>574</v>
      </c>
      <c r="B8579" s="72" t="s">
        <v>575</v>
      </c>
      <c r="C8579" s="72" t="s">
        <v>1101</v>
      </c>
      <c r="D8579" s="72" t="s">
        <v>1097</v>
      </c>
      <c r="E8579" s="72">
        <v>395</v>
      </c>
      <c r="F8579" s="105">
        <v>2</v>
      </c>
      <c r="G8579" s="108">
        <f t="shared" si="133"/>
        <v>43556</v>
      </c>
    </row>
    <row r="8580" spans="1:7" x14ac:dyDescent="0.35">
      <c r="A8580" s="72" t="s">
        <v>574</v>
      </c>
      <c r="B8580" s="72" t="s">
        <v>575</v>
      </c>
      <c r="C8580" s="72" t="s">
        <v>1101</v>
      </c>
      <c r="D8580" s="72" t="s">
        <v>1098</v>
      </c>
      <c r="E8580" s="72">
        <v>377</v>
      </c>
      <c r="F8580" s="105">
        <v>2</v>
      </c>
      <c r="G8580" s="108">
        <f t="shared" ref="G8580:G8643" si="134">DATE(LEFT(D8580,4),RIGHT(LEFT(D8580,7),2),1)</f>
        <v>43466</v>
      </c>
    </row>
    <row r="8581" spans="1:7" x14ac:dyDescent="0.35">
      <c r="A8581" s="72" t="s">
        <v>574</v>
      </c>
      <c r="B8581" s="72" t="s">
        <v>575</v>
      </c>
      <c r="C8581" s="72" t="s">
        <v>1101</v>
      </c>
      <c r="D8581" s="72" t="s">
        <v>1099</v>
      </c>
      <c r="E8581" s="72">
        <v>389</v>
      </c>
      <c r="F8581" s="105">
        <v>1</v>
      </c>
      <c r="G8581" s="108">
        <f t="shared" si="134"/>
        <v>43374</v>
      </c>
    </row>
    <row r="8582" spans="1:7" x14ac:dyDescent="0.35">
      <c r="A8582" s="72" t="s">
        <v>574</v>
      </c>
      <c r="B8582" s="72" t="s">
        <v>575</v>
      </c>
      <c r="C8582" s="72" t="s">
        <v>1102</v>
      </c>
      <c r="D8582" s="72" t="s">
        <v>1088</v>
      </c>
      <c r="E8582" s="72">
        <v>939</v>
      </c>
      <c r="F8582" s="105">
        <v>8</v>
      </c>
      <c r="G8582" s="108">
        <f t="shared" si="134"/>
        <v>44378</v>
      </c>
    </row>
    <row r="8583" spans="1:7" x14ac:dyDescent="0.35">
      <c r="A8583" s="72" t="s">
        <v>574</v>
      </c>
      <c r="B8583" s="72" t="s">
        <v>575</v>
      </c>
      <c r="C8583" s="72" t="s">
        <v>1102</v>
      </c>
      <c r="D8583" s="72" t="s">
        <v>1089</v>
      </c>
      <c r="E8583" s="72">
        <v>932</v>
      </c>
      <c r="F8583" s="105">
        <v>8</v>
      </c>
      <c r="G8583" s="108">
        <f t="shared" si="134"/>
        <v>44287</v>
      </c>
    </row>
    <row r="8584" spans="1:7" x14ac:dyDescent="0.35">
      <c r="A8584" s="72" t="s">
        <v>574</v>
      </c>
      <c r="B8584" s="72" t="s">
        <v>575</v>
      </c>
      <c r="C8584" s="72" t="s">
        <v>1102</v>
      </c>
      <c r="D8584" s="72" t="s">
        <v>1090</v>
      </c>
      <c r="E8584" s="72">
        <v>934</v>
      </c>
      <c r="F8584" s="105">
        <v>14</v>
      </c>
      <c r="G8584" s="108">
        <f t="shared" si="134"/>
        <v>44197</v>
      </c>
    </row>
    <row r="8585" spans="1:7" x14ac:dyDescent="0.35">
      <c r="A8585" s="72" t="s">
        <v>574</v>
      </c>
      <c r="B8585" s="72" t="s">
        <v>575</v>
      </c>
      <c r="C8585" s="72" t="s">
        <v>1102</v>
      </c>
      <c r="D8585" s="72" t="s">
        <v>1091</v>
      </c>
      <c r="E8585" s="72">
        <v>932</v>
      </c>
      <c r="F8585" s="105">
        <v>16</v>
      </c>
      <c r="G8585" s="108">
        <f t="shared" si="134"/>
        <v>44105</v>
      </c>
    </row>
    <row r="8586" spans="1:7" x14ac:dyDescent="0.35">
      <c r="A8586" s="72" t="s">
        <v>574</v>
      </c>
      <c r="B8586" s="72" t="s">
        <v>575</v>
      </c>
      <c r="C8586" s="72" t="s">
        <v>1102</v>
      </c>
      <c r="D8586" s="72" t="s">
        <v>1092</v>
      </c>
      <c r="E8586" s="72">
        <v>927</v>
      </c>
      <c r="F8586" s="105">
        <v>16</v>
      </c>
      <c r="G8586" s="108">
        <f t="shared" si="134"/>
        <v>44013</v>
      </c>
    </row>
    <row r="8587" spans="1:7" x14ac:dyDescent="0.35">
      <c r="A8587" s="72" t="s">
        <v>574</v>
      </c>
      <c r="B8587" s="72" t="s">
        <v>575</v>
      </c>
      <c r="C8587" s="72" t="s">
        <v>1102</v>
      </c>
      <c r="D8587" s="72" t="s">
        <v>1093</v>
      </c>
      <c r="E8587" s="72">
        <v>930</v>
      </c>
      <c r="F8587" s="105">
        <v>15</v>
      </c>
      <c r="G8587" s="108">
        <f t="shared" si="134"/>
        <v>43922</v>
      </c>
    </row>
    <row r="8588" spans="1:7" x14ac:dyDescent="0.35">
      <c r="A8588" s="72" t="s">
        <v>574</v>
      </c>
      <c r="B8588" s="72" t="s">
        <v>575</v>
      </c>
      <c r="C8588" s="72" t="s">
        <v>1102</v>
      </c>
      <c r="D8588" s="72" t="s">
        <v>1094</v>
      </c>
      <c r="E8588" s="72">
        <v>913</v>
      </c>
      <c r="F8588" s="105">
        <v>15</v>
      </c>
      <c r="G8588" s="108">
        <f t="shared" si="134"/>
        <v>43831</v>
      </c>
    </row>
    <row r="8589" spans="1:7" x14ac:dyDescent="0.35">
      <c r="A8589" s="72" t="s">
        <v>574</v>
      </c>
      <c r="B8589" s="72" t="s">
        <v>575</v>
      </c>
      <c r="C8589" s="72" t="s">
        <v>1102</v>
      </c>
      <c r="D8589" s="72" t="s">
        <v>1095</v>
      </c>
      <c r="E8589" s="72">
        <v>911</v>
      </c>
      <c r="F8589" s="105">
        <v>9</v>
      </c>
      <c r="G8589" s="108">
        <f t="shared" si="134"/>
        <v>43739</v>
      </c>
    </row>
    <row r="8590" spans="1:7" x14ac:dyDescent="0.35">
      <c r="A8590" s="72" t="s">
        <v>574</v>
      </c>
      <c r="B8590" s="72" t="s">
        <v>575</v>
      </c>
      <c r="C8590" s="72" t="s">
        <v>1102</v>
      </c>
      <c r="D8590" s="72" t="s">
        <v>1096</v>
      </c>
      <c r="E8590" s="72">
        <v>910</v>
      </c>
      <c r="F8590" s="105">
        <v>9</v>
      </c>
      <c r="G8590" s="108">
        <f t="shared" si="134"/>
        <v>43647</v>
      </c>
    </row>
    <row r="8591" spans="1:7" x14ac:dyDescent="0.35">
      <c r="A8591" s="72" t="s">
        <v>574</v>
      </c>
      <c r="B8591" s="72" t="s">
        <v>575</v>
      </c>
      <c r="C8591" s="72" t="s">
        <v>1102</v>
      </c>
      <c r="D8591" s="72" t="s">
        <v>1097</v>
      </c>
      <c r="E8591" s="72">
        <v>911</v>
      </c>
      <c r="F8591" s="105">
        <v>9</v>
      </c>
      <c r="G8591" s="108">
        <f t="shared" si="134"/>
        <v>43556</v>
      </c>
    </row>
    <row r="8592" spans="1:7" x14ac:dyDescent="0.35">
      <c r="A8592" s="72" t="s">
        <v>574</v>
      </c>
      <c r="B8592" s="72" t="s">
        <v>575</v>
      </c>
      <c r="C8592" s="72" t="s">
        <v>1102</v>
      </c>
      <c r="D8592" s="72" t="s">
        <v>1098</v>
      </c>
      <c r="E8592" s="72">
        <v>905</v>
      </c>
      <c r="F8592" s="105">
        <v>10</v>
      </c>
      <c r="G8592" s="108">
        <f t="shared" si="134"/>
        <v>43466</v>
      </c>
    </row>
    <row r="8593" spans="1:7" x14ac:dyDescent="0.35">
      <c r="A8593" s="72" t="s">
        <v>574</v>
      </c>
      <c r="B8593" s="72" t="s">
        <v>575</v>
      </c>
      <c r="C8593" s="72" t="s">
        <v>1102</v>
      </c>
      <c r="D8593" s="72" t="s">
        <v>1099</v>
      </c>
      <c r="E8593" s="72">
        <v>935</v>
      </c>
      <c r="F8593" s="105">
        <v>10</v>
      </c>
      <c r="G8593" s="108">
        <f t="shared" si="134"/>
        <v>43374</v>
      </c>
    </row>
    <row r="8594" spans="1:7" x14ac:dyDescent="0.35">
      <c r="A8594" s="72" t="s">
        <v>576</v>
      </c>
      <c r="B8594" s="72" t="s">
        <v>577</v>
      </c>
      <c r="C8594" s="72" t="s">
        <v>1087</v>
      </c>
      <c r="D8594" s="72" t="s">
        <v>1088</v>
      </c>
      <c r="E8594" s="72">
        <v>997</v>
      </c>
      <c r="F8594" s="105">
        <v>27</v>
      </c>
      <c r="G8594" s="108">
        <f t="shared" si="134"/>
        <v>44378</v>
      </c>
    </row>
    <row r="8595" spans="1:7" x14ac:dyDescent="0.35">
      <c r="A8595" s="72" t="s">
        <v>576</v>
      </c>
      <c r="B8595" s="72" t="s">
        <v>577</v>
      </c>
      <c r="C8595" s="72" t="s">
        <v>1087</v>
      </c>
      <c r="D8595" s="72" t="s">
        <v>1089</v>
      </c>
      <c r="E8595" s="72">
        <v>993</v>
      </c>
      <c r="F8595" s="105">
        <v>28</v>
      </c>
      <c r="G8595" s="108">
        <f t="shared" si="134"/>
        <v>44287</v>
      </c>
    </row>
    <row r="8596" spans="1:7" x14ac:dyDescent="0.35">
      <c r="A8596" s="72" t="s">
        <v>576</v>
      </c>
      <c r="B8596" s="72" t="s">
        <v>577</v>
      </c>
      <c r="C8596" s="72" t="s">
        <v>1087</v>
      </c>
      <c r="D8596" s="72" t="s">
        <v>1090</v>
      </c>
      <c r="E8596" s="72">
        <v>992</v>
      </c>
      <c r="F8596" s="105">
        <v>28</v>
      </c>
      <c r="G8596" s="108">
        <f t="shared" si="134"/>
        <v>44197</v>
      </c>
    </row>
    <row r="8597" spans="1:7" x14ac:dyDescent="0.35">
      <c r="A8597" s="72" t="s">
        <v>576</v>
      </c>
      <c r="B8597" s="72" t="s">
        <v>577</v>
      </c>
      <c r="C8597" s="72" t="s">
        <v>1087</v>
      </c>
      <c r="D8597" s="72" t="s">
        <v>1091</v>
      </c>
      <c r="E8597" s="72">
        <v>991</v>
      </c>
      <c r="F8597" s="105">
        <v>29</v>
      </c>
      <c r="G8597" s="108">
        <f t="shared" si="134"/>
        <v>44105</v>
      </c>
    </row>
    <row r="8598" spans="1:7" x14ac:dyDescent="0.35">
      <c r="A8598" s="72" t="s">
        <v>576</v>
      </c>
      <c r="B8598" s="72" t="s">
        <v>577</v>
      </c>
      <c r="C8598" s="72" t="s">
        <v>1087</v>
      </c>
      <c r="D8598" s="72" t="s">
        <v>1092</v>
      </c>
      <c r="E8598" s="72">
        <v>981</v>
      </c>
      <c r="F8598" s="105">
        <v>29</v>
      </c>
      <c r="G8598" s="108">
        <f t="shared" si="134"/>
        <v>44013</v>
      </c>
    </row>
    <row r="8599" spans="1:7" x14ac:dyDescent="0.35">
      <c r="A8599" s="72" t="s">
        <v>576</v>
      </c>
      <c r="B8599" s="72" t="s">
        <v>577</v>
      </c>
      <c r="C8599" s="72" t="s">
        <v>1087</v>
      </c>
      <c r="D8599" s="72" t="s">
        <v>1093</v>
      </c>
      <c r="E8599" s="72">
        <v>971</v>
      </c>
      <c r="F8599" s="105">
        <v>28</v>
      </c>
      <c r="G8599" s="108">
        <f t="shared" si="134"/>
        <v>43922</v>
      </c>
    </row>
    <row r="8600" spans="1:7" x14ac:dyDescent="0.35">
      <c r="A8600" s="72" t="s">
        <v>576</v>
      </c>
      <c r="B8600" s="72" t="s">
        <v>577</v>
      </c>
      <c r="C8600" s="72" t="s">
        <v>1087</v>
      </c>
      <c r="D8600" s="72" t="s">
        <v>1094</v>
      </c>
      <c r="E8600" s="72">
        <v>965</v>
      </c>
      <c r="F8600" s="105">
        <v>29</v>
      </c>
      <c r="G8600" s="108">
        <f t="shared" si="134"/>
        <v>43831</v>
      </c>
    </row>
    <row r="8601" spans="1:7" x14ac:dyDescent="0.35">
      <c r="A8601" s="72" t="s">
        <v>576</v>
      </c>
      <c r="B8601" s="72" t="s">
        <v>577</v>
      </c>
      <c r="C8601" s="72" t="s">
        <v>1087</v>
      </c>
      <c r="D8601" s="72" t="s">
        <v>1095</v>
      </c>
      <c r="E8601" s="72">
        <v>950</v>
      </c>
      <c r="F8601" s="105">
        <v>25</v>
      </c>
      <c r="G8601" s="108">
        <f t="shared" si="134"/>
        <v>43739</v>
      </c>
    </row>
    <row r="8602" spans="1:7" x14ac:dyDescent="0.35">
      <c r="A8602" s="72" t="s">
        <v>576</v>
      </c>
      <c r="B8602" s="72" t="s">
        <v>577</v>
      </c>
      <c r="C8602" s="72" t="s">
        <v>1087</v>
      </c>
      <c r="D8602" s="72" t="s">
        <v>1096</v>
      </c>
      <c r="E8602" s="72">
        <v>950</v>
      </c>
      <c r="F8602" s="105">
        <v>29</v>
      </c>
      <c r="G8602" s="108">
        <f t="shared" si="134"/>
        <v>43647</v>
      </c>
    </row>
    <row r="8603" spans="1:7" x14ac:dyDescent="0.35">
      <c r="A8603" s="72" t="s">
        <v>576</v>
      </c>
      <c r="B8603" s="72" t="s">
        <v>577</v>
      </c>
      <c r="C8603" s="72" t="s">
        <v>1087</v>
      </c>
      <c r="D8603" s="72" t="s">
        <v>1097</v>
      </c>
      <c r="E8603" s="72">
        <v>953</v>
      </c>
      <c r="F8603" s="105">
        <v>22</v>
      </c>
      <c r="G8603" s="108">
        <f t="shared" si="134"/>
        <v>43556</v>
      </c>
    </row>
    <row r="8604" spans="1:7" x14ac:dyDescent="0.35">
      <c r="A8604" s="72" t="s">
        <v>576</v>
      </c>
      <c r="B8604" s="72" t="s">
        <v>577</v>
      </c>
      <c r="C8604" s="72" t="s">
        <v>1087</v>
      </c>
      <c r="D8604" s="72" t="s">
        <v>1098</v>
      </c>
      <c r="E8604" s="72">
        <v>916</v>
      </c>
      <c r="F8604" s="105">
        <v>26</v>
      </c>
      <c r="G8604" s="108">
        <f t="shared" si="134"/>
        <v>43466</v>
      </c>
    </row>
    <row r="8605" spans="1:7" x14ac:dyDescent="0.35">
      <c r="A8605" s="72" t="s">
        <v>576</v>
      </c>
      <c r="B8605" s="72" t="s">
        <v>577</v>
      </c>
      <c r="C8605" s="72" t="s">
        <v>1087</v>
      </c>
      <c r="D8605" s="72" t="s">
        <v>1099</v>
      </c>
      <c r="E8605" s="72">
        <v>959</v>
      </c>
      <c r="F8605" s="105">
        <v>26</v>
      </c>
      <c r="G8605" s="108">
        <f t="shared" si="134"/>
        <v>43374</v>
      </c>
    </row>
    <row r="8606" spans="1:7" x14ac:dyDescent="0.35">
      <c r="A8606" s="72" t="s">
        <v>576</v>
      </c>
      <c r="B8606" s="72" t="s">
        <v>577</v>
      </c>
      <c r="C8606" s="72" t="s">
        <v>1100</v>
      </c>
      <c r="D8606" s="72" t="s">
        <v>1088</v>
      </c>
      <c r="E8606" s="72">
        <v>620</v>
      </c>
      <c r="F8606" s="105">
        <v>23</v>
      </c>
      <c r="G8606" s="108">
        <f t="shared" si="134"/>
        <v>44378</v>
      </c>
    </row>
    <row r="8607" spans="1:7" x14ac:dyDescent="0.35">
      <c r="A8607" s="72" t="s">
        <v>576</v>
      </c>
      <c r="B8607" s="72" t="s">
        <v>577</v>
      </c>
      <c r="C8607" s="72" t="s">
        <v>1100</v>
      </c>
      <c r="D8607" s="72" t="s">
        <v>1089</v>
      </c>
      <c r="E8607" s="72">
        <v>620</v>
      </c>
      <c r="F8607" s="105">
        <v>23</v>
      </c>
      <c r="G8607" s="108">
        <f t="shared" si="134"/>
        <v>44287</v>
      </c>
    </row>
    <row r="8608" spans="1:7" x14ac:dyDescent="0.35">
      <c r="A8608" s="72" t="s">
        <v>576</v>
      </c>
      <c r="B8608" s="72" t="s">
        <v>577</v>
      </c>
      <c r="C8608" s="72" t="s">
        <v>1100</v>
      </c>
      <c r="D8608" s="72" t="s">
        <v>1090</v>
      </c>
      <c r="E8608" s="72">
        <v>621</v>
      </c>
      <c r="F8608" s="105">
        <v>23</v>
      </c>
      <c r="G8608" s="108">
        <f t="shared" si="134"/>
        <v>44197</v>
      </c>
    </row>
    <row r="8609" spans="1:7" x14ac:dyDescent="0.35">
      <c r="A8609" s="72" t="s">
        <v>576</v>
      </c>
      <c r="B8609" s="72" t="s">
        <v>577</v>
      </c>
      <c r="C8609" s="72" t="s">
        <v>1100</v>
      </c>
      <c r="D8609" s="72" t="s">
        <v>1091</v>
      </c>
      <c r="E8609" s="72">
        <v>619</v>
      </c>
      <c r="F8609" s="105">
        <v>23</v>
      </c>
      <c r="G8609" s="108">
        <f t="shared" si="134"/>
        <v>44105</v>
      </c>
    </row>
    <row r="8610" spans="1:7" x14ac:dyDescent="0.35">
      <c r="A8610" s="72" t="s">
        <v>576</v>
      </c>
      <c r="B8610" s="72" t="s">
        <v>577</v>
      </c>
      <c r="C8610" s="72" t="s">
        <v>1100</v>
      </c>
      <c r="D8610" s="72" t="s">
        <v>1092</v>
      </c>
      <c r="E8610" s="72">
        <v>615</v>
      </c>
      <c r="F8610" s="105">
        <v>23</v>
      </c>
      <c r="G8610" s="108">
        <f t="shared" si="134"/>
        <v>44013</v>
      </c>
    </row>
    <row r="8611" spans="1:7" x14ac:dyDescent="0.35">
      <c r="A8611" s="72" t="s">
        <v>576</v>
      </c>
      <c r="B8611" s="72" t="s">
        <v>577</v>
      </c>
      <c r="C8611" s="72" t="s">
        <v>1100</v>
      </c>
      <c r="D8611" s="72" t="s">
        <v>1093</v>
      </c>
      <c r="E8611" s="72">
        <v>612</v>
      </c>
      <c r="F8611" s="105">
        <v>23</v>
      </c>
      <c r="G8611" s="108">
        <f t="shared" si="134"/>
        <v>43922</v>
      </c>
    </row>
    <row r="8612" spans="1:7" x14ac:dyDescent="0.35">
      <c r="A8612" s="72" t="s">
        <v>576</v>
      </c>
      <c r="B8612" s="72" t="s">
        <v>577</v>
      </c>
      <c r="C8612" s="72" t="s">
        <v>1100</v>
      </c>
      <c r="D8612" s="72" t="s">
        <v>1094</v>
      </c>
      <c r="E8612" s="72">
        <v>613</v>
      </c>
      <c r="F8612" s="105">
        <v>23</v>
      </c>
      <c r="G8612" s="108">
        <f t="shared" si="134"/>
        <v>43831</v>
      </c>
    </row>
    <row r="8613" spans="1:7" x14ac:dyDescent="0.35">
      <c r="A8613" s="72" t="s">
        <v>576</v>
      </c>
      <c r="B8613" s="72" t="s">
        <v>577</v>
      </c>
      <c r="C8613" s="72" t="s">
        <v>1100</v>
      </c>
      <c r="D8613" s="72" t="s">
        <v>1095</v>
      </c>
      <c r="E8613" s="72">
        <v>612</v>
      </c>
      <c r="F8613" s="105">
        <v>25</v>
      </c>
      <c r="G8613" s="108">
        <f t="shared" si="134"/>
        <v>43739</v>
      </c>
    </row>
    <row r="8614" spans="1:7" x14ac:dyDescent="0.35">
      <c r="A8614" s="72" t="s">
        <v>576</v>
      </c>
      <c r="B8614" s="72" t="s">
        <v>577</v>
      </c>
      <c r="C8614" s="72" t="s">
        <v>1100</v>
      </c>
      <c r="D8614" s="72" t="s">
        <v>1096</v>
      </c>
      <c r="E8614" s="72">
        <v>620</v>
      </c>
      <c r="F8614" s="105">
        <v>31</v>
      </c>
      <c r="G8614" s="108">
        <f t="shared" si="134"/>
        <v>43647</v>
      </c>
    </row>
    <row r="8615" spans="1:7" x14ac:dyDescent="0.35">
      <c r="A8615" s="72" t="s">
        <v>576</v>
      </c>
      <c r="B8615" s="72" t="s">
        <v>577</v>
      </c>
      <c r="C8615" s="72" t="s">
        <v>1100</v>
      </c>
      <c r="D8615" s="72" t="s">
        <v>1097</v>
      </c>
      <c r="E8615" s="72">
        <v>620</v>
      </c>
      <c r="F8615" s="105">
        <v>25</v>
      </c>
      <c r="G8615" s="108">
        <f t="shared" si="134"/>
        <v>43556</v>
      </c>
    </row>
    <row r="8616" spans="1:7" x14ac:dyDescent="0.35">
      <c r="A8616" s="72" t="s">
        <v>576</v>
      </c>
      <c r="B8616" s="72" t="s">
        <v>577</v>
      </c>
      <c r="C8616" s="72" t="s">
        <v>1100</v>
      </c>
      <c r="D8616" s="72" t="s">
        <v>1098</v>
      </c>
      <c r="E8616" s="72">
        <v>608</v>
      </c>
      <c r="F8616" s="105">
        <v>21</v>
      </c>
      <c r="G8616" s="108">
        <f t="shared" si="134"/>
        <v>43466</v>
      </c>
    </row>
    <row r="8617" spans="1:7" x14ac:dyDescent="0.35">
      <c r="A8617" s="72" t="s">
        <v>576</v>
      </c>
      <c r="B8617" s="72" t="s">
        <v>577</v>
      </c>
      <c r="C8617" s="72" t="s">
        <v>1100</v>
      </c>
      <c r="D8617" s="72" t="s">
        <v>1099</v>
      </c>
      <c r="E8617" s="72">
        <v>649</v>
      </c>
      <c r="F8617" s="105">
        <v>27</v>
      </c>
      <c r="G8617" s="108">
        <f t="shared" si="134"/>
        <v>43374</v>
      </c>
    </row>
    <row r="8618" spans="1:7" x14ac:dyDescent="0.35">
      <c r="A8618" s="72" t="s">
        <v>576</v>
      </c>
      <c r="B8618" s="72" t="s">
        <v>577</v>
      </c>
      <c r="C8618" s="72" t="s">
        <v>1101</v>
      </c>
      <c r="D8618" s="72" t="s">
        <v>1088</v>
      </c>
      <c r="E8618" s="72">
        <v>351</v>
      </c>
      <c r="F8618" s="105">
        <v>2</v>
      </c>
      <c r="G8618" s="108">
        <f t="shared" si="134"/>
        <v>44378</v>
      </c>
    </row>
    <row r="8619" spans="1:7" x14ac:dyDescent="0.35">
      <c r="A8619" s="72" t="s">
        <v>576</v>
      </c>
      <c r="B8619" s="72" t="s">
        <v>577</v>
      </c>
      <c r="C8619" s="72" t="s">
        <v>1101</v>
      </c>
      <c r="D8619" s="72" t="s">
        <v>1089</v>
      </c>
      <c r="E8619" s="72">
        <v>351</v>
      </c>
      <c r="F8619" s="105">
        <v>2</v>
      </c>
      <c r="G8619" s="108">
        <f t="shared" si="134"/>
        <v>44287</v>
      </c>
    </row>
    <row r="8620" spans="1:7" x14ac:dyDescent="0.35">
      <c r="A8620" s="72" t="s">
        <v>576</v>
      </c>
      <c r="B8620" s="72" t="s">
        <v>577</v>
      </c>
      <c r="C8620" s="72" t="s">
        <v>1101</v>
      </c>
      <c r="D8620" s="72" t="s">
        <v>1090</v>
      </c>
      <c r="E8620" s="72">
        <v>353</v>
      </c>
      <c r="F8620" s="105">
        <v>2</v>
      </c>
      <c r="G8620" s="108">
        <f t="shared" si="134"/>
        <v>44197</v>
      </c>
    </row>
    <row r="8621" spans="1:7" x14ac:dyDescent="0.35">
      <c r="A8621" s="72" t="s">
        <v>576</v>
      </c>
      <c r="B8621" s="72" t="s">
        <v>577</v>
      </c>
      <c r="C8621" s="72" t="s">
        <v>1101</v>
      </c>
      <c r="D8621" s="72" t="s">
        <v>1091</v>
      </c>
      <c r="E8621" s="72">
        <v>351</v>
      </c>
      <c r="F8621" s="105">
        <v>2</v>
      </c>
      <c r="G8621" s="108">
        <f t="shared" si="134"/>
        <v>44105</v>
      </c>
    </row>
    <row r="8622" spans="1:7" x14ac:dyDescent="0.35">
      <c r="A8622" s="72" t="s">
        <v>576</v>
      </c>
      <c r="B8622" s="72" t="s">
        <v>577</v>
      </c>
      <c r="C8622" s="72" t="s">
        <v>1101</v>
      </c>
      <c r="D8622" s="72" t="s">
        <v>1092</v>
      </c>
      <c r="E8622" s="72">
        <v>344</v>
      </c>
      <c r="F8622" s="105">
        <v>2</v>
      </c>
      <c r="G8622" s="108">
        <f t="shared" si="134"/>
        <v>44013</v>
      </c>
    </row>
    <row r="8623" spans="1:7" x14ac:dyDescent="0.35">
      <c r="A8623" s="72" t="s">
        <v>576</v>
      </c>
      <c r="B8623" s="72" t="s">
        <v>577</v>
      </c>
      <c r="C8623" s="72" t="s">
        <v>1101</v>
      </c>
      <c r="D8623" s="72" t="s">
        <v>1093</v>
      </c>
      <c r="E8623" s="72">
        <v>338</v>
      </c>
      <c r="F8623" s="105">
        <v>2</v>
      </c>
      <c r="G8623" s="108">
        <f t="shared" si="134"/>
        <v>43922</v>
      </c>
    </row>
    <row r="8624" spans="1:7" x14ac:dyDescent="0.35">
      <c r="A8624" s="72" t="s">
        <v>576</v>
      </c>
      <c r="B8624" s="72" t="s">
        <v>577</v>
      </c>
      <c r="C8624" s="72" t="s">
        <v>1101</v>
      </c>
      <c r="D8624" s="72" t="s">
        <v>1094</v>
      </c>
      <c r="E8624" s="72">
        <v>330</v>
      </c>
      <c r="F8624" s="105">
        <v>2</v>
      </c>
      <c r="G8624" s="108">
        <f t="shared" si="134"/>
        <v>43831</v>
      </c>
    </row>
    <row r="8625" spans="1:7" x14ac:dyDescent="0.35">
      <c r="A8625" s="72" t="s">
        <v>576</v>
      </c>
      <c r="B8625" s="72" t="s">
        <v>577</v>
      </c>
      <c r="C8625" s="72" t="s">
        <v>1101</v>
      </c>
      <c r="D8625" s="72" t="s">
        <v>1095</v>
      </c>
      <c r="E8625" s="72">
        <v>317</v>
      </c>
      <c r="F8625" s="105">
        <v>2</v>
      </c>
      <c r="G8625" s="108">
        <f t="shared" si="134"/>
        <v>43739</v>
      </c>
    </row>
    <row r="8626" spans="1:7" x14ac:dyDescent="0.35">
      <c r="A8626" s="72" t="s">
        <v>576</v>
      </c>
      <c r="B8626" s="72" t="s">
        <v>577</v>
      </c>
      <c r="C8626" s="72" t="s">
        <v>1101</v>
      </c>
      <c r="D8626" s="72" t="s">
        <v>1096</v>
      </c>
      <c r="E8626" s="72">
        <v>321</v>
      </c>
      <c r="F8626" s="105">
        <v>3</v>
      </c>
      <c r="G8626" s="108">
        <f t="shared" si="134"/>
        <v>43647</v>
      </c>
    </row>
    <row r="8627" spans="1:7" x14ac:dyDescent="0.35">
      <c r="A8627" s="72" t="s">
        <v>576</v>
      </c>
      <c r="B8627" s="72" t="s">
        <v>577</v>
      </c>
      <c r="C8627" s="72" t="s">
        <v>1101</v>
      </c>
      <c r="D8627" s="72" t="s">
        <v>1097</v>
      </c>
      <c r="E8627" s="72">
        <v>320</v>
      </c>
      <c r="F8627" s="105">
        <v>3</v>
      </c>
      <c r="G8627" s="108">
        <f t="shared" si="134"/>
        <v>43556</v>
      </c>
    </row>
    <row r="8628" spans="1:7" x14ac:dyDescent="0.35">
      <c r="A8628" s="72" t="s">
        <v>576</v>
      </c>
      <c r="B8628" s="72" t="s">
        <v>577</v>
      </c>
      <c r="C8628" s="72" t="s">
        <v>1101</v>
      </c>
      <c r="D8628" s="72" t="s">
        <v>1098</v>
      </c>
      <c r="E8628" s="72">
        <v>296</v>
      </c>
      <c r="F8628" s="105">
        <v>3</v>
      </c>
      <c r="G8628" s="108">
        <f t="shared" si="134"/>
        <v>43466</v>
      </c>
    </row>
    <row r="8629" spans="1:7" x14ac:dyDescent="0.35">
      <c r="A8629" s="72" t="s">
        <v>576</v>
      </c>
      <c r="B8629" s="72" t="s">
        <v>577</v>
      </c>
      <c r="C8629" s="72" t="s">
        <v>1101</v>
      </c>
      <c r="D8629" s="72" t="s">
        <v>1099</v>
      </c>
      <c r="E8629" s="72">
        <v>327</v>
      </c>
      <c r="F8629" s="105">
        <v>6</v>
      </c>
      <c r="G8629" s="108">
        <f t="shared" si="134"/>
        <v>43374</v>
      </c>
    </row>
    <row r="8630" spans="1:7" x14ac:dyDescent="0.35">
      <c r="A8630" s="72" t="s">
        <v>576</v>
      </c>
      <c r="B8630" s="72" t="s">
        <v>577</v>
      </c>
      <c r="C8630" s="72" t="s">
        <v>1102</v>
      </c>
      <c r="D8630" s="72" t="s">
        <v>1088</v>
      </c>
      <c r="E8630" s="72">
        <v>968</v>
      </c>
      <c r="F8630" s="105">
        <v>34</v>
      </c>
      <c r="G8630" s="108">
        <f t="shared" si="134"/>
        <v>44378</v>
      </c>
    </row>
    <row r="8631" spans="1:7" x14ac:dyDescent="0.35">
      <c r="A8631" s="72" t="s">
        <v>576</v>
      </c>
      <c r="B8631" s="72" t="s">
        <v>577</v>
      </c>
      <c r="C8631" s="72" t="s">
        <v>1102</v>
      </c>
      <c r="D8631" s="72" t="s">
        <v>1089</v>
      </c>
      <c r="E8631" s="72">
        <v>964</v>
      </c>
      <c r="F8631" s="105">
        <v>33</v>
      </c>
      <c r="G8631" s="108">
        <f t="shared" si="134"/>
        <v>44287</v>
      </c>
    </row>
    <row r="8632" spans="1:7" x14ac:dyDescent="0.35">
      <c r="A8632" s="72" t="s">
        <v>576</v>
      </c>
      <c r="B8632" s="72" t="s">
        <v>577</v>
      </c>
      <c r="C8632" s="72" t="s">
        <v>1102</v>
      </c>
      <c r="D8632" s="72" t="s">
        <v>1090</v>
      </c>
      <c r="E8632" s="72">
        <v>966</v>
      </c>
      <c r="F8632" s="105">
        <v>34</v>
      </c>
      <c r="G8632" s="108">
        <f t="shared" si="134"/>
        <v>44197</v>
      </c>
    </row>
    <row r="8633" spans="1:7" x14ac:dyDescent="0.35">
      <c r="A8633" s="72" t="s">
        <v>576</v>
      </c>
      <c r="B8633" s="72" t="s">
        <v>577</v>
      </c>
      <c r="C8633" s="72" t="s">
        <v>1102</v>
      </c>
      <c r="D8633" s="72" t="s">
        <v>1091</v>
      </c>
      <c r="E8633" s="72">
        <v>956</v>
      </c>
      <c r="F8633" s="105">
        <v>36</v>
      </c>
      <c r="G8633" s="108">
        <f t="shared" si="134"/>
        <v>44105</v>
      </c>
    </row>
    <row r="8634" spans="1:7" x14ac:dyDescent="0.35">
      <c r="A8634" s="72" t="s">
        <v>576</v>
      </c>
      <c r="B8634" s="72" t="s">
        <v>577</v>
      </c>
      <c r="C8634" s="72" t="s">
        <v>1102</v>
      </c>
      <c r="D8634" s="72" t="s">
        <v>1092</v>
      </c>
      <c r="E8634" s="72">
        <v>950</v>
      </c>
      <c r="F8634" s="105">
        <v>34</v>
      </c>
      <c r="G8634" s="108">
        <f t="shared" si="134"/>
        <v>44013</v>
      </c>
    </row>
    <row r="8635" spans="1:7" x14ac:dyDescent="0.35">
      <c r="A8635" s="72" t="s">
        <v>576</v>
      </c>
      <c r="B8635" s="72" t="s">
        <v>577</v>
      </c>
      <c r="C8635" s="72" t="s">
        <v>1102</v>
      </c>
      <c r="D8635" s="72" t="s">
        <v>1093</v>
      </c>
      <c r="E8635" s="72">
        <v>953</v>
      </c>
      <c r="F8635" s="105">
        <v>38</v>
      </c>
      <c r="G8635" s="108">
        <f t="shared" si="134"/>
        <v>43922</v>
      </c>
    </row>
    <row r="8636" spans="1:7" x14ac:dyDescent="0.35">
      <c r="A8636" s="72" t="s">
        <v>576</v>
      </c>
      <c r="B8636" s="72" t="s">
        <v>577</v>
      </c>
      <c r="C8636" s="72" t="s">
        <v>1102</v>
      </c>
      <c r="D8636" s="72" t="s">
        <v>1094</v>
      </c>
      <c r="E8636" s="72">
        <v>960</v>
      </c>
      <c r="F8636" s="105">
        <v>36</v>
      </c>
      <c r="G8636" s="108">
        <f t="shared" si="134"/>
        <v>43831</v>
      </c>
    </row>
    <row r="8637" spans="1:7" x14ac:dyDescent="0.35">
      <c r="A8637" s="72" t="s">
        <v>576</v>
      </c>
      <c r="B8637" s="72" t="s">
        <v>577</v>
      </c>
      <c r="C8637" s="72" t="s">
        <v>1102</v>
      </c>
      <c r="D8637" s="72" t="s">
        <v>1095</v>
      </c>
      <c r="E8637" s="72">
        <v>962</v>
      </c>
      <c r="F8637" s="105">
        <v>35</v>
      </c>
      <c r="G8637" s="108">
        <f t="shared" si="134"/>
        <v>43739</v>
      </c>
    </row>
    <row r="8638" spans="1:7" x14ac:dyDescent="0.35">
      <c r="A8638" s="72" t="s">
        <v>576</v>
      </c>
      <c r="B8638" s="72" t="s">
        <v>577</v>
      </c>
      <c r="C8638" s="72" t="s">
        <v>1102</v>
      </c>
      <c r="D8638" s="72" t="s">
        <v>1096</v>
      </c>
      <c r="E8638" s="72">
        <v>958</v>
      </c>
      <c r="F8638" s="105">
        <v>39</v>
      </c>
      <c r="G8638" s="108">
        <f t="shared" si="134"/>
        <v>43647</v>
      </c>
    </row>
    <row r="8639" spans="1:7" x14ac:dyDescent="0.35">
      <c r="A8639" s="72" t="s">
        <v>576</v>
      </c>
      <c r="B8639" s="72" t="s">
        <v>577</v>
      </c>
      <c r="C8639" s="72" t="s">
        <v>1102</v>
      </c>
      <c r="D8639" s="72" t="s">
        <v>1097</v>
      </c>
      <c r="E8639" s="72">
        <v>953</v>
      </c>
      <c r="F8639" s="105">
        <v>27</v>
      </c>
      <c r="G8639" s="108">
        <f t="shared" si="134"/>
        <v>43556</v>
      </c>
    </row>
    <row r="8640" spans="1:7" x14ac:dyDescent="0.35">
      <c r="A8640" s="72" t="s">
        <v>576</v>
      </c>
      <c r="B8640" s="72" t="s">
        <v>577</v>
      </c>
      <c r="C8640" s="72" t="s">
        <v>1102</v>
      </c>
      <c r="D8640" s="72" t="s">
        <v>1098</v>
      </c>
      <c r="E8640" s="72">
        <v>933</v>
      </c>
      <c r="F8640" s="105">
        <v>29</v>
      </c>
      <c r="G8640" s="108">
        <f t="shared" si="134"/>
        <v>43466</v>
      </c>
    </row>
    <row r="8641" spans="1:7" x14ac:dyDescent="0.35">
      <c r="A8641" s="72" t="s">
        <v>576</v>
      </c>
      <c r="B8641" s="72" t="s">
        <v>577</v>
      </c>
      <c r="C8641" s="72" t="s">
        <v>1102</v>
      </c>
      <c r="D8641" s="72" t="s">
        <v>1099</v>
      </c>
      <c r="E8641" s="72">
        <v>969</v>
      </c>
      <c r="F8641" s="105">
        <v>30</v>
      </c>
      <c r="G8641" s="108">
        <f t="shared" si="134"/>
        <v>43374</v>
      </c>
    </row>
    <row r="8642" spans="1:7" x14ac:dyDescent="0.35">
      <c r="A8642" s="72" t="s">
        <v>578</v>
      </c>
      <c r="B8642" s="72" t="s">
        <v>579</v>
      </c>
      <c r="C8642" s="72" t="s">
        <v>1087</v>
      </c>
      <c r="D8642" s="72" t="s">
        <v>1088</v>
      </c>
      <c r="E8642" s="72">
        <v>980</v>
      </c>
      <c r="F8642" s="105">
        <v>29</v>
      </c>
      <c r="G8642" s="108">
        <f t="shared" si="134"/>
        <v>44378</v>
      </c>
    </row>
    <row r="8643" spans="1:7" x14ac:dyDescent="0.35">
      <c r="A8643" s="72" t="s">
        <v>578</v>
      </c>
      <c r="B8643" s="72" t="s">
        <v>579</v>
      </c>
      <c r="C8643" s="72" t="s">
        <v>1087</v>
      </c>
      <c r="D8643" s="72" t="s">
        <v>1089</v>
      </c>
      <c r="E8643" s="72">
        <v>985</v>
      </c>
      <c r="F8643" s="105">
        <v>32</v>
      </c>
      <c r="G8643" s="108">
        <f t="shared" si="134"/>
        <v>44287</v>
      </c>
    </row>
    <row r="8644" spans="1:7" x14ac:dyDescent="0.35">
      <c r="A8644" s="72" t="s">
        <v>578</v>
      </c>
      <c r="B8644" s="72" t="s">
        <v>579</v>
      </c>
      <c r="C8644" s="72" t="s">
        <v>1087</v>
      </c>
      <c r="D8644" s="72" t="s">
        <v>1090</v>
      </c>
      <c r="E8644" s="72">
        <v>988</v>
      </c>
      <c r="F8644" s="105">
        <v>31</v>
      </c>
      <c r="G8644" s="108">
        <f t="shared" ref="G8644:G8707" si="135">DATE(LEFT(D8644,4),RIGHT(LEFT(D8644,7),2),1)</f>
        <v>44197</v>
      </c>
    </row>
    <row r="8645" spans="1:7" x14ac:dyDescent="0.35">
      <c r="A8645" s="72" t="s">
        <v>578</v>
      </c>
      <c r="B8645" s="72" t="s">
        <v>579</v>
      </c>
      <c r="C8645" s="72" t="s">
        <v>1087</v>
      </c>
      <c r="D8645" s="72" t="s">
        <v>1091</v>
      </c>
      <c r="E8645" s="72">
        <v>977</v>
      </c>
      <c r="F8645" s="105">
        <v>30</v>
      </c>
      <c r="G8645" s="108">
        <f t="shared" si="135"/>
        <v>44105</v>
      </c>
    </row>
    <row r="8646" spans="1:7" x14ac:dyDescent="0.35">
      <c r="A8646" s="72" t="s">
        <v>578</v>
      </c>
      <c r="B8646" s="72" t="s">
        <v>579</v>
      </c>
      <c r="C8646" s="72" t="s">
        <v>1087</v>
      </c>
      <c r="D8646" s="72" t="s">
        <v>1092</v>
      </c>
      <c r="E8646" s="72">
        <v>982</v>
      </c>
      <c r="F8646" s="105">
        <v>45</v>
      </c>
      <c r="G8646" s="108">
        <f t="shared" si="135"/>
        <v>44013</v>
      </c>
    </row>
    <row r="8647" spans="1:7" x14ac:dyDescent="0.35">
      <c r="A8647" s="72" t="s">
        <v>578</v>
      </c>
      <c r="B8647" s="72" t="s">
        <v>579</v>
      </c>
      <c r="C8647" s="72" t="s">
        <v>1087</v>
      </c>
      <c r="D8647" s="72" t="s">
        <v>1093</v>
      </c>
      <c r="E8647" s="72">
        <v>983</v>
      </c>
      <c r="F8647" s="105">
        <v>41</v>
      </c>
      <c r="G8647" s="108">
        <f t="shared" si="135"/>
        <v>43922</v>
      </c>
    </row>
    <row r="8648" spans="1:7" x14ac:dyDescent="0.35">
      <c r="A8648" s="72" t="s">
        <v>578</v>
      </c>
      <c r="B8648" s="72" t="s">
        <v>579</v>
      </c>
      <c r="C8648" s="72" t="s">
        <v>1087</v>
      </c>
      <c r="D8648" s="72" t="s">
        <v>1094</v>
      </c>
      <c r="E8648" s="72">
        <v>972</v>
      </c>
      <c r="F8648" s="105">
        <v>38</v>
      </c>
      <c r="G8648" s="108">
        <f t="shared" si="135"/>
        <v>43831</v>
      </c>
    </row>
    <row r="8649" spans="1:7" x14ac:dyDescent="0.35">
      <c r="A8649" s="72" t="s">
        <v>578</v>
      </c>
      <c r="B8649" s="72" t="s">
        <v>579</v>
      </c>
      <c r="C8649" s="72" t="s">
        <v>1087</v>
      </c>
      <c r="D8649" s="72" t="s">
        <v>1095</v>
      </c>
      <c r="E8649" s="72">
        <v>957</v>
      </c>
      <c r="F8649" s="105">
        <v>32</v>
      </c>
      <c r="G8649" s="108">
        <f t="shared" si="135"/>
        <v>43739</v>
      </c>
    </row>
    <row r="8650" spans="1:7" x14ac:dyDescent="0.35">
      <c r="A8650" s="72" t="s">
        <v>578</v>
      </c>
      <c r="B8650" s="72" t="s">
        <v>579</v>
      </c>
      <c r="C8650" s="72" t="s">
        <v>1087</v>
      </c>
      <c r="D8650" s="72" t="s">
        <v>1096</v>
      </c>
      <c r="E8650" s="72">
        <v>952</v>
      </c>
      <c r="F8650" s="105">
        <v>39</v>
      </c>
      <c r="G8650" s="108">
        <f t="shared" si="135"/>
        <v>43647</v>
      </c>
    </row>
    <row r="8651" spans="1:7" x14ac:dyDescent="0.35">
      <c r="A8651" s="72" t="s">
        <v>578</v>
      </c>
      <c r="B8651" s="72" t="s">
        <v>579</v>
      </c>
      <c r="C8651" s="72" t="s">
        <v>1087</v>
      </c>
      <c r="D8651" s="72" t="s">
        <v>1097</v>
      </c>
      <c r="E8651" s="72">
        <v>951</v>
      </c>
      <c r="F8651" s="105">
        <v>31</v>
      </c>
      <c r="G8651" s="108">
        <f t="shared" si="135"/>
        <v>43556</v>
      </c>
    </row>
    <row r="8652" spans="1:7" x14ac:dyDescent="0.35">
      <c r="A8652" s="72" t="s">
        <v>578</v>
      </c>
      <c r="B8652" s="72" t="s">
        <v>579</v>
      </c>
      <c r="C8652" s="72" t="s">
        <v>1087</v>
      </c>
      <c r="D8652" s="72" t="s">
        <v>1098</v>
      </c>
      <c r="E8652" s="72">
        <v>920</v>
      </c>
      <c r="F8652" s="105">
        <v>25</v>
      </c>
      <c r="G8652" s="108">
        <f t="shared" si="135"/>
        <v>43466</v>
      </c>
    </row>
    <row r="8653" spans="1:7" x14ac:dyDescent="0.35">
      <c r="A8653" s="72" t="s">
        <v>578</v>
      </c>
      <c r="B8653" s="72" t="s">
        <v>579</v>
      </c>
      <c r="C8653" s="72" t="s">
        <v>1087</v>
      </c>
      <c r="D8653" s="72" t="s">
        <v>1099</v>
      </c>
      <c r="E8653" s="72">
        <v>989</v>
      </c>
      <c r="F8653" s="105">
        <v>38</v>
      </c>
      <c r="G8653" s="108">
        <f t="shared" si="135"/>
        <v>43374</v>
      </c>
    </row>
    <row r="8654" spans="1:7" x14ac:dyDescent="0.35">
      <c r="A8654" s="72" t="s">
        <v>578</v>
      </c>
      <c r="B8654" s="72" t="s">
        <v>579</v>
      </c>
      <c r="C8654" s="72" t="s">
        <v>1100</v>
      </c>
      <c r="D8654" s="72" t="s">
        <v>1088</v>
      </c>
      <c r="E8654" s="72">
        <v>1013</v>
      </c>
      <c r="F8654" s="105">
        <v>169</v>
      </c>
      <c r="G8654" s="108">
        <f t="shared" si="135"/>
        <v>44378</v>
      </c>
    </row>
    <row r="8655" spans="1:7" x14ac:dyDescent="0.35">
      <c r="A8655" s="72" t="s">
        <v>578</v>
      </c>
      <c r="B8655" s="72" t="s">
        <v>579</v>
      </c>
      <c r="C8655" s="72" t="s">
        <v>1100</v>
      </c>
      <c r="D8655" s="72" t="s">
        <v>1089</v>
      </c>
      <c r="E8655" s="72">
        <v>1019</v>
      </c>
      <c r="F8655" s="105">
        <v>174</v>
      </c>
      <c r="G8655" s="108">
        <f t="shared" si="135"/>
        <v>44287</v>
      </c>
    </row>
    <row r="8656" spans="1:7" x14ac:dyDescent="0.35">
      <c r="A8656" s="72" t="s">
        <v>578</v>
      </c>
      <c r="B8656" s="72" t="s">
        <v>579</v>
      </c>
      <c r="C8656" s="72" t="s">
        <v>1100</v>
      </c>
      <c r="D8656" s="72" t="s">
        <v>1090</v>
      </c>
      <c r="E8656" s="72">
        <v>1020</v>
      </c>
      <c r="F8656" s="105">
        <v>168</v>
      </c>
      <c r="G8656" s="108">
        <f t="shared" si="135"/>
        <v>44197</v>
      </c>
    </row>
    <row r="8657" spans="1:7" x14ac:dyDescent="0.35">
      <c r="A8657" s="72" t="s">
        <v>578</v>
      </c>
      <c r="B8657" s="72" t="s">
        <v>579</v>
      </c>
      <c r="C8657" s="72" t="s">
        <v>1100</v>
      </c>
      <c r="D8657" s="72" t="s">
        <v>1091</v>
      </c>
      <c r="E8657" s="72">
        <v>1024</v>
      </c>
      <c r="F8657" s="105">
        <v>155</v>
      </c>
      <c r="G8657" s="108">
        <f t="shared" si="135"/>
        <v>44105</v>
      </c>
    </row>
    <row r="8658" spans="1:7" x14ac:dyDescent="0.35">
      <c r="A8658" s="72" t="s">
        <v>578</v>
      </c>
      <c r="B8658" s="72" t="s">
        <v>579</v>
      </c>
      <c r="C8658" s="72" t="s">
        <v>1100</v>
      </c>
      <c r="D8658" s="72" t="s">
        <v>1092</v>
      </c>
      <c r="E8658" s="72">
        <v>1014</v>
      </c>
      <c r="F8658" s="105">
        <v>135</v>
      </c>
      <c r="G8658" s="108">
        <f t="shared" si="135"/>
        <v>44013</v>
      </c>
    </row>
    <row r="8659" spans="1:7" x14ac:dyDescent="0.35">
      <c r="A8659" s="72" t="s">
        <v>578</v>
      </c>
      <c r="B8659" s="72" t="s">
        <v>579</v>
      </c>
      <c r="C8659" s="72" t="s">
        <v>1100</v>
      </c>
      <c r="D8659" s="72" t="s">
        <v>1093</v>
      </c>
      <c r="E8659" s="72">
        <v>1006</v>
      </c>
      <c r="F8659" s="105">
        <v>122</v>
      </c>
      <c r="G8659" s="108">
        <f t="shared" si="135"/>
        <v>43922</v>
      </c>
    </row>
    <row r="8660" spans="1:7" x14ac:dyDescent="0.35">
      <c r="A8660" s="72" t="s">
        <v>578</v>
      </c>
      <c r="B8660" s="72" t="s">
        <v>579</v>
      </c>
      <c r="C8660" s="72" t="s">
        <v>1100</v>
      </c>
      <c r="D8660" s="72" t="s">
        <v>1094</v>
      </c>
      <c r="E8660" s="72">
        <v>1001</v>
      </c>
      <c r="F8660" s="105">
        <v>128</v>
      </c>
      <c r="G8660" s="108">
        <f t="shared" si="135"/>
        <v>43831</v>
      </c>
    </row>
    <row r="8661" spans="1:7" x14ac:dyDescent="0.35">
      <c r="A8661" s="72" t="s">
        <v>578</v>
      </c>
      <c r="B8661" s="72" t="s">
        <v>579</v>
      </c>
      <c r="C8661" s="72" t="s">
        <v>1100</v>
      </c>
      <c r="D8661" s="72" t="s">
        <v>1095</v>
      </c>
      <c r="E8661" s="72">
        <v>993</v>
      </c>
      <c r="F8661" s="105">
        <v>125</v>
      </c>
      <c r="G8661" s="108">
        <f t="shared" si="135"/>
        <v>43739</v>
      </c>
    </row>
    <row r="8662" spans="1:7" x14ac:dyDescent="0.35">
      <c r="A8662" s="72" t="s">
        <v>578</v>
      </c>
      <c r="B8662" s="72" t="s">
        <v>579</v>
      </c>
      <c r="C8662" s="72" t="s">
        <v>1100</v>
      </c>
      <c r="D8662" s="72" t="s">
        <v>1096</v>
      </c>
      <c r="E8662" s="72">
        <v>985</v>
      </c>
      <c r="F8662" s="105">
        <v>130</v>
      </c>
      <c r="G8662" s="108">
        <f t="shared" si="135"/>
        <v>43647</v>
      </c>
    </row>
    <row r="8663" spans="1:7" x14ac:dyDescent="0.35">
      <c r="A8663" s="72" t="s">
        <v>578</v>
      </c>
      <c r="B8663" s="72" t="s">
        <v>579</v>
      </c>
      <c r="C8663" s="72" t="s">
        <v>1100</v>
      </c>
      <c r="D8663" s="72" t="s">
        <v>1097</v>
      </c>
      <c r="E8663" s="72">
        <v>992</v>
      </c>
      <c r="F8663" s="105">
        <v>58</v>
      </c>
      <c r="G8663" s="108">
        <f t="shared" si="135"/>
        <v>43556</v>
      </c>
    </row>
    <row r="8664" spans="1:7" x14ac:dyDescent="0.35">
      <c r="A8664" s="72" t="s">
        <v>578</v>
      </c>
      <c r="B8664" s="72" t="s">
        <v>579</v>
      </c>
      <c r="C8664" s="72" t="s">
        <v>1100</v>
      </c>
      <c r="D8664" s="72" t="s">
        <v>1098</v>
      </c>
      <c r="E8664" s="72">
        <v>966</v>
      </c>
      <c r="F8664" s="105">
        <v>52</v>
      </c>
      <c r="G8664" s="108">
        <f t="shared" si="135"/>
        <v>43466</v>
      </c>
    </row>
    <row r="8665" spans="1:7" x14ac:dyDescent="0.35">
      <c r="A8665" s="72" t="s">
        <v>578</v>
      </c>
      <c r="B8665" s="72" t="s">
        <v>579</v>
      </c>
      <c r="C8665" s="72" t="s">
        <v>1100</v>
      </c>
      <c r="D8665" s="72" t="s">
        <v>1099</v>
      </c>
      <c r="E8665" s="72">
        <v>1043</v>
      </c>
      <c r="F8665" s="105">
        <v>65</v>
      </c>
      <c r="G8665" s="108">
        <f t="shared" si="135"/>
        <v>43374</v>
      </c>
    </row>
    <row r="8666" spans="1:7" x14ac:dyDescent="0.35">
      <c r="A8666" s="72" t="s">
        <v>578</v>
      </c>
      <c r="B8666" s="72" t="s">
        <v>579</v>
      </c>
      <c r="C8666" s="72" t="s">
        <v>1101</v>
      </c>
      <c r="D8666" s="72" t="s">
        <v>1088</v>
      </c>
      <c r="E8666" s="72">
        <v>233</v>
      </c>
      <c r="F8666" s="105">
        <v>6</v>
      </c>
      <c r="G8666" s="108">
        <f t="shared" si="135"/>
        <v>44378</v>
      </c>
    </row>
    <row r="8667" spans="1:7" x14ac:dyDescent="0.35">
      <c r="A8667" s="72" t="s">
        <v>578</v>
      </c>
      <c r="B8667" s="72" t="s">
        <v>579</v>
      </c>
      <c r="C8667" s="72" t="s">
        <v>1101</v>
      </c>
      <c r="D8667" s="72" t="s">
        <v>1089</v>
      </c>
      <c r="E8667" s="72">
        <v>236</v>
      </c>
      <c r="F8667" s="105">
        <v>6</v>
      </c>
      <c r="G8667" s="108">
        <f t="shared" si="135"/>
        <v>44287</v>
      </c>
    </row>
    <row r="8668" spans="1:7" x14ac:dyDescent="0.35">
      <c r="A8668" s="72" t="s">
        <v>578</v>
      </c>
      <c r="B8668" s="72" t="s">
        <v>579</v>
      </c>
      <c r="C8668" s="72" t="s">
        <v>1101</v>
      </c>
      <c r="D8668" s="72" t="s">
        <v>1090</v>
      </c>
      <c r="E8668" s="72">
        <v>235</v>
      </c>
      <c r="F8668" s="105">
        <v>6</v>
      </c>
      <c r="G8668" s="108">
        <f t="shared" si="135"/>
        <v>44197</v>
      </c>
    </row>
    <row r="8669" spans="1:7" x14ac:dyDescent="0.35">
      <c r="A8669" s="72" t="s">
        <v>578</v>
      </c>
      <c r="B8669" s="72" t="s">
        <v>579</v>
      </c>
      <c r="C8669" s="72" t="s">
        <v>1101</v>
      </c>
      <c r="D8669" s="72" t="s">
        <v>1091</v>
      </c>
      <c r="E8669" s="72">
        <v>231</v>
      </c>
      <c r="F8669" s="105">
        <v>6</v>
      </c>
      <c r="G8669" s="108">
        <f t="shared" si="135"/>
        <v>44105</v>
      </c>
    </row>
    <row r="8670" spans="1:7" x14ac:dyDescent="0.35">
      <c r="A8670" s="72" t="s">
        <v>578</v>
      </c>
      <c r="B8670" s="72" t="s">
        <v>579</v>
      </c>
      <c r="C8670" s="72" t="s">
        <v>1101</v>
      </c>
      <c r="D8670" s="72" t="s">
        <v>1092</v>
      </c>
      <c r="E8670" s="72">
        <v>231</v>
      </c>
      <c r="F8670" s="105">
        <v>5</v>
      </c>
      <c r="G8670" s="108">
        <f t="shared" si="135"/>
        <v>44013</v>
      </c>
    </row>
    <row r="8671" spans="1:7" x14ac:dyDescent="0.35">
      <c r="A8671" s="72" t="s">
        <v>578</v>
      </c>
      <c r="B8671" s="72" t="s">
        <v>579</v>
      </c>
      <c r="C8671" s="72" t="s">
        <v>1101</v>
      </c>
      <c r="D8671" s="72" t="s">
        <v>1093</v>
      </c>
      <c r="E8671" s="72">
        <v>226</v>
      </c>
      <c r="F8671" s="105">
        <v>6</v>
      </c>
      <c r="G8671" s="108">
        <f t="shared" si="135"/>
        <v>43922</v>
      </c>
    </row>
    <row r="8672" spans="1:7" x14ac:dyDescent="0.35">
      <c r="A8672" s="72" t="s">
        <v>578</v>
      </c>
      <c r="B8672" s="72" t="s">
        <v>579</v>
      </c>
      <c r="C8672" s="72" t="s">
        <v>1101</v>
      </c>
      <c r="D8672" s="72" t="s">
        <v>1094</v>
      </c>
      <c r="E8672" s="72">
        <v>233</v>
      </c>
      <c r="F8672" s="105">
        <v>8</v>
      </c>
      <c r="G8672" s="108">
        <f t="shared" si="135"/>
        <v>43831</v>
      </c>
    </row>
    <row r="8673" spans="1:7" x14ac:dyDescent="0.35">
      <c r="A8673" s="72" t="s">
        <v>578</v>
      </c>
      <c r="B8673" s="72" t="s">
        <v>579</v>
      </c>
      <c r="C8673" s="72" t="s">
        <v>1101</v>
      </c>
      <c r="D8673" s="72" t="s">
        <v>1095</v>
      </c>
      <c r="E8673" s="72">
        <v>231</v>
      </c>
      <c r="F8673" s="105">
        <v>6</v>
      </c>
      <c r="G8673" s="108">
        <f t="shared" si="135"/>
        <v>43739</v>
      </c>
    </row>
    <row r="8674" spans="1:7" x14ac:dyDescent="0.35">
      <c r="A8674" s="72" t="s">
        <v>578</v>
      </c>
      <c r="B8674" s="72" t="s">
        <v>579</v>
      </c>
      <c r="C8674" s="72" t="s">
        <v>1101</v>
      </c>
      <c r="D8674" s="72" t="s">
        <v>1096</v>
      </c>
      <c r="E8674" s="72">
        <v>232</v>
      </c>
      <c r="F8674" s="105">
        <v>5</v>
      </c>
      <c r="G8674" s="108">
        <f t="shared" si="135"/>
        <v>43647</v>
      </c>
    </row>
    <row r="8675" spans="1:7" x14ac:dyDescent="0.35">
      <c r="A8675" s="72" t="s">
        <v>578</v>
      </c>
      <c r="B8675" s="72" t="s">
        <v>579</v>
      </c>
      <c r="C8675" s="72" t="s">
        <v>1101</v>
      </c>
      <c r="D8675" s="72" t="s">
        <v>1097</v>
      </c>
      <c r="E8675" s="72">
        <v>230</v>
      </c>
      <c r="F8675" s="105">
        <v>5</v>
      </c>
      <c r="G8675" s="108">
        <f t="shared" si="135"/>
        <v>43556</v>
      </c>
    </row>
    <row r="8676" spans="1:7" x14ac:dyDescent="0.35">
      <c r="A8676" s="72" t="s">
        <v>578</v>
      </c>
      <c r="B8676" s="72" t="s">
        <v>579</v>
      </c>
      <c r="C8676" s="72" t="s">
        <v>1101</v>
      </c>
      <c r="D8676" s="72" t="s">
        <v>1098</v>
      </c>
      <c r="E8676" s="72">
        <v>204</v>
      </c>
      <c r="F8676" s="105">
        <v>4</v>
      </c>
      <c r="G8676" s="108">
        <f t="shared" si="135"/>
        <v>43466</v>
      </c>
    </row>
    <row r="8677" spans="1:7" x14ac:dyDescent="0.35">
      <c r="A8677" s="72" t="s">
        <v>578</v>
      </c>
      <c r="B8677" s="72" t="s">
        <v>579</v>
      </c>
      <c r="C8677" s="72" t="s">
        <v>1101</v>
      </c>
      <c r="D8677" s="72" t="s">
        <v>1099</v>
      </c>
      <c r="E8677" s="72">
        <v>228</v>
      </c>
      <c r="F8677" s="105">
        <v>5</v>
      </c>
      <c r="G8677" s="108">
        <f t="shared" si="135"/>
        <v>43374</v>
      </c>
    </row>
    <row r="8678" spans="1:7" x14ac:dyDescent="0.35">
      <c r="A8678" s="72" t="s">
        <v>578</v>
      </c>
      <c r="B8678" s="72" t="s">
        <v>579</v>
      </c>
      <c r="C8678" s="72" t="s">
        <v>1102</v>
      </c>
      <c r="D8678" s="72" t="s">
        <v>1088</v>
      </c>
      <c r="E8678" s="72">
        <v>1427</v>
      </c>
      <c r="F8678" s="105">
        <v>66</v>
      </c>
      <c r="G8678" s="108">
        <f t="shared" si="135"/>
        <v>44378</v>
      </c>
    </row>
    <row r="8679" spans="1:7" x14ac:dyDescent="0.35">
      <c r="A8679" s="72" t="s">
        <v>578</v>
      </c>
      <c r="B8679" s="72" t="s">
        <v>579</v>
      </c>
      <c r="C8679" s="72" t="s">
        <v>1102</v>
      </c>
      <c r="D8679" s="72" t="s">
        <v>1089</v>
      </c>
      <c r="E8679" s="72">
        <v>1427</v>
      </c>
      <c r="F8679" s="105">
        <v>70</v>
      </c>
      <c r="G8679" s="108">
        <f t="shared" si="135"/>
        <v>44287</v>
      </c>
    </row>
    <row r="8680" spans="1:7" x14ac:dyDescent="0.35">
      <c r="A8680" s="72" t="s">
        <v>578</v>
      </c>
      <c r="B8680" s="72" t="s">
        <v>579</v>
      </c>
      <c r="C8680" s="72" t="s">
        <v>1102</v>
      </c>
      <c r="D8680" s="72" t="s">
        <v>1090</v>
      </c>
      <c r="E8680" s="72">
        <v>1425</v>
      </c>
      <c r="F8680" s="105">
        <v>69</v>
      </c>
      <c r="G8680" s="108">
        <f t="shared" si="135"/>
        <v>44197</v>
      </c>
    </row>
    <row r="8681" spans="1:7" x14ac:dyDescent="0.35">
      <c r="A8681" s="72" t="s">
        <v>578</v>
      </c>
      <c r="B8681" s="72" t="s">
        <v>579</v>
      </c>
      <c r="C8681" s="72" t="s">
        <v>1102</v>
      </c>
      <c r="D8681" s="72" t="s">
        <v>1091</v>
      </c>
      <c r="E8681" s="72">
        <v>1421</v>
      </c>
      <c r="F8681" s="105">
        <v>73</v>
      </c>
      <c r="G8681" s="108">
        <f t="shared" si="135"/>
        <v>44105</v>
      </c>
    </row>
    <row r="8682" spans="1:7" x14ac:dyDescent="0.35">
      <c r="A8682" s="72" t="s">
        <v>578</v>
      </c>
      <c r="B8682" s="72" t="s">
        <v>579</v>
      </c>
      <c r="C8682" s="72" t="s">
        <v>1102</v>
      </c>
      <c r="D8682" s="72" t="s">
        <v>1092</v>
      </c>
      <c r="E8682" s="72">
        <v>1420</v>
      </c>
      <c r="F8682" s="105">
        <v>68</v>
      </c>
      <c r="G8682" s="108">
        <f t="shared" si="135"/>
        <v>44013</v>
      </c>
    </row>
    <row r="8683" spans="1:7" x14ac:dyDescent="0.35">
      <c r="A8683" s="72" t="s">
        <v>578</v>
      </c>
      <c r="B8683" s="72" t="s">
        <v>579</v>
      </c>
      <c r="C8683" s="72" t="s">
        <v>1102</v>
      </c>
      <c r="D8683" s="72" t="s">
        <v>1093</v>
      </c>
      <c r="E8683" s="72">
        <v>1415</v>
      </c>
      <c r="F8683" s="105">
        <v>76</v>
      </c>
      <c r="G8683" s="108">
        <f t="shared" si="135"/>
        <v>43922</v>
      </c>
    </row>
    <row r="8684" spans="1:7" x14ac:dyDescent="0.35">
      <c r="A8684" s="72" t="s">
        <v>578</v>
      </c>
      <c r="B8684" s="72" t="s">
        <v>579</v>
      </c>
      <c r="C8684" s="72" t="s">
        <v>1102</v>
      </c>
      <c r="D8684" s="72" t="s">
        <v>1094</v>
      </c>
      <c r="E8684" s="72">
        <v>1412</v>
      </c>
      <c r="F8684" s="105">
        <v>60</v>
      </c>
      <c r="G8684" s="108">
        <f t="shared" si="135"/>
        <v>43831</v>
      </c>
    </row>
    <row r="8685" spans="1:7" x14ac:dyDescent="0.35">
      <c r="A8685" s="72" t="s">
        <v>578</v>
      </c>
      <c r="B8685" s="72" t="s">
        <v>579</v>
      </c>
      <c r="C8685" s="72" t="s">
        <v>1102</v>
      </c>
      <c r="D8685" s="72" t="s">
        <v>1095</v>
      </c>
      <c r="E8685" s="72">
        <v>1409</v>
      </c>
      <c r="F8685" s="105">
        <v>60</v>
      </c>
      <c r="G8685" s="108">
        <f t="shared" si="135"/>
        <v>43739</v>
      </c>
    </row>
    <row r="8686" spans="1:7" x14ac:dyDescent="0.35">
      <c r="A8686" s="72" t="s">
        <v>578</v>
      </c>
      <c r="B8686" s="72" t="s">
        <v>579</v>
      </c>
      <c r="C8686" s="72" t="s">
        <v>1102</v>
      </c>
      <c r="D8686" s="72" t="s">
        <v>1096</v>
      </c>
      <c r="E8686" s="72">
        <v>1412</v>
      </c>
      <c r="F8686" s="105">
        <v>65</v>
      </c>
      <c r="G8686" s="108">
        <f t="shared" si="135"/>
        <v>43647</v>
      </c>
    </row>
    <row r="8687" spans="1:7" x14ac:dyDescent="0.35">
      <c r="A8687" s="72" t="s">
        <v>578</v>
      </c>
      <c r="B8687" s="72" t="s">
        <v>579</v>
      </c>
      <c r="C8687" s="72" t="s">
        <v>1102</v>
      </c>
      <c r="D8687" s="72" t="s">
        <v>1097</v>
      </c>
      <c r="E8687" s="72">
        <v>1412</v>
      </c>
      <c r="F8687" s="105">
        <v>48</v>
      </c>
      <c r="G8687" s="108">
        <f t="shared" si="135"/>
        <v>43556</v>
      </c>
    </row>
    <row r="8688" spans="1:7" x14ac:dyDescent="0.35">
      <c r="A8688" s="72" t="s">
        <v>578</v>
      </c>
      <c r="B8688" s="72" t="s">
        <v>579</v>
      </c>
      <c r="C8688" s="72" t="s">
        <v>1102</v>
      </c>
      <c r="D8688" s="72" t="s">
        <v>1098</v>
      </c>
      <c r="E8688" s="72">
        <v>1394</v>
      </c>
      <c r="F8688" s="105">
        <v>56</v>
      </c>
      <c r="G8688" s="108">
        <f t="shared" si="135"/>
        <v>43466</v>
      </c>
    </row>
    <row r="8689" spans="1:7" x14ac:dyDescent="0.35">
      <c r="A8689" s="72" t="s">
        <v>578</v>
      </c>
      <c r="B8689" s="72" t="s">
        <v>579</v>
      </c>
      <c r="C8689" s="72" t="s">
        <v>1102</v>
      </c>
      <c r="D8689" s="72" t="s">
        <v>1099</v>
      </c>
      <c r="E8689" s="72">
        <v>1448</v>
      </c>
      <c r="F8689" s="105">
        <v>55</v>
      </c>
      <c r="G8689" s="108">
        <f t="shared" si="135"/>
        <v>43374</v>
      </c>
    </row>
    <row r="8690" spans="1:7" x14ac:dyDescent="0.35">
      <c r="A8690" s="72" t="s">
        <v>580</v>
      </c>
      <c r="B8690" s="72" t="s">
        <v>581</v>
      </c>
      <c r="C8690" s="72" t="s">
        <v>1087</v>
      </c>
      <c r="D8690" s="72" t="s">
        <v>1088</v>
      </c>
      <c r="E8690" s="72">
        <v>1030</v>
      </c>
      <c r="F8690" s="105">
        <v>11</v>
      </c>
      <c r="G8690" s="108">
        <f t="shared" si="135"/>
        <v>44378</v>
      </c>
    </row>
    <row r="8691" spans="1:7" x14ac:dyDescent="0.35">
      <c r="A8691" s="72" t="s">
        <v>580</v>
      </c>
      <c r="B8691" s="72" t="s">
        <v>581</v>
      </c>
      <c r="C8691" s="72" t="s">
        <v>1087</v>
      </c>
      <c r="D8691" s="72" t="s">
        <v>1089</v>
      </c>
      <c r="E8691" s="72">
        <v>1020</v>
      </c>
      <c r="F8691" s="105">
        <v>10</v>
      </c>
      <c r="G8691" s="108">
        <f t="shared" si="135"/>
        <v>44287</v>
      </c>
    </row>
    <row r="8692" spans="1:7" x14ac:dyDescent="0.35">
      <c r="A8692" s="72" t="s">
        <v>580</v>
      </c>
      <c r="B8692" s="72" t="s">
        <v>581</v>
      </c>
      <c r="C8692" s="72" t="s">
        <v>1087</v>
      </c>
      <c r="D8692" s="72" t="s">
        <v>1090</v>
      </c>
      <c r="E8692" s="72">
        <v>1019</v>
      </c>
      <c r="F8692" s="105">
        <v>10</v>
      </c>
      <c r="G8692" s="108">
        <f t="shared" si="135"/>
        <v>44197</v>
      </c>
    </row>
    <row r="8693" spans="1:7" x14ac:dyDescent="0.35">
      <c r="A8693" s="72" t="s">
        <v>580</v>
      </c>
      <c r="B8693" s="72" t="s">
        <v>581</v>
      </c>
      <c r="C8693" s="72" t="s">
        <v>1087</v>
      </c>
      <c r="D8693" s="72" t="s">
        <v>1091</v>
      </c>
      <c r="E8693" s="72">
        <v>1019</v>
      </c>
      <c r="F8693" s="105">
        <v>12</v>
      </c>
      <c r="G8693" s="108">
        <f t="shared" si="135"/>
        <v>44105</v>
      </c>
    </row>
    <row r="8694" spans="1:7" x14ac:dyDescent="0.35">
      <c r="A8694" s="72" t="s">
        <v>580</v>
      </c>
      <c r="B8694" s="72" t="s">
        <v>581</v>
      </c>
      <c r="C8694" s="72" t="s">
        <v>1087</v>
      </c>
      <c r="D8694" s="72" t="s">
        <v>1092</v>
      </c>
      <c r="E8694" s="72">
        <v>1013</v>
      </c>
      <c r="F8694" s="105">
        <v>12</v>
      </c>
      <c r="G8694" s="108">
        <f t="shared" si="135"/>
        <v>44013</v>
      </c>
    </row>
    <row r="8695" spans="1:7" x14ac:dyDescent="0.35">
      <c r="A8695" s="72" t="s">
        <v>580</v>
      </c>
      <c r="B8695" s="72" t="s">
        <v>581</v>
      </c>
      <c r="C8695" s="72" t="s">
        <v>1087</v>
      </c>
      <c r="D8695" s="72" t="s">
        <v>1093</v>
      </c>
      <c r="E8695" s="72">
        <v>998</v>
      </c>
      <c r="F8695" s="105">
        <v>9</v>
      </c>
      <c r="G8695" s="108">
        <f t="shared" si="135"/>
        <v>43922</v>
      </c>
    </row>
    <row r="8696" spans="1:7" x14ac:dyDescent="0.35">
      <c r="A8696" s="72" t="s">
        <v>580</v>
      </c>
      <c r="B8696" s="72" t="s">
        <v>581</v>
      </c>
      <c r="C8696" s="72" t="s">
        <v>1087</v>
      </c>
      <c r="D8696" s="72" t="s">
        <v>1094</v>
      </c>
      <c r="E8696" s="72">
        <v>986</v>
      </c>
      <c r="F8696" s="105">
        <v>10</v>
      </c>
      <c r="G8696" s="108">
        <f t="shared" si="135"/>
        <v>43831</v>
      </c>
    </row>
    <row r="8697" spans="1:7" x14ac:dyDescent="0.35">
      <c r="A8697" s="72" t="s">
        <v>580</v>
      </c>
      <c r="B8697" s="72" t="s">
        <v>581</v>
      </c>
      <c r="C8697" s="72" t="s">
        <v>1087</v>
      </c>
      <c r="D8697" s="72" t="s">
        <v>1095</v>
      </c>
      <c r="E8697" s="72">
        <v>983</v>
      </c>
      <c r="F8697" s="105">
        <v>11</v>
      </c>
      <c r="G8697" s="108">
        <f t="shared" si="135"/>
        <v>43739</v>
      </c>
    </row>
    <row r="8698" spans="1:7" x14ac:dyDescent="0.35">
      <c r="A8698" s="72" t="s">
        <v>580</v>
      </c>
      <c r="B8698" s="72" t="s">
        <v>581</v>
      </c>
      <c r="C8698" s="72" t="s">
        <v>1087</v>
      </c>
      <c r="D8698" s="72" t="s">
        <v>1096</v>
      </c>
      <c r="E8698" s="72">
        <v>981</v>
      </c>
      <c r="F8698" s="105">
        <v>11</v>
      </c>
      <c r="G8698" s="108">
        <f t="shared" si="135"/>
        <v>43647</v>
      </c>
    </row>
    <row r="8699" spans="1:7" x14ac:dyDescent="0.35">
      <c r="A8699" s="72" t="s">
        <v>580</v>
      </c>
      <c r="B8699" s="72" t="s">
        <v>581</v>
      </c>
      <c r="C8699" s="72" t="s">
        <v>1087</v>
      </c>
      <c r="D8699" s="72" t="s">
        <v>1097</v>
      </c>
      <c r="E8699" s="72">
        <v>980</v>
      </c>
      <c r="F8699" s="105">
        <v>9</v>
      </c>
      <c r="G8699" s="108">
        <f t="shared" si="135"/>
        <v>43556</v>
      </c>
    </row>
    <row r="8700" spans="1:7" x14ac:dyDescent="0.35">
      <c r="A8700" s="72" t="s">
        <v>580</v>
      </c>
      <c r="B8700" s="72" t="s">
        <v>581</v>
      </c>
      <c r="C8700" s="72" t="s">
        <v>1087</v>
      </c>
      <c r="D8700" s="72" t="s">
        <v>1098</v>
      </c>
      <c r="E8700" s="72">
        <v>952</v>
      </c>
      <c r="F8700" s="105">
        <v>34</v>
      </c>
      <c r="G8700" s="108">
        <f t="shared" si="135"/>
        <v>43466</v>
      </c>
    </row>
    <row r="8701" spans="1:7" x14ac:dyDescent="0.35">
      <c r="A8701" s="72" t="s">
        <v>580</v>
      </c>
      <c r="B8701" s="72" t="s">
        <v>581</v>
      </c>
      <c r="C8701" s="72" t="s">
        <v>1087</v>
      </c>
      <c r="D8701" s="72" t="s">
        <v>1099</v>
      </c>
      <c r="E8701" s="72">
        <v>1014</v>
      </c>
      <c r="F8701" s="105">
        <v>45</v>
      </c>
      <c r="G8701" s="108">
        <f t="shared" si="135"/>
        <v>43374</v>
      </c>
    </row>
    <row r="8702" spans="1:7" x14ac:dyDescent="0.35">
      <c r="A8702" s="72" t="s">
        <v>580</v>
      </c>
      <c r="B8702" s="72" t="s">
        <v>581</v>
      </c>
      <c r="C8702" s="72" t="s">
        <v>1100</v>
      </c>
      <c r="D8702" s="72" t="s">
        <v>1088</v>
      </c>
      <c r="E8702" s="72">
        <v>1009</v>
      </c>
      <c r="F8702" s="105">
        <v>22</v>
      </c>
      <c r="G8702" s="108">
        <f t="shared" si="135"/>
        <v>44378</v>
      </c>
    </row>
    <row r="8703" spans="1:7" x14ac:dyDescent="0.35">
      <c r="A8703" s="72" t="s">
        <v>580</v>
      </c>
      <c r="B8703" s="72" t="s">
        <v>581</v>
      </c>
      <c r="C8703" s="72" t="s">
        <v>1100</v>
      </c>
      <c r="D8703" s="72" t="s">
        <v>1089</v>
      </c>
      <c r="E8703" s="72">
        <v>1002</v>
      </c>
      <c r="F8703" s="105">
        <v>14</v>
      </c>
      <c r="G8703" s="108">
        <f t="shared" si="135"/>
        <v>44287</v>
      </c>
    </row>
    <row r="8704" spans="1:7" x14ac:dyDescent="0.35">
      <c r="A8704" s="72" t="s">
        <v>580</v>
      </c>
      <c r="B8704" s="72" t="s">
        <v>581</v>
      </c>
      <c r="C8704" s="72" t="s">
        <v>1100</v>
      </c>
      <c r="D8704" s="72" t="s">
        <v>1090</v>
      </c>
      <c r="E8704" s="72">
        <v>996</v>
      </c>
      <c r="F8704" s="105">
        <v>10</v>
      </c>
      <c r="G8704" s="108">
        <f t="shared" si="135"/>
        <v>44197</v>
      </c>
    </row>
    <row r="8705" spans="1:7" x14ac:dyDescent="0.35">
      <c r="A8705" s="72" t="s">
        <v>580</v>
      </c>
      <c r="B8705" s="72" t="s">
        <v>581</v>
      </c>
      <c r="C8705" s="72" t="s">
        <v>1100</v>
      </c>
      <c r="D8705" s="72" t="s">
        <v>1091</v>
      </c>
      <c r="E8705" s="72">
        <v>999</v>
      </c>
      <c r="F8705" s="105">
        <v>17</v>
      </c>
      <c r="G8705" s="108">
        <f t="shared" si="135"/>
        <v>44105</v>
      </c>
    </row>
    <row r="8706" spans="1:7" x14ac:dyDescent="0.35">
      <c r="A8706" s="72" t="s">
        <v>580</v>
      </c>
      <c r="B8706" s="72" t="s">
        <v>581</v>
      </c>
      <c r="C8706" s="72" t="s">
        <v>1100</v>
      </c>
      <c r="D8706" s="72" t="s">
        <v>1092</v>
      </c>
      <c r="E8706" s="72">
        <v>1008</v>
      </c>
      <c r="F8706" s="105">
        <v>17</v>
      </c>
      <c r="G8706" s="108">
        <f t="shared" si="135"/>
        <v>44013</v>
      </c>
    </row>
    <row r="8707" spans="1:7" x14ac:dyDescent="0.35">
      <c r="A8707" s="72" t="s">
        <v>580</v>
      </c>
      <c r="B8707" s="72" t="s">
        <v>581</v>
      </c>
      <c r="C8707" s="72" t="s">
        <v>1100</v>
      </c>
      <c r="D8707" s="72" t="s">
        <v>1093</v>
      </c>
      <c r="E8707" s="72">
        <v>992</v>
      </c>
      <c r="F8707" s="105">
        <v>16</v>
      </c>
      <c r="G8707" s="108">
        <f t="shared" si="135"/>
        <v>43922</v>
      </c>
    </row>
    <row r="8708" spans="1:7" x14ac:dyDescent="0.35">
      <c r="A8708" s="72" t="s">
        <v>580</v>
      </c>
      <c r="B8708" s="72" t="s">
        <v>581</v>
      </c>
      <c r="C8708" s="72" t="s">
        <v>1100</v>
      </c>
      <c r="D8708" s="72" t="s">
        <v>1094</v>
      </c>
      <c r="E8708" s="72">
        <v>932</v>
      </c>
      <c r="F8708" s="105">
        <v>13</v>
      </c>
      <c r="G8708" s="108">
        <f t="shared" ref="G8708:G8771" si="136">DATE(LEFT(D8708,4),RIGHT(LEFT(D8708,7),2),1)</f>
        <v>43831</v>
      </c>
    </row>
    <row r="8709" spans="1:7" x14ac:dyDescent="0.35">
      <c r="A8709" s="72" t="s">
        <v>580</v>
      </c>
      <c r="B8709" s="72" t="s">
        <v>581</v>
      </c>
      <c r="C8709" s="72" t="s">
        <v>1100</v>
      </c>
      <c r="D8709" s="72" t="s">
        <v>1095</v>
      </c>
      <c r="E8709" s="72">
        <v>911</v>
      </c>
      <c r="F8709" s="105">
        <v>9</v>
      </c>
      <c r="G8709" s="108">
        <f t="shared" si="136"/>
        <v>43739</v>
      </c>
    </row>
    <row r="8710" spans="1:7" x14ac:dyDescent="0.35">
      <c r="A8710" s="72" t="s">
        <v>580</v>
      </c>
      <c r="B8710" s="72" t="s">
        <v>581</v>
      </c>
      <c r="C8710" s="72" t="s">
        <v>1100</v>
      </c>
      <c r="D8710" s="72" t="s">
        <v>1096</v>
      </c>
      <c r="E8710" s="72">
        <v>911</v>
      </c>
      <c r="F8710" s="105">
        <v>12</v>
      </c>
      <c r="G8710" s="108">
        <f t="shared" si="136"/>
        <v>43647</v>
      </c>
    </row>
    <row r="8711" spans="1:7" x14ac:dyDescent="0.35">
      <c r="A8711" s="72" t="s">
        <v>580</v>
      </c>
      <c r="B8711" s="72" t="s">
        <v>581</v>
      </c>
      <c r="C8711" s="72" t="s">
        <v>1100</v>
      </c>
      <c r="D8711" s="72" t="s">
        <v>1097</v>
      </c>
      <c r="E8711" s="72">
        <v>910</v>
      </c>
      <c r="F8711" s="105">
        <v>9</v>
      </c>
      <c r="G8711" s="108">
        <f t="shared" si="136"/>
        <v>43556</v>
      </c>
    </row>
    <row r="8712" spans="1:7" x14ac:dyDescent="0.35">
      <c r="A8712" s="72" t="s">
        <v>580</v>
      </c>
      <c r="B8712" s="72" t="s">
        <v>581</v>
      </c>
      <c r="C8712" s="72" t="s">
        <v>1100</v>
      </c>
      <c r="D8712" s="72" t="s">
        <v>1098</v>
      </c>
      <c r="E8712" s="72">
        <v>900</v>
      </c>
      <c r="F8712" s="105">
        <v>105</v>
      </c>
      <c r="G8712" s="108">
        <f t="shared" si="136"/>
        <v>43466</v>
      </c>
    </row>
    <row r="8713" spans="1:7" x14ac:dyDescent="0.35">
      <c r="A8713" s="72" t="s">
        <v>580</v>
      </c>
      <c r="B8713" s="72" t="s">
        <v>581</v>
      </c>
      <c r="C8713" s="72" t="s">
        <v>1100</v>
      </c>
      <c r="D8713" s="72" t="s">
        <v>1099</v>
      </c>
      <c r="E8713" s="72">
        <v>947</v>
      </c>
      <c r="F8713" s="105">
        <v>108</v>
      </c>
      <c r="G8713" s="108">
        <f t="shared" si="136"/>
        <v>43374</v>
      </c>
    </row>
    <row r="8714" spans="1:7" x14ac:dyDescent="0.35">
      <c r="A8714" s="72" t="s">
        <v>580</v>
      </c>
      <c r="B8714" s="72" t="s">
        <v>581</v>
      </c>
      <c r="C8714" s="72" t="s">
        <v>1101</v>
      </c>
      <c r="D8714" s="72" t="s">
        <v>1088</v>
      </c>
      <c r="E8714" s="72">
        <v>132</v>
      </c>
      <c r="F8714" s="105">
        <v>0</v>
      </c>
      <c r="G8714" s="108">
        <f t="shared" si="136"/>
        <v>44378</v>
      </c>
    </row>
    <row r="8715" spans="1:7" x14ac:dyDescent="0.35">
      <c r="A8715" s="72" t="s">
        <v>580</v>
      </c>
      <c r="B8715" s="72" t="s">
        <v>581</v>
      </c>
      <c r="C8715" s="72" t="s">
        <v>1101</v>
      </c>
      <c r="D8715" s="72" t="s">
        <v>1089</v>
      </c>
      <c r="E8715" s="72">
        <v>133</v>
      </c>
      <c r="F8715" s="105">
        <v>0</v>
      </c>
      <c r="G8715" s="108">
        <f t="shared" si="136"/>
        <v>44287</v>
      </c>
    </row>
    <row r="8716" spans="1:7" x14ac:dyDescent="0.35">
      <c r="A8716" s="72" t="s">
        <v>580</v>
      </c>
      <c r="B8716" s="72" t="s">
        <v>581</v>
      </c>
      <c r="C8716" s="72" t="s">
        <v>1101</v>
      </c>
      <c r="D8716" s="72" t="s">
        <v>1090</v>
      </c>
      <c r="E8716" s="72">
        <v>129</v>
      </c>
      <c r="F8716" s="105">
        <v>0</v>
      </c>
      <c r="G8716" s="108">
        <f t="shared" si="136"/>
        <v>44197</v>
      </c>
    </row>
    <row r="8717" spans="1:7" x14ac:dyDescent="0.35">
      <c r="A8717" s="72" t="s">
        <v>580</v>
      </c>
      <c r="B8717" s="72" t="s">
        <v>581</v>
      </c>
      <c r="C8717" s="72" t="s">
        <v>1101</v>
      </c>
      <c r="D8717" s="72" t="s">
        <v>1091</v>
      </c>
      <c r="E8717" s="72">
        <v>127</v>
      </c>
      <c r="F8717" s="105">
        <v>1</v>
      </c>
      <c r="G8717" s="108">
        <f t="shared" si="136"/>
        <v>44105</v>
      </c>
    </row>
    <row r="8718" spans="1:7" x14ac:dyDescent="0.35">
      <c r="A8718" s="72" t="s">
        <v>580</v>
      </c>
      <c r="B8718" s="72" t="s">
        <v>581</v>
      </c>
      <c r="C8718" s="72" t="s">
        <v>1101</v>
      </c>
      <c r="D8718" s="72" t="s">
        <v>1092</v>
      </c>
      <c r="E8718" s="72">
        <v>125</v>
      </c>
      <c r="F8718" s="105">
        <v>2</v>
      </c>
      <c r="G8718" s="108">
        <f t="shared" si="136"/>
        <v>44013</v>
      </c>
    </row>
    <row r="8719" spans="1:7" x14ac:dyDescent="0.35">
      <c r="A8719" s="72" t="s">
        <v>580</v>
      </c>
      <c r="B8719" s="72" t="s">
        <v>581</v>
      </c>
      <c r="C8719" s="72" t="s">
        <v>1101</v>
      </c>
      <c r="D8719" s="72" t="s">
        <v>1093</v>
      </c>
      <c r="E8719" s="72">
        <v>127</v>
      </c>
      <c r="F8719" s="105">
        <v>0</v>
      </c>
      <c r="G8719" s="108">
        <f t="shared" si="136"/>
        <v>43922</v>
      </c>
    </row>
    <row r="8720" spans="1:7" x14ac:dyDescent="0.35">
      <c r="A8720" s="72" t="s">
        <v>580</v>
      </c>
      <c r="B8720" s="72" t="s">
        <v>581</v>
      </c>
      <c r="C8720" s="72" t="s">
        <v>1101</v>
      </c>
      <c r="D8720" s="72" t="s">
        <v>1094</v>
      </c>
      <c r="E8720" s="72">
        <v>125</v>
      </c>
      <c r="F8720" s="105">
        <v>0</v>
      </c>
      <c r="G8720" s="108">
        <f t="shared" si="136"/>
        <v>43831</v>
      </c>
    </row>
    <row r="8721" spans="1:7" x14ac:dyDescent="0.35">
      <c r="A8721" s="72" t="s">
        <v>580</v>
      </c>
      <c r="B8721" s="72" t="s">
        <v>581</v>
      </c>
      <c r="C8721" s="72" t="s">
        <v>1101</v>
      </c>
      <c r="D8721" s="72" t="s">
        <v>1095</v>
      </c>
      <c r="E8721" s="72">
        <v>120</v>
      </c>
      <c r="F8721" s="105">
        <v>1</v>
      </c>
      <c r="G8721" s="108">
        <f t="shared" si="136"/>
        <v>43739</v>
      </c>
    </row>
    <row r="8722" spans="1:7" x14ac:dyDescent="0.35">
      <c r="A8722" s="72" t="s">
        <v>580</v>
      </c>
      <c r="B8722" s="72" t="s">
        <v>581</v>
      </c>
      <c r="C8722" s="72" t="s">
        <v>1101</v>
      </c>
      <c r="D8722" s="72" t="s">
        <v>1096</v>
      </c>
      <c r="E8722" s="72">
        <v>122</v>
      </c>
      <c r="F8722" s="105">
        <v>1</v>
      </c>
      <c r="G8722" s="108">
        <f t="shared" si="136"/>
        <v>43647</v>
      </c>
    </row>
    <row r="8723" spans="1:7" x14ac:dyDescent="0.35">
      <c r="A8723" s="72" t="s">
        <v>580</v>
      </c>
      <c r="B8723" s="72" t="s">
        <v>581</v>
      </c>
      <c r="C8723" s="72" t="s">
        <v>1101</v>
      </c>
      <c r="D8723" s="72" t="s">
        <v>1097</v>
      </c>
      <c r="E8723" s="72">
        <v>119</v>
      </c>
      <c r="F8723" s="105">
        <v>1</v>
      </c>
      <c r="G8723" s="108">
        <f t="shared" si="136"/>
        <v>43556</v>
      </c>
    </row>
    <row r="8724" spans="1:7" x14ac:dyDescent="0.35">
      <c r="A8724" s="72" t="s">
        <v>580</v>
      </c>
      <c r="B8724" s="72" t="s">
        <v>581</v>
      </c>
      <c r="C8724" s="72" t="s">
        <v>1101</v>
      </c>
      <c r="D8724" s="72" t="s">
        <v>1098</v>
      </c>
      <c r="E8724" s="72">
        <v>116</v>
      </c>
      <c r="F8724" s="105">
        <v>2</v>
      </c>
      <c r="G8724" s="108">
        <f t="shared" si="136"/>
        <v>43466</v>
      </c>
    </row>
    <row r="8725" spans="1:7" x14ac:dyDescent="0.35">
      <c r="A8725" s="72" t="s">
        <v>580</v>
      </c>
      <c r="B8725" s="72" t="s">
        <v>581</v>
      </c>
      <c r="C8725" s="72" t="s">
        <v>1101</v>
      </c>
      <c r="D8725" s="72" t="s">
        <v>1099</v>
      </c>
      <c r="E8725" s="72">
        <v>123</v>
      </c>
      <c r="F8725" s="105">
        <v>1</v>
      </c>
      <c r="G8725" s="108">
        <f t="shared" si="136"/>
        <v>43374</v>
      </c>
    </row>
    <row r="8726" spans="1:7" x14ac:dyDescent="0.35">
      <c r="A8726" s="72" t="s">
        <v>580</v>
      </c>
      <c r="B8726" s="72" t="s">
        <v>581</v>
      </c>
      <c r="C8726" s="72" t="s">
        <v>1102</v>
      </c>
      <c r="D8726" s="72" t="s">
        <v>1088</v>
      </c>
      <c r="E8726" s="72">
        <v>1712</v>
      </c>
      <c r="F8726" s="105">
        <v>29</v>
      </c>
      <c r="G8726" s="108">
        <f t="shared" si="136"/>
        <v>44378</v>
      </c>
    </row>
    <row r="8727" spans="1:7" x14ac:dyDescent="0.35">
      <c r="A8727" s="72" t="s">
        <v>580</v>
      </c>
      <c r="B8727" s="72" t="s">
        <v>581</v>
      </c>
      <c r="C8727" s="72" t="s">
        <v>1102</v>
      </c>
      <c r="D8727" s="72" t="s">
        <v>1089</v>
      </c>
      <c r="E8727" s="72">
        <v>1704</v>
      </c>
      <c r="F8727" s="105">
        <v>19</v>
      </c>
      <c r="G8727" s="108">
        <f t="shared" si="136"/>
        <v>44287</v>
      </c>
    </row>
    <row r="8728" spans="1:7" x14ac:dyDescent="0.35">
      <c r="A8728" s="72" t="s">
        <v>580</v>
      </c>
      <c r="B8728" s="72" t="s">
        <v>581</v>
      </c>
      <c r="C8728" s="72" t="s">
        <v>1102</v>
      </c>
      <c r="D8728" s="72" t="s">
        <v>1090</v>
      </c>
      <c r="E8728" s="72">
        <v>1714</v>
      </c>
      <c r="F8728" s="105">
        <v>19</v>
      </c>
      <c r="G8728" s="108">
        <f t="shared" si="136"/>
        <v>44197</v>
      </c>
    </row>
    <row r="8729" spans="1:7" x14ac:dyDescent="0.35">
      <c r="A8729" s="72" t="s">
        <v>580</v>
      </c>
      <c r="B8729" s="72" t="s">
        <v>581</v>
      </c>
      <c r="C8729" s="72" t="s">
        <v>1102</v>
      </c>
      <c r="D8729" s="72" t="s">
        <v>1091</v>
      </c>
      <c r="E8729" s="72">
        <v>1711</v>
      </c>
      <c r="F8729" s="105">
        <v>28</v>
      </c>
      <c r="G8729" s="108">
        <f t="shared" si="136"/>
        <v>44105</v>
      </c>
    </row>
    <row r="8730" spans="1:7" x14ac:dyDescent="0.35">
      <c r="A8730" s="72" t="s">
        <v>580</v>
      </c>
      <c r="B8730" s="72" t="s">
        <v>581</v>
      </c>
      <c r="C8730" s="72" t="s">
        <v>1102</v>
      </c>
      <c r="D8730" s="72" t="s">
        <v>1092</v>
      </c>
      <c r="E8730" s="72">
        <v>1709</v>
      </c>
      <c r="F8730" s="105">
        <v>28</v>
      </c>
      <c r="G8730" s="108">
        <f t="shared" si="136"/>
        <v>44013</v>
      </c>
    </row>
    <row r="8731" spans="1:7" x14ac:dyDescent="0.35">
      <c r="A8731" s="72" t="s">
        <v>580</v>
      </c>
      <c r="B8731" s="72" t="s">
        <v>581</v>
      </c>
      <c r="C8731" s="72" t="s">
        <v>1102</v>
      </c>
      <c r="D8731" s="72" t="s">
        <v>1093</v>
      </c>
      <c r="E8731" s="72">
        <v>1707</v>
      </c>
      <c r="F8731" s="105">
        <v>29</v>
      </c>
      <c r="G8731" s="108">
        <f t="shared" si="136"/>
        <v>43922</v>
      </c>
    </row>
    <row r="8732" spans="1:7" x14ac:dyDescent="0.35">
      <c r="A8732" s="72" t="s">
        <v>580</v>
      </c>
      <c r="B8732" s="72" t="s">
        <v>581</v>
      </c>
      <c r="C8732" s="72" t="s">
        <v>1102</v>
      </c>
      <c r="D8732" s="72" t="s">
        <v>1094</v>
      </c>
      <c r="E8732" s="72">
        <v>1689</v>
      </c>
      <c r="F8732" s="105">
        <v>25</v>
      </c>
      <c r="G8732" s="108">
        <f t="shared" si="136"/>
        <v>43831</v>
      </c>
    </row>
    <row r="8733" spans="1:7" x14ac:dyDescent="0.35">
      <c r="A8733" s="72" t="s">
        <v>580</v>
      </c>
      <c r="B8733" s="72" t="s">
        <v>581</v>
      </c>
      <c r="C8733" s="72" t="s">
        <v>1102</v>
      </c>
      <c r="D8733" s="72" t="s">
        <v>1095</v>
      </c>
      <c r="E8733" s="72">
        <v>1688</v>
      </c>
      <c r="F8733" s="105">
        <v>28</v>
      </c>
      <c r="G8733" s="108">
        <f t="shared" si="136"/>
        <v>43739</v>
      </c>
    </row>
    <row r="8734" spans="1:7" x14ac:dyDescent="0.35">
      <c r="A8734" s="72" t="s">
        <v>580</v>
      </c>
      <c r="B8734" s="72" t="s">
        <v>581</v>
      </c>
      <c r="C8734" s="72" t="s">
        <v>1102</v>
      </c>
      <c r="D8734" s="72" t="s">
        <v>1096</v>
      </c>
      <c r="E8734" s="72">
        <v>1686</v>
      </c>
      <c r="F8734" s="105">
        <v>34</v>
      </c>
      <c r="G8734" s="108">
        <f t="shared" si="136"/>
        <v>43647</v>
      </c>
    </row>
    <row r="8735" spans="1:7" x14ac:dyDescent="0.35">
      <c r="A8735" s="72" t="s">
        <v>580</v>
      </c>
      <c r="B8735" s="72" t="s">
        <v>581</v>
      </c>
      <c r="C8735" s="72" t="s">
        <v>1102</v>
      </c>
      <c r="D8735" s="72" t="s">
        <v>1097</v>
      </c>
      <c r="E8735" s="72">
        <v>1685</v>
      </c>
      <c r="F8735" s="105">
        <v>34</v>
      </c>
      <c r="G8735" s="108">
        <f t="shared" si="136"/>
        <v>43556</v>
      </c>
    </row>
    <row r="8736" spans="1:7" x14ac:dyDescent="0.35">
      <c r="A8736" s="72" t="s">
        <v>580</v>
      </c>
      <c r="B8736" s="72" t="s">
        <v>581</v>
      </c>
      <c r="C8736" s="72" t="s">
        <v>1102</v>
      </c>
      <c r="D8736" s="72" t="s">
        <v>1098</v>
      </c>
      <c r="E8736" s="72">
        <v>1675</v>
      </c>
      <c r="F8736" s="105">
        <v>79</v>
      </c>
      <c r="G8736" s="108">
        <f t="shared" si="136"/>
        <v>43466</v>
      </c>
    </row>
    <row r="8737" spans="1:7" x14ac:dyDescent="0.35">
      <c r="A8737" s="72" t="s">
        <v>580</v>
      </c>
      <c r="B8737" s="72" t="s">
        <v>581</v>
      </c>
      <c r="C8737" s="72" t="s">
        <v>1102</v>
      </c>
      <c r="D8737" s="72" t="s">
        <v>1099</v>
      </c>
      <c r="E8737" s="72">
        <v>1762</v>
      </c>
      <c r="F8737" s="105">
        <v>88</v>
      </c>
      <c r="G8737" s="108">
        <f t="shared" si="136"/>
        <v>43374</v>
      </c>
    </row>
    <row r="8738" spans="1:7" x14ac:dyDescent="0.35">
      <c r="A8738" s="72" t="s">
        <v>584</v>
      </c>
      <c r="B8738" s="72" t="s">
        <v>585</v>
      </c>
      <c r="C8738" s="72" t="s">
        <v>1087</v>
      </c>
      <c r="D8738" s="72" t="s">
        <v>1088</v>
      </c>
      <c r="E8738" s="72">
        <v>1981</v>
      </c>
      <c r="F8738" s="105">
        <v>118</v>
      </c>
      <c r="G8738" s="108">
        <f t="shared" si="136"/>
        <v>44378</v>
      </c>
    </row>
    <row r="8739" spans="1:7" x14ac:dyDescent="0.35">
      <c r="A8739" s="72" t="s">
        <v>584</v>
      </c>
      <c r="B8739" s="72" t="s">
        <v>585</v>
      </c>
      <c r="C8739" s="72" t="s">
        <v>1087</v>
      </c>
      <c r="D8739" s="72" t="s">
        <v>1089</v>
      </c>
      <c r="E8739" s="72">
        <v>1993</v>
      </c>
      <c r="F8739" s="105">
        <v>126</v>
      </c>
      <c r="G8739" s="108">
        <f t="shared" si="136"/>
        <v>44287</v>
      </c>
    </row>
    <row r="8740" spans="1:7" x14ac:dyDescent="0.35">
      <c r="A8740" s="72" t="s">
        <v>584</v>
      </c>
      <c r="B8740" s="72" t="s">
        <v>585</v>
      </c>
      <c r="C8740" s="72" t="s">
        <v>1087</v>
      </c>
      <c r="D8740" s="72" t="s">
        <v>1090</v>
      </c>
      <c r="E8740" s="72">
        <v>1991</v>
      </c>
      <c r="F8740" s="105">
        <v>120</v>
      </c>
      <c r="G8740" s="108">
        <f t="shared" si="136"/>
        <v>44197</v>
      </c>
    </row>
    <row r="8741" spans="1:7" x14ac:dyDescent="0.35">
      <c r="A8741" s="72" t="s">
        <v>584</v>
      </c>
      <c r="B8741" s="72" t="s">
        <v>585</v>
      </c>
      <c r="C8741" s="72" t="s">
        <v>1087</v>
      </c>
      <c r="D8741" s="72" t="s">
        <v>1091</v>
      </c>
      <c r="E8741" s="72">
        <v>1988</v>
      </c>
      <c r="F8741" s="105">
        <v>115</v>
      </c>
      <c r="G8741" s="108">
        <f t="shared" si="136"/>
        <v>44105</v>
      </c>
    </row>
    <row r="8742" spans="1:7" x14ac:dyDescent="0.35">
      <c r="A8742" s="72" t="s">
        <v>584</v>
      </c>
      <c r="B8742" s="72" t="s">
        <v>585</v>
      </c>
      <c r="C8742" s="72" t="s">
        <v>1087</v>
      </c>
      <c r="D8742" s="72" t="s">
        <v>1092</v>
      </c>
      <c r="E8742" s="72">
        <v>1981</v>
      </c>
      <c r="F8742" s="105">
        <v>114</v>
      </c>
      <c r="G8742" s="108">
        <f t="shared" si="136"/>
        <v>44013</v>
      </c>
    </row>
    <row r="8743" spans="1:7" x14ac:dyDescent="0.35">
      <c r="A8743" s="72" t="s">
        <v>584</v>
      </c>
      <c r="B8743" s="72" t="s">
        <v>585</v>
      </c>
      <c r="C8743" s="72" t="s">
        <v>1087</v>
      </c>
      <c r="D8743" s="72" t="s">
        <v>1093</v>
      </c>
      <c r="E8743" s="72">
        <v>1969</v>
      </c>
      <c r="F8743" s="105">
        <v>107</v>
      </c>
      <c r="G8743" s="108">
        <f t="shared" si="136"/>
        <v>43922</v>
      </c>
    </row>
    <row r="8744" spans="1:7" x14ac:dyDescent="0.35">
      <c r="A8744" s="72" t="s">
        <v>584</v>
      </c>
      <c r="B8744" s="72" t="s">
        <v>585</v>
      </c>
      <c r="C8744" s="72" t="s">
        <v>1087</v>
      </c>
      <c r="D8744" s="72" t="s">
        <v>1094</v>
      </c>
      <c r="E8744" s="72">
        <v>1960</v>
      </c>
      <c r="F8744" s="105">
        <v>101</v>
      </c>
      <c r="G8744" s="108">
        <f t="shared" si="136"/>
        <v>43831</v>
      </c>
    </row>
    <row r="8745" spans="1:7" x14ac:dyDescent="0.35">
      <c r="A8745" s="72" t="s">
        <v>584</v>
      </c>
      <c r="B8745" s="72" t="s">
        <v>585</v>
      </c>
      <c r="C8745" s="72" t="s">
        <v>1087</v>
      </c>
      <c r="D8745" s="72" t="s">
        <v>1095</v>
      </c>
      <c r="E8745" s="72">
        <v>1954</v>
      </c>
      <c r="F8745" s="105">
        <v>96</v>
      </c>
      <c r="G8745" s="108">
        <f t="shared" si="136"/>
        <v>43739</v>
      </c>
    </row>
    <row r="8746" spans="1:7" x14ac:dyDescent="0.35">
      <c r="A8746" s="72" t="s">
        <v>584</v>
      </c>
      <c r="B8746" s="72" t="s">
        <v>585</v>
      </c>
      <c r="C8746" s="72" t="s">
        <v>1087</v>
      </c>
      <c r="D8746" s="72" t="s">
        <v>1096</v>
      </c>
      <c r="E8746" s="72">
        <v>1949</v>
      </c>
      <c r="F8746" s="105">
        <v>102</v>
      </c>
      <c r="G8746" s="108">
        <f t="shared" si="136"/>
        <v>43647</v>
      </c>
    </row>
    <row r="8747" spans="1:7" x14ac:dyDescent="0.35">
      <c r="A8747" s="72" t="s">
        <v>584</v>
      </c>
      <c r="B8747" s="72" t="s">
        <v>585</v>
      </c>
      <c r="C8747" s="72" t="s">
        <v>1087</v>
      </c>
      <c r="D8747" s="72" t="s">
        <v>1097</v>
      </c>
      <c r="E8747" s="72">
        <v>1953</v>
      </c>
      <c r="F8747" s="105">
        <v>98</v>
      </c>
      <c r="G8747" s="108">
        <f t="shared" si="136"/>
        <v>43556</v>
      </c>
    </row>
    <row r="8748" spans="1:7" x14ac:dyDescent="0.35">
      <c r="A8748" s="72" t="s">
        <v>584</v>
      </c>
      <c r="B8748" s="72" t="s">
        <v>585</v>
      </c>
      <c r="C8748" s="72" t="s">
        <v>1087</v>
      </c>
      <c r="D8748" s="72" t="s">
        <v>1098</v>
      </c>
      <c r="E8748" s="72">
        <v>1930</v>
      </c>
      <c r="F8748" s="105">
        <v>100</v>
      </c>
      <c r="G8748" s="108">
        <f t="shared" si="136"/>
        <v>43466</v>
      </c>
    </row>
    <row r="8749" spans="1:7" x14ac:dyDescent="0.35">
      <c r="A8749" s="72" t="s">
        <v>584</v>
      </c>
      <c r="B8749" s="72" t="s">
        <v>585</v>
      </c>
      <c r="C8749" s="72" t="s">
        <v>1087</v>
      </c>
      <c r="D8749" s="72" t="s">
        <v>1099</v>
      </c>
      <c r="E8749" s="72">
        <v>1992</v>
      </c>
      <c r="F8749" s="105">
        <v>125</v>
      </c>
      <c r="G8749" s="108">
        <f t="shared" si="136"/>
        <v>43374</v>
      </c>
    </row>
    <row r="8750" spans="1:7" x14ac:dyDescent="0.35">
      <c r="A8750" s="72" t="s">
        <v>584</v>
      </c>
      <c r="B8750" s="72" t="s">
        <v>585</v>
      </c>
      <c r="C8750" s="72" t="s">
        <v>1100</v>
      </c>
      <c r="D8750" s="72" t="s">
        <v>1088</v>
      </c>
      <c r="E8750" s="72">
        <v>2899</v>
      </c>
      <c r="F8750" s="105">
        <v>628</v>
      </c>
      <c r="G8750" s="108">
        <f t="shared" si="136"/>
        <v>44378</v>
      </c>
    </row>
    <row r="8751" spans="1:7" x14ac:dyDescent="0.35">
      <c r="A8751" s="72" t="s">
        <v>584</v>
      </c>
      <c r="B8751" s="72" t="s">
        <v>585</v>
      </c>
      <c r="C8751" s="72" t="s">
        <v>1100</v>
      </c>
      <c r="D8751" s="72" t="s">
        <v>1089</v>
      </c>
      <c r="E8751" s="72">
        <v>2901</v>
      </c>
      <c r="F8751" s="105">
        <v>575</v>
      </c>
      <c r="G8751" s="108">
        <f t="shared" si="136"/>
        <v>44287</v>
      </c>
    </row>
    <row r="8752" spans="1:7" x14ac:dyDescent="0.35">
      <c r="A8752" s="72" t="s">
        <v>584</v>
      </c>
      <c r="B8752" s="72" t="s">
        <v>585</v>
      </c>
      <c r="C8752" s="72" t="s">
        <v>1100</v>
      </c>
      <c r="D8752" s="72" t="s">
        <v>1090</v>
      </c>
      <c r="E8752" s="72">
        <v>2912</v>
      </c>
      <c r="F8752" s="105">
        <v>566</v>
      </c>
      <c r="G8752" s="108">
        <f t="shared" si="136"/>
        <v>44197</v>
      </c>
    </row>
    <row r="8753" spans="1:7" x14ac:dyDescent="0.35">
      <c r="A8753" s="72" t="s">
        <v>584</v>
      </c>
      <c r="B8753" s="72" t="s">
        <v>585</v>
      </c>
      <c r="C8753" s="72" t="s">
        <v>1100</v>
      </c>
      <c r="D8753" s="72" t="s">
        <v>1091</v>
      </c>
      <c r="E8753" s="72">
        <v>2909</v>
      </c>
      <c r="F8753" s="105">
        <v>448</v>
      </c>
      <c r="G8753" s="108">
        <f t="shared" si="136"/>
        <v>44105</v>
      </c>
    </row>
    <row r="8754" spans="1:7" x14ac:dyDescent="0.35">
      <c r="A8754" s="72" t="s">
        <v>584</v>
      </c>
      <c r="B8754" s="72" t="s">
        <v>585</v>
      </c>
      <c r="C8754" s="72" t="s">
        <v>1100</v>
      </c>
      <c r="D8754" s="72" t="s">
        <v>1092</v>
      </c>
      <c r="E8754" s="72">
        <v>2536</v>
      </c>
      <c r="F8754" s="105">
        <v>363</v>
      </c>
      <c r="G8754" s="108">
        <f t="shared" si="136"/>
        <v>44013</v>
      </c>
    </row>
    <row r="8755" spans="1:7" x14ac:dyDescent="0.35">
      <c r="A8755" s="72" t="s">
        <v>584</v>
      </c>
      <c r="B8755" s="72" t="s">
        <v>585</v>
      </c>
      <c r="C8755" s="72" t="s">
        <v>1100</v>
      </c>
      <c r="D8755" s="72" t="s">
        <v>1093</v>
      </c>
      <c r="E8755" s="72">
        <v>2533</v>
      </c>
      <c r="F8755" s="105">
        <v>340</v>
      </c>
      <c r="G8755" s="108">
        <f t="shared" si="136"/>
        <v>43922</v>
      </c>
    </row>
    <row r="8756" spans="1:7" x14ac:dyDescent="0.35">
      <c r="A8756" s="72" t="s">
        <v>584</v>
      </c>
      <c r="B8756" s="72" t="s">
        <v>585</v>
      </c>
      <c r="C8756" s="72" t="s">
        <v>1100</v>
      </c>
      <c r="D8756" s="72" t="s">
        <v>1094</v>
      </c>
      <c r="E8756" s="72">
        <v>2511</v>
      </c>
      <c r="F8756" s="105">
        <v>335</v>
      </c>
      <c r="G8756" s="108">
        <f t="shared" si="136"/>
        <v>43831</v>
      </c>
    </row>
    <row r="8757" spans="1:7" x14ac:dyDescent="0.35">
      <c r="A8757" s="72" t="s">
        <v>584</v>
      </c>
      <c r="B8757" s="72" t="s">
        <v>585</v>
      </c>
      <c r="C8757" s="72" t="s">
        <v>1100</v>
      </c>
      <c r="D8757" s="72" t="s">
        <v>1095</v>
      </c>
      <c r="E8757" s="72">
        <v>2533</v>
      </c>
      <c r="F8757" s="105">
        <v>336</v>
      </c>
      <c r="G8757" s="108">
        <f t="shared" si="136"/>
        <v>43739</v>
      </c>
    </row>
    <row r="8758" spans="1:7" x14ac:dyDescent="0.35">
      <c r="A8758" s="72" t="s">
        <v>584</v>
      </c>
      <c r="B8758" s="72" t="s">
        <v>585</v>
      </c>
      <c r="C8758" s="72" t="s">
        <v>1100</v>
      </c>
      <c r="D8758" s="72" t="s">
        <v>1096</v>
      </c>
      <c r="E8758" s="72">
        <v>2520</v>
      </c>
      <c r="F8758" s="105">
        <v>333</v>
      </c>
      <c r="G8758" s="108">
        <f t="shared" si="136"/>
        <v>43647</v>
      </c>
    </row>
    <row r="8759" spans="1:7" x14ac:dyDescent="0.35">
      <c r="A8759" s="72" t="s">
        <v>584</v>
      </c>
      <c r="B8759" s="72" t="s">
        <v>585</v>
      </c>
      <c r="C8759" s="72" t="s">
        <v>1100</v>
      </c>
      <c r="D8759" s="72" t="s">
        <v>1097</v>
      </c>
      <c r="E8759" s="72">
        <v>2526</v>
      </c>
      <c r="F8759" s="105">
        <v>338</v>
      </c>
      <c r="G8759" s="108">
        <f t="shared" si="136"/>
        <v>43556</v>
      </c>
    </row>
    <row r="8760" spans="1:7" x14ac:dyDescent="0.35">
      <c r="A8760" s="72" t="s">
        <v>584</v>
      </c>
      <c r="B8760" s="72" t="s">
        <v>585</v>
      </c>
      <c r="C8760" s="72" t="s">
        <v>1100</v>
      </c>
      <c r="D8760" s="72" t="s">
        <v>1098</v>
      </c>
      <c r="E8760" s="72">
        <v>2405</v>
      </c>
      <c r="F8760" s="105">
        <v>316</v>
      </c>
      <c r="G8760" s="108">
        <f t="shared" si="136"/>
        <v>43466</v>
      </c>
    </row>
    <row r="8761" spans="1:7" x14ac:dyDescent="0.35">
      <c r="A8761" s="72" t="s">
        <v>584</v>
      </c>
      <c r="B8761" s="72" t="s">
        <v>585</v>
      </c>
      <c r="C8761" s="72" t="s">
        <v>1100</v>
      </c>
      <c r="D8761" s="72" t="s">
        <v>1099</v>
      </c>
      <c r="E8761" s="72">
        <v>2604</v>
      </c>
      <c r="F8761" s="105">
        <v>432</v>
      </c>
      <c r="G8761" s="108">
        <f t="shared" si="136"/>
        <v>43374</v>
      </c>
    </row>
    <row r="8762" spans="1:7" x14ac:dyDescent="0.35">
      <c r="A8762" s="72" t="s">
        <v>584</v>
      </c>
      <c r="B8762" s="72" t="s">
        <v>585</v>
      </c>
      <c r="C8762" s="72" t="s">
        <v>1101</v>
      </c>
      <c r="D8762" s="72" t="s">
        <v>1088</v>
      </c>
      <c r="E8762" s="72">
        <v>340</v>
      </c>
      <c r="F8762" s="105">
        <v>17</v>
      </c>
      <c r="G8762" s="108">
        <f t="shared" si="136"/>
        <v>44378</v>
      </c>
    </row>
    <row r="8763" spans="1:7" x14ac:dyDescent="0.35">
      <c r="A8763" s="72" t="s">
        <v>584</v>
      </c>
      <c r="B8763" s="72" t="s">
        <v>585</v>
      </c>
      <c r="C8763" s="72" t="s">
        <v>1101</v>
      </c>
      <c r="D8763" s="72" t="s">
        <v>1089</v>
      </c>
      <c r="E8763" s="72">
        <v>333</v>
      </c>
      <c r="F8763" s="105">
        <v>15</v>
      </c>
      <c r="G8763" s="108">
        <f t="shared" si="136"/>
        <v>44287</v>
      </c>
    </row>
    <row r="8764" spans="1:7" x14ac:dyDescent="0.35">
      <c r="A8764" s="72" t="s">
        <v>584</v>
      </c>
      <c r="B8764" s="72" t="s">
        <v>585</v>
      </c>
      <c r="C8764" s="72" t="s">
        <v>1101</v>
      </c>
      <c r="D8764" s="72" t="s">
        <v>1090</v>
      </c>
      <c r="E8764" s="72">
        <v>335</v>
      </c>
      <c r="F8764" s="105">
        <v>16</v>
      </c>
      <c r="G8764" s="108">
        <f t="shared" si="136"/>
        <v>44197</v>
      </c>
    </row>
    <row r="8765" spans="1:7" x14ac:dyDescent="0.35">
      <c r="A8765" s="72" t="s">
        <v>584</v>
      </c>
      <c r="B8765" s="72" t="s">
        <v>585</v>
      </c>
      <c r="C8765" s="72" t="s">
        <v>1101</v>
      </c>
      <c r="D8765" s="72" t="s">
        <v>1091</v>
      </c>
      <c r="E8765" s="72">
        <v>327</v>
      </c>
      <c r="F8765" s="105">
        <v>17</v>
      </c>
      <c r="G8765" s="108">
        <f t="shared" si="136"/>
        <v>44105</v>
      </c>
    </row>
    <row r="8766" spans="1:7" x14ac:dyDescent="0.35">
      <c r="A8766" s="72" t="s">
        <v>584</v>
      </c>
      <c r="B8766" s="72" t="s">
        <v>585</v>
      </c>
      <c r="C8766" s="72" t="s">
        <v>1101</v>
      </c>
      <c r="D8766" s="72" t="s">
        <v>1092</v>
      </c>
      <c r="E8766" s="72">
        <v>316</v>
      </c>
      <c r="F8766" s="105">
        <v>15</v>
      </c>
      <c r="G8766" s="108">
        <f t="shared" si="136"/>
        <v>44013</v>
      </c>
    </row>
    <row r="8767" spans="1:7" x14ac:dyDescent="0.35">
      <c r="A8767" s="72" t="s">
        <v>584</v>
      </c>
      <c r="B8767" s="72" t="s">
        <v>585</v>
      </c>
      <c r="C8767" s="72" t="s">
        <v>1101</v>
      </c>
      <c r="D8767" s="72" t="s">
        <v>1093</v>
      </c>
      <c r="E8767" s="72">
        <v>297</v>
      </c>
      <c r="F8767" s="105">
        <v>15</v>
      </c>
      <c r="G8767" s="108">
        <f t="shared" si="136"/>
        <v>43922</v>
      </c>
    </row>
    <row r="8768" spans="1:7" x14ac:dyDescent="0.35">
      <c r="A8768" s="72" t="s">
        <v>584</v>
      </c>
      <c r="B8768" s="72" t="s">
        <v>585</v>
      </c>
      <c r="C8768" s="72" t="s">
        <v>1101</v>
      </c>
      <c r="D8768" s="72" t="s">
        <v>1094</v>
      </c>
      <c r="E8768" s="72">
        <v>277</v>
      </c>
      <c r="F8768" s="105">
        <v>15</v>
      </c>
      <c r="G8768" s="108">
        <f t="shared" si="136"/>
        <v>43831</v>
      </c>
    </row>
    <row r="8769" spans="1:7" x14ac:dyDescent="0.35">
      <c r="A8769" s="72" t="s">
        <v>584</v>
      </c>
      <c r="B8769" s="72" t="s">
        <v>585</v>
      </c>
      <c r="C8769" s="72" t="s">
        <v>1101</v>
      </c>
      <c r="D8769" s="72" t="s">
        <v>1095</v>
      </c>
      <c r="E8769" s="72">
        <v>243</v>
      </c>
      <c r="F8769" s="105">
        <v>14</v>
      </c>
      <c r="G8769" s="108">
        <f t="shared" si="136"/>
        <v>43739</v>
      </c>
    </row>
    <row r="8770" spans="1:7" x14ac:dyDescent="0.35">
      <c r="A8770" s="72" t="s">
        <v>584</v>
      </c>
      <c r="B8770" s="72" t="s">
        <v>585</v>
      </c>
      <c r="C8770" s="72" t="s">
        <v>1101</v>
      </c>
      <c r="D8770" s="72" t="s">
        <v>1096</v>
      </c>
      <c r="E8770" s="72">
        <v>240</v>
      </c>
      <c r="F8770" s="105">
        <v>16</v>
      </c>
      <c r="G8770" s="108">
        <f t="shared" si="136"/>
        <v>43647</v>
      </c>
    </row>
    <row r="8771" spans="1:7" x14ac:dyDescent="0.35">
      <c r="A8771" s="72" t="s">
        <v>584</v>
      </c>
      <c r="B8771" s="72" t="s">
        <v>585</v>
      </c>
      <c r="C8771" s="72" t="s">
        <v>1101</v>
      </c>
      <c r="D8771" s="72" t="s">
        <v>1097</v>
      </c>
      <c r="E8771" s="72">
        <v>242</v>
      </c>
      <c r="F8771" s="105">
        <v>15</v>
      </c>
      <c r="G8771" s="108">
        <f t="shared" si="136"/>
        <v>43556</v>
      </c>
    </row>
    <row r="8772" spans="1:7" x14ac:dyDescent="0.35">
      <c r="A8772" s="72" t="s">
        <v>584</v>
      </c>
      <c r="B8772" s="72" t="s">
        <v>585</v>
      </c>
      <c r="C8772" s="72" t="s">
        <v>1101</v>
      </c>
      <c r="D8772" s="72" t="s">
        <v>1098</v>
      </c>
      <c r="E8772" s="72">
        <v>215</v>
      </c>
      <c r="F8772" s="105">
        <v>13</v>
      </c>
      <c r="G8772" s="108">
        <f t="shared" ref="G8772:G8835" si="137">DATE(LEFT(D8772,4),RIGHT(LEFT(D8772,7),2),1)</f>
        <v>43466</v>
      </c>
    </row>
    <row r="8773" spans="1:7" x14ac:dyDescent="0.35">
      <c r="A8773" s="72" t="s">
        <v>584</v>
      </c>
      <c r="B8773" s="72" t="s">
        <v>585</v>
      </c>
      <c r="C8773" s="72" t="s">
        <v>1101</v>
      </c>
      <c r="D8773" s="72" t="s">
        <v>1099</v>
      </c>
      <c r="E8773" s="72">
        <v>246</v>
      </c>
      <c r="F8773" s="105">
        <v>15</v>
      </c>
      <c r="G8773" s="108">
        <f t="shared" si="137"/>
        <v>43374</v>
      </c>
    </row>
    <row r="8774" spans="1:7" x14ac:dyDescent="0.35">
      <c r="A8774" s="72" t="s">
        <v>584</v>
      </c>
      <c r="B8774" s="72" t="s">
        <v>585</v>
      </c>
      <c r="C8774" s="72" t="s">
        <v>1102</v>
      </c>
      <c r="D8774" s="72" t="s">
        <v>1088</v>
      </c>
      <c r="E8774" s="72">
        <v>2149</v>
      </c>
      <c r="F8774" s="105">
        <v>215</v>
      </c>
      <c r="G8774" s="108">
        <f t="shared" si="137"/>
        <v>44378</v>
      </c>
    </row>
    <row r="8775" spans="1:7" x14ac:dyDescent="0.35">
      <c r="A8775" s="72" t="s">
        <v>584</v>
      </c>
      <c r="B8775" s="72" t="s">
        <v>585</v>
      </c>
      <c r="C8775" s="72" t="s">
        <v>1102</v>
      </c>
      <c r="D8775" s="72" t="s">
        <v>1089</v>
      </c>
      <c r="E8775" s="72">
        <v>2146</v>
      </c>
      <c r="F8775" s="105">
        <v>208</v>
      </c>
      <c r="G8775" s="108">
        <f t="shared" si="137"/>
        <v>44287</v>
      </c>
    </row>
    <row r="8776" spans="1:7" x14ac:dyDescent="0.35">
      <c r="A8776" s="72" t="s">
        <v>584</v>
      </c>
      <c r="B8776" s="72" t="s">
        <v>585</v>
      </c>
      <c r="C8776" s="72" t="s">
        <v>1102</v>
      </c>
      <c r="D8776" s="72" t="s">
        <v>1090</v>
      </c>
      <c r="E8776" s="72">
        <v>2150</v>
      </c>
      <c r="F8776" s="105">
        <v>203</v>
      </c>
      <c r="G8776" s="108">
        <f t="shared" si="137"/>
        <v>44197</v>
      </c>
    </row>
    <row r="8777" spans="1:7" x14ac:dyDescent="0.35">
      <c r="A8777" s="72" t="s">
        <v>584</v>
      </c>
      <c r="B8777" s="72" t="s">
        <v>585</v>
      </c>
      <c r="C8777" s="72" t="s">
        <v>1102</v>
      </c>
      <c r="D8777" s="72" t="s">
        <v>1091</v>
      </c>
      <c r="E8777" s="72">
        <v>2178</v>
      </c>
      <c r="F8777" s="105">
        <v>238</v>
      </c>
      <c r="G8777" s="108">
        <f t="shared" si="137"/>
        <v>44105</v>
      </c>
    </row>
    <row r="8778" spans="1:7" x14ac:dyDescent="0.35">
      <c r="A8778" s="72" t="s">
        <v>584</v>
      </c>
      <c r="B8778" s="72" t="s">
        <v>585</v>
      </c>
      <c r="C8778" s="72" t="s">
        <v>1102</v>
      </c>
      <c r="D8778" s="72" t="s">
        <v>1092</v>
      </c>
      <c r="E8778" s="72">
        <v>2172</v>
      </c>
      <c r="F8778" s="105">
        <v>228</v>
      </c>
      <c r="G8778" s="108">
        <f t="shared" si="137"/>
        <v>44013</v>
      </c>
    </row>
    <row r="8779" spans="1:7" x14ac:dyDescent="0.35">
      <c r="A8779" s="72" t="s">
        <v>584</v>
      </c>
      <c r="B8779" s="72" t="s">
        <v>585</v>
      </c>
      <c r="C8779" s="72" t="s">
        <v>1102</v>
      </c>
      <c r="D8779" s="72" t="s">
        <v>1093</v>
      </c>
      <c r="E8779" s="72">
        <v>2140</v>
      </c>
      <c r="F8779" s="105">
        <v>217</v>
      </c>
      <c r="G8779" s="108">
        <f t="shared" si="137"/>
        <v>43922</v>
      </c>
    </row>
    <row r="8780" spans="1:7" x14ac:dyDescent="0.35">
      <c r="A8780" s="72" t="s">
        <v>584</v>
      </c>
      <c r="B8780" s="72" t="s">
        <v>585</v>
      </c>
      <c r="C8780" s="72" t="s">
        <v>1102</v>
      </c>
      <c r="D8780" s="72" t="s">
        <v>1094</v>
      </c>
      <c r="E8780" s="72">
        <v>2130</v>
      </c>
      <c r="F8780" s="105">
        <v>203</v>
      </c>
      <c r="G8780" s="108">
        <f t="shared" si="137"/>
        <v>43831</v>
      </c>
    </row>
    <row r="8781" spans="1:7" x14ac:dyDescent="0.35">
      <c r="A8781" s="72" t="s">
        <v>584</v>
      </c>
      <c r="B8781" s="72" t="s">
        <v>585</v>
      </c>
      <c r="C8781" s="72" t="s">
        <v>1102</v>
      </c>
      <c r="D8781" s="72" t="s">
        <v>1095</v>
      </c>
      <c r="E8781" s="72">
        <v>2131</v>
      </c>
      <c r="F8781" s="105">
        <v>203</v>
      </c>
      <c r="G8781" s="108">
        <f t="shared" si="137"/>
        <v>43739</v>
      </c>
    </row>
    <row r="8782" spans="1:7" x14ac:dyDescent="0.35">
      <c r="A8782" s="72" t="s">
        <v>584</v>
      </c>
      <c r="B8782" s="72" t="s">
        <v>585</v>
      </c>
      <c r="C8782" s="72" t="s">
        <v>1102</v>
      </c>
      <c r="D8782" s="72" t="s">
        <v>1096</v>
      </c>
      <c r="E8782" s="72">
        <v>2128</v>
      </c>
      <c r="F8782" s="105">
        <v>197</v>
      </c>
      <c r="G8782" s="108">
        <f t="shared" si="137"/>
        <v>43647</v>
      </c>
    </row>
    <row r="8783" spans="1:7" x14ac:dyDescent="0.35">
      <c r="A8783" s="72" t="s">
        <v>584</v>
      </c>
      <c r="B8783" s="72" t="s">
        <v>585</v>
      </c>
      <c r="C8783" s="72" t="s">
        <v>1102</v>
      </c>
      <c r="D8783" s="72" t="s">
        <v>1097</v>
      </c>
      <c r="E8783" s="72">
        <v>2128</v>
      </c>
      <c r="F8783" s="105">
        <v>202</v>
      </c>
      <c r="G8783" s="108">
        <f t="shared" si="137"/>
        <v>43556</v>
      </c>
    </row>
    <row r="8784" spans="1:7" x14ac:dyDescent="0.35">
      <c r="A8784" s="72" t="s">
        <v>584</v>
      </c>
      <c r="B8784" s="72" t="s">
        <v>585</v>
      </c>
      <c r="C8784" s="72" t="s">
        <v>1102</v>
      </c>
      <c r="D8784" s="72" t="s">
        <v>1098</v>
      </c>
      <c r="E8784" s="72">
        <v>2108</v>
      </c>
      <c r="F8784" s="105">
        <v>174</v>
      </c>
      <c r="G8784" s="108">
        <f t="shared" si="137"/>
        <v>43466</v>
      </c>
    </row>
    <row r="8785" spans="1:7" x14ac:dyDescent="0.35">
      <c r="A8785" s="72" t="s">
        <v>584</v>
      </c>
      <c r="B8785" s="72" t="s">
        <v>585</v>
      </c>
      <c r="C8785" s="72" t="s">
        <v>1102</v>
      </c>
      <c r="D8785" s="72" t="s">
        <v>1099</v>
      </c>
      <c r="E8785" s="72">
        <v>2169</v>
      </c>
      <c r="F8785" s="105">
        <v>197</v>
      </c>
      <c r="G8785" s="108">
        <f t="shared" si="137"/>
        <v>43374</v>
      </c>
    </row>
    <row r="8786" spans="1:7" x14ac:dyDescent="0.35">
      <c r="A8786" s="72" t="s">
        <v>586</v>
      </c>
      <c r="B8786" s="72" t="s">
        <v>587</v>
      </c>
      <c r="C8786" s="72" t="s">
        <v>1087</v>
      </c>
      <c r="D8786" s="72" t="s">
        <v>1088</v>
      </c>
      <c r="E8786" s="72">
        <v>599</v>
      </c>
      <c r="F8786" s="105">
        <v>44</v>
      </c>
      <c r="G8786" s="108">
        <f t="shared" si="137"/>
        <v>44378</v>
      </c>
    </row>
    <row r="8787" spans="1:7" x14ac:dyDescent="0.35">
      <c r="A8787" s="72" t="s">
        <v>586</v>
      </c>
      <c r="B8787" s="72" t="s">
        <v>587</v>
      </c>
      <c r="C8787" s="72" t="s">
        <v>1087</v>
      </c>
      <c r="D8787" s="72" t="s">
        <v>1089</v>
      </c>
      <c r="E8787" s="72">
        <v>597</v>
      </c>
      <c r="F8787" s="105">
        <v>44</v>
      </c>
      <c r="G8787" s="108">
        <f t="shared" si="137"/>
        <v>44287</v>
      </c>
    </row>
    <row r="8788" spans="1:7" x14ac:dyDescent="0.35">
      <c r="A8788" s="72" t="s">
        <v>586</v>
      </c>
      <c r="B8788" s="72" t="s">
        <v>587</v>
      </c>
      <c r="C8788" s="72" t="s">
        <v>1087</v>
      </c>
      <c r="D8788" s="72" t="s">
        <v>1090</v>
      </c>
      <c r="E8788" s="72">
        <v>600</v>
      </c>
      <c r="F8788" s="105">
        <v>45</v>
      </c>
      <c r="G8788" s="108">
        <f t="shared" si="137"/>
        <v>44197</v>
      </c>
    </row>
    <row r="8789" spans="1:7" x14ac:dyDescent="0.35">
      <c r="A8789" s="72" t="s">
        <v>586</v>
      </c>
      <c r="B8789" s="72" t="s">
        <v>587</v>
      </c>
      <c r="C8789" s="72" t="s">
        <v>1087</v>
      </c>
      <c r="D8789" s="72" t="s">
        <v>1091</v>
      </c>
      <c r="E8789" s="72">
        <v>599</v>
      </c>
      <c r="F8789" s="105">
        <v>44</v>
      </c>
      <c r="G8789" s="108">
        <f t="shared" si="137"/>
        <v>44105</v>
      </c>
    </row>
    <row r="8790" spans="1:7" x14ac:dyDescent="0.35">
      <c r="A8790" s="72" t="s">
        <v>586</v>
      </c>
      <c r="B8790" s="72" t="s">
        <v>587</v>
      </c>
      <c r="C8790" s="72" t="s">
        <v>1087</v>
      </c>
      <c r="D8790" s="72" t="s">
        <v>1092</v>
      </c>
      <c r="E8790" s="72">
        <v>594</v>
      </c>
      <c r="F8790" s="105">
        <v>44</v>
      </c>
      <c r="G8790" s="108">
        <f t="shared" si="137"/>
        <v>44013</v>
      </c>
    </row>
    <row r="8791" spans="1:7" x14ac:dyDescent="0.35">
      <c r="A8791" s="72" t="s">
        <v>586</v>
      </c>
      <c r="B8791" s="72" t="s">
        <v>587</v>
      </c>
      <c r="C8791" s="72" t="s">
        <v>1087</v>
      </c>
      <c r="D8791" s="72" t="s">
        <v>1093</v>
      </c>
      <c r="E8791" s="72">
        <v>594</v>
      </c>
      <c r="F8791" s="105">
        <v>41</v>
      </c>
      <c r="G8791" s="108">
        <f t="shared" si="137"/>
        <v>43922</v>
      </c>
    </row>
    <row r="8792" spans="1:7" x14ac:dyDescent="0.35">
      <c r="A8792" s="72" t="s">
        <v>586</v>
      </c>
      <c r="B8792" s="72" t="s">
        <v>587</v>
      </c>
      <c r="C8792" s="72" t="s">
        <v>1087</v>
      </c>
      <c r="D8792" s="72" t="s">
        <v>1094</v>
      </c>
      <c r="E8792" s="72">
        <v>590</v>
      </c>
      <c r="F8792" s="105">
        <v>34</v>
      </c>
      <c r="G8792" s="108">
        <f t="shared" si="137"/>
        <v>43831</v>
      </c>
    </row>
    <row r="8793" spans="1:7" x14ac:dyDescent="0.35">
      <c r="A8793" s="72" t="s">
        <v>586</v>
      </c>
      <c r="B8793" s="72" t="s">
        <v>587</v>
      </c>
      <c r="C8793" s="72" t="s">
        <v>1087</v>
      </c>
      <c r="D8793" s="72" t="s">
        <v>1095</v>
      </c>
      <c r="E8793" s="72">
        <v>593</v>
      </c>
      <c r="F8793" s="105">
        <v>35</v>
      </c>
      <c r="G8793" s="108">
        <f t="shared" si="137"/>
        <v>43739</v>
      </c>
    </row>
    <row r="8794" spans="1:7" x14ac:dyDescent="0.35">
      <c r="A8794" s="72" t="s">
        <v>586</v>
      </c>
      <c r="B8794" s="72" t="s">
        <v>587</v>
      </c>
      <c r="C8794" s="72" t="s">
        <v>1087</v>
      </c>
      <c r="D8794" s="72" t="s">
        <v>1096</v>
      </c>
      <c r="E8794" s="72">
        <v>597</v>
      </c>
      <c r="F8794" s="105">
        <v>38</v>
      </c>
      <c r="G8794" s="108">
        <f t="shared" si="137"/>
        <v>43647</v>
      </c>
    </row>
    <row r="8795" spans="1:7" x14ac:dyDescent="0.35">
      <c r="A8795" s="72" t="s">
        <v>586</v>
      </c>
      <c r="B8795" s="72" t="s">
        <v>587</v>
      </c>
      <c r="C8795" s="72" t="s">
        <v>1087</v>
      </c>
      <c r="D8795" s="72" t="s">
        <v>1097</v>
      </c>
      <c r="E8795" s="72">
        <v>595</v>
      </c>
      <c r="F8795" s="105">
        <v>33</v>
      </c>
      <c r="G8795" s="108">
        <f t="shared" si="137"/>
        <v>43556</v>
      </c>
    </row>
    <row r="8796" spans="1:7" x14ac:dyDescent="0.35">
      <c r="A8796" s="72" t="s">
        <v>586</v>
      </c>
      <c r="B8796" s="72" t="s">
        <v>587</v>
      </c>
      <c r="C8796" s="72" t="s">
        <v>1087</v>
      </c>
      <c r="D8796" s="72" t="s">
        <v>1098</v>
      </c>
      <c r="E8796" s="72">
        <v>589</v>
      </c>
      <c r="F8796" s="105">
        <v>33</v>
      </c>
      <c r="G8796" s="108">
        <f t="shared" si="137"/>
        <v>43466</v>
      </c>
    </row>
    <row r="8797" spans="1:7" x14ac:dyDescent="0.35">
      <c r="A8797" s="72" t="s">
        <v>586</v>
      </c>
      <c r="B8797" s="72" t="s">
        <v>587</v>
      </c>
      <c r="C8797" s="72" t="s">
        <v>1087</v>
      </c>
      <c r="D8797" s="72" t="s">
        <v>1099</v>
      </c>
      <c r="E8797" s="72">
        <v>608</v>
      </c>
      <c r="F8797" s="105">
        <v>36</v>
      </c>
      <c r="G8797" s="108">
        <f t="shared" si="137"/>
        <v>43374</v>
      </c>
    </row>
    <row r="8798" spans="1:7" x14ac:dyDescent="0.35">
      <c r="A8798" s="72" t="s">
        <v>586</v>
      </c>
      <c r="B8798" s="72" t="s">
        <v>587</v>
      </c>
      <c r="C8798" s="72" t="s">
        <v>1100</v>
      </c>
      <c r="D8798" s="72" t="s">
        <v>1088</v>
      </c>
      <c r="E8798" s="72">
        <v>1082</v>
      </c>
      <c r="F8798" s="105">
        <v>201</v>
      </c>
      <c r="G8798" s="108">
        <f t="shared" si="137"/>
        <v>44378</v>
      </c>
    </row>
    <row r="8799" spans="1:7" x14ac:dyDescent="0.35">
      <c r="A8799" s="72" t="s">
        <v>586</v>
      </c>
      <c r="B8799" s="72" t="s">
        <v>587</v>
      </c>
      <c r="C8799" s="72" t="s">
        <v>1100</v>
      </c>
      <c r="D8799" s="72" t="s">
        <v>1089</v>
      </c>
      <c r="E8799" s="72">
        <v>1082</v>
      </c>
      <c r="F8799" s="105">
        <v>202</v>
      </c>
      <c r="G8799" s="108">
        <f t="shared" si="137"/>
        <v>44287</v>
      </c>
    </row>
    <row r="8800" spans="1:7" x14ac:dyDescent="0.35">
      <c r="A8800" s="72" t="s">
        <v>586</v>
      </c>
      <c r="B8800" s="72" t="s">
        <v>587</v>
      </c>
      <c r="C8800" s="72" t="s">
        <v>1100</v>
      </c>
      <c r="D8800" s="72" t="s">
        <v>1090</v>
      </c>
      <c r="E8800" s="72">
        <v>1086</v>
      </c>
      <c r="F8800" s="105">
        <v>205</v>
      </c>
      <c r="G8800" s="108">
        <f t="shared" si="137"/>
        <v>44197</v>
      </c>
    </row>
    <row r="8801" spans="1:7" x14ac:dyDescent="0.35">
      <c r="A8801" s="72" t="s">
        <v>586</v>
      </c>
      <c r="B8801" s="72" t="s">
        <v>587</v>
      </c>
      <c r="C8801" s="72" t="s">
        <v>1100</v>
      </c>
      <c r="D8801" s="72" t="s">
        <v>1091</v>
      </c>
      <c r="E8801" s="72">
        <v>1088</v>
      </c>
      <c r="F8801" s="105">
        <v>208</v>
      </c>
      <c r="G8801" s="108">
        <f t="shared" si="137"/>
        <v>44105</v>
      </c>
    </row>
    <row r="8802" spans="1:7" x14ac:dyDescent="0.35">
      <c r="A8802" s="72" t="s">
        <v>586</v>
      </c>
      <c r="B8802" s="72" t="s">
        <v>587</v>
      </c>
      <c r="C8802" s="72" t="s">
        <v>1100</v>
      </c>
      <c r="D8802" s="72" t="s">
        <v>1092</v>
      </c>
      <c r="E8802" s="72">
        <v>1081</v>
      </c>
      <c r="F8802" s="105">
        <v>209</v>
      </c>
      <c r="G8802" s="108">
        <f t="shared" si="137"/>
        <v>44013</v>
      </c>
    </row>
    <row r="8803" spans="1:7" x14ac:dyDescent="0.35">
      <c r="A8803" s="72" t="s">
        <v>586</v>
      </c>
      <c r="B8803" s="72" t="s">
        <v>587</v>
      </c>
      <c r="C8803" s="72" t="s">
        <v>1100</v>
      </c>
      <c r="D8803" s="72" t="s">
        <v>1093</v>
      </c>
      <c r="E8803" s="72">
        <v>1080</v>
      </c>
      <c r="F8803" s="105">
        <v>196</v>
      </c>
      <c r="G8803" s="108">
        <f t="shared" si="137"/>
        <v>43922</v>
      </c>
    </row>
    <row r="8804" spans="1:7" x14ac:dyDescent="0.35">
      <c r="A8804" s="72" t="s">
        <v>586</v>
      </c>
      <c r="B8804" s="72" t="s">
        <v>587</v>
      </c>
      <c r="C8804" s="72" t="s">
        <v>1100</v>
      </c>
      <c r="D8804" s="72" t="s">
        <v>1094</v>
      </c>
      <c r="E8804" s="72">
        <v>1085</v>
      </c>
      <c r="F8804" s="105">
        <v>193</v>
      </c>
      <c r="G8804" s="108">
        <f t="shared" si="137"/>
        <v>43831</v>
      </c>
    </row>
    <row r="8805" spans="1:7" x14ac:dyDescent="0.35">
      <c r="A8805" s="72" t="s">
        <v>586</v>
      </c>
      <c r="B8805" s="72" t="s">
        <v>587</v>
      </c>
      <c r="C8805" s="72" t="s">
        <v>1100</v>
      </c>
      <c r="D8805" s="72" t="s">
        <v>1095</v>
      </c>
      <c r="E8805" s="72">
        <v>1090</v>
      </c>
      <c r="F8805" s="105">
        <v>189</v>
      </c>
      <c r="G8805" s="108">
        <f t="shared" si="137"/>
        <v>43739</v>
      </c>
    </row>
    <row r="8806" spans="1:7" x14ac:dyDescent="0.35">
      <c r="A8806" s="72" t="s">
        <v>586</v>
      </c>
      <c r="B8806" s="72" t="s">
        <v>587</v>
      </c>
      <c r="C8806" s="72" t="s">
        <v>1100</v>
      </c>
      <c r="D8806" s="72" t="s">
        <v>1096</v>
      </c>
      <c r="E8806" s="72">
        <v>1085</v>
      </c>
      <c r="F8806" s="105">
        <v>185</v>
      </c>
      <c r="G8806" s="108">
        <f t="shared" si="137"/>
        <v>43647</v>
      </c>
    </row>
    <row r="8807" spans="1:7" x14ac:dyDescent="0.35">
      <c r="A8807" s="72" t="s">
        <v>586</v>
      </c>
      <c r="B8807" s="72" t="s">
        <v>587</v>
      </c>
      <c r="C8807" s="72" t="s">
        <v>1100</v>
      </c>
      <c r="D8807" s="72" t="s">
        <v>1097</v>
      </c>
      <c r="E8807" s="72">
        <v>1081</v>
      </c>
      <c r="F8807" s="105">
        <v>158</v>
      </c>
      <c r="G8807" s="108">
        <f t="shared" si="137"/>
        <v>43556</v>
      </c>
    </row>
    <row r="8808" spans="1:7" x14ac:dyDescent="0.35">
      <c r="A8808" s="72" t="s">
        <v>586</v>
      </c>
      <c r="B8808" s="72" t="s">
        <v>587</v>
      </c>
      <c r="C8808" s="72" t="s">
        <v>1100</v>
      </c>
      <c r="D8808" s="72" t="s">
        <v>1098</v>
      </c>
      <c r="E8808" s="72">
        <v>1056</v>
      </c>
      <c r="F8808" s="105">
        <v>148</v>
      </c>
      <c r="G8808" s="108">
        <f t="shared" si="137"/>
        <v>43466</v>
      </c>
    </row>
    <row r="8809" spans="1:7" x14ac:dyDescent="0.35">
      <c r="A8809" s="72" t="s">
        <v>586</v>
      </c>
      <c r="B8809" s="72" t="s">
        <v>587</v>
      </c>
      <c r="C8809" s="72" t="s">
        <v>1100</v>
      </c>
      <c r="D8809" s="72" t="s">
        <v>1099</v>
      </c>
      <c r="E8809" s="72">
        <v>1096</v>
      </c>
      <c r="F8809" s="105">
        <v>184</v>
      </c>
      <c r="G8809" s="108">
        <f t="shared" si="137"/>
        <v>43374</v>
      </c>
    </row>
    <row r="8810" spans="1:7" x14ac:dyDescent="0.35">
      <c r="A8810" s="72" t="s">
        <v>586</v>
      </c>
      <c r="B8810" s="72" t="s">
        <v>587</v>
      </c>
      <c r="C8810" s="72" t="s">
        <v>1101</v>
      </c>
      <c r="D8810" s="72" t="s">
        <v>1088</v>
      </c>
      <c r="E8810" s="72">
        <v>136</v>
      </c>
      <c r="F8810" s="105">
        <v>5</v>
      </c>
      <c r="G8810" s="108">
        <f t="shared" si="137"/>
        <v>44378</v>
      </c>
    </row>
    <row r="8811" spans="1:7" x14ac:dyDescent="0.35">
      <c r="A8811" s="72" t="s">
        <v>586</v>
      </c>
      <c r="B8811" s="72" t="s">
        <v>587</v>
      </c>
      <c r="C8811" s="72" t="s">
        <v>1101</v>
      </c>
      <c r="D8811" s="72" t="s">
        <v>1089</v>
      </c>
      <c r="E8811" s="72">
        <v>136</v>
      </c>
      <c r="F8811" s="105">
        <v>5</v>
      </c>
      <c r="G8811" s="108">
        <f t="shared" si="137"/>
        <v>44287</v>
      </c>
    </row>
    <row r="8812" spans="1:7" x14ac:dyDescent="0.35">
      <c r="A8812" s="72" t="s">
        <v>586</v>
      </c>
      <c r="B8812" s="72" t="s">
        <v>587</v>
      </c>
      <c r="C8812" s="72" t="s">
        <v>1101</v>
      </c>
      <c r="D8812" s="72" t="s">
        <v>1090</v>
      </c>
      <c r="E8812" s="72">
        <v>137</v>
      </c>
      <c r="F8812" s="105">
        <v>5</v>
      </c>
      <c r="G8812" s="108">
        <f t="shared" si="137"/>
        <v>44197</v>
      </c>
    </row>
    <row r="8813" spans="1:7" x14ac:dyDescent="0.35">
      <c r="A8813" s="72" t="s">
        <v>586</v>
      </c>
      <c r="B8813" s="72" t="s">
        <v>587</v>
      </c>
      <c r="C8813" s="72" t="s">
        <v>1101</v>
      </c>
      <c r="D8813" s="72" t="s">
        <v>1091</v>
      </c>
      <c r="E8813" s="72">
        <v>137</v>
      </c>
      <c r="F8813" s="105">
        <v>5</v>
      </c>
      <c r="G8813" s="108">
        <f t="shared" si="137"/>
        <v>44105</v>
      </c>
    </row>
    <row r="8814" spans="1:7" x14ac:dyDescent="0.35">
      <c r="A8814" s="72" t="s">
        <v>586</v>
      </c>
      <c r="B8814" s="72" t="s">
        <v>587</v>
      </c>
      <c r="C8814" s="72" t="s">
        <v>1101</v>
      </c>
      <c r="D8814" s="72" t="s">
        <v>1092</v>
      </c>
      <c r="E8814" s="72">
        <v>138</v>
      </c>
      <c r="F8814" s="105">
        <v>5</v>
      </c>
      <c r="G8814" s="108">
        <f t="shared" si="137"/>
        <v>44013</v>
      </c>
    </row>
    <row r="8815" spans="1:7" x14ac:dyDescent="0.35">
      <c r="A8815" s="72" t="s">
        <v>586</v>
      </c>
      <c r="B8815" s="72" t="s">
        <v>587</v>
      </c>
      <c r="C8815" s="72" t="s">
        <v>1101</v>
      </c>
      <c r="D8815" s="72" t="s">
        <v>1093</v>
      </c>
      <c r="E8815" s="72">
        <v>135</v>
      </c>
      <c r="F8815" s="105">
        <v>5</v>
      </c>
      <c r="G8815" s="108">
        <f t="shared" si="137"/>
        <v>43922</v>
      </c>
    </row>
    <row r="8816" spans="1:7" x14ac:dyDescent="0.35">
      <c r="A8816" s="72" t="s">
        <v>586</v>
      </c>
      <c r="B8816" s="72" t="s">
        <v>587</v>
      </c>
      <c r="C8816" s="72" t="s">
        <v>1101</v>
      </c>
      <c r="D8816" s="72" t="s">
        <v>1094</v>
      </c>
      <c r="E8816" s="72">
        <v>134</v>
      </c>
      <c r="F8816" s="105">
        <v>5</v>
      </c>
      <c r="G8816" s="108">
        <f t="shared" si="137"/>
        <v>43831</v>
      </c>
    </row>
    <row r="8817" spans="1:7" x14ac:dyDescent="0.35">
      <c r="A8817" s="72" t="s">
        <v>586</v>
      </c>
      <c r="B8817" s="72" t="s">
        <v>587</v>
      </c>
      <c r="C8817" s="72" t="s">
        <v>1101</v>
      </c>
      <c r="D8817" s="72" t="s">
        <v>1095</v>
      </c>
      <c r="E8817" s="72">
        <v>129</v>
      </c>
      <c r="F8817" s="105">
        <v>5</v>
      </c>
      <c r="G8817" s="108">
        <f t="shared" si="137"/>
        <v>43739</v>
      </c>
    </row>
    <row r="8818" spans="1:7" x14ac:dyDescent="0.35">
      <c r="A8818" s="72" t="s">
        <v>586</v>
      </c>
      <c r="B8818" s="72" t="s">
        <v>587</v>
      </c>
      <c r="C8818" s="72" t="s">
        <v>1101</v>
      </c>
      <c r="D8818" s="72" t="s">
        <v>1096</v>
      </c>
      <c r="E8818" s="72">
        <v>129</v>
      </c>
      <c r="F8818" s="105">
        <v>5</v>
      </c>
      <c r="G8818" s="108">
        <f t="shared" si="137"/>
        <v>43647</v>
      </c>
    </row>
    <row r="8819" spans="1:7" x14ac:dyDescent="0.35">
      <c r="A8819" s="72" t="s">
        <v>586</v>
      </c>
      <c r="B8819" s="72" t="s">
        <v>587</v>
      </c>
      <c r="C8819" s="72" t="s">
        <v>1101</v>
      </c>
      <c r="D8819" s="72" t="s">
        <v>1097</v>
      </c>
      <c r="E8819" s="72">
        <v>129</v>
      </c>
      <c r="F8819" s="105">
        <v>5</v>
      </c>
      <c r="G8819" s="108">
        <f t="shared" si="137"/>
        <v>43556</v>
      </c>
    </row>
    <row r="8820" spans="1:7" x14ac:dyDescent="0.35">
      <c r="A8820" s="72" t="s">
        <v>586</v>
      </c>
      <c r="B8820" s="72" t="s">
        <v>587</v>
      </c>
      <c r="C8820" s="72" t="s">
        <v>1101</v>
      </c>
      <c r="D8820" s="72" t="s">
        <v>1098</v>
      </c>
      <c r="E8820" s="72">
        <v>127</v>
      </c>
      <c r="F8820" s="105">
        <v>5</v>
      </c>
      <c r="G8820" s="108">
        <f t="shared" si="137"/>
        <v>43466</v>
      </c>
    </row>
    <row r="8821" spans="1:7" x14ac:dyDescent="0.35">
      <c r="A8821" s="72" t="s">
        <v>586</v>
      </c>
      <c r="B8821" s="72" t="s">
        <v>587</v>
      </c>
      <c r="C8821" s="72" t="s">
        <v>1101</v>
      </c>
      <c r="D8821" s="72" t="s">
        <v>1099</v>
      </c>
      <c r="E8821" s="72">
        <v>134</v>
      </c>
      <c r="F8821" s="105">
        <v>6</v>
      </c>
      <c r="G8821" s="108">
        <f t="shared" si="137"/>
        <v>43374</v>
      </c>
    </row>
    <row r="8822" spans="1:7" x14ac:dyDescent="0.35">
      <c r="A8822" s="72" t="s">
        <v>586</v>
      </c>
      <c r="B8822" s="72" t="s">
        <v>587</v>
      </c>
      <c r="C8822" s="72" t="s">
        <v>1102</v>
      </c>
      <c r="D8822" s="72" t="s">
        <v>1088</v>
      </c>
      <c r="E8822" s="72">
        <v>942</v>
      </c>
      <c r="F8822" s="105">
        <v>61</v>
      </c>
      <c r="G8822" s="108">
        <f t="shared" si="137"/>
        <v>44378</v>
      </c>
    </row>
    <row r="8823" spans="1:7" x14ac:dyDescent="0.35">
      <c r="A8823" s="72" t="s">
        <v>586</v>
      </c>
      <c r="B8823" s="72" t="s">
        <v>587</v>
      </c>
      <c r="C8823" s="72" t="s">
        <v>1102</v>
      </c>
      <c r="D8823" s="72" t="s">
        <v>1089</v>
      </c>
      <c r="E8823" s="72">
        <v>944</v>
      </c>
      <c r="F8823" s="105">
        <v>62</v>
      </c>
      <c r="G8823" s="108">
        <f t="shared" si="137"/>
        <v>44287</v>
      </c>
    </row>
    <row r="8824" spans="1:7" x14ac:dyDescent="0.35">
      <c r="A8824" s="72" t="s">
        <v>586</v>
      </c>
      <c r="B8824" s="72" t="s">
        <v>587</v>
      </c>
      <c r="C8824" s="72" t="s">
        <v>1102</v>
      </c>
      <c r="D8824" s="72" t="s">
        <v>1090</v>
      </c>
      <c r="E8824" s="72">
        <v>942</v>
      </c>
      <c r="F8824" s="105">
        <v>62</v>
      </c>
      <c r="G8824" s="108">
        <f t="shared" si="137"/>
        <v>44197</v>
      </c>
    </row>
    <row r="8825" spans="1:7" x14ac:dyDescent="0.35">
      <c r="A8825" s="72" t="s">
        <v>586</v>
      </c>
      <c r="B8825" s="72" t="s">
        <v>587</v>
      </c>
      <c r="C8825" s="72" t="s">
        <v>1102</v>
      </c>
      <c r="D8825" s="72" t="s">
        <v>1091</v>
      </c>
      <c r="E8825" s="72">
        <v>943</v>
      </c>
      <c r="F8825" s="105">
        <v>61</v>
      </c>
      <c r="G8825" s="108">
        <f t="shared" si="137"/>
        <v>44105</v>
      </c>
    </row>
    <row r="8826" spans="1:7" x14ac:dyDescent="0.35">
      <c r="A8826" s="72" t="s">
        <v>586</v>
      </c>
      <c r="B8826" s="72" t="s">
        <v>587</v>
      </c>
      <c r="C8826" s="72" t="s">
        <v>1102</v>
      </c>
      <c r="D8826" s="72" t="s">
        <v>1092</v>
      </c>
      <c r="E8826" s="72">
        <v>940</v>
      </c>
      <c r="F8826" s="105">
        <v>61</v>
      </c>
      <c r="G8826" s="108">
        <f t="shared" si="137"/>
        <v>44013</v>
      </c>
    </row>
    <row r="8827" spans="1:7" x14ac:dyDescent="0.35">
      <c r="A8827" s="72" t="s">
        <v>586</v>
      </c>
      <c r="B8827" s="72" t="s">
        <v>587</v>
      </c>
      <c r="C8827" s="72" t="s">
        <v>1102</v>
      </c>
      <c r="D8827" s="72" t="s">
        <v>1093</v>
      </c>
      <c r="E8827" s="72">
        <v>943</v>
      </c>
      <c r="F8827" s="105">
        <v>62</v>
      </c>
      <c r="G8827" s="108">
        <f t="shared" si="137"/>
        <v>43922</v>
      </c>
    </row>
    <row r="8828" spans="1:7" x14ac:dyDescent="0.35">
      <c r="A8828" s="72" t="s">
        <v>586</v>
      </c>
      <c r="B8828" s="72" t="s">
        <v>587</v>
      </c>
      <c r="C8828" s="72" t="s">
        <v>1102</v>
      </c>
      <c r="D8828" s="72" t="s">
        <v>1094</v>
      </c>
      <c r="E8828" s="72">
        <v>945</v>
      </c>
      <c r="F8828" s="105">
        <v>65</v>
      </c>
      <c r="G8828" s="108">
        <f t="shared" si="137"/>
        <v>43831</v>
      </c>
    </row>
    <row r="8829" spans="1:7" x14ac:dyDescent="0.35">
      <c r="A8829" s="72" t="s">
        <v>586</v>
      </c>
      <c r="B8829" s="72" t="s">
        <v>587</v>
      </c>
      <c r="C8829" s="72" t="s">
        <v>1102</v>
      </c>
      <c r="D8829" s="72" t="s">
        <v>1095</v>
      </c>
      <c r="E8829" s="72">
        <v>940</v>
      </c>
      <c r="F8829" s="105">
        <v>64</v>
      </c>
      <c r="G8829" s="108">
        <f t="shared" si="137"/>
        <v>43739</v>
      </c>
    </row>
    <row r="8830" spans="1:7" x14ac:dyDescent="0.35">
      <c r="A8830" s="72" t="s">
        <v>586</v>
      </c>
      <c r="B8830" s="72" t="s">
        <v>587</v>
      </c>
      <c r="C8830" s="72" t="s">
        <v>1102</v>
      </c>
      <c r="D8830" s="72" t="s">
        <v>1096</v>
      </c>
      <c r="E8830" s="72">
        <v>940</v>
      </c>
      <c r="F8830" s="105">
        <v>63</v>
      </c>
      <c r="G8830" s="108">
        <f t="shared" si="137"/>
        <v>43647</v>
      </c>
    </row>
    <row r="8831" spans="1:7" x14ac:dyDescent="0.35">
      <c r="A8831" s="72" t="s">
        <v>586</v>
      </c>
      <c r="B8831" s="72" t="s">
        <v>587</v>
      </c>
      <c r="C8831" s="72" t="s">
        <v>1102</v>
      </c>
      <c r="D8831" s="72" t="s">
        <v>1097</v>
      </c>
      <c r="E8831" s="72">
        <v>940</v>
      </c>
      <c r="F8831" s="105">
        <v>52</v>
      </c>
      <c r="G8831" s="108">
        <f t="shared" si="137"/>
        <v>43556</v>
      </c>
    </row>
    <row r="8832" spans="1:7" x14ac:dyDescent="0.35">
      <c r="A8832" s="72" t="s">
        <v>586</v>
      </c>
      <c r="B8832" s="72" t="s">
        <v>587</v>
      </c>
      <c r="C8832" s="72" t="s">
        <v>1102</v>
      </c>
      <c r="D8832" s="72" t="s">
        <v>1098</v>
      </c>
      <c r="E8832" s="72">
        <v>935</v>
      </c>
      <c r="F8832" s="105">
        <v>54</v>
      </c>
      <c r="G8832" s="108">
        <f t="shared" si="137"/>
        <v>43466</v>
      </c>
    </row>
    <row r="8833" spans="1:7" x14ac:dyDescent="0.35">
      <c r="A8833" s="72" t="s">
        <v>586</v>
      </c>
      <c r="B8833" s="72" t="s">
        <v>587</v>
      </c>
      <c r="C8833" s="72" t="s">
        <v>1102</v>
      </c>
      <c r="D8833" s="72" t="s">
        <v>1099</v>
      </c>
      <c r="E8833" s="72">
        <v>967</v>
      </c>
      <c r="F8833" s="105">
        <v>54</v>
      </c>
      <c r="G8833" s="108">
        <f t="shared" si="137"/>
        <v>43374</v>
      </c>
    </row>
    <row r="8834" spans="1:7" x14ac:dyDescent="0.35">
      <c r="A8834" s="72" t="s">
        <v>588</v>
      </c>
      <c r="B8834" s="72" t="s">
        <v>589</v>
      </c>
      <c r="C8834" s="72" t="s">
        <v>1087</v>
      </c>
      <c r="D8834" s="72" t="s">
        <v>1088</v>
      </c>
      <c r="E8834" s="72">
        <v>802</v>
      </c>
      <c r="F8834" s="105">
        <v>34</v>
      </c>
      <c r="G8834" s="108">
        <f t="shared" si="137"/>
        <v>44378</v>
      </c>
    </row>
    <row r="8835" spans="1:7" x14ac:dyDescent="0.35">
      <c r="A8835" s="72" t="s">
        <v>588</v>
      </c>
      <c r="B8835" s="72" t="s">
        <v>589</v>
      </c>
      <c r="C8835" s="72" t="s">
        <v>1087</v>
      </c>
      <c r="D8835" s="72" t="s">
        <v>1089</v>
      </c>
      <c r="E8835" s="72">
        <v>806</v>
      </c>
      <c r="F8835" s="105">
        <v>35</v>
      </c>
      <c r="G8835" s="108">
        <f t="shared" si="137"/>
        <v>44287</v>
      </c>
    </row>
    <row r="8836" spans="1:7" x14ac:dyDescent="0.35">
      <c r="A8836" s="72" t="s">
        <v>588</v>
      </c>
      <c r="B8836" s="72" t="s">
        <v>589</v>
      </c>
      <c r="C8836" s="72" t="s">
        <v>1087</v>
      </c>
      <c r="D8836" s="72" t="s">
        <v>1090</v>
      </c>
      <c r="E8836" s="72">
        <v>806</v>
      </c>
      <c r="F8836" s="105">
        <v>35</v>
      </c>
      <c r="G8836" s="108">
        <f t="shared" ref="G8836:G8899" si="138">DATE(LEFT(D8836,4),RIGHT(LEFT(D8836,7),2),1)</f>
        <v>44197</v>
      </c>
    </row>
    <row r="8837" spans="1:7" x14ac:dyDescent="0.35">
      <c r="A8837" s="72" t="s">
        <v>588</v>
      </c>
      <c r="B8837" s="72" t="s">
        <v>589</v>
      </c>
      <c r="C8837" s="72" t="s">
        <v>1087</v>
      </c>
      <c r="D8837" s="72" t="s">
        <v>1091</v>
      </c>
      <c r="E8837" s="72">
        <v>810</v>
      </c>
      <c r="F8837" s="105">
        <v>33</v>
      </c>
      <c r="G8837" s="108">
        <f t="shared" si="138"/>
        <v>44105</v>
      </c>
    </row>
    <row r="8838" spans="1:7" x14ac:dyDescent="0.35">
      <c r="A8838" s="72" t="s">
        <v>588</v>
      </c>
      <c r="B8838" s="72" t="s">
        <v>589</v>
      </c>
      <c r="C8838" s="72" t="s">
        <v>1087</v>
      </c>
      <c r="D8838" s="72" t="s">
        <v>1092</v>
      </c>
      <c r="E8838" s="72">
        <v>811</v>
      </c>
      <c r="F8838" s="105">
        <v>29</v>
      </c>
      <c r="G8838" s="108">
        <f t="shared" si="138"/>
        <v>44013</v>
      </c>
    </row>
    <row r="8839" spans="1:7" x14ac:dyDescent="0.35">
      <c r="A8839" s="72" t="s">
        <v>588</v>
      </c>
      <c r="B8839" s="72" t="s">
        <v>589</v>
      </c>
      <c r="C8839" s="72" t="s">
        <v>1087</v>
      </c>
      <c r="D8839" s="72" t="s">
        <v>1093</v>
      </c>
      <c r="E8839" s="72">
        <v>805</v>
      </c>
      <c r="F8839" s="105">
        <v>33</v>
      </c>
      <c r="G8839" s="108">
        <f t="shared" si="138"/>
        <v>43922</v>
      </c>
    </row>
    <row r="8840" spans="1:7" x14ac:dyDescent="0.35">
      <c r="A8840" s="72" t="s">
        <v>588</v>
      </c>
      <c r="B8840" s="72" t="s">
        <v>589</v>
      </c>
      <c r="C8840" s="72" t="s">
        <v>1087</v>
      </c>
      <c r="D8840" s="72" t="s">
        <v>1094</v>
      </c>
      <c r="E8840" s="72">
        <v>758</v>
      </c>
      <c r="F8840" s="105">
        <v>35</v>
      </c>
      <c r="G8840" s="108">
        <f t="shared" si="138"/>
        <v>43831</v>
      </c>
    </row>
    <row r="8841" spans="1:7" x14ac:dyDescent="0.35">
      <c r="A8841" s="72" t="s">
        <v>588</v>
      </c>
      <c r="B8841" s="72" t="s">
        <v>589</v>
      </c>
      <c r="C8841" s="72" t="s">
        <v>1087</v>
      </c>
      <c r="D8841" s="72" t="s">
        <v>1095</v>
      </c>
      <c r="E8841" s="72">
        <v>753</v>
      </c>
      <c r="F8841" s="105">
        <v>34</v>
      </c>
      <c r="G8841" s="108">
        <f t="shared" si="138"/>
        <v>43739</v>
      </c>
    </row>
    <row r="8842" spans="1:7" x14ac:dyDescent="0.35">
      <c r="A8842" s="72" t="s">
        <v>588</v>
      </c>
      <c r="B8842" s="72" t="s">
        <v>589</v>
      </c>
      <c r="C8842" s="72" t="s">
        <v>1087</v>
      </c>
      <c r="D8842" s="72" t="s">
        <v>1096</v>
      </c>
      <c r="E8842" s="72">
        <v>752</v>
      </c>
      <c r="F8842" s="105">
        <v>33</v>
      </c>
      <c r="G8842" s="108">
        <f t="shared" si="138"/>
        <v>43647</v>
      </c>
    </row>
    <row r="8843" spans="1:7" x14ac:dyDescent="0.35">
      <c r="A8843" s="72" t="s">
        <v>588</v>
      </c>
      <c r="B8843" s="72" t="s">
        <v>589</v>
      </c>
      <c r="C8843" s="72" t="s">
        <v>1087</v>
      </c>
      <c r="D8843" s="72" t="s">
        <v>1097</v>
      </c>
      <c r="E8843" s="72">
        <v>750</v>
      </c>
      <c r="F8843" s="105">
        <v>28</v>
      </c>
      <c r="G8843" s="108">
        <f t="shared" si="138"/>
        <v>43556</v>
      </c>
    </row>
    <row r="8844" spans="1:7" x14ac:dyDescent="0.35">
      <c r="A8844" s="72" t="s">
        <v>588</v>
      </c>
      <c r="B8844" s="72" t="s">
        <v>589</v>
      </c>
      <c r="C8844" s="72" t="s">
        <v>1087</v>
      </c>
      <c r="D8844" s="72" t="s">
        <v>1098</v>
      </c>
      <c r="E8844" s="72">
        <v>744</v>
      </c>
      <c r="F8844" s="105">
        <v>43</v>
      </c>
      <c r="G8844" s="108">
        <f t="shared" si="138"/>
        <v>43466</v>
      </c>
    </row>
    <row r="8845" spans="1:7" x14ac:dyDescent="0.35">
      <c r="A8845" s="72" t="s">
        <v>588</v>
      </c>
      <c r="B8845" s="72" t="s">
        <v>589</v>
      </c>
      <c r="C8845" s="72" t="s">
        <v>1087</v>
      </c>
      <c r="D8845" s="72" t="s">
        <v>1099</v>
      </c>
      <c r="E8845" s="72">
        <v>755</v>
      </c>
      <c r="F8845" s="105">
        <v>10</v>
      </c>
      <c r="G8845" s="108">
        <f t="shared" si="138"/>
        <v>43374</v>
      </c>
    </row>
    <row r="8846" spans="1:7" x14ac:dyDescent="0.35">
      <c r="A8846" s="72" t="s">
        <v>588</v>
      </c>
      <c r="B8846" s="72" t="s">
        <v>589</v>
      </c>
      <c r="C8846" s="72" t="s">
        <v>1100</v>
      </c>
      <c r="D8846" s="72" t="s">
        <v>1088</v>
      </c>
      <c r="E8846" s="72">
        <v>700</v>
      </c>
      <c r="F8846" s="105">
        <v>36</v>
      </c>
      <c r="G8846" s="108">
        <f t="shared" si="138"/>
        <v>44378</v>
      </c>
    </row>
    <row r="8847" spans="1:7" x14ac:dyDescent="0.35">
      <c r="A8847" s="72" t="s">
        <v>588</v>
      </c>
      <c r="B8847" s="72" t="s">
        <v>589</v>
      </c>
      <c r="C8847" s="72" t="s">
        <v>1100</v>
      </c>
      <c r="D8847" s="72" t="s">
        <v>1089</v>
      </c>
      <c r="E8847" s="72">
        <v>696</v>
      </c>
      <c r="F8847" s="105">
        <v>37</v>
      </c>
      <c r="G8847" s="108">
        <f t="shared" si="138"/>
        <v>44287</v>
      </c>
    </row>
    <row r="8848" spans="1:7" x14ac:dyDescent="0.35">
      <c r="A8848" s="72" t="s">
        <v>588</v>
      </c>
      <c r="B8848" s="72" t="s">
        <v>589</v>
      </c>
      <c r="C8848" s="72" t="s">
        <v>1100</v>
      </c>
      <c r="D8848" s="72" t="s">
        <v>1090</v>
      </c>
      <c r="E8848" s="72">
        <v>699</v>
      </c>
      <c r="F8848" s="105">
        <v>37</v>
      </c>
      <c r="G8848" s="108">
        <f t="shared" si="138"/>
        <v>44197</v>
      </c>
    </row>
    <row r="8849" spans="1:7" x14ac:dyDescent="0.35">
      <c r="A8849" s="72" t="s">
        <v>588</v>
      </c>
      <c r="B8849" s="72" t="s">
        <v>589</v>
      </c>
      <c r="C8849" s="72" t="s">
        <v>1100</v>
      </c>
      <c r="D8849" s="72" t="s">
        <v>1091</v>
      </c>
      <c r="E8849" s="72">
        <v>686</v>
      </c>
      <c r="F8849" s="105">
        <v>37</v>
      </c>
      <c r="G8849" s="108">
        <f t="shared" si="138"/>
        <v>44105</v>
      </c>
    </row>
    <row r="8850" spans="1:7" x14ac:dyDescent="0.35">
      <c r="A8850" s="72" t="s">
        <v>588</v>
      </c>
      <c r="B8850" s="72" t="s">
        <v>589</v>
      </c>
      <c r="C8850" s="72" t="s">
        <v>1100</v>
      </c>
      <c r="D8850" s="72" t="s">
        <v>1092</v>
      </c>
      <c r="E8850" s="72">
        <v>684</v>
      </c>
      <c r="F8850" s="105">
        <v>34</v>
      </c>
      <c r="G8850" s="108">
        <f t="shared" si="138"/>
        <v>44013</v>
      </c>
    </row>
    <row r="8851" spans="1:7" x14ac:dyDescent="0.35">
      <c r="A8851" s="72" t="s">
        <v>588</v>
      </c>
      <c r="B8851" s="72" t="s">
        <v>589</v>
      </c>
      <c r="C8851" s="72" t="s">
        <v>1100</v>
      </c>
      <c r="D8851" s="72" t="s">
        <v>1093</v>
      </c>
      <c r="E8851" s="72">
        <v>682</v>
      </c>
      <c r="F8851" s="105">
        <v>34</v>
      </c>
      <c r="G8851" s="108">
        <f t="shared" si="138"/>
        <v>43922</v>
      </c>
    </row>
    <row r="8852" spans="1:7" x14ac:dyDescent="0.35">
      <c r="A8852" s="72" t="s">
        <v>588</v>
      </c>
      <c r="B8852" s="72" t="s">
        <v>589</v>
      </c>
      <c r="C8852" s="72" t="s">
        <v>1100</v>
      </c>
      <c r="D8852" s="72" t="s">
        <v>1094</v>
      </c>
      <c r="E8852" s="72">
        <v>676</v>
      </c>
      <c r="F8852" s="105">
        <v>32</v>
      </c>
      <c r="G8852" s="108">
        <f t="shared" si="138"/>
        <v>43831</v>
      </c>
    </row>
    <row r="8853" spans="1:7" x14ac:dyDescent="0.35">
      <c r="A8853" s="72" t="s">
        <v>588</v>
      </c>
      <c r="B8853" s="72" t="s">
        <v>589</v>
      </c>
      <c r="C8853" s="72" t="s">
        <v>1100</v>
      </c>
      <c r="D8853" s="72" t="s">
        <v>1095</v>
      </c>
      <c r="E8853" s="72">
        <v>676</v>
      </c>
      <c r="F8853" s="105">
        <v>31</v>
      </c>
      <c r="G8853" s="108">
        <f t="shared" si="138"/>
        <v>43739</v>
      </c>
    </row>
    <row r="8854" spans="1:7" x14ac:dyDescent="0.35">
      <c r="A8854" s="72" t="s">
        <v>588</v>
      </c>
      <c r="B8854" s="72" t="s">
        <v>589</v>
      </c>
      <c r="C8854" s="72" t="s">
        <v>1100</v>
      </c>
      <c r="D8854" s="72" t="s">
        <v>1096</v>
      </c>
      <c r="E8854" s="72">
        <v>669</v>
      </c>
      <c r="F8854" s="105">
        <v>28</v>
      </c>
      <c r="G8854" s="108">
        <f t="shared" si="138"/>
        <v>43647</v>
      </c>
    </row>
    <row r="8855" spans="1:7" x14ac:dyDescent="0.35">
      <c r="A8855" s="72" t="s">
        <v>588</v>
      </c>
      <c r="B8855" s="72" t="s">
        <v>589</v>
      </c>
      <c r="C8855" s="72" t="s">
        <v>1100</v>
      </c>
      <c r="D8855" s="72" t="s">
        <v>1097</v>
      </c>
      <c r="E8855" s="72">
        <v>674</v>
      </c>
      <c r="F8855" s="105">
        <v>27</v>
      </c>
      <c r="G8855" s="108">
        <f t="shared" si="138"/>
        <v>43556</v>
      </c>
    </row>
    <row r="8856" spans="1:7" x14ac:dyDescent="0.35">
      <c r="A8856" s="72" t="s">
        <v>588</v>
      </c>
      <c r="B8856" s="72" t="s">
        <v>589</v>
      </c>
      <c r="C8856" s="72" t="s">
        <v>1100</v>
      </c>
      <c r="D8856" s="72" t="s">
        <v>1098</v>
      </c>
      <c r="E8856" s="72">
        <v>664</v>
      </c>
      <c r="F8856" s="105">
        <v>74</v>
      </c>
      <c r="G8856" s="108">
        <f t="shared" si="138"/>
        <v>43466</v>
      </c>
    </row>
    <row r="8857" spans="1:7" x14ac:dyDescent="0.35">
      <c r="A8857" s="72" t="s">
        <v>588</v>
      </c>
      <c r="B8857" s="72" t="s">
        <v>589</v>
      </c>
      <c r="C8857" s="72" t="s">
        <v>1100</v>
      </c>
      <c r="D8857" s="72" t="s">
        <v>1099</v>
      </c>
      <c r="E8857" s="72">
        <v>698</v>
      </c>
      <c r="F8857" s="105">
        <v>13</v>
      </c>
      <c r="G8857" s="108">
        <f t="shared" si="138"/>
        <v>43374</v>
      </c>
    </row>
    <row r="8858" spans="1:7" x14ac:dyDescent="0.35">
      <c r="A8858" s="72" t="s">
        <v>588</v>
      </c>
      <c r="B8858" s="72" t="s">
        <v>589</v>
      </c>
      <c r="C8858" s="72" t="s">
        <v>1101</v>
      </c>
      <c r="D8858" s="72" t="s">
        <v>1088</v>
      </c>
      <c r="E8858" s="72">
        <v>313</v>
      </c>
      <c r="F8858" s="105">
        <v>3</v>
      </c>
      <c r="G8858" s="108">
        <f t="shared" si="138"/>
        <v>44378</v>
      </c>
    </row>
    <row r="8859" spans="1:7" x14ac:dyDescent="0.35">
      <c r="A8859" s="72" t="s">
        <v>588</v>
      </c>
      <c r="B8859" s="72" t="s">
        <v>589</v>
      </c>
      <c r="C8859" s="72" t="s">
        <v>1101</v>
      </c>
      <c r="D8859" s="72" t="s">
        <v>1089</v>
      </c>
      <c r="E8859" s="72">
        <v>313</v>
      </c>
      <c r="F8859" s="105">
        <v>3</v>
      </c>
      <c r="G8859" s="108">
        <f t="shared" si="138"/>
        <v>44287</v>
      </c>
    </row>
    <row r="8860" spans="1:7" x14ac:dyDescent="0.35">
      <c r="A8860" s="72" t="s">
        <v>588</v>
      </c>
      <c r="B8860" s="72" t="s">
        <v>589</v>
      </c>
      <c r="C8860" s="72" t="s">
        <v>1101</v>
      </c>
      <c r="D8860" s="72" t="s">
        <v>1090</v>
      </c>
      <c r="E8860" s="72">
        <v>311</v>
      </c>
      <c r="F8860" s="105">
        <v>3</v>
      </c>
      <c r="G8860" s="108">
        <f t="shared" si="138"/>
        <v>44197</v>
      </c>
    </row>
    <row r="8861" spans="1:7" x14ac:dyDescent="0.35">
      <c r="A8861" s="72" t="s">
        <v>588</v>
      </c>
      <c r="B8861" s="72" t="s">
        <v>589</v>
      </c>
      <c r="C8861" s="72" t="s">
        <v>1101</v>
      </c>
      <c r="D8861" s="72" t="s">
        <v>1091</v>
      </c>
      <c r="E8861" s="72">
        <v>309</v>
      </c>
      <c r="F8861" s="105">
        <v>4</v>
      </c>
      <c r="G8861" s="108">
        <f t="shared" si="138"/>
        <v>44105</v>
      </c>
    </row>
    <row r="8862" spans="1:7" x14ac:dyDescent="0.35">
      <c r="A8862" s="72" t="s">
        <v>588</v>
      </c>
      <c r="B8862" s="72" t="s">
        <v>589</v>
      </c>
      <c r="C8862" s="72" t="s">
        <v>1101</v>
      </c>
      <c r="D8862" s="72" t="s">
        <v>1092</v>
      </c>
      <c r="E8862" s="72">
        <v>304</v>
      </c>
      <c r="F8862" s="105">
        <v>4</v>
      </c>
      <c r="G8862" s="108">
        <f t="shared" si="138"/>
        <v>44013</v>
      </c>
    </row>
    <row r="8863" spans="1:7" x14ac:dyDescent="0.35">
      <c r="A8863" s="72" t="s">
        <v>588</v>
      </c>
      <c r="B8863" s="72" t="s">
        <v>589</v>
      </c>
      <c r="C8863" s="72" t="s">
        <v>1101</v>
      </c>
      <c r="D8863" s="72" t="s">
        <v>1093</v>
      </c>
      <c r="E8863" s="72">
        <v>304</v>
      </c>
      <c r="F8863" s="105">
        <v>2</v>
      </c>
      <c r="G8863" s="108">
        <f t="shared" si="138"/>
        <v>43922</v>
      </c>
    </row>
    <row r="8864" spans="1:7" x14ac:dyDescent="0.35">
      <c r="A8864" s="72" t="s">
        <v>588</v>
      </c>
      <c r="B8864" s="72" t="s">
        <v>589</v>
      </c>
      <c r="C8864" s="72" t="s">
        <v>1101</v>
      </c>
      <c r="D8864" s="72" t="s">
        <v>1094</v>
      </c>
      <c r="E8864" s="72">
        <v>293</v>
      </c>
      <c r="F8864" s="105">
        <v>2</v>
      </c>
      <c r="G8864" s="108">
        <f t="shared" si="138"/>
        <v>43831</v>
      </c>
    </row>
    <row r="8865" spans="1:7" x14ac:dyDescent="0.35">
      <c r="A8865" s="72" t="s">
        <v>588</v>
      </c>
      <c r="B8865" s="72" t="s">
        <v>589</v>
      </c>
      <c r="C8865" s="72" t="s">
        <v>1101</v>
      </c>
      <c r="D8865" s="72" t="s">
        <v>1095</v>
      </c>
      <c r="E8865" s="72">
        <v>288</v>
      </c>
      <c r="F8865" s="105">
        <v>2</v>
      </c>
      <c r="G8865" s="108">
        <f t="shared" si="138"/>
        <v>43739</v>
      </c>
    </row>
    <row r="8866" spans="1:7" x14ac:dyDescent="0.35">
      <c r="A8866" s="72" t="s">
        <v>588</v>
      </c>
      <c r="B8866" s="72" t="s">
        <v>589</v>
      </c>
      <c r="C8866" s="72" t="s">
        <v>1101</v>
      </c>
      <c r="D8866" s="72" t="s">
        <v>1096</v>
      </c>
      <c r="E8866" s="72">
        <v>288</v>
      </c>
      <c r="F8866" s="105">
        <v>2</v>
      </c>
      <c r="G8866" s="108">
        <f t="shared" si="138"/>
        <v>43647</v>
      </c>
    </row>
    <row r="8867" spans="1:7" x14ac:dyDescent="0.35">
      <c r="A8867" s="72" t="s">
        <v>588</v>
      </c>
      <c r="B8867" s="72" t="s">
        <v>589</v>
      </c>
      <c r="C8867" s="72" t="s">
        <v>1101</v>
      </c>
      <c r="D8867" s="72" t="s">
        <v>1097</v>
      </c>
      <c r="E8867" s="72">
        <v>287</v>
      </c>
      <c r="F8867" s="105">
        <v>4</v>
      </c>
      <c r="G8867" s="108">
        <f t="shared" si="138"/>
        <v>43556</v>
      </c>
    </row>
    <row r="8868" spans="1:7" x14ac:dyDescent="0.35">
      <c r="A8868" s="72" t="s">
        <v>588</v>
      </c>
      <c r="B8868" s="72" t="s">
        <v>589</v>
      </c>
      <c r="C8868" s="72" t="s">
        <v>1101</v>
      </c>
      <c r="D8868" s="72" t="s">
        <v>1098</v>
      </c>
      <c r="E8868" s="72">
        <v>270</v>
      </c>
      <c r="F8868" s="105">
        <v>5</v>
      </c>
      <c r="G8868" s="108">
        <f t="shared" si="138"/>
        <v>43466</v>
      </c>
    </row>
    <row r="8869" spans="1:7" x14ac:dyDescent="0.35">
      <c r="A8869" s="72" t="s">
        <v>588</v>
      </c>
      <c r="B8869" s="72" t="s">
        <v>589</v>
      </c>
      <c r="C8869" s="72" t="s">
        <v>1101</v>
      </c>
      <c r="D8869" s="72" t="s">
        <v>1099</v>
      </c>
      <c r="E8869" s="72">
        <v>286</v>
      </c>
      <c r="F8869" s="105">
        <v>3</v>
      </c>
      <c r="G8869" s="108">
        <f t="shared" si="138"/>
        <v>43374</v>
      </c>
    </row>
    <row r="8870" spans="1:7" x14ac:dyDescent="0.35">
      <c r="A8870" s="72" t="s">
        <v>588</v>
      </c>
      <c r="B8870" s="72" t="s">
        <v>589</v>
      </c>
      <c r="C8870" s="72" t="s">
        <v>1102</v>
      </c>
      <c r="D8870" s="72" t="s">
        <v>1088</v>
      </c>
      <c r="E8870" s="72">
        <v>1161</v>
      </c>
      <c r="F8870" s="105">
        <v>44</v>
      </c>
      <c r="G8870" s="108">
        <f t="shared" si="138"/>
        <v>44378</v>
      </c>
    </row>
    <row r="8871" spans="1:7" x14ac:dyDescent="0.35">
      <c r="A8871" s="72" t="s">
        <v>588</v>
      </c>
      <c r="B8871" s="72" t="s">
        <v>589</v>
      </c>
      <c r="C8871" s="72" t="s">
        <v>1102</v>
      </c>
      <c r="D8871" s="72" t="s">
        <v>1089</v>
      </c>
      <c r="E8871" s="72">
        <v>1167</v>
      </c>
      <c r="F8871" s="105">
        <v>46</v>
      </c>
      <c r="G8871" s="108">
        <f t="shared" si="138"/>
        <v>44287</v>
      </c>
    </row>
    <row r="8872" spans="1:7" x14ac:dyDescent="0.35">
      <c r="A8872" s="72" t="s">
        <v>588</v>
      </c>
      <c r="B8872" s="72" t="s">
        <v>589</v>
      </c>
      <c r="C8872" s="72" t="s">
        <v>1102</v>
      </c>
      <c r="D8872" s="72" t="s">
        <v>1090</v>
      </c>
      <c r="E8872" s="72">
        <v>1164</v>
      </c>
      <c r="F8872" s="105">
        <v>46</v>
      </c>
      <c r="G8872" s="108">
        <f t="shared" si="138"/>
        <v>44197</v>
      </c>
    </row>
    <row r="8873" spans="1:7" x14ac:dyDescent="0.35">
      <c r="A8873" s="72" t="s">
        <v>588</v>
      </c>
      <c r="B8873" s="72" t="s">
        <v>589</v>
      </c>
      <c r="C8873" s="72" t="s">
        <v>1102</v>
      </c>
      <c r="D8873" s="72" t="s">
        <v>1091</v>
      </c>
      <c r="E8873" s="72">
        <v>1161</v>
      </c>
      <c r="F8873" s="105">
        <v>42</v>
      </c>
      <c r="G8873" s="108">
        <f t="shared" si="138"/>
        <v>44105</v>
      </c>
    </row>
    <row r="8874" spans="1:7" x14ac:dyDescent="0.35">
      <c r="A8874" s="72" t="s">
        <v>588</v>
      </c>
      <c r="B8874" s="72" t="s">
        <v>589</v>
      </c>
      <c r="C8874" s="72" t="s">
        <v>1102</v>
      </c>
      <c r="D8874" s="72" t="s">
        <v>1092</v>
      </c>
      <c r="E8874" s="72">
        <v>1168</v>
      </c>
      <c r="F8874" s="105">
        <v>42</v>
      </c>
      <c r="G8874" s="108">
        <f t="shared" si="138"/>
        <v>44013</v>
      </c>
    </row>
    <row r="8875" spans="1:7" x14ac:dyDescent="0.35">
      <c r="A8875" s="72" t="s">
        <v>588</v>
      </c>
      <c r="B8875" s="72" t="s">
        <v>589</v>
      </c>
      <c r="C8875" s="72" t="s">
        <v>1102</v>
      </c>
      <c r="D8875" s="72" t="s">
        <v>1093</v>
      </c>
      <c r="E8875" s="72">
        <v>1162</v>
      </c>
      <c r="F8875" s="105">
        <v>45</v>
      </c>
      <c r="G8875" s="108">
        <f t="shared" si="138"/>
        <v>43922</v>
      </c>
    </row>
    <row r="8876" spans="1:7" x14ac:dyDescent="0.35">
      <c r="A8876" s="72" t="s">
        <v>588</v>
      </c>
      <c r="B8876" s="72" t="s">
        <v>589</v>
      </c>
      <c r="C8876" s="72" t="s">
        <v>1102</v>
      </c>
      <c r="D8876" s="72" t="s">
        <v>1094</v>
      </c>
      <c r="E8876" s="72">
        <v>1159</v>
      </c>
      <c r="F8876" s="105">
        <v>45</v>
      </c>
      <c r="G8876" s="108">
        <f t="shared" si="138"/>
        <v>43831</v>
      </c>
    </row>
    <row r="8877" spans="1:7" x14ac:dyDescent="0.35">
      <c r="A8877" s="72" t="s">
        <v>588</v>
      </c>
      <c r="B8877" s="72" t="s">
        <v>589</v>
      </c>
      <c r="C8877" s="72" t="s">
        <v>1102</v>
      </c>
      <c r="D8877" s="72" t="s">
        <v>1095</v>
      </c>
      <c r="E8877" s="72">
        <v>1154</v>
      </c>
      <c r="F8877" s="105">
        <v>42</v>
      </c>
      <c r="G8877" s="108">
        <f t="shared" si="138"/>
        <v>43739</v>
      </c>
    </row>
    <row r="8878" spans="1:7" x14ac:dyDescent="0.35">
      <c r="A8878" s="72" t="s">
        <v>588</v>
      </c>
      <c r="B8878" s="72" t="s">
        <v>589</v>
      </c>
      <c r="C8878" s="72" t="s">
        <v>1102</v>
      </c>
      <c r="D8878" s="72" t="s">
        <v>1096</v>
      </c>
      <c r="E8878" s="72">
        <v>1161</v>
      </c>
      <c r="F8878" s="105">
        <v>37</v>
      </c>
      <c r="G8878" s="108">
        <f t="shared" si="138"/>
        <v>43647</v>
      </c>
    </row>
    <row r="8879" spans="1:7" x14ac:dyDescent="0.35">
      <c r="A8879" s="72" t="s">
        <v>588</v>
      </c>
      <c r="B8879" s="72" t="s">
        <v>589</v>
      </c>
      <c r="C8879" s="72" t="s">
        <v>1102</v>
      </c>
      <c r="D8879" s="72" t="s">
        <v>1097</v>
      </c>
      <c r="E8879" s="72">
        <v>1159</v>
      </c>
      <c r="F8879" s="105">
        <v>41</v>
      </c>
      <c r="G8879" s="108">
        <f t="shared" si="138"/>
        <v>43556</v>
      </c>
    </row>
    <row r="8880" spans="1:7" x14ac:dyDescent="0.35">
      <c r="A8880" s="72" t="s">
        <v>588</v>
      </c>
      <c r="B8880" s="72" t="s">
        <v>589</v>
      </c>
      <c r="C8880" s="72" t="s">
        <v>1102</v>
      </c>
      <c r="D8880" s="72" t="s">
        <v>1098</v>
      </c>
      <c r="E8880" s="72">
        <v>1152</v>
      </c>
      <c r="F8880" s="105">
        <v>90</v>
      </c>
      <c r="G8880" s="108">
        <f t="shared" si="138"/>
        <v>43466</v>
      </c>
    </row>
    <row r="8881" spans="1:7" x14ac:dyDescent="0.35">
      <c r="A8881" s="72" t="s">
        <v>588</v>
      </c>
      <c r="B8881" s="72" t="s">
        <v>589</v>
      </c>
      <c r="C8881" s="72" t="s">
        <v>1102</v>
      </c>
      <c r="D8881" s="72" t="s">
        <v>1099</v>
      </c>
      <c r="E8881" s="72">
        <v>1171</v>
      </c>
      <c r="F8881" s="105">
        <v>35</v>
      </c>
      <c r="G8881" s="108">
        <f t="shared" si="138"/>
        <v>43374</v>
      </c>
    </row>
    <row r="8882" spans="1:7" x14ac:dyDescent="0.35">
      <c r="A8882" s="72" t="s">
        <v>594</v>
      </c>
      <c r="B8882" s="72" t="s">
        <v>595</v>
      </c>
      <c r="C8882" s="72" t="s">
        <v>1087</v>
      </c>
      <c r="D8882" s="72" t="s">
        <v>1088</v>
      </c>
      <c r="E8882" s="72">
        <v>1091</v>
      </c>
      <c r="F8882" s="105">
        <v>735</v>
      </c>
      <c r="G8882" s="108">
        <f t="shared" si="138"/>
        <v>44378</v>
      </c>
    </row>
    <row r="8883" spans="1:7" x14ac:dyDescent="0.35">
      <c r="A8883" s="72" t="s">
        <v>594</v>
      </c>
      <c r="B8883" s="72" t="s">
        <v>595</v>
      </c>
      <c r="C8883" s="72" t="s">
        <v>1087</v>
      </c>
      <c r="D8883" s="72" t="s">
        <v>1089</v>
      </c>
      <c r="E8883" s="72">
        <v>1089</v>
      </c>
      <c r="F8883" s="105">
        <v>739</v>
      </c>
      <c r="G8883" s="108">
        <f t="shared" si="138"/>
        <v>44287</v>
      </c>
    </row>
    <row r="8884" spans="1:7" x14ac:dyDescent="0.35">
      <c r="A8884" s="72" t="s">
        <v>594</v>
      </c>
      <c r="B8884" s="72" t="s">
        <v>595</v>
      </c>
      <c r="C8884" s="72" t="s">
        <v>1087</v>
      </c>
      <c r="D8884" s="72" t="s">
        <v>1090</v>
      </c>
      <c r="E8884" s="72">
        <v>1077</v>
      </c>
      <c r="F8884" s="105">
        <v>53</v>
      </c>
      <c r="G8884" s="108">
        <f t="shared" si="138"/>
        <v>44197</v>
      </c>
    </row>
    <row r="8885" spans="1:7" x14ac:dyDescent="0.35">
      <c r="A8885" s="72" t="s">
        <v>594</v>
      </c>
      <c r="B8885" s="72" t="s">
        <v>595</v>
      </c>
      <c r="C8885" s="72" t="s">
        <v>1087</v>
      </c>
      <c r="D8885" s="72" t="s">
        <v>1091</v>
      </c>
      <c r="E8885" s="72">
        <v>1077</v>
      </c>
      <c r="F8885" s="105">
        <v>53</v>
      </c>
      <c r="G8885" s="108">
        <f t="shared" si="138"/>
        <v>44105</v>
      </c>
    </row>
    <row r="8886" spans="1:7" x14ac:dyDescent="0.35">
      <c r="A8886" s="72" t="s">
        <v>594</v>
      </c>
      <c r="B8886" s="72" t="s">
        <v>595</v>
      </c>
      <c r="C8886" s="72" t="s">
        <v>1087</v>
      </c>
      <c r="D8886" s="72" t="s">
        <v>1092</v>
      </c>
      <c r="E8886" s="72">
        <v>1086</v>
      </c>
      <c r="F8886" s="105">
        <v>54</v>
      </c>
      <c r="G8886" s="108">
        <f t="shared" si="138"/>
        <v>44013</v>
      </c>
    </row>
    <row r="8887" spans="1:7" x14ac:dyDescent="0.35">
      <c r="A8887" s="72" t="s">
        <v>594</v>
      </c>
      <c r="B8887" s="72" t="s">
        <v>595</v>
      </c>
      <c r="C8887" s="72" t="s">
        <v>1087</v>
      </c>
      <c r="D8887" s="72" t="s">
        <v>1093</v>
      </c>
      <c r="E8887" s="72">
        <v>1083</v>
      </c>
      <c r="F8887" s="105">
        <v>58</v>
      </c>
      <c r="G8887" s="108">
        <f t="shared" si="138"/>
        <v>43922</v>
      </c>
    </row>
    <row r="8888" spans="1:7" x14ac:dyDescent="0.35">
      <c r="A8888" s="72" t="s">
        <v>594</v>
      </c>
      <c r="B8888" s="72" t="s">
        <v>595</v>
      </c>
      <c r="C8888" s="72" t="s">
        <v>1087</v>
      </c>
      <c r="D8888" s="72" t="s">
        <v>1094</v>
      </c>
      <c r="E8888" s="72">
        <v>1073</v>
      </c>
      <c r="F8888" s="105">
        <v>57</v>
      </c>
      <c r="G8888" s="108">
        <f t="shared" si="138"/>
        <v>43831</v>
      </c>
    </row>
    <row r="8889" spans="1:7" x14ac:dyDescent="0.35">
      <c r="A8889" s="72" t="s">
        <v>594</v>
      </c>
      <c r="B8889" s="72" t="s">
        <v>595</v>
      </c>
      <c r="C8889" s="72" t="s">
        <v>1087</v>
      </c>
      <c r="D8889" s="72" t="s">
        <v>1095</v>
      </c>
      <c r="E8889" s="72">
        <v>1053</v>
      </c>
      <c r="F8889" s="105">
        <v>57</v>
      </c>
      <c r="G8889" s="108">
        <f t="shared" si="138"/>
        <v>43739</v>
      </c>
    </row>
    <row r="8890" spans="1:7" x14ac:dyDescent="0.35">
      <c r="A8890" s="72" t="s">
        <v>594</v>
      </c>
      <c r="B8890" s="72" t="s">
        <v>595</v>
      </c>
      <c r="C8890" s="72" t="s">
        <v>1087</v>
      </c>
      <c r="D8890" s="72" t="s">
        <v>1096</v>
      </c>
      <c r="E8890" s="72">
        <v>1046</v>
      </c>
      <c r="F8890" s="105">
        <v>57</v>
      </c>
      <c r="G8890" s="108">
        <f t="shared" si="138"/>
        <v>43647</v>
      </c>
    </row>
    <row r="8891" spans="1:7" x14ac:dyDescent="0.35">
      <c r="A8891" s="72" t="s">
        <v>594</v>
      </c>
      <c r="B8891" s="72" t="s">
        <v>595</v>
      </c>
      <c r="C8891" s="72" t="s">
        <v>1087</v>
      </c>
      <c r="D8891" s="72" t="s">
        <v>1097</v>
      </c>
      <c r="E8891" s="72">
        <v>1051</v>
      </c>
      <c r="F8891" s="105">
        <v>45</v>
      </c>
      <c r="G8891" s="108">
        <f t="shared" si="138"/>
        <v>43556</v>
      </c>
    </row>
    <row r="8892" spans="1:7" x14ac:dyDescent="0.35">
      <c r="A8892" s="72" t="s">
        <v>594</v>
      </c>
      <c r="B8892" s="72" t="s">
        <v>595</v>
      </c>
      <c r="C8892" s="72" t="s">
        <v>1087</v>
      </c>
      <c r="D8892" s="72" t="s">
        <v>1098</v>
      </c>
      <c r="E8892" s="72">
        <v>1039</v>
      </c>
      <c r="F8892" s="105">
        <v>44</v>
      </c>
      <c r="G8892" s="108">
        <f t="shared" si="138"/>
        <v>43466</v>
      </c>
    </row>
    <row r="8893" spans="1:7" x14ac:dyDescent="0.35">
      <c r="A8893" s="72" t="s">
        <v>594</v>
      </c>
      <c r="B8893" s="72" t="s">
        <v>595</v>
      </c>
      <c r="C8893" s="72" t="s">
        <v>1087</v>
      </c>
      <c r="D8893" s="72" t="s">
        <v>1099</v>
      </c>
      <c r="E8893" s="72">
        <v>1083</v>
      </c>
      <c r="F8893" s="105">
        <v>53</v>
      </c>
      <c r="G8893" s="108">
        <f t="shared" si="138"/>
        <v>43374</v>
      </c>
    </row>
    <row r="8894" spans="1:7" x14ac:dyDescent="0.35">
      <c r="A8894" s="72" t="s">
        <v>594</v>
      </c>
      <c r="B8894" s="72" t="s">
        <v>595</v>
      </c>
      <c r="C8894" s="72" t="s">
        <v>1100</v>
      </c>
      <c r="D8894" s="72" t="s">
        <v>1088</v>
      </c>
      <c r="E8894" s="72">
        <v>778</v>
      </c>
      <c r="F8894" s="105">
        <v>465</v>
      </c>
      <c r="G8894" s="108">
        <f t="shared" si="138"/>
        <v>44378</v>
      </c>
    </row>
    <row r="8895" spans="1:7" x14ac:dyDescent="0.35">
      <c r="A8895" s="72" t="s">
        <v>594</v>
      </c>
      <c r="B8895" s="72" t="s">
        <v>595</v>
      </c>
      <c r="C8895" s="72" t="s">
        <v>1100</v>
      </c>
      <c r="D8895" s="72" t="s">
        <v>1089</v>
      </c>
      <c r="E8895" s="72">
        <v>771</v>
      </c>
      <c r="F8895" s="105">
        <v>461</v>
      </c>
      <c r="G8895" s="108">
        <f t="shared" si="138"/>
        <v>44287</v>
      </c>
    </row>
    <row r="8896" spans="1:7" x14ac:dyDescent="0.35">
      <c r="A8896" s="72" t="s">
        <v>594</v>
      </c>
      <c r="B8896" s="72" t="s">
        <v>595</v>
      </c>
      <c r="C8896" s="72" t="s">
        <v>1100</v>
      </c>
      <c r="D8896" s="72" t="s">
        <v>1090</v>
      </c>
      <c r="E8896" s="72">
        <v>742</v>
      </c>
      <c r="F8896" s="105">
        <v>97</v>
      </c>
      <c r="G8896" s="108">
        <f t="shared" si="138"/>
        <v>44197</v>
      </c>
    </row>
    <row r="8897" spans="1:7" x14ac:dyDescent="0.35">
      <c r="A8897" s="72" t="s">
        <v>594</v>
      </c>
      <c r="B8897" s="72" t="s">
        <v>595</v>
      </c>
      <c r="C8897" s="72" t="s">
        <v>1100</v>
      </c>
      <c r="D8897" s="72" t="s">
        <v>1091</v>
      </c>
      <c r="E8897" s="72">
        <v>742</v>
      </c>
      <c r="F8897" s="105">
        <v>97</v>
      </c>
      <c r="G8897" s="108">
        <f t="shared" si="138"/>
        <v>44105</v>
      </c>
    </row>
    <row r="8898" spans="1:7" x14ac:dyDescent="0.35">
      <c r="A8898" s="72" t="s">
        <v>594</v>
      </c>
      <c r="B8898" s="72" t="s">
        <v>595</v>
      </c>
      <c r="C8898" s="72" t="s">
        <v>1100</v>
      </c>
      <c r="D8898" s="72" t="s">
        <v>1092</v>
      </c>
      <c r="E8898" s="72">
        <v>741</v>
      </c>
      <c r="F8898" s="105">
        <v>95</v>
      </c>
      <c r="G8898" s="108">
        <f t="shared" si="138"/>
        <v>44013</v>
      </c>
    </row>
    <row r="8899" spans="1:7" x14ac:dyDescent="0.35">
      <c r="A8899" s="72" t="s">
        <v>594</v>
      </c>
      <c r="B8899" s="72" t="s">
        <v>595</v>
      </c>
      <c r="C8899" s="72" t="s">
        <v>1100</v>
      </c>
      <c r="D8899" s="72" t="s">
        <v>1093</v>
      </c>
      <c r="E8899" s="72">
        <v>713</v>
      </c>
      <c r="F8899" s="105">
        <v>97</v>
      </c>
      <c r="G8899" s="108">
        <f t="shared" si="138"/>
        <v>43922</v>
      </c>
    </row>
    <row r="8900" spans="1:7" x14ac:dyDescent="0.35">
      <c r="A8900" s="72" t="s">
        <v>594</v>
      </c>
      <c r="B8900" s="72" t="s">
        <v>595</v>
      </c>
      <c r="C8900" s="72" t="s">
        <v>1100</v>
      </c>
      <c r="D8900" s="72" t="s">
        <v>1094</v>
      </c>
      <c r="E8900" s="72">
        <v>701</v>
      </c>
      <c r="F8900" s="105">
        <v>97</v>
      </c>
      <c r="G8900" s="108">
        <f t="shared" ref="G8900:G8963" si="139">DATE(LEFT(D8900,4),RIGHT(LEFT(D8900,7),2),1)</f>
        <v>43831</v>
      </c>
    </row>
    <row r="8901" spans="1:7" x14ac:dyDescent="0.35">
      <c r="A8901" s="72" t="s">
        <v>594</v>
      </c>
      <c r="B8901" s="72" t="s">
        <v>595</v>
      </c>
      <c r="C8901" s="72" t="s">
        <v>1100</v>
      </c>
      <c r="D8901" s="72" t="s">
        <v>1095</v>
      </c>
      <c r="E8901" s="72">
        <v>680</v>
      </c>
      <c r="F8901" s="105">
        <v>104</v>
      </c>
      <c r="G8901" s="108">
        <f t="shared" si="139"/>
        <v>43739</v>
      </c>
    </row>
    <row r="8902" spans="1:7" x14ac:dyDescent="0.35">
      <c r="A8902" s="72" t="s">
        <v>594</v>
      </c>
      <c r="B8902" s="72" t="s">
        <v>595</v>
      </c>
      <c r="C8902" s="72" t="s">
        <v>1100</v>
      </c>
      <c r="D8902" s="72" t="s">
        <v>1096</v>
      </c>
      <c r="E8902" s="72">
        <v>685</v>
      </c>
      <c r="F8902" s="105">
        <v>97</v>
      </c>
      <c r="G8902" s="108">
        <f t="shared" si="139"/>
        <v>43647</v>
      </c>
    </row>
    <row r="8903" spans="1:7" x14ac:dyDescent="0.35">
      <c r="A8903" s="72" t="s">
        <v>594</v>
      </c>
      <c r="B8903" s="72" t="s">
        <v>595</v>
      </c>
      <c r="C8903" s="72" t="s">
        <v>1100</v>
      </c>
      <c r="D8903" s="72" t="s">
        <v>1097</v>
      </c>
      <c r="E8903" s="72">
        <v>690</v>
      </c>
      <c r="F8903" s="105">
        <v>73</v>
      </c>
      <c r="G8903" s="108">
        <f t="shared" si="139"/>
        <v>43556</v>
      </c>
    </row>
    <row r="8904" spans="1:7" x14ac:dyDescent="0.35">
      <c r="A8904" s="72" t="s">
        <v>594</v>
      </c>
      <c r="B8904" s="72" t="s">
        <v>595</v>
      </c>
      <c r="C8904" s="72" t="s">
        <v>1100</v>
      </c>
      <c r="D8904" s="72" t="s">
        <v>1098</v>
      </c>
      <c r="E8904" s="72">
        <v>676</v>
      </c>
      <c r="F8904" s="105">
        <v>79</v>
      </c>
      <c r="G8904" s="108">
        <f t="shared" si="139"/>
        <v>43466</v>
      </c>
    </row>
    <row r="8905" spans="1:7" x14ac:dyDescent="0.35">
      <c r="A8905" s="72" t="s">
        <v>594</v>
      </c>
      <c r="B8905" s="72" t="s">
        <v>595</v>
      </c>
      <c r="C8905" s="72" t="s">
        <v>1100</v>
      </c>
      <c r="D8905" s="72" t="s">
        <v>1099</v>
      </c>
      <c r="E8905" s="72">
        <v>707</v>
      </c>
      <c r="F8905" s="105">
        <v>77</v>
      </c>
      <c r="G8905" s="108">
        <f t="shared" si="139"/>
        <v>43374</v>
      </c>
    </row>
    <row r="8906" spans="1:7" x14ac:dyDescent="0.35">
      <c r="A8906" s="72" t="s">
        <v>594</v>
      </c>
      <c r="B8906" s="72" t="s">
        <v>595</v>
      </c>
      <c r="C8906" s="72" t="s">
        <v>1101</v>
      </c>
      <c r="D8906" s="72" t="s">
        <v>1088</v>
      </c>
      <c r="E8906" s="72">
        <v>266</v>
      </c>
      <c r="F8906" s="105">
        <v>116</v>
      </c>
      <c r="G8906" s="108">
        <f t="shared" si="139"/>
        <v>44378</v>
      </c>
    </row>
    <row r="8907" spans="1:7" x14ac:dyDescent="0.35">
      <c r="A8907" s="72" t="s">
        <v>594</v>
      </c>
      <c r="B8907" s="72" t="s">
        <v>595</v>
      </c>
      <c r="C8907" s="72" t="s">
        <v>1101</v>
      </c>
      <c r="D8907" s="72" t="s">
        <v>1089</v>
      </c>
      <c r="E8907" s="72">
        <v>268</v>
      </c>
      <c r="F8907" s="105">
        <v>117</v>
      </c>
      <c r="G8907" s="108">
        <f t="shared" si="139"/>
        <v>44287</v>
      </c>
    </row>
    <row r="8908" spans="1:7" x14ac:dyDescent="0.35">
      <c r="A8908" s="72" t="s">
        <v>594</v>
      </c>
      <c r="B8908" s="72" t="s">
        <v>595</v>
      </c>
      <c r="C8908" s="72" t="s">
        <v>1101</v>
      </c>
      <c r="D8908" s="72" t="s">
        <v>1090</v>
      </c>
      <c r="E8908" s="72">
        <v>269</v>
      </c>
      <c r="F8908" s="105">
        <v>4</v>
      </c>
      <c r="G8908" s="108">
        <f t="shared" si="139"/>
        <v>44197</v>
      </c>
    </row>
    <row r="8909" spans="1:7" x14ac:dyDescent="0.35">
      <c r="A8909" s="72" t="s">
        <v>594</v>
      </c>
      <c r="B8909" s="72" t="s">
        <v>595</v>
      </c>
      <c r="C8909" s="72" t="s">
        <v>1101</v>
      </c>
      <c r="D8909" s="72" t="s">
        <v>1091</v>
      </c>
      <c r="E8909" s="72">
        <v>269</v>
      </c>
      <c r="F8909" s="105">
        <v>4</v>
      </c>
      <c r="G8909" s="108">
        <f t="shared" si="139"/>
        <v>44105</v>
      </c>
    </row>
    <row r="8910" spans="1:7" x14ac:dyDescent="0.35">
      <c r="A8910" s="72" t="s">
        <v>594</v>
      </c>
      <c r="B8910" s="72" t="s">
        <v>595</v>
      </c>
      <c r="C8910" s="72" t="s">
        <v>1101</v>
      </c>
      <c r="D8910" s="72" t="s">
        <v>1092</v>
      </c>
      <c r="E8910" s="72">
        <v>270</v>
      </c>
      <c r="F8910" s="105">
        <v>4</v>
      </c>
      <c r="G8910" s="108">
        <f t="shared" si="139"/>
        <v>44013</v>
      </c>
    </row>
    <row r="8911" spans="1:7" x14ac:dyDescent="0.35">
      <c r="A8911" s="72" t="s">
        <v>594</v>
      </c>
      <c r="B8911" s="72" t="s">
        <v>595</v>
      </c>
      <c r="C8911" s="72" t="s">
        <v>1101</v>
      </c>
      <c r="D8911" s="72" t="s">
        <v>1093</v>
      </c>
      <c r="E8911" s="72">
        <v>266</v>
      </c>
      <c r="F8911" s="105">
        <v>4</v>
      </c>
      <c r="G8911" s="108">
        <f t="shared" si="139"/>
        <v>43922</v>
      </c>
    </row>
    <row r="8912" spans="1:7" x14ac:dyDescent="0.35">
      <c r="A8912" s="72" t="s">
        <v>594</v>
      </c>
      <c r="B8912" s="72" t="s">
        <v>595</v>
      </c>
      <c r="C8912" s="72" t="s">
        <v>1101</v>
      </c>
      <c r="D8912" s="72" t="s">
        <v>1094</v>
      </c>
      <c r="E8912" s="72">
        <v>255</v>
      </c>
      <c r="F8912" s="105">
        <v>4</v>
      </c>
      <c r="G8912" s="108">
        <f t="shared" si="139"/>
        <v>43831</v>
      </c>
    </row>
    <row r="8913" spans="1:7" x14ac:dyDescent="0.35">
      <c r="A8913" s="72" t="s">
        <v>594</v>
      </c>
      <c r="B8913" s="72" t="s">
        <v>595</v>
      </c>
      <c r="C8913" s="72" t="s">
        <v>1101</v>
      </c>
      <c r="D8913" s="72" t="s">
        <v>1095</v>
      </c>
      <c r="E8913" s="72">
        <v>251</v>
      </c>
      <c r="F8913" s="105">
        <v>4</v>
      </c>
      <c r="G8913" s="108">
        <f t="shared" si="139"/>
        <v>43739</v>
      </c>
    </row>
    <row r="8914" spans="1:7" x14ac:dyDescent="0.35">
      <c r="A8914" s="72" t="s">
        <v>594</v>
      </c>
      <c r="B8914" s="72" t="s">
        <v>595</v>
      </c>
      <c r="C8914" s="72" t="s">
        <v>1101</v>
      </c>
      <c r="D8914" s="72" t="s">
        <v>1096</v>
      </c>
      <c r="E8914" s="72">
        <v>248</v>
      </c>
      <c r="F8914" s="105">
        <v>4</v>
      </c>
      <c r="G8914" s="108">
        <f t="shared" si="139"/>
        <v>43647</v>
      </c>
    </row>
    <row r="8915" spans="1:7" x14ac:dyDescent="0.35">
      <c r="A8915" s="72" t="s">
        <v>594</v>
      </c>
      <c r="B8915" s="72" t="s">
        <v>595</v>
      </c>
      <c r="C8915" s="72" t="s">
        <v>1101</v>
      </c>
      <c r="D8915" s="72" t="s">
        <v>1097</v>
      </c>
      <c r="E8915" s="72">
        <v>248</v>
      </c>
      <c r="F8915" s="105">
        <v>3</v>
      </c>
      <c r="G8915" s="108">
        <f t="shared" si="139"/>
        <v>43556</v>
      </c>
    </row>
    <row r="8916" spans="1:7" x14ac:dyDescent="0.35">
      <c r="A8916" s="72" t="s">
        <v>594</v>
      </c>
      <c r="B8916" s="72" t="s">
        <v>595</v>
      </c>
      <c r="C8916" s="72" t="s">
        <v>1101</v>
      </c>
      <c r="D8916" s="72" t="s">
        <v>1098</v>
      </c>
      <c r="E8916" s="72">
        <v>242</v>
      </c>
      <c r="F8916" s="105">
        <v>3</v>
      </c>
      <c r="G8916" s="108">
        <f t="shared" si="139"/>
        <v>43466</v>
      </c>
    </row>
    <row r="8917" spans="1:7" x14ac:dyDescent="0.35">
      <c r="A8917" s="72" t="s">
        <v>594</v>
      </c>
      <c r="B8917" s="72" t="s">
        <v>595</v>
      </c>
      <c r="C8917" s="72" t="s">
        <v>1101</v>
      </c>
      <c r="D8917" s="72" t="s">
        <v>1099</v>
      </c>
      <c r="E8917" s="72">
        <v>269</v>
      </c>
      <c r="F8917" s="105">
        <v>2</v>
      </c>
      <c r="G8917" s="108">
        <f t="shared" si="139"/>
        <v>43374</v>
      </c>
    </row>
    <row r="8918" spans="1:7" x14ac:dyDescent="0.35">
      <c r="A8918" s="72" t="s">
        <v>594</v>
      </c>
      <c r="B8918" s="72" t="s">
        <v>595</v>
      </c>
      <c r="C8918" s="72" t="s">
        <v>1102</v>
      </c>
      <c r="D8918" s="72" t="s">
        <v>1088</v>
      </c>
      <c r="E8918" s="72">
        <v>1526</v>
      </c>
      <c r="F8918" s="105">
        <v>1066</v>
      </c>
      <c r="G8918" s="108">
        <f t="shared" si="139"/>
        <v>44378</v>
      </c>
    </row>
    <row r="8919" spans="1:7" x14ac:dyDescent="0.35">
      <c r="A8919" s="72" t="s">
        <v>594</v>
      </c>
      <c r="B8919" s="72" t="s">
        <v>595</v>
      </c>
      <c r="C8919" s="72" t="s">
        <v>1102</v>
      </c>
      <c r="D8919" s="72" t="s">
        <v>1089</v>
      </c>
      <c r="E8919" s="72">
        <v>1528</v>
      </c>
      <c r="F8919" s="105">
        <v>1068</v>
      </c>
      <c r="G8919" s="108">
        <f t="shared" si="139"/>
        <v>44287</v>
      </c>
    </row>
    <row r="8920" spans="1:7" x14ac:dyDescent="0.35">
      <c r="A8920" s="72" t="s">
        <v>594</v>
      </c>
      <c r="B8920" s="72" t="s">
        <v>595</v>
      </c>
      <c r="C8920" s="72" t="s">
        <v>1102</v>
      </c>
      <c r="D8920" s="72" t="s">
        <v>1090</v>
      </c>
      <c r="E8920" s="72">
        <v>1523</v>
      </c>
      <c r="F8920" s="105">
        <v>62</v>
      </c>
      <c r="G8920" s="108">
        <f t="shared" si="139"/>
        <v>44197</v>
      </c>
    </row>
    <row r="8921" spans="1:7" x14ac:dyDescent="0.35">
      <c r="A8921" s="72" t="s">
        <v>594</v>
      </c>
      <c r="B8921" s="72" t="s">
        <v>595</v>
      </c>
      <c r="C8921" s="72" t="s">
        <v>1102</v>
      </c>
      <c r="D8921" s="72" t="s">
        <v>1091</v>
      </c>
      <c r="E8921" s="72">
        <v>1523</v>
      </c>
      <c r="F8921" s="105">
        <v>62</v>
      </c>
      <c r="G8921" s="108">
        <f t="shared" si="139"/>
        <v>44105</v>
      </c>
    </row>
    <row r="8922" spans="1:7" x14ac:dyDescent="0.35">
      <c r="A8922" s="72" t="s">
        <v>594</v>
      </c>
      <c r="B8922" s="72" t="s">
        <v>595</v>
      </c>
      <c r="C8922" s="72" t="s">
        <v>1102</v>
      </c>
      <c r="D8922" s="72" t="s">
        <v>1092</v>
      </c>
      <c r="E8922" s="72">
        <v>1536</v>
      </c>
      <c r="F8922" s="105">
        <v>63</v>
      </c>
      <c r="G8922" s="108">
        <f t="shared" si="139"/>
        <v>44013</v>
      </c>
    </row>
    <row r="8923" spans="1:7" x14ac:dyDescent="0.35">
      <c r="A8923" s="72" t="s">
        <v>594</v>
      </c>
      <c r="B8923" s="72" t="s">
        <v>595</v>
      </c>
      <c r="C8923" s="72" t="s">
        <v>1102</v>
      </c>
      <c r="D8923" s="72" t="s">
        <v>1093</v>
      </c>
      <c r="E8923" s="72">
        <v>1535</v>
      </c>
      <c r="F8923" s="105">
        <v>63</v>
      </c>
      <c r="G8923" s="108">
        <f t="shared" si="139"/>
        <v>43922</v>
      </c>
    </row>
    <row r="8924" spans="1:7" x14ac:dyDescent="0.35">
      <c r="A8924" s="72" t="s">
        <v>594</v>
      </c>
      <c r="B8924" s="72" t="s">
        <v>595</v>
      </c>
      <c r="C8924" s="72" t="s">
        <v>1102</v>
      </c>
      <c r="D8924" s="72" t="s">
        <v>1094</v>
      </c>
      <c r="E8924" s="72">
        <v>1522</v>
      </c>
      <c r="F8924" s="105">
        <v>64</v>
      </c>
      <c r="G8924" s="108">
        <f t="shared" si="139"/>
        <v>43831</v>
      </c>
    </row>
    <row r="8925" spans="1:7" x14ac:dyDescent="0.35">
      <c r="A8925" s="72" t="s">
        <v>594</v>
      </c>
      <c r="B8925" s="72" t="s">
        <v>595</v>
      </c>
      <c r="C8925" s="72" t="s">
        <v>1102</v>
      </c>
      <c r="D8925" s="72" t="s">
        <v>1095</v>
      </c>
      <c r="E8925" s="72">
        <v>1528</v>
      </c>
      <c r="F8925" s="105">
        <v>68</v>
      </c>
      <c r="G8925" s="108">
        <f t="shared" si="139"/>
        <v>43739</v>
      </c>
    </row>
    <row r="8926" spans="1:7" x14ac:dyDescent="0.35">
      <c r="A8926" s="72" t="s">
        <v>594</v>
      </c>
      <c r="B8926" s="72" t="s">
        <v>595</v>
      </c>
      <c r="C8926" s="72" t="s">
        <v>1102</v>
      </c>
      <c r="D8926" s="72" t="s">
        <v>1096</v>
      </c>
      <c r="E8926" s="72">
        <v>1521</v>
      </c>
      <c r="F8926" s="105">
        <v>68</v>
      </c>
      <c r="G8926" s="108">
        <f t="shared" si="139"/>
        <v>43647</v>
      </c>
    </row>
    <row r="8927" spans="1:7" x14ac:dyDescent="0.35">
      <c r="A8927" s="72" t="s">
        <v>594</v>
      </c>
      <c r="B8927" s="72" t="s">
        <v>595</v>
      </c>
      <c r="C8927" s="72" t="s">
        <v>1102</v>
      </c>
      <c r="D8927" s="72" t="s">
        <v>1097</v>
      </c>
      <c r="E8927" s="72">
        <v>1530</v>
      </c>
      <c r="F8927" s="105">
        <v>55</v>
      </c>
      <c r="G8927" s="108">
        <f t="shared" si="139"/>
        <v>43556</v>
      </c>
    </row>
    <row r="8928" spans="1:7" x14ac:dyDescent="0.35">
      <c r="A8928" s="72" t="s">
        <v>594</v>
      </c>
      <c r="B8928" s="72" t="s">
        <v>595</v>
      </c>
      <c r="C8928" s="72" t="s">
        <v>1102</v>
      </c>
      <c r="D8928" s="72" t="s">
        <v>1098</v>
      </c>
      <c r="E8928" s="72">
        <v>1511</v>
      </c>
      <c r="F8928" s="105">
        <v>54</v>
      </c>
      <c r="G8928" s="108">
        <f t="shared" si="139"/>
        <v>43466</v>
      </c>
    </row>
    <row r="8929" spans="1:7" x14ac:dyDescent="0.35">
      <c r="A8929" s="72" t="s">
        <v>594</v>
      </c>
      <c r="B8929" s="72" t="s">
        <v>595</v>
      </c>
      <c r="C8929" s="72" t="s">
        <v>1102</v>
      </c>
      <c r="D8929" s="72" t="s">
        <v>1099</v>
      </c>
      <c r="E8929" s="72">
        <v>1551</v>
      </c>
      <c r="F8929" s="105">
        <v>54</v>
      </c>
      <c r="G8929" s="108">
        <f t="shared" si="139"/>
        <v>43374</v>
      </c>
    </row>
    <row r="8930" spans="1:7" x14ac:dyDescent="0.35">
      <c r="A8930" s="72" t="s">
        <v>596</v>
      </c>
      <c r="B8930" s="72" t="s">
        <v>597</v>
      </c>
      <c r="C8930" s="72" t="s">
        <v>1087</v>
      </c>
      <c r="D8930" s="72" t="s">
        <v>1088</v>
      </c>
      <c r="E8930" s="72">
        <v>1461</v>
      </c>
      <c r="F8930" s="105">
        <v>48</v>
      </c>
      <c r="G8930" s="108">
        <f t="shared" si="139"/>
        <v>44378</v>
      </c>
    </row>
    <row r="8931" spans="1:7" x14ac:dyDescent="0.35">
      <c r="A8931" s="72" t="s">
        <v>596</v>
      </c>
      <c r="B8931" s="72" t="s">
        <v>597</v>
      </c>
      <c r="C8931" s="72" t="s">
        <v>1087</v>
      </c>
      <c r="D8931" s="72" t="s">
        <v>1089</v>
      </c>
      <c r="E8931" s="72">
        <v>1468</v>
      </c>
      <c r="F8931" s="105">
        <v>44</v>
      </c>
      <c r="G8931" s="108">
        <f t="shared" si="139"/>
        <v>44287</v>
      </c>
    </row>
    <row r="8932" spans="1:7" x14ac:dyDescent="0.35">
      <c r="A8932" s="72" t="s">
        <v>596</v>
      </c>
      <c r="B8932" s="72" t="s">
        <v>597</v>
      </c>
      <c r="C8932" s="72" t="s">
        <v>1087</v>
      </c>
      <c r="D8932" s="72" t="s">
        <v>1090</v>
      </c>
      <c r="E8932" s="72">
        <v>1469</v>
      </c>
      <c r="F8932" s="105">
        <v>42</v>
      </c>
      <c r="G8932" s="108">
        <f t="shared" si="139"/>
        <v>44197</v>
      </c>
    </row>
    <row r="8933" spans="1:7" x14ac:dyDescent="0.35">
      <c r="A8933" s="72" t="s">
        <v>596</v>
      </c>
      <c r="B8933" s="72" t="s">
        <v>597</v>
      </c>
      <c r="C8933" s="72" t="s">
        <v>1087</v>
      </c>
      <c r="D8933" s="72" t="s">
        <v>1091</v>
      </c>
      <c r="E8933" s="72">
        <v>1463</v>
      </c>
      <c r="F8933" s="105">
        <v>31</v>
      </c>
      <c r="G8933" s="108">
        <f t="shared" si="139"/>
        <v>44105</v>
      </c>
    </row>
    <row r="8934" spans="1:7" x14ac:dyDescent="0.35">
      <c r="A8934" s="72" t="s">
        <v>596</v>
      </c>
      <c r="B8934" s="72" t="s">
        <v>597</v>
      </c>
      <c r="C8934" s="72" t="s">
        <v>1087</v>
      </c>
      <c r="D8934" s="72" t="s">
        <v>1092</v>
      </c>
      <c r="E8934" s="72">
        <v>1440</v>
      </c>
      <c r="F8934" s="105">
        <v>31</v>
      </c>
      <c r="G8934" s="108">
        <f t="shared" si="139"/>
        <v>44013</v>
      </c>
    </row>
    <row r="8935" spans="1:7" x14ac:dyDescent="0.35">
      <c r="A8935" s="72" t="s">
        <v>596</v>
      </c>
      <c r="B8935" s="72" t="s">
        <v>597</v>
      </c>
      <c r="C8935" s="72" t="s">
        <v>1087</v>
      </c>
      <c r="D8935" s="72" t="s">
        <v>1093</v>
      </c>
      <c r="E8935" s="72">
        <v>1444</v>
      </c>
      <c r="F8935" s="105">
        <v>34</v>
      </c>
      <c r="G8935" s="108">
        <f t="shared" si="139"/>
        <v>43922</v>
      </c>
    </row>
    <row r="8936" spans="1:7" x14ac:dyDescent="0.35">
      <c r="A8936" s="72" t="s">
        <v>596</v>
      </c>
      <c r="B8936" s="72" t="s">
        <v>597</v>
      </c>
      <c r="C8936" s="72" t="s">
        <v>1087</v>
      </c>
      <c r="D8936" s="72" t="s">
        <v>1094</v>
      </c>
      <c r="E8936" s="72">
        <v>1367</v>
      </c>
      <c r="F8936" s="105">
        <v>27</v>
      </c>
      <c r="G8936" s="108">
        <f t="shared" si="139"/>
        <v>43831</v>
      </c>
    </row>
    <row r="8937" spans="1:7" x14ac:dyDescent="0.35">
      <c r="A8937" s="72" t="s">
        <v>596</v>
      </c>
      <c r="B8937" s="72" t="s">
        <v>597</v>
      </c>
      <c r="C8937" s="72" t="s">
        <v>1087</v>
      </c>
      <c r="D8937" s="72" t="s">
        <v>1095</v>
      </c>
      <c r="E8937" s="72">
        <v>1381</v>
      </c>
      <c r="F8937" s="105">
        <v>29</v>
      </c>
      <c r="G8937" s="108">
        <f t="shared" si="139"/>
        <v>43739</v>
      </c>
    </row>
    <row r="8938" spans="1:7" x14ac:dyDescent="0.35">
      <c r="A8938" s="72" t="s">
        <v>596</v>
      </c>
      <c r="B8938" s="72" t="s">
        <v>597</v>
      </c>
      <c r="C8938" s="72" t="s">
        <v>1087</v>
      </c>
      <c r="D8938" s="72" t="s">
        <v>1096</v>
      </c>
      <c r="E8938" s="72">
        <v>1382</v>
      </c>
      <c r="F8938" s="105">
        <v>34</v>
      </c>
      <c r="G8938" s="108">
        <f t="shared" si="139"/>
        <v>43647</v>
      </c>
    </row>
    <row r="8939" spans="1:7" x14ac:dyDescent="0.35">
      <c r="A8939" s="72" t="s">
        <v>596</v>
      </c>
      <c r="B8939" s="72" t="s">
        <v>597</v>
      </c>
      <c r="C8939" s="72" t="s">
        <v>1087</v>
      </c>
      <c r="D8939" s="72" t="s">
        <v>1097</v>
      </c>
      <c r="E8939" s="72">
        <v>1379</v>
      </c>
      <c r="F8939" s="105">
        <v>11</v>
      </c>
      <c r="G8939" s="108">
        <f t="shared" si="139"/>
        <v>43556</v>
      </c>
    </row>
    <row r="8940" spans="1:7" x14ac:dyDescent="0.35">
      <c r="A8940" s="72" t="s">
        <v>596</v>
      </c>
      <c r="B8940" s="72" t="s">
        <v>597</v>
      </c>
      <c r="C8940" s="72" t="s">
        <v>1087</v>
      </c>
      <c r="D8940" s="72" t="s">
        <v>1098</v>
      </c>
      <c r="E8940" s="72">
        <v>1368</v>
      </c>
      <c r="F8940" s="105">
        <v>29</v>
      </c>
      <c r="G8940" s="108">
        <f t="shared" si="139"/>
        <v>43466</v>
      </c>
    </row>
    <row r="8941" spans="1:7" x14ac:dyDescent="0.35">
      <c r="A8941" s="72" t="s">
        <v>596</v>
      </c>
      <c r="B8941" s="72" t="s">
        <v>597</v>
      </c>
      <c r="C8941" s="72" t="s">
        <v>1087</v>
      </c>
      <c r="D8941" s="72" t="s">
        <v>1099</v>
      </c>
      <c r="E8941" s="72">
        <v>1417</v>
      </c>
      <c r="F8941" s="105">
        <v>40</v>
      </c>
      <c r="G8941" s="108">
        <f t="shared" si="139"/>
        <v>43374</v>
      </c>
    </row>
    <row r="8942" spans="1:7" x14ac:dyDescent="0.35">
      <c r="A8942" s="72" t="s">
        <v>596</v>
      </c>
      <c r="B8942" s="72" t="s">
        <v>597</v>
      </c>
      <c r="C8942" s="72" t="s">
        <v>1100</v>
      </c>
      <c r="D8942" s="72" t="s">
        <v>1088</v>
      </c>
      <c r="E8942" s="72">
        <v>928</v>
      </c>
      <c r="F8942" s="105">
        <v>46</v>
      </c>
      <c r="G8942" s="108">
        <f t="shared" si="139"/>
        <v>44378</v>
      </c>
    </row>
    <row r="8943" spans="1:7" x14ac:dyDescent="0.35">
      <c r="A8943" s="72" t="s">
        <v>596</v>
      </c>
      <c r="B8943" s="72" t="s">
        <v>597</v>
      </c>
      <c r="C8943" s="72" t="s">
        <v>1100</v>
      </c>
      <c r="D8943" s="72" t="s">
        <v>1089</v>
      </c>
      <c r="E8943" s="72">
        <v>931</v>
      </c>
      <c r="F8943" s="105">
        <v>37</v>
      </c>
      <c r="G8943" s="108">
        <f t="shared" si="139"/>
        <v>44287</v>
      </c>
    </row>
    <row r="8944" spans="1:7" x14ac:dyDescent="0.35">
      <c r="A8944" s="72" t="s">
        <v>596</v>
      </c>
      <c r="B8944" s="72" t="s">
        <v>597</v>
      </c>
      <c r="C8944" s="72" t="s">
        <v>1100</v>
      </c>
      <c r="D8944" s="72" t="s">
        <v>1090</v>
      </c>
      <c r="E8944" s="72">
        <v>931</v>
      </c>
      <c r="F8944" s="105">
        <v>30</v>
      </c>
      <c r="G8944" s="108">
        <f t="shared" si="139"/>
        <v>44197</v>
      </c>
    </row>
    <row r="8945" spans="1:7" x14ac:dyDescent="0.35">
      <c r="A8945" s="72" t="s">
        <v>596</v>
      </c>
      <c r="B8945" s="72" t="s">
        <v>597</v>
      </c>
      <c r="C8945" s="72" t="s">
        <v>1100</v>
      </c>
      <c r="D8945" s="72" t="s">
        <v>1091</v>
      </c>
      <c r="E8945" s="72">
        <v>938</v>
      </c>
      <c r="F8945" s="105">
        <v>20</v>
      </c>
      <c r="G8945" s="108">
        <f t="shared" si="139"/>
        <v>44105</v>
      </c>
    </row>
    <row r="8946" spans="1:7" x14ac:dyDescent="0.35">
      <c r="A8946" s="72" t="s">
        <v>596</v>
      </c>
      <c r="B8946" s="72" t="s">
        <v>597</v>
      </c>
      <c r="C8946" s="72" t="s">
        <v>1100</v>
      </c>
      <c r="D8946" s="72" t="s">
        <v>1092</v>
      </c>
      <c r="E8946" s="72">
        <v>925</v>
      </c>
      <c r="F8946" s="105">
        <v>23</v>
      </c>
      <c r="G8946" s="108">
        <f t="shared" si="139"/>
        <v>44013</v>
      </c>
    </row>
    <row r="8947" spans="1:7" x14ac:dyDescent="0.35">
      <c r="A8947" s="72" t="s">
        <v>596</v>
      </c>
      <c r="B8947" s="72" t="s">
        <v>597</v>
      </c>
      <c r="C8947" s="72" t="s">
        <v>1100</v>
      </c>
      <c r="D8947" s="72" t="s">
        <v>1093</v>
      </c>
      <c r="E8947" s="72">
        <v>928</v>
      </c>
      <c r="F8947" s="105">
        <v>32</v>
      </c>
      <c r="G8947" s="108">
        <f t="shared" si="139"/>
        <v>43922</v>
      </c>
    </row>
    <row r="8948" spans="1:7" x14ac:dyDescent="0.35">
      <c r="A8948" s="72" t="s">
        <v>596</v>
      </c>
      <c r="B8948" s="72" t="s">
        <v>597</v>
      </c>
      <c r="C8948" s="72" t="s">
        <v>1100</v>
      </c>
      <c r="D8948" s="72" t="s">
        <v>1094</v>
      </c>
      <c r="E8948" s="72">
        <v>918</v>
      </c>
      <c r="F8948" s="105">
        <v>18</v>
      </c>
      <c r="G8948" s="108">
        <f t="shared" si="139"/>
        <v>43831</v>
      </c>
    </row>
    <row r="8949" spans="1:7" x14ac:dyDescent="0.35">
      <c r="A8949" s="72" t="s">
        <v>596</v>
      </c>
      <c r="B8949" s="72" t="s">
        <v>597</v>
      </c>
      <c r="C8949" s="72" t="s">
        <v>1100</v>
      </c>
      <c r="D8949" s="72" t="s">
        <v>1095</v>
      </c>
      <c r="E8949" s="72">
        <v>929</v>
      </c>
      <c r="F8949" s="105">
        <v>17</v>
      </c>
      <c r="G8949" s="108">
        <f t="shared" si="139"/>
        <v>43739</v>
      </c>
    </row>
    <row r="8950" spans="1:7" x14ac:dyDescent="0.35">
      <c r="A8950" s="72" t="s">
        <v>596</v>
      </c>
      <c r="B8950" s="72" t="s">
        <v>597</v>
      </c>
      <c r="C8950" s="72" t="s">
        <v>1100</v>
      </c>
      <c r="D8950" s="72" t="s">
        <v>1096</v>
      </c>
      <c r="E8950" s="72">
        <v>920</v>
      </c>
      <c r="F8950" s="105">
        <v>22</v>
      </c>
      <c r="G8950" s="108">
        <f t="shared" si="139"/>
        <v>43647</v>
      </c>
    </row>
    <row r="8951" spans="1:7" x14ac:dyDescent="0.35">
      <c r="A8951" s="72" t="s">
        <v>596</v>
      </c>
      <c r="B8951" s="72" t="s">
        <v>597</v>
      </c>
      <c r="C8951" s="72" t="s">
        <v>1100</v>
      </c>
      <c r="D8951" s="72" t="s">
        <v>1097</v>
      </c>
      <c r="E8951" s="72">
        <v>916</v>
      </c>
      <c r="F8951" s="105">
        <v>3</v>
      </c>
      <c r="G8951" s="108">
        <f t="shared" si="139"/>
        <v>43556</v>
      </c>
    </row>
    <row r="8952" spans="1:7" x14ac:dyDescent="0.35">
      <c r="A8952" s="72" t="s">
        <v>596</v>
      </c>
      <c r="B8952" s="72" t="s">
        <v>597</v>
      </c>
      <c r="C8952" s="72" t="s">
        <v>1100</v>
      </c>
      <c r="D8952" s="72" t="s">
        <v>1098</v>
      </c>
      <c r="E8952" s="72">
        <v>905</v>
      </c>
      <c r="F8952" s="105">
        <v>21</v>
      </c>
      <c r="G8952" s="108">
        <f t="shared" si="139"/>
        <v>43466</v>
      </c>
    </row>
    <row r="8953" spans="1:7" x14ac:dyDescent="0.35">
      <c r="A8953" s="72" t="s">
        <v>596</v>
      </c>
      <c r="B8953" s="72" t="s">
        <v>597</v>
      </c>
      <c r="C8953" s="72" t="s">
        <v>1100</v>
      </c>
      <c r="D8953" s="72" t="s">
        <v>1099</v>
      </c>
      <c r="E8953" s="72">
        <v>935</v>
      </c>
      <c r="F8953" s="105">
        <v>22</v>
      </c>
      <c r="G8953" s="108">
        <f t="shared" si="139"/>
        <v>43374</v>
      </c>
    </row>
    <row r="8954" spans="1:7" x14ac:dyDescent="0.35">
      <c r="A8954" s="72" t="s">
        <v>596</v>
      </c>
      <c r="B8954" s="72" t="s">
        <v>597</v>
      </c>
      <c r="C8954" s="72" t="s">
        <v>1101</v>
      </c>
      <c r="D8954" s="72" t="s">
        <v>1088</v>
      </c>
      <c r="E8954" s="72">
        <v>744</v>
      </c>
      <c r="F8954" s="105">
        <v>6</v>
      </c>
      <c r="G8954" s="108">
        <f t="shared" si="139"/>
        <v>44378</v>
      </c>
    </row>
    <row r="8955" spans="1:7" x14ac:dyDescent="0.35">
      <c r="A8955" s="72" t="s">
        <v>596</v>
      </c>
      <c r="B8955" s="72" t="s">
        <v>597</v>
      </c>
      <c r="C8955" s="72" t="s">
        <v>1101</v>
      </c>
      <c r="D8955" s="72" t="s">
        <v>1089</v>
      </c>
      <c r="E8955" s="72">
        <v>741</v>
      </c>
      <c r="F8955" s="105">
        <v>6</v>
      </c>
      <c r="G8955" s="108">
        <f t="shared" si="139"/>
        <v>44287</v>
      </c>
    </row>
    <row r="8956" spans="1:7" x14ac:dyDescent="0.35">
      <c r="A8956" s="72" t="s">
        <v>596</v>
      </c>
      <c r="B8956" s="72" t="s">
        <v>597</v>
      </c>
      <c r="C8956" s="72" t="s">
        <v>1101</v>
      </c>
      <c r="D8956" s="72" t="s">
        <v>1090</v>
      </c>
      <c r="E8956" s="72">
        <v>739</v>
      </c>
      <c r="F8956" s="105">
        <v>6</v>
      </c>
      <c r="G8956" s="108">
        <f t="shared" si="139"/>
        <v>44197</v>
      </c>
    </row>
    <row r="8957" spans="1:7" x14ac:dyDescent="0.35">
      <c r="A8957" s="72" t="s">
        <v>596</v>
      </c>
      <c r="B8957" s="72" t="s">
        <v>597</v>
      </c>
      <c r="C8957" s="72" t="s">
        <v>1101</v>
      </c>
      <c r="D8957" s="72" t="s">
        <v>1091</v>
      </c>
      <c r="E8957" s="72">
        <v>733</v>
      </c>
      <c r="F8957" s="105">
        <v>4</v>
      </c>
      <c r="G8957" s="108">
        <f t="shared" si="139"/>
        <v>44105</v>
      </c>
    </row>
    <row r="8958" spans="1:7" x14ac:dyDescent="0.35">
      <c r="A8958" s="72" t="s">
        <v>596</v>
      </c>
      <c r="B8958" s="72" t="s">
        <v>597</v>
      </c>
      <c r="C8958" s="72" t="s">
        <v>1101</v>
      </c>
      <c r="D8958" s="72" t="s">
        <v>1092</v>
      </c>
      <c r="E8958" s="72">
        <v>712</v>
      </c>
      <c r="F8958" s="105">
        <v>3</v>
      </c>
      <c r="G8958" s="108">
        <f t="shared" si="139"/>
        <v>44013</v>
      </c>
    </row>
    <row r="8959" spans="1:7" x14ac:dyDescent="0.35">
      <c r="A8959" s="72" t="s">
        <v>596</v>
      </c>
      <c r="B8959" s="72" t="s">
        <v>597</v>
      </c>
      <c r="C8959" s="72" t="s">
        <v>1101</v>
      </c>
      <c r="D8959" s="72" t="s">
        <v>1093</v>
      </c>
      <c r="E8959" s="72">
        <v>695</v>
      </c>
      <c r="F8959" s="105">
        <v>3</v>
      </c>
      <c r="G8959" s="108">
        <f t="shared" si="139"/>
        <v>43922</v>
      </c>
    </row>
    <row r="8960" spans="1:7" x14ac:dyDescent="0.35">
      <c r="A8960" s="72" t="s">
        <v>596</v>
      </c>
      <c r="B8960" s="72" t="s">
        <v>597</v>
      </c>
      <c r="C8960" s="72" t="s">
        <v>1101</v>
      </c>
      <c r="D8960" s="72" t="s">
        <v>1094</v>
      </c>
      <c r="E8960" s="72">
        <v>669</v>
      </c>
      <c r="F8960" s="105">
        <v>3</v>
      </c>
      <c r="G8960" s="108">
        <f t="shared" si="139"/>
        <v>43831</v>
      </c>
    </row>
    <row r="8961" spans="1:7" x14ac:dyDescent="0.35">
      <c r="A8961" s="72" t="s">
        <v>596</v>
      </c>
      <c r="B8961" s="72" t="s">
        <v>597</v>
      </c>
      <c r="C8961" s="72" t="s">
        <v>1101</v>
      </c>
      <c r="D8961" s="72" t="s">
        <v>1095</v>
      </c>
      <c r="E8961" s="72">
        <v>659</v>
      </c>
      <c r="F8961" s="105">
        <v>3</v>
      </c>
      <c r="G8961" s="108">
        <f t="shared" si="139"/>
        <v>43739</v>
      </c>
    </row>
    <row r="8962" spans="1:7" x14ac:dyDescent="0.35">
      <c r="A8962" s="72" t="s">
        <v>596</v>
      </c>
      <c r="B8962" s="72" t="s">
        <v>597</v>
      </c>
      <c r="C8962" s="72" t="s">
        <v>1101</v>
      </c>
      <c r="D8962" s="72" t="s">
        <v>1096</v>
      </c>
      <c r="E8962" s="72">
        <v>659</v>
      </c>
      <c r="F8962" s="105">
        <v>3</v>
      </c>
      <c r="G8962" s="108">
        <f t="shared" si="139"/>
        <v>43647</v>
      </c>
    </row>
    <row r="8963" spans="1:7" x14ac:dyDescent="0.35">
      <c r="A8963" s="72" t="s">
        <v>596</v>
      </c>
      <c r="B8963" s="72" t="s">
        <v>597</v>
      </c>
      <c r="C8963" s="72" t="s">
        <v>1101</v>
      </c>
      <c r="D8963" s="72" t="s">
        <v>1097</v>
      </c>
      <c r="E8963" s="72">
        <v>658</v>
      </c>
      <c r="F8963" s="105">
        <v>0</v>
      </c>
      <c r="G8963" s="108">
        <f t="shared" si="139"/>
        <v>43556</v>
      </c>
    </row>
    <row r="8964" spans="1:7" x14ac:dyDescent="0.35">
      <c r="A8964" s="72" t="s">
        <v>596</v>
      </c>
      <c r="B8964" s="72" t="s">
        <v>597</v>
      </c>
      <c r="C8964" s="72" t="s">
        <v>1101</v>
      </c>
      <c r="D8964" s="72" t="s">
        <v>1098</v>
      </c>
      <c r="E8964" s="72">
        <v>616</v>
      </c>
      <c r="F8964" s="105">
        <v>0</v>
      </c>
      <c r="G8964" s="108">
        <f t="shared" ref="G8964:G9027" si="140">DATE(LEFT(D8964,4),RIGHT(LEFT(D8964,7),2),1)</f>
        <v>43466</v>
      </c>
    </row>
    <row r="8965" spans="1:7" x14ac:dyDescent="0.35">
      <c r="A8965" s="72" t="s">
        <v>596</v>
      </c>
      <c r="B8965" s="72" t="s">
        <v>597</v>
      </c>
      <c r="C8965" s="72" t="s">
        <v>1101</v>
      </c>
      <c r="D8965" s="72" t="s">
        <v>1099</v>
      </c>
      <c r="E8965" s="72">
        <v>651</v>
      </c>
      <c r="F8965" s="105">
        <v>3</v>
      </c>
      <c r="G8965" s="108">
        <f t="shared" si="140"/>
        <v>43374</v>
      </c>
    </row>
    <row r="8966" spans="1:7" x14ac:dyDescent="0.35">
      <c r="A8966" s="72" t="s">
        <v>596</v>
      </c>
      <c r="B8966" s="72" t="s">
        <v>597</v>
      </c>
      <c r="C8966" s="72" t="s">
        <v>1102</v>
      </c>
      <c r="D8966" s="72" t="s">
        <v>1088</v>
      </c>
      <c r="E8966" s="72">
        <v>2170</v>
      </c>
      <c r="F8966" s="105">
        <v>68</v>
      </c>
      <c r="G8966" s="108">
        <f t="shared" si="140"/>
        <v>44378</v>
      </c>
    </row>
    <row r="8967" spans="1:7" x14ac:dyDescent="0.35">
      <c r="A8967" s="72" t="s">
        <v>596</v>
      </c>
      <c r="B8967" s="72" t="s">
        <v>597</v>
      </c>
      <c r="C8967" s="72" t="s">
        <v>1102</v>
      </c>
      <c r="D8967" s="72" t="s">
        <v>1089</v>
      </c>
      <c r="E8967" s="72">
        <v>2157</v>
      </c>
      <c r="F8967" s="105">
        <v>51</v>
      </c>
      <c r="G8967" s="108">
        <f t="shared" si="140"/>
        <v>44287</v>
      </c>
    </row>
    <row r="8968" spans="1:7" x14ac:dyDescent="0.35">
      <c r="A8968" s="72" t="s">
        <v>596</v>
      </c>
      <c r="B8968" s="72" t="s">
        <v>597</v>
      </c>
      <c r="C8968" s="72" t="s">
        <v>1102</v>
      </c>
      <c r="D8968" s="72" t="s">
        <v>1090</v>
      </c>
      <c r="E8968" s="72">
        <v>2166</v>
      </c>
      <c r="F8968" s="105">
        <v>52</v>
      </c>
      <c r="G8968" s="108">
        <f t="shared" si="140"/>
        <v>44197</v>
      </c>
    </row>
    <row r="8969" spans="1:7" x14ac:dyDescent="0.35">
      <c r="A8969" s="72" t="s">
        <v>596</v>
      </c>
      <c r="B8969" s="72" t="s">
        <v>597</v>
      </c>
      <c r="C8969" s="72" t="s">
        <v>1102</v>
      </c>
      <c r="D8969" s="72" t="s">
        <v>1091</v>
      </c>
      <c r="E8969" s="72">
        <v>2158</v>
      </c>
      <c r="F8969" s="105">
        <v>32</v>
      </c>
      <c r="G8969" s="108">
        <f t="shared" si="140"/>
        <v>44105</v>
      </c>
    </row>
    <row r="8970" spans="1:7" x14ac:dyDescent="0.35">
      <c r="A8970" s="72" t="s">
        <v>596</v>
      </c>
      <c r="B8970" s="72" t="s">
        <v>597</v>
      </c>
      <c r="C8970" s="72" t="s">
        <v>1102</v>
      </c>
      <c r="D8970" s="72" t="s">
        <v>1092</v>
      </c>
      <c r="E8970" s="72">
        <v>2167</v>
      </c>
      <c r="F8970" s="105">
        <v>36</v>
      </c>
      <c r="G8970" s="108">
        <f t="shared" si="140"/>
        <v>44013</v>
      </c>
    </row>
    <row r="8971" spans="1:7" x14ac:dyDescent="0.35">
      <c r="A8971" s="72" t="s">
        <v>596</v>
      </c>
      <c r="B8971" s="72" t="s">
        <v>597</v>
      </c>
      <c r="C8971" s="72" t="s">
        <v>1102</v>
      </c>
      <c r="D8971" s="72" t="s">
        <v>1093</v>
      </c>
      <c r="E8971" s="72">
        <v>2165</v>
      </c>
      <c r="F8971" s="105">
        <v>57</v>
      </c>
      <c r="G8971" s="108">
        <f t="shared" si="140"/>
        <v>43922</v>
      </c>
    </row>
    <row r="8972" spans="1:7" x14ac:dyDescent="0.35">
      <c r="A8972" s="72" t="s">
        <v>596</v>
      </c>
      <c r="B8972" s="72" t="s">
        <v>597</v>
      </c>
      <c r="C8972" s="72" t="s">
        <v>1102</v>
      </c>
      <c r="D8972" s="72" t="s">
        <v>1094</v>
      </c>
      <c r="E8972" s="72">
        <v>2171</v>
      </c>
      <c r="F8972" s="105">
        <v>41</v>
      </c>
      <c r="G8972" s="108">
        <f t="shared" si="140"/>
        <v>43831</v>
      </c>
    </row>
    <row r="8973" spans="1:7" x14ac:dyDescent="0.35">
      <c r="A8973" s="72" t="s">
        <v>596</v>
      </c>
      <c r="B8973" s="72" t="s">
        <v>597</v>
      </c>
      <c r="C8973" s="72" t="s">
        <v>1102</v>
      </c>
      <c r="D8973" s="72" t="s">
        <v>1095</v>
      </c>
      <c r="E8973" s="72">
        <v>2180</v>
      </c>
      <c r="F8973" s="105">
        <v>41</v>
      </c>
      <c r="G8973" s="108">
        <f t="shared" si="140"/>
        <v>43739</v>
      </c>
    </row>
    <row r="8974" spans="1:7" x14ac:dyDescent="0.35">
      <c r="A8974" s="72" t="s">
        <v>596</v>
      </c>
      <c r="B8974" s="72" t="s">
        <v>597</v>
      </c>
      <c r="C8974" s="72" t="s">
        <v>1102</v>
      </c>
      <c r="D8974" s="72" t="s">
        <v>1096</v>
      </c>
      <c r="E8974" s="72">
        <v>2181</v>
      </c>
      <c r="F8974" s="105">
        <v>49</v>
      </c>
      <c r="G8974" s="108">
        <f t="shared" si="140"/>
        <v>43647</v>
      </c>
    </row>
    <row r="8975" spans="1:7" x14ac:dyDescent="0.35">
      <c r="A8975" s="72" t="s">
        <v>596</v>
      </c>
      <c r="B8975" s="72" t="s">
        <v>597</v>
      </c>
      <c r="C8975" s="72" t="s">
        <v>1102</v>
      </c>
      <c r="D8975" s="72" t="s">
        <v>1097</v>
      </c>
      <c r="E8975" s="72">
        <v>2177</v>
      </c>
      <c r="F8975" s="105">
        <v>9</v>
      </c>
      <c r="G8975" s="108">
        <f t="shared" si="140"/>
        <v>43556</v>
      </c>
    </row>
    <row r="8976" spans="1:7" x14ac:dyDescent="0.35">
      <c r="A8976" s="72" t="s">
        <v>596</v>
      </c>
      <c r="B8976" s="72" t="s">
        <v>597</v>
      </c>
      <c r="C8976" s="72" t="s">
        <v>1102</v>
      </c>
      <c r="D8976" s="72" t="s">
        <v>1098</v>
      </c>
      <c r="E8976" s="72">
        <v>2170</v>
      </c>
      <c r="F8976" s="105">
        <v>33</v>
      </c>
      <c r="G8976" s="108">
        <f t="shared" si="140"/>
        <v>43466</v>
      </c>
    </row>
    <row r="8977" spans="1:7" x14ac:dyDescent="0.35">
      <c r="A8977" s="72" t="s">
        <v>596</v>
      </c>
      <c r="B8977" s="72" t="s">
        <v>597</v>
      </c>
      <c r="C8977" s="72" t="s">
        <v>1102</v>
      </c>
      <c r="D8977" s="72" t="s">
        <v>1099</v>
      </c>
      <c r="E8977" s="72">
        <v>2223</v>
      </c>
      <c r="F8977" s="105">
        <v>44</v>
      </c>
      <c r="G8977" s="108">
        <f t="shared" si="140"/>
        <v>43374</v>
      </c>
    </row>
    <row r="8978" spans="1:7" x14ac:dyDescent="0.35">
      <c r="A8978" s="72" t="s">
        <v>598</v>
      </c>
      <c r="B8978" s="72" t="s">
        <v>599</v>
      </c>
      <c r="C8978" s="72" t="s">
        <v>1087</v>
      </c>
      <c r="D8978" s="72" t="s">
        <v>1088</v>
      </c>
      <c r="E8978" s="72">
        <v>1171</v>
      </c>
      <c r="F8978" s="105">
        <v>0</v>
      </c>
      <c r="G8978" s="108">
        <f t="shared" si="140"/>
        <v>44378</v>
      </c>
    </row>
    <row r="8979" spans="1:7" x14ac:dyDescent="0.35">
      <c r="A8979" s="72" t="s">
        <v>598</v>
      </c>
      <c r="B8979" s="72" t="s">
        <v>599</v>
      </c>
      <c r="C8979" s="72" t="s">
        <v>1087</v>
      </c>
      <c r="D8979" s="72" t="s">
        <v>1089</v>
      </c>
      <c r="E8979" s="72">
        <v>1173</v>
      </c>
      <c r="F8979" s="105">
        <v>0</v>
      </c>
      <c r="G8979" s="108">
        <f t="shared" si="140"/>
        <v>44287</v>
      </c>
    </row>
    <row r="8980" spans="1:7" x14ac:dyDescent="0.35">
      <c r="A8980" s="72" t="s">
        <v>598</v>
      </c>
      <c r="B8980" s="72" t="s">
        <v>599</v>
      </c>
      <c r="C8980" s="72" t="s">
        <v>1087</v>
      </c>
      <c r="D8980" s="72" t="s">
        <v>1090</v>
      </c>
      <c r="E8980" s="72">
        <v>1184</v>
      </c>
      <c r="F8980" s="105">
        <v>0</v>
      </c>
      <c r="G8980" s="108">
        <f t="shared" si="140"/>
        <v>44197</v>
      </c>
    </row>
    <row r="8981" spans="1:7" x14ac:dyDescent="0.35">
      <c r="A8981" s="72" t="s">
        <v>598</v>
      </c>
      <c r="B8981" s="72" t="s">
        <v>599</v>
      </c>
      <c r="C8981" s="72" t="s">
        <v>1087</v>
      </c>
      <c r="D8981" s="72" t="s">
        <v>1091</v>
      </c>
      <c r="E8981" s="72">
        <v>1172</v>
      </c>
      <c r="F8981" s="105">
        <v>0</v>
      </c>
      <c r="G8981" s="108">
        <f t="shared" si="140"/>
        <v>44105</v>
      </c>
    </row>
    <row r="8982" spans="1:7" x14ac:dyDescent="0.35">
      <c r="A8982" s="72" t="s">
        <v>598</v>
      </c>
      <c r="B8982" s="72" t="s">
        <v>599</v>
      </c>
      <c r="C8982" s="72" t="s">
        <v>1087</v>
      </c>
      <c r="D8982" s="72" t="s">
        <v>1092</v>
      </c>
      <c r="E8982" s="72">
        <v>1170</v>
      </c>
      <c r="F8982" s="105">
        <v>0</v>
      </c>
      <c r="G8982" s="108">
        <f t="shared" si="140"/>
        <v>44013</v>
      </c>
    </row>
    <row r="8983" spans="1:7" x14ac:dyDescent="0.35">
      <c r="A8983" s="72" t="s">
        <v>598</v>
      </c>
      <c r="B8983" s="72" t="s">
        <v>599</v>
      </c>
      <c r="C8983" s="72" t="s">
        <v>1087</v>
      </c>
      <c r="D8983" s="72" t="s">
        <v>1093</v>
      </c>
      <c r="E8983" s="72">
        <v>1166</v>
      </c>
      <c r="F8983" s="105">
        <v>0</v>
      </c>
      <c r="G8983" s="108">
        <f t="shared" si="140"/>
        <v>43922</v>
      </c>
    </row>
    <row r="8984" spans="1:7" x14ac:dyDescent="0.35">
      <c r="A8984" s="72" t="s">
        <v>598</v>
      </c>
      <c r="B8984" s="72" t="s">
        <v>599</v>
      </c>
      <c r="C8984" s="72" t="s">
        <v>1087</v>
      </c>
      <c r="D8984" s="72" t="s">
        <v>1094</v>
      </c>
      <c r="E8984" s="72">
        <v>1148</v>
      </c>
      <c r="F8984" s="105">
        <v>0</v>
      </c>
      <c r="G8984" s="108">
        <f t="shared" si="140"/>
        <v>43831</v>
      </c>
    </row>
    <row r="8985" spans="1:7" x14ac:dyDescent="0.35">
      <c r="A8985" s="72" t="s">
        <v>598</v>
      </c>
      <c r="B8985" s="72" t="s">
        <v>599</v>
      </c>
      <c r="C8985" s="72" t="s">
        <v>1087</v>
      </c>
      <c r="D8985" s="72" t="s">
        <v>1095</v>
      </c>
      <c r="E8985" s="72">
        <v>1135</v>
      </c>
      <c r="F8985" s="105">
        <v>0</v>
      </c>
      <c r="G8985" s="108">
        <f t="shared" si="140"/>
        <v>43739</v>
      </c>
    </row>
    <row r="8986" spans="1:7" x14ac:dyDescent="0.35">
      <c r="A8986" s="72" t="s">
        <v>598</v>
      </c>
      <c r="B8986" s="72" t="s">
        <v>599</v>
      </c>
      <c r="C8986" s="72" t="s">
        <v>1087</v>
      </c>
      <c r="D8986" s="72" t="s">
        <v>1096</v>
      </c>
      <c r="E8986" s="72">
        <v>1130</v>
      </c>
      <c r="F8986" s="105">
        <v>0</v>
      </c>
      <c r="G8986" s="108">
        <f t="shared" si="140"/>
        <v>43647</v>
      </c>
    </row>
    <row r="8987" spans="1:7" x14ac:dyDescent="0.35">
      <c r="A8987" s="72" t="s">
        <v>598</v>
      </c>
      <c r="B8987" s="72" t="s">
        <v>599</v>
      </c>
      <c r="C8987" s="72" t="s">
        <v>1087</v>
      </c>
      <c r="D8987" s="72" t="s">
        <v>1097</v>
      </c>
      <c r="E8987" s="72">
        <v>1129</v>
      </c>
      <c r="F8987" s="105">
        <v>0</v>
      </c>
      <c r="G8987" s="108">
        <f t="shared" si="140"/>
        <v>43556</v>
      </c>
    </row>
    <row r="8988" spans="1:7" x14ac:dyDescent="0.35">
      <c r="A8988" s="72" t="s">
        <v>598</v>
      </c>
      <c r="B8988" s="72" t="s">
        <v>599</v>
      </c>
      <c r="C8988" s="72" t="s">
        <v>1087</v>
      </c>
      <c r="D8988" s="72" t="s">
        <v>1098</v>
      </c>
      <c r="E8988" s="72">
        <v>1118</v>
      </c>
      <c r="F8988" s="105">
        <v>0</v>
      </c>
      <c r="G8988" s="108">
        <f t="shared" si="140"/>
        <v>43466</v>
      </c>
    </row>
    <row r="8989" spans="1:7" x14ac:dyDescent="0.35">
      <c r="A8989" s="72" t="s">
        <v>598</v>
      </c>
      <c r="B8989" s="72" t="s">
        <v>599</v>
      </c>
      <c r="C8989" s="72" t="s">
        <v>1087</v>
      </c>
      <c r="D8989" s="72" t="s">
        <v>1099</v>
      </c>
      <c r="E8989" s="72">
        <v>1169</v>
      </c>
      <c r="F8989" s="105">
        <v>0</v>
      </c>
      <c r="G8989" s="108">
        <f t="shared" si="140"/>
        <v>43374</v>
      </c>
    </row>
    <row r="8990" spans="1:7" x14ac:dyDescent="0.35">
      <c r="A8990" s="72" t="s">
        <v>598</v>
      </c>
      <c r="B8990" s="72" t="s">
        <v>599</v>
      </c>
      <c r="C8990" s="72" t="s">
        <v>1100</v>
      </c>
      <c r="D8990" s="72" t="s">
        <v>1088</v>
      </c>
      <c r="E8990" s="72">
        <v>881</v>
      </c>
      <c r="F8990" s="105">
        <v>0</v>
      </c>
      <c r="G8990" s="108">
        <f t="shared" si="140"/>
        <v>44378</v>
      </c>
    </row>
    <row r="8991" spans="1:7" x14ac:dyDescent="0.35">
      <c r="A8991" s="72" t="s">
        <v>598</v>
      </c>
      <c r="B8991" s="72" t="s">
        <v>599</v>
      </c>
      <c r="C8991" s="72" t="s">
        <v>1100</v>
      </c>
      <c r="D8991" s="72" t="s">
        <v>1089</v>
      </c>
      <c r="E8991" s="72">
        <v>877</v>
      </c>
      <c r="F8991" s="105">
        <v>0</v>
      </c>
      <c r="G8991" s="108">
        <f t="shared" si="140"/>
        <v>44287</v>
      </c>
    </row>
    <row r="8992" spans="1:7" x14ac:dyDescent="0.35">
      <c r="A8992" s="72" t="s">
        <v>598</v>
      </c>
      <c r="B8992" s="72" t="s">
        <v>599</v>
      </c>
      <c r="C8992" s="72" t="s">
        <v>1100</v>
      </c>
      <c r="D8992" s="72" t="s">
        <v>1090</v>
      </c>
      <c r="E8992" s="72">
        <v>888</v>
      </c>
      <c r="F8992" s="105">
        <v>0</v>
      </c>
      <c r="G8992" s="108">
        <f t="shared" si="140"/>
        <v>44197</v>
      </c>
    </row>
    <row r="8993" spans="1:7" x14ac:dyDescent="0.35">
      <c r="A8993" s="72" t="s">
        <v>598</v>
      </c>
      <c r="B8993" s="72" t="s">
        <v>599</v>
      </c>
      <c r="C8993" s="72" t="s">
        <v>1100</v>
      </c>
      <c r="D8993" s="72" t="s">
        <v>1091</v>
      </c>
      <c r="E8993" s="72">
        <v>880</v>
      </c>
      <c r="F8993" s="105">
        <v>0</v>
      </c>
      <c r="G8993" s="108">
        <f t="shared" si="140"/>
        <v>44105</v>
      </c>
    </row>
    <row r="8994" spans="1:7" x14ac:dyDescent="0.35">
      <c r="A8994" s="72" t="s">
        <v>598</v>
      </c>
      <c r="B8994" s="72" t="s">
        <v>599</v>
      </c>
      <c r="C8994" s="72" t="s">
        <v>1100</v>
      </c>
      <c r="D8994" s="72" t="s">
        <v>1092</v>
      </c>
      <c r="E8994" s="72">
        <v>879</v>
      </c>
      <c r="F8994" s="105">
        <v>0</v>
      </c>
      <c r="G8994" s="108">
        <f t="shared" si="140"/>
        <v>44013</v>
      </c>
    </row>
    <row r="8995" spans="1:7" x14ac:dyDescent="0.35">
      <c r="A8995" s="72" t="s">
        <v>598</v>
      </c>
      <c r="B8995" s="72" t="s">
        <v>599</v>
      </c>
      <c r="C8995" s="72" t="s">
        <v>1100</v>
      </c>
      <c r="D8995" s="72" t="s">
        <v>1093</v>
      </c>
      <c r="E8995" s="72">
        <v>881</v>
      </c>
      <c r="F8995" s="105">
        <v>0</v>
      </c>
      <c r="G8995" s="108">
        <f t="shared" si="140"/>
        <v>43922</v>
      </c>
    </row>
    <row r="8996" spans="1:7" x14ac:dyDescent="0.35">
      <c r="A8996" s="72" t="s">
        <v>598</v>
      </c>
      <c r="B8996" s="72" t="s">
        <v>599</v>
      </c>
      <c r="C8996" s="72" t="s">
        <v>1100</v>
      </c>
      <c r="D8996" s="72" t="s">
        <v>1094</v>
      </c>
      <c r="E8996" s="72">
        <v>895</v>
      </c>
      <c r="F8996" s="105">
        <v>0</v>
      </c>
      <c r="G8996" s="108">
        <f t="shared" si="140"/>
        <v>43831</v>
      </c>
    </row>
    <row r="8997" spans="1:7" x14ac:dyDescent="0.35">
      <c r="A8997" s="72" t="s">
        <v>598</v>
      </c>
      <c r="B8997" s="72" t="s">
        <v>599</v>
      </c>
      <c r="C8997" s="72" t="s">
        <v>1100</v>
      </c>
      <c r="D8997" s="72" t="s">
        <v>1095</v>
      </c>
      <c r="E8997" s="72">
        <v>889</v>
      </c>
      <c r="F8997" s="105">
        <v>0</v>
      </c>
      <c r="G8997" s="108">
        <f t="shared" si="140"/>
        <v>43739</v>
      </c>
    </row>
    <row r="8998" spans="1:7" x14ac:dyDescent="0.35">
      <c r="A8998" s="72" t="s">
        <v>598</v>
      </c>
      <c r="B8998" s="72" t="s">
        <v>599</v>
      </c>
      <c r="C8998" s="72" t="s">
        <v>1100</v>
      </c>
      <c r="D8998" s="72" t="s">
        <v>1096</v>
      </c>
      <c r="E8998" s="72">
        <v>890</v>
      </c>
      <c r="F8998" s="105">
        <v>0</v>
      </c>
      <c r="G8998" s="108">
        <f t="shared" si="140"/>
        <v>43647</v>
      </c>
    </row>
    <row r="8999" spans="1:7" x14ac:dyDescent="0.35">
      <c r="A8999" s="72" t="s">
        <v>598</v>
      </c>
      <c r="B8999" s="72" t="s">
        <v>599</v>
      </c>
      <c r="C8999" s="72" t="s">
        <v>1100</v>
      </c>
      <c r="D8999" s="72" t="s">
        <v>1097</v>
      </c>
      <c r="E8999" s="72">
        <v>839</v>
      </c>
      <c r="F8999" s="105">
        <v>0</v>
      </c>
      <c r="G8999" s="108">
        <f t="shared" si="140"/>
        <v>43556</v>
      </c>
    </row>
    <row r="9000" spans="1:7" x14ac:dyDescent="0.35">
      <c r="A9000" s="72" t="s">
        <v>598</v>
      </c>
      <c r="B9000" s="72" t="s">
        <v>599</v>
      </c>
      <c r="C9000" s="72" t="s">
        <v>1100</v>
      </c>
      <c r="D9000" s="72" t="s">
        <v>1098</v>
      </c>
      <c r="E9000" s="72">
        <v>835</v>
      </c>
      <c r="F9000" s="105">
        <v>0</v>
      </c>
      <c r="G9000" s="108">
        <f t="shared" si="140"/>
        <v>43466</v>
      </c>
    </row>
    <row r="9001" spans="1:7" x14ac:dyDescent="0.35">
      <c r="A9001" s="72" t="s">
        <v>598</v>
      </c>
      <c r="B9001" s="72" t="s">
        <v>599</v>
      </c>
      <c r="C9001" s="72" t="s">
        <v>1100</v>
      </c>
      <c r="D9001" s="72" t="s">
        <v>1099</v>
      </c>
      <c r="E9001" s="72">
        <v>887</v>
      </c>
      <c r="F9001" s="105">
        <v>0</v>
      </c>
      <c r="G9001" s="108">
        <f t="shared" si="140"/>
        <v>43374</v>
      </c>
    </row>
    <row r="9002" spans="1:7" x14ac:dyDescent="0.35">
      <c r="A9002" s="72" t="s">
        <v>598</v>
      </c>
      <c r="B9002" s="72" t="s">
        <v>599</v>
      </c>
      <c r="C9002" s="72" t="s">
        <v>1101</v>
      </c>
      <c r="D9002" s="72" t="s">
        <v>1088</v>
      </c>
      <c r="E9002" s="72">
        <v>316</v>
      </c>
      <c r="F9002" s="105">
        <v>0</v>
      </c>
      <c r="G9002" s="108">
        <f t="shared" si="140"/>
        <v>44378</v>
      </c>
    </row>
    <row r="9003" spans="1:7" x14ac:dyDescent="0.35">
      <c r="A9003" s="72" t="s">
        <v>598</v>
      </c>
      <c r="B9003" s="72" t="s">
        <v>599</v>
      </c>
      <c r="C9003" s="72" t="s">
        <v>1101</v>
      </c>
      <c r="D9003" s="72" t="s">
        <v>1089</v>
      </c>
      <c r="E9003" s="72">
        <v>317</v>
      </c>
      <c r="F9003" s="105">
        <v>0</v>
      </c>
      <c r="G9003" s="108">
        <f t="shared" si="140"/>
        <v>44287</v>
      </c>
    </row>
    <row r="9004" spans="1:7" x14ac:dyDescent="0.35">
      <c r="A9004" s="72" t="s">
        <v>598</v>
      </c>
      <c r="B9004" s="72" t="s">
        <v>599</v>
      </c>
      <c r="C9004" s="72" t="s">
        <v>1101</v>
      </c>
      <c r="D9004" s="72" t="s">
        <v>1090</v>
      </c>
      <c r="E9004" s="72">
        <v>314</v>
      </c>
      <c r="F9004" s="105">
        <v>0</v>
      </c>
      <c r="G9004" s="108">
        <f t="shared" si="140"/>
        <v>44197</v>
      </c>
    </row>
    <row r="9005" spans="1:7" x14ac:dyDescent="0.35">
      <c r="A9005" s="72" t="s">
        <v>598</v>
      </c>
      <c r="B9005" s="72" t="s">
        <v>599</v>
      </c>
      <c r="C9005" s="72" t="s">
        <v>1101</v>
      </c>
      <c r="D9005" s="72" t="s">
        <v>1091</v>
      </c>
      <c r="E9005" s="72">
        <v>305</v>
      </c>
      <c r="F9005" s="105">
        <v>0</v>
      </c>
      <c r="G9005" s="108">
        <f t="shared" si="140"/>
        <v>44105</v>
      </c>
    </row>
    <row r="9006" spans="1:7" x14ac:dyDescent="0.35">
      <c r="A9006" s="72" t="s">
        <v>598</v>
      </c>
      <c r="B9006" s="72" t="s">
        <v>599</v>
      </c>
      <c r="C9006" s="72" t="s">
        <v>1101</v>
      </c>
      <c r="D9006" s="72" t="s">
        <v>1092</v>
      </c>
      <c r="E9006" s="72">
        <v>306</v>
      </c>
      <c r="F9006" s="105">
        <v>0</v>
      </c>
      <c r="G9006" s="108">
        <f t="shared" si="140"/>
        <v>44013</v>
      </c>
    </row>
    <row r="9007" spans="1:7" x14ac:dyDescent="0.35">
      <c r="A9007" s="72" t="s">
        <v>598</v>
      </c>
      <c r="B9007" s="72" t="s">
        <v>599</v>
      </c>
      <c r="C9007" s="72" t="s">
        <v>1101</v>
      </c>
      <c r="D9007" s="72" t="s">
        <v>1093</v>
      </c>
      <c r="E9007" s="72">
        <v>300</v>
      </c>
      <c r="F9007" s="105">
        <v>0</v>
      </c>
      <c r="G9007" s="108">
        <f t="shared" si="140"/>
        <v>43922</v>
      </c>
    </row>
    <row r="9008" spans="1:7" x14ac:dyDescent="0.35">
      <c r="A9008" s="72" t="s">
        <v>598</v>
      </c>
      <c r="B9008" s="72" t="s">
        <v>599</v>
      </c>
      <c r="C9008" s="72" t="s">
        <v>1101</v>
      </c>
      <c r="D9008" s="72" t="s">
        <v>1094</v>
      </c>
      <c r="E9008" s="72">
        <v>285</v>
      </c>
      <c r="F9008" s="105">
        <v>0</v>
      </c>
      <c r="G9008" s="108">
        <f t="shared" si="140"/>
        <v>43831</v>
      </c>
    </row>
    <row r="9009" spans="1:7" x14ac:dyDescent="0.35">
      <c r="A9009" s="72" t="s">
        <v>598</v>
      </c>
      <c r="B9009" s="72" t="s">
        <v>599</v>
      </c>
      <c r="C9009" s="72" t="s">
        <v>1101</v>
      </c>
      <c r="D9009" s="72" t="s">
        <v>1095</v>
      </c>
      <c r="E9009" s="72">
        <v>277</v>
      </c>
      <c r="F9009" s="105">
        <v>0</v>
      </c>
      <c r="G9009" s="108">
        <f t="shared" si="140"/>
        <v>43739</v>
      </c>
    </row>
    <row r="9010" spans="1:7" x14ac:dyDescent="0.35">
      <c r="A9010" s="72" t="s">
        <v>598</v>
      </c>
      <c r="B9010" s="72" t="s">
        <v>599</v>
      </c>
      <c r="C9010" s="72" t="s">
        <v>1101</v>
      </c>
      <c r="D9010" s="72" t="s">
        <v>1096</v>
      </c>
      <c r="E9010" s="72">
        <v>273</v>
      </c>
      <c r="F9010" s="105">
        <v>0</v>
      </c>
      <c r="G9010" s="108">
        <f t="shared" si="140"/>
        <v>43647</v>
      </c>
    </row>
    <row r="9011" spans="1:7" x14ac:dyDescent="0.35">
      <c r="A9011" s="72" t="s">
        <v>598</v>
      </c>
      <c r="B9011" s="72" t="s">
        <v>599</v>
      </c>
      <c r="C9011" s="72" t="s">
        <v>1101</v>
      </c>
      <c r="D9011" s="72" t="s">
        <v>1097</v>
      </c>
      <c r="E9011" s="72">
        <v>272</v>
      </c>
      <c r="F9011" s="105">
        <v>0</v>
      </c>
      <c r="G9011" s="108">
        <f t="shared" si="140"/>
        <v>43556</v>
      </c>
    </row>
    <row r="9012" spans="1:7" x14ac:dyDescent="0.35">
      <c r="A9012" s="72" t="s">
        <v>598</v>
      </c>
      <c r="B9012" s="72" t="s">
        <v>599</v>
      </c>
      <c r="C9012" s="72" t="s">
        <v>1101</v>
      </c>
      <c r="D9012" s="72" t="s">
        <v>1098</v>
      </c>
      <c r="E9012" s="72">
        <v>267</v>
      </c>
      <c r="F9012" s="105">
        <v>0</v>
      </c>
      <c r="G9012" s="108">
        <f t="shared" si="140"/>
        <v>43466</v>
      </c>
    </row>
    <row r="9013" spans="1:7" x14ac:dyDescent="0.35">
      <c r="A9013" s="72" t="s">
        <v>598</v>
      </c>
      <c r="B9013" s="72" t="s">
        <v>599</v>
      </c>
      <c r="C9013" s="72" t="s">
        <v>1101</v>
      </c>
      <c r="D9013" s="72" t="s">
        <v>1099</v>
      </c>
      <c r="E9013" s="72">
        <v>279</v>
      </c>
      <c r="F9013" s="105">
        <v>0</v>
      </c>
      <c r="G9013" s="108">
        <f t="shared" si="140"/>
        <v>43374</v>
      </c>
    </row>
    <row r="9014" spans="1:7" x14ac:dyDescent="0.35">
      <c r="A9014" s="72" t="s">
        <v>598</v>
      </c>
      <c r="B9014" s="72" t="s">
        <v>599</v>
      </c>
      <c r="C9014" s="72" t="s">
        <v>1102</v>
      </c>
      <c r="D9014" s="72" t="s">
        <v>1088</v>
      </c>
      <c r="E9014" s="72">
        <v>1328</v>
      </c>
      <c r="F9014" s="105">
        <v>0</v>
      </c>
      <c r="G9014" s="108">
        <f t="shared" si="140"/>
        <v>44378</v>
      </c>
    </row>
    <row r="9015" spans="1:7" x14ac:dyDescent="0.35">
      <c r="A9015" s="72" t="s">
        <v>598</v>
      </c>
      <c r="B9015" s="72" t="s">
        <v>599</v>
      </c>
      <c r="C9015" s="72" t="s">
        <v>1102</v>
      </c>
      <c r="D9015" s="72" t="s">
        <v>1089</v>
      </c>
      <c r="E9015" s="72">
        <v>1318</v>
      </c>
      <c r="F9015" s="105">
        <v>0</v>
      </c>
      <c r="G9015" s="108">
        <f t="shared" si="140"/>
        <v>44287</v>
      </c>
    </row>
    <row r="9016" spans="1:7" x14ac:dyDescent="0.35">
      <c r="A9016" s="72" t="s">
        <v>598</v>
      </c>
      <c r="B9016" s="72" t="s">
        <v>599</v>
      </c>
      <c r="C9016" s="72" t="s">
        <v>1102</v>
      </c>
      <c r="D9016" s="72" t="s">
        <v>1090</v>
      </c>
      <c r="E9016" s="72">
        <v>1330</v>
      </c>
      <c r="F9016" s="105">
        <v>0</v>
      </c>
      <c r="G9016" s="108">
        <f t="shared" si="140"/>
        <v>44197</v>
      </c>
    </row>
    <row r="9017" spans="1:7" x14ac:dyDescent="0.35">
      <c r="A9017" s="72" t="s">
        <v>598</v>
      </c>
      <c r="B9017" s="72" t="s">
        <v>599</v>
      </c>
      <c r="C9017" s="72" t="s">
        <v>1102</v>
      </c>
      <c r="D9017" s="72" t="s">
        <v>1091</v>
      </c>
      <c r="E9017" s="72">
        <v>1309</v>
      </c>
      <c r="F9017" s="105">
        <v>0</v>
      </c>
      <c r="G9017" s="108">
        <f t="shared" si="140"/>
        <v>44105</v>
      </c>
    </row>
    <row r="9018" spans="1:7" x14ac:dyDescent="0.35">
      <c r="A9018" s="72" t="s">
        <v>598</v>
      </c>
      <c r="B9018" s="72" t="s">
        <v>599</v>
      </c>
      <c r="C9018" s="72" t="s">
        <v>1102</v>
      </c>
      <c r="D9018" s="72" t="s">
        <v>1092</v>
      </c>
      <c r="E9018" s="72">
        <v>1317</v>
      </c>
      <c r="F9018" s="105">
        <v>0</v>
      </c>
      <c r="G9018" s="108">
        <f t="shared" si="140"/>
        <v>44013</v>
      </c>
    </row>
    <row r="9019" spans="1:7" x14ac:dyDescent="0.35">
      <c r="A9019" s="72" t="s">
        <v>598</v>
      </c>
      <c r="B9019" s="72" t="s">
        <v>599</v>
      </c>
      <c r="C9019" s="72" t="s">
        <v>1102</v>
      </c>
      <c r="D9019" s="72" t="s">
        <v>1093</v>
      </c>
      <c r="E9019" s="72">
        <v>1332</v>
      </c>
      <c r="F9019" s="105">
        <v>0</v>
      </c>
      <c r="G9019" s="108">
        <f t="shared" si="140"/>
        <v>43922</v>
      </c>
    </row>
    <row r="9020" spans="1:7" x14ac:dyDescent="0.35">
      <c r="A9020" s="72" t="s">
        <v>598</v>
      </c>
      <c r="B9020" s="72" t="s">
        <v>599</v>
      </c>
      <c r="C9020" s="72" t="s">
        <v>1102</v>
      </c>
      <c r="D9020" s="72" t="s">
        <v>1094</v>
      </c>
      <c r="E9020" s="72">
        <v>1322</v>
      </c>
      <c r="F9020" s="105">
        <v>0</v>
      </c>
      <c r="G9020" s="108">
        <f t="shared" si="140"/>
        <v>43831</v>
      </c>
    </row>
    <row r="9021" spans="1:7" x14ac:dyDescent="0.35">
      <c r="A9021" s="72" t="s">
        <v>598</v>
      </c>
      <c r="B9021" s="72" t="s">
        <v>599</v>
      </c>
      <c r="C9021" s="72" t="s">
        <v>1102</v>
      </c>
      <c r="D9021" s="72" t="s">
        <v>1095</v>
      </c>
      <c r="E9021" s="72">
        <v>1323</v>
      </c>
      <c r="F9021" s="105">
        <v>0</v>
      </c>
      <c r="G9021" s="108">
        <f t="shared" si="140"/>
        <v>43739</v>
      </c>
    </row>
    <row r="9022" spans="1:7" x14ac:dyDescent="0.35">
      <c r="A9022" s="72" t="s">
        <v>598</v>
      </c>
      <c r="B9022" s="72" t="s">
        <v>599</v>
      </c>
      <c r="C9022" s="72" t="s">
        <v>1102</v>
      </c>
      <c r="D9022" s="72" t="s">
        <v>1096</v>
      </c>
      <c r="E9022" s="72">
        <v>1323</v>
      </c>
      <c r="F9022" s="105">
        <v>0</v>
      </c>
      <c r="G9022" s="108">
        <f t="shared" si="140"/>
        <v>43647</v>
      </c>
    </row>
    <row r="9023" spans="1:7" x14ac:dyDescent="0.35">
      <c r="A9023" s="72" t="s">
        <v>598</v>
      </c>
      <c r="B9023" s="72" t="s">
        <v>599</v>
      </c>
      <c r="C9023" s="72" t="s">
        <v>1102</v>
      </c>
      <c r="D9023" s="72" t="s">
        <v>1097</v>
      </c>
      <c r="E9023" s="72">
        <v>1333</v>
      </c>
      <c r="F9023" s="105">
        <v>0</v>
      </c>
      <c r="G9023" s="108">
        <f t="shared" si="140"/>
        <v>43556</v>
      </c>
    </row>
    <row r="9024" spans="1:7" x14ac:dyDescent="0.35">
      <c r="A9024" s="72" t="s">
        <v>598</v>
      </c>
      <c r="B9024" s="72" t="s">
        <v>599</v>
      </c>
      <c r="C9024" s="72" t="s">
        <v>1102</v>
      </c>
      <c r="D9024" s="72" t="s">
        <v>1098</v>
      </c>
      <c r="E9024" s="72">
        <v>1316</v>
      </c>
      <c r="F9024" s="105">
        <v>0</v>
      </c>
      <c r="G9024" s="108">
        <f t="shared" si="140"/>
        <v>43466</v>
      </c>
    </row>
    <row r="9025" spans="1:7" x14ac:dyDescent="0.35">
      <c r="A9025" s="72" t="s">
        <v>598</v>
      </c>
      <c r="B9025" s="72" t="s">
        <v>599</v>
      </c>
      <c r="C9025" s="72" t="s">
        <v>1102</v>
      </c>
      <c r="D9025" s="72" t="s">
        <v>1099</v>
      </c>
      <c r="E9025" s="72">
        <v>1360</v>
      </c>
      <c r="F9025" s="105">
        <v>0</v>
      </c>
      <c r="G9025" s="108">
        <f t="shared" si="140"/>
        <v>43374</v>
      </c>
    </row>
    <row r="9026" spans="1:7" x14ac:dyDescent="0.35">
      <c r="A9026" s="72" t="s">
        <v>600</v>
      </c>
      <c r="B9026" s="72" t="s">
        <v>601</v>
      </c>
      <c r="C9026" s="72" t="s">
        <v>1087</v>
      </c>
      <c r="D9026" s="72" t="s">
        <v>1088</v>
      </c>
      <c r="E9026" s="72">
        <v>1553</v>
      </c>
      <c r="F9026" s="105">
        <v>130</v>
      </c>
      <c r="G9026" s="108">
        <f t="shared" si="140"/>
        <v>44378</v>
      </c>
    </row>
    <row r="9027" spans="1:7" x14ac:dyDescent="0.35">
      <c r="A9027" s="72" t="s">
        <v>600</v>
      </c>
      <c r="B9027" s="72" t="s">
        <v>601</v>
      </c>
      <c r="C9027" s="72" t="s">
        <v>1087</v>
      </c>
      <c r="D9027" s="72" t="s">
        <v>1089</v>
      </c>
      <c r="E9027" s="72">
        <v>1558</v>
      </c>
      <c r="F9027" s="105">
        <v>123</v>
      </c>
      <c r="G9027" s="108">
        <f t="shared" si="140"/>
        <v>44287</v>
      </c>
    </row>
    <row r="9028" spans="1:7" x14ac:dyDescent="0.35">
      <c r="A9028" s="72" t="s">
        <v>600</v>
      </c>
      <c r="B9028" s="72" t="s">
        <v>601</v>
      </c>
      <c r="C9028" s="72" t="s">
        <v>1087</v>
      </c>
      <c r="D9028" s="72" t="s">
        <v>1090</v>
      </c>
      <c r="E9028" s="72">
        <v>1557</v>
      </c>
      <c r="F9028" s="105">
        <v>118</v>
      </c>
      <c r="G9028" s="108">
        <f t="shared" ref="G9028:G9091" si="141">DATE(LEFT(D9028,4),RIGHT(LEFT(D9028,7),2),1)</f>
        <v>44197</v>
      </c>
    </row>
    <row r="9029" spans="1:7" x14ac:dyDescent="0.35">
      <c r="A9029" s="72" t="s">
        <v>600</v>
      </c>
      <c r="B9029" s="72" t="s">
        <v>601</v>
      </c>
      <c r="C9029" s="72" t="s">
        <v>1087</v>
      </c>
      <c r="D9029" s="72" t="s">
        <v>1091</v>
      </c>
      <c r="E9029" s="72">
        <v>1550</v>
      </c>
      <c r="F9029" s="105">
        <v>107</v>
      </c>
      <c r="G9029" s="108">
        <f t="shared" si="141"/>
        <v>44105</v>
      </c>
    </row>
    <row r="9030" spans="1:7" x14ac:dyDescent="0.35">
      <c r="A9030" s="72" t="s">
        <v>600</v>
      </c>
      <c r="B9030" s="72" t="s">
        <v>601</v>
      </c>
      <c r="C9030" s="72" t="s">
        <v>1087</v>
      </c>
      <c r="D9030" s="72" t="s">
        <v>1092</v>
      </c>
      <c r="E9030" s="72">
        <v>1554</v>
      </c>
      <c r="F9030" s="105">
        <v>110</v>
      </c>
      <c r="G9030" s="108">
        <f t="shared" si="141"/>
        <v>44013</v>
      </c>
    </row>
    <row r="9031" spans="1:7" x14ac:dyDescent="0.35">
      <c r="A9031" s="72" t="s">
        <v>600</v>
      </c>
      <c r="B9031" s="72" t="s">
        <v>601</v>
      </c>
      <c r="C9031" s="72" t="s">
        <v>1087</v>
      </c>
      <c r="D9031" s="72" t="s">
        <v>1093</v>
      </c>
      <c r="E9031" s="72">
        <v>1544</v>
      </c>
      <c r="F9031" s="105">
        <v>121</v>
      </c>
      <c r="G9031" s="108">
        <f t="shared" si="141"/>
        <v>43922</v>
      </c>
    </row>
    <row r="9032" spans="1:7" x14ac:dyDescent="0.35">
      <c r="A9032" s="72" t="s">
        <v>600</v>
      </c>
      <c r="B9032" s="72" t="s">
        <v>601</v>
      </c>
      <c r="C9032" s="72" t="s">
        <v>1087</v>
      </c>
      <c r="D9032" s="72" t="s">
        <v>1094</v>
      </c>
      <c r="E9032" s="72">
        <v>1541</v>
      </c>
      <c r="F9032" s="105">
        <v>99</v>
      </c>
      <c r="G9032" s="108">
        <f t="shared" si="141"/>
        <v>43831</v>
      </c>
    </row>
    <row r="9033" spans="1:7" x14ac:dyDescent="0.35">
      <c r="A9033" s="72" t="s">
        <v>600</v>
      </c>
      <c r="B9033" s="72" t="s">
        <v>601</v>
      </c>
      <c r="C9033" s="72" t="s">
        <v>1087</v>
      </c>
      <c r="D9033" s="72" t="s">
        <v>1095</v>
      </c>
      <c r="E9033" s="72">
        <v>1540</v>
      </c>
      <c r="F9033" s="105">
        <v>96</v>
      </c>
      <c r="G9033" s="108">
        <f t="shared" si="141"/>
        <v>43739</v>
      </c>
    </row>
    <row r="9034" spans="1:7" x14ac:dyDescent="0.35">
      <c r="A9034" s="72" t="s">
        <v>600</v>
      </c>
      <c r="B9034" s="72" t="s">
        <v>601</v>
      </c>
      <c r="C9034" s="72" t="s">
        <v>1087</v>
      </c>
      <c r="D9034" s="72" t="s">
        <v>1096</v>
      </c>
      <c r="E9034" s="72">
        <v>1517</v>
      </c>
      <c r="F9034" s="105">
        <v>103</v>
      </c>
      <c r="G9034" s="108">
        <f t="shared" si="141"/>
        <v>43647</v>
      </c>
    </row>
    <row r="9035" spans="1:7" x14ac:dyDescent="0.35">
      <c r="A9035" s="72" t="s">
        <v>600</v>
      </c>
      <c r="B9035" s="72" t="s">
        <v>601</v>
      </c>
      <c r="C9035" s="72" t="s">
        <v>1087</v>
      </c>
      <c r="D9035" s="72" t="s">
        <v>1097</v>
      </c>
      <c r="E9035" s="72">
        <v>1517</v>
      </c>
      <c r="F9035" s="105">
        <v>48</v>
      </c>
      <c r="G9035" s="108">
        <f t="shared" si="141"/>
        <v>43556</v>
      </c>
    </row>
    <row r="9036" spans="1:7" x14ac:dyDescent="0.35">
      <c r="A9036" s="72" t="s">
        <v>600</v>
      </c>
      <c r="B9036" s="72" t="s">
        <v>601</v>
      </c>
      <c r="C9036" s="72" t="s">
        <v>1087</v>
      </c>
      <c r="D9036" s="72" t="s">
        <v>1098</v>
      </c>
      <c r="E9036" s="72">
        <v>1502</v>
      </c>
      <c r="F9036" s="105">
        <v>50</v>
      </c>
      <c r="G9036" s="108">
        <f t="shared" si="141"/>
        <v>43466</v>
      </c>
    </row>
    <row r="9037" spans="1:7" x14ac:dyDescent="0.35">
      <c r="A9037" s="72" t="s">
        <v>600</v>
      </c>
      <c r="B9037" s="72" t="s">
        <v>601</v>
      </c>
      <c r="C9037" s="72" t="s">
        <v>1087</v>
      </c>
      <c r="D9037" s="72" t="s">
        <v>1099</v>
      </c>
      <c r="E9037" s="72">
        <v>1544</v>
      </c>
      <c r="F9037" s="105">
        <v>43</v>
      </c>
      <c r="G9037" s="108">
        <f t="shared" si="141"/>
        <v>43374</v>
      </c>
    </row>
    <row r="9038" spans="1:7" x14ac:dyDescent="0.35">
      <c r="A9038" s="72" t="s">
        <v>600</v>
      </c>
      <c r="B9038" s="72" t="s">
        <v>601</v>
      </c>
      <c r="C9038" s="72" t="s">
        <v>1100</v>
      </c>
      <c r="D9038" s="72" t="s">
        <v>1088</v>
      </c>
      <c r="E9038" s="72">
        <v>3820</v>
      </c>
      <c r="F9038" s="105">
        <v>687</v>
      </c>
      <c r="G9038" s="108">
        <f t="shared" si="141"/>
        <v>44378</v>
      </c>
    </row>
    <row r="9039" spans="1:7" x14ac:dyDescent="0.35">
      <c r="A9039" s="72" t="s">
        <v>600</v>
      </c>
      <c r="B9039" s="72" t="s">
        <v>601</v>
      </c>
      <c r="C9039" s="72" t="s">
        <v>1100</v>
      </c>
      <c r="D9039" s="72" t="s">
        <v>1089</v>
      </c>
      <c r="E9039" s="72">
        <v>3827</v>
      </c>
      <c r="F9039" s="105">
        <v>642</v>
      </c>
      <c r="G9039" s="108">
        <f t="shared" si="141"/>
        <v>44287</v>
      </c>
    </row>
    <row r="9040" spans="1:7" x14ac:dyDescent="0.35">
      <c r="A9040" s="72" t="s">
        <v>600</v>
      </c>
      <c r="B9040" s="72" t="s">
        <v>601</v>
      </c>
      <c r="C9040" s="72" t="s">
        <v>1100</v>
      </c>
      <c r="D9040" s="72" t="s">
        <v>1090</v>
      </c>
      <c r="E9040" s="72">
        <v>3813</v>
      </c>
      <c r="F9040" s="105">
        <v>579</v>
      </c>
      <c r="G9040" s="108">
        <f t="shared" si="141"/>
        <v>44197</v>
      </c>
    </row>
    <row r="9041" spans="1:7" x14ac:dyDescent="0.35">
      <c r="A9041" s="72" t="s">
        <v>600</v>
      </c>
      <c r="B9041" s="72" t="s">
        <v>601</v>
      </c>
      <c r="C9041" s="72" t="s">
        <v>1100</v>
      </c>
      <c r="D9041" s="72" t="s">
        <v>1091</v>
      </c>
      <c r="E9041" s="72">
        <v>3799</v>
      </c>
      <c r="F9041" s="105">
        <v>545</v>
      </c>
      <c r="G9041" s="108">
        <f t="shared" si="141"/>
        <v>44105</v>
      </c>
    </row>
    <row r="9042" spans="1:7" x14ac:dyDescent="0.35">
      <c r="A9042" s="72" t="s">
        <v>600</v>
      </c>
      <c r="B9042" s="72" t="s">
        <v>601</v>
      </c>
      <c r="C9042" s="72" t="s">
        <v>1100</v>
      </c>
      <c r="D9042" s="72" t="s">
        <v>1092</v>
      </c>
      <c r="E9042" s="72">
        <v>3830</v>
      </c>
      <c r="F9042" s="105">
        <v>498</v>
      </c>
      <c r="G9042" s="108">
        <f t="shared" si="141"/>
        <v>44013</v>
      </c>
    </row>
    <row r="9043" spans="1:7" x14ac:dyDescent="0.35">
      <c r="A9043" s="72" t="s">
        <v>600</v>
      </c>
      <c r="B9043" s="72" t="s">
        <v>601</v>
      </c>
      <c r="C9043" s="72" t="s">
        <v>1100</v>
      </c>
      <c r="D9043" s="72" t="s">
        <v>1093</v>
      </c>
      <c r="E9043" s="72">
        <v>3819</v>
      </c>
      <c r="F9043" s="105">
        <v>464</v>
      </c>
      <c r="G9043" s="108">
        <f t="shared" si="141"/>
        <v>43922</v>
      </c>
    </row>
    <row r="9044" spans="1:7" x14ac:dyDescent="0.35">
      <c r="A9044" s="72" t="s">
        <v>600</v>
      </c>
      <c r="B9044" s="72" t="s">
        <v>601</v>
      </c>
      <c r="C9044" s="72" t="s">
        <v>1100</v>
      </c>
      <c r="D9044" s="72" t="s">
        <v>1094</v>
      </c>
      <c r="E9044" s="72">
        <v>3750</v>
      </c>
      <c r="F9044" s="105">
        <v>285</v>
      </c>
      <c r="G9044" s="108">
        <f t="shared" si="141"/>
        <v>43831</v>
      </c>
    </row>
    <row r="9045" spans="1:7" x14ac:dyDescent="0.35">
      <c r="A9045" s="72" t="s">
        <v>600</v>
      </c>
      <c r="B9045" s="72" t="s">
        <v>601</v>
      </c>
      <c r="C9045" s="72" t="s">
        <v>1100</v>
      </c>
      <c r="D9045" s="72" t="s">
        <v>1095</v>
      </c>
      <c r="E9045" s="72">
        <v>3686</v>
      </c>
      <c r="F9045" s="105">
        <v>272</v>
      </c>
      <c r="G9045" s="108">
        <f t="shared" si="141"/>
        <v>43739</v>
      </c>
    </row>
    <row r="9046" spans="1:7" x14ac:dyDescent="0.35">
      <c r="A9046" s="72" t="s">
        <v>600</v>
      </c>
      <c r="B9046" s="72" t="s">
        <v>601</v>
      </c>
      <c r="C9046" s="72" t="s">
        <v>1100</v>
      </c>
      <c r="D9046" s="72" t="s">
        <v>1096</v>
      </c>
      <c r="E9046" s="72">
        <v>3694</v>
      </c>
      <c r="F9046" s="105">
        <v>247</v>
      </c>
      <c r="G9046" s="108">
        <f t="shared" si="141"/>
        <v>43647</v>
      </c>
    </row>
    <row r="9047" spans="1:7" x14ac:dyDescent="0.35">
      <c r="A9047" s="72" t="s">
        <v>600</v>
      </c>
      <c r="B9047" s="72" t="s">
        <v>601</v>
      </c>
      <c r="C9047" s="72" t="s">
        <v>1100</v>
      </c>
      <c r="D9047" s="72" t="s">
        <v>1097</v>
      </c>
      <c r="E9047" s="72">
        <v>3658</v>
      </c>
      <c r="F9047" s="105">
        <v>141</v>
      </c>
      <c r="G9047" s="108">
        <f t="shared" si="141"/>
        <v>43556</v>
      </c>
    </row>
    <row r="9048" spans="1:7" x14ac:dyDescent="0.35">
      <c r="A9048" s="72" t="s">
        <v>600</v>
      </c>
      <c r="B9048" s="72" t="s">
        <v>601</v>
      </c>
      <c r="C9048" s="72" t="s">
        <v>1100</v>
      </c>
      <c r="D9048" s="72" t="s">
        <v>1098</v>
      </c>
      <c r="E9048" s="72">
        <v>3464</v>
      </c>
      <c r="F9048" s="105">
        <v>121</v>
      </c>
      <c r="G9048" s="108">
        <f t="shared" si="141"/>
        <v>43466</v>
      </c>
    </row>
    <row r="9049" spans="1:7" x14ac:dyDescent="0.35">
      <c r="A9049" s="72" t="s">
        <v>600</v>
      </c>
      <c r="B9049" s="72" t="s">
        <v>601</v>
      </c>
      <c r="C9049" s="72" t="s">
        <v>1100</v>
      </c>
      <c r="D9049" s="72" t="s">
        <v>1099</v>
      </c>
      <c r="E9049" s="72">
        <v>3629</v>
      </c>
      <c r="F9049" s="105">
        <v>163</v>
      </c>
      <c r="G9049" s="108">
        <f t="shared" si="141"/>
        <v>43374</v>
      </c>
    </row>
    <row r="9050" spans="1:7" x14ac:dyDescent="0.35">
      <c r="A9050" s="72" t="s">
        <v>600</v>
      </c>
      <c r="B9050" s="72" t="s">
        <v>601</v>
      </c>
      <c r="C9050" s="72" t="s">
        <v>1101</v>
      </c>
      <c r="D9050" s="72" t="s">
        <v>1088</v>
      </c>
      <c r="E9050" s="72">
        <v>329</v>
      </c>
      <c r="F9050" s="105">
        <v>9</v>
      </c>
      <c r="G9050" s="108">
        <f t="shared" si="141"/>
        <v>44378</v>
      </c>
    </row>
    <row r="9051" spans="1:7" x14ac:dyDescent="0.35">
      <c r="A9051" s="72" t="s">
        <v>600</v>
      </c>
      <c r="B9051" s="72" t="s">
        <v>601</v>
      </c>
      <c r="C9051" s="72" t="s">
        <v>1101</v>
      </c>
      <c r="D9051" s="72" t="s">
        <v>1089</v>
      </c>
      <c r="E9051" s="72">
        <v>331</v>
      </c>
      <c r="F9051" s="105">
        <v>8</v>
      </c>
      <c r="G9051" s="108">
        <f t="shared" si="141"/>
        <v>44287</v>
      </c>
    </row>
    <row r="9052" spans="1:7" x14ac:dyDescent="0.35">
      <c r="A9052" s="72" t="s">
        <v>600</v>
      </c>
      <c r="B9052" s="72" t="s">
        <v>601</v>
      </c>
      <c r="C9052" s="72" t="s">
        <v>1101</v>
      </c>
      <c r="D9052" s="72" t="s">
        <v>1090</v>
      </c>
      <c r="E9052" s="72">
        <v>331</v>
      </c>
      <c r="F9052" s="105">
        <v>8</v>
      </c>
      <c r="G9052" s="108">
        <f t="shared" si="141"/>
        <v>44197</v>
      </c>
    </row>
    <row r="9053" spans="1:7" x14ac:dyDescent="0.35">
      <c r="A9053" s="72" t="s">
        <v>600</v>
      </c>
      <c r="B9053" s="72" t="s">
        <v>601</v>
      </c>
      <c r="C9053" s="72" t="s">
        <v>1101</v>
      </c>
      <c r="D9053" s="72" t="s">
        <v>1091</v>
      </c>
      <c r="E9053" s="72">
        <v>324</v>
      </c>
      <c r="F9053" s="105">
        <v>8</v>
      </c>
      <c r="G9053" s="108">
        <f t="shared" si="141"/>
        <v>44105</v>
      </c>
    </row>
    <row r="9054" spans="1:7" x14ac:dyDescent="0.35">
      <c r="A9054" s="72" t="s">
        <v>600</v>
      </c>
      <c r="B9054" s="72" t="s">
        <v>601</v>
      </c>
      <c r="C9054" s="72" t="s">
        <v>1101</v>
      </c>
      <c r="D9054" s="72" t="s">
        <v>1092</v>
      </c>
      <c r="E9054" s="72">
        <v>311</v>
      </c>
      <c r="F9054" s="105">
        <v>8</v>
      </c>
      <c r="G9054" s="108">
        <f t="shared" si="141"/>
        <v>44013</v>
      </c>
    </row>
    <row r="9055" spans="1:7" x14ac:dyDescent="0.35">
      <c r="A9055" s="72" t="s">
        <v>600</v>
      </c>
      <c r="B9055" s="72" t="s">
        <v>601</v>
      </c>
      <c r="C9055" s="72" t="s">
        <v>1101</v>
      </c>
      <c r="D9055" s="72" t="s">
        <v>1093</v>
      </c>
      <c r="E9055" s="72">
        <v>285</v>
      </c>
      <c r="F9055" s="105">
        <v>17</v>
      </c>
      <c r="G9055" s="108">
        <f t="shared" si="141"/>
        <v>43922</v>
      </c>
    </row>
    <row r="9056" spans="1:7" x14ac:dyDescent="0.35">
      <c r="A9056" s="72" t="s">
        <v>600</v>
      </c>
      <c r="B9056" s="72" t="s">
        <v>601</v>
      </c>
      <c r="C9056" s="72" t="s">
        <v>1101</v>
      </c>
      <c r="D9056" s="72" t="s">
        <v>1094</v>
      </c>
      <c r="E9056" s="72">
        <v>271</v>
      </c>
      <c r="F9056" s="105">
        <v>8</v>
      </c>
      <c r="G9056" s="108">
        <f t="shared" si="141"/>
        <v>43831</v>
      </c>
    </row>
    <row r="9057" spans="1:7" x14ac:dyDescent="0.35">
      <c r="A9057" s="72" t="s">
        <v>600</v>
      </c>
      <c r="B9057" s="72" t="s">
        <v>601</v>
      </c>
      <c r="C9057" s="72" t="s">
        <v>1101</v>
      </c>
      <c r="D9057" s="72" t="s">
        <v>1095</v>
      </c>
      <c r="E9057" s="72">
        <v>265</v>
      </c>
      <c r="F9057" s="105">
        <v>8</v>
      </c>
      <c r="G9057" s="108">
        <f t="shared" si="141"/>
        <v>43739</v>
      </c>
    </row>
    <row r="9058" spans="1:7" x14ac:dyDescent="0.35">
      <c r="A9058" s="72" t="s">
        <v>600</v>
      </c>
      <c r="B9058" s="72" t="s">
        <v>601</v>
      </c>
      <c r="C9058" s="72" t="s">
        <v>1101</v>
      </c>
      <c r="D9058" s="72" t="s">
        <v>1096</v>
      </c>
      <c r="E9058" s="72">
        <v>270</v>
      </c>
      <c r="F9058" s="105">
        <v>7</v>
      </c>
      <c r="G9058" s="108">
        <f t="shared" si="141"/>
        <v>43647</v>
      </c>
    </row>
    <row r="9059" spans="1:7" x14ac:dyDescent="0.35">
      <c r="A9059" s="72" t="s">
        <v>600</v>
      </c>
      <c r="B9059" s="72" t="s">
        <v>601</v>
      </c>
      <c r="C9059" s="72" t="s">
        <v>1101</v>
      </c>
      <c r="D9059" s="72" t="s">
        <v>1097</v>
      </c>
      <c r="E9059" s="72">
        <v>269</v>
      </c>
      <c r="F9059" s="105">
        <v>4</v>
      </c>
      <c r="G9059" s="108">
        <f t="shared" si="141"/>
        <v>43556</v>
      </c>
    </row>
    <row r="9060" spans="1:7" x14ac:dyDescent="0.35">
      <c r="A9060" s="72" t="s">
        <v>600</v>
      </c>
      <c r="B9060" s="72" t="s">
        <v>601</v>
      </c>
      <c r="C9060" s="72" t="s">
        <v>1101</v>
      </c>
      <c r="D9060" s="72" t="s">
        <v>1098</v>
      </c>
      <c r="E9060" s="72">
        <v>259</v>
      </c>
      <c r="F9060" s="105">
        <v>0</v>
      </c>
      <c r="G9060" s="108">
        <f t="shared" si="141"/>
        <v>43466</v>
      </c>
    </row>
    <row r="9061" spans="1:7" x14ac:dyDescent="0.35">
      <c r="A9061" s="72" t="s">
        <v>600</v>
      </c>
      <c r="B9061" s="72" t="s">
        <v>601</v>
      </c>
      <c r="C9061" s="72" t="s">
        <v>1101</v>
      </c>
      <c r="D9061" s="72" t="s">
        <v>1099</v>
      </c>
      <c r="E9061" s="72">
        <v>271</v>
      </c>
      <c r="F9061" s="105">
        <v>2</v>
      </c>
      <c r="G9061" s="108">
        <f t="shared" si="141"/>
        <v>43374</v>
      </c>
    </row>
    <row r="9062" spans="1:7" x14ac:dyDescent="0.35">
      <c r="A9062" s="72" t="s">
        <v>600</v>
      </c>
      <c r="B9062" s="72" t="s">
        <v>601</v>
      </c>
      <c r="C9062" s="72" t="s">
        <v>1102</v>
      </c>
      <c r="D9062" s="72" t="s">
        <v>1088</v>
      </c>
      <c r="E9062" s="72">
        <v>3772</v>
      </c>
      <c r="F9062" s="105">
        <v>340</v>
      </c>
      <c r="G9062" s="108">
        <f t="shared" si="141"/>
        <v>44378</v>
      </c>
    </row>
    <row r="9063" spans="1:7" x14ac:dyDescent="0.35">
      <c r="A9063" s="72" t="s">
        <v>600</v>
      </c>
      <c r="B9063" s="72" t="s">
        <v>601</v>
      </c>
      <c r="C9063" s="72" t="s">
        <v>1102</v>
      </c>
      <c r="D9063" s="72" t="s">
        <v>1089</v>
      </c>
      <c r="E9063" s="72">
        <v>3788</v>
      </c>
      <c r="F9063" s="105">
        <v>294</v>
      </c>
      <c r="G9063" s="108">
        <f t="shared" si="141"/>
        <v>44287</v>
      </c>
    </row>
    <row r="9064" spans="1:7" x14ac:dyDescent="0.35">
      <c r="A9064" s="72" t="s">
        <v>600</v>
      </c>
      <c r="B9064" s="72" t="s">
        <v>601</v>
      </c>
      <c r="C9064" s="72" t="s">
        <v>1102</v>
      </c>
      <c r="D9064" s="72" t="s">
        <v>1090</v>
      </c>
      <c r="E9064" s="72">
        <v>3782</v>
      </c>
      <c r="F9064" s="105">
        <v>270</v>
      </c>
      <c r="G9064" s="108">
        <f t="shared" si="141"/>
        <v>44197</v>
      </c>
    </row>
    <row r="9065" spans="1:7" x14ac:dyDescent="0.35">
      <c r="A9065" s="72" t="s">
        <v>600</v>
      </c>
      <c r="B9065" s="72" t="s">
        <v>601</v>
      </c>
      <c r="C9065" s="72" t="s">
        <v>1102</v>
      </c>
      <c r="D9065" s="72" t="s">
        <v>1091</v>
      </c>
      <c r="E9065" s="72">
        <v>3775</v>
      </c>
      <c r="F9065" s="105">
        <v>263</v>
      </c>
      <c r="G9065" s="108">
        <f t="shared" si="141"/>
        <v>44105</v>
      </c>
    </row>
    <row r="9066" spans="1:7" x14ac:dyDescent="0.35">
      <c r="A9066" s="72" t="s">
        <v>600</v>
      </c>
      <c r="B9066" s="72" t="s">
        <v>601</v>
      </c>
      <c r="C9066" s="72" t="s">
        <v>1102</v>
      </c>
      <c r="D9066" s="72" t="s">
        <v>1092</v>
      </c>
      <c r="E9066" s="72">
        <v>3773</v>
      </c>
      <c r="F9066" s="105">
        <v>250</v>
      </c>
      <c r="G9066" s="108">
        <f t="shared" si="141"/>
        <v>44013</v>
      </c>
    </row>
    <row r="9067" spans="1:7" x14ac:dyDescent="0.35">
      <c r="A9067" s="72" t="s">
        <v>600</v>
      </c>
      <c r="B9067" s="72" t="s">
        <v>601</v>
      </c>
      <c r="C9067" s="72" t="s">
        <v>1102</v>
      </c>
      <c r="D9067" s="72" t="s">
        <v>1093</v>
      </c>
      <c r="E9067" s="72">
        <v>3755</v>
      </c>
      <c r="F9067" s="105">
        <v>280</v>
      </c>
      <c r="G9067" s="108">
        <f t="shared" si="141"/>
        <v>43922</v>
      </c>
    </row>
    <row r="9068" spans="1:7" x14ac:dyDescent="0.35">
      <c r="A9068" s="72" t="s">
        <v>600</v>
      </c>
      <c r="B9068" s="72" t="s">
        <v>601</v>
      </c>
      <c r="C9068" s="72" t="s">
        <v>1102</v>
      </c>
      <c r="D9068" s="72" t="s">
        <v>1094</v>
      </c>
      <c r="E9068" s="72">
        <v>3733</v>
      </c>
      <c r="F9068" s="105">
        <v>207</v>
      </c>
      <c r="G9068" s="108">
        <f t="shared" si="141"/>
        <v>43831</v>
      </c>
    </row>
    <row r="9069" spans="1:7" x14ac:dyDescent="0.35">
      <c r="A9069" s="72" t="s">
        <v>600</v>
      </c>
      <c r="B9069" s="72" t="s">
        <v>601</v>
      </c>
      <c r="C9069" s="72" t="s">
        <v>1102</v>
      </c>
      <c r="D9069" s="72" t="s">
        <v>1095</v>
      </c>
      <c r="E9069" s="72">
        <v>3712</v>
      </c>
      <c r="F9069" s="105">
        <v>190</v>
      </c>
      <c r="G9069" s="108">
        <f t="shared" si="141"/>
        <v>43739</v>
      </c>
    </row>
    <row r="9070" spans="1:7" x14ac:dyDescent="0.35">
      <c r="A9070" s="72" t="s">
        <v>600</v>
      </c>
      <c r="B9070" s="72" t="s">
        <v>601</v>
      </c>
      <c r="C9070" s="72" t="s">
        <v>1102</v>
      </c>
      <c r="D9070" s="72" t="s">
        <v>1096</v>
      </c>
      <c r="E9070" s="72">
        <v>3700</v>
      </c>
      <c r="F9070" s="105">
        <v>145</v>
      </c>
      <c r="G9070" s="108">
        <f t="shared" si="141"/>
        <v>43647</v>
      </c>
    </row>
    <row r="9071" spans="1:7" x14ac:dyDescent="0.35">
      <c r="A9071" s="72" t="s">
        <v>600</v>
      </c>
      <c r="B9071" s="72" t="s">
        <v>601</v>
      </c>
      <c r="C9071" s="72" t="s">
        <v>1102</v>
      </c>
      <c r="D9071" s="72" t="s">
        <v>1097</v>
      </c>
      <c r="E9071" s="72">
        <v>3695</v>
      </c>
      <c r="F9071" s="105">
        <v>74</v>
      </c>
      <c r="G9071" s="108">
        <f t="shared" si="141"/>
        <v>43556</v>
      </c>
    </row>
    <row r="9072" spans="1:7" x14ac:dyDescent="0.35">
      <c r="A9072" s="72" t="s">
        <v>600</v>
      </c>
      <c r="B9072" s="72" t="s">
        <v>601</v>
      </c>
      <c r="C9072" s="72" t="s">
        <v>1102</v>
      </c>
      <c r="D9072" s="72" t="s">
        <v>1098</v>
      </c>
      <c r="E9072" s="72">
        <v>3632</v>
      </c>
      <c r="F9072" s="105">
        <v>65</v>
      </c>
      <c r="G9072" s="108">
        <f t="shared" si="141"/>
        <v>43466</v>
      </c>
    </row>
    <row r="9073" spans="1:7" x14ac:dyDescent="0.35">
      <c r="A9073" s="72" t="s">
        <v>600</v>
      </c>
      <c r="B9073" s="72" t="s">
        <v>601</v>
      </c>
      <c r="C9073" s="72" t="s">
        <v>1102</v>
      </c>
      <c r="D9073" s="72" t="s">
        <v>1099</v>
      </c>
      <c r="E9073" s="72">
        <v>3946</v>
      </c>
      <c r="F9073" s="105">
        <v>62</v>
      </c>
      <c r="G9073" s="108">
        <f t="shared" si="141"/>
        <v>43374</v>
      </c>
    </row>
    <row r="9074" spans="1:7" x14ac:dyDescent="0.35">
      <c r="A9074" s="72" t="s">
        <v>602</v>
      </c>
      <c r="B9074" s="72" t="s">
        <v>603</v>
      </c>
      <c r="C9074" s="72" t="s">
        <v>1087</v>
      </c>
      <c r="D9074" s="72" t="s">
        <v>1088</v>
      </c>
      <c r="E9074" s="72">
        <v>946</v>
      </c>
      <c r="F9074" s="105">
        <v>20</v>
      </c>
      <c r="G9074" s="108">
        <f t="shared" si="141"/>
        <v>44378</v>
      </c>
    </row>
    <row r="9075" spans="1:7" x14ac:dyDescent="0.35">
      <c r="A9075" s="72" t="s">
        <v>602</v>
      </c>
      <c r="B9075" s="72" t="s">
        <v>603</v>
      </c>
      <c r="C9075" s="72" t="s">
        <v>1087</v>
      </c>
      <c r="D9075" s="72" t="s">
        <v>1089</v>
      </c>
      <c r="E9075" s="72">
        <v>942</v>
      </c>
      <c r="F9075" s="105">
        <v>20</v>
      </c>
      <c r="G9075" s="108">
        <f t="shared" si="141"/>
        <v>44287</v>
      </c>
    </row>
    <row r="9076" spans="1:7" x14ac:dyDescent="0.35">
      <c r="A9076" s="72" t="s">
        <v>602</v>
      </c>
      <c r="B9076" s="72" t="s">
        <v>603</v>
      </c>
      <c r="C9076" s="72" t="s">
        <v>1087</v>
      </c>
      <c r="D9076" s="72" t="s">
        <v>1090</v>
      </c>
      <c r="E9076" s="72">
        <v>944</v>
      </c>
      <c r="F9076" s="105">
        <v>20</v>
      </c>
      <c r="G9076" s="108">
        <f t="shared" si="141"/>
        <v>44197</v>
      </c>
    </row>
    <row r="9077" spans="1:7" x14ac:dyDescent="0.35">
      <c r="A9077" s="72" t="s">
        <v>602</v>
      </c>
      <c r="B9077" s="72" t="s">
        <v>603</v>
      </c>
      <c r="C9077" s="72" t="s">
        <v>1087</v>
      </c>
      <c r="D9077" s="72" t="s">
        <v>1091</v>
      </c>
      <c r="E9077" s="72">
        <v>940</v>
      </c>
      <c r="F9077" s="105">
        <v>24</v>
      </c>
      <c r="G9077" s="108">
        <f t="shared" si="141"/>
        <v>44105</v>
      </c>
    </row>
    <row r="9078" spans="1:7" x14ac:dyDescent="0.35">
      <c r="A9078" s="72" t="s">
        <v>602</v>
      </c>
      <c r="B9078" s="72" t="s">
        <v>603</v>
      </c>
      <c r="C9078" s="72" t="s">
        <v>1087</v>
      </c>
      <c r="D9078" s="72" t="s">
        <v>1092</v>
      </c>
      <c r="E9078" s="72">
        <v>943</v>
      </c>
      <c r="F9078" s="105">
        <v>26</v>
      </c>
      <c r="G9078" s="108">
        <f t="shared" si="141"/>
        <v>44013</v>
      </c>
    </row>
    <row r="9079" spans="1:7" x14ac:dyDescent="0.35">
      <c r="A9079" s="72" t="s">
        <v>602</v>
      </c>
      <c r="B9079" s="72" t="s">
        <v>603</v>
      </c>
      <c r="C9079" s="72" t="s">
        <v>1087</v>
      </c>
      <c r="D9079" s="72" t="s">
        <v>1093</v>
      </c>
      <c r="E9079" s="72">
        <v>944</v>
      </c>
      <c r="F9079" s="105">
        <v>24</v>
      </c>
      <c r="G9079" s="108">
        <f t="shared" si="141"/>
        <v>43922</v>
      </c>
    </row>
    <row r="9080" spans="1:7" x14ac:dyDescent="0.35">
      <c r="A9080" s="72" t="s">
        <v>602</v>
      </c>
      <c r="B9080" s="72" t="s">
        <v>603</v>
      </c>
      <c r="C9080" s="72" t="s">
        <v>1087</v>
      </c>
      <c r="D9080" s="72" t="s">
        <v>1094</v>
      </c>
      <c r="E9080" s="72">
        <v>941</v>
      </c>
      <c r="F9080" s="105">
        <v>20</v>
      </c>
      <c r="G9080" s="108">
        <f t="shared" si="141"/>
        <v>43831</v>
      </c>
    </row>
    <row r="9081" spans="1:7" x14ac:dyDescent="0.35">
      <c r="A9081" s="72" t="s">
        <v>602</v>
      </c>
      <c r="B9081" s="72" t="s">
        <v>603</v>
      </c>
      <c r="C9081" s="72" t="s">
        <v>1087</v>
      </c>
      <c r="D9081" s="72" t="s">
        <v>1095</v>
      </c>
      <c r="E9081" s="72">
        <v>939</v>
      </c>
      <c r="F9081" s="105">
        <v>18</v>
      </c>
      <c r="G9081" s="108">
        <f t="shared" si="141"/>
        <v>43739</v>
      </c>
    </row>
    <row r="9082" spans="1:7" x14ac:dyDescent="0.35">
      <c r="A9082" s="72" t="s">
        <v>602</v>
      </c>
      <c r="B9082" s="72" t="s">
        <v>603</v>
      </c>
      <c r="C9082" s="72" t="s">
        <v>1087</v>
      </c>
      <c r="D9082" s="72" t="s">
        <v>1096</v>
      </c>
      <c r="E9082" s="72">
        <v>940</v>
      </c>
      <c r="F9082" s="105">
        <v>16</v>
      </c>
      <c r="G9082" s="108">
        <f t="shared" si="141"/>
        <v>43647</v>
      </c>
    </row>
    <row r="9083" spans="1:7" x14ac:dyDescent="0.35">
      <c r="A9083" s="72" t="s">
        <v>602</v>
      </c>
      <c r="B9083" s="72" t="s">
        <v>603</v>
      </c>
      <c r="C9083" s="72" t="s">
        <v>1087</v>
      </c>
      <c r="D9083" s="72" t="s">
        <v>1097</v>
      </c>
      <c r="E9083" s="72">
        <v>944</v>
      </c>
      <c r="F9083" s="105">
        <v>5</v>
      </c>
      <c r="G9083" s="108">
        <f t="shared" si="141"/>
        <v>43556</v>
      </c>
    </row>
    <row r="9084" spans="1:7" x14ac:dyDescent="0.35">
      <c r="A9084" s="72" t="s">
        <v>602</v>
      </c>
      <c r="B9084" s="72" t="s">
        <v>603</v>
      </c>
      <c r="C9084" s="72" t="s">
        <v>1087</v>
      </c>
      <c r="D9084" s="72" t="s">
        <v>1098</v>
      </c>
      <c r="E9084" s="72">
        <v>939</v>
      </c>
      <c r="F9084" s="105">
        <v>6</v>
      </c>
      <c r="G9084" s="108">
        <f t="shared" si="141"/>
        <v>43466</v>
      </c>
    </row>
    <row r="9085" spans="1:7" x14ac:dyDescent="0.35">
      <c r="A9085" s="72" t="s">
        <v>602</v>
      </c>
      <c r="B9085" s="72" t="s">
        <v>603</v>
      </c>
      <c r="C9085" s="72" t="s">
        <v>1087</v>
      </c>
      <c r="D9085" s="72" t="s">
        <v>1099</v>
      </c>
      <c r="E9085" s="72">
        <v>960</v>
      </c>
      <c r="F9085" s="105">
        <v>9</v>
      </c>
      <c r="G9085" s="108">
        <f t="shared" si="141"/>
        <v>43374</v>
      </c>
    </row>
    <row r="9086" spans="1:7" x14ac:dyDescent="0.35">
      <c r="A9086" s="72" t="s">
        <v>602</v>
      </c>
      <c r="B9086" s="72" t="s">
        <v>603</v>
      </c>
      <c r="C9086" s="72" t="s">
        <v>1100</v>
      </c>
      <c r="D9086" s="72" t="s">
        <v>1088</v>
      </c>
      <c r="E9086" s="72">
        <v>759</v>
      </c>
      <c r="F9086" s="105">
        <v>43</v>
      </c>
      <c r="G9086" s="108">
        <f t="shared" si="141"/>
        <v>44378</v>
      </c>
    </row>
    <row r="9087" spans="1:7" x14ac:dyDescent="0.35">
      <c r="A9087" s="72" t="s">
        <v>602</v>
      </c>
      <c r="B9087" s="72" t="s">
        <v>603</v>
      </c>
      <c r="C9087" s="72" t="s">
        <v>1100</v>
      </c>
      <c r="D9087" s="72" t="s">
        <v>1089</v>
      </c>
      <c r="E9087" s="72">
        <v>759</v>
      </c>
      <c r="F9087" s="105">
        <v>40</v>
      </c>
      <c r="G9087" s="108">
        <f t="shared" si="141"/>
        <v>44287</v>
      </c>
    </row>
    <row r="9088" spans="1:7" x14ac:dyDescent="0.35">
      <c r="A9088" s="72" t="s">
        <v>602</v>
      </c>
      <c r="B9088" s="72" t="s">
        <v>603</v>
      </c>
      <c r="C9088" s="72" t="s">
        <v>1100</v>
      </c>
      <c r="D9088" s="72" t="s">
        <v>1090</v>
      </c>
      <c r="E9088" s="72">
        <v>758</v>
      </c>
      <c r="F9088" s="105">
        <v>49</v>
      </c>
      <c r="G9088" s="108">
        <f t="shared" si="141"/>
        <v>44197</v>
      </c>
    </row>
    <row r="9089" spans="1:7" x14ac:dyDescent="0.35">
      <c r="A9089" s="72" t="s">
        <v>602</v>
      </c>
      <c r="B9089" s="72" t="s">
        <v>603</v>
      </c>
      <c r="C9089" s="72" t="s">
        <v>1100</v>
      </c>
      <c r="D9089" s="72" t="s">
        <v>1091</v>
      </c>
      <c r="E9089" s="72">
        <v>750</v>
      </c>
      <c r="F9089" s="105">
        <v>46</v>
      </c>
      <c r="G9089" s="108">
        <f t="shared" si="141"/>
        <v>44105</v>
      </c>
    </row>
    <row r="9090" spans="1:7" x14ac:dyDescent="0.35">
      <c r="A9090" s="72" t="s">
        <v>602</v>
      </c>
      <c r="B9090" s="72" t="s">
        <v>603</v>
      </c>
      <c r="C9090" s="72" t="s">
        <v>1100</v>
      </c>
      <c r="D9090" s="72" t="s">
        <v>1092</v>
      </c>
      <c r="E9090" s="72">
        <v>748</v>
      </c>
      <c r="F9090" s="105">
        <v>56</v>
      </c>
      <c r="G9090" s="108">
        <f t="shared" si="141"/>
        <v>44013</v>
      </c>
    </row>
    <row r="9091" spans="1:7" x14ac:dyDescent="0.35">
      <c r="A9091" s="72" t="s">
        <v>602</v>
      </c>
      <c r="B9091" s="72" t="s">
        <v>603</v>
      </c>
      <c r="C9091" s="72" t="s">
        <v>1100</v>
      </c>
      <c r="D9091" s="72" t="s">
        <v>1093</v>
      </c>
      <c r="E9091" s="72">
        <v>745</v>
      </c>
      <c r="F9091" s="105">
        <v>52</v>
      </c>
      <c r="G9091" s="108">
        <f t="shared" si="141"/>
        <v>43922</v>
      </c>
    </row>
    <row r="9092" spans="1:7" x14ac:dyDescent="0.35">
      <c r="A9092" s="72" t="s">
        <v>602</v>
      </c>
      <c r="B9092" s="72" t="s">
        <v>603</v>
      </c>
      <c r="C9092" s="72" t="s">
        <v>1100</v>
      </c>
      <c r="D9092" s="72" t="s">
        <v>1094</v>
      </c>
      <c r="E9092" s="72">
        <v>746</v>
      </c>
      <c r="F9092" s="105">
        <v>48</v>
      </c>
      <c r="G9092" s="108">
        <f t="shared" ref="G9092:G9155" si="142">DATE(LEFT(D9092,4),RIGHT(LEFT(D9092,7),2),1)</f>
        <v>43831</v>
      </c>
    </row>
    <row r="9093" spans="1:7" x14ac:dyDescent="0.35">
      <c r="A9093" s="72" t="s">
        <v>602</v>
      </c>
      <c r="B9093" s="72" t="s">
        <v>603</v>
      </c>
      <c r="C9093" s="72" t="s">
        <v>1100</v>
      </c>
      <c r="D9093" s="72" t="s">
        <v>1095</v>
      </c>
      <c r="E9093" s="72">
        <v>720</v>
      </c>
      <c r="F9093" s="105">
        <v>48</v>
      </c>
      <c r="G9093" s="108">
        <f t="shared" si="142"/>
        <v>43739</v>
      </c>
    </row>
    <row r="9094" spans="1:7" x14ac:dyDescent="0.35">
      <c r="A9094" s="72" t="s">
        <v>602</v>
      </c>
      <c r="B9094" s="72" t="s">
        <v>603</v>
      </c>
      <c r="C9094" s="72" t="s">
        <v>1100</v>
      </c>
      <c r="D9094" s="72" t="s">
        <v>1096</v>
      </c>
      <c r="E9094" s="72">
        <v>721</v>
      </c>
      <c r="F9094" s="105">
        <v>47</v>
      </c>
      <c r="G9094" s="108">
        <f t="shared" si="142"/>
        <v>43647</v>
      </c>
    </row>
    <row r="9095" spans="1:7" x14ac:dyDescent="0.35">
      <c r="A9095" s="72" t="s">
        <v>602</v>
      </c>
      <c r="B9095" s="72" t="s">
        <v>603</v>
      </c>
      <c r="C9095" s="72" t="s">
        <v>1100</v>
      </c>
      <c r="D9095" s="72" t="s">
        <v>1097</v>
      </c>
      <c r="E9095" s="72">
        <v>720</v>
      </c>
      <c r="F9095" s="105">
        <v>19</v>
      </c>
      <c r="G9095" s="108">
        <f t="shared" si="142"/>
        <v>43556</v>
      </c>
    </row>
    <row r="9096" spans="1:7" x14ac:dyDescent="0.35">
      <c r="A9096" s="72" t="s">
        <v>602</v>
      </c>
      <c r="B9096" s="72" t="s">
        <v>603</v>
      </c>
      <c r="C9096" s="72" t="s">
        <v>1100</v>
      </c>
      <c r="D9096" s="72" t="s">
        <v>1098</v>
      </c>
      <c r="E9096" s="72">
        <v>709</v>
      </c>
      <c r="F9096" s="105">
        <v>7</v>
      </c>
      <c r="G9096" s="108">
        <f t="shared" si="142"/>
        <v>43466</v>
      </c>
    </row>
    <row r="9097" spans="1:7" x14ac:dyDescent="0.35">
      <c r="A9097" s="72" t="s">
        <v>602</v>
      </c>
      <c r="B9097" s="72" t="s">
        <v>603</v>
      </c>
      <c r="C9097" s="72" t="s">
        <v>1100</v>
      </c>
      <c r="D9097" s="72" t="s">
        <v>1099</v>
      </c>
      <c r="E9097" s="72">
        <v>722</v>
      </c>
      <c r="F9097" s="105">
        <v>8</v>
      </c>
      <c r="G9097" s="108">
        <f t="shared" si="142"/>
        <v>43374</v>
      </c>
    </row>
    <row r="9098" spans="1:7" x14ac:dyDescent="0.35">
      <c r="A9098" s="72" t="s">
        <v>602</v>
      </c>
      <c r="B9098" s="72" t="s">
        <v>603</v>
      </c>
      <c r="C9098" s="72" t="s">
        <v>1101</v>
      </c>
      <c r="D9098" s="72" t="s">
        <v>1088</v>
      </c>
      <c r="E9098" s="72">
        <v>126</v>
      </c>
      <c r="F9098" s="105">
        <v>0</v>
      </c>
      <c r="G9098" s="108">
        <f t="shared" si="142"/>
        <v>44378</v>
      </c>
    </row>
    <row r="9099" spans="1:7" x14ac:dyDescent="0.35">
      <c r="A9099" s="72" t="s">
        <v>602</v>
      </c>
      <c r="B9099" s="72" t="s">
        <v>603</v>
      </c>
      <c r="C9099" s="72" t="s">
        <v>1101</v>
      </c>
      <c r="D9099" s="72" t="s">
        <v>1089</v>
      </c>
      <c r="E9099" s="72">
        <v>124</v>
      </c>
      <c r="F9099" s="105">
        <v>0</v>
      </c>
      <c r="G9099" s="108">
        <f t="shared" si="142"/>
        <v>44287</v>
      </c>
    </row>
    <row r="9100" spans="1:7" x14ac:dyDescent="0.35">
      <c r="A9100" s="72" t="s">
        <v>602</v>
      </c>
      <c r="B9100" s="72" t="s">
        <v>603</v>
      </c>
      <c r="C9100" s="72" t="s">
        <v>1101</v>
      </c>
      <c r="D9100" s="72" t="s">
        <v>1090</v>
      </c>
      <c r="E9100" s="72">
        <v>122</v>
      </c>
      <c r="F9100" s="105">
        <v>0</v>
      </c>
      <c r="G9100" s="108">
        <f t="shared" si="142"/>
        <v>44197</v>
      </c>
    </row>
    <row r="9101" spans="1:7" x14ac:dyDescent="0.35">
      <c r="A9101" s="72" t="s">
        <v>602</v>
      </c>
      <c r="B9101" s="72" t="s">
        <v>603</v>
      </c>
      <c r="C9101" s="72" t="s">
        <v>1101</v>
      </c>
      <c r="D9101" s="72" t="s">
        <v>1091</v>
      </c>
      <c r="E9101" s="72">
        <v>122</v>
      </c>
      <c r="F9101" s="105">
        <v>0</v>
      </c>
      <c r="G9101" s="108">
        <f t="shared" si="142"/>
        <v>44105</v>
      </c>
    </row>
    <row r="9102" spans="1:7" x14ac:dyDescent="0.35">
      <c r="A9102" s="72" t="s">
        <v>602</v>
      </c>
      <c r="B9102" s="72" t="s">
        <v>603</v>
      </c>
      <c r="C9102" s="72" t="s">
        <v>1101</v>
      </c>
      <c r="D9102" s="72" t="s">
        <v>1092</v>
      </c>
      <c r="E9102" s="72">
        <v>121</v>
      </c>
      <c r="F9102" s="105">
        <v>1</v>
      </c>
      <c r="G9102" s="108">
        <f t="shared" si="142"/>
        <v>44013</v>
      </c>
    </row>
    <row r="9103" spans="1:7" x14ac:dyDescent="0.35">
      <c r="A9103" s="72" t="s">
        <v>602</v>
      </c>
      <c r="B9103" s="72" t="s">
        <v>603</v>
      </c>
      <c r="C9103" s="72" t="s">
        <v>1101</v>
      </c>
      <c r="D9103" s="72" t="s">
        <v>1093</v>
      </c>
      <c r="E9103" s="72">
        <v>122</v>
      </c>
      <c r="F9103" s="105">
        <v>2</v>
      </c>
      <c r="G9103" s="108">
        <f t="shared" si="142"/>
        <v>43922</v>
      </c>
    </row>
    <row r="9104" spans="1:7" x14ac:dyDescent="0.35">
      <c r="A9104" s="72" t="s">
        <v>602</v>
      </c>
      <c r="B9104" s="72" t="s">
        <v>603</v>
      </c>
      <c r="C9104" s="72" t="s">
        <v>1101</v>
      </c>
      <c r="D9104" s="72" t="s">
        <v>1094</v>
      </c>
      <c r="E9104" s="72">
        <v>121</v>
      </c>
      <c r="F9104" s="105">
        <v>1</v>
      </c>
      <c r="G9104" s="108">
        <f t="shared" si="142"/>
        <v>43831</v>
      </c>
    </row>
    <row r="9105" spans="1:7" x14ac:dyDescent="0.35">
      <c r="A9105" s="72" t="s">
        <v>602</v>
      </c>
      <c r="B9105" s="72" t="s">
        <v>603</v>
      </c>
      <c r="C9105" s="72" t="s">
        <v>1101</v>
      </c>
      <c r="D9105" s="72" t="s">
        <v>1095</v>
      </c>
      <c r="E9105" s="72">
        <v>119</v>
      </c>
      <c r="F9105" s="105">
        <v>2</v>
      </c>
      <c r="G9105" s="108">
        <f t="shared" si="142"/>
        <v>43739</v>
      </c>
    </row>
    <row r="9106" spans="1:7" x14ac:dyDescent="0.35">
      <c r="A9106" s="72" t="s">
        <v>602</v>
      </c>
      <c r="B9106" s="72" t="s">
        <v>603</v>
      </c>
      <c r="C9106" s="72" t="s">
        <v>1101</v>
      </c>
      <c r="D9106" s="72" t="s">
        <v>1096</v>
      </c>
      <c r="E9106" s="72">
        <v>119</v>
      </c>
      <c r="F9106" s="105">
        <v>1</v>
      </c>
      <c r="G9106" s="108">
        <f t="shared" si="142"/>
        <v>43647</v>
      </c>
    </row>
    <row r="9107" spans="1:7" x14ac:dyDescent="0.35">
      <c r="A9107" s="72" t="s">
        <v>602</v>
      </c>
      <c r="B9107" s="72" t="s">
        <v>603</v>
      </c>
      <c r="C9107" s="72" t="s">
        <v>1101</v>
      </c>
      <c r="D9107" s="72" t="s">
        <v>1097</v>
      </c>
      <c r="E9107" s="72">
        <v>120</v>
      </c>
      <c r="F9107" s="105">
        <v>1</v>
      </c>
      <c r="G9107" s="108">
        <f t="shared" si="142"/>
        <v>43556</v>
      </c>
    </row>
    <row r="9108" spans="1:7" x14ac:dyDescent="0.35">
      <c r="A9108" s="72" t="s">
        <v>602</v>
      </c>
      <c r="B9108" s="72" t="s">
        <v>603</v>
      </c>
      <c r="C9108" s="72" t="s">
        <v>1101</v>
      </c>
      <c r="D9108" s="72" t="s">
        <v>1098</v>
      </c>
      <c r="E9108" s="72">
        <v>115</v>
      </c>
      <c r="F9108" s="105">
        <v>0</v>
      </c>
      <c r="G9108" s="108">
        <f t="shared" si="142"/>
        <v>43466</v>
      </c>
    </row>
    <row r="9109" spans="1:7" x14ac:dyDescent="0.35">
      <c r="A9109" s="72" t="s">
        <v>602</v>
      </c>
      <c r="B9109" s="72" t="s">
        <v>603</v>
      </c>
      <c r="C9109" s="72" t="s">
        <v>1101</v>
      </c>
      <c r="D9109" s="72" t="s">
        <v>1099</v>
      </c>
      <c r="E9109" s="72">
        <v>118</v>
      </c>
      <c r="F9109" s="105">
        <v>0</v>
      </c>
      <c r="G9109" s="108">
        <f t="shared" si="142"/>
        <v>43374</v>
      </c>
    </row>
    <row r="9110" spans="1:7" x14ac:dyDescent="0.35">
      <c r="A9110" s="72" t="s">
        <v>602</v>
      </c>
      <c r="B9110" s="72" t="s">
        <v>603</v>
      </c>
      <c r="C9110" s="72" t="s">
        <v>1102</v>
      </c>
      <c r="D9110" s="72" t="s">
        <v>1088</v>
      </c>
      <c r="E9110" s="72">
        <v>1215</v>
      </c>
      <c r="F9110" s="105">
        <v>40</v>
      </c>
      <c r="G9110" s="108">
        <f t="shared" si="142"/>
        <v>44378</v>
      </c>
    </row>
    <row r="9111" spans="1:7" x14ac:dyDescent="0.35">
      <c r="A9111" s="72" t="s">
        <v>602</v>
      </c>
      <c r="B9111" s="72" t="s">
        <v>603</v>
      </c>
      <c r="C9111" s="72" t="s">
        <v>1102</v>
      </c>
      <c r="D9111" s="72" t="s">
        <v>1089</v>
      </c>
      <c r="E9111" s="72">
        <v>1217</v>
      </c>
      <c r="F9111" s="105">
        <v>42</v>
      </c>
      <c r="G9111" s="108">
        <f t="shared" si="142"/>
        <v>44287</v>
      </c>
    </row>
    <row r="9112" spans="1:7" x14ac:dyDescent="0.35">
      <c r="A9112" s="72" t="s">
        <v>602</v>
      </c>
      <c r="B9112" s="72" t="s">
        <v>603</v>
      </c>
      <c r="C9112" s="72" t="s">
        <v>1102</v>
      </c>
      <c r="D9112" s="72" t="s">
        <v>1090</v>
      </c>
      <c r="E9112" s="72">
        <v>1218</v>
      </c>
      <c r="F9112" s="105">
        <v>53</v>
      </c>
      <c r="G9112" s="108">
        <f t="shared" si="142"/>
        <v>44197</v>
      </c>
    </row>
    <row r="9113" spans="1:7" x14ac:dyDescent="0.35">
      <c r="A9113" s="72" t="s">
        <v>602</v>
      </c>
      <c r="B9113" s="72" t="s">
        <v>603</v>
      </c>
      <c r="C9113" s="72" t="s">
        <v>1102</v>
      </c>
      <c r="D9113" s="72" t="s">
        <v>1091</v>
      </c>
      <c r="E9113" s="72">
        <v>1216</v>
      </c>
      <c r="F9113" s="105">
        <v>53</v>
      </c>
      <c r="G9113" s="108">
        <f t="shared" si="142"/>
        <v>44105</v>
      </c>
    </row>
    <row r="9114" spans="1:7" x14ac:dyDescent="0.35">
      <c r="A9114" s="72" t="s">
        <v>602</v>
      </c>
      <c r="B9114" s="72" t="s">
        <v>603</v>
      </c>
      <c r="C9114" s="72" t="s">
        <v>1102</v>
      </c>
      <c r="D9114" s="72" t="s">
        <v>1092</v>
      </c>
      <c r="E9114" s="72">
        <v>1219</v>
      </c>
      <c r="F9114" s="105">
        <v>53</v>
      </c>
      <c r="G9114" s="108">
        <f t="shared" si="142"/>
        <v>44013</v>
      </c>
    </row>
    <row r="9115" spans="1:7" x14ac:dyDescent="0.35">
      <c r="A9115" s="72" t="s">
        <v>602</v>
      </c>
      <c r="B9115" s="72" t="s">
        <v>603</v>
      </c>
      <c r="C9115" s="72" t="s">
        <v>1102</v>
      </c>
      <c r="D9115" s="72" t="s">
        <v>1093</v>
      </c>
      <c r="E9115" s="72">
        <v>1221</v>
      </c>
      <c r="F9115" s="105">
        <v>53</v>
      </c>
      <c r="G9115" s="108">
        <f t="shared" si="142"/>
        <v>43922</v>
      </c>
    </row>
    <row r="9116" spans="1:7" x14ac:dyDescent="0.35">
      <c r="A9116" s="72" t="s">
        <v>602</v>
      </c>
      <c r="B9116" s="72" t="s">
        <v>603</v>
      </c>
      <c r="C9116" s="72" t="s">
        <v>1102</v>
      </c>
      <c r="D9116" s="72" t="s">
        <v>1094</v>
      </c>
      <c r="E9116" s="72">
        <v>1216</v>
      </c>
      <c r="F9116" s="105">
        <v>45</v>
      </c>
      <c r="G9116" s="108">
        <f t="shared" si="142"/>
        <v>43831</v>
      </c>
    </row>
    <row r="9117" spans="1:7" x14ac:dyDescent="0.35">
      <c r="A9117" s="72" t="s">
        <v>602</v>
      </c>
      <c r="B9117" s="72" t="s">
        <v>603</v>
      </c>
      <c r="C9117" s="72" t="s">
        <v>1102</v>
      </c>
      <c r="D9117" s="72" t="s">
        <v>1095</v>
      </c>
      <c r="E9117" s="72">
        <v>1214</v>
      </c>
      <c r="F9117" s="105">
        <v>45</v>
      </c>
      <c r="G9117" s="108">
        <f t="shared" si="142"/>
        <v>43739</v>
      </c>
    </row>
    <row r="9118" spans="1:7" x14ac:dyDescent="0.35">
      <c r="A9118" s="72" t="s">
        <v>602</v>
      </c>
      <c r="B9118" s="72" t="s">
        <v>603</v>
      </c>
      <c r="C9118" s="72" t="s">
        <v>1102</v>
      </c>
      <c r="D9118" s="72" t="s">
        <v>1096</v>
      </c>
      <c r="E9118" s="72">
        <v>1210</v>
      </c>
      <c r="F9118" s="105">
        <v>43</v>
      </c>
      <c r="G9118" s="108">
        <f t="shared" si="142"/>
        <v>43647</v>
      </c>
    </row>
    <row r="9119" spans="1:7" x14ac:dyDescent="0.35">
      <c r="A9119" s="72" t="s">
        <v>602</v>
      </c>
      <c r="B9119" s="72" t="s">
        <v>603</v>
      </c>
      <c r="C9119" s="72" t="s">
        <v>1102</v>
      </c>
      <c r="D9119" s="72" t="s">
        <v>1097</v>
      </c>
      <c r="E9119" s="72">
        <v>1216</v>
      </c>
      <c r="F9119" s="105">
        <v>32</v>
      </c>
      <c r="G9119" s="108">
        <f t="shared" si="142"/>
        <v>43556</v>
      </c>
    </row>
    <row r="9120" spans="1:7" x14ac:dyDescent="0.35">
      <c r="A9120" s="72" t="s">
        <v>602</v>
      </c>
      <c r="B9120" s="72" t="s">
        <v>603</v>
      </c>
      <c r="C9120" s="72" t="s">
        <v>1102</v>
      </c>
      <c r="D9120" s="72" t="s">
        <v>1098</v>
      </c>
      <c r="E9120" s="72">
        <v>1209</v>
      </c>
      <c r="F9120" s="105">
        <v>19</v>
      </c>
      <c r="G9120" s="108">
        <f t="shared" si="142"/>
        <v>43466</v>
      </c>
    </row>
    <row r="9121" spans="1:7" x14ac:dyDescent="0.35">
      <c r="A9121" s="72" t="s">
        <v>602</v>
      </c>
      <c r="B9121" s="72" t="s">
        <v>603</v>
      </c>
      <c r="C9121" s="72" t="s">
        <v>1102</v>
      </c>
      <c r="D9121" s="72" t="s">
        <v>1099</v>
      </c>
      <c r="E9121" s="72">
        <v>1235</v>
      </c>
      <c r="F9121" s="105">
        <v>21</v>
      </c>
      <c r="G9121" s="108">
        <f t="shared" si="142"/>
        <v>43374</v>
      </c>
    </row>
    <row r="9122" spans="1:7" x14ac:dyDescent="0.35">
      <c r="A9122" s="72" t="s">
        <v>604</v>
      </c>
      <c r="B9122" s="72" t="s">
        <v>605</v>
      </c>
      <c r="C9122" s="72" t="s">
        <v>1087</v>
      </c>
      <c r="D9122" s="72" t="s">
        <v>1088</v>
      </c>
      <c r="E9122" s="72">
        <v>949</v>
      </c>
      <c r="F9122" s="105">
        <v>0</v>
      </c>
      <c r="G9122" s="108">
        <f t="shared" si="142"/>
        <v>44378</v>
      </c>
    </row>
    <row r="9123" spans="1:7" x14ac:dyDescent="0.35">
      <c r="A9123" s="72" t="s">
        <v>604</v>
      </c>
      <c r="B9123" s="72" t="s">
        <v>605</v>
      </c>
      <c r="C9123" s="72" t="s">
        <v>1087</v>
      </c>
      <c r="D9123" s="72" t="s">
        <v>1089</v>
      </c>
      <c r="E9123" s="72">
        <v>950</v>
      </c>
      <c r="F9123" s="105">
        <v>0</v>
      </c>
      <c r="G9123" s="108">
        <f t="shared" si="142"/>
        <v>44287</v>
      </c>
    </row>
    <row r="9124" spans="1:7" x14ac:dyDescent="0.35">
      <c r="A9124" s="72" t="s">
        <v>604</v>
      </c>
      <c r="B9124" s="72" t="s">
        <v>605</v>
      </c>
      <c r="C9124" s="72" t="s">
        <v>1087</v>
      </c>
      <c r="D9124" s="72" t="s">
        <v>1090</v>
      </c>
      <c r="E9124" s="72">
        <v>953</v>
      </c>
      <c r="F9124" s="105">
        <v>0</v>
      </c>
      <c r="G9124" s="108">
        <f t="shared" si="142"/>
        <v>44197</v>
      </c>
    </row>
    <row r="9125" spans="1:7" x14ac:dyDescent="0.35">
      <c r="A9125" s="72" t="s">
        <v>604</v>
      </c>
      <c r="B9125" s="72" t="s">
        <v>605</v>
      </c>
      <c r="C9125" s="72" t="s">
        <v>1087</v>
      </c>
      <c r="D9125" s="72" t="s">
        <v>1091</v>
      </c>
      <c r="E9125" s="72">
        <v>962</v>
      </c>
      <c r="F9125" s="105">
        <v>0</v>
      </c>
      <c r="G9125" s="108">
        <f t="shared" si="142"/>
        <v>44105</v>
      </c>
    </row>
    <row r="9126" spans="1:7" x14ac:dyDescent="0.35">
      <c r="A9126" s="72" t="s">
        <v>604</v>
      </c>
      <c r="B9126" s="72" t="s">
        <v>605</v>
      </c>
      <c r="C9126" s="72" t="s">
        <v>1087</v>
      </c>
      <c r="D9126" s="72" t="s">
        <v>1092</v>
      </c>
      <c r="E9126" s="72">
        <v>967</v>
      </c>
      <c r="F9126" s="105">
        <v>0</v>
      </c>
      <c r="G9126" s="108">
        <f t="shared" si="142"/>
        <v>44013</v>
      </c>
    </row>
    <row r="9127" spans="1:7" x14ac:dyDescent="0.35">
      <c r="A9127" s="72" t="s">
        <v>604</v>
      </c>
      <c r="B9127" s="72" t="s">
        <v>605</v>
      </c>
      <c r="C9127" s="72" t="s">
        <v>1087</v>
      </c>
      <c r="D9127" s="72" t="s">
        <v>1093</v>
      </c>
      <c r="E9127" s="72">
        <v>970</v>
      </c>
      <c r="F9127" s="105">
        <v>0</v>
      </c>
      <c r="G9127" s="108">
        <f t="shared" si="142"/>
        <v>43922</v>
      </c>
    </row>
    <row r="9128" spans="1:7" x14ac:dyDescent="0.35">
      <c r="A9128" s="72" t="s">
        <v>604</v>
      </c>
      <c r="B9128" s="72" t="s">
        <v>605</v>
      </c>
      <c r="C9128" s="72" t="s">
        <v>1087</v>
      </c>
      <c r="D9128" s="72" t="s">
        <v>1094</v>
      </c>
      <c r="E9128" s="72">
        <v>966</v>
      </c>
      <c r="F9128" s="105">
        <v>0</v>
      </c>
      <c r="G9128" s="108">
        <f t="shared" si="142"/>
        <v>43831</v>
      </c>
    </row>
    <row r="9129" spans="1:7" x14ac:dyDescent="0.35">
      <c r="A9129" s="72" t="s">
        <v>604</v>
      </c>
      <c r="B9129" s="72" t="s">
        <v>605</v>
      </c>
      <c r="C9129" s="72" t="s">
        <v>1087</v>
      </c>
      <c r="D9129" s="72" t="s">
        <v>1095</v>
      </c>
      <c r="E9129" s="72">
        <v>957</v>
      </c>
      <c r="F9129" s="105">
        <v>0</v>
      </c>
      <c r="G9129" s="108">
        <f t="shared" si="142"/>
        <v>43739</v>
      </c>
    </row>
    <row r="9130" spans="1:7" x14ac:dyDescent="0.35">
      <c r="A9130" s="72" t="s">
        <v>604</v>
      </c>
      <c r="B9130" s="72" t="s">
        <v>605</v>
      </c>
      <c r="C9130" s="72" t="s">
        <v>1087</v>
      </c>
      <c r="D9130" s="72" t="s">
        <v>1096</v>
      </c>
      <c r="E9130" s="72">
        <v>962</v>
      </c>
      <c r="F9130" s="105">
        <v>0</v>
      </c>
      <c r="G9130" s="108">
        <f t="shared" si="142"/>
        <v>43647</v>
      </c>
    </row>
    <row r="9131" spans="1:7" x14ac:dyDescent="0.35">
      <c r="A9131" s="72" t="s">
        <v>604</v>
      </c>
      <c r="B9131" s="72" t="s">
        <v>605</v>
      </c>
      <c r="C9131" s="72" t="s">
        <v>1087</v>
      </c>
      <c r="D9131" s="72" t="s">
        <v>1097</v>
      </c>
      <c r="E9131" s="72">
        <v>963</v>
      </c>
      <c r="F9131" s="105">
        <v>0</v>
      </c>
      <c r="G9131" s="108">
        <f t="shared" si="142"/>
        <v>43556</v>
      </c>
    </row>
    <row r="9132" spans="1:7" x14ac:dyDescent="0.35">
      <c r="A9132" s="72" t="s">
        <v>604</v>
      </c>
      <c r="B9132" s="72" t="s">
        <v>605</v>
      </c>
      <c r="C9132" s="72" t="s">
        <v>1087</v>
      </c>
      <c r="D9132" s="72" t="s">
        <v>1098</v>
      </c>
      <c r="E9132" s="72">
        <v>961</v>
      </c>
      <c r="F9132" s="105">
        <v>0</v>
      </c>
      <c r="G9132" s="108">
        <f t="shared" si="142"/>
        <v>43466</v>
      </c>
    </row>
    <row r="9133" spans="1:7" x14ac:dyDescent="0.35">
      <c r="A9133" s="72" t="s">
        <v>604</v>
      </c>
      <c r="B9133" s="72" t="s">
        <v>605</v>
      </c>
      <c r="C9133" s="72" t="s">
        <v>1087</v>
      </c>
      <c r="D9133" s="72" t="s">
        <v>1099</v>
      </c>
      <c r="E9133" s="72">
        <v>1033</v>
      </c>
      <c r="F9133" s="105">
        <v>0</v>
      </c>
      <c r="G9133" s="108">
        <f t="shared" si="142"/>
        <v>43374</v>
      </c>
    </row>
    <row r="9134" spans="1:7" x14ac:dyDescent="0.35">
      <c r="A9134" s="72" t="s">
        <v>604</v>
      </c>
      <c r="B9134" s="72" t="s">
        <v>605</v>
      </c>
      <c r="C9134" s="72" t="s">
        <v>1100</v>
      </c>
      <c r="D9134" s="72" t="s">
        <v>1088</v>
      </c>
      <c r="E9134" s="72">
        <v>1535</v>
      </c>
      <c r="F9134" s="105">
        <v>0</v>
      </c>
      <c r="G9134" s="108">
        <f t="shared" si="142"/>
        <v>44378</v>
      </c>
    </row>
    <row r="9135" spans="1:7" x14ac:dyDescent="0.35">
      <c r="A9135" s="72" t="s">
        <v>604</v>
      </c>
      <c r="B9135" s="72" t="s">
        <v>605</v>
      </c>
      <c r="C9135" s="72" t="s">
        <v>1100</v>
      </c>
      <c r="D9135" s="72" t="s">
        <v>1089</v>
      </c>
      <c r="E9135" s="72">
        <v>1511</v>
      </c>
      <c r="F9135" s="105">
        <v>0</v>
      </c>
      <c r="G9135" s="108">
        <f t="shared" si="142"/>
        <v>44287</v>
      </c>
    </row>
    <row r="9136" spans="1:7" x14ac:dyDescent="0.35">
      <c r="A9136" s="72" t="s">
        <v>604</v>
      </c>
      <c r="B9136" s="72" t="s">
        <v>605</v>
      </c>
      <c r="C9136" s="72" t="s">
        <v>1100</v>
      </c>
      <c r="D9136" s="72" t="s">
        <v>1090</v>
      </c>
      <c r="E9136" s="72">
        <v>1512</v>
      </c>
      <c r="F9136" s="105">
        <v>0</v>
      </c>
      <c r="G9136" s="108">
        <f t="shared" si="142"/>
        <v>44197</v>
      </c>
    </row>
    <row r="9137" spans="1:7" x14ac:dyDescent="0.35">
      <c r="A9137" s="72" t="s">
        <v>604</v>
      </c>
      <c r="B9137" s="72" t="s">
        <v>605</v>
      </c>
      <c r="C9137" s="72" t="s">
        <v>1100</v>
      </c>
      <c r="D9137" s="72" t="s">
        <v>1091</v>
      </c>
      <c r="E9137" s="72">
        <v>1492</v>
      </c>
      <c r="F9137" s="105">
        <v>0</v>
      </c>
      <c r="G9137" s="108">
        <f t="shared" si="142"/>
        <v>44105</v>
      </c>
    </row>
    <row r="9138" spans="1:7" x14ac:dyDescent="0.35">
      <c r="A9138" s="72" t="s">
        <v>604</v>
      </c>
      <c r="B9138" s="72" t="s">
        <v>605</v>
      </c>
      <c r="C9138" s="72" t="s">
        <v>1100</v>
      </c>
      <c r="D9138" s="72" t="s">
        <v>1092</v>
      </c>
      <c r="E9138" s="72">
        <v>1457</v>
      </c>
      <c r="F9138" s="105">
        <v>0</v>
      </c>
      <c r="G9138" s="108">
        <f t="shared" si="142"/>
        <v>44013</v>
      </c>
    </row>
    <row r="9139" spans="1:7" x14ac:dyDescent="0.35">
      <c r="A9139" s="72" t="s">
        <v>604</v>
      </c>
      <c r="B9139" s="72" t="s">
        <v>605</v>
      </c>
      <c r="C9139" s="72" t="s">
        <v>1100</v>
      </c>
      <c r="D9139" s="72" t="s">
        <v>1093</v>
      </c>
      <c r="E9139" s="72">
        <v>1535</v>
      </c>
      <c r="F9139" s="105">
        <v>0</v>
      </c>
      <c r="G9139" s="108">
        <f t="shared" si="142"/>
        <v>43922</v>
      </c>
    </row>
    <row r="9140" spans="1:7" x14ac:dyDescent="0.35">
      <c r="A9140" s="72" t="s">
        <v>604</v>
      </c>
      <c r="B9140" s="72" t="s">
        <v>605</v>
      </c>
      <c r="C9140" s="72" t="s">
        <v>1100</v>
      </c>
      <c r="D9140" s="72" t="s">
        <v>1094</v>
      </c>
      <c r="E9140" s="72">
        <v>1556</v>
      </c>
      <c r="F9140" s="105">
        <v>0</v>
      </c>
      <c r="G9140" s="108">
        <f t="shared" si="142"/>
        <v>43831</v>
      </c>
    </row>
    <row r="9141" spans="1:7" x14ac:dyDescent="0.35">
      <c r="A9141" s="72" t="s">
        <v>604</v>
      </c>
      <c r="B9141" s="72" t="s">
        <v>605</v>
      </c>
      <c r="C9141" s="72" t="s">
        <v>1100</v>
      </c>
      <c r="D9141" s="72" t="s">
        <v>1095</v>
      </c>
      <c r="E9141" s="72">
        <v>1408</v>
      </c>
      <c r="F9141" s="105">
        <v>0</v>
      </c>
      <c r="G9141" s="108">
        <f t="shared" si="142"/>
        <v>43739</v>
      </c>
    </row>
    <row r="9142" spans="1:7" x14ac:dyDescent="0.35">
      <c r="A9142" s="72" t="s">
        <v>604</v>
      </c>
      <c r="B9142" s="72" t="s">
        <v>605</v>
      </c>
      <c r="C9142" s="72" t="s">
        <v>1100</v>
      </c>
      <c r="D9142" s="72" t="s">
        <v>1096</v>
      </c>
      <c r="E9142" s="72">
        <v>1405</v>
      </c>
      <c r="F9142" s="105">
        <v>0</v>
      </c>
      <c r="G9142" s="108">
        <f t="shared" si="142"/>
        <v>43647</v>
      </c>
    </row>
    <row r="9143" spans="1:7" x14ac:dyDescent="0.35">
      <c r="A9143" s="72" t="s">
        <v>604</v>
      </c>
      <c r="B9143" s="72" t="s">
        <v>605</v>
      </c>
      <c r="C9143" s="72" t="s">
        <v>1100</v>
      </c>
      <c r="D9143" s="72" t="s">
        <v>1097</v>
      </c>
      <c r="E9143" s="72">
        <v>1385</v>
      </c>
      <c r="F9143" s="105">
        <v>0</v>
      </c>
      <c r="G9143" s="108">
        <f t="shared" si="142"/>
        <v>43556</v>
      </c>
    </row>
    <row r="9144" spans="1:7" x14ac:dyDescent="0.35">
      <c r="A9144" s="72" t="s">
        <v>604</v>
      </c>
      <c r="B9144" s="72" t="s">
        <v>605</v>
      </c>
      <c r="C9144" s="72" t="s">
        <v>1100</v>
      </c>
      <c r="D9144" s="72" t="s">
        <v>1098</v>
      </c>
      <c r="E9144" s="72">
        <v>1363</v>
      </c>
      <c r="F9144" s="105">
        <v>0</v>
      </c>
      <c r="G9144" s="108">
        <f t="shared" si="142"/>
        <v>43466</v>
      </c>
    </row>
    <row r="9145" spans="1:7" x14ac:dyDescent="0.35">
      <c r="A9145" s="72" t="s">
        <v>604</v>
      </c>
      <c r="B9145" s="72" t="s">
        <v>605</v>
      </c>
      <c r="C9145" s="72" t="s">
        <v>1100</v>
      </c>
      <c r="D9145" s="72" t="s">
        <v>1099</v>
      </c>
      <c r="E9145" s="72">
        <v>1458</v>
      </c>
      <c r="F9145" s="105">
        <v>0</v>
      </c>
      <c r="G9145" s="108">
        <f t="shared" si="142"/>
        <v>43374</v>
      </c>
    </row>
    <row r="9146" spans="1:7" x14ac:dyDescent="0.35">
      <c r="A9146" s="72" t="s">
        <v>604</v>
      </c>
      <c r="B9146" s="72" t="s">
        <v>605</v>
      </c>
      <c r="C9146" s="72" t="s">
        <v>1101</v>
      </c>
      <c r="D9146" s="72" t="s">
        <v>1088</v>
      </c>
      <c r="E9146" s="72">
        <v>98</v>
      </c>
      <c r="F9146" s="105">
        <v>0</v>
      </c>
      <c r="G9146" s="108">
        <f t="shared" si="142"/>
        <v>44378</v>
      </c>
    </row>
    <row r="9147" spans="1:7" x14ac:dyDescent="0.35">
      <c r="A9147" s="72" t="s">
        <v>604</v>
      </c>
      <c r="B9147" s="72" t="s">
        <v>605</v>
      </c>
      <c r="C9147" s="72" t="s">
        <v>1101</v>
      </c>
      <c r="D9147" s="72" t="s">
        <v>1089</v>
      </c>
      <c r="E9147" s="72">
        <v>96</v>
      </c>
      <c r="F9147" s="105">
        <v>0</v>
      </c>
      <c r="G9147" s="108">
        <f t="shared" si="142"/>
        <v>44287</v>
      </c>
    </row>
    <row r="9148" spans="1:7" x14ac:dyDescent="0.35">
      <c r="A9148" s="72" t="s">
        <v>604</v>
      </c>
      <c r="B9148" s="72" t="s">
        <v>605</v>
      </c>
      <c r="C9148" s="72" t="s">
        <v>1101</v>
      </c>
      <c r="D9148" s="72" t="s">
        <v>1090</v>
      </c>
      <c r="E9148" s="72">
        <v>97</v>
      </c>
      <c r="F9148" s="105">
        <v>0</v>
      </c>
      <c r="G9148" s="108">
        <f t="shared" si="142"/>
        <v>44197</v>
      </c>
    </row>
    <row r="9149" spans="1:7" x14ac:dyDescent="0.35">
      <c r="A9149" s="72" t="s">
        <v>604</v>
      </c>
      <c r="B9149" s="72" t="s">
        <v>605</v>
      </c>
      <c r="C9149" s="72" t="s">
        <v>1101</v>
      </c>
      <c r="D9149" s="72" t="s">
        <v>1091</v>
      </c>
      <c r="E9149" s="72">
        <v>94</v>
      </c>
      <c r="F9149" s="105">
        <v>0</v>
      </c>
      <c r="G9149" s="108">
        <f t="shared" si="142"/>
        <v>44105</v>
      </c>
    </row>
    <row r="9150" spans="1:7" x14ac:dyDescent="0.35">
      <c r="A9150" s="72" t="s">
        <v>604</v>
      </c>
      <c r="B9150" s="72" t="s">
        <v>605</v>
      </c>
      <c r="C9150" s="72" t="s">
        <v>1101</v>
      </c>
      <c r="D9150" s="72" t="s">
        <v>1092</v>
      </c>
      <c r="E9150" s="72">
        <v>94</v>
      </c>
      <c r="F9150" s="105">
        <v>0</v>
      </c>
      <c r="G9150" s="108">
        <f t="shared" si="142"/>
        <v>44013</v>
      </c>
    </row>
    <row r="9151" spans="1:7" x14ac:dyDescent="0.35">
      <c r="A9151" s="72" t="s">
        <v>604</v>
      </c>
      <c r="B9151" s="72" t="s">
        <v>605</v>
      </c>
      <c r="C9151" s="72" t="s">
        <v>1101</v>
      </c>
      <c r="D9151" s="72" t="s">
        <v>1093</v>
      </c>
      <c r="E9151" s="72">
        <v>94</v>
      </c>
      <c r="F9151" s="105">
        <v>0</v>
      </c>
      <c r="G9151" s="108">
        <f t="shared" si="142"/>
        <v>43922</v>
      </c>
    </row>
    <row r="9152" spans="1:7" x14ac:dyDescent="0.35">
      <c r="A9152" s="72" t="s">
        <v>604</v>
      </c>
      <c r="B9152" s="72" t="s">
        <v>605</v>
      </c>
      <c r="C9152" s="72" t="s">
        <v>1101</v>
      </c>
      <c r="D9152" s="72" t="s">
        <v>1094</v>
      </c>
      <c r="E9152" s="72">
        <v>88</v>
      </c>
      <c r="F9152" s="105">
        <v>0</v>
      </c>
      <c r="G9152" s="108">
        <f t="shared" si="142"/>
        <v>43831</v>
      </c>
    </row>
    <row r="9153" spans="1:7" x14ac:dyDescent="0.35">
      <c r="A9153" s="72" t="s">
        <v>604</v>
      </c>
      <c r="B9153" s="72" t="s">
        <v>605</v>
      </c>
      <c r="C9153" s="72" t="s">
        <v>1101</v>
      </c>
      <c r="D9153" s="72" t="s">
        <v>1095</v>
      </c>
      <c r="E9153" s="72">
        <v>101</v>
      </c>
      <c r="F9153" s="105">
        <v>0</v>
      </c>
      <c r="G9153" s="108">
        <f t="shared" si="142"/>
        <v>43739</v>
      </c>
    </row>
    <row r="9154" spans="1:7" x14ac:dyDescent="0.35">
      <c r="A9154" s="72" t="s">
        <v>604</v>
      </c>
      <c r="B9154" s="72" t="s">
        <v>605</v>
      </c>
      <c r="C9154" s="72" t="s">
        <v>1101</v>
      </c>
      <c r="D9154" s="72" t="s">
        <v>1096</v>
      </c>
      <c r="E9154" s="72">
        <v>98</v>
      </c>
      <c r="F9154" s="105">
        <v>0</v>
      </c>
      <c r="G9154" s="108">
        <f t="shared" si="142"/>
        <v>43647</v>
      </c>
    </row>
    <row r="9155" spans="1:7" x14ac:dyDescent="0.35">
      <c r="A9155" s="72" t="s">
        <v>604</v>
      </c>
      <c r="B9155" s="72" t="s">
        <v>605</v>
      </c>
      <c r="C9155" s="72" t="s">
        <v>1101</v>
      </c>
      <c r="D9155" s="72" t="s">
        <v>1097</v>
      </c>
      <c r="E9155" s="72">
        <v>96</v>
      </c>
      <c r="F9155" s="105">
        <v>0</v>
      </c>
      <c r="G9155" s="108">
        <f t="shared" si="142"/>
        <v>43556</v>
      </c>
    </row>
    <row r="9156" spans="1:7" x14ac:dyDescent="0.35">
      <c r="A9156" s="72" t="s">
        <v>604</v>
      </c>
      <c r="B9156" s="72" t="s">
        <v>605</v>
      </c>
      <c r="C9156" s="72" t="s">
        <v>1101</v>
      </c>
      <c r="D9156" s="72" t="s">
        <v>1098</v>
      </c>
      <c r="E9156" s="72">
        <v>94</v>
      </c>
      <c r="F9156" s="105">
        <v>0</v>
      </c>
      <c r="G9156" s="108">
        <f t="shared" ref="G9156:G9219" si="143">DATE(LEFT(D9156,4),RIGHT(LEFT(D9156,7),2),1)</f>
        <v>43466</v>
      </c>
    </row>
    <row r="9157" spans="1:7" x14ac:dyDescent="0.35">
      <c r="A9157" s="72" t="s">
        <v>604</v>
      </c>
      <c r="B9157" s="72" t="s">
        <v>605</v>
      </c>
      <c r="C9157" s="72" t="s">
        <v>1101</v>
      </c>
      <c r="D9157" s="72" t="s">
        <v>1099</v>
      </c>
      <c r="E9157" s="72">
        <v>95</v>
      </c>
      <c r="F9157" s="105">
        <v>0</v>
      </c>
      <c r="G9157" s="108">
        <f t="shared" si="143"/>
        <v>43374</v>
      </c>
    </row>
    <row r="9158" spans="1:7" x14ac:dyDescent="0.35">
      <c r="A9158" s="72" t="s">
        <v>604</v>
      </c>
      <c r="B9158" s="72" t="s">
        <v>605</v>
      </c>
      <c r="C9158" s="72" t="s">
        <v>1102</v>
      </c>
      <c r="D9158" s="72" t="s">
        <v>1088</v>
      </c>
      <c r="E9158" s="72">
        <v>4309</v>
      </c>
      <c r="F9158" s="105">
        <v>0</v>
      </c>
      <c r="G9158" s="108">
        <f t="shared" si="143"/>
        <v>44378</v>
      </c>
    </row>
    <row r="9159" spans="1:7" x14ac:dyDescent="0.35">
      <c r="A9159" s="72" t="s">
        <v>604</v>
      </c>
      <c r="B9159" s="72" t="s">
        <v>605</v>
      </c>
      <c r="C9159" s="72" t="s">
        <v>1102</v>
      </c>
      <c r="D9159" s="72" t="s">
        <v>1089</v>
      </c>
      <c r="E9159" s="72">
        <v>4292</v>
      </c>
      <c r="F9159" s="105">
        <v>0</v>
      </c>
      <c r="G9159" s="108">
        <f t="shared" si="143"/>
        <v>44287</v>
      </c>
    </row>
    <row r="9160" spans="1:7" x14ac:dyDescent="0.35">
      <c r="A9160" s="72" t="s">
        <v>604</v>
      </c>
      <c r="B9160" s="72" t="s">
        <v>605</v>
      </c>
      <c r="C9160" s="72" t="s">
        <v>1102</v>
      </c>
      <c r="D9160" s="72" t="s">
        <v>1090</v>
      </c>
      <c r="E9160" s="72">
        <v>4294</v>
      </c>
      <c r="F9160" s="105">
        <v>0</v>
      </c>
      <c r="G9160" s="108">
        <f t="shared" si="143"/>
        <v>44197</v>
      </c>
    </row>
    <row r="9161" spans="1:7" x14ac:dyDescent="0.35">
      <c r="A9161" s="72" t="s">
        <v>604</v>
      </c>
      <c r="B9161" s="72" t="s">
        <v>605</v>
      </c>
      <c r="C9161" s="72" t="s">
        <v>1102</v>
      </c>
      <c r="D9161" s="72" t="s">
        <v>1091</v>
      </c>
      <c r="E9161" s="72">
        <v>4294</v>
      </c>
      <c r="F9161" s="105">
        <v>0</v>
      </c>
      <c r="G9161" s="108">
        <f t="shared" si="143"/>
        <v>44105</v>
      </c>
    </row>
    <row r="9162" spans="1:7" x14ac:dyDescent="0.35">
      <c r="A9162" s="72" t="s">
        <v>604</v>
      </c>
      <c r="B9162" s="72" t="s">
        <v>605</v>
      </c>
      <c r="C9162" s="72" t="s">
        <v>1102</v>
      </c>
      <c r="D9162" s="72" t="s">
        <v>1092</v>
      </c>
      <c r="E9162" s="72">
        <v>4285</v>
      </c>
      <c r="F9162" s="105">
        <v>0</v>
      </c>
      <c r="G9162" s="108">
        <f t="shared" si="143"/>
        <v>44013</v>
      </c>
    </row>
    <row r="9163" spans="1:7" x14ac:dyDescent="0.35">
      <c r="A9163" s="72" t="s">
        <v>604</v>
      </c>
      <c r="B9163" s="72" t="s">
        <v>605</v>
      </c>
      <c r="C9163" s="72" t="s">
        <v>1102</v>
      </c>
      <c r="D9163" s="72" t="s">
        <v>1093</v>
      </c>
      <c r="E9163" s="72">
        <v>4283</v>
      </c>
      <c r="F9163" s="105">
        <v>0</v>
      </c>
      <c r="G9163" s="108">
        <f t="shared" si="143"/>
        <v>43922</v>
      </c>
    </row>
    <row r="9164" spans="1:7" x14ac:dyDescent="0.35">
      <c r="A9164" s="72" t="s">
        <v>604</v>
      </c>
      <c r="B9164" s="72" t="s">
        <v>605</v>
      </c>
      <c r="C9164" s="72" t="s">
        <v>1102</v>
      </c>
      <c r="D9164" s="72" t="s">
        <v>1094</v>
      </c>
      <c r="E9164" s="72">
        <v>4235</v>
      </c>
      <c r="F9164" s="105">
        <v>0</v>
      </c>
      <c r="G9164" s="108">
        <f t="shared" si="143"/>
        <v>43831</v>
      </c>
    </row>
    <row r="9165" spans="1:7" x14ac:dyDescent="0.35">
      <c r="A9165" s="72" t="s">
        <v>604</v>
      </c>
      <c r="B9165" s="72" t="s">
        <v>605</v>
      </c>
      <c r="C9165" s="72" t="s">
        <v>1102</v>
      </c>
      <c r="D9165" s="72" t="s">
        <v>1095</v>
      </c>
      <c r="E9165" s="72">
        <v>4212</v>
      </c>
      <c r="F9165" s="105">
        <v>0</v>
      </c>
      <c r="G9165" s="108">
        <f t="shared" si="143"/>
        <v>43739</v>
      </c>
    </row>
    <row r="9166" spans="1:7" x14ac:dyDescent="0.35">
      <c r="A9166" s="72" t="s">
        <v>604</v>
      </c>
      <c r="B9166" s="72" t="s">
        <v>605</v>
      </c>
      <c r="C9166" s="72" t="s">
        <v>1102</v>
      </c>
      <c r="D9166" s="72" t="s">
        <v>1096</v>
      </c>
      <c r="E9166" s="72">
        <v>4198</v>
      </c>
      <c r="F9166" s="105">
        <v>0</v>
      </c>
      <c r="G9166" s="108">
        <f t="shared" si="143"/>
        <v>43647</v>
      </c>
    </row>
    <row r="9167" spans="1:7" x14ac:dyDescent="0.35">
      <c r="A9167" s="72" t="s">
        <v>604</v>
      </c>
      <c r="B9167" s="72" t="s">
        <v>605</v>
      </c>
      <c r="C9167" s="72" t="s">
        <v>1102</v>
      </c>
      <c r="D9167" s="72" t="s">
        <v>1097</v>
      </c>
      <c r="E9167" s="72">
        <v>4204</v>
      </c>
      <c r="F9167" s="105">
        <v>0</v>
      </c>
      <c r="G9167" s="108">
        <f t="shared" si="143"/>
        <v>43556</v>
      </c>
    </row>
    <row r="9168" spans="1:7" x14ac:dyDescent="0.35">
      <c r="A9168" s="72" t="s">
        <v>604</v>
      </c>
      <c r="B9168" s="72" t="s">
        <v>605</v>
      </c>
      <c r="C9168" s="72" t="s">
        <v>1102</v>
      </c>
      <c r="D9168" s="72" t="s">
        <v>1098</v>
      </c>
      <c r="E9168" s="72">
        <v>4177</v>
      </c>
      <c r="F9168" s="105">
        <v>0</v>
      </c>
      <c r="G9168" s="108">
        <f t="shared" si="143"/>
        <v>43466</v>
      </c>
    </row>
    <row r="9169" spans="1:7" x14ac:dyDescent="0.35">
      <c r="A9169" s="72" t="s">
        <v>604</v>
      </c>
      <c r="B9169" s="72" t="s">
        <v>605</v>
      </c>
      <c r="C9169" s="72" t="s">
        <v>1102</v>
      </c>
      <c r="D9169" s="72" t="s">
        <v>1099</v>
      </c>
      <c r="E9169" s="72">
        <v>4264</v>
      </c>
      <c r="F9169" s="105">
        <v>0</v>
      </c>
      <c r="G9169" s="108">
        <f t="shared" si="143"/>
        <v>43374</v>
      </c>
    </row>
    <row r="9170" spans="1:7" x14ac:dyDescent="0.35">
      <c r="A9170" s="72" t="s">
        <v>606</v>
      </c>
      <c r="B9170" s="72" t="s">
        <v>607</v>
      </c>
      <c r="C9170" s="72" t="s">
        <v>1087</v>
      </c>
      <c r="D9170" s="72" t="s">
        <v>1088</v>
      </c>
      <c r="E9170" s="72">
        <v>1244</v>
      </c>
      <c r="F9170" s="105">
        <v>131</v>
      </c>
      <c r="G9170" s="108">
        <f t="shared" si="143"/>
        <v>44378</v>
      </c>
    </row>
    <row r="9171" spans="1:7" x14ac:dyDescent="0.35">
      <c r="A9171" s="72" t="s">
        <v>606</v>
      </c>
      <c r="B9171" s="72" t="s">
        <v>607</v>
      </c>
      <c r="C9171" s="72" t="s">
        <v>1087</v>
      </c>
      <c r="D9171" s="72" t="s">
        <v>1089</v>
      </c>
      <c r="E9171" s="72">
        <v>1239</v>
      </c>
      <c r="F9171" s="105">
        <v>133</v>
      </c>
      <c r="G9171" s="108">
        <f t="shared" si="143"/>
        <v>44287</v>
      </c>
    </row>
    <row r="9172" spans="1:7" x14ac:dyDescent="0.35">
      <c r="A9172" s="72" t="s">
        <v>606</v>
      </c>
      <c r="B9172" s="72" t="s">
        <v>607</v>
      </c>
      <c r="C9172" s="72" t="s">
        <v>1087</v>
      </c>
      <c r="D9172" s="72" t="s">
        <v>1090</v>
      </c>
      <c r="E9172" s="72">
        <v>1241</v>
      </c>
      <c r="F9172" s="105">
        <v>130</v>
      </c>
      <c r="G9172" s="108">
        <f t="shared" si="143"/>
        <v>44197</v>
      </c>
    </row>
    <row r="9173" spans="1:7" x14ac:dyDescent="0.35">
      <c r="A9173" s="72" t="s">
        <v>606</v>
      </c>
      <c r="B9173" s="72" t="s">
        <v>607</v>
      </c>
      <c r="C9173" s="72" t="s">
        <v>1087</v>
      </c>
      <c r="D9173" s="72" t="s">
        <v>1091</v>
      </c>
      <c r="E9173" s="72">
        <v>1232</v>
      </c>
      <c r="F9173" s="105">
        <v>130</v>
      </c>
      <c r="G9173" s="108">
        <f t="shared" si="143"/>
        <v>44105</v>
      </c>
    </row>
    <row r="9174" spans="1:7" x14ac:dyDescent="0.35">
      <c r="A9174" s="72" t="s">
        <v>606</v>
      </c>
      <c r="B9174" s="72" t="s">
        <v>607</v>
      </c>
      <c r="C9174" s="72" t="s">
        <v>1087</v>
      </c>
      <c r="D9174" s="72" t="s">
        <v>1092</v>
      </c>
      <c r="E9174" s="72">
        <v>1226</v>
      </c>
      <c r="F9174" s="105">
        <v>132</v>
      </c>
      <c r="G9174" s="108">
        <f t="shared" si="143"/>
        <v>44013</v>
      </c>
    </row>
    <row r="9175" spans="1:7" x14ac:dyDescent="0.35">
      <c r="A9175" s="72" t="s">
        <v>606</v>
      </c>
      <c r="B9175" s="72" t="s">
        <v>607</v>
      </c>
      <c r="C9175" s="72" t="s">
        <v>1087</v>
      </c>
      <c r="D9175" s="72" t="s">
        <v>1093</v>
      </c>
      <c r="E9175" s="72">
        <v>1230</v>
      </c>
      <c r="F9175" s="105">
        <v>132</v>
      </c>
      <c r="G9175" s="108">
        <f t="shared" si="143"/>
        <v>43922</v>
      </c>
    </row>
    <row r="9176" spans="1:7" x14ac:dyDescent="0.35">
      <c r="A9176" s="72" t="s">
        <v>606</v>
      </c>
      <c r="B9176" s="72" t="s">
        <v>607</v>
      </c>
      <c r="C9176" s="72" t="s">
        <v>1087</v>
      </c>
      <c r="D9176" s="72" t="s">
        <v>1094</v>
      </c>
      <c r="E9176" s="72">
        <v>1208</v>
      </c>
      <c r="F9176" s="105">
        <v>133</v>
      </c>
      <c r="G9176" s="108">
        <f t="shared" si="143"/>
        <v>43831</v>
      </c>
    </row>
    <row r="9177" spans="1:7" x14ac:dyDescent="0.35">
      <c r="A9177" s="72" t="s">
        <v>606</v>
      </c>
      <c r="B9177" s="72" t="s">
        <v>607</v>
      </c>
      <c r="C9177" s="72" t="s">
        <v>1087</v>
      </c>
      <c r="D9177" s="72" t="s">
        <v>1095</v>
      </c>
      <c r="E9177" s="72">
        <v>1205</v>
      </c>
      <c r="F9177" s="105">
        <v>130</v>
      </c>
      <c r="G9177" s="108">
        <f t="shared" si="143"/>
        <v>43739</v>
      </c>
    </row>
    <row r="9178" spans="1:7" x14ac:dyDescent="0.35">
      <c r="A9178" s="72" t="s">
        <v>606</v>
      </c>
      <c r="B9178" s="72" t="s">
        <v>607</v>
      </c>
      <c r="C9178" s="72" t="s">
        <v>1087</v>
      </c>
      <c r="D9178" s="72" t="s">
        <v>1096</v>
      </c>
      <c r="E9178" s="72">
        <v>1192</v>
      </c>
      <c r="F9178" s="105">
        <v>131</v>
      </c>
      <c r="G9178" s="108">
        <f t="shared" si="143"/>
        <v>43647</v>
      </c>
    </row>
    <row r="9179" spans="1:7" x14ac:dyDescent="0.35">
      <c r="A9179" s="72" t="s">
        <v>606</v>
      </c>
      <c r="B9179" s="72" t="s">
        <v>607</v>
      </c>
      <c r="C9179" s="72" t="s">
        <v>1087</v>
      </c>
      <c r="D9179" s="72" t="s">
        <v>1097</v>
      </c>
      <c r="E9179" s="72">
        <v>1195</v>
      </c>
      <c r="F9179" s="105">
        <v>127</v>
      </c>
      <c r="G9179" s="108">
        <f t="shared" si="143"/>
        <v>43556</v>
      </c>
    </row>
    <row r="9180" spans="1:7" x14ac:dyDescent="0.35">
      <c r="A9180" s="72" t="s">
        <v>606</v>
      </c>
      <c r="B9180" s="72" t="s">
        <v>607</v>
      </c>
      <c r="C9180" s="72" t="s">
        <v>1087</v>
      </c>
      <c r="D9180" s="72" t="s">
        <v>1098</v>
      </c>
      <c r="E9180" s="72">
        <v>1166</v>
      </c>
      <c r="F9180" s="105">
        <v>129</v>
      </c>
      <c r="G9180" s="108">
        <f t="shared" si="143"/>
        <v>43466</v>
      </c>
    </row>
    <row r="9181" spans="1:7" x14ac:dyDescent="0.35">
      <c r="A9181" s="72" t="s">
        <v>606</v>
      </c>
      <c r="B9181" s="72" t="s">
        <v>607</v>
      </c>
      <c r="C9181" s="72" t="s">
        <v>1087</v>
      </c>
      <c r="D9181" s="72" t="s">
        <v>1099</v>
      </c>
      <c r="E9181" s="72">
        <v>1207</v>
      </c>
      <c r="F9181" s="105">
        <v>146</v>
      </c>
      <c r="G9181" s="108">
        <f t="shared" si="143"/>
        <v>43374</v>
      </c>
    </row>
    <row r="9182" spans="1:7" x14ac:dyDescent="0.35">
      <c r="A9182" s="72" t="s">
        <v>606</v>
      </c>
      <c r="B9182" s="72" t="s">
        <v>607</v>
      </c>
      <c r="C9182" s="72" t="s">
        <v>1100</v>
      </c>
      <c r="D9182" s="72" t="s">
        <v>1088</v>
      </c>
      <c r="E9182" s="72">
        <v>933</v>
      </c>
      <c r="F9182" s="105">
        <v>173</v>
      </c>
      <c r="G9182" s="108">
        <f t="shared" si="143"/>
        <v>44378</v>
      </c>
    </row>
    <row r="9183" spans="1:7" x14ac:dyDescent="0.35">
      <c r="A9183" s="72" t="s">
        <v>606</v>
      </c>
      <c r="B9183" s="72" t="s">
        <v>607</v>
      </c>
      <c r="C9183" s="72" t="s">
        <v>1100</v>
      </c>
      <c r="D9183" s="72" t="s">
        <v>1089</v>
      </c>
      <c r="E9183" s="72">
        <v>938</v>
      </c>
      <c r="F9183" s="105">
        <v>175</v>
      </c>
      <c r="G9183" s="108">
        <f t="shared" si="143"/>
        <v>44287</v>
      </c>
    </row>
    <row r="9184" spans="1:7" x14ac:dyDescent="0.35">
      <c r="A9184" s="72" t="s">
        <v>606</v>
      </c>
      <c r="B9184" s="72" t="s">
        <v>607</v>
      </c>
      <c r="C9184" s="72" t="s">
        <v>1100</v>
      </c>
      <c r="D9184" s="72" t="s">
        <v>1090</v>
      </c>
      <c r="E9184" s="72">
        <v>935</v>
      </c>
      <c r="F9184" s="105">
        <v>175</v>
      </c>
      <c r="G9184" s="108">
        <f t="shared" si="143"/>
        <v>44197</v>
      </c>
    </row>
    <row r="9185" spans="1:7" x14ac:dyDescent="0.35">
      <c r="A9185" s="72" t="s">
        <v>606</v>
      </c>
      <c r="B9185" s="72" t="s">
        <v>607</v>
      </c>
      <c r="C9185" s="72" t="s">
        <v>1100</v>
      </c>
      <c r="D9185" s="72" t="s">
        <v>1091</v>
      </c>
      <c r="E9185" s="72">
        <v>928</v>
      </c>
      <c r="F9185" s="105">
        <v>174</v>
      </c>
      <c r="G9185" s="108">
        <f t="shared" si="143"/>
        <v>44105</v>
      </c>
    </row>
    <row r="9186" spans="1:7" x14ac:dyDescent="0.35">
      <c r="A9186" s="72" t="s">
        <v>606</v>
      </c>
      <c r="B9186" s="72" t="s">
        <v>607</v>
      </c>
      <c r="C9186" s="72" t="s">
        <v>1100</v>
      </c>
      <c r="D9186" s="72" t="s">
        <v>1092</v>
      </c>
      <c r="E9186" s="72">
        <v>926</v>
      </c>
      <c r="F9186" s="105">
        <v>174</v>
      </c>
      <c r="G9186" s="108">
        <f t="shared" si="143"/>
        <v>44013</v>
      </c>
    </row>
    <row r="9187" spans="1:7" x14ac:dyDescent="0.35">
      <c r="A9187" s="72" t="s">
        <v>606</v>
      </c>
      <c r="B9187" s="72" t="s">
        <v>607</v>
      </c>
      <c r="C9187" s="72" t="s">
        <v>1100</v>
      </c>
      <c r="D9187" s="72" t="s">
        <v>1093</v>
      </c>
      <c r="E9187" s="72">
        <v>937</v>
      </c>
      <c r="F9187" s="105">
        <v>175</v>
      </c>
      <c r="G9187" s="108">
        <f t="shared" si="143"/>
        <v>43922</v>
      </c>
    </row>
    <row r="9188" spans="1:7" x14ac:dyDescent="0.35">
      <c r="A9188" s="72" t="s">
        <v>606</v>
      </c>
      <c r="B9188" s="72" t="s">
        <v>607</v>
      </c>
      <c r="C9188" s="72" t="s">
        <v>1100</v>
      </c>
      <c r="D9188" s="72" t="s">
        <v>1094</v>
      </c>
      <c r="E9188" s="72">
        <v>932</v>
      </c>
      <c r="F9188" s="105">
        <v>189</v>
      </c>
      <c r="G9188" s="108">
        <f t="shared" si="143"/>
        <v>43831</v>
      </c>
    </row>
    <row r="9189" spans="1:7" x14ac:dyDescent="0.35">
      <c r="A9189" s="72" t="s">
        <v>606</v>
      </c>
      <c r="B9189" s="72" t="s">
        <v>607</v>
      </c>
      <c r="C9189" s="72" t="s">
        <v>1100</v>
      </c>
      <c r="D9189" s="72" t="s">
        <v>1095</v>
      </c>
      <c r="E9189" s="72">
        <v>926</v>
      </c>
      <c r="F9189" s="105">
        <v>174</v>
      </c>
      <c r="G9189" s="108">
        <f t="shared" si="143"/>
        <v>43739</v>
      </c>
    </row>
    <row r="9190" spans="1:7" x14ac:dyDescent="0.35">
      <c r="A9190" s="72" t="s">
        <v>606</v>
      </c>
      <c r="B9190" s="72" t="s">
        <v>607</v>
      </c>
      <c r="C9190" s="72" t="s">
        <v>1100</v>
      </c>
      <c r="D9190" s="72" t="s">
        <v>1096</v>
      </c>
      <c r="E9190" s="72">
        <v>932</v>
      </c>
      <c r="F9190" s="105">
        <v>183</v>
      </c>
      <c r="G9190" s="108">
        <f t="shared" si="143"/>
        <v>43647</v>
      </c>
    </row>
    <row r="9191" spans="1:7" x14ac:dyDescent="0.35">
      <c r="A9191" s="72" t="s">
        <v>606</v>
      </c>
      <c r="B9191" s="72" t="s">
        <v>607</v>
      </c>
      <c r="C9191" s="72" t="s">
        <v>1100</v>
      </c>
      <c r="D9191" s="72" t="s">
        <v>1097</v>
      </c>
      <c r="E9191" s="72">
        <v>930</v>
      </c>
      <c r="F9191" s="105">
        <v>182</v>
      </c>
      <c r="G9191" s="108">
        <f t="shared" si="143"/>
        <v>43556</v>
      </c>
    </row>
    <row r="9192" spans="1:7" x14ac:dyDescent="0.35">
      <c r="A9192" s="72" t="s">
        <v>606</v>
      </c>
      <c r="B9192" s="72" t="s">
        <v>607</v>
      </c>
      <c r="C9192" s="72" t="s">
        <v>1100</v>
      </c>
      <c r="D9192" s="72" t="s">
        <v>1098</v>
      </c>
      <c r="E9192" s="72">
        <v>902</v>
      </c>
      <c r="F9192" s="105">
        <v>178</v>
      </c>
      <c r="G9192" s="108">
        <f t="shared" si="143"/>
        <v>43466</v>
      </c>
    </row>
    <row r="9193" spans="1:7" x14ac:dyDescent="0.35">
      <c r="A9193" s="72" t="s">
        <v>606</v>
      </c>
      <c r="B9193" s="72" t="s">
        <v>607</v>
      </c>
      <c r="C9193" s="72" t="s">
        <v>1100</v>
      </c>
      <c r="D9193" s="72" t="s">
        <v>1099</v>
      </c>
      <c r="E9193" s="72">
        <v>980</v>
      </c>
      <c r="F9193" s="105">
        <v>212</v>
      </c>
      <c r="G9193" s="108">
        <f t="shared" si="143"/>
        <v>43374</v>
      </c>
    </row>
    <row r="9194" spans="1:7" x14ac:dyDescent="0.35">
      <c r="A9194" s="72" t="s">
        <v>606</v>
      </c>
      <c r="B9194" s="72" t="s">
        <v>607</v>
      </c>
      <c r="C9194" s="72" t="s">
        <v>1101</v>
      </c>
      <c r="D9194" s="72" t="s">
        <v>1088</v>
      </c>
      <c r="E9194" s="72">
        <v>131</v>
      </c>
      <c r="F9194" s="105">
        <v>10</v>
      </c>
      <c r="G9194" s="108">
        <f t="shared" si="143"/>
        <v>44378</v>
      </c>
    </row>
    <row r="9195" spans="1:7" x14ac:dyDescent="0.35">
      <c r="A9195" s="72" t="s">
        <v>606</v>
      </c>
      <c r="B9195" s="72" t="s">
        <v>607</v>
      </c>
      <c r="C9195" s="72" t="s">
        <v>1101</v>
      </c>
      <c r="D9195" s="72" t="s">
        <v>1089</v>
      </c>
      <c r="E9195" s="72">
        <v>128</v>
      </c>
      <c r="F9195" s="105">
        <v>10</v>
      </c>
      <c r="G9195" s="108">
        <f t="shared" si="143"/>
        <v>44287</v>
      </c>
    </row>
    <row r="9196" spans="1:7" x14ac:dyDescent="0.35">
      <c r="A9196" s="72" t="s">
        <v>606</v>
      </c>
      <c r="B9196" s="72" t="s">
        <v>607</v>
      </c>
      <c r="C9196" s="72" t="s">
        <v>1101</v>
      </c>
      <c r="D9196" s="72" t="s">
        <v>1090</v>
      </c>
      <c r="E9196" s="72">
        <v>129</v>
      </c>
      <c r="F9196" s="105">
        <v>10</v>
      </c>
      <c r="G9196" s="108">
        <f t="shared" si="143"/>
        <v>44197</v>
      </c>
    </row>
    <row r="9197" spans="1:7" x14ac:dyDescent="0.35">
      <c r="A9197" s="72" t="s">
        <v>606</v>
      </c>
      <c r="B9197" s="72" t="s">
        <v>607</v>
      </c>
      <c r="C9197" s="72" t="s">
        <v>1101</v>
      </c>
      <c r="D9197" s="72" t="s">
        <v>1091</v>
      </c>
      <c r="E9197" s="72">
        <v>124</v>
      </c>
      <c r="F9197" s="105">
        <v>10</v>
      </c>
      <c r="G9197" s="108">
        <f t="shared" si="143"/>
        <v>44105</v>
      </c>
    </row>
    <row r="9198" spans="1:7" x14ac:dyDescent="0.35">
      <c r="A9198" s="72" t="s">
        <v>606</v>
      </c>
      <c r="B9198" s="72" t="s">
        <v>607</v>
      </c>
      <c r="C9198" s="72" t="s">
        <v>1101</v>
      </c>
      <c r="D9198" s="72" t="s">
        <v>1092</v>
      </c>
      <c r="E9198" s="72">
        <v>126</v>
      </c>
      <c r="F9198" s="105">
        <v>9</v>
      </c>
      <c r="G9198" s="108">
        <f t="shared" si="143"/>
        <v>44013</v>
      </c>
    </row>
    <row r="9199" spans="1:7" x14ac:dyDescent="0.35">
      <c r="A9199" s="72" t="s">
        <v>606</v>
      </c>
      <c r="B9199" s="72" t="s">
        <v>607</v>
      </c>
      <c r="C9199" s="72" t="s">
        <v>1101</v>
      </c>
      <c r="D9199" s="72" t="s">
        <v>1093</v>
      </c>
      <c r="E9199" s="72">
        <v>122</v>
      </c>
      <c r="F9199" s="105">
        <v>9</v>
      </c>
      <c r="G9199" s="108">
        <f t="shared" si="143"/>
        <v>43922</v>
      </c>
    </row>
    <row r="9200" spans="1:7" x14ac:dyDescent="0.35">
      <c r="A9200" s="72" t="s">
        <v>606</v>
      </c>
      <c r="B9200" s="72" t="s">
        <v>607</v>
      </c>
      <c r="C9200" s="72" t="s">
        <v>1101</v>
      </c>
      <c r="D9200" s="72" t="s">
        <v>1094</v>
      </c>
      <c r="E9200" s="72">
        <v>123</v>
      </c>
      <c r="F9200" s="105">
        <v>9</v>
      </c>
      <c r="G9200" s="108">
        <f t="shared" si="143"/>
        <v>43831</v>
      </c>
    </row>
    <row r="9201" spans="1:7" x14ac:dyDescent="0.35">
      <c r="A9201" s="72" t="s">
        <v>606</v>
      </c>
      <c r="B9201" s="72" t="s">
        <v>607</v>
      </c>
      <c r="C9201" s="72" t="s">
        <v>1101</v>
      </c>
      <c r="D9201" s="72" t="s">
        <v>1095</v>
      </c>
      <c r="E9201" s="72">
        <v>126</v>
      </c>
      <c r="F9201" s="105">
        <v>11</v>
      </c>
      <c r="G9201" s="108">
        <f t="shared" si="143"/>
        <v>43739</v>
      </c>
    </row>
    <row r="9202" spans="1:7" x14ac:dyDescent="0.35">
      <c r="A9202" s="72" t="s">
        <v>606</v>
      </c>
      <c r="B9202" s="72" t="s">
        <v>607</v>
      </c>
      <c r="C9202" s="72" t="s">
        <v>1101</v>
      </c>
      <c r="D9202" s="72" t="s">
        <v>1096</v>
      </c>
      <c r="E9202" s="72">
        <v>127</v>
      </c>
      <c r="F9202" s="105">
        <v>12</v>
      </c>
      <c r="G9202" s="108">
        <f t="shared" si="143"/>
        <v>43647</v>
      </c>
    </row>
    <row r="9203" spans="1:7" x14ac:dyDescent="0.35">
      <c r="A9203" s="72" t="s">
        <v>606</v>
      </c>
      <c r="B9203" s="72" t="s">
        <v>607</v>
      </c>
      <c r="C9203" s="72" t="s">
        <v>1101</v>
      </c>
      <c r="D9203" s="72" t="s">
        <v>1097</v>
      </c>
      <c r="E9203" s="72">
        <v>128</v>
      </c>
      <c r="F9203" s="105">
        <v>11</v>
      </c>
      <c r="G9203" s="108">
        <f t="shared" si="143"/>
        <v>43556</v>
      </c>
    </row>
    <row r="9204" spans="1:7" x14ac:dyDescent="0.35">
      <c r="A9204" s="72" t="s">
        <v>606</v>
      </c>
      <c r="B9204" s="72" t="s">
        <v>607</v>
      </c>
      <c r="C9204" s="72" t="s">
        <v>1101</v>
      </c>
      <c r="D9204" s="72" t="s">
        <v>1098</v>
      </c>
      <c r="E9204" s="72">
        <v>126</v>
      </c>
      <c r="F9204" s="105">
        <v>10</v>
      </c>
      <c r="G9204" s="108">
        <f t="shared" si="143"/>
        <v>43466</v>
      </c>
    </row>
    <row r="9205" spans="1:7" x14ac:dyDescent="0.35">
      <c r="A9205" s="72" t="s">
        <v>606</v>
      </c>
      <c r="B9205" s="72" t="s">
        <v>607</v>
      </c>
      <c r="C9205" s="72" t="s">
        <v>1101</v>
      </c>
      <c r="D9205" s="72" t="s">
        <v>1099</v>
      </c>
      <c r="E9205" s="72">
        <v>136</v>
      </c>
      <c r="F9205" s="105">
        <v>10</v>
      </c>
      <c r="G9205" s="108">
        <f t="shared" si="143"/>
        <v>43374</v>
      </c>
    </row>
    <row r="9206" spans="1:7" x14ac:dyDescent="0.35">
      <c r="A9206" s="72" t="s">
        <v>606</v>
      </c>
      <c r="B9206" s="72" t="s">
        <v>607</v>
      </c>
      <c r="C9206" s="72" t="s">
        <v>1102</v>
      </c>
      <c r="D9206" s="72" t="s">
        <v>1088</v>
      </c>
      <c r="E9206" s="72">
        <v>1806</v>
      </c>
      <c r="F9206" s="105">
        <v>247</v>
      </c>
      <c r="G9206" s="108">
        <f t="shared" si="143"/>
        <v>44378</v>
      </c>
    </row>
    <row r="9207" spans="1:7" x14ac:dyDescent="0.35">
      <c r="A9207" s="72" t="s">
        <v>606</v>
      </c>
      <c r="B9207" s="72" t="s">
        <v>607</v>
      </c>
      <c r="C9207" s="72" t="s">
        <v>1102</v>
      </c>
      <c r="D9207" s="72" t="s">
        <v>1089</v>
      </c>
      <c r="E9207" s="72">
        <v>1807</v>
      </c>
      <c r="F9207" s="105">
        <v>247</v>
      </c>
      <c r="G9207" s="108">
        <f t="shared" si="143"/>
        <v>44287</v>
      </c>
    </row>
    <row r="9208" spans="1:7" x14ac:dyDescent="0.35">
      <c r="A9208" s="72" t="s">
        <v>606</v>
      </c>
      <c r="B9208" s="72" t="s">
        <v>607</v>
      </c>
      <c r="C9208" s="72" t="s">
        <v>1102</v>
      </c>
      <c r="D9208" s="72" t="s">
        <v>1090</v>
      </c>
      <c r="E9208" s="72">
        <v>1813</v>
      </c>
      <c r="F9208" s="105">
        <v>250</v>
      </c>
      <c r="G9208" s="108">
        <f t="shared" si="143"/>
        <v>44197</v>
      </c>
    </row>
    <row r="9209" spans="1:7" x14ac:dyDescent="0.35">
      <c r="A9209" s="72" t="s">
        <v>606</v>
      </c>
      <c r="B9209" s="72" t="s">
        <v>607</v>
      </c>
      <c r="C9209" s="72" t="s">
        <v>1102</v>
      </c>
      <c r="D9209" s="72" t="s">
        <v>1091</v>
      </c>
      <c r="E9209" s="72">
        <v>1803</v>
      </c>
      <c r="F9209" s="105">
        <v>249</v>
      </c>
      <c r="G9209" s="108">
        <f t="shared" si="143"/>
        <v>44105</v>
      </c>
    </row>
    <row r="9210" spans="1:7" x14ac:dyDescent="0.35">
      <c r="A9210" s="72" t="s">
        <v>606</v>
      </c>
      <c r="B9210" s="72" t="s">
        <v>607</v>
      </c>
      <c r="C9210" s="72" t="s">
        <v>1102</v>
      </c>
      <c r="D9210" s="72" t="s">
        <v>1092</v>
      </c>
      <c r="E9210" s="72">
        <v>1819</v>
      </c>
      <c r="F9210" s="105">
        <v>256</v>
      </c>
      <c r="G9210" s="108">
        <f t="shared" si="143"/>
        <v>44013</v>
      </c>
    </row>
    <row r="9211" spans="1:7" x14ac:dyDescent="0.35">
      <c r="A9211" s="72" t="s">
        <v>606</v>
      </c>
      <c r="B9211" s="72" t="s">
        <v>607</v>
      </c>
      <c r="C9211" s="72" t="s">
        <v>1102</v>
      </c>
      <c r="D9211" s="72" t="s">
        <v>1093</v>
      </c>
      <c r="E9211" s="72">
        <v>1813</v>
      </c>
      <c r="F9211" s="105">
        <v>256</v>
      </c>
      <c r="G9211" s="108">
        <f t="shared" si="143"/>
        <v>43922</v>
      </c>
    </row>
    <row r="9212" spans="1:7" x14ac:dyDescent="0.35">
      <c r="A9212" s="72" t="s">
        <v>606</v>
      </c>
      <c r="B9212" s="72" t="s">
        <v>607</v>
      </c>
      <c r="C9212" s="72" t="s">
        <v>1102</v>
      </c>
      <c r="D9212" s="72" t="s">
        <v>1094</v>
      </c>
      <c r="E9212" s="72">
        <v>1810</v>
      </c>
      <c r="F9212" s="105">
        <v>252</v>
      </c>
      <c r="G9212" s="108">
        <f t="shared" si="143"/>
        <v>43831</v>
      </c>
    </row>
    <row r="9213" spans="1:7" x14ac:dyDescent="0.35">
      <c r="A9213" s="72" t="s">
        <v>606</v>
      </c>
      <c r="B9213" s="72" t="s">
        <v>607</v>
      </c>
      <c r="C9213" s="72" t="s">
        <v>1102</v>
      </c>
      <c r="D9213" s="72" t="s">
        <v>1095</v>
      </c>
      <c r="E9213" s="72">
        <v>1810</v>
      </c>
      <c r="F9213" s="105">
        <v>257</v>
      </c>
      <c r="G9213" s="108">
        <f t="shared" si="143"/>
        <v>43739</v>
      </c>
    </row>
    <row r="9214" spans="1:7" x14ac:dyDescent="0.35">
      <c r="A9214" s="72" t="s">
        <v>606</v>
      </c>
      <c r="B9214" s="72" t="s">
        <v>607</v>
      </c>
      <c r="C9214" s="72" t="s">
        <v>1102</v>
      </c>
      <c r="D9214" s="72" t="s">
        <v>1096</v>
      </c>
      <c r="E9214" s="72">
        <v>1805</v>
      </c>
      <c r="F9214" s="105">
        <v>250</v>
      </c>
      <c r="G9214" s="108">
        <f t="shared" si="143"/>
        <v>43647</v>
      </c>
    </row>
    <row r="9215" spans="1:7" x14ac:dyDescent="0.35">
      <c r="A9215" s="72" t="s">
        <v>606</v>
      </c>
      <c r="B9215" s="72" t="s">
        <v>607</v>
      </c>
      <c r="C9215" s="72" t="s">
        <v>1102</v>
      </c>
      <c r="D9215" s="72" t="s">
        <v>1097</v>
      </c>
      <c r="E9215" s="72">
        <v>1807</v>
      </c>
      <c r="F9215" s="105">
        <v>241</v>
      </c>
      <c r="G9215" s="108">
        <f t="shared" si="143"/>
        <v>43556</v>
      </c>
    </row>
    <row r="9216" spans="1:7" x14ac:dyDescent="0.35">
      <c r="A9216" s="72" t="s">
        <v>606</v>
      </c>
      <c r="B9216" s="72" t="s">
        <v>607</v>
      </c>
      <c r="C9216" s="72" t="s">
        <v>1102</v>
      </c>
      <c r="D9216" s="72" t="s">
        <v>1098</v>
      </c>
      <c r="E9216" s="72">
        <v>1806</v>
      </c>
      <c r="F9216" s="105">
        <v>246</v>
      </c>
      <c r="G9216" s="108">
        <f t="shared" si="143"/>
        <v>43466</v>
      </c>
    </row>
    <row r="9217" spans="1:7" x14ac:dyDescent="0.35">
      <c r="A9217" s="72" t="s">
        <v>606</v>
      </c>
      <c r="B9217" s="72" t="s">
        <v>607</v>
      </c>
      <c r="C9217" s="72" t="s">
        <v>1102</v>
      </c>
      <c r="D9217" s="72" t="s">
        <v>1099</v>
      </c>
      <c r="E9217" s="72">
        <v>1845</v>
      </c>
      <c r="F9217" s="105">
        <v>249</v>
      </c>
      <c r="G9217" s="108">
        <f t="shared" si="143"/>
        <v>43374</v>
      </c>
    </row>
    <row r="9218" spans="1:7" x14ac:dyDescent="0.35">
      <c r="A9218" s="72" t="s">
        <v>610</v>
      </c>
      <c r="B9218" s="72" t="s">
        <v>611</v>
      </c>
      <c r="C9218" s="72" t="s">
        <v>1087</v>
      </c>
      <c r="D9218" s="72" t="s">
        <v>1088</v>
      </c>
      <c r="E9218" s="72">
        <v>1114</v>
      </c>
      <c r="F9218" s="105">
        <v>43</v>
      </c>
      <c r="G9218" s="108">
        <f t="shared" si="143"/>
        <v>44378</v>
      </c>
    </row>
    <row r="9219" spans="1:7" x14ac:dyDescent="0.35">
      <c r="A9219" s="72" t="s">
        <v>610</v>
      </c>
      <c r="B9219" s="72" t="s">
        <v>611</v>
      </c>
      <c r="C9219" s="72" t="s">
        <v>1087</v>
      </c>
      <c r="D9219" s="72" t="s">
        <v>1089</v>
      </c>
      <c r="E9219" s="72">
        <v>1111</v>
      </c>
      <c r="F9219" s="105">
        <v>35</v>
      </c>
      <c r="G9219" s="108">
        <f t="shared" si="143"/>
        <v>44287</v>
      </c>
    </row>
    <row r="9220" spans="1:7" x14ac:dyDescent="0.35">
      <c r="A9220" s="72" t="s">
        <v>610</v>
      </c>
      <c r="B9220" s="72" t="s">
        <v>611</v>
      </c>
      <c r="C9220" s="72" t="s">
        <v>1087</v>
      </c>
      <c r="D9220" s="72" t="s">
        <v>1090</v>
      </c>
      <c r="E9220" s="72">
        <v>1109</v>
      </c>
      <c r="F9220" s="105">
        <v>44</v>
      </c>
      <c r="G9220" s="108">
        <f t="shared" ref="G9220:G9283" si="144">DATE(LEFT(D9220,4),RIGHT(LEFT(D9220,7),2),1)</f>
        <v>44197</v>
      </c>
    </row>
    <row r="9221" spans="1:7" x14ac:dyDescent="0.35">
      <c r="A9221" s="72" t="s">
        <v>610</v>
      </c>
      <c r="B9221" s="72" t="s">
        <v>611</v>
      </c>
      <c r="C9221" s="72" t="s">
        <v>1087</v>
      </c>
      <c r="D9221" s="72" t="s">
        <v>1091</v>
      </c>
      <c r="E9221" s="72">
        <v>1099</v>
      </c>
      <c r="F9221" s="105">
        <v>31</v>
      </c>
      <c r="G9221" s="108">
        <f t="shared" si="144"/>
        <v>44105</v>
      </c>
    </row>
    <row r="9222" spans="1:7" x14ac:dyDescent="0.35">
      <c r="A9222" s="72" t="s">
        <v>610</v>
      </c>
      <c r="B9222" s="72" t="s">
        <v>611</v>
      </c>
      <c r="C9222" s="72" t="s">
        <v>1087</v>
      </c>
      <c r="D9222" s="72" t="s">
        <v>1092</v>
      </c>
      <c r="E9222" s="72">
        <v>1094</v>
      </c>
      <c r="F9222" s="105">
        <v>33</v>
      </c>
      <c r="G9222" s="108">
        <f t="shared" si="144"/>
        <v>44013</v>
      </c>
    </row>
    <row r="9223" spans="1:7" x14ac:dyDescent="0.35">
      <c r="A9223" s="72" t="s">
        <v>610</v>
      </c>
      <c r="B9223" s="72" t="s">
        <v>611</v>
      </c>
      <c r="C9223" s="72" t="s">
        <v>1087</v>
      </c>
      <c r="D9223" s="72" t="s">
        <v>1093</v>
      </c>
      <c r="E9223" s="72">
        <v>1089</v>
      </c>
      <c r="F9223" s="105">
        <v>25</v>
      </c>
      <c r="G9223" s="108">
        <f t="shared" si="144"/>
        <v>43922</v>
      </c>
    </row>
    <row r="9224" spans="1:7" x14ac:dyDescent="0.35">
      <c r="A9224" s="72" t="s">
        <v>610</v>
      </c>
      <c r="B9224" s="72" t="s">
        <v>611</v>
      </c>
      <c r="C9224" s="72" t="s">
        <v>1087</v>
      </c>
      <c r="D9224" s="72" t="s">
        <v>1094</v>
      </c>
      <c r="E9224" s="72">
        <v>1101</v>
      </c>
      <c r="F9224" s="105">
        <v>24</v>
      </c>
      <c r="G9224" s="108">
        <f t="shared" si="144"/>
        <v>43831</v>
      </c>
    </row>
    <row r="9225" spans="1:7" x14ac:dyDescent="0.35">
      <c r="A9225" s="72" t="s">
        <v>610</v>
      </c>
      <c r="B9225" s="72" t="s">
        <v>611</v>
      </c>
      <c r="C9225" s="72" t="s">
        <v>1087</v>
      </c>
      <c r="D9225" s="72" t="s">
        <v>1095</v>
      </c>
      <c r="E9225" s="72">
        <v>1085</v>
      </c>
      <c r="F9225" s="105">
        <v>23</v>
      </c>
      <c r="G9225" s="108">
        <f t="shared" si="144"/>
        <v>43739</v>
      </c>
    </row>
    <row r="9226" spans="1:7" x14ac:dyDescent="0.35">
      <c r="A9226" s="72" t="s">
        <v>610</v>
      </c>
      <c r="B9226" s="72" t="s">
        <v>611</v>
      </c>
      <c r="C9226" s="72" t="s">
        <v>1087</v>
      </c>
      <c r="D9226" s="72" t="s">
        <v>1096</v>
      </c>
      <c r="E9226" s="72">
        <v>1083</v>
      </c>
      <c r="F9226" s="105">
        <v>29</v>
      </c>
      <c r="G9226" s="108">
        <f t="shared" si="144"/>
        <v>43647</v>
      </c>
    </row>
    <row r="9227" spans="1:7" x14ac:dyDescent="0.35">
      <c r="A9227" s="72" t="s">
        <v>610</v>
      </c>
      <c r="B9227" s="72" t="s">
        <v>611</v>
      </c>
      <c r="C9227" s="72" t="s">
        <v>1087</v>
      </c>
      <c r="D9227" s="72" t="s">
        <v>1097</v>
      </c>
      <c r="E9227" s="72">
        <v>1080</v>
      </c>
      <c r="F9227" s="105">
        <v>27</v>
      </c>
      <c r="G9227" s="108">
        <f t="shared" si="144"/>
        <v>43556</v>
      </c>
    </row>
    <row r="9228" spans="1:7" x14ac:dyDescent="0.35">
      <c r="A9228" s="72" t="s">
        <v>610</v>
      </c>
      <c r="B9228" s="72" t="s">
        <v>611</v>
      </c>
      <c r="C9228" s="72" t="s">
        <v>1087</v>
      </c>
      <c r="D9228" s="72" t="s">
        <v>1098</v>
      </c>
      <c r="E9228" s="72">
        <v>1045</v>
      </c>
      <c r="F9228" s="105">
        <v>23</v>
      </c>
      <c r="G9228" s="108">
        <f t="shared" si="144"/>
        <v>43466</v>
      </c>
    </row>
    <row r="9229" spans="1:7" x14ac:dyDescent="0.35">
      <c r="A9229" s="72" t="s">
        <v>610</v>
      </c>
      <c r="B9229" s="72" t="s">
        <v>611</v>
      </c>
      <c r="C9229" s="72" t="s">
        <v>1087</v>
      </c>
      <c r="D9229" s="72" t="s">
        <v>1099</v>
      </c>
      <c r="E9229" s="72">
        <v>1083</v>
      </c>
      <c r="F9229" s="105">
        <v>29</v>
      </c>
      <c r="G9229" s="108">
        <f t="shared" si="144"/>
        <v>43374</v>
      </c>
    </row>
    <row r="9230" spans="1:7" x14ac:dyDescent="0.35">
      <c r="A9230" s="72" t="s">
        <v>610</v>
      </c>
      <c r="B9230" s="72" t="s">
        <v>611</v>
      </c>
      <c r="C9230" s="72" t="s">
        <v>1100</v>
      </c>
      <c r="D9230" s="72" t="s">
        <v>1088</v>
      </c>
      <c r="E9230" s="72">
        <v>518</v>
      </c>
      <c r="F9230" s="105">
        <v>73</v>
      </c>
      <c r="G9230" s="108">
        <f t="shared" si="144"/>
        <v>44378</v>
      </c>
    </row>
    <row r="9231" spans="1:7" x14ac:dyDescent="0.35">
      <c r="A9231" s="72" t="s">
        <v>610</v>
      </c>
      <c r="B9231" s="72" t="s">
        <v>611</v>
      </c>
      <c r="C9231" s="72" t="s">
        <v>1100</v>
      </c>
      <c r="D9231" s="72" t="s">
        <v>1089</v>
      </c>
      <c r="E9231" s="72">
        <v>523</v>
      </c>
      <c r="F9231" s="105">
        <v>71</v>
      </c>
      <c r="G9231" s="108">
        <f t="shared" si="144"/>
        <v>44287</v>
      </c>
    </row>
    <row r="9232" spans="1:7" x14ac:dyDescent="0.35">
      <c r="A9232" s="72" t="s">
        <v>610</v>
      </c>
      <c r="B9232" s="72" t="s">
        <v>611</v>
      </c>
      <c r="C9232" s="72" t="s">
        <v>1100</v>
      </c>
      <c r="D9232" s="72" t="s">
        <v>1090</v>
      </c>
      <c r="E9232" s="72">
        <v>524</v>
      </c>
      <c r="F9232" s="105">
        <v>67</v>
      </c>
      <c r="G9232" s="108">
        <f t="shared" si="144"/>
        <v>44197</v>
      </c>
    </row>
    <row r="9233" spans="1:7" x14ac:dyDescent="0.35">
      <c r="A9233" s="72" t="s">
        <v>610</v>
      </c>
      <c r="B9233" s="72" t="s">
        <v>611</v>
      </c>
      <c r="C9233" s="72" t="s">
        <v>1100</v>
      </c>
      <c r="D9233" s="72" t="s">
        <v>1091</v>
      </c>
      <c r="E9233" s="72">
        <v>526</v>
      </c>
      <c r="F9233" s="105">
        <v>67</v>
      </c>
      <c r="G9233" s="108">
        <f t="shared" si="144"/>
        <v>44105</v>
      </c>
    </row>
    <row r="9234" spans="1:7" x14ac:dyDescent="0.35">
      <c r="A9234" s="72" t="s">
        <v>610</v>
      </c>
      <c r="B9234" s="72" t="s">
        <v>611</v>
      </c>
      <c r="C9234" s="72" t="s">
        <v>1100</v>
      </c>
      <c r="D9234" s="72" t="s">
        <v>1092</v>
      </c>
      <c r="E9234" s="72">
        <v>534</v>
      </c>
      <c r="F9234" s="105">
        <v>68</v>
      </c>
      <c r="G9234" s="108">
        <f t="shared" si="144"/>
        <v>44013</v>
      </c>
    </row>
    <row r="9235" spans="1:7" x14ac:dyDescent="0.35">
      <c r="A9235" s="72" t="s">
        <v>610</v>
      </c>
      <c r="B9235" s="72" t="s">
        <v>611</v>
      </c>
      <c r="C9235" s="72" t="s">
        <v>1100</v>
      </c>
      <c r="D9235" s="72" t="s">
        <v>1093</v>
      </c>
      <c r="E9235" s="72">
        <v>539</v>
      </c>
      <c r="F9235" s="105">
        <v>62</v>
      </c>
      <c r="G9235" s="108">
        <f t="shared" si="144"/>
        <v>43922</v>
      </c>
    </row>
    <row r="9236" spans="1:7" x14ac:dyDescent="0.35">
      <c r="A9236" s="72" t="s">
        <v>610</v>
      </c>
      <c r="B9236" s="72" t="s">
        <v>611</v>
      </c>
      <c r="C9236" s="72" t="s">
        <v>1100</v>
      </c>
      <c r="D9236" s="72" t="s">
        <v>1094</v>
      </c>
      <c r="E9236" s="72">
        <v>537</v>
      </c>
      <c r="F9236" s="105">
        <v>57</v>
      </c>
      <c r="G9236" s="108">
        <f t="shared" si="144"/>
        <v>43831</v>
      </c>
    </row>
    <row r="9237" spans="1:7" x14ac:dyDescent="0.35">
      <c r="A9237" s="72" t="s">
        <v>610</v>
      </c>
      <c r="B9237" s="72" t="s">
        <v>611</v>
      </c>
      <c r="C9237" s="72" t="s">
        <v>1100</v>
      </c>
      <c r="D9237" s="72" t="s">
        <v>1095</v>
      </c>
      <c r="E9237" s="72">
        <v>541</v>
      </c>
      <c r="F9237" s="105">
        <v>67</v>
      </c>
      <c r="G9237" s="108">
        <f t="shared" si="144"/>
        <v>43739</v>
      </c>
    </row>
    <row r="9238" spans="1:7" x14ac:dyDescent="0.35">
      <c r="A9238" s="72" t="s">
        <v>610</v>
      </c>
      <c r="B9238" s="72" t="s">
        <v>611</v>
      </c>
      <c r="C9238" s="72" t="s">
        <v>1100</v>
      </c>
      <c r="D9238" s="72" t="s">
        <v>1096</v>
      </c>
      <c r="E9238" s="72">
        <v>543</v>
      </c>
      <c r="F9238" s="105">
        <v>62</v>
      </c>
      <c r="G9238" s="108">
        <f t="shared" si="144"/>
        <v>43647</v>
      </c>
    </row>
    <row r="9239" spans="1:7" x14ac:dyDescent="0.35">
      <c r="A9239" s="72" t="s">
        <v>610</v>
      </c>
      <c r="B9239" s="72" t="s">
        <v>611</v>
      </c>
      <c r="C9239" s="72" t="s">
        <v>1100</v>
      </c>
      <c r="D9239" s="72" t="s">
        <v>1097</v>
      </c>
      <c r="E9239" s="72">
        <v>532</v>
      </c>
      <c r="F9239" s="105">
        <v>57</v>
      </c>
      <c r="G9239" s="108">
        <f t="shared" si="144"/>
        <v>43556</v>
      </c>
    </row>
    <row r="9240" spans="1:7" x14ac:dyDescent="0.35">
      <c r="A9240" s="72" t="s">
        <v>610</v>
      </c>
      <c r="B9240" s="72" t="s">
        <v>611</v>
      </c>
      <c r="C9240" s="72" t="s">
        <v>1100</v>
      </c>
      <c r="D9240" s="72" t="s">
        <v>1098</v>
      </c>
      <c r="E9240" s="72">
        <v>514</v>
      </c>
      <c r="F9240" s="105">
        <v>59</v>
      </c>
      <c r="G9240" s="108">
        <f t="shared" si="144"/>
        <v>43466</v>
      </c>
    </row>
    <row r="9241" spans="1:7" x14ac:dyDescent="0.35">
      <c r="A9241" s="72" t="s">
        <v>610</v>
      </c>
      <c r="B9241" s="72" t="s">
        <v>611</v>
      </c>
      <c r="C9241" s="72" t="s">
        <v>1100</v>
      </c>
      <c r="D9241" s="72" t="s">
        <v>1099</v>
      </c>
      <c r="E9241" s="72">
        <v>575</v>
      </c>
      <c r="F9241" s="105">
        <v>67</v>
      </c>
      <c r="G9241" s="108">
        <f t="shared" si="144"/>
        <v>43374</v>
      </c>
    </row>
    <row r="9242" spans="1:7" x14ac:dyDescent="0.35">
      <c r="A9242" s="72" t="s">
        <v>610</v>
      </c>
      <c r="B9242" s="72" t="s">
        <v>611</v>
      </c>
      <c r="C9242" s="72" t="s">
        <v>1101</v>
      </c>
      <c r="D9242" s="72" t="s">
        <v>1088</v>
      </c>
      <c r="E9242" s="72">
        <v>2004</v>
      </c>
      <c r="F9242" s="105">
        <v>11</v>
      </c>
      <c r="G9242" s="108">
        <f t="shared" si="144"/>
        <v>44378</v>
      </c>
    </row>
    <row r="9243" spans="1:7" x14ac:dyDescent="0.35">
      <c r="A9243" s="72" t="s">
        <v>610</v>
      </c>
      <c r="B9243" s="72" t="s">
        <v>611</v>
      </c>
      <c r="C9243" s="72" t="s">
        <v>1101</v>
      </c>
      <c r="D9243" s="72" t="s">
        <v>1089</v>
      </c>
      <c r="E9243" s="72">
        <v>1980</v>
      </c>
      <c r="F9243" s="105">
        <v>12</v>
      </c>
      <c r="G9243" s="108">
        <f t="shared" si="144"/>
        <v>44287</v>
      </c>
    </row>
    <row r="9244" spans="1:7" x14ac:dyDescent="0.35">
      <c r="A9244" s="72" t="s">
        <v>610</v>
      </c>
      <c r="B9244" s="72" t="s">
        <v>611</v>
      </c>
      <c r="C9244" s="72" t="s">
        <v>1101</v>
      </c>
      <c r="D9244" s="72" t="s">
        <v>1090</v>
      </c>
      <c r="E9244" s="72">
        <v>1984</v>
      </c>
      <c r="F9244" s="105">
        <v>12</v>
      </c>
      <c r="G9244" s="108">
        <f t="shared" si="144"/>
        <v>44197</v>
      </c>
    </row>
    <row r="9245" spans="1:7" x14ac:dyDescent="0.35">
      <c r="A9245" s="72" t="s">
        <v>610</v>
      </c>
      <c r="B9245" s="72" t="s">
        <v>611</v>
      </c>
      <c r="C9245" s="72" t="s">
        <v>1101</v>
      </c>
      <c r="D9245" s="72" t="s">
        <v>1091</v>
      </c>
      <c r="E9245" s="72">
        <v>1956</v>
      </c>
      <c r="F9245" s="105">
        <v>11</v>
      </c>
      <c r="G9245" s="108">
        <f t="shared" si="144"/>
        <v>44105</v>
      </c>
    </row>
    <row r="9246" spans="1:7" x14ac:dyDescent="0.35">
      <c r="A9246" s="72" t="s">
        <v>610</v>
      </c>
      <c r="B9246" s="72" t="s">
        <v>611</v>
      </c>
      <c r="C9246" s="72" t="s">
        <v>1101</v>
      </c>
      <c r="D9246" s="72" t="s">
        <v>1092</v>
      </c>
      <c r="E9246" s="72">
        <v>1933</v>
      </c>
      <c r="F9246" s="105">
        <v>10</v>
      </c>
      <c r="G9246" s="108">
        <f t="shared" si="144"/>
        <v>44013</v>
      </c>
    </row>
    <row r="9247" spans="1:7" x14ac:dyDescent="0.35">
      <c r="A9247" s="72" t="s">
        <v>610</v>
      </c>
      <c r="B9247" s="72" t="s">
        <v>611</v>
      </c>
      <c r="C9247" s="72" t="s">
        <v>1101</v>
      </c>
      <c r="D9247" s="72" t="s">
        <v>1093</v>
      </c>
      <c r="E9247" s="72">
        <v>1909</v>
      </c>
      <c r="F9247" s="105">
        <v>8</v>
      </c>
      <c r="G9247" s="108">
        <f t="shared" si="144"/>
        <v>43922</v>
      </c>
    </row>
    <row r="9248" spans="1:7" x14ac:dyDescent="0.35">
      <c r="A9248" s="72" t="s">
        <v>610</v>
      </c>
      <c r="B9248" s="72" t="s">
        <v>611</v>
      </c>
      <c r="C9248" s="72" t="s">
        <v>1101</v>
      </c>
      <c r="D9248" s="72" t="s">
        <v>1094</v>
      </c>
      <c r="E9248" s="72">
        <v>1843</v>
      </c>
      <c r="F9248" s="105">
        <v>8</v>
      </c>
      <c r="G9248" s="108">
        <f t="shared" si="144"/>
        <v>43831</v>
      </c>
    </row>
    <row r="9249" spans="1:7" x14ac:dyDescent="0.35">
      <c r="A9249" s="72" t="s">
        <v>610</v>
      </c>
      <c r="B9249" s="72" t="s">
        <v>611</v>
      </c>
      <c r="C9249" s="72" t="s">
        <v>1101</v>
      </c>
      <c r="D9249" s="72" t="s">
        <v>1095</v>
      </c>
      <c r="E9249" s="72">
        <v>1845</v>
      </c>
      <c r="F9249" s="105">
        <v>7</v>
      </c>
      <c r="G9249" s="108">
        <f t="shared" si="144"/>
        <v>43739</v>
      </c>
    </row>
    <row r="9250" spans="1:7" x14ac:dyDescent="0.35">
      <c r="A9250" s="72" t="s">
        <v>610</v>
      </c>
      <c r="B9250" s="72" t="s">
        <v>611</v>
      </c>
      <c r="C9250" s="72" t="s">
        <v>1101</v>
      </c>
      <c r="D9250" s="72" t="s">
        <v>1096</v>
      </c>
      <c r="E9250" s="72">
        <v>1827</v>
      </c>
      <c r="F9250" s="105">
        <v>8</v>
      </c>
      <c r="G9250" s="108">
        <f t="shared" si="144"/>
        <v>43647</v>
      </c>
    </row>
    <row r="9251" spans="1:7" x14ac:dyDescent="0.35">
      <c r="A9251" s="72" t="s">
        <v>610</v>
      </c>
      <c r="B9251" s="72" t="s">
        <v>611</v>
      </c>
      <c r="C9251" s="72" t="s">
        <v>1101</v>
      </c>
      <c r="D9251" s="72" t="s">
        <v>1097</v>
      </c>
      <c r="E9251" s="72">
        <v>1827</v>
      </c>
      <c r="F9251" s="105">
        <v>10</v>
      </c>
      <c r="G9251" s="108">
        <f t="shared" si="144"/>
        <v>43556</v>
      </c>
    </row>
    <row r="9252" spans="1:7" x14ac:dyDescent="0.35">
      <c r="A9252" s="72" t="s">
        <v>610</v>
      </c>
      <c r="B9252" s="72" t="s">
        <v>611</v>
      </c>
      <c r="C9252" s="72" t="s">
        <v>1101</v>
      </c>
      <c r="D9252" s="72" t="s">
        <v>1098</v>
      </c>
      <c r="E9252" s="72">
        <v>1728</v>
      </c>
      <c r="F9252" s="105">
        <v>11</v>
      </c>
      <c r="G9252" s="108">
        <f t="shared" si="144"/>
        <v>43466</v>
      </c>
    </row>
    <row r="9253" spans="1:7" x14ac:dyDescent="0.35">
      <c r="A9253" s="72" t="s">
        <v>610</v>
      </c>
      <c r="B9253" s="72" t="s">
        <v>611</v>
      </c>
      <c r="C9253" s="72" t="s">
        <v>1101</v>
      </c>
      <c r="D9253" s="72" t="s">
        <v>1099</v>
      </c>
      <c r="E9253" s="72">
        <v>1827</v>
      </c>
      <c r="F9253" s="105">
        <v>20</v>
      </c>
      <c r="G9253" s="108">
        <f t="shared" si="144"/>
        <v>43374</v>
      </c>
    </row>
    <row r="9254" spans="1:7" x14ac:dyDescent="0.35">
      <c r="A9254" s="72" t="s">
        <v>610</v>
      </c>
      <c r="B9254" s="72" t="s">
        <v>611</v>
      </c>
      <c r="C9254" s="72" t="s">
        <v>1102</v>
      </c>
      <c r="D9254" s="72" t="s">
        <v>1088</v>
      </c>
      <c r="E9254" s="72">
        <v>1717</v>
      </c>
      <c r="F9254" s="105">
        <v>123</v>
      </c>
      <c r="G9254" s="108">
        <f t="shared" si="144"/>
        <v>44378</v>
      </c>
    </row>
    <row r="9255" spans="1:7" x14ac:dyDescent="0.35">
      <c r="A9255" s="72" t="s">
        <v>610</v>
      </c>
      <c r="B9255" s="72" t="s">
        <v>611</v>
      </c>
      <c r="C9255" s="72" t="s">
        <v>1102</v>
      </c>
      <c r="D9255" s="72" t="s">
        <v>1089</v>
      </c>
      <c r="E9255" s="72">
        <v>1719</v>
      </c>
      <c r="F9255" s="105">
        <v>111</v>
      </c>
      <c r="G9255" s="108">
        <f t="shared" si="144"/>
        <v>44287</v>
      </c>
    </row>
    <row r="9256" spans="1:7" x14ac:dyDescent="0.35">
      <c r="A9256" s="72" t="s">
        <v>610</v>
      </c>
      <c r="B9256" s="72" t="s">
        <v>611</v>
      </c>
      <c r="C9256" s="72" t="s">
        <v>1102</v>
      </c>
      <c r="D9256" s="72" t="s">
        <v>1090</v>
      </c>
      <c r="E9256" s="72">
        <v>1716</v>
      </c>
      <c r="F9256" s="105">
        <v>114</v>
      </c>
      <c r="G9256" s="108">
        <f t="shared" si="144"/>
        <v>44197</v>
      </c>
    </row>
    <row r="9257" spans="1:7" x14ac:dyDescent="0.35">
      <c r="A9257" s="72" t="s">
        <v>610</v>
      </c>
      <c r="B9257" s="72" t="s">
        <v>611</v>
      </c>
      <c r="C9257" s="72" t="s">
        <v>1102</v>
      </c>
      <c r="D9257" s="72" t="s">
        <v>1091</v>
      </c>
      <c r="E9257" s="72">
        <v>1718</v>
      </c>
      <c r="F9257" s="105">
        <v>101</v>
      </c>
      <c r="G9257" s="108">
        <f t="shared" si="144"/>
        <v>44105</v>
      </c>
    </row>
    <row r="9258" spans="1:7" x14ac:dyDescent="0.35">
      <c r="A9258" s="72" t="s">
        <v>610</v>
      </c>
      <c r="B9258" s="72" t="s">
        <v>611</v>
      </c>
      <c r="C9258" s="72" t="s">
        <v>1102</v>
      </c>
      <c r="D9258" s="72" t="s">
        <v>1092</v>
      </c>
      <c r="E9258" s="72">
        <v>1721</v>
      </c>
      <c r="F9258" s="105">
        <v>107</v>
      </c>
      <c r="G9258" s="108">
        <f t="shared" si="144"/>
        <v>44013</v>
      </c>
    </row>
    <row r="9259" spans="1:7" x14ac:dyDescent="0.35">
      <c r="A9259" s="72" t="s">
        <v>610</v>
      </c>
      <c r="B9259" s="72" t="s">
        <v>611</v>
      </c>
      <c r="C9259" s="72" t="s">
        <v>1102</v>
      </c>
      <c r="D9259" s="72" t="s">
        <v>1093</v>
      </c>
      <c r="E9259" s="72">
        <v>1722</v>
      </c>
      <c r="F9259" s="105">
        <v>98</v>
      </c>
      <c r="G9259" s="108">
        <f t="shared" si="144"/>
        <v>43922</v>
      </c>
    </row>
    <row r="9260" spans="1:7" x14ac:dyDescent="0.35">
      <c r="A9260" s="72" t="s">
        <v>610</v>
      </c>
      <c r="B9260" s="72" t="s">
        <v>611</v>
      </c>
      <c r="C9260" s="72" t="s">
        <v>1102</v>
      </c>
      <c r="D9260" s="72" t="s">
        <v>1094</v>
      </c>
      <c r="E9260" s="72">
        <v>1728</v>
      </c>
      <c r="F9260" s="105">
        <v>100</v>
      </c>
      <c r="G9260" s="108">
        <f t="shared" si="144"/>
        <v>43831</v>
      </c>
    </row>
    <row r="9261" spans="1:7" x14ac:dyDescent="0.35">
      <c r="A9261" s="72" t="s">
        <v>610</v>
      </c>
      <c r="B9261" s="72" t="s">
        <v>611</v>
      </c>
      <c r="C9261" s="72" t="s">
        <v>1102</v>
      </c>
      <c r="D9261" s="72" t="s">
        <v>1095</v>
      </c>
      <c r="E9261" s="72">
        <v>1721</v>
      </c>
      <c r="F9261" s="105">
        <v>95</v>
      </c>
      <c r="G9261" s="108">
        <f t="shared" si="144"/>
        <v>43739</v>
      </c>
    </row>
    <row r="9262" spans="1:7" x14ac:dyDescent="0.35">
      <c r="A9262" s="72" t="s">
        <v>610</v>
      </c>
      <c r="B9262" s="72" t="s">
        <v>611</v>
      </c>
      <c r="C9262" s="72" t="s">
        <v>1102</v>
      </c>
      <c r="D9262" s="72" t="s">
        <v>1096</v>
      </c>
      <c r="E9262" s="72">
        <v>1728</v>
      </c>
      <c r="F9262" s="105">
        <v>106</v>
      </c>
      <c r="G9262" s="108">
        <f t="shared" si="144"/>
        <v>43647</v>
      </c>
    </row>
    <row r="9263" spans="1:7" x14ac:dyDescent="0.35">
      <c r="A9263" s="72" t="s">
        <v>610</v>
      </c>
      <c r="B9263" s="72" t="s">
        <v>611</v>
      </c>
      <c r="C9263" s="72" t="s">
        <v>1102</v>
      </c>
      <c r="D9263" s="72" t="s">
        <v>1097</v>
      </c>
      <c r="E9263" s="72">
        <v>1722</v>
      </c>
      <c r="F9263" s="105">
        <v>110</v>
      </c>
      <c r="G9263" s="108">
        <f t="shared" si="144"/>
        <v>43556</v>
      </c>
    </row>
    <row r="9264" spans="1:7" x14ac:dyDescent="0.35">
      <c r="A9264" s="72" t="s">
        <v>610</v>
      </c>
      <c r="B9264" s="72" t="s">
        <v>611</v>
      </c>
      <c r="C9264" s="72" t="s">
        <v>1102</v>
      </c>
      <c r="D9264" s="72" t="s">
        <v>1098</v>
      </c>
      <c r="E9264" s="72">
        <v>1704</v>
      </c>
      <c r="F9264" s="105">
        <v>107</v>
      </c>
      <c r="G9264" s="108">
        <f t="shared" si="144"/>
        <v>43466</v>
      </c>
    </row>
    <row r="9265" spans="1:7" x14ac:dyDescent="0.35">
      <c r="A9265" s="72" t="s">
        <v>610</v>
      </c>
      <c r="B9265" s="72" t="s">
        <v>611</v>
      </c>
      <c r="C9265" s="72" t="s">
        <v>1102</v>
      </c>
      <c r="D9265" s="72" t="s">
        <v>1099</v>
      </c>
      <c r="E9265" s="72">
        <v>1764</v>
      </c>
      <c r="F9265" s="105">
        <v>115</v>
      </c>
      <c r="G9265" s="108">
        <f t="shared" si="144"/>
        <v>43374</v>
      </c>
    </row>
    <row r="9266" spans="1:7" x14ac:dyDescent="0.35">
      <c r="A9266" s="72" t="s">
        <v>1013</v>
      </c>
      <c r="B9266" s="72" t="s">
        <v>1014</v>
      </c>
      <c r="C9266" s="72" t="s">
        <v>1087</v>
      </c>
      <c r="D9266" s="72" t="s">
        <v>1088</v>
      </c>
      <c r="E9266" s="72">
        <v>854</v>
      </c>
      <c r="F9266" s="105">
        <v>25</v>
      </c>
      <c r="G9266" s="108">
        <f t="shared" si="144"/>
        <v>44378</v>
      </c>
    </row>
    <row r="9267" spans="1:7" x14ac:dyDescent="0.35">
      <c r="A9267" s="72" t="s">
        <v>1013</v>
      </c>
      <c r="B9267" s="72" t="s">
        <v>1014</v>
      </c>
      <c r="C9267" s="72" t="s">
        <v>1087</v>
      </c>
      <c r="D9267" s="72" t="s">
        <v>1089</v>
      </c>
      <c r="E9267" s="72">
        <v>863</v>
      </c>
      <c r="F9267" s="105">
        <v>25</v>
      </c>
      <c r="G9267" s="108">
        <f t="shared" si="144"/>
        <v>44287</v>
      </c>
    </row>
    <row r="9268" spans="1:7" x14ac:dyDescent="0.35">
      <c r="A9268" s="72" t="s">
        <v>1013</v>
      </c>
      <c r="B9268" s="72" t="s">
        <v>1014</v>
      </c>
      <c r="C9268" s="72" t="s">
        <v>1087</v>
      </c>
      <c r="D9268" s="72" t="s">
        <v>1090</v>
      </c>
      <c r="E9268" s="72">
        <v>858</v>
      </c>
      <c r="F9268" s="105">
        <v>26</v>
      </c>
      <c r="G9268" s="108">
        <f t="shared" si="144"/>
        <v>44197</v>
      </c>
    </row>
    <row r="9269" spans="1:7" x14ac:dyDescent="0.35">
      <c r="A9269" s="72" t="s">
        <v>1013</v>
      </c>
      <c r="B9269" s="72" t="s">
        <v>1014</v>
      </c>
      <c r="C9269" s="72" t="s">
        <v>1087</v>
      </c>
      <c r="D9269" s="72" t="s">
        <v>1091</v>
      </c>
      <c r="E9269" s="72">
        <v>855</v>
      </c>
      <c r="F9269" s="105">
        <v>31</v>
      </c>
      <c r="G9269" s="108">
        <f t="shared" si="144"/>
        <v>44105</v>
      </c>
    </row>
    <row r="9270" spans="1:7" x14ac:dyDescent="0.35">
      <c r="A9270" s="72" t="s">
        <v>1013</v>
      </c>
      <c r="B9270" s="72" t="s">
        <v>1014</v>
      </c>
      <c r="C9270" s="72" t="s">
        <v>1087</v>
      </c>
      <c r="D9270" s="72" t="s">
        <v>1092</v>
      </c>
      <c r="E9270" s="72">
        <v>846</v>
      </c>
      <c r="F9270" s="105">
        <v>25</v>
      </c>
      <c r="G9270" s="108">
        <f t="shared" si="144"/>
        <v>44013</v>
      </c>
    </row>
    <row r="9271" spans="1:7" x14ac:dyDescent="0.35">
      <c r="A9271" s="72" t="s">
        <v>1013</v>
      </c>
      <c r="B9271" s="72" t="s">
        <v>1014</v>
      </c>
      <c r="C9271" s="72" t="s">
        <v>1087</v>
      </c>
      <c r="D9271" s="72" t="s">
        <v>1093</v>
      </c>
      <c r="E9271" s="72">
        <v>847</v>
      </c>
      <c r="F9271" s="105">
        <v>27</v>
      </c>
      <c r="G9271" s="108">
        <f t="shared" si="144"/>
        <v>43922</v>
      </c>
    </row>
    <row r="9272" spans="1:7" x14ac:dyDescent="0.35">
      <c r="A9272" s="72" t="s">
        <v>1013</v>
      </c>
      <c r="B9272" s="72" t="s">
        <v>1014</v>
      </c>
      <c r="C9272" s="72" t="s">
        <v>1087</v>
      </c>
      <c r="D9272" s="72" t="s">
        <v>1094</v>
      </c>
      <c r="E9272" s="72">
        <v>839</v>
      </c>
      <c r="F9272" s="105">
        <v>30</v>
      </c>
      <c r="G9272" s="108">
        <f t="shared" si="144"/>
        <v>43831</v>
      </c>
    </row>
    <row r="9273" spans="1:7" x14ac:dyDescent="0.35">
      <c r="A9273" s="72" t="s">
        <v>1013</v>
      </c>
      <c r="B9273" s="72" t="s">
        <v>1014</v>
      </c>
      <c r="C9273" s="72" t="s">
        <v>1087</v>
      </c>
      <c r="D9273" s="72" t="s">
        <v>1095</v>
      </c>
      <c r="E9273" s="72">
        <v>835</v>
      </c>
      <c r="F9273" s="105">
        <v>29</v>
      </c>
      <c r="G9273" s="108">
        <f t="shared" si="144"/>
        <v>43739</v>
      </c>
    </row>
    <row r="9274" spans="1:7" x14ac:dyDescent="0.35">
      <c r="A9274" s="72" t="s">
        <v>1013</v>
      </c>
      <c r="B9274" s="72" t="s">
        <v>1014</v>
      </c>
      <c r="C9274" s="72" t="s">
        <v>1087</v>
      </c>
      <c r="D9274" s="72" t="s">
        <v>1096</v>
      </c>
      <c r="E9274" s="72">
        <v>827</v>
      </c>
      <c r="F9274" s="105">
        <v>32</v>
      </c>
      <c r="G9274" s="108">
        <f t="shared" si="144"/>
        <v>43647</v>
      </c>
    </row>
    <row r="9275" spans="1:7" x14ac:dyDescent="0.35">
      <c r="A9275" s="72" t="s">
        <v>1013</v>
      </c>
      <c r="B9275" s="72" t="s">
        <v>1014</v>
      </c>
      <c r="C9275" s="72" t="s">
        <v>1087</v>
      </c>
      <c r="D9275" s="72" t="s">
        <v>1097</v>
      </c>
      <c r="E9275" s="72">
        <v>840</v>
      </c>
      <c r="F9275" s="105">
        <v>35</v>
      </c>
      <c r="G9275" s="108">
        <f t="shared" si="144"/>
        <v>43556</v>
      </c>
    </row>
    <row r="9276" spans="1:7" x14ac:dyDescent="0.35">
      <c r="A9276" s="72" t="s">
        <v>1013</v>
      </c>
      <c r="B9276" s="72" t="s">
        <v>1014</v>
      </c>
      <c r="C9276" s="72" t="s">
        <v>1087</v>
      </c>
      <c r="D9276" s="72" t="s">
        <v>1098</v>
      </c>
      <c r="E9276" s="72">
        <v>813</v>
      </c>
      <c r="F9276" s="105">
        <v>30</v>
      </c>
      <c r="G9276" s="108">
        <f t="shared" si="144"/>
        <v>43466</v>
      </c>
    </row>
    <row r="9277" spans="1:7" x14ac:dyDescent="0.35">
      <c r="A9277" s="72" t="s">
        <v>1013</v>
      </c>
      <c r="B9277" s="72" t="s">
        <v>1014</v>
      </c>
      <c r="C9277" s="72" t="s">
        <v>1087</v>
      </c>
      <c r="D9277" s="72" t="s">
        <v>1099</v>
      </c>
      <c r="E9277" s="72">
        <v>852</v>
      </c>
      <c r="F9277" s="105">
        <v>41</v>
      </c>
      <c r="G9277" s="108">
        <f t="shared" si="144"/>
        <v>43374</v>
      </c>
    </row>
    <row r="9278" spans="1:7" x14ac:dyDescent="0.35">
      <c r="A9278" s="72" t="s">
        <v>1013</v>
      </c>
      <c r="B9278" s="72" t="s">
        <v>1014</v>
      </c>
      <c r="C9278" s="72" t="s">
        <v>1100</v>
      </c>
      <c r="D9278" s="72" t="s">
        <v>1088</v>
      </c>
      <c r="E9278" s="72">
        <v>356</v>
      </c>
      <c r="F9278" s="105">
        <v>20</v>
      </c>
      <c r="G9278" s="108">
        <f t="shared" si="144"/>
        <v>44378</v>
      </c>
    </row>
    <row r="9279" spans="1:7" x14ac:dyDescent="0.35">
      <c r="A9279" s="72" t="s">
        <v>1013</v>
      </c>
      <c r="B9279" s="72" t="s">
        <v>1014</v>
      </c>
      <c r="C9279" s="72" t="s">
        <v>1100</v>
      </c>
      <c r="D9279" s="72" t="s">
        <v>1089</v>
      </c>
      <c r="E9279" s="72">
        <v>352</v>
      </c>
      <c r="F9279" s="105">
        <v>20</v>
      </c>
      <c r="G9279" s="108">
        <f t="shared" si="144"/>
        <v>44287</v>
      </c>
    </row>
    <row r="9280" spans="1:7" x14ac:dyDescent="0.35">
      <c r="A9280" s="72" t="s">
        <v>1013</v>
      </c>
      <c r="B9280" s="72" t="s">
        <v>1014</v>
      </c>
      <c r="C9280" s="72" t="s">
        <v>1100</v>
      </c>
      <c r="D9280" s="72" t="s">
        <v>1090</v>
      </c>
      <c r="E9280" s="72">
        <v>351</v>
      </c>
      <c r="F9280" s="105">
        <v>20</v>
      </c>
      <c r="G9280" s="108">
        <f t="shared" si="144"/>
        <v>44197</v>
      </c>
    </row>
    <row r="9281" spans="1:7" x14ac:dyDescent="0.35">
      <c r="A9281" s="72" t="s">
        <v>1013</v>
      </c>
      <c r="B9281" s="72" t="s">
        <v>1014</v>
      </c>
      <c r="C9281" s="72" t="s">
        <v>1100</v>
      </c>
      <c r="D9281" s="72" t="s">
        <v>1091</v>
      </c>
      <c r="E9281" s="72">
        <v>354</v>
      </c>
      <c r="F9281" s="105">
        <v>36</v>
      </c>
      <c r="G9281" s="108">
        <f t="shared" si="144"/>
        <v>44105</v>
      </c>
    </row>
    <row r="9282" spans="1:7" x14ac:dyDescent="0.35">
      <c r="A9282" s="72" t="s">
        <v>1013</v>
      </c>
      <c r="B9282" s="72" t="s">
        <v>1014</v>
      </c>
      <c r="C9282" s="72" t="s">
        <v>1100</v>
      </c>
      <c r="D9282" s="72" t="s">
        <v>1092</v>
      </c>
      <c r="E9282" s="72">
        <v>357</v>
      </c>
      <c r="F9282" s="105">
        <v>36</v>
      </c>
      <c r="G9282" s="108">
        <f t="shared" si="144"/>
        <v>44013</v>
      </c>
    </row>
    <row r="9283" spans="1:7" x14ac:dyDescent="0.35">
      <c r="A9283" s="72" t="s">
        <v>1013</v>
      </c>
      <c r="B9283" s="72" t="s">
        <v>1014</v>
      </c>
      <c r="C9283" s="72" t="s">
        <v>1100</v>
      </c>
      <c r="D9283" s="72" t="s">
        <v>1093</v>
      </c>
      <c r="E9283" s="72">
        <v>361</v>
      </c>
      <c r="F9283" s="105">
        <v>35</v>
      </c>
      <c r="G9283" s="108">
        <f t="shared" si="144"/>
        <v>43922</v>
      </c>
    </row>
    <row r="9284" spans="1:7" x14ac:dyDescent="0.35">
      <c r="A9284" s="72" t="s">
        <v>1013</v>
      </c>
      <c r="B9284" s="72" t="s">
        <v>1014</v>
      </c>
      <c r="C9284" s="72" t="s">
        <v>1100</v>
      </c>
      <c r="D9284" s="72" t="s">
        <v>1094</v>
      </c>
      <c r="E9284" s="72">
        <v>359</v>
      </c>
      <c r="F9284" s="105">
        <v>37</v>
      </c>
      <c r="G9284" s="108">
        <f t="shared" ref="G9284:G9347" si="145">DATE(LEFT(D9284,4),RIGHT(LEFT(D9284,7),2),1)</f>
        <v>43831</v>
      </c>
    </row>
    <row r="9285" spans="1:7" x14ac:dyDescent="0.35">
      <c r="A9285" s="72" t="s">
        <v>1013</v>
      </c>
      <c r="B9285" s="72" t="s">
        <v>1014</v>
      </c>
      <c r="C9285" s="72" t="s">
        <v>1100</v>
      </c>
      <c r="D9285" s="72" t="s">
        <v>1095</v>
      </c>
      <c r="E9285" s="72">
        <v>337</v>
      </c>
      <c r="F9285" s="105">
        <v>36</v>
      </c>
      <c r="G9285" s="108">
        <f t="shared" si="145"/>
        <v>43739</v>
      </c>
    </row>
    <row r="9286" spans="1:7" x14ac:dyDescent="0.35">
      <c r="A9286" s="72" t="s">
        <v>1013</v>
      </c>
      <c r="B9286" s="72" t="s">
        <v>1014</v>
      </c>
      <c r="C9286" s="72" t="s">
        <v>1100</v>
      </c>
      <c r="D9286" s="72" t="s">
        <v>1096</v>
      </c>
      <c r="E9286" s="72">
        <v>336</v>
      </c>
      <c r="F9286" s="105">
        <v>36</v>
      </c>
      <c r="G9286" s="108">
        <f t="shared" si="145"/>
        <v>43647</v>
      </c>
    </row>
    <row r="9287" spans="1:7" x14ac:dyDescent="0.35">
      <c r="A9287" s="72" t="s">
        <v>1013</v>
      </c>
      <c r="B9287" s="72" t="s">
        <v>1014</v>
      </c>
      <c r="C9287" s="72" t="s">
        <v>1100</v>
      </c>
      <c r="D9287" s="72" t="s">
        <v>1097</v>
      </c>
      <c r="E9287" s="72">
        <v>336</v>
      </c>
      <c r="F9287" s="105">
        <v>38</v>
      </c>
      <c r="G9287" s="108">
        <f t="shared" si="145"/>
        <v>43556</v>
      </c>
    </row>
    <row r="9288" spans="1:7" x14ac:dyDescent="0.35">
      <c r="A9288" s="72" t="s">
        <v>1013</v>
      </c>
      <c r="B9288" s="72" t="s">
        <v>1014</v>
      </c>
      <c r="C9288" s="72" t="s">
        <v>1100</v>
      </c>
      <c r="D9288" s="72" t="s">
        <v>1098</v>
      </c>
      <c r="E9288" s="72">
        <v>330</v>
      </c>
      <c r="F9288" s="105">
        <v>31</v>
      </c>
      <c r="G9288" s="108">
        <f t="shared" si="145"/>
        <v>43466</v>
      </c>
    </row>
    <row r="9289" spans="1:7" x14ac:dyDescent="0.35">
      <c r="A9289" s="72" t="s">
        <v>1013</v>
      </c>
      <c r="B9289" s="72" t="s">
        <v>1014</v>
      </c>
      <c r="C9289" s="72" t="s">
        <v>1100</v>
      </c>
      <c r="D9289" s="72" t="s">
        <v>1099</v>
      </c>
      <c r="E9289" s="72">
        <v>338</v>
      </c>
      <c r="F9289" s="105">
        <v>28</v>
      </c>
      <c r="G9289" s="108">
        <f t="shared" si="145"/>
        <v>43374</v>
      </c>
    </row>
    <row r="9290" spans="1:7" x14ac:dyDescent="0.35">
      <c r="A9290" s="72" t="s">
        <v>1013</v>
      </c>
      <c r="B9290" s="72" t="s">
        <v>1014</v>
      </c>
      <c r="C9290" s="72" t="s">
        <v>1101</v>
      </c>
      <c r="D9290" s="72" t="s">
        <v>1088</v>
      </c>
      <c r="E9290" s="72">
        <v>249</v>
      </c>
      <c r="F9290" s="105">
        <v>2</v>
      </c>
      <c r="G9290" s="108">
        <f t="shared" si="145"/>
        <v>44378</v>
      </c>
    </row>
    <row r="9291" spans="1:7" x14ac:dyDescent="0.35">
      <c r="A9291" s="72" t="s">
        <v>1013</v>
      </c>
      <c r="B9291" s="72" t="s">
        <v>1014</v>
      </c>
      <c r="C9291" s="72" t="s">
        <v>1101</v>
      </c>
      <c r="D9291" s="72" t="s">
        <v>1089</v>
      </c>
      <c r="E9291" s="72">
        <v>251</v>
      </c>
      <c r="F9291" s="105">
        <v>2</v>
      </c>
      <c r="G9291" s="108">
        <f t="shared" si="145"/>
        <v>44287</v>
      </c>
    </row>
    <row r="9292" spans="1:7" x14ac:dyDescent="0.35">
      <c r="A9292" s="72" t="s">
        <v>1013</v>
      </c>
      <c r="B9292" s="72" t="s">
        <v>1014</v>
      </c>
      <c r="C9292" s="72" t="s">
        <v>1101</v>
      </c>
      <c r="D9292" s="72" t="s">
        <v>1090</v>
      </c>
      <c r="E9292" s="72">
        <v>249</v>
      </c>
      <c r="F9292" s="105">
        <v>1</v>
      </c>
      <c r="G9292" s="108">
        <f t="shared" si="145"/>
        <v>44197</v>
      </c>
    </row>
    <row r="9293" spans="1:7" x14ac:dyDescent="0.35">
      <c r="A9293" s="72" t="s">
        <v>1013</v>
      </c>
      <c r="B9293" s="72" t="s">
        <v>1014</v>
      </c>
      <c r="C9293" s="72" t="s">
        <v>1101</v>
      </c>
      <c r="D9293" s="72" t="s">
        <v>1091</v>
      </c>
      <c r="E9293" s="72">
        <v>247</v>
      </c>
      <c r="F9293" s="105">
        <v>1</v>
      </c>
      <c r="G9293" s="108">
        <f t="shared" si="145"/>
        <v>44105</v>
      </c>
    </row>
    <row r="9294" spans="1:7" x14ac:dyDescent="0.35">
      <c r="A9294" s="72" t="s">
        <v>1013</v>
      </c>
      <c r="B9294" s="72" t="s">
        <v>1014</v>
      </c>
      <c r="C9294" s="72" t="s">
        <v>1101</v>
      </c>
      <c r="D9294" s="72" t="s">
        <v>1092</v>
      </c>
      <c r="E9294" s="72">
        <v>245</v>
      </c>
      <c r="F9294" s="105">
        <v>1</v>
      </c>
      <c r="G9294" s="108">
        <f t="shared" si="145"/>
        <v>44013</v>
      </c>
    </row>
    <row r="9295" spans="1:7" x14ac:dyDescent="0.35">
      <c r="A9295" s="72" t="s">
        <v>1013</v>
      </c>
      <c r="B9295" s="72" t="s">
        <v>1014</v>
      </c>
      <c r="C9295" s="72" t="s">
        <v>1101</v>
      </c>
      <c r="D9295" s="72" t="s">
        <v>1093</v>
      </c>
      <c r="E9295" s="72">
        <v>248</v>
      </c>
      <c r="F9295" s="105">
        <v>1</v>
      </c>
      <c r="G9295" s="108">
        <f t="shared" si="145"/>
        <v>43922</v>
      </c>
    </row>
    <row r="9296" spans="1:7" x14ac:dyDescent="0.35">
      <c r="A9296" s="72" t="s">
        <v>1013</v>
      </c>
      <c r="B9296" s="72" t="s">
        <v>1014</v>
      </c>
      <c r="C9296" s="72" t="s">
        <v>1101</v>
      </c>
      <c r="D9296" s="72" t="s">
        <v>1094</v>
      </c>
      <c r="E9296" s="72">
        <v>247</v>
      </c>
      <c r="F9296" s="105">
        <v>1</v>
      </c>
      <c r="G9296" s="108">
        <f t="shared" si="145"/>
        <v>43831</v>
      </c>
    </row>
    <row r="9297" spans="1:7" x14ac:dyDescent="0.35">
      <c r="A9297" s="72" t="s">
        <v>1013</v>
      </c>
      <c r="B9297" s="72" t="s">
        <v>1014</v>
      </c>
      <c r="C9297" s="72" t="s">
        <v>1101</v>
      </c>
      <c r="D9297" s="72" t="s">
        <v>1095</v>
      </c>
      <c r="E9297" s="72">
        <v>239</v>
      </c>
      <c r="F9297" s="105">
        <v>1</v>
      </c>
      <c r="G9297" s="108">
        <f t="shared" si="145"/>
        <v>43739</v>
      </c>
    </row>
    <row r="9298" spans="1:7" x14ac:dyDescent="0.35">
      <c r="A9298" s="72" t="s">
        <v>1013</v>
      </c>
      <c r="B9298" s="72" t="s">
        <v>1014</v>
      </c>
      <c r="C9298" s="72" t="s">
        <v>1101</v>
      </c>
      <c r="D9298" s="72" t="s">
        <v>1096</v>
      </c>
      <c r="E9298" s="72">
        <v>234</v>
      </c>
      <c r="F9298" s="105">
        <v>2</v>
      </c>
      <c r="G9298" s="108">
        <f t="shared" si="145"/>
        <v>43647</v>
      </c>
    </row>
    <row r="9299" spans="1:7" x14ac:dyDescent="0.35">
      <c r="A9299" s="72" t="s">
        <v>1013</v>
      </c>
      <c r="B9299" s="72" t="s">
        <v>1014</v>
      </c>
      <c r="C9299" s="72" t="s">
        <v>1101</v>
      </c>
      <c r="D9299" s="72" t="s">
        <v>1097</v>
      </c>
      <c r="E9299" s="72">
        <v>239</v>
      </c>
      <c r="F9299" s="105">
        <v>2</v>
      </c>
      <c r="G9299" s="108">
        <f t="shared" si="145"/>
        <v>43556</v>
      </c>
    </row>
    <row r="9300" spans="1:7" x14ac:dyDescent="0.35">
      <c r="A9300" s="72" t="s">
        <v>1013</v>
      </c>
      <c r="B9300" s="72" t="s">
        <v>1014</v>
      </c>
      <c r="C9300" s="72" t="s">
        <v>1101</v>
      </c>
      <c r="D9300" s="72" t="s">
        <v>1098</v>
      </c>
      <c r="E9300" s="72">
        <v>231</v>
      </c>
      <c r="F9300" s="105">
        <v>2</v>
      </c>
      <c r="G9300" s="108">
        <f t="shared" si="145"/>
        <v>43466</v>
      </c>
    </row>
    <row r="9301" spans="1:7" x14ac:dyDescent="0.35">
      <c r="A9301" s="72" t="s">
        <v>1013</v>
      </c>
      <c r="B9301" s="72" t="s">
        <v>1014</v>
      </c>
      <c r="C9301" s="72" t="s">
        <v>1101</v>
      </c>
      <c r="D9301" s="72" t="s">
        <v>1099</v>
      </c>
      <c r="E9301" s="72">
        <v>234</v>
      </c>
      <c r="F9301" s="105">
        <v>2</v>
      </c>
      <c r="G9301" s="108">
        <f t="shared" si="145"/>
        <v>43374</v>
      </c>
    </row>
    <row r="9302" spans="1:7" x14ac:dyDescent="0.35">
      <c r="A9302" s="72" t="s">
        <v>1013</v>
      </c>
      <c r="B9302" s="72" t="s">
        <v>1014</v>
      </c>
      <c r="C9302" s="72" t="s">
        <v>1102</v>
      </c>
      <c r="D9302" s="72" t="s">
        <v>1088</v>
      </c>
      <c r="E9302" s="72">
        <v>804</v>
      </c>
      <c r="F9302" s="105">
        <v>27</v>
      </c>
      <c r="G9302" s="108">
        <f t="shared" si="145"/>
        <v>44378</v>
      </c>
    </row>
    <row r="9303" spans="1:7" x14ac:dyDescent="0.35">
      <c r="A9303" s="72" t="s">
        <v>1013</v>
      </c>
      <c r="B9303" s="72" t="s">
        <v>1014</v>
      </c>
      <c r="C9303" s="72" t="s">
        <v>1102</v>
      </c>
      <c r="D9303" s="72" t="s">
        <v>1089</v>
      </c>
      <c r="E9303" s="72">
        <v>807</v>
      </c>
      <c r="F9303" s="105">
        <v>27</v>
      </c>
      <c r="G9303" s="108">
        <f t="shared" si="145"/>
        <v>44287</v>
      </c>
    </row>
    <row r="9304" spans="1:7" x14ac:dyDescent="0.35">
      <c r="A9304" s="72" t="s">
        <v>1013</v>
      </c>
      <c r="B9304" s="72" t="s">
        <v>1014</v>
      </c>
      <c r="C9304" s="72" t="s">
        <v>1102</v>
      </c>
      <c r="D9304" s="72" t="s">
        <v>1090</v>
      </c>
      <c r="E9304" s="72">
        <v>805</v>
      </c>
      <c r="F9304" s="105">
        <v>33</v>
      </c>
      <c r="G9304" s="108">
        <f t="shared" si="145"/>
        <v>44197</v>
      </c>
    </row>
    <row r="9305" spans="1:7" x14ac:dyDescent="0.35">
      <c r="A9305" s="72" t="s">
        <v>1013</v>
      </c>
      <c r="B9305" s="72" t="s">
        <v>1014</v>
      </c>
      <c r="C9305" s="72" t="s">
        <v>1102</v>
      </c>
      <c r="D9305" s="72" t="s">
        <v>1091</v>
      </c>
      <c r="E9305" s="72">
        <v>802</v>
      </c>
      <c r="F9305" s="105">
        <v>48</v>
      </c>
      <c r="G9305" s="108">
        <f t="shared" si="145"/>
        <v>44105</v>
      </c>
    </row>
    <row r="9306" spans="1:7" x14ac:dyDescent="0.35">
      <c r="A9306" s="72" t="s">
        <v>1013</v>
      </c>
      <c r="B9306" s="72" t="s">
        <v>1014</v>
      </c>
      <c r="C9306" s="72" t="s">
        <v>1102</v>
      </c>
      <c r="D9306" s="72" t="s">
        <v>1092</v>
      </c>
      <c r="E9306" s="72">
        <v>805</v>
      </c>
      <c r="F9306" s="105">
        <v>47</v>
      </c>
      <c r="G9306" s="108">
        <f t="shared" si="145"/>
        <v>44013</v>
      </c>
    </row>
    <row r="9307" spans="1:7" x14ac:dyDescent="0.35">
      <c r="A9307" s="72" t="s">
        <v>1013</v>
      </c>
      <c r="B9307" s="72" t="s">
        <v>1014</v>
      </c>
      <c r="C9307" s="72" t="s">
        <v>1102</v>
      </c>
      <c r="D9307" s="72" t="s">
        <v>1093</v>
      </c>
      <c r="E9307" s="72">
        <v>801</v>
      </c>
      <c r="F9307" s="105">
        <v>51</v>
      </c>
      <c r="G9307" s="108">
        <f t="shared" si="145"/>
        <v>43922</v>
      </c>
    </row>
    <row r="9308" spans="1:7" x14ac:dyDescent="0.35">
      <c r="A9308" s="72" t="s">
        <v>1013</v>
      </c>
      <c r="B9308" s="72" t="s">
        <v>1014</v>
      </c>
      <c r="C9308" s="72" t="s">
        <v>1102</v>
      </c>
      <c r="D9308" s="72" t="s">
        <v>1094</v>
      </c>
      <c r="E9308" s="72">
        <v>792</v>
      </c>
      <c r="F9308" s="105">
        <v>53</v>
      </c>
      <c r="G9308" s="108">
        <f t="shared" si="145"/>
        <v>43831</v>
      </c>
    </row>
    <row r="9309" spans="1:7" x14ac:dyDescent="0.35">
      <c r="A9309" s="72" t="s">
        <v>1013</v>
      </c>
      <c r="B9309" s="72" t="s">
        <v>1014</v>
      </c>
      <c r="C9309" s="72" t="s">
        <v>1102</v>
      </c>
      <c r="D9309" s="72" t="s">
        <v>1095</v>
      </c>
      <c r="E9309" s="72">
        <v>793</v>
      </c>
      <c r="F9309" s="105">
        <v>52</v>
      </c>
      <c r="G9309" s="108">
        <f t="shared" si="145"/>
        <v>43739</v>
      </c>
    </row>
    <row r="9310" spans="1:7" x14ac:dyDescent="0.35">
      <c r="A9310" s="72" t="s">
        <v>1013</v>
      </c>
      <c r="B9310" s="72" t="s">
        <v>1014</v>
      </c>
      <c r="C9310" s="72" t="s">
        <v>1102</v>
      </c>
      <c r="D9310" s="72" t="s">
        <v>1096</v>
      </c>
      <c r="E9310" s="72">
        <v>793</v>
      </c>
      <c r="F9310" s="105">
        <v>50</v>
      </c>
      <c r="G9310" s="108">
        <f t="shared" si="145"/>
        <v>43647</v>
      </c>
    </row>
    <row r="9311" spans="1:7" x14ac:dyDescent="0.35">
      <c r="A9311" s="72" t="s">
        <v>1013</v>
      </c>
      <c r="B9311" s="72" t="s">
        <v>1014</v>
      </c>
      <c r="C9311" s="72" t="s">
        <v>1102</v>
      </c>
      <c r="D9311" s="72" t="s">
        <v>1097</v>
      </c>
      <c r="E9311" s="72">
        <v>793</v>
      </c>
      <c r="F9311" s="105">
        <v>50</v>
      </c>
      <c r="G9311" s="108">
        <f t="shared" si="145"/>
        <v>43556</v>
      </c>
    </row>
    <row r="9312" spans="1:7" x14ac:dyDescent="0.35">
      <c r="A9312" s="72" t="s">
        <v>1013</v>
      </c>
      <c r="B9312" s="72" t="s">
        <v>1014</v>
      </c>
      <c r="C9312" s="72" t="s">
        <v>1102</v>
      </c>
      <c r="D9312" s="72" t="s">
        <v>1098</v>
      </c>
      <c r="E9312" s="72">
        <v>783</v>
      </c>
      <c r="F9312" s="105">
        <v>48</v>
      </c>
      <c r="G9312" s="108">
        <f t="shared" si="145"/>
        <v>43466</v>
      </c>
    </row>
    <row r="9313" spans="1:7" x14ac:dyDescent="0.35">
      <c r="A9313" s="72" t="s">
        <v>1013</v>
      </c>
      <c r="B9313" s="72" t="s">
        <v>1014</v>
      </c>
      <c r="C9313" s="72" t="s">
        <v>1102</v>
      </c>
      <c r="D9313" s="72" t="s">
        <v>1099</v>
      </c>
      <c r="E9313" s="72">
        <v>815</v>
      </c>
      <c r="F9313" s="105">
        <v>58</v>
      </c>
      <c r="G9313" s="108">
        <f t="shared" si="145"/>
        <v>43374</v>
      </c>
    </row>
    <row r="9314" spans="1:7" x14ac:dyDescent="0.35">
      <c r="A9314" s="72" t="s">
        <v>612</v>
      </c>
      <c r="B9314" s="72" t="s">
        <v>613</v>
      </c>
      <c r="C9314" s="72" t="s">
        <v>1087</v>
      </c>
      <c r="D9314" s="72" t="s">
        <v>1088</v>
      </c>
      <c r="E9314" s="72">
        <v>837</v>
      </c>
      <c r="F9314" s="105">
        <v>36</v>
      </c>
      <c r="G9314" s="108">
        <f t="shared" si="145"/>
        <v>44378</v>
      </c>
    </row>
    <row r="9315" spans="1:7" x14ac:dyDescent="0.35">
      <c r="A9315" s="72" t="s">
        <v>612</v>
      </c>
      <c r="B9315" s="72" t="s">
        <v>613</v>
      </c>
      <c r="C9315" s="72" t="s">
        <v>1087</v>
      </c>
      <c r="D9315" s="72" t="s">
        <v>1089</v>
      </c>
      <c r="E9315" s="72">
        <v>847</v>
      </c>
      <c r="F9315" s="105">
        <v>39</v>
      </c>
      <c r="G9315" s="108">
        <f t="shared" si="145"/>
        <v>44287</v>
      </c>
    </row>
    <row r="9316" spans="1:7" x14ac:dyDescent="0.35">
      <c r="A9316" s="72" t="s">
        <v>612</v>
      </c>
      <c r="B9316" s="72" t="s">
        <v>613</v>
      </c>
      <c r="C9316" s="72" t="s">
        <v>1087</v>
      </c>
      <c r="D9316" s="72" t="s">
        <v>1090</v>
      </c>
      <c r="E9316" s="72">
        <v>842</v>
      </c>
      <c r="F9316" s="105">
        <v>34</v>
      </c>
      <c r="G9316" s="108">
        <f t="shared" si="145"/>
        <v>44197</v>
      </c>
    </row>
    <row r="9317" spans="1:7" x14ac:dyDescent="0.35">
      <c r="A9317" s="72" t="s">
        <v>612</v>
      </c>
      <c r="B9317" s="72" t="s">
        <v>613</v>
      </c>
      <c r="C9317" s="72" t="s">
        <v>1087</v>
      </c>
      <c r="D9317" s="72" t="s">
        <v>1091</v>
      </c>
      <c r="E9317" s="72">
        <v>846</v>
      </c>
      <c r="F9317" s="105">
        <v>32</v>
      </c>
      <c r="G9317" s="108">
        <f t="shared" si="145"/>
        <v>44105</v>
      </c>
    </row>
    <row r="9318" spans="1:7" x14ac:dyDescent="0.35">
      <c r="A9318" s="72" t="s">
        <v>612</v>
      </c>
      <c r="B9318" s="72" t="s">
        <v>613</v>
      </c>
      <c r="C9318" s="72" t="s">
        <v>1087</v>
      </c>
      <c r="D9318" s="72" t="s">
        <v>1092</v>
      </c>
      <c r="E9318" s="72">
        <v>843</v>
      </c>
      <c r="F9318" s="105">
        <v>46</v>
      </c>
      <c r="G9318" s="108">
        <f t="shared" si="145"/>
        <v>44013</v>
      </c>
    </row>
    <row r="9319" spans="1:7" x14ac:dyDescent="0.35">
      <c r="A9319" s="72" t="s">
        <v>612</v>
      </c>
      <c r="B9319" s="72" t="s">
        <v>613</v>
      </c>
      <c r="C9319" s="72" t="s">
        <v>1087</v>
      </c>
      <c r="D9319" s="72" t="s">
        <v>1093</v>
      </c>
      <c r="E9319" s="72">
        <v>838</v>
      </c>
      <c r="F9319" s="105">
        <v>45</v>
      </c>
      <c r="G9319" s="108">
        <f t="shared" si="145"/>
        <v>43922</v>
      </c>
    </row>
    <row r="9320" spans="1:7" x14ac:dyDescent="0.35">
      <c r="A9320" s="72" t="s">
        <v>612</v>
      </c>
      <c r="B9320" s="72" t="s">
        <v>613</v>
      </c>
      <c r="C9320" s="72" t="s">
        <v>1087</v>
      </c>
      <c r="D9320" s="72" t="s">
        <v>1094</v>
      </c>
      <c r="E9320" s="72">
        <v>836</v>
      </c>
      <c r="F9320" s="105">
        <v>38</v>
      </c>
      <c r="G9320" s="108">
        <f t="shared" si="145"/>
        <v>43831</v>
      </c>
    </row>
    <row r="9321" spans="1:7" x14ac:dyDescent="0.35">
      <c r="A9321" s="72" t="s">
        <v>612</v>
      </c>
      <c r="B9321" s="72" t="s">
        <v>613</v>
      </c>
      <c r="C9321" s="72" t="s">
        <v>1087</v>
      </c>
      <c r="D9321" s="72" t="s">
        <v>1095</v>
      </c>
      <c r="E9321" s="72">
        <v>832</v>
      </c>
      <c r="F9321" s="105">
        <v>47</v>
      </c>
      <c r="G9321" s="108">
        <f t="shared" si="145"/>
        <v>43739</v>
      </c>
    </row>
    <row r="9322" spans="1:7" x14ac:dyDescent="0.35">
      <c r="A9322" s="72" t="s">
        <v>612</v>
      </c>
      <c r="B9322" s="72" t="s">
        <v>613</v>
      </c>
      <c r="C9322" s="72" t="s">
        <v>1087</v>
      </c>
      <c r="D9322" s="72" t="s">
        <v>1096</v>
      </c>
      <c r="E9322" s="72">
        <v>830</v>
      </c>
      <c r="F9322" s="105">
        <v>50</v>
      </c>
      <c r="G9322" s="108">
        <f t="shared" si="145"/>
        <v>43647</v>
      </c>
    </row>
    <row r="9323" spans="1:7" x14ac:dyDescent="0.35">
      <c r="A9323" s="72" t="s">
        <v>612</v>
      </c>
      <c r="B9323" s="72" t="s">
        <v>613</v>
      </c>
      <c r="C9323" s="72" t="s">
        <v>1087</v>
      </c>
      <c r="D9323" s="72" t="s">
        <v>1097</v>
      </c>
      <c r="E9323" s="72">
        <v>834</v>
      </c>
      <c r="F9323" s="105">
        <v>36</v>
      </c>
      <c r="G9323" s="108">
        <f t="shared" si="145"/>
        <v>43556</v>
      </c>
    </row>
    <row r="9324" spans="1:7" x14ac:dyDescent="0.35">
      <c r="A9324" s="72" t="s">
        <v>612</v>
      </c>
      <c r="B9324" s="72" t="s">
        <v>613</v>
      </c>
      <c r="C9324" s="72" t="s">
        <v>1087</v>
      </c>
      <c r="D9324" s="72" t="s">
        <v>1098</v>
      </c>
      <c r="E9324" s="72">
        <v>815</v>
      </c>
      <c r="F9324" s="105">
        <v>35</v>
      </c>
      <c r="G9324" s="108">
        <f t="shared" si="145"/>
        <v>43466</v>
      </c>
    </row>
    <row r="9325" spans="1:7" x14ac:dyDescent="0.35">
      <c r="A9325" s="72" t="s">
        <v>612</v>
      </c>
      <c r="B9325" s="72" t="s">
        <v>613</v>
      </c>
      <c r="C9325" s="72" t="s">
        <v>1087</v>
      </c>
      <c r="D9325" s="72" t="s">
        <v>1099</v>
      </c>
      <c r="E9325" s="72">
        <v>843</v>
      </c>
      <c r="F9325" s="105">
        <v>39</v>
      </c>
      <c r="G9325" s="108">
        <f t="shared" si="145"/>
        <v>43374</v>
      </c>
    </row>
    <row r="9326" spans="1:7" x14ac:dyDescent="0.35">
      <c r="A9326" s="72" t="s">
        <v>612</v>
      </c>
      <c r="B9326" s="72" t="s">
        <v>613</v>
      </c>
      <c r="C9326" s="72" t="s">
        <v>1100</v>
      </c>
      <c r="D9326" s="72" t="s">
        <v>1088</v>
      </c>
      <c r="E9326" s="72">
        <v>441</v>
      </c>
      <c r="F9326" s="105">
        <v>73</v>
      </c>
      <c r="G9326" s="108">
        <f t="shared" si="145"/>
        <v>44378</v>
      </c>
    </row>
    <row r="9327" spans="1:7" x14ac:dyDescent="0.35">
      <c r="A9327" s="72" t="s">
        <v>612</v>
      </c>
      <c r="B9327" s="72" t="s">
        <v>613</v>
      </c>
      <c r="C9327" s="72" t="s">
        <v>1100</v>
      </c>
      <c r="D9327" s="72" t="s">
        <v>1089</v>
      </c>
      <c r="E9327" s="72">
        <v>443</v>
      </c>
      <c r="F9327" s="105">
        <v>74</v>
      </c>
      <c r="G9327" s="108">
        <f t="shared" si="145"/>
        <v>44287</v>
      </c>
    </row>
    <row r="9328" spans="1:7" x14ac:dyDescent="0.35">
      <c r="A9328" s="72" t="s">
        <v>612</v>
      </c>
      <c r="B9328" s="72" t="s">
        <v>613</v>
      </c>
      <c r="C9328" s="72" t="s">
        <v>1100</v>
      </c>
      <c r="D9328" s="72" t="s">
        <v>1090</v>
      </c>
      <c r="E9328" s="72">
        <v>447</v>
      </c>
      <c r="F9328" s="105">
        <v>61</v>
      </c>
      <c r="G9328" s="108">
        <f t="shared" si="145"/>
        <v>44197</v>
      </c>
    </row>
    <row r="9329" spans="1:7" x14ac:dyDescent="0.35">
      <c r="A9329" s="72" t="s">
        <v>612</v>
      </c>
      <c r="B9329" s="72" t="s">
        <v>613</v>
      </c>
      <c r="C9329" s="72" t="s">
        <v>1100</v>
      </c>
      <c r="D9329" s="72" t="s">
        <v>1091</v>
      </c>
      <c r="E9329" s="72">
        <v>441</v>
      </c>
      <c r="F9329" s="105">
        <v>61</v>
      </c>
      <c r="G9329" s="108">
        <f t="shared" si="145"/>
        <v>44105</v>
      </c>
    </row>
    <row r="9330" spans="1:7" x14ac:dyDescent="0.35">
      <c r="A9330" s="72" t="s">
        <v>612</v>
      </c>
      <c r="B9330" s="72" t="s">
        <v>613</v>
      </c>
      <c r="C9330" s="72" t="s">
        <v>1100</v>
      </c>
      <c r="D9330" s="72" t="s">
        <v>1092</v>
      </c>
      <c r="E9330" s="72">
        <v>440</v>
      </c>
      <c r="F9330" s="105">
        <v>61</v>
      </c>
      <c r="G9330" s="108">
        <f t="shared" si="145"/>
        <v>44013</v>
      </c>
    </row>
    <row r="9331" spans="1:7" x14ac:dyDescent="0.35">
      <c r="A9331" s="72" t="s">
        <v>612</v>
      </c>
      <c r="B9331" s="72" t="s">
        <v>613</v>
      </c>
      <c r="C9331" s="72" t="s">
        <v>1100</v>
      </c>
      <c r="D9331" s="72" t="s">
        <v>1093</v>
      </c>
      <c r="E9331" s="72">
        <v>434</v>
      </c>
      <c r="F9331" s="105">
        <v>54</v>
      </c>
      <c r="G9331" s="108">
        <f t="shared" si="145"/>
        <v>43922</v>
      </c>
    </row>
    <row r="9332" spans="1:7" x14ac:dyDescent="0.35">
      <c r="A9332" s="72" t="s">
        <v>612</v>
      </c>
      <c r="B9332" s="72" t="s">
        <v>613</v>
      </c>
      <c r="C9332" s="72" t="s">
        <v>1100</v>
      </c>
      <c r="D9332" s="72" t="s">
        <v>1094</v>
      </c>
      <c r="E9332" s="72">
        <v>440</v>
      </c>
      <c r="F9332" s="105">
        <v>58</v>
      </c>
      <c r="G9332" s="108">
        <f t="shared" si="145"/>
        <v>43831</v>
      </c>
    </row>
    <row r="9333" spans="1:7" x14ac:dyDescent="0.35">
      <c r="A9333" s="72" t="s">
        <v>612</v>
      </c>
      <c r="B9333" s="72" t="s">
        <v>613</v>
      </c>
      <c r="C9333" s="72" t="s">
        <v>1100</v>
      </c>
      <c r="D9333" s="72" t="s">
        <v>1095</v>
      </c>
      <c r="E9333" s="72">
        <v>441</v>
      </c>
      <c r="F9333" s="105">
        <v>55</v>
      </c>
      <c r="G9333" s="108">
        <f t="shared" si="145"/>
        <v>43739</v>
      </c>
    </row>
    <row r="9334" spans="1:7" x14ac:dyDescent="0.35">
      <c r="A9334" s="72" t="s">
        <v>612</v>
      </c>
      <c r="B9334" s="72" t="s">
        <v>613</v>
      </c>
      <c r="C9334" s="72" t="s">
        <v>1100</v>
      </c>
      <c r="D9334" s="72" t="s">
        <v>1096</v>
      </c>
      <c r="E9334" s="72">
        <v>447</v>
      </c>
      <c r="F9334" s="105">
        <v>62</v>
      </c>
      <c r="G9334" s="108">
        <f t="shared" si="145"/>
        <v>43647</v>
      </c>
    </row>
    <row r="9335" spans="1:7" x14ac:dyDescent="0.35">
      <c r="A9335" s="72" t="s">
        <v>612</v>
      </c>
      <c r="B9335" s="72" t="s">
        <v>613</v>
      </c>
      <c r="C9335" s="72" t="s">
        <v>1100</v>
      </c>
      <c r="D9335" s="72" t="s">
        <v>1097</v>
      </c>
      <c r="E9335" s="72">
        <v>445</v>
      </c>
      <c r="F9335" s="105">
        <v>65</v>
      </c>
      <c r="G9335" s="108">
        <f t="shared" si="145"/>
        <v>43556</v>
      </c>
    </row>
    <row r="9336" spans="1:7" x14ac:dyDescent="0.35">
      <c r="A9336" s="72" t="s">
        <v>612</v>
      </c>
      <c r="B9336" s="72" t="s">
        <v>613</v>
      </c>
      <c r="C9336" s="72" t="s">
        <v>1100</v>
      </c>
      <c r="D9336" s="72" t="s">
        <v>1098</v>
      </c>
      <c r="E9336" s="72">
        <v>437</v>
      </c>
      <c r="F9336" s="105">
        <v>59</v>
      </c>
      <c r="G9336" s="108">
        <f t="shared" si="145"/>
        <v>43466</v>
      </c>
    </row>
    <row r="9337" spans="1:7" x14ac:dyDescent="0.35">
      <c r="A9337" s="72" t="s">
        <v>612</v>
      </c>
      <c r="B9337" s="72" t="s">
        <v>613</v>
      </c>
      <c r="C9337" s="72" t="s">
        <v>1100</v>
      </c>
      <c r="D9337" s="72" t="s">
        <v>1099</v>
      </c>
      <c r="E9337" s="72">
        <v>463</v>
      </c>
      <c r="F9337" s="105">
        <v>58</v>
      </c>
      <c r="G9337" s="108">
        <f t="shared" si="145"/>
        <v>43374</v>
      </c>
    </row>
    <row r="9338" spans="1:7" x14ac:dyDescent="0.35">
      <c r="A9338" s="72" t="s">
        <v>612</v>
      </c>
      <c r="B9338" s="72" t="s">
        <v>613</v>
      </c>
      <c r="C9338" s="72" t="s">
        <v>1101</v>
      </c>
      <c r="D9338" s="72" t="s">
        <v>1088</v>
      </c>
      <c r="E9338" s="72">
        <v>277</v>
      </c>
      <c r="F9338" s="105">
        <v>7</v>
      </c>
      <c r="G9338" s="108">
        <f t="shared" si="145"/>
        <v>44378</v>
      </c>
    </row>
    <row r="9339" spans="1:7" x14ac:dyDescent="0.35">
      <c r="A9339" s="72" t="s">
        <v>612</v>
      </c>
      <c r="B9339" s="72" t="s">
        <v>613</v>
      </c>
      <c r="C9339" s="72" t="s">
        <v>1101</v>
      </c>
      <c r="D9339" s="72" t="s">
        <v>1089</v>
      </c>
      <c r="E9339" s="72">
        <v>274</v>
      </c>
      <c r="F9339" s="105">
        <v>6</v>
      </c>
      <c r="G9339" s="108">
        <f t="shared" si="145"/>
        <v>44287</v>
      </c>
    </row>
    <row r="9340" spans="1:7" x14ac:dyDescent="0.35">
      <c r="A9340" s="72" t="s">
        <v>612</v>
      </c>
      <c r="B9340" s="72" t="s">
        <v>613</v>
      </c>
      <c r="C9340" s="72" t="s">
        <v>1101</v>
      </c>
      <c r="D9340" s="72" t="s">
        <v>1090</v>
      </c>
      <c r="E9340" s="72">
        <v>275</v>
      </c>
      <c r="F9340" s="105">
        <v>5</v>
      </c>
      <c r="G9340" s="108">
        <f t="shared" si="145"/>
        <v>44197</v>
      </c>
    </row>
    <row r="9341" spans="1:7" x14ac:dyDescent="0.35">
      <c r="A9341" s="72" t="s">
        <v>612</v>
      </c>
      <c r="B9341" s="72" t="s">
        <v>613</v>
      </c>
      <c r="C9341" s="72" t="s">
        <v>1101</v>
      </c>
      <c r="D9341" s="72" t="s">
        <v>1091</v>
      </c>
      <c r="E9341" s="72">
        <v>277</v>
      </c>
      <c r="F9341" s="105">
        <v>5</v>
      </c>
      <c r="G9341" s="108">
        <f t="shared" si="145"/>
        <v>44105</v>
      </c>
    </row>
    <row r="9342" spans="1:7" x14ac:dyDescent="0.35">
      <c r="A9342" s="72" t="s">
        <v>612</v>
      </c>
      <c r="B9342" s="72" t="s">
        <v>613</v>
      </c>
      <c r="C9342" s="72" t="s">
        <v>1101</v>
      </c>
      <c r="D9342" s="72" t="s">
        <v>1092</v>
      </c>
      <c r="E9342" s="72">
        <v>270</v>
      </c>
      <c r="F9342" s="105">
        <v>7</v>
      </c>
      <c r="G9342" s="108">
        <f t="shared" si="145"/>
        <v>44013</v>
      </c>
    </row>
    <row r="9343" spans="1:7" x14ac:dyDescent="0.35">
      <c r="A9343" s="72" t="s">
        <v>612</v>
      </c>
      <c r="B9343" s="72" t="s">
        <v>613</v>
      </c>
      <c r="C9343" s="72" t="s">
        <v>1101</v>
      </c>
      <c r="D9343" s="72" t="s">
        <v>1093</v>
      </c>
      <c r="E9343" s="72">
        <v>267</v>
      </c>
      <c r="F9343" s="105">
        <v>7</v>
      </c>
      <c r="G9343" s="108">
        <f t="shared" si="145"/>
        <v>43922</v>
      </c>
    </row>
    <row r="9344" spans="1:7" x14ac:dyDescent="0.35">
      <c r="A9344" s="72" t="s">
        <v>612</v>
      </c>
      <c r="B9344" s="72" t="s">
        <v>613</v>
      </c>
      <c r="C9344" s="72" t="s">
        <v>1101</v>
      </c>
      <c r="D9344" s="72" t="s">
        <v>1094</v>
      </c>
      <c r="E9344" s="72">
        <v>266</v>
      </c>
      <c r="F9344" s="105">
        <v>7</v>
      </c>
      <c r="G9344" s="108">
        <f t="shared" si="145"/>
        <v>43831</v>
      </c>
    </row>
    <row r="9345" spans="1:7" x14ac:dyDescent="0.35">
      <c r="A9345" s="72" t="s">
        <v>612</v>
      </c>
      <c r="B9345" s="72" t="s">
        <v>613</v>
      </c>
      <c r="C9345" s="72" t="s">
        <v>1101</v>
      </c>
      <c r="D9345" s="72" t="s">
        <v>1095</v>
      </c>
      <c r="E9345" s="72">
        <v>265</v>
      </c>
      <c r="F9345" s="105">
        <v>6</v>
      </c>
      <c r="G9345" s="108">
        <f t="shared" si="145"/>
        <v>43739</v>
      </c>
    </row>
    <row r="9346" spans="1:7" x14ac:dyDescent="0.35">
      <c r="A9346" s="72" t="s">
        <v>612</v>
      </c>
      <c r="B9346" s="72" t="s">
        <v>613</v>
      </c>
      <c r="C9346" s="72" t="s">
        <v>1101</v>
      </c>
      <c r="D9346" s="72" t="s">
        <v>1096</v>
      </c>
      <c r="E9346" s="72">
        <v>264</v>
      </c>
      <c r="F9346" s="105">
        <v>6</v>
      </c>
      <c r="G9346" s="108">
        <f t="shared" si="145"/>
        <v>43647</v>
      </c>
    </row>
    <row r="9347" spans="1:7" x14ac:dyDescent="0.35">
      <c r="A9347" s="72" t="s">
        <v>612</v>
      </c>
      <c r="B9347" s="72" t="s">
        <v>613</v>
      </c>
      <c r="C9347" s="72" t="s">
        <v>1101</v>
      </c>
      <c r="D9347" s="72" t="s">
        <v>1097</v>
      </c>
      <c r="E9347" s="72">
        <v>264</v>
      </c>
      <c r="F9347" s="105">
        <v>2</v>
      </c>
      <c r="G9347" s="108">
        <f t="shared" si="145"/>
        <v>43556</v>
      </c>
    </row>
    <row r="9348" spans="1:7" x14ac:dyDescent="0.35">
      <c r="A9348" s="72" t="s">
        <v>612</v>
      </c>
      <c r="B9348" s="72" t="s">
        <v>613</v>
      </c>
      <c r="C9348" s="72" t="s">
        <v>1101</v>
      </c>
      <c r="D9348" s="72" t="s">
        <v>1098</v>
      </c>
      <c r="E9348" s="72">
        <v>237</v>
      </c>
      <c r="F9348" s="105">
        <v>3</v>
      </c>
      <c r="G9348" s="108">
        <f t="shared" ref="G9348:G9411" si="146">DATE(LEFT(D9348,4),RIGHT(LEFT(D9348,7),2),1)</f>
        <v>43466</v>
      </c>
    </row>
    <row r="9349" spans="1:7" x14ac:dyDescent="0.35">
      <c r="A9349" s="72" t="s">
        <v>612</v>
      </c>
      <c r="B9349" s="72" t="s">
        <v>613</v>
      </c>
      <c r="C9349" s="72" t="s">
        <v>1101</v>
      </c>
      <c r="D9349" s="72" t="s">
        <v>1099</v>
      </c>
      <c r="E9349" s="72">
        <v>253</v>
      </c>
      <c r="F9349" s="105">
        <v>4</v>
      </c>
      <c r="G9349" s="108">
        <f t="shared" si="146"/>
        <v>43374</v>
      </c>
    </row>
    <row r="9350" spans="1:7" x14ac:dyDescent="0.35">
      <c r="A9350" s="72" t="s">
        <v>612</v>
      </c>
      <c r="B9350" s="72" t="s">
        <v>613</v>
      </c>
      <c r="C9350" s="72" t="s">
        <v>1102</v>
      </c>
      <c r="D9350" s="72" t="s">
        <v>1088</v>
      </c>
      <c r="E9350" s="72">
        <v>797</v>
      </c>
      <c r="F9350" s="105">
        <v>43</v>
      </c>
      <c r="G9350" s="108">
        <f t="shared" si="146"/>
        <v>44378</v>
      </c>
    </row>
    <row r="9351" spans="1:7" x14ac:dyDescent="0.35">
      <c r="A9351" s="72" t="s">
        <v>612</v>
      </c>
      <c r="B9351" s="72" t="s">
        <v>613</v>
      </c>
      <c r="C9351" s="72" t="s">
        <v>1102</v>
      </c>
      <c r="D9351" s="72" t="s">
        <v>1089</v>
      </c>
      <c r="E9351" s="72">
        <v>806</v>
      </c>
      <c r="F9351" s="105">
        <v>50</v>
      </c>
      <c r="G9351" s="108">
        <f t="shared" si="146"/>
        <v>44287</v>
      </c>
    </row>
    <row r="9352" spans="1:7" x14ac:dyDescent="0.35">
      <c r="A9352" s="72" t="s">
        <v>612</v>
      </c>
      <c r="B9352" s="72" t="s">
        <v>613</v>
      </c>
      <c r="C9352" s="72" t="s">
        <v>1102</v>
      </c>
      <c r="D9352" s="72" t="s">
        <v>1090</v>
      </c>
      <c r="E9352" s="72">
        <v>805</v>
      </c>
      <c r="F9352" s="105">
        <v>49</v>
      </c>
      <c r="G9352" s="108">
        <f t="shared" si="146"/>
        <v>44197</v>
      </c>
    </row>
    <row r="9353" spans="1:7" x14ac:dyDescent="0.35">
      <c r="A9353" s="72" t="s">
        <v>612</v>
      </c>
      <c r="B9353" s="72" t="s">
        <v>613</v>
      </c>
      <c r="C9353" s="72" t="s">
        <v>1102</v>
      </c>
      <c r="D9353" s="72" t="s">
        <v>1091</v>
      </c>
      <c r="E9353" s="72">
        <v>808</v>
      </c>
      <c r="F9353" s="105">
        <v>55</v>
      </c>
      <c r="G9353" s="108">
        <f t="shared" si="146"/>
        <v>44105</v>
      </c>
    </row>
    <row r="9354" spans="1:7" x14ac:dyDescent="0.35">
      <c r="A9354" s="72" t="s">
        <v>612</v>
      </c>
      <c r="B9354" s="72" t="s">
        <v>613</v>
      </c>
      <c r="C9354" s="72" t="s">
        <v>1102</v>
      </c>
      <c r="D9354" s="72" t="s">
        <v>1092</v>
      </c>
      <c r="E9354" s="72">
        <v>809</v>
      </c>
      <c r="F9354" s="105">
        <v>55</v>
      </c>
      <c r="G9354" s="108">
        <f t="shared" si="146"/>
        <v>44013</v>
      </c>
    </row>
    <row r="9355" spans="1:7" x14ac:dyDescent="0.35">
      <c r="A9355" s="72" t="s">
        <v>612</v>
      </c>
      <c r="B9355" s="72" t="s">
        <v>613</v>
      </c>
      <c r="C9355" s="72" t="s">
        <v>1102</v>
      </c>
      <c r="D9355" s="72" t="s">
        <v>1093</v>
      </c>
      <c r="E9355" s="72">
        <v>800</v>
      </c>
      <c r="F9355" s="105">
        <v>53</v>
      </c>
      <c r="G9355" s="108">
        <f t="shared" si="146"/>
        <v>43922</v>
      </c>
    </row>
    <row r="9356" spans="1:7" x14ac:dyDescent="0.35">
      <c r="A9356" s="72" t="s">
        <v>612</v>
      </c>
      <c r="B9356" s="72" t="s">
        <v>613</v>
      </c>
      <c r="C9356" s="72" t="s">
        <v>1102</v>
      </c>
      <c r="D9356" s="72" t="s">
        <v>1094</v>
      </c>
      <c r="E9356" s="72">
        <v>803</v>
      </c>
      <c r="F9356" s="105">
        <v>55</v>
      </c>
      <c r="G9356" s="108">
        <f t="shared" si="146"/>
        <v>43831</v>
      </c>
    </row>
    <row r="9357" spans="1:7" x14ac:dyDescent="0.35">
      <c r="A9357" s="72" t="s">
        <v>612</v>
      </c>
      <c r="B9357" s="72" t="s">
        <v>613</v>
      </c>
      <c r="C9357" s="72" t="s">
        <v>1102</v>
      </c>
      <c r="D9357" s="72" t="s">
        <v>1095</v>
      </c>
      <c r="E9357" s="72">
        <v>799</v>
      </c>
      <c r="F9357" s="105">
        <v>55</v>
      </c>
      <c r="G9357" s="108">
        <f t="shared" si="146"/>
        <v>43739</v>
      </c>
    </row>
    <row r="9358" spans="1:7" x14ac:dyDescent="0.35">
      <c r="A9358" s="72" t="s">
        <v>612</v>
      </c>
      <c r="B9358" s="72" t="s">
        <v>613</v>
      </c>
      <c r="C9358" s="72" t="s">
        <v>1102</v>
      </c>
      <c r="D9358" s="72" t="s">
        <v>1096</v>
      </c>
      <c r="E9358" s="72">
        <v>802</v>
      </c>
      <c r="F9358" s="105">
        <v>58</v>
      </c>
      <c r="G9358" s="108">
        <f t="shared" si="146"/>
        <v>43647</v>
      </c>
    </row>
    <row r="9359" spans="1:7" x14ac:dyDescent="0.35">
      <c r="A9359" s="72" t="s">
        <v>612</v>
      </c>
      <c r="B9359" s="72" t="s">
        <v>613</v>
      </c>
      <c r="C9359" s="72" t="s">
        <v>1102</v>
      </c>
      <c r="D9359" s="72" t="s">
        <v>1097</v>
      </c>
      <c r="E9359" s="72">
        <v>802</v>
      </c>
      <c r="F9359" s="105">
        <v>55</v>
      </c>
      <c r="G9359" s="108">
        <f t="shared" si="146"/>
        <v>43556</v>
      </c>
    </row>
    <row r="9360" spans="1:7" x14ac:dyDescent="0.35">
      <c r="A9360" s="72" t="s">
        <v>612</v>
      </c>
      <c r="B9360" s="72" t="s">
        <v>613</v>
      </c>
      <c r="C9360" s="72" t="s">
        <v>1102</v>
      </c>
      <c r="D9360" s="72" t="s">
        <v>1098</v>
      </c>
      <c r="E9360" s="72">
        <v>802</v>
      </c>
      <c r="F9360" s="105">
        <v>58</v>
      </c>
      <c r="G9360" s="108">
        <f t="shared" si="146"/>
        <v>43466</v>
      </c>
    </row>
    <row r="9361" spans="1:7" x14ac:dyDescent="0.35">
      <c r="A9361" s="72" t="s">
        <v>612</v>
      </c>
      <c r="B9361" s="72" t="s">
        <v>613</v>
      </c>
      <c r="C9361" s="72" t="s">
        <v>1102</v>
      </c>
      <c r="D9361" s="72" t="s">
        <v>1099</v>
      </c>
      <c r="E9361" s="72">
        <v>838</v>
      </c>
      <c r="F9361" s="105">
        <v>61</v>
      </c>
      <c r="G9361" s="108">
        <f t="shared" si="146"/>
        <v>43374</v>
      </c>
    </row>
    <row r="9362" spans="1:7" x14ac:dyDescent="0.35">
      <c r="A9362" s="72" t="s">
        <v>614</v>
      </c>
      <c r="B9362" s="72" t="s">
        <v>615</v>
      </c>
      <c r="C9362" s="72" t="s">
        <v>1087</v>
      </c>
      <c r="D9362" s="72" t="s">
        <v>1088</v>
      </c>
      <c r="E9362" s="72">
        <v>1451</v>
      </c>
      <c r="F9362" s="105">
        <v>233</v>
      </c>
      <c r="G9362" s="108">
        <f t="shared" si="146"/>
        <v>44378</v>
      </c>
    </row>
    <row r="9363" spans="1:7" x14ac:dyDescent="0.35">
      <c r="A9363" s="72" t="s">
        <v>614</v>
      </c>
      <c r="B9363" s="72" t="s">
        <v>615</v>
      </c>
      <c r="C9363" s="72" t="s">
        <v>1087</v>
      </c>
      <c r="D9363" s="72" t="s">
        <v>1089</v>
      </c>
      <c r="E9363" s="72">
        <v>1470</v>
      </c>
      <c r="F9363" s="105">
        <v>231</v>
      </c>
      <c r="G9363" s="108">
        <f t="shared" si="146"/>
        <v>44287</v>
      </c>
    </row>
    <row r="9364" spans="1:7" x14ac:dyDescent="0.35">
      <c r="A9364" s="72" t="s">
        <v>614</v>
      </c>
      <c r="B9364" s="72" t="s">
        <v>615</v>
      </c>
      <c r="C9364" s="72" t="s">
        <v>1087</v>
      </c>
      <c r="D9364" s="72" t="s">
        <v>1090</v>
      </c>
      <c r="E9364" s="72">
        <v>1467</v>
      </c>
      <c r="F9364" s="105">
        <v>221</v>
      </c>
      <c r="G9364" s="108">
        <f t="shared" si="146"/>
        <v>44197</v>
      </c>
    </row>
    <row r="9365" spans="1:7" x14ac:dyDescent="0.35">
      <c r="A9365" s="72" t="s">
        <v>614</v>
      </c>
      <c r="B9365" s="72" t="s">
        <v>615</v>
      </c>
      <c r="C9365" s="72" t="s">
        <v>1087</v>
      </c>
      <c r="D9365" s="72" t="s">
        <v>1091</v>
      </c>
      <c r="E9365" s="72">
        <v>1462</v>
      </c>
      <c r="F9365" s="105">
        <v>214</v>
      </c>
      <c r="G9365" s="108">
        <f t="shared" si="146"/>
        <v>44105</v>
      </c>
    </row>
    <row r="9366" spans="1:7" x14ac:dyDescent="0.35">
      <c r="A9366" s="72" t="s">
        <v>614</v>
      </c>
      <c r="B9366" s="72" t="s">
        <v>615</v>
      </c>
      <c r="C9366" s="72" t="s">
        <v>1087</v>
      </c>
      <c r="D9366" s="72" t="s">
        <v>1092</v>
      </c>
      <c r="E9366" s="72">
        <v>1461</v>
      </c>
      <c r="F9366" s="105">
        <v>201</v>
      </c>
      <c r="G9366" s="108">
        <f t="shared" si="146"/>
        <v>44013</v>
      </c>
    </row>
    <row r="9367" spans="1:7" x14ac:dyDescent="0.35">
      <c r="A9367" s="72" t="s">
        <v>614</v>
      </c>
      <c r="B9367" s="72" t="s">
        <v>615</v>
      </c>
      <c r="C9367" s="72" t="s">
        <v>1087</v>
      </c>
      <c r="D9367" s="72" t="s">
        <v>1093</v>
      </c>
      <c r="E9367" s="72">
        <v>1439</v>
      </c>
      <c r="F9367" s="105">
        <v>197</v>
      </c>
      <c r="G9367" s="108">
        <f t="shared" si="146"/>
        <v>43922</v>
      </c>
    </row>
    <row r="9368" spans="1:7" x14ac:dyDescent="0.35">
      <c r="A9368" s="72" t="s">
        <v>614</v>
      </c>
      <c r="B9368" s="72" t="s">
        <v>615</v>
      </c>
      <c r="C9368" s="72" t="s">
        <v>1087</v>
      </c>
      <c r="D9368" s="72" t="s">
        <v>1094</v>
      </c>
      <c r="E9368" s="72">
        <v>1426</v>
      </c>
      <c r="F9368" s="105">
        <v>190</v>
      </c>
      <c r="G9368" s="108">
        <f t="shared" si="146"/>
        <v>43831</v>
      </c>
    </row>
    <row r="9369" spans="1:7" x14ac:dyDescent="0.35">
      <c r="A9369" s="72" t="s">
        <v>614</v>
      </c>
      <c r="B9369" s="72" t="s">
        <v>615</v>
      </c>
      <c r="C9369" s="72" t="s">
        <v>1087</v>
      </c>
      <c r="D9369" s="72" t="s">
        <v>1095</v>
      </c>
      <c r="E9369" s="72">
        <v>1434</v>
      </c>
      <c r="F9369" s="105">
        <v>192</v>
      </c>
      <c r="G9369" s="108">
        <f t="shared" si="146"/>
        <v>43739</v>
      </c>
    </row>
    <row r="9370" spans="1:7" x14ac:dyDescent="0.35">
      <c r="A9370" s="72" t="s">
        <v>614</v>
      </c>
      <c r="B9370" s="72" t="s">
        <v>615</v>
      </c>
      <c r="C9370" s="72" t="s">
        <v>1087</v>
      </c>
      <c r="D9370" s="72" t="s">
        <v>1096</v>
      </c>
      <c r="E9370" s="72">
        <v>1439</v>
      </c>
      <c r="F9370" s="105">
        <v>187</v>
      </c>
      <c r="G9370" s="108">
        <f t="shared" si="146"/>
        <v>43647</v>
      </c>
    </row>
    <row r="9371" spans="1:7" x14ac:dyDescent="0.35">
      <c r="A9371" s="72" t="s">
        <v>614</v>
      </c>
      <c r="B9371" s="72" t="s">
        <v>615</v>
      </c>
      <c r="C9371" s="72" t="s">
        <v>1087</v>
      </c>
      <c r="D9371" s="72" t="s">
        <v>1097</v>
      </c>
      <c r="E9371" s="72">
        <v>1436</v>
      </c>
      <c r="F9371" s="105">
        <v>174</v>
      </c>
      <c r="G9371" s="108">
        <f t="shared" si="146"/>
        <v>43556</v>
      </c>
    </row>
    <row r="9372" spans="1:7" x14ac:dyDescent="0.35">
      <c r="A9372" s="72" t="s">
        <v>614</v>
      </c>
      <c r="B9372" s="72" t="s">
        <v>615</v>
      </c>
      <c r="C9372" s="72" t="s">
        <v>1087</v>
      </c>
      <c r="D9372" s="72" t="s">
        <v>1098</v>
      </c>
      <c r="E9372" s="72">
        <v>1403</v>
      </c>
      <c r="F9372" s="105">
        <v>165</v>
      </c>
      <c r="G9372" s="108">
        <f t="shared" si="146"/>
        <v>43466</v>
      </c>
    </row>
    <row r="9373" spans="1:7" x14ac:dyDescent="0.35">
      <c r="A9373" s="72" t="s">
        <v>614</v>
      </c>
      <c r="B9373" s="72" t="s">
        <v>615</v>
      </c>
      <c r="C9373" s="72" t="s">
        <v>1087</v>
      </c>
      <c r="D9373" s="72" t="s">
        <v>1099</v>
      </c>
      <c r="E9373" s="72">
        <v>1525</v>
      </c>
      <c r="F9373" s="105">
        <v>185</v>
      </c>
      <c r="G9373" s="108">
        <f t="shared" si="146"/>
        <v>43374</v>
      </c>
    </row>
    <row r="9374" spans="1:7" x14ac:dyDescent="0.35">
      <c r="A9374" s="72" t="s">
        <v>614</v>
      </c>
      <c r="B9374" s="72" t="s">
        <v>615</v>
      </c>
      <c r="C9374" s="72" t="s">
        <v>1100</v>
      </c>
      <c r="D9374" s="72" t="s">
        <v>1088</v>
      </c>
      <c r="E9374" s="72">
        <v>824</v>
      </c>
      <c r="F9374" s="105">
        <v>297</v>
      </c>
      <c r="G9374" s="108">
        <f t="shared" si="146"/>
        <v>44378</v>
      </c>
    </row>
    <row r="9375" spans="1:7" x14ac:dyDescent="0.35">
      <c r="A9375" s="72" t="s">
        <v>614</v>
      </c>
      <c r="B9375" s="72" t="s">
        <v>615</v>
      </c>
      <c r="C9375" s="72" t="s">
        <v>1100</v>
      </c>
      <c r="D9375" s="72" t="s">
        <v>1089</v>
      </c>
      <c r="E9375" s="72">
        <v>828</v>
      </c>
      <c r="F9375" s="105">
        <v>295</v>
      </c>
      <c r="G9375" s="108">
        <f t="shared" si="146"/>
        <v>44287</v>
      </c>
    </row>
    <row r="9376" spans="1:7" x14ac:dyDescent="0.35">
      <c r="A9376" s="72" t="s">
        <v>614</v>
      </c>
      <c r="B9376" s="72" t="s">
        <v>615</v>
      </c>
      <c r="C9376" s="72" t="s">
        <v>1100</v>
      </c>
      <c r="D9376" s="72" t="s">
        <v>1090</v>
      </c>
      <c r="E9376" s="72">
        <v>823</v>
      </c>
      <c r="F9376" s="105">
        <v>283</v>
      </c>
      <c r="G9376" s="108">
        <f t="shared" si="146"/>
        <v>44197</v>
      </c>
    </row>
    <row r="9377" spans="1:7" x14ac:dyDescent="0.35">
      <c r="A9377" s="72" t="s">
        <v>614</v>
      </c>
      <c r="B9377" s="72" t="s">
        <v>615</v>
      </c>
      <c r="C9377" s="72" t="s">
        <v>1100</v>
      </c>
      <c r="D9377" s="72" t="s">
        <v>1091</v>
      </c>
      <c r="E9377" s="72">
        <v>825</v>
      </c>
      <c r="F9377" s="105">
        <v>268</v>
      </c>
      <c r="G9377" s="108">
        <f t="shared" si="146"/>
        <v>44105</v>
      </c>
    </row>
    <row r="9378" spans="1:7" x14ac:dyDescent="0.35">
      <c r="A9378" s="72" t="s">
        <v>614</v>
      </c>
      <c r="B9378" s="72" t="s">
        <v>615</v>
      </c>
      <c r="C9378" s="72" t="s">
        <v>1100</v>
      </c>
      <c r="D9378" s="72" t="s">
        <v>1092</v>
      </c>
      <c r="E9378" s="72">
        <v>823</v>
      </c>
      <c r="F9378" s="105">
        <v>256</v>
      </c>
      <c r="G9378" s="108">
        <f t="shared" si="146"/>
        <v>44013</v>
      </c>
    </row>
    <row r="9379" spans="1:7" x14ac:dyDescent="0.35">
      <c r="A9379" s="72" t="s">
        <v>614</v>
      </c>
      <c r="B9379" s="72" t="s">
        <v>615</v>
      </c>
      <c r="C9379" s="72" t="s">
        <v>1100</v>
      </c>
      <c r="D9379" s="72" t="s">
        <v>1093</v>
      </c>
      <c r="E9379" s="72">
        <v>811</v>
      </c>
      <c r="F9379" s="105">
        <v>255</v>
      </c>
      <c r="G9379" s="108">
        <f t="shared" si="146"/>
        <v>43922</v>
      </c>
    </row>
    <row r="9380" spans="1:7" x14ac:dyDescent="0.35">
      <c r="A9380" s="72" t="s">
        <v>614</v>
      </c>
      <c r="B9380" s="72" t="s">
        <v>615</v>
      </c>
      <c r="C9380" s="72" t="s">
        <v>1100</v>
      </c>
      <c r="D9380" s="72" t="s">
        <v>1094</v>
      </c>
      <c r="E9380" s="72">
        <v>807</v>
      </c>
      <c r="F9380" s="105">
        <v>245</v>
      </c>
      <c r="G9380" s="108">
        <f t="shared" si="146"/>
        <v>43831</v>
      </c>
    </row>
    <row r="9381" spans="1:7" x14ac:dyDescent="0.35">
      <c r="A9381" s="72" t="s">
        <v>614</v>
      </c>
      <c r="B9381" s="72" t="s">
        <v>615</v>
      </c>
      <c r="C9381" s="72" t="s">
        <v>1100</v>
      </c>
      <c r="D9381" s="72" t="s">
        <v>1095</v>
      </c>
      <c r="E9381" s="72">
        <v>797</v>
      </c>
      <c r="F9381" s="105">
        <v>240</v>
      </c>
      <c r="G9381" s="108">
        <f t="shared" si="146"/>
        <v>43739</v>
      </c>
    </row>
    <row r="9382" spans="1:7" x14ac:dyDescent="0.35">
      <c r="A9382" s="72" t="s">
        <v>614</v>
      </c>
      <c r="B9382" s="72" t="s">
        <v>615</v>
      </c>
      <c r="C9382" s="72" t="s">
        <v>1100</v>
      </c>
      <c r="D9382" s="72" t="s">
        <v>1096</v>
      </c>
      <c r="E9382" s="72">
        <v>793</v>
      </c>
      <c r="F9382" s="105">
        <v>234</v>
      </c>
      <c r="G9382" s="108">
        <f t="shared" si="146"/>
        <v>43647</v>
      </c>
    </row>
    <row r="9383" spans="1:7" x14ac:dyDescent="0.35">
      <c r="A9383" s="72" t="s">
        <v>614</v>
      </c>
      <c r="B9383" s="72" t="s">
        <v>615</v>
      </c>
      <c r="C9383" s="72" t="s">
        <v>1100</v>
      </c>
      <c r="D9383" s="72" t="s">
        <v>1097</v>
      </c>
      <c r="E9383" s="72">
        <v>797</v>
      </c>
      <c r="F9383" s="105">
        <v>231</v>
      </c>
      <c r="G9383" s="108">
        <f t="shared" si="146"/>
        <v>43556</v>
      </c>
    </row>
    <row r="9384" spans="1:7" x14ac:dyDescent="0.35">
      <c r="A9384" s="72" t="s">
        <v>614</v>
      </c>
      <c r="B9384" s="72" t="s">
        <v>615</v>
      </c>
      <c r="C9384" s="72" t="s">
        <v>1100</v>
      </c>
      <c r="D9384" s="72" t="s">
        <v>1098</v>
      </c>
      <c r="E9384" s="72">
        <v>796</v>
      </c>
      <c r="F9384" s="105">
        <v>234</v>
      </c>
      <c r="G9384" s="108">
        <f t="shared" si="146"/>
        <v>43466</v>
      </c>
    </row>
    <row r="9385" spans="1:7" x14ac:dyDescent="0.35">
      <c r="A9385" s="72" t="s">
        <v>614</v>
      </c>
      <c r="B9385" s="72" t="s">
        <v>615</v>
      </c>
      <c r="C9385" s="72" t="s">
        <v>1100</v>
      </c>
      <c r="D9385" s="72" t="s">
        <v>1099</v>
      </c>
      <c r="E9385" s="72">
        <v>855</v>
      </c>
      <c r="F9385" s="105">
        <v>248</v>
      </c>
      <c r="G9385" s="108">
        <f t="shared" si="146"/>
        <v>43374</v>
      </c>
    </row>
    <row r="9386" spans="1:7" x14ac:dyDescent="0.35">
      <c r="A9386" s="72" t="s">
        <v>614</v>
      </c>
      <c r="B9386" s="72" t="s">
        <v>615</v>
      </c>
      <c r="C9386" s="72" t="s">
        <v>1101</v>
      </c>
      <c r="D9386" s="72" t="s">
        <v>1088</v>
      </c>
      <c r="E9386" s="72">
        <v>241</v>
      </c>
      <c r="F9386" s="105">
        <v>16</v>
      </c>
      <c r="G9386" s="108">
        <f t="shared" si="146"/>
        <v>44378</v>
      </c>
    </row>
    <row r="9387" spans="1:7" x14ac:dyDescent="0.35">
      <c r="A9387" s="72" t="s">
        <v>614</v>
      </c>
      <c r="B9387" s="72" t="s">
        <v>615</v>
      </c>
      <c r="C9387" s="72" t="s">
        <v>1101</v>
      </c>
      <c r="D9387" s="72" t="s">
        <v>1089</v>
      </c>
      <c r="E9387" s="72">
        <v>245</v>
      </c>
      <c r="F9387" s="105">
        <v>15</v>
      </c>
      <c r="G9387" s="108">
        <f t="shared" si="146"/>
        <v>44287</v>
      </c>
    </row>
    <row r="9388" spans="1:7" x14ac:dyDescent="0.35">
      <c r="A9388" s="72" t="s">
        <v>614</v>
      </c>
      <c r="B9388" s="72" t="s">
        <v>615</v>
      </c>
      <c r="C9388" s="72" t="s">
        <v>1101</v>
      </c>
      <c r="D9388" s="72" t="s">
        <v>1090</v>
      </c>
      <c r="E9388" s="72">
        <v>244</v>
      </c>
      <c r="F9388" s="105">
        <v>15</v>
      </c>
      <c r="G9388" s="108">
        <f t="shared" si="146"/>
        <v>44197</v>
      </c>
    </row>
    <row r="9389" spans="1:7" x14ac:dyDescent="0.35">
      <c r="A9389" s="72" t="s">
        <v>614</v>
      </c>
      <c r="B9389" s="72" t="s">
        <v>615</v>
      </c>
      <c r="C9389" s="72" t="s">
        <v>1101</v>
      </c>
      <c r="D9389" s="72" t="s">
        <v>1091</v>
      </c>
      <c r="E9389" s="72">
        <v>239</v>
      </c>
      <c r="F9389" s="105">
        <v>15</v>
      </c>
      <c r="G9389" s="108">
        <f t="shared" si="146"/>
        <v>44105</v>
      </c>
    </row>
    <row r="9390" spans="1:7" x14ac:dyDescent="0.35">
      <c r="A9390" s="72" t="s">
        <v>614</v>
      </c>
      <c r="B9390" s="72" t="s">
        <v>615</v>
      </c>
      <c r="C9390" s="72" t="s">
        <v>1101</v>
      </c>
      <c r="D9390" s="72" t="s">
        <v>1092</v>
      </c>
      <c r="E9390" s="72">
        <v>238</v>
      </c>
      <c r="F9390" s="105">
        <v>14</v>
      </c>
      <c r="G9390" s="108">
        <f t="shared" si="146"/>
        <v>44013</v>
      </c>
    </row>
    <row r="9391" spans="1:7" x14ac:dyDescent="0.35">
      <c r="A9391" s="72" t="s">
        <v>614</v>
      </c>
      <c r="B9391" s="72" t="s">
        <v>615</v>
      </c>
      <c r="C9391" s="72" t="s">
        <v>1101</v>
      </c>
      <c r="D9391" s="72" t="s">
        <v>1093</v>
      </c>
      <c r="E9391" s="72">
        <v>222</v>
      </c>
      <c r="F9391" s="105">
        <v>14</v>
      </c>
      <c r="G9391" s="108">
        <f t="shared" si="146"/>
        <v>43922</v>
      </c>
    </row>
    <row r="9392" spans="1:7" x14ac:dyDescent="0.35">
      <c r="A9392" s="72" t="s">
        <v>614</v>
      </c>
      <c r="B9392" s="72" t="s">
        <v>615</v>
      </c>
      <c r="C9392" s="72" t="s">
        <v>1101</v>
      </c>
      <c r="D9392" s="72" t="s">
        <v>1094</v>
      </c>
      <c r="E9392" s="72">
        <v>218</v>
      </c>
      <c r="F9392" s="105">
        <v>14</v>
      </c>
      <c r="G9392" s="108">
        <f t="shared" si="146"/>
        <v>43831</v>
      </c>
    </row>
    <row r="9393" spans="1:7" x14ac:dyDescent="0.35">
      <c r="A9393" s="72" t="s">
        <v>614</v>
      </c>
      <c r="B9393" s="72" t="s">
        <v>615</v>
      </c>
      <c r="C9393" s="72" t="s">
        <v>1101</v>
      </c>
      <c r="D9393" s="72" t="s">
        <v>1095</v>
      </c>
      <c r="E9393" s="72">
        <v>214</v>
      </c>
      <c r="F9393" s="105">
        <v>14</v>
      </c>
      <c r="G9393" s="108">
        <f t="shared" si="146"/>
        <v>43739</v>
      </c>
    </row>
    <row r="9394" spans="1:7" x14ac:dyDescent="0.35">
      <c r="A9394" s="72" t="s">
        <v>614</v>
      </c>
      <c r="B9394" s="72" t="s">
        <v>615</v>
      </c>
      <c r="C9394" s="72" t="s">
        <v>1101</v>
      </c>
      <c r="D9394" s="72" t="s">
        <v>1096</v>
      </c>
      <c r="E9394" s="72">
        <v>214</v>
      </c>
      <c r="F9394" s="105">
        <v>13</v>
      </c>
      <c r="G9394" s="108">
        <f t="shared" si="146"/>
        <v>43647</v>
      </c>
    </row>
    <row r="9395" spans="1:7" x14ac:dyDescent="0.35">
      <c r="A9395" s="72" t="s">
        <v>614</v>
      </c>
      <c r="B9395" s="72" t="s">
        <v>615</v>
      </c>
      <c r="C9395" s="72" t="s">
        <v>1101</v>
      </c>
      <c r="D9395" s="72" t="s">
        <v>1097</v>
      </c>
      <c r="E9395" s="72">
        <v>214</v>
      </c>
      <c r="F9395" s="105">
        <v>10</v>
      </c>
      <c r="G9395" s="108">
        <f t="shared" si="146"/>
        <v>43556</v>
      </c>
    </row>
    <row r="9396" spans="1:7" x14ac:dyDescent="0.35">
      <c r="A9396" s="72" t="s">
        <v>614</v>
      </c>
      <c r="B9396" s="72" t="s">
        <v>615</v>
      </c>
      <c r="C9396" s="72" t="s">
        <v>1101</v>
      </c>
      <c r="D9396" s="72" t="s">
        <v>1098</v>
      </c>
      <c r="E9396" s="72">
        <v>215</v>
      </c>
      <c r="F9396" s="105">
        <v>12</v>
      </c>
      <c r="G9396" s="108">
        <f t="shared" si="146"/>
        <v>43466</v>
      </c>
    </row>
    <row r="9397" spans="1:7" x14ac:dyDescent="0.35">
      <c r="A9397" s="72" t="s">
        <v>614</v>
      </c>
      <c r="B9397" s="72" t="s">
        <v>615</v>
      </c>
      <c r="C9397" s="72" t="s">
        <v>1101</v>
      </c>
      <c r="D9397" s="72" t="s">
        <v>1099</v>
      </c>
      <c r="E9397" s="72">
        <v>224</v>
      </c>
      <c r="F9397" s="105">
        <v>15</v>
      </c>
      <c r="G9397" s="108">
        <f t="shared" si="146"/>
        <v>43374</v>
      </c>
    </row>
    <row r="9398" spans="1:7" x14ac:dyDescent="0.35">
      <c r="A9398" s="72" t="s">
        <v>614</v>
      </c>
      <c r="B9398" s="72" t="s">
        <v>615</v>
      </c>
      <c r="C9398" s="72" t="s">
        <v>1102</v>
      </c>
      <c r="D9398" s="72" t="s">
        <v>1088</v>
      </c>
      <c r="E9398" s="72">
        <v>2078</v>
      </c>
      <c r="F9398" s="105">
        <v>394</v>
      </c>
      <c r="G9398" s="108">
        <f t="shared" si="146"/>
        <v>44378</v>
      </c>
    </row>
    <row r="9399" spans="1:7" x14ac:dyDescent="0.35">
      <c r="A9399" s="72" t="s">
        <v>614</v>
      </c>
      <c r="B9399" s="72" t="s">
        <v>615</v>
      </c>
      <c r="C9399" s="72" t="s">
        <v>1102</v>
      </c>
      <c r="D9399" s="72" t="s">
        <v>1089</v>
      </c>
      <c r="E9399" s="72">
        <v>2091</v>
      </c>
      <c r="F9399" s="105">
        <v>390</v>
      </c>
      <c r="G9399" s="108">
        <f t="shared" si="146"/>
        <v>44287</v>
      </c>
    </row>
    <row r="9400" spans="1:7" x14ac:dyDescent="0.35">
      <c r="A9400" s="72" t="s">
        <v>614</v>
      </c>
      <c r="B9400" s="72" t="s">
        <v>615</v>
      </c>
      <c r="C9400" s="72" t="s">
        <v>1102</v>
      </c>
      <c r="D9400" s="72" t="s">
        <v>1090</v>
      </c>
      <c r="E9400" s="72">
        <v>2092</v>
      </c>
      <c r="F9400" s="105">
        <v>383</v>
      </c>
      <c r="G9400" s="108">
        <f t="shared" si="146"/>
        <v>44197</v>
      </c>
    </row>
    <row r="9401" spans="1:7" x14ac:dyDescent="0.35">
      <c r="A9401" s="72" t="s">
        <v>614</v>
      </c>
      <c r="B9401" s="72" t="s">
        <v>615</v>
      </c>
      <c r="C9401" s="72" t="s">
        <v>1102</v>
      </c>
      <c r="D9401" s="72" t="s">
        <v>1091</v>
      </c>
      <c r="E9401" s="72">
        <v>2089</v>
      </c>
      <c r="F9401" s="105">
        <v>365</v>
      </c>
      <c r="G9401" s="108">
        <f t="shared" si="146"/>
        <v>44105</v>
      </c>
    </row>
    <row r="9402" spans="1:7" x14ac:dyDescent="0.35">
      <c r="A9402" s="72" t="s">
        <v>614</v>
      </c>
      <c r="B9402" s="72" t="s">
        <v>615</v>
      </c>
      <c r="C9402" s="72" t="s">
        <v>1102</v>
      </c>
      <c r="D9402" s="72" t="s">
        <v>1092</v>
      </c>
      <c r="E9402" s="72">
        <v>2092</v>
      </c>
      <c r="F9402" s="105">
        <v>347</v>
      </c>
      <c r="G9402" s="108">
        <f t="shared" si="146"/>
        <v>44013</v>
      </c>
    </row>
    <row r="9403" spans="1:7" x14ac:dyDescent="0.35">
      <c r="A9403" s="72" t="s">
        <v>614</v>
      </c>
      <c r="B9403" s="72" t="s">
        <v>615</v>
      </c>
      <c r="C9403" s="72" t="s">
        <v>1102</v>
      </c>
      <c r="D9403" s="72" t="s">
        <v>1093</v>
      </c>
      <c r="E9403" s="72">
        <v>2083</v>
      </c>
      <c r="F9403" s="105">
        <v>347</v>
      </c>
      <c r="G9403" s="108">
        <f t="shared" si="146"/>
        <v>43922</v>
      </c>
    </row>
    <row r="9404" spans="1:7" x14ac:dyDescent="0.35">
      <c r="A9404" s="72" t="s">
        <v>614</v>
      </c>
      <c r="B9404" s="72" t="s">
        <v>615</v>
      </c>
      <c r="C9404" s="72" t="s">
        <v>1102</v>
      </c>
      <c r="D9404" s="72" t="s">
        <v>1094</v>
      </c>
      <c r="E9404" s="72">
        <v>2080</v>
      </c>
      <c r="F9404" s="105">
        <v>332</v>
      </c>
      <c r="G9404" s="108">
        <f t="shared" si="146"/>
        <v>43831</v>
      </c>
    </row>
    <row r="9405" spans="1:7" x14ac:dyDescent="0.35">
      <c r="A9405" s="72" t="s">
        <v>614</v>
      </c>
      <c r="B9405" s="72" t="s">
        <v>615</v>
      </c>
      <c r="C9405" s="72" t="s">
        <v>1102</v>
      </c>
      <c r="D9405" s="72" t="s">
        <v>1095</v>
      </c>
      <c r="E9405" s="72">
        <v>2080</v>
      </c>
      <c r="F9405" s="105">
        <v>326</v>
      </c>
      <c r="G9405" s="108">
        <f t="shared" si="146"/>
        <v>43739</v>
      </c>
    </row>
    <row r="9406" spans="1:7" x14ac:dyDescent="0.35">
      <c r="A9406" s="72" t="s">
        <v>614</v>
      </c>
      <c r="B9406" s="72" t="s">
        <v>615</v>
      </c>
      <c r="C9406" s="72" t="s">
        <v>1102</v>
      </c>
      <c r="D9406" s="72" t="s">
        <v>1096</v>
      </c>
      <c r="E9406" s="72">
        <v>2084</v>
      </c>
      <c r="F9406" s="105">
        <v>312</v>
      </c>
      <c r="G9406" s="108">
        <f t="shared" si="146"/>
        <v>43647</v>
      </c>
    </row>
    <row r="9407" spans="1:7" x14ac:dyDescent="0.35">
      <c r="A9407" s="72" t="s">
        <v>614</v>
      </c>
      <c r="B9407" s="72" t="s">
        <v>615</v>
      </c>
      <c r="C9407" s="72" t="s">
        <v>1102</v>
      </c>
      <c r="D9407" s="72" t="s">
        <v>1097</v>
      </c>
      <c r="E9407" s="72">
        <v>2089</v>
      </c>
      <c r="F9407" s="105">
        <v>292</v>
      </c>
      <c r="G9407" s="108">
        <f t="shared" si="146"/>
        <v>43556</v>
      </c>
    </row>
    <row r="9408" spans="1:7" x14ac:dyDescent="0.35">
      <c r="A9408" s="72" t="s">
        <v>614</v>
      </c>
      <c r="B9408" s="72" t="s">
        <v>615</v>
      </c>
      <c r="C9408" s="72" t="s">
        <v>1102</v>
      </c>
      <c r="D9408" s="72" t="s">
        <v>1098</v>
      </c>
      <c r="E9408" s="72">
        <v>2080</v>
      </c>
      <c r="F9408" s="105">
        <v>296</v>
      </c>
      <c r="G9408" s="108">
        <f t="shared" si="146"/>
        <v>43466</v>
      </c>
    </row>
    <row r="9409" spans="1:7" x14ac:dyDescent="0.35">
      <c r="A9409" s="72" t="s">
        <v>614</v>
      </c>
      <c r="B9409" s="72" t="s">
        <v>615</v>
      </c>
      <c r="C9409" s="72" t="s">
        <v>1102</v>
      </c>
      <c r="D9409" s="72" t="s">
        <v>1099</v>
      </c>
      <c r="E9409" s="72">
        <v>2316</v>
      </c>
      <c r="F9409" s="105">
        <v>382</v>
      </c>
      <c r="G9409" s="108">
        <f t="shared" si="146"/>
        <v>43374</v>
      </c>
    </row>
    <row r="9410" spans="1:7" x14ac:dyDescent="0.35">
      <c r="A9410" s="72" t="s">
        <v>616</v>
      </c>
      <c r="B9410" s="72" t="s">
        <v>617</v>
      </c>
      <c r="C9410" s="72" t="s">
        <v>1087</v>
      </c>
      <c r="D9410" s="72" t="s">
        <v>1088</v>
      </c>
      <c r="E9410" s="72">
        <v>1411</v>
      </c>
      <c r="F9410" s="105">
        <v>61</v>
      </c>
      <c r="G9410" s="108">
        <f t="shared" si="146"/>
        <v>44378</v>
      </c>
    </row>
    <row r="9411" spans="1:7" x14ac:dyDescent="0.35">
      <c r="A9411" s="72" t="s">
        <v>616</v>
      </c>
      <c r="B9411" s="72" t="s">
        <v>617</v>
      </c>
      <c r="C9411" s="72" t="s">
        <v>1087</v>
      </c>
      <c r="D9411" s="72" t="s">
        <v>1089</v>
      </c>
      <c r="E9411" s="72">
        <v>1419</v>
      </c>
      <c r="F9411" s="105">
        <v>68</v>
      </c>
      <c r="G9411" s="108">
        <f t="shared" si="146"/>
        <v>44287</v>
      </c>
    </row>
    <row r="9412" spans="1:7" x14ac:dyDescent="0.35">
      <c r="A9412" s="72" t="s">
        <v>616</v>
      </c>
      <c r="B9412" s="72" t="s">
        <v>617</v>
      </c>
      <c r="C9412" s="72" t="s">
        <v>1087</v>
      </c>
      <c r="D9412" s="72" t="s">
        <v>1090</v>
      </c>
      <c r="E9412" s="72">
        <v>1410</v>
      </c>
      <c r="F9412" s="105">
        <v>73</v>
      </c>
      <c r="G9412" s="108">
        <f t="shared" ref="G9412:G9475" si="147">DATE(LEFT(D9412,4),RIGHT(LEFT(D9412,7),2),1)</f>
        <v>44197</v>
      </c>
    </row>
    <row r="9413" spans="1:7" x14ac:dyDescent="0.35">
      <c r="A9413" s="72" t="s">
        <v>616</v>
      </c>
      <c r="B9413" s="72" t="s">
        <v>617</v>
      </c>
      <c r="C9413" s="72" t="s">
        <v>1087</v>
      </c>
      <c r="D9413" s="72" t="s">
        <v>1091</v>
      </c>
      <c r="E9413" s="72">
        <v>1400</v>
      </c>
      <c r="F9413" s="105">
        <v>80</v>
      </c>
      <c r="G9413" s="108">
        <f t="shared" si="147"/>
        <v>44105</v>
      </c>
    </row>
    <row r="9414" spans="1:7" x14ac:dyDescent="0.35">
      <c r="A9414" s="72" t="s">
        <v>616</v>
      </c>
      <c r="B9414" s="72" t="s">
        <v>617</v>
      </c>
      <c r="C9414" s="72" t="s">
        <v>1087</v>
      </c>
      <c r="D9414" s="72" t="s">
        <v>1092</v>
      </c>
      <c r="E9414" s="72">
        <v>1385</v>
      </c>
      <c r="F9414" s="105">
        <v>76</v>
      </c>
      <c r="G9414" s="108">
        <f t="shared" si="147"/>
        <v>44013</v>
      </c>
    </row>
    <row r="9415" spans="1:7" x14ac:dyDescent="0.35">
      <c r="A9415" s="72" t="s">
        <v>616</v>
      </c>
      <c r="B9415" s="72" t="s">
        <v>617</v>
      </c>
      <c r="C9415" s="72" t="s">
        <v>1087</v>
      </c>
      <c r="D9415" s="72" t="s">
        <v>1093</v>
      </c>
      <c r="E9415" s="72">
        <v>1348</v>
      </c>
      <c r="F9415" s="105">
        <v>74</v>
      </c>
      <c r="G9415" s="108">
        <f t="shared" si="147"/>
        <v>43922</v>
      </c>
    </row>
    <row r="9416" spans="1:7" x14ac:dyDescent="0.35">
      <c r="A9416" s="72" t="s">
        <v>616</v>
      </c>
      <c r="B9416" s="72" t="s">
        <v>617</v>
      </c>
      <c r="C9416" s="72" t="s">
        <v>1087</v>
      </c>
      <c r="D9416" s="72" t="s">
        <v>1094</v>
      </c>
      <c r="E9416" s="72">
        <v>1340</v>
      </c>
      <c r="F9416" s="105">
        <v>75</v>
      </c>
      <c r="G9416" s="108">
        <f t="shared" si="147"/>
        <v>43831</v>
      </c>
    </row>
    <row r="9417" spans="1:7" x14ac:dyDescent="0.35">
      <c r="A9417" s="72" t="s">
        <v>616</v>
      </c>
      <c r="B9417" s="72" t="s">
        <v>617</v>
      </c>
      <c r="C9417" s="72" t="s">
        <v>1087</v>
      </c>
      <c r="D9417" s="72" t="s">
        <v>1095</v>
      </c>
      <c r="E9417" s="72">
        <v>1339</v>
      </c>
      <c r="F9417" s="105">
        <v>71</v>
      </c>
      <c r="G9417" s="108">
        <f t="shared" si="147"/>
        <v>43739</v>
      </c>
    </row>
    <row r="9418" spans="1:7" x14ac:dyDescent="0.35">
      <c r="A9418" s="72" t="s">
        <v>616</v>
      </c>
      <c r="B9418" s="72" t="s">
        <v>617</v>
      </c>
      <c r="C9418" s="72" t="s">
        <v>1087</v>
      </c>
      <c r="D9418" s="72" t="s">
        <v>1096</v>
      </c>
      <c r="E9418" s="72">
        <v>1336</v>
      </c>
      <c r="F9418" s="105">
        <v>65</v>
      </c>
      <c r="G9418" s="108">
        <f t="shared" si="147"/>
        <v>43647</v>
      </c>
    </row>
    <row r="9419" spans="1:7" x14ac:dyDescent="0.35">
      <c r="A9419" s="72" t="s">
        <v>616</v>
      </c>
      <c r="B9419" s="72" t="s">
        <v>617</v>
      </c>
      <c r="C9419" s="72" t="s">
        <v>1087</v>
      </c>
      <c r="D9419" s="72" t="s">
        <v>1097</v>
      </c>
      <c r="E9419" s="72">
        <v>1335</v>
      </c>
      <c r="F9419" s="105">
        <v>70</v>
      </c>
      <c r="G9419" s="108">
        <f t="shared" si="147"/>
        <v>43556</v>
      </c>
    </row>
    <row r="9420" spans="1:7" x14ac:dyDescent="0.35">
      <c r="A9420" s="72" t="s">
        <v>616</v>
      </c>
      <c r="B9420" s="72" t="s">
        <v>617</v>
      </c>
      <c r="C9420" s="72" t="s">
        <v>1087</v>
      </c>
      <c r="D9420" s="72" t="s">
        <v>1098</v>
      </c>
      <c r="E9420" s="72">
        <v>1302</v>
      </c>
      <c r="F9420" s="105">
        <v>69</v>
      </c>
      <c r="G9420" s="108">
        <f t="shared" si="147"/>
        <v>43466</v>
      </c>
    </row>
    <row r="9421" spans="1:7" x14ac:dyDescent="0.35">
      <c r="A9421" s="72" t="s">
        <v>616</v>
      </c>
      <c r="B9421" s="72" t="s">
        <v>617</v>
      </c>
      <c r="C9421" s="72" t="s">
        <v>1087</v>
      </c>
      <c r="D9421" s="72" t="s">
        <v>1099</v>
      </c>
      <c r="E9421" s="72">
        <v>1368</v>
      </c>
      <c r="F9421" s="105">
        <v>86</v>
      </c>
      <c r="G9421" s="108">
        <f t="shared" si="147"/>
        <v>43374</v>
      </c>
    </row>
    <row r="9422" spans="1:7" x14ac:dyDescent="0.35">
      <c r="A9422" s="72" t="s">
        <v>616</v>
      </c>
      <c r="B9422" s="72" t="s">
        <v>617</v>
      </c>
      <c r="C9422" s="72" t="s">
        <v>1100</v>
      </c>
      <c r="D9422" s="72" t="s">
        <v>1088</v>
      </c>
      <c r="E9422" s="72">
        <v>1015</v>
      </c>
      <c r="F9422" s="105">
        <v>163</v>
      </c>
      <c r="G9422" s="108">
        <f t="shared" si="147"/>
        <v>44378</v>
      </c>
    </row>
    <row r="9423" spans="1:7" x14ac:dyDescent="0.35">
      <c r="A9423" s="72" t="s">
        <v>616</v>
      </c>
      <c r="B9423" s="72" t="s">
        <v>617</v>
      </c>
      <c r="C9423" s="72" t="s">
        <v>1100</v>
      </c>
      <c r="D9423" s="72" t="s">
        <v>1089</v>
      </c>
      <c r="E9423" s="72">
        <v>1013</v>
      </c>
      <c r="F9423" s="105">
        <v>159</v>
      </c>
      <c r="G9423" s="108">
        <f t="shared" si="147"/>
        <v>44287</v>
      </c>
    </row>
    <row r="9424" spans="1:7" x14ac:dyDescent="0.35">
      <c r="A9424" s="72" t="s">
        <v>616</v>
      </c>
      <c r="B9424" s="72" t="s">
        <v>617</v>
      </c>
      <c r="C9424" s="72" t="s">
        <v>1100</v>
      </c>
      <c r="D9424" s="72" t="s">
        <v>1090</v>
      </c>
      <c r="E9424" s="72">
        <v>1012</v>
      </c>
      <c r="F9424" s="105">
        <v>161</v>
      </c>
      <c r="G9424" s="108">
        <f t="shared" si="147"/>
        <v>44197</v>
      </c>
    </row>
    <row r="9425" spans="1:7" x14ac:dyDescent="0.35">
      <c r="A9425" s="72" t="s">
        <v>616</v>
      </c>
      <c r="B9425" s="72" t="s">
        <v>617</v>
      </c>
      <c r="C9425" s="72" t="s">
        <v>1100</v>
      </c>
      <c r="D9425" s="72" t="s">
        <v>1091</v>
      </c>
      <c r="E9425" s="72">
        <v>1009</v>
      </c>
      <c r="F9425" s="105">
        <v>159</v>
      </c>
      <c r="G9425" s="108">
        <f t="shared" si="147"/>
        <v>44105</v>
      </c>
    </row>
    <row r="9426" spans="1:7" x14ac:dyDescent="0.35">
      <c r="A9426" s="72" t="s">
        <v>616</v>
      </c>
      <c r="B9426" s="72" t="s">
        <v>617</v>
      </c>
      <c r="C9426" s="72" t="s">
        <v>1100</v>
      </c>
      <c r="D9426" s="72" t="s">
        <v>1092</v>
      </c>
      <c r="E9426" s="72">
        <v>1017</v>
      </c>
      <c r="F9426" s="105">
        <v>158</v>
      </c>
      <c r="G9426" s="108">
        <f t="shared" si="147"/>
        <v>44013</v>
      </c>
    </row>
    <row r="9427" spans="1:7" x14ac:dyDescent="0.35">
      <c r="A9427" s="72" t="s">
        <v>616</v>
      </c>
      <c r="B9427" s="72" t="s">
        <v>617</v>
      </c>
      <c r="C9427" s="72" t="s">
        <v>1100</v>
      </c>
      <c r="D9427" s="72" t="s">
        <v>1093</v>
      </c>
      <c r="E9427" s="72">
        <v>1003</v>
      </c>
      <c r="F9427" s="105">
        <v>144</v>
      </c>
      <c r="G9427" s="108">
        <f t="shared" si="147"/>
        <v>43922</v>
      </c>
    </row>
    <row r="9428" spans="1:7" x14ac:dyDescent="0.35">
      <c r="A9428" s="72" t="s">
        <v>616</v>
      </c>
      <c r="B9428" s="72" t="s">
        <v>617</v>
      </c>
      <c r="C9428" s="72" t="s">
        <v>1100</v>
      </c>
      <c r="D9428" s="72" t="s">
        <v>1094</v>
      </c>
      <c r="E9428" s="72">
        <v>1007</v>
      </c>
      <c r="F9428" s="105">
        <v>143</v>
      </c>
      <c r="G9428" s="108">
        <f t="shared" si="147"/>
        <v>43831</v>
      </c>
    </row>
    <row r="9429" spans="1:7" x14ac:dyDescent="0.35">
      <c r="A9429" s="72" t="s">
        <v>616</v>
      </c>
      <c r="B9429" s="72" t="s">
        <v>617</v>
      </c>
      <c r="C9429" s="72" t="s">
        <v>1100</v>
      </c>
      <c r="D9429" s="72" t="s">
        <v>1095</v>
      </c>
      <c r="E9429" s="72">
        <v>1000</v>
      </c>
      <c r="F9429" s="105">
        <v>134</v>
      </c>
      <c r="G9429" s="108">
        <f t="shared" si="147"/>
        <v>43739</v>
      </c>
    </row>
    <row r="9430" spans="1:7" x14ac:dyDescent="0.35">
      <c r="A9430" s="72" t="s">
        <v>616</v>
      </c>
      <c r="B9430" s="72" t="s">
        <v>617</v>
      </c>
      <c r="C9430" s="72" t="s">
        <v>1100</v>
      </c>
      <c r="D9430" s="72" t="s">
        <v>1096</v>
      </c>
      <c r="E9430" s="72">
        <v>1001</v>
      </c>
      <c r="F9430" s="105">
        <v>131</v>
      </c>
      <c r="G9430" s="108">
        <f t="shared" si="147"/>
        <v>43647</v>
      </c>
    </row>
    <row r="9431" spans="1:7" x14ac:dyDescent="0.35">
      <c r="A9431" s="72" t="s">
        <v>616</v>
      </c>
      <c r="B9431" s="72" t="s">
        <v>617</v>
      </c>
      <c r="C9431" s="72" t="s">
        <v>1100</v>
      </c>
      <c r="D9431" s="72" t="s">
        <v>1097</v>
      </c>
      <c r="E9431" s="72">
        <v>1000</v>
      </c>
      <c r="F9431" s="105">
        <v>134</v>
      </c>
      <c r="G9431" s="108">
        <f t="shared" si="147"/>
        <v>43556</v>
      </c>
    </row>
    <row r="9432" spans="1:7" x14ac:dyDescent="0.35">
      <c r="A9432" s="72" t="s">
        <v>616</v>
      </c>
      <c r="B9432" s="72" t="s">
        <v>617</v>
      </c>
      <c r="C9432" s="72" t="s">
        <v>1100</v>
      </c>
      <c r="D9432" s="72" t="s">
        <v>1098</v>
      </c>
      <c r="E9432" s="72">
        <v>997</v>
      </c>
      <c r="F9432" s="105">
        <v>127</v>
      </c>
      <c r="G9432" s="108">
        <f t="shared" si="147"/>
        <v>43466</v>
      </c>
    </row>
    <row r="9433" spans="1:7" x14ac:dyDescent="0.35">
      <c r="A9433" s="72" t="s">
        <v>616</v>
      </c>
      <c r="B9433" s="72" t="s">
        <v>617</v>
      </c>
      <c r="C9433" s="72" t="s">
        <v>1100</v>
      </c>
      <c r="D9433" s="72" t="s">
        <v>1099</v>
      </c>
      <c r="E9433" s="72">
        <v>1077</v>
      </c>
      <c r="F9433" s="105">
        <v>140</v>
      </c>
      <c r="G9433" s="108">
        <f t="shared" si="147"/>
        <v>43374</v>
      </c>
    </row>
    <row r="9434" spans="1:7" x14ac:dyDescent="0.35">
      <c r="A9434" s="72" t="s">
        <v>616</v>
      </c>
      <c r="B9434" s="72" t="s">
        <v>617</v>
      </c>
      <c r="C9434" s="72" t="s">
        <v>1101</v>
      </c>
      <c r="D9434" s="72" t="s">
        <v>1088</v>
      </c>
      <c r="E9434" s="72">
        <v>169</v>
      </c>
      <c r="F9434" s="105">
        <v>7</v>
      </c>
      <c r="G9434" s="108">
        <f t="shared" si="147"/>
        <v>44378</v>
      </c>
    </row>
    <row r="9435" spans="1:7" x14ac:dyDescent="0.35">
      <c r="A9435" s="72" t="s">
        <v>616</v>
      </c>
      <c r="B9435" s="72" t="s">
        <v>617</v>
      </c>
      <c r="C9435" s="72" t="s">
        <v>1101</v>
      </c>
      <c r="D9435" s="72" t="s">
        <v>1089</v>
      </c>
      <c r="E9435" s="72">
        <v>169</v>
      </c>
      <c r="F9435" s="105">
        <v>7</v>
      </c>
      <c r="G9435" s="108">
        <f t="shared" si="147"/>
        <v>44287</v>
      </c>
    </row>
    <row r="9436" spans="1:7" x14ac:dyDescent="0.35">
      <c r="A9436" s="72" t="s">
        <v>616</v>
      </c>
      <c r="B9436" s="72" t="s">
        <v>617</v>
      </c>
      <c r="C9436" s="72" t="s">
        <v>1101</v>
      </c>
      <c r="D9436" s="72" t="s">
        <v>1090</v>
      </c>
      <c r="E9436" s="72">
        <v>168</v>
      </c>
      <c r="F9436" s="105">
        <v>7</v>
      </c>
      <c r="G9436" s="108">
        <f t="shared" si="147"/>
        <v>44197</v>
      </c>
    </row>
    <row r="9437" spans="1:7" x14ac:dyDescent="0.35">
      <c r="A9437" s="72" t="s">
        <v>616</v>
      </c>
      <c r="B9437" s="72" t="s">
        <v>617</v>
      </c>
      <c r="C9437" s="72" t="s">
        <v>1101</v>
      </c>
      <c r="D9437" s="72" t="s">
        <v>1091</v>
      </c>
      <c r="E9437" s="72">
        <v>164</v>
      </c>
      <c r="F9437" s="105">
        <v>7</v>
      </c>
      <c r="G9437" s="108">
        <f t="shared" si="147"/>
        <v>44105</v>
      </c>
    </row>
    <row r="9438" spans="1:7" x14ac:dyDescent="0.35">
      <c r="A9438" s="72" t="s">
        <v>616</v>
      </c>
      <c r="B9438" s="72" t="s">
        <v>617</v>
      </c>
      <c r="C9438" s="72" t="s">
        <v>1101</v>
      </c>
      <c r="D9438" s="72" t="s">
        <v>1092</v>
      </c>
      <c r="E9438" s="72">
        <v>163</v>
      </c>
      <c r="F9438" s="105">
        <v>7</v>
      </c>
      <c r="G9438" s="108">
        <f t="shared" si="147"/>
        <v>44013</v>
      </c>
    </row>
    <row r="9439" spans="1:7" x14ac:dyDescent="0.35">
      <c r="A9439" s="72" t="s">
        <v>616</v>
      </c>
      <c r="B9439" s="72" t="s">
        <v>617</v>
      </c>
      <c r="C9439" s="72" t="s">
        <v>1101</v>
      </c>
      <c r="D9439" s="72" t="s">
        <v>1093</v>
      </c>
      <c r="E9439" s="72">
        <v>162</v>
      </c>
      <c r="F9439" s="105">
        <v>7</v>
      </c>
      <c r="G9439" s="108">
        <f t="shared" si="147"/>
        <v>43922</v>
      </c>
    </row>
    <row r="9440" spans="1:7" x14ac:dyDescent="0.35">
      <c r="A9440" s="72" t="s">
        <v>616</v>
      </c>
      <c r="B9440" s="72" t="s">
        <v>617</v>
      </c>
      <c r="C9440" s="72" t="s">
        <v>1101</v>
      </c>
      <c r="D9440" s="72" t="s">
        <v>1094</v>
      </c>
      <c r="E9440" s="72">
        <v>159</v>
      </c>
      <c r="F9440" s="105">
        <v>6</v>
      </c>
      <c r="G9440" s="108">
        <f t="shared" si="147"/>
        <v>43831</v>
      </c>
    </row>
    <row r="9441" spans="1:7" x14ac:dyDescent="0.35">
      <c r="A9441" s="72" t="s">
        <v>616</v>
      </c>
      <c r="B9441" s="72" t="s">
        <v>617</v>
      </c>
      <c r="C9441" s="72" t="s">
        <v>1101</v>
      </c>
      <c r="D9441" s="72" t="s">
        <v>1095</v>
      </c>
      <c r="E9441" s="72">
        <v>158</v>
      </c>
      <c r="F9441" s="105">
        <v>7</v>
      </c>
      <c r="G9441" s="108">
        <f t="shared" si="147"/>
        <v>43739</v>
      </c>
    </row>
    <row r="9442" spans="1:7" x14ac:dyDescent="0.35">
      <c r="A9442" s="72" t="s">
        <v>616</v>
      </c>
      <c r="B9442" s="72" t="s">
        <v>617</v>
      </c>
      <c r="C9442" s="72" t="s">
        <v>1101</v>
      </c>
      <c r="D9442" s="72" t="s">
        <v>1096</v>
      </c>
      <c r="E9442" s="72">
        <v>155</v>
      </c>
      <c r="F9442" s="105">
        <v>7</v>
      </c>
      <c r="G9442" s="108">
        <f t="shared" si="147"/>
        <v>43647</v>
      </c>
    </row>
    <row r="9443" spans="1:7" x14ac:dyDescent="0.35">
      <c r="A9443" s="72" t="s">
        <v>616</v>
      </c>
      <c r="B9443" s="72" t="s">
        <v>617</v>
      </c>
      <c r="C9443" s="72" t="s">
        <v>1101</v>
      </c>
      <c r="D9443" s="72" t="s">
        <v>1097</v>
      </c>
      <c r="E9443" s="72">
        <v>155</v>
      </c>
      <c r="F9443" s="105">
        <v>5</v>
      </c>
      <c r="G9443" s="108">
        <f t="shared" si="147"/>
        <v>43556</v>
      </c>
    </row>
    <row r="9444" spans="1:7" x14ac:dyDescent="0.35">
      <c r="A9444" s="72" t="s">
        <v>616</v>
      </c>
      <c r="B9444" s="72" t="s">
        <v>617</v>
      </c>
      <c r="C9444" s="72" t="s">
        <v>1101</v>
      </c>
      <c r="D9444" s="72" t="s">
        <v>1098</v>
      </c>
      <c r="E9444" s="72">
        <v>148</v>
      </c>
      <c r="F9444" s="105">
        <v>6</v>
      </c>
      <c r="G9444" s="108">
        <f t="shared" si="147"/>
        <v>43466</v>
      </c>
    </row>
    <row r="9445" spans="1:7" x14ac:dyDescent="0.35">
      <c r="A9445" s="72" t="s">
        <v>616</v>
      </c>
      <c r="B9445" s="72" t="s">
        <v>617</v>
      </c>
      <c r="C9445" s="72" t="s">
        <v>1101</v>
      </c>
      <c r="D9445" s="72" t="s">
        <v>1099</v>
      </c>
      <c r="E9445" s="72">
        <v>157</v>
      </c>
      <c r="F9445" s="105">
        <v>8</v>
      </c>
      <c r="G9445" s="108">
        <f t="shared" si="147"/>
        <v>43374</v>
      </c>
    </row>
    <row r="9446" spans="1:7" x14ac:dyDescent="0.35">
      <c r="A9446" s="72" t="s">
        <v>616</v>
      </c>
      <c r="B9446" s="72" t="s">
        <v>617</v>
      </c>
      <c r="C9446" s="72" t="s">
        <v>1102</v>
      </c>
      <c r="D9446" s="72" t="s">
        <v>1088</v>
      </c>
      <c r="E9446" s="72">
        <v>1362</v>
      </c>
      <c r="F9446" s="105">
        <v>100</v>
      </c>
      <c r="G9446" s="108">
        <f t="shared" si="147"/>
        <v>44378</v>
      </c>
    </row>
    <row r="9447" spans="1:7" x14ac:dyDescent="0.35">
      <c r="A9447" s="72" t="s">
        <v>616</v>
      </c>
      <c r="B9447" s="72" t="s">
        <v>617</v>
      </c>
      <c r="C9447" s="72" t="s">
        <v>1102</v>
      </c>
      <c r="D9447" s="72" t="s">
        <v>1089</v>
      </c>
      <c r="E9447" s="72">
        <v>1356</v>
      </c>
      <c r="F9447" s="105">
        <v>99</v>
      </c>
      <c r="G9447" s="108">
        <f t="shared" si="147"/>
        <v>44287</v>
      </c>
    </row>
    <row r="9448" spans="1:7" x14ac:dyDescent="0.35">
      <c r="A9448" s="72" t="s">
        <v>616</v>
      </c>
      <c r="B9448" s="72" t="s">
        <v>617</v>
      </c>
      <c r="C9448" s="72" t="s">
        <v>1102</v>
      </c>
      <c r="D9448" s="72" t="s">
        <v>1090</v>
      </c>
      <c r="E9448" s="72">
        <v>1362</v>
      </c>
      <c r="F9448" s="105">
        <v>109</v>
      </c>
      <c r="G9448" s="108">
        <f t="shared" si="147"/>
        <v>44197</v>
      </c>
    </row>
    <row r="9449" spans="1:7" x14ac:dyDescent="0.35">
      <c r="A9449" s="72" t="s">
        <v>616</v>
      </c>
      <c r="B9449" s="72" t="s">
        <v>617</v>
      </c>
      <c r="C9449" s="72" t="s">
        <v>1102</v>
      </c>
      <c r="D9449" s="72" t="s">
        <v>1091</v>
      </c>
      <c r="E9449" s="72">
        <v>1359</v>
      </c>
      <c r="F9449" s="105">
        <v>104</v>
      </c>
      <c r="G9449" s="108">
        <f t="shared" si="147"/>
        <v>44105</v>
      </c>
    </row>
    <row r="9450" spans="1:7" x14ac:dyDescent="0.35">
      <c r="A9450" s="72" t="s">
        <v>616</v>
      </c>
      <c r="B9450" s="72" t="s">
        <v>617</v>
      </c>
      <c r="C9450" s="72" t="s">
        <v>1102</v>
      </c>
      <c r="D9450" s="72" t="s">
        <v>1092</v>
      </c>
      <c r="E9450" s="72">
        <v>1356</v>
      </c>
      <c r="F9450" s="105">
        <v>105</v>
      </c>
      <c r="G9450" s="108">
        <f t="shared" si="147"/>
        <v>44013</v>
      </c>
    </row>
    <row r="9451" spans="1:7" x14ac:dyDescent="0.35">
      <c r="A9451" s="72" t="s">
        <v>616</v>
      </c>
      <c r="B9451" s="72" t="s">
        <v>617</v>
      </c>
      <c r="C9451" s="72" t="s">
        <v>1102</v>
      </c>
      <c r="D9451" s="72" t="s">
        <v>1093</v>
      </c>
      <c r="E9451" s="72">
        <v>1322</v>
      </c>
      <c r="F9451" s="105">
        <v>107</v>
      </c>
      <c r="G9451" s="108">
        <f t="shared" si="147"/>
        <v>43922</v>
      </c>
    </row>
    <row r="9452" spans="1:7" x14ac:dyDescent="0.35">
      <c r="A9452" s="72" t="s">
        <v>616</v>
      </c>
      <c r="B9452" s="72" t="s">
        <v>617</v>
      </c>
      <c r="C9452" s="72" t="s">
        <v>1102</v>
      </c>
      <c r="D9452" s="72" t="s">
        <v>1094</v>
      </c>
      <c r="E9452" s="72">
        <v>1321</v>
      </c>
      <c r="F9452" s="105">
        <v>104</v>
      </c>
      <c r="G9452" s="108">
        <f t="shared" si="147"/>
        <v>43831</v>
      </c>
    </row>
    <row r="9453" spans="1:7" x14ac:dyDescent="0.35">
      <c r="A9453" s="72" t="s">
        <v>616</v>
      </c>
      <c r="B9453" s="72" t="s">
        <v>617</v>
      </c>
      <c r="C9453" s="72" t="s">
        <v>1102</v>
      </c>
      <c r="D9453" s="72" t="s">
        <v>1095</v>
      </c>
      <c r="E9453" s="72">
        <v>1318</v>
      </c>
      <c r="F9453" s="105">
        <v>108</v>
      </c>
      <c r="G9453" s="108">
        <f t="shared" si="147"/>
        <v>43739</v>
      </c>
    </row>
    <row r="9454" spans="1:7" x14ac:dyDescent="0.35">
      <c r="A9454" s="72" t="s">
        <v>616</v>
      </c>
      <c r="B9454" s="72" t="s">
        <v>617</v>
      </c>
      <c r="C9454" s="72" t="s">
        <v>1102</v>
      </c>
      <c r="D9454" s="72" t="s">
        <v>1096</v>
      </c>
      <c r="E9454" s="72">
        <v>1318</v>
      </c>
      <c r="F9454" s="105">
        <v>93</v>
      </c>
      <c r="G9454" s="108">
        <f t="shared" si="147"/>
        <v>43647</v>
      </c>
    </row>
    <row r="9455" spans="1:7" x14ac:dyDescent="0.35">
      <c r="A9455" s="72" t="s">
        <v>616</v>
      </c>
      <c r="B9455" s="72" t="s">
        <v>617</v>
      </c>
      <c r="C9455" s="72" t="s">
        <v>1102</v>
      </c>
      <c r="D9455" s="72" t="s">
        <v>1097</v>
      </c>
      <c r="E9455" s="72">
        <v>1313</v>
      </c>
      <c r="F9455" s="105">
        <v>93</v>
      </c>
      <c r="G9455" s="108">
        <f t="shared" si="147"/>
        <v>43556</v>
      </c>
    </row>
    <row r="9456" spans="1:7" x14ac:dyDescent="0.35">
      <c r="A9456" s="72" t="s">
        <v>616</v>
      </c>
      <c r="B9456" s="72" t="s">
        <v>617</v>
      </c>
      <c r="C9456" s="72" t="s">
        <v>1102</v>
      </c>
      <c r="D9456" s="72" t="s">
        <v>1098</v>
      </c>
      <c r="E9456" s="72">
        <v>1315</v>
      </c>
      <c r="F9456" s="105">
        <v>92</v>
      </c>
      <c r="G9456" s="108">
        <f t="shared" si="147"/>
        <v>43466</v>
      </c>
    </row>
    <row r="9457" spans="1:7" x14ac:dyDescent="0.35">
      <c r="A9457" s="72" t="s">
        <v>616</v>
      </c>
      <c r="B9457" s="72" t="s">
        <v>617</v>
      </c>
      <c r="C9457" s="72" t="s">
        <v>1102</v>
      </c>
      <c r="D9457" s="72" t="s">
        <v>1099</v>
      </c>
      <c r="E9457" s="72">
        <v>1365</v>
      </c>
      <c r="F9457" s="105">
        <v>98</v>
      </c>
      <c r="G9457" s="108">
        <f t="shared" si="147"/>
        <v>43374</v>
      </c>
    </row>
    <row r="9458" spans="1:7" x14ac:dyDescent="0.35">
      <c r="A9458" s="72" t="s">
        <v>618</v>
      </c>
      <c r="B9458" s="72" t="s">
        <v>619</v>
      </c>
      <c r="C9458" s="72" t="s">
        <v>1087</v>
      </c>
      <c r="D9458" s="72" t="s">
        <v>1088</v>
      </c>
      <c r="E9458" s="72">
        <v>1196</v>
      </c>
      <c r="F9458" s="105">
        <v>84</v>
      </c>
      <c r="G9458" s="108">
        <f t="shared" si="147"/>
        <v>44378</v>
      </c>
    </row>
    <row r="9459" spans="1:7" x14ac:dyDescent="0.35">
      <c r="A9459" s="72" t="s">
        <v>618</v>
      </c>
      <c r="B9459" s="72" t="s">
        <v>619</v>
      </c>
      <c r="C9459" s="72" t="s">
        <v>1087</v>
      </c>
      <c r="D9459" s="72" t="s">
        <v>1089</v>
      </c>
      <c r="E9459" s="72">
        <v>1193</v>
      </c>
      <c r="F9459" s="105">
        <v>85</v>
      </c>
      <c r="G9459" s="108">
        <f t="shared" si="147"/>
        <v>44287</v>
      </c>
    </row>
    <row r="9460" spans="1:7" x14ac:dyDescent="0.35">
      <c r="A9460" s="72" t="s">
        <v>618</v>
      </c>
      <c r="B9460" s="72" t="s">
        <v>619</v>
      </c>
      <c r="C9460" s="72" t="s">
        <v>1087</v>
      </c>
      <c r="D9460" s="72" t="s">
        <v>1090</v>
      </c>
      <c r="E9460" s="72">
        <v>1190</v>
      </c>
      <c r="F9460" s="105">
        <v>84</v>
      </c>
      <c r="G9460" s="108">
        <f t="shared" si="147"/>
        <v>44197</v>
      </c>
    </row>
    <row r="9461" spans="1:7" x14ac:dyDescent="0.35">
      <c r="A9461" s="72" t="s">
        <v>618</v>
      </c>
      <c r="B9461" s="72" t="s">
        <v>619</v>
      </c>
      <c r="C9461" s="72" t="s">
        <v>1087</v>
      </c>
      <c r="D9461" s="72" t="s">
        <v>1091</v>
      </c>
      <c r="E9461" s="72">
        <v>1188</v>
      </c>
      <c r="F9461" s="105">
        <v>81</v>
      </c>
      <c r="G9461" s="108">
        <f t="shared" si="147"/>
        <v>44105</v>
      </c>
    </row>
    <row r="9462" spans="1:7" x14ac:dyDescent="0.35">
      <c r="A9462" s="72" t="s">
        <v>618</v>
      </c>
      <c r="B9462" s="72" t="s">
        <v>619</v>
      </c>
      <c r="C9462" s="72" t="s">
        <v>1087</v>
      </c>
      <c r="D9462" s="72" t="s">
        <v>1092</v>
      </c>
      <c r="E9462" s="72">
        <v>1195</v>
      </c>
      <c r="F9462" s="105">
        <v>83</v>
      </c>
      <c r="G9462" s="108">
        <f t="shared" si="147"/>
        <v>44013</v>
      </c>
    </row>
    <row r="9463" spans="1:7" x14ac:dyDescent="0.35">
      <c r="A9463" s="72" t="s">
        <v>618</v>
      </c>
      <c r="B9463" s="72" t="s">
        <v>619</v>
      </c>
      <c r="C9463" s="72" t="s">
        <v>1087</v>
      </c>
      <c r="D9463" s="72" t="s">
        <v>1093</v>
      </c>
      <c r="E9463" s="72">
        <v>1187</v>
      </c>
      <c r="F9463" s="105">
        <v>86</v>
      </c>
      <c r="G9463" s="108">
        <f t="shared" si="147"/>
        <v>43922</v>
      </c>
    </row>
    <row r="9464" spans="1:7" x14ac:dyDescent="0.35">
      <c r="A9464" s="72" t="s">
        <v>618</v>
      </c>
      <c r="B9464" s="72" t="s">
        <v>619</v>
      </c>
      <c r="C9464" s="72" t="s">
        <v>1087</v>
      </c>
      <c r="D9464" s="72" t="s">
        <v>1094</v>
      </c>
      <c r="E9464" s="72">
        <v>1172</v>
      </c>
      <c r="F9464" s="105">
        <v>80</v>
      </c>
      <c r="G9464" s="108">
        <f t="shared" si="147"/>
        <v>43831</v>
      </c>
    </row>
    <row r="9465" spans="1:7" x14ac:dyDescent="0.35">
      <c r="A9465" s="72" t="s">
        <v>618</v>
      </c>
      <c r="B9465" s="72" t="s">
        <v>619</v>
      </c>
      <c r="C9465" s="72" t="s">
        <v>1087</v>
      </c>
      <c r="D9465" s="72" t="s">
        <v>1095</v>
      </c>
      <c r="E9465" s="72">
        <v>1167</v>
      </c>
      <c r="F9465" s="105">
        <v>85</v>
      </c>
      <c r="G9465" s="108">
        <f t="shared" si="147"/>
        <v>43739</v>
      </c>
    </row>
    <row r="9466" spans="1:7" x14ac:dyDescent="0.35">
      <c r="A9466" s="72" t="s">
        <v>618</v>
      </c>
      <c r="B9466" s="72" t="s">
        <v>619</v>
      </c>
      <c r="C9466" s="72" t="s">
        <v>1087</v>
      </c>
      <c r="D9466" s="72" t="s">
        <v>1096</v>
      </c>
      <c r="E9466" s="72">
        <v>1167</v>
      </c>
      <c r="F9466" s="105">
        <v>87</v>
      </c>
      <c r="G9466" s="108">
        <f t="shared" si="147"/>
        <v>43647</v>
      </c>
    </row>
    <row r="9467" spans="1:7" x14ac:dyDescent="0.35">
      <c r="A9467" s="72" t="s">
        <v>618</v>
      </c>
      <c r="B9467" s="72" t="s">
        <v>619</v>
      </c>
      <c r="C9467" s="72" t="s">
        <v>1087</v>
      </c>
      <c r="D9467" s="72" t="s">
        <v>1097</v>
      </c>
      <c r="E9467" s="72">
        <v>1166</v>
      </c>
      <c r="F9467" s="105">
        <v>82</v>
      </c>
      <c r="G9467" s="108">
        <f t="shared" si="147"/>
        <v>43556</v>
      </c>
    </row>
    <row r="9468" spans="1:7" x14ac:dyDescent="0.35">
      <c r="A9468" s="72" t="s">
        <v>618</v>
      </c>
      <c r="B9468" s="72" t="s">
        <v>619</v>
      </c>
      <c r="C9468" s="72" t="s">
        <v>1087</v>
      </c>
      <c r="D9468" s="72" t="s">
        <v>1098</v>
      </c>
      <c r="E9468" s="72">
        <v>1161</v>
      </c>
      <c r="F9468" s="105">
        <v>80</v>
      </c>
      <c r="G9468" s="108">
        <f t="shared" si="147"/>
        <v>43466</v>
      </c>
    </row>
    <row r="9469" spans="1:7" x14ac:dyDescent="0.35">
      <c r="A9469" s="72" t="s">
        <v>618</v>
      </c>
      <c r="B9469" s="72" t="s">
        <v>619</v>
      </c>
      <c r="C9469" s="72" t="s">
        <v>1087</v>
      </c>
      <c r="D9469" s="72" t="s">
        <v>1099</v>
      </c>
      <c r="E9469" s="72">
        <v>1187</v>
      </c>
      <c r="F9469" s="105">
        <v>79</v>
      </c>
      <c r="G9469" s="108">
        <f t="shared" si="147"/>
        <v>43374</v>
      </c>
    </row>
    <row r="9470" spans="1:7" x14ac:dyDescent="0.35">
      <c r="A9470" s="72" t="s">
        <v>618</v>
      </c>
      <c r="B9470" s="72" t="s">
        <v>619</v>
      </c>
      <c r="C9470" s="72" t="s">
        <v>1100</v>
      </c>
      <c r="D9470" s="72" t="s">
        <v>1088</v>
      </c>
      <c r="E9470" s="72">
        <v>627</v>
      </c>
      <c r="F9470" s="105">
        <v>82</v>
      </c>
      <c r="G9470" s="108">
        <f t="shared" si="147"/>
        <v>44378</v>
      </c>
    </row>
    <row r="9471" spans="1:7" x14ac:dyDescent="0.35">
      <c r="A9471" s="72" t="s">
        <v>618</v>
      </c>
      <c r="B9471" s="72" t="s">
        <v>619</v>
      </c>
      <c r="C9471" s="72" t="s">
        <v>1100</v>
      </c>
      <c r="D9471" s="72" t="s">
        <v>1089</v>
      </c>
      <c r="E9471" s="72">
        <v>626</v>
      </c>
      <c r="F9471" s="105">
        <v>82</v>
      </c>
      <c r="G9471" s="108">
        <f t="shared" si="147"/>
        <v>44287</v>
      </c>
    </row>
    <row r="9472" spans="1:7" x14ac:dyDescent="0.35">
      <c r="A9472" s="72" t="s">
        <v>618</v>
      </c>
      <c r="B9472" s="72" t="s">
        <v>619</v>
      </c>
      <c r="C9472" s="72" t="s">
        <v>1100</v>
      </c>
      <c r="D9472" s="72" t="s">
        <v>1090</v>
      </c>
      <c r="E9472" s="72">
        <v>625</v>
      </c>
      <c r="F9472" s="105">
        <v>84</v>
      </c>
      <c r="G9472" s="108">
        <f t="shared" si="147"/>
        <v>44197</v>
      </c>
    </row>
    <row r="9473" spans="1:7" x14ac:dyDescent="0.35">
      <c r="A9473" s="72" t="s">
        <v>618</v>
      </c>
      <c r="B9473" s="72" t="s">
        <v>619</v>
      </c>
      <c r="C9473" s="72" t="s">
        <v>1100</v>
      </c>
      <c r="D9473" s="72" t="s">
        <v>1091</v>
      </c>
      <c r="E9473" s="72">
        <v>621</v>
      </c>
      <c r="F9473" s="105">
        <v>86</v>
      </c>
      <c r="G9473" s="108">
        <f t="shared" si="147"/>
        <v>44105</v>
      </c>
    </row>
    <row r="9474" spans="1:7" x14ac:dyDescent="0.35">
      <c r="A9474" s="72" t="s">
        <v>618</v>
      </c>
      <c r="B9474" s="72" t="s">
        <v>619</v>
      </c>
      <c r="C9474" s="72" t="s">
        <v>1100</v>
      </c>
      <c r="D9474" s="72" t="s">
        <v>1092</v>
      </c>
      <c r="E9474" s="72">
        <v>612</v>
      </c>
      <c r="F9474" s="105">
        <v>88</v>
      </c>
      <c r="G9474" s="108">
        <f t="shared" si="147"/>
        <v>44013</v>
      </c>
    </row>
    <row r="9475" spans="1:7" x14ac:dyDescent="0.35">
      <c r="A9475" s="72" t="s">
        <v>618</v>
      </c>
      <c r="B9475" s="72" t="s">
        <v>619</v>
      </c>
      <c r="C9475" s="72" t="s">
        <v>1100</v>
      </c>
      <c r="D9475" s="72" t="s">
        <v>1093</v>
      </c>
      <c r="E9475" s="72">
        <v>616</v>
      </c>
      <c r="F9475" s="105">
        <v>87</v>
      </c>
      <c r="G9475" s="108">
        <f t="shared" si="147"/>
        <v>43922</v>
      </c>
    </row>
    <row r="9476" spans="1:7" x14ac:dyDescent="0.35">
      <c r="A9476" s="72" t="s">
        <v>618</v>
      </c>
      <c r="B9476" s="72" t="s">
        <v>619</v>
      </c>
      <c r="C9476" s="72" t="s">
        <v>1100</v>
      </c>
      <c r="D9476" s="72" t="s">
        <v>1094</v>
      </c>
      <c r="E9476" s="72">
        <v>602</v>
      </c>
      <c r="F9476" s="105">
        <v>88</v>
      </c>
      <c r="G9476" s="108">
        <f t="shared" ref="G9476:G9539" si="148">DATE(LEFT(D9476,4),RIGHT(LEFT(D9476,7),2),1)</f>
        <v>43831</v>
      </c>
    </row>
    <row r="9477" spans="1:7" x14ac:dyDescent="0.35">
      <c r="A9477" s="72" t="s">
        <v>618</v>
      </c>
      <c r="B9477" s="72" t="s">
        <v>619</v>
      </c>
      <c r="C9477" s="72" t="s">
        <v>1100</v>
      </c>
      <c r="D9477" s="72" t="s">
        <v>1095</v>
      </c>
      <c r="E9477" s="72">
        <v>597</v>
      </c>
      <c r="F9477" s="105">
        <v>85</v>
      </c>
      <c r="G9477" s="108">
        <f t="shared" si="148"/>
        <v>43739</v>
      </c>
    </row>
    <row r="9478" spans="1:7" x14ac:dyDescent="0.35">
      <c r="A9478" s="72" t="s">
        <v>618</v>
      </c>
      <c r="B9478" s="72" t="s">
        <v>619</v>
      </c>
      <c r="C9478" s="72" t="s">
        <v>1100</v>
      </c>
      <c r="D9478" s="72" t="s">
        <v>1096</v>
      </c>
      <c r="E9478" s="72">
        <v>605</v>
      </c>
      <c r="F9478" s="105">
        <v>83</v>
      </c>
      <c r="G9478" s="108">
        <f t="shared" si="148"/>
        <v>43647</v>
      </c>
    </row>
    <row r="9479" spans="1:7" x14ac:dyDescent="0.35">
      <c r="A9479" s="72" t="s">
        <v>618</v>
      </c>
      <c r="B9479" s="72" t="s">
        <v>619</v>
      </c>
      <c r="C9479" s="72" t="s">
        <v>1100</v>
      </c>
      <c r="D9479" s="72" t="s">
        <v>1097</v>
      </c>
      <c r="E9479" s="72">
        <v>604</v>
      </c>
      <c r="F9479" s="105">
        <v>73</v>
      </c>
      <c r="G9479" s="108">
        <f t="shared" si="148"/>
        <v>43556</v>
      </c>
    </row>
    <row r="9480" spans="1:7" x14ac:dyDescent="0.35">
      <c r="A9480" s="72" t="s">
        <v>618</v>
      </c>
      <c r="B9480" s="72" t="s">
        <v>619</v>
      </c>
      <c r="C9480" s="72" t="s">
        <v>1100</v>
      </c>
      <c r="D9480" s="72" t="s">
        <v>1098</v>
      </c>
      <c r="E9480" s="72">
        <v>591</v>
      </c>
      <c r="F9480" s="105">
        <v>72</v>
      </c>
      <c r="G9480" s="108">
        <f t="shared" si="148"/>
        <v>43466</v>
      </c>
    </row>
    <row r="9481" spans="1:7" x14ac:dyDescent="0.35">
      <c r="A9481" s="72" t="s">
        <v>618</v>
      </c>
      <c r="B9481" s="72" t="s">
        <v>619</v>
      </c>
      <c r="C9481" s="72" t="s">
        <v>1100</v>
      </c>
      <c r="D9481" s="72" t="s">
        <v>1099</v>
      </c>
      <c r="E9481" s="72">
        <v>607</v>
      </c>
      <c r="F9481" s="105">
        <v>72</v>
      </c>
      <c r="G9481" s="108">
        <f t="shared" si="148"/>
        <v>43374</v>
      </c>
    </row>
    <row r="9482" spans="1:7" x14ac:dyDescent="0.35">
      <c r="A9482" s="72" t="s">
        <v>618</v>
      </c>
      <c r="B9482" s="72" t="s">
        <v>619</v>
      </c>
      <c r="C9482" s="72" t="s">
        <v>1101</v>
      </c>
      <c r="D9482" s="72" t="s">
        <v>1088</v>
      </c>
      <c r="E9482" s="72">
        <v>269</v>
      </c>
      <c r="F9482" s="105">
        <v>7</v>
      </c>
      <c r="G9482" s="108">
        <f t="shared" si="148"/>
        <v>44378</v>
      </c>
    </row>
    <row r="9483" spans="1:7" x14ac:dyDescent="0.35">
      <c r="A9483" s="72" t="s">
        <v>618</v>
      </c>
      <c r="B9483" s="72" t="s">
        <v>619</v>
      </c>
      <c r="C9483" s="72" t="s">
        <v>1101</v>
      </c>
      <c r="D9483" s="72" t="s">
        <v>1089</v>
      </c>
      <c r="E9483" s="72">
        <v>272</v>
      </c>
      <c r="F9483" s="105">
        <v>7</v>
      </c>
      <c r="G9483" s="108">
        <f t="shared" si="148"/>
        <v>44287</v>
      </c>
    </row>
    <row r="9484" spans="1:7" x14ac:dyDescent="0.35">
      <c r="A9484" s="72" t="s">
        <v>618</v>
      </c>
      <c r="B9484" s="72" t="s">
        <v>619</v>
      </c>
      <c r="C9484" s="72" t="s">
        <v>1101</v>
      </c>
      <c r="D9484" s="72" t="s">
        <v>1090</v>
      </c>
      <c r="E9484" s="72">
        <v>271</v>
      </c>
      <c r="F9484" s="105">
        <v>7</v>
      </c>
      <c r="G9484" s="108">
        <f t="shared" si="148"/>
        <v>44197</v>
      </c>
    </row>
    <row r="9485" spans="1:7" x14ac:dyDescent="0.35">
      <c r="A9485" s="72" t="s">
        <v>618</v>
      </c>
      <c r="B9485" s="72" t="s">
        <v>619</v>
      </c>
      <c r="C9485" s="72" t="s">
        <v>1101</v>
      </c>
      <c r="D9485" s="72" t="s">
        <v>1091</v>
      </c>
      <c r="E9485" s="72">
        <v>272</v>
      </c>
      <c r="F9485" s="105">
        <v>7</v>
      </c>
      <c r="G9485" s="108">
        <f t="shared" si="148"/>
        <v>44105</v>
      </c>
    </row>
    <row r="9486" spans="1:7" x14ac:dyDescent="0.35">
      <c r="A9486" s="72" t="s">
        <v>618</v>
      </c>
      <c r="B9486" s="72" t="s">
        <v>619</v>
      </c>
      <c r="C9486" s="72" t="s">
        <v>1101</v>
      </c>
      <c r="D9486" s="72" t="s">
        <v>1092</v>
      </c>
      <c r="E9486" s="72">
        <v>264</v>
      </c>
      <c r="F9486" s="105">
        <v>6</v>
      </c>
      <c r="G9486" s="108">
        <f t="shared" si="148"/>
        <v>44013</v>
      </c>
    </row>
    <row r="9487" spans="1:7" x14ac:dyDescent="0.35">
      <c r="A9487" s="72" t="s">
        <v>618</v>
      </c>
      <c r="B9487" s="72" t="s">
        <v>619</v>
      </c>
      <c r="C9487" s="72" t="s">
        <v>1101</v>
      </c>
      <c r="D9487" s="72" t="s">
        <v>1093</v>
      </c>
      <c r="E9487" s="72">
        <v>262</v>
      </c>
      <c r="F9487" s="105">
        <v>6</v>
      </c>
      <c r="G9487" s="108">
        <f t="shared" si="148"/>
        <v>43922</v>
      </c>
    </row>
    <row r="9488" spans="1:7" x14ac:dyDescent="0.35">
      <c r="A9488" s="72" t="s">
        <v>618</v>
      </c>
      <c r="B9488" s="72" t="s">
        <v>619</v>
      </c>
      <c r="C9488" s="72" t="s">
        <v>1101</v>
      </c>
      <c r="D9488" s="72" t="s">
        <v>1094</v>
      </c>
      <c r="E9488" s="72">
        <v>260</v>
      </c>
      <c r="F9488" s="105">
        <v>6</v>
      </c>
      <c r="G9488" s="108">
        <f t="shared" si="148"/>
        <v>43831</v>
      </c>
    </row>
    <row r="9489" spans="1:7" x14ac:dyDescent="0.35">
      <c r="A9489" s="72" t="s">
        <v>618</v>
      </c>
      <c r="B9489" s="72" t="s">
        <v>619</v>
      </c>
      <c r="C9489" s="72" t="s">
        <v>1101</v>
      </c>
      <c r="D9489" s="72" t="s">
        <v>1095</v>
      </c>
      <c r="E9489" s="72">
        <v>259</v>
      </c>
      <c r="F9489" s="105">
        <v>6</v>
      </c>
      <c r="G9489" s="108">
        <f t="shared" si="148"/>
        <v>43739</v>
      </c>
    </row>
    <row r="9490" spans="1:7" x14ac:dyDescent="0.35">
      <c r="A9490" s="72" t="s">
        <v>618</v>
      </c>
      <c r="B9490" s="72" t="s">
        <v>619</v>
      </c>
      <c r="C9490" s="72" t="s">
        <v>1101</v>
      </c>
      <c r="D9490" s="72" t="s">
        <v>1096</v>
      </c>
      <c r="E9490" s="72">
        <v>264</v>
      </c>
      <c r="F9490" s="105">
        <v>5</v>
      </c>
      <c r="G9490" s="108">
        <f t="shared" si="148"/>
        <v>43647</v>
      </c>
    </row>
    <row r="9491" spans="1:7" x14ac:dyDescent="0.35">
      <c r="A9491" s="72" t="s">
        <v>618</v>
      </c>
      <c r="B9491" s="72" t="s">
        <v>619</v>
      </c>
      <c r="C9491" s="72" t="s">
        <v>1101</v>
      </c>
      <c r="D9491" s="72" t="s">
        <v>1097</v>
      </c>
      <c r="E9491" s="72">
        <v>266</v>
      </c>
      <c r="F9491" s="105">
        <v>4</v>
      </c>
      <c r="G9491" s="108">
        <f t="shared" si="148"/>
        <v>43556</v>
      </c>
    </row>
    <row r="9492" spans="1:7" x14ac:dyDescent="0.35">
      <c r="A9492" s="72" t="s">
        <v>618</v>
      </c>
      <c r="B9492" s="72" t="s">
        <v>619</v>
      </c>
      <c r="C9492" s="72" t="s">
        <v>1101</v>
      </c>
      <c r="D9492" s="72" t="s">
        <v>1098</v>
      </c>
      <c r="E9492" s="72">
        <v>268</v>
      </c>
      <c r="F9492" s="105">
        <v>5</v>
      </c>
      <c r="G9492" s="108">
        <f t="shared" si="148"/>
        <v>43466</v>
      </c>
    </row>
    <row r="9493" spans="1:7" x14ac:dyDescent="0.35">
      <c r="A9493" s="72" t="s">
        <v>618</v>
      </c>
      <c r="B9493" s="72" t="s">
        <v>619</v>
      </c>
      <c r="C9493" s="72" t="s">
        <v>1101</v>
      </c>
      <c r="D9493" s="72" t="s">
        <v>1099</v>
      </c>
      <c r="E9493" s="72">
        <v>282</v>
      </c>
      <c r="F9493" s="105">
        <v>12</v>
      </c>
      <c r="G9493" s="108">
        <f t="shared" si="148"/>
        <v>43374</v>
      </c>
    </row>
    <row r="9494" spans="1:7" x14ac:dyDescent="0.35">
      <c r="A9494" s="72" t="s">
        <v>618</v>
      </c>
      <c r="B9494" s="72" t="s">
        <v>619</v>
      </c>
      <c r="C9494" s="72" t="s">
        <v>1102</v>
      </c>
      <c r="D9494" s="72" t="s">
        <v>1088</v>
      </c>
      <c r="E9494" s="72">
        <v>863</v>
      </c>
      <c r="F9494" s="105">
        <v>76</v>
      </c>
      <c r="G9494" s="108">
        <f t="shared" si="148"/>
        <v>44378</v>
      </c>
    </row>
    <row r="9495" spans="1:7" x14ac:dyDescent="0.35">
      <c r="A9495" s="72" t="s">
        <v>618</v>
      </c>
      <c r="B9495" s="72" t="s">
        <v>619</v>
      </c>
      <c r="C9495" s="72" t="s">
        <v>1102</v>
      </c>
      <c r="D9495" s="72" t="s">
        <v>1089</v>
      </c>
      <c r="E9495" s="72">
        <v>863</v>
      </c>
      <c r="F9495" s="105">
        <v>76</v>
      </c>
      <c r="G9495" s="108">
        <f t="shared" si="148"/>
        <v>44287</v>
      </c>
    </row>
    <row r="9496" spans="1:7" x14ac:dyDescent="0.35">
      <c r="A9496" s="72" t="s">
        <v>618</v>
      </c>
      <c r="B9496" s="72" t="s">
        <v>619</v>
      </c>
      <c r="C9496" s="72" t="s">
        <v>1102</v>
      </c>
      <c r="D9496" s="72" t="s">
        <v>1090</v>
      </c>
      <c r="E9496" s="72">
        <v>866</v>
      </c>
      <c r="F9496" s="105">
        <v>77</v>
      </c>
      <c r="G9496" s="108">
        <f t="shared" si="148"/>
        <v>44197</v>
      </c>
    </row>
    <row r="9497" spans="1:7" x14ac:dyDescent="0.35">
      <c r="A9497" s="72" t="s">
        <v>618</v>
      </c>
      <c r="B9497" s="72" t="s">
        <v>619</v>
      </c>
      <c r="C9497" s="72" t="s">
        <v>1102</v>
      </c>
      <c r="D9497" s="72" t="s">
        <v>1091</v>
      </c>
      <c r="E9497" s="72">
        <v>867</v>
      </c>
      <c r="F9497" s="105">
        <v>78</v>
      </c>
      <c r="G9497" s="108">
        <f t="shared" si="148"/>
        <v>44105</v>
      </c>
    </row>
    <row r="9498" spans="1:7" x14ac:dyDescent="0.35">
      <c r="A9498" s="72" t="s">
        <v>618</v>
      </c>
      <c r="B9498" s="72" t="s">
        <v>619</v>
      </c>
      <c r="C9498" s="72" t="s">
        <v>1102</v>
      </c>
      <c r="D9498" s="72" t="s">
        <v>1092</v>
      </c>
      <c r="E9498" s="72">
        <v>867</v>
      </c>
      <c r="F9498" s="105">
        <v>82</v>
      </c>
      <c r="G9498" s="108">
        <f t="shared" si="148"/>
        <v>44013</v>
      </c>
    </row>
    <row r="9499" spans="1:7" x14ac:dyDescent="0.35">
      <c r="A9499" s="72" t="s">
        <v>618</v>
      </c>
      <c r="B9499" s="72" t="s">
        <v>619</v>
      </c>
      <c r="C9499" s="72" t="s">
        <v>1102</v>
      </c>
      <c r="D9499" s="72" t="s">
        <v>1093</v>
      </c>
      <c r="E9499" s="72">
        <v>852</v>
      </c>
      <c r="F9499" s="105">
        <v>77</v>
      </c>
      <c r="G9499" s="108">
        <f t="shared" si="148"/>
        <v>43922</v>
      </c>
    </row>
    <row r="9500" spans="1:7" x14ac:dyDescent="0.35">
      <c r="A9500" s="72" t="s">
        <v>618</v>
      </c>
      <c r="B9500" s="72" t="s">
        <v>619</v>
      </c>
      <c r="C9500" s="72" t="s">
        <v>1102</v>
      </c>
      <c r="D9500" s="72" t="s">
        <v>1094</v>
      </c>
      <c r="E9500" s="72">
        <v>857</v>
      </c>
      <c r="F9500" s="105">
        <v>85</v>
      </c>
      <c r="G9500" s="108">
        <f t="shared" si="148"/>
        <v>43831</v>
      </c>
    </row>
    <row r="9501" spans="1:7" x14ac:dyDescent="0.35">
      <c r="A9501" s="72" t="s">
        <v>618</v>
      </c>
      <c r="B9501" s="72" t="s">
        <v>619</v>
      </c>
      <c r="C9501" s="72" t="s">
        <v>1102</v>
      </c>
      <c r="D9501" s="72" t="s">
        <v>1095</v>
      </c>
      <c r="E9501" s="72">
        <v>857</v>
      </c>
      <c r="F9501" s="105">
        <v>90</v>
      </c>
      <c r="G9501" s="108">
        <f t="shared" si="148"/>
        <v>43739</v>
      </c>
    </row>
    <row r="9502" spans="1:7" x14ac:dyDescent="0.35">
      <c r="A9502" s="72" t="s">
        <v>618</v>
      </c>
      <c r="B9502" s="72" t="s">
        <v>619</v>
      </c>
      <c r="C9502" s="72" t="s">
        <v>1102</v>
      </c>
      <c r="D9502" s="72" t="s">
        <v>1096</v>
      </c>
      <c r="E9502" s="72">
        <v>856</v>
      </c>
      <c r="F9502" s="105">
        <v>91</v>
      </c>
      <c r="G9502" s="108">
        <f t="shared" si="148"/>
        <v>43647</v>
      </c>
    </row>
    <row r="9503" spans="1:7" x14ac:dyDescent="0.35">
      <c r="A9503" s="72" t="s">
        <v>618</v>
      </c>
      <c r="B9503" s="72" t="s">
        <v>619</v>
      </c>
      <c r="C9503" s="72" t="s">
        <v>1102</v>
      </c>
      <c r="D9503" s="72" t="s">
        <v>1097</v>
      </c>
      <c r="E9503" s="72">
        <v>854</v>
      </c>
      <c r="F9503" s="105">
        <v>81</v>
      </c>
      <c r="G9503" s="108">
        <f t="shared" si="148"/>
        <v>43556</v>
      </c>
    </row>
    <row r="9504" spans="1:7" x14ac:dyDescent="0.35">
      <c r="A9504" s="72" t="s">
        <v>618</v>
      </c>
      <c r="B9504" s="72" t="s">
        <v>619</v>
      </c>
      <c r="C9504" s="72" t="s">
        <v>1102</v>
      </c>
      <c r="D9504" s="72" t="s">
        <v>1098</v>
      </c>
      <c r="E9504" s="72">
        <v>860</v>
      </c>
      <c r="F9504" s="105">
        <v>86</v>
      </c>
      <c r="G9504" s="108">
        <f t="shared" si="148"/>
        <v>43466</v>
      </c>
    </row>
    <row r="9505" spans="1:7" x14ac:dyDescent="0.35">
      <c r="A9505" s="72" t="s">
        <v>618</v>
      </c>
      <c r="B9505" s="72" t="s">
        <v>619</v>
      </c>
      <c r="C9505" s="72" t="s">
        <v>1102</v>
      </c>
      <c r="D9505" s="72" t="s">
        <v>1099</v>
      </c>
      <c r="E9505" s="72">
        <v>886</v>
      </c>
      <c r="F9505" s="105">
        <v>85</v>
      </c>
      <c r="G9505" s="108">
        <f t="shared" si="148"/>
        <v>43374</v>
      </c>
    </row>
    <row r="9506" spans="1:7" x14ac:dyDescent="0.35">
      <c r="A9506" s="72" t="s">
        <v>622</v>
      </c>
      <c r="B9506" s="72" t="s">
        <v>623</v>
      </c>
      <c r="C9506" s="72" t="s">
        <v>1087</v>
      </c>
      <c r="D9506" s="72" t="s">
        <v>1088</v>
      </c>
      <c r="E9506" s="72">
        <v>1791</v>
      </c>
      <c r="F9506" s="105">
        <v>317</v>
      </c>
      <c r="G9506" s="108">
        <f t="shared" si="148"/>
        <v>44378</v>
      </c>
    </row>
    <row r="9507" spans="1:7" x14ac:dyDescent="0.35">
      <c r="A9507" s="72" t="s">
        <v>622</v>
      </c>
      <c r="B9507" s="72" t="s">
        <v>623</v>
      </c>
      <c r="C9507" s="72" t="s">
        <v>1087</v>
      </c>
      <c r="D9507" s="72" t="s">
        <v>1089</v>
      </c>
      <c r="E9507" s="72">
        <v>1785</v>
      </c>
      <c r="F9507" s="105">
        <v>309</v>
      </c>
      <c r="G9507" s="108">
        <f t="shared" si="148"/>
        <v>44287</v>
      </c>
    </row>
    <row r="9508" spans="1:7" x14ac:dyDescent="0.35">
      <c r="A9508" s="72" t="s">
        <v>622</v>
      </c>
      <c r="B9508" s="72" t="s">
        <v>623</v>
      </c>
      <c r="C9508" s="72" t="s">
        <v>1087</v>
      </c>
      <c r="D9508" s="72" t="s">
        <v>1090</v>
      </c>
      <c r="E9508" s="72">
        <v>1787</v>
      </c>
      <c r="F9508" s="105">
        <v>302</v>
      </c>
      <c r="G9508" s="108">
        <f t="shared" si="148"/>
        <v>44197</v>
      </c>
    </row>
    <row r="9509" spans="1:7" x14ac:dyDescent="0.35">
      <c r="A9509" s="72" t="s">
        <v>622</v>
      </c>
      <c r="B9509" s="72" t="s">
        <v>623</v>
      </c>
      <c r="C9509" s="72" t="s">
        <v>1087</v>
      </c>
      <c r="D9509" s="72" t="s">
        <v>1091</v>
      </c>
      <c r="E9509" s="72">
        <v>1790</v>
      </c>
      <c r="F9509" s="105">
        <v>293</v>
      </c>
      <c r="G9509" s="108">
        <f t="shared" si="148"/>
        <v>44105</v>
      </c>
    </row>
    <row r="9510" spans="1:7" x14ac:dyDescent="0.35">
      <c r="A9510" s="72" t="s">
        <v>622</v>
      </c>
      <c r="B9510" s="72" t="s">
        <v>623</v>
      </c>
      <c r="C9510" s="72" t="s">
        <v>1087</v>
      </c>
      <c r="D9510" s="72" t="s">
        <v>1092</v>
      </c>
      <c r="E9510" s="72">
        <v>1787</v>
      </c>
      <c r="F9510" s="105">
        <v>277</v>
      </c>
      <c r="G9510" s="108">
        <f t="shared" si="148"/>
        <v>44013</v>
      </c>
    </row>
    <row r="9511" spans="1:7" x14ac:dyDescent="0.35">
      <c r="A9511" s="72" t="s">
        <v>622</v>
      </c>
      <c r="B9511" s="72" t="s">
        <v>623</v>
      </c>
      <c r="C9511" s="72" t="s">
        <v>1087</v>
      </c>
      <c r="D9511" s="72" t="s">
        <v>1093</v>
      </c>
      <c r="E9511" s="72">
        <v>1785</v>
      </c>
      <c r="F9511" s="105">
        <v>283</v>
      </c>
      <c r="G9511" s="108">
        <f t="shared" si="148"/>
        <v>43922</v>
      </c>
    </row>
    <row r="9512" spans="1:7" x14ac:dyDescent="0.35">
      <c r="A9512" s="72" t="s">
        <v>622</v>
      </c>
      <c r="B9512" s="72" t="s">
        <v>623</v>
      </c>
      <c r="C9512" s="72" t="s">
        <v>1087</v>
      </c>
      <c r="D9512" s="72" t="s">
        <v>1094</v>
      </c>
      <c r="E9512" s="72">
        <v>1758</v>
      </c>
      <c r="F9512" s="105">
        <v>248</v>
      </c>
      <c r="G9512" s="108">
        <f t="shared" si="148"/>
        <v>43831</v>
      </c>
    </row>
    <row r="9513" spans="1:7" x14ac:dyDescent="0.35">
      <c r="A9513" s="72" t="s">
        <v>622</v>
      </c>
      <c r="B9513" s="72" t="s">
        <v>623</v>
      </c>
      <c r="C9513" s="72" t="s">
        <v>1087</v>
      </c>
      <c r="D9513" s="72" t="s">
        <v>1095</v>
      </c>
      <c r="E9513" s="72">
        <v>1758</v>
      </c>
      <c r="F9513" s="105">
        <v>253</v>
      </c>
      <c r="G9513" s="108">
        <f t="shared" si="148"/>
        <v>43739</v>
      </c>
    </row>
    <row r="9514" spans="1:7" x14ac:dyDescent="0.35">
      <c r="A9514" s="72" t="s">
        <v>622</v>
      </c>
      <c r="B9514" s="72" t="s">
        <v>623</v>
      </c>
      <c r="C9514" s="72" t="s">
        <v>1087</v>
      </c>
      <c r="D9514" s="72" t="s">
        <v>1096</v>
      </c>
      <c r="E9514" s="72">
        <v>1754</v>
      </c>
      <c r="F9514" s="105">
        <v>240</v>
      </c>
      <c r="G9514" s="108">
        <f t="shared" si="148"/>
        <v>43647</v>
      </c>
    </row>
    <row r="9515" spans="1:7" x14ac:dyDescent="0.35">
      <c r="A9515" s="72" t="s">
        <v>622</v>
      </c>
      <c r="B9515" s="72" t="s">
        <v>623</v>
      </c>
      <c r="C9515" s="72" t="s">
        <v>1087</v>
      </c>
      <c r="D9515" s="72" t="s">
        <v>1097</v>
      </c>
      <c r="E9515" s="72">
        <v>1750</v>
      </c>
      <c r="F9515" s="105">
        <v>226</v>
      </c>
      <c r="G9515" s="108">
        <f t="shared" si="148"/>
        <v>43556</v>
      </c>
    </row>
    <row r="9516" spans="1:7" x14ac:dyDescent="0.35">
      <c r="A9516" s="72" t="s">
        <v>622</v>
      </c>
      <c r="B9516" s="72" t="s">
        <v>623</v>
      </c>
      <c r="C9516" s="72" t="s">
        <v>1087</v>
      </c>
      <c r="D9516" s="72" t="s">
        <v>1098</v>
      </c>
      <c r="E9516" s="72">
        <v>1719</v>
      </c>
      <c r="F9516" s="105">
        <v>233</v>
      </c>
      <c r="G9516" s="108">
        <f t="shared" si="148"/>
        <v>43466</v>
      </c>
    </row>
    <row r="9517" spans="1:7" x14ac:dyDescent="0.35">
      <c r="A9517" s="72" t="s">
        <v>622</v>
      </c>
      <c r="B9517" s="72" t="s">
        <v>623</v>
      </c>
      <c r="C9517" s="72" t="s">
        <v>1087</v>
      </c>
      <c r="D9517" s="72" t="s">
        <v>1099</v>
      </c>
      <c r="E9517" s="72">
        <v>1774</v>
      </c>
      <c r="F9517" s="105">
        <v>235</v>
      </c>
      <c r="G9517" s="108">
        <f t="shared" si="148"/>
        <v>43374</v>
      </c>
    </row>
    <row r="9518" spans="1:7" x14ac:dyDescent="0.35">
      <c r="A9518" s="72" t="s">
        <v>622</v>
      </c>
      <c r="B9518" s="72" t="s">
        <v>623</v>
      </c>
      <c r="C9518" s="72" t="s">
        <v>1100</v>
      </c>
      <c r="D9518" s="72" t="s">
        <v>1088</v>
      </c>
      <c r="E9518" s="72">
        <v>688</v>
      </c>
      <c r="F9518" s="105">
        <v>167</v>
      </c>
      <c r="G9518" s="108">
        <f t="shared" si="148"/>
        <v>44378</v>
      </c>
    </row>
    <row r="9519" spans="1:7" x14ac:dyDescent="0.35">
      <c r="A9519" s="72" t="s">
        <v>622</v>
      </c>
      <c r="B9519" s="72" t="s">
        <v>623</v>
      </c>
      <c r="C9519" s="72" t="s">
        <v>1100</v>
      </c>
      <c r="D9519" s="72" t="s">
        <v>1089</v>
      </c>
      <c r="E9519" s="72">
        <v>691</v>
      </c>
      <c r="F9519" s="105">
        <v>167</v>
      </c>
      <c r="G9519" s="108">
        <f t="shared" si="148"/>
        <v>44287</v>
      </c>
    </row>
    <row r="9520" spans="1:7" x14ac:dyDescent="0.35">
      <c r="A9520" s="72" t="s">
        <v>622</v>
      </c>
      <c r="B9520" s="72" t="s">
        <v>623</v>
      </c>
      <c r="C9520" s="72" t="s">
        <v>1100</v>
      </c>
      <c r="D9520" s="72" t="s">
        <v>1090</v>
      </c>
      <c r="E9520" s="72">
        <v>688</v>
      </c>
      <c r="F9520" s="105">
        <v>164</v>
      </c>
      <c r="G9520" s="108">
        <f t="shared" si="148"/>
        <v>44197</v>
      </c>
    </row>
    <row r="9521" spans="1:7" x14ac:dyDescent="0.35">
      <c r="A9521" s="72" t="s">
        <v>622</v>
      </c>
      <c r="B9521" s="72" t="s">
        <v>623</v>
      </c>
      <c r="C9521" s="72" t="s">
        <v>1100</v>
      </c>
      <c r="D9521" s="72" t="s">
        <v>1091</v>
      </c>
      <c r="E9521" s="72">
        <v>684</v>
      </c>
      <c r="F9521" s="105">
        <v>157</v>
      </c>
      <c r="G9521" s="108">
        <f t="shared" si="148"/>
        <v>44105</v>
      </c>
    </row>
    <row r="9522" spans="1:7" x14ac:dyDescent="0.35">
      <c r="A9522" s="72" t="s">
        <v>622</v>
      </c>
      <c r="B9522" s="72" t="s">
        <v>623</v>
      </c>
      <c r="C9522" s="72" t="s">
        <v>1100</v>
      </c>
      <c r="D9522" s="72" t="s">
        <v>1092</v>
      </c>
      <c r="E9522" s="72">
        <v>683</v>
      </c>
      <c r="F9522" s="105">
        <v>146</v>
      </c>
      <c r="G9522" s="108">
        <f t="shared" si="148"/>
        <v>44013</v>
      </c>
    </row>
    <row r="9523" spans="1:7" x14ac:dyDescent="0.35">
      <c r="A9523" s="72" t="s">
        <v>622</v>
      </c>
      <c r="B9523" s="72" t="s">
        <v>623</v>
      </c>
      <c r="C9523" s="72" t="s">
        <v>1100</v>
      </c>
      <c r="D9523" s="72" t="s">
        <v>1093</v>
      </c>
      <c r="E9523" s="72">
        <v>688</v>
      </c>
      <c r="F9523" s="105">
        <v>151</v>
      </c>
      <c r="G9523" s="108">
        <f t="shared" si="148"/>
        <v>43922</v>
      </c>
    </row>
    <row r="9524" spans="1:7" x14ac:dyDescent="0.35">
      <c r="A9524" s="72" t="s">
        <v>622</v>
      </c>
      <c r="B9524" s="72" t="s">
        <v>623</v>
      </c>
      <c r="C9524" s="72" t="s">
        <v>1100</v>
      </c>
      <c r="D9524" s="72" t="s">
        <v>1094</v>
      </c>
      <c r="E9524" s="72">
        <v>683</v>
      </c>
      <c r="F9524" s="105">
        <v>145</v>
      </c>
      <c r="G9524" s="108">
        <f t="shared" si="148"/>
        <v>43831</v>
      </c>
    </row>
    <row r="9525" spans="1:7" x14ac:dyDescent="0.35">
      <c r="A9525" s="72" t="s">
        <v>622</v>
      </c>
      <c r="B9525" s="72" t="s">
        <v>623</v>
      </c>
      <c r="C9525" s="72" t="s">
        <v>1100</v>
      </c>
      <c r="D9525" s="72" t="s">
        <v>1095</v>
      </c>
      <c r="E9525" s="72">
        <v>687</v>
      </c>
      <c r="F9525" s="105">
        <v>143</v>
      </c>
      <c r="G9525" s="108">
        <f t="shared" si="148"/>
        <v>43739</v>
      </c>
    </row>
    <row r="9526" spans="1:7" x14ac:dyDescent="0.35">
      <c r="A9526" s="72" t="s">
        <v>622</v>
      </c>
      <c r="B9526" s="72" t="s">
        <v>623</v>
      </c>
      <c r="C9526" s="72" t="s">
        <v>1100</v>
      </c>
      <c r="D9526" s="72" t="s">
        <v>1096</v>
      </c>
      <c r="E9526" s="72">
        <v>686</v>
      </c>
      <c r="F9526" s="105">
        <v>135</v>
      </c>
      <c r="G9526" s="108">
        <f t="shared" si="148"/>
        <v>43647</v>
      </c>
    </row>
    <row r="9527" spans="1:7" x14ac:dyDescent="0.35">
      <c r="A9527" s="72" t="s">
        <v>622</v>
      </c>
      <c r="B9527" s="72" t="s">
        <v>623</v>
      </c>
      <c r="C9527" s="72" t="s">
        <v>1100</v>
      </c>
      <c r="D9527" s="72" t="s">
        <v>1097</v>
      </c>
      <c r="E9527" s="72">
        <v>686</v>
      </c>
      <c r="F9527" s="105">
        <v>127</v>
      </c>
      <c r="G9527" s="108">
        <f t="shared" si="148"/>
        <v>43556</v>
      </c>
    </row>
    <row r="9528" spans="1:7" x14ac:dyDescent="0.35">
      <c r="A9528" s="72" t="s">
        <v>622</v>
      </c>
      <c r="B9528" s="72" t="s">
        <v>623</v>
      </c>
      <c r="C9528" s="72" t="s">
        <v>1100</v>
      </c>
      <c r="D9528" s="72" t="s">
        <v>1098</v>
      </c>
      <c r="E9528" s="72">
        <v>678</v>
      </c>
      <c r="F9528" s="105">
        <v>130</v>
      </c>
      <c r="G9528" s="108">
        <f t="shared" si="148"/>
        <v>43466</v>
      </c>
    </row>
    <row r="9529" spans="1:7" x14ac:dyDescent="0.35">
      <c r="A9529" s="72" t="s">
        <v>622</v>
      </c>
      <c r="B9529" s="72" t="s">
        <v>623</v>
      </c>
      <c r="C9529" s="72" t="s">
        <v>1100</v>
      </c>
      <c r="D9529" s="72" t="s">
        <v>1099</v>
      </c>
      <c r="E9529" s="72">
        <v>711</v>
      </c>
      <c r="F9529" s="105">
        <v>128</v>
      </c>
      <c r="G9529" s="108">
        <f t="shared" si="148"/>
        <v>43374</v>
      </c>
    </row>
    <row r="9530" spans="1:7" x14ac:dyDescent="0.35">
      <c r="A9530" s="72" t="s">
        <v>622</v>
      </c>
      <c r="B9530" s="72" t="s">
        <v>623</v>
      </c>
      <c r="C9530" s="72" t="s">
        <v>1101</v>
      </c>
      <c r="D9530" s="72" t="s">
        <v>1088</v>
      </c>
      <c r="E9530" s="72">
        <v>333</v>
      </c>
      <c r="F9530" s="105">
        <v>30</v>
      </c>
      <c r="G9530" s="108">
        <f t="shared" si="148"/>
        <v>44378</v>
      </c>
    </row>
    <row r="9531" spans="1:7" x14ac:dyDescent="0.35">
      <c r="A9531" s="72" t="s">
        <v>622</v>
      </c>
      <c r="B9531" s="72" t="s">
        <v>623</v>
      </c>
      <c r="C9531" s="72" t="s">
        <v>1101</v>
      </c>
      <c r="D9531" s="72" t="s">
        <v>1089</v>
      </c>
      <c r="E9531" s="72">
        <v>332</v>
      </c>
      <c r="F9531" s="105">
        <v>30</v>
      </c>
      <c r="G9531" s="108">
        <f t="shared" si="148"/>
        <v>44287</v>
      </c>
    </row>
    <row r="9532" spans="1:7" x14ac:dyDescent="0.35">
      <c r="A9532" s="72" t="s">
        <v>622</v>
      </c>
      <c r="B9532" s="72" t="s">
        <v>623</v>
      </c>
      <c r="C9532" s="72" t="s">
        <v>1101</v>
      </c>
      <c r="D9532" s="72" t="s">
        <v>1090</v>
      </c>
      <c r="E9532" s="72">
        <v>333</v>
      </c>
      <c r="F9532" s="105">
        <v>30</v>
      </c>
      <c r="G9532" s="108">
        <f t="shared" si="148"/>
        <v>44197</v>
      </c>
    </row>
    <row r="9533" spans="1:7" x14ac:dyDescent="0.35">
      <c r="A9533" s="72" t="s">
        <v>622</v>
      </c>
      <c r="B9533" s="72" t="s">
        <v>623</v>
      </c>
      <c r="C9533" s="72" t="s">
        <v>1101</v>
      </c>
      <c r="D9533" s="72" t="s">
        <v>1091</v>
      </c>
      <c r="E9533" s="72">
        <v>331</v>
      </c>
      <c r="F9533" s="105">
        <v>28</v>
      </c>
      <c r="G9533" s="108">
        <f t="shared" si="148"/>
        <v>44105</v>
      </c>
    </row>
    <row r="9534" spans="1:7" x14ac:dyDescent="0.35">
      <c r="A9534" s="72" t="s">
        <v>622</v>
      </c>
      <c r="B9534" s="72" t="s">
        <v>623</v>
      </c>
      <c r="C9534" s="72" t="s">
        <v>1101</v>
      </c>
      <c r="D9534" s="72" t="s">
        <v>1092</v>
      </c>
      <c r="E9534" s="72">
        <v>331</v>
      </c>
      <c r="F9534" s="105">
        <v>28</v>
      </c>
      <c r="G9534" s="108">
        <f t="shared" si="148"/>
        <v>44013</v>
      </c>
    </row>
    <row r="9535" spans="1:7" x14ac:dyDescent="0.35">
      <c r="A9535" s="72" t="s">
        <v>622</v>
      </c>
      <c r="B9535" s="72" t="s">
        <v>623</v>
      </c>
      <c r="C9535" s="72" t="s">
        <v>1101</v>
      </c>
      <c r="D9535" s="72" t="s">
        <v>1093</v>
      </c>
      <c r="E9535" s="72">
        <v>329</v>
      </c>
      <c r="F9535" s="105">
        <v>29</v>
      </c>
      <c r="G9535" s="108">
        <f t="shared" si="148"/>
        <v>43922</v>
      </c>
    </row>
    <row r="9536" spans="1:7" x14ac:dyDescent="0.35">
      <c r="A9536" s="72" t="s">
        <v>622</v>
      </c>
      <c r="B9536" s="72" t="s">
        <v>623</v>
      </c>
      <c r="C9536" s="72" t="s">
        <v>1101</v>
      </c>
      <c r="D9536" s="72" t="s">
        <v>1094</v>
      </c>
      <c r="E9536" s="72">
        <v>323</v>
      </c>
      <c r="F9536" s="105">
        <v>24</v>
      </c>
      <c r="G9536" s="108">
        <f t="shared" si="148"/>
        <v>43831</v>
      </c>
    </row>
    <row r="9537" spans="1:7" x14ac:dyDescent="0.35">
      <c r="A9537" s="72" t="s">
        <v>622</v>
      </c>
      <c r="B9537" s="72" t="s">
        <v>623</v>
      </c>
      <c r="C9537" s="72" t="s">
        <v>1101</v>
      </c>
      <c r="D9537" s="72" t="s">
        <v>1095</v>
      </c>
      <c r="E9537" s="72">
        <v>326</v>
      </c>
      <c r="F9537" s="105">
        <v>24</v>
      </c>
      <c r="G9537" s="108">
        <f t="shared" si="148"/>
        <v>43739</v>
      </c>
    </row>
    <row r="9538" spans="1:7" x14ac:dyDescent="0.35">
      <c r="A9538" s="72" t="s">
        <v>622</v>
      </c>
      <c r="B9538" s="72" t="s">
        <v>623</v>
      </c>
      <c r="C9538" s="72" t="s">
        <v>1101</v>
      </c>
      <c r="D9538" s="72" t="s">
        <v>1096</v>
      </c>
      <c r="E9538" s="72">
        <v>322</v>
      </c>
      <c r="F9538" s="105">
        <v>24</v>
      </c>
      <c r="G9538" s="108">
        <f t="shared" si="148"/>
        <v>43647</v>
      </c>
    </row>
    <row r="9539" spans="1:7" x14ac:dyDescent="0.35">
      <c r="A9539" s="72" t="s">
        <v>622</v>
      </c>
      <c r="B9539" s="72" t="s">
        <v>623</v>
      </c>
      <c r="C9539" s="72" t="s">
        <v>1101</v>
      </c>
      <c r="D9539" s="72" t="s">
        <v>1097</v>
      </c>
      <c r="E9539" s="72">
        <v>321</v>
      </c>
      <c r="F9539" s="105">
        <v>22</v>
      </c>
      <c r="G9539" s="108">
        <f t="shared" si="148"/>
        <v>43556</v>
      </c>
    </row>
    <row r="9540" spans="1:7" x14ac:dyDescent="0.35">
      <c r="A9540" s="72" t="s">
        <v>622</v>
      </c>
      <c r="B9540" s="72" t="s">
        <v>623</v>
      </c>
      <c r="C9540" s="72" t="s">
        <v>1101</v>
      </c>
      <c r="D9540" s="72" t="s">
        <v>1098</v>
      </c>
      <c r="E9540" s="72">
        <v>314</v>
      </c>
      <c r="F9540" s="105">
        <v>23</v>
      </c>
      <c r="G9540" s="108">
        <f t="shared" ref="G9540:G9603" si="149">DATE(LEFT(D9540,4),RIGHT(LEFT(D9540,7),2),1)</f>
        <v>43466</v>
      </c>
    </row>
    <row r="9541" spans="1:7" x14ac:dyDescent="0.35">
      <c r="A9541" s="72" t="s">
        <v>622</v>
      </c>
      <c r="B9541" s="72" t="s">
        <v>623</v>
      </c>
      <c r="C9541" s="72" t="s">
        <v>1101</v>
      </c>
      <c r="D9541" s="72" t="s">
        <v>1099</v>
      </c>
      <c r="E9541" s="72">
        <v>335</v>
      </c>
      <c r="F9541" s="105">
        <v>23</v>
      </c>
      <c r="G9541" s="108">
        <f t="shared" si="149"/>
        <v>43374</v>
      </c>
    </row>
    <row r="9542" spans="1:7" x14ac:dyDescent="0.35">
      <c r="A9542" s="72" t="s">
        <v>622</v>
      </c>
      <c r="B9542" s="72" t="s">
        <v>623</v>
      </c>
      <c r="C9542" s="72" t="s">
        <v>1102</v>
      </c>
      <c r="D9542" s="72" t="s">
        <v>1088</v>
      </c>
      <c r="E9542" s="72">
        <v>1851</v>
      </c>
      <c r="F9542" s="105">
        <v>304</v>
      </c>
      <c r="G9542" s="108">
        <f t="shared" si="149"/>
        <v>44378</v>
      </c>
    </row>
    <row r="9543" spans="1:7" x14ac:dyDescent="0.35">
      <c r="A9543" s="72" t="s">
        <v>622</v>
      </c>
      <c r="B9543" s="72" t="s">
        <v>623</v>
      </c>
      <c r="C9543" s="72" t="s">
        <v>1102</v>
      </c>
      <c r="D9543" s="72" t="s">
        <v>1089</v>
      </c>
      <c r="E9543" s="72">
        <v>1843</v>
      </c>
      <c r="F9543" s="105">
        <v>298</v>
      </c>
      <c r="G9543" s="108">
        <f t="shared" si="149"/>
        <v>44287</v>
      </c>
    </row>
    <row r="9544" spans="1:7" x14ac:dyDescent="0.35">
      <c r="A9544" s="72" t="s">
        <v>622</v>
      </c>
      <c r="B9544" s="72" t="s">
        <v>623</v>
      </c>
      <c r="C9544" s="72" t="s">
        <v>1102</v>
      </c>
      <c r="D9544" s="72" t="s">
        <v>1090</v>
      </c>
      <c r="E9544" s="72">
        <v>1844</v>
      </c>
      <c r="F9544" s="105">
        <v>290</v>
      </c>
      <c r="G9544" s="108">
        <f t="shared" si="149"/>
        <v>44197</v>
      </c>
    </row>
    <row r="9545" spans="1:7" x14ac:dyDescent="0.35">
      <c r="A9545" s="72" t="s">
        <v>622</v>
      </c>
      <c r="B9545" s="72" t="s">
        <v>623</v>
      </c>
      <c r="C9545" s="72" t="s">
        <v>1102</v>
      </c>
      <c r="D9545" s="72" t="s">
        <v>1091</v>
      </c>
      <c r="E9545" s="72">
        <v>1844</v>
      </c>
      <c r="F9545" s="105">
        <v>273</v>
      </c>
      <c r="G9545" s="108">
        <f t="shared" si="149"/>
        <v>44105</v>
      </c>
    </row>
    <row r="9546" spans="1:7" x14ac:dyDescent="0.35">
      <c r="A9546" s="72" t="s">
        <v>622</v>
      </c>
      <c r="B9546" s="72" t="s">
        <v>623</v>
      </c>
      <c r="C9546" s="72" t="s">
        <v>1102</v>
      </c>
      <c r="D9546" s="72" t="s">
        <v>1092</v>
      </c>
      <c r="E9546" s="72">
        <v>1842</v>
      </c>
      <c r="F9546" s="105">
        <v>261</v>
      </c>
      <c r="G9546" s="108">
        <f t="shared" si="149"/>
        <v>44013</v>
      </c>
    </row>
    <row r="9547" spans="1:7" x14ac:dyDescent="0.35">
      <c r="A9547" s="72" t="s">
        <v>622</v>
      </c>
      <c r="B9547" s="72" t="s">
        <v>623</v>
      </c>
      <c r="C9547" s="72" t="s">
        <v>1102</v>
      </c>
      <c r="D9547" s="72" t="s">
        <v>1093</v>
      </c>
      <c r="E9547" s="72">
        <v>1850</v>
      </c>
      <c r="F9547" s="105">
        <v>274</v>
      </c>
      <c r="G9547" s="108">
        <f t="shared" si="149"/>
        <v>43922</v>
      </c>
    </row>
    <row r="9548" spans="1:7" x14ac:dyDescent="0.35">
      <c r="A9548" s="72" t="s">
        <v>622</v>
      </c>
      <c r="B9548" s="72" t="s">
        <v>623</v>
      </c>
      <c r="C9548" s="72" t="s">
        <v>1102</v>
      </c>
      <c r="D9548" s="72" t="s">
        <v>1094</v>
      </c>
      <c r="E9548" s="72">
        <v>1852</v>
      </c>
      <c r="F9548" s="105">
        <v>268</v>
      </c>
      <c r="G9548" s="108">
        <f t="shared" si="149"/>
        <v>43831</v>
      </c>
    </row>
    <row r="9549" spans="1:7" x14ac:dyDescent="0.35">
      <c r="A9549" s="72" t="s">
        <v>622</v>
      </c>
      <c r="B9549" s="72" t="s">
        <v>623</v>
      </c>
      <c r="C9549" s="72" t="s">
        <v>1102</v>
      </c>
      <c r="D9549" s="72" t="s">
        <v>1095</v>
      </c>
      <c r="E9549" s="72">
        <v>1854</v>
      </c>
      <c r="F9549" s="105">
        <v>270</v>
      </c>
      <c r="G9549" s="108">
        <f t="shared" si="149"/>
        <v>43739</v>
      </c>
    </row>
    <row r="9550" spans="1:7" x14ac:dyDescent="0.35">
      <c r="A9550" s="72" t="s">
        <v>622</v>
      </c>
      <c r="B9550" s="72" t="s">
        <v>623</v>
      </c>
      <c r="C9550" s="72" t="s">
        <v>1102</v>
      </c>
      <c r="D9550" s="72" t="s">
        <v>1096</v>
      </c>
      <c r="E9550" s="72">
        <v>1856</v>
      </c>
      <c r="F9550" s="105">
        <v>260</v>
      </c>
      <c r="G9550" s="108">
        <f t="shared" si="149"/>
        <v>43647</v>
      </c>
    </row>
    <row r="9551" spans="1:7" x14ac:dyDescent="0.35">
      <c r="A9551" s="72" t="s">
        <v>622</v>
      </c>
      <c r="B9551" s="72" t="s">
        <v>623</v>
      </c>
      <c r="C9551" s="72" t="s">
        <v>1102</v>
      </c>
      <c r="D9551" s="72" t="s">
        <v>1097</v>
      </c>
      <c r="E9551" s="72">
        <v>1855</v>
      </c>
      <c r="F9551" s="105">
        <v>244</v>
      </c>
      <c r="G9551" s="108">
        <f t="shared" si="149"/>
        <v>43556</v>
      </c>
    </row>
    <row r="9552" spans="1:7" x14ac:dyDescent="0.35">
      <c r="A9552" s="72" t="s">
        <v>622</v>
      </c>
      <c r="B9552" s="72" t="s">
        <v>623</v>
      </c>
      <c r="C9552" s="72" t="s">
        <v>1102</v>
      </c>
      <c r="D9552" s="72" t="s">
        <v>1098</v>
      </c>
      <c r="E9552" s="72">
        <v>1842</v>
      </c>
      <c r="F9552" s="105">
        <v>245</v>
      </c>
      <c r="G9552" s="108">
        <f t="shared" si="149"/>
        <v>43466</v>
      </c>
    </row>
    <row r="9553" spans="1:7" x14ac:dyDescent="0.35">
      <c r="A9553" s="72" t="s">
        <v>622</v>
      </c>
      <c r="B9553" s="72" t="s">
        <v>623</v>
      </c>
      <c r="C9553" s="72" t="s">
        <v>1102</v>
      </c>
      <c r="D9553" s="72" t="s">
        <v>1099</v>
      </c>
      <c r="E9553" s="72">
        <v>2077</v>
      </c>
      <c r="F9553" s="105">
        <v>338</v>
      </c>
      <c r="G9553" s="108">
        <f t="shared" si="149"/>
        <v>43374</v>
      </c>
    </row>
    <row r="9554" spans="1:7" x14ac:dyDescent="0.35">
      <c r="A9554" s="72" t="s">
        <v>624</v>
      </c>
      <c r="B9554" s="72" t="s">
        <v>625</v>
      </c>
      <c r="C9554" s="72" t="s">
        <v>1087</v>
      </c>
      <c r="D9554" s="72" t="s">
        <v>1088</v>
      </c>
      <c r="E9554" s="72">
        <v>1095</v>
      </c>
      <c r="F9554" s="105">
        <v>43</v>
      </c>
      <c r="G9554" s="108">
        <f t="shared" si="149"/>
        <v>44378</v>
      </c>
    </row>
    <row r="9555" spans="1:7" x14ac:dyDescent="0.35">
      <c r="A9555" s="72" t="s">
        <v>624</v>
      </c>
      <c r="B9555" s="72" t="s">
        <v>625</v>
      </c>
      <c r="C9555" s="72" t="s">
        <v>1087</v>
      </c>
      <c r="D9555" s="72" t="s">
        <v>1089</v>
      </c>
      <c r="E9555" s="72">
        <v>1109</v>
      </c>
      <c r="F9555" s="105">
        <v>45</v>
      </c>
      <c r="G9555" s="108">
        <f t="shared" si="149"/>
        <v>44287</v>
      </c>
    </row>
    <row r="9556" spans="1:7" x14ac:dyDescent="0.35">
      <c r="A9556" s="72" t="s">
        <v>624</v>
      </c>
      <c r="B9556" s="72" t="s">
        <v>625</v>
      </c>
      <c r="C9556" s="72" t="s">
        <v>1087</v>
      </c>
      <c r="D9556" s="72" t="s">
        <v>1090</v>
      </c>
      <c r="E9556" s="72">
        <v>1098</v>
      </c>
      <c r="F9556" s="105">
        <v>44</v>
      </c>
      <c r="G9556" s="108">
        <f t="shared" si="149"/>
        <v>44197</v>
      </c>
    </row>
    <row r="9557" spans="1:7" x14ac:dyDescent="0.35">
      <c r="A9557" s="72" t="s">
        <v>624</v>
      </c>
      <c r="B9557" s="72" t="s">
        <v>625</v>
      </c>
      <c r="C9557" s="72" t="s">
        <v>1087</v>
      </c>
      <c r="D9557" s="72" t="s">
        <v>1091</v>
      </c>
      <c r="E9557" s="72">
        <v>1094</v>
      </c>
      <c r="F9557" s="105">
        <v>43</v>
      </c>
      <c r="G9557" s="108">
        <f t="shared" si="149"/>
        <v>44105</v>
      </c>
    </row>
    <row r="9558" spans="1:7" x14ac:dyDescent="0.35">
      <c r="A9558" s="72" t="s">
        <v>624</v>
      </c>
      <c r="B9558" s="72" t="s">
        <v>625</v>
      </c>
      <c r="C9558" s="72" t="s">
        <v>1087</v>
      </c>
      <c r="D9558" s="72" t="s">
        <v>1092</v>
      </c>
      <c r="E9558" s="72">
        <v>1100</v>
      </c>
      <c r="F9558" s="105">
        <v>47</v>
      </c>
      <c r="G9558" s="108">
        <f t="shared" si="149"/>
        <v>44013</v>
      </c>
    </row>
    <row r="9559" spans="1:7" x14ac:dyDescent="0.35">
      <c r="A9559" s="72" t="s">
        <v>624</v>
      </c>
      <c r="B9559" s="72" t="s">
        <v>625</v>
      </c>
      <c r="C9559" s="72" t="s">
        <v>1087</v>
      </c>
      <c r="D9559" s="72" t="s">
        <v>1093</v>
      </c>
      <c r="E9559" s="72">
        <v>1060</v>
      </c>
      <c r="F9559" s="105">
        <v>45</v>
      </c>
      <c r="G9559" s="108">
        <f t="shared" si="149"/>
        <v>43922</v>
      </c>
    </row>
    <row r="9560" spans="1:7" x14ac:dyDescent="0.35">
      <c r="A9560" s="72" t="s">
        <v>624</v>
      </c>
      <c r="B9560" s="72" t="s">
        <v>625</v>
      </c>
      <c r="C9560" s="72" t="s">
        <v>1087</v>
      </c>
      <c r="D9560" s="72" t="s">
        <v>1094</v>
      </c>
      <c r="E9560" s="72">
        <v>1083</v>
      </c>
      <c r="F9560" s="105">
        <v>47</v>
      </c>
      <c r="G9560" s="108">
        <f t="shared" si="149"/>
        <v>43831</v>
      </c>
    </row>
    <row r="9561" spans="1:7" x14ac:dyDescent="0.35">
      <c r="A9561" s="72" t="s">
        <v>624</v>
      </c>
      <c r="B9561" s="72" t="s">
        <v>625</v>
      </c>
      <c r="C9561" s="72" t="s">
        <v>1087</v>
      </c>
      <c r="D9561" s="72" t="s">
        <v>1095</v>
      </c>
      <c r="E9561" s="72">
        <v>1084</v>
      </c>
      <c r="F9561" s="105">
        <v>46</v>
      </c>
      <c r="G9561" s="108">
        <f t="shared" si="149"/>
        <v>43739</v>
      </c>
    </row>
    <row r="9562" spans="1:7" x14ac:dyDescent="0.35">
      <c r="A9562" s="72" t="s">
        <v>624</v>
      </c>
      <c r="B9562" s="72" t="s">
        <v>625</v>
      </c>
      <c r="C9562" s="72" t="s">
        <v>1087</v>
      </c>
      <c r="D9562" s="72" t="s">
        <v>1096</v>
      </c>
      <c r="E9562" s="72">
        <v>1080</v>
      </c>
      <c r="F9562" s="105">
        <v>49</v>
      </c>
      <c r="G9562" s="108">
        <f t="shared" si="149"/>
        <v>43647</v>
      </c>
    </row>
    <row r="9563" spans="1:7" x14ac:dyDescent="0.35">
      <c r="A9563" s="72" t="s">
        <v>624</v>
      </c>
      <c r="B9563" s="72" t="s">
        <v>625</v>
      </c>
      <c r="C9563" s="72" t="s">
        <v>1087</v>
      </c>
      <c r="D9563" s="72" t="s">
        <v>1097</v>
      </c>
      <c r="E9563" s="72">
        <v>1067</v>
      </c>
      <c r="F9563" s="105">
        <v>46</v>
      </c>
      <c r="G9563" s="108">
        <f t="shared" si="149"/>
        <v>43556</v>
      </c>
    </row>
    <row r="9564" spans="1:7" x14ac:dyDescent="0.35">
      <c r="A9564" s="72" t="s">
        <v>624</v>
      </c>
      <c r="B9564" s="72" t="s">
        <v>625</v>
      </c>
      <c r="C9564" s="72" t="s">
        <v>1087</v>
      </c>
      <c r="D9564" s="72" t="s">
        <v>1098</v>
      </c>
      <c r="E9564" s="72">
        <v>1085</v>
      </c>
      <c r="F9564" s="105">
        <v>52</v>
      </c>
      <c r="G9564" s="108">
        <f t="shared" si="149"/>
        <v>43466</v>
      </c>
    </row>
    <row r="9565" spans="1:7" x14ac:dyDescent="0.35">
      <c r="A9565" s="72" t="s">
        <v>624</v>
      </c>
      <c r="B9565" s="72" t="s">
        <v>625</v>
      </c>
      <c r="C9565" s="72" t="s">
        <v>1087</v>
      </c>
      <c r="D9565" s="72" t="s">
        <v>1099</v>
      </c>
      <c r="E9565" s="72">
        <v>1165</v>
      </c>
      <c r="F9565" s="105">
        <v>87</v>
      </c>
      <c r="G9565" s="108">
        <f t="shared" si="149"/>
        <v>43374</v>
      </c>
    </row>
    <row r="9566" spans="1:7" x14ac:dyDescent="0.35">
      <c r="A9566" s="72" t="s">
        <v>624</v>
      </c>
      <c r="B9566" s="72" t="s">
        <v>625</v>
      </c>
      <c r="C9566" s="72" t="s">
        <v>1100</v>
      </c>
      <c r="D9566" s="72" t="s">
        <v>1088</v>
      </c>
      <c r="E9566" s="72">
        <v>455</v>
      </c>
      <c r="F9566" s="105">
        <v>54</v>
      </c>
      <c r="G9566" s="108">
        <f t="shared" si="149"/>
        <v>44378</v>
      </c>
    </row>
    <row r="9567" spans="1:7" x14ac:dyDescent="0.35">
      <c r="A9567" s="72" t="s">
        <v>624</v>
      </c>
      <c r="B9567" s="72" t="s">
        <v>625</v>
      </c>
      <c r="C9567" s="72" t="s">
        <v>1100</v>
      </c>
      <c r="D9567" s="72" t="s">
        <v>1089</v>
      </c>
      <c r="E9567" s="72">
        <v>450</v>
      </c>
      <c r="F9567" s="105">
        <v>51</v>
      </c>
      <c r="G9567" s="108">
        <f t="shared" si="149"/>
        <v>44287</v>
      </c>
    </row>
    <row r="9568" spans="1:7" x14ac:dyDescent="0.35">
      <c r="A9568" s="72" t="s">
        <v>624</v>
      </c>
      <c r="B9568" s="72" t="s">
        <v>625</v>
      </c>
      <c r="C9568" s="72" t="s">
        <v>1100</v>
      </c>
      <c r="D9568" s="72" t="s">
        <v>1090</v>
      </c>
      <c r="E9568" s="72">
        <v>456</v>
      </c>
      <c r="F9568" s="105">
        <v>54</v>
      </c>
      <c r="G9568" s="108">
        <f t="shared" si="149"/>
        <v>44197</v>
      </c>
    </row>
    <row r="9569" spans="1:7" x14ac:dyDescent="0.35">
      <c r="A9569" s="72" t="s">
        <v>624</v>
      </c>
      <c r="B9569" s="72" t="s">
        <v>625</v>
      </c>
      <c r="C9569" s="72" t="s">
        <v>1100</v>
      </c>
      <c r="D9569" s="72" t="s">
        <v>1091</v>
      </c>
      <c r="E9569" s="72">
        <v>460</v>
      </c>
      <c r="F9569" s="105">
        <v>52</v>
      </c>
      <c r="G9569" s="108">
        <f t="shared" si="149"/>
        <v>44105</v>
      </c>
    </row>
    <row r="9570" spans="1:7" x14ac:dyDescent="0.35">
      <c r="A9570" s="72" t="s">
        <v>624</v>
      </c>
      <c r="B9570" s="72" t="s">
        <v>625</v>
      </c>
      <c r="C9570" s="72" t="s">
        <v>1100</v>
      </c>
      <c r="D9570" s="72" t="s">
        <v>1092</v>
      </c>
      <c r="E9570" s="72">
        <v>450</v>
      </c>
      <c r="F9570" s="105">
        <v>55</v>
      </c>
      <c r="G9570" s="108">
        <f t="shared" si="149"/>
        <v>44013</v>
      </c>
    </row>
    <row r="9571" spans="1:7" x14ac:dyDescent="0.35">
      <c r="A9571" s="72" t="s">
        <v>624</v>
      </c>
      <c r="B9571" s="72" t="s">
        <v>625</v>
      </c>
      <c r="C9571" s="72" t="s">
        <v>1100</v>
      </c>
      <c r="D9571" s="72" t="s">
        <v>1093</v>
      </c>
      <c r="E9571" s="72">
        <v>443</v>
      </c>
      <c r="F9571" s="105">
        <v>53</v>
      </c>
      <c r="G9571" s="108">
        <f t="shared" si="149"/>
        <v>43922</v>
      </c>
    </row>
    <row r="9572" spans="1:7" x14ac:dyDescent="0.35">
      <c r="A9572" s="72" t="s">
        <v>624</v>
      </c>
      <c r="B9572" s="72" t="s">
        <v>625</v>
      </c>
      <c r="C9572" s="72" t="s">
        <v>1100</v>
      </c>
      <c r="D9572" s="72" t="s">
        <v>1094</v>
      </c>
      <c r="E9572" s="72">
        <v>436</v>
      </c>
      <c r="F9572" s="105">
        <v>41</v>
      </c>
      <c r="G9572" s="108">
        <f t="shared" si="149"/>
        <v>43831</v>
      </c>
    </row>
    <row r="9573" spans="1:7" x14ac:dyDescent="0.35">
      <c r="A9573" s="72" t="s">
        <v>624</v>
      </c>
      <c r="B9573" s="72" t="s">
        <v>625</v>
      </c>
      <c r="C9573" s="72" t="s">
        <v>1100</v>
      </c>
      <c r="D9573" s="72" t="s">
        <v>1095</v>
      </c>
      <c r="E9573" s="72">
        <v>440</v>
      </c>
      <c r="F9573" s="105">
        <v>46</v>
      </c>
      <c r="G9573" s="108">
        <f t="shared" si="149"/>
        <v>43739</v>
      </c>
    </row>
    <row r="9574" spans="1:7" x14ac:dyDescent="0.35">
      <c r="A9574" s="72" t="s">
        <v>624</v>
      </c>
      <c r="B9574" s="72" t="s">
        <v>625</v>
      </c>
      <c r="C9574" s="72" t="s">
        <v>1100</v>
      </c>
      <c r="D9574" s="72" t="s">
        <v>1096</v>
      </c>
      <c r="E9574" s="72">
        <v>433</v>
      </c>
      <c r="F9574" s="105">
        <v>52</v>
      </c>
      <c r="G9574" s="108">
        <f t="shared" si="149"/>
        <v>43647</v>
      </c>
    </row>
    <row r="9575" spans="1:7" x14ac:dyDescent="0.35">
      <c r="A9575" s="72" t="s">
        <v>624</v>
      </c>
      <c r="B9575" s="72" t="s">
        <v>625</v>
      </c>
      <c r="C9575" s="72" t="s">
        <v>1100</v>
      </c>
      <c r="D9575" s="72" t="s">
        <v>1097</v>
      </c>
      <c r="E9575" s="72">
        <v>432</v>
      </c>
      <c r="F9575" s="105">
        <v>52</v>
      </c>
      <c r="G9575" s="108">
        <f t="shared" si="149"/>
        <v>43556</v>
      </c>
    </row>
    <row r="9576" spans="1:7" x14ac:dyDescent="0.35">
      <c r="A9576" s="72" t="s">
        <v>624</v>
      </c>
      <c r="B9576" s="72" t="s">
        <v>625</v>
      </c>
      <c r="C9576" s="72" t="s">
        <v>1100</v>
      </c>
      <c r="D9576" s="72" t="s">
        <v>1098</v>
      </c>
      <c r="E9576" s="72">
        <v>436</v>
      </c>
      <c r="F9576" s="105">
        <v>56</v>
      </c>
      <c r="G9576" s="108">
        <f t="shared" si="149"/>
        <v>43466</v>
      </c>
    </row>
    <row r="9577" spans="1:7" x14ac:dyDescent="0.35">
      <c r="A9577" s="72" t="s">
        <v>624</v>
      </c>
      <c r="B9577" s="72" t="s">
        <v>625</v>
      </c>
      <c r="C9577" s="72" t="s">
        <v>1100</v>
      </c>
      <c r="D9577" s="72" t="s">
        <v>1099</v>
      </c>
      <c r="E9577" s="72">
        <v>478</v>
      </c>
      <c r="F9577" s="105">
        <v>77</v>
      </c>
      <c r="G9577" s="108">
        <f t="shared" si="149"/>
        <v>43374</v>
      </c>
    </row>
    <row r="9578" spans="1:7" x14ac:dyDescent="0.35">
      <c r="A9578" s="72" t="s">
        <v>624</v>
      </c>
      <c r="B9578" s="72" t="s">
        <v>625</v>
      </c>
      <c r="C9578" s="72" t="s">
        <v>1101</v>
      </c>
      <c r="D9578" s="72" t="s">
        <v>1088</v>
      </c>
      <c r="E9578" s="72">
        <v>2717</v>
      </c>
      <c r="F9578" s="105">
        <v>13</v>
      </c>
      <c r="G9578" s="108">
        <f t="shared" si="149"/>
        <v>44378</v>
      </c>
    </row>
    <row r="9579" spans="1:7" x14ac:dyDescent="0.35">
      <c r="A9579" s="72" t="s">
        <v>624</v>
      </c>
      <c r="B9579" s="72" t="s">
        <v>625</v>
      </c>
      <c r="C9579" s="72" t="s">
        <v>1101</v>
      </c>
      <c r="D9579" s="72" t="s">
        <v>1089</v>
      </c>
      <c r="E9579" s="72">
        <v>2702</v>
      </c>
      <c r="F9579" s="105">
        <v>13</v>
      </c>
      <c r="G9579" s="108">
        <f t="shared" si="149"/>
        <v>44287</v>
      </c>
    </row>
    <row r="9580" spans="1:7" x14ac:dyDescent="0.35">
      <c r="A9580" s="72" t="s">
        <v>624</v>
      </c>
      <c r="B9580" s="72" t="s">
        <v>625</v>
      </c>
      <c r="C9580" s="72" t="s">
        <v>1101</v>
      </c>
      <c r="D9580" s="72" t="s">
        <v>1090</v>
      </c>
      <c r="E9580" s="72">
        <v>2697</v>
      </c>
      <c r="F9580" s="105">
        <v>14</v>
      </c>
      <c r="G9580" s="108">
        <f t="shared" si="149"/>
        <v>44197</v>
      </c>
    </row>
    <row r="9581" spans="1:7" x14ac:dyDescent="0.35">
      <c r="A9581" s="72" t="s">
        <v>624</v>
      </c>
      <c r="B9581" s="72" t="s">
        <v>625</v>
      </c>
      <c r="C9581" s="72" t="s">
        <v>1101</v>
      </c>
      <c r="D9581" s="72" t="s">
        <v>1091</v>
      </c>
      <c r="E9581" s="72">
        <v>2706</v>
      </c>
      <c r="F9581" s="105">
        <v>13</v>
      </c>
      <c r="G9581" s="108">
        <f t="shared" si="149"/>
        <v>44105</v>
      </c>
    </row>
    <row r="9582" spans="1:7" x14ac:dyDescent="0.35">
      <c r="A9582" s="72" t="s">
        <v>624</v>
      </c>
      <c r="B9582" s="72" t="s">
        <v>625</v>
      </c>
      <c r="C9582" s="72" t="s">
        <v>1101</v>
      </c>
      <c r="D9582" s="72" t="s">
        <v>1092</v>
      </c>
      <c r="E9582" s="72">
        <v>2627</v>
      </c>
      <c r="F9582" s="105">
        <v>12</v>
      </c>
      <c r="G9582" s="108">
        <f t="shared" si="149"/>
        <v>44013</v>
      </c>
    </row>
    <row r="9583" spans="1:7" x14ac:dyDescent="0.35">
      <c r="A9583" s="72" t="s">
        <v>624</v>
      </c>
      <c r="B9583" s="72" t="s">
        <v>625</v>
      </c>
      <c r="C9583" s="72" t="s">
        <v>1101</v>
      </c>
      <c r="D9583" s="72" t="s">
        <v>1093</v>
      </c>
      <c r="E9583" s="72">
        <v>2555</v>
      </c>
      <c r="F9583" s="105">
        <v>14</v>
      </c>
      <c r="G9583" s="108">
        <f t="shared" si="149"/>
        <v>43922</v>
      </c>
    </row>
    <row r="9584" spans="1:7" x14ac:dyDescent="0.35">
      <c r="A9584" s="72" t="s">
        <v>624</v>
      </c>
      <c r="B9584" s="72" t="s">
        <v>625</v>
      </c>
      <c r="C9584" s="72" t="s">
        <v>1101</v>
      </c>
      <c r="D9584" s="72" t="s">
        <v>1094</v>
      </c>
      <c r="E9584" s="72">
        <v>2536</v>
      </c>
      <c r="F9584" s="105">
        <v>14</v>
      </c>
      <c r="G9584" s="108">
        <f t="shared" si="149"/>
        <v>43831</v>
      </c>
    </row>
    <row r="9585" spans="1:7" x14ac:dyDescent="0.35">
      <c r="A9585" s="72" t="s">
        <v>624</v>
      </c>
      <c r="B9585" s="72" t="s">
        <v>625</v>
      </c>
      <c r="C9585" s="72" t="s">
        <v>1101</v>
      </c>
      <c r="D9585" s="72" t="s">
        <v>1095</v>
      </c>
      <c r="E9585" s="72">
        <v>2518</v>
      </c>
      <c r="F9585" s="105">
        <v>13</v>
      </c>
      <c r="G9585" s="108">
        <f t="shared" si="149"/>
        <v>43739</v>
      </c>
    </row>
    <row r="9586" spans="1:7" x14ac:dyDescent="0.35">
      <c r="A9586" s="72" t="s">
        <v>624</v>
      </c>
      <c r="B9586" s="72" t="s">
        <v>625</v>
      </c>
      <c r="C9586" s="72" t="s">
        <v>1101</v>
      </c>
      <c r="D9586" s="72" t="s">
        <v>1096</v>
      </c>
      <c r="E9586" s="72">
        <v>2504</v>
      </c>
      <c r="F9586" s="105">
        <v>14</v>
      </c>
      <c r="G9586" s="108">
        <f t="shared" si="149"/>
        <v>43647</v>
      </c>
    </row>
    <row r="9587" spans="1:7" x14ac:dyDescent="0.35">
      <c r="A9587" s="72" t="s">
        <v>624</v>
      </c>
      <c r="B9587" s="72" t="s">
        <v>625</v>
      </c>
      <c r="C9587" s="72" t="s">
        <v>1101</v>
      </c>
      <c r="D9587" s="72" t="s">
        <v>1097</v>
      </c>
      <c r="E9587" s="72">
        <v>2505</v>
      </c>
      <c r="F9587" s="105">
        <v>11</v>
      </c>
      <c r="G9587" s="108">
        <f t="shared" si="149"/>
        <v>43556</v>
      </c>
    </row>
    <row r="9588" spans="1:7" x14ac:dyDescent="0.35">
      <c r="A9588" s="72" t="s">
        <v>624</v>
      </c>
      <c r="B9588" s="72" t="s">
        <v>625</v>
      </c>
      <c r="C9588" s="72" t="s">
        <v>1101</v>
      </c>
      <c r="D9588" s="72" t="s">
        <v>1098</v>
      </c>
      <c r="E9588" s="72">
        <v>2344</v>
      </c>
      <c r="F9588" s="105">
        <v>12</v>
      </c>
      <c r="G9588" s="108">
        <f t="shared" si="149"/>
        <v>43466</v>
      </c>
    </row>
    <row r="9589" spans="1:7" x14ac:dyDescent="0.35">
      <c r="A9589" s="72" t="s">
        <v>624</v>
      </c>
      <c r="B9589" s="72" t="s">
        <v>625</v>
      </c>
      <c r="C9589" s="72" t="s">
        <v>1101</v>
      </c>
      <c r="D9589" s="72" t="s">
        <v>1099</v>
      </c>
      <c r="E9589" s="72">
        <v>2474</v>
      </c>
      <c r="F9589" s="105">
        <v>24</v>
      </c>
      <c r="G9589" s="108">
        <f t="shared" si="149"/>
        <v>43374</v>
      </c>
    </row>
    <row r="9590" spans="1:7" x14ac:dyDescent="0.35">
      <c r="A9590" s="72" t="s">
        <v>624</v>
      </c>
      <c r="B9590" s="72" t="s">
        <v>625</v>
      </c>
      <c r="C9590" s="72" t="s">
        <v>1102</v>
      </c>
      <c r="D9590" s="72" t="s">
        <v>1088</v>
      </c>
      <c r="E9590" s="72">
        <v>1683</v>
      </c>
      <c r="F9590" s="105">
        <v>97</v>
      </c>
      <c r="G9590" s="108">
        <f t="shared" si="149"/>
        <v>44378</v>
      </c>
    </row>
    <row r="9591" spans="1:7" x14ac:dyDescent="0.35">
      <c r="A9591" s="72" t="s">
        <v>624</v>
      </c>
      <c r="B9591" s="72" t="s">
        <v>625</v>
      </c>
      <c r="C9591" s="72" t="s">
        <v>1102</v>
      </c>
      <c r="D9591" s="72" t="s">
        <v>1089</v>
      </c>
      <c r="E9591" s="72">
        <v>1694</v>
      </c>
      <c r="F9591" s="105">
        <v>99</v>
      </c>
      <c r="G9591" s="108">
        <f t="shared" si="149"/>
        <v>44287</v>
      </c>
    </row>
    <row r="9592" spans="1:7" x14ac:dyDescent="0.35">
      <c r="A9592" s="72" t="s">
        <v>624</v>
      </c>
      <c r="B9592" s="72" t="s">
        <v>625</v>
      </c>
      <c r="C9592" s="72" t="s">
        <v>1102</v>
      </c>
      <c r="D9592" s="72" t="s">
        <v>1090</v>
      </c>
      <c r="E9592" s="72">
        <v>1699</v>
      </c>
      <c r="F9592" s="105">
        <v>101</v>
      </c>
      <c r="G9592" s="108">
        <f t="shared" si="149"/>
        <v>44197</v>
      </c>
    </row>
    <row r="9593" spans="1:7" x14ac:dyDescent="0.35">
      <c r="A9593" s="72" t="s">
        <v>624</v>
      </c>
      <c r="B9593" s="72" t="s">
        <v>625</v>
      </c>
      <c r="C9593" s="72" t="s">
        <v>1102</v>
      </c>
      <c r="D9593" s="72" t="s">
        <v>1091</v>
      </c>
      <c r="E9593" s="72">
        <v>1684</v>
      </c>
      <c r="F9593" s="105">
        <v>103</v>
      </c>
      <c r="G9593" s="108">
        <f t="shared" si="149"/>
        <v>44105</v>
      </c>
    </row>
    <row r="9594" spans="1:7" x14ac:dyDescent="0.35">
      <c r="A9594" s="72" t="s">
        <v>624</v>
      </c>
      <c r="B9594" s="72" t="s">
        <v>625</v>
      </c>
      <c r="C9594" s="72" t="s">
        <v>1102</v>
      </c>
      <c r="D9594" s="72" t="s">
        <v>1092</v>
      </c>
      <c r="E9594" s="72">
        <v>1684</v>
      </c>
      <c r="F9594" s="105">
        <v>102</v>
      </c>
      <c r="G9594" s="108">
        <f t="shared" si="149"/>
        <v>44013</v>
      </c>
    </row>
    <row r="9595" spans="1:7" x14ac:dyDescent="0.35">
      <c r="A9595" s="72" t="s">
        <v>624</v>
      </c>
      <c r="B9595" s="72" t="s">
        <v>625</v>
      </c>
      <c r="C9595" s="72" t="s">
        <v>1102</v>
      </c>
      <c r="D9595" s="72" t="s">
        <v>1093</v>
      </c>
      <c r="E9595" s="72">
        <v>1650</v>
      </c>
      <c r="F9595" s="105">
        <v>99</v>
      </c>
      <c r="G9595" s="108">
        <f t="shared" si="149"/>
        <v>43922</v>
      </c>
    </row>
    <row r="9596" spans="1:7" x14ac:dyDescent="0.35">
      <c r="A9596" s="72" t="s">
        <v>624</v>
      </c>
      <c r="B9596" s="72" t="s">
        <v>625</v>
      </c>
      <c r="C9596" s="72" t="s">
        <v>1102</v>
      </c>
      <c r="D9596" s="72" t="s">
        <v>1094</v>
      </c>
      <c r="E9596" s="72">
        <v>1677</v>
      </c>
      <c r="F9596" s="105">
        <v>93</v>
      </c>
      <c r="G9596" s="108">
        <f t="shared" si="149"/>
        <v>43831</v>
      </c>
    </row>
    <row r="9597" spans="1:7" x14ac:dyDescent="0.35">
      <c r="A9597" s="72" t="s">
        <v>624</v>
      </c>
      <c r="B9597" s="72" t="s">
        <v>625</v>
      </c>
      <c r="C9597" s="72" t="s">
        <v>1102</v>
      </c>
      <c r="D9597" s="72" t="s">
        <v>1095</v>
      </c>
      <c r="E9597" s="72">
        <v>1686</v>
      </c>
      <c r="F9597" s="105">
        <v>95</v>
      </c>
      <c r="G9597" s="108">
        <f t="shared" si="149"/>
        <v>43739</v>
      </c>
    </row>
    <row r="9598" spans="1:7" x14ac:dyDescent="0.35">
      <c r="A9598" s="72" t="s">
        <v>624</v>
      </c>
      <c r="B9598" s="72" t="s">
        <v>625</v>
      </c>
      <c r="C9598" s="72" t="s">
        <v>1102</v>
      </c>
      <c r="D9598" s="72" t="s">
        <v>1096</v>
      </c>
      <c r="E9598" s="72">
        <v>1693</v>
      </c>
      <c r="F9598" s="105">
        <v>102</v>
      </c>
      <c r="G9598" s="108">
        <f t="shared" si="149"/>
        <v>43647</v>
      </c>
    </row>
    <row r="9599" spans="1:7" x14ac:dyDescent="0.35">
      <c r="A9599" s="72" t="s">
        <v>624</v>
      </c>
      <c r="B9599" s="72" t="s">
        <v>625</v>
      </c>
      <c r="C9599" s="72" t="s">
        <v>1102</v>
      </c>
      <c r="D9599" s="72" t="s">
        <v>1097</v>
      </c>
      <c r="E9599" s="72">
        <v>1688</v>
      </c>
      <c r="F9599" s="105">
        <v>101</v>
      </c>
      <c r="G9599" s="108">
        <f t="shared" si="149"/>
        <v>43556</v>
      </c>
    </row>
    <row r="9600" spans="1:7" x14ac:dyDescent="0.35">
      <c r="A9600" s="72" t="s">
        <v>624</v>
      </c>
      <c r="B9600" s="72" t="s">
        <v>625</v>
      </c>
      <c r="C9600" s="72" t="s">
        <v>1102</v>
      </c>
      <c r="D9600" s="72" t="s">
        <v>1098</v>
      </c>
      <c r="E9600" s="72">
        <v>1700</v>
      </c>
      <c r="F9600" s="105">
        <v>109</v>
      </c>
      <c r="G9600" s="108">
        <f t="shared" si="149"/>
        <v>43466</v>
      </c>
    </row>
    <row r="9601" spans="1:7" x14ac:dyDescent="0.35">
      <c r="A9601" s="72" t="s">
        <v>624</v>
      </c>
      <c r="B9601" s="72" t="s">
        <v>625</v>
      </c>
      <c r="C9601" s="72" t="s">
        <v>1102</v>
      </c>
      <c r="D9601" s="72" t="s">
        <v>1099</v>
      </c>
      <c r="E9601" s="72">
        <v>1822</v>
      </c>
      <c r="F9601" s="105">
        <v>167</v>
      </c>
      <c r="G9601" s="108">
        <f t="shared" si="149"/>
        <v>43374</v>
      </c>
    </row>
    <row r="9602" spans="1:7" x14ac:dyDescent="0.35">
      <c r="A9602" s="72" t="s">
        <v>628</v>
      </c>
      <c r="B9602" s="72" t="s">
        <v>629</v>
      </c>
      <c r="C9602" s="72" t="s">
        <v>1087</v>
      </c>
      <c r="D9602" s="72" t="s">
        <v>1088</v>
      </c>
      <c r="E9602" s="72">
        <v>1509</v>
      </c>
      <c r="F9602" s="105">
        <v>98</v>
      </c>
      <c r="G9602" s="108">
        <f t="shared" si="149"/>
        <v>44378</v>
      </c>
    </row>
    <row r="9603" spans="1:7" x14ac:dyDescent="0.35">
      <c r="A9603" s="72" t="s">
        <v>628</v>
      </c>
      <c r="B9603" s="72" t="s">
        <v>629</v>
      </c>
      <c r="C9603" s="72" t="s">
        <v>1087</v>
      </c>
      <c r="D9603" s="72" t="s">
        <v>1089</v>
      </c>
      <c r="E9603" s="72">
        <v>1508</v>
      </c>
      <c r="F9603" s="105">
        <v>93</v>
      </c>
      <c r="G9603" s="108">
        <f t="shared" si="149"/>
        <v>44287</v>
      </c>
    </row>
    <row r="9604" spans="1:7" x14ac:dyDescent="0.35">
      <c r="A9604" s="72" t="s">
        <v>628</v>
      </c>
      <c r="B9604" s="72" t="s">
        <v>629</v>
      </c>
      <c r="C9604" s="72" t="s">
        <v>1087</v>
      </c>
      <c r="D9604" s="72" t="s">
        <v>1090</v>
      </c>
      <c r="E9604" s="72">
        <v>1506</v>
      </c>
      <c r="F9604" s="105">
        <v>84</v>
      </c>
      <c r="G9604" s="108">
        <f t="shared" ref="G9604:G9667" si="150">DATE(LEFT(D9604,4),RIGHT(LEFT(D9604,7),2),1)</f>
        <v>44197</v>
      </c>
    </row>
    <row r="9605" spans="1:7" x14ac:dyDescent="0.35">
      <c r="A9605" s="72" t="s">
        <v>628</v>
      </c>
      <c r="B9605" s="72" t="s">
        <v>629</v>
      </c>
      <c r="C9605" s="72" t="s">
        <v>1087</v>
      </c>
      <c r="D9605" s="72" t="s">
        <v>1091</v>
      </c>
      <c r="E9605" s="72">
        <v>1492</v>
      </c>
      <c r="F9605" s="105">
        <v>77</v>
      </c>
      <c r="G9605" s="108">
        <f t="shared" si="150"/>
        <v>44105</v>
      </c>
    </row>
    <row r="9606" spans="1:7" x14ac:dyDescent="0.35">
      <c r="A9606" s="72" t="s">
        <v>628</v>
      </c>
      <c r="B9606" s="72" t="s">
        <v>629</v>
      </c>
      <c r="C9606" s="72" t="s">
        <v>1087</v>
      </c>
      <c r="D9606" s="72" t="s">
        <v>1092</v>
      </c>
      <c r="E9606" s="72">
        <v>1486</v>
      </c>
      <c r="F9606" s="105">
        <v>73</v>
      </c>
      <c r="G9606" s="108">
        <f t="shared" si="150"/>
        <v>44013</v>
      </c>
    </row>
    <row r="9607" spans="1:7" x14ac:dyDescent="0.35">
      <c r="A9607" s="72" t="s">
        <v>628</v>
      </c>
      <c r="B9607" s="72" t="s">
        <v>629</v>
      </c>
      <c r="C9607" s="72" t="s">
        <v>1087</v>
      </c>
      <c r="D9607" s="72" t="s">
        <v>1093</v>
      </c>
      <c r="E9607" s="72">
        <v>1465</v>
      </c>
      <c r="F9607" s="105">
        <v>65</v>
      </c>
      <c r="G9607" s="108">
        <f t="shared" si="150"/>
        <v>43922</v>
      </c>
    </row>
    <row r="9608" spans="1:7" x14ac:dyDescent="0.35">
      <c r="A9608" s="72" t="s">
        <v>628</v>
      </c>
      <c r="B9608" s="72" t="s">
        <v>629</v>
      </c>
      <c r="C9608" s="72" t="s">
        <v>1087</v>
      </c>
      <c r="D9608" s="72" t="s">
        <v>1094</v>
      </c>
      <c r="E9608" s="72">
        <v>1445</v>
      </c>
      <c r="F9608" s="105">
        <v>70</v>
      </c>
      <c r="G9608" s="108">
        <f t="shared" si="150"/>
        <v>43831</v>
      </c>
    </row>
    <row r="9609" spans="1:7" x14ac:dyDescent="0.35">
      <c r="A9609" s="72" t="s">
        <v>628</v>
      </c>
      <c r="B9609" s="72" t="s">
        <v>629</v>
      </c>
      <c r="C9609" s="72" t="s">
        <v>1087</v>
      </c>
      <c r="D9609" s="72" t="s">
        <v>1095</v>
      </c>
      <c r="E9609" s="72">
        <v>1444</v>
      </c>
      <c r="F9609" s="105">
        <v>114</v>
      </c>
      <c r="G9609" s="108">
        <f t="shared" si="150"/>
        <v>43739</v>
      </c>
    </row>
    <row r="9610" spans="1:7" x14ac:dyDescent="0.35">
      <c r="A9610" s="72" t="s">
        <v>628</v>
      </c>
      <c r="B9610" s="72" t="s">
        <v>629</v>
      </c>
      <c r="C9610" s="72" t="s">
        <v>1087</v>
      </c>
      <c r="D9610" s="72" t="s">
        <v>1096</v>
      </c>
      <c r="E9610" s="72">
        <v>1446</v>
      </c>
      <c r="F9610" s="105">
        <v>101</v>
      </c>
      <c r="G9610" s="108">
        <f t="shared" si="150"/>
        <v>43647</v>
      </c>
    </row>
    <row r="9611" spans="1:7" x14ac:dyDescent="0.35">
      <c r="A9611" s="72" t="s">
        <v>628</v>
      </c>
      <c r="B9611" s="72" t="s">
        <v>629</v>
      </c>
      <c r="C9611" s="72" t="s">
        <v>1087</v>
      </c>
      <c r="D9611" s="72" t="s">
        <v>1097</v>
      </c>
      <c r="E9611" s="72">
        <v>1443</v>
      </c>
      <c r="F9611" s="105">
        <v>93</v>
      </c>
      <c r="G9611" s="108">
        <f t="shared" si="150"/>
        <v>43556</v>
      </c>
    </row>
    <row r="9612" spans="1:7" x14ac:dyDescent="0.35">
      <c r="A9612" s="72" t="s">
        <v>628</v>
      </c>
      <c r="B9612" s="72" t="s">
        <v>629</v>
      </c>
      <c r="C9612" s="72" t="s">
        <v>1087</v>
      </c>
      <c r="D9612" s="72" t="s">
        <v>1098</v>
      </c>
      <c r="E9612" s="72">
        <v>1426</v>
      </c>
      <c r="F9612" s="105">
        <v>85</v>
      </c>
      <c r="G9612" s="108">
        <f t="shared" si="150"/>
        <v>43466</v>
      </c>
    </row>
    <row r="9613" spans="1:7" x14ac:dyDescent="0.35">
      <c r="A9613" s="72" t="s">
        <v>628</v>
      </c>
      <c r="B9613" s="72" t="s">
        <v>629</v>
      </c>
      <c r="C9613" s="72" t="s">
        <v>1087</v>
      </c>
      <c r="D9613" s="72" t="s">
        <v>1099</v>
      </c>
      <c r="E9613" s="72">
        <v>1502</v>
      </c>
      <c r="F9613" s="105">
        <v>122</v>
      </c>
      <c r="G9613" s="108">
        <f t="shared" si="150"/>
        <v>43374</v>
      </c>
    </row>
    <row r="9614" spans="1:7" x14ac:dyDescent="0.35">
      <c r="A9614" s="72" t="s">
        <v>628</v>
      </c>
      <c r="B9614" s="72" t="s">
        <v>629</v>
      </c>
      <c r="C9614" s="72" t="s">
        <v>1100</v>
      </c>
      <c r="D9614" s="72" t="s">
        <v>1088</v>
      </c>
      <c r="E9614" s="72">
        <v>1378</v>
      </c>
      <c r="F9614" s="105">
        <v>180</v>
      </c>
      <c r="G9614" s="108">
        <f t="shared" si="150"/>
        <v>44378</v>
      </c>
    </row>
    <row r="9615" spans="1:7" x14ac:dyDescent="0.35">
      <c r="A9615" s="72" t="s">
        <v>628</v>
      </c>
      <c r="B9615" s="72" t="s">
        <v>629</v>
      </c>
      <c r="C9615" s="72" t="s">
        <v>1100</v>
      </c>
      <c r="D9615" s="72" t="s">
        <v>1089</v>
      </c>
      <c r="E9615" s="72">
        <v>1373</v>
      </c>
      <c r="F9615" s="105">
        <v>169</v>
      </c>
      <c r="G9615" s="108">
        <f t="shared" si="150"/>
        <v>44287</v>
      </c>
    </row>
    <row r="9616" spans="1:7" x14ac:dyDescent="0.35">
      <c r="A9616" s="72" t="s">
        <v>628</v>
      </c>
      <c r="B9616" s="72" t="s">
        <v>629</v>
      </c>
      <c r="C9616" s="72" t="s">
        <v>1100</v>
      </c>
      <c r="D9616" s="72" t="s">
        <v>1090</v>
      </c>
      <c r="E9616" s="72">
        <v>1373</v>
      </c>
      <c r="F9616" s="105">
        <v>154</v>
      </c>
      <c r="G9616" s="108">
        <f t="shared" si="150"/>
        <v>44197</v>
      </c>
    </row>
    <row r="9617" spans="1:7" x14ac:dyDescent="0.35">
      <c r="A9617" s="72" t="s">
        <v>628</v>
      </c>
      <c r="B9617" s="72" t="s">
        <v>629</v>
      </c>
      <c r="C9617" s="72" t="s">
        <v>1100</v>
      </c>
      <c r="D9617" s="72" t="s">
        <v>1091</v>
      </c>
      <c r="E9617" s="72">
        <v>1371</v>
      </c>
      <c r="F9617" s="105">
        <v>122</v>
      </c>
      <c r="G9617" s="108">
        <f t="shared" si="150"/>
        <v>44105</v>
      </c>
    </row>
    <row r="9618" spans="1:7" x14ac:dyDescent="0.35">
      <c r="A9618" s="72" t="s">
        <v>628</v>
      </c>
      <c r="B9618" s="72" t="s">
        <v>629</v>
      </c>
      <c r="C9618" s="72" t="s">
        <v>1100</v>
      </c>
      <c r="D9618" s="72" t="s">
        <v>1092</v>
      </c>
      <c r="E9618" s="72">
        <v>1353</v>
      </c>
      <c r="F9618" s="105">
        <v>124</v>
      </c>
      <c r="G9618" s="108">
        <f t="shared" si="150"/>
        <v>44013</v>
      </c>
    </row>
    <row r="9619" spans="1:7" x14ac:dyDescent="0.35">
      <c r="A9619" s="72" t="s">
        <v>628</v>
      </c>
      <c r="B9619" s="72" t="s">
        <v>629</v>
      </c>
      <c r="C9619" s="72" t="s">
        <v>1100</v>
      </c>
      <c r="D9619" s="72" t="s">
        <v>1093</v>
      </c>
      <c r="E9619" s="72">
        <v>1337</v>
      </c>
      <c r="F9619" s="105">
        <v>102</v>
      </c>
      <c r="G9619" s="108">
        <f t="shared" si="150"/>
        <v>43922</v>
      </c>
    </row>
    <row r="9620" spans="1:7" x14ac:dyDescent="0.35">
      <c r="A9620" s="72" t="s">
        <v>628</v>
      </c>
      <c r="B9620" s="72" t="s">
        <v>629</v>
      </c>
      <c r="C9620" s="72" t="s">
        <v>1100</v>
      </c>
      <c r="D9620" s="72" t="s">
        <v>1094</v>
      </c>
      <c r="E9620" s="72">
        <v>1322</v>
      </c>
      <c r="F9620" s="105">
        <v>113</v>
      </c>
      <c r="G9620" s="108">
        <f t="shared" si="150"/>
        <v>43831</v>
      </c>
    </row>
    <row r="9621" spans="1:7" x14ac:dyDescent="0.35">
      <c r="A9621" s="72" t="s">
        <v>628</v>
      </c>
      <c r="B9621" s="72" t="s">
        <v>629</v>
      </c>
      <c r="C9621" s="72" t="s">
        <v>1100</v>
      </c>
      <c r="D9621" s="72" t="s">
        <v>1095</v>
      </c>
      <c r="E9621" s="72">
        <v>1325</v>
      </c>
      <c r="F9621" s="105">
        <v>170</v>
      </c>
      <c r="G9621" s="108">
        <f t="shared" si="150"/>
        <v>43739</v>
      </c>
    </row>
    <row r="9622" spans="1:7" x14ac:dyDescent="0.35">
      <c r="A9622" s="72" t="s">
        <v>628</v>
      </c>
      <c r="B9622" s="72" t="s">
        <v>629</v>
      </c>
      <c r="C9622" s="72" t="s">
        <v>1100</v>
      </c>
      <c r="D9622" s="72" t="s">
        <v>1096</v>
      </c>
      <c r="E9622" s="72">
        <v>1322</v>
      </c>
      <c r="F9622" s="105">
        <v>158</v>
      </c>
      <c r="G9622" s="108">
        <f t="shared" si="150"/>
        <v>43647</v>
      </c>
    </row>
    <row r="9623" spans="1:7" x14ac:dyDescent="0.35">
      <c r="A9623" s="72" t="s">
        <v>628</v>
      </c>
      <c r="B9623" s="72" t="s">
        <v>629</v>
      </c>
      <c r="C9623" s="72" t="s">
        <v>1100</v>
      </c>
      <c r="D9623" s="72" t="s">
        <v>1097</v>
      </c>
      <c r="E9623" s="72">
        <v>1320</v>
      </c>
      <c r="F9623" s="105">
        <v>137</v>
      </c>
      <c r="G9623" s="108">
        <f t="shared" si="150"/>
        <v>43556</v>
      </c>
    </row>
    <row r="9624" spans="1:7" x14ac:dyDescent="0.35">
      <c r="A9624" s="72" t="s">
        <v>628</v>
      </c>
      <c r="B9624" s="72" t="s">
        <v>629</v>
      </c>
      <c r="C9624" s="72" t="s">
        <v>1100</v>
      </c>
      <c r="D9624" s="72" t="s">
        <v>1098</v>
      </c>
      <c r="E9624" s="72">
        <v>1317</v>
      </c>
      <c r="F9624" s="105">
        <v>129</v>
      </c>
      <c r="G9624" s="108">
        <f t="shared" si="150"/>
        <v>43466</v>
      </c>
    </row>
    <row r="9625" spans="1:7" x14ac:dyDescent="0.35">
      <c r="A9625" s="72" t="s">
        <v>628</v>
      </c>
      <c r="B9625" s="72" t="s">
        <v>629</v>
      </c>
      <c r="C9625" s="72" t="s">
        <v>1100</v>
      </c>
      <c r="D9625" s="72" t="s">
        <v>1099</v>
      </c>
      <c r="E9625" s="72">
        <v>1411</v>
      </c>
      <c r="F9625" s="105">
        <v>157</v>
      </c>
      <c r="G9625" s="108">
        <f t="shared" si="150"/>
        <v>43374</v>
      </c>
    </row>
    <row r="9626" spans="1:7" x14ac:dyDescent="0.35">
      <c r="A9626" s="72" t="s">
        <v>628</v>
      </c>
      <c r="B9626" s="72" t="s">
        <v>629</v>
      </c>
      <c r="C9626" s="72" t="s">
        <v>1101</v>
      </c>
      <c r="D9626" s="72" t="s">
        <v>1088</v>
      </c>
      <c r="E9626" s="72">
        <v>456</v>
      </c>
      <c r="F9626" s="105">
        <v>11</v>
      </c>
      <c r="G9626" s="108">
        <f t="shared" si="150"/>
        <v>44378</v>
      </c>
    </row>
    <row r="9627" spans="1:7" x14ac:dyDescent="0.35">
      <c r="A9627" s="72" t="s">
        <v>628</v>
      </c>
      <c r="B9627" s="72" t="s">
        <v>629</v>
      </c>
      <c r="C9627" s="72" t="s">
        <v>1101</v>
      </c>
      <c r="D9627" s="72" t="s">
        <v>1089</v>
      </c>
      <c r="E9627" s="72">
        <v>457</v>
      </c>
      <c r="F9627" s="105">
        <v>8</v>
      </c>
      <c r="G9627" s="108">
        <f t="shared" si="150"/>
        <v>44287</v>
      </c>
    </row>
    <row r="9628" spans="1:7" x14ac:dyDescent="0.35">
      <c r="A9628" s="72" t="s">
        <v>628</v>
      </c>
      <c r="B9628" s="72" t="s">
        <v>629</v>
      </c>
      <c r="C9628" s="72" t="s">
        <v>1101</v>
      </c>
      <c r="D9628" s="72" t="s">
        <v>1090</v>
      </c>
      <c r="E9628" s="72">
        <v>457</v>
      </c>
      <c r="F9628" s="105">
        <v>8</v>
      </c>
      <c r="G9628" s="108">
        <f t="shared" si="150"/>
        <v>44197</v>
      </c>
    </row>
    <row r="9629" spans="1:7" x14ac:dyDescent="0.35">
      <c r="A9629" s="72" t="s">
        <v>628</v>
      </c>
      <c r="B9629" s="72" t="s">
        <v>629</v>
      </c>
      <c r="C9629" s="72" t="s">
        <v>1101</v>
      </c>
      <c r="D9629" s="72" t="s">
        <v>1091</v>
      </c>
      <c r="E9629" s="72">
        <v>454</v>
      </c>
      <c r="F9629" s="105">
        <v>6</v>
      </c>
      <c r="G9629" s="108">
        <f t="shared" si="150"/>
        <v>44105</v>
      </c>
    </row>
    <row r="9630" spans="1:7" x14ac:dyDescent="0.35">
      <c r="A9630" s="72" t="s">
        <v>628</v>
      </c>
      <c r="B9630" s="72" t="s">
        <v>629</v>
      </c>
      <c r="C9630" s="72" t="s">
        <v>1101</v>
      </c>
      <c r="D9630" s="72" t="s">
        <v>1092</v>
      </c>
      <c r="E9630" s="72">
        <v>455</v>
      </c>
      <c r="F9630" s="105">
        <v>6</v>
      </c>
      <c r="G9630" s="108">
        <f t="shared" si="150"/>
        <v>44013</v>
      </c>
    </row>
    <row r="9631" spans="1:7" x14ac:dyDescent="0.35">
      <c r="A9631" s="72" t="s">
        <v>628</v>
      </c>
      <c r="B9631" s="72" t="s">
        <v>629</v>
      </c>
      <c r="C9631" s="72" t="s">
        <v>1101</v>
      </c>
      <c r="D9631" s="72" t="s">
        <v>1093</v>
      </c>
      <c r="E9631" s="72">
        <v>449</v>
      </c>
      <c r="F9631" s="105">
        <v>6</v>
      </c>
      <c r="G9631" s="108">
        <f t="shared" si="150"/>
        <v>43922</v>
      </c>
    </row>
    <row r="9632" spans="1:7" x14ac:dyDescent="0.35">
      <c r="A9632" s="72" t="s">
        <v>628</v>
      </c>
      <c r="B9632" s="72" t="s">
        <v>629</v>
      </c>
      <c r="C9632" s="72" t="s">
        <v>1101</v>
      </c>
      <c r="D9632" s="72" t="s">
        <v>1094</v>
      </c>
      <c r="E9632" s="72">
        <v>433</v>
      </c>
      <c r="F9632" s="105">
        <v>6</v>
      </c>
      <c r="G9632" s="108">
        <f t="shared" si="150"/>
        <v>43831</v>
      </c>
    </row>
    <row r="9633" spans="1:7" x14ac:dyDescent="0.35">
      <c r="A9633" s="72" t="s">
        <v>628</v>
      </c>
      <c r="B9633" s="72" t="s">
        <v>629</v>
      </c>
      <c r="C9633" s="72" t="s">
        <v>1101</v>
      </c>
      <c r="D9633" s="72" t="s">
        <v>1095</v>
      </c>
      <c r="E9633" s="72">
        <v>432</v>
      </c>
      <c r="F9633" s="105">
        <v>10</v>
      </c>
      <c r="G9633" s="108">
        <f t="shared" si="150"/>
        <v>43739</v>
      </c>
    </row>
    <row r="9634" spans="1:7" x14ac:dyDescent="0.35">
      <c r="A9634" s="72" t="s">
        <v>628</v>
      </c>
      <c r="B9634" s="72" t="s">
        <v>629</v>
      </c>
      <c r="C9634" s="72" t="s">
        <v>1101</v>
      </c>
      <c r="D9634" s="72" t="s">
        <v>1096</v>
      </c>
      <c r="E9634" s="72">
        <v>429</v>
      </c>
      <c r="F9634" s="105">
        <v>8</v>
      </c>
      <c r="G9634" s="108">
        <f t="shared" si="150"/>
        <v>43647</v>
      </c>
    </row>
    <row r="9635" spans="1:7" x14ac:dyDescent="0.35">
      <c r="A9635" s="72" t="s">
        <v>628</v>
      </c>
      <c r="B9635" s="72" t="s">
        <v>629</v>
      </c>
      <c r="C9635" s="72" t="s">
        <v>1101</v>
      </c>
      <c r="D9635" s="72" t="s">
        <v>1097</v>
      </c>
      <c r="E9635" s="72">
        <v>429</v>
      </c>
      <c r="F9635" s="105">
        <v>7</v>
      </c>
      <c r="G9635" s="108">
        <f t="shared" si="150"/>
        <v>43556</v>
      </c>
    </row>
    <row r="9636" spans="1:7" x14ac:dyDescent="0.35">
      <c r="A9636" s="72" t="s">
        <v>628</v>
      </c>
      <c r="B9636" s="72" t="s">
        <v>629</v>
      </c>
      <c r="C9636" s="72" t="s">
        <v>1101</v>
      </c>
      <c r="D9636" s="72" t="s">
        <v>1098</v>
      </c>
      <c r="E9636" s="72">
        <v>426</v>
      </c>
      <c r="F9636" s="105">
        <v>8</v>
      </c>
      <c r="G9636" s="108">
        <f t="shared" si="150"/>
        <v>43466</v>
      </c>
    </row>
    <row r="9637" spans="1:7" x14ac:dyDescent="0.35">
      <c r="A9637" s="72" t="s">
        <v>628</v>
      </c>
      <c r="B9637" s="72" t="s">
        <v>629</v>
      </c>
      <c r="C9637" s="72" t="s">
        <v>1101</v>
      </c>
      <c r="D9637" s="72" t="s">
        <v>1099</v>
      </c>
      <c r="E9637" s="72">
        <v>452</v>
      </c>
      <c r="F9637" s="105">
        <v>11</v>
      </c>
      <c r="G9637" s="108">
        <f t="shared" si="150"/>
        <v>43374</v>
      </c>
    </row>
    <row r="9638" spans="1:7" x14ac:dyDescent="0.35">
      <c r="A9638" s="72" t="s">
        <v>628</v>
      </c>
      <c r="B9638" s="72" t="s">
        <v>629</v>
      </c>
      <c r="C9638" s="72" t="s">
        <v>1102</v>
      </c>
      <c r="D9638" s="72" t="s">
        <v>1088</v>
      </c>
      <c r="E9638" s="72">
        <v>2063</v>
      </c>
      <c r="F9638" s="105">
        <v>152</v>
      </c>
      <c r="G9638" s="108">
        <f t="shared" si="150"/>
        <v>44378</v>
      </c>
    </row>
    <row r="9639" spans="1:7" x14ac:dyDescent="0.35">
      <c r="A9639" s="72" t="s">
        <v>628</v>
      </c>
      <c r="B9639" s="72" t="s">
        <v>629</v>
      </c>
      <c r="C9639" s="72" t="s">
        <v>1102</v>
      </c>
      <c r="D9639" s="72" t="s">
        <v>1089</v>
      </c>
      <c r="E9639" s="72">
        <v>2059</v>
      </c>
      <c r="F9639" s="105">
        <v>143</v>
      </c>
      <c r="G9639" s="108">
        <f t="shared" si="150"/>
        <v>44287</v>
      </c>
    </row>
    <row r="9640" spans="1:7" x14ac:dyDescent="0.35">
      <c r="A9640" s="72" t="s">
        <v>628</v>
      </c>
      <c r="B9640" s="72" t="s">
        <v>629</v>
      </c>
      <c r="C9640" s="72" t="s">
        <v>1102</v>
      </c>
      <c r="D9640" s="72" t="s">
        <v>1090</v>
      </c>
      <c r="E9640" s="72">
        <v>2057</v>
      </c>
      <c r="F9640" s="105">
        <v>123</v>
      </c>
      <c r="G9640" s="108">
        <f t="shared" si="150"/>
        <v>44197</v>
      </c>
    </row>
    <row r="9641" spans="1:7" x14ac:dyDescent="0.35">
      <c r="A9641" s="72" t="s">
        <v>628</v>
      </c>
      <c r="B9641" s="72" t="s">
        <v>629</v>
      </c>
      <c r="C9641" s="72" t="s">
        <v>1102</v>
      </c>
      <c r="D9641" s="72" t="s">
        <v>1091</v>
      </c>
      <c r="E9641" s="72">
        <v>2063</v>
      </c>
      <c r="F9641" s="105">
        <v>112</v>
      </c>
      <c r="G9641" s="108">
        <f t="shared" si="150"/>
        <v>44105</v>
      </c>
    </row>
    <row r="9642" spans="1:7" x14ac:dyDescent="0.35">
      <c r="A9642" s="72" t="s">
        <v>628</v>
      </c>
      <c r="B9642" s="72" t="s">
        <v>629</v>
      </c>
      <c r="C9642" s="72" t="s">
        <v>1102</v>
      </c>
      <c r="D9642" s="72" t="s">
        <v>1092</v>
      </c>
      <c r="E9642" s="72">
        <v>2060</v>
      </c>
      <c r="F9642" s="105">
        <v>120</v>
      </c>
      <c r="G9642" s="108">
        <f t="shared" si="150"/>
        <v>44013</v>
      </c>
    </row>
    <row r="9643" spans="1:7" x14ac:dyDescent="0.35">
      <c r="A9643" s="72" t="s">
        <v>628</v>
      </c>
      <c r="B9643" s="72" t="s">
        <v>629</v>
      </c>
      <c r="C9643" s="72" t="s">
        <v>1102</v>
      </c>
      <c r="D9643" s="72" t="s">
        <v>1093</v>
      </c>
      <c r="E9643" s="72">
        <v>2056</v>
      </c>
      <c r="F9643" s="105">
        <v>111</v>
      </c>
      <c r="G9643" s="108">
        <f t="shared" si="150"/>
        <v>43922</v>
      </c>
    </row>
    <row r="9644" spans="1:7" x14ac:dyDescent="0.35">
      <c r="A9644" s="72" t="s">
        <v>628</v>
      </c>
      <c r="B9644" s="72" t="s">
        <v>629</v>
      </c>
      <c r="C9644" s="72" t="s">
        <v>1102</v>
      </c>
      <c r="D9644" s="72" t="s">
        <v>1094</v>
      </c>
      <c r="E9644" s="72">
        <v>2058</v>
      </c>
      <c r="F9644" s="105">
        <v>118</v>
      </c>
      <c r="G9644" s="108">
        <f t="shared" si="150"/>
        <v>43831</v>
      </c>
    </row>
    <row r="9645" spans="1:7" x14ac:dyDescent="0.35">
      <c r="A9645" s="72" t="s">
        <v>628</v>
      </c>
      <c r="B9645" s="72" t="s">
        <v>629</v>
      </c>
      <c r="C9645" s="72" t="s">
        <v>1102</v>
      </c>
      <c r="D9645" s="72" t="s">
        <v>1095</v>
      </c>
      <c r="E9645" s="72">
        <v>2065</v>
      </c>
      <c r="F9645" s="105">
        <v>163</v>
      </c>
      <c r="G9645" s="108">
        <f t="shared" si="150"/>
        <v>43739</v>
      </c>
    </row>
    <row r="9646" spans="1:7" x14ac:dyDescent="0.35">
      <c r="A9646" s="72" t="s">
        <v>628</v>
      </c>
      <c r="B9646" s="72" t="s">
        <v>629</v>
      </c>
      <c r="C9646" s="72" t="s">
        <v>1102</v>
      </c>
      <c r="D9646" s="72" t="s">
        <v>1096</v>
      </c>
      <c r="E9646" s="72">
        <v>2067</v>
      </c>
      <c r="F9646" s="105">
        <v>153</v>
      </c>
      <c r="G9646" s="108">
        <f t="shared" si="150"/>
        <v>43647</v>
      </c>
    </row>
    <row r="9647" spans="1:7" x14ac:dyDescent="0.35">
      <c r="A9647" s="72" t="s">
        <v>628</v>
      </c>
      <c r="B9647" s="72" t="s">
        <v>629</v>
      </c>
      <c r="C9647" s="72" t="s">
        <v>1102</v>
      </c>
      <c r="D9647" s="72" t="s">
        <v>1097</v>
      </c>
      <c r="E9647" s="72">
        <v>2075</v>
      </c>
      <c r="F9647" s="105">
        <v>148</v>
      </c>
      <c r="G9647" s="108">
        <f t="shared" si="150"/>
        <v>43556</v>
      </c>
    </row>
    <row r="9648" spans="1:7" x14ac:dyDescent="0.35">
      <c r="A9648" s="72" t="s">
        <v>628</v>
      </c>
      <c r="B9648" s="72" t="s">
        <v>629</v>
      </c>
      <c r="C9648" s="72" t="s">
        <v>1102</v>
      </c>
      <c r="D9648" s="72" t="s">
        <v>1098</v>
      </c>
      <c r="E9648" s="72">
        <v>2068</v>
      </c>
      <c r="F9648" s="105">
        <v>150</v>
      </c>
      <c r="G9648" s="108">
        <f t="shared" si="150"/>
        <v>43466</v>
      </c>
    </row>
    <row r="9649" spans="1:7" x14ac:dyDescent="0.35">
      <c r="A9649" s="72" t="s">
        <v>628</v>
      </c>
      <c r="B9649" s="72" t="s">
        <v>629</v>
      </c>
      <c r="C9649" s="72" t="s">
        <v>1102</v>
      </c>
      <c r="D9649" s="72" t="s">
        <v>1099</v>
      </c>
      <c r="E9649" s="72">
        <v>2153</v>
      </c>
      <c r="F9649" s="105">
        <v>181</v>
      </c>
      <c r="G9649" s="108">
        <f t="shared" si="150"/>
        <v>43374</v>
      </c>
    </row>
    <row r="9650" spans="1:7" x14ac:dyDescent="0.35">
      <c r="A9650" s="72" t="s">
        <v>630</v>
      </c>
      <c r="B9650" s="72" t="s">
        <v>631</v>
      </c>
      <c r="C9650" s="72" t="s">
        <v>1087</v>
      </c>
      <c r="D9650" s="72" t="s">
        <v>1088</v>
      </c>
      <c r="E9650" s="72">
        <v>1351</v>
      </c>
      <c r="F9650" s="105">
        <v>68</v>
      </c>
      <c r="G9650" s="108">
        <f t="shared" si="150"/>
        <v>44378</v>
      </c>
    </row>
    <row r="9651" spans="1:7" x14ac:dyDescent="0.35">
      <c r="A9651" s="72" t="s">
        <v>630</v>
      </c>
      <c r="B9651" s="72" t="s">
        <v>631</v>
      </c>
      <c r="C9651" s="72" t="s">
        <v>1087</v>
      </c>
      <c r="D9651" s="72" t="s">
        <v>1089</v>
      </c>
      <c r="E9651" s="72">
        <v>1344</v>
      </c>
      <c r="F9651" s="105">
        <v>74</v>
      </c>
      <c r="G9651" s="108">
        <f t="shared" si="150"/>
        <v>44287</v>
      </c>
    </row>
    <row r="9652" spans="1:7" x14ac:dyDescent="0.35">
      <c r="A9652" s="72" t="s">
        <v>630</v>
      </c>
      <c r="B9652" s="72" t="s">
        <v>631</v>
      </c>
      <c r="C9652" s="72" t="s">
        <v>1087</v>
      </c>
      <c r="D9652" s="72" t="s">
        <v>1090</v>
      </c>
      <c r="E9652" s="72">
        <v>1341</v>
      </c>
      <c r="F9652" s="105">
        <v>75</v>
      </c>
      <c r="G9652" s="108">
        <f t="shared" si="150"/>
        <v>44197</v>
      </c>
    </row>
    <row r="9653" spans="1:7" x14ac:dyDescent="0.35">
      <c r="A9653" s="72" t="s">
        <v>630</v>
      </c>
      <c r="B9653" s="72" t="s">
        <v>631</v>
      </c>
      <c r="C9653" s="72" t="s">
        <v>1087</v>
      </c>
      <c r="D9653" s="72" t="s">
        <v>1091</v>
      </c>
      <c r="E9653" s="72">
        <v>1338</v>
      </c>
      <c r="F9653" s="105">
        <v>70</v>
      </c>
      <c r="G9653" s="108">
        <f t="shared" si="150"/>
        <v>44105</v>
      </c>
    </row>
    <row r="9654" spans="1:7" x14ac:dyDescent="0.35">
      <c r="A9654" s="72" t="s">
        <v>630</v>
      </c>
      <c r="B9654" s="72" t="s">
        <v>631</v>
      </c>
      <c r="C9654" s="72" t="s">
        <v>1087</v>
      </c>
      <c r="D9654" s="72" t="s">
        <v>1092</v>
      </c>
      <c r="E9654" s="72">
        <v>1351</v>
      </c>
      <c r="F9654" s="105">
        <v>65</v>
      </c>
      <c r="G9654" s="108">
        <f t="shared" si="150"/>
        <v>44013</v>
      </c>
    </row>
    <row r="9655" spans="1:7" x14ac:dyDescent="0.35">
      <c r="A9655" s="72" t="s">
        <v>630</v>
      </c>
      <c r="B9655" s="72" t="s">
        <v>631</v>
      </c>
      <c r="C9655" s="72" t="s">
        <v>1087</v>
      </c>
      <c r="D9655" s="72" t="s">
        <v>1093</v>
      </c>
      <c r="E9655" s="72">
        <v>1343</v>
      </c>
      <c r="F9655" s="105">
        <v>64</v>
      </c>
      <c r="G9655" s="108">
        <f t="shared" si="150"/>
        <v>43922</v>
      </c>
    </row>
    <row r="9656" spans="1:7" x14ac:dyDescent="0.35">
      <c r="A9656" s="72" t="s">
        <v>630</v>
      </c>
      <c r="B9656" s="72" t="s">
        <v>631</v>
      </c>
      <c r="C9656" s="72" t="s">
        <v>1087</v>
      </c>
      <c r="D9656" s="72" t="s">
        <v>1094</v>
      </c>
      <c r="E9656" s="72">
        <v>1330</v>
      </c>
      <c r="F9656" s="105">
        <v>65</v>
      </c>
      <c r="G9656" s="108">
        <f t="shared" si="150"/>
        <v>43831</v>
      </c>
    </row>
    <row r="9657" spans="1:7" x14ac:dyDescent="0.35">
      <c r="A9657" s="72" t="s">
        <v>630</v>
      </c>
      <c r="B9657" s="72" t="s">
        <v>631</v>
      </c>
      <c r="C9657" s="72" t="s">
        <v>1087</v>
      </c>
      <c r="D9657" s="72" t="s">
        <v>1095</v>
      </c>
      <c r="E9657" s="72">
        <v>1332</v>
      </c>
      <c r="F9657" s="105">
        <v>71</v>
      </c>
      <c r="G9657" s="108">
        <f t="shared" si="150"/>
        <v>43739</v>
      </c>
    </row>
    <row r="9658" spans="1:7" x14ac:dyDescent="0.35">
      <c r="A9658" s="72" t="s">
        <v>630</v>
      </c>
      <c r="B9658" s="72" t="s">
        <v>631</v>
      </c>
      <c r="C9658" s="72" t="s">
        <v>1087</v>
      </c>
      <c r="D9658" s="72" t="s">
        <v>1096</v>
      </c>
      <c r="E9658" s="72">
        <v>1332</v>
      </c>
      <c r="F9658" s="105">
        <v>63</v>
      </c>
      <c r="G9658" s="108">
        <f t="shared" si="150"/>
        <v>43647</v>
      </c>
    </row>
    <row r="9659" spans="1:7" x14ac:dyDescent="0.35">
      <c r="A9659" s="72" t="s">
        <v>630</v>
      </c>
      <c r="B9659" s="72" t="s">
        <v>631</v>
      </c>
      <c r="C9659" s="72" t="s">
        <v>1087</v>
      </c>
      <c r="D9659" s="72" t="s">
        <v>1097</v>
      </c>
      <c r="E9659" s="72">
        <v>1326</v>
      </c>
      <c r="F9659" s="105">
        <v>58</v>
      </c>
      <c r="G9659" s="108">
        <f t="shared" si="150"/>
        <v>43556</v>
      </c>
    </row>
    <row r="9660" spans="1:7" x14ac:dyDescent="0.35">
      <c r="A9660" s="72" t="s">
        <v>630</v>
      </c>
      <c r="B9660" s="72" t="s">
        <v>631</v>
      </c>
      <c r="C9660" s="72" t="s">
        <v>1087</v>
      </c>
      <c r="D9660" s="72" t="s">
        <v>1098</v>
      </c>
      <c r="E9660" s="72">
        <v>1320</v>
      </c>
      <c r="F9660" s="105">
        <v>69</v>
      </c>
      <c r="G9660" s="108">
        <f t="shared" si="150"/>
        <v>43466</v>
      </c>
    </row>
    <row r="9661" spans="1:7" x14ac:dyDescent="0.35">
      <c r="A9661" s="72" t="s">
        <v>630</v>
      </c>
      <c r="B9661" s="72" t="s">
        <v>631</v>
      </c>
      <c r="C9661" s="72" t="s">
        <v>1087</v>
      </c>
      <c r="D9661" s="72" t="s">
        <v>1099</v>
      </c>
      <c r="E9661" s="72">
        <v>1384</v>
      </c>
      <c r="F9661" s="105">
        <v>80</v>
      </c>
      <c r="G9661" s="108">
        <f t="shared" si="150"/>
        <v>43374</v>
      </c>
    </row>
    <row r="9662" spans="1:7" x14ac:dyDescent="0.35">
      <c r="A9662" s="72" t="s">
        <v>630</v>
      </c>
      <c r="B9662" s="72" t="s">
        <v>631</v>
      </c>
      <c r="C9662" s="72" t="s">
        <v>1100</v>
      </c>
      <c r="D9662" s="72" t="s">
        <v>1088</v>
      </c>
      <c r="E9662" s="72">
        <v>1320</v>
      </c>
      <c r="F9662" s="105">
        <v>118</v>
      </c>
      <c r="G9662" s="108">
        <f t="shared" si="150"/>
        <v>44378</v>
      </c>
    </row>
    <row r="9663" spans="1:7" x14ac:dyDescent="0.35">
      <c r="A9663" s="72" t="s">
        <v>630</v>
      </c>
      <c r="B9663" s="72" t="s">
        <v>631</v>
      </c>
      <c r="C9663" s="72" t="s">
        <v>1100</v>
      </c>
      <c r="D9663" s="72" t="s">
        <v>1089</v>
      </c>
      <c r="E9663" s="72">
        <v>1325</v>
      </c>
      <c r="F9663" s="105">
        <v>92</v>
      </c>
      <c r="G9663" s="108">
        <f t="shared" si="150"/>
        <v>44287</v>
      </c>
    </row>
    <row r="9664" spans="1:7" x14ac:dyDescent="0.35">
      <c r="A9664" s="72" t="s">
        <v>630</v>
      </c>
      <c r="B9664" s="72" t="s">
        <v>631</v>
      </c>
      <c r="C9664" s="72" t="s">
        <v>1100</v>
      </c>
      <c r="D9664" s="72" t="s">
        <v>1090</v>
      </c>
      <c r="E9664" s="72">
        <v>1312</v>
      </c>
      <c r="F9664" s="105">
        <v>96</v>
      </c>
      <c r="G9664" s="108">
        <f t="shared" si="150"/>
        <v>44197</v>
      </c>
    </row>
    <row r="9665" spans="1:7" x14ac:dyDescent="0.35">
      <c r="A9665" s="72" t="s">
        <v>630</v>
      </c>
      <c r="B9665" s="72" t="s">
        <v>631</v>
      </c>
      <c r="C9665" s="72" t="s">
        <v>1100</v>
      </c>
      <c r="D9665" s="72" t="s">
        <v>1091</v>
      </c>
      <c r="E9665" s="72">
        <v>1319</v>
      </c>
      <c r="F9665" s="105">
        <v>79</v>
      </c>
      <c r="G9665" s="108">
        <f t="shared" si="150"/>
        <v>44105</v>
      </c>
    </row>
    <row r="9666" spans="1:7" x14ac:dyDescent="0.35">
      <c r="A9666" s="72" t="s">
        <v>630</v>
      </c>
      <c r="B9666" s="72" t="s">
        <v>631</v>
      </c>
      <c r="C9666" s="72" t="s">
        <v>1100</v>
      </c>
      <c r="D9666" s="72" t="s">
        <v>1092</v>
      </c>
      <c r="E9666" s="72">
        <v>1329</v>
      </c>
      <c r="F9666" s="105">
        <v>77</v>
      </c>
      <c r="G9666" s="108">
        <f t="shared" si="150"/>
        <v>44013</v>
      </c>
    </row>
    <row r="9667" spans="1:7" x14ac:dyDescent="0.35">
      <c r="A9667" s="72" t="s">
        <v>630</v>
      </c>
      <c r="B9667" s="72" t="s">
        <v>631</v>
      </c>
      <c r="C9667" s="72" t="s">
        <v>1100</v>
      </c>
      <c r="D9667" s="72" t="s">
        <v>1093</v>
      </c>
      <c r="E9667" s="72">
        <v>1302</v>
      </c>
      <c r="F9667" s="105">
        <v>85</v>
      </c>
      <c r="G9667" s="108">
        <f t="shared" si="150"/>
        <v>43922</v>
      </c>
    </row>
    <row r="9668" spans="1:7" x14ac:dyDescent="0.35">
      <c r="A9668" s="72" t="s">
        <v>630</v>
      </c>
      <c r="B9668" s="72" t="s">
        <v>631</v>
      </c>
      <c r="C9668" s="72" t="s">
        <v>1100</v>
      </c>
      <c r="D9668" s="72" t="s">
        <v>1094</v>
      </c>
      <c r="E9668" s="72">
        <v>1256</v>
      </c>
      <c r="F9668" s="105">
        <v>93</v>
      </c>
      <c r="G9668" s="108">
        <f t="shared" ref="G9668:G9731" si="151">DATE(LEFT(D9668,4),RIGHT(LEFT(D9668,7),2),1)</f>
        <v>43831</v>
      </c>
    </row>
    <row r="9669" spans="1:7" x14ac:dyDescent="0.35">
      <c r="A9669" s="72" t="s">
        <v>630</v>
      </c>
      <c r="B9669" s="72" t="s">
        <v>631</v>
      </c>
      <c r="C9669" s="72" t="s">
        <v>1100</v>
      </c>
      <c r="D9669" s="72" t="s">
        <v>1095</v>
      </c>
      <c r="E9669" s="72">
        <v>1199</v>
      </c>
      <c r="F9669" s="105">
        <v>91</v>
      </c>
      <c r="G9669" s="108">
        <f t="shared" si="151"/>
        <v>43739</v>
      </c>
    </row>
    <row r="9670" spans="1:7" x14ac:dyDescent="0.35">
      <c r="A9670" s="72" t="s">
        <v>630</v>
      </c>
      <c r="B9670" s="72" t="s">
        <v>631</v>
      </c>
      <c r="C9670" s="72" t="s">
        <v>1100</v>
      </c>
      <c r="D9670" s="72" t="s">
        <v>1096</v>
      </c>
      <c r="E9670" s="72">
        <v>1195</v>
      </c>
      <c r="F9670" s="105">
        <v>87</v>
      </c>
      <c r="G9670" s="108">
        <f t="shared" si="151"/>
        <v>43647</v>
      </c>
    </row>
    <row r="9671" spans="1:7" x14ac:dyDescent="0.35">
      <c r="A9671" s="72" t="s">
        <v>630</v>
      </c>
      <c r="B9671" s="72" t="s">
        <v>631</v>
      </c>
      <c r="C9671" s="72" t="s">
        <v>1100</v>
      </c>
      <c r="D9671" s="72" t="s">
        <v>1097</v>
      </c>
      <c r="E9671" s="72">
        <v>1193</v>
      </c>
      <c r="F9671" s="105">
        <v>88</v>
      </c>
      <c r="G9671" s="108">
        <f t="shared" si="151"/>
        <v>43556</v>
      </c>
    </row>
    <row r="9672" spans="1:7" x14ac:dyDescent="0.35">
      <c r="A9672" s="72" t="s">
        <v>630</v>
      </c>
      <c r="B9672" s="72" t="s">
        <v>631</v>
      </c>
      <c r="C9672" s="72" t="s">
        <v>1100</v>
      </c>
      <c r="D9672" s="72" t="s">
        <v>1098</v>
      </c>
      <c r="E9672" s="72">
        <v>1179</v>
      </c>
      <c r="F9672" s="105">
        <v>105</v>
      </c>
      <c r="G9672" s="108">
        <f t="shared" si="151"/>
        <v>43466</v>
      </c>
    </row>
    <row r="9673" spans="1:7" x14ac:dyDescent="0.35">
      <c r="A9673" s="72" t="s">
        <v>630</v>
      </c>
      <c r="B9673" s="72" t="s">
        <v>631</v>
      </c>
      <c r="C9673" s="72" t="s">
        <v>1100</v>
      </c>
      <c r="D9673" s="72" t="s">
        <v>1099</v>
      </c>
      <c r="E9673" s="72">
        <v>1250</v>
      </c>
      <c r="F9673" s="105">
        <v>122</v>
      </c>
      <c r="G9673" s="108">
        <f t="shared" si="151"/>
        <v>43374</v>
      </c>
    </row>
    <row r="9674" spans="1:7" x14ac:dyDescent="0.35">
      <c r="A9674" s="72" t="s">
        <v>630</v>
      </c>
      <c r="B9674" s="72" t="s">
        <v>631</v>
      </c>
      <c r="C9674" s="72" t="s">
        <v>1101</v>
      </c>
      <c r="D9674" s="72" t="s">
        <v>1088</v>
      </c>
      <c r="E9674" s="72">
        <v>193</v>
      </c>
      <c r="F9674" s="105">
        <v>9</v>
      </c>
      <c r="G9674" s="108">
        <f t="shared" si="151"/>
        <v>44378</v>
      </c>
    </row>
    <row r="9675" spans="1:7" x14ac:dyDescent="0.35">
      <c r="A9675" s="72" t="s">
        <v>630</v>
      </c>
      <c r="B9675" s="72" t="s">
        <v>631</v>
      </c>
      <c r="C9675" s="72" t="s">
        <v>1101</v>
      </c>
      <c r="D9675" s="72" t="s">
        <v>1089</v>
      </c>
      <c r="E9675" s="72">
        <v>195</v>
      </c>
      <c r="F9675" s="105">
        <v>8</v>
      </c>
      <c r="G9675" s="108">
        <f t="shared" si="151"/>
        <v>44287</v>
      </c>
    </row>
    <row r="9676" spans="1:7" x14ac:dyDescent="0.35">
      <c r="A9676" s="72" t="s">
        <v>630</v>
      </c>
      <c r="B9676" s="72" t="s">
        <v>631</v>
      </c>
      <c r="C9676" s="72" t="s">
        <v>1101</v>
      </c>
      <c r="D9676" s="72" t="s">
        <v>1090</v>
      </c>
      <c r="E9676" s="72">
        <v>196</v>
      </c>
      <c r="F9676" s="105">
        <v>7</v>
      </c>
      <c r="G9676" s="108">
        <f t="shared" si="151"/>
        <v>44197</v>
      </c>
    </row>
    <row r="9677" spans="1:7" x14ac:dyDescent="0.35">
      <c r="A9677" s="72" t="s">
        <v>630</v>
      </c>
      <c r="B9677" s="72" t="s">
        <v>631</v>
      </c>
      <c r="C9677" s="72" t="s">
        <v>1101</v>
      </c>
      <c r="D9677" s="72" t="s">
        <v>1091</v>
      </c>
      <c r="E9677" s="72">
        <v>192</v>
      </c>
      <c r="F9677" s="105">
        <v>7</v>
      </c>
      <c r="G9677" s="108">
        <f t="shared" si="151"/>
        <v>44105</v>
      </c>
    </row>
    <row r="9678" spans="1:7" x14ac:dyDescent="0.35">
      <c r="A9678" s="72" t="s">
        <v>630</v>
      </c>
      <c r="B9678" s="72" t="s">
        <v>631</v>
      </c>
      <c r="C9678" s="72" t="s">
        <v>1101</v>
      </c>
      <c r="D9678" s="72" t="s">
        <v>1092</v>
      </c>
      <c r="E9678" s="72">
        <v>192</v>
      </c>
      <c r="F9678" s="105">
        <v>7</v>
      </c>
      <c r="G9678" s="108">
        <f t="shared" si="151"/>
        <v>44013</v>
      </c>
    </row>
    <row r="9679" spans="1:7" x14ac:dyDescent="0.35">
      <c r="A9679" s="72" t="s">
        <v>630</v>
      </c>
      <c r="B9679" s="72" t="s">
        <v>631</v>
      </c>
      <c r="C9679" s="72" t="s">
        <v>1101</v>
      </c>
      <c r="D9679" s="72" t="s">
        <v>1093</v>
      </c>
      <c r="E9679" s="72">
        <v>190</v>
      </c>
      <c r="F9679" s="105">
        <v>7</v>
      </c>
      <c r="G9679" s="108">
        <f t="shared" si="151"/>
        <v>43922</v>
      </c>
    </row>
    <row r="9680" spans="1:7" x14ac:dyDescent="0.35">
      <c r="A9680" s="72" t="s">
        <v>630</v>
      </c>
      <c r="B9680" s="72" t="s">
        <v>631</v>
      </c>
      <c r="C9680" s="72" t="s">
        <v>1101</v>
      </c>
      <c r="D9680" s="72" t="s">
        <v>1094</v>
      </c>
      <c r="E9680" s="72">
        <v>186</v>
      </c>
      <c r="F9680" s="105">
        <v>7</v>
      </c>
      <c r="G9680" s="108">
        <f t="shared" si="151"/>
        <v>43831</v>
      </c>
    </row>
    <row r="9681" spans="1:7" x14ac:dyDescent="0.35">
      <c r="A9681" s="72" t="s">
        <v>630</v>
      </c>
      <c r="B9681" s="72" t="s">
        <v>631</v>
      </c>
      <c r="C9681" s="72" t="s">
        <v>1101</v>
      </c>
      <c r="D9681" s="72" t="s">
        <v>1095</v>
      </c>
      <c r="E9681" s="72">
        <v>188</v>
      </c>
      <c r="F9681" s="105">
        <v>5</v>
      </c>
      <c r="G9681" s="108">
        <f t="shared" si="151"/>
        <v>43739</v>
      </c>
    </row>
    <row r="9682" spans="1:7" x14ac:dyDescent="0.35">
      <c r="A9682" s="72" t="s">
        <v>630</v>
      </c>
      <c r="B9682" s="72" t="s">
        <v>631</v>
      </c>
      <c r="C9682" s="72" t="s">
        <v>1101</v>
      </c>
      <c r="D9682" s="72" t="s">
        <v>1096</v>
      </c>
      <c r="E9682" s="72">
        <v>186</v>
      </c>
      <c r="F9682" s="105">
        <v>5</v>
      </c>
      <c r="G9682" s="108">
        <f t="shared" si="151"/>
        <v>43647</v>
      </c>
    </row>
    <row r="9683" spans="1:7" x14ac:dyDescent="0.35">
      <c r="A9683" s="72" t="s">
        <v>630</v>
      </c>
      <c r="B9683" s="72" t="s">
        <v>631</v>
      </c>
      <c r="C9683" s="72" t="s">
        <v>1101</v>
      </c>
      <c r="D9683" s="72" t="s">
        <v>1097</v>
      </c>
      <c r="E9683" s="72">
        <v>184</v>
      </c>
      <c r="F9683" s="105">
        <v>3</v>
      </c>
      <c r="G9683" s="108">
        <f t="shared" si="151"/>
        <v>43556</v>
      </c>
    </row>
    <row r="9684" spans="1:7" x14ac:dyDescent="0.35">
      <c r="A9684" s="72" t="s">
        <v>630</v>
      </c>
      <c r="B9684" s="72" t="s">
        <v>631</v>
      </c>
      <c r="C9684" s="72" t="s">
        <v>1101</v>
      </c>
      <c r="D9684" s="72" t="s">
        <v>1098</v>
      </c>
      <c r="E9684" s="72">
        <v>179</v>
      </c>
      <c r="F9684" s="105">
        <v>5</v>
      </c>
      <c r="G9684" s="108">
        <f t="shared" si="151"/>
        <v>43466</v>
      </c>
    </row>
    <row r="9685" spans="1:7" x14ac:dyDescent="0.35">
      <c r="A9685" s="72" t="s">
        <v>630</v>
      </c>
      <c r="B9685" s="72" t="s">
        <v>631</v>
      </c>
      <c r="C9685" s="72" t="s">
        <v>1101</v>
      </c>
      <c r="D9685" s="72" t="s">
        <v>1099</v>
      </c>
      <c r="E9685" s="72">
        <v>188</v>
      </c>
      <c r="F9685" s="105">
        <v>8</v>
      </c>
      <c r="G9685" s="108">
        <f t="shared" si="151"/>
        <v>43374</v>
      </c>
    </row>
    <row r="9686" spans="1:7" x14ac:dyDescent="0.35">
      <c r="A9686" s="72" t="s">
        <v>630</v>
      </c>
      <c r="B9686" s="72" t="s">
        <v>631</v>
      </c>
      <c r="C9686" s="72" t="s">
        <v>1102</v>
      </c>
      <c r="D9686" s="72" t="s">
        <v>1088</v>
      </c>
      <c r="E9686" s="72">
        <v>2248</v>
      </c>
      <c r="F9686" s="105">
        <v>67</v>
      </c>
      <c r="G9686" s="108">
        <f t="shared" si="151"/>
        <v>44378</v>
      </c>
    </row>
    <row r="9687" spans="1:7" x14ac:dyDescent="0.35">
      <c r="A9687" s="72" t="s">
        <v>630</v>
      </c>
      <c r="B9687" s="72" t="s">
        <v>631</v>
      </c>
      <c r="C9687" s="72" t="s">
        <v>1102</v>
      </c>
      <c r="D9687" s="72" t="s">
        <v>1089</v>
      </c>
      <c r="E9687" s="72">
        <v>2246</v>
      </c>
      <c r="F9687" s="105">
        <v>72</v>
      </c>
      <c r="G9687" s="108">
        <f t="shared" si="151"/>
        <v>44287</v>
      </c>
    </row>
    <row r="9688" spans="1:7" x14ac:dyDescent="0.35">
      <c r="A9688" s="72" t="s">
        <v>630</v>
      </c>
      <c r="B9688" s="72" t="s">
        <v>631</v>
      </c>
      <c r="C9688" s="72" t="s">
        <v>1102</v>
      </c>
      <c r="D9688" s="72" t="s">
        <v>1090</v>
      </c>
      <c r="E9688" s="72">
        <v>2246</v>
      </c>
      <c r="F9688" s="105">
        <v>73</v>
      </c>
      <c r="G9688" s="108">
        <f t="shared" si="151"/>
        <v>44197</v>
      </c>
    </row>
    <row r="9689" spans="1:7" x14ac:dyDescent="0.35">
      <c r="A9689" s="72" t="s">
        <v>630</v>
      </c>
      <c r="B9689" s="72" t="s">
        <v>631</v>
      </c>
      <c r="C9689" s="72" t="s">
        <v>1102</v>
      </c>
      <c r="D9689" s="72" t="s">
        <v>1091</v>
      </c>
      <c r="E9689" s="72">
        <v>2254</v>
      </c>
      <c r="F9689" s="105">
        <v>75</v>
      </c>
      <c r="G9689" s="108">
        <f t="shared" si="151"/>
        <v>44105</v>
      </c>
    </row>
    <row r="9690" spans="1:7" x14ac:dyDescent="0.35">
      <c r="A9690" s="72" t="s">
        <v>630</v>
      </c>
      <c r="B9690" s="72" t="s">
        <v>631</v>
      </c>
      <c r="C9690" s="72" t="s">
        <v>1102</v>
      </c>
      <c r="D9690" s="72" t="s">
        <v>1092</v>
      </c>
      <c r="E9690" s="72">
        <v>2259</v>
      </c>
      <c r="F9690" s="105">
        <v>66</v>
      </c>
      <c r="G9690" s="108">
        <f t="shared" si="151"/>
        <v>44013</v>
      </c>
    </row>
    <row r="9691" spans="1:7" x14ac:dyDescent="0.35">
      <c r="A9691" s="72" t="s">
        <v>630</v>
      </c>
      <c r="B9691" s="72" t="s">
        <v>631</v>
      </c>
      <c r="C9691" s="72" t="s">
        <v>1102</v>
      </c>
      <c r="D9691" s="72" t="s">
        <v>1093</v>
      </c>
      <c r="E9691" s="72">
        <v>2248</v>
      </c>
      <c r="F9691" s="105">
        <v>80</v>
      </c>
      <c r="G9691" s="108">
        <f t="shared" si="151"/>
        <v>43922</v>
      </c>
    </row>
    <row r="9692" spans="1:7" x14ac:dyDescent="0.35">
      <c r="A9692" s="72" t="s">
        <v>630</v>
      </c>
      <c r="B9692" s="72" t="s">
        <v>631</v>
      </c>
      <c r="C9692" s="72" t="s">
        <v>1102</v>
      </c>
      <c r="D9692" s="72" t="s">
        <v>1094</v>
      </c>
      <c r="E9692" s="72">
        <v>2244</v>
      </c>
      <c r="F9692" s="105">
        <v>72</v>
      </c>
      <c r="G9692" s="108">
        <f t="shared" si="151"/>
        <v>43831</v>
      </c>
    </row>
    <row r="9693" spans="1:7" x14ac:dyDescent="0.35">
      <c r="A9693" s="72" t="s">
        <v>630</v>
      </c>
      <c r="B9693" s="72" t="s">
        <v>631</v>
      </c>
      <c r="C9693" s="72" t="s">
        <v>1102</v>
      </c>
      <c r="D9693" s="72" t="s">
        <v>1095</v>
      </c>
      <c r="E9693" s="72">
        <v>2240</v>
      </c>
      <c r="F9693" s="105">
        <v>68</v>
      </c>
      <c r="G9693" s="108">
        <f t="shared" si="151"/>
        <v>43739</v>
      </c>
    </row>
    <row r="9694" spans="1:7" x14ac:dyDescent="0.35">
      <c r="A9694" s="72" t="s">
        <v>630</v>
      </c>
      <c r="B9694" s="72" t="s">
        <v>631</v>
      </c>
      <c r="C9694" s="72" t="s">
        <v>1102</v>
      </c>
      <c r="D9694" s="72" t="s">
        <v>1096</v>
      </c>
      <c r="E9694" s="72">
        <v>2241</v>
      </c>
      <c r="F9694" s="105">
        <v>70</v>
      </c>
      <c r="G9694" s="108">
        <f t="shared" si="151"/>
        <v>43647</v>
      </c>
    </row>
    <row r="9695" spans="1:7" x14ac:dyDescent="0.35">
      <c r="A9695" s="72" t="s">
        <v>630</v>
      </c>
      <c r="B9695" s="72" t="s">
        <v>631</v>
      </c>
      <c r="C9695" s="72" t="s">
        <v>1102</v>
      </c>
      <c r="D9695" s="72" t="s">
        <v>1097</v>
      </c>
      <c r="E9695" s="72">
        <v>2231</v>
      </c>
      <c r="F9695" s="105">
        <v>71</v>
      </c>
      <c r="G9695" s="108">
        <f t="shared" si="151"/>
        <v>43556</v>
      </c>
    </row>
    <row r="9696" spans="1:7" x14ac:dyDescent="0.35">
      <c r="A9696" s="72" t="s">
        <v>630</v>
      </c>
      <c r="B9696" s="72" t="s">
        <v>631</v>
      </c>
      <c r="C9696" s="72" t="s">
        <v>1102</v>
      </c>
      <c r="D9696" s="72" t="s">
        <v>1098</v>
      </c>
      <c r="E9696" s="72">
        <v>2226</v>
      </c>
      <c r="F9696" s="105">
        <v>77</v>
      </c>
      <c r="G9696" s="108">
        <f t="shared" si="151"/>
        <v>43466</v>
      </c>
    </row>
    <row r="9697" spans="1:7" x14ac:dyDescent="0.35">
      <c r="A9697" s="72" t="s">
        <v>630</v>
      </c>
      <c r="B9697" s="72" t="s">
        <v>631</v>
      </c>
      <c r="C9697" s="72" t="s">
        <v>1102</v>
      </c>
      <c r="D9697" s="72" t="s">
        <v>1099</v>
      </c>
      <c r="E9697" s="72">
        <v>2551</v>
      </c>
      <c r="F9697" s="105">
        <v>94</v>
      </c>
      <c r="G9697" s="108">
        <f t="shared" si="151"/>
        <v>43374</v>
      </c>
    </row>
    <row r="9698" spans="1:7" x14ac:dyDescent="0.35">
      <c r="A9698" s="72" t="s">
        <v>632</v>
      </c>
      <c r="B9698" s="72" t="s">
        <v>633</v>
      </c>
      <c r="C9698" s="72" t="s">
        <v>1087</v>
      </c>
      <c r="D9698" s="72" t="s">
        <v>1088</v>
      </c>
      <c r="E9698" s="72">
        <v>797</v>
      </c>
      <c r="F9698" s="105">
        <v>82</v>
      </c>
      <c r="G9698" s="108">
        <f t="shared" si="151"/>
        <v>44378</v>
      </c>
    </row>
    <row r="9699" spans="1:7" x14ac:dyDescent="0.35">
      <c r="A9699" s="72" t="s">
        <v>632</v>
      </c>
      <c r="B9699" s="72" t="s">
        <v>633</v>
      </c>
      <c r="C9699" s="72" t="s">
        <v>1087</v>
      </c>
      <c r="D9699" s="72" t="s">
        <v>1089</v>
      </c>
      <c r="E9699" s="72">
        <v>798</v>
      </c>
      <c r="F9699" s="105">
        <v>79</v>
      </c>
      <c r="G9699" s="108">
        <f t="shared" si="151"/>
        <v>44287</v>
      </c>
    </row>
    <row r="9700" spans="1:7" x14ac:dyDescent="0.35">
      <c r="A9700" s="72" t="s">
        <v>632</v>
      </c>
      <c r="B9700" s="72" t="s">
        <v>633</v>
      </c>
      <c r="C9700" s="72" t="s">
        <v>1087</v>
      </c>
      <c r="D9700" s="72" t="s">
        <v>1090</v>
      </c>
      <c r="E9700" s="72">
        <v>799</v>
      </c>
      <c r="F9700" s="105">
        <v>79</v>
      </c>
      <c r="G9700" s="108">
        <f t="shared" si="151"/>
        <v>44197</v>
      </c>
    </row>
    <row r="9701" spans="1:7" x14ac:dyDescent="0.35">
      <c r="A9701" s="72" t="s">
        <v>632</v>
      </c>
      <c r="B9701" s="72" t="s">
        <v>633</v>
      </c>
      <c r="C9701" s="72" t="s">
        <v>1087</v>
      </c>
      <c r="D9701" s="72" t="s">
        <v>1091</v>
      </c>
      <c r="E9701" s="72">
        <v>795</v>
      </c>
      <c r="F9701" s="105">
        <v>72</v>
      </c>
      <c r="G9701" s="108">
        <f t="shared" si="151"/>
        <v>44105</v>
      </c>
    </row>
    <row r="9702" spans="1:7" x14ac:dyDescent="0.35">
      <c r="A9702" s="72" t="s">
        <v>632</v>
      </c>
      <c r="B9702" s="72" t="s">
        <v>633</v>
      </c>
      <c r="C9702" s="72" t="s">
        <v>1087</v>
      </c>
      <c r="D9702" s="72" t="s">
        <v>1092</v>
      </c>
      <c r="E9702" s="72">
        <v>792</v>
      </c>
      <c r="F9702" s="105">
        <v>73</v>
      </c>
      <c r="G9702" s="108">
        <f t="shared" si="151"/>
        <v>44013</v>
      </c>
    </row>
    <row r="9703" spans="1:7" x14ac:dyDescent="0.35">
      <c r="A9703" s="72" t="s">
        <v>632</v>
      </c>
      <c r="B9703" s="72" t="s">
        <v>633</v>
      </c>
      <c r="C9703" s="72" t="s">
        <v>1087</v>
      </c>
      <c r="D9703" s="72" t="s">
        <v>1093</v>
      </c>
      <c r="E9703" s="72">
        <v>788</v>
      </c>
      <c r="F9703" s="105">
        <v>76</v>
      </c>
      <c r="G9703" s="108">
        <f t="shared" si="151"/>
        <v>43922</v>
      </c>
    </row>
    <row r="9704" spans="1:7" x14ac:dyDescent="0.35">
      <c r="A9704" s="72" t="s">
        <v>632</v>
      </c>
      <c r="B9704" s="72" t="s">
        <v>633</v>
      </c>
      <c r="C9704" s="72" t="s">
        <v>1087</v>
      </c>
      <c r="D9704" s="72" t="s">
        <v>1094</v>
      </c>
      <c r="E9704" s="72">
        <v>785</v>
      </c>
      <c r="F9704" s="105">
        <v>75</v>
      </c>
      <c r="G9704" s="108">
        <f t="shared" si="151"/>
        <v>43831</v>
      </c>
    </row>
    <row r="9705" spans="1:7" x14ac:dyDescent="0.35">
      <c r="A9705" s="72" t="s">
        <v>632</v>
      </c>
      <c r="B9705" s="72" t="s">
        <v>633</v>
      </c>
      <c r="C9705" s="72" t="s">
        <v>1087</v>
      </c>
      <c r="D9705" s="72" t="s">
        <v>1095</v>
      </c>
      <c r="E9705" s="72">
        <v>784</v>
      </c>
      <c r="F9705" s="105">
        <v>76</v>
      </c>
      <c r="G9705" s="108">
        <f t="shared" si="151"/>
        <v>43739</v>
      </c>
    </row>
    <row r="9706" spans="1:7" x14ac:dyDescent="0.35">
      <c r="A9706" s="72" t="s">
        <v>632</v>
      </c>
      <c r="B9706" s="72" t="s">
        <v>633</v>
      </c>
      <c r="C9706" s="72" t="s">
        <v>1087</v>
      </c>
      <c r="D9706" s="72" t="s">
        <v>1096</v>
      </c>
      <c r="E9706" s="72">
        <v>782</v>
      </c>
      <c r="F9706" s="105">
        <v>71</v>
      </c>
      <c r="G9706" s="108">
        <f t="shared" si="151"/>
        <v>43647</v>
      </c>
    </row>
    <row r="9707" spans="1:7" x14ac:dyDescent="0.35">
      <c r="A9707" s="72" t="s">
        <v>632</v>
      </c>
      <c r="B9707" s="72" t="s">
        <v>633</v>
      </c>
      <c r="C9707" s="72" t="s">
        <v>1087</v>
      </c>
      <c r="D9707" s="72" t="s">
        <v>1097</v>
      </c>
      <c r="E9707" s="72">
        <v>781</v>
      </c>
      <c r="F9707" s="105">
        <v>62</v>
      </c>
      <c r="G9707" s="108">
        <f t="shared" si="151"/>
        <v>43556</v>
      </c>
    </row>
    <row r="9708" spans="1:7" x14ac:dyDescent="0.35">
      <c r="A9708" s="72" t="s">
        <v>632</v>
      </c>
      <c r="B9708" s="72" t="s">
        <v>633</v>
      </c>
      <c r="C9708" s="72" t="s">
        <v>1087</v>
      </c>
      <c r="D9708" s="72" t="s">
        <v>1098</v>
      </c>
      <c r="E9708" s="72">
        <v>773</v>
      </c>
      <c r="F9708" s="105">
        <v>67</v>
      </c>
      <c r="G9708" s="108">
        <f t="shared" si="151"/>
        <v>43466</v>
      </c>
    </row>
    <row r="9709" spans="1:7" x14ac:dyDescent="0.35">
      <c r="A9709" s="72" t="s">
        <v>632</v>
      </c>
      <c r="B9709" s="72" t="s">
        <v>633</v>
      </c>
      <c r="C9709" s="72" t="s">
        <v>1087</v>
      </c>
      <c r="D9709" s="72" t="s">
        <v>1099</v>
      </c>
      <c r="E9709" s="72">
        <v>787</v>
      </c>
      <c r="F9709" s="105">
        <v>75</v>
      </c>
      <c r="G9709" s="108">
        <f t="shared" si="151"/>
        <v>43374</v>
      </c>
    </row>
    <row r="9710" spans="1:7" x14ac:dyDescent="0.35">
      <c r="A9710" s="72" t="s">
        <v>632</v>
      </c>
      <c r="B9710" s="72" t="s">
        <v>633</v>
      </c>
      <c r="C9710" s="72" t="s">
        <v>1100</v>
      </c>
      <c r="D9710" s="72" t="s">
        <v>1088</v>
      </c>
      <c r="E9710" s="72">
        <v>380</v>
      </c>
      <c r="F9710" s="105">
        <v>99</v>
      </c>
      <c r="G9710" s="108">
        <f t="shared" si="151"/>
        <v>44378</v>
      </c>
    </row>
    <row r="9711" spans="1:7" x14ac:dyDescent="0.35">
      <c r="A9711" s="72" t="s">
        <v>632</v>
      </c>
      <c r="B9711" s="72" t="s">
        <v>633</v>
      </c>
      <c r="C9711" s="72" t="s">
        <v>1100</v>
      </c>
      <c r="D9711" s="72" t="s">
        <v>1089</v>
      </c>
      <c r="E9711" s="72">
        <v>381</v>
      </c>
      <c r="F9711" s="105">
        <v>94</v>
      </c>
      <c r="G9711" s="108">
        <f t="shared" si="151"/>
        <v>44287</v>
      </c>
    </row>
    <row r="9712" spans="1:7" x14ac:dyDescent="0.35">
      <c r="A9712" s="72" t="s">
        <v>632</v>
      </c>
      <c r="B9712" s="72" t="s">
        <v>633</v>
      </c>
      <c r="C9712" s="72" t="s">
        <v>1100</v>
      </c>
      <c r="D9712" s="72" t="s">
        <v>1090</v>
      </c>
      <c r="E9712" s="72">
        <v>383</v>
      </c>
      <c r="F9712" s="105">
        <v>94</v>
      </c>
      <c r="G9712" s="108">
        <f t="shared" si="151"/>
        <v>44197</v>
      </c>
    </row>
    <row r="9713" spans="1:7" x14ac:dyDescent="0.35">
      <c r="A9713" s="72" t="s">
        <v>632</v>
      </c>
      <c r="B9713" s="72" t="s">
        <v>633</v>
      </c>
      <c r="C9713" s="72" t="s">
        <v>1100</v>
      </c>
      <c r="D9713" s="72" t="s">
        <v>1091</v>
      </c>
      <c r="E9713" s="72">
        <v>382</v>
      </c>
      <c r="F9713" s="105">
        <v>81</v>
      </c>
      <c r="G9713" s="108">
        <f t="shared" si="151"/>
        <v>44105</v>
      </c>
    </row>
    <row r="9714" spans="1:7" x14ac:dyDescent="0.35">
      <c r="A9714" s="72" t="s">
        <v>632</v>
      </c>
      <c r="B9714" s="72" t="s">
        <v>633</v>
      </c>
      <c r="C9714" s="72" t="s">
        <v>1100</v>
      </c>
      <c r="D9714" s="72" t="s">
        <v>1092</v>
      </c>
      <c r="E9714" s="72">
        <v>382</v>
      </c>
      <c r="F9714" s="105">
        <v>81</v>
      </c>
      <c r="G9714" s="108">
        <f t="shared" si="151"/>
        <v>44013</v>
      </c>
    </row>
    <row r="9715" spans="1:7" x14ac:dyDescent="0.35">
      <c r="A9715" s="72" t="s">
        <v>632</v>
      </c>
      <c r="B9715" s="72" t="s">
        <v>633</v>
      </c>
      <c r="C9715" s="72" t="s">
        <v>1100</v>
      </c>
      <c r="D9715" s="72" t="s">
        <v>1093</v>
      </c>
      <c r="E9715" s="72">
        <v>388</v>
      </c>
      <c r="F9715" s="105">
        <v>86</v>
      </c>
      <c r="G9715" s="108">
        <f t="shared" si="151"/>
        <v>43922</v>
      </c>
    </row>
    <row r="9716" spans="1:7" x14ac:dyDescent="0.35">
      <c r="A9716" s="72" t="s">
        <v>632</v>
      </c>
      <c r="B9716" s="72" t="s">
        <v>633</v>
      </c>
      <c r="C9716" s="72" t="s">
        <v>1100</v>
      </c>
      <c r="D9716" s="72" t="s">
        <v>1094</v>
      </c>
      <c r="E9716" s="72">
        <v>382</v>
      </c>
      <c r="F9716" s="105">
        <v>81</v>
      </c>
      <c r="G9716" s="108">
        <f t="shared" si="151"/>
        <v>43831</v>
      </c>
    </row>
    <row r="9717" spans="1:7" x14ac:dyDescent="0.35">
      <c r="A9717" s="72" t="s">
        <v>632</v>
      </c>
      <c r="B9717" s="72" t="s">
        <v>633</v>
      </c>
      <c r="C9717" s="72" t="s">
        <v>1100</v>
      </c>
      <c r="D9717" s="72" t="s">
        <v>1095</v>
      </c>
      <c r="E9717" s="72">
        <v>390</v>
      </c>
      <c r="F9717" s="105">
        <v>86</v>
      </c>
      <c r="G9717" s="108">
        <f t="shared" si="151"/>
        <v>43739</v>
      </c>
    </row>
    <row r="9718" spans="1:7" x14ac:dyDescent="0.35">
      <c r="A9718" s="72" t="s">
        <v>632</v>
      </c>
      <c r="B9718" s="72" t="s">
        <v>633</v>
      </c>
      <c r="C9718" s="72" t="s">
        <v>1100</v>
      </c>
      <c r="D9718" s="72" t="s">
        <v>1096</v>
      </c>
      <c r="E9718" s="72">
        <v>389</v>
      </c>
      <c r="F9718" s="105">
        <v>76</v>
      </c>
      <c r="G9718" s="108">
        <f t="shared" si="151"/>
        <v>43647</v>
      </c>
    </row>
    <row r="9719" spans="1:7" x14ac:dyDescent="0.35">
      <c r="A9719" s="72" t="s">
        <v>632</v>
      </c>
      <c r="B9719" s="72" t="s">
        <v>633</v>
      </c>
      <c r="C9719" s="72" t="s">
        <v>1100</v>
      </c>
      <c r="D9719" s="72" t="s">
        <v>1097</v>
      </c>
      <c r="E9719" s="72">
        <v>389</v>
      </c>
      <c r="F9719" s="105">
        <v>78</v>
      </c>
      <c r="G9719" s="108">
        <f t="shared" si="151"/>
        <v>43556</v>
      </c>
    </row>
    <row r="9720" spans="1:7" x14ac:dyDescent="0.35">
      <c r="A9720" s="72" t="s">
        <v>632</v>
      </c>
      <c r="B9720" s="72" t="s">
        <v>633</v>
      </c>
      <c r="C9720" s="72" t="s">
        <v>1100</v>
      </c>
      <c r="D9720" s="72" t="s">
        <v>1098</v>
      </c>
      <c r="E9720" s="72">
        <v>387</v>
      </c>
      <c r="F9720" s="105">
        <v>66</v>
      </c>
      <c r="G9720" s="108">
        <f t="shared" si="151"/>
        <v>43466</v>
      </c>
    </row>
    <row r="9721" spans="1:7" x14ac:dyDescent="0.35">
      <c r="A9721" s="72" t="s">
        <v>632</v>
      </c>
      <c r="B9721" s="72" t="s">
        <v>633</v>
      </c>
      <c r="C9721" s="72" t="s">
        <v>1100</v>
      </c>
      <c r="D9721" s="72" t="s">
        <v>1099</v>
      </c>
      <c r="E9721" s="72">
        <v>403</v>
      </c>
      <c r="F9721" s="105">
        <v>73</v>
      </c>
      <c r="G9721" s="108">
        <f t="shared" si="151"/>
        <v>43374</v>
      </c>
    </row>
    <row r="9722" spans="1:7" x14ac:dyDescent="0.35">
      <c r="A9722" s="72" t="s">
        <v>632</v>
      </c>
      <c r="B9722" s="72" t="s">
        <v>633</v>
      </c>
      <c r="C9722" s="72" t="s">
        <v>1101</v>
      </c>
      <c r="D9722" s="72" t="s">
        <v>1088</v>
      </c>
      <c r="E9722" s="72">
        <v>135</v>
      </c>
      <c r="F9722" s="105">
        <v>7</v>
      </c>
      <c r="G9722" s="108">
        <f t="shared" si="151"/>
        <v>44378</v>
      </c>
    </row>
    <row r="9723" spans="1:7" x14ac:dyDescent="0.35">
      <c r="A9723" s="72" t="s">
        <v>632</v>
      </c>
      <c r="B9723" s="72" t="s">
        <v>633</v>
      </c>
      <c r="C9723" s="72" t="s">
        <v>1101</v>
      </c>
      <c r="D9723" s="72" t="s">
        <v>1089</v>
      </c>
      <c r="E9723" s="72">
        <v>136</v>
      </c>
      <c r="F9723" s="105">
        <v>5</v>
      </c>
      <c r="G9723" s="108">
        <f t="shared" si="151"/>
        <v>44287</v>
      </c>
    </row>
    <row r="9724" spans="1:7" x14ac:dyDescent="0.35">
      <c r="A9724" s="72" t="s">
        <v>632</v>
      </c>
      <c r="B9724" s="72" t="s">
        <v>633</v>
      </c>
      <c r="C9724" s="72" t="s">
        <v>1101</v>
      </c>
      <c r="D9724" s="72" t="s">
        <v>1090</v>
      </c>
      <c r="E9724" s="72">
        <v>135</v>
      </c>
      <c r="F9724" s="105">
        <v>5</v>
      </c>
      <c r="G9724" s="108">
        <f t="shared" si="151"/>
        <v>44197</v>
      </c>
    </row>
    <row r="9725" spans="1:7" x14ac:dyDescent="0.35">
      <c r="A9725" s="72" t="s">
        <v>632</v>
      </c>
      <c r="B9725" s="72" t="s">
        <v>633</v>
      </c>
      <c r="C9725" s="72" t="s">
        <v>1101</v>
      </c>
      <c r="D9725" s="72" t="s">
        <v>1091</v>
      </c>
      <c r="E9725" s="72">
        <v>135</v>
      </c>
      <c r="F9725" s="105">
        <v>5</v>
      </c>
      <c r="G9725" s="108">
        <f t="shared" si="151"/>
        <v>44105</v>
      </c>
    </row>
    <row r="9726" spans="1:7" x14ac:dyDescent="0.35">
      <c r="A9726" s="72" t="s">
        <v>632</v>
      </c>
      <c r="B9726" s="72" t="s">
        <v>633</v>
      </c>
      <c r="C9726" s="72" t="s">
        <v>1101</v>
      </c>
      <c r="D9726" s="72" t="s">
        <v>1092</v>
      </c>
      <c r="E9726" s="72">
        <v>131</v>
      </c>
      <c r="F9726" s="105">
        <v>5</v>
      </c>
      <c r="G9726" s="108">
        <f t="shared" si="151"/>
        <v>44013</v>
      </c>
    </row>
    <row r="9727" spans="1:7" x14ac:dyDescent="0.35">
      <c r="A9727" s="72" t="s">
        <v>632</v>
      </c>
      <c r="B9727" s="72" t="s">
        <v>633</v>
      </c>
      <c r="C9727" s="72" t="s">
        <v>1101</v>
      </c>
      <c r="D9727" s="72" t="s">
        <v>1093</v>
      </c>
      <c r="E9727" s="72">
        <v>130</v>
      </c>
      <c r="F9727" s="105">
        <v>5</v>
      </c>
      <c r="G9727" s="108">
        <f t="shared" si="151"/>
        <v>43922</v>
      </c>
    </row>
    <row r="9728" spans="1:7" x14ac:dyDescent="0.35">
      <c r="A9728" s="72" t="s">
        <v>632</v>
      </c>
      <c r="B9728" s="72" t="s">
        <v>633</v>
      </c>
      <c r="C9728" s="72" t="s">
        <v>1101</v>
      </c>
      <c r="D9728" s="72" t="s">
        <v>1094</v>
      </c>
      <c r="E9728" s="72">
        <v>128</v>
      </c>
      <c r="F9728" s="105">
        <v>4</v>
      </c>
      <c r="G9728" s="108">
        <f t="shared" si="151"/>
        <v>43831</v>
      </c>
    </row>
    <row r="9729" spans="1:7" x14ac:dyDescent="0.35">
      <c r="A9729" s="72" t="s">
        <v>632</v>
      </c>
      <c r="B9729" s="72" t="s">
        <v>633</v>
      </c>
      <c r="C9729" s="72" t="s">
        <v>1101</v>
      </c>
      <c r="D9729" s="72" t="s">
        <v>1095</v>
      </c>
      <c r="E9729" s="72">
        <v>128</v>
      </c>
      <c r="F9729" s="105">
        <v>5</v>
      </c>
      <c r="G9729" s="108">
        <f t="shared" si="151"/>
        <v>43739</v>
      </c>
    </row>
    <row r="9730" spans="1:7" x14ac:dyDescent="0.35">
      <c r="A9730" s="72" t="s">
        <v>632</v>
      </c>
      <c r="B9730" s="72" t="s">
        <v>633</v>
      </c>
      <c r="C9730" s="72" t="s">
        <v>1101</v>
      </c>
      <c r="D9730" s="72" t="s">
        <v>1096</v>
      </c>
      <c r="E9730" s="72">
        <v>126</v>
      </c>
      <c r="F9730" s="105">
        <v>5</v>
      </c>
      <c r="G9730" s="108">
        <f t="shared" si="151"/>
        <v>43647</v>
      </c>
    </row>
    <row r="9731" spans="1:7" x14ac:dyDescent="0.35">
      <c r="A9731" s="72" t="s">
        <v>632</v>
      </c>
      <c r="B9731" s="72" t="s">
        <v>633</v>
      </c>
      <c r="C9731" s="72" t="s">
        <v>1101</v>
      </c>
      <c r="D9731" s="72" t="s">
        <v>1097</v>
      </c>
      <c r="E9731" s="72">
        <v>128</v>
      </c>
      <c r="F9731" s="105">
        <v>5</v>
      </c>
      <c r="G9731" s="108">
        <f t="shared" si="151"/>
        <v>43556</v>
      </c>
    </row>
    <row r="9732" spans="1:7" x14ac:dyDescent="0.35">
      <c r="A9732" s="72" t="s">
        <v>632</v>
      </c>
      <c r="B9732" s="72" t="s">
        <v>633</v>
      </c>
      <c r="C9732" s="72" t="s">
        <v>1101</v>
      </c>
      <c r="D9732" s="72" t="s">
        <v>1098</v>
      </c>
      <c r="E9732" s="72">
        <v>121</v>
      </c>
      <c r="F9732" s="105">
        <v>4</v>
      </c>
      <c r="G9732" s="108">
        <f t="shared" ref="G9732:G9795" si="152">DATE(LEFT(D9732,4),RIGHT(LEFT(D9732,7),2),1)</f>
        <v>43466</v>
      </c>
    </row>
    <row r="9733" spans="1:7" x14ac:dyDescent="0.35">
      <c r="A9733" s="72" t="s">
        <v>632</v>
      </c>
      <c r="B9733" s="72" t="s">
        <v>633</v>
      </c>
      <c r="C9733" s="72" t="s">
        <v>1101</v>
      </c>
      <c r="D9733" s="72" t="s">
        <v>1099</v>
      </c>
      <c r="E9733" s="72">
        <v>128</v>
      </c>
      <c r="F9733" s="105">
        <v>5</v>
      </c>
      <c r="G9733" s="108">
        <f t="shared" si="152"/>
        <v>43374</v>
      </c>
    </row>
    <row r="9734" spans="1:7" x14ac:dyDescent="0.35">
      <c r="A9734" s="72" t="s">
        <v>632</v>
      </c>
      <c r="B9734" s="72" t="s">
        <v>633</v>
      </c>
      <c r="C9734" s="72" t="s">
        <v>1102</v>
      </c>
      <c r="D9734" s="72" t="s">
        <v>1088</v>
      </c>
      <c r="E9734" s="72">
        <v>617</v>
      </c>
      <c r="F9734" s="105">
        <v>72</v>
      </c>
      <c r="G9734" s="108">
        <f t="shared" si="152"/>
        <v>44378</v>
      </c>
    </row>
    <row r="9735" spans="1:7" x14ac:dyDescent="0.35">
      <c r="A9735" s="72" t="s">
        <v>632</v>
      </c>
      <c r="B9735" s="72" t="s">
        <v>633</v>
      </c>
      <c r="C9735" s="72" t="s">
        <v>1102</v>
      </c>
      <c r="D9735" s="72" t="s">
        <v>1089</v>
      </c>
      <c r="E9735" s="72">
        <v>626</v>
      </c>
      <c r="F9735" s="105">
        <v>72</v>
      </c>
      <c r="G9735" s="108">
        <f t="shared" si="152"/>
        <v>44287</v>
      </c>
    </row>
    <row r="9736" spans="1:7" x14ac:dyDescent="0.35">
      <c r="A9736" s="72" t="s">
        <v>632</v>
      </c>
      <c r="B9736" s="72" t="s">
        <v>633</v>
      </c>
      <c r="C9736" s="72" t="s">
        <v>1102</v>
      </c>
      <c r="D9736" s="72" t="s">
        <v>1090</v>
      </c>
      <c r="E9736" s="72">
        <v>626</v>
      </c>
      <c r="F9736" s="105">
        <v>72</v>
      </c>
      <c r="G9736" s="108">
        <f t="shared" si="152"/>
        <v>44197</v>
      </c>
    </row>
    <row r="9737" spans="1:7" x14ac:dyDescent="0.35">
      <c r="A9737" s="72" t="s">
        <v>632</v>
      </c>
      <c r="B9737" s="72" t="s">
        <v>633</v>
      </c>
      <c r="C9737" s="72" t="s">
        <v>1102</v>
      </c>
      <c r="D9737" s="72" t="s">
        <v>1091</v>
      </c>
      <c r="E9737" s="72">
        <v>622</v>
      </c>
      <c r="F9737" s="105">
        <v>73</v>
      </c>
      <c r="G9737" s="108">
        <f t="shared" si="152"/>
        <v>44105</v>
      </c>
    </row>
    <row r="9738" spans="1:7" x14ac:dyDescent="0.35">
      <c r="A9738" s="72" t="s">
        <v>632</v>
      </c>
      <c r="B9738" s="72" t="s">
        <v>633</v>
      </c>
      <c r="C9738" s="72" t="s">
        <v>1102</v>
      </c>
      <c r="D9738" s="72" t="s">
        <v>1092</v>
      </c>
      <c r="E9738" s="72">
        <v>626</v>
      </c>
      <c r="F9738" s="105">
        <v>77</v>
      </c>
      <c r="G9738" s="108">
        <f t="shared" si="152"/>
        <v>44013</v>
      </c>
    </row>
    <row r="9739" spans="1:7" x14ac:dyDescent="0.35">
      <c r="A9739" s="72" t="s">
        <v>632</v>
      </c>
      <c r="B9739" s="72" t="s">
        <v>633</v>
      </c>
      <c r="C9739" s="72" t="s">
        <v>1102</v>
      </c>
      <c r="D9739" s="72" t="s">
        <v>1093</v>
      </c>
      <c r="E9739" s="72">
        <v>618</v>
      </c>
      <c r="F9739" s="105">
        <v>76</v>
      </c>
      <c r="G9739" s="108">
        <f t="shared" si="152"/>
        <v>43922</v>
      </c>
    </row>
    <row r="9740" spans="1:7" x14ac:dyDescent="0.35">
      <c r="A9740" s="72" t="s">
        <v>632</v>
      </c>
      <c r="B9740" s="72" t="s">
        <v>633</v>
      </c>
      <c r="C9740" s="72" t="s">
        <v>1102</v>
      </c>
      <c r="D9740" s="72" t="s">
        <v>1094</v>
      </c>
      <c r="E9740" s="72">
        <v>617</v>
      </c>
      <c r="F9740" s="105">
        <v>73</v>
      </c>
      <c r="G9740" s="108">
        <f t="shared" si="152"/>
        <v>43831</v>
      </c>
    </row>
    <row r="9741" spans="1:7" x14ac:dyDescent="0.35">
      <c r="A9741" s="72" t="s">
        <v>632</v>
      </c>
      <c r="B9741" s="72" t="s">
        <v>633</v>
      </c>
      <c r="C9741" s="72" t="s">
        <v>1102</v>
      </c>
      <c r="D9741" s="72" t="s">
        <v>1095</v>
      </c>
      <c r="E9741" s="72">
        <v>618</v>
      </c>
      <c r="F9741" s="105">
        <v>74</v>
      </c>
      <c r="G9741" s="108">
        <f t="shared" si="152"/>
        <v>43739</v>
      </c>
    </row>
    <row r="9742" spans="1:7" x14ac:dyDescent="0.35">
      <c r="A9742" s="72" t="s">
        <v>632</v>
      </c>
      <c r="B9742" s="72" t="s">
        <v>633</v>
      </c>
      <c r="C9742" s="72" t="s">
        <v>1102</v>
      </c>
      <c r="D9742" s="72" t="s">
        <v>1096</v>
      </c>
      <c r="E9742" s="72">
        <v>619</v>
      </c>
      <c r="F9742" s="105">
        <v>67</v>
      </c>
      <c r="G9742" s="108">
        <f t="shared" si="152"/>
        <v>43647</v>
      </c>
    </row>
    <row r="9743" spans="1:7" x14ac:dyDescent="0.35">
      <c r="A9743" s="72" t="s">
        <v>632</v>
      </c>
      <c r="B9743" s="72" t="s">
        <v>633</v>
      </c>
      <c r="C9743" s="72" t="s">
        <v>1102</v>
      </c>
      <c r="D9743" s="72" t="s">
        <v>1097</v>
      </c>
      <c r="E9743" s="72">
        <v>617</v>
      </c>
      <c r="F9743" s="105">
        <v>56</v>
      </c>
      <c r="G9743" s="108">
        <f t="shared" si="152"/>
        <v>43556</v>
      </c>
    </row>
    <row r="9744" spans="1:7" x14ac:dyDescent="0.35">
      <c r="A9744" s="72" t="s">
        <v>632</v>
      </c>
      <c r="B9744" s="72" t="s">
        <v>633</v>
      </c>
      <c r="C9744" s="72" t="s">
        <v>1102</v>
      </c>
      <c r="D9744" s="72" t="s">
        <v>1098</v>
      </c>
      <c r="E9744" s="72">
        <v>610</v>
      </c>
      <c r="F9744" s="105">
        <v>53</v>
      </c>
      <c r="G9744" s="108">
        <f t="shared" si="152"/>
        <v>43466</v>
      </c>
    </row>
    <row r="9745" spans="1:7" x14ac:dyDescent="0.35">
      <c r="A9745" s="72" t="s">
        <v>632</v>
      </c>
      <c r="B9745" s="72" t="s">
        <v>633</v>
      </c>
      <c r="C9745" s="72" t="s">
        <v>1102</v>
      </c>
      <c r="D9745" s="72" t="s">
        <v>1099</v>
      </c>
      <c r="E9745" s="72">
        <v>620</v>
      </c>
      <c r="F9745" s="105">
        <v>62</v>
      </c>
      <c r="G9745" s="108">
        <f t="shared" si="152"/>
        <v>43374</v>
      </c>
    </row>
    <row r="9746" spans="1:7" x14ac:dyDescent="0.35">
      <c r="A9746" s="72" t="s">
        <v>634</v>
      </c>
      <c r="B9746" s="72" t="s">
        <v>635</v>
      </c>
      <c r="C9746" s="72" t="s">
        <v>1087</v>
      </c>
      <c r="D9746" s="72" t="s">
        <v>1088</v>
      </c>
      <c r="E9746" s="72">
        <v>1080</v>
      </c>
      <c r="F9746" s="105">
        <v>37</v>
      </c>
      <c r="G9746" s="108">
        <f t="shared" si="152"/>
        <v>44378</v>
      </c>
    </row>
    <row r="9747" spans="1:7" x14ac:dyDescent="0.35">
      <c r="A9747" s="72" t="s">
        <v>634</v>
      </c>
      <c r="B9747" s="72" t="s">
        <v>635</v>
      </c>
      <c r="C9747" s="72" t="s">
        <v>1087</v>
      </c>
      <c r="D9747" s="72" t="s">
        <v>1089</v>
      </c>
      <c r="E9747" s="72">
        <v>1076</v>
      </c>
      <c r="F9747" s="105">
        <v>42</v>
      </c>
      <c r="G9747" s="108">
        <f t="shared" si="152"/>
        <v>44287</v>
      </c>
    </row>
    <row r="9748" spans="1:7" x14ac:dyDescent="0.35">
      <c r="A9748" s="72" t="s">
        <v>634</v>
      </c>
      <c r="B9748" s="72" t="s">
        <v>635</v>
      </c>
      <c r="C9748" s="72" t="s">
        <v>1087</v>
      </c>
      <c r="D9748" s="72" t="s">
        <v>1090</v>
      </c>
      <c r="E9748" s="72">
        <v>1082</v>
      </c>
      <c r="F9748" s="105">
        <v>38</v>
      </c>
      <c r="G9748" s="108">
        <f t="shared" si="152"/>
        <v>44197</v>
      </c>
    </row>
    <row r="9749" spans="1:7" x14ac:dyDescent="0.35">
      <c r="A9749" s="72" t="s">
        <v>634</v>
      </c>
      <c r="B9749" s="72" t="s">
        <v>635</v>
      </c>
      <c r="C9749" s="72" t="s">
        <v>1087</v>
      </c>
      <c r="D9749" s="72" t="s">
        <v>1091</v>
      </c>
      <c r="E9749" s="72">
        <v>1069</v>
      </c>
      <c r="F9749" s="105">
        <v>37</v>
      </c>
      <c r="G9749" s="108">
        <f t="shared" si="152"/>
        <v>44105</v>
      </c>
    </row>
    <row r="9750" spans="1:7" x14ac:dyDescent="0.35">
      <c r="A9750" s="72" t="s">
        <v>634</v>
      </c>
      <c r="B9750" s="72" t="s">
        <v>635</v>
      </c>
      <c r="C9750" s="72" t="s">
        <v>1087</v>
      </c>
      <c r="D9750" s="72" t="s">
        <v>1092</v>
      </c>
      <c r="E9750" s="72">
        <v>1078</v>
      </c>
      <c r="F9750" s="105">
        <v>40</v>
      </c>
      <c r="G9750" s="108">
        <f t="shared" si="152"/>
        <v>44013</v>
      </c>
    </row>
    <row r="9751" spans="1:7" x14ac:dyDescent="0.35">
      <c r="A9751" s="72" t="s">
        <v>634</v>
      </c>
      <c r="B9751" s="72" t="s">
        <v>635</v>
      </c>
      <c r="C9751" s="72" t="s">
        <v>1087</v>
      </c>
      <c r="D9751" s="72" t="s">
        <v>1093</v>
      </c>
      <c r="E9751" s="72">
        <v>1080</v>
      </c>
      <c r="F9751" s="105">
        <v>39</v>
      </c>
      <c r="G9751" s="108">
        <f t="shared" si="152"/>
        <v>43922</v>
      </c>
    </row>
    <row r="9752" spans="1:7" x14ac:dyDescent="0.35">
      <c r="A9752" s="72" t="s">
        <v>634</v>
      </c>
      <c r="B9752" s="72" t="s">
        <v>635</v>
      </c>
      <c r="C9752" s="72" t="s">
        <v>1087</v>
      </c>
      <c r="D9752" s="72" t="s">
        <v>1094</v>
      </c>
      <c r="E9752" s="72">
        <v>1066</v>
      </c>
      <c r="F9752" s="105">
        <v>40</v>
      </c>
      <c r="G9752" s="108">
        <f t="shared" si="152"/>
        <v>43831</v>
      </c>
    </row>
    <row r="9753" spans="1:7" x14ac:dyDescent="0.35">
      <c r="A9753" s="72" t="s">
        <v>634</v>
      </c>
      <c r="B9753" s="72" t="s">
        <v>635</v>
      </c>
      <c r="C9753" s="72" t="s">
        <v>1087</v>
      </c>
      <c r="D9753" s="72" t="s">
        <v>1095</v>
      </c>
      <c r="E9753" s="72">
        <v>1045</v>
      </c>
      <c r="F9753" s="105">
        <v>39</v>
      </c>
      <c r="G9753" s="108">
        <f t="shared" si="152"/>
        <v>43739</v>
      </c>
    </row>
    <row r="9754" spans="1:7" x14ac:dyDescent="0.35">
      <c r="A9754" s="72" t="s">
        <v>634</v>
      </c>
      <c r="B9754" s="72" t="s">
        <v>635</v>
      </c>
      <c r="C9754" s="72" t="s">
        <v>1087</v>
      </c>
      <c r="D9754" s="72" t="s">
        <v>1096</v>
      </c>
      <c r="E9754" s="72">
        <v>1049</v>
      </c>
      <c r="F9754" s="105">
        <v>40</v>
      </c>
      <c r="G9754" s="108">
        <f t="shared" si="152"/>
        <v>43647</v>
      </c>
    </row>
    <row r="9755" spans="1:7" x14ac:dyDescent="0.35">
      <c r="A9755" s="72" t="s">
        <v>634</v>
      </c>
      <c r="B9755" s="72" t="s">
        <v>635</v>
      </c>
      <c r="C9755" s="72" t="s">
        <v>1087</v>
      </c>
      <c r="D9755" s="72" t="s">
        <v>1097</v>
      </c>
      <c r="E9755" s="72">
        <v>1046</v>
      </c>
      <c r="F9755" s="105">
        <v>33</v>
      </c>
      <c r="G9755" s="108">
        <f t="shared" si="152"/>
        <v>43556</v>
      </c>
    </row>
    <row r="9756" spans="1:7" x14ac:dyDescent="0.35">
      <c r="A9756" s="72" t="s">
        <v>634</v>
      </c>
      <c r="B9756" s="72" t="s">
        <v>635</v>
      </c>
      <c r="C9756" s="72" t="s">
        <v>1087</v>
      </c>
      <c r="D9756" s="72" t="s">
        <v>1098</v>
      </c>
      <c r="E9756" s="72">
        <v>1021</v>
      </c>
      <c r="F9756" s="105">
        <v>34</v>
      </c>
      <c r="G9756" s="108">
        <f t="shared" si="152"/>
        <v>43466</v>
      </c>
    </row>
    <row r="9757" spans="1:7" x14ac:dyDescent="0.35">
      <c r="A9757" s="72" t="s">
        <v>634</v>
      </c>
      <c r="B9757" s="72" t="s">
        <v>635</v>
      </c>
      <c r="C9757" s="72" t="s">
        <v>1087</v>
      </c>
      <c r="D9757" s="72" t="s">
        <v>1099</v>
      </c>
      <c r="E9757" s="72">
        <v>1095</v>
      </c>
      <c r="F9757" s="105">
        <v>54</v>
      </c>
      <c r="G9757" s="108">
        <f t="shared" si="152"/>
        <v>43374</v>
      </c>
    </row>
    <row r="9758" spans="1:7" x14ac:dyDescent="0.35">
      <c r="A9758" s="72" t="s">
        <v>634</v>
      </c>
      <c r="B9758" s="72" t="s">
        <v>635</v>
      </c>
      <c r="C9758" s="72" t="s">
        <v>1100</v>
      </c>
      <c r="D9758" s="72" t="s">
        <v>1088</v>
      </c>
      <c r="E9758" s="72">
        <v>866</v>
      </c>
      <c r="F9758" s="105">
        <v>121</v>
      </c>
      <c r="G9758" s="108">
        <f t="shared" si="152"/>
        <v>44378</v>
      </c>
    </row>
    <row r="9759" spans="1:7" x14ac:dyDescent="0.35">
      <c r="A9759" s="72" t="s">
        <v>634</v>
      </c>
      <c r="B9759" s="72" t="s">
        <v>635</v>
      </c>
      <c r="C9759" s="72" t="s">
        <v>1100</v>
      </c>
      <c r="D9759" s="72" t="s">
        <v>1089</v>
      </c>
      <c r="E9759" s="72">
        <v>858</v>
      </c>
      <c r="F9759" s="105">
        <v>121</v>
      </c>
      <c r="G9759" s="108">
        <f t="shared" si="152"/>
        <v>44287</v>
      </c>
    </row>
    <row r="9760" spans="1:7" x14ac:dyDescent="0.35">
      <c r="A9760" s="72" t="s">
        <v>634</v>
      </c>
      <c r="B9760" s="72" t="s">
        <v>635</v>
      </c>
      <c r="C9760" s="72" t="s">
        <v>1100</v>
      </c>
      <c r="D9760" s="72" t="s">
        <v>1090</v>
      </c>
      <c r="E9760" s="72">
        <v>859</v>
      </c>
      <c r="F9760" s="105">
        <v>120</v>
      </c>
      <c r="G9760" s="108">
        <f t="shared" si="152"/>
        <v>44197</v>
      </c>
    </row>
    <row r="9761" spans="1:7" x14ac:dyDescent="0.35">
      <c r="A9761" s="72" t="s">
        <v>634</v>
      </c>
      <c r="B9761" s="72" t="s">
        <v>635</v>
      </c>
      <c r="C9761" s="72" t="s">
        <v>1100</v>
      </c>
      <c r="D9761" s="72" t="s">
        <v>1091</v>
      </c>
      <c r="E9761" s="72">
        <v>870</v>
      </c>
      <c r="F9761" s="105">
        <v>123</v>
      </c>
      <c r="G9761" s="108">
        <f t="shared" si="152"/>
        <v>44105</v>
      </c>
    </row>
    <row r="9762" spans="1:7" x14ac:dyDescent="0.35">
      <c r="A9762" s="72" t="s">
        <v>634</v>
      </c>
      <c r="B9762" s="72" t="s">
        <v>635</v>
      </c>
      <c r="C9762" s="72" t="s">
        <v>1100</v>
      </c>
      <c r="D9762" s="72" t="s">
        <v>1092</v>
      </c>
      <c r="E9762" s="72">
        <v>863</v>
      </c>
      <c r="F9762" s="105">
        <v>124</v>
      </c>
      <c r="G9762" s="108">
        <f t="shared" si="152"/>
        <v>44013</v>
      </c>
    </row>
    <row r="9763" spans="1:7" x14ac:dyDescent="0.35">
      <c r="A9763" s="72" t="s">
        <v>634</v>
      </c>
      <c r="B9763" s="72" t="s">
        <v>635</v>
      </c>
      <c r="C9763" s="72" t="s">
        <v>1100</v>
      </c>
      <c r="D9763" s="72" t="s">
        <v>1093</v>
      </c>
      <c r="E9763" s="72">
        <v>848</v>
      </c>
      <c r="F9763" s="105">
        <v>125</v>
      </c>
      <c r="G9763" s="108">
        <f t="shared" si="152"/>
        <v>43922</v>
      </c>
    </row>
    <row r="9764" spans="1:7" x14ac:dyDescent="0.35">
      <c r="A9764" s="72" t="s">
        <v>634</v>
      </c>
      <c r="B9764" s="72" t="s">
        <v>635</v>
      </c>
      <c r="C9764" s="72" t="s">
        <v>1100</v>
      </c>
      <c r="D9764" s="72" t="s">
        <v>1094</v>
      </c>
      <c r="E9764" s="72">
        <v>836</v>
      </c>
      <c r="F9764" s="105">
        <v>127</v>
      </c>
      <c r="G9764" s="108">
        <f t="shared" si="152"/>
        <v>43831</v>
      </c>
    </row>
    <row r="9765" spans="1:7" x14ac:dyDescent="0.35">
      <c r="A9765" s="72" t="s">
        <v>634</v>
      </c>
      <c r="B9765" s="72" t="s">
        <v>635</v>
      </c>
      <c r="C9765" s="72" t="s">
        <v>1100</v>
      </c>
      <c r="D9765" s="72" t="s">
        <v>1095</v>
      </c>
      <c r="E9765" s="72">
        <v>830</v>
      </c>
      <c r="F9765" s="105">
        <v>128</v>
      </c>
      <c r="G9765" s="108">
        <f t="shared" si="152"/>
        <v>43739</v>
      </c>
    </row>
    <row r="9766" spans="1:7" x14ac:dyDescent="0.35">
      <c r="A9766" s="72" t="s">
        <v>634</v>
      </c>
      <c r="B9766" s="72" t="s">
        <v>635</v>
      </c>
      <c r="C9766" s="72" t="s">
        <v>1100</v>
      </c>
      <c r="D9766" s="72" t="s">
        <v>1096</v>
      </c>
      <c r="E9766" s="72">
        <v>849</v>
      </c>
      <c r="F9766" s="105">
        <v>137</v>
      </c>
      <c r="G9766" s="108">
        <f t="shared" si="152"/>
        <v>43647</v>
      </c>
    </row>
    <row r="9767" spans="1:7" x14ac:dyDescent="0.35">
      <c r="A9767" s="72" t="s">
        <v>634</v>
      </c>
      <c r="B9767" s="72" t="s">
        <v>635</v>
      </c>
      <c r="C9767" s="72" t="s">
        <v>1100</v>
      </c>
      <c r="D9767" s="72" t="s">
        <v>1097</v>
      </c>
      <c r="E9767" s="72">
        <v>841</v>
      </c>
      <c r="F9767" s="105">
        <v>93</v>
      </c>
      <c r="G9767" s="108">
        <f t="shared" si="152"/>
        <v>43556</v>
      </c>
    </row>
    <row r="9768" spans="1:7" x14ac:dyDescent="0.35">
      <c r="A9768" s="72" t="s">
        <v>634</v>
      </c>
      <c r="B9768" s="72" t="s">
        <v>635</v>
      </c>
      <c r="C9768" s="72" t="s">
        <v>1100</v>
      </c>
      <c r="D9768" s="72" t="s">
        <v>1098</v>
      </c>
      <c r="E9768" s="72">
        <v>821</v>
      </c>
      <c r="F9768" s="105">
        <v>94</v>
      </c>
      <c r="G9768" s="108">
        <f t="shared" si="152"/>
        <v>43466</v>
      </c>
    </row>
    <row r="9769" spans="1:7" x14ac:dyDescent="0.35">
      <c r="A9769" s="72" t="s">
        <v>634</v>
      </c>
      <c r="B9769" s="72" t="s">
        <v>635</v>
      </c>
      <c r="C9769" s="72" t="s">
        <v>1100</v>
      </c>
      <c r="D9769" s="72" t="s">
        <v>1099</v>
      </c>
      <c r="E9769" s="72">
        <v>858</v>
      </c>
      <c r="F9769" s="105">
        <v>108</v>
      </c>
      <c r="G9769" s="108">
        <f t="shared" si="152"/>
        <v>43374</v>
      </c>
    </row>
    <row r="9770" spans="1:7" x14ac:dyDescent="0.35">
      <c r="A9770" s="72" t="s">
        <v>634</v>
      </c>
      <c r="B9770" s="72" t="s">
        <v>635</v>
      </c>
      <c r="C9770" s="72" t="s">
        <v>1101</v>
      </c>
      <c r="D9770" s="72" t="s">
        <v>1088</v>
      </c>
      <c r="E9770" s="72">
        <v>168</v>
      </c>
      <c r="F9770" s="105">
        <v>2</v>
      </c>
      <c r="G9770" s="108">
        <f t="shared" si="152"/>
        <v>44378</v>
      </c>
    </row>
    <row r="9771" spans="1:7" x14ac:dyDescent="0.35">
      <c r="A9771" s="72" t="s">
        <v>634</v>
      </c>
      <c r="B9771" s="72" t="s">
        <v>635</v>
      </c>
      <c r="C9771" s="72" t="s">
        <v>1101</v>
      </c>
      <c r="D9771" s="72" t="s">
        <v>1089</v>
      </c>
      <c r="E9771" s="72">
        <v>167</v>
      </c>
      <c r="F9771" s="105">
        <v>2</v>
      </c>
      <c r="G9771" s="108">
        <f t="shared" si="152"/>
        <v>44287</v>
      </c>
    </row>
    <row r="9772" spans="1:7" x14ac:dyDescent="0.35">
      <c r="A9772" s="72" t="s">
        <v>634</v>
      </c>
      <c r="B9772" s="72" t="s">
        <v>635</v>
      </c>
      <c r="C9772" s="72" t="s">
        <v>1101</v>
      </c>
      <c r="D9772" s="72" t="s">
        <v>1090</v>
      </c>
      <c r="E9772" s="72">
        <v>168</v>
      </c>
      <c r="F9772" s="105">
        <v>2</v>
      </c>
      <c r="G9772" s="108">
        <f t="shared" si="152"/>
        <v>44197</v>
      </c>
    </row>
    <row r="9773" spans="1:7" x14ac:dyDescent="0.35">
      <c r="A9773" s="72" t="s">
        <v>634</v>
      </c>
      <c r="B9773" s="72" t="s">
        <v>635</v>
      </c>
      <c r="C9773" s="72" t="s">
        <v>1101</v>
      </c>
      <c r="D9773" s="72" t="s">
        <v>1091</v>
      </c>
      <c r="E9773" s="72">
        <v>169</v>
      </c>
      <c r="F9773" s="105">
        <v>2</v>
      </c>
      <c r="G9773" s="108">
        <f t="shared" si="152"/>
        <v>44105</v>
      </c>
    </row>
    <row r="9774" spans="1:7" x14ac:dyDescent="0.35">
      <c r="A9774" s="72" t="s">
        <v>634</v>
      </c>
      <c r="B9774" s="72" t="s">
        <v>635</v>
      </c>
      <c r="C9774" s="72" t="s">
        <v>1101</v>
      </c>
      <c r="D9774" s="72" t="s">
        <v>1092</v>
      </c>
      <c r="E9774" s="72">
        <v>169</v>
      </c>
      <c r="F9774" s="105">
        <v>2</v>
      </c>
      <c r="G9774" s="108">
        <f t="shared" si="152"/>
        <v>44013</v>
      </c>
    </row>
    <row r="9775" spans="1:7" x14ac:dyDescent="0.35">
      <c r="A9775" s="72" t="s">
        <v>634</v>
      </c>
      <c r="B9775" s="72" t="s">
        <v>635</v>
      </c>
      <c r="C9775" s="72" t="s">
        <v>1101</v>
      </c>
      <c r="D9775" s="72" t="s">
        <v>1093</v>
      </c>
      <c r="E9775" s="72">
        <v>169</v>
      </c>
      <c r="F9775" s="105">
        <v>2</v>
      </c>
      <c r="G9775" s="108">
        <f t="shared" si="152"/>
        <v>43922</v>
      </c>
    </row>
    <row r="9776" spans="1:7" x14ac:dyDescent="0.35">
      <c r="A9776" s="72" t="s">
        <v>634</v>
      </c>
      <c r="B9776" s="72" t="s">
        <v>635</v>
      </c>
      <c r="C9776" s="72" t="s">
        <v>1101</v>
      </c>
      <c r="D9776" s="72" t="s">
        <v>1094</v>
      </c>
      <c r="E9776" s="72">
        <v>164</v>
      </c>
      <c r="F9776" s="105">
        <v>2</v>
      </c>
      <c r="G9776" s="108">
        <f t="shared" si="152"/>
        <v>43831</v>
      </c>
    </row>
    <row r="9777" spans="1:7" x14ac:dyDescent="0.35">
      <c r="A9777" s="72" t="s">
        <v>634</v>
      </c>
      <c r="B9777" s="72" t="s">
        <v>635</v>
      </c>
      <c r="C9777" s="72" t="s">
        <v>1101</v>
      </c>
      <c r="D9777" s="72" t="s">
        <v>1095</v>
      </c>
      <c r="E9777" s="72">
        <v>154</v>
      </c>
      <c r="F9777" s="105">
        <v>2</v>
      </c>
      <c r="G9777" s="108">
        <f t="shared" si="152"/>
        <v>43739</v>
      </c>
    </row>
    <row r="9778" spans="1:7" x14ac:dyDescent="0.35">
      <c r="A9778" s="72" t="s">
        <v>634</v>
      </c>
      <c r="B9778" s="72" t="s">
        <v>635</v>
      </c>
      <c r="C9778" s="72" t="s">
        <v>1101</v>
      </c>
      <c r="D9778" s="72" t="s">
        <v>1096</v>
      </c>
      <c r="E9778" s="72">
        <v>151</v>
      </c>
      <c r="F9778" s="105">
        <v>3</v>
      </c>
      <c r="G9778" s="108">
        <f t="shared" si="152"/>
        <v>43647</v>
      </c>
    </row>
    <row r="9779" spans="1:7" x14ac:dyDescent="0.35">
      <c r="A9779" s="72" t="s">
        <v>634</v>
      </c>
      <c r="B9779" s="72" t="s">
        <v>635</v>
      </c>
      <c r="C9779" s="72" t="s">
        <v>1101</v>
      </c>
      <c r="D9779" s="72" t="s">
        <v>1097</v>
      </c>
      <c r="E9779" s="72">
        <v>152</v>
      </c>
      <c r="F9779" s="105">
        <v>3</v>
      </c>
      <c r="G9779" s="108">
        <f t="shared" si="152"/>
        <v>43556</v>
      </c>
    </row>
    <row r="9780" spans="1:7" x14ac:dyDescent="0.35">
      <c r="A9780" s="72" t="s">
        <v>634</v>
      </c>
      <c r="B9780" s="72" t="s">
        <v>635</v>
      </c>
      <c r="C9780" s="72" t="s">
        <v>1101</v>
      </c>
      <c r="D9780" s="72" t="s">
        <v>1098</v>
      </c>
      <c r="E9780" s="72">
        <v>154</v>
      </c>
      <c r="F9780" s="105">
        <v>3</v>
      </c>
      <c r="G9780" s="108">
        <f t="shared" si="152"/>
        <v>43466</v>
      </c>
    </row>
    <row r="9781" spans="1:7" x14ac:dyDescent="0.35">
      <c r="A9781" s="72" t="s">
        <v>634</v>
      </c>
      <c r="B9781" s="72" t="s">
        <v>635</v>
      </c>
      <c r="C9781" s="72" t="s">
        <v>1101</v>
      </c>
      <c r="D9781" s="72" t="s">
        <v>1099</v>
      </c>
      <c r="E9781" s="72">
        <v>159</v>
      </c>
      <c r="F9781" s="105">
        <v>5</v>
      </c>
      <c r="G9781" s="108">
        <f t="shared" si="152"/>
        <v>43374</v>
      </c>
    </row>
    <row r="9782" spans="1:7" x14ac:dyDescent="0.35">
      <c r="A9782" s="72" t="s">
        <v>634</v>
      </c>
      <c r="B9782" s="72" t="s">
        <v>635</v>
      </c>
      <c r="C9782" s="72" t="s">
        <v>1102</v>
      </c>
      <c r="D9782" s="72" t="s">
        <v>1088</v>
      </c>
      <c r="E9782" s="72">
        <v>1003</v>
      </c>
      <c r="F9782" s="105">
        <v>76</v>
      </c>
      <c r="G9782" s="108">
        <f t="shared" si="152"/>
        <v>44378</v>
      </c>
    </row>
    <row r="9783" spans="1:7" x14ac:dyDescent="0.35">
      <c r="A9783" s="72" t="s">
        <v>634</v>
      </c>
      <c r="B9783" s="72" t="s">
        <v>635</v>
      </c>
      <c r="C9783" s="72" t="s">
        <v>1102</v>
      </c>
      <c r="D9783" s="72" t="s">
        <v>1089</v>
      </c>
      <c r="E9783" s="72">
        <v>1002</v>
      </c>
      <c r="F9783" s="105">
        <v>75</v>
      </c>
      <c r="G9783" s="108">
        <f t="shared" si="152"/>
        <v>44287</v>
      </c>
    </row>
    <row r="9784" spans="1:7" x14ac:dyDescent="0.35">
      <c r="A9784" s="72" t="s">
        <v>634</v>
      </c>
      <c r="B9784" s="72" t="s">
        <v>635</v>
      </c>
      <c r="C9784" s="72" t="s">
        <v>1102</v>
      </c>
      <c r="D9784" s="72" t="s">
        <v>1090</v>
      </c>
      <c r="E9784" s="72">
        <v>1003</v>
      </c>
      <c r="F9784" s="105">
        <v>79</v>
      </c>
      <c r="G9784" s="108">
        <f t="shared" si="152"/>
        <v>44197</v>
      </c>
    </row>
    <row r="9785" spans="1:7" x14ac:dyDescent="0.35">
      <c r="A9785" s="72" t="s">
        <v>634</v>
      </c>
      <c r="B9785" s="72" t="s">
        <v>635</v>
      </c>
      <c r="C9785" s="72" t="s">
        <v>1102</v>
      </c>
      <c r="D9785" s="72" t="s">
        <v>1091</v>
      </c>
      <c r="E9785" s="72">
        <v>999</v>
      </c>
      <c r="F9785" s="105">
        <v>78</v>
      </c>
      <c r="G9785" s="108">
        <f t="shared" si="152"/>
        <v>44105</v>
      </c>
    </row>
    <row r="9786" spans="1:7" x14ac:dyDescent="0.35">
      <c r="A9786" s="72" t="s">
        <v>634</v>
      </c>
      <c r="B9786" s="72" t="s">
        <v>635</v>
      </c>
      <c r="C9786" s="72" t="s">
        <v>1102</v>
      </c>
      <c r="D9786" s="72" t="s">
        <v>1092</v>
      </c>
      <c r="E9786" s="72">
        <v>999</v>
      </c>
      <c r="F9786" s="105">
        <v>78</v>
      </c>
      <c r="G9786" s="108">
        <f t="shared" si="152"/>
        <v>44013</v>
      </c>
    </row>
    <row r="9787" spans="1:7" x14ac:dyDescent="0.35">
      <c r="A9787" s="72" t="s">
        <v>634</v>
      </c>
      <c r="B9787" s="72" t="s">
        <v>635</v>
      </c>
      <c r="C9787" s="72" t="s">
        <v>1102</v>
      </c>
      <c r="D9787" s="72" t="s">
        <v>1093</v>
      </c>
      <c r="E9787" s="72">
        <v>999</v>
      </c>
      <c r="F9787" s="105">
        <v>78</v>
      </c>
      <c r="G9787" s="108">
        <f t="shared" si="152"/>
        <v>43922</v>
      </c>
    </row>
    <row r="9788" spans="1:7" x14ac:dyDescent="0.35">
      <c r="A9788" s="72" t="s">
        <v>634</v>
      </c>
      <c r="B9788" s="72" t="s">
        <v>635</v>
      </c>
      <c r="C9788" s="72" t="s">
        <v>1102</v>
      </c>
      <c r="D9788" s="72" t="s">
        <v>1094</v>
      </c>
      <c r="E9788" s="72">
        <v>985</v>
      </c>
      <c r="F9788" s="105">
        <v>80</v>
      </c>
      <c r="G9788" s="108">
        <f t="shared" si="152"/>
        <v>43831</v>
      </c>
    </row>
    <row r="9789" spans="1:7" x14ac:dyDescent="0.35">
      <c r="A9789" s="72" t="s">
        <v>634</v>
      </c>
      <c r="B9789" s="72" t="s">
        <v>635</v>
      </c>
      <c r="C9789" s="72" t="s">
        <v>1102</v>
      </c>
      <c r="D9789" s="72" t="s">
        <v>1095</v>
      </c>
      <c r="E9789" s="72">
        <v>979</v>
      </c>
      <c r="F9789" s="105">
        <v>83</v>
      </c>
      <c r="G9789" s="108">
        <f t="shared" si="152"/>
        <v>43739</v>
      </c>
    </row>
    <row r="9790" spans="1:7" x14ac:dyDescent="0.35">
      <c r="A9790" s="72" t="s">
        <v>634</v>
      </c>
      <c r="B9790" s="72" t="s">
        <v>635</v>
      </c>
      <c r="C9790" s="72" t="s">
        <v>1102</v>
      </c>
      <c r="D9790" s="72" t="s">
        <v>1096</v>
      </c>
      <c r="E9790" s="72">
        <v>986</v>
      </c>
      <c r="F9790" s="105">
        <v>87</v>
      </c>
      <c r="G9790" s="108">
        <f t="shared" si="152"/>
        <v>43647</v>
      </c>
    </row>
    <row r="9791" spans="1:7" x14ac:dyDescent="0.35">
      <c r="A9791" s="72" t="s">
        <v>634</v>
      </c>
      <c r="B9791" s="72" t="s">
        <v>635</v>
      </c>
      <c r="C9791" s="72" t="s">
        <v>1102</v>
      </c>
      <c r="D9791" s="72" t="s">
        <v>1097</v>
      </c>
      <c r="E9791" s="72">
        <v>981</v>
      </c>
      <c r="F9791" s="105">
        <v>64</v>
      </c>
      <c r="G9791" s="108">
        <f t="shared" si="152"/>
        <v>43556</v>
      </c>
    </row>
    <row r="9792" spans="1:7" x14ac:dyDescent="0.35">
      <c r="A9792" s="72" t="s">
        <v>634</v>
      </c>
      <c r="B9792" s="72" t="s">
        <v>635</v>
      </c>
      <c r="C9792" s="72" t="s">
        <v>1102</v>
      </c>
      <c r="D9792" s="72" t="s">
        <v>1098</v>
      </c>
      <c r="E9792" s="72">
        <v>979</v>
      </c>
      <c r="F9792" s="105">
        <v>72</v>
      </c>
      <c r="G9792" s="108">
        <f t="shared" si="152"/>
        <v>43466</v>
      </c>
    </row>
    <row r="9793" spans="1:7" x14ac:dyDescent="0.35">
      <c r="A9793" s="72" t="s">
        <v>634</v>
      </c>
      <c r="B9793" s="72" t="s">
        <v>635</v>
      </c>
      <c r="C9793" s="72" t="s">
        <v>1102</v>
      </c>
      <c r="D9793" s="72" t="s">
        <v>1099</v>
      </c>
      <c r="E9793" s="72">
        <v>1034</v>
      </c>
      <c r="F9793" s="105">
        <v>84</v>
      </c>
      <c r="G9793" s="108">
        <f t="shared" si="152"/>
        <v>43374</v>
      </c>
    </row>
    <row r="9794" spans="1:7" x14ac:dyDescent="0.35">
      <c r="A9794" s="72" t="s">
        <v>1015</v>
      </c>
      <c r="B9794" s="72" t="s">
        <v>1016</v>
      </c>
      <c r="C9794" s="72" t="s">
        <v>1087</v>
      </c>
      <c r="D9794" s="72" t="s">
        <v>1088</v>
      </c>
      <c r="E9794" s="72">
        <v>1639</v>
      </c>
      <c r="F9794" s="105">
        <v>90</v>
      </c>
      <c r="G9794" s="108">
        <f t="shared" si="152"/>
        <v>44378</v>
      </c>
    </row>
    <row r="9795" spans="1:7" x14ac:dyDescent="0.35">
      <c r="A9795" s="72" t="s">
        <v>1015</v>
      </c>
      <c r="B9795" s="72" t="s">
        <v>1016</v>
      </c>
      <c r="C9795" s="72" t="s">
        <v>1087</v>
      </c>
      <c r="D9795" s="72" t="s">
        <v>1089</v>
      </c>
      <c r="E9795" s="72">
        <v>1641</v>
      </c>
      <c r="F9795" s="105">
        <v>89</v>
      </c>
      <c r="G9795" s="108">
        <f t="shared" si="152"/>
        <v>44287</v>
      </c>
    </row>
    <row r="9796" spans="1:7" x14ac:dyDescent="0.35">
      <c r="A9796" s="72" t="s">
        <v>1015</v>
      </c>
      <c r="B9796" s="72" t="s">
        <v>1016</v>
      </c>
      <c r="C9796" s="72" t="s">
        <v>1087</v>
      </c>
      <c r="D9796" s="72" t="s">
        <v>1090</v>
      </c>
      <c r="E9796" s="72">
        <v>1638</v>
      </c>
      <c r="F9796" s="105">
        <v>89</v>
      </c>
      <c r="G9796" s="108">
        <f t="shared" ref="G9796:G9859" si="153">DATE(LEFT(D9796,4),RIGHT(LEFT(D9796,7),2),1)</f>
        <v>44197</v>
      </c>
    </row>
    <row r="9797" spans="1:7" x14ac:dyDescent="0.35">
      <c r="A9797" s="72" t="s">
        <v>1015</v>
      </c>
      <c r="B9797" s="72" t="s">
        <v>1016</v>
      </c>
      <c r="C9797" s="72" t="s">
        <v>1087</v>
      </c>
      <c r="D9797" s="72" t="s">
        <v>1091</v>
      </c>
      <c r="E9797" s="72">
        <v>1634</v>
      </c>
      <c r="F9797" s="105">
        <v>90</v>
      </c>
      <c r="G9797" s="108">
        <f t="shared" si="153"/>
        <v>44105</v>
      </c>
    </row>
    <row r="9798" spans="1:7" x14ac:dyDescent="0.35">
      <c r="A9798" s="72" t="s">
        <v>1015</v>
      </c>
      <c r="B9798" s="72" t="s">
        <v>1016</v>
      </c>
      <c r="C9798" s="72" t="s">
        <v>1087</v>
      </c>
      <c r="D9798" s="72" t="s">
        <v>1092</v>
      </c>
      <c r="E9798" s="72">
        <v>1629</v>
      </c>
      <c r="F9798" s="105">
        <v>91</v>
      </c>
      <c r="G9798" s="108">
        <f t="shared" si="153"/>
        <v>44013</v>
      </c>
    </row>
    <row r="9799" spans="1:7" x14ac:dyDescent="0.35">
      <c r="A9799" s="72" t="s">
        <v>1015</v>
      </c>
      <c r="B9799" s="72" t="s">
        <v>1016</v>
      </c>
      <c r="C9799" s="72" t="s">
        <v>1087</v>
      </c>
      <c r="D9799" s="72" t="s">
        <v>1093</v>
      </c>
      <c r="E9799" s="72">
        <v>1625</v>
      </c>
      <c r="F9799" s="105">
        <v>92</v>
      </c>
      <c r="G9799" s="108">
        <f t="shared" si="153"/>
        <v>43922</v>
      </c>
    </row>
    <row r="9800" spans="1:7" x14ac:dyDescent="0.35">
      <c r="A9800" s="72" t="s">
        <v>1015</v>
      </c>
      <c r="B9800" s="72" t="s">
        <v>1016</v>
      </c>
      <c r="C9800" s="72" t="s">
        <v>1087</v>
      </c>
      <c r="D9800" s="72" t="s">
        <v>1094</v>
      </c>
      <c r="E9800" s="72">
        <v>1620</v>
      </c>
      <c r="F9800" s="105">
        <v>92</v>
      </c>
      <c r="G9800" s="108">
        <f t="shared" si="153"/>
        <v>43831</v>
      </c>
    </row>
    <row r="9801" spans="1:7" x14ac:dyDescent="0.35">
      <c r="A9801" s="72" t="s">
        <v>1015</v>
      </c>
      <c r="B9801" s="72" t="s">
        <v>1016</v>
      </c>
      <c r="C9801" s="72" t="s">
        <v>1087</v>
      </c>
      <c r="D9801" s="72" t="s">
        <v>1095</v>
      </c>
      <c r="E9801" s="72">
        <v>1615</v>
      </c>
      <c r="F9801" s="105">
        <v>96</v>
      </c>
      <c r="G9801" s="108">
        <f t="shared" si="153"/>
        <v>43739</v>
      </c>
    </row>
    <row r="9802" spans="1:7" x14ac:dyDescent="0.35">
      <c r="A9802" s="72" t="s">
        <v>1015</v>
      </c>
      <c r="B9802" s="72" t="s">
        <v>1016</v>
      </c>
      <c r="C9802" s="72" t="s">
        <v>1087</v>
      </c>
      <c r="D9802" s="72" t="s">
        <v>1096</v>
      </c>
      <c r="E9802" s="72">
        <v>1619</v>
      </c>
      <c r="F9802" s="105">
        <v>103</v>
      </c>
      <c r="G9802" s="108">
        <f t="shared" si="153"/>
        <v>43647</v>
      </c>
    </row>
    <row r="9803" spans="1:7" x14ac:dyDescent="0.35">
      <c r="A9803" s="72" t="s">
        <v>1015</v>
      </c>
      <c r="B9803" s="72" t="s">
        <v>1016</v>
      </c>
      <c r="C9803" s="72" t="s">
        <v>1087</v>
      </c>
      <c r="D9803" s="72" t="s">
        <v>1097</v>
      </c>
      <c r="E9803" s="72">
        <v>1617</v>
      </c>
      <c r="F9803" s="105">
        <v>124</v>
      </c>
      <c r="G9803" s="108">
        <f t="shared" si="153"/>
        <v>43556</v>
      </c>
    </row>
    <row r="9804" spans="1:7" x14ac:dyDescent="0.35">
      <c r="A9804" s="72" t="s">
        <v>1015</v>
      </c>
      <c r="B9804" s="72" t="s">
        <v>1016</v>
      </c>
      <c r="C9804" s="72" t="s">
        <v>1087</v>
      </c>
      <c r="D9804" s="72" t="s">
        <v>1098</v>
      </c>
      <c r="E9804" s="72">
        <v>1625</v>
      </c>
      <c r="F9804" s="105">
        <v>126</v>
      </c>
      <c r="G9804" s="108">
        <f t="shared" si="153"/>
        <v>43466</v>
      </c>
    </row>
    <row r="9805" spans="1:7" x14ac:dyDescent="0.35">
      <c r="A9805" s="72" t="s">
        <v>1015</v>
      </c>
      <c r="B9805" s="72" t="s">
        <v>1016</v>
      </c>
      <c r="C9805" s="72" t="s">
        <v>1087</v>
      </c>
      <c r="D9805" s="72" t="s">
        <v>1099</v>
      </c>
      <c r="E9805" s="72">
        <v>1700</v>
      </c>
      <c r="F9805" s="105">
        <v>114</v>
      </c>
      <c r="G9805" s="108">
        <f t="shared" si="153"/>
        <v>43374</v>
      </c>
    </row>
    <row r="9806" spans="1:7" x14ac:dyDescent="0.35">
      <c r="A9806" s="72" t="s">
        <v>1015</v>
      </c>
      <c r="B9806" s="72" t="s">
        <v>1016</v>
      </c>
      <c r="C9806" s="72" t="s">
        <v>1100</v>
      </c>
      <c r="D9806" s="72" t="s">
        <v>1088</v>
      </c>
      <c r="E9806" s="72">
        <v>1742</v>
      </c>
      <c r="F9806" s="105">
        <v>190</v>
      </c>
      <c r="G9806" s="108">
        <f t="shared" si="153"/>
        <v>44378</v>
      </c>
    </row>
    <row r="9807" spans="1:7" x14ac:dyDescent="0.35">
      <c r="A9807" s="72" t="s">
        <v>1015</v>
      </c>
      <c r="B9807" s="72" t="s">
        <v>1016</v>
      </c>
      <c r="C9807" s="72" t="s">
        <v>1100</v>
      </c>
      <c r="D9807" s="72" t="s">
        <v>1089</v>
      </c>
      <c r="E9807" s="72">
        <v>1748</v>
      </c>
      <c r="F9807" s="105">
        <v>188</v>
      </c>
      <c r="G9807" s="108">
        <f t="shared" si="153"/>
        <v>44287</v>
      </c>
    </row>
    <row r="9808" spans="1:7" x14ac:dyDescent="0.35">
      <c r="A9808" s="72" t="s">
        <v>1015</v>
      </c>
      <c r="B9808" s="72" t="s">
        <v>1016</v>
      </c>
      <c r="C9808" s="72" t="s">
        <v>1100</v>
      </c>
      <c r="D9808" s="72" t="s">
        <v>1090</v>
      </c>
      <c r="E9808" s="72">
        <v>1755</v>
      </c>
      <c r="F9808" s="105">
        <v>188</v>
      </c>
      <c r="G9808" s="108">
        <f t="shared" si="153"/>
        <v>44197</v>
      </c>
    </row>
    <row r="9809" spans="1:7" x14ac:dyDescent="0.35">
      <c r="A9809" s="72" t="s">
        <v>1015</v>
      </c>
      <c r="B9809" s="72" t="s">
        <v>1016</v>
      </c>
      <c r="C9809" s="72" t="s">
        <v>1100</v>
      </c>
      <c r="D9809" s="72" t="s">
        <v>1091</v>
      </c>
      <c r="E9809" s="72">
        <v>1753</v>
      </c>
      <c r="F9809" s="105">
        <v>193</v>
      </c>
      <c r="G9809" s="108">
        <f t="shared" si="153"/>
        <v>44105</v>
      </c>
    </row>
    <row r="9810" spans="1:7" x14ac:dyDescent="0.35">
      <c r="A9810" s="72" t="s">
        <v>1015</v>
      </c>
      <c r="B9810" s="72" t="s">
        <v>1016</v>
      </c>
      <c r="C9810" s="72" t="s">
        <v>1100</v>
      </c>
      <c r="D9810" s="72" t="s">
        <v>1092</v>
      </c>
      <c r="E9810" s="72">
        <v>1741</v>
      </c>
      <c r="F9810" s="105">
        <v>198</v>
      </c>
      <c r="G9810" s="108">
        <f t="shared" si="153"/>
        <v>44013</v>
      </c>
    </row>
    <row r="9811" spans="1:7" x14ac:dyDescent="0.35">
      <c r="A9811" s="72" t="s">
        <v>1015</v>
      </c>
      <c r="B9811" s="72" t="s">
        <v>1016</v>
      </c>
      <c r="C9811" s="72" t="s">
        <v>1100</v>
      </c>
      <c r="D9811" s="72" t="s">
        <v>1093</v>
      </c>
      <c r="E9811" s="72">
        <v>1733</v>
      </c>
      <c r="F9811" s="105">
        <v>199</v>
      </c>
      <c r="G9811" s="108">
        <f t="shared" si="153"/>
        <v>43922</v>
      </c>
    </row>
    <row r="9812" spans="1:7" x14ac:dyDescent="0.35">
      <c r="A9812" s="72" t="s">
        <v>1015</v>
      </c>
      <c r="B9812" s="72" t="s">
        <v>1016</v>
      </c>
      <c r="C9812" s="72" t="s">
        <v>1100</v>
      </c>
      <c r="D9812" s="72" t="s">
        <v>1094</v>
      </c>
      <c r="E9812" s="72">
        <v>1723</v>
      </c>
      <c r="F9812" s="105">
        <v>199</v>
      </c>
      <c r="G9812" s="108">
        <f t="shared" si="153"/>
        <v>43831</v>
      </c>
    </row>
    <row r="9813" spans="1:7" x14ac:dyDescent="0.35">
      <c r="A9813" s="72" t="s">
        <v>1015</v>
      </c>
      <c r="B9813" s="72" t="s">
        <v>1016</v>
      </c>
      <c r="C9813" s="72" t="s">
        <v>1100</v>
      </c>
      <c r="D9813" s="72" t="s">
        <v>1095</v>
      </c>
      <c r="E9813" s="72">
        <v>1724</v>
      </c>
      <c r="F9813" s="105">
        <v>208</v>
      </c>
      <c r="G9813" s="108">
        <f t="shared" si="153"/>
        <v>43739</v>
      </c>
    </row>
    <row r="9814" spans="1:7" x14ac:dyDescent="0.35">
      <c r="A9814" s="72" t="s">
        <v>1015</v>
      </c>
      <c r="B9814" s="72" t="s">
        <v>1016</v>
      </c>
      <c r="C9814" s="72" t="s">
        <v>1100</v>
      </c>
      <c r="D9814" s="72" t="s">
        <v>1096</v>
      </c>
      <c r="E9814" s="72">
        <v>1725</v>
      </c>
      <c r="F9814" s="105">
        <v>216</v>
      </c>
      <c r="G9814" s="108">
        <f t="shared" si="153"/>
        <v>43647</v>
      </c>
    </row>
    <row r="9815" spans="1:7" x14ac:dyDescent="0.35">
      <c r="A9815" s="72" t="s">
        <v>1015</v>
      </c>
      <c r="B9815" s="72" t="s">
        <v>1016</v>
      </c>
      <c r="C9815" s="72" t="s">
        <v>1100</v>
      </c>
      <c r="D9815" s="72" t="s">
        <v>1097</v>
      </c>
      <c r="E9815" s="72">
        <v>1728</v>
      </c>
      <c r="F9815" s="105">
        <v>188</v>
      </c>
      <c r="G9815" s="108">
        <f t="shared" si="153"/>
        <v>43556</v>
      </c>
    </row>
    <row r="9816" spans="1:7" x14ac:dyDescent="0.35">
      <c r="A9816" s="72" t="s">
        <v>1015</v>
      </c>
      <c r="B9816" s="72" t="s">
        <v>1016</v>
      </c>
      <c r="C9816" s="72" t="s">
        <v>1100</v>
      </c>
      <c r="D9816" s="72" t="s">
        <v>1098</v>
      </c>
      <c r="E9816" s="72">
        <v>1721</v>
      </c>
      <c r="F9816" s="105">
        <v>190</v>
      </c>
      <c r="G9816" s="108">
        <f t="shared" si="153"/>
        <v>43466</v>
      </c>
    </row>
    <row r="9817" spans="1:7" x14ac:dyDescent="0.35">
      <c r="A9817" s="72" t="s">
        <v>1015</v>
      </c>
      <c r="B9817" s="72" t="s">
        <v>1016</v>
      </c>
      <c r="C9817" s="72" t="s">
        <v>1100</v>
      </c>
      <c r="D9817" s="72" t="s">
        <v>1099</v>
      </c>
      <c r="E9817" s="72">
        <v>1808</v>
      </c>
      <c r="F9817" s="105">
        <v>195</v>
      </c>
      <c r="G9817" s="108">
        <f t="shared" si="153"/>
        <v>43374</v>
      </c>
    </row>
    <row r="9818" spans="1:7" x14ac:dyDescent="0.35">
      <c r="A9818" s="72" t="s">
        <v>1015</v>
      </c>
      <c r="B9818" s="72" t="s">
        <v>1016</v>
      </c>
      <c r="C9818" s="72" t="s">
        <v>1101</v>
      </c>
      <c r="D9818" s="72" t="s">
        <v>1088</v>
      </c>
      <c r="E9818" s="72">
        <v>132</v>
      </c>
      <c r="F9818" s="105">
        <v>7</v>
      </c>
      <c r="G9818" s="108">
        <f t="shared" si="153"/>
        <v>44378</v>
      </c>
    </row>
    <row r="9819" spans="1:7" x14ac:dyDescent="0.35">
      <c r="A9819" s="72" t="s">
        <v>1015</v>
      </c>
      <c r="B9819" s="72" t="s">
        <v>1016</v>
      </c>
      <c r="C9819" s="72" t="s">
        <v>1101</v>
      </c>
      <c r="D9819" s="72" t="s">
        <v>1089</v>
      </c>
      <c r="E9819" s="72">
        <v>131</v>
      </c>
      <c r="F9819" s="105">
        <v>7</v>
      </c>
      <c r="G9819" s="108">
        <f t="shared" si="153"/>
        <v>44287</v>
      </c>
    </row>
    <row r="9820" spans="1:7" x14ac:dyDescent="0.35">
      <c r="A9820" s="72" t="s">
        <v>1015</v>
      </c>
      <c r="B9820" s="72" t="s">
        <v>1016</v>
      </c>
      <c r="C9820" s="72" t="s">
        <v>1101</v>
      </c>
      <c r="D9820" s="72" t="s">
        <v>1090</v>
      </c>
      <c r="E9820" s="72">
        <v>129</v>
      </c>
      <c r="F9820" s="105">
        <v>7</v>
      </c>
      <c r="G9820" s="108">
        <f t="shared" si="153"/>
        <v>44197</v>
      </c>
    </row>
    <row r="9821" spans="1:7" x14ac:dyDescent="0.35">
      <c r="A9821" s="72" t="s">
        <v>1015</v>
      </c>
      <c r="B9821" s="72" t="s">
        <v>1016</v>
      </c>
      <c r="C9821" s="72" t="s">
        <v>1101</v>
      </c>
      <c r="D9821" s="72" t="s">
        <v>1091</v>
      </c>
      <c r="E9821" s="72">
        <v>132</v>
      </c>
      <c r="F9821" s="105">
        <v>8</v>
      </c>
      <c r="G9821" s="108">
        <f t="shared" si="153"/>
        <v>44105</v>
      </c>
    </row>
    <row r="9822" spans="1:7" x14ac:dyDescent="0.35">
      <c r="A9822" s="72" t="s">
        <v>1015</v>
      </c>
      <c r="B9822" s="72" t="s">
        <v>1016</v>
      </c>
      <c r="C9822" s="72" t="s">
        <v>1101</v>
      </c>
      <c r="D9822" s="72" t="s">
        <v>1092</v>
      </c>
      <c r="E9822" s="72">
        <v>130</v>
      </c>
      <c r="F9822" s="105">
        <v>8</v>
      </c>
      <c r="G9822" s="108">
        <f t="shared" si="153"/>
        <v>44013</v>
      </c>
    </row>
    <row r="9823" spans="1:7" x14ac:dyDescent="0.35">
      <c r="A9823" s="72" t="s">
        <v>1015</v>
      </c>
      <c r="B9823" s="72" t="s">
        <v>1016</v>
      </c>
      <c r="C9823" s="72" t="s">
        <v>1101</v>
      </c>
      <c r="D9823" s="72" t="s">
        <v>1093</v>
      </c>
      <c r="E9823" s="72">
        <v>127</v>
      </c>
      <c r="F9823" s="105">
        <v>8</v>
      </c>
      <c r="G9823" s="108">
        <f t="shared" si="153"/>
        <v>43922</v>
      </c>
    </row>
    <row r="9824" spans="1:7" x14ac:dyDescent="0.35">
      <c r="A9824" s="72" t="s">
        <v>1015</v>
      </c>
      <c r="B9824" s="72" t="s">
        <v>1016</v>
      </c>
      <c r="C9824" s="72" t="s">
        <v>1101</v>
      </c>
      <c r="D9824" s="72" t="s">
        <v>1094</v>
      </c>
      <c r="E9824" s="72">
        <v>122</v>
      </c>
      <c r="F9824" s="105">
        <v>8</v>
      </c>
      <c r="G9824" s="108">
        <f t="shared" si="153"/>
        <v>43831</v>
      </c>
    </row>
    <row r="9825" spans="1:7" x14ac:dyDescent="0.35">
      <c r="A9825" s="72" t="s">
        <v>1015</v>
      </c>
      <c r="B9825" s="72" t="s">
        <v>1016</v>
      </c>
      <c r="C9825" s="72" t="s">
        <v>1101</v>
      </c>
      <c r="D9825" s="72" t="s">
        <v>1095</v>
      </c>
      <c r="E9825" s="72">
        <v>120</v>
      </c>
      <c r="F9825" s="105">
        <v>8</v>
      </c>
      <c r="G9825" s="108">
        <f t="shared" si="153"/>
        <v>43739</v>
      </c>
    </row>
    <row r="9826" spans="1:7" x14ac:dyDescent="0.35">
      <c r="A9826" s="72" t="s">
        <v>1015</v>
      </c>
      <c r="B9826" s="72" t="s">
        <v>1016</v>
      </c>
      <c r="C9826" s="72" t="s">
        <v>1101</v>
      </c>
      <c r="D9826" s="72" t="s">
        <v>1096</v>
      </c>
      <c r="E9826" s="72">
        <v>121</v>
      </c>
      <c r="F9826" s="105">
        <v>6</v>
      </c>
      <c r="G9826" s="108">
        <f t="shared" si="153"/>
        <v>43647</v>
      </c>
    </row>
    <row r="9827" spans="1:7" x14ac:dyDescent="0.35">
      <c r="A9827" s="72" t="s">
        <v>1015</v>
      </c>
      <c r="B9827" s="72" t="s">
        <v>1016</v>
      </c>
      <c r="C9827" s="72" t="s">
        <v>1101</v>
      </c>
      <c r="D9827" s="72" t="s">
        <v>1097</v>
      </c>
      <c r="E9827" s="72">
        <v>122</v>
      </c>
      <c r="F9827" s="105">
        <v>9</v>
      </c>
      <c r="G9827" s="108">
        <f t="shared" si="153"/>
        <v>43556</v>
      </c>
    </row>
    <row r="9828" spans="1:7" x14ac:dyDescent="0.35">
      <c r="A9828" s="72" t="s">
        <v>1015</v>
      </c>
      <c r="B9828" s="72" t="s">
        <v>1016</v>
      </c>
      <c r="C9828" s="72" t="s">
        <v>1101</v>
      </c>
      <c r="D9828" s="72" t="s">
        <v>1098</v>
      </c>
      <c r="E9828" s="72">
        <v>122</v>
      </c>
      <c r="F9828" s="105">
        <v>8</v>
      </c>
      <c r="G9828" s="108">
        <f t="shared" si="153"/>
        <v>43466</v>
      </c>
    </row>
    <row r="9829" spans="1:7" x14ac:dyDescent="0.35">
      <c r="A9829" s="72" t="s">
        <v>1015</v>
      </c>
      <c r="B9829" s="72" t="s">
        <v>1016</v>
      </c>
      <c r="C9829" s="72" t="s">
        <v>1101</v>
      </c>
      <c r="D9829" s="72" t="s">
        <v>1099</v>
      </c>
      <c r="E9829" s="72">
        <v>126</v>
      </c>
      <c r="F9829" s="105">
        <v>7</v>
      </c>
      <c r="G9829" s="108">
        <f t="shared" si="153"/>
        <v>43374</v>
      </c>
    </row>
    <row r="9830" spans="1:7" x14ac:dyDescent="0.35">
      <c r="A9830" s="72" t="s">
        <v>1015</v>
      </c>
      <c r="B9830" s="72" t="s">
        <v>1016</v>
      </c>
      <c r="C9830" s="72" t="s">
        <v>1102</v>
      </c>
      <c r="D9830" s="72" t="s">
        <v>1088</v>
      </c>
      <c r="E9830" s="72">
        <v>2127</v>
      </c>
      <c r="F9830" s="105">
        <v>140</v>
      </c>
      <c r="G9830" s="108">
        <f t="shared" si="153"/>
        <v>44378</v>
      </c>
    </row>
    <row r="9831" spans="1:7" x14ac:dyDescent="0.35">
      <c r="A9831" s="72" t="s">
        <v>1015</v>
      </c>
      <c r="B9831" s="72" t="s">
        <v>1016</v>
      </c>
      <c r="C9831" s="72" t="s">
        <v>1102</v>
      </c>
      <c r="D9831" s="72" t="s">
        <v>1089</v>
      </c>
      <c r="E9831" s="72">
        <v>2136</v>
      </c>
      <c r="F9831" s="105">
        <v>140</v>
      </c>
      <c r="G9831" s="108">
        <f t="shared" si="153"/>
        <v>44287</v>
      </c>
    </row>
    <row r="9832" spans="1:7" x14ac:dyDescent="0.35">
      <c r="A9832" s="72" t="s">
        <v>1015</v>
      </c>
      <c r="B9832" s="72" t="s">
        <v>1016</v>
      </c>
      <c r="C9832" s="72" t="s">
        <v>1102</v>
      </c>
      <c r="D9832" s="72" t="s">
        <v>1090</v>
      </c>
      <c r="E9832" s="72">
        <v>2139</v>
      </c>
      <c r="F9832" s="105">
        <v>141</v>
      </c>
      <c r="G9832" s="108">
        <f t="shared" si="153"/>
        <v>44197</v>
      </c>
    </row>
    <row r="9833" spans="1:7" x14ac:dyDescent="0.35">
      <c r="A9833" s="72" t="s">
        <v>1015</v>
      </c>
      <c r="B9833" s="72" t="s">
        <v>1016</v>
      </c>
      <c r="C9833" s="72" t="s">
        <v>1102</v>
      </c>
      <c r="D9833" s="72" t="s">
        <v>1091</v>
      </c>
      <c r="E9833" s="72">
        <v>2127</v>
      </c>
      <c r="F9833" s="105">
        <v>143</v>
      </c>
      <c r="G9833" s="108">
        <f t="shared" si="153"/>
        <v>44105</v>
      </c>
    </row>
    <row r="9834" spans="1:7" x14ac:dyDescent="0.35">
      <c r="A9834" s="72" t="s">
        <v>1015</v>
      </c>
      <c r="B9834" s="72" t="s">
        <v>1016</v>
      </c>
      <c r="C9834" s="72" t="s">
        <v>1102</v>
      </c>
      <c r="D9834" s="72" t="s">
        <v>1092</v>
      </c>
      <c r="E9834" s="72">
        <v>2129</v>
      </c>
      <c r="F9834" s="105">
        <v>143</v>
      </c>
      <c r="G9834" s="108">
        <f t="shared" si="153"/>
        <v>44013</v>
      </c>
    </row>
    <row r="9835" spans="1:7" x14ac:dyDescent="0.35">
      <c r="A9835" s="72" t="s">
        <v>1015</v>
      </c>
      <c r="B9835" s="72" t="s">
        <v>1016</v>
      </c>
      <c r="C9835" s="72" t="s">
        <v>1102</v>
      </c>
      <c r="D9835" s="72" t="s">
        <v>1093</v>
      </c>
      <c r="E9835" s="72">
        <v>2140</v>
      </c>
      <c r="F9835" s="105">
        <v>147</v>
      </c>
      <c r="G9835" s="108">
        <f t="shared" si="153"/>
        <v>43922</v>
      </c>
    </row>
    <row r="9836" spans="1:7" x14ac:dyDescent="0.35">
      <c r="A9836" s="72" t="s">
        <v>1015</v>
      </c>
      <c r="B9836" s="72" t="s">
        <v>1016</v>
      </c>
      <c r="C9836" s="72" t="s">
        <v>1102</v>
      </c>
      <c r="D9836" s="72" t="s">
        <v>1094</v>
      </c>
      <c r="E9836" s="72">
        <v>2137</v>
      </c>
      <c r="F9836" s="105">
        <v>146</v>
      </c>
      <c r="G9836" s="108">
        <f t="shared" si="153"/>
        <v>43831</v>
      </c>
    </row>
    <row r="9837" spans="1:7" x14ac:dyDescent="0.35">
      <c r="A9837" s="72" t="s">
        <v>1015</v>
      </c>
      <c r="B9837" s="72" t="s">
        <v>1016</v>
      </c>
      <c r="C9837" s="72" t="s">
        <v>1102</v>
      </c>
      <c r="D9837" s="72" t="s">
        <v>1095</v>
      </c>
      <c r="E9837" s="72">
        <v>2128</v>
      </c>
      <c r="F9837" s="105">
        <v>144</v>
      </c>
      <c r="G9837" s="108">
        <f t="shared" si="153"/>
        <v>43739</v>
      </c>
    </row>
    <row r="9838" spans="1:7" x14ac:dyDescent="0.35">
      <c r="A9838" s="72" t="s">
        <v>1015</v>
      </c>
      <c r="B9838" s="72" t="s">
        <v>1016</v>
      </c>
      <c r="C9838" s="72" t="s">
        <v>1102</v>
      </c>
      <c r="D9838" s="72" t="s">
        <v>1096</v>
      </c>
      <c r="E9838" s="72">
        <v>2133</v>
      </c>
      <c r="F9838" s="105">
        <v>152</v>
      </c>
      <c r="G9838" s="108">
        <f t="shared" si="153"/>
        <v>43647</v>
      </c>
    </row>
    <row r="9839" spans="1:7" x14ac:dyDescent="0.35">
      <c r="A9839" s="72" t="s">
        <v>1015</v>
      </c>
      <c r="B9839" s="72" t="s">
        <v>1016</v>
      </c>
      <c r="C9839" s="72" t="s">
        <v>1102</v>
      </c>
      <c r="D9839" s="72" t="s">
        <v>1097</v>
      </c>
      <c r="E9839" s="72">
        <v>2128</v>
      </c>
      <c r="F9839" s="105">
        <v>149</v>
      </c>
      <c r="G9839" s="108">
        <f t="shared" si="153"/>
        <v>43556</v>
      </c>
    </row>
    <row r="9840" spans="1:7" x14ac:dyDescent="0.35">
      <c r="A9840" s="72" t="s">
        <v>1015</v>
      </c>
      <c r="B9840" s="72" t="s">
        <v>1016</v>
      </c>
      <c r="C9840" s="72" t="s">
        <v>1102</v>
      </c>
      <c r="D9840" s="72" t="s">
        <v>1098</v>
      </c>
      <c r="E9840" s="72">
        <v>2141</v>
      </c>
      <c r="F9840" s="105">
        <v>152</v>
      </c>
      <c r="G9840" s="108">
        <f t="shared" si="153"/>
        <v>43466</v>
      </c>
    </row>
    <row r="9841" spans="1:7" x14ac:dyDescent="0.35">
      <c r="A9841" s="72" t="s">
        <v>1015</v>
      </c>
      <c r="B9841" s="72" t="s">
        <v>1016</v>
      </c>
      <c r="C9841" s="72" t="s">
        <v>1102</v>
      </c>
      <c r="D9841" s="72" t="s">
        <v>1099</v>
      </c>
      <c r="E9841" s="72">
        <v>2198</v>
      </c>
      <c r="F9841" s="105">
        <v>135</v>
      </c>
      <c r="G9841" s="108">
        <f t="shared" si="153"/>
        <v>43374</v>
      </c>
    </row>
    <row r="9842" spans="1:7" x14ac:dyDescent="0.35">
      <c r="A9842" s="72" t="s">
        <v>636</v>
      </c>
      <c r="B9842" s="72" t="s">
        <v>637</v>
      </c>
      <c r="C9842" s="72" t="s">
        <v>1087</v>
      </c>
      <c r="D9842" s="72" t="s">
        <v>1088</v>
      </c>
      <c r="E9842" s="72">
        <v>2403</v>
      </c>
      <c r="F9842" s="105">
        <v>134</v>
      </c>
      <c r="G9842" s="108">
        <f t="shared" si="153"/>
        <v>44378</v>
      </c>
    </row>
    <row r="9843" spans="1:7" x14ac:dyDescent="0.35">
      <c r="A9843" s="72" t="s">
        <v>636</v>
      </c>
      <c r="B9843" s="72" t="s">
        <v>637</v>
      </c>
      <c r="C9843" s="72" t="s">
        <v>1087</v>
      </c>
      <c r="D9843" s="72" t="s">
        <v>1089</v>
      </c>
      <c r="E9843" s="72">
        <v>2410</v>
      </c>
      <c r="F9843" s="105">
        <v>117</v>
      </c>
      <c r="G9843" s="108">
        <f t="shared" si="153"/>
        <v>44287</v>
      </c>
    </row>
    <row r="9844" spans="1:7" x14ac:dyDescent="0.35">
      <c r="A9844" s="72" t="s">
        <v>636</v>
      </c>
      <c r="B9844" s="72" t="s">
        <v>637</v>
      </c>
      <c r="C9844" s="72" t="s">
        <v>1087</v>
      </c>
      <c r="D9844" s="72" t="s">
        <v>1090</v>
      </c>
      <c r="E9844" s="72">
        <v>2405</v>
      </c>
      <c r="F9844" s="105">
        <v>106</v>
      </c>
      <c r="G9844" s="108">
        <f t="shared" si="153"/>
        <v>44197</v>
      </c>
    </row>
    <row r="9845" spans="1:7" x14ac:dyDescent="0.35">
      <c r="A9845" s="72" t="s">
        <v>636</v>
      </c>
      <c r="B9845" s="72" t="s">
        <v>637</v>
      </c>
      <c r="C9845" s="72" t="s">
        <v>1087</v>
      </c>
      <c r="D9845" s="72" t="s">
        <v>1091</v>
      </c>
      <c r="E9845" s="72">
        <v>2399</v>
      </c>
      <c r="F9845" s="105">
        <v>105</v>
      </c>
      <c r="G9845" s="108">
        <f t="shared" si="153"/>
        <v>44105</v>
      </c>
    </row>
    <row r="9846" spans="1:7" x14ac:dyDescent="0.35">
      <c r="A9846" s="72" t="s">
        <v>636</v>
      </c>
      <c r="B9846" s="72" t="s">
        <v>637</v>
      </c>
      <c r="C9846" s="72" t="s">
        <v>1087</v>
      </c>
      <c r="D9846" s="72" t="s">
        <v>1092</v>
      </c>
      <c r="E9846" s="72">
        <v>2407</v>
      </c>
      <c r="F9846" s="105">
        <v>105</v>
      </c>
      <c r="G9846" s="108">
        <f t="shared" si="153"/>
        <v>44013</v>
      </c>
    </row>
    <row r="9847" spans="1:7" x14ac:dyDescent="0.35">
      <c r="A9847" s="72" t="s">
        <v>636</v>
      </c>
      <c r="B9847" s="72" t="s">
        <v>637</v>
      </c>
      <c r="C9847" s="72" t="s">
        <v>1087</v>
      </c>
      <c r="D9847" s="72" t="s">
        <v>1093</v>
      </c>
      <c r="E9847" s="72">
        <v>2398</v>
      </c>
      <c r="F9847" s="105">
        <v>106</v>
      </c>
      <c r="G9847" s="108">
        <f t="shared" si="153"/>
        <v>43922</v>
      </c>
    </row>
    <row r="9848" spans="1:7" x14ac:dyDescent="0.35">
      <c r="A9848" s="72" t="s">
        <v>636</v>
      </c>
      <c r="B9848" s="72" t="s">
        <v>637</v>
      </c>
      <c r="C9848" s="72" t="s">
        <v>1087</v>
      </c>
      <c r="D9848" s="72" t="s">
        <v>1094</v>
      </c>
      <c r="E9848" s="72">
        <v>2398</v>
      </c>
      <c r="F9848" s="105">
        <v>111</v>
      </c>
      <c r="G9848" s="108">
        <f t="shared" si="153"/>
        <v>43831</v>
      </c>
    </row>
    <row r="9849" spans="1:7" x14ac:dyDescent="0.35">
      <c r="A9849" s="72" t="s">
        <v>636</v>
      </c>
      <c r="B9849" s="72" t="s">
        <v>637</v>
      </c>
      <c r="C9849" s="72" t="s">
        <v>1087</v>
      </c>
      <c r="D9849" s="72" t="s">
        <v>1095</v>
      </c>
      <c r="E9849" s="72">
        <v>2397</v>
      </c>
      <c r="F9849" s="105">
        <v>111</v>
      </c>
      <c r="G9849" s="108">
        <f t="shared" si="153"/>
        <v>43739</v>
      </c>
    </row>
    <row r="9850" spans="1:7" x14ac:dyDescent="0.35">
      <c r="A9850" s="72" t="s">
        <v>636</v>
      </c>
      <c r="B9850" s="72" t="s">
        <v>637</v>
      </c>
      <c r="C9850" s="72" t="s">
        <v>1087</v>
      </c>
      <c r="D9850" s="72" t="s">
        <v>1096</v>
      </c>
      <c r="E9850" s="72">
        <v>2390</v>
      </c>
      <c r="F9850" s="105">
        <v>107</v>
      </c>
      <c r="G9850" s="108">
        <f t="shared" si="153"/>
        <v>43647</v>
      </c>
    </row>
    <row r="9851" spans="1:7" x14ac:dyDescent="0.35">
      <c r="A9851" s="72" t="s">
        <v>636</v>
      </c>
      <c r="B9851" s="72" t="s">
        <v>637</v>
      </c>
      <c r="C9851" s="72" t="s">
        <v>1087</v>
      </c>
      <c r="D9851" s="72" t="s">
        <v>1097</v>
      </c>
      <c r="E9851" s="72">
        <v>2387</v>
      </c>
      <c r="F9851" s="105">
        <v>69</v>
      </c>
      <c r="G9851" s="108">
        <f t="shared" si="153"/>
        <v>43556</v>
      </c>
    </row>
    <row r="9852" spans="1:7" x14ac:dyDescent="0.35">
      <c r="A9852" s="72" t="s">
        <v>636</v>
      </c>
      <c r="B9852" s="72" t="s">
        <v>637</v>
      </c>
      <c r="C9852" s="72" t="s">
        <v>1087</v>
      </c>
      <c r="D9852" s="72" t="s">
        <v>1098</v>
      </c>
      <c r="E9852" s="72">
        <v>2400</v>
      </c>
      <c r="F9852" s="105">
        <v>78</v>
      </c>
      <c r="G9852" s="108">
        <f t="shared" si="153"/>
        <v>43466</v>
      </c>
    </row>
    <row r="9853" spans="1:7" x14ac:dyDescent="0.35">
      <c r="A9853" s="72" t="s">
        <v>636</v>
      </c>
      <c r="B9853" s="72" t="s">
        <v>637</v>
      </c>
      <c r="C9853" s="72" t="s">
        <v>1087</v>
      </c>
      <c r="D9853" s="72" t="s">
        <v>1099</v>
      </c>
      <c r="E9853" s="72">
        <v>2489</v>
      </c>
      <c r="F9853" s="105">
        <v>64</v>
      </c>
      <c r="G9853" s="108">
        <f t="shared" si="153"/>
        <v>43374</v>
      </c>
    </row>
    <row r="9854" spans="1:7" x14ac:dyDescent="0.35">
      <c r="A9854" s="72" t="s">
        <v>636</v>
      </c>
      <c r="B9854" s="72" t="s">
        <v>637</v>
      </c>
      <c r="C9854" s="72" t="s">
        <v>1100</v>
      </c>
      <c r="D9854" s="72" t="s">
        <v>1088</v>
      </c>
      <c r="E9854" s="72">
        <v>1535</v>
      </c>
      <c r="F9854" s="105">
        <v>106</v>
      </c>
      <c r="G9854" s="108">
        <f t="shared" si="153"/>
        <v>44378</v>
      </c>
    </row>
    <row r="9855" spans="1:7" x14ac:dyDescent="0.35">
      <c r="A9855" s="72" t="s">
        <v>636</v>
      </c>
      <c r="B9855" s="72" t="s">
        <v>637</v>
      </c>
      <c r="C9855" s="72" t="s">
        <v>1100</v>
      </c>
      <c r="D9855" s="72" t="s">
        <v>1089</v>
      </c>
      <c r="E9855" s="72">
        <v>1544</v>
      </c>
      <c r="F9855" s="105">
        <v>84</v>
      </c>
      <c r="G9855" s="108">
        <f t="shared" si="153"/>
        <v>44287</v>
      </c>
    </row>
    <row r="9856" spans="1:7" x14ac:dyDescent="0.35">
      <c r="A9856" s="72" t="s">
        <v>636</v>
      </c>
      <c r="B9856" s="72" t="s">
        <v>637</v>
      </c>
      <c r="C9856" s="72" t="s">
        <v>1100</v>
      </c>
      <c r="D9856" s="72" t="s">
        <v>1090</v>
      </c>
      <c r="E9856" s="72">
        <v>1545</v>
      </c>
      <c r="F9856" s="105">
        <v>85</v>
      </c>
      <c r="G9856" s="108">
        <f t="shared" si="153"/>
        <v>44197</v>
      </c>
    </row>
    <row r="9857" spans="1:7" x14ac:dyDescent="0.35">
      <c r="A9857" s="72" t="s">
        <v>636</v>
      </c>
      <c r="B9857" s="72" t="s">
        <v>637</v>
      </c>
      <c r="C9857" s="72" t="s">
        <v>1100</v>
      </c>
      <c r="D9857" s="72" t="s">
        <v>1091</v>
      </c>
      <c r="E9857" s="72">
        <v>1530</v>
      </c>
      <c r="F9857" s="105">
        <v>81</v>
      </c>
      <c r="G9857" s="108">
        <f t="shared" si="153"/>
        <v>44105</v>
      </c>
    </row>
    <row r="9858" spans="1:7" x14ac:dyDescent="0.35">
      <c r="A9858" s="72" t="s">
        <v>636</v>
      </c>
      <c r="B9858" s="72" t="s">
        <v>637</v>
      </c>
      <c r="C9858" s="72" t="s">
        <v>1100</v>
      </c>
      <c r="D9858" s="72" t="s">
        <v>1092</v>
      </c>
      <c r="E9858" s="72">
        <v>1531</v>
      </c>
      <c r="F9858" s="105">
        <v>79</v>
      </c>
      <c r="G9858" s="108">
        <f t="shared" si="153"/>
        <v>44013</v>
      </c>
    </row>
    <row r="9859" spans="1:7" x14ac:dyDescent="0.35">
      <c r="A9859" s="72" t="s">
        <v>636</v>
      </c>
      <c r="B9859" s="72" t="s">
        <v>637</v>
      </c>
      <c r="C9859" s="72" t="s">
        <v>1100</v>
      </c>
      <c r="D9859" s="72" t="s">
        <v>1093</v>
      </c>
      <c r="E9859" s="72">
        <v>1525</v>
      </c>
      <c r="F9859" s="105">
        <v>79</v>
      </c>
      <c r="G9859" s="108">
        <f t="shared" si="153"/>
        <v>43922</v>
      </c>
    </row>
    <row r="9860" spans="1:7" x14ac:dyDescent="0.35">
      <c r="A9860" s="72" t="s">
        <v>636</v>
      </c>
      <c r="B9860" s="72" t="s">
        <v>637</v>
      </c>
      <c r="C9860" s="72" t="s">
        <v>1100</v>
      </c>
      <c r="D9860" s="72" t="s">
        <v>1094</v>
      </c>
      <c r="E9860" s="72">
        <v>1541</v>
      </c>
      <c r="F9860" s="105">
        <v>96</v>
      </c>
      <c r="G9860" s="108">
        <f t="shared" ref="G9860:G9923" si="154">DATE(LEFT(D9860,4),RIGHT(LEFT(D9860,7),2),1)</f>
        <v>43831</v>
      </c>
    </row>
    <row r="9861" spans="1:7" x14ac:dyDescent="0.35">
      <c r="A9861" s="72" t="s">
        <v>636</v>
      </c>
      <c r="B9861" s="72" t="s">
        <v>637</v>
      </c>
      <c r="C9861" s="72" t="s">
        <v>1100</v>
      </c>
      <c r="D9861" s="72" t="s">
        <v>1095</v>
      </c>
      <c r="E9861" s="72">
        <v>1545</v>
      </c>
      <c r="F9861" s="105">
        <v>95</v>
      </c>
      <c r="G9861" s="108">
        <f t="shared" si="154"/>
        <v>43739</v>
      </c>
    </row>
    <row r="9862" spans="1:7" x14ac:dyDescent="0.35">
      <c r="A9862" s="72" t="s">
        <v>636</v>
      </c>
      <c r="B9862" s="72" t="s">
        <v>637</v>
      </c>
      <c r="C9862" s="72" t="s">
        <v>1100</v>
      </c>
      <c r="D9862" s="72" t="s">
        <v>1096</v>
      </c>
      <c r="E9862" s="72">
        <v>1537</v>
      </c>
      <c r="F9862" s="105">
        <v>86</v>
      </c>
      <c r="G9862" s="108">
        <f t="shared" si="154"/>
        <v>43647</v>
      </c>
    </row>
    <row r="9863" spans="1:7" x14ac:dyDescent="0.35">
      <c r="A9863" s="72" t="s">
        <v>636</v>
      </c>
      <c r="B9863" s="72" t="s">
        <v>637</v>
      </c>
      <c r="C9863" s="72" t="s">
        <v>1100</v>
      </c>
      <c r="D9863" s="72" t="s">
        <v>1097</v>
      </c>
      <c r="E9863" s="72">
        <v>1522</v>
      </c>
      <c r="F9863" s="105">
        <v>56</v>
      </c>
      <c r="G9863" s="108">
        <f t="shared" si="154"/>
        <v>43556</v>
      </c>
    </row>
    <row r="9864" spans="1:7" x14ac:dyDescent="0.35">
      <c r="A9864" s="72" t="s">
        <v>636</v>
      </c>
      <c r="B9864" s="72" t="s">
        <v>637</v>
      </c>
      <c r="C9864" s="72" t="s">
        <v>1100</v>
      </c>
      <c r="D9864" s="72" t="s">
        <v>1098</v>
      </c>
      <c r="E9864" s="72">
        <v>1510</v>
      </c>
      <c r="F9864" s="105">
        <v>59</v>
      </c>
      <c r="G9864" s="108">
        <f t="shared" si="154"/>
        <v>43466</v>
      </c>
    </row>
    <row r="9865" spans="1:7" x14ac:dyDescent="0.35">
      <c r="A9865" s="72" t="s">
        <v>636</v>
      </c>
      <c r="B9865" s="72" t="s">
        <v>637</v>
      </c>
      <c r="C9865" s="72" t="s">
        <v>1100</v>
      </c>
      <c r="D9865" s="72" t="s">
        <v>1099</v>
      </c>
      <c r="E9865" s="72">
        <v>1582</v>
      </c>
      <c r="F9865" s="105">
        <v>63</v>
      </c>
      <c r="G9865" s="108">
        <f t="shared" si="154"/>
        <v>43374</v>
      </c>
    </row>
    <row r="9866" spans="1:7" x14ac:dyDescent="0.35">
      <c r="A9866" s="72" t="s">
        <v>636</v>
      </c>
      <c r="B9866" s="72" t="s">
        <v>637</v>
      </c>
      <c r="C9866" s="72" t="s">
        <v>1101</v>
      </c>
      <c r="D9866" s="72" t="s">
        <v>1088</v>
      </c>
      <c r="E9866" s="72">
        <v>3075</v>
      </c>
      <c r="F9866" s="105">
        <v>13</v>
      </c>
      <c r="G9866" s="108">
        <f t="shared" si="154"/>
        <v>44378</v>
      </c>
    </row>
    <row r="9867" spans="1:7" x14ac:dyDescent="0.35">
      <c r="A9867" s="72" t="s">
        <v>636</v>
      </c>
      <c r="B9867" s="72" t="s">
        <v>637</v>
      </c>
      <c r="C9867" s="72" t="s">
        <v>1101</v>
      </c>
      <c r="D9867" s="72" t="s">
        <v>1089</v>
      </c>
      <c r="E9867" s="72">
        <v>3089</v>
      </c>
      <c r="F9867" s="105">
        <v>8</v>
      </c>
      <c r="G9867" s="108">
        <f t="shared" si="154"/>
        <v>44287</v>
      </c>
    </row>
    <row r="9868" spans="1:7" x14ac:dyDescent="0.35">
      <c r="A9868" s="72" t="s">
        <v>636</v>
      </c>
      <c r="B9868" s="72" t="s">
        <v>637</v>
      </c>
      <c r="C9868" s="72" t="s">
        <v>1101</v>
      </c>
      <c r="D9868" s="72" t="s">
        <v>1090</v>
      </c>
      <c r="E9868" s="72">
        <v>3086</v>
      </c>
      <c r="F9868" s="105">
        <v>4</v>
      </c>
      <c r="G9868" s="108">
        <f t="shared" si="154"/>
        <v>44197</v>
      </c>
    </row>
    <row r="9869" spans="1:7" x14ac:dyDescent="0.35">
      <c r="A9869" s="72" t="s">
        <v>636</v>
      </c>
      <c r="B9869" s="72" t="s">
        <v>637</v>
      </c>
      <c r="C9869" s="72" t="s">
        <v>1101</v>
      </c>
      <c r="D9869" s="72" t="s">
        <v>1091</v>
      </c>
      <c r="E9869" s="72">
        <v>3002</v>
      </c>
      <c r="F9869" s="105">
        <v>3</v>
      </c>
      <c r="G9869" s="108">
        <f t="shared" si="154"/>
        <v>44105</v>
      </c>
    </row>
    <row r="9870" spans="1:7" x14ac:dyDescent="0.35">
      <c r="A9870" s="72" t="s">
        <v>636</v>
      </c>
      <c r="B9870" s="72" t="s">
        <v>637</v>
      </c>
      <c r="C9870" s="72" t="s">
        <v>1101</v>
      </c>
      <c r="D9870" s="72" t="s">
        <v>1092</v>
      </c>
      <c r="E9870" s="72">
        <v>2944</v>
      </c>
      <c r="F9870" s="105">
        <v>6</v>
      </c>
      <c r="G9870" s="108">
        <f t="shared" si="154"/>
        <v>44013</v>
      </c>
    </row>
    <row r="9871" spans="1:7" x14ac:dyDescent="0.35">
      <c r="A9871" s="72" t="s">
        <v>636</v>
      </c>
      <c r="B9871" s="72" t="s">
        <v>637</v>
      </c>
      <c r="C9871" s="72" t="s">
        <v>1101</v>
      </c>
      <c r="D9871" s="72" t="s">
        <v>1093</v>
      </c>
      <c r="E9871" s="72">
        <v>2877</v>
      </c>
      <c r="F9871" s="105">
        <v>5</v>
      </c>
      <c r="G9871" s="108">
        <f t="shared" si="154"/>
        <v>43922</v>
      </c>
    </row>
    <row r="9872" spans="1:7" x14ac:dyDescent="0.35">
      <c r="A9872" s="72" t="s">
        <v>636</v>
      </c>
      <c r="B9872" s="72" t="s">
        <v>637</v>
      </c>
      <c r="C9872" s="72" t="s">
        <v>1101</v>
      </c>
      <c r="D9872" s="72" t="s">
        <v>1094</v>
      </c>
      <c r="E9872" s="72">
        <v>2777</v>
      </c>
      <c r="F9872" s="105">
        <v>5</v>
      </c>
      <c r="G9872" s="108">
        <f t="shared" si="154"/>
        <v>43831</v>
      </c>
    </row>
    <row r="9873" spans="1:7" x14ac:dyDescent="0.35">
      <c r="A9873" s="72" t="s">
        <v>636</v>
      </c>
      <c r="B9873" s="72" t="s">
        <v>637</v>
      </c>
      <c r="C9873" s="72" t="s">
        <v>1101</v>
      </c>
      <c r="D9873" s="72" t="s">
        <v>1095</v>
      </c>
      <c r="E9873" s="72">
        <v>2718</v>
      </c>
      <c r="F9873" s="105">
        <v>6</v>
      </c>
      <c r="G9873" s="108">
        <f t="shared" si="154"/>
        <v>43739</v>
      </c>
    </row>
    <row r="9874" spans="1:7" x14ac:dyDescent="0.35">
      <c r="A9874" s="72" t="s">
        <v>636</v>
      </c>
      <c r="B9874" s="72" t="s">
        <v>637</v>
      </c>
      <c r="C9874" s="72" t="s">
        <v>1101</v>
      </c>
      <c r="D9874" s="72" t="s">
        <v>1096</v>
      </c>
      <c r="E9874" s="72">
        <v>2698</v>
      </c>
      <c r="F9874" s="105">
        <v>4</v>
      </c>
      <c r="G9874" s="108">
        <f t="shared" si="154"/>
        <v>43647</v>
      </c>
    </row>
    <row r="9875" spans="1:7" x14ac:dyDescent="0.35">
      <c r="A9875" s="72" t="s">
        <v>636</v>
      </c>
      <c r="B9875" s="72" t="s">
        <v>637</v>
      </c>
      <c r="C9875" s="72" t="s">
        <v>1101</v>
      </c>
      <c r="D9875" s="72" t="s">
        <v>1097</v>
      </c>
      <c r="E9875" s="72">
        <v>2695</v>
      </c>
      <c r="F9875" s="105">
        <v>0</v>
      </c>
      <c r="G9875" s="108">
        <f t="shared" si="154"/>
        <v>43556</v>
      </c>
    </row>
    <row r="9876" spans="1:7" x14ac:dyDescent="0.35">
      <c r="A9876" s="72" t="s">
        <v>636</v>
      </c>
      <c r="B9876" s="72" t="s">
        <v>637</v>
      </c>
      <c r="C9876" s="72" t="s">
        <v>1101</v>
      </c>
      <c r="D9876" s="72" t="s">
        <v>1098</v>
      </c>
      <c r="E9876" s="72">
        <v>2588</v>
      </c>
      <c r="F9876" s="105">
        <v>1</v>
      </c>
      <c r="G9876" s="108">
        <f t="shared" si="154"/>
        <v>43466</v>
      </c>
    </row>
    <row r="9877" spans="1:7" x14ac:dyDescent="0.35">
      <c r="A9877" s="72" t="s">
        <v>636</v>
      </c>
      <c r="B9877" s="72" t="s">
        <v>637</v>
      </c>
      <c r="C9877" s="72" t="s">
        <v>1101</v>
      </c>
      <c r="D9877" s="72" t="s">
        <v>1099</v>
      </c>
      <c r="E9877" s="72">
        <v>2705</v>
      </c>
      <c r="F9877" s="105">
        <v>4</v>
      </c>
      <c r="G9877" s="108">
        <f t="shared" si="154"/>
        <v>43374</v>
      </c>
    </row>
    <row r="9878" spans="1:7" x14ac:dyDescent="0.35">
      <c r="A9878" s="72" t="s">
        <v>636</v>
      </c>
      <c r="B9878" s="72" t="s">
        <v>637</v>
      </c>
      <c r="C9878" s="72" t="s">
        <v>1102</v>
      </c>
      <c r="D9878" s="72" t="s">
        <v>1088</v>
      </c>
      <c r="E9878" s="72">
        <v>3504</v>
      </c>
      <c r="F9878" s="105">
        <v>132</v>
      </c>
      <c r="G9878" s="108">
        <f t="shared" si="154"/>
        <v>44378</v>
      </c>
    </row>
    <row r="9879" spans="1:7" x14ac:dyDescent="0.35">
      <c r="A9879" s="72" t="s">
        <v>636</v>
      </c>
      <c r="B9879" s="72" t="s">
        <v>637</v>
      </c>
      <c r="C9879" s="72" t="s">
        <v>1102</v>
      </c>
      <c r="D9879" s="72" t="s">
        <v>1089</v>
      </c>
      <c r="E9879" s="72">
        <v>3524</v>
      </c>
      <c r="F9879" s="105">
        <v>88</v>
      </c>
      <c r="G9879" s="108">
        <f t="shared" si="154"/>
        <v>44287</v>
      </c>
    </row>
    <row r="9880" spans="1:7" x14ac:dyDescent="0.35">
      <c r="A9880" s="72" t="s">
        <v>636</v>
      </c>
      <c r="B9880" s="72" t="s">
        <v>637</v>
      </c>
      <c r="C9880" s="72" t="s">
        <v>1102</v>
      </c>
      <c r="D9880" s="72" t="s">
        <v>1090</v>
      </c>
      <c r="E9880" s="72">
        <v>3521</v>
      </c>
      <c r="F9880" s="105">
        <v>95</v>
      </c>
      <c r="G9880" s="108">
        <f t="shared" si="154"/>
        <v>44197</v>
      </c>
    </row>
    <row r="9881" spans="1:7" x14ac:dyDescent="0.35">
      <c r="A9881" s="72" t="s">
        <v>636</v>
      </c>
      <c r="B9881" s="72" t="s">
        <v>637</v>
      </c>
      <c r="C9881" s="72" t="s">
        <v>1102</v>
      </c>
      <c r="D9881" s="72" t="s">
        <v>1091</v>
      </c>
      <c r="E9881" s="72">
        <v>3519</v>
      </c>
      <c r="F9881" s="105">
        <v>93</v>
      </c>
      <c r="G9881" s="108">
        <f t="shared" si="154"/>
        <v>44105</v>
      </c>
    </row>
    <row r="9882" spans="1:7" x14ac:dyDescent="0.35">
      <c r="A9882" s="72" t="s">
        <v>636</v>
      </c>
      <c r="B9882" s="72" t="s">
        <v>637</v>
      </c>
      <c r="C9882" s="72" t="s">
        <v>1102</v>
      </c>
      <c r="D9882" s="72" t="s">
        <v>1092</v>
      </c>
      <c r="E9882" s="72">
        <v>3518</v>
      </c>
      <c r="F9882" s="105">
        <v>96</v>
      </c>
      <c r="G9882" s="108">
        <f t="shared" si="154"/>
        <v>44013</v>
      </c>
    </row>
    <row r="9883" spans="1:7" x14ac:dyDescent="0.35">
      <c r="A9883" s="72" t="s">
        <v>636</v>
      </c>
      <c r="B9883" s="72" t="s">
        <v>637</v>
      </c>
      <c r="C9883" s="72" t="s">
        <v>1102</v>
      </c>
      <c r="D9883" s="72" t="s">
        <v>1093</v>
      </c>
      <c r="E9883" s="72">
        <v>3515</v>
      </c>
      <c r="F9883" s="105">
        <v>93</v>
      </c>
      <c r="G9883" s="108">
        <f t="shared" si="154"/>
        <v>43922</v>
      </c>
    </row>
    <row r="9884" spans="1:7" x14ac:dyDescent="0.35">
      <c r="A9884" s="72" t="s">
        <v>636</v>
      </c>
      <c r="B9884" s="72" t="s">
        <v>637</v>
      </c>
      <c r="C9884" s="72" t="s">
        <v>1102</v>
      </c>
      <c r="D9884" s="72" t="s">
        <v>1094</v>
      </c>
      <c r="E9884" s="72">
        <v>3501</v>
      </c>
      <c r="F9884" s="105">
        <v>98</v>
      </c>
      <c r="G9884" s="108">
        <f t="shared" si="154"/>
        <v>43831</v>
      </c>
    </row>
    <row r="9885" spans="1:7" x14ac:dyDescent="0.35">
      <c r="A9885" s="72" t="s">
        <v>636</v>
      </c>
      <c r="B9885" s="72" t="s">
        <v>637</v>
      </c>
      <c r="C9885" s="72" t="s">
        <v>1102</v>
      </c>
      <c r="D9885" s="72" t="s">
        <v>1095</v>
      </c>
      <c r="E9885" s="72">
        <v>3497</v>
      </c>
      <c r="F9885" s="105">
        <v>95</v>
      </c>
      <c r="G9885" s="108">
        <f t="shared" si="154"/>
        <v>43739</v>
      </c>
    </row>
    <row r="9886" spans="1:7" x14ac:dyDescent="0.35">
      <c r="A9886" s="72" t="s">
        <v>636</v>
      </c>
      <c r="B9886" s="72" t="s">
        <v>637</v>
      </c>
      <c r="C9886" s="72" t="s">
        <v>1102</v>
      </c>
      <c r="D9886" s="72" t="s">
        <v>1096</v>
      </c>
      <c r="E9886" s="72">
        <v>3503</v>
      </c>
      <c r="F9886" s="105">
        <v>88</v>
      </c>
      <c r="G9886" s="108">
        <f t="shared" si="154"/>
        <v>43647</v>
      </c>
    </row>
    <row r="9887" spans="1:7" x14ac:dyDescent="0.35">
      <c r="A9887" s="72" t="s">
        <v>636</v>
      </c>
      <c r="B9887" s="72" t="s">
        <v>637</v>
      </c>
      <c r="C9887" s="72" t="s">
        <v>1102</v>
      </c>
      <c r="D9887" s="72" t="s">
        <v>1097</v>
      </c>
      <c r="E9887" s="72">
        <v>3501</v>
      </c>
      <c r="F9887" s="105">
        <v>75</v>
      </c>
      <c r="G9887" s="108">
        <f t="shared" si="154"/>
        <v>43556</v>
      </c>
    </row>
    <row r="9888" spans="1:7" x14ac:dyDescent="0.35">
      <c r="A9888" s="72" t="s">
        <v>636</v>
      </c>
      <c r="B9888" s="72" t="s">
        <v>637</v>
      </c>
      <c r="C9888" s="72" t="s">
        <v>1102</v>
      </c>
      <c r="D9888" s="72" t="s">
        <v>1098</v>
      </c>
      <c r="E9888" s="72">
        <v>3496</v>
      </c>
      <c r="F9888" s="105">
        <v>78</v>
      </c>
      <c r="G9888" s="108">
        <f t="shared" si="154"/>
        <v>43466</v>
      </c>
    </row>
    <row r="9889" spans="1:7" x14ac:dyDescent="0.35">
      <c r="A9889" s="72" t="s">
        <v>636</v>
      </c>
      <c r="B9889" s="72" t="s">
        <v>637</v>
      </c>
      <c r="C9889" s="72" t="s">
        <v>1102</v>
      </c>
      <c r="D9889" s="72" t="s">
        <v>1099</v>
      </c>
      <c r="E9889" s="72">
        <v>3634</v>
      </c>
      <c r="F9889" s="105">
        <v>68</v>
      </c>
      <c r="G9889" s="108">
        <f t="shared" si="154"/>
        <v>43374</v>
      </c>
    </row>
    <row r="9890" spans="1:7" x14ac:dyDescent="0.35">
      <c r="A9890" s="72" t="s">
        <v>638</v>
      </c>
      <c r="B9890" s="72" t="s">
        <v>639</v>
      </c>
      <c r="C9890" s="72" t="s">
        <v>1087</v>
      </c>
      <c r="D9890" s="72" t="s">
        <v>1088</v>
      </c>
      <c r="E9890" s="72">
        <v>1179</v>
      </c>
      <c r="F9890" s="105">
        <v>43</v>
      </c>
      <c r="G9890" s="108">
        <f t="shared" si="154"/>
        <v>44378</v>
      </c>
    </row>
    <row r="9891" spans="1:7" x14ac:dyDescent="0.35">
      <c r="A9891" s="72" t="s">
        <v>638</v>
      </c>
      <c r="B9891" s="72" t="s">
        <v>639</v>
      </c>
      <c r="C9891" s="72" t="s">
        <v>1087</v>
      </c>
      <c r="D9891" s="72" t="s">
        <v>1089</v>
      </c>
      <c r="E9891" s="72">
        <v>1185</v>
      </c>
      <c r="F9891" s="105">
        <v>42</v>
      </c>
      <c r="G9891" s="108">
        <f t="shared" si="154"/>
        <v>44287</v>
      </c>
    </row>
    <row r="9892" spans="1:7" x14ac:dyDescent="0.35">
      <c r="A9892" s="72" t="s">
        <v>638</v>
      </c>
      <c r="B9892" s="72" t="s">
        <v>639</v>
      </c>
      <c r="C9892" s="72" t="s">
        <v>1087</v>
      </c>
      <c r="D9892" s="72" t="s">
        <v>1090</v>
      </c>
      <c r="E9892" s="72">
        <v>1187</v>
      </c>
      <c r="F9892" s="105">
        <v>42</v>
      </c>
      <c r="G9892" s="108">
        <f t="shared" si="154"/>
        <v>44197</v>
      </c>
    </row>
    <row r="9893" spans="1:7" x14ac:dyDescent="0.35">
      <c r="A9893" s="72" t="s">
        <v>638</v>
      </c>
      <c r="B9893" s="72" t="s">
        <v>639</v>
      </c>
      <c r="C9893" s="72" t="s">
        <v>1087</v>
      </c>
      <c r="D9893" s="72" t="s">
        <v>1091</v>
      </c>
      <c r="E9893" s="72">
        <v>1186</v>
      </c>
      <c r="F9893" s="105">
        <v>47</v>
      </c>
      <c r="G9893" s="108">
        <f t="shared" si="154"/>
        <v>44105</v>
      </c>
    </row>
    <row r="9894" spans="1:7" x14ac:dyDescent="0.35">
      <c r="A9894" s="72" t="s">
        <v>638</v>
      </c>
      <c r="B9894" s="72" t="s">
        <v>639</v>
      </c>
      <c r="C9894" s="72" t="s">
        <v>1087</v>
      </c>
      <c r="D9894" s="72" t="s">
        <v>1092</v>
      </c>
      <c r="E9894" s="72">
        <v>1182</v>
      </c>
      <c r="F9894" s="105">
        <v>44</v>
      </c>
      <c r="G9894" s="108">
        <f t="shared" si="154"/>
        <v>44013</v>
      </c>
    </row>
    <row r="9895" spans="1:7" x14ac:dyDescent="0.35">
      <c r="A9895" s="72" t="s">
        <v>638</v>
      </c>
      <c r="B9895" s="72" t="s">
        <v>639</v>
      </c>
      <c r="C9895" s="72" t="s">
        <v>1087</v>
      </c>
      <c r="D9895" s="72" t="s">
        <v>1093</v>
      </c>
      <c r="E9895" s="72">
        <v>1184</v>
      </c>
      <c r="F9895" s="105">
        <v>41</v>
      </c>
      <c r="G9895" s="108">
        <f t="shared" si="154"/>
        <v>43922</v>
      </c>
    </row>
    <row r="9896" spans="1:7" x14ac:dyDescent="0.35">
      <c r="A9896" s="72" t="s">
        <v>638</v>
      </c>
      <c r="B9896" s="72" t="s">
        <v>639</v>
      </c>
      <c r="C9896" s="72" t="s">
        <v>1087</v>
      </c>
      <c r="D9896" s="72" t="s">
        <v>1094</v>
      </c>
      <c r="E9896" s="72">
        <v>1187</v>
      </c>
      <c r="F9896" s="105">
        <v>40</v>
      </c>
      <c r="G9896" s="108">
        <f t="shared" si="154"/>
        <v>43831</v>
      </c>
    </row>
    <row r="9897" spans="1:7" x14ac:dyDescent="0.35">
      <c r="A9897" s="72" t="s">
        <v>638</v>
      </c>
      <c r="B9897" s="72" t="s">
        <v>639</v>
      </c>
      <c r="C9897" s="72" t="s">
        <v>1087</v>
      </c>
      <c r="D9897" s="72" t="s">
        <v>1095</v>
      </c>
      <c r="E9897" s="72">
        <v>1189</v>
      </c>
      <c r="F9897" s="105">
        <v>37</v>
      </c>
      <c r="G9897" s="108">
        <f t="shared" si="154"/>
        <v>43739</v>
      </c>
    </row>
    <row r="9898" spans="1:7" x14ac:dyDescent="0.35">
      <c r="A9898" s="72" t="s">
        <v>638</v>
      </c>
      <c r="B9898" s="72" t="s">
        <v>639</v>
      </c>
      <c r="C9898" s="72" t="s">
        <v>1087</v>
      </c>
      <c r="D9898" s="72" t="s">
        <v>1096</v>
      </c>
      <c r="E9898" s="72">
        <v>1192</v>
      </c>
      <c r="F9898" s="105">
        <v>39</v>
      </c>
      <c r="G9898" s="108">
        <f t="shared" si="154"/>
        <v>43647</v>
      </c>
    </row>
    <row r="9899" spans="1:7" x14ac:dyDescent="0.35">
      <c r="A9899" s="72" t="s">
        <v>638</v>
      </c>
      <c r="B9899" s="72" t="s">
        <v>639</v>
      </c>
      <c r="C9899" s="72" t="s">
        <v>1087</v>
      </c>
      <c r="D9899" s="72" t="s">
        <v>1097</v>
      </c>
      <c r="E9899" s="72">
        <v>1195</v>
      </c>
      <c r="F9899" s="105">
        <v>36</v>
      </c>
      <c r="G9899" s="108">
        <f t="shared" si="154"/>
        <v>43556</v>
      </c>
    </row>
    <row r="9900" spans="1:7" x14ac:dyDescent="0.35">
      <c r="A9900" s="72" t="s">
        <v>638</v>
      </c>
      <c r="B9900" s="72" t="s">
        <v>639</v>
      </c>
      <c r="C9900" s="72" t="s">
        <v>1087</v>
      </c>
      <c r="D9900" s="72" t="s">
        <v>1098</v>
      </c>
      <c r="E9900" s="72">
        <v>1194</v>
      </c>
      <c r="F9900" s="105">
        <v>32</v>
      </c>
      <c r="G9900" s="108">
        <f t="shared" si="154"/>
        <v>43466</v>
      </c>
    </row>
    <row r="9901" spans="1:7" x14ac:dyDescent="0.35">
      <c r="A9901" s="72" t="s">
        <v>638</v>
      </c>
      <c r="B9901" s="72" t="s">
        <v>639</v>
      </c>
      <c r="C9901" s="72" t="s">
        <v>1087</v>
      </c>
      <c r="D9901" s="72" t="s">
        <v>1099</v>
      </c>
      <c r="E9901" s="72">
        <v>1253</v>
      </c>
      <c r="F9901" s="105">
        <v>40</v>
      </c>
      <c r="G9901" s="108">
        <f t="shared" si="154"/>
        <v>43374</v>
      </c>
    </row>
    <row r="9902" spans="1:7" x14ac:dyDescent="0.35">
      <c r="A9902" s="72" t="s">
        <v>638</v>
      </c>
      <c r="B9902" s="72" t="s">
        <v>639</v>
      </c>
      <c r="C9902" s="72" t="s">
        <v>1100</v>
      </c>
      <c r="D9902" s="72" t="s">
        <v>1088</v>
      </c>
      <c r="E9902" s="72">
        <v>1819</v>
      </c>
      <c r="F9902" s="105">
        <v>142</v>
      </c>
      <c r="G9902" s="108">
        <f t="shared" si="154"/>
        <v>44378</v>
      </c>
    </row>
    <row r="9903" spans="1:7" x14ac:dyDescent="0.35">
      <c r="A9903" s="72" t="s">
        <v>638</v>
      </c>
      <c r="B9903" s="72" t="s">
        <v>639</v>
      </c>
      <c r="C9903" s="72" t="s">
        <v>1100</v>
      </c>
      <c r="D9903" s="72" t="s">
        <v>1089</v>
      </c>
      <c r="E9903" s="72">
        <v>1829</v>
      </c>
      <c r="F9903" s="105">
        <v>114</v>
      </c>
      <c r="G9903" s="108">
        <f t="shared" si="154"/>
        <v>44287</v>
      </c>
    </row>
    <row r="9904" spans="1:7" x14ac:dyDescent="0.35">
      <c r="A9904" s="72" t="s">
        <v>638</v>
      </c>
      <c r="B9904" s="72" t="s">
        <v>639</v>
      </c>
      <c r="C9904" s="72" t="s">
        <v>1100</v>
      </c>
      <c r="D9904" s="72" t="s">
        <v>1090</v>
      </c>
      <c r="E9904" s="72">
        <v>1833</v>
      </c>
      <c r="F9904" s="105">
        <v>107</v>
      </c>
      <c r="G9904" s="108">
        <f t="shared" si="154"/>
        <v>44197</v>
      </c>
    </row>
    <row r="9905" spans="1:7" x14ac:dyDescent="0.35">
      <c r="A9905" s="72" t="s">
        <v>638</v>
      </c>
      <c r="B9905" s="72" t="s">
        <v>639</v>
      </c>
      <c r="C9905" s="72" t="s">
        <v>1100</v>
      </c>
      <c r="D9905" s="72" t="s">
        <v>1091</v>
      </c>
      <c r="E9905" s="72">
        <v>1840</v>
      </c>
      <c r="F9905" s="105">
        <v>131</v>
      </c>
      <c r="G9905" s="108">
        <f t="shared" si="154"/>
        <v>44105</v>
      </c>
    </row>
    <row r="9906" spans="1:7" x14ac:dyDescent="0.35">
      <c r="A9906" s="72" t="s">
        <v>638</v>
      </c>
      <c r="B9906" s="72" t="s">
        <v>639</v>
      </c>
      <c r="C9906" s="72" t="s">
        <v>1100</v>
      </c>
      <c r="D9906" s="72" t="s">
        <v>1092</v>
      </c>
      <c r="E9906" s="72">
        <v>1771</v>
      </c>
      <c r="F9906" s="105">
        <v>104</v>
      </c>
      <c r="G9906" s="108">
        <f t="shared" si="154"/>
        <v>44013</v>
      </c>
    </row>
    <row r="9907" spans="1:7" x14ac:dyDescent="0.35">
      <c r="A9907" s="72" t="s">
        <v>638</v>
      </c>
      <c r="B9907" s="72" t="s">
        <v>639</v>
      </c>
      <c r="C9907" s="72" t="s">
        <v>1100</v>
      </c>
      <c r="D9907" s="72" t="s">
        <v>1093</v>
      </c>
      <c r="E9907" s="72">
        <v>1765</v>
      </c>
      <c r="F9907" s="105">
        <v>122</v>
      </c>
      <c r="G9907" s="108">
        <f t="shared" si="154"/>
        <v>43922</v>
      </c>
    </row>
    <row r="9908" spans="1:7" x14ac:dyDescent="0.35">
      <c r="A9908" s="72" t="s">
        <v>638</v>
      </c>
      <c r="B9908" s="72" t="s">
        <v>639</v>
      </c>
      <c r="C9908" s="72" t="s">
        <v>1100</v>
      </c>
      <c r="D9908" s="72" t="s">
        <v>1094</v>
      </c>
      <c r="E9908" s="72">
        <v>1770</v>
      </c>
      <c r="F9908" s="105">
        <v>108</v>
      </c>
      <c r="G9908" s="108">
        <f t="shared" si="154"/>
        <v>43831</v>
      </c>
    </row>
    <row r="9909" spans="1:7" x14ac:dyDescent="0.35">
      <c r="A9909" s="72" t="s">
        <v>638</v>
      </c>
      <c r="B9909" s="72" t="s">
        <v>639</v>
      </c>
      <c r="C9909" s="72" t="s">
        <v>1100</v>
      </c>
      <c r="D9909" s="72" t="s">
        <v>1095</v>
      </c>
      <c r="E9909" s="72">
        <v>1780</v>
      </c>
      <c r="F9909" s="105">
        <v>96</v>
      </c>
      <c r="G9909" s="108">
        <f t="shared" si="154"/>
        <v>43739</v>
      </c>
    </row>
    <row r="9910" spans="1:7" x14ac:dyDescent="0.35">
      <c r="A9910" s="72" t="s">
        <v>638</v>
      </c>
      <c r="B9910" s="72" t="s">
        <v>639</v>
      </c>
      <c r="C9910" s="72" t="s">
        <v>1100</v>
      </c>
      <c r="D9910" s="72" t="s">
        <v>1096</v>
      </c>
      <c r="E9910" s="72">
        <v>1777</v>
      </c>
      <c r="F9910" s="105">
        <v>103</v>
      </c>
      <c r="G9910" s="108">
        <f t="shared" si="154"/>
        <v>43647</v>
      </c>
    </row>
    <row r="9911" spans="1:7" x14ac:dyDescent="0.35">
      <c r="A9911" s="72" t="s">
        <v>638</v>
      </c>
      <c r="B9911" s="72" t="s">
        <v>639</v>
      </c>
      <c r="C9911" s="72" t="s">
        <v>1100</v>
      </c>
      <c r="D9911" s="72" t="s">
        <v>1097</v>
      </c>
      <c r="E9911" s="72">
        <v>1776</v>
      </c>
      <c r="F9911" s="105">
        <v>92</v>
      </c>
      <c r="G9911" s="108">
        <f t="shared" si="154"/>
        <v>43556</v>
      </c>
    </row>
    <row r="9912" spans="1:7" x14ac:dyDescent="0.35">
      <c r="A9912" s="72" t="s">
        <v>638</v>
      </c>
      <c r="B9912" s="72" t="s">
        <v>639</v>
      </c>
      <c r="C9912" s="72" t="s">
        <v>1100</v>
      </c>
      <c r="D9912" s="72" t="s">
        <v>1098</v>
      </c>
      <c r="E9912" s="72">
        <v>1763</v>
      </c>
      <c r="F9912" s="105">
        <v>72</v>
      </c>
      <c r="G9912" s="108">
        <f t="shared" si="154"/>
        <v>43466</v>
      </c>
    </row>
    <row r="9913" spans="1:7" x14ac:dyDescent="0.35">
      <c r="A9913" s="72" t="s">
        <v>638</v>
      </c>
      <c r="B9913" s="72" t="s">
        <v>639</v>
      </c>
      <c r="C9913" s="72" t="s">
        <v>1100</v>
      </c>
      <c r="D9913" s="72" t="s">
        <v>1099</v>
      </c>
      <c r="E9913" s="72">
        <v>1858</v>
      </c>
      <c r="F9913" s="105">
        <v>89</v>
      </c>
      <c r="G9913" s="108">
        <f t="shared" si="154"/>
        <v>43374</v>
      </c>
    </row>
    <row r="9914" spans="1:7" x14ac:dyDescent="0.35">
      <c r="A9914" s="72" t="s">
        <v>638</v>
      </c>
      <c r="B9914" s="72" t="s">
        <v>639</v>
      </c>
      <c r="C9914" s="72" t="s">
        <v>1101</v>
      </c>
      <c r="D9914" s="72" t="s">
        <v>1088</v>
      </c>
      <c r="E9914" s="72">
        <v>272</v>
      </c>
      <c r="F9914" s="105">
        <v>10</v>
      </c>
      <c r="G9914" s="108">
        <f t="shared" si="154"/>
        <v>44378</v>
      </c>
    </row>
    <row r="9915" spans="1:7" x14ac:dyDescent="0.35">
      <c r="A9915" s="72" t="s">
        <v>638</v>
      </c>
      <c r="B9915" s="72" t="s">
        <v>639</v>
      </c>
      <c r="C9915" s="72" t="s">
        <v>1101</v>
      </c>
      <c r="D9915" s="72" t="s">
        <v>1089</v>
      </c>
      <c r="E9915" s="72">
        <v>269</v>
      </c>
      <c r="F9915" s="105">
        <v>9</v>
      </c>
      <c r="G9915" s="108">
        <f t="shared" si="154"/>
        <v>44287</v>
      </c>
    </row>
    <row r="9916" spans="1:7" x14ac:dyDescent="0.35">
      <c r="A9916" s="72" t="s">
        <v>638</v>
      </c>
      <c r="B9916" s="72" t="s">
        <v>639</v>
      </c>
      <c r="C9916" s="72" t="s">
        <v>1101</v>
      </c>
      <c r="D9916" s="72" t="s">
        <v>1090</v>
      </c>
      <c r="E9916" s="72">
        <v>269</v>
      </c>
      <c r="F9916" s="105">
        <v>8</v>
      </c>
      <c r="G9916" s="108">
        <f t="shared" si="154"/>
        <v>44197</v>
      </c>
    </row>
    <row r="9917" spans="1:7" x14ac:dyDescent="0.35">
      <c r="A9917" s="72" t="s">
        <v>638</v>
      </c>
      <c r="B9917" s="72" t="s">
        <v>639</v>
      </c>
      <c r="C9917" s="72" t="s">
        <v>1101</v>
      </c>
      <c r="D9917" s="72" t="s">
        <v>1091</v>
      </c>
      <c r="E9917" s="72">
        <v>253</v>
      </c>
      <c r="F9917" s="105">
        <v>8</v>
      </c>
      <c r="G9917" s="108">
        <f t="shared" si="154"/>
        <v>44105</v>
      </c>
    </row>
    <row r="9918" spans="1:7" x14ac:dyDescent="0.35">
      <c r="A9918" s="72" t="s">
        <v>638</v>
      </c>
      <c r="B9918" s="72" t="s">
        <v>639</v>
      </c>
      <c r="C9918" s="72" t="s">
        <v>1101</v>
      </c>
      <c r="D9918" s="72" t="s">
        <v>1092</v>
      </c>
      <c r="E9918" s="72">
        <v>235</v>
      </c>
      <c r="F9918" s="105">
        <v>8</v>
      </c>
      <c r="G9918" s="108">
        <f t="shared" si="154"/>
        <v>44013</v>
      </c>
    </row>
    <row r="9919" spans="1:7" x14ac:dyDescent="0.35">
      <c r="A9919" s="72" t="s">
        <v>638</v>
      </c>
      <c r="B9919" s="72" t="s">
        <v>639</v>
      </c>
      <c r="C9919" s="72" t="s">
        <v>1101</v>
      </c>
      <c r="D9919" s="72" t="s">
        <v>1093</v>
      </c>
      <c r="E9919" s="72">
        <v>223</v>
      </c>
      <c r="F9919" s="105">
        <v>11</v>
      </c>
      <c r="G9919" s="108">
        <f t="shared" si="154"/>
        <v>43922</v>
      </c>
    </row>
    <row r="9920" spans="1:7" x14ac:dyDescent="0.35">
      <c r="A9920" s="72" t="s">
        <v>638</v>
      </c>
      <c r="B9920" s="72" t="s">
        <v>639</v>
      </c>
      <c r="C9920" s="72" t="s">
        <v>1101</v>
      </c>
      <c r="D9920" s="72" t="s">
        <v>1094</v>
      </c>
      <c r="E9920" s="72">
        <v>209</v>
      </c>
      <c r="F9920" s="105">
        <v>10</v>
      </c>
      <c r="G9920" s="108">
        <f t="shared" si="154"/>
        <v>43831</v>
      </c>
    </row>
    <row r="9921" spans="1:7" x14ac:dyDescent="0.35">
      <c r="A9921" s="72" t="s">
        <v>638</v>
      </c>
      <c r="B9921" s="72" t="s">
        <v>639</v>
      </c>
      <c r="C9921" s="72" t="s">
        <v>1101</v>
      </c>
      <c r="D9921" s="72" t="s">
        <v>1095</v>
      </c>
      <c r="E9921" s="72">
        <v>207</v>
      </c>
      <c r="F9921" s="105">
        <v>9</v>
      </c>
      <c r="G9921" s="108">
        <f t="shared" si="154"/>
        <v>43739</v>
      </c>
    </row>
    <row r="9922" spans="1:7" x14ac:dyDescent="0.35">
      <c r="A9922" s="72" t="s">
        <v>638</v>
      </c>
      <c r="B9922" s="72" t="s">
        <v>639</v>
      </c>
      <c r="C9922" s="72" t="s">
        <v>1101</v>
      </c>
      <c r="D9922" s="72" t="s">
        <v>1096</v>
      </c>
      <c r="E9922" s="72">
        <v>209</v>
      </c>
      <c r="F9922" s="105">
        <v>9</v>
      </c>
      <c r="G9922" s="108">
        <f t="shared" si="154"/>
        <v>43647</v>
      </c>
    </row>
    <row r="9923" spans="1:7" x14ac:dyDescent="0.35">
      <c r="A9923" s="72" t="s">
        <v>638</v>
      </c>
      <c r="B9923" s="72" t="s">
        <v>639</v>
      </c>
      <c r="C9923" s="72" t="s">
        <v>1101</v>
      </c>
      <c r="D9923" s="72" t="s">
        <v>1097</v>
      </c>
      <c r="E9923" s="72">
        <v>208</v>
      </c>
      <c r="F9923" s="105">
        <v>5</v>
      </c>
      <c r="G9923" s="108">
        <f t="shared" si="154"/>
        <v>43556</v>
      </c>
    </row>
    <row r="9924" spans="1:7" x14ac:dyDescent="0.35">
      <c r="A9924" s="72" t="s">
        <v>638</v>
      </c>
      <c r="B9924" s="72" t="s">
        <v>639</v>
      </c>
      <c r="C9924" s="72" t="s">
        <v>1101</v>
      </c>
      <c r="D9924" s="72" t="s">
        <v>1098</v>
      </c>
      <c r="E9924" s="72">
        <v>193</v>
      </c>
      <c r="F9924" s="105">
        <v>5</v>
      </c>
      <c r="G9924" s="108">
        <f t="shared" ref="G9924:G9987" si="155">DATE(LEFT(D9924,4),RIGHT(LEFT(D9924,7),2),1)</f>
        <v>43466</v>
      </c>
    </row>
    <row r="9925" spans="1:7" x14ac:dyDescent="0.35">
      <c r="A9925" s="72" t="s">
        <v>638</v>
      </c>
      <c r="B9925" s="72" t="s">
        <v>639</v>
      </c>
      <c r="C9925" s="72" t="s">
        <v>1101</v>
      </c>
      <c r="D9925" s="72" t="s">
        <v>1099</v>
      </c>
      <c r="E9925" s="72">
        <v>212</v>
      </c>
      <c r="F9925" s="105">
        <v>6</v>
      </c>
      <c r="G9925" s="108">
        <f t="shared" si="155"/>
        <v>43374</v>
      </c>
    </row>
    <row r="9926" spans="1:7" x14ac:dyDescent="0.35">
      <c r="A9926" s="72" t="s">
        <v>638</v>
      </c>
      <c r="B9926" s="72" t="s">
        <v>639</v>
      </c>
      <c r="C9926" s="72" t="s">
        <v>1102</v>
      </c>
      <c r="D9926" s="72" t="s">
        <v>1088</v>
      </c>
      <c r="E9926" s="72">
        <v>2380</v>
      </c>
      <c r="F9926" s="105">
        <v>177</v>
      </c>
      <c r="G9926" s="108">
        <f t="shared" si="155"/>
        <v>44378</v>
      </c>
    </row>
    <row r="9927" spans="1:7" x14ac:dyDescent="0.35">
      <c r="A9927" s="72" t="s">
        <v>638</v>
      </c>
      <c r="B9927" s="72" t="s">
        <v>639</v>
      </c>
      <c r="C9927" s="72" t="s">
        <v>1102</v>
      </c>
      <c r="D9927" s="72" t="s">
        <v>1089</v>
      </c>
      <c r="E9927" s="72">
        <v>2384</v>
      </c>
      <c r="F9927" s="105">
        <v>116</v>
      </c>
      <c r="G9927" s="108">
        <f t="shared" si="155"/>
        <v>44287</v>
      </c>
    </row>
    <row r="9928" spans="1:7" x14ac:dyDescent="0.35">
      <c r="A9928" s="72" t="s">
        <v>638</v>
      </c>
      <c r="B9928" s="72" t="s">
        <v>639</v>
      </c>
      <c r="C9928" s="72" t="s">
        <v>1102</v>
      </c>
      <c r="D9928" s="72" t="s">
        <v>1090</v>
      </c>
      <c r="E9928" s="72">
        <v>2387</v>
      </c>
      <c r="F9928" s="105">
        <v>111</v>
      </c>
      <c r="G9928" s="108">
        <f t="shared" si="155"/>
        <v>44197</v>
      </c>
    </row>
    <row r="9929" spans="1:7" x14ac:dyDescent="0.35">
      <c r="A9929" s="72" t="s">
        <v>638</v>
      </c>
      <c r="B9929" s="72" t="s">
        <v>639</v>
      </c>
      <c r="C9929" s="72" t="s">
        <v>1102</v>
      </c>
      <c r="D9929" s="72" t="s">
        <v>1091</v>
      </c>
      <c r="E9929" s="72">
        <v>2383</v>
      </c>
      <c r="F9929" s="105">
        <v>153</v>
      </c>
      <c r="G9929" s="108">
        <f t="shared" si="155"/>
        <v>44105</v>
      </c>
    </row>
    <row r="9930" spans="1:7" x14ac:dyDescent="0.35">
      <c r="A9930" s="72" t="s">
        <v>638</v>
      </c>
      <c r="B9930" s="72" t="s">
        <v>639</v>
      </c>
      <c r="C9930" s="72" t="s">
        <v>1102</v>
      </c>
      <c r="D9930" s="72" t="s">
        <v>1092</v>
      </c>
      <c r="E9930" s="72">
        <v>2379</v>
      </c>
      <c r="F9930" s="105">
        <v>137</v>
      </c>
      <c r="G9930" s="108">
        <f t="shared" si="155"/>
        <v>44013</v>
      </c>
    </row>
    <row r="9931" spans="1:7" x14ac:dyDescent="0.35">
      <c r="A9931" s="72" t="s">
        <v>638</v>
      </c>
      <c r="B9931" s="72" t="s">
        <v>639</v>
      </c>
      <c r="C9931" s="72" t="s">
        <v>1102</v>
      </c>
      <c r="D9931" s="72" t="s">
        <v>1093</v>
      </c>
      <c r="E9931" s="72">
        <v>2380</v>
      </c>
      <c r="F9931" s="105">
        <v>143</v>
      </c>
      <c r="G9931" s="108">
        <f t="shared" si="155"/>
        <v>43922</v>
      </c>
    </row>
    <row r="9932" spans="1:7" x14ac:dyDescent="0.35">
      <c r="A9932" s="72" t="s">
        <v>638</v>
      </c>
      <c r="B9932" s="72" t="s">
        <v>639</v>
      </c>
      <c r="C9932" s="72" t="s">
        <v>1102</v>
      </c>
      <c r="D9932" s="72" t="s">
        <v>1094</v>
      </c>
      <c r="E9932" s="72">
        <v>2382</v>
      </c>
      <c r="F9932" s="105">
        <v>114</v>
      </c>
      <c r="G9932" s="108">
        <f t="shared" si="155"/>
        <v>43831</v>
      </c>
    </row>
    <row r="9933" spans="1:7" x14ac:dyDescent="0.35">
      <c r="A9933" s="72" t="s">
        <v>638</v>
      </c>
      <c r="B9933" s="72" t="s">
        <v>639</v>
      </c>
      <c r="C9933" s="72" t="s">
        <v>1102</v>
      </c>
      <c r="D9933" s="72" t="s">
        <v>1095</v>
      </c>
      <c r="E9933" s="72">
        <v>2388</v>
      </c>
      <c r="F9933" s="105">
        <v>111</v>
      </c>
      <c r="G9933" s="108">
        <f t="shared" si="155"/>
        <v>43739</v>
      </c>
    </row>
    <row r="9934" spans="1:7" x14ac:dyDescent="0.35">
      <c r="A9934" s="72" t="s">
        <v>638</v>
      </c>
      <c r="B9934" s="72" t="s">
        <v>639</v>
      </c>
      <c r="C9934" s="72" t="s">
        <v>1102</v>
      </c>
      <c r="D9934" s="72" t="s">
        <v>1096</v>
      </c>
      <c r="E9934" s="72">
        <v>2380</v>
      </c>
      <c r="F9934" s="105">
        <v>116</v>
      </c>
      <c r="G9934" s="108">
        <f t="shared" si="155"/>
        <v>43647</v>
      </c>
    </row>
    <row r="9935" spans="1:7" x14ac:dyDescent="0.35">
      <c r="A9935" s="72" t="s">
        <v>638</v>
      </c>
      <c r="B9935" s="72" t="s">
        <v>639</v>
      </c>
      <c r="C9935" s="72" t="s">
        <v>1102</v>
      </c>
      <c r="D9935" s="72" t="s">
        <v>1097</v>
      </c>
      <c r="E9935" s="72">
        <v>2384</v>
      </c>
      <c r="F9935" s="105">
        <v>112</v>
      </c>
      <c r="G9935" s="108">
        <f t="shared" si="155"/>
        <v>43556</v>
      </c>
    </row>
    <row r="9936" spans="1:7" x14ac:dyDescent="0.35">
      <c r="A9936" s="72" t="s">
        <v>638</v>
      </c>
      <c r="B9936" s="72" t="s">
        <v>639</v>
      </c>
      <c r="C9936" s="72" t="s">
        <v>1102</v>
      </c>
      <c r="D9936" s="72" t="s">
        <v>1098</v>
      </c>
      <c r="E9936" s="72">
        <v>2376</v>
      </c>
      <c r="F9936" s="105">
        <v>67</v>
      </c>
      <c r="G9936" s="108">
        <f t="shared" si="155"/>
        <v>43466</v>
      </c>
    </row>
    <row r="9937" spans="1:7" x14ac:dyDescent="0.35">
      <c r="A9937" s="72" t="s">
        <v>638</v>
      </c>
      <c r="B9937" s="72" t="s">
        <v>639</v>
      </c>
      <c r="C9937" s="72" t="s">
        <v>1102</v>
      </c>
      <c r="D9937" s="72" t="s">
        <v>1099</v>
      </c>
      <c r="E9937" s="72">
        <v>2507</v>
      </c>
      <c r="F9937" s="105">
        <v>84</v>
      </c>
      <c r="G9937" s="108">
        <f t="shared" si="155"/>
        <v>43374</v>
      </c>
    </row>
    <row r="9938" spans="1:7" x14ac:dyDescent="0.35">
      <c r="A9938" s="72" t="s">
        <v>640</v>
      </c>
      <c r="B9938" s="72" t="s">
        <v>641</v>
      </c>
      <c r="C9938" s="72" t="s">
        <v>1087</v>
      </c>
      <c r="D9938" s="72" t="s">
        <v>1088</v>
      </c>
      <c r="E9938" s="72">
        <v>2367</v>
      </c>
      <c r="F9938" s="105">
        <v>136</v>
      </c>
      <c r="G9938" s="108">
        <f t="shared" si="155"/>
        <v>44378</v>
      </c>
    </row>
    <row r="9939" spans="1:7" x14ac:dyDescent="0.35">
      <c r="A9939" s="72" t="s">
        <v>640</v>
      </c>
      <c r="B9939" s="72" t="s">
        <v>641</v>
      </c>
      <c r="C9939" s="72" t="s">
        <v>1087</v>
      </c>
      <c r="D9939" s="72" t="s">
        <v>1089</v>
      </c>
      <c r="E9939" s="72">
        <v>2386</v>
      </c>
      <c r="F9939" s="105">
        <v>136</v>
      </c>
      <c r="G9939" s="108">
        <f t="shared" si="155"/>
        <v>44287</v>
      </c>
    </row>
    <row r="9940" spans="1:7" x14ac:dyDescent="0.35">
      <c r="A9940" s="72" t="s">
        <v>640</v>
      </c>
      <c r="B9940" s="72" t="s">
        <v>641</v>
      </c>
      <c r="C9940" s="72" t="s">
        <v>1087</v>
      </c>
      <c r="D9940" s="72" t="s">
        <v>1090</v>
      </c>
      <c r="E9940" s="72">
        <v>2386</v>
      </c>
      <c r="F9940" s="105">
        <v>136</v>
      </c>
      <c r="G9940" s="108">
        <f t="shared" si="155"/>
        <v>44197</v>
      </c>
    </row>
    <row r="9941" spans="1:7" x14ac:dyDescent="0.35">
      <c r="A9941" s="72" t="s">
        <v>640</v>
      </c>
      <c r="B9941" s="72" t="s">
        <v>641</v>
      </c>
      <c r="C9941" s="72" t="s">
        <v>1087</v>
      </c>
      <c r="D9941" s="72" t="s">
        <v>1091</v>
      </c>
      <c r="E9941" s="72">
        <v>2378</v>
      </c>
      <c r="F9941" s="105">
        <v>136</v>
      </c>
      <c r="G9941" s="108">
        <f t="shared" si="155"/>
        <v>44105</v>
      </c>
    </row>
    <row r="9942" spans="1:7" x14ac:dyDescent="0.35">
      <c r="A9942" s="72" t="s">
        <v>640</v>
      </c>
      <c r="B9942" s="72" t="s">
        <v>641</v>
      </c>
      <c r="C9942" s="72" t="s">
        <v>1087</v>
      </c>
      <c r="D9942" s="72" t="s">
        <v>1092</v>
      </c>
      <c r="E9942" s="72">
        <v>2366</v>
      </c>
      <c r="F9942" s="105">
        <v>138</v>
      </c>
      <c r="G9942" s="108">
        <f t="shared" si="155"/>
        <v>44013</v>
      </c>
    </row>
    <row r="9943" spans="1:7" x14ac:dyDescent="0.35">
      <c r="A9943" s="72" t="s">
        <v>640</v>
      </c>
      <c r="B9943" s="72" t="s">
        <v>641</v>
      </c>
      <c r="C9943" s="72" t="s">
        <v>1087</v>
      </c>
      <c r="D9943" s="72" t="s">
        <v>1093</v>
      </c>
      <c r="E9943" s="72">
        <v>2378</v>
      </c>
      <c r="F9943" s="105">
        <v>137</v>
      </c>
      <c r="G9943" s="108">
        <f t="shared" si="155"/>
        <v>43922</v>
      </c>
    </row>
    <row r="9944" spans="1:7" x14ac:dyDescent="0.35">
      <c r="A9944" s="72" t="s">
        <v>640</v>
      </c>
      <c r="B9944" s="72" t="s">
        <v>641</v>
      </c>
      <c r="C9944" s="72" t="s">
        <v>1087</v>
      </c>
      <c r="D9944" s="72" t="s">
        <v>1094</v>
      </c>
      <c r="E9944" s="72">
        <v>2384</v>
      </c>
      <c r="F9944" s="105">
        <v>146</v>
      </c>
      <c r="G9944" s="108">
        <f t="shared" si="155"/>
        <v>43831</v>
      </c>
    </row>
    <row r="9945" spans="1:7" x14ac:dyDescent="0.35">
      <c r="A9945" s="72" t="s">
        <v>640</v>
      </c>
      <c r="B9945" s="72" t="s">
        <v>641</v>
      </c>
      <c r="C9945" s="72" t="s">
        <v>1087</v>
      </c>
      <c r="D9945" s="72" t="s">
        <v>1095</v>
      </c>
      <c r="E9945" s="72">
        <v>2380</v>
      </c>
      <c r="F9945" s="105">
        <v>150</v>
      </c>
      <c r="G9945" s="108">
        <f t="shared" si="155"/>
        <v>43739</v>
      </c>
    </row>
    <row r="9946" spans="1:7" x14ac:dyDescent="0.35">
      <c r="A9946" s="72" t="s">
        <v>640</v>
      </c>
      <c r="B9946" s="72" t="s">
        <v>641</v>
      </c>
      <c r="C9946" s="72" t="s">
        <v>1087</v>
      </c>
      <c r="D9946" s="72" t="s">
        <v>1096</v>
      </c>
      <c r="E9946" s="72">
        <v>2376</v>
      </c>
      <c r="F9946" s="105">
        <v>150</v>
      </c>
      <c r="G9946" s="108">
        <f t="shared" si="155"/>
        <v>43647</v>
      </c>
    </row>
    <row r="9947" spans="1:7" x14ac:dyDescent="0.35">
      <c r="A9947" s="72" t="s">
        <v>640</v>
      </c>
      <c r="B9947" s="72" t="s">
        <v>641</v>
      </c>
      <c r="C9947" s="72" t="s">
        <v>1087</v>
      </c>
      <c r="D9947" s="72" t="s">
        <v>1097</v>
      </c>
      <c r="E9947" s="72">
        <v>2375</v>
      </c>
      <c r="F9947" s="105">
        <v>120</v>
      </c>
      <c r="G9947" s="108">
        <f t="shared" si="155"/>
        <v>43556</v>
      </c>
    </row>
    <row r="9948" spans="1:7" x14ac:dyDescent="0.35">
      <c r="A9948" s="72" t="s">
        <v>640</v>
      </c>
      <c r="B9948" s="72" t="s">
        <v>641</v>
      </c>
      <c r="C9948" s="72" t="s">
        <v>1087</v>
      </c>
      <c r="D9948" s="72" t="s">
        <v>1098</v>
      </c>
      <c r="E9948" s="72">
        <v>2374</v>
      </c>
      <c r="F9948" s="105">
        <v>120</v>
      </c>
      <c r="G9948" s="108">
        <f t="shared" si="155"/>
        <v>43466</v>
      </c>
    </row>
    <row r="9949" spans="1:7" x14ac:dyDescent="0.35">
      <c r="A9949" s="72" t="s">
        <v>640</v>
      </c>
      <c r="B9949" s="72" t="s">
        <v>641</v>
      </c>
      <c r="C9949" s="72" t="s">
        <v>1087</v>
      </c>
      <c r="D9949" s="72" t="s">
        <v>1099</v>
      </c>
      <c r="E9949" s="72">
        <v>2501</v>
      </c>
      <c r="F9949" s="105">
        <v>130</v>
      </c>
      <c r="G9949" s="108">
        <f t="shared" si="155"/>
        <v>43374</v>
      </c>
    </row>
    <row r="9950" spans="1:7" x14ac:dyDescent="0.35">
      <c r="A9950" s="72" t="s">
        <v>640</v>
      </c>
      <c r="B9950" s="72" t="s">
        <v>641</v>
      </c>
      <c r="C9950" s="72" t="s">
        <v>1100</v>
      </c>
      <c r="D9950" s="72" t="s">
        <v>1088</v>
      </c>
      <c r="E9950" s="72">
        <v>2761</v>
      </c>
      <c r="F9950" s="105">
        <v>301</v>
      </c>
      <c r="G9950" s="108">
        <f t="shared" si="155"/>
        <v>44378</v>
      </c>
    </row>
    <row r="9951" spans="1:7" x14ac:dyDescent="0.35">
      <c r="A9951" s="72" t="s">
        <v>640</v>
      </c>
      <c r="B9951" s="72" t="s">
        <v>641</v>
      </c>
      <c r="C9951" s="72" t="s">
        <v>1100</v>
      </c>
      <c r="D9951" s="72" t="s">
        <v>1089</v>
      </c>
      <c r="E9951" s="72">
        <v>2760</v>
      </c>
      <c r="F9951" s="105">
        <v>300</v>
      </c>
      <c r="G9951" s="108">
        <f t="shared" si="155"/>
        <v>44287</v>
      </c>
    </row>
    <row r="9952" spans="1:7" x14ac:dyDescent="0.35">
      <c r="A9952" s="72" t="s">
        <v>640</v>
      </c>
      <c r="B9952" s="72" t="s">
        <v>641</v>
      </c>
      <c r="C9952" s="72" t="s">
        <v>1100</v>
      </c>
      <c r="D9952" s="72" t="s">
        <v>1090</v>
      </c>
      <c r="E9952" s="72">
        <v>2750</v>
      </c>
      <c r="F9952" s="105">
        <v>300</v>
      </c>
      <c r="G9952" s="108">
        <f t="shared" si="155"/>
        <v>44197</v>
      </c>
    </row>
    <row r="9953" spans="1:7" x14ac:dyDescent="0.35">
      <c r="A9953" s="72" t="s">
        <v>640</v>
      </c>
      <c r="B9953" s="72" t="s">
        <v>641</v>
      </c>
      <c r="C9953" s="72" t="s">
        <v>1100</v>
      </c>
      <c r="D9953" s="72" t="s">
        <v>1091</v>
      </c>
      <c r="E9953" s="72">
        <v>2756</v>
      </c>
      <c r="F9953" s="105">
        <v>303</v>
      </c>
      <c r="G9953" s="108">
        <f t="shared" si="155"/>
        <v>44105</v>
      </c>
    </row>
    <row r="9954" spans="1:7" x14ac:dyDescent="0.35">
      <c r="A9954" s="72" t="s">
        <v>640</v>
      </c>
      <c r="B9954" s="72" t="s">
        <v>641</v>
      </c>
      <c r="C9954" s="72" t="s">
        <v>1100</v>
      </c>
      <c r="D9954" s="72" t="s">
        <v>1092</v>
      </c>
      <c r="E9954" s="72">
        <v>2775</v>
      </c>
      <c r="F9954" s="105">
        <v>306</v>
      </c>
      <c r="G9954" s="108">
        <f t="shared" si="155"/>
        <v>44013</v>
      </c>
    </row>
    <row r="9955" spans="1:7" x14ac:dyDescent="0.35">
      <c r="A9955" s="72" t="s">
        <v>640</v>
      </c>
      <c r="B9955" s="72" t="s">
        <v>641</v>
      </c>
      <c r="C9955" s="72" t="s">
        <v>1100</v>
      </c>
      <c r="D9955" s="72" t="s">
        <v>1093</v>
      </c>
      <c r="E9955" s="72">
        <v>2785</v>
      </c>
      <c r="F9955" s="105">
        <v>311</v>
      </c>
      <c r="G9955" s="108">
        <f t="shared" si="155"/>
        <v>43922</v>
      </c>
    </row>
    <row r="9956" spans="1:7" x14ac:dyDescent="0.35">
      <c r="A9956" s="72" t="s">
        <v>640</v>
      </c>
      <c r="B9956" s="72" t="s">
        <v>641</v>
      </c>
      <c r="C9956" s="72" t="s">
        <v>1100</v>
      </c>
      <c r="D9956" s="72" t="s">
        <v>1094</v>
      </c>
      <c r="E9956" s="72">
        <v>2780</v>
      </c>
      <c r="F9956" s="105">
        <v>318</v>
      </c>
      <c r="G9956" s="108">
        <f t="shared" si="155"/>
        <v>43831</v>
      </c>
    </row>
    <row r="9957" spans="1:7" x14ac:dyDescent="0.35">
      <c r="A9957" s="72" t="s">
        <v>640</v>
      </c>
      <c r="B9957" s="72" t="s">
        <v>641</v>
      </c>
      <c r="C9957" s="72" t="s">
        <v>1100</v>
      </c>
      <c r="D9957" s="72" t="s">
        <v>1095</v>
      </c>
      <c r="E9957" s="72">
        <v>2787</v>
      </c>
      <c r="F9957" s="105">
        <v>330</v>
      </c>
      <c r="G9957" s="108">
        <f t="shared" si="155"/>
        <v>43739</v>
      </c>
    </row>
    <row r="9958" spans="1:7" x14ac:dyDescent="0.35">
      <c r="A9958" s="72" t="s">
        <v>640</v>
      </c>
      <c r="B9958" s="72" t="s">
        <v>641</v>
      </c>
      <c r="C9958" s="72" t="s">
        <v>1100</v>
      </c>
      <c r="D9958" s="72" t="s">
        <v>1096</v>
      </c>
      <c r="E9958" s="72">
        <v>2798</v>
      </c>
      <c r="F9958" s="105">
        <v>339</v>
      </c>
      <c r="G9958" s="108">
        <f t="shared" si="155"/>
        <v>43647</v>
      </c>
    </row>
    <row r="9959" spans="1:7" x14ac:dyDescent="0.35">
      <c r="A9959" s="72" t="s">
        <v>640</v>
      </c>
      <c r="B9959" s="72" t="s">
        <v>641</v>
      </c>
      <c r="C9959" s="72" t="s">
        <v>1100</v>
      </c>
      <c r="D9959" s="72" t="s">
        <v>1097</v>
      </c>
      <c r="E9959" s="72">
        <v>2795</v>
      </c>
      <c r="F9959" s="105">
        <v>271</v>
      </c>
      <c r="G9959" s="108">
        <f t="shared" si="155"/>
        <v>43556</v>
      </c>
    </row>
    <row r="9960" spans="1:7" x14ac:dyDescent="0.35">
      <c r="A9960" s="72" t="s">
        <v>640</v>
      </c>
      <c r="B9960" s="72" t="s">
        <v>641</v>
      </c>
      <c r="C9960" s="72" t="s">
        <v>1100</v>
      </c>
      <c r="D9960" s="72" t="s">
        <v>1098</v>
      </c>
      <c r="E9960" s="72">
        <v>2752</v>
      </c>
      <c r="F9960" s="105">
        <v>274</v>
      </c>
      <c r="G9960" s="108">
        <f t="shared" si="155"/>
        <v>43466</v>
      </c>
    </row>
    <row r="9961" spans="1:7" x14ac:dyDescent="0.35">
      <c r="A9961" s="72" t="s">
        <v>640</v>
      </c>
      <c r="B9961" s="72" t="s">
        <v>641</v>
      </c>
      <c r="C9961" s="72" t="s">
        <v>1100</v>
      </c>
      <c r="D9961" s="72" t="s">
        <v>1099</v>
      </c>
      <c r="E9961" s="72">
        <v>2915</v>
      </c>
      <c r="F9961" s="105">
        <v>309</v>
      </c>
      <c r="G9961" s="108">
        <f t="shared" si="155"/>
        <v>43374</v>
      </c>
    </row>
    <row r="9962" spans="1:7" x14ac:dyDescent="0.35">
      <c r="A9962" s="72" t="s">
        <v>640</v>
      </c>
      <c r="B9962" s="72" t="s">
        <v>641</v>
      </c>
      <c r="C9962" s="72" t="s">
        <v>1101</v>
      </c>
      <c r="D9962" s="72" t="s">
        <v>1088</v>
      </c>
      <c r="E9962" s="72">
        <v>295</v>
      </c>
      <c r="F9962" s="105">
        <v>13</v>
      </c>
      <c r="G9962" s="108">
        <f t="shared" si="155"/>
        <v>44378</v>
      </c>
    </row>
    <row r="9963" spans="1:7" x14ac:dyDescent="0.35">
      <c r="A9963" s="72" t="s">
        <v>640</v>
      </c>
      <c r="B9963" s="72" t="s">
        <v>641</v>
      </c>
      <c r="C9963" s="72" t="s">
        <v>1101</v>
      </c>
      <c r="D9963" s="72" t="s">
        <v>1089</v>
      </c>
      <c r="E9963" s="72">
        <v>295</v>
      </c>
      <c r="F9963" s="105">
        <v>13</v>
      </c>
      <c r="G9963" s="108">
        <f t="shared" si="155"/>
        <v>44287</v>
      </c>
    </row>
    <row r="9964" spans="1:7" x14ac:dyDescent="0.35">
      <c r="A9964" s="72" t="s">
        <v>640</v>
      </c>
      <c r="B9964" s="72" t="s">
        <v>641</v>
      </c>
      <c r="C9964" s="72" t="s">
        <v>1101</v>
      </c>
      <c r="D9964" s="72" t="s">
        <v>1090</v>
      </c>
      <c r="E9964" s="72">
        <v>297</v>
      </c>
      <c r="F9964" s="105">
        <v>13</v>
      </c>
      <c r="G9964" s="108">
        <f t="shared" si="155"/>
        <v>44197</v>
      </c>
    </row>
    <row r="9965" spans="1:7" x14ac:dyDescent="0.35">
      <c r="A9965" s="72" t="s">
        <v>640</v>
      </c>
      <c r="B9965" s="72" t="s">
        <v>641</v>
      </c>
      <c r="C9965" s="72" t="s">
        <v>1101</v>
      </c>
      <c r="D9965" s="72" t="s">
        <v>1091</v>
      </c>
      <c r="E9965" s="72">
        <v>291</v>
      </c>
      <c r="F9965" s="105">
        <v>13</v>
      </c>
      <c r="G9965" s="108">
        <f t="shared" si="155"/>
        <v>44105</v>
      </c>
    </row>
    <row r="9966" spans="1:7" x14ac:dyDescent="0.35">
      <c r="A9966" s="72" t="s">
        <v>640</v>
      </c>
      <c r="B9966" s="72" t="s">
        <v>641</v>
      </c>
      <c r="C9966" s="72" t="s">
        <v>1101</v>
      </c>
      <c r="D9966" s="72" t="s">
        <v>1092</v>
      </c>
      <c r="E9966" s="72">
        <v>304</v>
      </c>
      <c r="F9966" s="105">
        <v>13</v>
      </c>
      <c r="G9966" s="108">
        <f t="shared" si="155"/>
        <v>44013</v>
      </c>
    </row>
    <row r="9967" spans="1:7" x14ac:dyDescent="0.35">
      <c r="A9967" s="72" t="s">
        <v>640</v>
      </c>
      <c r="B9967" s="72" t="s">
        <v>641</v>
      </c>
      <c r="C9967" s="72" t="s">
        <v>1101</v>
      </c>
      <c r="D9967" s="72" t="s">
        <v>1093</v>
      </c>
      <c r="E9967" s="72">
        <v>295</v>
      </c>
      <c r="F9967" s="105">
        <v>13</v>
      </c>
      <c r="G9967" s="108">
        <f t="shared" si="155"/>
        <v>43922</v>
      </c>
    </row>
    <row r="9968" spans="1:7" x14ac:dyDescent="0.35">
      <c r="A9968" s="72" t="s">
        <v>640</v>
      </c>
      <c r="B9968" s="72" t="s">
        <v>641</v>
      </c>
      <c r="C9968" s="72" t="s">
        <v>1101</v>
      </c>
      <c r="D9968" s="72" t="s">
        <v>1094</v>
      </c>
      <c r="E9968" s="72">
        <v>270</v>
      </c>
      <c r="F9968" s="105">
        <v>15</v>
      </c>
      <c r="G9968" s="108">
        <f t="shared" si="155"/>
        <v>43831</v>
      </c>
    </row>
    <row r="9969" spans="1:7" x14ac:dyDescent="0.35">
      <c r="A9969" s="72" t="s">
        <v>640</v>
      </c>
      <c r="B9969" s="72" t="s">
        <v>641</v>
      </c>
      <c r="C9969" s="72" t="s">
        <v>1101</v>
      </c>
      <c r="D9969" s="72" t="s">
        <v>1095</v>
      </c>
      <c r="E9969" s="72">
        <v>266</v>
      </c>
      <c r="F9969" s="105">
        <v>15</v>
      </c>
      <c r="G9969" s="108">
        <f t="shared" si="155"/>
        <v>43739</v>
      </c>
    </row>
    <row r="9970" spans="1:7" x14ac:dyDescent="0.35">
      <c r="A9970" s="72" t="s">
        <v>640</v>
      </c>
      <c r="B9970" s="72" t="s">
        <v>641</v>
      </c>
      <c r="C9970" s="72" t="s">
        <v>1101</v>
      </c>
      <c r="D9970" s="72" t="s">
        <v>1096</v>
      </c>
      <c r="E9970" s="72">
        <v>263</v>
      </c>
      <c r="F9970" s="105">
        <v>15</v>
      </c>
      <c r="G9970" s="108">
        <f t="shared" si="155"/>
        <v>43647</v>
      </c>
    </row>
    <row r="9971" spans="1:7" x14ac:dyDescent="0.35">
      <c r="A9971" s="72" t="s">
        <v>640</v>
      </c>
      <c r="B9971" s="72" t="s">
        <v>641</v>
      </c>
      <c r="C9971" s="72" t="s">
        <v>1101</v>
      </c>
      <c r="D9971" s="72" t="s">
        <v>1097</v>
      </c>
      <c r="E9971" s="72">
        <v>263</v>
      </c>
      <c r="F9971" s="105">
        <v>13</v>
      </c>
      <c r="G9971" s="108">
        <f t="shared" si="155"/>
        <v>43556</v>
      </c>
    </row>
    <row r="9972" spans="1:7" x14ac:dyDescent="0.35">
      <c r="A9972" s="72" t="s">
        <v>640</v>
      </c>
      <c r="B9972" s="72" t="s">
        <v>641</v>
      </c>
      <c r="C9972" s="72" t="s">
        <v>1101</v>
      </c>
      <c r="D9972" s="72" t="s">
        <v>1098</v>
      </c>
      <c r="E9972" s="72">
        <v>252</v>
      </c>
      <c r="F9972" s="105">
        <v>13</v>
      </c>
      <c r="G9972" s="108">
        <f t="shared" si="155"/>
        <v>43466</v>
      </c>
    </row>
    <row r="9973" spans="1:7" x14ac:dyDescent="0.35">
      <c r="A9973" s="72" t="s">
        <v>640</v>
      </c>
      <c r="B9973" s="72" t="s">
        <v>641</v>
      </c>
      <c r="C9973" s="72" t="s">
        <v>1101</v>
      </c>
      <c r="D9973" s="72" t="s">
        <v>1099</v>
      </c>
      <c r="E9973" s="72">
        <v>256</v>
      </c>
      <c r="F9973" s="105">
        <v>16</v>
      </c>
      <c r="G9973" s="108">
        <f t="shared" si="155"/>
        <v>43374</v>
      </c>
    </row>
    <row r="9974" spans="1:7" x14ac:dyDescent="0.35">
      <c r="A9974" s="72" t="s">
        <v>640</v>
      </c>
      <c r="B9974" s="72" t="s">
        <v>641</v>
      </c>
      <c r="C9974" s="72" t="s">
        <v>1102</v>
      </c>
      <c r="D9974" s="72" t="s">
        <v>1088</v>
      </c>
      <c r="E9974" s="72">
        <v>4018</v>
      </c>
      <c r="F9974" s="105">
        <v>244</v>
      </c>
      <c r="G9974" s="108">
        <f t="shared" si="155"/>
        <v>44378</v>
      </c>
    </row>
    <row r="9975" spans="1:7" x14ac:dyDescent="0.35">
      <c r="A9975" s="72" t="s">
        <v>640</v>
      </c>
      <c r="B9975" s="72" t="s">
        <v>641</v>
      </c>
      <c r="C9975" s="72" t="s">
        <v>1102</v>
      </c>
      <c r="D9975" s="72" t="s">
        <v>1089</v>
      </c>
      <c r="E9975" s="72">
        <v>4025</v>
      </c>
      <c r="F9975" s="105">
        <v>245</v>
      </c>
      <c r="G9975" s="108">
        <f t="shared" si="155"/>
        <v>44287</v>
      </c>
    </row>
    <row r="9976" spans="1:7" x14ac:dyDescent="0.35">
      <c r="A9976" s="72" t="s">
        <v>640</v>
      </c>
      <c r="B9976" s="72" t="s">
        <v>641</v>
      </c>
      <c r="C9976" s="72" t="s">
        <v>1102</v>
      </c>
      <c r="D9976" s="72" t="s">
        <v>1090</v>
      </c>
      <c r="E9976" s="72">
        <v>4031</v>
      </c>
      <c r="F9976" s="105">
        <v>248</v>
      </c>
      <c r="G9976" s="108">
        <f t="shared" si="155"/>
        <v>44197</v>
      </c>
    </row>
    <row r="9977" spans="1:7" x14ac:dyDescent="0.35">
      <c r="A9977" s="72" t="s">
        <v>640</v>
      </c>
      <c r="B9977" s="72" t="s">
        <v>641</v>
      </c>
      <c r="C9977" s="72" t="s">
        <v>1102</v>
      </c>
      <c r="D9977" s="72" t="s">
        <v>1091</v>
      </c>
      <c r="E9977" s="72">
        <v>4028</v>
      </c>
      <c r="F9977" s="105">
        <v>250</v>
      </c>
      <c r="G9977" s="108">
        <f t="shared" si="155"/>
        <v>44105</v>
      </c>
    </row>
    <row r="9978" spans="1:7" x14ac:dyDescent="0.35">
      <c r="A9978" s="72" t="s">
        <v>640</v>
      </c>
      <c r="B9978" s="72" t="s">
        <v>641</v>
      </c>
      <c r="C9978" s="72" t="s">
        <v>1102</v>
      </c>
      <c r="D9978" s="72" t="s">
        <v>1092</v>
      </c>
      <c r="E9978" s="72">
        <v>4048</v>
      </c>
      <c r="F9978" s="105">
        <v>255</v>
      </c>
      <c r="G9978" s="108">
        <f t="shared" si="155"/>
        <v>44013</v>
      </c>
    </row>
    <row r="9979" spans="1:7" x14ac:dyDescent="0.35">
      <c r="A9979" s="72" t="s">
        <v>640</v>
      </c>
      <c r="B9979" s="72" t="s">
        <v>641</v>
      </c>
      <c r="C9979" s="72" t="s">
        <v>1102</v>
      </c>
      <c r="D9979" s="72" t="s">
        <v>1093</v>
      </c>
      <c r="E9979" s="72">
        <v>4044</v>
      </c>
      <c r="F9979" s="105">
        <v>260</v>
      </c>
      <c r="G9979" s="108">
        <f t="shared" si="155"/>
        <v>43922</v>
      </c>
    </row>
    <row r="9980" spans="1:7" x14ac:dyDescent="0.35">
      <c r="A9980" s="72" t="s">
        <v>640</v>
      </c>
      <c r="B9980" s="72" t="s">
        <v>641</v>
      </c>
      <c r="C9980" s="72" t="s">
        <v>1102</v>
      </c>
      <c r="D9980" s="72" t="s">
        <v>1094</v>
      </c>
      <c r="E9980" s="72">
        <v>4020</v>
      </c>
      <c r="F9980" s="105">
        <v>260</v>
      </c>
      <c r="G9980" s="108">
        <f t="shared" si="155"/>
        <v>43831</v>
      </c>
    </row>
    <row r="9981" spans="1:7" x14ac:dyDescent="0.35">
      <c r="A9981" s="72" t="s">
        <v>640</v>
      </c>
      <c r="B9981" s="72" t="s">
        <v>641</v>
      </c>
      <c r="C9981" s="72" t="s">
        <v>1102</v>
      </c>
      <c r="D9981" s="72" t="s">
        <v>1095</v>
      </c>
      <c r="E9981" s="72">
        <v>4041</v>
      </c>
      <c r="F9981" s="105">
        <v>271</v>
      </c>
      <c r="G9981" s="108">
        <f t="shared" si="155"/>
        <v>43739</v>
      </c>
    </row>
    <row r="9982" spans="1:7" x14ac:dyDescent="0.35">
      <c r="A9982" s="72" t="s">
        <v>640</v>
      </c>
      <c r="B9982" s="72" t="s">
        <v>641</v>
      </c>
      <c r="C9982" s="72" t="s">
        <v>1102</v>
      </c>
      <c r="D9982" s="72" t="s">
        <v>1096</v>
      </c>
      <c r="E9982" s="72">
        <v>4049</v>
      </c>
      <c r="F9982" s="105">
        <v>272</v>
      </c>
      <c r="G9982" s="108">
        <f t="shared" si="155"/>
        <v>43647</v>
      </c>
    </row>
    <row r="9983" spans="1:7" x14ac:dyDescent="0.35">
      <c r="A9983" s="72" t="s">
        <v>640</v>
      </c>
      <c r="B9983" s="72" t="s">
        <v>641</v>
      </c>
      <c r="C9983" s="72" t="s">
        <v>1102</v>
      </c>
      <c r="D9983" s="72" t="s">
        <v>1097</v>
      </c>
      <c r="E9983" s="72">
        <v>4054</v>
      </c>
      <c r="F9983" s="105">
        <v>227</v>
      </c>
      <c r="G9983" s="108">
        <f t="shared" si="155"/>
        <v>43556</v>
      </c>
    </row>
    <row r="9984" spans="1:7" x14ac:dyDescent="0.35">
      <c r="A9984" s="72" t="s">
        <v>640</v>
      </c>
      <c r="B9984" s="72" t="s">
        <v>641</v>
      </c>
      <c r="C9984" s="72" t="s">
        <v>1102</v>
      </c>
      <c r="D9984" s="72" t="s">
        <v>1098</v>
      </c>
      <c r="E9984" s="72">
        <v>4053</v>
      </c>
      <c r="F9984" s="105">
        <v>230</v>
      </c>
      <c r="G9984" s="108">
        <f t="shared" si="155"/>
        <v>43466</v>
      </c>
    </row>
    <row r="9985" spans="1:7" x14ac:dyDescent="0.35">
      <c r="A9985" s="72" t="s">
        <v>640</v>
      </c>
      <c r="B9985" s="72" t="s">
        <v>641</v>
      </c>
      <c r="C9985" s="72" t="s">
        <v>1102</v>
      </c>
      <c r="D9985" s="72" t="s">
        <v>1099</v>
      </c>
      <c r="E9985" s="72">
        <v>4124</v>
      </c>
      <c r="F9985" s="105">
        <v>243</v>
      </c>
      <c r="G9985" s="108">
        <f t="shared" si="155"/>
        <v>43374</v>
      </c>
    </row>
    <row r="9986" spans="1:7" x14ac:dyDescent="0.35">
      <c r="A9986" s="72" t="s">
        <v>642</v>
      </c>
      <c r="B9986" s="72" t="s">
        <v>643</v>
      </c>
      <c r="C9986" s="72" t="s">
        <v>1087</v>
      </c>
      <c r="D9986" s="72" t="s">
        <v>1088</v>
      </c>
      <c r="E9986" s="72">
        <v>1147</v>
      </c>
      <c r="F9986" s="105">
        <v>76</v>
      </c>
      <c r="G9986" s="108">
        <f t="shared" si="155"/>
        <v>44378</v>
      </c>
    </row>
    <row r="9987" spans="1:7" x14ac:dyDescent="0.35">
      <c r="A9987" s="72" t="s">
        <v>642</v>
      </c>
      <c r="B9987" s="72" t="s">
        <v>643</v>
      </c>
      <c r="C9987" s="72" t="s">
        <v>1087</v>
      </c>
      <c r="D9987" s="72" t="s">
        <v>1089</v>
      </c>
      <c r="E9987" s="72">
        <v>1145</v>
      </c>
      <c r="F9987" s="105">
        <v>74</v>
      </c>
      <c r="G9987" s="108">
        <f t="shared" si="155"/>
        <v>44287</v>
      </c>
    </row>
    <row r="9988" spans="1:7" x14ac:dyDescent="0.35">
      <c r="A9988" s="72" t="s">
        <v>642</v>
      </c>
      <c r="B9988" s="72" t="s">
        <v>643</v>
      </c>
      <c r="C9988" s="72" t="s">
        <v>1087</v>
      </c>
      <c r="D9988" s="72" t="s">
        <v>1090</v>
      </c>
      <c r="E9988" s="72">
        <v>1145</v>
      </c>
      <c r="F9988" s="105">
        <v>74</v>
      </c>
      <c r="G9988" s="108">
        <f t="shared" ref="G9988:G10051" si="156">DATE(LEFT(D9988,4),RIGHT(LEFT(D9988,7),2),1)</f>
        <v>44197</v>
      </c>
    </row>
    <row r="9989" spans="1:7" x14ac:dyDescent="0.35">
      <c r="A9989" s="72" t="s">
        <v>642</v>
      </c>
      <c r="B9989" s="72" t="s">
        <v>643</v>
      </c>
      <c r="C9989" s="72" t="s">
        <v>1087</v>
      </c>
      <c r="D9989" s="72" t="s">
        <v>1091</v>
      </c>
      <c r="E9989" s="72">
        <v>1145</v>
      </c>
      <c r="F9989" s="105">
        <v>76</v>
      </c>
      <c r="G9989" s="108">
        <f t="shared" si="156"/>
        <v>44105</v>
      </c>
    </row>
    <row r="9990" spans="1:7" x14ac:dyDescent="0.35">
      <c r="A9990" s="72" t="s">
        <v>642</v>
      </c>
      <c r="B9990" s="72" t="s">
        <v>643</v>
      </c>
      <c r="C9990" s="72" t="s">
        <v>1087</v>
      </c>
      <c r="D9990" s="72" t="s">
        <v>1092</v>
      </c>
      <c r="E9990" s="72">
        <v>1153</v>
      </c>
      <c r="F9990" s="105">
        <v>71</v>
      </c>
      <c r="G9990" s="108">
        <f t="shared" si="156"/>
        <v>44013</v>
      </c>
    </row>
    <row r="9991" spans="1:7" x14ac:dyDescent="0.35">
      <c r="A9991" s="72" t="s">
        <v>642</v>
      </c>
      <c r="B9991" s="72" t="s">
        <v>643</v>
      </c>
      <c r="C9991" s="72" t="s">
        <v>1087</v>
      </c>
      <c r="D9991" s="72" t="s">
        <v>1093</v>
      </c>
      <c r="E9991" s="72">
        <v>1147</v>
      </c>
      <c r="F9991" s="105">
        <v>63</v>
      </c>
      <c r="G9991" s="108">
        <f t="shared" si="156"/>
        <v>43922</v>
      </c>
    </row>
    <row r="9992" spans="1:7" x14ac:dyDescent="0.35">
      <c r="A9992" s="72" t="s">
        <v>642</v>
      </c>
      <c r="B9992" s="72" t="s">
        <v>643</v>
      </c>
      <c r="C9992" s="72" t="s">
        <v>1087</v>
      </c>
      <c r="D9992" s="72" t="s">
        <v>1094</v>
      </c>
      <c r="E9992" s="72">
        <v>1146</v>
      </c>
      <c r="F9992" s="105">
        <v>68</v>
      </c>
      <c r="G9992" s="108">
        <f t="shared" si="156"/>
        <v>43831</v>
      </c>
    </row>
    <row r="9993" spans="1:7" x14ac:dyDescent="0.35">
      <c r="A9993" s="72" t="s">
        <v>642</v>
      </c>
      <c r="B9993" s="72" t="s">
        <v>643</v>
      </c>
      <c r="C9993" s="72" t="s">
        <v>1087</v>
      </c>
      <c r="D9993" s="72" t="s">
        <v>1095</v>
      </c>
      <c r="E9993" s="72">
        <v>1145</v>
      </c>
      <c r="F9993" s="105">
        <v>71</v>
      </c>
      <c r="G9993" s="108">
        <f t="shared" si="156"/>
        <v>43739</v>
      </c>
    </row>
    <row r="9994" spans="1:7" x14ac:dyDescent="0.35">
      <c r="A9994" s="72" t="s">
        <v>642</v>
      </c>
      <c r="B9994" s="72" t="s">
        <v>643</v>
      </c>
      <c r="C9994" s="72" t="s">
        <v>1087</v>
      </c>
      <c r="D9994" s="72" t="s">
        <v>1096</v>
      </c>
      <c r="E9994" s="72">
        <v>1141</v>
      </c>
      <c r="F9994" s="105">
        <v>81</v>
      </c>
      <c r="G9994" s="108">
        <f t="shared" si="156"/>
        <v>43647</v>
      </c>
    </row>
    <row r="9995" spans="1:7" x14ac:dyDescent="0.35">
      <c r="A9995" s="72" t="s">
        <v>642</v>
      </c>
      <c r="B9995" s="72" t="s">
        <v>643</v>
      </c>
      <c r="C9995" s="72" t="s">
        <v>1087</v>
      </c>
      <c r="D9995" s="72" t="s">
        <v>1097</v>
      </c>
      <c r="E9995" s="72">
        <v>1147</v>
      </c>
      <c r="F9995" s="105">
        <v>63</v>
      </c>
      <c r="G9995" s="108">
        <f t="shared" si="156"/>
        <v>43556</v>
      </c>
    </row>
    <row r="9996" spans="1:7" x14ac:dyDescent="0.35">
      <c r="A9996" s="72" t="s">
        <v>642</v>
      </c>
      <c r="B9996" s="72" t="s">
        <v>643</v>
      </c>
      <c r="C9996" s="72" t="s">
        <v>1087</v>
      </c>
      <c r="D9996" s="72" t="s">
        <v>1098</v>
      </c>
      <c r="E9996" s="72">
        <v>1121</v>
      </c>
      <c r="F9996" s="105">
        <v>53</v>
      </c>
      <c r="G9996" s="108">
        <f t="shared" si="156"/>
        <v>43466</v>
      </c>
    </row>
    <row r="9997" spans="1:7" x14ac:dyDescent="0.35">
      <c r="A9997" s="72" t="s">
        <v>642</v>
      </c>
      <c r="B9997" s="72" t="s">
        <v>643</v>
      </c>
      <c r="C9997" s="72" t="s">
        <v>1087</v>
      </c>
      <c r="D9997" s="72" t="s">
        <v>1099</v>
      </c>
      <c r="E9997" s="72">
        <v>1151</v>
      </c>
      <c r="F9997" s="105">
        <v>62</v>
      </c>
      <c r="G9997" s="108">
        <f t="shared" si="156"/>
        <v>43374</v>
      </c>
    </row>
    <row r="9998" spans="1:7" x14ac:dyDescent="0.35">
      <c r="A9998" s="72" t="s">
        <v>642</v>
      </c>
      <c r="B9998" s="72" t="s">
        <v>643</v>
      </c>
      <c r="C9998" s="72" t="s">
        <v>1100</v>
      </c>
      <c r="D9998" s="72" t="s">
        <v>1088</v>
      </c>
      <c r="E9998" s="72">
        <v>385</v>
      </c>
      <c r="F9998" s="105">
        <v>83</v>
      </c>
      <c r="G9998" s="108">
        <f t="shared" si="156"/>
        <v>44378</v>
      </c>
    </row>
    <row r="9999" spans="1:7" x14ac:dyDescent="0.35">
      <c r="A9999" s="72" t="s">
        <v>642</v>
      </c>
      <c r="B9999" s="72" t="s">
        <v>643</v>
      </c>
      <c r="C9999" s="72" t="s">
        <v>1100</v>
      </c>
      <c r="D9999" s="72" t="s">
        <v>1089</v>
      </c>
      <c r="E9999" s="72">
        <v>385</v>
      </c>
      <c r="F9999" s="105">
        <v>87</v>
      </c>
      <c r="G9999" s="108">
        <f t="shared" si="156"/>
        <v>44287</v>
      </c>
    </row>
    <row r="10000" spans="1:7" x14ac:dyDescent="0.35">
      <c r="A10000" s="72" t="s">
        <v>642</v>
      </c>
      <c r="B10000" s="72" t="s">
        <v>643</v>
      </c>
      <c r="C10000" s="72" t="s">
        <v>1100</v>
      </c>
      <c r="D10000" s="72" t="s">
        <v>1090</v>
      </c>
      <c r="E10000" s="72">
        <v>380</v>
      </c>
      <c r="F10000" s="105">
        <v>79</v>
      </c>
      <c r="G10000" s="108">
        <f t="shared" si="156"/>
        <v>44197</v>
      </c>
    </row>
    <row r="10001" spans="1:7" x14ac:dyDescent="0.35">
      <c r="A10001" s="72" t="s">
        <v>642</v>
      </c>
      <c r="B10001" s="72" t="s">
        <v>643</v>
      </c>
      <c r="C10001" s="72" t="s">
        <v>1100</v>
      </c>
      <c r="D10001" s="72" t="s">
        <v>1091</v>
      </c>
      <c r="E10001" s="72">
        <v>382</v>
      </c>
      <c r="F10001" s="105">
        <v>67</v>
      </c>
      <c r="G10001" s="108">
        <f t="shared" si="156"/>
        <v>44105</v>
      </c>
    </row>
    <row r="10002" spans="1:7" x14ac:dyDescent="0.35">
      <c r="A10002" s="72" t="s">
        <v>642</v>
      </c>
      <c r="B10002" s="72" t="s">
        <v>643</v>
      </c>
      <c r="C10002" s="72" t="s">
        <v>1100</v>
      </c>
      <c r="D10002" s="72" t="s">
        <v>1092</v>
      </c>
      <c r="E10002" s="72">
        <v>379</v>
      </c>
      <c r="F10002" s="105">
        <v>67</v>
      </c>
      <c r="G10002" s="108">
        <f t="shared" si="156"/>
        <v>44013</v>
      </c>
    </row>
    <row r="10003" spans="1:7" x14ac:dyDescent="0.35">
      <c r="A10003" s="72" t="s">
        <v>642</v>
      </c>
      <c r="B10003" s="72" t="s">
        <v>643</v>
      </c>
      <c r="C10003" s="72" t="s">
        <v>1100</v>
      </c>
      <c r="D10003" s="72" t="s">
        <v>1093</v>
      </c>
      <c r="E10003" s="72">
        <v>381</v>
      </c>
      <c r="F10003" s="105">
        <v>66</v>
      </c>
      <c r="G10003" s="108">
        <f t="shared" si="156"/>
        <v>43922</v>
      </c>
    </row>
    <row r="10004" spans="1:7" x14ac:dyDescent="0.35">
      <c r="A10004" s="72" t="s">
        <v>642</v>
      </c>
      <c r="B10004" s="72" t="s">
        <v>643</v>
      </c>
      <c r="C10004" s="72" t="s">
        <v>1100</v>
      </c>
      <c r="D10004" s="72" t="s">
        <v>1094</v>
      </c>
      <c r="E10004" s="72">
        <v>385</v>
      </c>
      <c r="F10004" s="105">
        <v>66</v>
      </c>
      <c r="G10004" s="108">
        <f t="shared" si="156"/>
        <v>43831</v>
      </c>
    </row>
    <row r="10005" spans="1:7" x14ac:dyDescent="0.35">
      <c r="A10005" s="72" t="s">
        <v>642</v>
      </c>
      <c r="B10005" s="72" t="s">
        <v>643</v>
      </c>
      <c r="C10005" s="72" t="s">
        <v>1100</v>
      </c>
      <c r="D10005" s="72" t="s">
        <v>1095</v>
      </c>
      <c r="E10005" s="72">
        <v>387</v>
      </c>
      <c r="F10005" s="105">
        <v>68</v>
      </c>
      <c r="G10005" s="108">
        <f t="shared" si="156"/>
        <v>43739</v>
      </c>
    </row>
    <row r="10006" spans="1:7" x14ac:dyDescent="0.35">
      <c r="A10006" s="72" t="s">
        <v>642</v>
      </c>
      <c r="B10006" s="72" t="s">
        <v>643</v>
      </c>
      <c r="C10006" s="72" t="s">
        <v>1100</v>
      </c>
      <c r="D10006" s="72" t="s">
        <v>1096</v>
      </c>
      <c r="E10006" s="72">
        <v>388</v>
      </c>
      <c r="F10006" s="105">
        <v>66</v>
      </c>
      <c r="G10006" s="108">
        <f t="shared" si="156"/>
        <v>43647</v>
      </c>
    </row>
    <row r="10007" spans="1:7" x14ac:dyDescent="0.35">
      <c r="A10007" s="72" t="s">
        <v>642</v>
      </c>
      <c r="B10007" s="72" t="s">
        <v>643</v>
      </c>
      <c r="C10007" s="72" t="s">
        <v>1100</v>
      </c>
      <c r="D10007" s="72" t="s">
        <v>1097</v>
      </c>
      <c r="E10007" s="72">
        <v>388</v>
      </c>
      <c r="F10007" s="105">
        <v>57</v>
      </c>
      <c r="G10007" s="108">
        <f t="shared" si="156"/>
        <v>43556</v>
      </c>
    </row>
    <row r="10008" spans="1:7" x14ac:dyDescent="0.35">
      <c r="A10008" s="72" t="s">
        <v>642</v>
      </c>
      <c r="B10008" s="72" t="s">
        <v>643</v>
      </c>
      <c r="C10008" s="72" t="s">
        <v>1100</v>
      </c>
      <c r="D10008" s="72" t="s">
        <v>1098</v>
      </c>
      <c r="E10008" s="72">
        <v>375</v>
      </c>
      <c r="F10008" s="105">
        <v>55</v>
      </c>
      <c r="G10008" s="108">
        <f t="shared" si="156"/>
        <v>43466</v>
      </c>
    </row>
    <row r="10009" spans="1:7" x14ac:dyDescent="0.35">
      <c r="A10009" s="72" t="s">
        <v>642</v>
      </c>
      <c r="B10009" s="72" t="s">
        <v>643</v>
      </c>
      <c r="C10009" s="72" t="s">
        <v>1100</v>
      </c>
      <c r="D10009" s="72" t="s">
        <v>1099</v>
      </c>
      <c r="E10009" s="72">
        <v>392</v>
      </c>
      <c r="F10009" s="105">
        <v>63</v>
      </c>
      <c r="G10009" s="108">
        <f t="shared" si="156"/>
        <v>43374</v>
      </c>
    </row>
    <row r="10010" spans="1:7" x14ac:dyDescent="0.35">
      <c r="A10010" s="72" t="s">
        <v>642</v>
      </c>
      <c r="B10010" s="72" t="s">
        <v>643</v>
      </c>
      <c r="C10010" s="72" t="s">
        <v>1101</v>
      </c>
      <c r="D10010" s="72" t="s">
        <v>1088</v>
      </c>
      <c r="E10010" s="72">
        <v>95</v>
      </c>
      <c r="F10010" s="105">
        <v>4</v>
      </c>
      <c r="G10010" s="108">
        <f t="shared" si="156"/>
        <v>44378</v>
      </c>
    </row>
    <row r="10011" spans="1:7" x14ac:dyDescent="0.35">
      <c r="A10011" s="72" t="s">
        <v>642</v>
      </c>
      <c r="B10011" s="72" t="s">
        <v>643</v>
      </c>
      <c r="C10011" s="72" t="s">
        <v>1101</v>
      </c>
      <c r="D10011" s="72" t="s">
        <v>1089</v>
      </c>
      <c r="E10011" s="72">
        <v>96</v>
      </c>
      <c r="F10011" s="105">
        <v>3</v>
      </c>
      <c r="G10011" s="108">
        <f t="shared" si="156"/>
        <v>44287</v>
      </c>
    </row>
    <row r="10012" spans="1:7" x14ac:dyDescent="0.35">
      <c r="A10012" s="72" t="s">
        <v>642</v>
      </c>
      <c r="B10012" s="72" t="s">
        <v>643</v>
      </c>
      <c r="C10012" s="72" t="s">
        <v>1101</v>
      </c>
      <c r="D10012" s="72" t="s">
        <v>1090</v>
      </c>
      <c r="E10012" s="72">
        <v>95</v>
      </c>
      <c r="F10012" s="105">
        <v>3</v>
      </c>
      <c r="G10012" s="108">
        <f t="shared" si="156"/>
        <v>44197</v>
      </c>
    </row>
    <row r="10013" spans="1:7" x14ac:dyDescent="0.35">
      <c r="A10013" s="72" t="s">
        <v>642</v>
      </c>
      <c r="B10013" s="72" t="s">
        <v>643</v>
      </c>
      <c r="C10013" s="72" t="s">
        <v>1101</v>
      </c>
      <c r="D10013" s="72" t="s">
        <v>1091</v>
      </c>
      <c r="E10013" s="72">
        <v>95</v>
      </c>
      <c r="F10013" s="105">
        <v>3</v>
      </c>
      <c r="G10013" s="108">
        <f t="shared" si="156"/>
        <v>44105</v>
      </c>
    </row>
    <row r="10014" spans="1:7" x14ac:dyDescent="0.35">
      <c r="A10014" s="72" t="s">
        <v>642</v>
      </c>
      <c r="B10014" s="72" t="s">
        <v>643</v>
      </c>
      <c r="C10014" s="72" t="s">
        <v>1101</v>
      </c>
      <c r="D10014" s="72" t="s">
        <v>1092</v>
      </c>
      <c r="E10014" s="72">
        <v>96</v>
      </c>
      <c r="F10014" s="105">
        <v>4</v>
      </c>
      <c r="G10014" s="108">
        <f t="shared" si="156"/>
        <v>44013</v>
      </c>
    </row>
    <row r="10015" spans="1:7" x14ac:dyDescent="0.35">
      <c r="A10015" s="72" t="s">
        <v>642</v>
      </c>
      <c r="B10015" s="72" t="s">
        <v>643</v>
      </c>
      <c r="C10015" s="72" t="s">
        <v>1101</v>
      </c>
      <c r="D10015" s="72" t="s">
        <v>1093</v>
      </c>
      <c r="E10015" s="72">
        <v>98</v>
      </c>
      <c r="F10015" s="105">
        <v>5</v>
      </c>
      <c r="G10015" s="108">
        <f t="shared" si="156"/>
        <v>43922</v>
      </c>
    </row>
    <row r="10016" spans="1:7" x14ac:dyDescent="0.35">
      <c r="A10016" s="72" t="s">
        <v>642</v>
      </c>
      <c r="B10016" s="72" t="s">
        <v>643</v>
      </c>
      <c r="C10016" s="72" t="s">
        <v>1101</v>
      </c>
      <c r="D10016" s="72" t="s">
        <v>1094</v>
      </c>
      <c r="E10016" s="72">
        <v>97</v>
      </c>
      <c r="F10016" s="105">
        <v>4</v>
      </c>
      <c r="G10016" s="108">
        <f t="shared" si="156"/>
        <v>43831</v>
      </c>
    </row>
    <row r="10017" spans="1:7" x14ac:dyDescent="0.35">
      <c r="A10017" s="72" t="s">
        <v>642</v>
      </c>
      <c r="B10017" s="72" t="s">
        <v>643</v>
      </c>
      <c r="C10017" s="72" t="s">
        <v>1101</v>
      </c>
      <c r="D10017" s="72" t="s">
        <v>1095</v>
      </c>
      <c r="E10017" s="72">
        <v>94</v>
      </c>
      <c r="F10017" s="105">
        <v>4</v>
      </c>
      <c r="G10017" s="108">
        <f t="shared" si="156"/>
        <v>43739</v>
      </c>
    </row>
    <row r="10018" spans="1:7" x14ac:dyDescent="0.35">
      <c r="A10018" s="72" t="s">
        <v>642</v>
      </c>
      <c r="B10018" s="72" t="s">
        <v>643</v>
      </c>
      <c r="C10018" s="72" t="s">
        <v>1101</v>
      </c>
      <c r="D10018" s="72" t="s">
        <v>1096</v>
      </c>
      <c r="E10018" s="72">
        <v>95</v>
      </c>
      <c r="F10018" s="105">
        <v>4</v>
      </c>
      <c r="G10018" s="108">
        <f t="shared" si="156"/>
        <v>43647</v>
      </c>
    </row>
    <row r="10019" spans="1:7" x14ac:dyDescent="0.35">
      <c r="A10019" s="72" t="s">
        <v>642</v>
      </c>
      <c r="B10019" s="72" t="s">
        <v>643</v>
      </c>
      <c r="C10019" s="72" t="s">
        <v>1101</v>
      </c>
      <c r="D10019" s="72" t="s">
        <v>1097</v>
      </c>
      <c r="E10019" s="72">
        <v>94</v>
      </c>
      <c r="F10019" s="105">
        <v>4</v>
      </c>
      <c r="G10019" s="108">
        <f t="shared" si="156"/>
        <v>43556</v>
      </c>
    </row>
    <row r="10020" spans="1:7" x14ac:dyDescent="0.35">
      <c r="A10020" s="72" t="s">
        <v>642</v>
      </c>
      <c r="B10020" s="72" t="s">
        <v>643</v>
      </c>
      <c r="C10020" s="72" t="s">
        <v>1101</v>
      </c>
      <c r="D10020" s="72" t="s">
        <v>1098</v>
      </c>
      <c r="E10020" s="72">
        <v>92</v>
      </c>
      <c r="F10020" s="105">
        <v>5</v>
      </c>
      <c r="G10020" s="108">
        <f t="shared" si="156"/>
        <v>43466</v>
      </c>
    </row>
    <row r="10021" spans="1:7" x14ac:dyDescent="0.35">
      <c r="A10021" s="72" t="s">
        <v>642</v>
      </c>
      <c r="B10021" s="72" t="s">
        <v>643</v>
      </c>
      <c r="C10021" s="72" t="s">
        <v>1101</v>
      </c>
      <c r="D10021" s="72" t="s">
        <v>1099</v>
      </c>
      <c r="E10021" s="72">
        <v>95</v>
      </c>
      <c r="F10021" s="105">
        <v>5</v>
      </c>
      <c r="G10021" s="108">
        <f t="shared" si="156"/>
        <v>43374</v>
      </c>
    </row>
    <row r="10022" spans="1:7" x14ac:dyDescent="0.35">
      <c r="A10022" s="72" t="s">
        <v>642</v>
      </c>
      <c r="B10022" s="72" t="s">
        <v>643</v>
      </c>
      <c r="C10022" s="72" t="s">
        <v>1102</v>
      </c>
      <c r="D10022" s="72" t="s">
        <v>1088</v>
      </c>
      <c r="E10022" s="72">
        <v>1172</v>
      </c>
      <c r="F10022" s="105">
        <v>119</v>
      </c>
      <c r="G10022" s="108">
        <f t="shared" si="156"/>
        <v>44378</v>
      </c>
    </row>
    <row r="10023" spans="1:7" x14ac:dyDescent="0.35">
      <c r="A10023" s="72" t="s">
        <v>642</v>
      </c>
      <c r="B10023" s="72" t="s">
        <v>643</v>
      </c>
      <c r="C10023" s="72" t="s">
        <v>1102</v>
      </c>
      <c r="D10023" s="72" t="s">
        <v>1089</v>
      </c>
      <c r="E10023" s="72">
        <v>1172</v>
      </c>
      <c r="F10023" s="105">
        <v>108</v>
      </c>
      <c r="G10023" s="108">
        <f t="shared" si="156"/>
        <v>44287</v>
      </c>
    </row>
    <row r="10024" spans="1:7" x14ac:dyDescent="0.35">
      <c r="A10024" s="72" t="s">
        <v>642</v>
      </c>
      <c r="B10024" s="72" t="s">
        <v>643</v>
      </c>
      <c r="C10024" s="72" t="s">
        <v>1102</v>
      </c>
      <c r="D10024" s="72" t="s">
        <v>1090</v>
      </c>
      <c r="E10024" s="72">
        <v>1171</v>
      </c>
      <c r="F10024" s="105">
        <v>106</v>
      </c>
      <c r="G10024" s="108">
        <f t="shared" si="156"/>
        <v>44197</v>
      </c>
    </row>
    <row r="10025" spans="1:7" x14ac:dyDescent="0.35">
      <c r="A10025" s="72" t="s">
        <v>642</v>
      </c>
      <c r="B10025" s="72" t="s">
        <v>643</v>
      </c>
      <c r="C10025" s="72" t="s">
        <v>1102</v>
      </c>
      <c r="D10025" s="72" t="s">
        <v>1091</v>
      </c>
      <c r="E10025" s="72">
        <v>1174</v>
      </c>
      <c r="F10025" s="105">
        <v>121</v>
      </c>
      <c r="G10025" s="108">
        <f t="shared" si="156"/>
        <v>44105</v>
      </c>
    </row>
    <row r="10026" spans="1:7" x14ac:dyDescent="0.35">
      <c r="A10026" s="72" t="s">
        <v>642</v>
      </c>
      <c r="B10026" s="72" t="s">
        <v>643</v>
      </c>
      <c r="C10026" s="72" t="s">
        <v>1102</v>
      </c>
      <c r="D10026" s="72" t="s">
        <v>1092</v>
      </c>
      <c r="E10026" s="72">
        <v>1169</v>
      </c>
      <c r="F10026" s="105">
        <v>113</v>
      </c>
      <c r="G10026" s="108">
        <f t="shared" si="156"/>
        <v>44013</v>
      </c>
    </row>
    <row r="10027" spans="1:7" x14ac:dyDescent="0.35">
      <c r="A10027" s="72" t="s">
        <v>642</v>
      </c>
      <c r="B10027" s="72" t="s">
        <v>643</v>
      </c>
      <c r="C10027" s="72" t="s">
        <v>1102</v>
      </c>
      <c r="D10027" s="72" t="s">
        <v>1093</v>
      </c>
      <c r="E10027" s="72">
        <v>1174</v>
      </c>
      <c r="F10027" s="105">
        <v>106</v>
      </c>
      <c r="G10027" s="108">
        <f t="shared" si="156"/>
        <v>43922</v>
      </c>
    </row>
    <row r="10028" spans="1:7" x14ac:dyDescent="0.35">
      <c r="A10028" s="72" t="s">
        <v>642</v>
      </c>
      <c r="B10028" s="72" t="s">
        <v>643</v>
      </c>
      <c r="C10028" s="72" t="s">
        <v>1102</v>
      </c>
      <c r="D10028" s="72" t="s">
        <v>1094</v>
      </c>
      <c r="E10028" s="72">
        <v>1168</v>
      </c>
      <c r="F10028" s="105">
        <v>94</v>
      </c>
      <c r="G10028" s="108">
        <f t="shared" si="156"/>
        <v>43831</v>
      </c>
    </row>
    <row r="10029" spans="1:7" x14ac:dyDescent="0.35">
      <c r="A10029" s="72" t="s">
        <v>642</v>
      </c>
      <c r="B10029" s="72" t="s">
        <v>643</v>
      </c>
      <c r="C10029" s="72" t="s">
        <v>1102</v>
      </c>
      <c r="D10029" s="72" t="s">
        <v>1095</v>
      </c>
      <c r="E10029" s="72">
        <v>1165</v>
      </c>
      <c r="F10029" s="105">
        <v>96</v>
      </c>
      <c r="G10029" s="108">
        <f t="shared" si="156"/>
        <v>43739</v>
      </c>
    </row>
    <row r="10030" spans="1:7" x14ac:dyDescent="0.35">
      <c r="A10030" s="72" t="s">
        <v>642</v>
      </c>
      <c r="B10030" s="72" t="s">
        <v>643</v>
      </c>
      <c r="C10030" s="72" t="s">
        <v>1102</v>
      </c>
      <c r="D10030" s="72" t="s">
        <v>1096</v>
      </c>
      <c r="E10030" s="72">
        <v>1169</v>
      </c>
      <c r="F10030" s="105">
        <v>105</v>
      </c>
      <c r="G10030" s="108">
        <f t="shared" si="156"/>
        <v>43647</v>
      </c>
    </row>
    <row r="10031" spans="1:7" x14ac:dyDescent="0.35">
      <c r="A10031" s="72" t="s">
        <v>642</v>
      </c>
      <c r="B10031" s="72" t="s">
        <v>643</v>
      </c>
      <c r="C10031" s="72" t="s">
        <v>1102</v>
      </c>
      <c r="D10031" s="72" t="s">
        <v>1097</v>
      </c>
      <c r="E10031" s="72">
        <v>1166</v>
      </c>
      <c r="F10031" s="105">
        <v>95</v>
      </c>
      <c r="G10031" s="108">
        <f t="shared" si="156"/>
        <v>43556</v>
      </c>
    </row>
    <row r="10032" spans="1:7" x14ac:dyDescent="0.35">
      <c r="A10032" s="72" t="s">
        <v>642</v>
      </c>
      <c r="B10032" s="72" t="s">
        <v>643</v>
      </c>
      <c r="C10032" s="72" t="s">
        <v>1102</v>
      </c>
      <c r="D10032" s="72" t="s">
        <v>1098</v>
      </c>
      <c r="E10032" s="72">
        <v>1156</v>
      </c>
      <c r="F10032" s="105">
        <v>91</v>
      </c>
      <c r="G10032" s="108">
        <f t="shared" si="156"/>
        <v>43466</v>
      </c>
    </row>
    <row r="10033" spans="1:7" x14ac:dyDescent="0.35">
      <c r="A10033" s="72" t="s">
        <v>642</v>
      </c>
      <c r="B10033" s="72" t="s">
        <v>643</v>
      </c>
      <c r="C10033" s="72" t="s">
        <v>1102</v>
      </c>
      <c r="D10033" s="72" t="s">
        <v>1099</v>
      </c>
      <c r="E10033" s="72">
        <v>1188</v>
      </c>
      <c r="F10033" s="105">
        <v>101</v>
      </c>
      <c r="G10033" s="108">
        <f t="shared" si="156"/>
        <v>43374</v>
      </c>
    </row>
    <row r="10034" spans="1:7" x14ac:dyDescent="0.35">
      <c r="A10034" s="72" t="s">
        <v>644</v>
      </c>
      <c r="B10034" s="72" t="s">
        <v>645</v>
      </c>
      <c r="C10034" s="72" t="s">
        <v>1087</v>
      </c>
      <c r="D10034" s="72" t="s">
        <v>1088</v>
      </c>
      <c r="E10034" s="72">
        <v>524</v>
      </c>
      <c r="F10034" s="105">
        <v>40</v>
      </c>
      <c r="G10034" s="108">
        <f t="shared" si="156"/>
        <v>44378</v>
      </c>
    </row>
    <row r="10035" spans="1:7" x14ac:dyDescent="0.35">
      <c r="A10035" s="72" t="s">
        <v>644</v>
      </c>
      <c r="B10035" s="72" t="s">
        <v>645</v>
      </c>
      <c r="C10035" s="72" t="s">
        <v>1087</v>
      </c>
      <c r="D10035" s="72" t="s">
        <v>1089</v>
      </c>
      <c r="E10035" s="72">
        <v>525</v>
      </c>
      <c r="F10035" s="105">
        <v>39</v>
      </c>
      <c r="G10035" s="108">
        <f t="shared" si="156"/>
        <v>44287</v>
      </c>
    </row>
    <row r="10036" spans="1:7" x14ac:dyDescent="0.35">
      <c r="A10036" s="72" t="s">
        <v>644</v>
      </c>
      <c r="B10036" s="72" t="s">
        <v>645</v>
      </c>
      <c r="C10036" s="72" t="s">
        <v>1087</v>
      </c>
      <c r="D10036" s="72" t="s">
        <v>1090</v>
      </c>
      <c r="E10036" s="72">
        <v>522</v>
      </c>
      <c r="F10036" s="105">
        <v>36</v>
      </c>
      <c r="G10036" s="108">
        <f t="shared" si="156"/>
        <v>44197</v>
      </c>
    </row>
    <row r="10037" spans="1:7" x14ac:dyDescent="0.35">
      <c r="A10037" s="72" t="s">
        <v>644</v>
      </c>
      <c r="B10037" s="72" t="s">
        <v>645</v>
      </c>
      <c r="C10037" s="72" t="s">
        <v>1087</v>
      </c>
      <c r="D10037" s="72" t="s">
        <v>1091</v>
      </c>
      <c r="E10037" s="72">
        <v>522</v>
      </c>
      <c r="F10037" s="105">
        <v>34</v>
      </c>
      <c r="G10037" s="108">
        <f t="shared" si="156"/>
        <v>44105</v>
      </c>
    </row>
    <row r="10038" spans="1:7" x14ac:dyDescent="0.35">
      <c r="A10038" s="72" t="s">
        <v>644</v>
      </c>
      <c r="B10038" s="72" t="s">
        <v>645</v>
      </c>
      <c r="C10038" s="72" t="s">
        <v>1087</v>
      </c>
      <c r="D10038" s="72" t="s">
        <v>1092</v>
      </c>
      <c r="E10038" s="72">
        <v>519</v>
      </c>
      <c r="F10038" s="105">
        <v>35</v>
      </c>
      <c r="G10038" s="108">
        <f t="shared" si="156"/>
        <v>44013</v>
      </c>
    </row>
    <row r="10039" spans="1:7" x14ac:dyDescent="0.35">
      <c r="A10039" s="72" t="s">
        <v>644</v>
      </c>
      <c r="B10039" s="72" t="s">
        <v>645</v>
      </c>
      <c r="C10039" s="72" t="s">
        <v>1087</v>
      </c>
      <c r="D10039" s="72" t="s">
        <v>1093</v>
      </c>
      <c r="E10039" s="72">
        <v>520</v>
      </c>
      <c r="F10039" s="105">
        <v>31</v>
      </c>
      <c r="G10039" s="108">
        <f t="shared" si="156"/>
        <v>43922</v>
      </c>
    </row>
    <row r="10040" spans="1:7" x14ac:dyDescent="0.35">
      <c r="A10040" s="72" t="s">
        <v>644</v>
      </c>
      <c r="B10040" s="72" t="s">
        <v>645</v>
      </c>
      <c r="C10040" s="72" t="s">
        <v>1087</v>
      </c>
      <c r="D10040" s="72" t="s">
        <v>1094</v>
      </c>
      <c r="E10040" s="72">
        <v>519</v>
      </c>
      <c r="F10040" s="105">
        <v>31</v>
      </c>
      <c r="G10040" s="108">
        <f t="shared" si="156"/>
        <v>43831</v>
      </c>
    </row>
    <row r="10041" spans="1:7" x14ac:dyDescent="0.35">
      <c r="A10041" s="72" t="s">
        <v>644</v>
      </c>
      <c r="B10041" s="72" t="s">
        <v>645</v>
      </c>
      <c r="C10041" s="72" t="s">
        <v>1087</v>
      </c>
      <c r="D10041" s="72" t="s">
        <v>1095</v>
      </c>
      <c r="E10041" s="72">
        <v>516</v>
      </c>
      <c r="F10041" s="105">
        <v>29</v>
      </c>
      <c r="G10041" s="108">
        <f t="shared" si="156"/>
        <v>43739</v>
      </c>
    </row>
    <row r="10042" spans="1:7" x14ac:dyDescent="0.35">
      <c r="A10042" s="72" t="s">
        <v>644</v>
      </c>
      <c r="B10042" s="72" t="s">
        <v>645</v>
      </c>
      <c r="C10042" s="72" t="s">
        <v>1087</v>
      </c>
      <c r="D10042" s="72" t="s">
        <v>1096</v>
      </c>
      <c r="E10042" s="72">
        <v>520</v>
      </c>
      <c r="F10042" s="105">
        <v>32</v>
      </c>
      <c r="G10042" s="108">
        <f t="shared" si="156"/>
        <v>43647</v>
      </c>
    </row>
    <row r="10043" spans="1:7" x14ac:dyDescent="0.35">
      <c r="A10043" s="72" t="s">
        <v>644</v>
      </c>
      <c r="B10043" s="72" t="s">
        <v>645</v>
      </c>
      <c r="C10043" s="72" t="s">
        <v>1087</v>
      </c>
      <c r="D10043" s="72" t="s">
        <v>1097</v>
      </c>
      <c r="E10043" s="72">
        <v>519</v>
      </c>
      <c r="F10043" s="105">
        <v>14</v>
      </c>
      <c r="G10043" s="108">
        <f t="shared" si="156"/>
        <v>43556</v>
      </c>
    </row>
    <row r="10044" spans="1:7" x14ac:dyDescent="0.35">
      <c r="A10044" s="72" t="s">
        <v>644</v>
      </c>
      <c r="B10044" s="72" t="s">
        <v>645</v>
      </c>
      <c r="C10044" s="72" t="s">
        <v>1087</v>
      </c>
      <c r="D10044" s="72" t="s">
        <v>1098</v>
      </c>
      <c r="E10044" s="72">
        <v>513</v>
      </c>
      <c r="F10044" s="105">
        <v>12</v>
      </c>
      <c r="G10044" s="108">
        <f t="shared" si="156"/>
        <v>43466</v>
      </c>
    </row>
    <row r="10045" spans="1:7" x14ac:dyDescent="0.35">
      <c r="A10045" s="72" t="s">
        <v>644</v>
      </c>
      <c r="B10045" s="72" t="s">
        <v>645</v>
      </c>
      <c r="C10045" s="72" t="s">
        <v>1087</v>
      </c>
      <c r="D10045" s="72" t="s">
        <v>1099</v>
      </c>
      <c r="E10045" s="72">
        <v>544</v>
      </c>
      <c r="F10045" s="105">
        <v>19</v>
      </c>
      <c r="G10045" s="108">
        <f t="shared" si="156"/>
        <v>43374</v>
      </c>
    </row>
    <row r="10046" spans="1:7" x14ac:dyDescent="0.35">
      <c r="A10046" s="72" t="s">
        <v>644</v>
      </c>
      <c r="B10046" s="72" t="s">
        <v>645</v>
      </c>
      <c r="C10046" s="72" t="s">
        <v>1100</v>
      </c>
      <c r="D10046" s="72" t="s">
        <v>1088</v>
      </c>
      <c r="E10046" s="72">
        <v>221</v>
      </c>
      <c r="F10046" s="105">
        <v>30</v>
      </c>
      <c r="G10046" s="108">
        <f t="shared" si="156"/>
        <v>44378</v>
      </c>
    </row>
    <row r="10047" spans="1:7" x14ac:dyDescent="0.35">
      <c r="A10047" s="72" t="s">
        <v>644</v>
      </c>
      <c r="B10047" s="72" t="s">
        <v>645</v>
      </c>
      <c r="C10047" s="72" t="s">
        <v>1100</v>
      </c>
      <c r="D10047" s="72" t="s">
        <v>1089</v>
      </c>
      <c r="E10047" s="72">
        <v>223</v>
      </c>
      <c r="F10047" s="105">
        <v>30</v>
      </c>
      <c r="G10047" s="108">
        <f t="shared" si="156"/>
        <v>44287</v>
      </c>
    </row>
    <row r="10048" spans="1:7" x14ac:dyDescent="0.35">
      <c r="A10048" s="72" t="s">
        <v>644</v>
      </c>
      <c r="B10048" s="72" t="s">
        <v>645</v>
      </c>
      <c r="C10048" s="72" t="s">
        <v>1100</v>
      </c>
      <c r="D10048" s="72" t="s">
        <v>1090</v>
      </c>
      <c r="E10048" s="72">
        <v>221</v>
      </c>
      <c r="F10048" s="105">
        <v>33</v>
      </c>
      <c r="G10048" s="108">
        <f t="shared" si="156"/>
        <v>44197</v>
      </c>
    </row>
    <row r="10049" spans="1:7" x14ac:dyDescent="0.35">
      <c r="A10049" s="72" t="s">
        <v>644</v>
      </c>
      <c r="B10049" s="72" t="s">
        <v>645</v>
      </c>
      <c r="C10049" s="72" t="s">
        <v>1100</v>
      </c>
      <c r="D10049" s="72" t="s">
        <v>1091</v>
      </c>
      <c r="E10049" s="72">
        <v>220</v>
      </c>
      <c r="F10049" s="105">
        <v>32</v>
      </c>
      <c r="G10049" s="108">
        <f t="shared" si="156"/>
        <v>44105</v>
      </c>
    </row>
    <row r="10050" spans="1:7" x14ac:dyDescent="0.35">
      <c r="A10050" s="72" t="s">
        <v>644</v>
      </c>
      <c r="B10050" s="72" t="s">
        <v>645</v>
      </c>
      <c r="C10050" s="72" t="s">
        <v>1100</v>
      </c>
      <c r="D10050" s="72" t="s">
        <v>1092</v>
      </c>
      <c r="E10050" s="72">
        <v>223</v>
      </c>
      <c r="F10050" s="105">
        <v>32</v>
      </c>
      <c r="G10050" s="108">
        <f t="shared" si="156"/>
        <v>44013</v>
      </c>
    </row>
    <row r="10051" spans="1:7" x14ac:dyDescent="0.35">
      <c r="A10051" s="72" t="s">
        <v>644</v>
      </c>
      <c r="B10051" s="72" t="s">
        <v>645</v>
      </c>
      <c r="C10051" s="72" t="s">
        <v>1100</v>
      </c>
      <c r="D10051" s="72" t="s">
        <v>1093</v>
      </c>
      <c r="E10051" s="72">
        <v>222</v>
      </c>
      <c r="F10051" s="105">
        <v>24</v>
      </c>
      <c r="G10051" s="108">
        <f t="shared" si="156"/>
        <v>43922</v>
      </c>
    </row>
    <row r="10052" spans="1:7" x14ac:dyDescent="0.35">
      <c r="A10052" s="72" t="s">
        <v>644</v>
      </c>
      <c r="B10052" s="72" t="s">
        <v>645</v>
      </c>
      <c r="C10052" s="72" t="s">
        <v>1100</v>
      </c>
      <c r="D10052" s="72" t="s">
        <v>1094</v>
      </c>
      <c r="E10052" s="72">
        <v>223</v>
      </c>
      <c r="F10052" s="105">
        <v>24</v>
      </c>
      <c r="G10052" s="108">
        <f t="shared" ref="G10052:G10115" si="157">DATE(LEFT(D10052,4),RIGHT(LEFT(D10052,7),2),1)</f>
        <v>43831</v>
      </c>
    </row>
    <row r="10053" spans="1:7" x14ac:dyDescent="0.35">
      <c r="A10053" s="72" t="s">
        <v>644</v>
      </c>
      <c r="B10053" s="72" t="s">
        <v>645</v>
      </c>
      <c r="C10053" s="72" t="s">
        <v>1100</v>
      </c>
      <c r="D10053" s="72" t="s">
        <v>1095</v>
      </c>
      <c r="E10053" s="72">
        <v>223</v>
      </c>
      <c r="F10053" s="105">
        <v>20</v>
      </c>
      <c r="G10053" s="108">
        <f t="shared" si="157"/>
        <v>43739</v>
      </c>
    </row>
    <row r="10054" spans="1:7" x14ac:dyDescent="0.35">
      <c r="A10054" s="72" t="s">
        <v>644</v>
      </c>
      <c r="B10054" s="72" t="s">
        <v>645</v>
      </c>
      <c r="C10054" s="72" t="s">
        <v>1100</v>
      </c>
      <c r="D10054" s="72" t="s">
        <v>1096</v>
      </c>
      <c r="E10054" s="72">
        <v>223</v>
      </c>
      <c r="F10054" s="105">
        <v>18</v>
      </c>
      <c r="G10054" s="108">
        <f t="shared" si="157"/>
        <v>43647</v>
      </c>
    </row>
    <row r="10055" spans="1:7" x14ac:dyDescent="0.35">
      <c r="A10055" s="72" t="s">
        <v>644</v>
      </c>
      <c r="B10055" s="72" t="s">
        <v>645</v>
      </c>
      <c r="C10055" s="72" t="s">
        <v>1100</v>
      </c>
      <c r="D10055" s="72" t="s">
        <v>1097</v>
      </c>
      <c r="E10055" s="72">
        <v>223</v>
      </c>
      <c r="F10055" s="105">
        <v>6</v>
      </c>
      <c r="G10055" s="108">
        <f t="shared" si="157"/>
        <v>43556</v>
      </c>
    </row>
    <row r="10056" spans="1:7" x14ac:dyDescent="0.35">
      <c r="A10056" s="72" t="s">
        <v>644</v>
      </c>
      <c r="B10056" s="72" t="s">
        <v>645</v>
      </c>
      <c r="C10056" s="72" t="s">
        <v>1100</v>
      </c>
      <c r="D10056" s="72" t="s">
        <v>1098</v>
      </c>
      <c r="E10056" s="72">
        <v>203</v>
      </c>
      <c r="F10056" s="105">
        <v>6</v>
      </c>
      <c r="G10056" s="108">
        <f t="shared" si="157"/>
        <v>43466</v>
      </c>
    </row>
    <row r="10057" spans="1:7" x14ac:dyDescent="0.35">
      <c r="A10057" s="72" t="s">
        <v>644</v>
      </c>
      <c r="B10057" s="72" t="s">
        <v>645</v>
      </c>
      <c r="C10057" s="72" t="s">
        <v>1100</v>
      </c>
      <c r="D10057" s="72" t="s">
        <v>1099</v>
      </c>
      <c r="E10057" s="72">
        <v>217</v>
      </c>
      <c r="F10057" s="105">
        <v>14</v>
      </c>
      <c r="G10057" s="108">
        <f t="shared" si="157"/>
        <v>43374</v>
      </c>
    </row>
    <row r="10058" spans="1:7" x14ac:dyDescent="0.35">
      <c r="A10058" s="72" t="s">
        <v>644</v>
      </c>
      <c r="B10058" s="72" t="s">
        <v>645</v>
      </c>
      <c r="C10058" s="72" t="s">
        <v>1101</v>
      </c>
      <c r="D10058" s="72" t="s">
        <v>1088</v>
      </c>
      <c r="E10058" s="72">
        <v>33</v>
      </c>
      <c r="F10058" s="105">
        <v>1</v>
      </c>
      <c r="G10058" s="108">
        <f t="shared" si="157"/>
        <v>44378</v>
      </c>
    </row>
    <row r="10059" spans="1:7" x14ac:dyDescent="0.35">
      <c r="A10059" s="72" t="s">
        <v>644</v>
      </c>
      <c r="B10059" s="72" t="s">
        <v>645</v>
      </c>
      <c r="C10059" s="72" t="s">
        <v>1101</v>
      </c>
      <c r="D10059" s="72" t="s">
        <v>1089</v>
      </c>
      <c r="E10059" s="72">
        <v>33</v>
      </c>
      <c r="F10059" s="105">
        <v>1</v>
      </c>
      <c r="G10059" s="108">
        <f t="shared" si="157"/>
        <v>44287</v>
      </c>
    </row>
    <row r="10060" spans="1:7" x14ac:dyDescent="0.35">
      <c r="A10060" s="72" t="s">
        <v>644</v>
      </c>
      <c r="B10060" s="72" t="s">
        <v>645</v>
      </c>
      <c r="C10060" s="72" t="s">
        <v>1101</v>
      </c>
      <c r="D10060" s="72" t="s">
        <v>1090</v>
      </c>
      <c r="E10060" s="72">
        <v>33</v>
      </c>
      <c r="F10060" s="105">
        <v>1</v>
      </c>
      <c r="G10060" s="108">
        <f t="shared" si="157"/>
        <v>44197</v>
      </c>
    </row>
    <row r="10061" spans="1:7" x14ac:dyDescent="0.35">
      <c r="A10061" s="72" t="s">
        <v>644</v>
      </c>
      <c r="B10061" s="72" t="s">
        <v>645</v>
      </c>
      <c r="C10061" s="72" t="s">
        <v>1101</v>
      </c>
      <c r="D10061" s="72" t="s">
        <v>1091</v>
      </c>
      <c r="E10061" s="72">
        <v>33</v>
      </c>
      <c r="F10061" s="105">
        <v>1</v>
      </c>
      <c r="G10061" s="108">
        <f t="shared" si="157"/>
        <v>44105</v>
      </c>
    </row>
    <row r="10062" spans="1:7" x14ac:dyDescent="0.35">
      <c r="A10062" s="72" t="s">
        <v>644</v>
      </c>
      <c r="B10062" s="72" t="s">
        <v>645</v>
      </c>
      <c r="C10062" s="72" t="s">
        <v>1101</v>
      </c>
      <c r="D10062" s="72" t="s">
        <v>1092</v>
      </c>
      <c r="E10062" s="72">
        <v>34</v>
      </c>
      <c r="F10062" s="105">
        <v>2</v>
      </c>
      <c r="G10062" s="108">
        <f t="shared" si="157"/>
        <v>44013</v>
      </c>
    </row>
    <row r="10063" spans="1:7" x14ac:dyDescent="0.35">
      <c r="A10063" s="72" t="s">
        <v>644</v>
      </c>
      <c r="B10063" s="72" t="s">
        <v>645</v>
      </c>
      <c r="C10063" s="72" t="s">
        <v>1101</v>
      </c>
      <c r="D10063" s="72" t="s">
        <v>1093</v>
      </c>
      <c r="E10063" s="72">
        <v>32</v>
      </c>
      <c r="F10063" s="105">
        <v>2</v>
      </c>
      <c r="G10063" s="108">
        <f t="shared" si="157"/>
        <v>43922</v>
      </c>
    </row>
    <row r="10064" spans="1:7" x14ac:dyDescent="0.35">
      <c r="A10064" s="72" t="s">
        <v>644</v>
      </c>
      <c r="B10064" s="72" t="s">
        <v>645</v>
      </c>
      <c r="C10064" s="72" t="s">
        <v>1101</v>
      </c>
      <c r="D10064" s="72" t="s">
        <v>1094</v>
      </c>
      <c r="E10064" s="72">
        <v>31</v>
      </c>
      <c r="F10064" s="105">
        <v>1</v>
      </c>
      <c r="G10064" s="108">
        <f t="shared" si="157"/>
        <v>43831</v>
      </c>
    </row>
    <row r="10065" spans="1:7" x14ac:dyDescent="0.35">
      <c r="A10065" s="72" t="s">
        <v>644</v>
      </c>
      <c r="B10065" s="72" t="s">
        <v>645</v>
      </c>
      <c r="C10065" s="72" t="s">
        <v>1101</v>
      </c>
      <c r="D10065" s="72" t="s">
        <v>1095</v>
      </c>
      <c r="E10065" s="72">
        <v>31</v>
      </c>
      <c r="F10065" s="105">
        <v>1</v>
      </c>
      <c r="G10065" s="108">
        <f t="shared" si="157"/>
        <v>43739</v>
      </c>
    </row>
    <row r="10066" spans="1:7" x14ac:dyDescent="0.35">
      <c r="A10066" s="72" t="s">
        <v>644</v>
      </c>
      <c r="B10066" s="72" t="s">
        <v>645</v>
      </c>
      <c r="C10066" s="72" t="s">
        <v>1101</v>
      </c>
      <c r="D10066" s="72" t="s">
        <v>1096</v>
      </c>
      <c r="E10066" s="72">
        <v>31</v>
      </c>
      <c r="F10066" s="105">
        <v>1</v>
      </c>
      <c r="G10066" s="108">
        <f t="shared" si="157"/>
        <v>43647</v>
      </c>
    </row>
    <row r="10067" spans="1:7" x14ac:dyDescent="0.35">
      <c r="A10067" s="72" t="s">
        <v>644</v>
      </c>
      <c r="B10067" s="72" t="s">
        <v>645</v>
      </c>
      <c r="C10067" s="72" t="s">
        <v>1101</v>
      </c>
      <c r="D10067" s="72" t="s">
        <v>1097</v>
      </c>
      <c r="E10067" s="72">
        <v>31</v>
      </c>
      <c r="F10067" s="105">
        <v>0</v>
      </c>
      <c r="G10067" s="108">
        <f t="shared" si="157"/>
        <v>43556</v>
      </c>
    </row>
    <row r="10068" spans="1:7" x14ac:dyDescent="0.35">
      <c r="A10068" s="72" t="s">
        <v>644</v>
      </c>
      <c r="B10068" s="72" t="s">
        <v>645</v>
      </c>
      <c r="C10068" s="72" t="s">
        <v>1101</v>
      </c>
      <c r="D10068" s="72" t="s">
        <v>1098</v>
      </c>
      <c r="E10068" s="72">
        <v>32</v>
      </c>
      <c r="F10068" s="105">
        <v>1</v>
      </c>
      <c r="G10068" s="108">
        <f t="shared" si="157"/>
        <v>43466</v>
      </c>
    </row>
    <row r="10069" spans="1:7" x14ac:dyDescent="0.35">
      <c r="A10069" s="72" t="s">
        <v>644</v>
      </c>
      <c r="B10069" s="72" t="s">
        <v>645</v>
      </c>
      <c r="C10069" s="72" t="s">
        <v>1101</v>
      </c>
      <c r="D10069" s="72" t="s">
        <v>1099</v>
      </c>
      <c r="E10069" s="72">
        <v>35</v>
      </c>
      <c r="F10069" s="105">
        <v>1</v>
      </c>
      <c r="G10069" s="108">
        <f t="shared" si="157"/>
        <v>43374</v>
      </c>
    </row>
    <row r="10070" spans="1:7" x14ac:dyDescent="0.35">
      <c r="A10070" s="72" t="s">
        <v>644</v>
      </c>
      <c r="B10070" s="72" t="s">
        <v>645</v>
      </c>
      <c r="C10070" s="72" t="s">
        <v>1102</v>
      </c>
      <c r="D10070" s="72" t="s">
        <v>1088</v>
      </c>
      <c r="E10070" s="72">
        <v>505</v>
      </c>
      <c r="F10070" s="105">
        <v>31</v>
      </c>
      <c r="G10070" s="108">
        <f t="shared" si="157"/>
        <v>44378</v>
      </c>
    </row>
    <row r="10071" spans="1:7" x14ac:dyDescent="0.35">
      <c r="A10071" s="72" t="s">
        <v>644</v>
      </c>
      <c r="B10071" s="72" t="s">
        <v>645</v>
      </c>
      <c r="C10071" s="72" t="s">
        <v>1102</v>
      </c>
      <c r="D10071" s="72" t="s">
        <v>1089</v>
      </c>
      <c r="E10071" s="72">
        <v>505</v>
      </c>
      <c r="F10071" s="105">
        <v>31</v>
      </c>
      <c r="G10071" s="108">
        <f t="shared" si="157"/>
        <v>44287</v>
      </c>
    </row>
    <row r="10072" spans="1:7" x14ac:dyDescent="0.35">
      <c r="A10072" s="72" t="s">
        <v>644</v>
      </c>
      <c r="B10072" s="72" t="s">
        <v>645</v>
      </c>
      <c r="C10072" s="72" t="s">
        <v>1102</v>
      </c>
      <c r="D10072" s="72" t="s">
        <v>1090</v>
      </c>
      <c r="E10072" s="72">
        <v>505</v>
      </c>
      <c r="F10072" s="105">
        <v>30</v>
      </c>
      <c r="G10072" s="108">
        <f t="shared" si="157"/>
        <v>44197</v>
      </c>
    </row>
    <row r="10073" spans="1:7" x14ac:dyDescent="0.35">
      <c r="A10073" s="72" t="s">
        <v>644</v>
      </c>
      <c r="B10073" s="72" t="s">
        <v>645</v>
      </c>
      <c r="C10073" s="72" t="s">
        <v>1102</v>
      </c>
      <c r="D10073" s="72" t="s">
        <v>1091</v>
      </c>
      <c r="E10073" s="72">
        <v>502</v>
      </c>
      <c r="F10073" s="105">
        <v>31</v>
      </c>
      <c r="G10073" s="108">
        <f t="shared" si="157"/>
        <v>44105</v>
      </c>
    </row>
    <row r="10074" spans="1:7" x14ac:dyDescent="0.35">
      <c r="A10074" s="72" t="s">
        <v>644</v>
      </c>
      <c r="B10074" s="72" t="s">
        <v>645</v>
      </c>
      <c r="C10074" s="72" t="s">
        <v>1102</v>
      </c>
      <c r="D10074" s="72" t="s">
        <v>1092</v>
      </c>
      <c r="E10074" s="72">
        <v>507</v>
      </c>
      <c r="F10074" s="105">
        <v>33</v>
      </c>
      <c r="G10074" s="108">
        <f t="shared" si="157"/>
        <v>44013</v>
      </c>
    </row>
    <row r="10075" spans="1:7" x14ac:dyDescent="0.35">
      <c r="A10075" s="72" t="s">
        <v>644</v>
      </c>
      <c r="B10075" s="72" t="s">
        <v>645</v>
      </c>
      <c r="C10075" s="72" t="s">
        <v>1102</v>
      </c>
      <c r="D10075" s="72" t="s">
        <v>1093</v>
      </c>
      <c r="E10075" s="72">
        <v>505</v>
      </c>
      <c r="F10075" s="105">
        <v>35</v>
      </c>
      <c r="G10075" s="108">
        <f t="shared" si="157"/>
        <v>43922</v>
      </c>
    </row>
    <row r="10076" spans="1:7" x14ac:dyDescent="0.35">
      <c r="A10076" s="72" t="s">
        <v>644</v>
      </c>
      <c r="B10076" s="72" t="s">
        <v>645</v>
      </c>
      <c r="C10076" s="72" t="s">
        <v>1102</v>
      </c>
      <c r="D10076" s="72" t="s">
        <v>1094</v>
      </c>
      <c r="E10076" s="72">
        <v>503</v>
      </c>
      <c r="F10076" s="105">
        <v>28</v>
      </c>
      <c r="G10076" s="108">
        <f t="shared" si="157"/>
        <v>43831</v>
      </c>
    </row>
    <row r="10077" spans="1:7" x14ac:dyDescent="0.35">
      <c r="A10077" s="72" t="s">
        <v>644</v>
      </c>
      <c r="B10077" s="72" t="s">
        <v>645</v>
      </c>
      <c r="C10077" s="72" t="s">
        <v>1102</v>
      </c>
      <c r="D10077" s="72" t="s">
        <v>1095</v>
      </c>
      <c r="E10077" s="72">
        <v>501</v>
      </c>
      <c r="F10077" s="105">
        <v>29</v>
      </c>
      <c r="G10077" s="108">
        <f t="shared" si="157"/>
        <v>43739</v>
      </c>
    </row>
    <row r="10078" spans="1:7" x14ac:dyDescent="0.35">
      <c r="A10078" s="72" t="s">
        <v>644</v>
      </c>
      <c r="B10078" s="72" t="s">
        <v>645</v>
      </c>
      <c r="C10078" s="72" t="s">
        <v>1102</v>
      </c>
      <c r="D10078" s="72" t="s">
        <v>1096</v>
      </c>
      <c r="E10078" s="72">
        <v>504</v>
      </c>
      <c r="F10078" s="105">
        <v>37</v>
      </c>
      <c r="G10078" s="108">
        <f t="shared" si="157"/>
        <v>43647</v>
      </c>
    </row>
    <row r="10079" spans="1:7" x14ac:dyDescent="0.35">
      <c r="A10079" s="72" t="s">
        <v>644</v>
      </c>
      <c r="B10079" s="72" t="s">
        <v>645</v>
      </c>
      <c r="C10079" s="72" t="s">
        <v>1102</v>
      </c>
      <c r="D10079" s="72" t="s">
        <v>1097</v>
      </c>
      <c r="E10079" s="72">
        <v>503</v>
      </c>
      <c r="F10079" s="105">
        <v>18</v>
      </c>
      <c r="G10079" s="108">
        <f t="shared" si="157"/>
        <v>43556</v>
      </c>
    </row>
    <row r="10080" spans="1:7" x14ac:dyDescent="0.35">
      <c r="A10080" s="72" t="s">
        <v>644</v>
      </c>
      <c r="B10080" s="72" t="s">
        <v>645</v>
      </c>
      <c r="C10080" s="72" t="s">
        <v>1102</v>
      </c>
      <c r="D10080" s="72" t="s">
        <v>1098</v>
      </c>
      <c r="E10080" s="72">
        <v>501</v>
      </c>
      <c r="F10080" s="105">
        <v>24</v>
      </c>
      <c r="G10080" s="108">
        <f t="shared" si="157"/>
        <v>43466</v>
      </c>
    </row>
    <row r="10081" spans="1:7" x14ac:dyDescent="0.35">
      <c r="A10081" s="72" t="s">
        <v>644</v>
      </c>
      <c r="B10081" s="72" t="s">
        <v>645</v>
      </c>
      <c r="C10081" s="72" t="s">
        <v>1102</v>
      </c>
      <c r="D10081" s="72" t="s">
        <v>1099</v>
      </c>
      <c r="E10081" s="72">
        <v>517</v>
      </c>
      <c r="F10081" s="105">
        <v>11</v>
      </c>
      <c r="G10081" s="108">
        <f t="shared" si="157"/>
        <v>43374</v>
      </c>
    </row>
    <row r="10082" spans="1:7" x14ac:dyDescent="0.35">
      <c r="A10082" s="72" t="s">
        <v>646</v>
      </c>
      <c r="B10082" s="72" t="s">
        <v>647</v>
      </c>
      <c r="C10082" s="72" t="s">
        <v>1087</v>
      </c>
      <c r="D10082" s="72" t="s">
        <v>1088</v>
      </c>
      <c r="E10082" s="72">
        <v>2552</v>
      </c>
      <c r="F10082" s="105">
        <v>472</v>
      </c>
      <c r="G10082" s="108">
        <f t="shared" si="157"/>
        <v>44378</v>
      </c>
    </row>
    <row r="10083" spans="1:7" x14ac:dyDescent="0.35">
      <c r="A10083" s="72" t="s">
        <v>646</v>
      </c>
      <c r="B10083" s="72" t="s">
        <v>647</v>
      </c>
      <c r="C10083" s="72" t="s">
        <v>1087</v>
      </c>
      <c r="D10083" s="72" t="s">
        <v>1089</v>
      </c>
      <c r="E10083" s="72">
        <v>2554</v>
      </c>
      <c r="F10083" s="105">
        <v>473</v>
      </c>
      <c r="G10083" s="108">
        <f t="shared" si="157"/>
        <v>44287</v>
      </c>
    </row>
    <row r="10084" spans="1:7" x14ac:dyDescent="0.35">
      <c r="A10084" s="72" t="s">
        <v>646</v>
      </c>
      <c r="B10084" s="72" t="s">
        <v>647</v>
      </c>
      <c r="C10084" s="72" t="s">
        <v>1087</v>
      </c>
      <c r="D10084" s="72" t="s">
        <v>1090</v>
      </c>
      <c r="E10084" s="72">
        <v>2546</v>
      </c>
      <c r="F10084" s="105">
        <v>474</v>
      </c>
      <c r="G10084" s="108">
        <f t="shared" si="157"/>
        <v>44197</v>
      </c>
    </row>
    <row r="10085" spans="1:7" x14ac:dyDescent="0.35">
      <c r="A10085" s="72" t="s">
        <v>646</v>
      </c>
      <c r="B10085" s="72" t="s">
        <v>647</v>
      </c>
      <c r="C10085" s="72" t="s">
        <v>1087</v>
      </c>
      <c r="D10085" s="72" t="s">
        <v>1091</v>
      </c>
      <c r="E10085" s="72">
        <v>2531</v>
      </c>
      <c r="F10085" s="105">
        <v>472</v>
      </c>
      <c r="G10085" s="108">
        <f t="shared" si="157"/>
        <v>44105</v>
      </c>
    </row>
    <row r="10086" spans="1:7" x14ac:dyDescent="0.35">
      <c r="A10086" s="72" t="s">
        <v>646</v>
      </c>
      <c r="B10086" s="72" t="s">
        <v>647</v>
      </c>
      <c r="C10086" s="72" t="s">
        <v>1087</v>
      </c>
      <c r="D10086" s="72" t="s">
        <v>1092</v>
      </c>
      <c r="E10086" s="72">
        <v>2531</v>
      </c>
      <c r="F10086" s="105">
        <v>477</v>
      </c>
      <c r="G10086" s="108">
        <f t="shared" si="157"/>
        <v>44013</v>
      </c>
    </row>
    <row r="10087" spans="1:7" x14ac:dyDescent="0.35">
      <c r="A10087" s="72" t="s">
        <v>646</v>
      </c>
      <c r="B10087" s="72" t="s">
        <v>647</v>
      </c>
      <c r="C10087" s="72" t="s">
        <v>1087</v>
      </c>
      <c r="D10087" s="72" t="s">
        <v>1093</v>
      </c>
      <c r="E10087" s="72">
        <v>2516</v>
      </c>
      <c r="F10087" s="105">
        <v>479</v>
      </c>
      <c r="G10087" s="108">
        <f t="shared" si="157"/>
        <v>43922</v>
      </c>
    </row>
    <row r="10088" spans="1:7" x14ac:dyDescent="0.35">
      <c r="A10088" s="72" t="s">
        <v>646</v>
      </c>
      <c r="B10088" s="72" t="s">
        <v>647</v>
      </c>
      <c r="C10088" s="72" t="s">
        <v>1087</v>
      </c>
      <c r="D10088" s="72" t="s">
        <v>1094</v>
      </c>
      <c r="E10088" s="72">
        <v>2475</v>
      </c>
      <c r="F10088" s="105">
        <v>483</v>
      </c>
      <c r="G10088" s="108">
        <f t="shared" si="157"/>
        <v>43831</v>
      </c>
    </row>
    <row r="10089" spans="1:7" x14ac:dyDescent="0.35">
      <c r="A10089" s="72" t="s">
        <v>646</v>
      </c>
      <c r="B10089" s="72" t="s">
        <v>647</v>
      </c>
      <c r="C10089" s="72" t="s">
        <v>1087</v>
      </c>
      <c r="D10089" s="72" t="s">
        <v>1095</v>
      </c>
      <c r="E10089" s="72">
        <v>2476</v>
      </c>
      <c r="F10089" s="105">
        <v>487</v>
      </c>
      <c r="G10089" s="108">
        <f t="shared" si="157"/>
        <v>43739</v>
      </c>
    </row>
    <row r="10090" spans="1:7" x14ac:dyDescent="0.35">
      <c r="A10090" s="72" t="s">
        <v>646</v>
      </c>
      <c r="B10090" s="72" t="s">
        <v>647</v>
      </c>
      <c r="C10090" s="72" t="s">
        <v>1087</v>
      </c>
      <c r="D10090" s="72" t="s">
        <v>1096</v>
      </c>
      <c r="E10090" s="72">
        <v>2472</v>
      </c>
      <c r="F10090" s="105">
        <v>488</v>
      </c>
      <c r="G10090" s="108">
        <f t="shared" si="157"/>
        <v>43647</v>
      </c>
    </row>
    <row r="10091" spans="1:7" x14ac:dyDescent="0.35">
      <c r="A10091" s="72" t="s">
        <v>646</v>
      </c>
      <c r="B10091" s="72" t="s">
        <v>647</v>
      </c>
      <c r="C10091" s="72" t="s">
        <v>1087</v>
      </c>
      <c r="D10091" s="72" t="s">
        <v>1097</v>
      </c>
      <c r="E10091" s="72">
        <v>2467</v>
      </c>
      <c r="F10091" s="105">
        <v>491</v>
      </c>
      <c r="G10091" s="108">
        <f t="shared" si="157"/>
        <v>43556</v>
      </c>
    </row>
    <row r="10092" spans="1:7" x14ac:dyDescent="0.35">
      <c r="A10092" s="72" t="s">
        <v>646</v>
      </c>
      <c r="B10092" s="72" t="s">
        <v>647</v>
      </c>
      <c r="C10092" s="72" t="s">
        <v>1087</v>
      </c>
      <c r="D10092" s="72" t="s">
        <v>1098</v>
      </c>
      <c r="E10092" s="72">
        <v>2449</v>
      </c>
      <c r="F10092" s="105">
        <v>495</v>
      </c>
      <c r="G10092" s="108">
        <f t="shared" si="157"/>
        <v>43466</v>
      </c>
    </row>
    <row r="10093" spans="1:7" x14ac:dyDescent="0.35">
      <c r="A10093" s="72" t="s">
        <v>646</v>
      </c>
      <c r="B10093" s="72" t="s">
        <v>647</v>
      </c>
      <c r="C10093" s="72" t="s">
        <v>1087</v>
      </c>
      <c r="D10093" s="72" t="s">
        <v>1099</v>
      </c>
      <c r="E10093" s="72">
        <v>2521</v>
      </c>
      <c r="F10093" s="105">
        <v>513</v>
      </c>
      <c r="G10093" s="108">
        <f t="shared" si="157"/>
        <v>43374</v>
      </c>
    </row>
    <row r="10094" spans="1:7" x14ac:dyDescent="0.35">
      <c r="A10094" s="72" t="s">
        <v>646</v>
      </c>
      <c r="B10094" s="72" t="s">
        <v>647</v>
      </c>
      <c r="C10094" s="72" t="s">
        <v>1100</v>
      </c>
      <c r="D10094" s="72" t="s">
        <v>1088</v>
      </c>
      <c r="E10094" s="72">
        <v>1400</v>
      </c>
      <c r="F10094" s="105">
        <v>244</v>
      </c>
      <c r="G10094" s="108">
        <f t="shared" si="157"/>
        <v>44378</v>
      </c>
    </row>
    <row r="10095" spans="1:7" x14ac:dyDescent="0.35">
      <c r="A10095" s="72" t="s">
        <v>646</v>
      </c>
      <c r="B10095" s="72" t="s">
        <v>647</v>
      </c>
      <c r="C10095" s="72" t="s">
        <v>1100</v>
      </c>
      <c r="D10095" s="72" t="s">
        <v>1089</v>
      </c>
      <c r="E10095" s="72">
        <v>1390</v>
      </c>
      <c r="F10095" s="105">
        <v>242</v>
      </c>
      <c r="G10095" s="108">
        <f t="shared" si="157"/>
        <v>44287</v>
      </c>
    </row>
    <row r="10096" spans="1:7" x14ac:dyDescent="0.35">
      <c r="A10096" s="72" t="s">
        <v>646</v>
      </c>
      <c r="B10096" s="72" t="s">
        <v>647</v>
      </c>
      <c r="C10096" s="72" t="s">
        <v>1100</v>
      </c>
      <c r="D10096" s="72" t="s">
        <v>1090</v>
      </c>
      <c r="E10096" s="72">
        <v>1367</v>
      </c>
      <c r="F10096" s="105">
        <v>242</v>
      </c>
      <c r="G10096" s="108">
        <f t="shared" si="157"/>
        <v>44197</v>
      </c>
    </row>
    <row r="10097" spans="1:7" x14ac:dyDescent="0.35">
      <c r="A10097" s="72" t="s">
        <v>646</v>
      </c>
      <c r="B10097" s="72" t="s">
        <v>647</v>
      </c>
      <c r="C10097" s="72" t="s">
        <v>1100</v>
      </c>
      <c r="D10097" s="72" t="s">
        <v>1091</v>
      </c>
      <c r="E10097" s="72">
        <v>1369</v>
      </c>
      <c r="F10097" s="105">
        <v>241</v>
      </c>
      <c r="G10097" s="108">
        <f t="shared" si="157"/>
        <v>44105</v>
      </c>
    </row>
    <row r="10098" spans="1:7" x14ac:dyDescent="0.35">
      <c r="A10098" s="72" t="s">
        <v>646</v>
      </c>
      <c r="B10098" s="72" t="s">
        <v>647</v>
      </c>
      <c r="C10098" s="72" t="s">
        <v>1100</v>
      </c>
      <c r="D10098" s="72" t="s">
        <v>1092</v>
      </c>
      <c r="E10098" s="72">
        <v>1368</v>
      </c>
      <c r="F10098" s="105">
        <v>244</v>
      </c>
      <c r="G10098" s="108">
        <f t="shared" si="157"/>
        <v>44013</v>
      </c>
    </row>
    <row r="10099" spans="1:7" x14ac:dyDescent="0.35">
      <c r="A10099" s="72" t="s">
        <v>646</v>
      </c>
      <c r="B10099" s="72" t="s">
        <v>647</v>
      </c>
      <c r="C10099" s="72" t="s">
        <v>1100</v>
      </c>
      <c r="D10099" s="72" t="s">
        <v>1093</v>
      </c>
      <c r="E10099" s="72">
        <v>1336</v>
      </c>
      <c r="F10099" s="105">
        <v>251</v>
      </c>
      <c r="G10099" s="108">
        <f t="shared" si="157"/>
        <v>43922</v>
      </c>
    </row>
    <row r="10100" spans="1:7" x14ac:dyDescent="0.35">
      <c r="A10100" s="72" t="s">
        <v>646</v>
      </c>
      <c r="B10100" s="72" t="s">
        <v>647</v>
      </c>
      <c r="C10100" s="72" t="s">
        <v>1100</v>
      </c>
      <c r="D10100" s="72" t="s">
        <v>1094</v>
      </c>
      <c r="E10100" s="72">
        <v>1287</v>
      </c>
      <c r="F10100" s="105">
        <v>256</v>
      </c>
      <c r="G10100" s="108">
        <f t="shared" si="157"/>
        <v>43831</v>
      </c>
    </row>
    <row r="10101" spans="1:7" x14ac:dyDescent="0.35">
      <c r="A10101" s="72" t="s">
        <v>646</v>
      </c>
      <c r="B10101" s="72" t="s">
        <v>647</v>
      </c>
      <c r="C10101" s="72" t="s">
        <v>1100</v>
      </c>
      <c r="D10101" s="72" t="s">
        <v>1095</v>
      </c>
      <c r="E10101" s="72">
        <v>1278</v>
      </c>
      <c r="F10101" s="105">
        <v>254</v>
      </c>
      <c r="G10101" s="108">
        <f t="shared" si="157"/>
        <v>43739</v>
      </c>
    </row>
    <row r="10102" spans="1:7" x14ac:dyDescent="0.35">
      <c r="A10102" s="72" t="s">
        <v>646</v>
      </c>
      <c r="B10102" s="72" t="s">
        <v>647</v>
      </c>
      <c r="C10102" s="72" t="s">
        <v>1100</v>
      </c>
      <c r="D10102" s="72" t="s">
        <v>1096</v>
      </c>
      <c r="E10102" s="72">
        <v>1286</v>
      </c>
      <c r="F10102" s="105">
        <v>265</v>
      </c>
      <c r="G10102" s="108">
        <f t="shared" si="157"/>
        <v>43647</v>
      </c>
    </row>
    <row r="10103" spans="1:7" x14ac:dyDescent="0.35">
      <c r="A10103" s="72" t="s">
        <v>646</v>
      </c>
      <c r="B10103" s="72" t="s">
        <v>647</v>
      </c>
      <c r="C10103" s="72" t="s">
        <v>1100</v>
      </c>
      <c r="D10103" s="72" t="s">
        <v>1097</v>
      </c>
      <c r="E10103" s="72">
        <v>1284</v>
      </c>
      <c r="F10103" s="105">
        <v>267</v>
      </c>
      <c r="G10103" s="108">
        <f t="shared" si="157"/>
        <v>43556</v>
      </c>
    </row>
    <row r="10104" spans="1:7" x14ac:dyDescent="0.35">
      <c r="A10104" s="72" t="s">
        <v>646</v>
      </c>
      <c r="B10104" s="72" t="s">
        <v>647</v>
      </c>
      <c r="C10104" s="72" t="s">
        <v>1100</v>
      </c>
      <c r="D10104" s="72" t="s">
        <v>1098</v>
      </c>
      <c r="E10104" s="72">
        <v>1267</v>
      </c>
      <c r="F10104" s="105">
        <v>271</v>
      </c>
      <c r="G10104" s="108">
        <f t="shared" si="157"/>
        <v>43466</v>
      </c>
    </row>
    <row r="10105" spans="1:7" x14ac:dyDescent="0.35">
      <c r="A10105" s="72" t="s">
        <v>646</v>
      </c>
      <c r="B10105" s="72" t="s">
        <v>647</v>
      </c>
      <c r="C10105" s="72" t="s">
        <v>1100</v>
      </c>
      <c r="D10105" s="72" t="s">
        <v>1099</v>
      </c>
      <c r="E10105" s="72">
        <v>1371</v>
      </c>
      <c r="F10105" s="105">
        <v>294</v>
      </c>
      <c r="G10105" s="108">
        <f t="shared" si="157"/>
        <v>43374</v>
      </c>
    </row>
    <row r="10106" spans="1:7" x14ac:dyDescent="0.35">
      <c r="A10106" s="72" t="s">
        <v>646</v>
      </c>
      <c r="B10106" s="72" t="s">
        <v>647</v>
      </c>
      <c r="C10106" s="72" t="s">
        <v>1101</v>
      </c>
      <c r="D10106" s="72" t="s">
        <v>1088</v>
      </c>
      <c r="E10106" s="72">
        <v>180</v>
      </c>
      <c r="F10106" s="105">
        <v>9</v>
      </c>
      <c r="G10106" s="108">
        <f t="shared" si="157"/>
        <v>44378</v>
      </c>
    </row>
    <row r="10107" spans="1:7" x14ac:dyDescent="0.35">
      <c r="A10107" s="72" t="s">
        <v>646</v>
      </c>
      <c r="B10107" s="72" t="s">
        <v>647</v>
      </c>
      <c r="C10107" s="72" t="s">
        <v>1101</v>
      </c>
      <c r="D10107" s="72" t="s">
        <v>1089</v>
      </c>
      <c r="E10107" s="72">
        <v>180</v>
      </c>
      <c r="F10107" s="105">
        <v>9</v>
      </c>
      <c r="G10107" s="108">
        <f t="shared" si="157"/>
        <v>44287</v>
      </c>
    </row>
    <row r="10108" spans="1:7" x14ac:dyDescent="0.35">
      <c r="A10108" s="72" t="s">
        <v>646</v>
      </c>
      <c r="B10108" s="72" t="s">
        <v>647</v>
      </c>
      <c r="C10108" s="72" t="s">
        <v>1101</v>
      </c>
      <c r="D10108" s="72" t="s">
        <v>1090</v>
      </c>
      <c r="E10108" s="72">
        <v>180</v>
      </c>
      <c r="F10108" s="105">
        <v>9</v>
      </c>
      <c r="G10108" s="108">
        <f t="shared" si="157"/>
        <v>44197</v>
      </c>
    </row>
    <row r="10109" spans="1:7" x14ac:dyDescent="0.35">
      <c r="A10109" s="72" t="s">
        <v>646</v>
      </c>
      <c r="B10109" s="72" t="s">
        <v>647</v>
      </c>
      <c r="C10109" s="72" t="s">
        <v>1101</v>
      </c>
      <c r="D10109" s="72" t="s">
        <v>1091</v>
      </c>
      <c r="E10109" s="72">
        <v>176</v>
      </c>
      <c r="F10109" s="105">
        <v>9</v>
      </c>
      <c r="G10109" s="108">
        <f t="shared" si="157"/>
        <v>44105</v>
      </c>
    </row>
    <row r="10110" spans="1:7" x14ac:dyDescent="0.35">
      <c r="A10110" s="72" t="s">
        <v>646</v>
      </c>
      <c r="B10110" s="72" t="s">
        <v>647</v>
      </c>
      <c r="C10110" s="72" t="s">
        <v>1101</v>
      </c>
      <c r="D10110" s="72" t="s">
        <v>1092</v>
      </c>
      <c r="E10110" s="72">
        <v>175</v>
      </c>
      <c r="F10110" s="105">
        <v>9</v>
      </c>
      <c r="G10110" s="108">
        <f t="shared" si="157"/>
        <v>44013</v>
      </c>
    </row>
    <row r="10111" spans="1:7" x14ac:dyDescent="0.35">
      <c r="A10111" s="72" t="s">
        <v>646</v>
      </c>
      <c r="B10111" s="72" t="s">
        <v>647</v>
      </c>
      <c r="C10111" s="72" t="s">
        <v>1101</v>
      </c>
      <c r="D10111" s="72" t="s">
        <v>1093</v>
      </c>
      <c r="E10111" s="72">
        <v>172</v>
      </c>
      <c r="F10111" s="105">
        <v>9</v>
      </c>
      <c r="G10111" s="108">
        <f t="shared" si="157"/>
        <v>43922</v>
      </c>
    </row>
    <row r="10112" spans="1:7" x14ac:dyDescent="0.35">
      <c r="A10112" s="72" t="s">
        <v>646</v>
      </c>
      <c r="B10112" s="72" t="s">
        <v>647</v>
      </c>
      <c r="C10112" s="72" t="s">
        <v>1101</v>
      </c>
      <c r="D10112" s="72" t="s">
        <v>1094</v>
      </c>
      <c r="E10112" s="72">
        <v>164</v>
      </c>
      <c r="F10112" s="105">
        <v>9</v>
      </c>
      <c r="G10112" s="108">
        <f t="shared" si="157"/>
        <v>43831</v>
      </c>
    </row>
    <row r="10113" spans="1:7" x14ac:dyDescent="0.35">
      <c r="A10113" s="72" t="s">
        <v>646</v>
      </c>
      <c r="B10113" s="72" t="s">
        <v>647</v>
      </c>
      <c r="C10113" s="72" t="s">
        <v>1101</v>
      </c>
      <c r="D10113" s="72" t="s">
        <v>1095</v>
      </c>
      <c r="E10113" s="72">
        <v>165</v>
      </c>
      <c r="F10113" s="105">
        <v>9</v>
      </c>
      <c r="G10113" s="108">
        <f t="shared" si="157"/>
        <v>43739</v>
      </c>
    </row>
    <row r="10114" spans="1:7" x14ac:dyDescent="0.35">
      <c r="A10114" s="72" t="s">
        <v>646</v>
      </c>
      <c r="B10114" s="72" t="s">
        <v>647</v>
      </c>
      <c r="C10114" s="72" t="s">
        <v>1101</v>
      </c>
      <c r="D10114" s="72" t="s">
        <v>1096</v>
      </c>
      <c r="E10114" s="72">
        <v>165</v>
      </c>
      <c r="F10114" s="105">
        <v>9</v>
      </c>
      <c r="G10114" s="108">
        <f t="shared" si="157"/>
        <v>43647</v>
      </c>
    </row>
    <row r="10115" spans="1:7" x14ac:dyDescent="0.35">
      <c r="A10115" s="72" t="s">
        <v>646</v>
      </c>
      <c r="B10115" s="72" t="s">
        <v>647</v>
      </c>
      <c r="C10115" s="72" t="s">
        <v>1101</v>
      </c>
      <c r="D10115" s="72" t="s">
        <v>1097</v>
      </c>
      <c r="E10115" s="72">
        <v>165</v>
      </c>
      <c r="F10115" s="105">
        <v>9</v>
      </c>
      <c r="G10115" s="108">
        <f t="shared" si="157"/>
        <v>43556</v>
      </c>
    </row>
    <row r="10116" spans="1:7" x14ac:dyDescent="0.35">
      <c r="A10116" s="72" t="s">
        <v>646</v>
      </c>
      <c r="B10116" s="72" t="s">
        <v>647</v>
      </c>
      <c r="C10116" s="72" t="s">
        <v>1101</v>
      </c>
      <c r="D10116" s="72" t="s">
        <v>1098</v>
      </c>
      <c r="E10116" s="72">
        <v>162</v>
      </c>
      <c r="F10116" s="105">
        <v>8</v>
      </c>
      <c r="G10116" s="108">
        <f t="shared" ref="G10116:G10179" si="158">DATE(LEFT(D10116,4),RIGHT(LEFT(D10116,7),2),1)</f>
        <v>43466</v>
      </c>
    </row>
    <row r="10117" spans="1:7" x14ac:dyDescent="0.35">
      <c r="A10117" s="72" t="s">
        <v>646</v>
      </c>
      <c r="B10117" s="72" t="s">
        <v>647</v>
      </c>
      <c r="C10117" s="72" t="s">
        <v>1101</v>
      </c>
      <c r="D10117" s="72" t="s">
        <v>1099</v>
      </c>
      <c r="E10117" s="72">
        <v>174</v>
      </c>
      <c r="F10117" s="105">
        <v>10</v>
      </c>
      <c r="G10117" s="108">
        <f t="shared" si="158"/>
        <v>43374</v>
      </c>
    </row>
    <row r="10118" spans="1:7" x14ac:dyDescent="0.35">
      <c r="A10118" s="72" t="s">
        <v>646</v>
      </c>
      <c r="B10118" s="72" t="s">
        <v>647</v>
      </c>
      <c r="C10118" s="72" t="s">
        <v>1102</v>
      </c>
      <c r="D10118" s="72" t="s">
        <v>1088</v>
      </c>
      <c r="E10118" s="72">
        <v>2805</v>
      </c>
      <c r="F10118" s="105">
        <v>336</v>
      </c>
      <c r="G10118" s="108">
        <f t="shared" si="158"/>
        <v>44378</v>
      </c>
    </row>
    <row r="10119" spans="1:7" x14ac:dyDescent="0.35">
      <c r="A10119" s="72" t="s">
        <v>646</v>
      </c>
      <c r="B10119" s="72" t="s">
        <v>647</v>
      </c>
      <c r="C10119" s="72" t="s">
        <v>1102</v>
      </c>
      <c r="D10119" s="72" t="s">
        <v>1089</v>
      </c>
      <c r="E10119" s="72">
        <v>2813</v>
      </c>
      <c r="F10119" s="105">
        <v>337</v>
      </c>
      <c r="G10119" s="108">
        <f t="shared" si="158"/>
        <v>44287</v>
      </c>
    </row>
    <row r="10120" spans="1:7" x14ac:dyDescent="0.35">
      <c r="A10120" s="72" t="s">
        <v>646</v>
      </c>
      <c r="B10120" s="72" t="s">
        <v>647</v>
      </c>
      <c r="C10120" s="72" t="s">
        <v>1102</v>
      </c>
      <c r="D10120" s="72" t="s">
        <v>1090</v>
      </c>
      <c r="E10120" s="72">
        <v>2813</v>
      </c>
      <c r="F10120" s="105">
        <v>338</v>
      </c>
      <c r="G10120" s="108">
        <f t="shared" si="158"/>
        <v>44197</v>
      </c>
    </row>
    <row r="10121" spans="1:7" x14ac:dyDescent="0.35">
      <c r="A10121" s="72" t="s">
        <v>646</v>
      </c>
      <c r="B10121" s="72" t="s">
        <v>647</v>
      </c>
      <c r="C10121" s="72" t="s">
        <v>1102</v>
      </c>
      <c r="D10121" s="72" t="s">
        <v>1091</v>
      </c>
      <c r="E10121" s="72">
        <v>2815</v>
      </c>
      <c r="F10121" s="105">
        <v>342</v>
      </c>
      <c r="G10121" s="108">
        <f t="shared" si="158"/>
        <v>44105</v>
      </c>
    </row>
    <row r="10122" spans="1:7" x14ac:dyDescent="0.35">
      <c r="A10122" s="72" t="s">
        <v>646</v>
      </c>
      <c r="B10122" s="72" t="s">
        <v>647</v>
      </c>
      <c r="C10122" s="72" t="s">
        <v>1102</v>
      </c>
      <c r="D10122" s="72" t="s">
        <v>1092</v>
      </c>
      <c r="E10122" s="72">
        <v>2822</v>
      </c>
      <c r="F10122" s="105">
        <v>348</v>
      </c>
      <c r="G10122" s="108">
        <f t="shared" si="158"/>
        <v>44013</v>
      </c>
    </row>
    <row r="10123" spans="1:7" x14ac:dyDescent="0.35">
      <c r="A10123" s="72" t="s">
        <v>646</v>
      </c>
      <c r="B10123" s="72" t="s">
        <v>647</v>
      </c>
      <c r="C10123" s="72" t="s">
        <v>1102</v>
      </c>
      <c r="D10123" s="72" t="s">
        <v>1093</v>
      </c>
      <c r="E10123" s="72">
        <v>2824</v>
      </c>
      <c r="F10123" s="105">
        <v>351</v>
      </c>
      <c r="G10123" s="108">
        <f t="shared" si="158"/>
        <v>43922</v>
      </c>
    </row>
    <row r="10124" spans="1:7" x14ac:dyDescent="0.35">
      <c r="A10124" s="72" t="s">
        <v>646</v>
      </c>
      <c r="B10124" s="72" t="s">
        <v>647</v>
      </c>
      <c r="C10124" s="72" t="s">
        <v>1102</v>
      </c>
      <c r="D10124" s="72" t="s">
        <v>1094</v>
      </c>
      <c r="E10124" s="72">
        <v>2805</v>
      </c>
      <c r="F10124" s="105">
        <v>357</v>
      </c>
      <c r="G10124" s="108">
        <f t="shared" si="158"/>
        <v>43831</v>
      </c>
    </row>
    <row r="10125" spans="1:7" x14ac:dyDescent="0.35">
      <c r="A10125" s="72" t="s">
        <v>646</v>
      </c>
      <c r="B10125" s="72" t="s">
        <v>647</v>
      </c>
      <c r="C10125" s="72" t="s">
        <v>1102</v>
      </c>
      <c r="D10125" s="72" t="s">
        <v>1095</v>
      </c>
      <c r="E10125" s="72">
        <v>2805</v>
      </c>
      <c r="F10125" s="105">
        <v>361</v>
      </c>
      <c r="G10125" s="108">
        <f t="shared" si="158"/>
        <v>43739</v>
      </c>
    </row>
    <row r="10126" spans="1:7" x14ac:dyDescent="0.35">
      <c r="A10126" s="72" t="s">
        <v>646</v>
      </c>
      <c r="B10126" s="72" t="s">
        <v>647</v>
      </c>
      <c r="C10126" s="72" t="s">
        <v>1102</v>
      </c>
      <c r="D10126" s="72" t="s">
        <v>1096</v>
      </c>
      <c r="E10126" s="72">
        <v>2809</v>
      </c>
      <c r="F10126" s="105">
        <v>362</v>
      </c>
      <c r="G10126" s="108">
        <f t="shared" si="158"/>
        <v>43647</v>
      </c>
    </row>
    <row r="10127" spans="1:7" x14ac:dyDescent="0.35">
      <c r="A10127" s="72" t="s">
        <v>646</v>
      </c>
      <c r="B10127" s="72" t="s">
        <v>647</v>
      </c>
      <c r="C10127" s="72" t="s">
        <v>1102</v>
      </c>
      <c r="D10127" s="72" t="s">
        <v>1097</v>
      </c>
      <c r="E10127" s="72">
        <v>2808</v>
      </c>
      <c r="F10127" s="105">
        <v>363</v>
      </c>
      <c r="G10127" s="108">
        <f t="shared" si="158"/>
        <v>43556</v>
      </c>
    </row>
    <row r="10128" spans="1:7" x14ac:dyDescent="0.35">
      <c r="A10128" s="72" t="s">
        <v>646</v>
      </c>
      <c r="B10128" s="72" t="s">
        <v>647</v>
      </c>
      <c r="C10128" s="72" t="s">
        <v>1102</v>
      </c>
      <c r="D10128" s="72" t="s">
        <v>1098</v>
      </c>
      <c r="E10128" s="72">
        <v>2798</v>
      </c>
      <c r="F10128" s="105">
        <v>363</v>
      </c>
      <c r="G10128" s="108">
        <f t="shared" si="158"/>
        <v>43466</v>
      </c>
    </row>
    <row r="10129" spans="1:7" x14ac:dyDescent="0.35">
      <c r="A10129" s="72" t="s">
        <v>646</v>
      </c>
      <c r="B10129" s="72" t="s">
        <v>647</v>
      </c>
      <c r="C10129" s="72" t="s">
        <v>1102</v>
      </c>
      <c r="D10129" s="72" t="s">
        <v>1099</v>
      </c>
      <c r="E10129" s="72">
        <v>2875</v>
      </c>
      <c r="F10129" s="105">
        <v>382</v>
      </c>
      <c r="G10129" s="108">
        <f t="shared" si="158"/>
        <v>43374</v>
      </c>
    </row>
    <row r="10130" spans="1:7" x14ac:dyDescent="0.35">
      <c r="A10130" s="72" t="s">
        <v>650</v>
      </c>
      <c r="B10130" s="72" t="s">
        <v>651</v>
      </c>
      <c r="C10130" s="72" t="s">
        <v>1087</v>
      </c>
      <c r="D10130" s="72" t="s">
        <v>1088</v>
      </c>
      <c r="E10130" s="72">
        <v>365</v>
      </c>
      <c r="F10130" s="105">
        <v>0</v>
      </c>
      <c r="G10130" s="108">
        <f t="shared" si="158"/>
        <v>44378</v>
      </c>
    </row>
    <row r="10131" spans="1:7" x14ac:dyDescent="0.35">
      <c r="A10131" s="72" t="s">
        <v>650</v>
      </c>
      <c r="B10131" s="72" t="s">
        <v>651</v>
      </c>
      <c r="C10131" s="72" t="s">
        <v>1087</v>
      </c>
      <c r="D10131" s="72" t="s">
        <v>1089</v>
      </c>
      <c r="E10131" s="72">
        <v>370</v>
      </c>
      <c r="F10131" s="105">
        <v>0</v>
      </c>
      <c r="G10131" s="108">
        <f t="shared" si="158"/>
        <v>44287</v>
      </c>
    </row>
    <row r="10132" spans="1:7" x14ac:dyDescent="0.35">
      <c r="A10132" s="72" t="s">
        <v>650</v>
      </c>
      <c r="B10132" s="72" t="s">
        <v>651</v>
      </c>
      <c r="C10132" s="72" t="s">
        <v>1087</v>
      </c>
      <c r="D10132" s="72" t="s">
        <v>1090</v>
      </c>
      <c r="E10132" s="72">
        <v>361</v>
      </c>
      <c r="F10132" s="105">
        <v>0</v>
      </c>
      <c r="G10132" s="108">
        <f t="shared" si="158"/>
        <v>44197</v>
      </c>
    </row>
    <row r="10133" spans="1:7" x14ac:dyDescent="0.35">
      <c r="A10133" s="72" t="s">
        <v>650</v>
      </c>
      <c r="B10133" s="72" t="s">
        <v>651</v>
      </c>
      <c r="C10133" s="72" t="s">
        <v>1087</v>
      </c>
      <c r="D10133" s="72" t="s">
        <v>1091</v>
      </c>
      <c r="E10133" s="72">
        <v>364</v>
      </c>
      <c r="F10133" s="105">
        <v>0</v>
      </c>
      <c r="G10133" s="108">
        <f t="shared" si="158"/>
        <v>44105</v>
      </c>
    </row>
    <row r="10134" spans="1:7" x14ac:dyDescent="0.35">
      <c r="A10134" s="72" t="s">
        <v>650</v>
      </c>
      <c r="B10134" s="72" t="s">
        <v>651</v>
      </c>
      <c r="C10134" s="72" t="s">
        <v>1087</v>
      </c>
      <c r="D10134" s="72" t="s">
        <v>1092</v>
      </c>
      <c r="E10134" s="72">
        <v>369</v>
      </c>
      <c r="F10134" s="105">
        <v>0</v>
      </c>
      <c r="G10134" s="108">
        <f t="shared" si="158"/>
        <v>44013</v>
      </c>
    </row>
    <row r="10135" spans="1:7" x14ac:dyDescent="0.35">
      <c r="A10135" s="72" t="s">
        <v>650</v>
      </c>
      <c r="B10135" s="72" t="s">
        <v>651</v>
      </c>
      <c r="C10135" s="72" t="s">
        <v>1087</v>
      </c>
      <c r="D10135" s="72" t="s">
        <v>1093</v>
      </c>
      <c r="E10135" s="72">
        <v>364</v>
      </c>
      <c r="F10135" s="105">
        <v>0</v>
      </c>
      <c r="G10135" s="108">
        <f t="shared" si="158"/>
        <v>43922</v>
      </c>
    </row>
    <row r="10136" spans="1:7" x14ac:dyDescent="0.35">
      <c r="A10136" s="72" t="s">
        <v>650</v>
      </c>
      <c r="B10136" s="72" t="s">
        <v>651</v>
      </c>
      <c r="C10136" s="72" t="s">
        <v>1087</v>
      </c>
      <c r="D10136" s="72" t="s">
        <v>1094</v>
      </c>
      <c r="E10136" s="72">
        <v>368</v>
      </c>
      <c r="F10136" s="105">
        <v>0</v>
      </c>
      <c r="G10136" s="108">
        <f t="shared" si="158"/>
        <v>43831</v>
      </c>
    </row>
    <row r="10137" spans="1:7" x14ac:dyDescent="0.35">
      <c r="A10137" s="72" t="s">
        <v>650</v>
      </c>
      <c r="B10137" s="72" t="s">
        <v>651</v>
      </c>
      <c r="C10137" s="72" t="s">
        <v>1087</v>
      </c>
      <c r="D10137" s="72" t="s">
        <v>1095</v>
      </c>
      <c r="E10137" s="72">
        <v>366</v>
      </c>
      <c r="F10137" s="105">
        <v>0</v>
      </c>
      <c r="G10137" s="108">
        <f t="shared" si="158"/>
        <v>43739</v>
      </c>
    </row>
    <row r="10138" spans="1:7" x14ac:dyDescent="0.35">
      <c r="A10138" s="72" t="s">
        <v>650</v>
      </c>
      <c r="B10138" s="72" t="s">
        <v>651</v>
      </c>
      <c r="C10138" s="72" t="s">
        <v>1087</v>
      </c>
      <c r="D10138" s="72" t="s">
        <v>1096</v>
      </c>
      <c r="E10138" s="72">
        <v>373</v>
      </c>
      <c r="F10138" s="105">
        <v>0</v>
      </c>
      <c r="G10138" s="108">
        <f t="shared" si="158"/>
        <v>43647</v>
      </c>
    </row>
    <row r="10139" spans="1:7" x14ac:dyDescent="0.35">
      <c r="A10139" s="72" t="s">
        <v>650</v>
      </c>
      <c r="B10139" s="72" t="s">
        <v>651</v>
      </c>
      <c r="C10139" s="72" t="s">
        <v>1087</v>
      </c>
      <c r="D10139" s="72" t="s">
        <v>1097</v>
      </c>
      <c r="E10139" s="72">
        <v>371</v>
      </c>
      <c r="F10139" s="105">
        <v>0</v>
      </c>
      <c r="G10139" s="108">
        <f t="shared" si="158"/>
        <v>43556</v>
      </c>
    </row>
    <row r="10140" spans="1:7" x14ac:dyDescent="0.35">
      <c r="A10140" s="72" t="s">
        <v>650</v>
      </c>
      <c r="B10140" s="72" t="s">
        <v>651</v>
      </c>
      <c r="C10140" s="72" t="s">
        <v>1087</v>
      </c>
      <c r="D10140" s="72" t="s">
        <v>1098</v>
      </c>
      <c r="E10140" s="72">
        <v>355</v>
      </c>
      <c r="F10140" s="105">
        <v>0</v>
      </c>
      <c r="G10140" s="108">
        <f t="shared" si="158"/>
        <v>43466</v>
      </c>
    </row>
    <row r="10141" spans="1:7" x14ac:dyDescent="0.35">
      <c r="A10141" s="72" t="s">
        <v>650</v>
      </c>
      <c r="B10141" s="72" t="s">
        <v>651</v>
      </c>
      <c r="C10141" s="72" t="s">
        <v>1087</v>
      </c>
      <c r="D10141" s="72" t="s">
        <v>1099</v>
      </c>
      <c r="E10141" s="72">
        <v>438</v>
      </c>
      <c r="F10141" s="105">
        <v>0</v>
      </c>
      <c r="G10141" s="108">
        <f t="shared" si="158"/>
        <v>43374</v>
      </c>
    </row>
    <row r="10142" spans="1:7" x14ac:dyDescent="0.35">
      <c r="A10142" s="72" t="s">
        <v>650</v>
      </c>
      <c r="B10142" s="72" t="s">
        <v>651</v>
      </c>
      <c r="C10142" s="72" t="s">
        <v>1100</v>
      </c>
      <c r="D10142" s="72" t="s">
        <v>1088</v>
      </c>
      <c r="E10142" s="72">
        <v>1277</v>
      </c>
      <c r="F10142" s="105">
        <v>0</v>
      </c>
      <c r="G10142" s="108">
        <f t="shared" si="158"/>
        <v>44378</v>
      </c>
    </row>
    <row r="10143" spans="1:7" x14ac:dyDescent="0.35">
      <c r="A10143" s="72" t="s">
        <v>650</v>
      </c>
      <c r="B10143" s="72" t="s">
        <v>651</v>
      </c>
      <c r="C10143" s="72" t="s">
        <v>1100</v>
      </c>
      <c r="D10143" s="72" t="s">
        <v>1089</v>
      </c>
      <c r="E10143" s="72">
        <v>1265</v>
      </c>
      <c r="F10143" s="105">
        <v>0</v>
      </c>
      <c r="G10143" s="108">
        <f t="shared" si="158"/>
        <v>44287</v>
      </c>
    </row>
    <row r="10144" spans="1:7" x14ac:dyDescent="0.35">
      <c r="A10144" s="72" t="s">
        <v>650</v>
      </c>
      <c r="B10144" s="72" t="s">
        <v>651</v>
      </c>
      <c r="C10144" s="72" t="s">
        <v>1100</v>
      </c>
      <c r="D10144" s="72" t="s">
        <v>1090</v>
      </c>
      <c r="E10144" s="72">
        <v>1317</v>
      </c>
      <c r="F10144" s="105">
        <v>0</v>
      </c>
      <c r="G10144" s="108">
        <f t="shared" si="158"/>
        <v>44197</v>
      </c>
    </row>
    <row r="10145" spans="1:7" x14ac:dyDescent="0.35">
      <c r="A10145" s="72" t="s">
        <v>650</v>
      </c>
      <c r="B10145" s="72" t="s">
        <v>651</v>
      </c>
      <c r="C10145" s="72" t="s">
        <v>1100</v>
      </c>
      <c r="D10145" s="72" t="s">
        <v>1091</v>
      </c>
      <c r="E10145" s="72">
        <v>1300</v>
      </c>
      <c r="F10145" s="105">
        <v>0</v>
      </c>
      <c r="G10145" s="108">
        <f t="shared" si="158"/>
        <v>44105</v>
      </c>
    </row>
    <row r="10146" spans="1:7" x14ac:dyDescent="0.35">
      <c r="A10146" s="72" t="s">
        <v>650</v>
      </c>
      <c r="B10146" s="72" t="s">
        <v>651</v>
      </c>
      <c r="C10146" s="72" t="s">
        <v>1100</v>
      </c>
      <c r="D10146" s="72" t="s">
        <v>1092</v>
      </c>
      <c r="E10146" s="72">
        <v>1304</v>
      </c>
      <c r="F10146" s="105">
        <v>0</v>
      </c>
      <c r="G10146" s="108">
        <f t="shared" si="158"/>
        <v>44013</v>
      </c>
    </row>
    <row r="10147" spans="1:7" x14ac:dyDescent="0.35">
      <c r="A10147" s="72" t="s">
        <v>650</v>
      </c>
      <c r="B10147" s="72" t="s">
        <v>651</v>
      </c>
      <c r="C10147" s="72" t="s">
        <v>1100</v>
      </c>
      <c r="D10147" s="72" t="s">
        <v>1093</v>
      </c>
      <c r="E10147" s="72">
        <v>1316</v>
      </c>
      <c r="F10147" s="105">
        <v>0</v>
      </c>
      <c r="G10147" s="108">
        <f t="shared" si="158"/>
        <v>43922</v>
      </c>
    </row>
    <row r="10148" spans="1:7" x14ac:dyDescent="0.35">
      <c r="A10148" s="72" t="s">
        <v>650</v>
      </c>
      <c r="B10148" s="72" t="s">
        <v>651</v>
      </c>
      <c r="C10148" s="72" t="s">
        <v>1100</v>
      </c>
      <c r="D10148" s="72" t="s">
        <v>1094</v>
      </c>
      <c r="E10148" s="72">
        <v>1308</v>
      </c>
      <c r="F10148" s="105">
        <v>0</v>
      </c>
      <c r="G10148" s="108">
        <f t="shared" si="158"/>
        <v>43831</v>
      </c>
    </row>
    <row r="10149" spans="1:7" x14ac:dyDescent="0.35">
      <c r="A10149" s="72" t="s">
        <v>650</v>
      </c>
      <c r="B10149" s="72" t="s">
        <v>651</v>
      </c>
      <c r="C10149" s="72" t="s">
        <v>1100</v>
      </c>
      <c r="D10149" s="72" t="s">
        <v>1095</v>
      </c>
      <c r="E10149" s="72">
        <v>1253</v>
      </c>
      <c r="F10149" s="105">
        <v>0</v>
      </c>
      <c r="G10149" s="108">
        <f t="shared" si="158"/>
        <v>43739</v>
      </c>
    </row>
    <row r="10150" spans="1:7" x14ac:dyDescent="0.35">
      <c r="A10150" s="72" t="s">
        <v>650</v>
      </c>
      <c r="B10150" s="72" t="s">
        <v>651</v>
      </c>
      <c r="C10150" s="72" t="s">
        <v>1100</v>
      </c>
      <c r="D10150" s="72" t="s">
        <v>1096</v>
      </c>
      <c r="E10150" s="72">
        <v>1245</v>
      </c>
      <c r="F10150" s="105">
        <v>0</v>
      </c>
      <c r="G10150" s="108">
        <f t="shared" si="158"/>
        <v>43647</v>
      </c>
    </row>
    <row r="10151" spans="1:7" x14ac:dyDescent="0.35">
      <c r="A10151" s="72" t="s">
        <v>650</v>
      </c>
      <c r="B10151" s="72" t="s">
        <v>651</v>
      </c>
      <c r="C10151" s="72" t="s">
        <v>1100</v>
      </c>
      <c r="D10151" s="72" t="s">
        <v>1097</v>
      </c>
      <c r="E10151" s="72">
        <v>1241</v>
      </c>
      <c r="F10151" s="105">
        <v>0</v>
      </c>
      <c r="G10151" s="108">
        <f t="shared" si="158"/>
        <v>43556</v>
      </c>
    </row>
    <row r="10152" spans="1:7" x14ac:dyDescent="0.35">
      <c r="A10152" s="72" t="s">
        <v>650</v>
      </c>
      <c r="B10152" s="72" t="s">
        <v>651</v>
      </c>
      <c r="C10152" s="72" t="s">
        <v>1100</v>
      </c>
      <c r="D10152" s="72" t="s">
        <v>1098</v>
      </c>
      <c r="E10152" s="72">
        <v>1218</v>
      </c>
      <c r="F10152" s="105">
        <v>0</v>
      </c>
      <c r="G10152" s="108">
        <f t="shared" si="158"/>
        <v>43466</v>
      </c>
    </row>
    <row r="10153" spans="1:7" x14ac:dyDescent="0.35">
      <c r="A10153" s="72" t="s">
        <v>650</v>
      </c>
      <c r="B10153" s="72" t="s">
        <v>651</v>
      </c>
      <c r="C10153" s="72" t="s">
        <v>1100</v>
      </c>
      <c r="D10153" s="72" t="s">
        <v>1099</v>
      </c>
      <c r="E10153" s="72">
        <v>1325</v>
      </c>
      <c r="F10153" s="105">
        <v>0</v>
      </c>
      <c r="G10153" s="108">
        <f t="shared" si="158"/>
        <v>43374</v>
      </c>
    </row>
    <row r="10154" spans="1:7" x14ac:dyDescent="0.35">
      <c r="A10154" s="72" t="s">
        <v>650</v>
      </c>
      <c r="B10154" s="72" t="s">
        <v>651</v>
      </c>
      <c r="C10154" s="72" t="s">
        <v>1101</v>
      </c>
      <c r="D10154" s="72" t="s">
        <v>1088</v>
      </c>
      <c r="E10154" s="72">
        <v>282</v>
      </c>
      <c r="F10154" s="105">
        <v>0</v>
      </c>
      <c r="G10154" s="108">
        <f t="shared" si="158"/>
        <v>44378</v>
      </c>
    </row>
    <row r="10155" spans="1:7" x14ac:dyDescent="0.35">
      <c r="A10155" s="72" t="s">
        <v>650</v>
      </c>
      <c r="B10155" s="72" t="s">
        <v>651</v>
      </c>
      <c r="C10155" s="72" t="s">
        <v>1101</v>
      </c>
      <c r="D10155" s="72" t="s">
        <v>1089</v>
      </c>
      <c r="E10155" s="72">
        <v>282</v>
      </c>
      <c r="F10155" s="105">
        <v>0</v>
      </c>
      <c r="G10155" s="108">
        <f t="shared" si="158"/>
        <v>44287</v>
      </c>
    </row>
    <row r="10156" spans="1:7" x14ac:dyDescent="0.35">
      <c r="A10156" s="72" t="s">
        <v>650</v>
      </c>
      <c r="B10156" s="72" t="s">
        <v>651</v>
      </c>
      <c r="C10156" s="72" t="s">
        <v>1101</v>
      </c>
      <c r="D10156" s="72" t="s">
        <v>1090</v>
      </c>
      <c r="E10156" s="72">
        <v>284</v>
      </c>
      <c r="F10156" s="105">
        <v>0</v>
      </c>
      <c r="G10156" s="108">
        <f t="shared" si="158"/>
        <v>44197</v>
      </c>
    </row>
    <row r="10157" spans="1:7" x14ac:dyDescent="0.35">
      <c r="A10157" s="72" t="s">
        <v>650</v>
      </c>
      <c r="B10157" s="72" t="s">
        <v>651</v>
      </c>
      <c r="C10157" s="72" t="s">
        <v>1101</v>
      </c>
      <c r="D10157" s="72" t="s">
        <v>1091</v>
      </c>
      <c r="E10157" s="72">
        <v>274</v>
      </c>
      <c r="F10157" s="105">
        <v>0</v>
      </c>
      <c r="G10157" s="108">
        <f t="shared" si="158"/>
        <v>44105</v>
      </c>
    </row>
    <row r="10158" spans="1:7" x14ac:dyDescent="0.35">
      <c r="A10158" s="72" t="s">
        <v>650</v>
      </c>
      <c r="B10158" s="72" t="s">
        <v>651</v>
      </c>
      <c r="C10158" s="72" t="s">
        <v>1101</v>
      </c>
      <c r="D10158" s="72" t="s">
        <v>1092</v>
      </c>
      <c r="E10158" s="72">
        <v>282</v>
      </c>
      <c r="F10158" s="105">
        <v>0</v>
      </c>
      <c r="G10158" s="108">
        <f t="shared" si="158"/>
        <v>44013</v>
      </c>
    </row>
    <row r="10159" spans="1:7" x14ac:dyDescent="0.35">
      <c r="A10159" s="72" t="s">
        <v>650</v>
      </c>
      <c r="B10159" s="72" t="s">
        <v>651</v>
      </c>
      <c r="C10159" s="72" t="s">
        <v>1101</v>
      </c>
      <c r="D10159" s="72" t="s">
        <v>1093</v>
      </c>
      <c r="E10159" s="72">
        <v>271</v>
      </c>
      <c r="F10159" s="105">
        <v>0</v>
      </c>
      <c r="G10159" s="108">
        <f t="shared" si="158"/>
        <v>43922</v>
      </c>
    </row>
    <row r="10160" spans="1:7" x14ac:dyDescent="0.35">
      <c r="A10160" s="72" t="s">
        <v>650</v>
      </c>
      <c r="B10160" s="72" t="s">
        <v>651</v>
      </c>
      <c r="C10160" s="72" t="s">
        <v>1101</v>
      </c>
      <c r="D10160" s="72" t="s">
        <v>1094</v>
      </c>
      <c r="E10160" s="72">
        <v>228</v>
      </c>
      <c r="F10160" s="105">
        <v>0</v>
      </c>
      <c r="G10160" s="108">
        <f t="shared" si="158"/>
        <v>43831</v>
      </c>
    </row>
    <row r="10161" spans="1:7" x14ac:dyDescent="0.35">
      <c r="A10161" s="72" t="s">
        <v>650</v>
      </c>
      <c r="B10161" s="72" t="s">
        <v>651</v>
      </c>
      <c r="C10161" s="72" t="s">
        <v>1101</v>
      </c>
      <c r="D10161" s="72" t="s">
        <v>1095</v>
      </c>
      <c r="E10161" s="72">
        <v>212</v>
      </c>
      <c r="F10161" s="105">
        <v>0</v>
      </c>
      <c r="G10161" s="108">
        <f t="shared" si="158"/>
        <v>43739</v>
      </c>
    </row>
    <row r="10162" spans="1:7" x14ac:dyDescent="0.35">
      <c r="A10162" s="72" t="s">
        <v>650</v>
      </c>
      <c r="B10162" s="72" t="s">
        <v>651</v>
      </c>
      <c r="C10162" s="72" t="s">
        <v>1101</v>
      </c>
      <c r="D10162" s="72" t="s">
        <v>1096</v>
      </c>
      <c r="E10162" s="72">
        <v>211</v>
      </c>
      <c r="F10162" s="105">
        <v>0</v>
      </c>
      <c r="G10162" s="108">
        <f t="shared" si="158"/>
        <v>43647</v>
      </c>
    </row>
    <row r="10163" spans="1:7" x14ac:dyDescent="0.35">
      <c r="A10163" s="72" t="s">
        <v>650</v>
      </c>
      <c r="B10163" s="72" t="s">
        <v>651</v>
      </c>
      <c r="C10163" s="72" t="s">
        <v>1101</v>
      </c>
      <c r="D10163" s="72" t="s">
        <v>1097</v>
      </c>
      <c r="E10163" s="72">
        <v>209</v>
      </c>
      <c r="F10163" s="105">
        <v>0</v>
      </c>
      <c r="G10163" s="108">
        <f t="shared" si="158"/>
        <v>43556</v>
      </c>
    </row>
    <row r="10164" spans="1:7" x14ac:dyDescent="0.35">
      <c r="A10164" s="72" t="s">
        <v>650</v>
      </c>
      <c r="B10164" s="72" t="s">
        <v>651</v>
      </c>
      <c r="C10164" s="72" t="s">
        <v>1101</v>
      </c>
      <c r="D10164" s="72" t="s">
        <v>1098</v>
      </c>
      <c r="E10164" s="72">
        <v>204</v>
      </c>
      <c r="F10164" s="105">
        <v>0</v>
      </c>
      <c r="G10164" s="108">
        <f t="shared" si="158"/>
        <v>43466</v>
      </c>
    </row>
    <row r="10165" spans="1:7" x14ac:dyDescent="0.35">
      <c r="A10165" s="72" t="s">
        <v>650</v>
      </c>
      <c r="B10165" s="72" t="s">
        <v>651</v>
      </c>
      <c r="C10165" s="72" t="s">
        <v>1101</v>
      </c>
      <c r="D10165" s="72" t="s">
        <v>1099</v>
      </c>
      <c r="E10165" s="72">
        <v>214</v>
      </c>
      <c r="F10165" s="105">
        <v>0</v>
      </c>
      <c r="G10165" s="108">
        <f t="shared" si="158"/>
        <v>43374</v>
      </c>
    </row>
    <row r="10166" spans="1:7" x14ac:dyDescent="0.35">
      <c r="A10166" s="72" t="s">
        <v>650</v>
      </c>
      <c r="B10166" s="72" t="s">
        <v>651</v>
      </c>
      <c r="C10166" s="72" t="s">
        <v>1102</v>
      </c>
      <c r="D10166" s="72" t="s">
        <v>1088</v>
      </c>
      <c r="E10166" s="72">
        <v>1784</v>
      </c>
      <c r="F10166" s="105">
        <v>0</v>
      </c>
      <c r="G10166" s="108">
        <f t="shared" si="158"/>
        <v>44378</v>
      </c>
    </row>
    <row r="10167" spans="1:7" x14ac:dyDescent="0.35">
      <c r="A10167" s="72" t="s">
        <v>650</v>
      </c>
      <c r="B10167" s="72" t="s">
        <v>651</v>
      </c>
      <c r="C10167" s="72" t="s">
        <v>1102</v>
      </c>
      <c r="D10167" s="72" t="s">
        <v>1089</v>
      </c>
      <c r="E10167" s="72">
        <v>1786</v>
      </c>
      <c r="F10167" s="105">
        <v>0</v>
      </c>
      <c r="G10167" s="108">
        <f t="shared" si="158"/>
        <v>44287</v>
      </c>
    </row>
    <row r="10168" spans="1:7" x14ac:dyDescent="0.35">
      <c r="A10168" s="72" t="s">
        <v>650</v>
      </c>
      <c r="B10168" s="72" t="s">
        <v>651</v>
      </c>
      <c r="C10168" s="72" t="s">
        <v>1102</v>
      </c>
      <c r="D10168" s="72" t="s">
        <v>1090</v>
      </c>
      <c r="E10168" s="72">
        <v>1791</v>
      </c>
      <c r="F10168" s="105">
        <v>0</v>
      </c>
      <c r="G10168" s="108">
        <f t="shared" si="158"/>
        <v>44197</v>
      </c>
    </row>
    <row r="10169" spans="1:7" x14ac:dyDescent="0.35">
      <c r="A10169" s="72" t="s">
        <v>650</v>
      </c>
      <c r="B10169" s="72" t="s">
        <v>651</v>
      </c>
      <c r="C10169" s="72" t="s">
        <v>1102</v>
      </c>
      <c r="D10169" s="72" t="s">
        <v>1091</v>
      </c>
      <c r="E10169" s="72">
        <v>1783</v>
      </c>
      <c r="F10169" s="105">
        <v>0</v>
      </c>
      <c r="G10169" s="108">
        <f t="shared" si="158"/>
        <v>44105</v>
      </c>
    </row>
    <row r="10170" spans="1:7" x14ac:dyDescent="0.35">
      <c r="A10170" s="72" t="s">
        <v>650</v>
      </c>
      <c r="B10170" s="72" t="s">
        <v>651</v>
      </c>
      <c r="C10170" s="72" t="s">
        <v>1102</v>
      </c>
      <c r="D10170" s="72" t="s">
        <v>1092</v>
      </c>
      <c r="E10170" s="72">
        <v>1788</v>
      </c>
      <c r="F10170" s="105">
        <v>0</v>
      </c>
      <c r="G10170" s="108">
        <f t="shared" si="158"/>
        <v>44013</v>
      </c>
    </row>
    <row r="10171" spans="1:7" x14ac:dyDescent="0.35">
      <c r="A10171" s="72" t="s">
        <v>650</v>
      </c>
      <c r="B10171" s="72" t="s">
        <v>651</v>
      </c>
      <c r="C10171" s="72" t="s">
        <v>1102</v>
      </c>
      <c r="D10171" s="72" t="s">
        <v>1093</v>
      </c>
      <c r="E10171" s="72">
        <v>1791</v>
      </c>
      <c r="F10171" s="105">
        <v>0</v>
      </c>
      <c r="G10171" s="108">
        <f t="shared" si="158"/>
        <v>43922</v>
      </c>
    </row>
    <row r="10172" spans="1:7" x14ac:dyDescent="0.35">
      <c r="A10172" s="72" t="s">
        <v>650</v>
      </c>
      <c r="B10172" s="72" t="s">
        <v>651</v>
      </c>
      <c r="C10172" s="72" t="s">
        <v>1102</v>
      </c>
      <c r="D10172" s="72" t="s">
        <v>1094</v>
      </c>
      <c r="E10172" s="72">
        <v>1792</v>
      </c>
      <c r="F10172" s="105">
        <v>0</v>
      </c>
      <c r="G10172" s="108">
        <f t="shared" si="158"/>
        <v>43831</v>
      </c>
    </row>
    <row r="10173" spans="1:7" x14ac:dyDescent="0.35">
      <c r="A10173" s="72" t="s">
        <v>650</v>
      </c>
      <c r="B10173" s="72" t="s">
        <v>651</v>
      </c>
      <c r="C10173" s="72" t="s">
        <v>1102</v>
      </c>
      <c r="D10173" s="72" t="s">
        <v>1095</v>
      </c>
      <c r="E10173" s="72">
        <v>1785</v>
      </c>
      <c r="F10173" s="105">
        <v>0</v>
      </c>
      <c r="G10173" s="108">
        <f t="shared" si="158"/>
        <v>43739</v>
      </c>
    </row>
    <row r="10174" spans="1:7" x14ac:dyDescent="0.35">
      <c r="A10174" s="72" t="s">
        <v>650</v>
      </c>
      <c r="B10174" s="72" t="s">
        <v>651</v>
      </c>
      <c r="C10174" s="72" t="s">
        <v>1102</v>
      </c>
      <c r="D10174" s="72" t="s">
        <v>1096</v>
      </c>
      <c r="E10174" s="72">
        <v>1781</v>
      </c>
      <c r="F10174" s="105">
        <v>0</v>
      </c>
      <c r="G10174" s="108">
        <f t="shared" si="158"/>
        <v>43647</v>
      </c>
    </row>
    <row r="10175" spans="1:7" x14ac:dyDescent="0.35">
      <c r="A10175" s="72" t="s">
        <v>650</v>
      </c>
      <c r="B10175" s="72" t="s">
        <v>651</v>
      </c>
      <c r="C10175" s="72" t="s">
        <v>1102</v>
      </c>
      <c r="D10175" s="72" t="s">
        <v>1097</v>
      </c>
      <c r="E10175" s="72">
        <v>1786</v>
      </c>
      <c r="F10175" s="105">
        <v>0</v>
      </c>
      <c r="G10175" s="108">
        <f t="shared" si="158"/>
        <v>43556</v>
      </c>
    </row>
    <row r="10176" spans="1:7" x14ac:dyDescent="0.35">
      <c r="A10176" s="72" t="s">
        <v>650</v>
      </c>
      <c r="B10176" s="72" t="s">
        <v>651</v>
      </c>
      <c r="C10176" s="72" t="s">
        <v>1102</v>
      </c>
      <c r="D10176" s="72" t="s">
        <v>1098</v>
      </c>
      <c r="E10176" s="72">
        <v>1769</v>
      </c>
      <c r="F10176" s="105">
        <v>0</v>
      </c>
      <c r="G10176" s="108">
        <f t="shared" si="158"/>
        <v>43466</v>
      </c>
    </row>
    <row r="10177" spans="1:7" x14ac:dyDescent="0.35">
      <c r="A10177" s="72" t="s">
        <v>650</v>
      </c>
      <c r="B10177" s="72" t="s">
        <v>651</v>
      </c>
      <c r="C10177" s="72" t="s">
        <v>1102</v>
      </c>
      <c r="D10177" s="72" t="s">
        <v>1099</v>
      </c>
      <c r="E10177" s="72">
        <v>1832</v>
      </c>
      <c r="F10177" s="105">
        <v>0</v>
      </c>
      <c r="G10177" s="108">
        <f t="shared" si="158"/>
        <v>43374</v>
      </c>
    </row>
    <row r="10178" spans="1:7" x14ac:dyDescent="0.35">
      <c r="A10178" s="72" t="s">
        <v>652</v>
      </c>
      <c r="B10178" s="72" t="s">
        <v>653</v>
      </c>
      <c r="C10178" s="72" t="s">
        <v>1087</v>
      </c>
      <c r="D10178" s="72" t="s">
        <v>1088</v>
      </c>
      <c r="E10178" s="72">
        <v>1220</v>
      </c>
      <c r="F10178" s="105">
        <v>40</v>
      </c>
      <c r="G10178" s="108">
        <f t="shared" si="158"/>
        <v>44378</v>
      </c>
    </row>
    <row r="10179" spans="1:7" x14ac:dyDescent="0.35">
      <c r="A10179" s="72" t="s">
        <v>652</v>
      </c>
      <c r="B10179" s="72" t="s">
        <v>653</v>
      </c>
      <c r="C10179" s="72" t="s">
        <v>1087</v>
      </c>
      <c r="D10179" s="72" t="s">
        <v>1089</v>
      </c>
      <c r="E10179" s="72">
        <v>1215</v>
      </c>
      <c r="F10179" s="105">
        <v>42</v>
      </c>
      <c r="G10179" s="108">
        <f t="shared" si="158"/>
        <v>44287</v>
      </c>
    </row>
    <row r="10180" spans="1:7" x14ac:dyDescent="0.35">
      <c r="A10180" s="72" t="s">
        <v>652</v>
      </c>
      <c r="B10180" s="72" t="s">
        <v>653</v>
      </c>
      <c r="C10180" s="72" t="s">
        <v>1087</v>
      </c>
      <c r="D10180" s="72" t="s">
        <v>1090</v>
      </c>
      <c r="E10180" s="72">
        <v>1213</v>
      </c>
      <c r="F10180" s="105">
        <v>42</v>
      </c>
      <c r="G10180" s="108">
        <f t="shared" ref="G10180:G10243" si="159">DATE(LEFT(D10180,4),RIGHT(LEFT(D10180,7),2),1)</f>
        <v>44197</v>
      </c>
    </row>
    <row r="10181" spans="1:7" x14ac:dyDescent="0.35">
      <c r="A10181" s="72" t="s">
        <v>652</v>
      </c>
      <c r="B10181" s="72" t="s">
        <v>653</v>
      </c>
      <c r="C10181" s="72" t="s">
        <v>1087</v>
      </c>
      <c r="D10181" s="72" t="s">
        <v>1091</v>
      </c>
      <c r="E10181" s="72">
        <v>1217</v>
      </c>
      <c r="F10181" s="105">
        <v>54</v>
      </c>
      <c r="G10181" s="108">
        <f t="shared" si="159"/>
        <v>44105</v>
      </c>
    </row>
    <row r="10182" spans="1:7" x14ac:dyDescent="0.35">
      <c r="A10182" s="72" t="s">
        <v>652</v>
      </c>
      <c r="B10182" s="72" t="s">
        <v>653</v>
      </c>
      <c r="C10182" s="72" t="s">
        <v>1087</v>
      </c>
      <c r="D10182" s="72" t="s">
        <v>1092</v>
      </c>
      <c r="E10182" s="72">
        <v>1208</v>
      </c>
      <c r="F10182" s="105">
        <v>54</v>
      </c>
      <c r="G10182" s="108">
        <f t="shared" si="159"/>
        <v>44013</v>
      </c>
    </row>
    <row r="10183" spans="1:7" x14ac:dyDescent="0.35">
      <c r="A10183" s="72" t="s">
        <v>652</v>
      </c>
      <c r="B10183" s="72" t="s">
        <v>653</v>
      </c>
      <c r="C10183" s="72" t="s">
        <v>1087</v>
      </c>
      <c r="D10183" s="72" t="s">
        <v>1093</v>
      </c>
      <c r="E10183" s="72">
        <v>1202</v>
      </c>
      <c r="F10183" s="105">
        <v>39</v>
      </c>
      <c r="G10183" s="108">
        <f t="shared" si="159"/>
        <v>43922</v>
      </c>
    </row>
    <row r="10184" spans="1:7" x14ac:dyDescent="0.35">
      <c r="A10184" s="72" t="s">
        <v>652</v>
      </c>
      <c r="B10184" s="72" t="s">
        <v>653</v>
      </c>
      <c r="C10184" s="72" t="s">
        <v>1087</v>
      </c>
      <c r="D10184" s="72" t="s">
        <v>1094</v>
      </c>
      <c r="E10184" s="72">
        <v>1178</v>
      </c>
      <c r="F10184" s="105">
        <v>41</v>
      </c>
      <c r="G10184" s="108">
        <f t="shared" si="159"/>
        <v>43831</v>
      </c>
    </row>
    <row r="10185" spans="1:7" x14ac:dyDescent="0.35">
      <c r="A10185" s="72" t="s">
        <v>652</v>
      </c>
      <c r="B10185" s="72" t="s">
        <v>653</v>
      </c>
      <c r="C10185" s="72" t="s">
        <v>1087</v>
      </c>
      <c r="D10185" s="72" t="s">
        <v>1095</v>
      </c>
      <c r="E10185" s="72">
        <v>1179</v>
      </c>
      <c r="F10185" s="105">
        <v>43</v>
      </c>
      <c r="G10185" s="108">
        <f t="shared" si="159"/>
        <v>43739</v>
      </c>
    </row>
    <row r="10186" spans="1:7" x14ac:dyDescent="0.35">
      <c r="A10186" s="72" t="s">
        <v>652</v>
      </c>
      <c r="B10186" s="72" t="s">
        <v>653</v>
      </c>
      <c r="C10186" s="72" t="s">
        <v>1087</v>
      </c>
      <c r="D10186" s="72" t="s">
        <v>1096</v>
      </c>
      <c r="E10186" s="72">
        <v>1181</v>
      </c>
      <c r="F10186" s="105">
        <v>25</v>
      </c>
      <c r="G10186" s="108">
        <f t="shared" si="159"/>
        <v>43647</v>
      </c>
    </row>
    <row r="10187" spans="1:7" x14ac:dyDescent="0.35">
      <c r="A10187" s="72" t="s">
        <v>652</v>
      </c>
      <c r="B10187" s="72" t="s">
        <v>653</v>
      </c>
      <c r="C10187" s="72" t="s">
        <v>1087</v>
      </c>
      <c r="D10187" s="72" t="s">
        <v>1097</v>
      </c>
      <c r="E10187" s="72">
        <v>1182</v>
      </c>
      <c r="F10187" s="105">
        <v>33</v>
      </c>
      <c r="G10187" s="108">
        <f t="shared" si="159"/>
        <v>43556</v>
      </c>
    </row>
    <row r="10188" spans="1:7" x14ac:dyDescent="0.35">
      <c r="A10188" s="72" t="s">
        <v>652</v>
      </c>
      <c r="B10188" s="72" t="s">
        <v>653</v>
      </c>
      <c r="C10188" s="72" t="s">
        <v>1087</v>
      </c>
      <c r="D10188" s="72" t="s">
        <v>1098</v>
      </c>
      <c r="E10188" s="72">
        <v>1171</v>
      </c>
      <c r="F10188" s="105">
        <v>39</v>
      </c>
      <c r="G10188" s="108">
        <f t="shared" si="159"/>
        <v>43466</v>
      </c>
    </row>
    <row r="10189" spans="1:7" x14ac:dyDescent="0.35">
      <c r="A10189" s="72" t="s">
        <v>652</v>
      </c>
      <c r="B10189" s="72" t="s">
        <v>653</v>
      </c>
      <c r="C10189" s="72" t="s">
        <v>1087</v>
      </c>
      <c r="D10189" s="72" t="s">
        <v>1099</v>
      </c>
      <c r="E10189" s="72">
        <v>1184</v>
      </c>
      <c r="F10189" s="105">
        <v>42</v>
      </c>
      <c r="G10189" s="108">
        <f t="shared" si="159"/>
        <v>43374</v>
      </c>
    </row>
    <row r="10190" spans="1:7" x14ac:dyDescent="0.35">
      <c r="A10190" s="72" t="s">
        <v>652</v>
      </c>
      <c r="B10190" s="72" t="s">
        <v>653</v>
      </c>
      <c r="C10190" s="72" t="s">
        <v>1100</v>
      </c>
      <c r="D10190" s="72" t="s">
        <v>1088</v>
      </c>
      <c r="E10190" s="72">
        <v>630</v>
      </c>
      <c r="F10190" s="105">
        <v>40</v>
      </c>
      <c r="G10190" s="108">
        <f t="shared" si="159"/>
        <v>44378</v>
      </c>
    </row>
    <row r="10191" spans="1:7" x14ac:dyDescent="0.35">
      <c r="A10191" s="72" t="s">
        <v>652</v>
      </c>
      <c r="B10191" s="72" t="s">
        <v>653</v>
      </c>
      <c r="C10191" s="72" t="s">
        <v>1100</v>
      </c>
      <c r="D10191" s="72" t="s">
        <v>1089</v>
      </c>
      <c r="E10191" s="72">
        <v>629</v>
      </c>
      <c r="F10191" s="105">
        <v>39</v>
      </c>
      <c r="G10191" s="108">
        <f t="shared" si="159"/>
        <v>44287</v>
      </c>
    </row>
    <row r="10192" spans="1:7" x14ac:dyDescent="0.35">
      <c r="A10192" s="72" t="s">
        <v>652</v>
      </c>
      <c r="B10192" s="72" t="s">
        <v>653</v>
      </c>
      <c r="C10192" s="72" t="s">
        <v>1100</v>
      </c>
      <c r="D10192" s="72" t="s">
        <v>1090</v>
      </c>
      <c r="E10192" s="72">
        <v>631</v>
      </c>
      <c r="F10192" s="105">
        <v>39</v>
      </c>
      <c r="G10192" s="108">
        <f t="shared" si="159"/>
        <v>44197</v>
      </c>
    </row>
    <row r="10193" spans="1:7" x14ac:dyDescent="0.35">
      <c r="A10193" s="72" t="s">
        <v>652</v>
      </c>
      <c r="B10193" s="72" t="s">
        <v>653</v>
      </c>
      <c r="C10193" s="72" t="s">
        <v>1100</v>
      </c>
      <c r="D10193" s="72" t="s">
        <v>1091</v>
      </c>
      <c r="E10193" s="72">
        <v>629</v>
      </c>
      <c r="F10193" s="105">
        <v>39</v>
      </c>
      <c r="G10193" s="108">
        <f t="shared" si="159"/>
        <v>44105</v>
      </c>
    </row>
    <row r="10194" spans="1:7" x14ac:dyDescent="0.35">
      <c r="A10194" s="72" t="s">
        <v>652</v>
      </c>
      <c r="B10194" s="72" t="s">
        <v>653</v>
      </c>
      <c r="C10194" s="72" t="s">
        <v>1100</v>
      </c>
      <c r="D10194" s="72" t="s">
        <v>1092</v>
      </c>
      <c r="E10194" s="72">
        <v>633</v>
      </c>
      <c r="F10194" s="105">
        <v>41</v>
      </c>
      <c r="G10194" s="108">
        <f t="shared" si="159"/>
        <v>44013</v>
      </c>
    </row>
    <row r="10195" spans="1:7" x14ac:dyDescent="0.35">
      <c r="A10195" s="72" t="s">
        <v>652</v>
      </c>
      <c r="B10195" s="72" t="s">
        <v>653</v>
      </c>
      <c r="C10195" s="72" t="s">
        <v>1100</v>
      </c>
      <c r="D10195" s="72" t="s">
        <v>1093</v>
      </c>
      <c r="E10195" s="72">
        <v>631</v>
      </c>
      <c r="F10195" s="105">
        <v>24</v>
      </c>
      <c r="G10195" s="108">
        <f t="shared" si="159"/>
        <v>43922</v>
      </c>
    </row>
    <row r="10196" spans="1:7" x14ac:dyDescent="0.35">
      <c r="A10196" s="72" t="s">
        <v>652</v>
      </c>
      <c r="B10196" s="72" t="s">
        <v>653</v>
      </c>
      <c r="C10196" s="72" t="s">
        <v>1100</v>
      </c>
      <c r="D10196" s="72" t="s">
        <v>1094</v>
      </c>
      <c r="E10196" s="72">
        <v>621</v>
      </c>
      <c r="F10196" s="105">
        <v>23</v>
      </c>
      <c r="G10196" s="108">
        <f t="shared" si="159"/>
        <v>43831</v>
      </c>
    </row>
    <row r="10197" spans="1:7" x14ac:dyDescent="0.35">
      <c r="A10197" s="72" t="s">
        <v>652</v>
      </c>
      <c r="B10197" s="72" t="s">
        <v>653</v>
      </c>
      <c r="C10197" s="72" t="s">
        <v>1100</v>
      </c>
      <c r="D10197" s="72" t="s">
        <v>1095</v>
      </c>
      <c r="E10197" s="72">
        <v>622</v>
      </c>
      <c r="F10197" s="105">
        <v>22</v>
      </c>
      <c r="G10197" s="108">
        <f t="shared" si="159"/>
        <v>43739</v>
      </c>
    </row>
    <row r="10198" spans="1:7" x14ac:dyDescent="0.35">
      <c r="A10198" s="72" t="s">
        <v>652</v>
      </c>
      <c r="B10198" s="72" t="s">
        <v>653</v>
      </c>
      <c r="C10198" s="72" t="s">
        <v>1100</v>
      </c>
      <c r="D10198" s="72" t="s">
        <v>1096</v>
      </c>
      <c r="E10198" s="72">
        <v>622</v>
      </c>
      <c r="F10198" s="105">
        <v>12</v>
      </c>
      <c r="G10198" s="108">
        <f t="shared" si="159"/>
        <v>43647</v>
      </c>
    </row>
    <row r="10199" spans="1:7" x14ac:dyDescent="0.35">
      <c r="A10199" s="72" t="s">
        <v>652</v>
      </c>
      <c r="B10199" s="72" t="s">
        <v>653</v>
      </c>
      <c r="C10199" s="72" t="s">
        <v>1100</v>
      </c>
      <c r="D10199" s="72" t="s">
        <v>1097</v>
      </c>
      <c r="E10199" s="72">
        <v>623</v>
      </c>
      <c r="F10199" s="105">
        <v>23</v>
      </c>
      <c r="G10199" s="108">
        <f t="shared" si="159"/>
        <v>43556</v>
      </c>
    </row>
    <row r="10200" spans="1:7" x14ac:dyDescent="0.35">
      <c r="A10200" s="72" t="s">
        <v>652</v>
      </c>
      <c r="B10200" s="72" t="s">
        <v>653</v>
      </c>
      <c r="C10200" s="72" t="s">
        <v>1100</v>
      </c>
      <c r="D10200" s="72" t="s">
        <v>1098</v>
      </c>
      <c r="E10200" s="72">
        <v>616</v>
      </c>
      <c r="F10200" s="105">
        <v>25</v>
      </c>
      <c r="G10200" s="108">
        <f t="shared" si="159"/>
        <v>43466</v>
      </c>
    </row>
    <row r="10201" spans="1:7" x14ac:dyDescent="0.35">
      <c r="A10201" s="72" t="s">
        <v>652</v>
      </c>
      <c r="B10201" s="72" t="s">
        <v>653</v>
      </c>
      <c r="C10201" s="72" t="s">
        <v>1100</v>
      </c>
      <c r="D10201" s="72" t="s">
        <v>1099</v>
      </c>
      <c r="E10201" s="72">
        <v>627</v>
      </c>
      <c r="F10201" s="105">
        <v>22</v>
      </c>
      <c r="G10201" s="108">
        <f t="shared" si="159"/>
        <v>43374</v>
      </c>
    </row>
    <row r="10202" spans="1:7" x14ac:dyDescent="0.35">
      <c r="A10202" s="72" t="s">
        <v>652</v>
      </c>
      <c r="B10202" s="72" t="s">
        <v>653</v>
      </c>
      <c r="C10202" s="72" t="s">
        <v>1101</v>
      </c>
      <c r="D10202" s="72" t="s">
        <v>1088</v>
      </c>
      <c r="E10202" s="72">
        <v>2792</v>
      </c>
      <c r="F10202" s="105">
        <v>8</v>
      </c>
      <c r="G10202" s="108">
        <f t="shared" si="159"/>
        <v>44378</v>
      </c>
    </row>
    <row r="10203" spans="1:7" x14ac:dyDescent="0.35">
      <c r="A10203" s="72" t="s">
        <v>652</v>
      </c>
      <c r="B10203" s="72" t="s">
        <v>653</v>
      </c>
      <c r="C10203" s="72" t="s">
        <v>1101</v>
      </c>
      <c r="D10203" s="72" t="s">
        <v>1089</v>
      </c>
      <c r="E10203" s="72">
        <v>2792</v>
      </c>
      <c r="F10203" s="105">
        <v>6</v>
      </c>
      <c r="G10203" s="108">
        <f t="shared" si="159"/>
        <v>44287</v>
      </c>
    </row>
    <row r="10204" spans="1:7" x14ac:dyDescent="0.35">
      <c r="A10204" s="72" t="s">
        <v>652</v>
      </c>
      <c r="B10204" s="72" t="s">
        <v>653</v>
      </c>
      <c r="C10204" s="72" t="s">
        <v>1101</v>
      </c>
      <c r="D10204" s="72" t="s">
        <v>1090</v>
      </c>
      <c r="E10204" s="72">
        <v>2806</v>
      </c>
      <c r="F10204" s="105">
        <v>6</v>
      </c>
      <c r="G10204" s="108">
        <f t="shared" si="159"/>
        <v>44197</v>
      </c>
    </row>
    <row r="10205" spans="1:7" x14ac:dyDescent="0.35">
      <c r="A10205" s="72" t="s">
        <v>652</v>
      </c>
      <c r="B10205" s="72" t="s">
        <v>653</v>
      </c>
      <c r="C10205" s="72" t="s">
        <v>1101</v>
      </c>
      <c r="D10205" s="72" t="s">
        <v>1091</v>
      </c>
      <c r="E10205" s="72">
        <v>2786</v>
      </c>
      <c r="F10205" s="105">
        <v>5</v>
      </c>
      <c r="G10205" s="108">
        <f t="shared" si="159"/>
        <v>44105</v>
      </c>
    </row>
    <row r="10206" spans="1:7" x14ac:dyDescent="0.35">
      <c r="A10206" s="72" t="s">
        <v>652</v>
      </c>
      <c r="B10206" s="72" t="s">
        <v>653</v>
      </c>
      <c r="C10206" s="72" t="s">
        <v>1101</v>
      </c>
      <c r="D10206" s="72" t="s">
        <v>1092</v>
      </c>
      <c r="E10206" s="72">
        <v>2734</v>
      </c>
      <c r="F10206" s="105">
        <v>4</v>
      </c>
      <c r="G10206" s="108">
        <f t="shared" si="159"/>
        <v>44013</v>
      </c>
    </row>
    <row r="10207" spans="1:7" x14ac:dyDescent="0.35">
      <c r="A10207" s="72" t="s">
        <v>652</v>
      </c>
      <c r="B10207" s="72" t="s">
        <v>653</v>
      </c>
      <c r="C10207" s="72" t="s">
        <v>1101</v>
      </c>
      <c r="D10207" s="72" t="s">
        <v>1093</v>
      </c>
      <c r="E10207" s="72">
        <v>2674</v>
      </c>
      <c r="F10207" s="105">
        <v>2</v>
      </c>
      <c r="G10207" s="108">
        <f t="shared" si="159"/>
        <v>43922</v>
      </c>
    </row>
    <row r="10208" spans="1:7" x14ac:dyDescent="0.35">
      <c r="A10208" s="72" t="s">
        <v>652</v>
      </c>
      <c r="B10208" s="72" t="s">
        <v>653</v>
      </c>
      <c r="C10208" s="72" t="s">
        <v>1101</v>
      </c>
      <c r="D10208" s="72" t="s">
        <v>1094</v>
      </c>
      <c r="E10208" s="72">
        <v>2593</v>
      </c>
      <c r="F10208" s="105">
        <v>1</v>
      </c>
      <c r="G10208" s="108">
        <f t="shared" si="159"/>
        <v>43831</v>
      </c>
    </row>
    <row r="10209" spans="1:7" x14ac:dyDescent="0.35">
      <c r="A10209" s="72" t="s">
        <v>652</v>
      </c>
      <c r="B10209" s="72" t="s">
        <v>653</v>
      </c>
      <c r="C10209" s="72" t="s">
        <v>1101</v>
      </c>
      <c r="D10209" s="72" t="s">
        <v>1095</v>
      </c>
      <c r="E10209" s="72">
        <v>2544</v>
      </c>
      <c r="F10209" s="105">
        <v>1</v>
      </c>
      <c r="G10209" s="108">
        <f t="shared" si="159"/>
        <v>43739</v>
      </c>
    </row>
    <row r="10210" spans="1:7" x14ac:dyDescent="0.35">
      <c r="A10210" s="72" t="s">
        <v>652</v>
      </c>
      <c r="B10210" s="72" t="s">
        <v>653</v>
      </c>
      <c r="C10210" s="72" t="s">
        <v>1101</v>
      </c>
      <c r="D10210" s="72" t="s">
        <v>1096</v>
      </c>
      <c r="E10210" s="72">
        <v>2492</v>
      </c>
      <c r="F10210" s="105">
        <v>1</v>
      </c>
      <c r="G10210" s="108">
        <f t="shared" si="159"/>
        <v>43647</v>
      </c>
    </row>
    <row r="10211" spans="1:7" x14ac:dyDescent="0.35">
      <c r="A10211" s="72" t="s">
        <v>652</v>
      </c>
      <c r="B10211" s="72" t="s">
        <v>653</v>
      </c>
      <c r="C10211" s="72" t="s">
        <v>1101</v>
      </c>
      <c r="D10211" s="72" t="s">
        <v>1097</v>
      </c>
      <c r="E10211" s="72">
        <v>2484</v>
      </c>
      <c r="F10211" s="105">
        <v>1</v>
      </c>
      <c r="G10211" s="108">
        <f t="shared" si="159"/>
        <v>43556</v>
      </c>
    </row>
    <row r="10212" spans="1:7" x14ac:dyDescent="0.35">
      <c r="A10212" s="72" t="s">
        <v>652</v>
      </c>
      <c r="B10212" s="72" t="s">
        <v>653</v>
      </c>
      <c r="C10212" s="72" t="s">
        <v>1101</v>
      </c>
      <c r="D10212" s="72" t="s">
        <v>1098</v>
      </c>
      <c r="E10212" s="72">
        <v>2415</v>
      </c>
      <c r="F10212" s="105">
        <v>2</v>
      </c>
      <c r="G10212" s="108">
        <f t="shared" si="159"/>
        <v>43466</v>
      </c>
    </row>
    <row r="10213" spans="1:7" x14ac:dyDescent="0.35">
      <c r="A10213" s="72" t="s">
        <v>652</v>
      </c>
      <c r="B10213" s="72" t="s">
        <v>653</v>
      </c>
      <c r="C10213" s="72" t="s">
        <v>1101</v>
      </c>
      <c r="D10213" s="72" t="s">
        <v>1099</v>
      </c>
      <c r="E10213" s="72">
        <v>2457</v>
      </c>
      <c r="F10213" s="105">
        <v>2</v>
      </c>
      <c r="G10213" s="108">
        <f t="shared" si="159"/>
        <v>43374</v>
      </c>
    </row>
    <row r="10214" spans="1:7" x14ac:dyDescent="0.35">
      <c r="A10214" s="72" t="s">
        <v>652</v>
      </c>
      <c r="B10214" s="72" t="s">
        <v>653</v>
      </c>
      <c r="C10214" s="72" t="s">
        <v>1102</v>
      </c>
      <c r="D10214" s="72" t="s">
        <v>1088</v>
      </c>
      <c r="E10214" s="72">
        <v>2089</v>
      </c>
      <c r="F10214" s="105">
        <v>52</v>
      </c>
      <c r="G10214" s="108">
        <f t="shared" si="159"/>
        <v>44378</v>
      </c>
    </row>
    <row r="10215" spans="1:7" x14ac:dyDescent="0.35">
      <c r="A10215" s="72" t="s">
        <v>652</v>
      </c>
      <c r="B10215" s="72" t="s">
        <v>653</v>
      </c>
      <c r="C10215" s="72" t="s">
        <v>1102</v>
      </c>
      <c r="D10215" s="72" t="s">
        <v>1089</v>
      </c>
      <c r="E10215" s="72">
        <v>2083</v>
      </c>
      <c r="F10215" s="105">
        <v>58</v>
      </c>
      <c r="G10215" s="108">
        <f t="shared" si="159"/>
        <v>44287</v>
      </c>
    </row>
    <row r="10216" spans="1:7" x14ac:dyDescent="0.35">
      <c r="A10216" s="72" t="s">
        <v>652</v>
      </c>
      <c r="B10216" s="72" t="s">
        <v>653</v>
      </c>
      <c r="C10216" s="72" t="s">
        <v>1102</v>
      </c>
      <c r="D10216" s="72" t="s">
        <v>1090</v>
      </c>
      <c r="E10216" s="72">
        <v>2087</v>
      </c>
      <c r="F10216" s="105">
        <v>64</v>
      </c>
      <c r="G10216" s="108">
        <f t="shared" si="159"/>
        <v>44197</v>
      </c>
    </row>
    <row r="10217" spans="1:7" x14ac:dyDescent="0.35">
      <c r="A10217" s="72" t="s">
        <v>652</v>
      </c>
      <c r="B10217" s="72" t="s">
        <v>653</v>
      </c>
      <c r="C10217" s="72" t="s">
        <v>1102</v>
      </c>
      <c r="D10217" s="72" t="s">
        <v>1091</v>
      </c>
      <c r="E10217" s="72">
        <v>2087</v>
      </c>
      <c r="F10217" s="105">
        <v>66</v>
      </c>
      <c r="G10217" s="108">
        <f t="shared" si="159"/>
        <v>44105</v>
      </c>
    </row>
    <row r="10218" spans="1:7" x14ac:dyDescent="0.35">
      <c r="A10218" s="72" t="s">
        <v>652</v>
      </c>
      <c r="B10218" s="72" t="s">
        <v>653</v>
      </c>
      <c r="C10218" s="72" t="s">
        <v>1102</v>
      </c>
      <c r="D10218" s="72" t="s">
        <v>1092</v>
      </c>
      <c r="E10218" s="72">
        <v>2085</v>
      </c>
      <c r="F10218" s="105">
        <v>69</v>
      </c>
      <c r="G10218" s="108">
        <f t="shared" si="159"/>
        <v>44013</v>
      </c>
    </row>
    <row r="10219" spans="1:7" x14ac:dyDescent="0.35">
      <c r="A10219" s="72" t="s">
        <v>652</v>
      </c>
      <c r="B10219" s="72" t="s">
        <v>653</v>
      </c>
      <c r="C10219" s="72" t="s">
        <v>1102</v>
      </c>
      <c r="D10219" s="72" t="s">
        <v>1093</v>
      </c>
      <c r="E10219" s="72">
        <v>2080</v>
      </c>
      <c r="F10219" s="105">
        <v>36</v>
      </c>
      <c r="G10219" s="108">
        <f t="shared" si="159"/>
        <v>43922</v>
      </c>
    </row>
    <row r="10220" spans="1:7" x14ac:dyDescent="0.35">
      <c r="A10220" s="72" t="s">
        <v>652</v>
      </c>
      <c r="B10220" s="72" t="s">
        <v>653</v>
      </c>
      <c r="C10220" s="72" t="s">
        <v>1102</v>
      </c>
      <c r="D10220" s="72" t="s">
        <v>1094</v>
      </c>
      <c r="E10220" s="72">
        <v>2061</v>
      </c>
      <c r="F10220" s="105">
        <v>43</v>
      </c>
      <c r="G10220" s="108">
        <f t="shared" si="159"/>
        <v>43831</v>
      </c>
    </row>
    <row r="10221" spans="1:7" x14ac:dyDescent="0.35">
      <c r="A10221" s="72" t="s">
        <v>652</v>
      </c>
      <c r="B10221" s="72" t="s">
        <v>653</v>
      </c>
      <c r="C10221" s="72" t="s">
        <v>1102</v>
      </c>
      <c r="D10221" s="72" t="s">
        <v>1095</v>
      </c>
      <c r="E10221" s="72">
        <v>2060</v>
      </c>
      <c r="F10221" s="105">
        <v>40</v>
      </c>
      <c r="G10221" s="108">
        <f t="shared" si="159"/>
        <v>43739</v>
      </c>
    </row>
    <row r="10222" spans="1:7" x14ac:dyDescent="0.35">
      <c r="A10222" s="72" t="s">
        <v>652</v>
      </c>
      <c r="B10222" s="72" t="s">
        <v>653</v>
      </c>
      <c r="C10222" s="72" t="s">
        <v>1102</v>
      </c>
      <c r="D10222" s="72" t="s">
        <v>1096</v>
      </c>
      <c r="E10222" s="72">
        <v>2058</v>
      </c>
      <c r="F10222" s="105">
        <v>19</v>
      </c>
      <c r="G10222" s="108">
        <f t="shared" si="159"/>
        <v>43647</v>
      </c>
    </row>
    <row r="10223" spans="1:7" x14ac:dyDescent="0.35">
      <c r="A10223" s="72" t="s">
        <v>652</v>
      </c>
      <c r="B10223" s="72" t="s">
        <v>653</v>
      </c>
      <c r="C10223" s="72" t="s">
        <v>1102</v>
      </c>
      <c r="D10223" s="72" t="s">
        <v>1097</v>
      </c>
      <c r="E10223" s="72">
        <v>2052</v>
      </c>
      <c r="F10223" s="105">
        <v>36</v>
      </c>
      <c r="G10223" s="108">
        <f t="shared" si="159"/>
        <v>43556</v>
      </c>
    </row>
    <row r="10224" spans="1:7" x14ac:dyDescent="0.35">
      <c r="A10224" s="72" t="s">
        <v>652</v>
      </c>
      <c r="B10224" s="72" t="s">
        <v>653</v>
      </c>
      <c r="C10224" s="72" t="s">
        <v>1102</v>
      </c>
      <c r="D10224" s="72" t="s">
        <v>1098</v>
      </c>
      <c r="E10224" s="72">
        <v>2058</v>
      </c>
      <c r="F10224" s="105">
        <v>48</v>
      </c>
      <c r="G10224" s="108">
        <f t="shared" si="159"/>
        <v>43466</v>
      </c>
    </row>
    <row r="10225" spans="1:7" x14ac:dyDescent="0.35">
      <c r="A10225" s="72" t="s">
        <v>652</v>
      </c>
      <c r="B10225" s="72" t="s">
        <v>653</v>
      </c>
      <c r="C10225" s="72" t="s">
        <v>1102</v>
      </c>
      <c r="D10225" s="72" t="s">
        <v>1099</v>
      </c>
      <c r="E10225" s="72">
        <v>2127</v>
      </c>
      <c r="F10225" s="105">
        <v>64</v>
      </c>
      <c r="G10225" s="108">
        <f t="shared" si="159"/>
        <v>43374</v>
      </c>
    </row>
    <row r="10226" spans="1:7" x14ac:dyDescent="0.35">
      <c r="A10226" s="72" t="s">
        <v>654</v>
      </c>
      <c r="B10226" s="72" t="s">
        <v>655</v>
      </c>
      <c r="C10226" s="72" t="s">
        <v>1087</v>
      </c>
      <c r="D10226" s="72" t="s">
        <v>1088</v>
      </c>
      <c r="E10226" s="72">
        <v>909</v>
      </c>
      <c r="F10226" s="105">
        <v>48</v>
      </c>
      <c r="G10226" s="108">
        <f t="shared" si="159"/>
        <v>44378</v>
      </c>
    </row>
    <row r="10227" spans="1:7" x14ac:dyDescent="0.35">
      <c r="A10227" s="72" t="s">
        <v>654</v>
      </c>
      <c r="B10227" s="72" t="s">
        <v>655</v>
      </c>
      <c r="C10227" s="72" t="s">
        <v>1087</v>
      </c>
      <c r="D10227" s="72" t="s">
        <v>1089</v>
      </c>
      <c r="E10227" s="72">
        <v>905</v>
      </c>
      <c r="F10227" s="105">
        <v>47</v>
      </c>
      <c r="G10227" s="108">
        <f t="shared" si="159"/>
        <v>44287</v>
      </c>
    </row>
    <row r="10228" spans="1:7" x14ac:dyDescent="0.35">
      <c r="A10228" s="72" t="s">
        <v>654</v>
      </c>
      <c r="B10228" s="72" t="s">
        <v>655</v>
      </c>
      <c r="C10228" s="72" t="s">
        <v>1087</v>
      </c>
      <c r="D10228" s="72" t="s">
        <v>1090</v>
      </c>
      <c r="E10228" s="72">
        <v>907</v>
      </c>
      <c r="F10228" s="105">
        <v>47</v>
      </c>
      <c r="G10228" s="108">
        <f t="shared" si="159"/>
        <v>44197</v>
      </c>
    </row>
    <row r="10229" spans="1:7" x14ac:dyDescent="0.35">
      <c r="A10229" s="72" t="s">
        <v>654</v>
      </c>
      <c r="B10229" s="72" t="s">
        <v>655</v>
      </c>
      <c r="C10229" s="72" t="s">
        <v>1087</v>
      </c>
      <c r="D10229" s="72" t="s">
        <v>1091</v>
      </c>
      <c r="E10229" s="72">
        <v>912</v>
      </c>
      <c r="F10229" s="105">
        <v>46</v>
      </c>
      <c r="G10229" s="108">
        <f t="shared" si="159"/>
        <v>44105</v>
      </c>
    </row>
    <row r="10230" spans="1:7" x14ac:dyDescent="0.35">
      <c r="A10230" s="72" t="s">
        <v>654</v>
      </c>
      <c r="B10230" s="72" t="s">
        <v>655</v>
      </c>
      <c r="C10230" s="72" t="s">
        <v>1087</v>
      </c>
      <c r="D10230" s="72" t="s">
        <v>1092</v>
      </c>
      <c r="E10230" s="72">
        <v>902</v>
      </c>
      <c r="F10230" s="105">
        <v>47</v>
      </c>
      <c r="G10230" s="108">
        <f t="shared" si="159"/>
        <v>44013</v>
      </c>
    </row>
    <row r="10231" spans="1:7" x14ac:dyDescent="0.35">
      <c r="A10231" s="72" t="s">
        <v>654</v>
      </c>
      <c r="B10231" s="72" t="s">
        <v>655</v>
      </c>
      <c r="C10231" s="72" t="s">
        <v>1087</v>
      </c>
      <c r="D10231" s="72" t="s">
        <v>1093</v>
      </c>
      <c r="E10231" s="72">
        <v>901</v>
      </c>
      <c r="F10231" s="105">
        <v>50</v>
      </c>
      <c r="G10231" s="108">
        <f t="shared" si="159"/>
        <v>43922</v>
      </c>
    </row>
    <row r="10232" spans="1:7" x14ac:dyDescent="0.35">
      <c r="A10232" s="72" t="s">
        <v>654</v>
      </c>
      <c r="B10232" s="72" t="s">
        <v>655</v>
      </c>
      <c r="C10232" s="72" t="s">
        <v>1087</v>
      </c>
      <c r="D10232" s="72" t="s">
        <v>1094</v>
      </c>
      <c r="E10232" s="72">
        <v>878</v>
      </c>
      <c r="F10232" s="105">
        <v>50</v>
      </c>
      <c r="G10232" s="108">
        <f t="shared" si="159"/>
        <v>43831</v>
      </c>
    </row>
    <row r="10233" spans="1:7" x14ac:dyDescent="0.35">
      <c r="A10233" s="72" t="s">
        <v>654</v>
      </c>
      <c r="B10233" s="72" t="s">
        <v>655</v>
      </c>
      <c r="C10233" s="72" t="s">
        <v>1087</v>
      </c>
      <c r="D10233" s="72" t="s">
        <v>1095</v>
      </c>
      <c r="E10233" s="72">
        <v>873</v>
      </c>
      <c r="F10233" s="105">
        <v>47</v>
      </c>
      <c r="G10233" s="108">
        <f t="shared" si="159"/>
        <v>43739</v>
      </c>
    </row>
    <row r="10234" spans="1:7" x14ac:dyDescent="0.35">
      <c r="A10234" s="72" t="s">
        <v>654</v>
      </c>
      <c r="B10234" s="72" t="s">
        <v>655</v>
      </c>
      <c r="C10234" s="72" t="s">
        <v>1087</v>
      </c>
      <c r="D10234" s="72" t="s">
        <v>1096</v>
      </c>
      <c r="E10234" s="72">
        <v>878</v>
      </c>
      <c r="F10234" s="105">
        <v>41</v>
      </c>
      <c r="G10234" s="108">
        <f t="shared" si="159"/>
        <v>43647</v>
      </c>
    </row>
    <row r="10235" spans="1:7" x14ac:dyDescent="0.35">
      <c r="A10235" s="72" t="s">
        <v>654</v>
      </c>
      <c r="B10235" s="72" t="s">
        <v>655</v>
      </c>
      <c r="C10235" s="72" t="s">
        <v>1087</v>
      </c>
      <c r="D10235" s="72" t="s">
        <v>1097</v>
      </c>
      <c r="E10235" s="72">
        <v>873</v>
      </c>
      <c r="F10235" s="105">
        <v>52</v>
      </c>
      <c r="G10235" s="108">
        <f t="shared" si="159"/>
        <v>43556</v>
      </c>
    </row>
    <row r="10236" spans="1:7" x14ac:dyDescent="0.35">
      <c r="A10236" s="72" t="s">
        <v>654</v>
      </c>
      <c r="B10236" s="72" t="s">
        <v>655</v>
      </c>
      <c r="C10236" s="72" t="s">
        <v>1087</v>
      </c>
      <c r="D10236" s="72" t="s">
        <v>1098</v>
      </c>
      <c r="E10236" s="72">
        <v>867</v>
      </c>
      <c r="F10236" s="105">
        <v>53</v>
      </c>
      <c r="G10236" s="108">
        <f t="shared" si="159"/>
        <v>43466</v>
      </c>
    </row>
    <row r="10237" spans="1:7" x14ac:dyDescent="0.35">
      <c r="A10237" s="72" t="s">
        <v>654</v>
      </c>
      <c r="B10237" s="72" t="s">
        <v>655</v>
      </c>
      <c r="C10237" s="72" t="s">
        <v>1087</v>
      </c>
      <c r="D10237" s="72" t="s">
        <v>1099</v>
      </c>
      <c r="E10237" s="72">
        <v>891</v>
      </c>
      <c r="F10237" s="105">
        <v>54</v>
      </c>
      <c r="G10237" s="108">
        <f t="shared" si="159"/>
        <v>43374</v>
      </c>
    </row>
    <row r="10238" spans="1:7" x14ac:dyDescent="0.35">
      <c r="A10238" s="72" t="s">
        <v>654</v>
      </c>
      <c r="B10238" s="72" t="s">
        <v>655</v>
      </c>
      <c r="C10238" s="72" t="s">
        <v>1100</v>
      </c>
      <c r="D10238" s="72" t="s">
        <v>1088</v>
      </c>
      <c r="E10238" s="72">
        <v>564</v>
      </c>
      <c r="F10238" s="105">
        <v>153</v>
      </c>
      <c r="G10238" s="108">
        <f t="shared" si="159"/>
        <v>44378</v>
      </c>
    </row>
    <row r="10239" spans="1:7" x14ac:dyDescent="0.35">
      <c r="A10239" s="72" t="s">
        <v>654</v>
      </c>
      <c r="B10239" s="72" t="s">
        <v>655</v>
      </c>
      <c r="C10239" s="72" t="s">
        <v>1100</v>
      </c>
      <c r="D10239" s="72" t="s">
        <v>1089</v>
      </c>
      <c r="E10239" s="72">
        <v>557</v>
      </c>
      <c r="F10239" s="105">
        <v>153</v>
      </c>
      <c r="G10239" s="108">
        <f t="shared" si="159"/>
        <v>44287</v>
      </c>
    </row>
    <row r="10240" spans="1:7" x14ac:dyDescent="0.35">
      <c r="A10240" s="72" t="s">
        <v>654</v>
      </c>
      <c r="B10240" s="72" t="s">
        <v>655</v>
      </c>
      <c r="C10240" s="72" t="s">
        <v>1100</v>
      </c>
      <c r="D10240" s="72" t="s">
        <v>1090</v>
      </c>
      <c r="E10240" s="72">
        <v>560</v>
      </c>
      <c r="F10240" s="105">
        <v>154</v>
      </c>
      <c r="G10240" s="108">
        <f t="shared" si="159"/>
        <v>44197</v>
      </c>
    </row>
    <row r="10241" spans="1:7" x14ac:dyDescent="0.35">
      <c r="A10241" s="72" t="s">
        <v>654</v>
      </c>
      <c r="B10241" s="72" t="s">
        <v>655</v>
      </c>
      <c r="C10241" s="72" t="s">
        <v>1100</v>
      </c>
      <c r="D10241" s="72" t="s">
        <v>1091</v>
      </c>
      <c r="E10241" s="72">
        <v>556</v>
      </c>
      <c r="F10241" s="105">
        <v>152</v>
      </c>
      <c r="G10241" s="108">
        <f t="shared" si="159"/>
        <v>44105</v>
      </c>
    </row>
    <row r="10242" spans="1:7" x14ac:dyDescent="0.35">
      <c r="A10242" s="72" t="s">
        <v>654</v>
      </c>
      <c r="B10242" s="72" t="s">
        <v>655</v>
      </c>
      <c r="C10242" s="72" t="s">
        <v>1100</v>
      </c>
      <c r="D10242" s="72" t="s">
        <v>1092</v>
      </c>
      <c r="E10242" s="72">
        <v>561</v>
      </c>
      <c r="F10242" s="105">
        <v>153</v>
      </c>
      <c r="G10242" s="108">
        <f t="shared" si="159"/>
        <v>44013</v>
      </c>
    </row>
    <row r="10243" spans="1:7" x14ac:dyDescent="0.35">
      <c r="A10243" s="72" t="s">
        <v>654</v>
      </c>
      <c r="B10243" s="72" t="s">
        <v>655</v>
      </c>
      <c r="C10243" s="72" t="s">
        <v>1100</v>
      </c>
      <c r="D10243" s="72" t="s">
        <v>1093</v>
      </c>
      <c r="E10243" s="72">
        <v>548</v>
      </c>
      <c r="F10243" s="105">
        <v>157</v>
      </c>
      <c r="G10243" s="108">
        <f t="shared" si="159"/>
        <v>43922</v>
      </c>
    </row>
    <row r="10244" spans="1:7" x14ac:dyDescent="0.35">
      <c r="A10244" s="72" t="s">
        <v>654</v>
      </c>
      <c r="B10244" s="72" t="s">
        <v>655</v>
      </c>
      <c r="C10244" s="72" t="s">
        <v>1100</v>
      </c>
      <c r="D10244" s="72" t="s">
        <v>1094</v>
      </c>
      <c r="E10244" s="72">
        <v>548</v>
      </c>
      <c r="F10244" s="105">
        <v>157</v>
      </c>
      <c r="G10244" s="108">
        <f t="shared" ref="G10244:G10307" si="160">DATE(LEFT(D10244,4),RIGHT(LEFT(D10244,7),2),1)</f>
        <v>43831</v>
      </c>
    </row>
    <row r="10245" spans="1:7" x14ac:dyDescent="0.35">
      <c r="A10245" s="72" t="s">
        <v>654</v>
      </c>
      <c r="B10245" s="72" t="s">
        <v>655</v>
      </c>
      <c r="C10245" s="72" t="s">
        <v>1100</v>
      </c>
      <c r="D10245" s="72" t="s">
        <v>1095</v>
      </c>
      <c r="E10245" s="72">
        <v>544</v>
      </c>
      <c r="F10245" s="105">
        <v>162</v>
      </c>
      <c r="G10245" s="108">
        <f t="shared" si="160"/>
        <v>43739</v>
      </c>
    </row>
    <row r="10246" spans="1:7" x14ac:dyDescent="0.35">
      <c r="A10246" s="72" t="s">
        <v>654</v>
      </c>
      <c r="B10246" s="72" t="s">
        <v>655</v>
      </c>
      <c r="C10246" s="72" t="s">
        <v>1100</v>
      </c>
      <c r="D10246" s="72" t="s">
        <v>1096</v>
      </c>
      <c r="E10246" s="72">
        <v>546</v>
      </c>
      <c r="F10246" s="105">
        <v>105</v>
      </c>
      <c r="G10246" s="108">
        <f t="shared" si="160"/>
        <v>43647</v>
      </c>
    </row>
    <row r="10247" spans="1:7" x14ac:dyDescent="0.35">
      <c r="A10247" s="72" t="s">
        <v>654</v>
      </c>
      <c r="B10247" s="72" t="s">
        <v>655</v>
      </c>
      <c r="C10247" s="72" t="s">
        <v>1100</v>
      </c>
      <c r="D10247" s="72" t="s">
        <v>1097</v>
      </c>
      <c r="E10247" s="72">
        <v>544</v>
      </c>
      <c r="F10247" s="105">
        <v>166</v>
      </c>
      <c r="G10247" s="108">
        <f t="shared" si="160"/>
        <v>43556</v>
      </c>
    </row>
    <row r="10248" spans="1:7" x14ac:dyDescent="0.35">
      <c r="A10248" s="72" t="s">
        <v>654</v>
      </c>
      <c r="B10248" s="72" t="s">
        <v>655</v>
      </c>
      <c r="C10248" s="72" t="s">
        <v>1100</v>
      </c>
      <c r="D10248" s="72" t="s">
        <v>1098</v>
      </c>
      <c r="E10248" s="72">
        <v>533</v>
      </c>
      <c r="F10248" s="105">
        <v>178</v>
      </c>
      <c r="G10248" s="108">
        <f t="shared" si="160"/>
        <v>43466</v>
      </c>
    </row>
    <row r="10249" spans="1:7" x14ac:dyDescent="0.35">
      <c r="A10249" s="72" t="s">
        <v>654</v>
      </c>
      <c r="B10249" s="72" t="s">
        <v>655</v>
      </c>
      <c r="C10249" s="72" t="s">
        <v>1100</v>
      </c>
      <c r="D10249" s="72" t="s">
        <v>1099</v>
      </c>
      <c r="E10249" s="72">
        <v>582</v>
      </c>
      <c r="F10249" s="105">
        <v>175</v>
      </c>
      <c r="G10249" s="108">
        <f t="shared" si="160"/>
        <v>43374</v>
      </c>
    </row>
    <row r="10250" spans="1:7" x14ac:dyDescent="0.35">
      <c r="A10250" s="72" t="s">
        <v>654</v>
      </c>
      <c r="B10250" s="72" t="s">
        <v>655</v>
      </c>
      <c r="C10250" s="72" t="s">
        <v>1101</v>
      </c>
      <c r="D10250" s="72" t="s">
        <v>1088</v>
      </c>
      <c r="E10250" s="72">
        <v>147</v>
      </c>
      <c r="F10250" s="105">
        <v>1</v>
      </c>
      <c r="G10250" s="108">
        <f t="shared" si="160"/>
        <v>44378</v>
      </c>
    </row>
    <row r="10251" spans="1:7" x14ac:dyDescent="0.35">
      <c r="A10251" s="72" t="s">
        <v>654</v>
      </c>
      <c r="B10251" s="72" t="s">
        <v>655</v>
      </c>
      <c r="C10251" s="72" t="s">
        <v>1101</v>
      </c>
      <c r="D10251" s="72" t="s">
        <v>1089</v>
      </c>
      <c r="E10251" s="72">
        <v>147</v>
      </c>
      <c r="F10251" s="105">
        <v>1</v>
      </c>
      <c r="G10251" s="108">
        <f t="shared" si="160"/>
        <v>44287</v>
      </c>
    </row>
    <row r="10252" spans="1:7" x14ac:dyDescent="0.35">
      <c r="A10252" s="72" t="s">
        <v>654</v>
      </c>
      <c r="B10252" s="72" t="s">
        <v>655</v>
      </c>
      <c r="C10252" s="72" t="s">
        <v>1101</v>
      </c>
      <c r="D10252" s="72" t="s">
        <v>1090</v>
      </c>
      <c r="E10252" s="72">
        <v>147</v>
      </c>
      <c r="F10252" s="105">
        <v>1</v>
      </c>
      <c r="G10252" s="108">
        <f t="shared" si="160"/>
        <v>44197</v>
      </c>
    </row>
    <row r="10253" spans="1:7" x14ac:dyDescent="0.35">
      <c r="A10253" s="72" t="s">
        <v>654</v>
      </c>
      <c r="B10253" s="72" t="s">
        <v>655</v>
      </c>
      <c r="C10253" s="72" t="s">
        <v>1101</v>
      </c>
      <c r="D10253" s="72" t="s">
        <v>1091</v>
      </c>
      <c r="E10253" s="72">
        <v>144</v>
      </c>
      <c r="F10253" s="105">
        <v>1</v>
      </c>
      <c r="G10253" s="108">
        <f t="shared" si="160"/>
        <v>44105</v>
      </c>
    </row>
    <row r="10254" spans="1:7" x14ac:dyDescent="0.35">
      <c r="A10254" s="72" t="s">
        <v>654</v>
      </c>
      <c r="B10254" s="72" t="s">
        <v>655</v>
      </c>
      <c r="C10254" s="72" t="s">
        <v>1101</v>
      </c>
      <c r="D10254" s="72" t="s">
        <v>1092</v>
      </c>
      <c r="E10254" s="72">
        <v>144</v>
      </c>
      <c r="F10254" s="105">
        <v>1</v>
      </c>
      <c r="G10254" s="108">
        <f t="shared" si="160"/>
        <v>44013</v>
      </c>
    </row>
    <row r="10255" spans="1:7" x14ac:dyDescent="0.35">
      <c r="A10255" s="72" t="s">
        <v>654</v>
      </c>
      <c r="B10255" s="72" t="s">
        <v>655</v>
      </c>
      <c r="C10255" s="72" t="s">
        <v>1101</v>
      </c>
      <c r="D10255" s="72" t="s">
        <v>1093</v>
      </c>
      <c r="E10255" s="72">
        <v>148</v>
      </c>
      <c r="F10255" s="105">
        <v>1</v>
      </c>
      <c r="G10255" s="108">
        <f t="shared" si="160"/>
        <v>43922</v>
      </c>
    </row>
    <row r="10256" spans="1:7" x14ac:dyDescent="0.35">
      <c r="A10256" s="72" t="s">
        <v>654</v>
      </c>
      <c r="B10256" s="72" t="s">
        <v>655</v>
      </c>
      <c r="C10256" s="72" t="s">
        <v>1101</v>
      </c>
      <c r="D10256" s="72" t="s">
        <v>1094</v>
      </c>
      <c r="E10256" s="72">
        <v>143</v>
      </c>
      <c r="F10256" s="105">
        <v>2</v>
      </c>
      <c r="G10256" s="108">
        <f t="shared" si="160"/>
        <v>43831</v>
      </c>
    </row>
    <row r="10257" spans="1:7" x14ac:dyDescent="0.35">
      <c r="A10257" s="72" t="s">
        <v>654</v>
      </c>
      <c r="B10257" s="72" t="s">
        <v>655</v>
      </c>
      <c r="C10257" s="72" t="s">
        <v>1101</v>
      </c>
      <c r="D10257" s="72" t="s">
        <v>1095</v>
      </c>
      <c r="E10257" s="72">
        <v>138</v>
      </c>
      <c r="F10257" s="105">
        <v>2</v>
      </c>
      <c r="G10257" s="108">
        <f t="shared" si="160"/>
        <v>43739</v>
      </c>
    </row>
    <row r="10258" spans="1:7" x14ac:dyDescent="0.35">
      <c r="A10258" s="72" t="s">
        <v>654</v>
      </c>
      <c r="B10258" s="72" t="s">
        <v>655</v>
      </c>
      <c r="C10258" s="72" t="s">
        <v>1101</v>
      </c>
      <c r="D10258" s="72" t="s">
        <v>1096</v>
      </c>
      <c r="E10258" s="72">
        <v>135</v>
      </c>
      <c r="F10258" s="105">
        <v>3</v>
      </c>
      <c r="G10258" s="108">
        <f t="shared" si="160"/>
        <v>43647</v>
      </c>
    </row>
    <row r="10259" spans="1:7" x14ac:dyDescent="0.35">
      <c r="A10259" s="72" t="s">
        <v>654</v>
      </c>
      <c r="B10259" s="72" t="s">
        <v>655</v>
      </c>
      <c r="C10259" s="72" t="s">
        <v>1101</v>
      </c>
      <c r="D10259" s="72" t="s">
        <v>1097</v>
      </c>
      <c r="E10259" s="72">
        <v>133</v>
      </c>
      <c r="F10259" s="105">
        <v>3</v>
      </c>
      <c r="G10259" s="108">
        <f t="shared" si="160"/>
        <v>43556</v>
      </c>
    </row>
    <row r="10260" spans="1:7" x14ac:dyDescent="0.35">
      <c r="A10260" s="72" t="s">
        <v>654</v>
      </c>
      <c r="B10260" s="72" t="s">
        <v>655</v>
      </c>
      <c r="C10260" s="72" t="s">
        <v>1101</v>
      </c>
      <c r="D10260" s="72" t="s">
        <v>1098</v>
      </c>
      <c r="E10260" s="72">
        <v>130</v>
      </c>
      <c r="F10260" s="105">
        <v>3</v>
      </c>
      <c r="G10260" s="108">
        <f t="shared" si="160"/>
        <v>43466</v>
      </c>
    </row>
    <row r="10261" spans="1:7" x14ac:dyDescent="0.35">
      <c r="A10261" s="72" t="s">
        <v>654</v>
      </c>
      <c r="B10261" s="72" t="s">
        <v>655</v>
      </c>
      <c r="C10261" s="72" t="s">
        <v>1101</v>
      </c>
      <c r="D10261" s="72" t="s">
        <v>1099</v>
      </c>
      <c r="E10261" s="72">
        <v>138</v>
      </c>
      <c r="F10261" s="105">
        <v>4</v>
      </c>
      <c r="G10261" s="108">
        <f t="shared" si="160"/>
        <v>43374</v>
      </c>
    </row>
    <row r="10262" spans="1:7" x14ac:dyDescent="0.35">
      <c r="A10262" s="72" t="s">
        <v>654</v>
      </c>
      <c r="B10262" s="72" t="s">
        <v>655</v>
      </c>
      <c r="C10262" s="72" t="s">
        <v>1102</v>
      </c>
      <c r="D10262" s="72" t="s">
        <v>1088</v>
      </c>
      <c r="E10262" s="72">
        <v>1677</v>
      </c>
      <c r="F10262" s="105">
        <v>186</v>
      </c>
      <c r="G10262" s="108">
        <f t="shared" si="160"/>
        <v>44378</v>
      </c>
    </row>
    <row r="10263" spans="1:7" x14ac:dyDescent="0.35">
      <c r="A10263" s="72" t="s">
        <v>654</v>
      </c>
      <c r="B10263" s="72" t="s">
        <v>655</v>
      </c>
      <c r="C10263" s="72" t="s">
        <v>1102</v>
      </c>
      <c r="D10263" s="72" t="s">
        <v>1089</v>
      </c>
      <c r="E10263" s="72">
        <v>1679</v>
      </c>
      <c r="F10263" s="105">
        <v>187</v>
      </c>
      <c r="G10263" s="108">
        <f t="shared" si="160"/>
        <v>44287</v>
      </c>
    </row>
    <row r="10264" spans="1:7" x14ac:dyDescent="0.35">
      <c r="A10264" s="72" t="s">
        <v>654</v>
      </c>
      <c r="B10264" s="72" t="s">
        <v>655</v>
      </c>
      <c r="C10264" s="72" t="s">
        <v>1102</v>
      </c>
      <c r="D10264" s="72" t="s">
        <v>1090</v>
      </c>
      <c r="E10264" s="72">
        <v>1681</v>
      </c>
      <c r="F10264" s="105">
        <v>188</v>
      </c>
      <c r="G10264" s="108">
        <f t="shared" si="160"/>
        <v>44197</v>
      </c>
    </row>
    <row r="10265" spans="1:7" x14ac:dyDescent="0.35">
      <c r="A10265" s="72" t="s">
        <v>654</v>
      </c>
      <c r="B10265" s="72" t="s">
        <v>655</v>
      </c>
      <c r="C10265" s="72" t="s">
        <v>1102</v>
      </c>
      <c r="D10265" s="72" t="s">
        <v>1091</v>
      </c>
      <c r="E10265" s="72">
        <v>1688</v>
      </c>
      <c r="F10265" s="105">
        <v>187</v>
      </c>
      <c r="G10265" s="108">
        <f t="shared" si="160"/>
        <v>44105</v>
      </c>
    </row>
    <row r="10266" spans="1:7" x14ac:dyDescent="0.35">
      <c r="A10266" s="72" t="s">
        <v>654</v>
      </c>
      <c r="B10266" s="72" t="s">
        <v>655</v>
      </c>
      <c r="C10266" s="72" t="s">
        <v>1102</v>
      </c>
      <c r="D10266" s="72" t="s">
        <v>1092</v>
      </c>
      <c r="E10266" s="72">
        <v>1674</v>
      </c>
      <c r="F10266" s="105">
        <v>191</v>
      </c>
      <c r="G10266" s="108">
        <f t="shared" si="160"/>
        <v>44013</v>
      </c>
    </row>
    <row r="10267" spans="1:7" x14ac:dyDescent="0.35">
      <c r="A10267" s="72" t="s">
        <v>654</v>
      </c>
      <c r="B10267" s="72" t="s">
        <v>655</v>
      </c>
      <c r="C10267" s="72" t="s">
        <v>1102</v>
      </c>
      <c r="D10267" s="72" t="s">
        <v>1093</v>
      </c>
      <c r="E10267" s="72">
        <v>1680</v>
      </c>
      <c r="F10267" s="105">
        <v>191</v>
      </c>
      <c r="G10267" s="108">
        <f t="shared" si="160"/>
        <v>43922</v>
      </c>
    </row>
    <row r="10268" spans="1:7" x14ac:dyDescent="0.35">
      <c r="A10268" s="72" t="s">
        <v>654</v>
      </c>
      <c r="B10268" s="72" t="s">
        <v>655</v>
      </c>
      <c r="C10268" s="72" t="s">
        <v>1102</v>
      </c>
      <c r="D10268" s="72" t="s">
        <v>1094</v>
      </c>
      <c r="E10268" s="72">
        <v>1682</v>
      </c>
      <c r="F10268" s="105">
        <v>192</v>
      </c>
      <c r="G10268" s="108">
        <f t="shared" si="160"/>
        <v>43831</v>
      </c>
    </row>
    <row r="10269" spans="1:7" x14ac:dyDescent="0.35">
      <c r="A10269" s="72" t="s">
        <v>654</v>
      </c>
      <c r="B10269" s="72" t="s">
        <v>655</v>
      </c>
      <c r="C10269" s="72" t="s">
        <v>1102</v>
      </c>
      <c r="D10269" s="72" t="s">
        <v>1095</v>
      </c>
      <c r="E10269" s="72">
        <v>1671</v>
      </c>
      <c r="F10269" s="105">
        <v>188</v>
      </c>
      <c r="G10269" s="108">
        <f t="shared" si="160"/>
        <v>43739</v>
      </c>
    </row>
    <row r="10270" spans="1:7" x14ac:dyDescent="0.35">
      <c r="A10270" s="72" t="s">
        <v>654</v>
      </c>
      <c r="B10270" s="72" t="s">
        <v>655</v>
      </c>
      <c r="C10270" s="72" t="s">
        <v>1102</v>
      </c>
      <c r="D10270" s="72" t="s">
        <v>1096</v>
      </c>
      <c r="E10270" s="72">
        <v>1670</v>
      </c>
      <c r="F10270" s="105">
        <v>165</v>
      </c>
      <c r="G10270" s="108">
        <f t="shared" si="160"/>
        <v>43647</v>
      </c>
    </row>
    <row r="10271" spans="1:7" x14ac:dyDescent="0.35">
      <c r="A10271" s="72" t="s">
        <v>654</v>
      </c>
      <c r="B10271" s="72" t="s">
        <v>655</v>
      </c>
      <c r="C10271" s="72" t="s">
        <v>1102</v>
      </c>
      <c r="D10271" s="72" t="s">
        <v>1097</v>
      </c>
      <c r="E10271" s="72">
        <v>1664</v>
      </c>
      <c r="F10271" s="105">
        <v>190</v>
      </c>
      <c r="G10271" s="108">
        <f t="shared" si="160"/>
        <v>43556</v>
      </c>
    </row>
    <row r="10272" spans="1:7" x14ac:dyDescent="0.35">
      <c r="A10272" s="72" t="s">
        <v>654</v>
      </c>
      <c r="B10272" s="72" t="s">
        <v>655</v>
      </c>
      <c r="C10272" s="72" t="s">
        <v>1102</v>
      </c>
      <c r="D10272" s="72" t="s">
        <v>1098</v>
      </c>
      <c r="E10272" s="72">
        <v>1667</v>
      </c>
      <c r="F10272" s="105">
        <v>200</v>
      </c>
      <c r="G10272" s="108">
        <f t="shared" si="160"/>
        <v>43466</v>
      </c>
    </row>
    <row r="10273" spans="1:7" x14ac:dyDescent="0.35">
      <c r="A10273" s="72" t="s">
        <v>654</v>
      </c>
      <c r="B10273" s="72" t="s">
        <v>655</v>
      </c>
      <c r="C10273" s="72" t="s">
        <v>1102</v>
      </c>
      <c r="D10273" s="72" t="s">
        <v>1099</v>
      </c>
      <c r="E10273" s="72">
        <v>1753</v>
      </c>
      <c r="F10273" s="105">
        <v>211</v>
      </c>
      <c r="G10273" s="108">
        <f t="shared" si="160"/>
        <v>43374</v>
      </c>
    </row>
    <row r="10274" spans="1:7" x14ac:dyDescent="0.35">
      <c r="A10274" s="72" t="s">
        <v>658</v>
      </c>
      <c r="B10274" s="72" t="s">
        <v>659</v>
      </c>
      <c r="C10274" s="72" t="s">
        <v>1087</v>
      </c>
      <c r="D10274" s="72" t="s">
        <v>1088</v>
      </c>
      <c r="E10274" s="72">
        <v>1712</v>
      </c>
      <c r="F10274" s="105">
        <v>85</v>
      </c>
      <c r="G10274" s="108">
        <f t="shared" si="160"/>
        <v>44378</v>
      </c>
    </row>
    <row r="10275" spans="1:7" x14ac:dyDescent="0.35">
      <c r="A10275" s="72" t="s">
        <v>658</v>
      </c>
      <c r="B10275" s="72" t="s">
        <v>659</v>
      </c>
      <c r="C10275" s="72" t="s">
        <v>1087</v>
      </c>
      <c r="D10275" s="72" t="s">
        <v>1089</v>
      </c>
      <c r="E10275" s="72">
        <v>1700</v>
      </c>
      <c r="F10275" s="105">
        <v>86</v>
      </c>
      <c r="G10275" s="108">
        <f t="shared" si="160"/>
        <v>44287</v>
      </c>
    </row>
    <row r="10276" spans="1:7" x14ac:dyDescent="0.35">
      <c r="A10276" s="72" t="s">
        <v>658</v>
      </c>
      <c r="B10276" s="72" t="s">
        <v>659</v>
      </c>
      <c r="C10276" s="72" t="s">
        <v>1087</v>
      </c>
      <c r="D10276" s="72" t="s">
        <v>1090</v>
      </c>
      <c r="E10276" s="72">
        <v>1690</v>
      </c>
      <c r="F10276" s="105">
        <v>97</v>
      </c>
      <c r="G10276" s="108">
        <f t="shared" si="160"/>
        <v>44197</v>
      </c>
    </row>
    <row r="10277" spans="1:7" x14ac:dyDescent="0.35">
      <c r="A10277" s="72" t="s">
        <v>658</v>
      </c>
      <c r="B10277" s="72" t="s">
        <v>659</v>
      </c>
      <c r="C10277" s="72" t="s">
        <v>1087</v>
      </c>
      <c r="D10277" s="72" t="s">
        <v>1091</v>
      </c>
      <c r="E10277" s="72">
        <v>1682</v>
      </c>
      <c r="F10277" s="105">
        <v>94</v>
      </c>
      <c r="G10277" s="108">
        <f t="shared" si="160"/>
        <v>44105</v>
      </c>
    </row>
    <row r="10278" spans="1:7" x14ac:dyDescent="0.35">
      <c r="A10278" s="72" t="s">
        <v>658</v>
      </c>
      <c r="B10278" s="72" t="s">
        <v>659</v>
      </c>
      <c r="C10278" s="72" t="s">
        <v>1087</v>
      </c>
      <c r="D10278" s="72" t="s">
        <v>1092</v>
      </c>
      <c r="E10278" s="72">
        <v>1681</v>
      </c>
      <c r="F10278" s="105">
        <v>105</v>
      </c>
      <c r="G10278" s="108">
        <f t="shared" si="160"/>
        <v>44013</v>
      </c>
    </row>
    <row r="10279" spans="1:7" x14ac:dyDescent="0.35">
      <c r="A10279" s="72" t="s">
        <v>658</v>
      </c>
      <c r="B10279" s="72" t="s">
        <v>659</v>
      </c>
      <c r="C10279" s="72" t="s">
        <v>1087</v>
      </c>
      <c r="D10279" s="72" t="s">
        <v>1093</v>
      </c>
      <c r="E10279" s="72">
        <v>1661</v>
      </c>
      <c r="F10279" s="105">
        <v>97</v>
      </c>
      <c r="G10279" s="108">
        <f t="shared" si="160"/>
        <v>43922</v>
      </c>
    </row>
    <row r="10280" spans="1:7" x14ac:dyDescent="0.35">
      <c r="A10280" s="72" t="s">
        <v>658</v>
      </c>
      <c r="B10280" s="72" t="s">
        <v>659</v>
      </c>
      <c r="C10280" s="72" t="s">
        <v>1087</v>
      </c>
      <c r="D10280" s="72" t="s">
        <v>1094</v>
      </c>
      <c r="E10280" s="72">
        <v>1665</v>
      </c>
      <c r="F10280" s="105">
        <v>98</v>
      </c>
      <c r="G10280" s="108">
        <f t="shared" si="160"/>
        <v>43831</v>
      </c>
    </row>
    <row r="10281" spans="1:7" x14ac:dyDescent="0.35">
      <c r="A10281" s="72" t="s">
        <v>658</v>
      </c>
      <c r="B10281" s="72" t="s">
        <v>659</v>
      </c>
      <c r="C10281" s="72" t="s">
        <v>1087</v>
      </c>
      <c r="D10281" s="72" t="s">
        <v>1095</v>
      </c>
      <c r="E10281" s="72">
        <v>1648</v>
      </c>
      <c r="F10281" s="105">
        <v>84</v>
      </c>
      <c r="G10281" s="108">
        <f t="shared" si="160"/>
        <v>43739</v>
      </c>
    </row>
    <row r="10282" spans="1:7" x14ac:dyDescent="0.35">
      <c r="A10282" s="72" t="s">
        <v>658</v>
      </c>
      <c r="B10282" s="72" t="s">
        <v>659</v>
      </c>
      <c r="C10282" s="72" t="s">
        <v>1087</v>
      </c>
      <c r="D10282" s="72" t="s">
        <v>1096</v>
      </c>
      <c r="E10282" s="72">
        <v>1635</v>
      </c>
      <c r="F10282" s="105">
        <v>91</v>
      </c>
      <c r="G10282" s="108">
        <f t="shared" si="160"/>
        <v>43647</v>
      </c>
    </row>
    <row r="10283" spans="1:7" x14ac:dyDescent="0.35">
      <c r="A10283" s="72" t="s">
        <v>658</v>
      </c>
      <c r="B10283" s="72" t="s">
        <v>659</v>
      </c>
      <c r="C10283" s="72" t="s">
        <v>1087</v>
      </c>
      <c r="D10283" s="72" t="s">
        <v>1097</v>
      </c>
      <c r="E10283" s="72">
        <v>1639</v>
      </c>
      <c r="F10283" s="105">
        <v>58</v>
      </c>
      <c r="G10283" s="108">
        <f t="shared" si="160"/>
        <v>43556</v>
      </c>
    </row>
    <row r="10284" spans="1:7" x14ac:dyDescent="0.35">
      <c r="A10284" s="72" t="s">
        <v>658</v>
      </c>
      <c r="B10284" s="72" t="s">
        <v>659</v>
      </c>
      <c r="C10284" s="72" t="s">
        <v>1087</v>
      </c>
      <c r="D10284" s="72" t="s">
        <v>1098</v>
      </c>
      <c r="E10284" s="72">
        <v>1623</v>
      </c>
      <c r="F10284" s="105">
        <v>59</v>
      </c>
      <c r="G10284" s="108">
        <f t="shared" si="160"/>
        <v>43466</v>
      </c>
    </row>
    <row r="10285" spans="1:7" x14ac:dyDescent="0.35">
      <c r="A10285" s="72" t="s">
        <v>658</v>
      </c>
      <c r="B10285" s="72" t="s">
        <v>659</v>
      </c>
      <c r="C10285" s="72" t="s">
        <v>1087</v>
      </c>
      <c r="D10285" s="72" t="s">
        <v>1099</v>
      </c>
      <c r="E10285" s="72">
        <v>1668</v>
      </c>
      <c r="F10285" s="105">
        <v>62</v>
      </c>
      <c r="G10285" s="108">
        <f t="shared" si="160"/>
        <v>43374</v>
      </c>
    </row>
    <row r="10286" spans="1:7" x14ac:dyDescent="0.35">
      <c r="A10286" s="72" t="s">
        <v>658</v>
      </c>
      <c r="B10286" s="72" t="s">
        <v>659</v>
      </c>
      <c r="C10286" s="72" t="s">
        <v>1100</v>
      </c>
      <c r="D10286" s="72" t="s">
        <v>1088</v>
      </c>
      <c r="E10286" s="72">
        <v>1593</v>
      </c>
      <c r="F10286" s="105">
        <v>237</v>
      </c>
      <c r="G10286" s="108">
        <f t="shared" si="160"/>
        <v>44378</v>
      </c>
    </row>
    <row r="10287" spans="1:7" x14ac:dyDescent="0.35">
      <c r="A10287" s="72" t="s">
        <v>658</v>
      </c>
      <c r="B10287" s="72" t="s">
        <v>659</v>
      </c>
      <c r="C10287" s="72" t="s">
        <v>1100</v>
      </c>
      <c r="D10287" s="72" t="s">
        <v>1089</v>
      </c>
      <c r="E10287" s="72">
        <v>1595</v>
      </c>
      <c r="F10287" s="105">
        <v>243</v>
      </c>
      <c r="G10287" s="108">
        <f t="shared" si="160"/>
        <v>44287</v>
      </c>
    </row>
    <row r="10288" spans="1:7" x14ac:dyDescent="0.35">
      <c r="A10288" s="72" t="s">
        <v>658</v>
      </c>
      <c r="B10288" s="72" t="s">
        <v>659</v>
      </c>
      <c r="C10288" s="72" t="s">
        <v>1100</v>
      </c>
      <c r="D10288" s="72" t="s">
        <v>1090</v>
      </c>
      <c r="E10288" s="72">
        <v>1595</v>
      </c>
      <c r="F10288" s="105">
        <v>228</v>
      </c>
      <c r="G10288" s="108">
        <f t="shared" si="160"/>
        <v>44197</v>
      </c>
    </row>
    <row r="10289" spans="1:7" x14ac:dyDescent="0.35">
      <c r="A10289" s="72" t="s">
        <v>658</v>
      </c>
      <c r="B10289" s="72" t="s">
        <v>659</v>
      </c>
      <c r="C10289" s="72" t="s">
        <v>1100</v>
      </c>
      <c r="D10289" s="72" t="s">
        <v>1091</v>
      </c>
      <c r="E10289" s="72">
        <v>1566</v>
      </c>
      <c r="F10289" s="105">
        <v>211</v>
      </c>
      <c r="G10289" s="108">
        <f t="shared" si="160"/>
        <v>44105</v>
      </c>
    </row>
    <row r="10290" spans="1:7" x14ac:dyDescent="0.35">
      <c r="A10290" s="72" t="s">
        <v>658</v>
      </c>
      <c r="B10290" s="72" t="s">
        <v>659</v>
      </c>
      <c r="C10290" s="72" t="s">
        <v>1100</v>
      </c>
      <c r="D10290" s="72" t="s">
        <v>1092</v>
      </c>
      <c r="E10290" s="72">
        <v>1548</v>
      </c>
      <c r="F10290" s="105">
        <v>176</v>
      </c>
      <c r="G10290" s="108">
        <f t="shared" si="160"/>
        <v>44013</v>
      </c>
    </row>
    <row r="10291" spans="1:7" x14ac:dyDescent="0.35">
      <c r="A10291" s="72" t="s">
        <v>658</v>
      </c>
      <c r="B10291" s="72" t="s">
        <v>659</v>
      </c>
      <c r="C10291" s="72" t="s">
        <v>1100</v>
      </c>
      <c r="D10291" s="72" t="s">
        <v>1093</v>
      </c>
      <c r="E10291" s="72">
        <v>1545</v>
      </c>
      <c r="F10291" s="105">
        <v>180</v>
      </c>
      <c r="G10291" s="108">
        <f t="shared" si="160"/>
        <v>43922</v>
      </c>
    </row>
    <row r="10292" spans="1:7" x14ac:dyDescent="0.35">
      <c r="A10292" s="72" t="s">
        <v>658</v>
      </c>
      <c r="B10292" s="72" t="s">
        <v>659</v>
      </c>
      <c r="C10292" s="72" t="s">
        <v>1100</v>
      </c>
      <c r="D10292" s="72" t="s">
        <v>1094</v>
      </c>
      <c r="E10292" s="72">
        <v>1524</v>
      </c>
      <c r="F10292" s="105">
        <v>188</v>
      </c>
      <c r="G10292" s="108">
        <f t="shared" si="160"/>
        <v>43831</v>
      </c>
    </row>
    <row r="10293" spans="1:7" x14ac:dyDescent="0.35">
      <c r="A10293" s="72" t="s">
        <v>658</v>
      </c>
      <c r="B10293" s="72" t="s">
        <v>659</v>
      </c>
      <c r="C10293" s="72" t="s">
        <v>1100</v>
      </c>
      <c r="D10293" s="72" t="s">
        <v>1095</v>
      </c>
      <c r="E10293" s="72">
        <v>1510</v>
      </c>
      <c r="F10293" s="105">
        <v>179</v>
      </c>
      <c r="G10293" s="108">
        <f t="shared" si="160"/>
        <v>43739</v>
      </c>
    </row>
    <row r="10294" spans="1:7" x14ac:dyDescent="0.35">
      <c r="A10294" s="72" t="s">
        <v>658</v>
      </c>
      <c r="B10294" s="72" t="s">
        <v>659</v>
      </c>
      <c r="C10294" s="72" t="s">
        <v>1100</v>
      </c>
      <c r="D10294" s="72" t="s">
        <v>1096</v>
      </c>
      <c r="E10294" s="72">
        <v>1510</v>
      </c>
      <c r="F10294" s="105">
        <v>175</v>
      </c>
      <c r="G10294" s="108">
        <f t="shared" si="160"/>
        <v>43647</v>
      </c>
    </row>
    <row r="10295" spans="1:7" x14ac:dyDescent="0.35">
      <c r="A10295" s="72" t="s">
        <v>658</v>
      </c>
      <c r="B10295" s="72" t="s">
        <v>659</v>
      </c>
      <c r="C10295" s="72" t="s">
        <v>1100</v>
      </c>
      <c r="D10295" s="72" t="s">
        <v>1097</v>
      </c>
      <c r="E10295" s="72">
        <v>1513</v>
      </c>
      <c r="F10295" s="105">
        <v>138</v>
      </c>
      <c r="G10295" s="108">
        <f t="shared" si="160"/>
        <v>43556</v>
      </c>
    </row>
    <row r="10296" spans="1:7" x14ac:dyDescent="0.35">
      <c r="A10296" s="72" t="s">
        <v>658</v>
      </c>
      <c r="B10296" s="72" t="s">
        <v>659</v>
      </c>
      <c r="C10296" s="72" t="s">
        <v>1100</v>
      </c>
      <c r="D10296" s="72" t="s">
        <v>1098</v>
      </c>
      <c r="E10296" s="72">
        <v>1484</v>
      </c>
      <c r="F10296" s="105">
        <v>141</v>
      </c>
      <c r="G10296" s="108">
        <f t="shared" si="160"/>
        <v>43466</v>
      </c>
    </row>
    <row r="10297" spans="1:7" x14ac:dyDescent="0.35">
      <c r="A10297" s="72" t="s">
        <v>658</v>
      </c>
      <c r="B10297" s="72" t="s">
        <v>659</v>
      </c>
      <c r="C10297" s="72" t="s">
        <v>1100</v>
      </c>
      <c r="D10297" s="72" t="s">
        <v>1099</v>
      </c>
      <c r="E10297" s="72">
        <v>1564</v>
      </c>
      <c r="F10297" s="105">
        <v>152</v>
      </c>
      <c r="G10297" s="108">
        <f t="shared" si="160"/>
        <v>43374</v>
      </c>
    </row>
    <row r="10298" spans="1:7" x14ac:dyDescent="0.35">
      <c r="A10298" s="72" t="s">
        <v>658</v>
      </c>
      <c r="B10298" s="72" t="s">
        <v>659</v>
      </c>
      <c r="C10298" s="72" t="s">
        <v>1101</v>
      </c>
      <c r="D10298" s="72" t="s">
        <v>1088</v>
      </c>
      <c r="E10298" s="72">
        <v>225</v>
      </c>
      <c r="F10298" s="105">
        <v>6</v>
      </c>
      <c r="G10298" s="108">
        <f t="shared" si="160"/>
        <v>44378</v>
      </c>
    </row>
    <row r="10299" spans="1:7" x14ac:dyDescent="0.35">
      <c r="A10299" s="72" t="s">
        <v>658</v>
      </c>
      <c r="B10299" s="72" t="s">
        <v>659</v>
      </c>
      <c r="C10299" s="72" t="s">
        <v>1101</v>
      </c>
      <c r="D10299" s="72" t="s">
        <v>1089</v>
      </c>
      <c r="E10299" s="72">
        <v>222</v>
      </c>
      <c r="F10299" s="105">
        <v>9</v>
      </c>
      <c r="G10299" s="108">
        <f t="shared" si="160"/>
        <v>44287</v>
      </c>
    </row>
    <row r="10300" spans="1:7" x14ac:dyDescent="0.35">
      <c r="A10300" s="72" t="s">
        <v>658</v>
      </c>
      <c r="B10300" s="72" t="s">
        <v>659</v>
      </c>
      <c r="C10300" s="72" t="s">
        <v>1101</v>
      </c>
      <c r="D10300" s="72" t="s">
        <v>1090</v>
      </c>
      <c r="E10300" s="72">
        <v>223</v>
      </c>
      <c r="F10300" s="105">
        <v>8</v>
      </c>
      <c r="G10300" s="108">
        <f t="shared" si="160"/>
        <v>44197</v>
      </c>
    </row>
    <row r="10301" spans="1:7" x14ac:dyDescent="0.35">
      <c r="A10301" s="72" t="s">
        <v>658</v>
      </c>
      <c r="B10301" s="72" t="s">
        <v>659</v>
      </c>
      <c r="C10301" s="72" t="s">
        <v>1101</v>
      </c>
      <c r="D10301" s="72" t="s">
        <v>1091</v>
      </c>
      <c r="E10301" s="72">
        <v>207</v>
      </c>
      <c r="F10301" s="105">
        <v>9</v>
      </c>
      <c r="G10301" s="108">
        <f t="shared" si="160"/>
        <v>44105</v>
      </c>
    </row>
    <row r="10302" spans="1:7" x14ac:dyDescent="0.35">
      <c r="A10302" s="72" t="s">
        <v>658</v>
      </c>
      <c r="B10302" s="72" t="s">
        <v>659</v>
      </c>
      <c r="C10302" s="72" t="s">
        <v>1101</v>
      </c>
      <c r="D10302" s="72" t="s">
        <v>1092</v>
      </c>
      <c r="E10302" s="72">
        <v>202</v>
      </c>
      <c r="F10302" s="105">
        <v>10</v>
      </c>
      <c r="G10302" s="108">
        <f t="shared" si="160"/>
        <v>44013</v>
      </c>
    </row>
    <row r="10303" spans="1:7" x14ac:dyDescent="0.35">
      <c r="A10303" s="72" t="s">
        <v>658</v>
      </c>
      <c r="B10303" s="72" t="s">
        <v>659</v>
      </c>
      <c r="C10303" s="72" t="s">
        <v>1101</v>
      </c>
      <c r="D10303" s="72" t="s">
        <v>1093</v>
      </c>
      <c r="E10303" s="72">
        <v>192</v>
      </c>
      <c r="F10303" s="105">
        <v>10</v>
      </c>
      <c r="G10303" s="108">
        <f t="shared" si="160"/>
        <v>43922</v>
      </c>
    </row>
    <row r="10304" spans="1:7" x14ac:dyDescent="0.35">
      <c r="A10304" s="72" t="s">
        <v>658</v>
      </c>
      <c r="B10304" s="72" t="s">
        <v>659</v>
      </c>
      <c r="C10304" s="72" t="s">
        <v>1101</v>
      </c>
      <c r="D10304" s="72" t="s">
        <v>1094</v>
      </c>
      <c r="E10304" s="72">
        <v>180</v>
      </c>
      <c r="F10304" s="105">
        <v>10</v>
      </c>
      <c r="G10304" s="108">
        <f t="shared" si="160"/>
        <v>43831</v>
      </c>
    </row>
    <row r="10305" spans="1:7" x14ac:dyDescent="0.35">
      <c r="A10305" s="72" t="s">
        <v>658</v>
      </c>
      <c r="B10305" s="72" t="s">
        <v>659</v>
      </c>
      <c r="C10305" s="72" t="s">
        <v>1101</v>
      </c>
      <c r="D10305" s="72" t="s">
        <v>1095</v>
      </c>
      <c r="E10305" s="72">
        <v>174</v>
      </c>
      <c r="F10305" s="105">
        <v>11</v>
      </c>
      <c r="G10305" s="108">
        <f t="shared" si="160"/>
        <v>43739</v>
      </c>
    </row>
    <row r="10306" spans="1:7" x14ac:dyDescent="0.35">
      <c r="A10306" s="72" t="s">
        <v>658</v>
      </c>
      <c r="B10306" s="72" t="s">
        <v>659</v>
      </c>
      <c r="C10306" s="72" t="s">
        <v>1101</v>
      </c>
      <c r="D10306" s="72" t="s">
        <v>1096</v>
      </c>
      <c r="E10306" s="72">
        <v>174</v>
      </c>
      <c r="F10306" s="105">
        <v>11</v>
      </c>
      <c r="G10306" s="108">
        <f t="shared" si="160"/>
        <v>43647</v>
      </c>
    </row>
    <row r="10307" spans="1:7" x14ac:dyDescent="0.35">
      <c r="A10307" s="72" t="s">
        <v>658</v>
      </c>
      <c r="B10307" s="72" t="s">
        <v>659</v>
      </c>
      <c r="C10307" s="72" t="s">
        <v>1101</v>
      </c>
      <c r="D10307" s="72" t="s">
        <v>1097</v>
      </c>
      <c r="E10307" s="72">
        <v>178</v>
      </c>
      <c r="F10307" s="105">
        <v>6</v>
      </c>
      <c r="G10307" s="108">
        <f t="shared" si="160"/>
        <v>43556</v>
      </c>
    </row>
    <row r="10308" spans="1:7" x14ac:dyDescent="0.35">
      <c r="A10308" s="72" t="s">
        <v>658</v>
      </c>
      <c r="B10308" s="72" t="s">
        <v>659</v>
      </c>
      <c r="C10308" s="72" t="s">
        <v>1101</v>
      </c>
      <c r="D10308" s="72" t="s">
        <v>1098</v>
      </c>
      <c r="E10308" s="72">
        <v>162</v>
      </c>
      <c r="F10308" s="105">
        <v>6</v>
      </c>
      <c r="G10308" s="108">
        <f t="shared" ref="G10308:G10371" si="161">DATE(LEFT(D10308,4),RIGHT(LEFT(D10308,7),2),1)</f>
        <v>43466</v>
      </c>
    </row>
    <row r="10309" spans="1:7" x14ac:dyDescent="0.35">
      <c r="A10309" s="72" t="s">
        <v>658</v>
      </c>
      <c r="B10309" s="72" t="s">
        <v>659</v>
      </c>
      <c r="C10309" s="72" t="s">
        <v>1101</v>
      </c>
      <c r="D10309" s="72" t="s">
        <v>1099</v>
      </c>
      <c r="E10309" s="72">
        <v>169</v>
      </c>
      <c r="F10309" s="105">
        <v>6</v>
      </c>
      <c r="G10309" s="108">
        <f t="shared" si="161"/>
        <v>43374</v>
      </c>
    </row>
    <row r="10310" spans="1:7" x14ac:dyDescent="0.35">
      <c r="A10310" s="72" t="s">
        <v>658</v>
      </c>
      <c r="B10310" s="72" t="s">
        <v>659</v>
      </c>
      <c r="C10310" s="72" t="s">
        <v>1102</v>
      </c>
      <c r="D10310" s="72" t="s">
        <v>1088</v>
      </c>
      <c r="E10310" s="72">
        <v>1887</v>
      </c>
      <c r="F10310" s="105">
        <v>157</v>
      </c>
      <c r="G10310" s="108">
        <f t="shared" si="161"/>
        <v>44378</v>
      </c>
    </row>
    <row r="10311" spans="1:7" x14ac:dyDescent="0.35">
      <c r="A10311" s="72" t="s">
        <v>658</v>
      </c>
      <c r="B10311" s="72" t="s">
        <v>659</v>
      </c>
      <c r="C10311" s="72" t="s">
        <v>1102</v>
      </c>
      <c r="D10311" s="72" t="s">
        <v>1089</v>
      </c>
      <c r="E10311" s="72">
        <v>1885</v>
      </c>
      <c r="F10311" s="105">
        <v>151</v>
      </c>
      <c r="G10311" s="108">
        <f t="shared" si="161"/>
        <v>44287</v>
      </c>
    </row>
    <row r="10312" spans="1:7" x14ac:dyDescent="0.35">
      <c r="A10312" s="72" t="s">
        <v>658</v>
      </c>
      <c r="B10312" s="72" t="s">
        <v>659</v>
      </c>
      <c r="C10312" s="72" t="s">
        <v>1102</v>
      </c>
      <c r="D10312" s="72" t="s">
        <v>1090</v>
      </c>
      <c r="E10312" s="72">
        <v>1886</v>
      </c>
      <c r="F10312" s="105">
        <v>140</v>
      </c>
      <c r="G10312" s="108">
        <f t="shared" si="161"/>
        <v>44197</v>
      </c>
    </row>
    <row r="10313" spans="1:7" x14ac:dyDescent="0.35">
      <c r="A10313" s="72" t="s">
        <v>658</v>
      </c>
      <c r="B10313" s="72" t="s">
        <v>659</v>
      </c>
      <c r="C10313" s="72" t="s">
        <v>1102</v>
      </c>
      <c r="D10313" s="72" t="s">
        <v>1091</v>
      </c>
      <c r="E10313" s="72">
        <v>1883</v>
      </c>
      <c r="F10313" s="105">
        <v>145</v>
      </c>
      <c r="G10313" s="108">
        <f t="shared" si="161"/>
        <v>44105</v>
      </c>
    </row>
    <row r="10314" spans="1:7" x14ac:dyDescent="0.35">
      <c r="A10314" s="72" t="s">
        <v>658</v>
      </c>
      <c r="B10314" s="72" t="s">
        <v>659</v>
      </c>
      <c r="C10314" s="72" t="s">
        <v>1102</v>
      </c>
      <c r="D10314" s="72" t="s">
        <v>1092</v>
      </c>
      <c r="E10314" s="72">
        <v>1878</v>
      </c>
      <c r="F10314" s="105">
        <v>146</v>
      </c>
      <c r="G10314" s="108">
        <f t="shared" si="161"/>
        <v>44013</v>
      </c>
    </row>
    <row r="10315" spans="1:7" x14ac:dyDescent="0.35">
      <c r="A10315" s="72" t="s">
        <v>658</v>
      </c>
      <c r="B10315" s="72" t="s">
        <v>659</v>
      </c>
      <c r="C10315" s="72" t="s">
        <v>1102</v>
      </c>
      <c r="D10315" s="72" t="s">
        <v>1093</v>
      </c>
      <c r="E10315" s="72">
        <v>1872</v>
      </c>
      <c r="F10315" s="105">
        <v>142</v>
      </c>
      <c r="G10315" s="108">
        <f t="shared" si="161"/>
        <v>43922</v>
      </c>
    </row>
    <row r="10316" spans="1:7" x14ac:dyDescent="0.35">
      <c r="A10316" s="72" t="s">
        <v>658</v>
      </c>
      <c r="B10316" s="72" t="s">
        <v>659</v>
      </c>
      <c r="C10316" s="72" t="s">
        <v>1102</v>
      </c>
      <c r="D10316" s="72" t="s">
        <v>1094</v>
      </c>
      <c r="E10316" s="72">
        <v>1866</v>
      </c>
      <c r="F10316" s="105">
        <v>144</v>
      </c>
      <c r="G10316" s="108">
        <f t="shared" si="161"/>
        <v>43831</v>
      </c>
    </row>
    <row r="10317" spans="1:7" x14ac:dyDescent="0.35">
      <c r="A10317" s="72" t="s">
        <v>658</v>
      </c>
      <c r="B10317" s="72" t="s">
        <v>659</v>
      </c>
      <c r="C10317" s="72" t="s">
        <v>1102</v>
      </c>
      <c r="D10317" s="72" t="s">
        <v>1095</v>
      </c>
      <c r="E10317" s="72">
        <v>1865</v>
      </c>
      <c r="F10317" s="105">
        <v>147</v>
      </c>
      <c r="G10317" s="108">
        <f t="shared" si="161"/>
        <v>43739</v>
      </c>
    </row>
    <row r="10318" spans="1:7" x14ac:dyDescent="0.35">
      <c r="A10318" s="72" t="s">
        <v>658</v>
      </c>
      <c r="B10318" s="72" t="s">
        <v>659</v>
      </c>
      <c r="C10318" s="72" t="s">
        <v>1102</v>
      </c>
      <c r="D10318" s="72" t="s">
        <v>1096</v>
      </c>
      <c r="E10318" s="72">
        <v>1863</v>
      </c>
      <c r="F10318" s="105">
        <v>152</v>
      </c>
      <c r="G10318" s="108">
        <f t="shared" si="161"/>
        <v>43647</v>
      </c>
    </row>
    <row r="10319" spans="1:7" x14ac:dyDescent="0.35">
      <c r="A10319" s="72" t="s">
        <v>658</v>
      </c>
      <c r="B10319" s="72" t="s">
        <v>659</v>
      </c>
      <c r="C10319" s="72" t="s">
        <v>1102</v>
      </c>
      <c r="D10319" s="72" t="s">
        <v>1097</v>
      </c>
      <c r="E10319" s="72">
        <v>1860</v>
      </c>
      <c r="F10319" s="105">
        <v>110</v>
      </c>
      <c r="G10319" s="108">
        <f t="shared" si="161"/>
        <v>43556</v>
      </c>
    </row>
    <row r="10320" spans="1:7" x14ac:dyDescent="0.35">
      <c r="A10320" s="72" t="s">
        <v>658</v>
      </c>
      <c r="B10320" s="72" t="s">
        <v>659</v>
      </c>
      <c r="C10320" s="72" t="s">
        <v>1102</v>
      </c>
      <c r="D10320" s="72" t="s">
        <v>1098</v>
      </c>
      <c r="E10320" s="72">
        <v>1840</v>
      </c>
      <c r="F10320" s="105">
        <v>116</v>
      </c>
      <c r="G10320" s="108">
        <f t="shared" si="161"/>
        <v>43466</v>
      </c>
    </row>
    <row r="10321" spans="1:7" x14ac:dyDescent="0.35">
      <c r="A10321" s="72" t="s">
        <v>658</v>
      </c>
      <c r="B10321" s="72" t="s">
        <v>659</v>
      </c>
      <c r="C10321" s="72" t="s">
        <v>1102</v>
      </c>
      <c r="D10321" s="72" t="s">
        <v>1099</v>
      </c>
      <c r="E10321" s="72">
        <v>1873</v>
      </c>
      <c r="F10321" s="105">
        <v>123</v>
      </c>
      <c r="G10321" s="108">
        <f t="shared" si="161"/>
        <v>43374</v>
      </c>
    </row>
    <row r="10322" spans="1:7" x14ac:dyDescent="0.35">
      <c r="A10322" s="72" t="s">
        <v>660</v>
      </c>
      <c r="B10322" s="72" t="s">
        <v>661</v>
      </c>
      <c r="C10322" s="72" t="s">
        <v>1087</v>
      </c>
      <c r="D10322" s="72" t="s">
        <v>1088</v>
      </c>
      <c r="E10322" s="72">
        <v>1290</v>
      </c>
      <c r="F10322" s="105">
        <v>90</v>
      </c>
      <c r="G10322" s="108">
        <f t="shared" si="161"/>
        <v>44378</v>
      </c>
    </row>
    <row r="10323" spans="1:7" x14ac:dyDescent="0.35">
      <c r="A10323" s="72" t="s">
        <v>660</v>
      </c>
      <c r="B10323" s="72" t="s">
        <v>661</v>
      </c>
      <c r="C10323" s="72" t="s">
        <v>1087</v>
      </c>
      <c r="D10323" s="72" t="s">
        <v>1089</v>
      </c>
      <c r="E10323" s="72">
        <v>1289</v>
      </c>
      <c r="F10323" s="105">
        <v>90</v>
      </c>
      <c r="G10323" s="108">
        <f t="shared" si="161"/>
        <v>44287</v>
      </c>
    </row>
    <row r="10324" spans="1:7" x14ac:dyDescent="0.35">
      <c r="A10324" s="72" t="s">
        <v>660</v>
      </c>
      <c r="B10324" s="72" t="s">
        <v>661</v>
      </c>
      <c r="C10324" s="72" t="s">
        <v>1087</v>
      </c>
      <c r="D10324" s="72" t="s">
        <v>1090</v>
      </c>
      <c r="E10324" s="72">
        <v>1289</v>
      </c>
      <c r="F10324" s="105">
        <v>91</v>
      </c>
      <c r="G10324" s="108">
        <f t="shared" si="161"/>
        <v>44197</v>
      </c>
    </row>
    <row r="10325" spans="1:7" x14ac:dyDescent="0.35">
      <c r="A10325" s="72" t="s">
        <v>660</v>
      </c>
      <c r="B10325" s="72" t="s">
        <v>661</v>
      </c>
      <c r="C10325" s="72" t="s">
        <v>1087</v>
      </c>
      <c r="D10325" s="72" t="s">
        <v>1091</v>
      </c>
      <c r="E10325" s="72">
        <v>1291</v>
      </c>
      <c r="F10325" s="105">
        <v>93</v>
      </c>
      <c r="G10325" s="108">
        <f t="shared" si="161"/>
        <v>44105</v>
      </c>
    </row>
    <row r="10326" spans="1:7" x14ac:dyDescent="0.35">
      <c r="A10326" s="72" t="s">
        <v>660</v>
      </c>
      <c r="B10326" s="72" t="s">
        <v>661</v>
      </c>
      <c r="C10326" s="72" t="s">
        <v>1087</v>
      </c>
      <c r="D10326" s="72" t="s">
        <v>1092</v>
      </c>
      <c r="E10326" s="72">
        <v>1287</v>
      </c>
      <c r="F10326" s="105">
        <v>90</v>
      </c>
      <c r="G10326" s="108">
        <f t="shared" si="161"/>
        <v>44013</v>
      </c>
    </row>
    <row r="10327" spans="1:7" x14ac:dyDescent="0.35">
      <c r="A10327" s="72" t="s">
        <v>660</v>
      </c>
      <c r="B10327" s="72" t="s">
        <v>661</v>
      </c>
      <c r="C10327" s="72" t="s">
        <v>1087</v>
      </c>
      <c r="D10327" s="72" t="s">
        <v>1093</v>
      </c>
      <c r="E10327" s="72">
        <v>1277</v>
      </c>
      <c r="F10327" s="105">
        <v>87</v>
      </c>
      <c r="G10327" s="108">
        <f t="shared" si="161"/>
        <v>43922</v>
      </c>
    </row>
    <row r="10328" spans="1:7" x14ac:dyDescent="0.35">
      <c r="A10328" s="72" t="s">
        <v>660</v>
      </c>
      <c r="B10328" s="72" t="s">
        <v>661</v>
      </c>
      <c r="C10328" s="72" t="s">
        <v>1087</v>
      </c>
      <c r="D10328" s="72" t="s">
        <v>1094</v>
      </c>
      <c r="E10328" s="72">
        <v>1267</v>
      </c>
      <c r="F10328" s="105">
        <v>79</v>
      </c>
      <c r="G10328" s="108">
        <f t="shared" si="161"/>
        <v>43831</v>
      </c>
    </row>
    <row r="10329" spans="1:7" x14ac:dyDescent="0.35">
      <c r="A10329" s="72" t="s">
        <v>660</v>
      </c>
      <c r="B10329" s="72" t="s">
        <v>661</v>
      </c>
      <c r="C10329" s="72" t="s">
        <v>1087</v>
      </c>
      <c r="D10329" s="72" t="s">
        <v>1095</v>
      </c>
      <c r="E10329" s="72">
        <v>1258</v>
      </c>
      <c r="F10329" s="105">
        <v>85</v>
      </c>
      <c r="G10329" s="108">
        <f t="shared" si="161"/>
        <v>43739</v>
      </c>
    </row>
    <row r="10330" spans="1:7" x14ac:dyDescent="0.35">
      <c r="A10330" s="72" t="s">
        <v>660</v>
      </c>
      <c r="B10330" s="72" t="s">
        <v>661</v>
      </c>
      <c r="C10330" s="72" t="s">
        <v>1087</v>
      </c>
      <c r="D10330" s="72" t="s">
        <v>1096</v>
      </c>
      <c r="E10330" s="72">
        <v>1258</v>
      </c>
      <c r="F10330" s="105">
        <v>84</v>
      </c>
      <c r="G10330" s="108">
        <f t="shared" si="161"/>
        <v>43647</v>
      </c>
    </row>
    <row r="10331" spans="1:7" x14ac:dyDescent="0.35">
      <c r="A10331" s="72" t="s">
        <v>660</v>
      </c>
      <c r="B10331" s="72" t="s">
        <v>661</v>
      </c>
      <c r="C10331" s="72" t="s">
        <v>1087</v>
      </c>
      <c r="D10331" s="72" t="s">
        <v>1097</v>
      </c>
      <c r="E10331" s="72">
        <v>1258</v>
      </c>
      <c r="F10331" s="105">
        <v>75</v>
      </c>
      <c r="G10331" s="108">
        <f t="shared" si="161"/>
        <v>43556</v>
      </c>
    </row>
    <row r="10332" spans="1:7" x14ac:dyDescent="0.35">
      <c r="A10332" s="72" t="s">
        <v>660</v>
      </c>
      <c r="B10332" s="72" t="s">
        <v>661</v>
      </c>
      <c r="C10332" s="72" t="s">
        <v>1087</v>
      </c>
      <c r="D10332" s="72" t="s">
        <v>1098</v>
      </c>
      <c r="E10332" s="72">
        <v>1234</v>
      </c>
      <c r="F10332" s="105">
        <v>80</v>
      </c>
      <c r="G10332" s="108">
        <f t="shared" si="161"/>
        <v>43466</v>
      </c>
    </row>
    <row r="10333" spans="1:7" x14ac:dyDescent="0.35">
      <c r="A10333" s="72" t="s">
        <v>660</v>
      </c>
      <c r="B10333" s="72" t="s">
        <v>661</v>
      </c>
      <c r="C10333" s="72" t="s">
        <v>1087</v>
      </c>
      <c r="D10333" s="72" t="s">
        <v>1099</v>
      </c>
      <c r="E10333" s="72">
        <v>1287</v>
      </c>
      <c r="F10333" s="105">
        <v>81</v>
      </c>
      <c r="G10333" s="108">
        <f t="shared" si="161"/>
        <v>43374</v>
      </c>
    </row>
    <row r="10334" spans="1:7" x14ac:dyDescent="0.35">
      <c r="A10334" s="72" t="s">
        <v>660</v>
      </c>
      <c r="B10334" s="72" t="s">
        <v>661</v>
      </c>
      <c r="C10334" s="72" t="s">
        <v>1100</v>
      </c>
      <c r="D10334" s="72" t="s">
        <v>1088</v>
      </c>
      <c r="E10334" s="72">
        <v>1918</v>
      </c>
      <c r="F10334" s="105">
        <v>277</v>
      </c>
      <c r="G10334" s="108">
        <f t="shared" si="161"/>
        <v>44378</v>
      </c>
    </row>
    <row r="10335" spans="1:7" x14ac:dyDescent="0.35">
      <c r="A10335" s="72" t="s">
        <v>660</v>
      </c>
      <c r="B10335" s="72" t="s">
        <v>661</v>
      </c>
      <c r="C10335" s="72" t="s">
        <v>1100</v>
      </c>
      <c r="D10335" s="72" t="s">
        <v>1089</v>
      </c>
      <c r="E10335" s="72">
        <v>1923</v>
      </c>
      <c r="F10335" s="105">
        <v>264</v>
      </c>
      <c r="G10335" s="108">
        <f t="shared" si="161"/>
        <v>44287</v>
      </c>
    </row>
    <row r="10336" spans="1:7" x14ac:dyDescent="0.35">
      <c r="A10336" s="72" t="s">
        <v>660</v>
      </c>
      <c r="B10336" s="72" t="s">
        <v>661</v>
      </c>
      <c r="C10336" s="72" t="s">
        <v>1100</v>
      </c>
      <c r="D10336" s="72" t="s">
        <v>1090</v>
      </c>
      <c r="E10336" s="72">
        <v>1919</v>
      </c>
      <c r="F10336" s="105">
        <v>263</v>
      </c>
      <c r="G10336" s="108">
        <f t="shared" si="161"/>
        <v>44197</v>
      </c>
    </row>
    <row r="10337" spans="1:7" x14ac:dyDescent="0.35">
      <c r="A10337" s="72" t="s">
        <v>660</v>
      </c>
      <c r="B10337" s="72" t="s">
        <v>661</v>
      </c>
      <c r="C10337" s="72" t="s">
        <v>1100</v>
      </c>
      <c r="D10337" s="72" t="s">
        <v>1091</v>
      </c>
      <c r="E10337" s="72">
        <v>1937</v>
      </c>
      <c r="F10337" s="105">
        <v>264</v>
      </c>
      <c r="G10337" s="108">
        <f t="shared" si="161"/>
        <v>44105</v>
      </c>
    </row>
    <row r="10338" spans="1:7" x14ac:dyDescent="0.35">
      <c r="A10338" s="72" t="s">
        <v>660</v>
      </c>
      <c r="B10338" s="72" t="s">
        <v>661</v>
      </c>
      <c r="C10338" s="72" t="s">
        <v>1100</v>
      </c>
      <c r="D10338" s="72" t="s">
        <v>1092</v>
      </c>
      <c r="E10338" s="72">
        <v>1947</v>
      </c>
      <c r="F10338" s="105">
        <v>267</v>
      </c>
      <c r="G10338" s="108">
        <f t="shared" si="161"/>
        <v>44013</v>
      </c>
    </row>
    <row r="10339" spans="1:7" x14ac:dyDescent="0.35">
      <c r="A10339" s="72" t="s">
        <v>660</v>
      </c>
      <c r="B10339" s="72" t="s">
        <v>661</v>
      </c>
      <c r="C10339" s="72" t="s">
        <v>1100</v>
      </c>
      <c r="D10339" s="72" t="s">
        <v>1093</v>
      </c>
      <c r="E10339" s="72">
        <v>1926</v>
      </c>
      <c r="F10339" s="105">
        <v>252</v>
      </c>
      <c r="G10339" s="108">
        <f t="shared" si="161"/>
        <v>43922</v>
      </c>
    </row>
    <row r="10340" spans="1:7" x14ac:dyDescent="0.35">
      <c r="A10340" s="72" t="s">
        <v>660</v>
      </c>
      <c r="B10340" s="72" t="s">
        <v>661</v>
      </c>
      <c r="C10340" s="72" t="s">
        <v>1100</v>
      </c>
      <c r="D10340" s="72" t="s">
        <v>1094</v>
      </c>
      <c r="E10340" s="72">
        <v>1914</v>
      </c>
      <c r="F10340" s="105">
        <v>233</v>
      </c>
      <c r="G10340" s="108">
        <f t="shared" si="161"/>
        <v>43831</v>
      </c>
    </row>
    <row r="10341" spans="1:7" x14ac:dyDescent="0.35">
      <c r="A10341" s="72" t="s">
        <v>660</v>
      </c>
      <c r="B10341" s="72" t="s">
        <v>661</v>
      </c>
      <c r="C10341" s="72" t="s">
        <v>1100</v>
      </c>
      <c r="D10341" s="72" t="s">
        <v>1095</v>
      </c>
      <c r="E10341" s="72">
        <v>1922</v>
      </c>
      <c r="F10341" s="105">
        <v>238</v>
      </c>
      <c r="G10341" s="108">
        <f t="shared" si="161"/>
        <v>43739</v>
      </c>
    </row>
    <row r="10342" spans="1:7" x14ac:dyDescent="0.35">
      <c r="A10342" s="72" t="s">
        <v>660</v>
      </c>
      <c r="B10342" s="72" t="s">
        <v>661</v>
      </c>
      <c r="C10342" s="72" t="s">
        <v>1100</v>
      </c>
      <c r="D10342" s="72" t="s">
        <v>1096</v>
      </c>
      <c r="E10342" s="72">
        <v>1918</v>
      </c>
      <c r="F10342" s="105">
        <v>230</v>
      </c>
      <c r="G10342" s="108">
        <f t="shared" si="161"/>
        <v>43647</v>
      </c>
    </row>
    <row r="10343" spans="1:7" x14ac:dyDescent="0.35">
      <c r="A10343" s="72" t="s">
        <v>660</v>
      </c>
      <c r="B10343" s="72" t="s">
        <v>661</v>
      </c>
      <c r="C10343" s="72" t="s">
        <v>1100</v>
      </c>
      <c r="D10343" s="72" t="s">
        <v>1097</v>
      </c>
      <c r="E10343" s="72">
        <v>1918</v>
      </c>
      <c r="F10343" s="105">
        <v>219</v>
      </c>
      <c r="G10343" s="108">
        <f t="shared" si="161"/>
        <v>43556</v>
      </c>
    </row>
    <row r="10344" spans="1:7" x14ac:dyDescent="0.35">
      <c r="A10344" s="72" t="s">
        <v>660</v>
      </c>
      <c r="B10344" s="72" t="s">
        <v>661</v>
      </c>
      <c r="C10344" s="72" t="s">
        <v>1100</v>
      </c>
      <c r="D10344" s="72" t="s">
        <v>1098</v>
      </c>
      <c r="E10344" s="72">
        <v>1927</v>
      </c>
      <c r="F10344" s="105">
        <v>245</v>
      </c>
      <c r="G10344" s="108">
        <f t="shared" si="161"/>
        <v>43466</v>
      </c>
    </row>
    <row r="10345" spans="1:7" x14ac:dyDescent="0.35">
      <c r="A10345" s="72" t="s">
        <v>660</v>
      </c>
      <c r="B10345" s="72" t="s">
        <v>661</v>
      </c>
      <c r="C10345" s="72" t="s">
        <v>1100</v>
      </c>
      <c r="D10345" s="72" t="s">
        <v>1099</v>
      </c>
      <c r="E10345" s="72">
        <v>2010</v>
      </c>
      <c r="F10345" s="105">
        <v>246</v>
      </c>
      <c r="G10345" s="108">
        <f t="shared" si="161"/>
        <v>43374</v>
      </c>
    </row>
    <row r="10346" spans="1:7" x14ac:dyDescent="0.35">
      <c r="A10346" s="72" t="s">
        <v>660</v>
      </c>
      <c r="B10346" s="72" t="s">
        <v>661</v>
      </c>
      <c r="C10346" s="72" t="s">
        <v>1101</v>
      </c>
      <c r="D10346" s="72" t="s">
        <v>1088</v>
      </c>
      <c r="E10346" s="72">
        <v>367</v>
      </c>
      <c r="F10346" s="105">
        <v>17</v>
      </c>
      <c r="G10346" s="108">
        <f t="shared" si="161"/>
        <v>44378</v>
      </c>
    </row>
    <row r="10347" spans="1:7" x14ac:dyDescent="0.35">
      <c r="A10347" s="72" t="s">
        <v>660</v>
      </c>
      <c r="B10347" s="72" t="s">
        <v>661</v>
      </c>
      <c r="C10347" s="72" t="s">
        <v>1101</v>
      </c>
      <c r="D10347" s="72" t="s">
        <v>1089</v>
      </c>
      <c r="E10347" s="72">
        <v>364</v>
      </c>
      <c r="F10347" s="105">
        <v>15</v>
      </c>
      <c r="G10347" s="108">
        <f t="shared" si="161"/>
        <v>44287</v>
      </c>
    </row>
    <row r="10348" spans="1:7" x14ac:dyDescent="0.35">
      <c r="A10348" s="72" t="s">
        <v>660</v>
      </c>
      <c r="B10348" s="72" t="s">
        <v>661</v>
      </c>
      <c r="C10348" s="72" t="s">
        <v>1101</v>
      </c>
      <c r="D10348" s="72" t="s">
        <v>1090</v>
      </c>
      <c r="E10348" s="72">
        <v>368</v>
      </c>
      <c r="F10348" s="105">
        <v>17</v>
      </c>
      <c r="G10348" s="108">
        <f t="shared" si="161"/>
        <v>44197</v>
      </c>
    </row>
    <row r="10349" spans="1:7" x14ac:dyDescent="0.35">
      <c r="A10349" s="72" t="s">
        <v>660</v>
      </c>
      <c r="B10349" s="72" t="s">
        <v>661</v>
      </c>
      <c r="C10349" s="72" t="s">
        <v>1101</v>
      </c>
      <c r="D10349" s="72" t="s">
        <v>1091</v>
      </c>
      <c r="E10349" s="72">
        <v>358</v>
      </c>
      <c r="F10349" s="105">
        <v>16</v>
      </c>
      <c r="G10349" s="108">
        <f t="shared" si="161"/>
        <v>44105</v>
      </c>
    </row>
    <row r="10350" spans="1:7" x14ac:dyDescent="0.35">
      <c r="A10350" s="72" t="s">
        <v>660</v>
      </c>
      <c r="B10350" s="72" t="s">
        <v>661</v>
      </c>
      <c r="C10350" s="72" t="s">
        <v>1101</v>
      </c>
      <c r="D10350" s="72" t="s">
        <v>1092</v>
      </c>
      <c r="E10350" s="72">
        <v>350</v>
      </c>
      <c r="F10350" s="105">
        <v>17</v>
      </c>
      <c r="G10350" s="108">
        <f t="shared" si="161"/>
        <v>44013</v>
      </c>
    </row>
    <row r="10351" spans="1:7" x14ac:dyDescent="0.35">
      <c r="A10351" s="72" t="s">
        <v>660</v>
      </c>
      <c r="B10351" s="72" t="s">
        <v>661</v>
      </c>
      <c r="C10351" s="72" t="s">
        <v>1101</v>
      </c>
      <c r="D10351" s="72" t="s">
        <v>1093</v>
      </c>
      <c r="E10351" s="72">
        <v>343</v>
      </c>
      <c r="F10351" s="105">
        <v>18</v>
      </c>
      <c r="G10351" s="108">
        <f t="shared" si="161"/>
        <v>43922</v>
      </c>
    </row>
    <row r="10352" spans="1:7" x14ac:dyDescent="0.35">
      <c r="A10352" s="72" t="s">
        <v>660</v>
      </c>
      <c r="B10352" s="72" t="s">
        <v>661</v>
      </c>
      <c r="C10352" s="72" t="s">
        <v>1101</v>
      </c>
      <c r="D10352" s="72" t="s">
        <v>1094</v>
      </c>
      <c r="E10352" s="72">
        <v>314</v>
      </c>
      <c r="F10352" s="105">
        <v>15</v>
      </c>
      <c r="G10352" s="108">
        <f t="shared" si="161"/>
        <v>43831</v>
      </c>
    </row>
    <row r="10353" spans="1:7" x14ac:dyDescent="0.35">
      <c r="A10353" s="72" t="s">
        <v>660</v>
      </c>
      <c r="B10353" s="72" t="s">
        <v>661</v>
      </c>
      <c r="C10353" s="72" t="s">
        <v>1101</v>
      </c>
      <c r="D10353" s="72" t="s">
        <v>1095</v>
      </c>
      <c r="E10353" s="72">
        <v>313</v>
      </c>
      <c r="F10353" s="105">
        <v>17</v>
      </c>
      <c r="G10353" s="108">
        <f t="shared" si="161"/>
        <v>43739</v>
      </c>
    </row>
    <row r="10354" spans="1:7" x14ac:dyDescent="0.35">
      <c r="A10354" s="72" t="s">
        <v>660</v>
      </c>
      <c r="B10354" s="72" t="s">
        <v>661</v>
      </c>
      <c r="C10354" s="72" t="s">
        <v>1101</v>
      </c>
      <c r="D10354" s="72" t="s">
        <v>1096</v>
      </c>
      <c r="E10354" s="72">
        <v>311</v>
      </c>
      <c r="F10354" s="105">
        <v>17</v>
      </c>
      <c r="G10354" s="108">
        <f t="shared" si="161"/>
        <v>43647</v>
      </c>
    </row>
    <row r="10355" spans="1:7" x14ac:dyDescent="0.35">
      <c r="A10355" s="72" t="s">
        <v>660</v>
      </c>
      <c r="B10355" s="72" t="s">
        <v>661</v>
      </c>
      <c r="C10355" s="72" t="s">
        <v>1101</v>
      </c>
      <c r="D10355" s="72" t="s">
        <v>1097</v>
      </c>
      <c r="E10355" s="72">
        <v>310</v>
      </c>
      <c r="F10355" s="105">
        <v>16</v>
      </c>
      <c r="G10355" s="108">
        <f t="shared" si="161"/>
        <v>43556</v>
      </c>
    </row>
    <row r="10356" spans="1:7" x14ac:dyDescent="0.35">
      <c r="A10356" s="72" t="s">
        <v>660</v>
      </c>
      <c r="B10356" s="72" t="s">
        <v>661</v>
      </c>
      <c r="C10356" s="72" t="s">
        <v>1101</v>
      </c>
      <c r="D10356" s="72" t="s">
        <v>1098</v>
      </c>
      <c r="E10356" s="72">
        <v>302</v>
      </c>
      <c r="F10356" s="105">
        <v>15</v>
      </c>
      <c r="G10356" s="108">
        <f t="shared" si="161"/>
        <v>43466</v>
      </c>
    </row>
    <row r="10357" spans="1:7" x14ac:dyDescent="0.35">
      <c r="A10357" s="72" t="s">
        <v>660</v>
      </c>
      <c r="B10357" s="72" t="s">
        <v>661</v>
      </c>
      <c r="C10357" s="72" t="s">
        <v>1101</v>
      </c>
      <c r="D10357" s="72" t="s">
        <v>1099</v>
      </c>
      <c r="E10357" s="72">
        <v>322</v>
      </c>
      <c r="F10357" s="105">
        <v>25</v>
      </c>
      <c r="G10357" s="108">
        <f t="shared" si="161"/>
        <v>43374</v>
      </c>
    </row>
    <row r="10358" spans="1:7" x14ac:dyDescent="0.35">
      <c r="A10358" s="72" t="s">
        <v>660</v>
      </c>
      <c r="B10358" s="72" t="s">
        <v>661</v>
      </c>
      <c r="C10358" s="72" t="s">
        <v>1102</v>
      </c>
      <c r="D10358" s="72" t="s">
        <v>1088</v>
      </c>
      <c r="E10358" s="72">
        <v>2949</v>
      </c>
      <c r="F10358" s="105">
        <v>309</v>
      </c>
      <c r="G10358" s="108">
        <f t="shared" si="161"/>
        <v>44378</v>
      </c>
    </row>
    <row r="10359" spans="1:7" x14ac:dyDescent="0.35">
      <c r="A10359" s="72" t="s">
        <v>660</v>
      </c>
      <c r="B10359" s="72" t="s">
        <v>661</v>
      </c>
      <c r="C10359" s="72" t="s">
        <v>1102</v>
      </c>
      <c r="D10359" s="72" t="s">
        <v>1089</v>
      </c>
      <c r="E10359" s="72">
        <v>2950</v>
      </c>
      <c r="F10359" s="105">
        <v>306</v>
      </c>
      <c r="G10359" s="108">
        <f t="shared" si="161"/>
        <v>44287</v>
      </c>
    </row>
    <row r="10360" spans="1:7" x14ac:dyDescent="0.35">
      <c r="A10360" s="72" t="s">
        <v>660</v>
      </c>
      <c r="B10360" s="72" t="s">
        <v>661</v>
      </c>
      <c r="C10360" s="72" t="s">
        <v>1102</v>
      </c>
      <c r="D10360" s="72" t="s">
        <v>1090</v>
      </c>
      <c r="E10360" s="72">
        <v>2951</v>
      </c>
      <c r="F10360" s="105">
        <v>306</v>
      </c>
      <c r="G10360" s="108">
        <f t="shared" si="161"/>
        <v>44197</v>
      </c>
    </row>
    <row r="10361" spans="1:7" x14ac:dyDescent="0.35">
      <c r="A10361" s="72" t="s">
        <v>660</v>
      </c>
      <c r="B10361" s="72" t="s">
        <v>661</v>
      </c>
      <c r="C10361" s="72" t="s">
        <v>1102</v>
      </c>
      <c r="D10361" s="72" t="s">
        <v>1091</v>
      </c>
      <c r="E10361" s="72">
        <v>2947</v>
      </c>
      <c r="F10361" s="105">
        <v>302</v>
      </c>
      <c r="G10361" s="108">
        <f t="shared" si="161"/>
        <v>44105</v>
      </c>
    </row>
    <row r="10362" spans="1:7" x14ac:dyDescent="0.35">
      <c r="A10362" s="72" t="s">
        <v>660</v>
      </c>
      <c r="B10362" s="72" t="s">
        <v>661</v>
      </c>
      <c r="C10362" s="72" t="s">
        <v>1102</v>
      </c>
      <c r="D10362" s="72" t="s">
        <v>1092</v>
      </c>
      <c r="E10362" s="72">
        <v>2961</v>
      </c>
      <c r="F10362" s="105">
        <v>305</v>
      </c>
      <c r="G10362" s="108">
        <f t="shared" si="161"/>
        <v>44013</v>
      </c>
    </row>
    <row r="10363" spans="1:7" x14ac:dyDescent="0.35">
      <c r="A10363" s="72" t="s">
        <v>660</v>
      </c>
      <c r="B10363" s="72" t="s">
        <v>661</v>
      </c>
      <c r="C10363" s="72" t="s">
        <v>1102</v>
      </c>
      <c r="D10363" s="72" t="s">
        <v>1093</v>
      </c>
      <c r="E10363" s="72">
        <v>2963</v>
      </c>
      <c r="F10363" s="105">
        <v>282</v>
      </c>
      <c r="G10363" s="108">
        <f t="shared" si="161"/>
        <v>43922</v>
      </c>
    </row>
    <row r="10364" spans="1:7" x14ac:dyDescent="0.35">
      <c r="A10364" s="72" t="s">
        <v>660</v>
      </c>
      <c r="B10364" s="72" t="s">
        <v>661</v>
      </c>
      <c r="C10364" s="72" t="s">
        <v>1102</v>
      </c>
      <c r="D10364" s="72" t="s">
        <v>1094</v>
      </c>
      <c r="E10364" s="72">
        <v>2969</v>
      </c>
      <c r="F10364" s="105">
        <v>272</v>
      </c>
      <c r="G10364" s="108">
        <f t="shared" si="161"/>
        <v>43831</v>
      </c>
    </row>
    <row r="10365" spans="1:7" x14ac:dyDescent="0.35">
      <c r="A10365" s="72" t="s">
        <v>660</v>
      </c>
      <c r="B10365" s="72" t="s">
        <v>661</v>
      </c>
      <c r="C10365" s="72" t="s">
        <v>1102</v>
      </c>
      <c r="D10365" s="72" t="s">
        <v>1095</v>
      </c>
      <c r="E10365" s="72">
        <v>2961</v>
      </c>
      <c r="F10365" s="105">
        <v>272</v>
      </c>
      <c r="G10365" s="108">
        <f t="shared" si="161"/>
        <v>43739</v>
      </c>
    </row>
    <row r="10366" spans="1:7" x14ac:dyDescent="0.35">
      <c r="A10366" s="72" t="s">
        <v>660</v>
      </c>
      <c r="B10366" s="72" t="s">
        <v>661</v>
      </c>
      <c r="C10366" s="72" t="s">
        <v>1102</v>
      </c>
      <c r="D10366" s="72" t="s">
        <v>1096</v>
      </c>
      <c r="E10366" s="72">
        <v>2957</v>
      </c>
      <c r="F10366" s="105">
        <v>265</v>
      </c>
      <c r="G10366" s="108">
        <f t="shared" si="161"/>
        <v>43647</v>
      </c>
    </row>
    <row r="10367" spans="1:7" x14ac:dyDescent="0.35">
      <c r="A10367" s="72" t="s">
        <v>660</v>
      </c>
      <c r="B10367" s="72" t="s">
        <v>661</v>
      </c>
      <c r="C10367" s="72" t="s">
        <v>1102</v>
      </c>
      <c r="D10367" s="72" t="s">
        <v>1097</v>
      </c>
      <c r="E10367" s="72">
        <v>2956</v>
      </c>
      <c r="F10367" s="105">
        <v>249</v>
      </c>
      <c r="G10367" s="108">
        <f t="shared" si="161"/>
        <v>43556</v>
      </c>
    </row>
    <row r="10368" spans="1:7" x14ac:dyDescent="0.35">
      <c r="A10368" s="72" t="s">
        <v>660</v>
      </c>
      <c r="B10368" s="72" t="s">
        <v>661</v>
      </c>
      <c r="C10368" s="72" t="s">
        <v>1102</v>
      </c>
      <c r="D10368" s="72" t="s">
        <v>1098</v>
      </c>
      <c r="E10368" s="72">
        <v>2929</v>
      </c>
      <c r="F10368" s="105">
        <v>254</v>
      </c>
      <c r="G10368" s="108">
        <f t="shared" si="161"/>
        <v>43466</v>
      </c>
    </row>
    <row r="10369" spans="1:7" x14ac:dyDescent="0.35">
      <c r="A10369" s="72" t="s">
        <v>660</v>
      </c>
      <c r="B10369" s="72" t="s">
        <v>661</v>
      </c>
      <c r="C10369" s="72" t="s">
        <v>1102</v>
      </c>
      <c r="D10369" s="72" t="s">
        <v>1099</v>
      </c>
      <c r="E10369" s="72">
        <v>3058</v>
      </c>
      <c r="F10369" s="105">
        <v>270</v>
      </c>
      <c r="G10369" s="108">
        <f t="shared" si="161"/>
        <v>43374</v>
      </c>
    </row>
    <row r="10370" spans="1:7" x14ac:dyDescent="0.35">
      <c r="A10370" s="72" t="s">
        <v>1018</v>
      </c>
      <c r="B10370" s="72" t="s">
        <v>1019</v>
      </c>
      <c r="C10370" s="72" t="s">
        <v>1087</v>
      </c>
      <c r="D10370" s="72" t="s">
        <v>1088</v>
      </c>
      <c r="E10370" s="72">
        <v>1476</v>
      </c>
      <c r="F10370" s="105">
        <v>53</v>
      </c>
      <c r="G10370" s="108">
        <f t="shared" si="161"/>
        <v>44378</v>
      </c>
    </row>
    <row r="10371" spans="1:7" x14ac:dyDescent="0.35">
      <c r="A10371" s="72" t="s">
        <v>1018</v>
      </c>
      <c r="B10371" s="72" t="s">
        <v>1019</v>
      </c>
      <c r="C10371" s="72" t="s">
        <v>1087</v>
      </c>
      <c r="D10371" s="72" t="s">
        <v>1089</v>
      </c>
      <c r="E10371" s="72">
        <v>1475</v>
      </c>
      <c r="F10371" s="105">
        <v>39</v>
      </c>
      <c r="G10371" s="108">
        <f t="shared" si="161"/>
        <v>44287</v>
      </c>
    </row>
    <row r="10372" spans="1:7" x14ac:dyDescent="0.35">
      <c r="A10372" s="72" t="s">
        <v>1018</v>
      </c>
      <c r="B10372" s="72" t="s">
        <v>1019</v>
      </c>
      <c r="C10372" s="72" t="s">
        <v>1087</v>
      </c>
      <c r="D10372" s="72" t="s">
        <v>1090</v>
      </c>
      <c r="E10372" s="72">
        <v>1475</v>
      </c>
      <c r="F10372" s="105">
        <v>36</v>
      </c>
      <c r="G10372" s="108">
        <f t="shared" ref="G10372:G10435" si="162">DATE(LEFT(D10372,4),RIGHT(LEFT(D10372,7),2),1)</f>
        <v>44197</v>
      </c>
    </row>
    <row r="10373" spans="1:7" x14ac:dyDescent="0.35">
      <c r="A10373" s="72" t="s">
        <v>1018</v>
      </c>
      <c r="B10373" s="72" t="s">
        <v>1019</v>
      </c>
      <c r="C10373" s="72" t="s">
        <v>1087</v>
      </c>
      <c r="D10373" s="72" t="s">
        <v>1091</v>
      </c>
      <c r="E10373" s="72">
        <v>1467</v>
      </c>
      <c r="F10373" s="105">
        <v>33</v>
      </c>
      <c r="G10373" s="108">
        <f t="shared" si="162"/>
        <v>44105</v>
      </c>
    </row>
    <row r="10374" spans="1:7" x14ac:dyDescent="0.35">
      <c r="A10374" s="72" t="s">
        <v>1018</v>
      </c>
      <c r="B10374" s="72" t="s">
        <v>1019</v>
      </c>
      <c r="C10374" s="72" t="s">
        <v>1087</v>
      </c>
      <c r="D10374" s="72" t="s">
        <v>1092</v>
      </c>
      <c r="E10374" s="72">
        <v>1464</v>
      </c>
      <c r="F10374" s="105">
        <v>35</v>
      </c>
      <c r="G10374" s="108">
        <f t="shared" si="162"/>
        <v>44013</v>
      </c>
    </row>
    <row r="10375" spans="1:7" x14ac:dyDescent="0.35">
      <c r="A10375" s="72" t="s">
        <v>1018</v>
      </c>
      <c r="B10375" s="72" t="s">
        <v>1019</v>
      </c>
      <c r="C10375" s="72" t="s">
        <v>1087</v>
      </c>
      <c r="D10375" s="72" t="s">
        <v>1093</v>
      </c>
      <c r="E10375" s="72">
        <v>1463</v>
      </c>
      <c r="F10375" s="105">
        <v>48</v>
      </c>
      <c r="G10375" s="108">
        <f t="shared" si="162"/>
        <v>43922</v>
      </c>
    </row>
    <row r="10376" spans="1:7" x14ac:dyDescent="0.35">
      <c r="A10376" s="72" t="s">
        <v>1018</v>
      </c>
      <c r="B10376" s="72" t="s">
        <v>1019</v>
      </c>
      <c r="C10376" s="72" t="s">
        <v>1087</v>
      </c>
      <c r="D10376" s="72" t="s">
        <v>1094</v>
      </c>
      <c r="E10376" s="72">
        <v>1454</v>
      </c>
      <c r="F10376" s="105">
        <v>37</v>
      </c>
      <c r="G10376" s="108">
        <f t="shared" si="162"/>
        <v>43831</v>
      </c>
    </row>
    <row r="10377" spans="1:7" x14ac:dyDescent="0.35">
      <c r="A10377" s="72" t="s">
        <v>1018</v>
      </c>
      <c r="B10377" s="72" t="s">
        <v>1019</v>
      </c>
      <c r="C10377" s="72" t="s">
        <v>1087</v>
      </c>
      <c r="D10377" s="72" t="s">
        <v>1095</v>
      </c>
      <c r="E10377" s="72">
        <v>1447</v>
      </c>
      <c r="F10377" s="105">
        <v>37</v>
      </c>
      <c r="G10377" s="108">
        <f t="shared" si="162"/>
        <v>43739</v>
      </c>
    </row>
    <row r="10378" spans="1:7" x14ac:dyDescent="0.35">
      <c r="A10378" s="72" t="s">
        <v>1018</v>
      </c>
      <c r="B10378" s="72" t="s">
        <v>1019</v>
      </c>
      <c r="C10378" s="72" t="s">
        <v>1087</v>
      </c>
      <c r="D10378" s="72" t="s">
        <v>1096</v>
      </c>
      <c r="E10378" s="72">
        <v>1449</v>
      </c>
      <c r="F10378" s="105">
        <v>38</v>
      </c>
      <c r="G10378" s="108">
        <f t="shared" si="162"/>
        <v>43647</v>
      </c>
    </row>
    <row r="10379" spans="1:7" x14ac:dyDescent="0.35">
      <c r="A10379" s="72" t="s">
        <v>1018</v>
      </c>
      <c r="B10379" s="72" t="s">
        <v>1019</v>
      </c>
      <c r="C10379" s="72" t="s">
        <v>1087</v>
      </c>
      <c r="D10379" s="72" t="s">
        <v>1097</v>
      </c>
      <c r="E10379" s="72">
        <v>1451</v>
      </c>
      <c r="F10379" s="105">
        <v>38</v>
      </c>
      <c r="G10379" s="108">
        <f t="shared" si="162"/>
        <v>43556</v>
      </c>
    </row>
    <row r="10380" spans="1:7" x14ac:dyDescent="0.35">
      <c r="A10380" s="72" t="s">
        <v>1018</v>
      </c>
      <c r="B10380" s="72" t="s">
        <v>1019</v>
      </c>
      <c r="C10380" s="72" t="s">
        <v>1087</v>
      </c>
      <c r="D10380" s="72" t="s">
        <v>1098</v>
      </c>
      <c r="E10380" s="72">
        <v>1444</v>
      </c>
      <c r="F10380" s="105">
        <v>38</v>
      </c>
      <c r="G10380" s="108">
        <f t="shared" si="162"/>
        <v>43466</v>
      </c>
    </row>
    <row r="10381" spans="1:7" x14ac:dyDescent="0.35">
      <c r="A10381" s="72" t="s">
        <v>1018</v>
      </c>
      <c r="B10381" s="72" t="s">
        <v>1019</v>
      </c>
      <c r="C10381" s="72" t="s">
        <v>1087</v>
      </c>
      <c r="D10381" s="72" t="s">
        <v>1099</v>
      </c>
      <c r="E10381" s="72">
        <v>1481</v>
      </c>
      <c r="F10381" s="105">
        <v>46</v>
      </c>
      <c r="G10381" s="108">
        <f t="shared" si="162"/>
        <v>43374</v>
      </c>
    </row>
    <row r="10382" spans="1:7" x14ac:dyDescent="0.35">
      <c r="A10382" s="72" t="s">
        <v>1018</v>
      </c>
      <c r="B10382" s="72" t="s">
        <v>1019</v>
      </c>
      <c r="C10382" s="72" t="s">
        <v>1100</v>
      </c>
      <c r="D10382" s="72" t="s">
        <v>1088</v>
      </c>
      <c r="E10382" s="72">
        <v>773</v>
      </c>
      <c r="F10382" s="105">
        <v>61</v>
      </c>
      <c r="G10382" s="108">
        <f t="shared" si="162"/>
        <v>44378</v>
      </c>
    </row>
    <row r="10383" spans="1:7" x14ac:dyDescent="0.35">
      <c r="A10383" s="72" t="s">
        <v>1018</v>
      </c>
      <c r="B10383" s="72" t="s">
        <v>1019</v>
      </c>
      <c r="C10383" s="72" t="s">
        <v>1100</v>
      </c>
      <c r="D10383" s="72" t="s">
        <v>1089</v>
      </c>
      <c r="E10383" s="72">
        <v>771</v>
      </c>
      <c r="F10383" s="105">
        <v>51</v>
      </c>
      <c r="G10383" s="108">
        <f t="shared" si="162"/>
        <v>44287</v>
      </c>
    </row>
    <row r="10384" spans="1:7" x14ac:dyDescent="0.35">
      <c r="A10384" s="72" t="s">
        <v>1018</v>
      </c>
      <c r="B10384" s="72" t="s">
        <v>1019</v>
      </c>
      <c r="C10384" s="72" t="s">
        <v>1100</v>
      </c>
      <c r="D10384" s="72" t="s">
        <v>1090</v>
      </c>
      <c r="E10384" s="72">
        <v>771</v>
      </c>
      <c r="F10384" s="105">
        <v>49</v>
      </c>
      <c r="G10384" s="108">
        <f t="shared" si="162"/>
        <v>44197</v>
      </c>
    </row>
    <row r="10385" spans="1:7" x14ac:dyDescent="0.35">
      <c r="A10385" s="72" t="s">
        <v>1018</v>
      </c>
      <c r="B10385" s="72" t="s">
        <v>1019</v>
      </c>
      <c r="C10385" s="72" t="s">
        <v>1100</v>
      </c>
      <c r="D10385" s="72" t="s">
        <v>1091</v>
      </c>
      <c r="E10385" s="72">
        <v>777</v>
      </c>
      <c r="F10385" s="105">
        <v>51</v>
      </c>
      <c r="G10385" s="108">
        <f t="shared" si="162"/>
        <v>44105</v>
      </c>
    </row>
    <row r="10386" spans="1:7" x14ac:dyDescent="0.35">
      <c r="A10386" s="72" t="s">
        <v>1018</v>
      </c>
      <c r="B10386" s="72" t="s">
        <v>1019</v>
      </c>
      <c r="C10386" s="72" t="s">
        <v>1100</v>
      </c>
      <c r="D10386" s="72" t="s">
        <v>1092</v>
      </c>
      <c r="E10386" s="72">
        <v>770</v>
      </c>
      <c r="F10386" s="105">
        <v>51</v>
      </c>
      <c r="G10386" s="108">
        <f t="shared" si="162"/>
        <v>44013</v>
      </c>
    </row>
    <row r="10387" spans="1:7" x14ac:dyDescent="0.35">
      <c r="A10387" s="72" t="s">
        <v>1018</v>
      </c>
      <c r="B10387" s="72" t="s">
        <v>1019</v>
      </c>
      <c r="C10387" s="72" t="s">
        <v>1100</v>
      </c>
      <c r="D10387" s="72" t="s">
        <v>1093</v>
      </c>
      <c r="E10387" s="72">
        <v>773</v>
      </c>
      <c r="F10387" s="105">
        <v>51</v>
      </c>
      <c r="G10387" s="108">
        <f t="shared" si="162"/>
        <v>43922</v>
      </c>
    </row>
    <row r="10388" spans="1:7" x14ac:dyDescent="0.35">
      <c r="A10388" s="72" t="s">
        <v>1018</v>
      </c>
      <c r="B10388" s="72" t="s">
        <v>1019</v>
      </c>
      <c r="C10388" s="72" t="s">
        <v>1100</v>
      </c>
      <c r="D10388" s="72" t="s">
        <v>1094</v>
      </c>
      <c r="E10388" s="72">
        <v>772</v>
      </c>
      <c r="F10388" s="105">
        <v>54</v>
      </c>
      <c r="G10388" s="108">
        <f t="shared" si="162"/>
        <v>43831</v>
      </c>
    </row>
    <row r="10389" spans="1:7" x14ac:dyDescent="0.35">
      <c r="A10389" s="72" t="s">
        <v>1018</v>
      </c>
      <c r="B10389" s="72" t="s">
        <v>1019</v>
      </c>
      <c r="C10389" s="72" t="s">
        <v>1100</v>
      </c>
      <c r="D10389" s="72" t="s">
        <v>1095</v>
      </c>
      <c r="E10389" s="72">
        <v>770</v>
      </c>
      <c r="F10389" s="105">
        <v>63</v>
      </c>
      <c r="G10389" s="108">
        <f t="shared" si="162"/>
        <v>43739</v>
      </c>
    </row>
    <row r="10390" spans="1:7" x14ac:dyDescent="0.35">
      <c r="A10390" s="72" t="s">
        <v>1018</v>
      </c>
      <c r="B10390" s="72" t="s">
        <v>1019</v>
      </c>
      <c r="C10390" s="72" t="s">
        <v>1100</v>
      </c>
      <c r="D10390" s="72" t="s">
        <v>1096</v>
      </c>
      <c r="E10390" s="72">
        <v>774</v>
      </c>
      <c r="F10390" s="105">
        <v>53</v>
      </c>
      <c r="G10390" s="108">
        <f t="shared" si="162"/>
        <v>43647</v>
      </c>
    </row>
    <row r="10391" spans="1:7" x14ac:dyDescent="0.35">
      <c r="A10391" s="72" t="s">
        <v>1018</v>
      </c>
      <c r="B10391" s="72" t="s">
        <v>1019</v>
      </c>
      <c r="C10391" s="72" t="s">
        <v>1100</v>
      </c>
      <c r="D10391" s="72" t="s">
        <v>1097</v>
      </c>
      <c r="E10391" s="72">
        <v>776</v>
      </c>
      <c r="F10391" s="105">
        <v>53</v>
      </c>
      <c r="G10391" s="108">
        <f t="shared" si="162"/>
        <v>43556</v>
      </c>
    </row>
    <row r="10392" spans="1:7" x14ac:dyDescent="0.35">
      <c r="A10392" s="72" t="s">
        <v>1018</v>
      </c>
      <c r="B10392" s="72" t="s">
        <v>1019</v>
      </c>
      <c r="C10392" s="72" t="s">
        <v>1100</v>
      </c>
      <c r="D10392" s="72" t="s">
        <v>1098</v>
      </c>
      <c r="E10392" s="72">
        <v>749</v>
      </c>
      <c r="F10392" s="105">
        <v>52</v>
      </c>
      <c r="G10392" s="108">
        <f t="shared" si="162"/>
        <v>43466</v>
      </c>
    </row>
    <row r="10393" spans="1:7" x14ac:dyDescent="0.35">
      <c r="A10393" s="72" t="s">
        <v>1018</v>
      </c>
      <c r="B10393" s="72" t="s">
        <v>1019</v>
      </c>
      <c r="C10393" s="72" t="s">
        <v>1100</v>
      </c>
      <c r="D10393" s="72" t="s">
        <v>1099</v>
      </c>
      <c r="E10393" s="72">
        <v>785</v>
      </c>
      <c r="F10393" s="105">
        <v>48</v>
      </c>
      <c r="G10393" s="108">
        <f t="shared" si="162"/>
        <v>43374</v>
      </c>
    </row>
    <row r="10394" spans="1:7" x14ac:dyDescent="0.35">
      <c r="A10394" s="72" t="s">
        <v>1018</v>
      </c>
      <c r="B10394" s="72" t="s">
        <v>1019</v>
      </c>
      <c r="C10394" s="72" t="s">
        <v>1101</v>
      </c>
      <c r="D10394" s="72" t="s">
        <v>1088</v>
      </c>
      <c r="E10394" s="72">
        <v>357</v>
      </c>
      <c r="F10394" s="105">
        <v>5</v>
      </c>
      <c r="G10394" s="108">
        <f t="shared" si="162"/>
        <v>44378</v>
      </c>
    </row>
    <row r="10395" spans="1:7" x14ac:dyDescent="0.35">
      <c r="A10395" s="72" t="s">
        <v>1018</v>
      </c>
      <c r="B10395" s="72" t="s">
        <v>1019</v>
      </c>
      <c r="C10395" s="72" t="s">
        <v>1101</v>
      </c>
      <c r="D10395" s="72" t="s">
        <v>1089</v>
      </c>
      <c r="E10395" s="72">
        <v>352</v>
      </c>
      <c r="F10395" s="105">
        <v>6</v>
      </c>
      <c r="G10395" s="108">
        <f t="shared" si="162"/>
        <v>44287</v>
      </c>
    </row>
    <row r="10396" spans="1:7" x14ac:dyDescent="0.35">
      <c r="A10396" s="72" t="s">
        <v>1018</v>
      </c>
      <c r="B10396" s="72" t="s">
        <v>1019</v>
      </c>
      <c r="C10396" s="72" t="s">
        <v>1101</v>
      </c>
      <c r="D10396" s="72" t="s">
        <v>1090</v>
      </c>
      <c r="E10396" s="72">
        <v>355</v>
      </c>
      <c r="F10396" s="105">
        <v>6</v>
      </c>
      <c r="G10396" s="108">
        <f t="shared" si="162"/>
        <v>44197</v>
      </c>
    </row>
    <row r="10397" spans="1:7" x14ac:dyDescent="0.35">
      <c r="A10397" s="72" t="s">
        <v>1018</v>
      </c>
      <c r="B10397" s="72" t="s">
        <v>1019</v>
      </c>
      <c r="C10397" s="72" t="s">
        <v>1101</v>
      </c>
      <c r="D10397" s="72" t="s">
        <v>1091</v>
      </c>
      <c r="E10397" s="72">
        <v>347</v>
      </c>
      <c r="F10397" s="105">
        <v>6</v>
      </c>
      <c r="G10397" s="108">
        <f t="shared" si="162"/>
        <v>44105</v>
      </c>
    </row>
    <row r="10398" spans="1:7" x14ac:dyDescent="0.35">
      <c r="A10398" s="72" t="s">
        <v>1018</v>
      </c>
      <c r="B10398" s="72" t="s">
        <v>1019</v>
      </c>
      <c r="C10398" s="72" t="s">
        <v>1101</v>
      </c>
      <c r="D10398" s="72" t="s">
        <v>1092</v>
      </c>
      <c r="E10398" s="72">
        <v>338</v>
      </c>
      <c r="F10398" s="105">
        <v>5</v>
      </c>
      <c r="G10398" s="108">
        <f t="shared" si="162"/>
        <v>44013</v>
      </c>
    </row>
    <row r="10399" spans="1:7" x14ac:dyDescent="0.35">
      <c r="A10399" s="72" t="s">
        <v>1018</v>
      </c>
      <c r="B10399" s="72" t="s">
        <v>1019</v>
      </c>
      <c r="C10399" s="72" t="s">
        <v>1101</v>
      </c>
      <c r="D10399" s="72" t="s">
        <v>1093</v>
      </c>
      <c r="E10399" s="72">
        <v>330</v>
      </c>
      <c r="F10399" s="105">
        <v>4</v>
      </c>
      <c r="G10399" s="108">
        <f t="shared" si="162"/>
        <v>43922</v>
      </c>
    </row>
    <row r="10400" spans="1:7" x14ac:dyDescent="0.35">
      <c r="A10400" s="72" t="s">
        <v>1018</v>
      </c>
      <c r="B10400" s="72" t="s">
        <v>1019</v>
      </c>
      <c r="C10400" s="72" t="s">
        <v>1101</v>
      </c>
      <c r="D10400" s="72" t="s">
        <v>1094</v>
      </c>
      <c r="E10400" s="72">
        <v>311</v>
      </c>
      <c r="F10400" s="105">
        <v>4</v>
      </c>
      <c r="G10400" s="108">
        <f t="shared" si="162"/>
        <v>43831</v>
      </c>
    </row>
    <row r="10401" spans="1:7" x14ac:dyDescent="0.35">
      <c r="A10401" s="72" t="s">
        <v>1018</v>
      </c>
      <c r="B10401" s="72" t="s">
        <v>1019</v>
      </c>
      <c r="C10401" s="72" t="s">
        <v>1101</v>
      </c>
      <c r="D10401" s="72" t="s">
        <v>1095</v>
      </c>
      <c r="E10401" s="72">
        <v>309</v>
      </c>
      <c r="F10401" s="105">
        <v>3</v>
      </c>
      <c r="G10401" s="108">
        <f t="shared" si="162"/>
        <v>43739</v>
      </c>
    </row>
    <row r="10402" spans="1:7" x14ac:dyDescent="0.35">
      <c r="A10402" s="72" t="s">
        <v>1018</v>
      </c>
      <c r="B10402" s="72" t="s">
        <v>1019</v>
      </c>
      <c r="C10402" s="72" t="s">
        <v>1101</v>
      </c>
      <c r="D10402" s="72" t="s">
        <v>1096</v>
      </c>
      <c r="E10402" s="72">
        <v>303</v>
      </c>
      <c r="F10402" s="105">
        <v>3</v>
      </c>
      <c r="G10402" s="108">
        <f t="shared" si="162"/>
        <v>43647</v>
      </c>
    </row>
    <row r="10403" spans="1:7" x14ac:dyDescent="0.35">
      <c r="A10403" s="72" t="s">
        <v>1018</v>
      </c>
      <c r="B10403" s="72" t="s">
        <v>1019</v>
      </c>
      <c r="C10403" s="72" t="s">
        <v>1101</v>
      </c>
      <c r="D10403" s="72" t="s">
        <v>1097</v>
      </c>
      <c r="E10403" s="72">
        <v>300</v>
      </c>
      <c r="F10403" s="105">
        <v>3</v>
      </c>
      <c r="G10403" s="108">
        <f t="shared" si="162"/>
        <v>43556</v>
      </c>
    </row>
    <row r="10404" spans="1:7" x14ac:dyDescent="0.35">
      <c r="A10404" s="72" t="s">
        <v>1018</v>
      </c>
      <c r="B10404" s="72" t="s">
        <v>1019</v>
      </c>
      <c r="C10404" s="72" t="s">
        <v>1101</v>
      </c>
      <c r="D10404" s="72" t="s">
        <v>1098</v>
      </c>
      <c r="E10404" s="72">
        <v>273</v>
      </c>
      <c r="F10404" s="105">
        <v>3</v>
      </c>
      <c r="G10404" s="108">
        <f t="shared" si="162"/>
        <v>43466</v>
      </c>
    </row>
    <row r="10405" spans="1:7" x14ac:dyDescent="0.35">
      <c r="A10405" s="72" t="s">
        <v>1018</v>
      </c>
      <c r="B10405" s="72" t="s">
        <v>1019</v>
      </c>
      <c r="C10405" s="72" t="s">
        <v>1101</v>
      </c>
      <c r="D10405" s="72" t="s">
        <v>1099</v>
      </c>
      <c r="E10405" s="72">
        <v>283</v>
      </c>
      <c r="F10405" s="105">
        <v>4</v>
      </c>
      <c r="G10405" s="108">
        <f t="shared" si="162"/>
        <v>43374</v>
      </c>
    </row>
    <row r="10406" spans="1:7" x14ac:dyDescent="0.35">
      <c r="A10406" s="72" t="s">
        <v>1018</v>
      </c>
      <c r="B10406" s="72" t="s">
        <v>1019</v>
      </c>
      <c r="C10406" s="72" t="s">
        <v>1102</v>
      </c>
      <c r="D10406" s="72" t="s">
        <v>1088</v>
      </c>
      <c r="E10406" s="72">
        <v>1510</v>
      </c>
      <c r="F10406" s="105">
        <v>64</v>
      </c>
      <c r="G10406" s="108">
        <f t="shared" si="162"/>
        <v>44378</v>
      </c>
    </row>
    <row r="10407" spans="1:7" x14ac:dyDescent="0.35">
      <c r="A10407" s="72" t="s">
        <v>1018</v>
      </c>
      <c r="B10407" s="72" t="s">
        <v>1019</v>
      </c>
      <c r="C10407" s="72" t="s">
        <v>1102</v>
      </c>
      <c r="D10407" s="72" t="s">
        <v>1089</v>
      </c>
      <c r="E10407" s="72">
        <v>1511</v>
      </c>
      <c r="F10407" s="105">
        <v>46</v>
      </c>
      <c r="G10407" s="108">
        <f t="shared" si="162"/>
        <v>44287</v>
      </c>
    </row>
    <row r="10408" spans="1:7" x14ac:dyDescent="0.35">
      <c r="A10408" s="72" t="s">
        <v>1018</v>
      </c>
      <c r="B10408" s="72" t="s">
        <v>1019</v>
      </c>
      <c r="C10408" s="72" t="s">
        <v>1102</v>
      </c>
      <c r="D10408" s="72" t="s">
        <v>1090</v>
      </c>
      <c r="E10408" s="72">
        <v>1512</v>
      </c>
      <c r="F10408" s="105">
        <v>44</v>
      </c>
      <c r="G10408" s="108">
        <f t="shared" si="162"/>
        <v>44197</v>
      </c>
    </row>
    <row r="10409" spans="1:7" x14ac:dyDescent="0.35">
      <c r="A10409" s="72" t="s">
        <v>1018</v>
      </c>
      <c r="B10409" s="72" t="s">
        <v>1019</v>
      </c>
      <c r="C10409" s="72" t="s">
        <v>1102</v>
      </c>
      <c r="D10409" s="72" t="s">
        <v>1091</v>
      </c>
      <c r="E10409" s="72">
        <v>1516</v>
      </c>
      <c r="F10409" s="105">
        <v>45</v>
      </c>
      <c r="G10409" s="108">
        <f t="shared" si="162"/>
        <v>44105</v>
      </c>
    </row>
    <row r="10410" spans="1:7" x14ac:dyDescent="0.35">
      <c r="A10410" s="72" t="s">
        <v>1018</v>
      </c>
      <c r="B10410" s="72" t="s">
        <v>1019</v>
      </c>
      <c r="C10410" s="72" t="s">
        <v>1102</v>
      </c>
      <c r="D10410" s="72" t="s">
        <v>1092</v>
      </c>
      <c r="E10410" s="72">
        <v>1516</v>
      </c>
      <c r="F10410" s="105">
        <v>56</v>
      </c>
      <c r="G10410" s="108">
        <f t="shared" si="162"/>
        <v>44013</v>
      </c>
    </row>
    <row r="10411" spans="1:7" x14ac:dyDescent="0.35">
      <c r="A10411" s="72" t="s">
        <v>1018</v>
      </c>
      <c r="B10411" s="72" t="s">
        <v>1019</v>
      </c>
      <c r="C10411" s="72" t="s">
        <v>1102</v>
      </c>
      <c r="D10411" s="72" t="s">
        <v>1093</v>
      </c>
      <c r="E10411" s="72">
        <v>1516</v>
      </c>
      <c r="F10411" s="105">
        <v>52</v>
      </c>
      <c r="G10411" s="108">
        <f t="shared" si="162"/>
        <v>43922</v>
      </c>
    </row>
    <row r="10412" spans="1:7" x14ac:dyDescent="0.35">
      <c r="A10412" s="72" t="s">
        <v>1018</v>
      </c>
      <c r="B10412" s="72" t="s">
        <v>1019</v>
      </c>
      <c r="C10412" s="72" t="s">
        <v>1102</v>
      </c>
      <c r="D10412" s="72" t="s">
        <v>1094</v>
      </c>
      <c r="E10412" s="72">
        <v>1512</v>
      </c>
      <c r="F10412" s="105">
        <v>49</v>
      </c>
      <c r="G10412" s="108">
        <f t="shared" si="162"/>
        <v>43831</v>
      </c>
    </row>
    <row r="10413" spans="1:7" x14ac:dyDescent="0.35">
      <c r="A10413" s="72" t="s">
        <v>1018</v>
      </c>
      <c r="B10413" s="72" t="s">
        <v>1019</v>
      </c>
      <c r="C10413" s="72" t="s">
        <v>1102</v>
      </c>
      <c r="D10413" s="72" t="s">
        <v>1095</v>
      </c>
      <c r="E10413" s="72">
        <v>1516</v>
      </c>
      <c r="F10413" s="105">
        <v>54</v>
      </c>
      <c r="G10413" s="108">
        <f t="shared" si="162"/>
        <v>43739</v>
      </c>
    </row>
    <row r="10414" spans="1:7" x14ac:dyDescent="0.35">
      <c r="A10414" s="72" t="s">
        <v>1018</v>
      </c>
      <c r="B10414" s="72" t="s">
        <v>1019</v>
      </c>
      <c r="C10414" s="72" t="s">
        <v>1102</v>
      </c>
      <c r="D10414" s="72" t="s">
        <v>1096</v>
      </c>
      <c r="E10414" s="72">
        <v>1518</v>
      </c>
      <c r="F10414" s="105">
        <v>56</v>
      </c>
      <c r="G10414" s="108">
        <f t="shared" si="162"/>
        <v>43647</v>
      </c>
    </row>
    <row r="10415" spans="1:7" x14ac:dyDescent="0.35">
      <c r="A10415" s="72" t="s">
        <v>1018</v>
      </c>
      <c r="B10415" s="72" t="s">
        <v>1019</v>
      </c>
      <c r="C10415" s="72" t="s">
        <v>1102</v>
      </c>
      <c r="D10415" s="72" t="s">
        <v>1097</v>
      </c>
      <c r="E10415" s="72">
        <v>1512</v>
      </c>
      <c r="F10415" s="105">
        <v>55</v>
      </c>
      <c r="G10415" s="108">
        <f t="shared" si="162"/>
        <v>43556</v>
      </c>
    </row>
    <row r="10416" spans="1:7" x14ac:dyDescent="0.35">
      <c r="A10416" s="72" t="s">
        <v>1018</v>
      </c>
      <c r="B10416" s="72" t="s">
        <v>1019</v>
      </c>
      <c r="C10416" s="72" t="s">
        <v>1102</v>
      </c>
      <c r="D10416" s="72" t="s">
        <v>1098</v>
      </c>
      <c r="E10416" s="72">
        <v>1503</v>
      </c>
      <c r="F10416" s="105">
        <v>58</v>
      </c>
      <c r="G10416" s="108">
        <f t="shared" si="162"/>
        <v>43466</v>
      </c>
    </row>
    <row r="10417" spans="1:7" x14ac:dyDescent="0.35">
      <c r="A10417" s="72" t="s">
        <v>1018</v>
      </c>
      <c r="B10417" s="72" t="s">
        <v>1019</v>
      </c>
      <c r="C10417" s="72" t="s">
        <v>1102</v>
      </c>
      <c r="D10417" s="72" t="s">
        <v>1099</v>
      </c>
      <c r="E10417" s="72">
        <v>1547</v>
      </c>
      <c r="F10417" s="105">
        <v>52</v>
      </c>
      <c r="G10417" s="108">
        <f t="shared" si="162"/>
        <v>43374</v>
      </c>
    </row>
    <row r="10418" spans="1:7" x14ac:dyDescent="0.35">
      <c r="A10418" s="72" t="s">
        <v>662</v>
      </c>
      <c r="B10418" s="72" t="s">
        <v>663</v>
      </c>
      <c r="C10418" s="72" t="s">
        <v>1087</v>
      </c>
      <c r="D10418" s="72" t="s">
        <v>1088</v>
      </c>
      <c r="E10418" s="72">
        <v>1212</v>
      </c>
      <c r="F10418" s="105">
        <v>52</v>
      </c>
      <c r="G10418" s="108">
        <f t="shared" si="162"/>
        <v>44378</v>
      </c>
    </row>
    <row r="10419" spans="1:7" x14ac:dyDescent="0.35">
      <c r="A10419" s="72" t="s">
        <v>662</v>
      </c>
      <c r="B10419" s="72" t="s">
        <v>663</v>
      </c>
      <c r="C10419" s="72" t="s">
        <v>1087</v>
      </c>
      <c r="D10419" s="72" t="s">
        <v>1089</v>
      </c>
      <c r="E10419" s="72">
        <v>1214</v>
      </c>
      <c r="F10419" s="105">
        <v>52</v>
      </c>
      <c r="G10419" s="108">
        <f t="shared" si="162"/>
        <v>44287</v>
      </c>
    </row>
    <row r="10420" spans="1:7" x14ac:dyDescent="0.35">
      <c r="A10420" s="72" t="s">
        <v>662</v>
      </c>
      <c r="B10420" s="72" t="s">
        <v>663</v>
      </c>
      <c r="C10420" s="72" t="s">
        <v>1087</v>
      </c>
      <c r="D10420" s="72" t="s">
        <v>1090</v>
      </c>
      <c r="E10420" s="72">
        <v>1211</v>
      </c>
      <c r="F10420" s="105">
        <v>51</v>
      </c>
      <c r="G10420" s="108">
        <f t="shared" si="162"/>
        <v>44197</v>
      </c>
    </row>
    <row r="10421" spans="1:7" x14ac:dyDescent="0.35">
      <c r="A10421" s="72" t="s">
        <v>662</v>
      </c>
      <c r="B10421" s="72" t="s">
        <v>663</v>
      </c>
      <c r="C10421" s="72" t="s">
        <v>1087</v>
      </c>
      <c r="D10421" s="72" t="s">
        <v>1091</v>
      </c>
      <c r="E10421" s="72">
        <v>1211</v>
      </c>
      <c r="F10421" s="105">
        <v>56</v>
      </c>
      <c r="G10421" s="108">
        <f t="shared" si="162"/>
        <v>44105</v>
      </c>
    </row>
    <row r="10422" spans="1:7" x14ac:dyDescent="0.35">
      <c r="A10422" s="72" t="s">
        <v>662</v>
      </c>
      <c r="B10422" s="72" t="s">
        <v>663</v>
      </c>
      <c r="C10422" s="72" t="s">
        <v>1087</v>
      </c>
      <c r="D10422" s="72" t="s">
        <v>1092</v>
      </c>
      <c r="E10422" s="72">
        <v>1199</v>
      </c>
      <c r="F10422" s="105">
        <v>59</v>
      </c>
      <c r="G10422" s="108">
        <f t="shared" si="162"/>
        <v>44013</v>
      </c>
    </row>
    <row r="10423" spans="1:7" x14ac:dyDescent="0.35">
      <c r="A10423" s="72" t="s">
        <v>662</v>
      </c>
      <c r="B10423" s="72" t="s">
        <v>663</v>
      </c>
      <c r="C10423" s="72" t="s">
        <v>1087</v>
      </c>
      <c r="D10423" s="72" t="s">
        <v>1093</v>
      </c>
      <c r="E10423" s="72">
        <v>1203</v>
      </c>
      <c r="F10423" s="105">
        <v>59</v>
      </c>
      <c r="G10423" s="108">
        <f t="shared" si="162"/>
        <v>43922</v>
      </c>
    </row>
    <row r="10424" spans="1:7" x14ac:dyDescent="0.35">
      <c r="A10424" s="72" t="s">
        <v>662</v>
      </c>
      <c r="B10424" s="72" t="s">
        <v>663</v>
      </c>
      <c r="C10424" s="72" t="s">
        <v>1087</v>
      </c>
      <c r="D10424" s="72" t="s">
        <v>1094</v>
      </c>
      <c r="E10424" s="72">
        <v>1172</v>
      </c>
      <c r="F10424" s="105">
        <v>61</v>
      </c>
      <c r="G10424" s="108">
        <f t="shared" si="162"/>
        <v>43831</v>
      </c>
    </row>
    <row r="10425" spans="1:7" x14ac:dyDescent="0.35">
      <c r="A10425" s="72" t="s">
        <v>662</v>
      </c>
      <c r="B10425" s="72" t="s">
        <v>663</v>
      </c>
      <c r="C10425" s="72" t="s">
        <v>1087</v>
      </c>
      <c r="D10425" s="72" t="s">
        <v>1095</v>
      </c>
      <c r="E10425" s="72">
        <v>1175</v>
      </c>
      <c r="F10425" s="105">
        <v>61</v>
      </c>
      <c r="G10425" s="108">
        <f t="shared" si="162"/>
        <v>43739</v>
      </c>
    </row>
    <row r="10426" spans="1:7" x14ac:dyDescent="0.35">
      <c r="A10426" s="72" t="s">
        <v>662</v>
      </c>
      <c r="B10426" s="72" t="s">
        <v>663</v>
      </c>
      <c r="C10426" s="72" t="s">
        <v>1087</v>
      </c>
      <c r="D10426" s="72" t="s">
        <v>1096</v>
      </c>
      <c r="E10426" s="72">
        <v>1173</v>
      </c>
      <c r="F10426" s="105">
        <v>58</v>
      </c>
      <c r="G10426" s="108">
        <f t="shared" si="162"/>
        <v>43647</v>
      </c>
    </row>
    <row r="10427" spans="1:7" x14ac:dyDescent="0.35">
      <c r="A10427" s="72" t="s">
        <v>662</v>
      </c>
      <c r="B10427" s="72" t="s">
        <v>663</v>
      </c>
      <c r="C10427" s="72" t="s">
        <v>1087</v>
      </c>
      <c r="D10427" s="72" t="s">
        <v>1097</v>
      </c>
      <c r="E10427" s="72">
        <v>1169</v>
      </c>
      <c r="F10427" s="105">
        <v>49</v>
      </c>
      <c r="G10427" s="108">
        <f t="shared" si="162"/>
        <v>43556</v>
      </c>
    </row>
    <row r="10428" spans="1:7" x14ac:dyDescent="0.35">
      <c r="A10428" s="72" t="s">
        <v>662</v>
      </c>
      <c r="B10428" s="72" t="s">
        <v>663</v>
      </c>
      <c r="C10428" s="72" t="s">
        <v>1087</v>
      </c>
      <c r="D10428" s="72" t="s">
        <v>1098</v>
      </c>
      <c r="E10428" s="72">
        <v>1139</v>
      </c>
      <c r="F10428" s="105">
        <v>47</v>
      </c>
      <c r="G10428" s="108">
        <f t="shared" si="162"/>
        <v>43466</v>
      </c>
    </row>
    <row r="10429" spans="1:7" x14ac:dyDescent="0.35">
      <c r="A10429" s="72" t="s">
        <v>662</v>
      </c>
      <c r="B10429" s="72" t="s">
        <v>663</v>
      </c>
      <c r="C10429" s="72" t="s">
        <v>1087</v>
      </c>
      <c r="D10429" s="72" t="s">
        <v>1099</v>
      </c>
      <c r="E10429" s="72">
        <v>1208</v>
      </c>
      <c r="F10429" s="105">
        <v>61</v>
      </c>
      <c r="G10429" s="108">
        <f t="shared" si="162"/>
        <v>43374</v>
      </c>
    </row>
    <row r="10430" spans="1:7" x14ac:dyDescent="0.35">
      <c r="A10430" s="72" t="s">
        <v>662</v>
      </c>
      <c r="B10430" s="72" t="s">
        <v>663</v>
      </c>
      <c r="C10430" s="72" t="s">
        <v>1100</v>
      </c>
      <c r="D10430" s="72" t="s">
        <v>1088</v>
      </c>
      <c r="E10430" s="72">
        <v>979</v>
      </c>
      <c r="F10430" s="105">
        <v>143</v>
      </c>
      <c r="G10430" s="108">
        <f t="shared" si="162"/>
        <v>44378</v>
      </c>
    </row>
    <row r="10431" spans="1:7" x14ac:dyDescent="0.35">
      <c r="A10431" s="72" t="s">
        <v>662</v>
      </c>
      <c r="B10431" s="72" t="s">
        <v>663</v>
      </c>
      <c r="C10431" s="72" t="s">
        <v>1100</v>
      </c>
      <c r="D10431" s="72" t="s">
        <v>1089</v>
      </c>
      <c r="E10431" s="72">
        <v>978</v>
      </c>
      <c r="F10431" s="105">
        <v>166</v>
      </c>
      <c r="G10431" s="108">
        <f t="shared" si="162"/>
        <v>44287</v>
      </c>
    </row>
    <row r="10432" spans="1:7" x14ac:dyDescent="0.35">
      <c r="A10432" s="72" t="s">
        <v>662</v>
      </c>
      <c r="B10432" s="72" t="s">
        <v>663</v>
      </c>
      <c r="C10432" s="72" t="s">
        <v>1100</v>
      </c>
      <c r="D10432" s="72" t="s">
        <v>1090</v>
      </c>
      <c r="E10432" s="72">
        <v>981</v>
      </c>
      <c r="F10432" s="105">
        <v>154</v>
      </c>
      <c r="G10432" s="108">
        <f t="shared" si="162"/>
        <v>44197</v>
      </c>
    </row>
    <row r="10433" spans="1:7" x14ac:dyDescent="0.35">
      <c r="A10433" s="72" t="s">
        <v>662</v>
      </c>
      <c r="B10433" s="72" t="s">
        <v>663</v>
      </c>
      <c r="C10433" s="72" t="s">
        <v>1100</v>
      </c>
      <c r="D10433" s="72" t="s">
        <v>1091</v>
      </c>
      <c r="E10433" s="72">
        <v>977</v>
      </c>
      <c r="F10433" s="105">
        <v>154</v>
      </c>
      <c r="G10433" s="108">
        <f t="shared" si="162"/>
        <v>44105</v>
      </c>
    </row>
    <row r="10434" spans="1:7" x14ac:dyDescent="0.35">
      <c r="A10434" s="72" t="s">
        <v>662</v>
      </c>
      <c r="B10434" s="72" t="s">
        <v>663</v>
      </c>
      <c r="C10434" s="72" t="s">
        <v>1100</v>
      </c>
      <c r="D10434" s="72" t="s">
        <v>1092</v>
      </c>
      <c r="E10434" s="72">
        <v>982</v>
      </c>
      <c r="F10434" s="105">
        <v>148</v>
      </c>
      <c r="G10434" s="108">
        <f t="shared" si="162"/>
        <v>44013</v>
      </c>
    </row>
    <row r="10435" spans="1:7" x14ac:dyDescent="0.35">
      <c r="A10435" s="72" t="s">
        <v>662</v>
      </c>
      <c r="B10435" s="72" t="s">
        <v>663</v>
      </c>
      <c r="C10435" s="72" t="s">
        <v>1100</v>
      </c>
      <c r="D10435" s="72" t="s">
        <v>1093</v>
      </c>
      <c r="E10435" s="72">
        <v>981</v>
      </c>
      <c r="F10435" s="105">
        <v>151</v>
      </c>
      <c r="G10435" s="108">
        <f t="shared" si="162"/>
        <v>43922</v>
      </c>
    </row>
    <row r="10436" spans="1:7" x14ac:dyDescent="0.35">
      <c r="A10436" s="72" t="s">
        <v>662</v>
      </c>
      <c r="B10436" s="72" t="s">
        <v>663</v>
      </c>
      <c r="C10436" s="72" t="s">
        <v>1100</v>
      </c>
      <c r="D10436" s="72" t="s">
        <v>1094</v>
      </c>
      <c r="E10436" s="72">
        <v>971</v>
      </c>
      <c r="F10436" s="105">
        <v>151</v>
      </c>
      <c r="G10436" s="108">
        <f t="shared" ref="G10436:G10499" si="163">DATE(LEFT(D10436,4),RIGHT(LEFT(D10436,7),2),1)</f>
        <v>43831</v>
      </c>
    </row>
    <row r="10437" spans="1:7" x14ac:dyDescent="0.35">
      <c r="A10437" s="72" t="s">
        <v>662</v>
      </c>
      <c r="B10437" s="72" t="s">
        <v>663</v>
      </c>
      <c r="C10437" s="72" t="s">
        <v>1100</v>
      </c>
      <c r="D10437" s="72" t="s">
        <v>1095</v>
      </c>
      <c r="E10437" s="72">
        <v>975</v>
      </c>
      <c r="F10437" s="105">
        <v>156</v>
      </c>
      <c r="G10437" s="108">
        <f t="shared" si="163"/>
        <v>43739</v>
      </c>
    </row>
    <row r="10438" spans="1:7" x14ac:dyDescent="0.35">
      <c r="A10438" s="72" t="s">
        <v>662</v>
      </c>
      <c r="B10438" s="72" t="s">
        <v>663</v>
      </c>
      <c r="C10438" s="72" t="s">
        <v>1100</v>
      </c>
      <c r="D10438" s="72" t="s">
        <v>1096</v>
      </c>
      <c r="E10438" s="72">
        <v>976</v>
      </c>
      <c r="F10438" s="105">
        <v>147</v>
      </c>
      <c r="G10438" s="108">
        <f t="shared" si="163"/>
        <v>43647</v>
      </c>
    </row>
    <row r="10439" spans="1:7" x14ac:dyDescent="0.35">
      <c r="A10439" s="72" t="s">
        <v>662</v>
      </c>
      <c r="B10439" s="72" t="s">
        <v>663</v>
      </c>
      <c r="C10439" s="72" t="s">
        <v>1100</v>
      </c>
      <c r="D10439" s="72" t="s">
        <v>1097</v>
      </c>
      <c r="E10439" s="72">
        <v>976</v>
      </c>
      <c r="F10439" s="105">
        <v>150</v>
      </c>
      <c r="G10439" s="108">
        <f t="shared" si="163"/>
        <v>43556</v>
      </c>
    </row>
    <row r="10440" spans="1:7" x14ac:dyDescent="0.35">
      <c r="A10440" s="72" t="s">
        <v>662</v>
      </c>
      <c r="B10440" s="72" t="s">
        <v>663</v>
      </c>
      <c r="C10440" s="72" t="s">
        <v>1100</v>
      </c>
      <c r="D10440" s="72" t="s">
        <v>1098</v>
      </c>
      <c r="E10440" s="72">
        <v>956</v>
      </c>
      <c r="F10440" s="105">
        <v>148</v>
      </c>
      <c r="G10440" s="108">
        <f t="shared" si="163"/>
        <v>43466</v>
      </c>
    </row>
    <row r="10441" spans="1:7" x14ac:dyDescent="0.35">
      <c r="A10441" s="72" t="s">
        <v>662</v>
      </c>
      <c r="B10441" s="72" t="s">
        <v>663</v>
      </c>
      <c r="C10441" s="72" t="s">
        <v>1100</v>
      </c>
      <c r="D10441" s="72" t="s">
        <v>1099</v>
      </c>
      <c r="E10441" s="72">
        <v>1048</v>
      </c>
      <c r="F10441" s="105">
        <v>184</v>
      </c>
      <c r="G10441" s="108">
        <f t="shared" si="163"/>
        <v>43374</v>
      </c>
    </row>
    <row r="10442" spans="1:7" x14ac:dyDescent="0.35">
      <c r="A10442" s="72" t="s">
        <v>662</v>
      </c>
      <c r="B10442" s="72" t="s">
        <v>663</v>
      </c>
      <c r="C10442" s="72" t="s">
        <v>1101</v>
      </c>
      <c r="D10442" s="72" t="s">
        <v>1088</v>
      </c>
      <c r="E10442" s="72">
        <v>243</v>
      </c>
      <c r="F10442" s="105">
        <v>4</v>
      </c>
      <c r="G10442" s="108">
        <f t="shared" si="163"/>
        <v>44378</v>
      </c>
    </row>
    <row r="10443" spans="1:7" x14ac:dyDescent="0.35">
      <c r="A10443" s="72" t="s">
        <v>662</v>
      </c>
      <c r="B10443" s="72" t="s">
        <v>663</v>
      </c>
      <c r="C10443" s="72" t="s">
        <v>1101</v>
      </c>
      <c r="D10443" s="72" t="s">
        <v>1089</v>
      </c>
      <c r="E10443" s="72">
        <v>244</v>
      </c>
      <c r="F10443" s="105">
        <v>5</v>
      </c>
      <c r="G10443" s="108">
        <f t="shared" si="163"/>
        <v>44287</v>
      </c>
    </row>
    <row r="10444" spans="1:7" x14ac:dyDescent="0.35">
      <c r="A10444" s="72" t="s">
        <v>662</v>
      </c>
      <c r="B10444" s="72" t="s">
        <v>663</v>
      </c>
      <c r="C10444" s="72" t="s">
        <v>1101</v>
      </c>
      <c r="D10444" s="72" t="s">
        <v>1090</v>
      </c>
      <c r="E10444" s="72">
        <v>244</v>
      </c>
      <c r="F10444" s="105">
        <v>4</v>
      </c>
      <c r="G10444" s="108">
        <f t="shared" si="163"/>
        <v>44197</v>
      </c>
    </row>
    <row r="10445" spans="1:7" x14ac:dyDescent="0.35">
      <c r="A10445" s="72" t="s">
        <v>662</v>
      </c>
      <c r="B10445" s="72" t="s">
        <v>663</v>
      </c>
      <c r="C10445" s="72" t="s">
        <v>1101</v>
      </c>
      <c r="D10445" s="72" t="s">
        <v>1091</v>
      </c>
      <c r="E10445" s="72">
        <v>240</v>
      </c>
      <c r="F10445" s="105">
        <v>4</v>
      </c>
      <c r="G10445" s="108">
        <f t="shared" si="163"/>
        <v>44105</v>
      </c>
    </row>
    <row r="10446" spans="1:7" x14ac:dyDescent="0.35">
      <c r="A10446" s="72" t="s">
        <v>662</v>
      </c>
      <c r="B10446" s="72" t="s">
        <v>663</v>
      </c>
      <c r="C10446" s="72" t="s">
        <v>1101</v>
      </c>
      <c r="D10446" s="72" t="s">
        <v>1092</v>
      </c>
      <c r="E10446" s="72">
        <v>233</v>
      </c>
      <c r="F10446" s="105">
        <v>3</v>
      </c>
      <c r="G10446" s="108">
        <f t="shared" si="163"/>
        <v>44013</v>
      </c>
    </row>
    <row r="10447" spans="1:7" x14ac:dyDescent="0.35">
      <c r="A10447" s="72" t="s">
        <v>662</v>
      </c>
      <c r="B10447" s="72" t="s">
        <v>663</v>
      </c>
      <c r="C10447" s="72" t="s">
        <v>1101</v>
      </c>
      <c r="D10447" s="72" t="s">
        <v>1093</v>
      </c>
      <c r="E10447" s="72">
        <v>221</v>
      </c>
      <c r="F10447" s="105">
        <v>4</v>
      </c>
      <c r="G10447" s="108">
        <f t="shared" si="163"/>
        <v>43922</v>
      </c>
    </row>
    <row r="10448" spans="1:7" x14ac:dyDescent="0.35">
      <c r="A10448" s="72" t="s">
        <v>662</v>
      </c>
      <c r="B10448" s="72" t="s">
        <v>663</v>
      </c>
      <c r="C10448" s="72" t="s">
        <v>1101</v>
      </c>
      <c r="D10448" s="72" t="s">
        <v>1094</v>
      </c>
      <c r="E10448" s="72">
        <v>205</v>
      </c>
      <c r="F10448" s="105">
        <v>3</v>
      </c>
      <c r="G10448" s="108">
        <f t="shared" si="163"/>
        <v>43831</v>
      </c>
    </row>
    <row r="10449" spans="1:7" x14ac:dyDescent="0.35">
      <c r="A10449" s="72" t="s">
        <v>662</v>
      </c>
      <c r="B10449" s="72" t="s">
        <v>663</v>
      </c>
      <c r="C10449" s="72" t="s">
        <v>1101</v>
      </c>
      <c r="D10449" s="72" t="s">
        <v>1095</v>
      </c>
      <c r="E10449" s="72">
        <v>194</v>
      </c>
      <c r="F10449" s="105">
        <v>4</v>
      </c>
      <c r="G10449" s="108">
        <f t="shared" si="163"/>
        <v>43739</v>
      </c>
    </row>
    <row r="10450" spans="1:7" x14ac:dyDescent="0.35">
      <c r="A10450" s="72" t="s">
        <v>662</v>
      </c>
      <c r="B10450" s="72" t="s">
        <v>663</v>
      </c>
      <c r="C10450" s="72" t="s">
        <v>1101</v>
      </c>
      <c r="D10450" s="72" t="s">
        <v>1096</v>
      </c>
      <c r="E10450" s="72">
        <v>193</v>
      </c>
      <c r="F10450" s="105">
        <v>4</v>
      </c>
      <c r="G10450" s="108">
        <f t="shared" si="163"/>
        <v>43647</v>
      </c>
    </row>
    <row r="10451" spans="1:7" x14ac:dyDescent="0.35">
      <c r="A10451" s="72" t="s">
        <v>662</v>
      </c>
      <c r="B10451" s="72" t="s">
        <v>663</v>
      </c>
      <c r="C10451" s="72" t="s">
        <v>1101</v>
      </c>
      <c r="D10451" s="72" t="s">
        <v>1097</v>
      </c>
      <c r="E10451" s="72">
        <v>191</v>
      </c>
      <c r="F10451" s="105">
        <v>4</v>
      </c>
      <c r="G10451" s="108">
        <f t="shared" si="163"/>
        <v>43556</v>
      </c>
    </row>
    <row r="10452" spans="1:7" x14ac:dyDescent="0.35">
      <c r="A10452" s="72" t="s">
        <v>662</v>
      </c>
      <c r="B10452" s="72" t="s">
        <v>663</v>
      </c>
      <c r="C10452" s="72" t="s">
        <v>1101</v>
      </c>
      <c r="D10452" s="72" t="s">
        <v>1098</v>
      </c>
      <c r="E10452" s="72">
        <v>184</v>
      </c>
      <c r="F10452" s="105">
        <v>4</v>
      </c>
      <c r="G10452" s="108">
        <f t="shared" si="163"/>
        <v>43466</v>
      </c>
    </row>
    <row r="10453" spans="1:7" x14ac:dyDescent="0.35">
      <c r="A10453" s="72" t="s">
        <v>662</v>
      </c>
      <c r="B10453" s="72" t="s">
        <v>663</v>
      </c>
      <c r="C10453" s="72" t="s">
        <v>1101</v>
      </c>
      <c r="D10453" s="72" t="s">
        <v>1099</v>
      </c>
      <c r="E10453" s="72">
        <v>192</v>
      </c>
      <c r="F10453" s="105">
        <v>4</v>
      </c>
      <c r="G10453" s="108">
        <f t="shared" si="163"/>
        <v>43374</v>
      </c>
    </row>
    <row r="10454" spans="1:7" x14ac:dyDescent="0.35">
      <c r="A10454" s="72" t="s">
        <v>662</v>
      </c>
      <c r="B10454" s="72" t="s">
        <v>663</v>
      </c>
      <c r="C10454" s="72" t="s">
        <v>1102</v>
      </c>
      <c r="D10454" s="72" t="s">
        <v>1088</v>
      </c>
      <c r="E10454" s="72">
        <v>2696</v>
      </c>
      <c r="F10454" s="105">
        <v>147</v>
      </c>
      <c r="G10454" s="108">
        <f t="shared" si="163"/>
        <v>44378</v>
      </c>
    </row>
    <row r="10455" spans="1:7" x14ac:dyDescent="0.35">
      <c r="A10455" s="72" t="s">
        <v>662</v>
      </c>
      <c r="B10455" s="72" t="s">
        <v>663</v>
      </c>
      <c r="C10455" s="72" t="s">
        <v>1102</v>
      </c>
      <c r="D10455" s="72" t="s">
        <v>1089</v>
      </c>
      <c r="E10455" s="72">
        <v>2702</v>
      </c>
      <c r="F10455" s="105">
        <v>165</v>
      </c>
      <c r="G10455" s="108">
        <f t="shared" si="163"/>
        <v>44287</v>
      </c>
    </row>
    <row r="10456" spans="1:7" x14ac:dyDescent="0.35">
      <c r="A10456" s="72" t="s">
        <v>662</v>
      </c>
      <c r="B10456" s="72" t="s">
        <v>663</v>
      </c>
      <c r="C10456" s="72" t="s">
        <v>1102</v>
      </c>
      <c r="D10456" s="72" t="s">
        <v>1090</v>
      </c>
      <c r="E10456" s="72">
        <v>2699</v>
      </c>
      <c r="F10456" s="105">
        <v>152</v>
      </c>
      <c r="G10456" s="108">
        <f t="shared" si="163"/>
        <v>44197</v>
      </c>
    </row>
    <row r="10457" spans="1:7" x14ac:dyDescent="0.35">
      <c r="A10457" s="72" t="s">
        <v>662</v>
      </c>
      <c r="B10457" s="72" t="s">
        <v>663</v>
      </c>
      <c r="C10457" s="72" t="s">
        <v>1102</v>
      </c>
      <c r="D10457" s="72" t="s">
        <v>1091</v>
      </c>
      <c r="E10457" s="72">
        <v>2698</v>
      </c>
      <c r="F10457" s="105">
        <v>151</v>
      </c>
      <c r="G10457" s="108">
        <f t="shared" si="163"/>
        <v>44105</v>
      </c>
    </row>
    <row r="10458" spans="1:7" x14ac:dyDescent="0.35">
      <c r="A10458" s="72" t="s">
        <v>662</v>
      </c>
      <c r="B10458" s="72" t="s">
        <v>663</v>
      </c>
      <c r="C10458" s="72" t="s">
        <v>1102</v>
      </c>
      <c r="D10458" s="72" t="s">
        <v>1092</v>
      </c>
      <c r="E10458" s="72">
        <v>2695</v>
      </c>
      <c r="F10458" s="105">
        <v>159</v>
      </c>
      <c r="G10458" s="108">
        <f t="shared" si="163"/>
        <v>44013</v>
      </c>
    </row>
    <row r="10459" spans="1:7" x14ac:dyDescent="0.35">
      <c r="A10459" s="72" t="s">
        <v>662</v>
      </c>
      <c r="B10459" s="72" t="s">
        <v>663</v>
      </c>
      <c r="C10459" s="72" t="s">
        <v>1102</v>
      </c>
      <c r="D10459" s="72" t="s">
        <v>1093</v>
      </c>
      <c r="E10459" s="72">
        <v>2694</v>
      </c>
      <c r="F10459" s="105">
        <v>185</v>
      </c>
      <c r="G10459" s="108">
        <f t="shared" si="163"/>
        <v>43922</v>
      </c>
    </row>
    <row r="10460" spans="1:7" x14ac:dyDescent="0.35">
      <c r="A10460" s="72" t="s">
        <v>662</v>
      </c>
      <c r="B10460" s="72" t="s">
        <v>663</v>
      </c>
      <c r="C10460" s="72" t="s">
        <v>1102</v>
      </c>
      <c r="D10460" s="72" t="s">
        <v>1094</v>
      </c>
      <c r="E10460" s="72">
        <v>2692</v>
      </c>
      <c r="F10460" s="105">
        <v>190</v>
      </c>
      <c r="G10460" s="108">
        <f t="shared" si="163"/>
        <v>43831</v>
      </c>
    </row>
    <row r="10461" spans="1:7" x14ac:dyDescent="0.35">
      <c r="A10461" s="72" t="s">
        <v>662</v>
      </c>
      <c r="B10461" s="72" t="s">
        <v>663</v>
      </c>
      <c r="C10461" s="72" t="s">
        <v>1102</v>
      </c>
      <c r="D10461" s="72" t="s">
        <v>1095</v>
      </c>
      <c r="E10461" s="72">
        <v>2685</v>
      </c>
      <c r="F10461" s="105">
        <v>195</v>
      </c>
      <c r="G10461" s="108">
        <f t="shared" si="163"/>
        <v>43739</v>
      </c>
    </row>
    <row r="10462" spans="1:7" x14ac:dyDescent="0.35">
      <c r="A10462" s="72" t="s">
        <v>662</v>
      </c>
      <c r="B10462" s="72" t="s">
        <v>663</v>
      </c>
      <c r="C10462" s="72" t="s">
        <v>1102</v>
      </c>
      <c r="D10462" s="72" t="s">
        <v>1096</v>
      </c>
      <c r="E10462" s="72">
        <v>2690</v>
      </c>
      <c r="F10462" s="105">
        <v>185</v>
      </c>
      <c r="G10462" s="108">
        <f t="shared" si="163"/>
        <v>43647</v>
      </c>
    </row>
    <row r="10463" spans="1:7" x14ac:dyDescent="0.35">
      <c r="A10463" s="72" t="s">
        <v>662</v>
      </c>
      <c r="B10463" s="72" t="s">
        <v>663</v>
      </c>
      <c r="C10463" s="72" t="s">
        <v>1102</v>
      </c>
      <c r="D10463" s="72" t="s">
        <v>1097</v>
      </c>
      <c r="E10463" s="72">
        <v>2696</v>
      </c>
      <c r="F10463" s="105">
        <v>142</v>
      </c>
      <c r="G10463" s="108">
        <f t="shared" si="163"/>
        <v>43556</v>
      </c>
    </row>
    <row r="10464" spans="1:7" x14ac:dyDescent="0.35">
      <c r="A10464" s="72" t="s">
        <v>662</v>
      </c>
      <c r="B10464" s="72" t="s">
        <v>663</v>
      </c>
      <c r="C10464" s="72" t="s">
        <v>1102</v>
      </c>
      <c r="D10464" s="72" t="s">
        <v>1098</v>
      </c>
      <c r="E10464" s="72">
        <v>2662</v>
      </c>
      <c r="F10464" s="105">
        <v>161</v>
      </c>
      <c r="G10464" s="108">
        <f t="shared" si="163"/>
        <v>43466</v>
      </c>
    </row>
    <row r="10465" spans="1:7" x14ac:dyDescent="0.35">
      <c r="A10465" s="72" t="s">
        <v>662</v>
      </c>
      <c r="B10465" s="72" t="s">
        <v>663</v>
      </c>
      <c r="C10465" s="72" t="s">
        <v>1102</v>
      </c>
      <c r="D10465" s="72" t="s">
        <v>1099</v>
      </c>
      <c r="E10465" s="72">
        <v>2776</v>
      </c>
      <c r="F10465" s="105">
        <v>150</v>
      </c>
      <c r="G10465" s="108">
        <f t="shared" si="163"/>
        <v>43374</v>
      </c>
    </row>
    <row r="10466" spans="1:7" x14ac:dyDescent="0.35">
      <c r="A10466" s="72" t="s">
        <v>664</v>
      </c>
      <c r="B10466" s="72" t="s">
        <v>665</v>
      </c>
      <c r="C10466" s="72" t="s">
        <v>1087</v>
      </c>
      <c r="D10466" s="72" t="s">
        <v>1088</v>
      </c>
      <c r="E10466" s="72">
        <v>1814</v>
      </c>
      <c r="F10466" s="105">
        <v>44</v>
      </c>
      <c r="G10466" s="108">
        <f t="shared" si="163"/>
        <v>44378</v>
      </c>
    </row>
    <row r="10467" spans="1:7" x14ac:dyDescent="0.35">
      <c r="A10467" s="72" t="s">
        <v>664</v>
      </c>
      <c r="B10467" s="72" t="s">
        <v>665</v>
      </c>
      <c r="C10467" s="72" t="s">
        <v>1087</v>
      </c>
      <c r="D10467" s="72" t="s">
        <v>1089</v>
      </c>
      <c r="E10467" s="72">
        <v>1803</v>
      </c>
      <c r="F10467" s="105">
        <v>65</v>
      </c>
      <c r="G10467" s="108">
        <f t="shared" si="163"/>
        <v>44287</v>
      </c>
    </row>
    <row r="10468" spans="1:7" x14ac:dyDescent="0.35">
      <c r="A10468" s="72" t="s">
        <v>664</v>
      </c>
      <c r="B10468" s="72" t="s">
        <v>665</v>
      </c>
      <c r="C10468" s="72" t="s">
        <v>1087</v>
      </c>
      <c r="D10468" s="72" t="s">
        <v>1090</v>
      </c>
      <c r="E10468" s="72">
        <v>1808</v>
      </c>
      <c r="F10468" s="105">
        <v>64</v>
      </c>
      <c r="G10468" s="108">
        <f t="shared" si="163"/>
        <v>44197</v>
      </c>
    </row>
    <row r="10469" spans="1:7" x14ac:dyDescent="0.35">
      <c r="A10469" s="72" t="s">
        <v>664</v>
      </c>
      <c r="B10469" s="72" t="s">
        <v>665</v>
      </c>
      <c r="C10469" s="72" t="s">
        <v>1087</v>
      </c>
      <c r="D10469" s="72" t="s">
        <v>1091</v>
      </c>
      <c r="E10469" s="72">
        <v>1809</v>
      </c>
      <c r="F10469" s="105">
        <v>66</v>
      </c>
      <c r="G10469" s="108">
        <f t="shared" si="163"/>
        <v>44105</v>
      </c>
    </row>
    <row r="10470" spans="1:7" x14ac:dyDescent="0.35">
      <c r="A10470" s="72" t="s">
        <v>664</v>
      </c>
      <c r="B10470" s="72" t="s">
        <v>665</v>
      </c>
      <c r="C10470" s="72" t="s">
        <v>1087</v>
      </c>
      <c r="D10470" s="72" t="s">
        <v>1092</v>
      </c>
      <c r="E10470" s="72">
        <v>1805</v>
      </c>
      <c r="F10470" s="105">
        <v>54</v>
      </c>
      <c r="G10470" s="108">
        <f t="shared" si="163"/>
        <v>44013</v>
      </c>
    </row>
    <row r="10471" spans="1:7" x14ac:dyDescent="0.35">
      <c r="A10471" s="72" t="s">
        <v>664</v>
      </c>
      <c r="B10471" s="72" t="s">
        <v>665</v>
      </c>
      <c r="C10471" s="72" t="s">
        <v>1087</v>
      </c>
      <c r="D10471" s="72" t="s">
        <v>1093</v>
      </c>
      <c r="E10471" s="72">
        <v>1785</v>
      </c>
      <c r="F10471" s="105">
        <v>47</v>
      </c>
      <c r="G10471" s="108">
        <f t="shared" si="163"/>
        <v>43922</v>
      </c>
    </row>
    <row r="10472" spans="1:7" x14ac:dyDescent="0.35">
      <c r="A10472" s="72" t="s">
        <v>664</v>
      </c>
      <c r="B10472" s="72" t="s">
        <v>665</v>
      </c>
      <c r="C10472" s="72" t="s">
        <v>1087</v>
      </c>
      <c r="D10472" s="72" t="s">
        <v>1094</v>
      </c>
      <c r="E10472" s="72">
        <v>1727</v>
      </c>
      <c r="F10472" s="105">
        <v>57</v>
      </c>
      <c r="G10472" s="108">
        <f t="shared" si="163"/>
        <v>43831</v>
      </c>
    </row>
    <row r="10473" spans="1:7" x14ac:dyDescent="0.35">
      <c r="A10473" s="72" t="s">
        <v>664</v>
      </c>
      <c r="B10473" s="72" t="s">
        <v>665</v>
      </c>
      <c r="C10473" s="72" t="s">
        <v>1087</v>
      </c>
      <c r="D10473" s="72" t="s">
        <v>1095</v>
      </c>
      <c r="E10473" s="72">
        <v>1725</v>
      </c>
      <c r="F10473" s="105">
        <v>49</v>
      </c>
      <c r="G10473" s="108">
        <f t="shared" si="163"/>
        <v>43739</v>
      </c>
    </row>
    <row r="10474" spans="1:7" x14ac:dyDescent="0.35">
      <c r="A10474" s="72" t="s">
        <v>664</v>
      </c>
      <c r="B10474" s="72" t="s">
        <v>665</v>
      </c>
      <c r="C10474" s="72" t="s">
        <v>1087</v>
      </c>
      <c r="D10474" s="72" t="s">
        <v>1096</v>
      </c>
      <c r="E10474" s="72">
        <v>1719</v>
      </c>
      <c r="F10474" s="105">
        <v>10</v>
      </c>
      <c r="G10474" s="108">
        <f t="shared" si="163"/>
        <v>43647</v>
      </c>
    </row>
    <row r="10475" spans="1:7" x14ac:dyDescent="0.35">
      <c r="A10475" s="72" t="s">
        <v>664</v>
      </c>
      <c r="B10475" s="72" t="s">
        <v>665</v>
      </c>
      <c r="C10475" s="72" t="s">
        <v>1087</v>
      </c>
      <c r="D10475" s="72" t="s">
        <v>1097</v>
      </c>
      <c r="E10475" s="72">
        <v>1720</v>
      </c>
      <c r="F10475" s="105">
        <v>70</v>
      </c>
      <c r="G10475" s="108">
        <f t="shared" si="163"/>
        <v>43556</v>
      </c>
    </row>
    <row r="10476" spans="1:7" x14ac:dyDescent="0.35">
      <c r="A10476" s="72" t="s">
        <v>664</v>
      </c>
      <c r="B10476" s="72" t="s">
        <v>665</v>
      </c>
      <c r="C10476" s="72" t="s">
        <v>1087</v>
      </c>
      <c r="D10476" s="72" t="s">
        <v>1098</v>
      </c>
      <c r="E10476" s="72">
        <v>1702</v>
      </c>
      <c r="F10476" s="105">
        <v>59</v>
      </c>
      <c r="G10476" s="108">
        <f t="shared" si="163"/>
        <v>43466</v>
      </c>
    </row>
    <row r="10477" spans="1:7" x14ac:dyDescent="0.35">
      <c r="A10477" s="72" t="s">
        <v>664</v>
      </c>
      <c r="B10477" s="72" t="s">
        <v>665</v>
      </c>
      <c r="C10477" s="72" t="s">
        <v>1087</v>
      </c>
      <c r="D10477" s="72" t="s">
        <v>1099</v>
      </c>
      <c r="E10477" s="72">
        <v>1736</v>
      </c>
      <c r="F10477" s="105">
        <v>80</v>
      </c>
      <c r="G10477" s="108">
        <f t="shared" si="163"/>
        <v>43374</v>
      </c>
    </row>
    <row r="10478" spans="1:7" x14ac:dyDescent="0.35">
      <c r="A10478" s="72" t="s">
        <v>664</v>
      </c>
      <c r="B10478" s="72" t="s">
        <v>665</v>
      </c>
      <c r="C10478" s="72" t="s">
        <v>1100</v>
      </c>
      <c r="D10478" s="72" t="s">
        <v>1088</v>
      </c>
      <c r="E10478" s="72">
        <v>931</v>
      </c>
      <c r="F10478" s="105">
        <v>55</v>
      </c>
      <c r="G10478" s="108">
        <f t="shared" si="163"/>
        <v>44378</v>
      </c>
    </row>
    <row r="10479" spans="1:7" x14ac:dyDescent="0.35">
      <c r="A10479" s="72" t="s">
        <v>664</v>
      </c>
      <c r="B10479" s="72" t="s">
        <v>665</v>
      </c>
      <c r="C10479" s="72" t="s">
        <v>1100</v>
      </c>
      <c r="D10479" s="72" t="s">
        <v>1089</v>
      </c>
      <c r="E10479" s="72">
        <v>938</v>
      </c>
      <c r="F10479" s="105">
        <v>104</v>
      </c>
      <c r="G10479" s="108">
        <f t="shared" si="163"/>
        <v>44287</v>
      </c>
    </row>
    <row r="10480" spans="1:7" x14ac:dyDescent="0.35">
      <c r="A10480" s="72" t="s">
        <v>664</v>
      </c>
      <c r="B10480" s="72" t="s">
        <v>665</v>
      </c>
      <c r="C10480" s="72" t="s">
        <v>1100</v>
      </c>
      <c r="D10480" s="72" t="s">
        <v>1090</v>
      </c>
      <c r="E10480" s="72">
        <v>933</v>
      </c>
      <c r="F10480" s="105">
        <v>97</v>
      </c>
      <c r="G10480" s="108">
        <f t="shared" si="163"/>
        <v>44197</v>
      </c>
    </row>
    <row r="10481" spans="1:7" x14ac:dyDescent="0.35">
      <c r="A10481" s="72" t="s">
        <v>664</v>
      </c>
      <c r="B10481" s="72" t="s">
        <v>665</v>
      </c>
      <c r="C10481" s="72" t="s">
        <v>1100</v>
      </c>
      <c r="D10481" s="72" t="s">
        <v>1091</v>
      </c>
      <c r="E10481" s="72">
        <v>897</v>
      </c>
      <c r="F10481" s="105">
        <v>74</v>
      </c>
      <c r="G10481" s="108">
        <f t="shared" si="163"/>
        <v>44105</v>
      </c>
    </row>
    <row r="10482" spans="1:7" x14ac:dyDescent="0.35">
      <c r="A10482" s="72" t="s">
        <v>664</v>
      </c>
      <c r="B10482" s="72" t="s">
        <v>665</v>
      </c>
      <c r="C10482" s="72" t="s">
        <v>1100</v>
      </c>
      <c r="D10482" s="72" t="s">
        <v>1092</v>
      </c>
      <c r="E10482" s="72">
        <v>898</v>
      </c>
      <c r="F10482" s="105">
        <v>67</v>
      </c>
      <c r="G10482" s="108">
        <f t="shared" si="163"/>
        <v>44013</v>
      </c>
    </row>
    <row r="10483" spans="1:7" x14ac:dyDescent="0.35">
      <c r="A10483" s="72" t="s">
        <v>664</v>
      </c>
      <c r="B10483" s="72" t="s">
        <v>665</v>
      </c>
      <c r="C10483" s="72" t="s">
        <v>1100</v>
      </c>
      <c r="D10483" s="72" t="s">
        <v>1093</v>
      </c>
      <c r="E10483" s="72">
        <v>883</v>
      </c>
      <c r="F10483" s="105">
        <v>49</v>
      </c>
      <c r="G10483" s="108">
        <f t="shared" si="163"/>
        <v>43922</v>
      </c>
    </row>
    <row r="10484" spans="1:7" x14ac:dyDescent="0.35">
      <c r="A10484" s="72" t="s">
        <v>664</v>
      </c>
      <c r="B10484" s="72" t="s">
        <v>665</v>
      </c>
      <c r="C10484" s="72" t="s">
        <v>1100</v>
      </c>
      <c r="D10484" s="72" t="s">
        <v>1094</v>
      </c>
      <c r="E10484" s="72">
        <v>857</v>
      </c>
      <c r="F10484" s="105">
        <v>33</v>
      </c>
      <c r="G10484" s="108">
        <f t="shared" si="163"/>
        <v>43831</v>
      </c>
    </row>
    <row r="10485" spans="1:7" x14ac:dyDescent="0.35">
      <c r="A10485" s="72" t="s">
        <v>664</v>
      </c>
      <c r="B10485" s="72" t="s">
        <v>665</v>
      </c>
      <c r="C10485" s="72" t="s">
        <v>1100</v>
      </c>
      <c r="D10485" s="72" t="s">
        <v>1095</v>
      </c>
      <c r="E10485" s="72">
        <v>855</v>
      </c>
      <c r="F10485" s="105">
        <v>28</v>
      </c>
      <c r="G10485" s="108">
        <f t="shared" si="163"/>
        <v>43739</v>
      </c>
    </row>
    <row r="10486" spans="1:7" x14ac:dyDescent="0.35">
      <c r="A10486" s="72" t="s">
        <v>664</v>
      </c>
      <c r="B10486" s="72" t="s">
        <v>665</v>
      </c>
      <c r="C10486" s="72" t="s">
        <v>1100</v>
      </c>
      <c r="D10486" s="72" t="s">
        <v>1096</v>
      </c>
      <c r="E10486" s="72">
        <v>858</v>
      </c>
      <c r="F10486" s="105">
        <v>10</v>
      </c>
      <c r="G10486" s="108">
        <f t="shared" si="163"/>
        <v>43647</v>
      </c>
    </row>
    <row r="10487" spans="1:7" x14ac:dyDescent="0.35">
      <c r="A10487" s="72" t="s">
        <v>664</v>
      </c>
      <c r="B10487" s="72" t="s">
        <v>665</v>
      </c>
      <c r="C10487" s="72" t="s">
        <v>1100</v>
      </c>
      <c r="D10487" s="72" t="s">
        <v>1097</v>
      </c>
      <c r="E10487" s="72">
        <v>855</v>
      </c>
      <c r="F10487" s="105">
        <v>85</v>
      </c>
      <c r="G10487" s="108">
        <f t="shared" si="163"/>
        <v>43556</v>
      </c>
    </row>
    <row r="10488" spans="1:7" x14ac:dyDescent="0.35">
      <c r="A10488" s="72" t="s">
        <v>664</v>
      </c>
      <c r="B10488" s="72" t="s">
        <v>665</v>
      </c>
      <c r="C10488" s="72" t="s">
        <v>1100</v>
      </c>
      <c r="D10488" s="72" t="s">
        <v>1098</v>
      </c>
      <c r="E10488" s="72">
        <v>861</v>
      </c>
      <c r="F10488" s="105">
        <v>88</v>
      </c>
      <c r="G10488" s="108">
        <f t="shared" si="163"/>
        <v>43466</v>
      </c>
    </row>
    <row r="10489" spans="1:7" x14ac:dyDescent="0.35">
      <c r="A10489" s="72" t="s">
        <v>664</v>
      </c>
      <c r="B10489" s="72" t="s">
        <v>665</v>
      </c>
      <c r="C10489" s="72" t="s">
        <v>1100</v>
      </c>
      <c r="D10489" s="72" t="s">
        <v>1099</v>
      </c>
      <c r="E10489" s="72">
        <v>891</v>
      </c>
      <c r="F10489" s="105">
        <v>92</v>
      </c>
      <c r="G10489" s="108">
        <f t="shared" si="163"/>
        <v>43374</v>
      </c>
    </row>
    <row r="10490" spans="1:7" x14ac:dyDescent="0.35">
      <c r="A10490" s="72" t="s">
        <v>664</v>
      </c>
      <c r="B10490" s="72" t="s">
        <v>665</v>
      </c>
      <c r="C10490" s="72" t="s">
        <v>1101</v>
      </c>
      <c r="D10490" s="72" t="s">
        <v>1088</v>
      </c>
      <c r="E10490" s="72">
        <v>1370</v>
      </c>
      <c r="F10490" s="105">
        <v>5</v>
      </c>
      <c r="G10490" s="108">
        <f t="shared" si="163"/>
        <v>44378</v>
      </c>
    </row>
    <row r="10491" spans="1:7" x14ac:dyDescent="0.35">
      <c r="A10491" s="72" t="s">
        <v>664</v>
      </c>
      <c r="B10491" s="72" t="s">
        <v>665</v>
      </c>
      <c r="C10491" s="72" t="s">
        <v>1101</v>
      </c>
      <c r="D10491" s="72" t="s">
        <v>1089</v>
      </c>
      <c r="E10491" s="72">
        <v>1372</v>
      </c>
      <c r="F10491" s="105">
        <v>13</v>
      </c>
      <c r="G10491" s="108">
        <f t="shared" si="163"/>
        <v>44287</v>
      </c>
    </row>
    <row r="10492" spans="1:7" x14ac:dyDescent="0.35">
      <c r="A10492" s="72" t="s">
        <v>664</v>
      </c>
      <c r="B10492" s="72" t="s">
        <v>665</v>
      </c>
      <c r="C10492" s="72" t="s">
        <v>1101</v>
      </c>
      <c r="D10492" s="72" t="s">
        <v>1090</v>
      </c>
      <c r="E10492" s="72">
        <v>1379</v>
      </c>
      <c r="F10492" s="105">
        <v>13</v>
      </c>
      <c r="G10492" s="108">
        <f t="shared" si="163"/>
        <v>44197</v>
      </c>
    </row>
    <row r="10493" spans="1:7" x14ac:dyDescent="0.35">
      <c r="A10493" s="72" t="s">
        <v>664</v>
      </c>
      <c r="B10493" s="72" t="s">
        <v>665</v>
      </c>
      <c r="C10493" s="72" t="s">
        <v>1101</v>
      </c>
      <c r="D10493" s="72" t="s">
        <v>1091</v>
      </c>
      <c r="E10493" s="72">
        <v>1364</v>
      </c>
      <c r="F10493" s="105">
        <v>8</v>
      </c>
      <c r="G10493" s="108">
        <f t="shared" si="163"/>
        <v>44105</v>
      </c>
    </row>
    <row r="10494" spans="1:7" x14ac:dyDescent="0.35">
      <c r="A10494" s="72" t="s">
        <v>664</v>
      </c>
      <c r="B10494" s="72" t="s">
        <v>665</v>
      </c>
      <c r="C10494" s="72" t="s">
        <v>1101</v>
      </c>
      <c r="D10494" s="72" t="s">
        <v>1092</v>
      </c>
      <c r="E10494" s="72">
        <v>1327</v>
      </c>
      <c r="F10494" s="105">
        <v>9</v>
      </c>
      <c r="G10494" s="108">
        <f t="shared" si="163"/>
        <v>44013</v>
      </c>
    </row>
    <row r="10495" spans="1:7" x14ac:dyDescent="0.35">
      <c r="A10495" s="72" t="s">
        <v>664</v>
      </c>
      <c r="B10495" s="72" t="s">
        <v>665</v>
      </c>
      <c r="C10495" s="72" t="s">
        <v>1101</v>
      </c>
      <c r="D10495" s="72" t="s">
        <v>1093</v>
      </c>
      <c r="E10495" s="72">
        <v>1278</v>
      </c>
      <c r="F10495" s="105">
        <v>6</v>
      </c>
      <c r="G10495" s="108">
        <f t="shared" si="163"/>
        <v>43922</v>
      </c>
    </row>
    <row r="10496" spans="1:7" x14ac:dyDescent="0.35">
      <c r="A10496" s="72" t="s">
        <v>664</v>
      </c>
      <c r="B10496" s="72" t="s">
        <v>665</v>
      </c>
      <c r="C10496" s="72" t="s">
        <v>1101</v>
      </c>
      <c r="D10496" s="72" t="s">
        <v>1094</v>
      </c>
      <c r="E10496" s="72">
        <v>1232</v>
      </c>
      <c r="F10496" s="105">
        <v>6</v>
      </c>
      <c r="G10496" s="108">
        <f t="shared" si="163"/>
        <v>43831</v>
      </c>
    </row>
    <row r="10497" spans="1:7" x14ac:dyDescent="0.35">
      <c r="A10497" s="72" t="s">
        <v>664</v>
      </c>
      <c r="B10497" s="72" t="s">
        <v>665</v>
      </c>
      <c r="C10497" s="72" t="s">
        <v>1101</v>
      </c>
      <c r="D10497" s="72" t="s">
        <v>1095</v>
      </c>
      <c r="E10497" s="72">
        <v>1227</v>
      </c>
      <c r="F10497" s="105">
        <v>7</v>
      </c>
      <c r="G10497" s="108">
        <f t="shared" si="163"/>
        <v>43739</v>
      </c>
    </row>
    <row r="10498" spans="1:7" x14ac:dyDescent="0.35">
      <c r="A10498" s="72" t="s">
        <v>664</v>
      </c>
      <c r="B10498" s="72" t="s">
        <v>665</v>
      </c>
      <c r="C10498" s="72" t="s">
        <v>1101</v>
      </c>
      <c r="D10498" s="72" t="s">
        <v>1096</v>
      </c>
      <c r="E10498" s="72">
        <v>1211</v>
      </c>
      <c r="F10498" s="105">
        <v>2</v>
      </c>
      <c r="G10498" s="108">
        <f t="shared" si="163"/>
        <v>43647</v>
      </c>
    </row>
    <row r="10499" spans="1:7" x14ac:dyDescent="0.35">
      <c r="A10499" s="72" t="s">
        <v>664</v>
      </c>
      <c r="B10499" s="72" t="s">
        <v>665</v>
      </c>
      <c r="C10499" s="72" t="s">
        <v>1101</v>
      </c>
      <c r="D10499" s="72" t="s">
        <v>1097</v>
      </c>
      <c r="E10499" s="72">
        <v>1214</v>
      </c>
      <c r="F10499" s="105">
        <v>25</v>
      </c>
      <c r="G10499" s="108">
        <f t="shared" si="163"/>
        <v>43556</v>
      </c>
    </row>
    <row r="10500" spans="1:7" x14ac:dyDescent="0.35">
      <c r="A10500" s="72" t="s">
        <v>664</v>
      </c>
      <c r="B10500" s="72" t="s">
        <v>665</v>
      </c>
      <c r="C10500" s="72" t="s">
        <v>1101</v>
      </c>
      <c r="D10500" s="72" t="s">
        <v>1098</v>
      </c>
      <c r="E10500" s="72">
        <v>1164</v>
      </c>
      <c r="F10500" s="105">
        <v>24</v>
      </c>
      <c r="G10500" s="108">
        <f t="shared" ref="G10500:G10563" si="164">DATE(LEFT(D10500,4),RIGHT(LEFT(D10500,7),2),1)</f>
        <v>43466</v>
      </c>
    </row>
    <row r="10501" spans="1:7" x14ac:dyDescent="0.35">
      <c r="A10501" s="72" t="s">
        <v>664</v>
      </c>
      <c r="B10501" s="72" t="s">
        <v>665</v>
      </c>
      <c r="C10501" s="72" t="s">
        <v>1101</v>
      </c>
      <c r="D10501" s="72" t="s">
        <v>1099</v>
      </c>
      <c r="E10501" s="72">
        <v>1221</v>
      </c>
      <c r="F10501" s="105">
        <v>26</v>
      </c>
      <c r="G10501" s="108">
        <f t="shared" si="164"/>
        <v>43374</v>
      </c>
    </row>
    <row r="10502" spans="1:7" x14ac:dyDescent="0.35">
      <c r="A10502" s="72" t="s">
        <v>664</v>
      </c>
      <c r="B10502" s="72" t="s">
        <v>665</v>
      </c>
      <c r="C10502" s="72" t="s">
        <v>1102</v>
      </c>
      <c r="D10502" s="72" t="s">
        <v>1088</v>
      </c>
      <c r="E10502" s="72">
        <v>2116</v>
      </c>
      <c r="F10502" s="105">
        <v>67</v>
      </c>
      <c r="G10502" s="108">
        <f t="shared" si="164"/>
        <v>44378</v>
      </c>
    </row>
    <row r="10503" spans="1:7" x14ac:dyDescent="0.35">
      <c r="A10503" s="72" t="s">
        <v>664</v>
      </c>
      <c r="B10503" s="72" t="s">
        <v>665</v>
      </c>
      <c r="C10503" s="72" t="s">
        <v>1102</v>
      </c>
      <c r="D10503" s="72" t="s">
        <v>1089</v>
      </c>
      <c r="E10503" s="72">
        <v>2126</v>
      </c>
      <c r="F10503" s="105">
        <v>119</v>
      </c>
      <c r="G10503" s="108">
        <f t="shared" si="164"/>
        <v>44287</v>
      </c>
    </row>
    <row r="10504" spans="1:7" x14ac:dyDescent="0.35">
      <c r="A10504" s="72" t="s">
        <v>664</v>
      </c>
      <c r="B10504" s="72" t="s">
        <v>665</v>
      </c>
      <c r="C10504" s="72" t="s">
        <v>1102</v>
      </c>
      <c r="D10504" s="72" t="s">
        <v>1090</v>
      </c>
      <c r="E10504" s="72">
        <v>2125</v>
      </c>
      <c r="F10504" s="105">
        <v>103</v>
      </c>
      <c r="G10504" s="108">
        <f t="shared" si="164"/>
        <v>44197</v>
      </c>
    </row>
    <row r="10505" spans="1:7" x14ac:dyDescent="0.35">
      <c r="A10505" s="72" t="s">
        <v>664</v>
      </c>
      <c r="B10505" s="72" t="s">
        <v>665</v>
      </c>
      <c r="C10505" s="72" t="s">
        <v>1102</v>
      </c>
      <c r="D10505" s="72" t="s">
        <v>1091</v>
      </c>
      <c r="E10505" s="72">
        <v>2135</v>
      </c>
      <c r="F10505" s="105">
        <v>109</v>
      </c>
      <c r="G10505" s="108">
        <f t="shared" si="164"/>
        <v>44105</v>
      </c>
    </row>
    <row r="10506" spans="1:7" x14ac:dyDescent="0.35">
      <c r="A10506" s="72" t="s">
        <v>664</v>
      </c>
      <c r="B10506" s="72" t="s">
        <v>665</v>
      </c>
      <c r="C10506" s="72" t="s">
        <v>1102</v>
      </c>
      <c r="D10506" s="72" t="s">
        <v>1092</v>
      </c>
      <c r="E10506" s="72">
        <v>2136</v>
      </c>
      <c r="F10506" s="105">
        <v>111</v>
      </c>
      <c r="G10506" s="108">
        <f t="shared" si="164"/>
        <v>44013</v>
      </c>
    </row>
    <row r="10507" spans="1:7" x14ac:dyDescent="0.35">
      <c r="A10507" s="72" t="s">
        <v>664</v>
      </c>
      <c r="B10507" s="72" t="s">
        <v>665</v>
      </c>
      <c r="C10507" s="72" t="s">
        <v>1102</v>
      </c>
      <c r="D10507" s="72" t="s">
        <v>1093</v>
      </c>
      <c r="E10507" s="72">
        <v>2141</v>
      </c>
      <c r="F10507" s="105">
        <v>95</v>
      </c>
      <c r="G10507" s="108">
        <f t="shared" si="164"/>
        <v>43922</v>
      </c>
    </row>
    <row r="10508" spans="1:7" x14ac:dyDescent="0.35">
      <c r="A10508" s="72" t="s">
        <v>664</v>
      </c>
      <c r="B10508" s="72" t="s">
        <v>665</v>
      </c>
      <c r="C10508" s="72" t="s">
        <v>1102</v>
      </c>
      <c r="D10508" s="72" t="s">
        <v>1094</v>
      </c>
      <c r="E10508" s="72">
        <v>2128</v>
      </c>
      <c r="F10508" s="105">
        <v>90</v>
      </c>
      <c r="G10508" s="108">
        <f t="shared" si="164"/>
        <v>43831</v>
      </c>
    </row>
    <row r="10509" spans="1:7" x14ac:dyDescent="0.35">
      <c r="A10509" s="72" t="s">
        <v>664</v>
      </c>
      <c r="B10509" s="72" t="s">
        <v>665</v>
      </c>
      <c r="C10509" s="72" t="s">
        <v>1102</v>
      </c>
      <c r="D10509" s="72" t="s">
        <v>1095</v>
      </c>
      <c r="E10509" s="72">
        <v>2130</v>
      </c>
      <c r="F10509" s="105">
        <v>76</v>
      </c>
      <c r="G10509" s="108">
        <f t="shared" si="164"/>
        <v>43739</v>
      </c>
    </row>
    <row r="10510" spans="1:7" x14ac:dyDescent="0.35">
      <c r="A10510" s="72" t="s">
        <v>664</v>
      </c>
      <c r="B10510" s="72" t="s">
        <v>665</v>
      </c>
      <c r="C10510" s="72" t="s">
        <v>1102</v>
      </c>
      <c r="D10510" s="72" t="s">
        <v>1096</v>
      </c>
      <c r="E10510" s="72">
        <v>2130</v>
      </c>
      <c r="F10510" s="105">
        <v>13</v>
      </c>
      <c r="G10510" s="108">
        <f t="shared" si="164"/>
        <v>43647</v>
      </c>
    </row>
    <row r="10511" spans="1:7" x14ac:dyDescent="0.35">
      <c r="A10511" s="72" t="s">
        <v>664</v>
      </c>
      <c r="B10511" s="72" t="s">
        <v>665</v>
      </c>
      <c r="C10511" s="72" t="s">
        <v>1102</v>
      </c>
      <c r="D10511" s="72" t="s">
        <v>1097</v>
      </c>
      <c r="E10511" s="72">
        <v>2138</v>
      </c>
      <c r="F10511" s="105">
        <v>149</v>
      </c>
      <c r="G10511" s="108">
        <f t="shared" si="164"/>
        <v>43556</v>
      </c>
    </row>
    <row r="10512" spans="1:7" x14ac:dyDescent="0.35">
      <c r="A10512" s="72" t="s">
        <v>664</v>
      </c>
      <c r="B10512" s="72" t="s">
        <v>665</v>
      </c>
      <c r="C10512" s="72" t="s">
        <v>1102</v>
      </c>
      <c r="D10512" s="72" t="s">
        <v>1098</v>
      </c>
      <c r="E10512" s="72">
        <v>2131</v>
      </c>
      <c r="F10512" s="105">
        <v>138</v>
      </c>
      <c r="G10512" s="108">
        <f t="shared" si="164"/>
        <v>43466</v>
      </c>
    </row>
    <row r="10513" spans="1:7" x14ac:dyDescent="0.35">
      <c r="A10513" s="72" t="s">
        <v>664</v>
      </c>
      <c r="B10513" s="72" t="s">
        <v>665</v>
      </c>
      <c r="C10513" s="72" t="s">
        <v>1102</v>
      </c>
      <c r="D10513" s="72" t="s">
        <v>1099</v>
      </c>
      <c r="E10513" s="72">
        <v>2184</v>
      </c>
      <c r="F10513" s="105">
        <v>163</v>
      </c>
      <c r="G10513" s="108">
        <f t="shared" si="164"/>
        <v>43374</v>
      </c>
    </row>
    <row r="10514" spans="1:7" x14ac:dyDescent="0.35">
      <c r="A10514" s="72" t="s">
        <v>666</v>
      </c>
      <c r="B10514" s="72" t="s">
        <v>667</v>
      </c>
      <c r="C10514" s="72" t="s">
        <v>1087</v>
      </c>
      <c r="D10514" s="72" t="s">
        <v>1088</v>
      </c>
      <c r="E10514" s="72">
        <v>1231</v>
      </c>
      <c r="F10514" s="105">
        <v>113</v>
      </c>
      <c r="G10514" s="108">
        <f t="shared" si="164"/>
        <v>44378</v>
      </c>
    </row>
    <row r="10515" spans="1:7" x14ac:dyDescent="0.35">
      <c r="A10515" s="72" t="s">
        <v>666</v>
      </c>
      <c r="B10515" s="72" t="s">
        <v>667</v>
      </c>
      <c r="C10515" s="72" t="s">
        <v>1087</v>
      </c>
      <c r="D10515" s="72" t="s">
        <v>1089</v>
      </c>
      <c r="E10515" s="72">
        <v>1227</v>
      </c>
      <c r="F10515" s="105">
        <v>111</v>
      </c>
      <c r="G10515" s="108">
        <f t="shared" si="164"/>
        <v>44287</v>
      </c>
    </row>
    <row r="10516" spans="1:7" x14ac:dyDescent="0.35">
      <c r="A10516" s="72" t="s">
        <v>666</v>
      </c>
      <c r="B10516" s="72" t="s">
        <v>667</v>
      </c>
      <c r="C10516" s="72" t="s">
        <v>1087</v>
      </c>
      <c r="D10516" s="72" t="s">
        <v>1090</v>
      </c>
      <c r="E10516" s="72">
        <v>1226</v>
      </c>
      <c r="F10516" s="105">
        <v>104</v>
      </c>
      <c r="G10516" s="108">
        <f t="shared" si="164"/>
        <v>44197</v>
      </c>
    </row>
    <row r="10517" spans="1:7" x14ac:dyDescent="0.35">
      <c r="A10517" s="72" t="s">
        <v>666</v>
      </c>
      <c r="B10517" s="72" t="s">
        <v>667</v>
      </c>
      <c r="C10517" s="72" t="s">
        <v>1087</v>
      </c>
      <c r="D10517" s="72" t="s">
        <v>1091</v>
      </c>
      <c r="E10517" s="72">
        <v>1220</v>
      </c>
      <c r="F10517" s="105">
        <v>110</v>
      </c>
      <c r="G10517" s="108">
        <f t="shared" si="164"/>
        <v>44105</v>
      </c>
    </row>
    <row r="10518" spans="1:7" x14ac:dyDescent="0.35">
      <c r="A10518" s="72" t="s">
        <v>666</v>
      </c>
      <c r="B10518" s="72" t="s">
        <v>667</v>
      </c>
      <c r="C10518" s="72" t="s">
        <v>1087</v>
      </c>
      <c r="D10518" s="72" t="s">
        <v>1092</v>
      </c>
      <c r="E10518" s="72">
        <v>1222</v>
      </c>
      <c r="F10518" s="105">
        <v>105</v>
      </c>
      <c r="G10518" s="108">
        <f t="shared" si="164"/>
        <v>44013</v>
      </c>
    </row>
    <row r="10519" spans="1:7" x14ac:dyDescent="0.35">
      <c r="A10519" s="72" t="s">
        <v>666</v>
      </c>
      <c r="B10519" s="72" t="s">
        <v>667</v>
      </c>
      <c r="C10519" s="72" t="s">
        <v>1087</v>
      </c>
      <c r="D10519" s="72" t="s">
        <v>1093</v>
      </c>
      <c r="E10519" s="72">
        <v>1190</v>
      </c>
      <c r="F10519" s="105">
        <v>103</v>
      </c>
      <c r="G10519" s="108">
        <f t="shared" si="164"/>
        <v>43922</v>
      </c>
    </row>
    <row r="10520" spans="1:7" x14ac:dyDescent="0.35">
      <c r="A10520" s="72" t="s">
        <v>666</v>
      </c>
      <c r="B10520" s="72" t="s">
        <v>667</v>
      </c>
      <c r="C10520" s="72" t="s">
        <v>1087</v>
      </c>
      <c r="D10520" s="72" t="s">
        <v>1094</v>
      </c>
      <c r="E10520" s="72">
        <v>1185</v>
      </c>
      <c r="F10520" s="105">
        <v>107</v>
      </c>
      <c r="G10520" s="108">
        <f t="shared" si="164"/>
        <v>43831</v>
      </c>
    </row>
    <row r="10521" spans="1:7" x14ac:dyDescent="0.35">
      <c r="A10521" s="72" t="s">
        <v>666</v>
      </c>
      <c r="B10521" s="72" t="s">
        <v>667</v>
      </c>
      <c r="C10521" s="72" t="s">
        <v>1087</v>
      </c>
      <c r="D10521" s="72" t="s">
        <v>1095</v>
      </c>
      <c r="E10521" s="72">
        <v>1192</v>
      </c>
      <c r="F10521" s="105">
        <v>101</v>
      </c>
      <c r="G10521" s="108">
        <f t="shared" si="164"/>
        <v>43739</v>
      </c>
    </row>
    <row r="10522" spans="1:7" x14ac:dyDescent="0.35">
      <c r="A10522" s="72" t="s">
        <v>666</v>
      </c>
      <c r="B10522" s="72" t="s">
        <v>667</v>
      </c>
      <c r="C10522" s="72" t="s">
        <v>1087</v>
      </c>
      <c r="D10522" s="72" t="s">
        <v>1096</v>
      </c>
      <c r="E10522" s="72">
        <v>1200</v>
      </c>
      <c r="F10522" s="105">
        <v>113</v>
      </c>
      <c r="G10522" s="108">
        <f t="shared" si="164"/>
        <v>43647</v>
      </c>
    </row>
    <row r="10523" spans="1:7" x14ac:dyDescent="0.35">
      <c r="A10523" s="72" t="s">
        <v>666</v>
      </c>
      <c r="B10523" s="72" t="s">
        <v>667</v>
      </c>
      <c r="C10523" s="72" t="s">
        <v>1087</v>
      </c>
      <c r="D10523" s="72" t="s">
        <v>1097</v>
      </c>
      <c r="E10523" s="72">
        <v>1190</v>
      </c>
      <c r="F10523" s="105">
        <v>34</v>
      </c>
      <c r="G10523" s="108">
        <f t="shared" si="164"/>
        <v>43556</v>
      </c>
    </row>
    <row r="10524" spans="1:7" x14ac:dyDescent="0.35">
      <c r="A10524" s="72" t="s">
        <v>666</v>
      </c>
      <c r="B10524" s="72" t="s">
        <v>667</v>
      </c>
      <c r="C10524" s="72" t="s">
        <v>1087</v>
      </c>
      <c r="D10524" s="72" t="s">
        <v>1098</v>
      </c>
      <c r="E10524" s="72">
        <v>1191</v>
      </c>
      <c r="F10524" s="105">
        <v>33</v>
      </c>
      <c r="G10524" s="108">
        <f t="shared" si="164"/>
        <v>43466</v>
      </c>
    </row>
    <row r="10525" spans="1:7" x14ac:dyDescent="0.35">
      <c r="A10525" s="72" t="s">
        <v>666</v>
      </c>
      <c r="B10525" s="72" t="s">
        <v>667</v>
      </c>
      <c r="C10525" s="72" t="s">
        <v>1087</v>
      </c>
      <c r="D10525" s="72" t="s">
        <v>1099</v>
      </c>
      <c r="E10525" s="72">
        <v>1255</v>
      </c>
      <c r="F10525" s="105">
        <v>46</v>
      </c>
      <c r="G10525" s="108">
        <f t="shared" si="164"/>
        <v>43374</v>
      </c>
    </row>
    <row r="10526" spans="1:7" x14ac:dyDescent="0.35">
      <c r="A10526" s="72" t="s">
        <v>666</v>
      </c>
      <c r="B10526" s="72" t="s">
        <v>667</v>
      </c>
      <c r="C10526" s="72" t="s">
        <v>1100</v>
      </c>
      <c r="D10526" s="72" t="s">
        <v>1088</v>
      </c>
      <c r="E10526" s="72">
        <v>1341</v>
      </c>
      <c r="F10526" s="105">
        <v>314</v>
      </c>
      <c r="G10526" s="108">
        <f t="shared" si="164"/>
        <v>44378</v>
      </c>
    </row>
    <row r="10527" spans="1:7" x14ac:dyDescent="0.35">
      <c r="A10527" s="72" t="s">
        <v>666</v>
      </c>
      <c r="B10527" s="72" t="s">
        <v>667</v>
      </c>
      <c r="C10527" s="72" t="s">
        <v>1100</v>
      </c>
      <c r="D10527" s="72" t="s">
        <v>1089</v>
      </c>
      <c r="E10527" s="72">
        <v>1347</v>
      </c>
      <c r="F10527" s="105">
        <v>304</v>
      </c>
      <c r="G10527" s="108">
        <f t="shared" si="164"/>
        <v>44287</v>
      </c>
    </row>
    <row r="10528" spans="1:7" x14ac:dyDescent="0.35">
      <c r="A10528" s="72" t="s">
        <v>666</v>
      </c>
      <c r="B10528" s="72" t="s">
        <v>667</v>
      </c>
      <c r="C10528" s="72" t="s">
        <v>1100</v>
      </c>
      <c r="D10528" s="72" t="s">
        <v>1090</v>
      </c>
      <c r="E10528" s="72">
        <v>1346</v>
      </c>
      <c r="F10528" s="105">
        <v>304</v>
      </c>
      <c r="G10528" s="108">
        <f t="shared" si="164"/>
        <v>44197</v>
      </c>
    </row>
    <row r="10529" spans="1:7" x14ac:dyDescent="0.35">
      <c r="A10529" s="72" t="s">
        <v>666</v>
      </c>
      <c r="B10529" s="72" t="s">
        <v>667</v>
      </c>
      <c r="C10529" s="72" t="s">
        <v>1100</v>
      </c>
      <c r="D10529" s="72" t="s">
        <v>1091</v>
      </c>
      <c r="E10529" s="72">
        <v>1339</v>
      </c>
      <c r="F10529" s="105">
        <v>304</v>
      </c>
      <c r="G10529" s="108">
        <f t="shared" si="164"/>
        <v>44105</v>
      </c>
    </row>
    <row r="10530" spans="1:7" x14ac:dyDescent="0.35">
      <c r="A10530" s="72" t="s">
        <v>666</v>
      </c>
      <c r="B10530" s="72" t="s">
        <v>667</v>
      </c>
      <c r="C10530" s="72" t="s">
        <v>1100</v>
      </c>
      <c r="D10530" s="72" t="s">
        <v>1092</v>
      </c>
      <c r="E10530" s="72">
        <v>1357</v>
      </c>
      <c r="F10530" s="105">
        <v>297</v>
      </c>
      <c r="G10530" s="108">
        <f t="shared" si="164"/>
        <v>44013</v>
      </c>
    </row>
    <row r="10531" spans="1:7" x14ac:dyDescent="0.35">
      <c r="A10531" s="72" t="s">
        <v>666</v>
      </c>
      <c r="B10531" s="72" t="s">
        <v>667</v>
      </c>
      <c r="C10531" s="72" t="s">
        <v>1100</v>
      </c>
      <c r="D10531" s="72" t="s">
        <v>1093</v>
      </c>
      <c r="E10531" s="72">
        <v>1345</v>
      </c>
      <c r="F10531" s="105">
        <v>299</v>
      </c>
      <c r="G10531" s="108">
        <f t="shared" si="164"/>
        <v>43922</v>
      </c>
    </row>
    <row r="10532" spans="1:7" x14ac:dyDescent="0.35">
      <c r="A10532" s="72" t="s">
        <v>666</v>
      </c>
      <c r="B10532" s="72" t="s">
        <v>667</v>
      </c>
      <c r="C10532" s="72" t="s">
        <v>1100</v>
      </c>
      <c r="D10532" s="72" t="s">
        <v>1094</v>
      </c>
      <c r="E10532" s="72">
        <v>1335</v>
      </c>
      <c r="F10532" s="105">
        <v>333</v>
      </c>
      <c r="G10532" s="108">
        <f t="shared" si="164"/>
        <v>43831</v>
      </c>
    </row>
    <row r="10533" spans="1:7" x14ac:dyDescent="0.35">
      <c r="A10533" s="72" t="s">
        <v>666</v>
      </c>
      <c r="B10533" s="72" t="s">
        <v>667</v>
      </c>
      <c r="C10533" s="72" t="s">
        <v>1100</v>
      </c>
      <c r="D10533" s="72" t="s">
        <v>1095</v>
      </c>
      <c r="E10533" s="72">
        <v>1348</v>
      </c>
      <c r="F10533" s="105">
        <v>334</v>
      </c>
      <c r="G10533" s="108">
        <f t="shared" si="164"/>
        <v>43739</v>
      </c>
    </row>
    <row r="10534" spans="1:7" x14ac:dyDescent="0.35">
      <c r="A10534" s="72" t="s">
        <v>666</v>
      </c>
      <c r="B10534" s="72" t="s">
        <v>667</v>
      </c>
      <c r="C10534" s="72" t="s">
        <v>1100</v>
      </c>
      <c r="D10534" s="72" t="s">
        <v>1096</v>
      </c>
      <c r="E10534" s="72">
        <v>1348</v>
      </c>
      <c r="F10534" s="105">
        <v>348</v>
      </c>
      <c r="G10534" s="108">
        <f t="shared" si="164"/>
        <v>43647</v>
      </c>
    </row>
    <row r="10535" spans="1:7" x14ac:dyDescent="0.35">
      <c r="A10535" s="72" t="s">
        <v>666</v>
      </c>
      <c r="B10535" s="72" t="s">
        <v>667</v>
      </c>
      <c r="C10535" s="72" t="s">
        <v>1100</v>
      </c>
      <c r="D10535" s="72" t="s">
        <v>1097</v>
      </c>
      <c r="E10535" s="72">
        <v>1341</v>
      </c>
      <c r="F10535" s="105">
        <v>173</v>
      </c>
      <c r="G10535" s="108">
        <f t="shared" si="164"/>
        <v>43556</v>
      </c>
    </row>
    <row r="10536" spans="1:7" x14ac:dyDescent="0.35">
      <c r="A10536" s="72" t="s">
        <v>666</v>
      </c>
      <c r="B10536" s="72" t="s">
        <v>667</v>
      </c>
      <c r="C10536" s="72" t="s">
        <v>1100</v>
      </c>
      <c r="D10536" s="72" t="s">
        <v>1098</v>
      </c>
      <c r="E10536" s="72">
        <v>1333</v>
      </c>
      <c r="F10536" s="105">
        <v>157</v>
      </c>
      <c r="G10536" s="108">
        <f t="shared" si="164"/>
        <v>43466</v>
      </c>
    </row>
    <row r="10537" spans="1:7" x14ac:dyDescent="0.35">
      <c r="A10537" s="72" t="s">
        <v>666</v>
      </c>
      <c r="B10537" s="72" t="s">
        <v>667</v>
      </c>
      <c r="C10537" s="72" t="s">
        <v>1100</v>
      </c>
      <c r="D10537" s="72" t="s">
        <v>1099</v>
      </c>
      <c r="E10537" s="72">
        <v>1442</v>
      </c>
      <c r="F10537" s="105">
        <v>171</v>
      </c>
      <c r="G10537" s="108">
        <f t="shared" si="164"/>
        <v>43374</v>
      </c>
    </row>
    <row r="10538" spans="1:7" x14ac:dyDescent="0.35">
      <c r="A10538" s="72" t="s">
        <v>666</v>
      </c>
      <c r="B10538" s="72" t="s">
        <v>667</v>
      </c>
      <c r="C10538" s="72" t="s">
        <v>1101</v>
      </c>
      <c r="D10538" s="72" t="s">
        <v>1088</v>
      </c>
      <c r="E10538" s="72">
        <v>173</v>
      </c>
      <c r="F10538" s="105">
        <v>12</v>
      </c>
      <c r="G10538" s="108">
        <f t="shared" si="164"/>
        <v>44378</v>
      </c>
    </row>
    <row r="10539" spans="1:7" x14ac:dyDescent="0.35">
      <c r="A10539" s="72" t="s">
        <v>666</v>
      </c>
      <c r="B10539" s="72" t="s">
        <v>667</v>
      </c>
      <c r="C10539" s="72" t="s">
        <v>1101</v>
      </c>
      <c r="D10539" s="72" t="s">
        <v>1089</v>
      </c>
      <c r="E10539" s="72">
        <v>174</v>
      </c>
      <c r="F10539" s="105">
        <v>14</v>
      </c>
      <c r="G10539" s="108">
        <f t="shared" si="164"/>
        <v>44287</v>
      </c>
    </row>
    <row r="10540" spans="1:7" x14ac:dyDescent="0.35">
      <c r="A10540" s="72" t="s">
        <v>666</v>
      </c>
      <c r="B10540" s="72" t="s">
        <v>667</v>
      </c>
      <c r="C10540" s="72" t="s">
        <v>1101</v>
      </c>
      <c r="D10540" s="72" t="s">
        <v>1090</v>
      </c>
      <c r="E10540" s="72">
        <v>169</v>
      </c>
      <c r="F10540" s="105">
        <v>13</v>
      </c>
      <c r="G10540" s="108">
        <f t="shared" si="164"/>
        <v>44197</v>
      </c>
    </row>
    <row r="10541" spans="1:7" x14ac:dyDescent="0.35">
      <c r="A10541" s="72" t="s">
        <v>666</v>
      </c>
      <c r="B10541" s="72" t="s">
        <v>667</v>
      </c>
      <c r="C10541" s="72" t="s">
        <v>1101</v>
      </c>
      <c r="D10541" s="72" t="s">
        <v>1091</v>
      </c>
      <c r="E10541" s="72">
        <v>166</v>
      </c>
      <c r="F10541" s="105">
        <v>12</v>
      </c>
      <c r="G10541" s="108">
        <f t="shared" si="164"/>
        <v>44105</v>
      </c>
    </row>
    <row r="10542" spans="1:7" x14ac:dyDescent="0.35">
      <c r="A10542" s="72" t="s">
        <v>666</v>
      </c>
      <c r="B10542" s="72" t="s">
        <v>667</v>
      </c>
      <c r="C10542" s="72" t="s">
        <v>1101</v>
      </c>
      <c r="D10542" s="72" t="s">
        <v>1092</v>
      </c>
      <c r="E10542" s="72">
        <v>159</v>
      </c>
      <c r="F10542" s="105">
        <v>11</v>
      </c>
      <c r="G10542" s="108">
        <f t="shared" si="164"/>
        <v>44013</v>
      </c>
    </row>
    <row r="10543" spans="1:7" x14ac:dyDescent="0.35">
      <c r="A10543" s="72" t="s">
        <v>666</v>
      </c>
      <c r="B10543" s="72" t="s">
        <v>667</v>
      </c>
      <c r="C10543" s="72" t="s">
        <v>1101</v>
      </c>
      <c r="D10543" s="72" t="s">
        <v>1093</v>
      </c>
      <c r="E10543" s="72">
        <v>147</v>
      </c>
      <c r="F10543" s="105">
        <v>12</v>
      </c>
      <c r="G10543" s="108">
        <f t="shared" si="164"/>
        <v>43922</v>
      </c>
    </row>
    <row r="10544" spans="1:7" x14ac:dyDescent="0.35">
      <c r="A10544" s="72" t="s">
        <v>666</v>
      </c>
      <c r="B10544" s="72" t="s">
        <v>667</v>
      </c>
      <c r="C10544" s="72" t="s">
        <v>1101</v>
      </c>
      <c r="D10544" s="72" t="s">
        <v>1094</v>
      </c>
      <c r="E10544" s="72">
        <v>150</v>
      </c>
      <c r="F10544" s="105">
        <v>10</v>
      </c>
      <c r="G10544" s="108">
        <f t="shared" si="164"/>
        <v>43831</v>
      </c>
    </row>
    <row r="10545" spans="1:7" x14ac:dyDescent="0.35">
      <c r="A10545" s="72" t="s">
        <v>666</v>
      </c>
      <c r="B10545" s="72" t="s">
        <v>667</v>
      </c>
      <c r="C10545" s="72" t="s">
        <v>1101</v>
      </c>
      <c r="D10545" s="72" t="s">
        <v>1095</v>
      </c>
      <c r="E10545" s="72">
        <v>145</v>
      </c>
      <c r="F10545" s="105">
        <v>12</v>
      </c>
      <c r="G10545" s="108">
        <f t="shared" si="164"/>
        <v>43739</v>
      </c>
    </row>
    <row r="10546" spans="1:7" x14ac:dyDescent="0.35">
      <c r="A10546" s="72" t="s">
        <v>666</v>
      </c>
      <c r="B10546" s="72" t="s">
        <v>667</v>
      </c>
      <c r="C10546" s="72" t="s">
        <v>1101</v>
      </c>
      <c r="D10546" s="72" t="s">
        <v>1096</v>
      </c>
      <c r="E10546" s="72">
        <v>144</v>
      </c>
      <c r="F10546" s="105">
        <v>12</v>
      </c>
      <c r="G10546" s="108">
        <f t="shared" si="164"/>
        <v>43647</v>
      </c>
    </row>
    <row r="10547" spans="1:7" x14ac:dyDescent="0.35">
      <c r="A10547" s="72" t="s">
        <v>666</v>
      </c>
      <c r="B10547" s="72" t="s">
        <v>667</v>
      </c>
      <c r="C10547" s="72" t="s">
        <v>1101</v>
      </c>
      <c r="D10547" s="72" t="s">
        <v>1097</v>
      </c>
      <c r="E10547" s="72">
        <v>145</v>
      </c>
      <c r="F10547" s="105">
        <v>7</v>
      </c>
      <c r="G10547" s="108">
        <f t="shared" si="164"/>
        <v>43556</v>
      </c>
    </row>
    <row r="10548" spans="1:7" x14ac:dyDescent="0.35">
      <c r="A10548" s="72" t="s">
        <v>666</v>
      </c>
      <c r="B10548" s="72" t="s">
        <v>667</v>
      </c>
      <c r="C10548" s="72" t="s">
        <v>1101</v>
      </c>
      <c r="D10548" s="72" t="s">
        <v>1098</v>
      </c>
      <c r="E10548" s="72">
        <v>138</v>
      </c>
      <c r="F10548" s="105">
        <v>6</v>
      </c>
      <c r="G10548" s="108">
        <f t="shared" si="164"/>
        <v>43466</v>
      </c>
    </row>
    <row r="10549" spans="1:7" x14ac:dyDescent="0.35">
      <c r="A10549" s="72" t="s">
        <v>666</v>
      </c>
      <c r="B10549" s="72" t="s">
        <v>667</v>
      </c>
      <c r="C10549" s="72" t="s">
        <v>1101</v>
      </c>
      <c r="D10549" s="72" t="s">
        <v>1099</v>
      </c>
      <c r="E10549" s="72">
        <v>150</v>
      </c>
      <c r="F10549" s="105">
        <v>6</v>
      </c>
      <c r="G10549" s="108">
        <f t="shared" si="164"/>
        <v>43374</v>
      </c>
    </row>
    <row r="10550" spans="1:7" x14ac:dyDescent="0.35">
      <c r="A10550" s="72" t="s">
        <v>666</v>
      </c>
      <c r="B10550" s="72" t="s">
        <v>667</v>
      </c>
      <c r="C10550" s="72" t="s">
        <v>1102</v>
      </c>
      <c r="D10550" s="72" t="s">
        <v>1088</v>
      </c>
      <c r="E10550" s="72">
        <v>2820</v>
      </c>
      <c r="F10550" s="105">
        <v>324</v>
      </c>
      <c r="G10550" s="108">
        <f t="shared" si="164"/>
        <v>44378</v>
      </c>
    </row>
    <row r="10551" spans="1:7" x14ac:dyDescent="0.35">
      <c r="A10551" s="72" t="s">
        <v>666</v>
      </c>
      <c r="B10551" s="72" t="s">
        <v>667</v>
      </c>
      <c r="C10551" s="72" t="s">
        <v>1102</v>
      </c>
      <c r="D10551" s="72" t="s">
        <v>1089</v>
      </c>
      <c r="E10551" s="72">
        <v>2808</v>
      </c>
      <c r="F10551" s="105">
        <v>301</v>
      </c>
      <c r="G10551" s="108">
        <f t="shared" si="164"/>
        <v>44287</v>
      </c>
    </row>
    <row r="10552" spans="1:7" x14ac:dyDescent="0.35">
      <c r="A10552" s="72" t="s">
        <v>666</v>
      </c>
      <c r="B10552" s="72" t="s">
        <v>667</v>
      </c>
      <c r="C10552" s="72" t="s">
        <v>1102</v>
      </c>
      <c r="D10552" s="72" t="s">
        <v>1090</v>
      </c>
      <c r="E10552" s="72">
        <v>2806</v>
      </c>
      <c r="F10552" s="105">
        <v>295</v>
      </c>
      <c r="G10552" s="108">
        <f t="shared" si="164"/>
        <v>44197</v>
      </c>
    </row>
    <row r="10553" spans="1:7" x14ac:dyDescent="0.35">
      <c r="A10553" s="72" t="s">
        <v>666</v>
      </c>
      <c r="B10553" s="72" t="s">
        <v>667</v>
      </c>
      <c r="C10553" s="72" t="s">
        <v>1102</v>
      </c>
      <c r="D10553" s="72" t="s">
        <v>1091</v>
      </c>
      <c r="E10553" s="72">
        <v>2810</v>
      </c>
      <c r="F10553" s="105">
        <v>303</v>
      </c>
      <c r="G10553" s="108">
        <f t="shared" si="164"/>
        <v>44105</v>
      </c>
    </row>
    <row r="10554" spans="1:7" x14ac:dyDescent="0.35">
      <c r="A10554" s="72" t="s">
        <v>666</v>
      </c>
      <c r="B10554" s="72" t="s">
        <v>667</v>
      </c>
      <c r="C10554" s="72" t="s">
        <v>1102</v>
      </c>
      <c r="D10554" s="72" t="s">
        <v>1092</v>
      </c>
      <c r="E10554" s="72">
        <v>2816</v>
      </c>
      <c r="F10554" s="105">
        <v>287</v>
      </c>
      <c r="G10554" s="108">
        <f t="shared" si="164"/>
        <v>44013</v>
      </c>
    </row>
    <row r="10555" spans="1:7" x14ac:dyDescent="0.35">
      <c r="A10555" s="72" t="s">
        <v>666</v>
      </c>
      <c r="B10555" s="72" t="s">
        <v>667</v>
      </c>
      <c r="C10555" s="72" t="s">
        <v>1102</v>
      </c>
      <c r="D10555" s="72" t="s">
        <v>1093</v>
      </c>
      <c r="E10555" s="72">
        <v>2832</v>
      </c>
      <c r="F10555" s="105">
        <v>292</v>
      </c>
      <c r="G10555" s="108">
        <f t="shared" si="164"/>
        <v>43922</v>
      </c>
    </row>
    <row r="10556" spans="1:7" x14ac:dyDescent="0.35">
      <c r="A10556" s="72" t="s">
        <v>666</v>
      </c>
      <c r="B10556" s="72" t="s">
        <v>667</v>
      </c>
      <c r="C10556" s="72" t="s">
        <v>1102</v>
      </c>
      <c r="D10556" s="72" t="s">
        <v>1094</v>
      </c>
      <c r="E10556" s="72">
        <v>2816</v>
      </c>
      <c r="F10556" s="105">
        <v>314</v>
      </c>
      <c r="G10556" s="108">
        <f t="shared" si="164"/>
        <v>43831</v>
      </c>
    </row>
    <row r="10557" spans="1:7" x14ac:dyDescent="0.35">
      <c r="A10557" s="72" t="s">
        <v>666</v>
      </c>
      <c r="B10557" s="72" t="s">
        <v>667</v>
      </c>
      <c r="C10557" s="72" t="s">
        <v>1102</v>
      </c>
      <c r="D10557" s="72" t="s">
        <v>1095</v>
      </c>
      <c r="E10557" s="72">
        <v>2825</v>
      </c>
      <c r="F10557" s="105">
        <v>330</v>
      </c>
      <c r="G10557" s="108">
        <f t="shared" si="164"/>
        <v>43739</v>
      </c>
    </row>
    <row r="10558" spans="1:7" x14ac:dyDescent="0.35">
      <c r="A10558" s="72" t="s">
        <v>666</v>
      </c>
      <c r="B10558" s="72" t="s">
        <v>667</v>
      </c>
      <c r="C10558" s="72" t="s">
        <v>1102</v>
      </c>
      <c r="D10558" s="72" t="s">
        <v>1096</v>
      </c>
      <c r="E10558" s="72">
        <v>2888</v>
      </c>
      <c r="F10558" s="105">
        <v>391</v>
      </c>
      <c r="G10558" s="108">
        <f t="shared" si="164"/>
        <v>43647</v>
      </c>
    </row>
    <row r="10559" spans="1:7" x14ac:dyDescent="0.35">
      <c r="A10559" s="72" t="s">
        <v>666</v>
      </c>
      <c r="B10559" s="72" t="s">
        <v>667</v>
      </c>
      <c r="C10559" s="72" t="s">
        <v>1102</v>
      </c>
      <c r="D10559" s="72" t="s">
        <v>1097</v>
      </c>
      <c r="E10559" s="72">
        <v>2875</v>
      </c>
      <c r="F10559" s="105">
        <v>185</v>
      </c>
      <c r="G10559" s="108">
        <f t="shared" si="164"/>
        <v>43556</v>
      </c>
    </row>
    <row r="10560" spans="1:7" x14ac:dyDescent="0.35">
      <c r="A10560" s="72" t="s">
        <v>666</v>
      </c>
      <c r="B10560" s="72" t="s">
        <v>667</v>
      </c>
      <c r="C10560" s="72" t="s">
        <v>1102</v>
      </c>
      <c r="D10560" s="72" t="s">
        <v>1098</v>
      </c>
      <c r="E10560" s="72">
        <v>2196</v>
      </c>
      <c r="F10560" s="105">
        <v>169</v>
      </c>
      <c r="G10560" s="108">
        <f t="shared" si="164"/>
        <v>43466</v>
      </c>
    </row>
    <row r="10561" spans="1:7" x14ac:dyDescent="0.35">
      <c r="A10561" s="72" t="s">
        <v>666</v>
      </c>
      <c r="B10561" s="72" t="s">
        <v>667</v>
      </c>
      <c r="C10561" s="72" t="s">
        <v>1102</v>
      </c>
      <c r="D10561" s="72" t="s">
        <v>1099</v>
      </c>
      <c r="E10561" s="72">
        <v>2361</v>
      </c>
      <c r="F10561" s="105">
        <v>181</v>
      </c>
      <c r="G10561" s="108">
        <f t="shared" si="164"/>
        <v>43374</v>
      </c>
    </row>
    <row r="10562" spans="1:7" x14ac:dyDescent="0.35">
      <c r="A10562" s="72" t="s">
        <v>1020</v>
      </c>
      <c r="B10562" s="72" t="s">
        <v>1021</v>
      </c>
      <c r="C10562" s="72" t="s">
        <v>1087</v>
      </c>
      <c r="D10562" s="72" t="s">
        <v>1088</v>
      </c>
      <c r="E10562" s="72">
        <v>699</v>
      </c>
      <c r="F10562" s="105">
        <v>44</v>
      </c>
      <c r="G10562" s="108">
        <f t="shared" si="164"/>
        <v>44378</v>
      </c>
    </row>
    <row r="10563" spans="1:7" x14ac:dyDescent="0.35">
      <c r="A10563" s="72" t="s">
        <v>1020</v>
      </c>
      <c r="B10563" s="72" t="s">
        <v>1021</v>
      </c>
      <c r="C10563" s="72" t="s">
        <v>1087</v>
      </c>
      <c r="D10563" s="72" t="s">
        <v>1089</v>
      </c>
      <c r="E10563" s="72">
        <v>698</v>
      </c>
      <c r="F10563" s="105">
        <v>38</v>
      </c>
      <c r="G10563" s="108">
        <f t="shared" si="164"/>
        <v>44287</v>
      </c>
    </row>
    <row r="10564" spans="1:7" x14ac:dyDescent="0.35">
      <c r="A10564" s="72" t="s">
        <v>1020</v>
      </c>
      <c r="B10564" s="72" t="s">
        <v>1021</v>
      </c>
      <c r="C10564" s="72" t="s">
        <v>1087</v>
      </c>
      <c r="D10564" s="72" t="s">
        <v>1090</v>
      </c>
      <c r="E10564" s="72">
        <v>691</v>
      </c>
      <c r="F10564" s="105">
        <v>38</v>
      </c>
      <c r="G10564" s="108">
        <f t="shared" ref="G10564:G10627" si="165">DATE(LEFT(D10564,4),RIGHT(LEFT(D10564,7),2),1)</f>
        <v>44197</v>
      </c>
    </row>
    <row r="10565" spans="1:7" x14ac:dyDescent="0.35">
      <c r="A10565" s="72" t="s">
        <v>1020</v>
      </c>
      <c r="B10565" s="72" t="s">
        <v>1021</v>
      </c>
      <c r="C10565" s="72" t="s">
        <v>1087</v>
      </c>
      <c r="D10565" s="72" t="s">
        <v>1091</v>
      </c>
      <c r="E10565" s="72">
        <v>692</v>
      </c>
      <c r="F10565" s="105">
        <v>38</v>
      </c>
      <c r="G10565" s="108">
        <f t="shared" si="165"/>
        <v>44105</v>
      </c>
    </row>
    <row r="10566" spans="1:7" x14ac:dyDescent="0.35">
      <c r="A10566" s="72" t="s">
        <v>1020</v>
      </c>
      <c r="B10566" s="72" t="s">
        <v>1021</v>
      </c>
      <c r="C10566" s="72" t="s">
        <v>1087</v>
      </c>
      <c r="D10566" s="72" t="s">
        <v>1092</v>
      </c>
      <c r="E10566" s="72">
        <v>679</v>
      </c>
      <c r="F10566" s="105">
        <v>38</v>
      </c>
      <c r="G10566" s="108">
        <f t="shared" si="165"/>
        <v>44013</v>
      </c>
    </row>
    <row r="10567" spans="1:7" x14ac:dyDescent="0.35">
      <c r="A10567" s="72" t="s">
        <v>1020</v>
      </c>
      <c r="B10567" s="72" t="s">
        <v>1021</v>
      </c>
      <c r="C10567" s="72" t="s">
        <v>1087</v>
      </c>
      <c r="D10567" s="72" t="s">
        <v>1093</v>
      </c>
      <c r="E10567" s="72">
        <v>678</v>
      </c>
      <c r="F10567" s="105">
        <v>46</v>
      </c>
      <c r="G10567" s="108">
        <f t="shared" si="165"/>
        <v>43922</v>
      </c>
    </row>
    <row r="10568" spans="1:7" x14ac:dyDescent="0.35">
      <c r="A10568" s="72" t="s">
        <v>1020</v>
      </c>
      <c r="B10568" s="72" t="s">
        <v>1021</v>
      </c>
      <c r="C10568" s="72" t="s">
        <v>1087</v>
      </c>
      <c r="D10568" s="72" t="s">
        <v>1094</v>
      </c>
      <c r="E10568" s="72">
        <v>657</v>
      </c>
      <c r="F10568" s="105">
        <v>46</v>
      </c>
      <c r="G10568" s="108">
        <f t="shared" si="165"/>
        <v>43831</v>
      </c>
    </row>
    <row r="10569" spans="1:7" x14ac:dyDescent="0.35">
      <c r="A10569" s="72" t="s">
        <v>1020</v>
      </c>
      <c r="B10569" s="72" t="s">
        <v>1021</v>
      </c>
      <c r="C10569" s="72" t="s">
        <v>1087</v>
      </c>
      <c r="D10569" s="72" t="s">
        <v>1095</v>
      </c>
      <c r="E10569" s="72">
        <v>647</v>
      </c>
      <c r="F10569" s="105">
        <v>47</v>
      </c>
      <c r="G10569" s="108">
        <f t="shared" si="165"/>
        <v>43739</v>
      </c>
    </row>
    <row r="10570" spans="1:7" x14ac:dyDescent="0.35">
      <c r="A10570" s="72" t="s">
        <v>1020</v>
      </c>
      <c r="B10570" s="72" t="s">
        <v>1021</v>
      </c>
      <c r="C10570" s="72" t="s">
        <v>1087</v>
      </c>
      <c r="D10570" s="72" t="s">
        <v>1096</v>
      </c>
      <c r="E10570" s="72">
        <v>639</v>
      </c>
      <c r="F10570" s="105">
        <v>46</v>
      </c>
      <c r="G10570" s="108">
        <f t="shared" si="165"/>
        <v>43647</v>
      </c>
    </row>
    <row r="10571" spans="1:7" x14ac:dyDescent="0.35">
      <c r="A10571" s="72" t="s">
        <v>1020</v>
      </c>
      <c r="B10571" s="72" t="s">
        <v>1021</v>
      </c>
      <c r="C10571" s="72" t="s">
        <v>1087</v>
      </c>
      <c r="D10571" s="72" t="s">
        <v>1097</v>
      </c>
      <c r="E10571" s="72">
        <v>640</v>
      </c>
      <c r="F10571" s="105">
        <v>52</v>
      </c>
      <c r="G10571" s="108">
        <f t="shared" si="165"/>
        <v>43556</v>
      </c>
    </row>
    <row r="10572" spans="1:7" x14ac:dyDescent="0.35">
      <c r="A10572" s="72" t="s">
        <v>1020</v>
      </c>
      <c r="B10572" s="72" t="s">
        <v>1021</v>
      </c>
      <c r="C10572" s="72" t="s">
        <v>1087</v>
      </c>
      <c r="D10572" s="72" t="s">
        <v>1098</v>
      </c>
      <c r="E10572" s="72">
        <v>636</v>
      </c>
      <c r="F10572" s="105">
        <v>55</v>
      </c>
      <c r="G10572" s="108">
        <f t="shared" si="165"/>
        <v>43466</v>
      </c>
    </row>
    <row r="10573" spans="1:7" x14ac:dyDescent="0.35">
      <c r="A10573" s="72" t="s">
        <v>1020</v>
      </c>
      <c r="B10573" s="72" t="s">
        <v>1021</v>
      </c>
      <c r="C10573" s="72" t="s">
        <v>1087</v>
      </c>
      <c r="D10573" s="72" t="s">
        <v>1099</v>
      </c>
      <c r="E10573" s="72">
        <v>659</v>
      </c>
      <c r="F10573" s="105">
        <v>52</v>
      </c>
      <c r="G10573" s="108">
        <f t="shared" si="165"/>
        <v>43374</v>
      </c>
    </row>
    <row r="10574" spans="1:7" x14ac:dyDescent="0.35">
      <c r="A10574" s="72" t="s">
        <v>1020</v>
      </c>
      <c r="B10574" s="72" t="s">
        <v>1021</v>
      </c>
      <c r="C10574" s="72" t="s">
        <v>1100</v>
      </c>
      <c r="D10574" s="72" t="s">
        <v>1088</v>
      </c>
      <c r="E10574" s="72">
        <v>234</v>
      </c>
      <c r="F10574" s="105">
        <v>16</v>
      </c>
      <c r="G10574" s="108">
        <f t="shared" si="165"/>
        <v>44378</v>
      </c>
    </row>
    <row r="10575" spans="1:7" x14ac:dyDescent="0.35">
      <c r="A10575" s="72" t="s">
        <v>1020</v>
      </c>
      <c r="B10575" s="72" t="s">
        <v>1021</v>
      </c>
      <c r="C10575" s="72" t="s">
        <v>1100</v>
      </c>
      <c r="D10575" s="72" t="s">
        <v>1089</v>
      </c>
      <c r="E10575" s="72">
        <v>231</v>
      </c>
      <c r="F10575" s="105">
        <v>17</v>
      </c>
      <c r="G10575" s="108">
        <f t="shared" si="165"/>
        <v>44287</v>
      </c>
    </row>
    <row r="10576" spans="1:7" x14ac:dyDescent="0.35">
      <c r="A10576" s="72" t="s">
        <v>1020</v>
      </c>
      <c r="B10576" s="72" t="s">
        <v>1021</v>
      </c>
      <c r="C10576" s="72" t="s">
        <v>1100</v>
      </c>
      <c r="D10576" s="72" t="s">
        <v>1090</v>
      </c>
      <c r="E10576" s="72">
        <v>236</v>
      </c>
      <c r="F10576" s="105">
        <v>18</v>
      </c>
      <c r="G10576" s="108">
        <f t="shared" si="165"/>
        <v>44197</v>
      </c>
    </row>
    <row r="10577" spans="1:7" x14ac:dyDescent="0.35">
      <c r="A10577" s="72" t="s">
        <v>1020</v>
      </c>
      <c r="B10577" s="72" t="s">
        <v>1021</v>
      </c>
      <c r="C10577" s="72" t="s">
        <v>1100</v>
      </c>
      <c r="D10577" s="72" t="s">
        <v>1091</v>
      </c>
      <c r="E10577" s="72">
        <v>233</v>
      </c>
      <c r="F10577" s="105">
        <v>18</v>
      </c>
      <c r="G10577" s="108">
        <f t="shared" si="165"/>
        <v>44105</v>
      </c>
    </row>
    <row r="10578" spans="1:7" x14ac:dyDescent="0.35">
      <c r="A10578" s="72" t="s">
        <v>1020</v>
      </c>
      <c r="B10578" s="72" t="s">
        <v>1021</v>
      </c>
      <c r="C10578" s="72" t="s">
        <v>1100</v>
      </c>
      <c r="D10578" s="72" t="s">
        <v>1092</v>
      </c>
      <c r="E10578" s="72">
        <v>232</v>
      </c>
      <c r="F10578" s="105">
        <v>20</v>
      </c>
      <c r="G10578" s="108">
        <f t="shared" si="165"/>
        <v>44013</v>
      </c>
    </row>
    <row r="10579" spans="1:7" x14ac:dyDescent="0.35">
      <c r="A10579" s="72" t="s">
        <v>1020</v>
      </c>
      <c r="B10579" s="72" t="s">
        <v>1021</v>
      </c>
      <c r="C10579" s="72" t="s">
        <v>1100</v>
      </c>
      <c r="D10579" s="72" t="s">
        <v>1093</v>
      </c>
      <c r="E10579" s="72">
        <v>232</v>
      </c>
      <c r="F10579" s="105">
        <v>16</v>
      </c>
      <c r="G10579" s="108">
        <f t="shared" si="165"/>
        <v>43922</v>
      </c>
    </row>
    <row r="10580" spans="1:7" x14ac:dyDescent="0.35">
      <c r="A10580" s="72" t="s">
        <v>1020</v>
      </c>
      <c r="B10580" s="72" t="s">
        <v>1021</v>
      </c>
      <c r="C10580" s="72" t="s">
        <v>1100</v>
      </c>
      <c r="D10580" s="72" t="s">
        <v>1094</v>
      </c>
      <c r="E10580" s="72">
        <v>227</v>
      </c>
      <c r="F10580" s="105">
        <v>15</v>
      </c>
      <c r="G10580" s="108">
        <f t="shared" si="165"/>
        <v>43831</v>
      </c>
    </row>
    <row r="10581" spans="1:7" x14ac:dyDescent="0.35">
      <c r="A10581" s="72" t="s">
        <v>1020</v>
      </c>
      <c r="B10581" s="72" t="s">
        <v>1021</v>
      </c>
      <c r="C10581" s="72" t="s">
        <v>1100</v>
      </c>
      <c r="D10581" s="72" t="s">
        <v>1095</v>
      </c>
      <c r="E10581" s="72">
        <v>228</v>
      </c>
      <c r="F10581" s="105">
        <v>16</v>
      </c>
      <c r="G10581" s="108">
        <f t="shared" si="165"/>
        <v>43739</v>
      </c>
    </row>
    <row r="10582" spans="1:7" x14ac:dyDescent="0.35">
      <c r="A10582" s="72" t="s">
        <v>1020</v>
      </c>
      <c r="B10582" s="72" t="s">
        <v>1021</v>
      </c>
      <c r="C10582" s="72" t="s">
        <v>1100</v>
      </c>
      <c r="D10582" s="72" t="s">
        <v>1096</v>
      </c>
      <c r="E10582" s="72">
        <v>227</v>
      </c>
      <c r="F10582" s="105">
        <v>16</v>
      </c>
      <c r="G10582" s="108">
        <f t="shared" si="165"/>
        <v>43647</v>
      </c>
    </row>
    <row r="10583" spans="1:7" x14ac:dyDescent="0.35">
      <c r="A10583" s="72" t="s">
        <v>1020</v>
      </c>
      <c r="B10583" s="72" t="s">
        <v>1021</v>
      </c>
      <c r="C10583" s="72" t="s">
        <v>1100</v>
      </c>
      <c r="D10583" s="72" t="s">
        <v>1097</v>
      </c>
      <c r="E10583" s="72">
        <v>229</v>
      </c>
      <c r="F10583" s="105">
        <v>16</v>
      </c>
      <c r="G10583" s="108">
        <f t="shared" si="165"/>
        <v>43556</v>
      </c>
    </row>
    <row r="10584" spans="1:7" x14ac:dyDescent="0.35">
      <c r="A10584" s="72" t="s">
        <v>1020</v>
      </c>
      <c r="B10584" s="72" t="s">
        <v>1021</v>
      </c>
      <c r="C10584" s="72" t="s">
        <v>1100</v>
      </c>
      <c r="D10584" s="72" t="s">
        <v>1098</v>
      </c>
      <c r="E10584" s="72">
        <v>226</v>
      </c>
      <c r="F10584" s="105">
        <v>17</v>
      </c>
      <c r="G10584" s="108">
        <f t="shared" si="165"/>
        <v>43466</v>
      </c>
    </row>
    <row r="10585" spans="1:7" x14ac:dyDescent="0.35">
      <c r="A10585" s="72" t="s">
        <v>1020</v>
      </c>
      <c r="B10585" s="72" t="s">
        <v>1021</v>
      </c>
      <c r="C10585" s="72" t="s">
        <v>1100</v>
      </c>
      <c r="D10585" s="72" t="s">
        <v>1099</v>
      </c>
      <c r="E10585" s="72">
        <v>245</v>
      </c>
      <c r="F10585" s="105">
        <v>18</v>
      </c>
      <c r="G10585" s="108">
        <f t="shared" si="165"/>
        <v>43374</v>
      </c>
    </row>
    <row r="10586" spans="1:7" x14ac:dyDescent="0.35">
      <c r="A10586" s="72" t="s">
        <v>1020</v>
      </c>
      <c r="B10586" s="72" t="s">
        <v>1021</v>
      </c>
      <c r="C10586" s="72" t="s">
        <v>1101</v>
      </c>
      <c r="D10586" s="72" t="s">
        <v>1088</v>
      </c>
      <c r="E10586" s="72">
        <v>692</v>
      </c>
      <c r="F10586" s="105">
        <v>18</v>
      </c>
      <c r="G10586" s="108">
        <f t="shared" si="165"/>
        <v>44378</v>
      </c>
    </row>
    <row r="10587" spans="1:7" x14ac:dyDescent="0.35">
      <c r="A10587" s="72" t="s">
        <v>1020</v>
      </c>
      <c r="B10587" s="72" t="s">
        <v>1021</v>
      </c>
      <c r="C10587" s="72" t="s">
        <v>1101</v>
      </c>
      <c r="D10587" s="72" t="s">
        <v>1089</v>
      </c>
      <c r="E10587" s="72">
        <v>681</v>
      </c>
      <c r="F10587" s="105">
        <v>14</v>
      </c>
      <c r="G10587" s="108">
        <f t="shared" si="165"/>
        <v>44287</v>
      </c>
    </row>
    <row r="10588" spans="1:7" x14ac:dyDescent="0.35">
      <c r="A10588" s="72" t="s">
        <v>1020</v>
      </c>
      <c r="B10588" s="72" t="s">
        <v>1021</v>
      </c>
      <c r="C10588" s="72" t="s">
        <v>1101</v>
      </c>
      <c r="D10588" s="72" t="s">
        <v>1090</v>
      </c>
      <c r="E10588" s="72">
        <v>683</v>
      </c>
      <c r="F10588" s="105">
        <v>14</v>
      </c>
      <c r="G10588" s="108">
        <f t="shared" si="165"/>
        <v>44197</v>
      </c>
    </row>
    <row r="10589" spans="1:7" x14ac:dyDescent="0.35">
      <c r="A10589" s="72" t="s">
        <v>1020</v>
      </c>
      <c r="B10589" s="72" t="s">
        <v>1021</v>
      </c>
      <c r="C10589" s="72" t="s">
        <v>1101</v>
      </c>
      <c r="D10589" s="72" t="s">
        <v>1091</v>
      </c>
      <c r="E10589" s="72">
        <v>673</v>
      </c>
      <c r="F10589" s="105">
        <v>14</v>
      </c>
      <c r="G10589" s="108">
        <f t="shared" si="165"/>
        <v>44105</v>
      </c>
    </row>
    <row r="10590" spans="1:7" x14ac:dyDescent="0.35">
      <c r="A10590" s="72" t="s">
        <v>1020</v>
      </c>
      <c r="B10590" s="72" t="s">
        <v>1021</v>
      </c>
      <c r="C10590" s="72" t="s">
        <v>1101</v>
      </c>
      <c r="D10590" s="72" t="s">
        <v>1092</v>
      </c>
      <c r="E10590" s="72">
        <v>654</v>
      </c>
      <c r="F10590" s="105">
        <v>13</v>
      </c>
      <c r="G10590" s="108">
        <f t="shared" si="165"/>
        <v>44013</v>
      </c>
    </row>
    <row r="10591" spans="1:7" x14ac:dyDescent="0.35">
      <c r="A10591" s="72" t="s">
        <v>1020</v>
      </c>
      <c r="B10591" s="72" t="s">
        <v>1021</v>
      </c>
      <c r="C10591" s="72" t="s">
        <v>1101</v>
      </c>
      <c r="D10591" s="72" t="s">
        <v>1093</v>
      </c>
      <c r="E10591" s="72">
        <v>641</v>
      </c>
      <c r="F10591" s="105">
        <v>12</v>
      </c>
      <c r="G10591" s="108">
        <f t="shared" si="165"/>
        <v>43922</v>
      </c>
    </row>
    <row r="10592" spans="1:7" x14ac:dyDescent="0.35">
      <c r="A10592" s="72" t="s">
        <v>1020</v>
      </c>
      <c r="B10592" s="72" t="s">
        <v>1021</v>
      </c>
      <c r="C10592" s="72" t="s">
        <v>1101</v>
      </c>
      <c r="D10592" s="72" t="s">
        <v>1094</v>
      </c>
      <c r="E10592" s="72">
        <v>609</v>
      </c>
      <c r="F10592" s="105">
        <v>12</v>
      </c>
      <c r="G10592" s="108">
        <f t="shared" si="165"/>
        <v>43831</v>
      </c>
    </row>
    <row r="10593" spans="1:7" x14ac:dyDescent="0.35">
      <c r="A10593" s="72" t="s">
        <v>1020</v>
      </c>
      <c r="B10593" s="72" t="s">
        <v>1021</v>
      </c>
      <c r="C10593" s="72" t="s">
        <v>1101</v>
      </c>
      <c r="D10593" s="72" t="s">
        <v>1095</v>
      </c>
      <c r="E10593" s="72">
        <v>607</v>
      </c>
      <c r="F10593" s="105">
        <v>12</v>
      </c>
      <c r="G10593" s="108">
        <f t="shared" si="165"/>
        <v>43739</v>
      </c>
    </row>
    <row r="10594" spans="1:7" x14ac:dyDescent="0.35">
      <c r="A10594" s="72" t="s">
        <v>1020</v>
      </c>
      <c r="B10594" s="72" t="s">
        <v>1021</v>
      </c>
      <c r="C10594" s="72" t="s">
        <v>1101</v>
      </c>
      <c r="D10594" s="72" t="s">
        <v>1096</v>
      </c>
      <c r="E10594" s="72">
        <v>603</v>
      </c>
      <c r="F10594" s="105">
        <v>13</v>
      </c>
      <c r="G10594" s="108">
        <f t="shared" si="165"/>
        <v>43647</v>
      </c>
    </row>
    <row r="10595" spans="1:7" x14ac:dyDescent="0.35">
      <c r="A10595" s="72" t="s">
        <v>1020</v>
      </c>
      <c r="B10595" s="72" t="s">
        <v>1021</v>
      </c>
      <c r="C10595" s="72" t="s">
        <v>1101</v>
      </c>
      <c r="D10595" s="72" t="s">
        <v>1097</v>
      </c>
      <c r="E10595" s="72">
        <v>601</v>
      </c>
      <c r="F10595" s="105">
        <v>10</v>
      </c>
      <c r="G10595" s="108">
        <f t="shared" si="165"/>
        <v>43556</v>
      </c>
    </row>
    <row r="10596" spans="1:7" x14ac:dyDescent="0.35">
      <c r="A10596" s="72" t="s">
        <v>1020</v>
      </c>
      <c r="B10596" s="72" t="s">
        <v>1021</v>
      </c>
      <c r="C10596" s="72" t="s">
        <v>1101</v>
      </c>
      <c r="D10596" s="72" t="s">
        <v>1098</v>
      </c>
      <c r="E10596" s="72">
        <v>583</v>
      </c>
      <c r="F10596" s="105">
        <v>9</v>
      </c>
      <c r="G10596" s="108">
        <f t="shared" si="165"/>
        <v>43466</v>
      </c>
    </row>
    <row r="10597" spans="1:7" x14ac:dyDescent="0.35">
      <c r="A10597" s="72" t="s">
        <v>1020</v>
      </c>
      <c r="B10597" s="72" t="s">
        <v>1021</v>
      </c>
      <c r="C10597" s="72" t="s">
        <v>1101</v>
      </c>
      <c r="D10597" s="72" t="s">
        <v>1099</v>
      </c>
      <c r="E10597" s="72">
        <v>596</v>
      </c>
      <c r="F10597" s="105">
        <v>2</v>
      </c>
      <c r="G10597" s="108">
        <f t="shared" si="165"/>
        <v>43374</v>
      </c>
    </row>
    <row r="10598" spans="1:7" x14ac:dyDescent="0.35">
      <c r="A10598" s="72" t="s">
        <v>1020</v>
      </c>
      <c r="B10598" s="72" t="s">
        <v>1021</v>
      </c>
      <c r="C10598" s="72" t="s">
        <v>1102</v>
      </c>
      <c r="D10598" s="72" t="s">
        <v>1088</v>
      </c>
      <c r="E10598" s="72">
        <v>606</v>
      </c>
      <c r="F10598" s="105">
        <v>23</v>
      </c>
      <c r="G10598" s="108">
        <f t="shared" si="165"/>
        <v>44378</v>
      </c>
    </row>
    <row r="10599" spans="1:7" x14ac:dyDescent="0.35">
      <c r="A10599" s="72" t="s">
        <v>1020</v>
      </c>
      <c r="B10599" s="72" t="s">
        <v>1021</v>
      </c>
      <c r="C10599" s="72" t="s">
        <v>1102</v>
      </c>
      <c r="D10599" s="72" t="s">
        <v>1089</v>
      </c>
      <c r="E10599" s="72">
        <v>601</v>
      </c>
      <c r="F10599" s="105">
        <v>19</v>
      </c>
      <c r="G10599" s="108">
        <f t="shared" si="165"/>
        <v>44287</v>
      </c>
    </row>
    <row r="10600" spans="1:7" x14ac:dyDescent="0.35">
      <c r="A10600" s="72" t="s">
        <v>1020</v>
      </c>
      <c r="B10600" s="72" t="s">
        <v>1021</v>
      </c>
      <c r="C10600" s="72" t="s">
        <v>1102</v>
      </c>
      <c r="D10600" s="72" t="s">
        <v>1090</v>
      </c>
      <c r="E10600" s="72">
        <v>598</v>
      </c>
      <c r="F10600" s="105">
        <v>20</v>
      </c>
      <c r="G10600" s="108">
        <f t="shared" si="165"/>
        <v>44197</v>
      </c>
    </row>
    <row r="10601" spans="1:7" x14ac:dyDescent="0.35">
      <c r="A10601" s="72" t="s">
        <v>1020</v>
      </c>
      <c r="B10601" s="72" t="s">
        <v>1021</v>
      </c>
      <c r="C10601" s="72" t="s">
        <v>1102</v>
      </c>
      <c r="D10601" s="72" t="s">
        <v>1091</v>
      </c>
      <c r="E10601" s="72">
        <v>597</v>
      </c>
      <c r="F10601" s="105">
        <v>19</v>
      </c>
      <c r="G10601" s="108">
        <f t="shared" si="165"/>
        <v>44105</v>
      </c>
    </row>
    <row r="10602" spans="1:7" x14ac:dyDescent="0.35">
      <c r="A10602" s="72" t="s">
        <v>1020</v>
      </c>
      <c r="B10602" s="72" t="s">
        <v>1021</v>
      </c>
      <c r="C10602" s="72" t="s">
        <v>1102</v>
      </c>
      <c r="D10602" s="72" t="s">
        <v>1092</v>
      </c>
      <c r="E10602" s="72">
        <v>594</v>
      </c>
      <c r="F10602" s="105">
        <v>18</v>
      </c>
      <c r="G10602" s="108">
        <f t="shared" si="165"/>
        <v>44013</v>
      </c>
    </row>
    <row r="10603" spans="1:7" x14ac:dyDescent="0.35">
      <c r="A10603" s="72" t="s">
        <v>1020</v>
      </c>
      <c r="B10603" s="72" t="s">
        <v>1021</v>
      </c>
      <c r="C10603" s="72" t="s">
        <v>1102</v>
      </c>
      <c r="D10603" s="72" t="s">
        <v>1093</v>
      </c>
      <c r="E10603" s="72">
        <v>589</v>
      </c>
      <c r="F10603" s="105">
        <v>19</v>
      </c>
      <c r="G10603" s="108">
        <f t="shared" si="165"/>
        <v>43922</v>
      </c>
    </row>
    <row r="10604" spans="1:7" x14ac:dyDescent="0.35">
      <c r="A10604" s="72" t="s">
        <v>1020</v>
      </c>
      <c r="B10604" s="72" t="s">
        <v>1021</v>
      </c>
      <c r="C10604" s="72" t="s">
        <v>1102</v>
      </c>
      <c r="D10604" s="72" t="s">
        <v>1094</v>
      </c>
      <c r="E10604" s="72">
        <v>588</v>
      </c>
      <c r="F10604" s="105">
        <v>21</v>
      </c>
      <c r="G10604" s="108">
        <f t="shared" si="165"/>
        <v>43831</v>
      </c>
    </row>
    <row r="10605" spans="1:7" x14ac:dyDescent="0.35">
      <c r="A10605" s="72" t="s">
        <v>1020</v>
      </c>
      <c r="B10605" s="72" t="s">
        <v>1021</v>
      </c>
      <c r="C10605" s="72" t="s">
        <v>1102</v>
      </c>
      <c r="D10605" s="72" t="s">
        <v>1095</v>
      </c>
      <c r="E10605" s="72">
        <v>589</v>
      </c>
      <c r="F10605" s="105">
        <v>21</v>
      </c>
      <c r="G10605" s="108">
        <f t="shared" si="165"/>
        <v>43739</v>
      </c>
    </row>
    <row r="10606" spans="1:7" x14ac:dyDescent="0.35">
      <c r="A10606" s="72" t="s">
        <v>1020</v>
      </c>
      <c r="B10606" s="72" t="s">
        <v>1021</v>
      </c>
      <c r="C10606" s="72" t="s">
        <v>1102</v>
      </c>
      <c r="D10606" s="72" t="s">
        <v>1096</v>
      </c>
      <c r="E10606" s="72">
        <v>585</v>
      </c>
      <c r="F10606" s="105">
        <v>23</v>
      </c>
      <c r="G10606" s="108">
        <f t="shared" si="165"/>
        <v>43647</v>
      </c>
    </row>
    <row r="10607" spans="1:7" x14ac:dyDescent="0.35">
      <c r="A10607" s="72" t="s">
        <v>1020</v>
      </c>
      <c r="B10607" s="72" t="s">
        <v>1021</v>
      </c>
      <c r="C10607" s="72" t="s">
        <v>1102</v>
      </c>
      <c r="D10607" s="72" t="s">
        <v>1097</v>
      </c>
      <c r="E10607" s="72">
        <v>588</v>
      </c>
      <c r="F10607" s="105">
        <v>23</v>
      </c>
      <c r="G10607" s="108">
        <f t="shared" si="165"/>
        <v>43556</v>
      </c>
    </row>
    <row r="10608" spans="1:7" x14ac:dyDescent="0.35">
      <c r="A10608" s="72" t="s">
        <v>1020</v>
      </c>
      <c r="B10608" s="72" t="s">
        <v>1021</v>
      </c>
      <c r="C10608" s="72" t="s">
        <v>1102</v>
      </c>
      <c r="D10608" s="72" t="s">
        <v>1098</v>
      </c>
      <c r="E10608" s="72">
        <v>585</v>
      </c>
      <c r="F10608" s="105">
        <v>26</v>
      </c>
      <c r="G10608" s="108">
        <f t="shared" si="165"/>
        <v>43466</v>
      </c>
    </row>
    <row r="10609" spans="1:7" x14ac:dyDescent="0.35">
      <c r="A10609" s="72" t="s">
        <v>1020</v>
      </c>
      <c r="B10609" s="72" t="s">
        <v>1021</v>
      </c>
      <c r="C10609" s="72" t="s">
        <v>1102</v>
      </c>
      <c r="D10609" s="72" t="s">
        <v>1099</v>
      </c>
      <c r="E10609" s="72">
        <v>598</v>
      </c>
      <c r="F10609" s="105">
        <v>18</v>
      </c>
      <c r="G10609" s="108">
        <f t="shared" si="165"/>
        <v>43374</v>
      </c>
    </row>
    <row r="10610" spans="1:7" x14ac:dyDescent="0.35">
      <c r="A10610" s="72" t="s">
        <v>668</v>
      </c>
      <c r="B10610" s="72" t="s">
        <v>669</v>
      </c>
      <c r="C10610" s="72" t="s">
        <v>1087</v>
      </c>
      <c r="D10610" s="72" t="s">
        <v>1088</v>
      </c>
      <c r="E10610" s="72">
        <v>838</v>
      </c>
      <c r="F10610" s="105">
        <v>111</v>
      </c>
      <c r="G10610" s="108">
        <f t="shared" si="165"/>
        <v>44378</v>
      </c>
    </row>
    <row r="10611" spans="1:7" x14ac:dyDescent="0.35">
      <c r="A10611" s="72" t="s">
        <v>668</v>
      </c>
      <c r="B10611" s="72" t="s">
        <v>669</v>
      </c>
      <c r="C10611" s="72" t="s">
        <v>1087</v>
      </c>
      <c r="D10611" s="72" t="s">
        <v>1089</v>
      </c>
      <c r="E10611" s="72">
        <v>839</v>
      </c>
      <c r="F10611" s="105">
        <v>96</v>
      </c>
      <c r="G10611" s="108">
        <f t="shared" si="165"/>
        <v>44287</v>
      </c>
    </row>
    <row r="10612" spans="1:7" x14ac:dyDescent="0.35">
      <c r="A10612" s="72" t="s">
        <v>668</v>
      </c>
      <c r="B10612" s="72" t="s">
        <v>669</v>
      </c>
      <c r="C10612" s="72" t="s">
        <v>1087</v>
      </c>
      <c r="D10612" s="72" t="s">
        <v>1090</v>
      </c>
      <c r="E10612" s="72">
        <v>840</v>
      </c>
      <c r="F10612" s="105">
        <v>119</v>
      </c>
      <c r="G10612" s="108">
        <f t="shared" si="165"/>
        <v>44197</v>
      </c>
    </row>
    <row r="10613" spans="1:7" x14ac:dyDescent="0.35">
      <c r="A10613" s="72" t="s">
        <v>668</v>
      </c>
      <c r="B10613" s="72" t="s">
        <v>669</v>
      </c>
      <c r="C10613" s="72" t="s">
        <v>1087</v>
      </c>
      <c r="D10613" s="72" t="s">
        <v>1091</v>
      </c>
      <c r="E10613" s="72">
        <v>840</v>
      </c>
      <c r="F10613" s="105">
        <v>96</v>
      </c>
      <c r="G10613" s="108">
        <f t="shared" si="165"/>
        <v>44105</v>
      </c>
    </row>
    <row r="10614" spans="1:7" x14ac:dyDescent="0.35">
      <c r="A10614" s="72" t="s">
        <v>668</v>
      </c>
      <c r="B10614" s="72" t="s">
        <v>669</v>
      </c>
      <c r="C10614" s="72" t="s">
        <v>1087</v>
      </c>
      <c r="D10614" s="72" t="s">
        <v>1092</v>
      </c>
      <c r="E10614" s="72">
        <v>835</v>
      </c>
      <c r="F10614" s="105">
        <v>101</v>
      </c>
      <c r="G10614" s="108">
        <f t="shared" si="165"/>
        <v>44013</v>
      </c>
    </row>
    <row r="10615" spans="1:7" x14ac:dyDescent="0.35">
      <c r="A10615" s="72" t="s">
        <v>668</v>
      </c>
      <c r="B10615" s="72" t="s">
        <v>669</v>
      </c>
      <c r="C10615" s="72" t="s">
        <v>1087</v>
      </c>
      <c r="D10615" s="72" t="s">
        <v>1093</v>
      </c>
      <c r="E10615" s="72">
        <v>836</v>
      </c>
      <c r="F10615" s="105">
        <v>102</v>
      </c>
      <c r="G10615" s="108">
        <f t="shared" si="165"/>
        <v>43922</v>
      </c>
    </row>
    <row r="10616" spans="1:7" x14ac:dyDescent="0.35">
      <c r="A10616" s="72" t="s">
        <v>668</v>
      </c>
      <c r="B10616" s="72" t="s">
        <v>669</v>
      </c>
      <c r="C10616" s="72" t="s">
        <v>1087</v>
      </c>
      <c r="D10616" s="72" t="s">
        <v>1094</v>
      </c>
      <c r="E10616" s="72">
        <v>835</v>
      </c>
      <c r="F10616" s="105">
        <v>66</v>
      </c>
      <c r="G10616" s="108">
        <f t="shared" si="165"/>
        <v>43831</v>
      </c>
    </row>
    <row r="10617" spans="1:7" x14ac:dyDescent="0.35">
      <c r="A10617" s="72" t="s">
        <v>668</v>
      </c>
      <c r="B10617" s="72" t="s">
        <v>669</v>
      </c>
      <c r="C10617" s="72" t="s">
        <v>1087</v>
      </c>
      <c r="D10617" s="72" t="s">
        <v>1095</v>
      </c>
      <c r="E10617" s="72">
        <v>833</v>
      </c>
      <c r="F10617" s="105">
        <v>66</v>
      </c>
      <c r="G10617" s="108">
        <f t="shared" si="165"/>
        <v>43739</v>
      </c>
    </row>
    <row r="10618" spans="1:7" x14ac:dyDescent="0.35">
      <c r="A10618" s="72" t="s">
        <v>668</v>
      </c>
      <c r="B10618" s="72" t="s">
        <v>669</v>
      </c>
      <c r="C10618" s="72" t="s">
        <v>1087</v>
      </c>
      <c r="D10618" s="72" t="s">
        <v>1096</v>
      </c>
      <c r="E10618" s="72">
        <v>836</v>
      </c>
      <c r="F10618" s="105">
        <v>102</v>
      </c>
      <c r="G10618" s="108">
        <f t="shared" si="165"/>
        <v>43647</v>
      </c>
    </row>
    <row r="10619" spans="1:7" x14ac:dyDescent="0.35">
      <c r="A10619" s="72" t="s">
        <v>668</v>
      </c>
      <c r="B10619" s="72" t="s">
        <v>669</v>
      </c>
      <c r="C10619" s="72" t="s">
        <v>1087</v>
      </c>
      <c r="D10619" s="72" t="s">
        <v>1097</v>
      </c>
      <c r="E10619" s="72">
        <v>839</v>
      </c>
      <c r="F10619" s="105">
        <v>84</v>
      </c>
      <c r="G10619" s="108">
        <f t="shared" si="165"/>
        <v>43556</v>
      </c>
    </row>
    <row r="10620" spans="1:7" x14ac:dyDescent="0.35">
      <c r="A10620" s="72" t="s">
        <v>668</v>
      </c>
      <c r="B10620" s="72" t="s">
        <v>669</v>
      </c>
      <c r="C10620" s="72" t="s">
        <v>1087</v>
      </c>
      <c r="D10620" s="72" t="s">
        <v>1098</v>
      </c>
      <c r="E10620" s="72">
        <v>840</v>
      </c>
      <c r="F10620" s="105">
        <v>84</v>
      </c>
      <c r="G10620" s="108">
        <f t="shared" si="165"/>
        <v>43466</v>
      </c>
    </row>
    <row r="10621" spans="1:7" x14ac:dyDescent="0.35">
      <c r="A10621" s="72" t="s">
        <v>668</v>
      </c>
      <c r="B10621" s="72" t="s">
        <v>669</v>
      </c>
      <c r="C10621" s="72" t="s">
        <v>1087</v>
      </c>
      <c r="D10621" s="72" t="s">
        <v>1099</v>
      </c>
      <c r="E10621" s="72">
        <v>865</v>
      </c>
      <c r="F10621" s="105">
        <v>92</v>
      </c>
      <c r="G10621" s="108">
        <f t="shared" si="165"/>
        <v>43374</v>
      </c>
    </row>
    <row r="10622" spans="1:7" x14ac:dyDescent="0.35">
      <c r="A10622" s="72" t="s">
        <v>668</v>
      </c>
      <c r="B10622" s="72" t="s">
        <v>669</v>
      </c>
      <c r="C10622" s="72" t="s">
        <v>1100</v>
      </c>
      <c r="D10622" s="72" t="s">
        <v>1088</v>
      </c>
      <c r="E10622" s="72">
        <v>2063</v>
      </c>
      <c r="F10622" s="105">
        <v>575</v>
      </c>
      <c r="G10622" s="108">
        <f t="shared" si="165"/>
        <v>44378</v>
      </c>
    </row>
    <row r="10623" spans="1:7" x14ac:dyDescent="0.35">
      <c r="A10623" s="72" t="s">
        <v>668</v>
      </c>
      <c r="B10623" s="72" t="s">
        <v>669</v>
      </c>
      <c r="C10623" s="72" t="s">
        <v>1100</v>
      </c>
      <c r="D10623" s="72" t="s">
        <v>1089</v>
      </c>
      <c r="E10623" s="72">
        <v>2060</v>
      </c>
      <c r="F10623" s="105">
        <v>507</v>
      </c>
      <c r="G10623" s="108">
        <f t="shared" si="165"/>
        <v>44287</v>
      </c>
    </row>
    <row r="10624" spans="1:7" x14ac:dyDescent="0.35">
      <c r="A10624" s="72" t="s">
        <v>668</v>
      </c>
      <c r="B10624" s="72" t="s">
        <v>669</v>
      </c>
      <c r="C10624" s="72" t="s">
        <v>1100</v>
      </c>
      <c r="D10624" s="72" t="s">
        <v>1090</v>
      </c>
      <c r="E10624" s="72">
        <v>2062</v>
      </c>
      <c r="F10624" s="105">
        <v>551</v>
      </c>
      <c r="G10624" s="108">
        <f t="shared" si="165"/>
        <v>44197</v>
      </c>
    </row>
    <row r="10625" spans="1:7" x14ac:dyDescent="0.35">
      <c r="A10625" s="72" t="s">
        <v>668</v>
      </c>
      <c r="B10625" s="72" t="s">
        <v>669</v>
      </c>
      <c r="C10625" s="72" t="s">
        <v>1100</v>
      </c>
      <c r="D10625" s="72" t="s">
        <v>1091</v>
      </c>
      <c r="E10625" s="72">
        <v>2073</v>
      </c>
      <c r="F10625" s="105">
        <v>446</v>
      </c>
      <c r="G10625" s="108">
        <f t="shared" si="165"/>
        <v>44105</v>
      </c>
    </row>
    <row r="10626" spans="1:7" x14ac:dyDescent="0.35">
      <c r="A10626" s="72" t="s">
        <v>668</v>
      </c>
      <c r="B10626" s="72" t="s">
        <v>669</v>
      </c>
      <c r="C10626" s="72" t="s">
        <v>1100</v>
      </c>
      <c r="D10626" s="72" t="s">
        <v>1092</v>
      </c>
      <c r="E10626" s="72">
        <v>1951</v>
      </c>
      <c r="F10626" s="105">
        <v>475</v>
      </c>
      <c r="G10626" s="108">
        <f t="shared" si="165"/>
        <v>44013</v>
      </c>
    </row>
    <row r="10627" spans="1:7" x14ac:dyDescent="0.35">
      <c r="A10627" s="72" t="s">
        <v>668</v>
      </c>
      <c r="B10627" s="72" t="s">
        <v>669</v>
      </c>
      <c r="C10627" s="72" t="s">
        <v>1100</v>
      </c>
      <c r="D10627" s="72" t="s">
        <v>1093</v>
      </c>
      <c r="E10627" s="72">
        <v>1930</v>
      </c>
      <c r="F10627" s="105">
        <v>510</v>
      </c>
      <c r="G10627" s="108">
        <f t="shared" si="165"/>
        <v>43922</v>
      </c>
    </row>
    <row r="10628" spans="1:7" x14ac:dyDescent="0.35">
      <c r="A10628" s="72" t="s">
        <v>668</v>
      </c>
      <c r="B10628" s="72" t="s">
        <v>669</v>
      </c>
      <c r="C10628" s="72" t="s">
        <v>1100</v>
      </c>
      <c r="D10628" s="72" t="s">
        <v>1094</v>
      </c>
      <c r="E10628" s="72">
        <v>1927</v>
      </c>
      <c r="F10628" s="105">
        <v>420</v>
      </c>
      <c r="G10628" s="108">
        <f t="shared" ref="G10628:G10691" si="166">DATE(LEFT(D10628,4),RIGHT(LEFT(D10628,7),2),1)</f>
        <v>43831</v>
      </c>
    </row>
    <row r="10629" spans="1:7" x14ac:dyDescent="0.35">
      <c r="A10629" s="72" t="s">
        <v>668</v>
      </c>
      <c r="B10629" s="72" t="s">
        <v>669</v>
      </c>
      <c r="C10629" s="72" t="s">
        <v>1100</v>
      </c>
      <c r="D10629" s="72" t="s">
        <v>1095</v>
      </c>
      <c r="E10629" s="72">
        <v>1854</v>
      </c>
      <c r="F10629" s="105">
        <v>426</v>
      </c>
      <c r="G10629" s="108">
        <f t="shared" si="166"/>
        <v>43739</v>
      </c>
    </row>
    <row r="10630" spans="1:7" x14ac:dyDescent="0.35">
      <c r="A10630" s="72" t="s">
        <v>668</v>
      </c>
      <c r="B10630" s="72" t="s">
        <v>669</v>
      </c>
      <c r="C10630" s="72" t="s">
        <v>1100</v>
      </c>
      <c r="D10630" s="72" t="s">
        <v>1096</v>
      </c>
      <c r="E10630" s="72">
        <v>1828</v>
      </c>
      <c r="F10630" s="105">
        <v>490</v>
      </c>
      <c r="G10630" s="108">
        <f t="shared" si="166"/>
        <v>43647</v>
      </c>
    </row>
    <row r="10631" spans="1:7" x14ac:dyDescent="0.35">
      <c r="A10631" s="72" t="s">
        <v>668</v>
      </c>
      <c r="B10631" s="72" t="s">
        <v>669</v>
      </c>
      <c r="C10631" s="72" t="s">
        <v>1100</v>
      </c>
      <c r="D10631" s="72" t="s">
        <v>1097</v>
      </c>
      <c r="E10631" s="72">
        <v>1794</v>
      </c>
      <c r="F10631" s="105">
        <v>389</v>
      </c>
      <c r="G10631" s="108">
        <f t="shared" si="166"/>
        <v>43556</v>
      </c>
    </row>
    <row r="10632" spans="1:7" x14ac:dyDescent="0.35">
      <c r="A10632" s="72" t="s">
        <v>668</v>
      </c>
      <c r="B10632" s="72" t="s">
        <v>669</v>
      </c>
      <c r="C10632" s="72" t="s">
        <v>1100</v>
      </c>
      <c r="D10632" s="72" t="s">
        <v>1098</v>
      </c>
      <c r="E10632" s="72">
        <v>1727</v>
      </c>
      <c r="F10632" s="105">
        <v>394</v>
      </c>
      <c r="G10632" s="108">
        <f t="shared" si="166"/>
        <v>43466</v>
      </c>
    </row>
    <row r="10633" spans="1:7" x14ac:dyDescent="0.35">
      <c r="A10633" s="72" t="s">
        <v>668</v>
      </c>
      <c r="B10633" s="72" t="s">
        <v>669</v>
      </c>
      <c r="C10633" s="72" t="s">
        <v>1100</v>
      </c>
      <c r="D10633" s="72" t="s">
        <v>1099</v>
      </c>
      <c r="E10633" s="72">
        <v>1736</v>
      </c>
      <c r="F10633" s="105">
        <v>434</v>
      </c>
      <c r="G10633" s="108">
        <f t="shared" si="166"/>
        <v>43374</v>
      </c>
    </row>
    <row r="10634" spans="1:7" x14ac:dyDescent="0.35">
      <c r="A10634" s="72" t="s">
        <v>668</v>
      </c>
      <c r="B10634" s="72" t="s">
        <v>669</v>
      </c>
      <c r="C10634" s="72" t="s">
        <v>1101</v>
      </c>
      <c r="D10634" s="72" t="s">
        <v>1088</v>
      </c>
      <c r="E10634" s="72">
        <v>239</v>
      </c>
      <c r="F10634" s="105">
        <v>9</v>
      </c>
      <c r="G10634" s="108">
        <f t="shared" si="166"/>
        <v>44378</v>
      </c>
    </row>
    <row r="10635" spans="1:7" x14ac:dyDescent="0.35">
      <c r="A10635" s="72" t="s">
        <v>668</v>
      </c>
      <c r="B10635" s="72" t="s">
        <v>669</v>
      </c>
      <c r="C10635" s="72" t="s">
        <v>1101</v>
      </c>
      <c r="D10635" s="72" t="s">
        <v>1089</v>
      </c>
      <c r="E10635" s="72">
        <v>241</v>
      </c>
      <c r="F10635" s="105">
        <v>8</v>
      </c>
      <c r="G10635" s="108">
        <f t="shared" si="166"/>
        <v>44287</v>
      </c>
    </row>
    <row r="10636" spans="1:7" x14ac:dyDescent="0.35">
      <c r="A10636" s="72" t="s">
        <v>668</v>
      </c>
      <c r="B10636" s="72" t="s">
        <v>669</v>
      </c>
      <c r="C10636" s="72" t="s">
        <v>1101</v>
      </c>
      <c r="D10636" s="72" t="s">
        <v>1090</v>
      </c>
      <c r="E10636" s="72">
        <v>241</v>
      </c>
      <c r="F10636" s="105">
        <v>12</v>
      </c>
      <c r="G10636" s="108">
        <f t="shared" si="166"/>
        <v>44197</v>
      </c>
    </row>
    <row r="10637" spans="1:7" x14ac:dyDescent="0.35">
      <c r="A10637" s="72" t="s">
        <v>668</v>
      </c>
      <c r="B10637" s="72" t="s">
        <v>669</v>
      </c>
      <c r="C10637" s="72" t="s">
        <v>1101</v>
      </c>
      <c r="D10637" s="72" t="s">
        <v>1091</v>
      </c>
      <c r="E10637" s="72">
        <v>253</v>
      </c>
      <c r="F10637" s="105">
        <v>12</v>
      </c>
      <c r="G10637" s="108">
        <f t="shared" si="166"/>
        <v>44105</v>
      </c>
    </row>
    <row r="10638" spans="1:7" x14ac:dyDescent="0.35">
      <c r="A10638" s="72" t="s">
        <v>668</v>
      </c>
      <c r="B10638" s="72" t="s">
        <v>669</v>
      </c>
      <c r="C10638" s="72" t="s">
        <v>1101</v>
      </c>
      <c r="D10638" s="72" t="s">
        <v>1092</v>
      </c>
      <c r="E10638" s="72">
        <v>264</v>
      </c>
      <c r="F10638" s="105">
        <v>11</v>
      </c>
      <c r="G10638" s="108">
        <f t="shared" si="166"/>
        <v>44013</v>
      </c>
    </row>
    <row r="10639" spans="1:7" x14ac:dyDescent="0.35">
      <c r="A10639" s="72" t="s">
        <v>668</v>
      </c>
      <c r="B10639" s="72" t="s">
        <v>669</v>
      </c>
      <c r="C10639" s="72" t="s">
        <v>1101</v>
      </c>
      <c r="D10639" s="72" t="s">
        <v>1093</v>
      </c>
      <c r="E10639" s="72">
        <v>278</v>
      </c>
      <c r="F10639" s="105">
        <v>10</v>
      </c>
      <c r="G10639" s="108">
        <f t="shared" si="166"/>
        <v>43922</v>
      </c>
    </row>
    <row r="10640" spans="1:7" x14ac:dyDescent="0.35">
      <c r="A10640" s="72" t="s">
        <v>668</v>
      </c>
      <c r="B10640" s="72" t="s">
        <v>669</v>
      </c>
      <c r="C10640" s="72" t="s">
        <v>1101</v>
      </c>
      <c r="D10640" s="72" t="s">
        <v>1094</v>
      </c>
      <c r="E10640" s="72">
        <v>277</v>
      </c>
      <c r="F10640" s="105">
        <v>8</v>
      </c>
      <c r="G10640" s="108">
        <f t="shared" si="166"/>
        <v>43831</v>
      </c>
    </row>
    <row r="10641" spans="1:7" x14ac:dyDescent="0.35">
      <c r="A10641" s="72" t="s">
        <v>668</v>
      </c>
      <c r="B10641" s="72" t="s">
        <v>669</v>
      </c>
      <c r="C10641" s="72" t="s">
        <v>1101</v>
      </c>
      <c r="D10641" s="72" t="s">
        <v>1095</v>
      </c>
      <c r="E10641" s="72">
        <v>270</v>
      </c>
      <c r="F10641" s="105">
        <v>8</v>
      </c>
      <c r="G10641" s="108">
        <f t="shared" si="166"/>
        <v>43739</v>
      </c>
    </row>
    <row r="10642" spans="1:7" x14ac:dyDescent="0.35">
      <c r="A10642" s="72" t="s">
        <v>668</v>
      </c>
      <c r="B10642" s="72" t="s">
        <v>669</v>
      </c>
      <c r="C10642" s="72" t="s">
        <v>1101</v>
      </c>
      <c r="D10642" s="72" t="s">
        <v>1096</v>
      </c>
      <c r="E10642" s="72">
        <v>269</v>
      </c>
      <c r="F10642" s="105">
        <v>9</v>
      </c>
      <c r="G10642" s="108">
        <f t="shared" si="166"/>
        <v>43647</v>
      </c>
    </row>
    <row r="10643" spans="1:7" x14ac:dyDescent="0.35">
      <c r="A10643" s="72" t="s">
        <v>668</v>
      </c>
      <c r="B10643" s="72" t="s">
        <v>669</v>
      </c>
      <c r="C10643" s="72" t="s">
        <v>1101</v>
      </c>
      <c r="D10643" s="72" t="s">
        <v>1097</v>
      </c>
      <c r="E10643" s="72">
        <v>268</v>
      </c>
      <c r="F10643" s="105">
        <v>6</v>
      </c>
      <c r="G10643" s="108">
        <f t="shared" si="166"/>
        <v>43556</v>
      </c>
    </row>
    <row r="10644" spans="1:7" x14ac:dyDescent="0.35">
      <c r="A10644" s="72" t="s">
        <v>668</v>
      </c>
      <c r="B10644" s="72" t="s">
        <v>669</v>
      </c>
      <c r="C10644" s="72" t="s">
        <v>1101</v>
      </c>
      <c r="D10644" s="72" t="s">
        <v>1098</v>
      </c>
      <c r="E10644" s="72">
        <v>270</v>
      </c>
      <c r="F10644" s="105">
        <v>6</v>
      </c>
      <c r="G10644" s="108">
        <f t="shared" si="166"/>
        <v>43466</v>
      </c>
    </row>
    <row r="10645" spans="1:7" x14ac:dyDescent="0.35">
      <c r="A10645" s="72" t="s">
        <v>668</v>
      </c>
      <c r="B10645" s="72" t="s">
        <v>669</v>
      </c>
      <c r="C10645" s="72" t="s">
        <v>1101</v>
      </c>
      <c r="D10645" s="72" t="s">
        <v>1099</v>
      </c>
      <c r="E10645" s="72">
        <v>302</v>
      </c>
      <c r="F10645" s="105">
        <v>12</v>
      </c>
      <c r="G10645" s="108">
        <f t="shared" si="166"/>
        <v>43374</v>
      </c>
    </row>
    <row r="10646" spans="1:7" x14ac:dyDescent="0.35">
      <c r="A10646" s="72" t="s">
        <v>668</v>
      </c>
      <c r="B10646" s="72" t="s">
        <v>669</v>
      </c>
      <c r="C10646" s="72" t="s">
        <v>1102</v>
      </c>
      <c r="D10646" s="72" t="s">
        <v>1088</v>
      </c>
      <c r="E10646" s="72">
        <v>1814</v>
      </c>
      <c r="F10646" s="105">
        <v>208</v>
      </c>
      <c r="G10646" s="108">
        <f t="shared" si="166"/>
        <v>44378</v>
      </c>
    </row>
    <row r="10647" spans="1:7" x14ac:dyDescent="0.35">
      <c r="A10647" s="72" t="s">
        <v>668</v>
      </c>
      <c r="B10647" s="72" t="s">
        <v>669</v>
      </c>
      <c r="C10647" s="72" t="s">
        <v>1102</v>
      </c>
      <c r="D10647" s="72" t="s">
        <v>1089</v>
      </c>
      <c r="E10647" s="72">
        <v>1818</v>
      </c>
      <c r="F10647" s="105">
        <v>178</v>
      </c>
      <c r="G10647" s="108">
        <f t="shared" si="166"/>
        <v>44287</v>
      </c>
    </row>
    <row r="10648" spans="1:7" x14ac:dyDescent="0.35">
      <c r="A10648" s="72" t="s">
        <v>668</v>
      </c>
      <c r="B10648" s="72" t="s">
        <v>669</v>
      </c>
      <c r="C10648" s="72" t="s">
        <v>1102</v>
      </c>
      <c r="D10648" s="72" t="s">
        <v>1090</v>
      </c>
      <c r="E10648" s="72">
        <v>1819</v>
      </c>
      <c r="F10648" s="105">
        <v>216</v>
      </c>
      <c r="G10648" s="108">
        <f t="shared" si="166"/>
        <v>44197</v>
      </c>
    </row>
    <row r="10649" spans="1:7" x14ac:dyDescent="0.35">
      <c r="A10649" s="72" t="s">
        <v>668</v>
      </c>
      <c r="B10649" s="72" t="s">
        <v>669</v>
      </c>
      <c r="C10649" s="72" t="s">
        <v>1102</v>
      </c>
      <c r="D10649" s="72" t="s">
        <v>1091</v>
      </c>
      <c r="E10649" s="72">
        <v>1831</v>
      </c>
      <c r="F10649" s="105">
        <v>197</v>
      </c>
      <c r="G10649" s="108">
        <f t="shared" si="166"/>
        <v>44105</v>
      </c>
    </row>
    <row r="10650" spans="1:7" x14ac:dyDescent="0.35">
      <c r="A10650" s="72" t="s">
        <v>668</v>
      </c>
      <c r="B10650" s="72" t="s">
        <v>669</v>
      </c>
      <c r="C10650" s="72" t="s">
        <v>1102</v>
      </c>
      <c r="D10650" s="72" t="s">
        <v>1092</v>
      </c>
      <c r="E10650" s="72">
        <v>1835</v>
      </c>
      <c r="F10650" s="105">
        <v>200</v>
      </c>
      <c r="G10650" s="108">
        <f t="shared" si="166"/>
        <v>44013</v>
      </c>
    </row>
    <row r="10651" spans="1:7" x14ac:dyDescent="0.35">
      <c r="A10651" s="72" t="s">
        <v>668</v>
      </c>
      <c r="B10651" s="72" t="s">
        <v>669</v>
      </c>
      <c r="C10651" s="72" t="s">
        <v>1102</v>
      </c>
      <c r="D10651" s="72" t="s">
        <v>1093</v>
      </c>
      <c r="E10651" s="72">
        <v>1841</v>
      </c>
      <c r="F10651" s="105">
        <v>210</v>
      </c>
      <c r="G10651" s="108">
        <f t="shared" si="166"/>
        <v>43922</v>
      </c>
    </row>
    <row r="10652" spans="1:7" x14ac:dyDescent="0.35">
      <c r="A10652" s="72" t="s">
        <v>668</v>
      </c>
      <c r="B10652" s="72" t="s">
        <v>669</v>
      </c>
      <c r="C10652" s="72" t="s">
        <v>1102</v>
      </c>
      <c r="D10652" s="72" t="s">
        <v>1094</v>
      </c>
      <c r="E10652" s="72">
        <v>1845</v>
      </c>
      <c r="F10652" s="105">
        <v>140</v>
      </c>
      <c r="G10652" s="108">
        <f t="shared" si="166"/>
        <v>43831</v>
      </c>
    </row>
    <row r="10653" spans="1:7" x14ac:dyDescent="0.35">
      <c r="A10653" s="72" t="s">
        <v>668</v>
      </c>
      <c r="B10653" s="72" t="s">
        <v>669</v>
      </c>
      <c r="C10653" s="72" t="s">
        <v>1102</v>
      </c>
      <c r="D10653" s="72" t="s">
        <v>1095</v>
      </c>
      <c r="E10653" s="72">
        <v>1850</v>
      </c>
      <c r="F10653" s="105">
        <v>145</v>
      </c>
      <c r="G10653" s="108">
        <f t="shared" si="166"/>
        <v>43739</v>
      </c>
    </row>
    <row r="10654" spans="1:7" x14ac:dyDescent="0.35">
      <c r="A10654" s="72" t="s">
        <v>668</v>
      </c>
      <c r="B10654" s="72" t="s">
        <v>669</v>
      </c>
      <c r="C10654" s="72" t="s">
        <v>1102</v>
      </c>
      <c r="D10654" s="72" t="s">
        <v>1096</v>
      </c>
      <c r="E10654" s="72">
        <v>1851</v>
      </c>
      <c r="F10654" s="105">
        <v>200</v>
      </c>
      <c r="G10654" s="108">
        <f t="shared" si="166"/>
        <v>43647</v>
      </c>
    </row>
    <row r="10655" spans="1:7" x14ac:dyDescent="0.35">
      <c r="A10655" s="72" t="s">
        <v>668</v>
      </c>
      <c r="B10655" s="72" t="s">
        <v>669</v>
      </c>
      <c r="C10655" s="72" t="s">
        <v>1102</v>
      </c>
      <c r="D10655" s="72" t="s">
        <v>1097</v>
      </c>
      <c r="E10655" s="72">
        <v>1854</v>
      </c>
      <c r="F10655" s="105">
        <v>170</v>
      </c>
      <c r="G10655" s="108">
        <f t="shared" si="166"/>
        <v>43556</v>
      </c>
    </row>
    <row r="10656" spans="1:7" x14ac:dyDescent="0.35">
      <c r="A10656" s="72" t="s">
        <v>668</v>
      </c>
      <c r="B10656" s="72" t="s">
        <v>669</v>
      </c>
      <c r="C10656" s="72" t="s">
        <v>1102</v>
      </c>
      <c r="D10656" s="72" t="s">
        <v>1098</v>
      </c>
      <c r="E10656" s="72">
        <v>1857</v>
      </c>
      <c r="F10656" s="105">
        <v>172</v>
      </c>
      <c r="G10656" s="108">
        <f t="shared" si="166"/>
        <v>43466</v>
      </c>
    </row>
    <row r="10657" spans="1:7" x14ac:dyDescent="0.35">
      <c r="A10657" s="72" t="s">
        <v>668</v>
      </c>
      <c r="B10657" s="72" t="s">
        <v>669</v>
      </c>
      <c r="C10657" s="72" t="s">
        <v>1102</v>
      </c>
      <c r="D10657" s="72" t="s">
        <v>1099</v>
      </c>
      <c r="E10657" s="72">
        <v>1909</v>
      </c>
      <c r="F10657" s="105">
        <v>189</v>
      </c>
      <c r="G10657" s="108">
        <f t="shared" si="166"/>
        <v>43374</v>
      </c>
    </row>
    <row r="10658" spans="1:7" x14ac:dyDescent="0.35">
      <c r="A10658" s="72" t="s">
        <v>670</v>
      </c>
      <c r="B10658" s="72" t="s">
        <v>671</v>
      </c>
      <c r="C10658" s="72" t="s">
        <v>1087</v>
      </c>
      <c r="D10658" s="72" t="s">
        <v>1088</v>
      </c>
      <c r="E10658" s="72">
        <v>736</v>
      </c>
      <c r="F10658" s="105">
        <v>10</v>
      </c>
      <c r="G10658" s="108">
        <f t="shared" si="166"/>
        <v>44378</v>
      </c>
    </row>
    <row r="10659" spans="1:7" x14ac:dyDescent="0.35">
      <c r="A10659" s="72" t="s">
        <v>670</v>
      </c>
      <c r="B10659" s="72" t="s">
        <v>671</v>
      </c>
      <c r="C10659" s="72" t="s">
        <v>1087</v>
      </c>
      <c r="D10659" s="72" t="s">
        <v>1089</v>
      </c>
      <c r="E10659" s="72">
        <v>736</v>
      </c>
      <c r="F10659" s="105">
        <v>21</v>
      </c>
      <c r="G10659" s="108">
        <f t="shared" si="166"/>
        <v>44287</v>
      </c>
    </row>
    <row r="10660" spans="1:7" x14ac:dyDescent="0.35">
      <c r="A10660" s="72" t="s">
        <v>670</v>
      </c>
      <c r="B10660" s="72" t="s">
        <v>671</v>
      </c>
      <c r="C10660" s="72" t="s">
        <v>1087</v>
      </c>
      <c r="D10660" s="72" t="s">
        <v>1090</v>
      </c>
      <c r="E10660" s="72">
        <v>735</v>
      </c>
      <c r="F10660" s="105">
        <v>21</v>
      </c>
      <c r="G10660" s="108">
        <f t="shared" si="166"/>
        <v>44197</v>
      </c>
    </row>
    <row r="10661" spans="1:7" x14ac:dyDescent="0.35">
      <c r="A10661" s="72" t="s">
        <v>670</v>
      </c>
      <c r="B10661" s="72" t="s">
        <v>671</v>
      </c>
      <c r="C10661" s="72" t="s">
        <v>1087</v>
      </c>
      <c r="D10661" s="72" t="s">
        <v>1091</v>
      </c>
      <c r="E10661" s="72">
        <v>719</v>
      </c>
      <c r="F10661" s="105">
        <v>21</v>
      </c>
      <c r="G10661" s="108">
        <f t="shared" si="166"/>
        <v>44105</v>
      </c>
    </row>
    <row r="10662" spans="1:7" x14ac:dyDescent="0.35">
      <c r="A10662" s="72" t="s">
        <v>670</v>
      </c>
      <c r="B10662" s="72" t="s">
        <v>671</v>
      </c>
      <c r="C10662" s="72" t="s">
        <v>1087</v>
      </c>
      <c r="D10662" s="72" t="s">
        <v>1092</v>
      </c>
      <c r="E10662" s="72">
        <v>717</v>
      </c>
      <c r="F10662" s="105">
        <v>22</v>
      </c>
      <c r="G10662" s="108">
        <f t="shared" si="166"/>
        <v>44013</v>
      </c>
    </row>
    <row r="10663" spans="1:7" x14ac:dyDescent="0.35">
      <c r="A10663" s="72" t="s">
        <v>670</v>
      </c>
      <c r="B10663" s="72" t="s">
        <v>671</v>
      </c>
      <c r="C10663" s="72" t="s">
        <v>1087</v>
      </c>
      <c r="D10663" s="72" t="s">
        <v>1093</v>
      </c>
      <c r="E10663" s="72">
        <v>720</v>
      </c>
      <c r="F10663" s="105">
        <v>22</v>
      </c>
      <c r="G10663" s="108">
        <f t="shared" si="166"/>
        <v>43922</v>
      </c>
    </row>
    <row r="10664" spans="1:7" x14ac:dyDescent="0.35">
      <c r="A10664" s="72" t="s">
        <v>670</v>
      </c>
      <c r="B10664" s="72" t="s">
        <v>671</v>
      </c>
      <c r="C10664" s="72" t="s">
        <v>1087</v>
      </c>
      <c r="D10664" s="72" t="s">
        <v>1094</v>
      </c>
      <c r="E10664" s="72">
        <v>714</v>
      </c>
      <c r="F10664" s="105">
        <v>43</v>
      </c>
      <c r="G10664" s="108">
        <f t="shared" si="166"/>
        <v>43831</v>
      </c>
    </row>
    <row r="10665" spans="1:7" x14ac:dyDescent="0.35">
      <c r="A10665" s="72" t="s">
        <v>670</v>
      </c>
      <c r="B10665" s="72" t="s">
        <v>671</v>
      </c>
      <c r="C10665" s="72" t="s">
        <v>1087</v>
      </c>
      <c r="D10665" s="72" t="s">
        <v>1095</v>
      </c>
      <c r="E10665" s="72">
        <v>715</v>
      </c>
      <c r="F10665" s="105">
        <v>37</v>
      </c>
      <c r="G10665" s="108">
        <f t="shared" si="166"/>
        <v>43739</v>
      </c>
    </row>
    <row r="10666" spans="1:7" x14ac:dyDescent="0.35">
      <c r="A10666" s="72" t="s">
        <v>670</v>
      </c>
      <c r="B10666" s="72" t="s">
        <v>671</v>
      </c>
      <c r="C10666" s="72" t="s">
        <v>1087</v>
      </c>
      <c r="D10666" s="72" t="s">
        <v>1096</v>
      </c>
      <c r="E10666" s="72">
        <v>716</v>
      </c>
      <c r="F10666" s="105">
        <v>35</v>
      </c>
      <c r="G10666" s="108">
        <f t="shared" si="166"/>
        <v>43647</v>
      </c>
    </row>
    <row r="10667" spans="1:7" x14ac:dyDescent="0.35">
      <c r="A10667" s="72" t="s">
        <v>670</v>
      </c>
      <c r="B10667" s="72" t="s">
        <v>671</v>
      </c>
      <c r="C10667" s="72" t="s">
        <v>1087</v>
      </c>
      <c r="D10667" s="72" t="s">
        <v>1097</v>
      </c>
      <c r="E10667" s="72">
        <v>713</v>
      </c>
      <c r="F10667" s="105">
        <v>31</v>
      </c>
      <c r="G10667" s="108">
        <f t="shared" si="166"/>
        <v>43556</v>
      </c>
    </row>
    <row r="10668" spans="1:7" x14ac:dyDescent="0.35">
      <c r="A10668" s="72" t="s">
        <v>670</v>
      </c>
      <c r="B10668" s="72" t="s">
        <v>671</v>
      </c>
      <c r="C10668" s="72" t="s">
        <v>1087</v>
      </c>
      <c r="D10668" s="72" t="s">
        <v>1098</v>
      </c>
      <c r="E10668" s="72">
        <v>715</v>
      </c>
      <c r="F10668" s="105">
        <v>33</v>
      </c>
      <c r="G10668" s="108">
        <f t="shared" si="166"/>
        <v>43466</v>
      </c>
    </row>
    <row r="10669" spans="1:7" x14ac:dyDescent="0.35">
      <c r="A10669" s="72" t="s">
        <v>670</v>
      </c>
      <c r="B10669" s="72" t="s">
        <v>671</v>
      </c>
      <c r="C10669" s="72" t="s">
        <v>1087</v>
      </c>
      <c r="D10669" s="72" t="s">
        <v>1099</v>
      </c>
      <c r="E10669" s="72">
        <v>780</v>
      </c>
      <c r="F10669" s="105">
        <v>40</v>
      </c>
      <c r="G10669" s="108">
        <f t="shared" si="166"/>
        <v>43374</v>
      </c>
    </row>
    <row r="10670" spans="1:7" x14ac:dyDescent="0.35">
      <c r="A10670" s="72" t="s">
        <v>670</v>
      </c>
      <c r="B10670" s="72" t="s">
        <v>671</v>
      </c>
      <c r="C10670" s="72" t="s">
        <v>1100</v>
      </c>
      <c r="D10670" s="72" t="s">
        <v>1088</v>
      </c>
      <c r="E10670" s="72">
        <v>1457</v>
      </c>
      <c r="F10670" s="105">
        <v>5</v>
      </c>
      <c r="G10670" s="108">
        <f t="shared" si="166"/>
        <v>44378</v>
      </c>
    </row>
    <row r="10671" spans="1:7" x14ac:dyDescent="0.35">
      <c r="A10671" s="72" t="s">
        <v>670</v>
      </c>
      <c r="B10671" s="72" t="s">
        <v>671</v>
      </c>
      <c r="C10671" s="72" t="s">
        <v>1100</v>
      </c>
      <c r="D10671" s="72" t="s">
        <v>1089</v>
      </c>
      <c r="E10671" s="72">
        <v>1446</v>
      </c>
      <c r="F10671" s="105">
        <v>13</v>
      </c>
      <c r="G10671" s="108">
        <f t="shared" si="166"/>
        <v>44287</v>
      </c>
    </row>
    <row r="10672" spans="1:7" x14ac:dyDescent="0.35">
      <c r="A10672" s="72" t="s">
        <v>670</v>
      </c>
      <c r="B10672" s="72" t="s">
        <v>671</v>
      </c>
      <c r="C10672" s="72" t="s">
        <v>1100</v>
      </c>
      <c r="D10672" s="72" t="s">
        <v>1090</v>
      </c>
      <c r="E10672" s="72">
        <v>1452</v>
      </c>
      <c r="F10672" s="105">
        <v>13</v>
      </c>
      <c r="G10672" s="108">
        <f t="shared" si="166"/>
        <v>44197</v>
      </c>
    </row>
    <row r="10673" spans="1:7" x14ac:dyDescent="0.35">
      <c r="A10673" s="72" t="s">
        <v>670</v>
      </c>
      <c r="B10673" s="72" t="s">
        <v>671</v>
      </c>
      <c r="C10673" s="72" t="s">
        <v>1100</v>
      </c>
      <c r="D10673" s="72" t="s">
        <v>1091</v>
      </c>
      <c r="E10673" s="72">
        <v>1428</v>
      </c>
      <c r="F10673" s="105">
        <v>14</v>
      </c>
      <c r="G10673" s="108">
        <f t="shared" si="166"/>
        <v>44105</v>
      </c>
    </row>
    <row r="10674" spans="1:7" x14ac:dyDescent="0.35">
      <c r="A10674" s="72" t="s">
        <v>670</v>
      </c>
      <c r="B10674" s="72" t="s">
        <v>671</v>
      </c>
      <c r="C10674" s="72" t="s">
        <v>1100</v>
      </c>
      <c r="D10674" s="72" t="s">
        <v>1092</v>
      </c>
      <c r="E10674" s="72">
        <v>1429</v>
      </c>
      <c r="F10674" s="105">
        <v>14</v>
      </c>
      <c r="G10674" s="108">
        <f t="shared" si="166"/>
        <v>44013</v>
      </c>
    </row>
    <row r="10675" spans="1:7" x14ac:dyDescent="0.35">
      <c r="A10675" s="72" t="s">
        <v>670</v>
      </c>
      <c r="B10675" s="72" t="s">
        <v>671</v>
      </c>
      <c r="C10675" s="72" t="s">
        <v>1100</v>
      </c>
      <c r="D10675" s="72" t="s">
        <v>1093</v>
      </c>
      <c r="E10675" s="72">
        <v>1410</v>
      </c>
      <c r="F10675" s="105">
        <v>14</v>
      </c>
      <c r="G10675" s="108">
        <f t="shared" si="166"/>
        <v>43922</v>
      </c>
    </row>
    <row r="10676" spans="1:7" x14ac:dyDescent="0.35">
      <c r="A10676" s="72" t="s">
        <v>670</v>
      </c>
      <c r="B10676" s="72" t="s">
        <v>671</v>
      </c>
      <c r="C10676" s="72" t="s">
        <v>1100</v>
      </c>
      <c r="D10676" s="72" t="s">
        <v>1094</v>
      </c>
      <c r="E10676" s="72">
        <v>1384</v>
      </c>
      <c r="F10676" s="105">
        <v>68</v>
      </c>
      <c r="G10676" s="108">
        <f t="shared" si="166"/>
        <v>43831</v>
      </c>
    </row>
    <row r="10677" spans="1:7" x14ac:dyDescent="0.35">
      <c r="A10677" s="72" t="s">
        <v>670</v>
      </c>
      <c r="B10677" s="72" t="s">
        <v>671</v>
      </c>
      <c r="C10677" s="72" t="s">
        <v>1100</v>
      </c>
      <c r="D10677" s="72" t="s">
        <v>1095</v>
      </c>
      <c r="E10677" s="72">
        <v>1353</v>
      </c>
      <c r="F10677" s="105">
        <v>67</v>
      </c>
      <c r="G10677" s="108">
        <f t="shared" si="166"/>
        <v>43739</v>
      </c>
    </row>
    <row r="10678" spans="1:7" x14ac:dyDescent="0.35">
      <c r="A10678" s="72" t="s">
        <v>670</v>
      </c>
      <c r="B10678" s="72" t="s">
        <v>671</v>
      </c>
      <c r="C10678" s="72" t="s">
        <v>1100</v>
      </c>
      <c r="D10678" s="72" t="s">
        <v>1096</v>
      </c>
      <c r="E10678" s="72">
        <v>1362</v>
      </c>
      <c r="F10678" s="105">
        <v>70</v>
      </c>
      <c r="G10678" s="108">
        <f t="shared" si="166"/>
        <v>43647</v>
      </c>
    </row>
    <row r="10679" spans="1:7" x14ac:dyDescent="0.35">
      <c r="A10679" s="72" t="s">
        <v>670</v>
      </c>
      <c r="B10679" s="72" t="s">
        <v>671</v>
      </c>
      <c r="C10679" s="72" t="s">
        <v>1100</v>
      </c>
      <c r="D10679" s="72" t="s">
        <v>1097</v>
      </c>
      <c r="E10679" s="72">
        <v>1348</v>
      </c>
      <c r="F10679" s="105">
        <v>75</v>
      </c>
      <c r="G10679" s="108">
        <f t="shared" si="166"/>
        <v>43556</v>
      </c>
    </row>
    <row r="10680" spans="1:7" x14ac:dyDescent="0.35">
      <c r="A10680" s="72" t="s">
        <v>670</v>
      </c>
      <c r="B10680" s="72" t="s">
        <v>671</v>
      </c>
      <c r="C10680" s="72" t="s">
        <v>1100</v>
      </c>
      <c r="D10680" s="72" t="s">
        <v>1098</v>
      </c>
      <c r="E10680" s="72">
        <v>1313</v>
      </c>
      <c r="F10680" s="105">
        <v>74</v>
      </c>
      <c r="G10680" s="108">
        <f t="shared" si="166"/>
        <v>43466</v>
      </c>
    </row>
    <row r="10681" spans="1:7" x14ac:dyDescent="0.35">
      <c r="A10681" s="72" t="s">
        <v>670</v>
      </c>
      <c r="B10681" s="72" t="s">
        <v>671</v>
      </c>
      <c r="C10681" s="72" t="s">
        <v>1100</v>
      </c>
      <c r="D10681" s="72" t="s">
        <v>1099</v>
      </c>
      <c r="E10681" s="72">
        <v>1397</v>
      </c>
      <c r="F10681" s="105">
        <v>75</v>
      </c>
      <c r="G10681" s="108">
        <f t="shared" si="166"/>
        <v>43374</v>
      </c>
    </row>
    <row r="10682" spans="1:7" x14ac:dyDescent="0.35">
      <c r="A10682" s="72" t="s">
        <v>670</v>
      </c>
      <c r="B10682" s="72" t="s">
        <v>671</v>
      </c>
      <c r="C10682" s="72" t="s">
        <v>1101</v>
      </c>
      <c r="D10682" s="72" t="s">
        <v>1088</v>
      </c>
      <c r="E10682" s="72">
        <v>149</v>
      </c>
      <c r="F10682" s="105">
        <v>1</v>
      </c>
      <c r="G10682" s="108">
        <f t="shared" si="166"/>
        <v>44378</v>
      </c>
    </row>
    <row r="10683" spans="1:7" x14ac:dyDescent="0.35">
      <c r="A10683" s="72" t="s">
        <v>670</v>
      </c>
      <c r="B10683" s="72" t="s">
        <v>671</v>
      </c>
      <c r="C10683" s="72" t="s">
        <v>1101</v>
      </c>
      <c r="D10683" s="72" t="s">
        <v>1089</v>
      </c>
      <c r="E10683" s="72">
        <v>150</v>
      </c>
      <c r="F10683" s="105">
        <v>2</v>
      </c>
      <c r="G10683" s="108">
        <f t="shared" si="166"/>
        <v>44287</v>
      </c>
    </row>
    <row r="10684" spans="1:7" x14ac:dyDescent="0.35">
      <c r="A10684" s="72" t="s">
        <v>670</v>
      </c>
      <c r="B10684" s="72" t="s">
        <v>671</v>
      </c>
      <c r="C10684" s="72" t="s">
        <v>1101</v>
      </c>
      <c r="D10684" s="72" t="s">
        <v>1090</v>
      </c>
      <c r="E10684" s="72">
        <v>150</v>
      </c>
      <c r="F10684" s="105">
        <v>2</v>
      </c>
      <c r="G10684" s="108">
        <f t="shared" si="166"/>
        <v>44197</v>
      </c>
    </row>
    <row r="10685" spans="1:7" x14ac:dyDescent="0.35">
      <c r="A10685" s="72" t="s">
        <v>670</v>
      </c>
      <c r="B10685" s="72" t="s">
        <v>671</v>
      </c>
      <c r="C10685" s="72" t="s">
        <v>1101</v>
      </c>
      <c r="D10685" s="72" t="s">
        <v>1091</v>
      </c>
      <c r="E10685" s="72">
        <v>149</v>
      </c>
      <c r="F10685" s="105">
        <v>2</v>
      </c>
      <c r="G10685" s="108">
        <f t="shared" si="166"/>
        <v>44105</v>
      </c>
    </row>
    <row r="10686" spans="1:7" x14ac:dyDescent="0.35">
      <c r="A10686" s="72" t="s">
        <v>670</v>
      </c>
      <c r="B10686" s="72" t="s">
        <v>671</v>
      </c>
      <c r="C10686" s="72" t="s">
        <v>1101</v>
      </c>
      <c r="D10686" s="72" t="s">
        <v>1092</v>
      </c>
      <c r="E10686" s="72">
        <v>150</v>
      </c>
      <c r="F10686" s="105">
        <v>2</v>
      </c>
      <c r="G10686" s="108">
        <f t="shared" si="166"/>
        <v>44013</v>
      </c>
    </row>
    <row r="10687" spans="1:7" x14ac:dyDescent="0.35">
      <c r="A10687" s="72" t="s">
        <v>670</v>
      </c>
      <c r="B10687" s="72" t="s">
        <v>671</v>
      </c>
      <c r="C10687" s="72" t="s">
        <v>1101</v>
      </c>
      <c r="D10687" s="72" t="s">
        <v>1093</v>
      </c>
      <c r="E10687" s="72">
        <v>146</v>
      </c>
      <c r="F10687" s="105">
        <v>1</v>
      </c>
      <c r="G10687" s="108">
        <f t="shared" si="166"/>
        <v>43922</v>
      </c>
    </row>
    <row r="10688" spans="1:7" x14ac:dyDescent="0.35">
      <c r="A10688" s="72" t="s">
        <v>670</v>
      </c>
      <c r="B10688" s="72" t="s">
        <v>671</v>
      </c>
      <c r="C10688" s="72" t="s">
        <v>1101</v>
      </c>
      <c r="D10688" s="72" t="s">
        <v>1094</v>
      </c>
      <c r="E10688" s="72">
        <v>145</v>
      </c>
      <c r="F10688" s="105">
        <v>3</v>
      </c>
      <c r="G10688" s="108">
        <f t="shared" si="166"/>
        <v>43831</v>
      </c>
    </row>
    <row r="10689" spans="1:7" x14ac:dyDescent="0.35">
      <c r="A10689" s="72" t="s">
        <v>670</v>
      </c>
      <c r="B10689" s="72" t="s">
        <v>671</v>
      </c>
      <c r="C10689" s="72" t="s">
        <v>1101</v>
      </c>
      <c r="D10689" s="72" t="s">
        <v>1095</v>
      </c>
      <c r="E10689" s="72">
        <v>148</v>
      </c>
      <c r="F10689" s="105">
        <v>3</v>
      </c>
      <c r="G10689" s="108">
        <f t="shared" si="166"/>
        <v>43739</v>
      </c>
    </row>
    <row r="10690" spans="1:7" x14ac:dyDescent="0.35">
      <c r="A10690" s="72" t="s">
        <v>670</v>
      </c>
      <c r="B10690" s="72" t="s">
        <v>671</v>
      </c>
      <c r="C10690" s="72" t="s">
        <v>1101</v>
      </c>
      <c r="D10690" s="72" t="s">
        <v>1096</v>
      </c>
      <c r="E10690" s="72">
        <v>145</v>
      </c>
      <c r="F10690" s="105">
        <v>3</v>
      </c>
      <c r="G10690" s="108">
        <f t="shared" si="166"/>
        <v>43647</v>
      </c>
    </row>
    <row r="10691" spans="1:7" x14ac:dyDescent="0.35">
      <c r="A10691" s="72" t="s">
        <v>670</v>
      </c>
      <c r="B10691" s="72" t="s">
        <v>671</v>
      </c>
      <c r="C10691" s="72" t="s">
        <v>1101</v>
      </c>
      <c r="D10691" s="72" t="s">
        <v>1097</v>
      </c>
      <c r="E10691" s="72">
        <v>144</v>
      </c>
      <c r="F10691" s="105">
        <v>1</v>
      </c>
      <c r="G10691" s="108">
        <f t="shared" si="166"/>
        <v>43556</v>
      </c>
    </row>
    <row r="10692" spans="1:7" x14ac:dyDescent="0.35">
      <c r="A10692" s="72" t="s">
        <v>670</v>
      </c>
      <c r="B10692" s="72" t="s">
        <v>671</v>
      </c>
      <c r="C10692" s="72" t="s">
        <v>1101</v>
      </c>
      <c r="D10692" s="72" t="s">
        <v>1098</v>
      </c>
      <c r="E10692" s="72">
        <v>133</v>
      </c>
      <c r="F10692" s="105">
        <v>3</v>
      </c>
      <c r="G10692" s="108">
        <f t="shared" ref="G10692:G10755" si="167">DATE(LEFT(D10692,4),RIGHT(LEFT(D10692,7),2),1)</f>
        <v>43466</v>
      </c>
    </row>
    <row r="10693" spans="1:7" x14ac:dyDescent="0.35">
      <c r="A10693" s="72" t="s">
        <v>670</v>
      </c>
      <c r="B10693" s="72" t="s">
        <v>671</v>
      </c>
      <c r="C10693" s="72" t="s">
        <v>1101</v>
      </c>
      <c r="D10693" s="72" t="s">
        <v>1099</v>
      </c>
      <c r="E10693" s="72">
        <v>159</v>
      </c>
      <c r="F10693" s="105">
        <v>2</v>
      </c>
      <c r="G10693" s="108">
        <f t="shared" si="167"/>
        <v>43374</v>
      </c>
    </row>
    <row r="10694" spans="1:7" x14ac:dyDescent="0.35">
      <c r="A10694" s="72" t="s">
        <v>670</v>
      </c>
      <c r="B10694" s="72" t="s">
        <v>671</v>
      </c>
      <c r="C10694" s="72" t="s">
        <v>1102</v>
      </c>
      <c r="D10694" s="72" t="s">
        <v>1088</v>
      </c>
      <c r="E10694" s="72">
        <v>2978</v>
      </c>
      <c r="F10694" s="105">
        <v>9</v>
      </c>
      <c r="G10694" s="108">
        <f t="shared" si="167"/>
        <v>44378</v>
      </c>
    </row>
    <row r="10695" spans="1:7" x14ac:dyDescent="0.35">
      <c r="A10695" s="72" t="s">
        <v>670</v>
      </c>
      <c r="B10695" s="72" t="s">
        <v>671</v>
      </c>
      <c r="C10695" s="72" t="s">
        <v>1102</v>
      </c>
      <c r="D10695" s="72" t="s">
        <v>1089</v>
      </c>
      <c r="E10695" s="72">
        <v>2980</v>
      </c>
      <c r="F10695" s="105">
        <v>19</v>
      </c>
      <c r="G10695" s="108">
        <f t="shared" si="167"/>
        <v>44287</v>
      </c>
    </row>
    <row r="10696" spans="1:7" x14ac:dyDescent="0.35">
      <c r="A10696" s="72" t="s">
        <v>670</v>
      </c>
      <c r="B10696" s="72" t="s">
        <v>671</v>
      </c>
      <c r="C10696" s="72" t="s">
        <v>1102</v>
      </c>
      <c r="D10696" s="72" t="s">
        <v>1090</v>
      </c>
      <c r="E10696" s="72">
        <v>2981</v>
      </c>
      <c r="F10696" s="105">
        <v>19</v>
      </c>
      <c r="G10696" s="108">
        <f t="shared" si="167"/>
        <v>44197</v>
      </c>
    </row>
    <row r="10697" spans="1:7" x14ac:dyDescent="0.35">
      <c r="A10697" s="72" t="s">
        <v>670</v>
      </c>
      <c r="B10697" s="72" t="s">
        <v>671</v>
      </c>
      <c r="C10697" s="72" t="s">
        <v>1102</v>
      </c>
      <c r="D10697" s="72" t="s">
        <v>1091</v>
      </c>
      <c r="E10697" s="72">
        <v>2979</v>
      </c>
      <c r="F10697" s="105">
        <v>19</v>
      </c>
      <c r="G10697" s="108">
        <f t="shared" si="167"/>
        <v>44105</v>
      </c>
    </row>
    <row r="10698" spans="1:7" x14ac:dyDescent="0.35">
      <c r="A10698" s="72" t="s">
        <v>670</v>
      </c>
      <c r="B10698" s="72" t="s">
        <v>671</v>
      </c>
      <c r="C10698" s="72" t="s">
        <v>1102</v>
      </c>
      <c r="D10698" s="72" t="s">
        <v>1092</v>
      </c>
      <c r="E10698" s="72">
        <v>2980</v>
      </c>
      <c r="F10698" s="105">
        <v>19</v>
      </c>
      <c r="G10698" s="108">
        <f t="shared" si="167"/>
        <v>44013</v>
      </c>
    </row>
    <row r="10699" spans="1:7" x14ac:dyDescent="0.35">
      <c r="A10699" s="72" t="s">
        <v>670</v>
      </c>
      <c r="B10699" s="72" t="s">
        <v>671</v>
      </c>
      <c r="C10699" s="72" t="s">
        <v>1102</v>
      </c>
      <c r="D10699" s="72" t="s">
        <v>1093</v>
      </c>
      <c r="E10699" s="72">
        <v>2969</v>
      </c>
      <c r="F10699" s="105">
        <v>21</v>
      </c>
      <c r="G10699" s="108">
        <f t="shared" si="167"/>
        <v>43922</v>
      </c>
    </row>
    <row r="10700" spans="1:7" x14ac:dyDescent="0.35">
      <c r="A10700" s="72" t="s">
        <v>670</v>
      </c>
      <c r="B10700" s="72" t="s">
        <v>671</v>
      </c>
      <c r="C10700" s="72" t="s">
        <v>1102</v>
      </c>
      <c r="D10700" s="72" t="s">
        <v>1094</v>
      </c>
      <c r="E10700" s="72">
        <v>2963</v>
      </c>
      <c r="F10700" s="105">
        <v>94</v>
      </c>
      <c r="G10700" s="108">
        <f t="shared" si="167"/>
        <v>43831</v>
      </c>
    </row>
    <row r="10701" spans="1:7" x14ac:dyDescent="0.35">
      <c r="A10701" s="72" t="s">
        <v>670</v>
      </c>
      <c r="B10701" s="72" t="s">
        <v>671</v>
      </c>
      <c r="C10701" s="72" t="s">
        <v>1102</v>
      </c>
      <c r="D10701" s="72" t="s">
        <v>1095</v>
      </c>
      <c r="E10701" s="72">
        <v>2956</v>
      </c>
      <c r="F10701" s="105">
        <v>86</v>
      </c>
      <c r="G10701" s="108">
        <f t="shared" si="167"/>
        <v>43739</v>
      </c>
    </row>
    <row r="10702" spans="1:7" x14ac:dyDescent="0.35">
      <c r="A10702" s="72" t="s">
        <v>670</v>
      </c>
      <c r="B10702" s="72" t="s">
        <v>671</v>
      </c>
      <c r="C10702" s="72" t="s">
        <v>1102</v>
      </c>
      <c r="D10702" s="72" t="s">
        <v>1096</v>
      </c>
      <c r="E10702" s="72">
        <v>2953</v>
      </c>
      <c r="F10702" s="105">
        <v>85</v>
      </c>
      <c r="G10702" s="108">
        <f t="shared" si="167"/>
        <v>43647</v>
      </c>
    </row>
    <row r="10703" spans="1:7" x14ac:dyDescent="0.35">
      <c r="A10703" s="72" t="s">
        <v>670</v>
      </c>
      <c r="B10703" s="72" t="s">
        <v>671</v>
      </c>
      <c r="C10703" s="72" t="s">
        <v>1102</v>
      </c>
      <c r="D10703" s="72" t="s">
        <v>1097</v>
      </c>
      <c r="E10703" s="72">
        <v>2955</v>
      </c>
      <c r="F10703" s="105">
        <v>89</v>
      </c>
      <c r="G10703" s="108">
        <f t="shared" si="167"/>
        <v>43556</v>
      </c>
    </row>
    <row r="10704" spans="1:7" x14ac:dyDescent="0.35">
      <c r="A10704" s="72" t="s">
        <v>670</v>
      </c>
      <c r="B10704" s="72" t="s">
        <v>671</v>
      </c>
      <c r="C10704" s="72" t="s">
        <v>1102</v>
      </c>
      <c r="D10704" s="72" t="s">
        <v>1098</v>
      </c>
      <c r="E10704" s="72">
        <v>2921</v>
      </c>
      <c r="F10704" s="105">
        <v>99</v>
      </c>
      <c r="G10704" s="108">
        <f t="shared" si="167"/>
        <v>43466</v>
      </c>
    </row>
    <row r="10705" spans="1:7" x14ac:dyDescent="0.35">
      <c r="A10705" s="72" t="s">
        <v>670</v>
      </c>
      <c r="B10705" s="72" t="s">
        <v>671</v>
      </c>
      <c r="C10705" s="72" t="s">
        <v>1102</v>
      </c>
      <c r="D10705" s="72" t="s">
        <v>1099</v>
      </c>
      <c r="E10705" s="72">
        <v>3060</v>
      </c>
      <c r="F10705" s="105">
        <v>102</v>
      </c>
      <c r="G10705" s="108">
        <f t="shared" si="167"/>
        <v>43374</v>
      </c>
    </row>
    <row r="10706" spans="1:7" x14ac:dyDescent="0.35">
      <c r="A10706" s="72" t="s">
        <v>672</v>
      </c>
      <c r="B10706" s="72" t="s">
        <v>673</v>
      </c>
      <c r="C10706" s="72" t="s">
        <v>1087</v>
      </c>
      <c r="D10706" s="72" t="s">
        <v>1088</v>
      </c>
      <c r="E10706" s="72">
        <v>946</v>
      </c>
      <c r="F10706" s="105">
        <v>41</v>
      </c>
      <c r="G10706" s="108">
        <f t="shared" si="167"/>
        <v>44378</v>
      </c>
    </row>
    <row r="10707" spans="1:7" x14ac:dyDescent="0.35">
      <c r="A10707" s="72" t="s">
        <v>672</v>
      </c>
      <c r="B10707" s="72" t="s">
        <v>673</v>
      </c>
      <c r="C10707" s="72" t="s">
        <v>1087</v>
      </c>
      <c r="D10707" s="72" t="s">
        <v>1089</v>
      </c>
      <c r="E10707" s="72">
        <v>945</v>
      </c>
      <c r="F10707" s="105">
        <v>43</v>
      </c>
      <c r="G10707" s="108">
        <f t="shared" si="167"/>
        <v>44287</v>
      </c>
    </row>
    <row r="10708" spans="1:7" x14ac:dyDescent="0.35">
      <c r="A10708" s="72" t="s">
        <v>672</v>
      </c>
      <c r="B10708" s="72" t="s">
        <v>673</v>
      </c>
      <c r="C10708" s="72" t="s">
        <v>1087</v>
      </c>
      <c r="D10708" s="72" t="s">
        <v>1090</v>
      </c>
      <c r="E10708" s="72">
        <v>950</v>
      </c>
      <c r="F10708" s="105">
        <v>51</v>
      </c>
      <c r="G10708" s="108">
        <f t="shared" si="167"/>
        <v>44197</v>
      </c>
    </row>
    <row r="10709" spans="1:7" x14ac:dyDescent="0.35">
      <c r="A10709" s="72" t="s">
        <v>672</v>
      </c>
      <c r="B10709" s="72" t="s">
        <v>673</v>
      </c>
      <c r="C10709" s="72" t="s">
        <v>1087</v>
      </c>
      <c r="D10709" s="72" t="s">
        <v>1091</v>
      </c>
      <c r="E10709" s="72">
        <v>949</v>
      </c>
      <c r="F10709" s="105">
        <v>41</v>
      </c>
      <c r="G10709" s="108">
        <f t="shared" si="167"/>
        <v>44105</v>
      </c>
    </row>
    <row r="10710" spans="1:7" x14ac:dyDescent="0.35">
      <c r="A10710" s="72" t="s">
        <v>672</v>
      </c>
      <c r="B10710" s="72" t="s">
        <v>673</v>
      </c>
      <c r="C10710" s="72" t="s">
        <v>1087</v>
      </c>
      <c r="D10710" s="72" t="s">
        <v>1092</v>
      </c>
      <c r="E10710" s="72">
        <v>942</v>
      </c>
      <c r="F10710" s="105">
        <v>44</v>
      </c>
      <c r="G10710" s="108">
        <f t="shared" si="167"/>
        <v>44013</v>
      </c>
    </row>
    <row r="10711" spans="1:7" x14ac:dyDescent="0.35">
      <c r="A10711" s="72" t="s">
        <v>672</v>
      </c>
      <c r="B10711" s="72" t="s">
        <v>673</v>
      </c>
      <c r="C10711" s="72" t="s">
        <v>1087</v>
      </c>
      <c r="D10711" s="72" t="s">
        <v>1093</v>
      </c>
      <c r="E10711" s="72">
        <v>931</v>
      </c>
      <c r="F10711" s="105">
        <v>51</v>
      </c>
      <c r="G10711" s="108">
        <f t="shared" si="167"/>
        <v>43922</v>
      </c>
    </row>
    <row r="10712" spans="1:7" x14ac:dyDescent="0.35">
      <c r="A10712" s="72" t="s">
        <v>672</v>
      </c>
      <c r="B10712" s="72" t="s">
        <v>673</v>
      </c>
      <c r="C10712" s="72" t="s">
        <v>1087</v>
      </c>
      <c r="D10712" s="72" t="s">
        <v>1094</v>
      </c>
      <c r="E10712" s="72">
        <v>932</v>
      </c>
      <c r="F10712" s="105">
        <v>46</v>
      </c>
      <c r="G10712" s="108">
        <f t="shared" si="167"/>
        <v>43831</v>
      </c>
    </row>
    <row r="10713" spans="1:7" x14ac:dyDescent="0.35">
      <c r="A10713" s="72" t="s">
        <v>672</v>
      </c>
      <c r="B10713" s="72" t="s">
        <v>673</v>
      </c>
      <c r="C10713" s="72" t="s">
        <v>1087</v>
      </c>
      <c r="D10713" s="72" t="s">
        <v>1095</v>
      </c>
      <c r="E10713" s="72">
        <v>925</v>
      </c>
      <c r="F10713" s="105">
        <v>44</v>
      </c>
      <c r="G10713" s="108">
        <f t="shared" si="167"/>
        <v>43739</v>
      </c>
    </row>
    <row r="10714" spans="1:7" x14ac:dyDescent="0.35">
      <c r="A10714" s="72" t="s">
        <v>672</v>
      </c>
      <c r="B10714" s="72" t="s">
        <v>673</v>
      </c>
      <c r="C10714" s="72" t="s">
        <v>1087</v>
      </c>
      <c r="D10714" s="72" t="s">
        <v>1096</v>
      </c>
      <c r="E10714" s="72">
        <v>929</v>
      </c>
      <c r="F10714" s="105">
        <v>50</v>
      </c>
      <c r="G10714" s="108">
        <f t="shared" si="167"/>
        <v>43647</v>
      </c>
    </row>
    <row r="10715" spans="1:7" x14ac:dyDescent="0.35">
      <c r="A10715" s="72" t="s">
        <v>672</v>
      </c>
      <c r="B10715" s="72" t="s">
        <v>673</v>
      </c>
      <c r="C10715" s="72" t="s">
        <v>1087</v>
      </c>
      <c r="D10715" s="72" t="s">
        <v>1097</v>
      </c>
      <c r="E10715" s="72">
        <v>930</v>
      </c>
      <c r="F10715" s="105">
        <v>47</v>
      </c>
      <c r="G10715" s="108">
        <f t="shared" si="167"/>
        <v>43556</v>
      </c>
    </row>
    <row r="10716" spans="1:7" x14ac:dyDescent="0.35">
      <c r="A10716" s="72" t="s">
        <v>672</v>
      </c>
      <c r="B10716" s="72" t="s">
        <v>673</v>
      </c>
      <c r="C10716" s="72" t="s">
        <v>1087</v>
      </c>
      <c r="D10716" s="72" t="s">
        <v>1098</v>
      </c>
      <c r="E10716" s="72">
        <v>914</v>
      </c>
      <c r="F10716" s="105">
        <v>15</v>
      </c>
      <c r="G10716" s="108">
        <f t="shared" si="167"/>
        <v>43466</v>
      </c>
    </row>
    <row r="10717" spans="1:7" x14ac:dyDescent="0.35">
      <c r="A10717" s="72" t="s">
        <v>672</v>
      </c>
      <c r="B10717" s="72" t="s">
        <v>673</v>
      </c>
      <c r="C10717" s="72" t="s">
        <v>1087</v>
      </c>
      <c r="D10717" s="72" t="s">
        <v>1099</v>
      </c>
      <c r="E10717" s="72">
        <v>950</v>
      </c>
      <c r="F10717" s="105">
        <v>854</v>
      </c>
      <c r="G10717" s="108">
        <f t="shared" si="167"/>
        <v>43374</v>
      </c>
    </row>
    <row r="10718" spans="1:7" x14ac:dyDescent="0.35">
      <c r="A10718" s="72" t="s">
        <v>672</v>
      </c>
      <c r="B10718" s="72" t="s">
        <v>673</v>
      </c>
      <c r="C10718" s="72" t="s">
        <v>1100</v>
      </c>
      <c r="D10718" s="72" t="s">
        <v>1088</v>
      </c>
      <c r="E10718" s="72">
        <v>678</v>
      </c>
      <c r="F10718" s="105">
        <v>38</v>
      </c>
      <c r="G10718" s="108">
        <f t="shared" si="167"/>
        <v>44378</v>
      </c>
    </row>
    <row r="10719" spans="1:7" x14ac:dyDescent="0.35">
      <c r="A10719" s="72" t="s">
        <v>672</v>
      </c>
      <c r="B10719" s="72" t="s">
        <v>673</v>
      </c>
      <c r="C10719" s="72" t="s">
        <v>1100</v>
      </c>
      <c r="D10719" s="72" t="s">
        <v>1089</v>
      </c>
      <c r="E10719" s="72">
        <v>687</v>
      </c>
      <c r="F10719" s="105">
        <v>43</v>
      </c>
      <c r="G10719" s="108">
        <f t="shared" si="167"/>
        <v>44287</v>
      </c>
    </row>
    <row r="10720" spans="1:7" x14ac:dyDescent="0.35">
      <c r="A10720" s="72" t="s">
        <v>672</v>
      </c>
      <c r="B10720" s="72" t="s">
        <v>673</v>
      </c>
      <c r="C10720" s="72" t="s">
        <v>1100</v>
      </c>
      <c r="D10720" s="72" t="s">
        <v>1090</v>
      </c>
      <c r="E10720" s="72">
        <v>687</v>
      </c>
      <c r="F10720" s="105">
        <v>46</v>
      </c>
      <c r="G10720" s="108">
        <f t="shared" si="167"/>
        <v>44197</v>
      </c>
    </row>
    <row r="10721" spans="1:7" x14ac:dyDescent="0.35">
      <c r="A10721" s="72" t="s">
        <v>672</v>
      </c>
      <c r="B10721" s="72" t="s">
        <v>673</v>
      </c>
      <c r="C10721" s="72" t="s">
        <v>1100</v>
      </c>
      <c r="D10721" s="72" t="s">
        <v>1091</v>
      </c>
      <c r="E10721" s="72">
        <v>688</v>
      </c>
      <c r="F10721" s="105">
        <v>40</v>
      </c>
      <c r="G10721" s="108">
        <f t="shared" si="167"/>
        <v>44105</v>
      </c>
    </row>
    <row r="10722" spans="1:7" x14ac:dyDescent="0.35">
      <c r="A10722" s="72" t="s">
        <v>672</v>
      </c>
      <c r="B10722" s="72" t="s">
        <v>673</v>
      </c>
      <c r="C10722" s="72" t="s">
        <v>1100</v>
      </c>
      <c r="D10722" s="72" t="s">
        <v>1092</v>
      </c>
      <c r="E10722" s="72">
        <v>677</v>
      </c>
      <c r="F10722" s="105">
        <v>41</v>
      </c>
      <c r="G10722" s="108">
        <f t="shared" si="167"/>
        <v>44013</v>
      </c>
    </row>
    <row r="10723" spans="1:7" x14ac:dyDescent="0.35">
      <c r="A10723" s="72" t="s">
        <v>672</v>
      </c>
      <c r="B10723" s="72" t="s">
        <v>673</v>
      </c>
      <c r="C10723" s="72" t="s">
        <v>1100</v>
      </c>
      <c r="D10723" s="72" t="s">
        <v>1093</v>
      </c>
      <c r="E10723" s="72">
        <v>669</v>
      </c>
      <c r="F10723" s="105">
        <v>53</v>
      </c>
      <c r="G10723" s="108">
        <f t="shared" si="167"/>
        <v>43922</v>
      </c>
    </row>
    <row r="10724" spans="1:7" x14ac:dyDescent="0.35">
      <c r="A10724" s="72" t="s">
        <v>672</v>
      </c>
      <c r="B10724" s="72" t="s">
        <v>673</v>
      </c>
      <c r="C10724" s="72" t="s">
        <v>1100</v>
      </c>
      <c r="D10724" s="72" t="s">
        <v>1094</v>
      </c>
      <c r="E10724" s="72">
        <v>647</v>
      </c>
      <c r="F10724" s="105">
        <v>48</v>
      </c>
      <c r="G10724" s="108">
        <f t="shared" si="167"/>
        <v>43831</v>
      </c>
    </row>
    <row r="10725" spans="1:7" x14ac:dyDescent="0.35">
      <c r="A10725" s="72" t="s">
        <v>672</v>
      </c>
      <c r="B10725" s="72" t="s">
        <v>673</v>
      </c>
      <c r="C10725" s="72" t="s">
        <v>1100</v>
      </c>
      <c r="D10725" s="72" t="s">
        <v>1095</v>
      </c>
      <c r="E10725" s="72">
        <v>645</v>
      </c>
      <c r="F10725" s="105">
        <v>42</v>
      </c>
      <c r="G10725" s="108">
        <f t="shared" si="167"/>
        <v>43739</v>
      </c>
    </row>
    <row r="10726" spans="1:7" x14ac:dyDescent="0.35">
      <c r="A10726" s="72" t="s">
        <v>672</v>
      </c>
      <c r="B10726" s="72" t="s">
        <v>673</v>
      </c>
      <c r="C10726" s="72" t="s">
        <v>1100</v>
      </c>
      <c r="D10726" s="72" t="s">
        <v>1096</v>
      </c>
      <c r="E10726" s="72">
        <v>641</v>
      </c>
      <c r="F10726" s="105">
        <v>53</v>
      </c>
      <c r="G10726" s="108">
        <f t="shared" si="167"/>
        <v>43647</v>
      </c>
    </row>
    <row r="10727" spans="1:7" x14ac:dyDescent="0.35">
      <c r="A10727" s="72" t="s">
        <v>672</v>
      </c>
      <c r="B10727" s="72" t="s">
        <v>673</v>
      </c>
      <c r="C10727" s="72" t="s">
        <v>1100</v>
      </c>
      <c r="D10727" s="72" t="s">
        <v>1097</v>
      </c>
      <c r="E10727" s="72">
        <v>640</v>
      </c>
      <c r="F10727" s="105">
        <v>48</v>
      </c>
      <c r="G10727" s="108">
        <f t="shared" si="167"/>
        <v>43556</v>
      </c>
    </row>
    <row r="10728" spans="1:7" x14ac:dyDescent="0.35">
      <c r="A10728" s="72" t="s">
        <v>672</v>
      </c>
      <c r="B10728" s="72" t="s">
        <v>673</v>
      </c>
      <c r="C10728" s="72" t="s">
        <v>1100</v>
      </c>
      <c r="D10728" s="72" t="s">
        <v>1098</v>
      </c>
      <c r="E10728" s="72">
        <v>606</v>
      </c>
      <c r="F10728" s="105">
        <v>26</v>
      </c>
      <c r="G10728" s="108">
        <f t="shared" si="167"/>
        <v>43466</v>
      </c>
    </row>
    <row r="10729" spans="1:7" x14ac:dyDescent="0.35">
      <c r="A10729" s="72" t="s">
        <v>672</v>
      </c>
      <c r="B10729" s="72" t="s">
        <v>673</v>
      </c>
      <c r="C10729" s="72" t="s">
        <v>1100</v>
      </c>
      <c r="D10729" s="72" t="s">
        <v>1099</v>
      </c>
      <c r="E10729" s="72">
        <v>645</v>
      </c>
      <c r="F10729" s="105">
        <v>386</v>
      </c>
      <c r="G10729" s="108">
        <f t="shared" si="167"/>
        <v>43374</v>
      </c>
    </row>
    <row r="10730" spans="1:7" x14ac:dyDescent="0.35">
      <c r="A10730" s="72" t="s">
        <v>672</v>
      </c>
      <c r="B10730" s="72" t="s">
        <v>673</v>
      </c>
      <c r="C10730" s="72" t="s">
        <v>1101</v>
      </c>
      <c r="D10730" s="72" t="s">
        <v>1088</v>
      </c>
      <c r="E10730" s="72">
        <v>392</v>
      </c>
      <c r="F10730" s="105">
        <v>4</v>
      </c>
      <c r="G10730" s="108">
        <f t="shared" si="167"/>
        <v>44378</v>
      </c>
    </row>
    <row r="10731" spans="1:7" x14ac:dyDescent="0.35">
      <c r="A10731" s="72" t="s">
        <v>672</v>
      </c>
      <c r="B10731" s="72" t="s">
        <v>673</v>
      </c>
      <c r="C10731" s="72" t="s">
        <v>1101</v>
      </c>
      <c r="D10731" s="72" t="s">
        <v>1089</v>
      </c>
      <c r="E10731" s="72">
        <v>385</v>
      </c>
      <c r="F10731" s="105">
        <v>1</v>
      </c>
      <c r="G10731" s="108">
        <f t="shared" si="167"/>
        <v>44287</v>
      </c>
    </row>
    <row r="10732" spans="1:7" x14ac:dyDescent="0.35">
      <c r="A10732" s="72" t="s">
        <v>672</v>
      </c>
      <c r="B10732" s="72" t="s">
        <v>673</v>
      </c>
      <c r="C10732" s="72" t="s">
        <v>1101</v>
      </c>
      <c r="D10732" s="72" t="s">
        <v>1090</v>
      </c>
      <c r="E10732" s="72">
        <v>383</v>
      </c>
      <c r="F10732" s="105">
        <v>1</v>
      </c>
      <c r="G10732" s="108">
        <f t="shared" si="167"/>
        <v>44197</v>
      </c>
    </row>
    <row r="10733" spans="1:7" x14ac:dyDescent="0.35">
      <c r="A10733" s="72" t="s">
        <v>672</v>
      </c>
      <c r="B10733" s="72" t="s">
        <v>673</v>
      </c>
      <c r="C10733" s="72" t="s">
        <v>1101</v>
      </c>
      <c r="D10733" s="72" t="s">
        <v>1091</v>
      </c>
      <c r="E10733" s="72">
        <v>372</v>
      </c>
      <c r="F10733" s="105">
        <v>2</v>
      </c>
      <c r="G10733" s="108">
        <f t="shared" si="167"/>
        <v>44105</v>
      </c>
    </row>
    <row r="10734" spans="1:7" x14ac:dyDescent="0.35">
      <c r="A10734" s="72" t="s">
        <v>672</v>
      </c>
      <c r="B10734" s="72" t="s">
        <v>673</v>
      </c>
      <c r="C10734" s="72" t="s">
        <v>1101</v>
      </c>
      <c r="D10734" s="72" t="s">
        <v>1092</v>
      </c>
      <c r="E10734" s="72">
        <v>363</v>
      </c>
      <c r="F10734" s="105">
        <v>3</v>
      </c>
      <c r="G10734" s="108">
        <f t="shared" si="167"/>
        <v>44013</v>
      </c>
    </row>
    <row r="10735" spans="1:7" x14ac:dyDescent="0.35">
      <c r="A10735" s="72" t="s">
        <v>672</v>
      </c>
      <c r="B10735" s="72" t="s">
        <v>673</v>
      </c>
      <c r="C10735" s="72" t="s">
        <v>1101</v>
      </c>
      <c r="D10735" s="72" t="s">
        <v>1093</v>
      </c>
      <c r="E10735" s="72">
        <v>347</v>
      </c>
      <c r="F10735" s="105">
        <v>3</v>
      </c>
      <c r="G10735" s="108">
        <f t="shared" si="167"/>
        <v>43922</v>
      </c>
    </row>
    <row r="10736" spans="1:7" x14ac:dyDescent="0.35">
      <c r="A10736" s="72" t="s">
        <v>672</v>
      </c>
      <c r="B10736" s="72" t="s">
        <v>673</v>
      </c>
      <c r="C10736" s="72" t="s">
        <v>1101</v>
      </c>
      <c r="D10736" s="72" t="s">
        <v>1094</v>
      </c>
      <c r="E10736" s="72">
        <v>338</v>
      </c>
      <c r="F10736" s="105">
        <v>2</v>
      </c>
      <c r="G10736" s="108">
        <f t="shared" si="167"/>
        <v>43831</v>
      </c>
    </row>
    <row r="10737" spans="1:7" x14ac:dyDescent="0.35">
      <c r="A10737" s="72" t="s">
        <v>672</v>
      </c>
      <c r="B10737" s="72" t="s">
        <v>673</v>
      </c>
      <c r="C10737" s="72" t="s">
        <v>1101</v>
      </c>
      <c r="D10737" s="72" t="s">
        <v>1095</v>
      </c>
      <c r="E10737" s="72">
        <v>334</v>
      </c>
      <c r="F10737" s="105">
        <v>1</v>
      </c>
      <c r="G10737" s="108">
        <f t="shared" si="167"/>
        <v>43739</v>
      </c>
    </row>
    <row r="10738" spans="1:7" x14ac:dyDescent="0.35">
      <c r="A10738" s="72" t="s">
        <v>672</v>
      </c>
      <c r="B10738" s="72" t="s">
        <v>673</v>
      </c>
      <c r="C10738" s="72" t="s">
        <v>1101</v>
      </c>
      <c r="D10738" s="72" t="s">
        <v>1096</v>
      </c>
      <c r="E10738" s="72">
        <v>323</v>
      </c>
      <c r="F10738" s="105">
        <v>1</v>
      </c>
      <c r="G10738" s="108">
        <f t="shared" si="167"/>
        <v>43647</v>
      </c>
    </row>
    <row r="10739" spans="1:7" x14ac:dyDescent="0.35">
      <c r="A10739" s="72" t="s">
        <v>672</v>
      </c>
      <c r="B10739" s="72" t="s">
        <v>673</v>
      </c>
      <c r="C10739" s="72" t="s">
        <v>1101</v>
      </c>
      <c r="D10739" s="72" t="s">
        <v>1097</v>
      </c>
      <c r="E10739" s="72">
        <v>319</v>
      </c>
      <c r="F10739" s="105">
        <v>1</v>
      </c>
      <c r="G10739" s="108">
        <f t="shared" si="167"/>
        <v>43556</v>
      </c>
    </row>
    <row r="10740" spans="1:7" x14ac:dyDescent="0.35">
      <c r="A10740" s="72" t="s">
        <v>672</v>
      </c>
      <c r="B10740" s="72" t="s">
        <v>673</v>
      </c>
      <c r="C10740" s="72" t="s">
        <v>1101</v>
      </c>
      <c r="D10740" s="72" t="s">
        <v>1098</v>
      </c>
      <c r="E10740" s="72">
        <v>296</v>
      </c>
      <c r="F10740" s="105">
        <v>1</v>
      </c>
      <c r="G10740" s="108">
        <f t="shared" si="167"/>
        <v>43466</v>
      </c>
    </row>
    <row r="10741" spans="1:7" x14ac:dyDescent="0.35">
      <c r="A10741" s="72" t="s">
        <v>672</v>
      </c>
      <c r="B10741" s="72" t="s">
        <v>673</v>
      </c>
      <c r="C10741" s="72" t="s">
        <v>1101</v>
      </c>
      <c r="D10741" s="72" t="s">
        <v>1099</v>
      </c>
      <c r="E10741" s="72">
        <v>307</v>
      </c>
      <c r="F10741" s="105">
        <v>224</v>
      </c>
      <c r="G10741" s="108">
        <f t="shared" si="167"/>
        <v>43374</v>
      </c>
    </row>
    <row r="10742" spans="1:7" x14ac:dyDescent="0.35">
      <c r="A10742" s="72" t="s">
        <v>672</v>
      </c>
      <c r="B10742" s="72" t="s">
        <v>673</v>
      </c>
      <c r="C10742" s="72" t="s">
        <v>1102</v>
      </c>
      <c r="D10742" s="72" t="s">
        <v>1088</v>
      </c>
      <c r="E10742" s="72">
        <v>1683</v>
      </c>
      <c r="F10742" s="105">
        <v>61</v>
      </c>
      <c r="G10742" s="108">
        <f t="shared" si="167"/>
        <v>44378</v>
      </c>
    </row>
    <row r="10743" spans="1:7" x14ac:dyDescent="0.35">
      <c r="A10743" s="72" t="s">
        <v>672</v>
      </c>
      <c r="B10743" s="72" t="s">
        <v>673</v>
      </c>
      <c r="C10743" s="72" t="s">
        <v>1102</v>
      </c>
      <c r="D10743" s="72" t="s">
        <v>1089</v>
      </c>
      <c r="E10743" s="72">
        <v>1679</v>
      </c>
      <c r="F10743" s="105">
        <v>73</v>
      </c>
      <c r="G10743" s="108">
        <f t="shared" si="167"/>
        <v>44287</v>
      </c>
    </row>
    <row r="10744" spans="1:7" x14ac:dyDescent="0.35">
      <c r="A10744" s="72" t="s">
        <v>672</v>
      </c>
      <c r="B10744" s="72" t="s">
        <v>673</v>
      </c>
      <c r="C10744" s="72" t="s">
        <v>1102</v>
      </c>
      <c r="D10744" s="72" t="s">
        <v>1090</v>
      </c>
      <c r="E10744" s="72">
        <v>1680</v>
      </c>
      <c r="F10744" s="105">
        <v>73</v>
      </c>
      <c r="G10744" s="108">
        <f t="shared" si="167"/>
        <v>44197</v>
      </c>
    </row>
    <row r="10745" spans="1:7" x14ac:dyDescent="0.35">
      <c r="A10745" s="72" t="s">
        <v>672</v>
      </c>
      <c r="B10745" s="72" t="s">
        <v>673</v>
      </c>
      <c r="C10745" s="72" t="s">
        <v>1102</v>
      </c>
      <c r="D10745" s="72" t="s">
        <v>1091</v>
      </c>
      <c r="E10745" s="72">
        <v>1677</v>
      </c>
      <c r="F10745" s="105">
        <v>59</v>
      </c>
      <c r="G10745" s="108">
        <f t="shared" si="167"/>
        <v>44105</v>
      </c>
    </row>
    <row r="10746" spans="1:7" x14ac:dyDescent="0.35">
      <c r="A10746" s="72" t="s">
        <v>672</v>
      </c>
      <c r="B10746" s="72" t="s">
        <v>673</v>
      </c>
      <c r="C10746" s="72" t="s">
        <v>1102</v>
      </c>
      <c r="D10746" s="72" t="s">
        <v>1092</v>
      </c>
      <c r="E10746" s="72">
        <v>1681</v>
      </c>
      <c r="F10746" s="105">
        <v>59</v>
      </c>
      <c r="G10746" s="108">
        <f t="shared" si="167"/>
        <v>44013</v>
      </c>
    </row>
    <row r="10747" spans="1:7" x14ac:dyDescent="0.35">
      <c r="A10747" s="72" t="s">
        <v>672</v>
      </c>
      <c r="B10747" s="72" t="s">
        <v>673</v>
      </c>
      <c r="C10747" s="72" t="s">
        <v>1102</v>
      </c>
      <c r="D10747" s="72" t="s">
        <v>1093</v>
      </c>
      <c r="E10747" s="72">
        <v>1677</v>
      </c>
      <c r="F10747" s="105">
        <v>74</v>
      </c>
      <c r="G10747" s="108">
        <f t="shared" si="167"/>
        <v>43922</v>
      </c>
    </row>
    <row r="10748" spans="1:7" x14ac:dyDescent="0.35">
      <c r="A10748" s="72" t="s">
        <v>672</v>
      </c>
      <c r="B10748" s="72" t="s">
        <v>673</v>
      </c>
      <c r="C10748" s="72" t="s">
        <v>1102</v>
      </c>
      <c r="D10748" s="72" t="s">
        <v>1094</v>
      </c>
      <c r="E10748" s="72">
        <v>1690</v>
      </c>
      <c r="F10748" s="105">
        <v>74</v>
      </c>
      <c r="G10748" s="108">
        <f t="shared" si="167"/>
        <v>43831</v>
      </c>
    </row>
    <row r="10749" spans="1:7" x14ac:dyDescent="0.35">
      <c r="A10749" s="72" t="s">
        <v>672</v>
      </c>
      <c r="B10749" s="72" t="s">
        <v>673</v>
      </c>
      <c r="C10749" s="72" t="s">
        <v>1102</v>
      </c>
      <c r="D10749" s="72" t="s">
        <v>1095</v>
      </c>
      <c r="E10749" s="72">
        <v>1683</v>
      </c>
      <c r="F10749" s="105">
        <v>66</v>
      </c>
      <c r="G10749" s="108">
        <f t="shared" si="167"/>
        <v>43739</v>
      </c>
    </row>
    <row r="10750" spans="1:7" x14ac:dyDescent="0.35">
      <c r="A10750" s="72" t="s">
        <v>672</v>
      </c>
      <c r="B10750" s="72" t="s">
        <v>673</v>
      </c>
      <c r="C10750" s="72" t="s">
        <v>1102</v>
      </c>
      <c r="D10750" s="72" t="s">
        <v>1096</v>
      </c>
      <c r="E10750" s="72">
        <v>1684</v>
      </c>
      <c r="F10750" s="105">
        <v>77</v>
      </c>
      <c r="G10750" s="108">
        <f t="shared" si="167"/>
        <v>43647</v>
      </c>
    </row>
    <row r="10751" spans="1:7" x14ac:dyDescent="0.35">
      <c r="A10751" s="72" t="s">
        <v>672</v>
      </c>
      <c r="B10751" s="72" t="s">
        <v>673</v>
      </c>
      <c r="C10751" s="72" t="s">
        <v>1102</v>
      </c>
      <c r="D10751" s="72" t="s">
        <v>1097</v>
      </c>
      <c r="E10751" s="72">
        <v>1681</v>
      </c>
      <c r="F10751" s="105">
        <v>73</v>
      </c>
      <c r="G10751" s="108">
        <f t="shared" si="167"/>
        <v>43556</v>
      </c>
    </row>
    <row r="10752" spans="1:7" x14ac:dyDescent="0.35">
      <c r="A10752" s="72" t="s">
        <v>672</v>
      </c>
      <c r="B10752" s="72" t="s">
        <v>673</v>
      </c>
      <c r="C10752" s="72" t="s">
        <v>1102</v>
      </c>
      <c r="D10752" s="72" t="s">
        <v>1098</v>
      </c>
      <c r="E10752" s="72">
        <v>1671</v>
      </c>
      <c r="F10752" s="105">
        <v>30</v>
      </c>
      <c r="G10752" s="108">
        <f t="shared" si="167"/>
        <v>43466</v>
      </c>
    </row>
    <row r="10753" spans="1:7" x14ac:dyDescent="0.35">
      <c r="A10753" s="72" t="s">
        <v>672</v>
      </c>
      <c r="B10753" s="72" t="s">
        <v>673</v>
      </c>
      <c r="C10753" s="72" t="s">
        <v>1102</v>
      </c>
      <c r="D10753" s="72" t="s">
        <v>1099</v>
      </c>
      <c r="E10753" s="72">
        <v>1695</v>
      </c>
      <c r="F10753" s="105">
        <v>1503</v>
      </c>
      <c r="G10753" s="108">
        <f t="shared" si="167"/>
        <v>43374</v>
      </c>
    </row>
    <row r="10754" spans="1:7" x14ac:dyDescent="0.35">
      <c r="A10754" s="72" t="s">
        <v>674</v>
      </c>
      <c r="B10754" s="72" t="s">
        <v>675</v>
      </c>
      <c r="C10754" s="72" t="s">
        <v>1087</v>
      </c>
      <c r="D10754" s="72" t="s">
        <v>1088</v>
      </c>
      <c r="E10754" s="72">
        <v>988</v>
      </c>
      <c r="F10754" s="105">
        <v>75</v>
      </c>
      <c r="G10754" s="108">
        <f t="shared" si="167"/>
        <v>44378</v>
      </c>
    </row>
    <row r="10755" spans="1:7" x14ac:dyDescent="0.35">
      <c r="A10755" s="72" t="s">
        <v>674</v>
      </c>
      <c r="B10755" s="72" t="s">
        <v>675</v>
      </c>
      <c r="C10755" s="72" t="s">
        <v>1087</v>
      </c>
      <c r="D10755" s="72" t="s">
        <v>1089</v>
      </c>
      <c r="E10755" s="72">
        <v>984</v>
      </c>
      <c r="F10755" s="105">
        <v>74</v>
      </c>
      <c r="G10755" s="108">
        <f t="shared" si="167"/>
        <v>44287</v>
      </c>
    </row>
    <row r="10756" spans="1:7" x14ac:dyDescent="0.35">
      <c r="A10756" s="72" t="s">
        <v>674</v>
      </c>
      <c r="B10756" s="72" t="s">
        <v>675</v>
      </c>
      <c r="C10756" s="72" t="s">
        <v>1087</v>
      </c>
      <c r="D10756" s="72" t="s">
        <v>1090</v>
      </c>
      <c r="E10756" s="72">
        <v>986</v>
      </c>
      <c r="F10756" s="105">
        <v>76</v>
      </c>
      <c r="G10756" s="108">
        <f t="shared" ref="G10756:G10819" si="168">DATE(LEFT(D10756,4),RIGHT(LEFT(D10756,7),2),1)</f>
        <v>44197</v>
      </c>
    </row>
    <row r="10757" spans="1:7" x14ac:dyDescent="0.35">
      <c r="A10757" s="72" t="s">
        <v>674</v>
      </c>
      <c r="B10757" s="72" t="s">
        <v>675</v>
      </c>
      <c r="C10757" s="72" t="s">
        <v>1087</v>
      </c>
      <c r="D10757" s="72" t="s">
        <v>1091</v>
      </c>
      <c r="E10757" s="72">
        <v>989</v>
      </c>
      <c r="F10757" s="105">
        <v>77</v>
      </c>
      <c r="G10757" s="108">
        <f t="shared" si="168"/>
        <v>44105</v>
      </c>
    </row>
    <row r="10758" spans="1:7" x14ac:dyDescent="0.35">
      <c r="A10758" s="72" t="s">
        <v>674</v>
      </c>
      <c r="B10758" s="72" t="s">
        <v>675</v>
      </c>
      <c r="C10758" s="72" t="s">
        <v>1087</v>
      </c>
      <c r="D10758" s="72" t="s">
        <v>1092</v>
      </c>
      <c r="E10758" s="72">
        <v>998</v>
      </c>
      <c r="F10758" s="105">
        <v>100</v>
      </c>
      <c r="G10758" s="108">
        <f t="shared" si="168"/>
        <v>44013</v>
      </c>
    </row>
    <row r="10759" spans="1:7" x14ac:dyDescent="0.35">
      <c r="A10759" s="72" t="s">
        <v>674</v>
      </c>
      <c r="B10759" s="72" t="s">
        <v>675</v>
      </c>
      <c r="C10759" s="72" t="s">
        <v>1087</v>
      </c>
      <c r="D10759" s="72" t="s">
        <v>1093</v>
      </c>
      <c r="E10759" s="72">
        <v>997</v>
      </c>
      <c r="F10759" s="105">
        <v>95</v>
      </c>
      <c r="G10759" s="108">
        <f t="shared" si="168"/>
        <v>43922</v>
      </c>
    </row>
    <row r="10760" spans="1:7" x14ac:dyDescent="0.35">
      <c r="A10760" s="72" t="s">
        <v>674</v>
      </c>
      <c r="B10760" s="72" t="s">
        <v>675</v>
      </c>
      <c r="C10760" s="72" t="s">
        <v>1087</v>
      </c>
      <c r="D10760" s="72" t="s">
        <v>1094</v>
      </c>
      <c r="E10760" s="72">
        <v>993</v>
      </c>
      <c r="F10760" s="105">
        <v>95</v>
      </c>
      <c r="G10760" s="108">
        <f t="shared" si="168"/>
        <v>43831</v>
      </c>
    </row>
    <row r="10761" spans="1:7" x14ac:dyDescent="0.35">
      <c r="A10761" s="72" t="s">
        <v>674</v>
      </c>
      <c r="B10761" s="72" t="s">
        <v>675</v>
      </c>
      <c r="C10761" s="72" t="s">
        <v>1087</v>
      </c>
      <c r="D10761" s="72" t="s">
        <v>1095</v>
      </c>
      <c r="E10761" s="72">
        <v>994</v>
      </c>
      <c r="F10761" s="105">
        <v>96</v>
      </c>
      <c r="G10761" s="108">
        <f t="shared" si="168"/>
        <v>43739</v>
      </c>
    </row>
    <row r="10762" spans="1:7" x14ac:dyDescent="0.35">
      <c r="A10762" s="72" t="s">
        <v>674</v>
      </c>
      <c r="B10762" s="72" t="s">
        <v>675</v>
      </c>
      <c r="C10762" s="72" t="s">
        <v>1087</v>
      </c>
      <c r="D10762" s="72" t="s">
        <v>1096</v>
      </c>
      <c r="E10762" s="72">
        <v>991</v>
      </c>
      <c r="F10762" s="105">
        <v>83</v>
      </c>
      <c r="G10762" s="108">
        <f t="shared" si="168"/>
        <v>43647</v>
      </c>
    </row>
    <row r="10763" spans="1:7" x14ac:dyDescent="0.35">
      <c r="A10763" s="72" t="s">
        <v>674</v>
      </c>
      <c r="B10763" s="72" t="s">
        <v>675</v>
      </c>
      <c r="C10763" s="72" t="s">
        <v>1087</v>
      </c>
      <c r="D10763" s="72" t="s">
        <v>1097</v>
      </c>
      <c r="E10763" s="72">
        <v>989</v>
      </c>
      <c r="F10763" s="105">
        <v>70</v>
      </c>
      <c r="G10763" s="108">
        <f t="shared" si="168"/>
        <v>43556</v>
      </c>
    </row>
    <row r="10764" spans="1:7" x14ac:dyDescent="0.35">
      <c r="A10764" s="72" t="s">
        <v>674</v>
      </c>
      <c r="B10764" s="72" t="s">
        <v>675</v>
      </c>
      <c r="C10764" s="72" t="s">
        <v>1087</v>
      </c>
      <c r="D10764" s="72" t="s">
        <v>1098</v>
      </c>
      <c r="E10764" s="72">
        <v>975</v>
      </c>
      <c r="F10764" s="105">
        <v>70</v>
      </c>
      <c r="G10764" s="108">
        <f t="shared" si="168"/>
        <v>43466</v>
      </c>
    </row>
    <row r="10765" spans="1:7" x14ac:dyDescent="0.35">
      <c r="A10765" s="72" t="s">
        <v>674</v>
      </c>
      <c r="B10765" s="72" t="s">
        <v>675</v>
      </c>
      <c r="C10765" s="72" t="s">
        <v>1087</v>
      </c>
      <c r="D10765" s="72" t="s">
        <v>1099</v>
      </c>
      <c r="E10765" s="72">
        <v>1005</v>
      </c>
      <c r="F10765" s="105">
        <v>81</v>
      </c>
      <c r="G10765" s="108">
        <f t="shared" si="168"/>
        <v>43374</v>
      </c>
    </row>
    <row r="10766" spans="1:7" x14ac:dyDescent="0.35">
      <c r="A10766" s="72" t="s">
        <v>674</v>
      </c>
      <c r="B10766" s="72" t="s">
        <v>675</v>
      </c>
      <c r="C10766" s="72" t="s">
        <v>1100</v>
      </c>
      <c r="D10766" s="72" t="s">
        <v>1088</v>
      </c>
      <c r="E10766" s="72">
        <v>556</v>
      </c>
      <c r="F10766" s="105">
        <v>115</v>
      </c>
      <c r="G10766" s="108">
        <f t="shared" si="168"/>
        <v>44378</v>
      </c>
    </row>
    <row r="10767" spans="1:7" x14ac:dyDescent="0.35">
      <c r="A10767" s="72" t="s">
        <v>674</v>
      </c>
      <c r="B10767" s="72" t="s">
        <v>675</v>
      </c>
      <c r="C10767" s="72" t="s">
        <v>1100</v>
      </c>
      <c r="D10767" s="72" t="s">
        <v>1089</v>
      </c>
      <c r="E10767" s="72">
        <v>556</v>
      </c>
      <c r="F10767" s="105">
        <v>115</v>
      </c>
      <c r="G10767" s="108">
        <f t="shared" si="168"/>
        <v>44287</v>
      </c>
    </row>
    <row r="10768" spans="1:7" x14ac:dyDescent="0.35">
      <c r="A10768" s="72" t="s">
        <v>674</v>
      </c>
      <c r="B10768" s="72" t="s">
        <v>675</v>
      </c>
      <c r="C10768" s="72" t="s">
        <v>1100</v>
      </c>
      <c r="D10768" s="72" t="s">
        <v>1090</v>
      </c>
      <c r="E10768" s="72">
        <v>558</v>
      </c>
      <c r="F10768" s="105">
        <v>118</v>
      </c>
      <c r="G10768" s="108">
        <f t="shared" si="168"/>
        <v>44197</v>
      </c>
    </row>
    <row r="10769" spans="1:7" x14ac:dyDescent="0.35">
      <c r="A10769" s="72" t="s">
        <v>674</v>
      </c>
      <c r="B10769" s="72" t="s">
        <v>675</v>
      </c>
      <c r="C10769" s="72" t="s">
        <v>1100</v>
      </c>
      <c r="D10769" s="72" t="s">
        <v>1091</v>
      </c>
      <c r="E10769" s="72">
        <v>555</v>
      </c>
      <c r="F10769" s="105">
        <v>118</v>
      </c>
      <c r="G10769" s="108">
        <f t="shared" si="168"/>
        <v>44105</v>
      </c>
    </row>
    <row r="10770" spans="1:7" x14ac:dyDescent="0.35">
      <c r="A10770" s="72" t="s">
        <v>674</v>
      </c>
      <c r="B10770" s="72" t="s">
        <v>675</v>
      </c>
      <c r="C10770" s="72" t="s">
        <v>1100</v>
      </c>
      <c r="D10770" s="72" t="s">
        <v>1092</v>
      </c>
      <c r="E10770" s="72">
        <v>574</v>
      </c>
      <c r="F10770" s="105">
        <v>127</v>
      </c>
      <c r="G10770" s="108">
        <f t="shared" si="168"/>
        <v>44013</v>
      </c>
    </row>
    <row r="10771" spans="1:7" x14ac:dyDescent="0.35">
      <c r="A10771" s="72" t="s">
        <v>674</v>
      </c>
      <c r="B10771" s="72" t="s">
        <v>675</v>
      </c>
      <c r="C10771" s="72" t="s">
        <v>1100</v>
      </c>
      <c r="D10771" s="72" t="s">
        <v>1093</v>
      </c>
      <c r="E10771" s="72">
        <v>577</v>
      </c>
      <c r="F10771" s="105">
        <v>120</v>
      </c>
      <c r="G10771" s="108">
        <f t="shared" si="168"/>
        <v>43922</v>
      </c>
    </row>
    <row r="10772" spans="1:7" x14ac:dyDescent="0.35">
      <c r="A10772" s="72" t="s">
        <v>674</v>
      </c>
      <c r="B10772" s="72" t="s">
        <v>675</v>
      </c>
      <c r="C10772" s="72" t="s">
        <v>1100</v>
      </c>
      <c r="D10772" s="72" t="s">
        <v>1094</v>
      </c>
      <c r="E10772" s="72">
        <v>572</v>
      </c>
      <c r="F10772" s="105">
        <v>119</v>
      </c>
      <c r="G10772" s="108">
        <f t="shared" si="168"/>
        <v>43831</v>
      </c>
    </row>
    <row r="10773" spans="1:7" x14ac:dyDescent="0.35">
      <c r="A10773" s="72" t="s">
        <v>674</v>
      </c>
      <c r="B10773" s="72" t="s">
        <v>675</v>
      </c>
      <c r="C10773" s="72" t="s">
        <v>1100</v>
      </c>
      <c r="D10773" s="72" t="s">
        <v>1095</v>
      </c>
      <c r="E10773" s="72">
        <v>552</v>
      </c>
      <c r="F10773" s="105">
        <v>123</v>
      </c>
      <c r="G10773" s="108">
        <f t="shared" si="168"/>
        <v>43739</v>
      </c>
    </row>
    <row r="10774" spans="1:7" x14ac:dyDescent="0.35">
      <c r="A10774" s="72" t="s">
        <v>674</v>
      </c>
      <c r="B10774" s="72" t="s">
        <v>675</v>
      </c>
      <c r="C10774" s="72" t="s">
        <v>1100</v>
      </c>
      <c r="D10774" s="72" t="s">
        <v>1096</v>
      </c>
      <c r="E10774" s="72">
        <v>556</v>
      </c>
      <c r="F10774" s="105">
        <v>121</v>
      </c>
      <c r="G10774" s="108">
        <f t="shared" si="168"/>
        <v>43647</v>
      </c>
    </row>
    <row r="10775" spans="1:7" x14ac:dyDescent="0.35">
      <c r="A10775" s="72" t="s">
        <v>674</v>
      </c>
      <c r="B10775" s="72" t="s">
        <v>675</v>
      </c>
      <c r="C10775" s="72" t="s">
        <v>1100</v>
      </c>
      <c r="D10775" s="72" t="s">
        <v>1097</v>
      </c>
      <c r="E10775" s="72">
        <v>553</v>
      </c>
      <c r="F10775" s="105">
        <v>124</v>
      </c>
      <c r="G10775" s="108">
        <f t="shared" si="168"/>
        <v>43556</v>
      </c>
    </row>
    <row r="10776" spans="1:7" x14ac:dyDescent="0.35">
      <c r="A10776" s="72" t="s">
        <v>674</v>
      </c>
      <c r="B10776" s="72" t="s">
        <v>675</v>
      </c>
      <c r="C10776" s="72" t="s">
        <v>1100</v>
      </c>
      <c r="D10776" s="72" t="s">
        <v>1098</v>
      </c>
      <c r="E10776" s="72">
        <v>550</v>
      </c>
      <c r="F10776" s="105">
        <v>128</v>
      </c>
      <c r="G10776" s="108">
        <f t="shared" si="168"/>
        <v>43466</v>
      </c>
    </row>
    <row r="10777" spans="1:7" x14ac:dyDescent="0.35">
      <c r="A10777" s="72" t="s">
        <v>674</v>
      </c>
      <c r="B10777" s="72" t="s">
        <v>675</v>
      </c>
      <c r="C10777" s="72" t="s">
        <v>1100</v>
      </c>
      <c r="D10777" s="72" t="s">
        <v>1099</v>
      </c>
      <c r="E10777" s="72">
        <v>555</v>
      </c>
      <c r="F10777" s="105">
        <v>130</v>
      </c>
      <c r="G10777" s="108">
        <f t="shared" si="168"/>
        <v>43374</v>
      </c>
    </row>
    <row r="10778" spans="1:7" x14ac:dyDescent="0.35">
      <c r="A10778" s="72" t="s">
        <v>674</v>
      </c>
      <c r="B10778" s="72" t="s">
        <v>675</v>
      </c>
      <c r="C10778" s="72" t="s">
        <v>1101</v>
      </c>
      <c r="D10778" s="72" t="s">
        <v>1088</v>
      </c>
      <c r="E10778" s="72">
        <v>57</v>
      </c>
      <c r="F10778" s="105">
        <v>1</v>
      </c>
      <c r="G10778" s="108">
        <f t="shared" si="168"/>
        <v>44378</v>
      </c>
    </row>
    <row r="10779" spans="1:7" x14ac:dyDescent="0.35">
      <c r="A10779" s="72" t="s">
        <v>674</v>
      </c>
      <c r="B10779" s="72" t="s">
        <v>675</v>
      </c>
      <c r="C10779" s="72" t="s">
        <v>1101</v>
      </c>
      <c r="D10779" s="72" t="s">
        <v>1089</v>
      </c>
      <c r="E10779" s="72">
        <v>57</v>
      </c>
      <c r="F10779" s="105">
        <v>1</v>
      </c>
      <c r="G10779" s="108">
        <f t="shared" si="168"/>
        <v>44287</v>
      </c>
    </row>
    <row r="10780" spans="1:7" x14ac:dyDescent="0.35">
      <c r="A10780" s="72" t="s">
        <v>674</v>
      </c>
      <c r="B10780" s="72" t="s">
        <v>675</v>
      </c>
      <c r="C10780" s="72" t="s">
        <v>1101</v>
      </c>
      <c r="D10780" s="72" t="s">
        <v>1090</v>
      </c>
      <c r="E10780" s="72">
        <v>60</v>
      </c>
      <c r="F10780" s="105">
        <v>1</v>
      </c>
      <c r="G10780" s="108">
        <f t="shared" si="168"/>
        <v>44197</v>
      </c>
    </row>
    <row r="10781" spans="1:7" x14ac:dyDescent="0.35">
      <c r="A10781" s="72" t="s">
        <v>674</v>
      </c>
      <c r="B10781" s="72" t="s">
        <v>675</v>
      </c>
      <c r="C10781" s="72" t="s">
        <v>1101</v>
      </c>
      <c r="D10781" s="72" t="s">
        <v>1091</v>
      </c>
      <c r="E10781" s="72">
        <v>56</v>
      </c>
      <c r="F10781" s="105">
        <v>1</v>
      </c>
      <c r="G10781" s="108">
        <f t="shared" si="168"/>
        <v>44105</v>
      </c>
    </row>
    <row r="10782" spans="1:7" x14ac:dyDescent="0.35">
      <c r="A10782" s="72" t="s">
        <v>674</v>
      </c>
      <c r="B10782" s="72" t="s">
        <v>675</v>
      </c>
      <c r="C10782" s="72" t="s">
        <v>1101</v>
      </c>
      <c r="D10782" s="72" t="s">
        <v>1092</v>
      </c>
      <c r="E10782" s="72">
        <v>56</v>
      </c>
      <c r="F10782" s="105">
        <v>1</v>
      </c>
      <c r="G10782" s="108">
        <f t="shared" si="168"/>
        <v>44013</v>
      </c>
    </row>
    <row r="10783" spans="1:7" x14ac:dyDescent="0.35">
      <c r="A10783" s="72" t="s">
        <v>674</v>
      </c>
      <c r="B10783" s="72" t="s">
        <v>675</v>
      </c>
      <c r="C10783" s="72" t="s">
        <v>1101</v>
      </c>
      <c r="D10783" s="72" t="s">
        <v>1093</v>
      </c>
      <c r="E10783" s="72">
        <v>59</v>
      </c>
      <c r="F10783" s="105">
        <v>2</v>
      </c>
      <c r="G10783" s="108">
        <f t="shared" si="168"/>
        <v>43922</v>
      </c>
    </row>
    <row r="10784" spans="1:7" x14ac:dyDescent="0.35">
      <c r="A10784" s="72" t="s">
        <v>674</v>
      </c>
      <c r="B10784" s="72" t="s">
        <v>675</v>
      </c>
      <c r="C10784" s="72" t="s">
        <v>1101</v>
      </c>
      <c r="D10784" s="72" t="s">
        <v>1094</v>
      </c>
      <c r="E10784" s="72">
        <v>59</v>
      </c>
      <c r="F10784" s="105">
        <v>2</v>
      </c>
      <c r="G10784" s="108">
        <f t="shared" si="168"/>
        <v>43831</v>
      </c>
    </row>
    <row r="10785" spans="1:7" x14ac:dyDescent="0.35">
      <c r="A10785" s="72" t="s">
        <v>674</v>
      </c>
      <c r="B10785" s="72" t="s">
        <v>675</v>
      </c>
      <c r="C10785" s="72" t="s">
        <v>1101</v>
      </c>
      <c r="D10785" s="72" t="s">
        <v>1095</v>
      </c>
      <c r="E10785" s="72">
        <v>58</v>
      </c>
      <c r="F10785" s="105">
        <v>2</v>
      </c>
      <c r="G10785" s="108">
        <f t="shared" si="168"/>
        <v>43739</v>
      </c>
    </row>
    <row r="10786" spans="1:7" x14ac:dyDescent="0.35">
      <c r="A10786" s="72" t="s">
        <v>674</v>
      </c>
      <c r="B10786" s="72" t="s">
        <v>675</v>
      </c>
      <c r="C10786" s="72" t="s">
        <v>1101</v>
      </c>
      <c r="D10786" s="72" t="s">
        <v>1096</v>
      </c>
      <c r="E10786" s="72">
        <v>57</v>
      </c>
      <c r="F10786" s="105">
        <v>2</v>
      </c>
      <c r="G10786" s="108">
        <f t="shared" si="168"/>
        <v>43647</v>
      </c>
    </row>
    <row r="10787" spans="1:7" x14ac:dyDescent="0.35">
      <c r="A10787" s="72" t="s">
        <v>674</v>
      </c>
      <c r="B10787" s="72" t="s">
        <v>675</v>
      </c>
      <c r="C10787" s="72" t="s">
        <v>1101</v>
      </c>
      <c r="D10787" s="72" t="s">
        <v>1097</v>
      </c>
      <c r="E10787" s="72">
        <v>58</v>
      </c>
      <c r="F10787" s="105">
        <v>2</v>
      </c>
      <c r="G10787" s="108">
        <f t="shared" si="168"/>
        <v>43556</v>
      </c>
    </row>
    <row r="10788" spans="1:7" x14ac:dyDescent="0.35">
      <c r="A10788" s="72" t="s">
        <v>674</v>
      </c>
      <c r="B10788" s="72" t="s">
        <v>675</v>
      </c>
      <c r="C10788" s="72" t="s">
        <v>1101</v>
      </c>
      <c r="D10788" s="72" t="s">
        <v>1098</v>
      </c>
      <c r="E10788" s="72">
        <v>56</v>
      </c>
      <c r="F10788" s="105">
        <v>2</v>
      </c>
      <c r="G10788" s="108">
        <f t="shared" si="168"/>
        <v>43466</v>
      </c>
    </row>
    <row r="10789" spans="1:7" x14ac:dyDescent="0.35">
      <c r="A10789" s="72" t="s">
        <v>674</v>
      </c>
      <c r="B10789" s="72" t="s">
        <v>675</v>
      </c>
      <c r="C10789" s="72" t="s">
        <v>1101</v>
      </c>
      <c r="D10789" s="72" t="s">
        <v>1099</v>
      </c>
      <c r="E10789" s="72">
        <v>58</v>
      </c>
      <c r="F10789" s="105">
        <v>2</v>
      </c>
      <c r="G10789" s="108">
        <f t="shared" si="168"/>
        <v>43374</v>
      </c>
    </row>
    <row r="10790" spans="1:7" x14ac:dyDescent="0.35">
      <c r="A10790" s="72" t="s">
        <v>674</v>
      </c>
      <c r="B10790" s="72" t="s">
        <v>675</v>
      </c>
      <c r="C10790" s="72" t="s">
        <v>1102</v>
      </c>
      <c r="D10790" s="72" t="s">
        <v>1088</v>
      </c>
      <c r="E10790" s="72">
        <v>698</v>
      </c>
      <c r="F10790" s="105">
        <v>70</v>
      </c>
      <c r="G10790" s="108">
        <f t="shared" si="168"/>
        <v>44378</v>
      </c>
    </row>
    <row r="10791" spans="1:7" x14ac:dyDescent="0.35">
      <c r="A10791" s="72" t="s">
        <v>674</v>
      </c>
      <c r="B10791" s="72" t="s">
        <v>675</v>
      </c>
      <c r="C10791" s="72" t="s">
        <v>1102</v>
      </c>
      <c r="D10791" s="72" t="s">
        <v>1089</v>
      </c>
      <c r="E10791" s="72">
        <v>696</v>
      </c>
      <c r="F10791" s="105">
        <v>68</v>
      </c>
      <c r="G10791" s="108">
        <f t="shared" si="168"/>
        <v>44287</v>
      </c>
    </row>
    <row r="10792" spans="1:7" x14ac:dyDescent="0.35">
      <c r="A10792" s="72" t="s">
        <v>674</v>
      </c>
      <c r="B10792" s="72" t="s">
        <v>675</v>
      </c>
      <c r="C10792" s="72" t="s">
        <v>1102</v>
      </c>
      <c r="D10792" s="72" t="s">
        <v>1090</v>
      </c>
      <c r="E10792" s="72">
        <v>699</v>
      </c>
      <c r="F10792" s="105">
        <v>71</v>
      </c>
      <c r="G10792" s="108">
        <f t="shared" si="168"/>
        <v>44197</v>
      </c>
    </row>
    <row r="10793" spans="1:7" x14ac:dyDescent="0.35">
      <c r="A10793" s="72" t="s">
        <v>674</v>
      </c>
      <c r="B10793" s="72" t="s">
        <v>675</v>
      </c>
      <c r="C10793" s="72" t="s">
        <v>1102</v>
      </c>
      <c r="D10793" s="72" t="s">
        <v>1091</v>
      </c>
      <c r="E10793" s="72">
        <v>699</v>
      </c>
      <c r="F10793" s="105">
        <v>70</v>
      </c>
      <c r="G10793" s="108">
        <f t="shared" si="168"/>
        <v>44105</v>
      </c>
    </row>
    <row r="10794" spans="1:7" x14ac:dyDescent="0.35">
      <c r="A10794" s="72" t="s">
        <v>674</v>
      </c>
      <c r="B10794" s="72" t="s">
        <v>675</v>
      </c>
      <c r="C10794" s="72" t="s">
        <v>1102</v>
      </c>
      <c r="D10794" s="72" t="s">
        <v>1092</v>
      </c>
      <c r="E10794" s="72">
        <v>701</v>
      </c>
      <c r="F10794" s="105">
        <v>75</v>
      </c>
      <c r="G10794" s="108">
        <f t="shared" si="168"/>
        <v>44013</v>
      </c>
    </row>
    <row r="10795" spans="1:7" x14ac:dyDescent="0.35">
      <c r="A10795" s="72" t="s">
        <v>674</v>
      </c>
      <c r="B10795" s="72" t="s">
        <v>675</v>
      </c>
      <c r="C10795" s="72" t="s">
        <v>1102</v>
      </c>
      <c r="D10795" s="72" t="s">
        <v>1093</v>
      </c>
      <c r="E10795" s="72">
        <v>699</v>
      </c>
      <c r="F10795" s="105">
        <v>75</v>
      </c>
      <c r="G10795" s="108">
        <f t="shared" si="168"/>
        <v>43922</v>
      </c>
    </row>
    <row r="10796" spans="1:7" x14ac:dyDescent="0.35">
      <c r="A10796" s="72" t="s">
        <v>674</v>
      </c>
      <c r="B10796" s="72" t="s">
        <v>675</v>
      </c>
      <c r="C10796" s="72" t="s">
        <v>1102</v>
      </c>
      <c r="D10796" s="72" t="s">
        <v>1094</v>
      </c>
      <c r="E10796" s="72">
        <v>697</v>
      </c>
      <c r="F10796" s="105">
        <v>78</v>
      </c>
      <c r="G10796" s="108">
        <f t="shared" si="168"/>
        <v>43831</v>
      </c>
    </row>
    <row r="10797" spans="1:7" x14ac:dyDescent="0.35">
      <c r="A10797" s="72" t="s">
        <v>674</v>
      </c>
      <c r="B10797" s="72" t="s">
        <v>675</v>
      </c>
      <c r="C10797" s="72" t="s">
        <v>1102</v>
      </c>
      <c r="D10797" s="72" t="s">
        <v>1095</v>
      </c>
      <c r="E10797" s="72">
        <v>700</v>
      </c>
      <c r="F10797" s="105">
        <v>80</v>
      </c>
      <c r="G10797" s="108">
        <f t="shared" si="168"/>
        <v>43739</v>
      </c>
    </row>
    <row r="10798" spans="1:7" x14ac:dyDescent="0.35">
      <c r="A10798" s="72" t="s">
        <v>674</v>
      </c>
      <c r="B10798" s="72" t="s">
        <v>675</v>
      </c>
      <c r="C10798" s="72" t="s">
        <v>1102</v>
      </c>
      <c r="D10798" s="72" t="s">
        <v>1096</v>
      </c>
      <c r="E10798" s="72">
        <v>699</v>
      </c>
      <c r="F10798" s="105">
        <v>68</v>
      </c>
      <c r="G10798" s="108">
        <f t="shared" si="168"/>
        <v>43647</v>
      </c>
    </row>
    <row r="10799" spans="1:7" x14ac:dyDescent="0.35">
      <c r="A10799" s="72" t="s">
        <v>674</v>
      </c>
      <c r="B10799" s="72" t="s">
        <v>675</v>
      </c>
      <c r="C10799" s="72" t="s">
        <v>1102</v>
      </c>
      <c r="D10799" s="72" t="s">
        <v>1097</v>
      </c>
      <c r="E10799" s="72">
        <v>701</v>
      </c>
      <c r="F10799" s="105">
        <v>66</v>
      </c>
      <c r="G10799" s="108">
        <f t="shared" si="168"/>
        <v>43556</v>
      </c>
    </row>
    <row r="10800" spans="1:7" x14ac:dyDescent="0.35">
      <c r="A10800" s="72" t="s">
        <v>674</v>
      </c>
      <c r="B10800" s="72" t="s">
        <v>675</v>
      </c>
      <c r="C10800" s="72" t="s">
        <v>1102</v>
      </c>
      <c r="D10800" s="72" t="s">
        <v>1098</v>
      </c>
      <c r="E10800" s="72">
        <v>697</v>
      </c>
      <c r="F10800" s="105">
        <v>65</v>
      </c>
      <c r="G10800" s="108">
        <f t="shared" si="168"/>
        <v>43466</v>
      </c>
    </row>
    <row r="10801" spans="1:7" x14ac:dyDescent="0.35">
      <c r="A10801" s="72" t="s">
        <v>674</v>
      </c>
      <c r="B10801" s="72" t="s">
        <v>675</v>
      </c>
      <c r="C10801" s="72" t="s">
        <v>1102</v>
      </c>
      <c r="D10801" s="72" t="s">
        <v>1099</v>
      </c>
      <c r="E10801" s="72">
        <v>733</v>
      </c>
      <c r="F10801" s="105">
        <v>73</v>
      </c>
      <c r="G10801" s="108">
        <f t="shared" si="168"/>
        <v>43374</v>
      </c>
    </row>
    <row r="10802" spans="1:7" x14ac:dyDescent="0.35">
      <c r="A10802" s="72" t="s">
        <v>676</v>
      </c>
      <c r="B10802" s="72" t="s">
        <v>677</v>
      </c>
      <c r="C10802" s="72" t="s">
        <v>1087</v>
      </c>
      <c r="D10802" s="72" t="s">
        <v>1088</v>
      </c>
      <c r="E10802" s="72">
        <v>644</v>
      </c>
      <c r="F10802" s="105">
        <v>52</v>
      </c>
      <c r="G10802" s="108">
        <f t="shared" si="168"/>
        <v>44378</v>
      </c>
    </row>
    <row r="10803" spans="1:7" x14ac:dyDescent="0.35">
      <c r="A10803" s="72" t="s">
        <v>676</v>
      </c>
      <c r="B10803" s="72" t="s">
        <v>677</v>
      </c>
      <c r="C10803" s="72" t="s">
        <v>1087</v>
      </c>
      <c r="D10803" s="72" t="s">
        <v>1089</v>
      </c>
      <c r="E10803" s="72">
        <v>647</v>
      </c>
      <c r="F10803" s="105">
        <v>50</v>
      </c>
      <c r="G10803" s="108">
        <f t="shared" si="168"/>
        <v>44287</v>
      </c>
    </row>
    <row r="10804" spans="1:7" x14ac:dyDescent="0.35">
      <c r="A10804" s="72" t="s">
        <v>676</v>
      </c>
      <c r="B10804" s="72" t="s">
        <v>677</v>
      </c>
      <c r="C10804" s="72" t="s">
        <v>1087</v>
      </c>
      <c r="D10804" s="72" t="s">
        <v>1090</v>
      </c>
      <c r="E10804" s="72">
        <v>646</v>
      </c>
      <c r="F10804" s="105">
        <v>48</v>
      </c>
      <c r="G10804" s="108">
        <f t="shared" si="168"/>
        <v>44197</v>
      </c>
    </row>
    <row r="10805" spans="1:7" x14ac:dyDescent="0.35">
      <c r="A10805" s="72" t="s">
        <v>676</v>
      </c>
      <c r="B10805" s="72" t="s">
        <v>677</v>
      </c>
      <c r="C10805" s="72" t="s">
        <v>1087</v>
      </c>
      <c r="D10805" s="72" t="s">
        <v>1091</v>
      </c>
      <c r="E10805" s="72">
        <v>642</v>
      </c>
      <c r="F10805" s="105">
        <v>47</v>
      </c>
      <c r="G10805" s="108">
        <f t="shared" si="168"/>
        <v>44105</v>
      </c>
    </row>
    <row r="10806" spans="1:7" x14ac:dyDescent="0.35">
      <c r="A10806" s="72" t="s">
        <v>676</v>
      </c>
      <c r="B10806" s="72" t="s">
        <v>677</v>
      </c>
      <c r="C10806" s="72" t="s">
        <v>1087</v>
      </c>
      <c r="D10806" s="72" t="s">
        <v>1092</v>
      </c>
      <c r="E10806" s="72">
        <v>631</v>
      </c>
      <c r="F10806" s="105">
        <v>51</v>
      </c>
      <c r="G10806" s="108">
        <f t="shared" si="168"/>
        <v>44013</v>
      </c>
    </row>
    <row r="10807" spans="1:7" x14ac:dyDescent="0.35">
      <c r="A10807" s="72" t="s">
        <v>676</v>
      </c>
      <c r="B10807" s="72" t="s">
        <v>677</v>
      </c>
      <c r="C10807" s="72" t="s">
        <v>1087</v>
      </c>
      <c r="D10807" s="72" t="s">
        <v>1093</v>
      </c>
      <c r="E10807" s="72">
        <v>612</v>
      </c>
      <c r="F10807" s="105">
        <v>51</v>
      </c>
      <c r="G10807" s="108">
        <f t="shared" si="168"/>
        <v>43922</v>
      </c>
    </row>
    <row r="10808" spans="1:7" x14ac:dyDescent="0.35">
      <c r="A10808" s="72" t="s">
        <v>676</v>
      </c>
      <c r="B10808" s="72" t="s">
        <v>677</v>
      </c>
      <c r="C10808" s="72" t="s">
        <v>1087</v>
      </c>
      <c r="D10808" s="72" t="s">
        <v>1094</v>
      </c>
      <c r="E10808" s="72">
        <v>612</v>
      </c>
      <c r="F10808" s="105">
        <v>48</v>
      </c>
      <c r="G10808" s="108">
        <f t="shared" si="168"/>
        <v>43831</v>
      </c>
    </row>
    <row r="10809" spans="1:7" x14ac:dyDescent="0.35">
      <c r="A10809" s="72" t="s">
        <v>676</v>
      </c>
      <c r="B10809" s="72" t="s">
        <v>677</v>
      </c>
      <c r="C10809" s="72" t="s">
        <v>1087</v>
      </c>
      <c r="D10809" s="72" t="s">
        <v>1095</v>
      </c>
      <c r="E10809" s="72">
        <v>612</v>
      </c>
      <c r="F10809" s="105">
        <v>49</v>
      </c>
      <c r="G10809" s="108">
        <f t="shared" si="168"/>
        <v>43739</v>
      </c>
    </row>
    <row r="10810" spans="1:7" x14ac:dyDescent="0.35">
      <c r="A10810" s="72" t="s">
        <v>676</v>
      </c>
      <c r="B10810" s="72" t="s">
        <v>677</v>
      </c>
      <c r="C10810" s="72" t="s">
        <v>1087</v>
      </c>
      <c r="D10810" s="72" t="s">
        <v>1096</v>
      </c>
      <c r="E10810" s="72">
        <v>614</v>
      </c>
      <c r="F10810" s="105">
        <v>40</v>
      </c>
      <c r="G10810" s="108">
        <f t="shared" si="168"/>
        <v>43647</v>
      </c>
    </row>
    <row r="10811" spans="1:7" x14ac:dyDescent="0.35">
      <c r="A10811" s="72" t="s">
        <v>676</v>
      </c>
      <c r="B10811" s="72" t="s">
        <v>677</v>
      </c>
      <c r="C10811" s="72" t="s">
        <v>1087</v>
      </c>
      <c r="D10811" s="72" t="s">
        <v>1097</v>
      </c>
      <c r="E10811" s="72">
        <v>616</v>
      </c>
      <c r="F10811" s="105">
        <v>40</v>
      </c>
      <c r="G10811" s="108">
        <f t="shared" si="168"/>
        <v>43556</v>
      </c>
    </row>
    <row r="10812" spans="1:7" x14ac:dyDescent="0.35">
      <c r="A10812" s="72" t="s">
        <v>676</v>
      </c>
      <c r="B10812" s="72" t="s">
        <v>677</v>
      </c>
      <c r="C10812" s="72" t="s">
        <v>1087</v>
      </c>
      <c r="D10812" s="72" t="s">
        <v>1098</v>
      </c>
      <c r="E10812" s="72">
        <v>616</v>
      </c>
      <c r="F10812" s="105">
        <v>40</v>
      </c>
      <c r="G10812" s="108">
        <f t="shared" si="168"/>
        <v>43466</v>
      </c>
    </row>
    <row r="10813" spans="1:7" x14ac:dyDescent="0.35">
      <c r="A10813" s="72" t="s">
        <v>676</v>
      </c>
      <c r="B10813" s="72" t="s">
        <v>677</v>
      </c>
      <c r="C10813" s="72" t="s">
        <v>1087</v>
      </c>
      <c r="D10813" s="72" t="s">
        <v>1099</v>
      </c>
      <c r="E10813" s="72">
        <v>634</v>
      </c>
      <c r="F10813" s="105">
        <v>50</v>
      </c>
      <c r="G10813" s="108">
        <f t="shared" si="168"/>
        <v>43374</v>
      </c>
    </row>
    <row r="10814" spans="1:7" x14ac:dyDescent="0.35">
      <c r="A10814" s="72" t="s">
        <v>676</v>
      </c>
      <c r="B10814" s="72" t="s">
        <v>677</v>
      </c>
      <c r="C10814" s="72" t="s">
        <v>1100</v>
      </c>
      <c r="D10814" s="72" t="s">
        <v>1088</v>
      </c>
      <c r="E10814" s="72">
        <v>929</v>
      </c>
      <c r="F10814" s="105">
        <v>172</v>
      </c>
      <c r="G10814" s="108">
        <f t="shared" si="168"/>
        <v>44378</v>
      </c>
    </row>
    <row r="10815" spans="1:7" x14ac:dyDescent="0.35">
      <c r="A10815" s="72" t="s">
        <v>676</v>
      </c>
      <c r="B10815" s="72" t="s">
        <v>677</v>
      </c>
      <c r="C10815" s="72" t="s">
        <v>1100</v>
      </c>
      <c r="D10815" s="72" t="s">
        <v>1089</v>
      </c>
      <c r="E10815" s="72">
        <v>937</v>
      </c>
      <c r="F10815" s="105">
        <v>154</v>
      </c>
      <c r="G10815" s="108">
        <f t="shared" si="168"/>
        <v>44287</v>
      </c>
    </row>
    <row r="10816" spans="1:7" x14ac:dyDescent="0.35">
      <c r="A10816" s="72" t="s">
        <v>676</v>
      </c>
      <c r="B10816" s="72" t="s">
        <v>677</v>
      </c>
      <c r="C10816" s="72" t="s">
        <v>1100</v>
      </c>
      <c r="D10816" s="72" t="s">
        <v>1090</v>
      </c>
      <c r="E10816" s="72">
        <v>937</v>
      </c>
      <c r="F10816" s="105">
        <v>165</v>
      </c>
      <c r="G10816" s="108">
        <f t="shared" si="168"/>
        <v>44197</v>
      </c>
    </row>
    <row r="10817" spans="1:7" x14ac:dyDescent="0.35">
      <c r="A10817" s="72" t="s">
        <v>676</v>
      </c>
      <c r="B10817" s="72" t="s">
        <v>677</v>
      </c>
      <c r="C10817" s="72" t="s">
        <v>1100</v>
      </c>
      <c r="D10817" s="72" t="s">
        <v>1091</v>
      </c>
      <c r="E10817" s="72">
        <v>938</v>
      </c>
      <c r="F10817" s="105">
        <v>148</v>
      </c>
      <c r="G10817" s="108">
        <f t="shared" si="168"/>
        <v>44105</v>
      </c>
    </row>
    <row r="10818" spans="1:7" x14ac:dyDescent="0.35">
      <c r="A10818" s="72" t="s">
        <v>676</v>
      </c>
      <c r="B10818" s="72" t="s">
        <v>677</v>
      </c>
      <c r="C10818" s="72" t="s">
        <v>1100</v>
      </c>
      <c r="D10818" s="72" t="s">
        <v>1092</v>
      </c>
      <c r="E10818" s="72">
        <v>940</v>
      </c>
      <c r="F10818" s="105">
        <v>121</v>
      </c>
      <c r="G10818" s="108">
        <f t="shared" si="168"/>
        <v>44013</v>
      </c>
    </row>
    <row r="10819" spans="1:7" x14ac:dyDescent="0.35">
      <c r="A10819" s="72" t="s">
        <v>676</v>
      </c>
      <c r="B10819" s="72" t="s">
        <v>677</v>
      </c>
      <c r="C10819" s="72" t="s">
        <v>1100</v>
      </c>
      <c r="D10819" s="72" t="s">
        <v>1093</v>
      </c>
      <c r="E10819" s="72">
        <v>907</v>
      </c>
      <c r="F10819" s="105">
        <v>103</v>
      </c>
      <c r="G10819" s="108">
        <f t="shared" si="168"/>
        <v>43922</v>
      </c>
    </row>
    <row r="10820" spans="1:7" x14ac:dyDescent="0.35">
      <c r="A10820" s="72" t="s">
        <v>676</v>
      </c>
      <c r="B10820" s="72" t="s">
        <v>677</v>
      </c>
      <c r="C10820" s="72" t="s">
        <v>1100</v>
      </c>
      <c r="D10820" s="72" t="s">
        <v>1094</v>
      </c>
      <c r="E10820" s="72">
        <v>897</v>
      </c>
      <c r="F10820" s="105">
        <v>117</v>
      </c>
      <c r="G10820" s="108">
        <f t="shared" ref="G10820:G10883" si="169">DATE(LEFT(D10820,4),RIGHT(LEFT(D10820,7),2),1)</f>
        <v>43831</v>
      </c>
    </row>
    <row r="10821" spans="1:7" x14ac:dyDescent="0.35">
      <c r="A10821" s="72" t="s">
        <v>676</v>
      </c>
      <c r="B10821" s="72" t="s">
        <v>677</v>
      </c>
      <c r="C10821" s="72" t="s">
        <v>1100</v>
      </c>
      <c r="D10821" s="72" t="s">
        <v>1095</v>
      </c>
      <c r="E10821" s="72">
        <v>894</v>
      </c>
      <c r="F10821" s="105">
        <v>128</v>
      </c>
      <c r="G10821" s="108">
        <f t="shared" si="169"/>
        <v>43739</v>
      </c>
    </row>
    <row r="10822" spans="1:7" x14ac:dyDescent="0.35">
      <c r="A10822" s="72" t="s">
        <v>676</v>
      </c>
      <c r="B10822" s="72" t="s">
        <v>677</v>
      </c>
      <c r="C10822" s="72" t="s">
        <v>1100</v>
      </c>
      <c r="D10822" s="72" t="s">
        <v>1096</v>
      </c>
      <c r="E10822" s="72">
        <v>892</v>
      </c>
      <c r="F10822" s="105">
        <v>124</v>
      </c>
      <c r="G10822" s="108">
        <f t="shared" si="169"/>
        <v>43647</v>
      </c>
    </row>
    <row r="10823" spans="1:7" x14ac:dyDescent="0.35">
      <c r="A10823" s="72" t="s">
        <v>676</v>
      </c>
      <c r="B10823" s="72" t="s">
        <v>677</v>
      </c>
      <c r="C10823" s="72" t="s">
        <v>1100</v>
      </c>
      <c r="D10823" s="72" t="s">
        <v>1097</v>
      </c>
      <c r="E10823" s="72">
        <v>890</v>
      </c>
      <c r="F10823" s="105">
        <v>126</v>
      </c>
      <c r="G10823" s="108">
        <f t="shared" si="169"/>
        <v>43556</v>
      </c>
    </row>
    <row r="10824" spans="1:7" x14ac:dyDescent="0.35">
      <c r="A10824" s="72" t="s">
        <v>676</v>
      </c>
      <c r="B10824" s="72" t="s">
        <v>677</v>
      </c>
      <c r="C10824" s="72" t="s">
        <v>1100</v>
      </c>
      <c r="D10824" s="72" t="s">
        <v>1098</v>
      </c>
      <c r="E10824" s="72">
        <v>895</v>
      </c>
      <c r="F10824" s="105">
        <v>127</v>
      </c>
      <c r="G10824" s="108">
        <f t="shared" si="169"/>
        <v>43466</v>
      </c>
    </row>
    <row r="10825" spans="1:7" x14ac:dyDescent="0.35">
      <c r="A10825" s="72" t="s">
        <v>676</v>
      </c>
      <c r="B10825" s="72" t="s">
        <v>677</v>
      </c>
      <c r="C10825" s="72" t="s">
        <v>1100</v>
      </c>
      <c r="D10825" s="72" t="s">
        <v>1099</v>
      </c>
      <c r="E10825" s="72">
        <v>949</v>
      </c>
      <c r="F10825" s="105">
        <v>148</v>
      </c>
      <c r="G10825" s="108">
        <f t="shared" si="169"/>
        <v>43374</v>
      </c>
    </row>
    <row r="10826" spans="1:7" x14ac:dyDescent="0.35">
      <c r="A10826" s="72" t="s">
        <v>676</v>
      </c>
      <c r="B10826" s="72" t="s">
        <v>677</v>
      </c>
      <c r="C10826" s="72" t="s">
        <v>1101</v>
      </c>
      <c r="D10826" s="72" t="s">
        <v>1088</v>
      </c>
      <c r="E10826" s="72">
        <v>148</v>
      </c>
      <c r="F10826" s="105">
        <v>7</v>
      </c>
      <c r="G10826" s="108">
        <f t="shared" si="169"/>
        <v>44378</v>
      </c>
    </row>
    <row r="10827" spans="1:7" x14ac:dyDescent="0.35">
      <c r="A10827" s="72" t="s">
        <v>676</v>
      </c>
      <c r="B10827" s="72" t="s">
        <v>677</v>
      </c>
      <c r="C10827" s="72" t="s">
        <v>1101</v>
      </c>
      <c r="D10827" s="72" t="s">
        <v>1089</v>
      </c>
      <c r="E10827" s="72">
        <v>149</v>
      </c>
      <c r="F10827" s="105">
        <v>6</v>
      </c>
      <c r="G10827" s="108">
        <f t="shared" si="169"/>
        <v>44287</v>
      </c>
    </row>
    <row r="10828" spans="1:7" x14ac:dyDescent="0.35">
      <c r="A10828" s="72" t="s">
        <v>676</v>
      </c>
      <c r="B10828" s="72" t="s">
        <v>677</v>
      </c>
      <c r="C10828" s="72" t="s">
        <v>1101</v>
      </c>
      <c r="D10828" s="72" t="s">
        <v>1090</v>
      </c>
      <c r="E10828" s="72">
        <v>147</v>
      </c>
      <c r="F10828" s="105">
        <v>6</v>
      </c>
      <c r="G10828" s="108">
        <f t="shared" si="169"/>
        <v>44197</v>
      </c>
    </row>
    <row r="10829" spans="1:7" x14ac:dyDescent="0.35">
      <c r="A10829" s="72" t="s">
        <v>676</v>
      </c>
      <c r="B10829" s="72" t="s">
        <v>677</v>
      </c>
      <c r="C10829" s="72" t="s">
        <v>1101</v>
      </c>
      <c r="D10829" s="72" t="s">
        <v>1091</v>
      </c>
      <c r="E10829" s="72">
        <v>151</v>
      </c>
      <c r="F10829" s="105">
        <v>5</v>
      </c>
      <c r="G10829" s="108">
        <f t="shared" si="169"/>
        <v>44105</v>
      </c>
    </row>
    <row r="10830" spans="1:7" x14ac:dyDescent="0.35">
      <c r="A10830" s="72" t="s">
        <v>676</v>
      </c>
      <c r="B10830" s="72" t="s">
        <v>677</v>
      </c>
      <c r="C10830" s="72" t="s">
        <v>1101</v>
      </c>
      <c r="D10830" s="72" t="s">
        <v>1092</v>
      </c>
      <c r="E10830" s="72">
        <v>144</v>
      </c>
      <c r="F10830" s="105">
        <v>5</v>
      </c>
      <c r="G10830" s="108">
        <f t="shared" si="169"/>
        <v>44013</v>
      </c>
    </row>
    <row r="10831" spans="1:7" x14ac:dyDescent="0.35">
      <c r="A10831" s="72" t="s">
        <v>676</v>
      </c>
      <c r="B10831" s="72" t="s">
        <v>677</v>
      </c>
      <c r="C10831" s="72" t="s">
        <v>1101</v>
      </c>
      <c r="D10831" s="72" t="s">
        <v>1093</v>
      </c>
      <c r="E10831" s="72">
        <v>146</v>
      </c>
      <c r="F10831" s="105">
        <v>8</v>
      </c>
      <c r="G10831" s="108">
        <f t="shared" si="169"/>
        <v>43922</v>
      </c>
    </row>
    <row r="10832" spans="1:7" x14ac:dyDescent="0.35">
      <c r="A10832" s="72" t="s">
        <v>676</v>
      </c>
      <c r="B10832" s="72" t="s">
        <v>677</v>
      </c>
      <c r="C10832" s="72" t="s">
        <v>1101</v>
      </c>
      <c r="D10832" s="72" t="s">
        <v>1094</v>
      </c>
      <c r="E10832" s="72">
        <v>145</v>
      </c>
      <c r="F10832" s="105">
        <v>8</v>
      </c>
      <c r="G10832" s="108">
        <f t="shared" si="169"/>
        <v>43831</v>
      </c>
    </row>
    <row r="10833" spans="1:7" x14ac:dyDescent="0.35">
      <c r="A10833" s="72" t="s">
        <v>676</v>
      </c>
      <c r="B10833" s="72" t="s">
        <v>677</v>
      </c>
      <c r="C10833" s="72" t="s">
        <v>1101</v>
      </c>
      <c r="D10833" s="72" t="s">
        <v>1095</v>
      </c>
      <c r="E10833" s="72">
        <v>144</v>
      </c>
      <c r="F10833" s="105">
        <v>8</v>
      </c>
      <c r="G10833" s="108">
        <f t="shared" si="169"/>
        <v>43739</v>
      </c>
    </row>
    <row r="10834" spans="1:7" x14ac:dyDescent="0.35">
      <c r="A10834" s="72" t="s">
        <v>676</v>
      </c>
      <c r="B10834" s="72" t="s">
        <v>677</v>
      </c>
      <c r="C10834" s="72" t="s">
        <v>1101</v>
      </c>
      <c r="D10834" s="72" t="s">
        <v>1096</v>
      </c>
      <c r="E10834" s="72">
        <v>144</v>
      </c>
      <c r="F10834" s="105">
        <v>8</v>
      </c>
      <c r="G10834" s="108">
        <f t="shared" si="169"/>
        <v>43647</v>
      </c>
    </row>
    <row r="10835" spans="1:7" x14ac:dyDescent="0.35">
      <c r="A10835" s="72" t="s">
        <v>676</v>
      </c>
      <c r="B10835" s="72" t="s">
        <v>677</v>
      </c>
      <c r="C10835" s="72" t="s">
        <v>1101</v>
      </c>
      <c r="D10835" s="72" t="s">
        <v>1097</v>
      </c>
      <c r="E10835" s="72">
        <v>145</v>
      </c>
      <c r="F10835" s="105">
        <v>5</v>
      </c>
      <c r="G10835" s="108">
        <f t="shared" si="169"/>
        <v>43556</v>
      </c>
    </row>
    <row r="10836" spans="1:7" x14ac:dyDescent="0.35">
      <c r="A10836" s="72" t="s">
        <v>676</v>
      </c>
      <c r="B10836" s="72" t="s">
        <v>677</v>
      </c>
      <c r="C10836" s="72" t="s">
        <v>1101</v>
      </c>
      <c r="D10836" s="72" t="s">
        <v>1098</v>
      </c>
      <c r="E10836" s="72">
        <v>146</v>
      </c>
      <c r="F10836" s="105">
        <v>5</v>
      </c>
      <c r="G10836" s="108">
        <f t="shared" si="169"/>
        <v>43466</v>
      </c>
    </row>
    <row r="10837" spans="1:7" x14ac:dyDescent="0.35">
      <c r="A10837" s="72" t="s">
        <v>676</v>
      </c>
      <c r="B10837" s="72" t="s">
        <v>677</v>
      </c>
      <c r="C10837" s="72" t="s">
        <v>1101</v>
      </c>
      <c r="D10837" s="72" t="s">
        <v>1099</v>
      </c>
      <c r="E10837" s="72">
        <v>152</v>
      </c>
      <c r="F10837" s="105">
        <v>5</v>
      </c>
      <c r="G10837" s="108">
        <f t="shared" si="169"/>
        <v>43374</v>
      </c>
    </row>
    <row r="10838" spans="1:7" x14ac:dyDescent="0.35">
      <c r="A10838" s="72" t="s">
        <v>676</v>
      </c>
      <c r="B10838" s="72" t="s">
        <v>677</v>
      </c>
      <c r="C10838" s="72" t="s">
        <v>1102</v>
      </c>
      <c r="D10838" s="72" t="s">
        <v>1088</v>
      </c>
      <c r="E10838" s="72">
        <v>1336</v>
      </c>
      <c r="F10838" s="105">
        <v>88</v>
      </c>
      <c r="G10838" s="108">
        <f t="shared" si="169"/>
        <v>44378</v>
      </c>
    </row>
    <row r="10839" spans="1:7" x14ac:dyDescent="0.35">
      <c r="A10839" s="72" t="s">
        <v>676</v>
      </c>
      <c r="B10839" s="72" t="s">
        <v>677</v>
      </c>
      <c r="C10839" s="72" t="s">
        <v>1102</v>
      </c>
      <c r="D10839" s="72" t="s">
        <v>1089</v>
      </c>
      <c r="E10839" s="72">
        <v>1334</v>
      </c>
      <c r="F10839" s="105">
        <v>90</v>
      </c>
      <c r="G10839" s="108">
        <f t="shared" si="169"/>
        <v>44287</v>
      </c>
    </row>
    <row r="10840" spans="1:7" x14ac:dyDescent="0.35">
      <c r="A10840" s="72" t="s">
        <v>676</v>
      </c>
      <c r="B10840" s="72" t="s">
        <v>677</v>
      </c>
      <c r="C10840" s="72" t="s">
        <v>1102</v>
      </c>
      <c r="D10840" s="72" t="s">
        <v>1090</v>
      </c>
      <c r="E10840" s="72">
        <v>1332</v>
      </c>
      <c r="F10840" s="105">
        <v>88</v>
      </c>
      <c r="G10840" s="108">
        <f t="shared" si="169"/>
        <v>44197</v>
      </c>
    </row>
    <row r="10841" spans="1:7" x14ac:dyDescent="0.35">
      <c r="A10841" s="72" t="s">
        <v>676</v>
      </c>
      <c r="B10841" s="72" t="s">
        <v>677</v>
      </c>
      <c r="C10841" s="72" t="s">
        <v>1102</v>
      </c>
      <c r="D10841" s="72" t="s">
        <v>1091</v>
      </c>
      <c r="E10841" s="72">
        <v>1340</v>
      </c>
      <c r="F10841" s="105">
        <v>78</v>
      </c>
      <c r="G10841" s="108">
        <f t="shared" si="169"/>
        <v>44105</v>
      </c>
    </row>
    <row r="10842" spans="1:7" x14ac:dyDescent="0.35">
      <c r="A10842" s="72" t="s">
        <v>676</v>
      </c>
      <c r="B10842" s="72" t="s">
        <v>677</v>
      </c>
      <c r="C10842" s="72" t="s">
        <v>1102</v>
      </c>
      <c r="D10842" s="72" t="s">
        <v>1092</v>
      </c>
      <c r="E10842" s="72">
        <v>1342</v>
      </c>
      <c r="F10842" s="105">
        <v>80</v>
      </c>
      <c r="G10842" s="108">
        <f t="shared" si="169"/>
        <v>44013</v>
      </c>
    </row>
    <row r="10843" spans="1:7" x14ac:dyDescent="0.35">
      <c r="A10843" s="72" t="s">
        <v>676</v>
      </c>
      <c r="B10843" s="72" t="s">
        <v>677</v>
      </c>
      <c r="C10843" s="72" t="s">
        <v>1102</v>
      </c>
      <c r="D10843" s="72" t="s">
        <v>1093</v>
      </c>
      <c r="E10843" s="72">
        <v>1359</v>
      </c>
      <c r="F10843" s="105">
        <v>96</v>
      </c>
      <c r="G10843" s="108">
        <f t="shared" si="169"/>
        <v>43922</v>
      </c>
    </row>
    <row r="10844" spans="1:7" x14ac:dyDescent="0.35">
      <c r="A10844" s="72" t="s">
        <v>676</v>
      </c>
      <c r="B10844" s="72" t="s">
        <v>677</v>
      </c>
      <c r="C10844" s="72" t="s">
        <v>1102</v>
      </c>
      <c r="D10844" s="72" t="s">
        <v>1094</v>
      </c>
      <c r="E10844" s="72">
        <v>1352</v>
      </c>
      <c r="F10844" s="105">
        <v>94</v>
      </c>
      <c r="G10844" s="108">
        <f t="shared" si="169"/>
        <v>43831</v>
      </c>
    </row>
    <row r="10845" spans="1:7" x14ac:dyDescent="0.35">
      <c r="A10845" s="72" t="s">
        <v>676</v>
      </c>
      <c r="B10845" s="72" t="s">
        <v>677</v>
      </c>
      <c r="C10845" s="72" t="s">
        <v>1102</v>
      </c>
      <c r="D10845" s="72" t="s">
        <v>1095</v>
      </c>
      <c r="E10845" s="72">
        <v>1357</v>
      </c>
      <c r="F10845" s="105">
        <v>96</v>
      </c>
      <c r="G10845" s="108">
        <f t="shared" si="169"/>
        <v>43739</v>
      </c>
    </row>
    <row r="10846" spans="1:7" x14ac:dyDescent="0.35">
      <c r="A10846" s="72" t="s">
        <v>676</v>
      </c>
      <c r="B10846" s="72" t="s">
        <v>677</v>
      </c>
      <c r="C10846" s="72" t="s">
        <v>1102</v>
      </c>
      <c r="D10846" s="72" t="s">
        <v>1096</v>
      </c>
      <c r="E10846" s="72">
        <v>1359</v>
      </c>
      <c r="F10846" s="105">
        <v>93</v>
      </c>
      <c r="G10846" s="108">
        <f t="shared" si="169"/>
        <v>43647</v>
      </c>
    </row>
    <row r="10847" spans="1:7" x14ac:dyDescent="0.35">
      <c r="A10847" s="72" t="s">
        <v>676</v>
      </c>
      <c r="B10847" s="72" t="s">
        <v>677</v>
      </c>
      <c r="C10847" s="72" t="s">
        <v>1102</v>
      </c>
      <c r="D10847" s="72" t="s">
        <v>1097</v>
      </c>
      <c r="E10847" s="72">
        <v>1357</v>
      </c>
      <c r="F10847" s="105">
        <v>96</v>
      </c>
      <c r="G10847" s="108">
        <f t="shared" si="169"/>
        <v>43556</v>
      </c>
    </row>
    <row r="10848" spans="1:7" x14ac:dyDescent="0.35">
      <c r="A10848" s="72" t="s">
        <v>676</v>
      </c>
      <c r="B10848" s="72" t="s">
        <v>677</v>
      </c>
      <c r="C10848" s="72" t="s">
        <v>1102</v>
      </c>
      <c r="D10848" s="72" t="s">
        <v>1098</v>
      </c>
      <c r="E10848" s="72">
        <v>1353</v>
      </c>
      <c r="F10848" s="105">
        <v>94</v>
      </c>
      <c r="G10848" s="108">
        <f t="shared" si="169"/>
        <v>43466</v>
      </c>
    </row>
    <row r="10849" spans="1:7" x14ac:dyDescent="0.35">
      <c r="A10849" s="72" t="s">
        <v>676</v>
      </c>
      <c r="B10849" s="72" t="s">
        <v>677</v>
      </c>
      <c r="C10849" s="72" t="s">
        <v>1102</v>
      </c>
      <c r="D10849" s="72" t="s">
        <v>1099</v>
      </c>
      <c r="E10849" s="72">
        <v>1469</v>
      </c>
      <c r="F10849" s="105">
        <v>106</v>
      </c>
      <c r="G10849" s="108">
        <f t="shared" si="169"/>
        <v>43374</v>
      </c>
    </row>
    <row r="10850" spans="1:7" x14ac:dyDescent="0.35">
      <c r="A10850" s="72" t="s">
        <v>680</v>
      </c>
      <c r="B10850" s="72" t="s">
        <v>681</v>
      </c>
      <c r="C10850" s="72" t="s">
        <v>1087</v>
      </c>
      <c r="D10850" s="72" t="s">
        <v>1088</v>
      </c>
      <c r="E10850" s="72">
        <v>1707</v>
      </c>
      <c r="F10850" s="105">
        <v>13</v>
      </c>
      <c r="G10850" s="108">
        <f t="shared" si="169"/>
        <v>44378</v>
      </c>
    </row>
    <row r="10851" spans="1:7" x14ac:dyDescent="0.35">
      <c r="A10851" s="72" t="s">
        <v>680</v>
      </c>
      <c r="B10851" s="72" t="s">
        <v>681</v>
      </c>
      <c r="C10851" s="72" t="s">
        <v>1087</v>
      </c>
      <c r="D10851" s="72" t="s">
        <v>1089</v>
      </c>
      <c r="E10851" s="72">
        <v>1702</v>
      </c>
      <c r="F10851" s="105">
        <v>10</v>
      </c>
      <c r="G10851" s="108">
        <f t="shared" si="169"/>
        <v>44287</v>
      </c>
    </row>
    <row r="10852" spans="1:7" x14ac:dyDescent="0.35">
      <c r="A10852" s="72" t="s">
        <v>680</v>
      </c>
      <c r="B10852" s="72" t="s">
        <v>681</v>
      </c>
      <c r="C10852" s="72" t="s">
        <v>1087</v>
      </c>
      <c r="D10852" s="72" t="s">
        <v>1090</v>
      </c>
      <c r="E10852" s="72">
        <v>1700</v>
      </c>
      <c r="F10852" s="105">
        <v>11</v>
      </c>
      <c r="G10852" s="108">
        <f t="shared" si="169"/>
        <v>44197</v>
      </c>
    </row>
    <row r="10853" spans="1:7" x14ac:dyDescent="0.35">
      <c r="A10853" s="72" t="s">
        <v>680</v>
      </c>
      <c r="B10853" s="72" t="s">
        <v>681</v>
      </c>
      <c r="C10853" s="72" t="s">
        <v>1087</v>
      </c>
      <c r="D10853" s="72" t="s">
        <v>1091</v>
      </c>
      <c r="E10853" s="72">
        <v>1686</v>
      </c>
      <c r="F10853" s="105">
        <v>11</v>
      </c>
      <c r="G10853" s="108">
        <f t="shared" si="169"/>
        <v>44105</v>
      </c>
    </row>
    <row r="10854" spans="1:7" x14ac:dyDescent="0.35">
      <c r="A10854" s="72" t="s">
        <v>680</v>
      </c>
      <c r="B10854" s="72" t="s">
        <v>681</v>
      </c>
      <c r="C10854" s="72" t="s">
        <v>1087</v>
      </c>
      <c r="D10854" s="72" t="s">
        <v>1092</v>
      </c>
      <c r="E10854" s="72">
        <v>1676</v>
      </c>
      <c r="F10854" s="105">
        <v>11</v>
      </c>
      <c r="G10854" s="108">
        <f t="shared" si="169"/>
        <v>44013</v>
      </c>
    </row>
    <row r="10855" spans="1:7" x14ac:dyDescent="0.35">
      <c r="A10855" s="72" t="s">
        <v>680</v>
      </c>
      <c r="B10855" s="72" t="s">
        <v>681</v>
      </c>
      <c r="C10855" s="72" t="s">
        <v>1087</v>
      </c>
      <c r="D10855" s="72" t="s">
        <v>1093</v>
      </c>
      <c r="E10855" s="72">
        <v>1668</v>
      </c>
      <c r="F10855" s="105">
        <v>12</v>
      </c>
      <c r="G10855" s="108">
        <f t="shared" si="169"/>
        <v>43922</v>
      </c>
    </row>
    <row r="10856" spans="1:7" x14ac:dyDescent="0.35">
      <c r="A10856" s="72" t="s">
        <v>680</v>
      </c>
      <c r="B10856" s="72" t="s">
        <v>681</v>
      </c>
      <c r="C10856" s="72" t="s">
        <v>1087</v>
      </c>
      <c r="D10856" s="72" t="s">
        <v>1094</v>
      </c>
      <c r="E10856" s="72">
        <v>1645</v>
      </c>
      <c r="F10856" s="105">
        <v>12</v>
      </c>
      <c r="G10856" s="108">
        <f t="shared" si="169"/>
        <v>43831</v>
      </c>
    </row>
    <row r="10857" spans="1:7" x14ac:dyDescent="0.35">
      <c r="A10857" s="72" t="s">
        <v>680</v>
      </c>
      <c r="B10857" s="72" t="s">
        <v>681</v>
      </c>
      <c r="C10857" s="72" t="s">
        <v>1087</v>
      </c>
      <c r="D10857" s="72" t="s">
        <v>1095</v>
      </c>
      <c r="E10857" s="72">
        <v>1634</v>
      </c>
      <c r="F10857" s="105">
        <v>12</v>
      </c>
      <c r="G10857" s="108">
        <f t="shared" si="169"/>
        <v>43739</v>
      </c>
    </row>
    <row r="10858" spans="1:7" x14ac:dyDescent="0.35">
      <c r="A10858" s="72" t="s">
        <v>680</v>
      </c>
      <c r="B10858" s="72" t="s">
        <v>681</v>
      </c>
      <c r="C10858" s="72" t="s">
        <v>1087</v>
      </c>
      <c r="D10858" s="72" t="s">
        <v>1096</v>
      </c>
      <c r="E10858" s="72">
        <v>1631</v>
      </c>
      <c r="F10858" s="105">
        <v>11</v>
      </c>
      <c r="G10858" s="108">
        <f t="shared" si="169"/>
        <v>43647</v>
      </c>
    </row>
    <row r="10859" spans="1:7" x14ac:dyDescent="0.35">
      <c r="A10859" s="72" t="s">
        <v>680</v>
      </c>
      <c r="B10859" s="72" t="s">
        <v>681</v>
      </c>
      <c r="C10859" s="72" t="s">
        <v>1087</v>
      </c>
      <c r="D10859" s="72" t="s">
        <v>1097</v>
      </c>
      <c r="E10859" s="72">
        <v>1629</v>
      </c>
      <c r="F10859" s="105">
        <v>12</v>
      </c>
      <c r="G10859" s="108">
        <f t="shared" si="169"/>
        <v>43556</v>
      </c>
    </row>
    <row r="10860" spans="1:7" x14ac:dyDescent="0.35">
      <c r="A10860" s="72" t="s">
        <v>680</v>
      </c>
      <c r="B10860" s="72" t="s">
        <v>681</v>
      </c>
      <c r="C10860" s="72" t="s">
        <v>1087</v>
      </c>
      <c r="D10860" s="72" t="s">
        <v>1098</v>
      </c>
      <c r="E10860" s="72">
        <v>1637</v>
      </c>
      <c r="F10860" s="105">
        <v>12</v>
      </c>
      <c r="G10860" s="108">
        <f t="shared" si="169"/>
        <v>43466</v>
      </c>
    </row>
    <row r="10861" spans="1:7" x14ac:dyDescent="0.35">
      <c r="A10861" s="72" t="s">
        <v>680</v>
      </c>
      <c r="B10861" s="72" t="s">
        <v>681</v>
      </c>
      <c r="C10861" s="72" t="s">
        <v>1087</v>
      </c>
      <c r="D10861" s="72" t="s">
        <v>1099</v>
      </c>
      <c r="E10861" s="72">
        <v>1688</v>
      </c>
      <c r="F10861" s="105">
        <v>13</v>
      </c>
      <c r="G10861" s="108">
        <f t="shared" si="169"/>
        <v>43374</v>
      </c>
    </row>
    <row r="10862" spans="1:7" x14ac:dyDescent="0.35">
      <c r="A10862" s="72" t="s">
        <v>680</v>
      </c>
      <c r="B10862" s="72" t="s">
        <v>681</v>
      </c>
      <c r="C10862" s="72" t="s">
        <v>1100</v>
      </c>
      <c r="D10862" s="72" t="s">
        <v>1088</v>
      </c>
      <c r="E10862" s="72">
        <v>1250</v>
      </c>
      <c r="F10862" s="105">
        <v>5</v>
      </c>
      <c r="G10862" s="108">
        <f t="shared" si="169"/>
        <v>44378</v>
      </c>
    </row>
    <row r="10863" spans="1:7" x14ac:dyDescent="0.35">
      <c r="A10863" s="72" t="s">
        <v>680</v>
      </c>
      <c r="B10863" s="72" t="s">
        <v>681</v>
      </c>
      <c r="C10863" s="72" t="s">
        <v>1100</v>
      </c>
      <c r="D10863" s="72" t="s">
        <v>1089</v>
      </c>
      <c r="E10863" s="72">
        <v>1251</v>
      </c>
      <c r="F10863" s="105">
        <v>5</v>
      </c>
      <c r="G10863" s="108">
        <f t="shared" si="169"/>
        <v>44287</v>
      </c>
    </row>
    <row r="10864" spans="1:7" x14ac:dyDescent="0.35">
      <c r="A10864" s="72" t="s">
        <v>680</v>
      </c>
      <c r="B10864" s="72" t="s">
        <v>681</v>
      </c>
      <c r="C10864" s="72" t="s">
        <v>1100</v>
      </c>
      <c r="D10864" s="72" t="s">
        <v>1090</v>
      </c>
      <c r="E10864" s="72">
        <v>1256</v>
      </c>
      <c r="F10864" s="105">
        <v>6</v>
      </c>
      <c r="G10864" s="108">
        <f t="shared" si="169"/>
        <v>44197</v>
      </c>
    </row>
    <row r="10865" spans="1:7" x14ac:dyDescent="0.35">
      <c r="A10865" s="72" t="s">
        <v>680</v>
      </c>
      <c r="B10865" s="72" t="s">
        <v>681</v>
      </c>
      <c r="C10865" s="72" t="s">
        <v>1100</v>
      </c>
      <c r="D10865" s="72" t="s">
        <v>1091</v>
      </c>
      <c r="E10865" s="72">
        <v>1270</v>
      </c>
      <c r="F10865" s="105">
        <v>5</v>
      </c>
      <c r="G10865" s="108">
        <f t="shared" si="169"/>
        <v>44105</v>
      </c>
    </row>
    <row r="10866" spans="1:7" x14ac:dyDescent="0.35">
      <c r="A10866" s="72" t="s">
        <v>680</v>
      </c>
      <c r="B10866" s="72" t="s">
        <v>681</v>
      </c>
      <c r="C10866" s="72" t="s">
        <v>1100</v>
      </c>
      <c r="D10866" s="72" t="s">
        <v>1092</v>
      </c>
      <c r="E10866" s="72">
        <v>1275</v>
      </c>
      <c r="F10866" s="105">
        <v>6</v>
      </c>
      <c r="G10866" s="108">
        <f t="shared" si="169"/>
        <v>44013</v>
      </c>
    </row>
    <row r="10867" spans="1:7" x14ac:dyDescent="0.35">
      <c r="A10867" s="72" t="s">
        <v>680</v>
      </c>
      <c r="B10867" s="72" t="s">
        <v>681</v>
      </c>
      <c r="C10867" s="72" t="s">
        <v>1100</v>
      </c>
      <c r="D10867" s="72" t="s">
        <v>1093</v>
      </c>
      <c r="E10867" s="72">
        <v>1260</v>
      </c>
      <c r="F10867" s="105">
        <v>5</v>
      </c>
      <c r="G10867" s="108">
        <f t="shared" si="169"/>
        <v>43922</v>
      </c>
    </row>
    <row r="10868" spans="1:7" x14ac:dyDescent="0.35">
      <c r="A10868" s="72" t="s">
        <v>680</v>
      </c>
      <c r="B10868" s="72" t="s">
        <v>681</v>
      </c>
      <c r="C10868" s="72" t="s">
        <v>1100</v>
      </c>
      <c r="D10868" s="72" t="s">
        <v>1094</v>
      </c>
      <c r="E10868" s="72">
        <v>1230</v>
      </c>
      <c r="F10868" s="105">
        <v>6</v>
      </c>
      <c r="G10868" s="108">
        <f t="shared" si="169"/>
        <v>43831</v>
      </c>
    </row>
    <row r="10869" spans="1:7" x14ac:dyDescent="0.35">
      <c r="A10869" s="72" t="s">
        <v>680</v>
      </c>
      <c r="B10869" s="72" t="s">
        <v>681</v>
      </c>
      <c r="C10869" s="72" t="s">
        <v>1100</v>
      </c>
      <c r="D10869" s="72" t="s">
        <v>1095</v>
      </c>
      <c r="E10869" s="72">
        <v>1189</v>
      </c>
      <c r="F10869" s="105">
        <v>6</v>
      </c>
      <c r="G10869" s="108">
        <f t="shared" si="169"/>
        <v>43739</v>
      </c>
    </row>
    <row r="10870" spans="1:7" x14ac:dyDescent="0.35">
      <c r="A10870" s="72" t="s">
        <v>680</v>
      </c>
      <c r="B10870" s="72" t="s">
        <v>681</v>
      </c>
      <c r="C10870" s="72" t="s">
        <v>1100</v>
      </c>
      <c r="D10870" s="72" t="s">
        <v>1096</v>
      </c>
      <c r="E10870" s="72">
        <v>1191</v>
      </c>
      <c r="F10870" s="105">
        <v>6</v>
      </c>
      <c r="G10870" s="108">
        <f t="shared" si="169"/>
        <v>43647</v>
      </c>
    </row>
    <row r="10871" spans="1:7" x14ac:dyDescent="0.35">
      <c r="A10871" s="72" t="s">
        <v>680</v>
      </c>
      <c r="B10871" s="72" t="s">
        <v>681</v>
      </c>
      <c r="C10871" s="72" t="s">
        <v>1100</v>
      </c>
      <c r="D10871" s="72" t="s">
        <v>1097</v>
      </c>
      <c r="E10871" s="72">
        <v>1178</v>
      </c>
      <c r="F10871" s="105">
        <v>6</v>
      </c>
      <c r="G10871" s="108">
        <f t="shared" si="169"/>
        <v>43556</v>
      </c>
    </row>
    <row r="10872" spans="1:7" x14ac:dyDescent="0.35">
      <c r="A10872" s="72" t="s">
        <v>680</v>
      </c>
      <c r="B10872" s="72" t="s">
        <v>681</v>
      </c>
      <c r="C10872" s="72" t="s">
        <v>1100</v>
      </c>
      <c r="D10872" s="72" t="s">
        <v>1098</v>
      </c>
      <c r="E10872" s="72">
        <v>1153</v>
      </c>
      <c r="F10872" s="105">
        <v>6</v>
      </c>
      <c r="G10872" s="108">
        <f t="shared" si="169"/>
        <v>43466</v>
      </c>
    </row>
    <row r="10873" spans="1:7" x14ac:dyDescent="0.35">
      <c r="A10873" s="72" t="s">
        <v>680</v>
      </c>
      <c r="B10873" s="72" t="s">
        <v>681</v>
      </c>
      <c r="C10873" s="72" t="s">
        <v>1100</v>
      </c>
      <c r="D10873" s="72" t="s">
        <v>1099</v>
      </c>
      <c r="E10873" s="72">
        <v>1204</v>
      </c>
      <c r="F10873" s="105">
        <v>6</v>
      </c>
      <c r="G10873" s="108">
        <f t="shared" si="169"/>
        <v>43374</v>
      </c>
    </row>
    <row r="10874" spans="1:7" x14ac:dyDescent="0.35">
      <c r="A10874" s="72" t="s">
        <v>680</v>
      </c>
      <c r="B10874" s="72" t="s">
        <v>681</v>
      </c>
      <c r="C10874" s="72" t="s">
        <v>1101</v>
      </c>
      <c r="D10874" s="72" t="s">
        <v>1088</v>
      </c>
      <c r="E10874" s="72">
        <v>240</v>
      </c>
      <c r="F10874" s="105">
        <v>0</v>
      </c>
      <c r="G10874" s="108">
        <f t="shared" si="169"/>
        <v>44378</v>
      </c>
    </row>
    <row r="10875" spans="1:7" x14ac:dyDescent="0.35">
      <c r="A10875" s="72" t="s">
        <v>680</v>
      </c>
      <c r="B10875" s="72" t="s">
        <v>681</v>
      </c>
      <c r="C10875" s="72" t="s">
        <v>1101</v>
      </c>
      <c r="D10875" s="72" t="s">
        <v>1089</v>
      </c>
      <c r="E10875" s="72">
        <v>243</v>
      </c>
      <c r="F10875" s="105">
        <v>0</v>
      </c>
      <c r="G10875" s="108">
        <f t="shared" si="169"/>
        <v>44287</v>
      </c>
    </row>
    <row r="10876" spans="1:7" x14ac:dyDescent="0.35">
      <c r="A10876" s="72" t="s">
        <v>680</v>
      </c>
      <c r="B10876" s="72" t="s">
        <v>681</v>
      </c>
      <c r="C10876" s="72" t="s">
        <v>1101</v>
      </c>
      <c r="D10876" s="72" t="s">
        <v>1090</v>
      </c>
      <c r="E10876" s="72">
        <v>241</v>
      </c>
      <c r="F10876" s="105">
        <v>0</v>
      </c>
      <c r="G10876" s="108">
        <f t="shared" si="169"/>
        <v>44197</v>
      </c>
    </row>
    <row r="10877" spans="1:7" x14ac:dyDescent="0.35">
      <c r="A10877" s="72" t="s">
        <v>680</v>
      </c>
      <c r="B10877" s="72" t="s">
        <v>681</v>
      </c>
      <c r="C10877" s="72" t="s">
        <v>1101</v>
      </c>
      <c r="D10877" s="72" t="s">
        <v>1091</v>
      </c>
      <c r="E10877" s="72">
        <v>241</v>
      </c>
      <c r="F10877" s="105">
        <v>0</v>
      </c>
      <c r="G10877" s="108">
        <f t="shared" si="169"/>
        <v>44105</v>
      </c>
    </row>
    <row r="10878" spans="1:7" x14ac:dyDescent="0.35">
      <c r="A10878" s="72" t="s">
        <v>680</v>
      </c>
      <c r="B10878" s="72" t="s">
        <v>681</v>
      </c>
      <c r="C10878" s="72" t="s">
        <v>1101</v>
      </c>
      <c r="D10878" s="72" t="s">
        <v>1092</v>
      </c>
      <c r="E10878" s="72">
        <v>241</v>
      </c>
      <c r="F10878" s="105">
        <v>0</v>
      </c>
      <c r="G10878" s="108">
        <f t="shared" si="169"/>
        <v>44013</v>
      </c>
    </row>
    <row r="10879" spans="1:7" x14ac:dyDescent="0.35">
      <c r="A10879" s="72" t="s">
        <v>680</v>
      </c>
      <c r="B10879" s="72" t="s">
        <v>681</v>
      </c>
      <c r="C10879" s="72" t="s">
        <v>1101</v>
      </c>
      <c r="D10879" s="72" t="s">
        <v>1093</v>
      </c>
      <c r="E10879" s="72">
        <v>239</v>
      </c>
      <c r="F10879" s="105">
        <v>0</v>
      </c>
      <c r="G10879" s="108">
        <f t="shared" si="169"/>
        <v>43922</v>
      </c>
    </row>
    <row r="10880" spans="1:7" x14ac:dyDescent="0.35">
      <c r="A10880" s="72" t="s">
        <v>680</v>
      </c>
      <c r="B10880" s="72" t="s">
        <v>681</v>
      </c>
      <c r="C10880" s="72" t="s">
        <v>1101</v>
      </c>
      <c r="D10880" s="72" t="s">
        <v>1094</v>
      </c>
      <c r="E10880" s="72">
        <v>237</v>
      </c>
      <c r="F10880" s="105">
        <v>0</v>
      </c>
      <c r="G10880" s="108">
        <f t="shared" si="169"/>
        <v>43831</v>
      </c>
    </row>
    <row r="10881" spans="1:7" x14ac:dyDescent="0.35">
      <c r="A10881" s="72" t="s">
        <v>680</v>
      </c>
      <c r="B10881" s="72" t="s">
        <v>681</v>
      </c>
      <c r="C10881" s="72" t="s">
        <v>1101</v>
      </c>
      <c r="D10881" s="72" t="s">
        <v>1095</v>
      </c>
      <c r="E10881" s="72">
        <v>232</v>
      </c>
      <c r="F10881" s="105">
        <v>0</v>
      </c>
      <c r="G10881" s="108">
        <f t="shared" si="169"/>
        <v>43739</v>
      </c>
    </row>
    <row r="10882" spans="1:7" x14ac:dyDescent="0.35">
      <c r="A10882" s="72" t="s">
        <v>680</v>
      </c>
      <c r="B10882" s="72" t="s">
        <v>681</v>
      </c>
      <c r="C10882" s="72" t="s">
        <v>1101</v>
      </c>
      <c r="D10882" s="72" t="s">
        <v>1096</v>
      </c>
      <c r="E10882" s="72">
        <v>230</v>
      </c>
      <c r="F10882" s="105">
        <v>0</v>
      </c>
      <c r="G10882" s="108">
        <f t="shared" si="169"/>
        <v>43647</v>
      </c>
    </row>
    <row r="10883" spans="1:7" x14ac:dyDescent="0.35">
      <c r="A10883" s="72" t="s">
        <v>680</v>
      </c>
      <c r="B10883" s="72" t="s">
        <v>681</v>
      </c>
      <c r="C10883" s="72" t="s">
        <v>1101</v>
      </c>
      <c r="D10883" s="72" t="s">
        <v>1097</v>
      </c>
      <c r="E10883" s="72">
        <v>230</v>
      </c>
      <c r="F10883" s="105">
        <v>0</v>
      </c>
      <c r="G10883" s="108">
        <f t="shared" si="169"/>
        <v>43556</v>
      </c>
    </row>
    <row r="10884" spans="1:7" x14ac:dyDescent="0.35">
      <c r="A10884" s="72" t="s">
        <v>680</v>
      </c>
      <c r="B10884" s="72" t="s">
        <v>681</v>
      </c>
      <c r="C10884" s="72" t="s">
        <v>1101</v>
      </c>
      <c r="D10884" s="72" t="s">
        <v>1098</v>
      </c>
      <c r="E10884" s="72">
        <v>229</v>
      </c>
      <c r="F10884" s="105">
        <v>0</v>
      </c>
      <c r="G10884" s="108">
        <f t="shared" ref="G10884:G10947" si="170">DATE(LEFT(D10884,4),RIGHT(LEFT(D10884,7),2),1)</f>
        <v>43466</v>
      </c>
    </row>
    <row r="10885" spans="1:7" x14ac:dyDescent="0.35">
      <c r="A10885" s="72" t="s">
        <v>680</v>
      </c>
      <c r="B10885" s="72" t="s">
        <v>681</v>
      </c>
      <c r="C10885" s="72" t="s">
        <v>1101</v>
      </c>
      <c r="D10885" s="72" t="s">
        <v>1099</v>
      </c>
      <c r="E10885" s="72">
        <v>264</v>
      </c>
      <c r="F10885" s="105">
        <v>1</v>
      </c>
      <c r="G10885" s="108">
        <f t="shared" si="170"/>
        <v>43374</v>
      </c>
    </row>
    <row r="10886" spans="1:7" x14ac:dyDescent="0.35">
      <c r="A10886" s="72" t="s">
        <v>680</v>
      </c>
      <c r="B10886" s="72" t="s">
        <v>681</v>
      </c>
      <c r="C10886" s="72" t="s">
        <v>1102</v>
      </c>
      <c r="D10886" s="72" t="s">
        <v>1088</v>
      </c>
      <c r="E10886" s="72">
        <v>3141</v>
      </c>
      <c r="F10886" s="105">
        <v>26</v>
      </c>
      <c r="G10886" s="108">
        <f t="shared" si="170"/>
        <v>44378</v>
      </c>
    </row>
    <row r="10887" spans="1:7" x14ac:dyDescent="0.35">
      <c r="A10887" s="72" t="s">
        <v>680</v>
      </c>
      <c r="B10887" s="72" t="s">
        <v>681</v>
      </c>
      <c r="C10887" s="72" t="s">
        <v>1102</v>
      </c>
      <c r="D10887" s="72" t="s">
        <v>1089</v>
      </c>
      <c r="E10887" s="72">
        <v>3142</v>
      </c>
      <c r="F10887" s="105">
        <v>26</v>
      </c>
      <c r="G10887" s="108">
        <f t="shared" si="170"/>
        <v>44287</v>
      </c>
    </row>
    <row r="10888" spans="1:7" x14ac:dyDescent="0.35">
      <c r="A10888" s="72" t="s">
        <v>680</v>
      </c>
      <c r="B10888" s="72" t="s">
        <v>681</v>
      </c>
      <c r="C10888" s="72" t="s">
        <v>1102</v>
      </c>
      <c r="D10888" s="72" t="s">
        <v>1090</v>
      </c>
      <c r="E10888" s="72">
        <v>3139</v>
      </c>
      <c r="F10888" s="105">
        <v>25</v>
      </c>
      <c r="G10888" s="108">
        <f t="shared" si="170"/>
        <v>44197</v>
      </c>
    </row>
    <row r="10889" spans="1:7" x14ac:dyDescent="0.35">
      <c r="A10889" s="72" t="s">
        <v>680</v>
      </c>
      <c r="B10889" s="72" t="s">
        <v>681</v>
      </c>
      <c r="C10889" s="72" t="s">
        <v>1102</v>
      </c>
      <c r="D10889" s="72" t="s">
        <v>1091</v>
      </c>
      <c r="E10889" s="72">
        <v>3147</v>
      </c>
      <c r="F10889" s="105">
        <v>25</v>
      </c>
      <c r="G10889" s="108">
        <f t="shared" si="170"/>
        <v>44105</v>
      </c>
    </row>
    <row r="10890" spans="1:7" x14ac:dyDescent="0.35">
      <c r="A10890" s="72" t="s">
        <v>680</v>
      </c>
      <c r="B10890" s="72" t="s">
        <v>681</v>
      </c>
      <c r="C10890" s="72" t="s">
        <v>1102</v>
      </c>
      <c r="D10890" s="72" t="s">
        <v>1092</v>
      </c>
      <c r="E10890" s="72">
        <v>3145</v>
      </c>
      <c r="F10890" s="105">
        <v>27</v>
      </c>
      <c r="G10890" s="108">
        <f t="shared" si="170"/>
        <v>44013</v>
      </c>
    </row>
    <row r="10891" spans="1:7" x14ac:dyDescent="0.35">
      <c r="A10891" s="72" t="s">
        <v>680</v>
      </c>
      <c r="B10891" s="72" t="s">
        <v>681</v>
      </c>
      <c r="C10891" s="72" t="s">
        <v>1102</v>
      </c>
      <c r="D10891" s="72" t="s">
        <v>1093</v>
      </c>
      <c r="E10891" s="72">
        <v>3149</v>
      </c>
      <c r="F10891" s="105">
        <v>26</v>
      </c>
      <c r="G10891" s="108">
        <f t="shared" si="170"/>
        <v>43922</v>
      </c>
    </row>
    <row r="10892" spans="1:7" x14ac:dyDescent="0.35">
      <c r="A10892" s="72" t="s">
        <v>680</v>
      </c>
      <c r="B10892" s="72" t="s">
        <v>681</v>
      </c>
      <c r="C10892" s="72" t="s">
        <v>1102</v>
      </c>
      <c r="D10892" s="72" t="s">
        <v>1094</v>
      </c>
      <c r="E10892" s="72">
        <v>3002</v>
      </c>
      <c r="F10892" s="105">
        <v>26</v>
      </c>
      <c r="G10892" s="108">
        <f t="shared" si="170"/>
        <v>43831</v>
      </c>
    </row>
    <row r="10893" spans="1:7" x14ac:dyDescent="0.35">
      <c r="A10893" s="72" t="s">
        <v>680</v>
      </c>
      <c r="B10893" s="72" t="s">
        <v>681</v>
      </c>
      <c r="C10893" s="72" t="s">
        <v>1102</v>
      </c>
      <c r="D10893" s="72" t="s">
        <v>1095</v>
      </c>
      <c r="E10893" s="72">
        <v>2978</v>
      </c>
      <c r="F10893" s="105">
        <v>26</v>
      </c>
      <c r="G10893" s="108">
        <f t="shared" si="170"/>
        <v>43739</v>
      </c>
    </row>
    <row r="10894" spans="1:7" x14ac:dyDescent="0.35">
      <c r="A10894" s="72" t="s">
        <v>680</v>
      </c>
      <c r="B10894" s="72" t="s">
        <v>681</v>
      </c>
      <c r="C10894" s="72" t="s">
        <v>1102</v>
      </c>
      <c r="D10894" s="72" t="s">
        <v>1096</v>
      </c>
      <c r="E10894" s="72">
        <v>2991</v>
      </c>
      <c r="F10894" s="105">
        <v>27</v>
      </c>
      <c r="G10894" s="108">
        <f t="shared" si="170"/>
        <v>43647</v>
      </c>
    </row>
    <row r="10895" spans="1:7" x14ac:dyDescent="0.35">
      <c r="A10895" s="72" t="s">
        <v>680</v>
      </c>
      <c r="B10895" s="72" t="s">
        <v>681</v>
      </c>
      <c r="C10895" s="72" t="s">
        <v>1102</v>
      </c>
      <c r="D10895" s="72" t="s">
        <v>1097</v>
      </c>
      <c r="E10895" s="72">
        <v>2988</v>
      </c>
      <c r="F10895" s="105">
        <v>27</v>
      </c>
      <c r="G10895" s="108">
        <f t="shared" si="170"/>
        <v>43556</v>
      </c>
    </row>
    <row r="10896" spans="1:7" x14ac:dyDescent="0.35">
      <c r="A10896" s="72" t="s">
        <v>680</v>
      </c>
      <c r="B10896" s="72" t="s">
        <v>681</v>
      </c>
      <c r="C10896" s="72" t="s">
        <v>1102</v>
      </c>
      <c r="D10896" s="72" t="s">
        <v>1098</v>
      </c>
      <c r="E10896" s="72">
        <v>2958</v>
      </c>
      <c r="F10896" s="105">
        <v>27</v>
      </c>
      <c r="G10896" s="108">
        <f t="shared" si="170"/>
        <v>43466</v>
      </c>
    </row>
    <row r="10897" spans="1:7" x14ac:dyDescent="0.35">
      <c r="A10897" s="72" t="s">
        <v>680</v>
      </c>
      <c r="B10897" s="72" t="s">
        <v>681</v>
      </c>
      <c r="C10897" s="72" t="s">
        <v>1102</v>
      </c>
      <c r="D10897" s="72" t="s">
        <v>1099</v>
      </c>
      <c r="E10897" s="72">
        <v>3009</v>
      </c>
      <c r="F10897" s="105">
        <v>28</v>
      </c>
      <c r="G10897" s="108">
        <f t="shared" si="170"/>
        <v>43374</v>
      </c>
    </row>
    <row r="10898" spans="1:7" x14ac:dyDescent="0.35">
      <c r="A10898" s="72" t="s">
        <v>682</v>
      </c>
      <c r="B10898" s="72" t="s">
        <v>683</v>
      </c>
      <c r="C10898" s="72" t="s">
        <v>1087</v>
      </c>
      <c r="D10898" s="72" t="s">
        <v>1088</v>
      </c>
      <c r="E10898" s="72">
        <v>600</v>
      </c>
      <c r="F10898" s="105">
        <v>14</v>
      </c>
      <c r="G10898" s="108">
        <f t="shared" si="170"/>
        <v>44378</v>
      </c>
    </row>
    <row r="10899" spans="1:7" x14ac:dyDescent="0.35">
      <c r="A10899" s="72" t="s">
        <v>682</v>
      </c>
      <c r="B10899" s="72" t="s">
        <v>683</v>
      </c>
      <c r="C10899" s="72" t="s">
        <v>1087</v>
      </c>
      <c r="D10899" s="72" t="s">
        <v>1089</v>
      </c>
      <c r="E10899" s="72">
        <v>592</v>
      </c>
      <c r="F10899" s="105">
        <v>14</v>
      </c>
      <c r="G10899" s="108">
        <f t="shared" si="170"/>
        <v>44287</v>
      </c>
    </row>
    <row r="10900" spans="1:7" x14ac:dyDescent="0.35">
      <c r="A10900" s="72" t="s">
        <v>682</v>
      </c>
      <c r="B10900" s="72" t="s">
        <v>683</v>
      </c>
      <c r="C10900" s="72" t="s">
        <v>1087</v>
      </c>
      <c r="D10900" s="72" t="s">
        <v>1090</v>
      </c>
      <c r="E10900" s="72">
        <v>594</v>
      </c>
      <c r="F10900" s="105">
        <v>14</v>
      </c>
      <c r="G10900" s="108">
        <f t="shared" si="170"/>
        <v>44197</v>
      </c>
    </row>
    <row r="10901" spans="1:7" x14ac:dyDescent="0.35">
      <c r="A10901" s="72" t="s">
        <v>682</v>
      </c>
      <c r="B10901" s="72" t="s">
        <v>683</v>
      </c>
      <c r="C10901" s="72" t="s">
        <v>1087</v>
      </c>
      <c r="D10901" s="72" t="s">
        <v>1091</v>
      </c>
      <c r="E10901" s="72">
        <v>586</v>
      </c>
      <c r="F10901" s="105">
        <v>14</v>
      </c>
      <c r="G10901" s="108">
        <f t="shared" si="170"/>
        <v>44105</v>
      </c>
    </row>
    <row r="10902" spans="1:7" x14ac:dyDescent="0.35">
      <c r="A10902" s="72" t="s">
        <v>682</v>
      </c>
      <c r="B10902" s="72" t="s">
        <v>683</v>
      </c>
      <c r="C10902" s="72" t="s">
        <v>1087</v>
      </c>
      <c r="D10902" s="72" t="s">
        <v>1092</v>
      </c>
      <c r="E10902" s="72">
        <v>587</v>
      </c>
      <c r="F10902" s="105">
        <v>14</v>
      </c>
      <c r="G10902" s="108">
        <f t="shared" si="170"/>
        <v>44013</v>
      </c>
    </row>
    <row r="10903" spans="1:7" x14ac:dyDescent="0.35">
      <c r="A10903" s="72" t="s">
        <v>682</v>
      </c>
      <c r="B10903" s="72" t="s">
        <v>683</v>
      </c>
      <c r="C10903" s="72" t="s">
        <v>1087</v>
      </c>
      <c r="D10903" s="72" t="s">
        <v>1093</v>
      </c>
      <c r="E10903" s="72">
        <v>584</v>
      </c>
      <c r="F10903" s="105">
        <v>14</v>
      </c>
      <c r="G10903" s="108">
        <f t="shared" si="170"/>
        <v>43922</v>
      </c>
    </row>
    <row r="10904" spans="1:7" x14ac:dyDescent="0.35">
      <c r="A10904" s="72" t="s">
        <v>682</v>
      </c>
      <c r="B10904" s="72" t="s">
        <v>683</v>
      </c>
      <c r="C10904" s="72" t="s">
        <v>1087</v>
      </c>
      <c r="D10904" s="72" t="s">
        <v>1094</v>
      </c>
      <c r="E10904" s="72">
        <v>568</v>
      </c>
      <c r="F10904" s="105">
        <v>14</v>
      </c>
      <c r="G10904" s="108">
        <f t="shared" si="170"/>
        <v>43831</v>
      </c>
    </row>
    <row r="10905" spans="1:7" x14ac:dyDescent="0.35">
      <c r="A10905" s="72" t="s">
        <v>682</v>
      </c>
      <c r="B10905" s="72" t="s">
        <v>683</v>
      </c>
      <c r="C10905" s="72" t="s">
        <v>1087</v>
      </c>
      <c r="D10905" s="72" t="s">
        <v>1095</v>
      </c>
      <c r="E10905" s="72">
        <v>552</v>
      </c>
      <c r="F10905" s="105">
        <v>11</v>
      </c>
      <c r="G10905" s="108">
        <f t="shared" si="170"/>
        <v>43739</v>
      </c>
    </row>
    <row r="10906" spans="1:7" x14ac:dyDescent="0.35">
      <c r="A10906" s="72" t="s">
        <v>682</v>
      </c>
      <c r="B10906" s="72" t="s">
        <v>683</v>
      </c>
      <c r="C10906" s="72" t="s">
        <v>1087</v>
      </c>
      <c r="D10906" s="72" t="s">
        <v>1096</v>
      </c>
      <c r="E10906" s="72">
        <v>545</v>
      </c>
      <c r="F10906" s="105">
        <v>9</v>
      </c>
      <c r="G10906" s="108">
        <f t="shared" si="170"/>
        <v>43647</v>
      </c>
    </row>
    <row r="10907" spans="1:7" x14ac:dyDescent="0.35">
      <c r="A10907" s="72" t="s">
        <v>682</v>
      </c>
      <c r="B10907" s="72" t="s">
        <v>683</v>
      </c>
      <c r="C10907" s="72" t="s">
        <v>1087</v>
      </c>
      <c r="D10907" s="72" t="s">
        <v>1097</v>
      </c>
      <c r="E10907" s="72">
        <v>546</v>
      </c>
      <c r="F10907" s="105">
        <v>9</v>
      </c>
      <c r="G10907" s="108">
        <f t="shared" si="170"/>
        <v>43556</v>
      </c>
    </row>
    <row r="10908" spans="1:7" x14ac:dyDescent="0.35">
      <c r="A10908" s="72" t="s">
        <v>682</v>
      </c>
      <c r="B10908" s="72" t="s">
        <v>683</v>
      </c>
      <c r="C10908" s="72" t="s">
        <v>1087</v>
      </c>
      <c r="D10908" s="72" t="s">
        <v>1098</v>
      </c>
      <c r="E10908" s="72">
        <v>532</v>
      </c>
      <c r="F10908" s="105">
        <v>7</v>
      </c>
      <c r="G10908" s="108">
        <f t="shared" si="170"/>
        <v>43466</v>
      </c>
    </row>
    <row r="10909" spans="1:7" x14ac:dyDescent="0.35">
      <c r="A10909" s="72" t="s">
        <v>682</v>
      </c>
      <c r="B10909" s="72" t="s">
        <v>683</v>
      </c>
      <c r="C10909" s="72" t="s">
        <v>1087</v>
      </c>
      <c r="D10909" s="72" t="s">
        <v>1099</v>
      </c>
      <c r="E10909" s="72">
        <v>556</v>
      </c>
      <c r="F10909" s="105">
        <v>8</v>
      </c>
      <c r="G10909" s="108">
        <f t="shared" si="170"/>
        <v>43374</v>
      </c>
    </row>
    <row r="10910" spans="1:7" x14ac:dyDescent="0.35">
      <c r="A10910" s="72" t="s">
        <v>682</v>
      </c>
      <c r="B10910" s="72" t="s">
        <v>683</v>
      </c>
      <c r="C10910" s="72" t="s">
        <v>1100</v>
      </c>
      <c r="D10910" s="72" t="s">
        <v>1088</v>
      </c>
      <c r="E10910" s="72">
        <v>470</v>
      </c>
      <c r="F10910" s="105">
        <v>8</v>
      </c>
      <c r="G10910" s="108">
        <f t="shared" si="170"/>
        <v>44378</v>
      </c>
    </row>
    <row r="10911" spans="1:7" x14ac:dyDescent="0.35">
      <c r="A10911" s="72" t="s">
        <v>682</v>
      </c>
      <c r="B10911" s="72" t="s">
        <v>683</v>
      </c>
      <c r="C10911" s="72" t="s">
        <v>1100</v>
      </c>
      <c r="D10911" s="72" t="s">
        <v>1089</v>
      </c>
      <c r="E10911" s="72">
        <v>470</v>
      </c>
      <c r="F10911" s="105">
        <v>9</v>
      </c>
      <c r="G10911" s="108">
        <f t="shared" si="170"/>
        <v>44287</v>
      </c>
    </row>
    <row r="10912" spans="1:7" x14ac:dyDescent="0.35">
      <c r="A10912" s="72" t="s">
        <v>682</v>
      </c>
      <c r="B10912" s="72" t="s">
        <v>683</v>
      </c>
      <c r="C10912" s="72" t="s">
        <v>1100</v>
      </c>
      <c r="D10912" s="72" t="s">
        <v>1090</v>
      </c>
      <c r="E10912" s="72">
        <v>471</v>
      </c>
      <c r="F10912" s="105">
        <v>8</v>
      </c>
      <c r="G10912" s="108">
        <f t="shared" si="170"/>
        <v>44197</v>
      </c>
    </row>
    <row r="10913" spans="1:7" x14ac:dyDescent="0.35">
      <c r="A10913" s="72" t="s">
        <v>682</v>
      </c>
      <c r="B10913" s="72" t="s">
        <v>683</v>
      </c>
      <c r="C10913" s="72" t="s">
        <v>1100</v>
      </c>
      <c r="D10913" s="72" t="s">
        <v>1091</v>
      </c>
      <c r="E10913" s="72">
        <v>474</v>
      </c>
      <c r="F10913" s="105">
        <v>9</v>
      </c>
      <c r="G10913" s="108">
        <f t="shared" si="170"/>
        <v>44105</v>
      </c>
    </row>
    <row r="10914" spans="1:7" x14ac:dyDescent="0.35">
      <c r="A10914" s="72" t="s">
        <v>682</v>
      </c>
      <c r="B10914" s="72" t="s">
        <v>683</v>
      </c>
      <c r="C10914" s="72" t="s">
        <v>1100</v>
      </c>
      <c r="D10914" s="72" t="s">
        <v>1092</v>
      </c>
      <c r="E10914" s="72">
        <v>469</v>
      </c>
      <c r="F10914" s="105">
        <v>10</v>
      </c>
      <c r="G10914" s="108">
        <f t="shared" si="170"/>
        <v>44013</v>
      </c>
    </row>
    <row r="10915" spans="1:7" x14ac:dyDescent="0.35">
      <c r="A10915" s="72" t="s">
        <v>682</v>
      </c>
      <c r="B10915" s="72" t="s">
        <v>683</v>
      </c>
      <c r="C10915" s="72" t="s">
        <v>1100</v>
      </c>
      <c r="D10915" s="72" t="s">
        <v>1093</v>
      </c>
      <c r="E10915" s="72">
        <v>469</v>
      </c>
      <c r="F10915" s="105">
        <v>10</v>
      </c>
      <c r="G10915" s="108">
        <f t="shared" si="170"/>
        <v>43922</v>
      </c>
    </row>
    <row r="10916" spans="1:7" x14ac:dyDescent="0.35">
      <c r="A10916" s="72" t="s">
        <v>682</v>
      </c>
      <c r="B10916" s="72" t="s">
        <v>683</v>
      </c>
      <c r="C10916" s="72" t="s">
        <v>1100</v>
      </c>
      <c r="D10916" s="72" t="s">
        <v>1094</v>
      </c>
      <c r="E10916" s="72">
        <v>451</v>
      </c>
      <c r="F10916" s="105">
        <v>10</v>
      </c>
      <c r="G10916" s="108">
        <f t="shared" si="170"/>
        <v>43831</v>
      </c>
    </row>
    <row r="10917" spans="1:7" x14ac:dyDescent="0.35">
      <c r="A10917" s="72" t="s">
        <v>682</v>
      </c>
      <c r="B10917" s="72" t="s">
        <v>683</v>
      </c>
      <c r="C10917" s="72" t="s">
        <v>1100</v>
      </c>
      <c r="D10917" s="72" t="s">
        <v>1095</v>
      </c>
      <c r="E10917" s="72">
        <v>452</v>
      </c>
      <c r="F10917" s="105">
        <v>9</v>
      </c>
      <c r="G10917" s="108">
        <f t="shared" si="170"/>
        <v>43739</v>
      </c>
    </row>
    <row r="10918" spans="1:7" x14ac:dyDescent="0.35">
      <c r="A10918" s="72" t="s">
        <v>682</v>
      </c>
      <c r="B10918" s="72" t="s">
        <v>683</v>
      </c>
      <c r="C10918" s="72" t="s">
        <v>1100</v>
      </c>
      <c r="D10918" s="72" t="s">
        <v>1096</v>
      </c>
      <c r="E10918" s="72">
        <v>451</v>
      </c>
      <c r="F10918" s="105">
        <v>10</v>
      </c>
      <c r="G10918" s="108">
        <f t="shared" si="170"/>
        <v>43647</v>
      </c>
    </row>
    <row r="10919" spans="1:7" x14ac:dyDescent="0.35">
      <c r="A10919" s="72" t="s">
        <v>682</v>
      </c>
      <c r="B10919" s="72" t="s">
        <v>683</v>
      </c>
      <c r="C10919" s="72" t="s">
        <v>1100</v>
      </c>
      <c r="D10919" s="72" t="s">
        <v>1097</v>
      </c>
      <c r="E10919" s="72">
        <v>450</v>
      </c>
      <c r="F10919" s="105">
        <v>10</v>
      </c>
      <c r="G10919" s="108">
        <f t="shared" si="170"/>
        <v>43556</v>
      </c>
    </row>
    <row r="10920" spans="1:7" x14ac:dyDescent="0.35">
      <c r="A10920" s="72" t="s">
        <v>682</v>
      </c>
      <c r="B10920" s="72" t="s">
        <v>683</v>
      </c>
      <c r="C10920" s="72" t="s">
        <v>1100</v>
      </c>
      <c r="D10920" s="72" t="s">
        <v>1098</v>
      </c>
      <c r="E10920" s="72">
        <v>446</v>
      </c>
      <c r="F10920" s="105">
        <v>12</v>
      </c>
      <c r="G10920" s="108">
        <f t="shared" si="170"/>
        <v>43466</v>
      </c>
    </row>
    <row r="10921" spans="1:7" x14ac:dyDescent="0.35">
      <c r="A10921" s="72" t="s">
        <v>682</v>
      </c>
      <c r="B10921" s="72" t="s">
        <v>683</v>
      </c>
      <c r="C10921" s="72" t="s">
        <v>1100</v>
      </c>
      <c r="D10921" s="72" t="s">
        <v>1099</v>
      </c>
      <c r="E10921" s="72">
        <v>485</v>
      </c>
      <c r="F10921" s="105">
        <v>22</v>
      </c>
      <c r="G10921" s="108">
        <f t="shared" si="170"/>
        <v>43374</v>
      </c>
    </row>
    <row r="10922" spans="1:7" x14ac:dyDescent="0.35">
      <c r="A10922" s="72" t="s">
        <v>682</v>
      </c>
      <c r="B10922" s="72" t="s">
        <v>683</v>
      </c>
      <c r="C10922" s="72" t="s">
        <v>1101</v>
      </c>
      <c r="D10922" s="72" t="s">
        <v>1088</v>
      </c>
      <c r="E10922" s="72">
        <v>231</v>
      </c>
      <c r="F10922" s="105">
        <v>7</v>
      </c>
      <c r="G10922" s="108">
        <f t="shared" si="170"/>
        <v>44378</v>
      </c>
    </row>
    <row r="10923" spans="1:7" x14ac:dyDescent="0.35">
      <c r="A10923" s="72" t="s">
        <v>682</v>
      </c>
      <c r="B10923" s="72" t="s">
        <v>683</v>
      </c>
      <c r="C10923" s="72" t="s">
        <v>1101</v>
      </c>
      <c r="D10923" s="72" t="s">
        <v>1089</v>
      </c>
      <c r="E10923" s="72">
        <v>229</v>
      </c>
      <c r="F10923" s="105">
        <v>7</v>
      </c>
      <c r="G10923" s="108">
        <f t="shared" si="170"/>
        <v>44287</v>
      </c>
    </row>
    <row r="10924" spans="1:7" x14ac:dyDescent="0.35">
      <c r="A10924" s="72" t="s">
        <v>682</v>
      </c>
      <c r="B10924" s="72" t="s">
        <v>683</v>
      </c>
      <c r="C10924" s="72" t="s">
        <v>1101</v>
      </c>
      <c r="D10924" s="72" t="s">
        <v>1090</v>
      </c>
      <c r="E10924" s="72">
        <v>231</v>
      </c>
      <c r="F10924" s="105">
        <v>7</v>
      </c>
      <c r="G10924" s="108">
        <f t="shared" si="170"/>
        <v>44197</v>
      </c>
    </row>
    <row r="10925" spans="1:7" x14ac:dyDescent="0.35">
      <c r="A10925" s="72" t="s">
        <v>682</v>
      </c>
      <c r="B10925" s="72" t="s">
        <v>683</v>
      </c>
      <c r="C10925" s="72" t="s">
        <v>1101</v>
      </c>
      <c r="D10925" s="72" t="s">
        <v>1091</v>
      </c>
      <c r="E10925" s="72">
        <v>229</v>
      </c>
      <c r="F10925" s="105">
        <v>7</v>
      </c>
      <c r="G10925" s="108">
        <f t="shared" si="170"/>
        <v>44105</v>
      </c>
    </row>
    <row r="10926" spans="1:7" x14ac:dyDescent="0.35">
      <c r="A10926" s="72" t="s">
        <v>682</v>
      </c>
      <c r="B10926" s="72" t="s">
        <v>683</v>
      </c>
      <c r="C10926" s="72" t="s">
        <v>1101</v>
      </c>
      <c r="D10926" s="72" t="s">
        <v>1092</v>
      </c>
      <c r="E10926" s="72">
        <v>227</v>
      </c>
      <c r="F10926" s="105">
        <v>7</v>
      </c>
      <c r="G10926" s="108">
        <f t="shared" si="170"/>
        <v>44013</v>
      </c>
    </row>
    <row r="10927" spans="1:7" x14ac:dyDescent="0.35">
      <c r="A10927" s="72" t="s">
        <v>682</v>
      </c>
      <c r="B10927" s="72" t="s">
        <v>683</v>
      </c>
      <c r="C10927" s="72" t="s">
        <v>1101</v>
      </c>
      <c r="D10927" s="72" t="s">
        <v>1093</v>
      </c>
      <c r="E10927" s="72">
        <v>227</v>
      </c>
      <c r="F10927" s="105">
        <v>8</v>
      </c>
      <c r="G10927" s="108">
        <f t="shared" si="170"/>
        <v>43922</v>
      </c>
    </row>
    <row r="10928" spans="1:7" x14ac:dyDescent="0.35">
      <c r="A10928" s="72" t="s">
        <v>682</v>
      </c>
      <c r="B10928" s="72" t="s">
        <v>683</v>
      </c>
      <c r="C10928" s="72" t="s">
        <v>1101</v>
      </c>
      <c r="D10928" s="72" t="s">
        <v>1094</v>
      </c>
      <c r="E10928" s="72">
        <v>221</v>
      </c>
      <c r="F10928" s="105">
        <v>7</v>
      </c>
      <c r="G10928" s="108">
        <f t="shared" si="170"/>
        <v>43831</v>
      </c>
    </row>
    <row r="10929" spans="1:7" x14ac:dyDescent="0.35">
      <c r="A10929" s="72" t="s">
        <v>682</v>
      </c>
      <c r="B10929" s="72" t="s">
        <v>683</v>
      </c>
      <c r="C10929" s="72" t="s">
        <v>1101</v>
      </c>
      <c r="D10929" s="72" t="s">
        <v>1095</v>
      </c>
      <c r="E10929" s="72">
        <v>218</v>
      </c>
      <c r="F10929" s="105">
        <v>8</v>
      </c>
      <c r="G10929" s="108">
        <f t="shared" si="170"/>
        <v>43739</v>
      </c>
    </row>
    <row r="10930" spans="1:7" x14ac:dyDescent="0.35">
      <c r="A10930" s="72" t="s">
        <v>682</v>
      </c>
      <c r="B10930" s="72" t="s">
        <v>683</v>
      </c>
      <c r="C10930" s="72" t="s">
        <v>1101</v>
      </c>
      <c r="D10930" s="72" t="s">
        <v>1096</v>
      </c>
      <c r="E10930" s="72">
        <v>216</v>
      </c>
      <c r="F10930" s="105">
        <v>7</v>
      </c>
      <c r="G10930" s="108">
        <f t="shared" si="170"/>
        <v>43647</v>
      </c>
    </row>
    <row r="10931" spans="1:7" x14ac:dyDescent="0.35">
      <c r="A10931" s="72" t="s">
        <v>682</v>
      </c>
      <c r="B10931" s="72" t="s">
        <v>683</v>
      </c>
      <c r="C10931" s="72" t="s">
        <v>1101</v>
      </c>
      <c r="D10931" s="72" t="s">
        <v>1097</v>
      </c>
      <c r="E10931" s="72">
        <v>217</v>
      </c>
      <c r="F10931" s="105">
        <v>7</v>
      </c>
      <c r="G10931" s="108">
        <f t="shared" si="170"/>
        <v>43556</v>
      </c>
    </row>
    <row r="10932" spans="1:7" x14ac:dyDescent="0.35">
      <c r="A10932" s="72" t="s">
        <v>682</v>
      </c>
      <c r="B10932" s="72" t="s">
        <v>683</v>
      </c>
      <c r="C10932" s="72" t="s">
        <v>1101</v>
      </c>
      <c r="D10932" s="72" t="s">
        <v>1098</v>
      </c>
      <c r="E10932" s="72">
        <v>208</v>
      </c>
      <c r="F10932" s="105">
        <v>6</v>
      </c>
      <c r="G10932" s="108">
        <f t="shared" si="170"/>
        <v>43466</v>
      </c>
    </row>
    <row r="10933" spans="1:7" x14ac:dyDescent="0.35">
      <c r="A10933" s="72" t="s">
        <v>682</v>
      </c>
      <c r="B10933" s="72" t="s">
        <v>683</v>
      </c>
      <c r="C10933" s="72" t="s">
        <v>1101</v>
      </c>
      <c r="D10933" s="72" t="s">
        <v>1099</v>
      </c>
      <c r="E10933" s="72">
        <v>221</v>
      </c>
      <c r="F10933" s="105">
        <v>6</v>
      </c>
      <c r="G10933" s="108">
        <f t="shared" si="170"/>
        <v>43374</v>
      </c>
    </row>
    <row r="10934" spans="1:7" x14ac:dyDescent="0.35">
      <c r="A10934" s="72" t="s">
        <v>682</v>
      </c>
      <c r="B10934" s="72" t="s">
        <v>683</v>
      </c>
      <c r="C10934" s="72" t="s">
        <v>1102</v>
      </c>
      <c r="D10934" s="72" t="s">
        <v>1088</v>
      </c>
      <c r="E10934" s="72">
        <v>882</v>
      </c>
      <c r="F10934" s="105">
        <v>18</v>
      </c>
      <c r="G10934" s="108">
        <f t="shared" si="170"/>
        <v>44378</v>
      </c>
    </row>
    <row r="10935" spans="1:7" x14ac:dyDescent="0.35">
      <c r="A10935" s="72" t="s">
        <v>682</v>
      </c>
      <c r="B10935" s="72" t="s">
        <v>683</v>
      </c>
      <c r="C10935" s="72" t="s">
        <v>1102</v>
      </c>
      <c r="D10935" s="72" t="s">
        <v>1089</v>
      </c>
      <c r="E10935" s="72">
        <v>880</v>
      </c>
      <c r="F10935" s="105">
        <v>17</v>
      </c>
      <c r="G10935" s="108">
        <f t="shared" si="170"/>
        <v>44287</v>
      </c>
    </row>
    <row r="10936" spans="1:7" x14ac:dyDescent="0.35">
      <c r="A10936" s="72" t="s">
        <v>682</v>
      </c>
      <c r="B10936" s="72" t="s">
        <v>683</v>
      </c>
      <c r="C10936" s="72" t="s">
        <v>1102</v>
      </c>
      <c r="D10936" s="72" t="s">
        <v>1090</v>
      </c>
      <c r="E10936" s="72">
        <v>879</v>
      </c>
      <c r="F10936" s="105">
        <v>19</v>
      </c>
      <c r="G10936" s="108">
        <f t="shared" si="170"/>
        <v>44197</v>
      </c>
    </row>
    <row r="10937" spans="1:7" x14ac:dyDescent="0.35">
      <c r="A10937" s="72" t="s">
        <v>682</v>
      </c>
      <c r="B10937" s="72" t="s">
        <v>683</v>
      </c>
      <c r="C10937" s="72" t="s">
        <v>1102</v>
      </c>
      <c r="D10937" s="72" t="s">
        <v>1091</v>
      </c>
      <c r="E10937" s="72">
        <v>885</v>
      </c>
      <c r="F10937" s="105">
        <v>19</v>
      </c>
      <c r="G10937" s="108">
        <f t="shared" si="170"/>
        <v>44105</v>
      </c>
    </row>
    <row r="10938" spans="1:7" x14ac:dyDescent="0.35">
      <c r="A10938" s="72" t="s">
        <v>682</v>
      </c>
      <c r="B10938" s="72" t="s">
        <v>683</v>
      </c>
      <c r="C10938" s="72" t="s">
        <v>1102</v>
      </c>
      <c r="D10938" s="72" t="s">
        <v>1092</v>
      </c>
      <c r="E10938" s="72">
        <v>882</v>
      </c>
      <c r="F10938" s="105">
        <v>18</v>
      </c>
      <c r="G10938" s="108">
        <f t="shared" si="170"/>
        <v>44013</v>
      </c>
    </row>
    <row r="10939" spans="1:7" x14ac:dyDescent="0.35">
      <c r="A10939" s="72" t="s">
        <v>682</v>
      </c>
      <c r="B10939" s="72" t="s">
        <v>683</v>
      </c>
      <c r="C10939" s="72" t="s">
        <v>1102</v>
      </c>
      <c r="D10939" s="72" t="s">
        <v>1093</v>
      </c>
      <c r="E10939" s="72">
        <v>880</v>
      </c>
      <c r="F10939" s="105">
        <v>18</v>
      </c>
      <c r="G10939" s="108">
        <f t="shared" si="170"/>
        <v>43922</v>
      </c>
    </row>
    <row r="10940" spans="1:7" x14ac:dyDescent="0.35">
      <c r="A10940" s="72" t="s">
        <v>682</v>
      </c>
      <c r="B10940" s="72" t="s">
        <v>683</v>
      </c>
      <c r="C10940" s="72" t="s">
        <v>1102</v>
      </c>
      <c r="D10940" s="72" t="s">
        <v>1094</v>
      </c>
      <c r="E10940" s="72">
        <v>871</v>
      </c>
      <c r="F10940" s="105">
        <v>19</v>
      </c>
      <c r="G10940" s="108">
        <f t="shared" si="170"/>
        <v>43831</v>
      </c>
    </row>
    <row r="10941" spans="1:7" x14ac:dyDescent="0.35">
      <c r="A10941" s="72" t="s">
        <v>682</v>
      </c>
      <c r="B10941" s="72" t="s">
        <v>683</v>
      </c>
      <c r="C10941" s="72" t="s">
        <v>1102</v>
      </c>
      <c r="D10941" s="72" t="s">
        <v>1095</v>
      </c>
      <c r="E10941" s="72">
        <v>869</v>
      </c>
      <c r="F10941" s="105">
        <v>19</v>
      </c>
      <c r="G10941" s="108">
        <f t="shared" si="170"/>
        <v>43739</v>
      </c>
    </row>
    <row r="10942" spans="1:7" x14ac:dyDescent="0.35">
      <c r="A10942" s="72" t="s">
        <v>682</v>
      </c>
      <c r="B10942" s="72" t="s">
        <v>683</v>
      </c>
      <c r="C10942" s="72" t="s">
        <v>1102</v>
      </c>
      <c r="D10942" s="72" t="s">
        <v>1096</v>
      </c>
      <c r="E10942" s="72">
        <v>869</v>
      </c>
      <c r="F10942" s="105">
        <v>20</v>
      </c>
      <c r="G10942" s="108">
        <f t="shared" si="170"/>
        <v>43647</v>
      </c>
    </row>
    <row r="10943" spans="1:7" x14ac:dyDescent="0.35">
      <c r="A10943" s="72" t="s">
        <v>682</v>
      </c>
      <c r="B10943" s="72" t="s">
        <v>683</v>
      </c>
      <c r="C10943" s="72" t="s">
        <v>1102</v>
      </c>
      <c r="D10943" s="72" t="s">
        <v>1097</v>
      </c>
      <c r="E10943" s="72">
        <v>868</v>
      </c>
      <c r="F10943" s="105">
        <v>20</v>
      </c>
      <c r="G10943" s="108">
        <f t="shared" si="170"/>
        <v>43556</v>
      </c>
    </row>
    <row r="10944" spans="1:7" x14ac:dyDescent="0.35">
      <c r="A10944" s="72" t="s">
        <v>682</v>
      </c>
      <c r="B10944" s="72" t="s">
        <v>683</v>
      </c>
      <c r="C10944" s="72" t="s">
        <v>1102</v>
      </c>
      <c r="D10944" s="72" t="s">
        <v>1098</v>
      </c>
      <c r="E10944" s="72">
        <v>860</v>
      </c>
      <c r="F10944" s="105">
        <v>18</v>
      </c>
      <c r="G10944" s="108">
        <f t="shared" si="170"/>
        <v>43466</v>
      </c>
    </row>
    <row r="10945" spans="1:7" x14ac:dyDescent="0.35">
      <c r="A10945" s="72" t="s">
        <v>682</v>
      </c>
      <c r="B10945" s="72" t="s">
        <v>683</v>
      </c>
      <c r="C10945" s="72" t="s">
        <v>1102</v>
      </c>
      <c r="D10945" s="72" t="s">
        <v>1099</v>
      </c>
      <c r="E10945" s="72">
        <v>914</v>
      </c>
      <c r="F10945" s="105">
        <v>21</v>
      </c>
      <c r="G10945" s="108">
        <f t="shared" si="170"/>
        <v>43374</v>
      </c>
    </row>
    <row r="10946" spans="1:7" x14ac:dyDescent="0.35">
      <c r="A10946" s="72" t="s">
        <v>684</v>
      </c>
      <c r="B10946" s="72" t="s">
        <v>685</v>
      </c>
      <c r="C10946" s="72" t="s">
        <v>1087</v>
      </c>
      <c r="D10946" s="72" t="s">
        <v>1088</v>
      </c>
      <c r="E10946" s="72">
        <v>431</v>
      </c>
      <c r="F10946" s="105">
        <v>59</v>
      </c>
      <c r="G10946" s="108">
        <f t="shared" si="170"/>
        <v>44378</v>
      </c>
    </row>
    <row r="10947" spans="1:7" x14ac:dyDescent="0.35">
      <c r="A10947" s="72" t="s">
        <v>684</v>
      </c>
      <c r="B10947" s="72" t="s">
        <v>685</v>
      </c>
      <c r="C10947" s="72" t="s">
        <v>1087</v>
      </c>
      <c r="D10947" s="72" t="s">
        <v>1089</v>
      </c>
      <c r="E10947" s="72">
        <v>431</v>
      </c>
      <c r="F10947" s="105">
        <v>34</v>
      </c>
      <c r="G10947" s="108">
        <f t="shared" si="170"/>
        <v>44287</v>
      </c>
    </row>
    <row r="10948" spans="1:7" x14ac:dyDescent="0.35">
      <c r="A10948" s="72" t="s">
        <v>684</v>
      </c>
      <c r="B10948" s="72" t="s">
        <v>685</v>
      </c>
      <c r="C10948" s="72" t="s">
        <v>1087</v>
      </c>
      <c r="D10948" s="72" t="s">
        <v>1090</v>
      </c>
      <c r="E10948" s="72">
        <v>431</v>
      </c>
      <c r="F10948" s="105">
        <v>34</v>
      </c>
      <c r="G10948" s="108">
        <f t="shared" ref="G10948:G11011" si="171">DATE(LEFT(D10948,4),RIGHT(LEFT(D10948,7),2),1)</f>
        <v>44197</v>
      </c>
    </row>
    <row r="10949" spans="1:7" x14ac:dyDescent="0.35">
      <c r="A10949" s="72" t="s">
        <v>684</v>
      </c>
      <c r="B10949" s="72" t="s">
        <v>685</v>
      </c>
      <c r="C10949" s="72" t="s">
        <v>1087</v>
      </c>
      <c r="D10949" s="72" t="s">
        <v>1091</v>
      </c>
      <c r="E10949" s="72">
        <v>431</v>
      </c>
      <c r="F10949" s="105">
        <v>34</v>
      </c>
      <c r="G10949" s="108">
        <f t="shared" si="171"/>
        <v>44105</v>
      </c>
    </row>
    <row r="10950" spans="1:7" x14ac:dyDescent="0.35">
      <c r="A10950" s="72" t="s">
        <v>684</v>
      </c>
      <c r="B10950" s="72" t="s">
        <v>685</v>
      </c>
      <c r="C10950" s="72" t="s">
        <v>1087</v>
      </c>
      <c r="D10950" s="72" t="s">
        <v>1092</v>
      </c>
      <c r="E10950" s="72">
        <v>431</v>
      </c>
      <c r="F10950" s="105">
        <v>34</v>
      </c>
      <c r="G10950" s="108">
        <f t="shared" si="171"/>
        <v>44013</v>
      </c>
    </row>
    <row r="10951" spans="1:7" x14ac:dyDescent="0.35">
      <c r="A10951" s="72" t="s">
        <v>684</v>
      </c>
      <c r="B10951" s="72" t="s">
        <v>685</v>
      </c>
      <c r="C10951" s="72" t="s">
        <v>1087</v>
      </c>
      <c r="D10951" s="72" t="s">
        <v>1093</v>
      </c>
      <c r="E10951" s="72">
        <v>431</v>
      </c>
      <c r="F10951" s="105">
        <v>37</v>
      </c>
      <c r="G10951" s="108">
        <f t="shared" si="171"/>
        <v>43922</v>
      </c>
    </row>
    <row r="10952" spans="1:7" x14ac:dyDescent="0.35">
      <c r="A10952" s="72" t="s">
        <v>684</v>
      </c>
      <c r="B10952" s="72" t="s">
        <v>685</v>
      </c>
      <c r="C10952" s="72" t="s">
        <v>1087</v>
      </c>
      <c r="D10952" s="72" t="s">
        <v>1094</v>
      </c>
      <c r="E10952" s="72">
        <v>429</v>
      </c>
      <c r="F10952" s="105">
        <v>41</v>
      </c>
      <c r="G10952" s="108">
        <f t="shared" si="171"/>
        <v>43831</v>
      </c>
    </row>
    <row r="10953" spans="1:7" x14ac:dyDescent="0.35">
      <c r="A10953" s="72" t="s">
        <v>684</v>
      </c>
      <c r="B10953" s="72" t="s">
        <v>685</v>
      </c>
      <c r="C10953" s="72" t="s">
        <v>1087</v>
      </c>
      <c r="D10953" s="72" t="s">
        <v>1095</v>
      </c>
      <c r="E10953" s="72">
        <v>433</v>
      </c>
      <c r="F10953" s="105">
        <v>44</v>
      </c>
      <c r="G10953" s="108">
        <f t="shared" si="171"/>
        <v>43739</v>
      </c>
    </row>
    <row r="10954" spans="1:7" x14ac:dyDescent="0.35">
      <c r="A10954" s="72" t="s">
        <v>684</v>
      </c>
      <c r="B10954" s="72" t="s">
        <v>685</v>
      </c>
      <c r="C10954" s="72" t="s">
        <v>1087</v>
      </c>
      <c r="D10954" s="72" t="s">
        <v>1096</v>
      </c>
      <c r="E10954" s="72">
        <v>434</v>
      </c>
      <c r="F10954" s="105">
        <v>43</v>
      </c>
      <c r="G10954" s="108">
        <f t="shared" si="171"/>
        <v>43647</v>
      </c>
    </row>
    <row r="10955" spans="1:7" x14ac:dyDescent="0.35">
      <c r="A10955" s="72" t="s">
        <v>684</v>
      </c>
      <c r="B10955" s="72" t="s">
        <v>685</v>
      </c>
      <c r="C10955" s="72" t="s">
        <v>1087</v>
      </c>
      <c r="D10955" s="72" t="s">
        <v>1097</v>
      </c>
      <c r="E10955" s="72">
        <v>434</v>
      </c>
      <c r="F10955" s="105">
        <v>47</v>
      </c>
      <c r="G10955" s="108">
        <f t="shared" si="171"/>
        <v>43556</v>
      </c>
    </row>
    <row r="10956" spans="1:7" x14ac:dyDescent="0.35">
      <c r="A10956" s="72" t="s">
        <v>684</v>
      </c>
      <c r="B10956" s="72" t="s">
        <v>685</v>
      </c>
      <c r="C10956" s="72" t="s">
        <v>1087</v>
      </c>
      <c r="D10956" s="72" t="s">
        <v>1098</v>
      </c>
      <c r="E10956" s="72">
        <v>439</v>
      </c>
      <c r="F10956" s="105">
        <v>43</v>
      </c>
      <c r="G10956" s="108">
        <f t="shared" si="171"/>
        <v>43466</v>
      </c>
    </row>
    <row r="10957" spans="1:7" x14ac:dyDescent="0.35">
      <c r="A10957" s="72" t="s">
        <v>684</v>
      </c>
      <c r="B10957" s="72" t="s">
        <v>685</v>
      </c>
      <c r="C10957" s="72" t="s">
        <v>1087</v>
      </c>
      <c r="D10957" s="72" t="s">
        <v>1099</v>
      </c>
      <c r="E10957" s="72">
        <v>505</v>
      </c>
      <c r="F10957" s="105">
        <v>45</v>
      </c>
      <c r="G10957" s="108">
        <f t="shared" si="171"/>
        <v>43374</v>
      </c>
    </row>
    <row r="10958" spans="1:7" x14ac:dyDescent="0.35">
      <c r="A10958" s="72" t="s">
        <v>684</v>
      </c>
      <c r="B10958" s="72" t="s">
        <v>685</v>
      </c>
      <c r="C10958" s="72" t="s">
        <v>1100</v>
      </c>
      <c r="D10958" s="72" t="s">
        <v>1088</v>
      </c>
      <c r="E10958" s="72">
        <v>1601</v>
      </c>
      <c r="F10958" s="105">
        <v>403</v>
      </c>
      <c r="G10958" s="108">
        <f t="shared" si="171"/>
        <v>44378</v>
      </c>
    </row>
    <row r="10959" spans="1:7" x14ac:dyDescent="0.35">
      <c r="A10959" s="72" t="s">
        <v>684</v>
      </c>
      <c r="B10959" s="72" t="s">
        <v>685</v>
      </c>
      <c r="C10959" s="72" t="s">
        <v>1100</v>
      </c>
      <c r="D10959" s="72" t="s">
        <v>1089</v>
      </c>
      <c r="E10959" s="72">
        <v>1592</v>
      </c>
      <c r="F10959" s="105">
        <v>220</v>
      </c>
      <c r="G10959" s="108">
        <f t="shared" si="171"/>
        <v>44287</v>
      </c>
    </row>
    <row r="10960" spans="1:7" x14ac:dyDescent="0.35">
      <c r="A10960" s="72" t="s">
        <v>684</v>
      </c>
      <c r="B10960" s="72" t="s">
        <v>685</v>
      </c>
      <c r="C10960" s="72" t="s">
        <v>1100</v>
      </c>
      <c r="D10960" s="72" t="s">
        <v>1090</v>
      </c>
      <c r="E10960" s="72">
        <v>1589</v>
      </c>
      <c r="F10960" s="105">
        <v>221</v>
      </c>
      <c r="G10960" s="108">
        <f t="shared" si="171"/>
        <v>44197</v>
      </c>
    </row>
    <row r="10961" spans="1:7" x14ac:dyDescent="0.35">
      <c r="A10961" s="72" t="s">
        <v>684</v>
      </c>
      <c r="B10961" s="72" t="s">
        <v>685</v>
      </c>
      <c r="C10961" s="72" t="s">
        <v>1100</v>
      </c>
      <c r="D10961" s="72" t="s">
        <v>1091</v>
      </c>
      <c r="E10961" s="72">
        <v>1595</v>
      </c>
      <c r="F10961" s="105">
        <v>223</v>
      </c>
      <c r="G10961" s="108">
        <f t="shared" si="171"/>
        <v>44105</v>
      </c>
    </row>
    <row r="10962" spans="1:7" x14ac:dyDescent="0.35">
      <c r="A10962" s="72" t="s">
        <v>684</v>
      </c>
      <c r="B10962" s="72" t="s">
        <v>685</v>
      </c>
      <c r="C10962" s="72" t="s">
        <v>1100</v>
      </c>
      <c r="D10962" s="72" t="s">
        <v>1092</v>
      </c>
      <c r="E10962" s="72">
        <v>1596</v>
      </c>
      <c r="F10962" s="105">
        <v>224</v>
      </c>
      <c r="G10962" s="108">
        <f t="shared" si="171"/>
        <v>44013</v>
      </c>
    </row>
    <row r="10963" spans="1:7" x14ac:dyDescent="0.35">
      <c r="A10963" s="72" t="s">
        <v>684</v>
      </c>
      <c r="B10963" s="72" t="s">
        <v>685</v>
      </c>
      <c r="C10963" s="72" t="s">
        <v>1100</v>
      </c>
      <c r="D10963" s="72" t="s">
        <v>1093</v>
      </c>
      <c r="E10963" s="72">
        <v>1589</v>
      </c>
      <c r="F10963" s="105">
        <v>232</v>
      </c>
      <c r="G10963" s="108">
        <f t="shared" si="171"/>
        <v>43922</v>
      </c>
    </row>
    <row r="10964" spans="1:7" x14ac:dyDescent="0.35">
      <c r="A10964" s="72" t="s">
        <v>684</v>
      </c>
      <c r="B10964" s="72" t="s">
        <v>685</v>
      </c>
      <c r="C10964" s="72" t="s">
        <v>1100</v>
      </c>
      <c r="D10964" s="72" t="s">
        <v>1094</v>
      </c>
      <c r="E10964" s="72">
        <v>1587</v>
      </c>
      <c r="F10964" s="105">
        <v>234</v>
      </c>
      <c r="G10964" s="108">
        <f t="shared" si="171"/>
        <v>43831</v>
      </c>
    </row>
    <row r="10965" spans="1:7" x14ac:dyDescent="0.35">
      <c r="A10965" s="72" t="s">
        <v>684</v>
      </c>
      <c r="B10965" s="72" t="s">
        <v>685</v>
      </c>
      <c r="C10965" s="72" t="s">
        <v>1100</v>
      </c>
      <c r="D10965" s="72" t="s">
        <v>1095</v>
      </c>
      <c r="E10965" s="72">
        <v>1648</v>
      </c>
      <c r="F10965" s="105">
        <v>282</v>
      </c>
      <c r="G10965" s="108">
        <f t="shared" si="171"/>
        <v>43739</v>
      </c>
    </row>
    <row r="10966" spans="1:7" x14ac:dyDescent="0.35">
      <c r="A10966" s="72" t="s">
        <v>684</v>
      </c>
      <c r="B10966" s="72" t="s">
        <v>685</v>
      </c>
      <c r="C10966" s="72" t="s">
        <v>1100</v>
      </c>
      <c r="D10966" s="72" t="s">
        <v>1096</v>
      </c>
      <c r="E10966" s="72">
        <v>1648</v>
      </c>
      <c r="F10966" s="105">
        <v>278</v>
      </c>
      <c r="G10966" s="108">
        <f t="shared" si="171"/>
        <v>43647</v>
      </c>
    </row>
    <row r="10967" spans="1:7" x14ac:dyDescent="0.35">
      <c r="A10967" s="72" t="s">
        <v>684</v>
      </c>
      <c r="B10967" s="72" t="s">
        <v>685</v>
      </c>
      <c r="C10967" s="72" t="s">
        <v>1100</v>
      </c>
      <c r="D10967" s="72" t="s">
        <v>1097</v>
      </c>
      <c r="E10967" s="72">
        <v>1642</v>
      </c>
      <c r="F10967" s="105">
        <v>269</v>
      </c>
      <c r="G10967" s="108">
        <f t="shared" si="171"/>
        <v>43556</v>
      </c>
    </row>
    <row r="10968" spans="1:7" x14ac:dyDescent="0.35">
      <c r="A10968" s="72" t="s">
        <v>684</v>
      </c>
      <c r="B10968" s="72" t="s">
        <v>685</v>
      </c>
      <c r="C10968" s="72" t="s">
        <v>1100</v>
      </c>
      <c r="D10968" s="72" t="s">
        <v>1098</v>
      </c>
      <c r="E10968" s="72">
        <v>1624</v>
      </c>
      <c r="F10968" s="105">
        <v>269</v>
      </c>
      <c r="G10968" s="108">
        <f t="shared" si="171"/>
        <v>43466</v>
      </c>
    </row>
    <row r="10969" spans="1:7" x14ac:dyDescent="0.35">
      <c r="A10969" s="72" t="s">
        <v>684</v>
      </c>
      <c r="B10969" s="72" t="s">
        <v>685</v>
      </c>
      <c r="C10969" s="72" t="s">
        <v>1100</v>
      </c>
      <c r="D10969" s="72" t="s">
        <v>1099</v>
      </c>
      <c r="E10969" s="72">
        <v>1738</v>
      </c>
      <c r="F10969" s="105">
        <v>326</v>
      </c>
      <c r="G10969" s="108">
        <f t="shared" si="171"/>
        <v>43374</v>
      </c>
    </row>
    <row r="10970" spans="1:7" x14ac:dyDescent="0.35">
      <c r="A10970" s="72" t="s">
        <v>684</v>
      </c>
      <c r="B10970" s="72" t="s">
        <v>685</v>
      </c>
      <c r="C10970" s="72" t="s">
        <v>1101</v>
      </c>
      <c r="D10970" s="72" t="s">
        <v>1088</v>
      </c>
      <c r="E10970" s="72">
        <v>131</v>
      </c>
      <c r="F10970" s="105">
        <v>10</v>
      </c>
      <c r="G10970" s="108">
        <f t="shared" si="171"/>
        <v>44378</v>
      </c>
    </row>
    <row r="10971" spans="1:7" x14ac:dyDescent="0.35">
      <c r="A10971" s="72" t="s">
        <v>684</v>
      </c>
      <c r="B10971" s="72" t="s">
        <v>685</v>
      </c>
      <c r="C10971" s="72" t="s">
        <v>1101</v>
      </c>
      <c r="D10971" s="72" t="s">
        <v>1089</v>
      </c>
      <c r="E10971" s="72">
        <v>131</v>
      </c>
      <c r="F10971" s="105">
        <v>9</v>
      </c>
      <c r="G10971" s="108">
        <f t="shared" si="171"/>
        <v>44287</v>
      </c>
    </row>
    <row r="10972" spans="1:7" x14ac:dyDescent="0.35">
      <c r="A10972" s="72" t="s">
        <v>684</v>
      </c>
      <c r="B10972" s="72" t="s">
        <v>685</v>
      </c>
      <c r="C10972" s="72" t="s">
        <v>1101</v>
      </c>
      <c r="D10972" s="72" t="s">
        <v>1090</v>
      </c>
      <c r="E10972" s="72">
        <v>131</v>
      </c>
      <c r="F10972" s="105">
        <v>9</v>
      </c>
      <c r="G10972" s="108">
        <f t="shared" si="171"/>
        <v>44197</v>
      </c>
    </row>
    <row r="10973" spans="1:7" x14ac:dyDescent="0.35">
      <c r="A10973" s="72" t="s">
        <v>684</v>
      </c>
      <c r="B10973" s="72" t="s">
        <v>685</v>
      </c>
      <c r="C10973" s="72" t="s">
        <v>1101</v>
      </c>
      <c r="D10973" s="72" t="s">
        <v>1091</v>
      </c>
      <c r="E10973" s="72">
        <v>129</v>
      </c>
      <c r="F10973" s="105">
        <v>9</v>
      </c>
      <c r="G10973" s="108">
        <f t="shared" si="171"/>
        <v>44105</v>
      </c>
    </row>
    <row r="10974" spans="1:7" x14ac:dyDescent="0.35">
      <c r="A10974" s="72" t="s">
        <v>684</v>
      </c>
      <c r="B10974" s="72" t="s">
        <v>685</v>
      </c>
      <c r="C10974" s="72" t="s">
        <v>1101</v>
      </c>
      <c r="D10974" s="72" t="s">
        <v>1092</v>
      </c>
      <c r="E10974" s="72">
        <v>129</v>
      </c>
      <c r="F10974" s="105">
        <v>9</v>
      </c>
      <c r="G10974" s="108">
        <f t="shared" si="171"/>
        <v>44013</v>
      </c>
    </row>
    <row r="10975" spans="1:7" x14ac:dyDescent="0.35">
      <c r="A10975" s="72" t="s">
        <v>684</v>
      </c>
      <c r="B10975" s="72" t="s">
        <v>685</v>
      </c>
      <c r="C10975" s="72" t="s">
        <v>1101</v>
      </c>
      <c r="D10975" s="72" t="s">
        <v>1093</v>
      </c>
      <c r="E10975" s="72">
        <v>129</v>
      </c>
      <c r="F10975" s="105">
        <v>9</v>
      </c>
      <c r="G10975" s="108">
        <f t="shared" si="171"/>
        <v>43922</v>
      </c>
    </row>
    <row r="10976" spans="1:7" x14ac:dyDescent="0.35">
      <c r="A10976" s="72" t="s">
        <v>684</v>
      </c>
      <c r="B10976" s="72" t="s">
        <v>685</v>
      </c>
      <c r="C10976" s="72" t="s">
        <v>1101</v>
      </c>
      <c r="D10976" s="72" t="s">
        <v>1094</v>
      </c>
      <c r="E10976" s="72">
        <v>128</v>
      </c>
      <c r="F10976" s="105">
        <v>9</v>
      </c>
      <c r="G10976" s="108">
        <f t="shared" si="171"/>
        <v>43831</v>
      </c>
    </row>
    <row r="10977" spans="1:7" x14ac:dyDescent="0.35">
      <c r="A10977" s="72" t="s">
        <v>684</v>
      </c>
      <c r="B10977" s="72" t="s">
        <v>685</v>
      </c>
      <c r="C10977" s="72" t="s">
        <v>1101</v>
      </c>
      <c r="D10977" s="72" t="s">
        <v>1095</v>
      </c>
      <c r="E10977" s="72">
        <v>128</v>
      </c>
      <c r="F10977" s="105">
        <v>9</v>
      </c>
      <c r="G10977" s="108">
        <f t="shared" si="171"/>
        <v>43739</v>
      </c>
    </row>
    <row r="10978" spans="1:7" x14ac:dyDescent="0.35">
      <c r="A10978" s="72" t="s">
        <v>684</v>
      </c>
      <c r="B10978" s="72" t="s">
        <v>685</v>
      </c>
      <c r="C10978" s="72" t="s">
        <v>1101</v>
      </c>
      <c r="D10978" s="72" t="s">
        <v>1096</v>
      </c>
      <c r="E10978" s="72">
        <v>128</v>
      </c>
      <c r="F10978" s="105">
        <v>9</v>
      </c>
      <c r="G10978" s="108">
        <f t="shared" si="171"/>
        <v>43647</v>
      </c>
    </row>
    <row r="10979" spans="1:7" x14ac:dyDescent="0.35">
      <c r="A10979" s="72" t="s">
        <v>684</v>
      </c>
      <c r="B10979" s="72" t="s">
        <v>685</v>
      </c>
      <c r="C10979" s="72" t="s">
        <v>1101</v>
      </c>
      <c r="D10979" s="72" t="s">
        <v>1097</v>
      </c>
      <c r="E10979" s="72">
        <v>128</v>
      </c>
      <c r="F10979" s="105">
        <v>7</v>
      </c>
      <c r="G10979" s="108">
        <f t="shared" si="171"/>
        <v>43556</v>
      </c>
    </row>
    <row r="10980" spans="1:7" x14ac:dyDescent="0.35">
      <c r="A10980" s="72" t="s">
        <v>684</v>
      </c>
      <c r="B10980" s="72" t="s">
        <v>685</v>
      </c>
      <c r="C10980" s="72" t="s">
        <v>1101</v>
      </c>
      <c r="D10980" s="72" t="s">
        <v>1098</v>
      </c>
      <c r="E10980" s="72">
        <v>127</v>
      </c>
      <c r="F10980" s="105">
        <v>6</v>
      </c>
      <c r="G10980" s="108">
        <f t="shared" si="171"/>
        <v>43466</v>
      </c>
    </row>
    <row r="10981" spans="1:7" x14ac:dyDescent="0.35">
      <c r="A10981" s="72" t="s">
        <v>684</v>
      </c>
      <c r="B10981" s="72" t="s">
        <v>685</v>
      </c>
      <c r="C10981" s="72" t="s">
        <v>1101</v>
      </c>
      <c r="D10981" s="72" t="s">
        <v>1099</v>
      </c>
      <c r="E10981" s="72">
        <v>128</v>
      </c>
      <c r="F10981" s="105">
        <v>7</v>
      </c>
      <c r="G10981" s="108">
        <f t="shared" si="171"/>
        <v>43374</v>
      </c>
    </row>
    <row r="10982" spans="1:7" x14ac:dyDescent="0.35">
      <c r="A10982" s="72" t="s">
        <v>684</v>
      </c>
      <c r="B10982" s="72" t="s">
        <v>685</v>
      </c>
      <c r="C10982" s="72" t="s">
        <v>1102</v>
      </c>
      <c r="D10982" s="72" t="s">
        <v>1088</v>
      </c>
      <c r="E10982" s="72">
        <v>2544</v>
      </c>
      <c r="F10982" s="105">
        <v>228</v>
      </c>
      <c r="G10982" s="108">
        <f t="shared" si="171"/>
        <v>44378</v>
      </c>
    </row>
    <row r="10983" spans="1:7" x14ac:dyDescent="0.35">
      <c r="A10983" s="72" t="s">
        <v>684</v>
      </c>
      <c r="B10983" s="72" t="s">
        <v>685</v>
      </c>
      <c r="C10983" s="72" t="s">
        <v>1102</v>
      </c>
      <c r="D10983" s="72" t="s">
        <v>1089</v>
      </c>
      <c r="E10983" s="72">
        <v>2544</v>
      </c>
      <c r="F10983" s="105">
        <v>169</v>
      </c>
      <c r="G10983" s="108">
        <f t="shared" si="171"/>
        <v>44287</v>
      </c>
    </row>
    <row r="10984" spans="1:7" x14ac:dyDescent="0.35">
      <c r="A10984" s="72" t="s">
        <v>684</v>
      </c>
      <c r="B10984" s="72" t="s">
        <v>685</v>
      </c>
      <c r="C10984" s="72" t="s">
        <v>1102</v>
      </c>
      <c r="D10984" s="72" t="s">
        <v>1090</v>
      </c>
      <c r="E10984" s="72">
        <v>2543</v>
      </c>
      <c r="F10984" s="105">
        <v>168</v>
      </c>
      <c r="G10984" s="108">
        <f t="shared" si="171"/>
        <v>44197</v>
      </c>
    </row>
    <row r="10985" spans="1:7" x14ac:dyDescent="0.35">
      <c r="A10985" s="72" t="s">
        <v>684</v>
      </c>
      <c r="B10985" s="72" t="s">
        <v>685</v>
      </c>
      <c r="C10985" s="72" t="s">
        <v>1102</v>
      </c>
      <c r="D10985" s="72" t="s">
        <v>1091</v>
      </c>
      <c r="E10985" s="72">
        <v>2541</v>
      </c>
      <c r="F10985" s="105">
        <v>168</v>
      </c>
      <c r="G10985" s="108">
        <f t="shared" si="171"/>
        <v>44105</v>
      </c>
    </row>
    <row r="10986" spans="1:7" x14ac:dyDescent="0.35">
      <c r="A10986" s="72" t="s">
        <v>684</v>
      </c>
      <c r="B10986" s="72" t="s">
        <v>685</v>
      </c>
      <c r="C10986" s="72" t="s">
        <v>1102</v>
      </c>
      <c r="D10986" s="72" t="s">
        <v>1092</v>
      </c>
      <c r="E10986" s="72">
        <v>2546</v>
      </c>
      <c r="F10986" s="105">
        <v>169</v>
      </c>
      <c r="G10986" s="108">
        <f t="shared" si="171"/>
        <v>44013</v>
      </c>
    </row>
    <row r="10987" spans="1:7" x14ac:dyDescent="0.35">
      <c r="A10987" s="72" t="s">
        <v>684</v>
      </c>
      <c r="B10987" s="72" t="s">
        <v>685</v>
      </c>
      <c r="C10987" s="72" t="s">
        <v>1102</v>
      </c>
      <c r="D10987" s="72" t="s">
        <v>1093</v>
      </c>
      <c r="E10987" s="72">
        <v>2540</v>
      </c>
      <c r="F10987" s="105">
        <v>167</v>
      </c>
      <c r="G10987" s="108">
        <f t="shared" si="171"/>
        <v>43922</v>
      </c>
    </row>
    <row r="10988" spans="1:7" x14ac:dyDescent="0.35">
      <c r="A10988" s="72" t="s">
        <v>684</v>
      </c>
      <c r="B10988" s="72" t="s">
        <v>685</v>
      </c>
      <c r="C10988" s="72" t="s">
        <v>1102</v>
      </c>
      <c r="D10988" s="72" t="s">
        <v>1094</v>
      </c>
      <c r="E10988" s="72">
        <v>2534</v>
      </c>
      <c r="F10988" s="105">
        <v>147</v>
      </c>
      <c r="G10988" s="108">
        <f t="shared" si="171"/>
        <v>43831</v>
      </c>
    </row>
    <row r="10989" spans="1:7" x14ac:dyDescent="0.35">
      <c r="A10989" s="72" t="s">
        <v>684</v>
      </c>
      <c r="B10989" s="72" t="s">
        <v>685</v>
      </c>
      <c r="C10989" s="72" t="s">
        <v>1102</v>
      </c>
      <c r="D10989" s="72" t="s">
        <v>1095</v>
      </c>
      <c r="E10989" s="72">
        <v>2534</v>
      </c>
      <c r="F10989" s="105">
        <v>151</v>
      </c>
      <c r="G10989" s="108">
        <f t="shared" si="171"/>
        <v>43739</v>
      </c>
    </row>
    <row r="10990" spans="1:7" x14ac:dyDescent="0.35">
      <c r="A10990" s="72" t="s">
        <v>684</v>
      </c>
      <c r="B10990" s="72" t="s">
        <v>685</v>
      </c>
      <c r="C10990" s="72" t="s">
        <v>1102</v>
      </c>
      <c r="D10990" s="72" t="s">
        <v>1096</v>
      </c>
      <c r="E10990" s="72">
        <v>2533</v>
      </c>
      <c r="F10990" s="105">
        <v>145</v>
      </c>
      <c r="G10990" s="108">
        <f t="shared" si="171"/>
        <v>43647</v>
      </c>
    </row>
    <row r="10991" spans="1:7" x14ac:dyDescent="0.35">
      <c r="A10991" s="72" t="s">
        <v>684</v>
      </c>
      <c r="B10991" s="72" t="s">
        <v>685</v>
      </c>
      <c r="C10991" s="72" t="s">
        <v>1102</v>
      </c>
      <c r="D10991" s="72" t="s">
        <v>1097</v>
      </c>
      <c r="E10991" s="72">
        <v>2529</v>
      </c>
      <c r="F10991" s="105">
        <v>148</v>
      </c>
      <c r="G10991" s="108">
        <f t="shared" si="171"/>
        <v>43556</v>
      </c>
    </row>
    <row r="10992" spans="1:7" x14ac:dyDescent="0.35">
      <c r="A10992" s="72" t="s">
        <v>684</v>
      </c>
      <c r="B10992" s="72" t="s">
        <v>685</v>
      </c>
      <c r="C10992" s="72" t="s">
        <v>1102</v>
      </c>
      <c r="D10992" s="72" t="s">
        <v>1098</v>
      </c>
      <c r="E10992" s="72">
        <v>2537</v>
      </c>
      <c r="F10992" s="105">
        <v>150</v>
      </c>
      <c r="G10992" s="108">
        <f t="shared" si="171"/>
        <v>43466</v>
      </c>
    </row>
    <row r="10993" spans="1:7" x14ac:dyDescent="0.35">
      <c r="A10993" s="72" t="s">
        <v>684</v>
      </c>
      <c r="B10993" s="72" t="s">
        <v>685</v>
      </c>
      <c r="C10993" s="72" t="s">
        <v>1102</v>
      </c>
      <c r="D10993" s="72" t="s">
        <v>1099</v>
      </c>
      <c r="E10993" s="72">
        <v>2561</v>
      </c>
      <c r="F10993" s="105">
        <v>156</v>
      </c>
      <c r="G10993" s="108">
        <f t="shared" si="171"/>
        <v>43374</v>
      </c>
    </row>
    <row r="10994" spans="1:7" x14ac:dyDescent="0.35">
      <c r="A10994" s="72" t="s">
        <v>686</v>
      </c>
      <c r="B10994" s="72" t="s">
        <v>687</v>
      </c>
      <c r="C10994" s="72" t="s">
        <v>1087</v>
      </c>
      <c r="D10994" s="72" t="s">
        <v>1088</v>
      </c>
      <c r="E10994" s="72">
        <v>561</v>
      </c>
      <c r="F10994" s="105">
        <v>11</v>
      </c>
      <c r="G10994" s="108">
        <f t="shared" si="171"/>
        <v>44378</v>
      </c>
    </row>
    <row r="10995" spans="1:7" x14ac:dyDescent="0.35">
      <c r="A10995" s="72" t="s">
        <v>686</v>
      </c>
      <c r="B10995" s="72" t="s">
        <v>687</v>
      </c>
      <c r="C10995" s="72" t="s">
        <v>1087</v>
      </c>
      <c r="D10995" s="72" t="s">
        <v>1089</v>
      </c>
      <c r="E10995" s="72">
        <v>564</v>
      </c>
      <c r="F10995" s="105">
        <v>10</v>
      </c>
      <c r="G10995" s="108">
        <f t="shared" si="171"/>
        <v>44287</v>
      </c>
    </row>
    <row r="10996" spans="1:7" x14ac:dyDescent="0.35">
      <c r="A10996" s="72" t="s">
        <v>686</v>
      </c>
      <c r="B10996" s="72" t="s">
        <v>687</v>
      </c>
      <c r="C10996" s="72" t="s">
        <v>1087</v>
      </c>
      <c r="D10996" s="72" t="s">
        <v>1090</v>
      </c>
      <c r="E10996" s="72">
        <v>563</v>
      </c>
      <c r="F10996" s="105">
        <v>10</v>
      </c>
      <c r="G10996" s="108">
        <f t="shared" si="171"/>
        <v>44197</v>
      </c>
    </row>
    <row r="10997" spans="1:7" x14ac:dyDescent="0.35">
      <c r="A10997" s="72" t="s">
        <v>686</v>
      </c>
      <c r="B10997" s="72" t="s">
        <v>687</v>
      </c>
      <c r="C10997" s="72" t="s">
        <v>1087</v>
      </c>
      <c r="D10997" s="72" t="s">
        <v>1091</v>
      </c>
      <c r="E10997" s="72">
        <v>554</v>
      </c>
      <c r="F10997" s="105">
        <v>7</v>
      </c>
      <c r="G10997" s="108">
        <f t="shared" si="171"/>
        <v>44105</v>
      </c>
    </row>
    <row r="10998" spans="1:7" x14ac:dyDescent="0.35">
      <c r="A10998" s="72" t="s">
        <v>686</v>
      </c>
      <c r="B10998" s="72" t="s">
        <v>687</v>
      </c>
      <c r="C10998" s="72" t="s">
        <v>1087</v>
      </c>
      <c r="D10998" s="72" t="s">
        <v>1092</v>
      </c>
      <c r="E10998" s="72">
        <v>559</v>
      </c>
      <c r="F10998" s="105">
        <v>8</v>
      </c>
      <c r="G10998" s="108">
        <f t="shared" si="171"/>
        <v>44013</v>
      </c>
    </row>
    <row r="10999" spans="1:7" x14ac:dyDescent="0.35">
      <c r="A10999" s="72" t="s">
        <v>686</v>
      </c>
      <c r="B10999" s="72" t="s">
        <v>687</v>
      </c>
      <c r="C10999" s="72" t="s">
        <v>1087</v>
      </c>
      <c r="D10999" s="72" t="s">
        <v>1093</v>
      </c>
      <c r="E10999" s="72">
        <v>558</v>
      </c>
      <c r="F10999" s="105">
        <v>6</v>
      </c>
      <c r="G10999" s="108">
        <f t="shared" si="171"/>
        <v>43922</v>
      </c>
    </row>
    <row r="11000" spans="1:7" x14ac:dyDescent="0.35">
      <c r="A11000" s="72" t="s">
        <v>686</v>
      </c>
      <c r="B11000" s="72" t="s">
        <v>687</v>
      </c>
      <c r="C11000" s="72" t="s">
        <v>1087</v>
      </c>
      <c r="D11000" s="72" t="s">
        <v>1094</v>
      </c>
      <c r="E11000" s="72">
        <v>544</v>
      </c>
      <c r="F11000" s="105">
        <v>9</v>
      </c>
      <c r="G11000" s="108">
        <f t="shared" si="171"/>
        <v>43831</v>
      </c>
    </row>
    <row r="11001" spans="1:7" x14ac:dyDescent="0.35">
      <c r="A11001" s="72" t="s">
        <v>686</v>
      </c>
      <c r="B11001" s="72" t="s">
        <v>687</v>
      </c>
      <c r="C11001" s="72" t="s">
        <v>1087</v>
      </c>
      <c r="D11001" s="72" t="s">
        <v>1095</v>
      </c>
      <c r="E11001" s="72">
        <v>547</v>
      </c>
      <c r="F11001" s="105">
        <v>9</v>
      </c>
      <c r="G11001" s="108">
        <f t="shared" si="171"/>
        <v>43739</v>
      </c>
    </row>
    <row r="11002" spans="1:7" x14ac:dyDescent="0.35">
      <c r="A11002" s="72" t="s">
        <v>686</v>
      </c>
      <c r="B11002" s="72" t="s">
        <v>687</v>
      </c>
      <c r="C11002" s="72" t="s">
        <v>1087</v>
      </c>
      <c r="D11002" s="72" t="s">
        <v>1096</v>
      </c>
      <c r="E11002" s="72">
        <v>548</v>
      </c>
      <c r="F11002" s="105">
        <v>9</v>
      </c>
      <c r="G11002" s="108">
        <f t="shared" si="171"/>
        <v>43647</v>
      </c>
    </row>
    <row r="11003" spans="1:7" x14ac:dyDescent="0.35">
      <c r="A11003" s="72" t="s">
        <v>686</v>
      </c>
      <c r="B11003" s="72" t="s">
        <v>687</v>
      </c>
      <c r="C11003" s="72" t="s">
        <v>1087</v>
      </c>
      <c r="D11003" s="72" t="s">
        <v>1097</v>
      </c>
      <c r="E11003" s="72">
        <v>547</v>
      </c>
      <c r="F11003" s="105">
        <v>8</v>
      </c>
      <c r="G11003" s="108">
        <f t="shared" si="171"/>
        <v>43556</v>
      </c>
    </row>
    <row r="11004" spans="1:7" x14ac:dyDescent="0.35">
      <c r="A11004" s="72" t="s">
        <v>686</v>
      </c>
      <c r="B11004" s="72" t="s">
        <v>687</v>
      </c>
      <c r="C11004" s="72" t="s">
        <v>1087</v>
      </c>
      <c r="D11004" s="72" t="s">
        <v>1098</v>
      </c>
      <c r="E11004" s="72">
        <v>543</v>
      </c>
      <c r="F11004" s="105">
        <v>10</v>
      </c>
      <c r="G11004" s="108">
        <f t="shared" si="171"/>
        <v>43466</v>
      </c>
    </row>
    <row r="11005" spans="1:7" x14ac:dyDescent="0.35">
      <c r="A11005" s="72" t="s">
        <v>686</v>
      </c>
      <c r="B11005" s="72" t="s">
        <v>687</v>
      </c>
      <c r="C11005" s="72" t="s">
        <v>1087</v>
      </c>
      <c r="D11005" s="72" t="s">
        <v>1099</v>
      </c>
      <c r="E11005" s="72">
        <v>576</v>
      </c>
      <c r="F11005" s="105">
        <v>16</v>
      </c>
      <c r="G11005" s="108">
        <f t="shared" si="171"/>
        <v>43374</v>
      </c>
    </row>
    <row r="11006" spans="1:7" x14ac:dyDescent="0.35">
      <c r="A11006" s="72" t="s">
        <v>686</v>
      </c>
      <c r="B11006" s="72" t="s">
        <v>687</v>
      </c>
      <c r="C11006" s="72" t="s">
        <v>1100</v>
      </c>
      <c r="D11006" s="72" t="s">
        <v>1088</v>
      </c>
      <c r="E11006" s="72">
        <v>268</v>
      </c>
      <c r="F11006" s="105">
        <v>6</v>
      </c>
      <c r="G11006" s="108">
        <f t="shared" si="171"/>
        <v>44378</v>
      </c>
    </row>
    <row r="11007" spans="1:7" x14ac:dyDescent="0.35">
      <c r="A11007" s="72" t="s">
        <v>686</v>
      </c>
      <c r="B11007" s="72" t="s">
        <v>687</v>
      </c>
      <c r="C11007" s="72" t="s">
        <v>1100</v>
      </c>
      <c r="D11007" s="72" t="s">
        <v>1089</v>
      </c>
      <c r="E11007" s="72">
        <v>270</v>
      </c>
      <c r="F11007" s="105">
        <v>7</v>
      </c>
      <c r="G11007" s="108">
        <f t="shared" si="171"/>
        <v>44287</v>
      </c>
    </row>
    <row r="11008" spans="1:7" x14ac:dyDescent="0.35">
      <c r="A11008" s="72" t="s">
        <v>686</v>
      </c>
      <c r="B11008" s="72" t="s">
        <v>687</v>
      </c>
      <c r="C11008" s="72" t="s">
        <v>1100</v>
      </c>
      <c r="D11008" s="72" t="s">
        <v>1090</v>
      </c>
      <c r="E11008" s="72">
        <v>267</v>
      </c>
      <c r="F11008" s="105">
        <v>7</v>
      </c>
      <c r="G11008" s="108">
        <f t="shared" si="171"/>
        <v>44197</v>
      </c>
    </row>
    <row r="11009" spans="1:7" x14ac:dyDescent="0.35">
      <c r="A11009" s="72" t="s">
        <v>686</v>
      </c>
      <c r="B11009" s="72" t="s">
        <v>687</v>
      </c>
      <c r="C11009" s="72" t="s">
        <v>1100</v>
      </c>
      <c r="D11009" s="72" t="s">
        <v>1091</v>
      </c>
      <c r="E11009" s="72">
        <v>270</v>
      </c>
      <c r="F11009" s="105">
        <v>6</v>
      </c>
      <c r="G11009" s="108">
        <f t="shared" si="171"/>
        <v>44105</v>
      </c>
    </row>
    <row r="11010" spans="1:7" x14ac:dyDescent="0.35">
      <c r="A11010" s="72" t="s">
        <v>686</v>
      </c>
      <c r="B11010" s="72" t="s">
        <v>687</v>
      </c>
      <c r="C11010" s="72" t="s">
        <v>1100</v>
      </c>
      <c r="D11010" s="72" t="s">
        <v>1092</v>
      </c>
      <c r="E11010" s="72">
        <v>270</v>
      </c>
      <c r="F11010" s="105">
        <v>6</v>
      </c>
      <c r="G11010" s="108">
        <f t="shared" si="171"/>
        <v>44013</v>
      </c>
    </row>
    <row r="11011" spans="1:7" x14ac:dyDescent="0.35">
      <c r="A11011" s="72" t="s">
        <v>686</v>
      </c>
      <c r="B11011" s="72" t="s">
        <v>687</v>
      </c>
      <c r="C11011" s="72" t="s">
        <v>1100</v>
      </c>
      <c r="D11011" s="72" t="s">
        <v>1093</v>
      </c>
      <c r="E11011" s="72">
        <v>273</v>
      </c>
      <c r="F11011" s="105">
        <v>5</v>
      </c>
      <c r="G11011" s="108">
        <f t="shared" si="171"/>
        <v>43922</v>
      </c>
    </row>
    <row r="11012" spans="1:7" x14ac:dyDescent="0.35">
      <c r="A11012" s="72" t="s">
        <v>686</v>
      </c>
      <c r="B11012" s="72" t="s">
        <v>687</v>
      </c>
      <c r="C11012" s="72" t="s">
        <v>1100</v>
      </c>
      <c r="D11012" s="72" t="s">
        <v>1094</v>
      </c>
      <c r="E11012" s="72">
        <v>268</v>
      </c>
      <c r="F11012" s="105">
        <v>5</v>
      </c>
      <c r="G11012" s="108">
        <f t="shared" ref="G11012:G11075" si="172">DATE(LEFT(D11012,4),RIGHT(LEFT(D11012,7),2),1)</f>
        <v>43831</v>
      </c>
    </row>
    <row r="11013" spans="1:7" x14ac:dyDescent="0.35">
      <c r="A11013" s="72" t="s">
        <v>686</v>
      </c>
      <c r="B11013" s="72" t="s">
        <v>687</v>
      </c>
      <c r="C11013" s="72" t="s">
        <v>1100</v>
      </c>
      <c r="D11013" s="72" t="s">
        <v>1095</v>
      </c>
      <c r="E11013" s="72">
        <v>269</v>
      </c>
      <c r="F11013" s="105">
        <v>7</v>
      </c>
      <c r="G11013" s="108">
        <f t="shared" si="172"/>
        <v>43739</v>
      </c>
    </row>
    <row r="11014" spans="1:7" x14ac:dyDescent="0.35">
      <c r="A11014" s="72" t="s">
        <v>686</v>
      </c>
      <c r="B11014" s="72" t="s">
        <v>687</v>
      </c>
      <c r="C11014" s="72" t="s">
        <v>1100</v>
      </c>
      <c r="D11014" s="72" t="s">
        <v>1096</v>
      </c>
      <c r="E11014" s="72">
        <v>272</v>
      </c>
      <c r="F11014" s="105">
        <v>5</v>
      </c>
      <c r="G11014" s="108">
        <f t="shared" si="172"/>
        <v>43647</v>
      </c>
    </row>
    <row r="11015" spans="1:7" x14ac:dyDescent="0.35">
      <c r="A11015" s="72" t="s">
        <v>686</v>
      </c>
      <c r="B11015" s="72" t="s">
        <v>687</v>
      </c>
      <c r="C11015" s="72" t="s">
        <v>1100</v>
      </c>
      <c r="D11015" s="72" t="s">
        <v>1097</v>
      </c>
      <c r="E11015" s="72">
        <v>272</v>
      </c>
      <c r="F11015" s="105">
        <v>5</v>
      </c>
      <c r="G11015" s="108">
        <f t="shared" si="172"/>
        <v>43556</v>
      </c>
    </row>
    <row r="11016" spans="1:7" x14ac:dyDescent="0.35">
      <c r="A11016" s="72" t="s">
        <v>686</v>
      </c>
      <c r="B11016" s="72" t="s">
        <v>687</v>
      </c>
      <c r="C11016" s="72" t="s">
        <v>1100</v>
      </c>
      <c r="D11016" s="72" t="s">
        <v>1098</v>
      </c>
      <c r="E11016" s="72">
        <v>262</v>
      </c>
      <c r="F11016" s="105">
        <v>4</v>
      </c>
      <c r="G11016" s="108">
        <f t="shared" si="172"/>
        <v>43466</v>
      </c>
    </row>
    <row r="11017" spans="1:7" x14ac:dyDescent="0.35">
      <c r="A11017" s="72" t="s">
        <v>686</v>
      </c>
      <c r="B11017" s="72" t="s">
        <v>687</v>
      </c>
      <c r="C11017" s="72" t="s">
        <v>1100</v>
      </c>
      <c r="D11017" s="72" t="s">
        <v>1099</v>
      </c>
      <c r="E11017" s="72">
        <v>279</v>
      </c>
      <c r="F11017" s="105">
        <v>3</v>
      </c>
      <c r="G11017" s="108">
        <f t="shared" si="172"/>
        <v>43374</v>
      </c>
    </row>
    <row r="11018" spans="1:7" x14ac:dyDescent="0.35">
      <c r="A11018" s="72" t="s">
        <v>686</v>
      </c>
      <c r="B11018" s="72" t="s">
        <v>687</v>
      </c>
      <c r="C11018" s="72" t="s">
        <v>1101</v>
      </c>
      <c r="D11018" s="72" t="s">
        <v>1088</v>
      </c>
      <c r="E11018" s="72">
        <v>957</v>
      </c>
      <c r="F11018" s="105">
        <v>3</v>
      </c>
      <c r="G11018" s="108">
        <f t="shared" si="172"/>
        <v>44378</v>
      </c>
    </row>
    <row r="11019" spans="1:7" x14ac:dyDescent="0.35">
      <c r="A11019" s="72" t="s">
        <v>686</v>
      </c>
      <c r="B11019" s="72" t="s">
        <v>687</v>
      </c>
      <c r="C11019" s="72" t="s">
        <v>1101</v>
      </c>
      <c r="D11019" s="72" t="s">
        <v>1089</v>
      </c>
      <c r="E11019" s="72">
        <v>951</v>
      </c>
      <c r="F11019" s="105">
        <v>3</v>
      </c>
      <c r="G11019" s="108">
        <f t="shared" si="172"/>
        <v>44287</v>
      </c>
    </row>
    <row r="11020" spans="1:7" x14ac:dyDescent="0.35">
      <c r="A11020" s="72" t="s">
        <v>686</v>
      </c>
      <c r="B11020" s="72" t="s">
        <v>687</v>
      </c>
      <c r="C11020" s="72" t="s">
        <v>1101</v>
      </c>
      <c r="D11020" s="72" t="s">
        <v>1090</v>
      </c>
      <c r="E11020" s="72">
        <v>959</v>
      </c>
      <c r="F11020" s="105">
        <v>2</v>
      </c>
      <c r="G11020" s="108">
        <f t="shared" si="172"/>
        <v>44197</v>
      </c>
    </row>
    <row r="11021" spans="1:7" x14ac:dyDescent="0.35">
      <c r="A11021" s="72" t="s">
        <v>686</v>
      </c>
      <c r="B11021" s="72" t="s">
        <v>687</v>
      </c>
      <c r="C11021" s="72" t="s">
        <v>1101</v>
      </c>
      <c r="D11021" s="72" t="s">
        <v>1091</v>
      </c>
      <c r="E11021" s="72">
        <v>954</v>
      </c>
      <c r="F11021" s="105">
        <v>2</v>
      </c>
      <c r="G11021" s="108">
        <f t="shared" si="172"/>
        <v>44105</v>
      </c>
    </row>
    <row r="11022" spans="1:7" x14ac:dyDescent="0.35">
      <c r="A11022" s="72" t="s">
        <v>686</v>
      </c>
      <c r="B11022" s="72" t="s">
        <v>687</v>
      </c>
      <c r="C11022" s="72" t="s">
        <v>1101</v>
      </c>
      <c r="D11022" s="72" t="s">
        <v>1092</v>
      </c>
      <c r="E11022" s="72">
        <v>933</v>
      </c>
      <c r="F11022" s="105">
        <v>3</v>
      </c>
      <c r="G11022" s="108">
        <f t="shared" si="172"/>
        <v>44013</v>
      </c>
    </row>
    <row r="11023" spans="1:7" x14ac:dyDescent="0.35">
      <c r="A11023" s="72" t="s">
        <v>686</v>
      </c>
      <c r="B11023" s="72" t="s">
        <v>687</v>
      </c>
      <c r="C11023" s="72" t="s">
        <v>1101</v>
      </c>
      <c r="D11023" s="72" t="s">
        <v>1093</v>
      </c>
      <c r="E11023" s="72">
        <v>918</v>
      </c>
      <c r="F11023" s="105">
        <v>2</v>
      </c>
      <c r="G11023" s="108">
        <f t="shared" si="172"/>
        <v>43922</v>
      </c>
    </row>
    <row r="11024" spans="1:7" x14ac:dyDescent="0.35">
      <c r="A11024" s="72" t="s">
        <v>686</v>
      </c>
      <c r="B11024" s="72" t="s">
        <v>687</v>
      </c>
      <c r="C11024" s="72" t="s">
        <v>1101</v>
      </c>
      <c r="D11024" s="72" t="s">
        <v>1094</v>
      </c>
      <c r="E11024" s="72">
        <v>904</v>
      </c>
      <c r="F11024" s="105">
        <v>2</v>
      </c>
      <c r="G11024" s="108">
        <f t="shared" si="172"/>
        <v>43831</v>
      </c>
    </row>
    <row r="11025" spans="1:7" x14ac:dyDescent="0.35">
      <c r="A11025" s="72" t="s">
        <v>686</v>
      </c>
      <c r="B11025" s="72" t="s">
        <v>687</v>
      </c>
      <c r="C11025" s="72" t="s">
        <v>1101</v>
      </c>
      <c r="D11025" s="72" t="s">
        <v>1095</v>
      </c>
      <c r="E11025" s="72">
        <v>899</v>
      </c>
      <c r="F11025" s="105">
        <v>1</v>
      </c>
      <c r="G11025" s="108">
        <f t="shared" si="172"/>
        <v>43739</v>
      </c>
    </row>
    <row r="11026" spans="1:7" x14ac:dyDescent="0.35">
      <c r="A11026" s="72" t="s">
        <v>686</v>
      </c>
      <c r="B11026" s="72" t="s">
        <v>687</v>
      </c>
      <c r="C11026" s="72" t="s">
        <v>1101</v>
      </c>
      <c r="D11026" s="72" t="s">
        <v>1096</v>
      </c>
      <c r="E11026" s="72">
        <v>892</v>
      </c>
      <c r="F11026" s="105">
        <v>1</v>
      </c>
      <c r="G11026" s="108">
        <f t="shared" si="172"/>
        <v>43647</v>
      </c>
    </row>
    <row r="11027" spans="1:7" x14ac:dyDescent="0.35">
      <c r="A11027" s="72" t="s">
        <v>686</v>
      </c>
      <c r="B11027" s="72" t="s">
        <v>687</v>
      </c>
      <c r="C11027" s="72" t="s">
        <v>1101</v>
      </c>
      <c r="D11027" s="72" t="s">
        <v>1097</v>
      </c>
      <c r="E11027" s="72">
        <v>894</v>
      </c>
      <c r="F11027" s="105">
        <v>1</v>
      </c>
      <c r="G11027" s="108">
        <f t="shared" si="172"/>
        <v>43556</v>
      </c>
    </row>
    <row r="11028" spans="1:7" x14ac:dyDescent="0.35">
      <c r="A11028" s="72" t="s">
        <v>686</v>
      </c>
      <c r="B11028" s="72" t="s">
        <v>687</v>
      </c>
      <c r="C11028" s="72" t="s">
        <v>1101</v>
      </c>
      <c r="D11028" s="72" t="s">
        <v>1098</v>
      </c>
      <c r="E11028" s="72">
        <v>855</v>
      </c>
      <c r="F11028" s="105">
        <v>0</v>
      </c>
      <c r="G11028" s="108">
        <f t="shared" si="172"/>
        <v>43466</v>
      </c>
    </row>
    <row r="11029" spans="1:7" x14ac:dyDescent="0.35">
      <c r="A11029" s="72" t="s">
        <v>686</v>
      </c>
      <c r="B11029" s="72" t="s">
        <v>687</v>
      </c>
      <c r="C11029" s="72" t="s">
        <v>1101</v>
      </c>
      <c r="D11029" s="72" t="s">
        <v>1099</v>
      </c>
      <c r="E11029" s="72">
        <v>897</v>
      </c>
      <c r="F11029" s="105">
        <v>0</v>
      </c>
      <c r="G11029" s="108">
        <f t="shared" si="172"/>
        <v>43374</v>
      </c>
    </row>
    <row r="11030" spans="1:7" x14ac:dyDescent="0.35">
      <c r="A11030" s="72" t="s">
        <v>686</v>
      </c>
      <c r="B11030" s="72" t="s">
        <v>687</v>
      </c>
      <c r="C11030" s="72" t="s">
        <v>1102</v>
      </c>
      <c r="D11030" s="72" t="s">
        <v>1088</v>
      </c>
      <c r="E11030" s="72">
        <v>681</v>
      </c>
      <c r="F11030" s="105">
        <v>17</v>
      </c>
      <c r="G11030" s="108">
        <f t="shared" si="172"/>
        <v>44378</v>
      </c>
    </row>
    <row r="11031" spans="1:7" x14ac:dyDescent="0.35">
      <c r="A11031" s="72" t="s">
        <v>686</v>
      </c>
      <c r="B11031" s="72" t="s">
        <v>687</v>
      </c>
      <c r="C11031" s="72" t="s">
        <v>1102</v>
      </c>
      <c r="D11031" s="72" t="s">
        <v>1089</v>
      </c>
      <c r="E11031" s="72">
        <v>681</v>
      </c>
      <c r="F11031" s="105">
        <v>17</v>
      </c>
      <c r="G11031" s="108">
        <f t="shared" si="172"/>
        <v>44287</v>
      </c>
    </row>
    <row r="11032" spans="1:7" x14ac:dyDescent="0.35">
      <c r="A11032" s="72" t="s">
        <v>686</v>
      </c>
      <c r="B11032" s="72" t="s">
        <v>687</v>
      </c>
      <c r="C11032" s="72" t="s">
        <v>1102</v>
      </c>
      <c r="D11032" s="72" t="s">
        <v>1090</v>
      </c>
      <c r="E11032" s="72">
        <v>685</v>
      </c>
      <c r="F11032" s="105">
        <v>14</v>
      </c>
      <c r="G11032" s="108">
        <f t="shared" si="172"/>
        <v>44197</v>
      </c>
    </row>
    <row r="11033" spans="1:7" x14ac:dyDescent="0.35">
      <c r="A11033" s="72" t="s">
        <v>686</v>
      </c>
      <c r="B11033" s="72" t="s">
        <v>687</v>
      </c>
      <c r="C11033" s="72" t="s">
        <v>1102</v>
      </c>
      <c r="D11033" s="72" t="s">
        <v>1091</v>
      </c>
      <c r="E11033" s="72">
        <v>686</v>
      </c>
      <c r="F11033" s="105">
        <v>13</v>
      </c>
      <c r="G11033" s="108">
        <f t="shared" si="172"/>
        <v>44105</v>
      </c>
    </row>
    <row r="11034" spans="1:7" x14ac:dyDescent="0.35">
      <c r="A11034" s="72" t="s">
        <v>686</v>
      </c>
      <c r="B11034" s="72" t="s">
        <v>687</v>
      </c>
      <c r="C11034" s="72" t="s">
        <v>1102</v>
      </c>
      <c r="D11034" s="72" t="s">
        <v>1092</v>
      </c>
      <c r="E11034" s="72">
        <v>692</v>
      </c>
      <c r="F11034" s="105">
        <v>17</v>
      </c>
      <c r="G11034" s="108">
        <f t="shared" si="172"/>
        <v>44013</v>
      </c>
    </row>
    <row r="11035" spans="1:7" x14ac:dyDescent="0.35">
      <c r="A11035" s="72" t="s">
        <v>686</v>
      </c>
      <c r="B11035" s="72" t="s">
        <v>687</v>
      </c>
      <c r="C11035" s="72" t="s">
        <v>1102</v>
      </c>
      <c r="D11035" s="72" t="s">
        <v>1093</v>
      </c>
      <c r="E11035" s="72">
        <v>682</v>
      </c>
      <c r="F11035" s="105">
        <v>17</v>
      </c>
      <c r="G11035" s="108">
        <f t="shared" si="172"/>
        <v>43922</v>
      </c>
    </row>
    <row r="11036" spans="1:7" x14ac:dyDescent="0.35">
      <c r="A11036" s="72" t="s">
        <v>686</v>
      </c>
      <c r="B11036" s="72" t="s">
        <v>687</v>
      </c>
      <c r="C11036" s="72" t="s">
        <v>1102</v>
      </c>
      <c r="D11036" s="72" t="s">
        <v>1094</v>
      </c>
      <c r="E11036" s="72">
        <v>688</v>
      </c>
      <c r="F11036" s="105">
        <v>16</v>
      </c>
      <c r="G11036" s="108">
        <f t="shared" si="172"/>
        <v>43831</v>
      </c>
    </row>
    <row r="11037" spans="1:7" x14ac:dyDescent="0.35">
      <c r="A11037" s="72" t="s">
        <v>686</v>
      </c>
      <c r="B11037" s="72" t="s">
        <v>687</v>
      </c>
      <c r="C11037" s="72" t="s">
        <v>1102</v>
      </c>
      <c r="D11037" s="72" t="s">
        <v>1095</v>
      </c>
      <c r="E11037" s="72">
        <v>688</v>
      </c>
      <c r="F11037" s="105">
        <v>14</v>
      </c>
      <c r="G11037" s="108">
        <f t="shared" si="172"/>
        <v>43739</v>
      </c>
    </row>
    <row r="11038" spans="1:7" x14ac:dyDescent="0.35">
      <c r="A11038" s="72" t="s">
        <v>686</v>
      </c>
      <c r="B11038" s="72" t="s">
        <v>687</v>
      </c>
      <c r="C11038" s="72" t="s">
        <v>1102</v>
      </c>
      <c r="D11038" s="72" t="s">
        <v>1096</v>
      </c>
      <c r="E11038" s="72">
        <v>688</v>
      </c>
      <c r="F11038" s="105">
        <v>11</v>
      </c>
      <c r="G11038" s="108">
        <f t="shared" si="172"/>
        <v>43647</v>
      </c>
    </row>
    <row r="11039" spans="1:7" x14ac:dyDescent="0.35">
      <c r="A11039" s="72" t="s">
        <v>686</v>
      </c>
      <c r="B11039" s="72" t="s">
        <v>687</v>
      </c>
      <c r="C11039" s="72" t="s">
        <v>1102</v>
      </c>
      <c r="D11039" s="72" t="s">
        <v>1097</v>
      </c>
      <c r="E11039" s="72">
        <v>692</v>
      </c>
      <c r="F11039" s="105">
        <v>12</v>
      </c>
      <c r="G11039" s="108">
        <f t="shared" si="172"/>
        <v>43556</v>
      </c>
    </row>
    <row r="11040" spans="1:7" x14ac:dyDescent="0.35">
      <c r="A11040" s="72" t="s">
        <v>686</v>
      </c>
      <c r="B11040" s="72" t="s">
        <v>687</v>
      </c>
      <c r="C11040" s="72" t="s">
        <v>1102</v>
      </c>
      <c r="D11040" s="72" t="s">
        <v>1098</v>
      </c>
      <c r="E11040" s="72">
        <v>690</v>
      </c>
      <c r="F11040" s="105">
        <v>15</v>
      </c>
      <c r="G11040" s="108">
        <f t="shared" si="172"/>
        <v>43466</v>
      </c>
    </row>
    <row r="11041" spans="1:7" x14ac:dyDescent="0.35">
      <c r="A11041" s="72" t="s">
        <v>686</v>
      </c>
      <c r="B11041" s="72" t="s">
        <v>687</v>
      </c>
      <c r="C11041" s="72" t="s">
        <v>1102</v>
      </c>
      <c r="D11041" s="72" t="s">
        <v>1099</v>
      </c>
      <c r="E11041" s="72">
        <v>703</v>
      </c>
      <c r="F11041" s="105">
        <v>14</v>
      </c>
      <c r="G11041" s="108">
        <f t="shared" si="172"/>
        <v>43374</v>
      </c>
    </row>
    <row r="11042" spans="1:7" x14ac:dyDescent="0.35">
      <c r="A11042" s="72" t="s">
        <v>688</v>
      </c>
      <c r="B11042" s="72" t="s">
        <v>689</v>
      </c>
      <c r="C11042" s="72" t="s">
        <v>1087</v>
      </c>
      <c r="D11042" s="72" t="s">
        <v>1088</v>
      </c>
      <c r="E11042" s="72">
        <v>2382</v>
      </c>
      <c r="F11042" s="105">
        <v>236</v>
      </c>
      <c r="G11042" s="108">
        <f t="shared" si="172"/>
        <v>44378</v>
      </c>
    </row>
    <row r="11043" spans="1:7" x14ac:dyDescent="0.35">
      <c r="A11043" s="72" t="s">
        <v>688</v>
      </c>
      <c r="B11043" s="72" t="s">
        <v>689</v>
      </c>
      <c r="C11043" s="72" t="s">
        <v>1087</v>
      </c>
      <c r="D11043" s="72" t="s">
        <v>1089</v>
      </c>
      <c r="E11043" s="72">
        <v>2370</v>
      </c>
      <c r="F11043" s="105">
        <v>228</v>
      </c>
      <c r="G11043" s="108">
        <f t="shared" si="172"/>
        <v>44287</v>
      </c>
    </row>
    <row r="11044" spans="1:7" x14ac:dyDescent="0.35">
      <c r="A11044" s="72" t="s">
        <v>688</v>
      </c>
      <c r="B11044" s="72" t="s">
        <v>689</v>
      </c>
      <c r="C11044" s="72" t="s">
        <v>1087</v>
      </c>
      <c r="D11044" s="72" t="s">
        <v>1090</v>
      </c>
      <c r="E11044" s="72">
        <v>2372</v>
      </c>
      <c r="F11044" s="105">
        <v>226</v>
      </c>
      <c r="G11044" s="108">
        <f t="shared" si="172"/>
        <v>44197</v>
      </c>
    </row>
    <row r="11045" spans="1:7" x14ac:dyDescent="0.35">
      <c r="A11045" s="72" t="s">
        <v>688</v>
      </c>
      <c r="B11045" s="72" t="s">
        <v>689</v>
      </c>
      <c r="C11045" s="72" t="s">
        <v>1087</v>
      </c>
      <c r="D11045" s="72" t="s">
        <v>1091</v>
      </c>
      <c r="E11045" s="72">
        <v>2368</v>
      </c>
      <c r="F11045" s="105">
        <v>219</v>
      </c>
      <c r="G11045" s="108">
        <f t="shared" si="172"/>
        <v>44105</v>
      </c>
    </row>
    <row r="11046" spans="1:7" x14ac:dyDescent="0.35">
      <c r="A11046" s="72" t="s">
        <v>688</v>
      </c>
      <c r="B11046" s="72" t="s">
        <v>689</v>
      </c>
      <c r="C11046" s="72" t="s">
        <v>1087</v>
      </c>
      <c r="D11046" s="72" t="s">
        <v>1092</v>
      </c>
      <c r="E11046" s="72">
        <v>2361</v>
      </c>
      <c r="F11046" s="105">
        <v>227</v>
      </c>
      <c r="G11046" s="108">
        <f t="shared" si="172"/>
        <v>44013</v>
      </c>
    </row>
    <row r="11047" spans="1:7" x14ac:dyDescent="0.35">
      <c r="A11047" s="72" t="s">
        <v>688</v>
      </c>
      <c r="B11047" s="72" t="s">
        <v>689</v>
      </c>
      <c r="C11047" s="72" t="s">
        <v>1087</v>
      </c>
      <c r="D11047" s="72" t="s">
        <v>1093</v>
      </c>
      <c r="E11047" s="72">
        <v>2324</v>
      </c>
      <c r="F11047" s="105">
        <v>232</v>
      </c>
      <c r="G11047" s="108">
        <f t="shared" si="172"/>
        <v>43922</v>
      </c>
    </row>
    <row r="11048" spans="1:7" x14ac:dyDescent="0.35">
      <c r="A11048" s="72" t="s">
        <v>688</v>
      </c>
      <c r="B11048" s="72" t="s">
        <v>689</v>
      </c>
      <c r="C11048" s="72" t="s">
        <v>1087</v>
      </c>
      <c r="D11048" s="72" t="s">
        <v>1094</v>
      </c>
      <c r="E11048" s="72">
        <v>2314</v>
      </c>
      <c r="F11048" s="105">
        <v>223</v>
      </c>
      <c r="G11048" s="108">
        <f t="shared" si="172"/>
        <v>43831</v>
      </c>
    </row>
    <row r="11049" spans="1:7" x14ac:dyDescent="0.35">
      <c r="A11049" s="72" t="s">
        <v>688</v>
      </c>
      <c r="B11049" s="72" t="s">
        <v>689</v>
      </c>
      <c r="C11049" s="72" t="s">
        <v>1087</v>
      </c>
      <c r="D11049" s="72" t="s">
        <v>1095</v>
      </c>
      <c r="E11049" s="72">
        <v>2290</v>
      </c>
      <c r="F11049" s="105">
        <v>225</v>
      </c>
      <c r="G11049" s="108">
        <f t="shared" si="172"/>
        <v>43739</v>
      </c>
    </row>
    <row r="11050" spans="1:7" x14ac:dyDescent="0.35">
      <c r="A11050" s="72" t="s">
        <v>688</v>
      </c>
      <c r="B11050" s="72" t="s">
        <v>689</v>
      </c>
      <c r="C11050" s="72" t="s">
        <v>1087</v>
      </c>
      <c r="D11050" s="72" t="s">
        <v>1096</v>
      </c>
      <c r="E11050" s="72">
        <v>2290</v>
      </c>
      <c r="F11050" s="105">
        <v>226</v>
      </c>
      <c r="G11050" s="108">
        <f t="shared" si="172"/>
        <v>43647</v>
      </c>
    </row>
    <row r="11051" spans="1:7" x14ac:dyDescent="0.35">
      <c r="A11051" s="72" t="s">
        <v>688</v>
      </c>
      <c r="B11051" s="72" t="s">
        <v>689</v>
      </c>
      <c r="C11051" s="72" t="s">
        <v>1087</v>
      </c>
      <c r="D11051" s="72" t="s">
        <v>1097</v>
      </c>
      <c r="E11051" s="72">
        <v>2302</v>
      </c>
      <c r="F11051" s="105">
        <v>216</v>
      </c>
      <c r="G11051" s="108">
        <f t="shared" si="172"/>
        <v>43556</v>
      </c>
    </row>
    <row r="11052" spans="1:7" x14ac:dyDescent="0.35">
      <c r="A11052" s="72" t="s">
        <v>688</v>
      </c>
      <c r="B11052" s="72" t="s">
        <v>689</v>
      </c>
      <c r="C11052" s="72" t="s">
        <v>1087</v>
      </c>
      <c r="D11052" s="72" t="s">
        <v>1098</v>
      </c>
      <c r="E11052" s="72">
        <v>2260</v>
      </c>
      <c r="F11052" s="105">
        <v>212</v>
      </c>
      <c r="G11052" s="108">
        <f t="shared" si="172"/>
        <v>43466</v>
      </c>
    </row>
    <row r="11053" spans="1:7" x14ac:dyDescent="0.35">
      <c r="A11053" s="72" t="s">
        <v>688</v>
      </c>
      <c r="B11053" s="72" t="s">
        <v>689</v>
      </c>
      <c r="C11053" s="72" t="s">
        <v>1087</v>
      </c>
      <c r="D11053" s="72" t="s">
        <v>1099</v>
      </c>
      <c r="E11053" s="72">
        <v>2397</v>
      </c>
      <c r="F11053" s="105">
        <v>239</v>
      </c>
      <c r="G11053" s="108">
        <f t="shared" si="172"/>
        <v>43374</v>
      </c>
    </row>
    <row r="11054" spans="1:7" x14ac:dyDescent="0.35">
      <c r="A11054" s="72" t="s">
        <v>688</v>
      </c>
      <c r="B11054" s="72" t="s">
        <v>689</v>
      </c>
      <c r="C11054" s="72" t="s">
        <v>1100</v>
      </c>
      <c r="D11054" s="72" t="s">
        <v>1088</v>
      </c>
      <c r="E11054" s="72">
        <v>1230</v>
      </c>
      <c r="F11054" s="105">
        <v>271</v>
      </c>
      <c r="G11054" s="108">
        <f t="shared" si="172"/>
        <v>44378</v>
      </c>
    </row>
    <row r="11055" spans="1:7" x14ac:dyDescent="0.35">
      <c r="A11055" s="72" t="s">
        <v>688</v>
      </c>
      <c r="B11055" s="72" t="s">
        <v>689</v>
      </c>
      <c r="C11055" s="72" t="s">
        <v>1100</v>
      </c>
      <c r="D11055" s="72" t="s">
        <v>1089</v>
      </c>
      <c r="E11055" s="72">
        <v>1225</v>
      </c>
      <c r="F11055" s="105">
        <v>274</v>
      </c>
      <c r="G11055" s="108">
        <f t="shared" si="172"/>
        <v>44287</v>
      </c>
    </row>
    <row r="11056" spans="1:7" x14ac:dyDescent="0.35">
      <c r="A11056" s="72" t="s">
        <v>688</v>
      </c>
      <c r="B11056" s="72" t="s">
        <v>689</v>
      </c>
      <c r="C11056" s="72" t="s">
        <v>1100</v>
      </c>
      <c r="D11056" s="72" t="s">
        <v>1090</v>
      </c>
      <c r="E11056" s="72">
        <v>1227</v>
      </c>
      <c r="F11056" s="105">
        <v>266</v>
      </c>
      <c r="G11056" s="108">
        <f t="shared" si="172"/>
        <v>44197</v>
      </c>
    </row>
    <row r="11057" spans="1:7" x14ac:dyDescent="0.35">
      <c r="A11057" s="72" t="s">
        <v>688</v>
      </c>
      <c r="B11057" s="72" t="s">
        <v>689</v>
      </c>
      <c r="C11057" s="72" t="s">
        <v>1100</v>
      </c>
      <c r="D11057" s="72" t="s">
        <v>1091</v>
      </c>
      <c r="E11057" s="72">
        <v>1220</v>
      </c>
      <c r="F11057" s="105">
        <v>254</v>
      </c>
      <c r="G11057" s="108">
        <f t="shared" si="172"/>
        <v>44105</v>
      </c>
    </row>
    <row r="11058" spans="1:7" x14ac:dyDescent="0.35">
      <c r="A11058" s="72" t="s">
        <v>688</v>
      </c>
      <c r="B11058" s="72" t="s">
        <v>689</v>
      </c>
      <c r="C11058" s="72" t="s">
        <v>1100</v>
      </c>
      <c r="D11058" s="72" t="s">
        <v>1092</v>
      </c>
      <c r="E11058" s="72">
        <v>1218</v>
      </c>
      <c r="F11058" s="105">
        <v>233</v>
      </c>
      <c r="G11058" s="108">
        <f t="shared" si="172"/>
        <v>44013</v>
      </c>
    </row>
    <row r="11059" spans="1:7" x14ac:dyDescent="0.35">
      <c r="A11059" s="72" t="s">
        <v>688</v>
      </c>
      <c r="B11059" s="72" t="s">
        <v>689</v>
      </c>
      <c r="C11059" s="72" t="s">
        <v>1100</v>
      </c>
      <c r="D11059" s="72" t="s">
        <v>1093</v>
      </c>
      <c r="E11059" s="72">
        <v>1198</v>
      </c>
      <c r="F11059" s="105">
        <v>237</v>
      </c>
      <c r="G11059" s="108">
        <f t="shared" si="172"/>
        <v>43922</v>
      </c>
    </row>
    <row r="11060" spans="1:7" x14ac:dyDescent="0.35">
      <c r="A11060" s="72" t="s">
        <v>688</v>
      </c>
      <c r="B11060" s="72" t="s">
        <v>689</v>
      </c>
      <c r="C11060" s="72" t="s">
        <v>1100</v>
      </c>
      <c r="D11060" s="72" t="s">
        <v>1094</v>
      </c>
      <c r="E11060" s="72">
        <v>1186</v>
      </c>
      <c r="F11060" s="105">
        <v>233</v>
      </c>
      <c r="G11060" s="108">
        <f t="shared" si="172"/>
        <v>43831</v>
      </c>
    </row>
    <row r="11061" spans="1:7" x14ac:dyDescent="0.35">
      <c r="A11061" s="72" t="s">
        <v>688</v>
      </c>
      <c r="B11061" s="72" t="s">
        <v>689</v>
      </c>
      <c r="C11061" s="72" t="s">
        <v>1100</v>
      </c>
      <c r="D11061" s="72" t="s">
        <v>1095</v>
      </c>
      <c r="E11061" s="72">
        <v>1174</v>
      </c>
      <c r="F11061" s="105">
        <v>236</v>
      </c>
      <c r="G11061" s="108">
        <f t="shared" si="172"/>
        <v>43739</v>
      </c>
    </row>
    <row r="11062" spans="1:7" x14ac:dyDescent="0.35">
      <c r="A11062" s="72" t="s">
        <v>688</v>
      </c>
      <c r="B11062" s="72" t="s">
        <v>689</v>
      </c>
      <c r="C11062" s="72" t="s">
        <v>1100</v>
      </c>
      <c r="D11062" s="72" t="s">
        <v>1096</v>
      </c>
      <c r="E11062" s="72">
        <v>1128</v>
      </c>
      <c r="F11062" s="105">
        <v>240</v>
      </c>
      <c r="G11062" s="108">
        <f t="shared" si="172"/>
        <v>43647</v>
      </c>
    </row>
    <row r="11063" spans="1:7" x14ac:dyDescent="0.35">
      <c r="A11063" s="72" t="s">
        <v>688</v>
      </c>
      <c r="B11063" s="72" t="s">
        <v>689</v>
      </c>
      <c r="C11063" s="72" t="s">
        <v>1100</v>
      </c>
      <c r="D11063" s="72" t="s">
        <v>1097</v>
      </c>
      <c r="E11063" s="72">
        <v>1130</v>
      </c>
      <c r="F11063" s="105">
        <v>225</v>
      </c>
      <c r="G11063" s="108">
        <f t="shared" si="172"/>
        <v>43556</v>
      </c>
    </row>
    <row r="11064" spans="1:7" x14ac:dyDescent="0.35">
      <c r="A11064" s="72" t="s">
        <v>688</v>
      </c>
      <c r="B11064" s="72" t="s">
        <v>689</v>
      </c>
      <c r="C11064" s="72" t="s">
        <v>1100</v>
      </c>
      <c r="D11064" s="72" t="s">
        <v>1098</v>
      </c>
      <c r="E11064" s="72">
        <v>1111</v>
      </c>
      <c r="F11064" s="105">
        <v>227</v>
      </c>
      <c r="G11064" s="108">
        <f t="shared" si="172"/>
        <v>43466</v>
      </c>
    </row>
    <row r="11065" spans="1:7" x14ac:dyDescent="0.35">
      <c r="A11065" s="72" t="s">
        <v>688</v>
      </c>
      <c r="B11065" s="72" t="s">
        <v>689</v>
      </c>
      <c r="C11065" s="72" t="s">
        <v>1100</v>
      </c>
      <c r="D11065" s="72" t="s">
        <v>1099</v>
      </c>
      <c r="E11065" s="72">
        <v>1198</v>
      </c>
      <c r="F11065" s="105">
        <v>251</v>
      </c>
      <c r="G11065" s="108">
        <f t="shared" si="172"/>
        <v>43374</v>
      </c>
    </row>
    <row r="11066" spans="1:7" x14ac:dyDescent="0.35">
      <c r="A11066" s="72" t="s">
        <v>688</v>
      </c>
      <c r="B11066" s="72" t="s">
        <v>689</v>
      </c>
      <c r="C11066" s="72" t="s">
        <v>1101</v>
      </c>
      <c r="D11066" s="72" t="s">
        <v>1088</v>
      </c>
      <c r="E11066" s="72">
        <v>173</v>
      </c>
      <c r="F11066" s="105">
        <v>6</v>
      </c>
      <c r="G11066" s="108">
        <f t="shared" si="172"/>
        <v>44378</v>
      </c>
    </row>
    <row r="11067" spans="1:7" x14ac:dyDescent="0.35">
      <c r="A11067" s="72" t="s">
        <v>688</v>
      </c>
      <c r="B11067" s="72" t="s">
        <v>689</v>
      </c>
      <c r="C11067" s="72" t="s">
        <v>1101</v>
      </c>
      <c r="D11067" s="72" t="s">
        <v>1089</v>
      </c>
      <c r="E11067" s="72">
        <v>173</v>
      </c>
      <c r="F11067" s="105">
        <v>6</v>
      </c>
      <c r="G11067" s="108">
        <f t="shared" si="172"/>
        <v>44287</v>
      </c>
    </row>
    <row r="11068" spans="1:7" x14ac:dyDescent="0.35">
      <c r="A11068" s="72" t="s">
        <v>688</v>
      </c>
      <c r="B11068" s="72" t="s">
        <v>689</v>
      </c>
      <c r="C11068" s="72" t="s">
        <v>1101</v>
      </c>
      <c r="D11068" s="72" t="s">
        <v>1090</v>
      </c>
      <c r="E11068" s="72">
        <v>172</v>
      </c>
      <c r="F11068" s="105">
        <v>7</v>
      </c>
      <c r="G11068" s="108">
        <f t="shared" si="172"/>
        <v>44197</v>
      </c>
    </row>
    <row r="11069" spans="1:7" x14ac:dyDescent="0.35">
      <c r="A11069" s="72" t="s">
        <v>688</v>
      </c>
      <c r="B11069" s="72" t="s">
        <v>689</v>
      </c>
      <c r="C11069" s="72" t="s">
        <v>1101</v>
      </c>
      <c r="D11069" s="72" t="s">
        <v>1091</v>
      </c>
      <c r="E11069" s="72">
        <v>171</v>
      </c>
      <c r="F11069" s="105">
        <v>7</v>
      </c>
      <c r="G11069" s="108">
        <f t="shared" si="172"/>
        <v>44105</v>
      </c>
    </row>
    <row r="11070" spans="1:7" x14ac:dyDescent="0.35">
      <c r="A11070" s="72" t="s">
        <v>688</v>
      </c>
      <c r="B11070" s="72" t="s">
        <v>689</v>
      </c>
      <c r="C11070" s="72" t="s">
        <v>1101</v>
      </c>
      <c r="D11070" s="72" t="s">
        <v>1092</v>
      </c>
      <c r="E11070" s="72">
        <v>167</v>
      </c>
      <c r="F11070" s="105">
        <v>8</v>
      </c>
      <c r="G11070" s="108">
        <f t="shared" si="172"/>
        <v>44013</v>
      </c>
    </row>
    <row r="11071" spans="1:7" x14ac:dyDescent="0.35">
      <c r="A11071" s="72" t="s">
        <v>688</v>
      </c>
      <c r="B11071" s="72" t="s">
        <v>689</v>
      </c>
      <c r="C11071" s="72" t="s">
        <v>1101</v>
      </c>
      <c r="D11071" s="72" t="s">
        <v>1093</v>
      </c>
      <c r="E11071" s="72">
        <v>167</v>
      </c>
      <c r="F11071" s="105">
        <v>8</v>
      </c>
      <c r="G11071" s="108">
        <f t="shared" si="172"/>
        <v>43922</v>
      </c>
    </row>
    <row r="11072" spans="1:7" x14ac:dyDescent="0.35">
      <c r="A11072" s="72" t="s">
        <v>688</v>
      </c>
      <c r="B11072" s="72" t="s">
        <v>689</v>
      </c>
      <c r="C11072" s="72" t="s">
        <v>1101</v>
      </c>
      <c r="D11072" s="72" t="s">
        <v>1094</v>
      </c>
      <c r="E11072" s="72">
        <v>170</v>
      </c>
      <c r="F11072" s="105">
        <v>5</v>
      </c>
      <c r="G11072" s="108">
        <f t="shared" si="172"/>
        <v>43831</v>
      </c>
    </row>
    <row r="11073" spans="1:7" x14ac:dyDescent="0.35">
      <c r="A11073" s="72" t="s">
        <v>688</v>
      </c>
      <c r="B11073" s="72" t="s">
        <v>689</v>
      </c>
      <c r="C11073" s="72" t="s">
        <v>1101</v>
      </c>
      <c r="D11073" s="72" t="s">
        <v>1095</v>
      </c>
      <c r="E11073" s="72">
        <v>171</v>
      </c>
      <c r="F11073" s="105">
        <v>5</v>
      </c>
      <c r="G11073" s="108">
        <f t="shared" si="172"/>
        <v>43739</v>
      </c>
    </row>
    <row r="11074" spans="1:7" x14ac:dyDescent="0.35">
      <c r="A11074" s="72" t="s">
        <v>688</v>
      </c>
      <c r="B11074" s="72" t="s">
        <v>689</v>
      </c>
      <c r="C11074" s="72" t="s">
        <v>1101</v>
      </c>
      <c r="D11074" s="72" t="s">
        <v>1096</v>
      </c>
      <c r="E11074" s="72">
        <v>169</v>
      </c>
      <c r="F11074" s="105">
        <v>5</v>
      </c>
      <c r="G11074" s="108">
        <f t="shared" si="172"/>
        <v>43647</v>
      </c>
    </row>
    <row r="11075" spans="1:7" x14ac:dyDescent="0.35">
      <c r="A11075" s="72" t="s">
        <v>688</v>
      </c>
      <c r="B11075" s="72" t="s">
        <v>689</v>
      </c>
      <c r="C11075" s="72" t="s">
        <v>1101</v>
      </c>
      <c r="D11075" s="72" t="s">
        <v>1097</v>
      </c>
      <c r="E11075" s="72">
        <v>168</v>
      </c>
      <c r="F11075" s="105">
        <v>5</v>
      </c>
      <c r="G11075" s="108">
        <f t="shared" si="172"/>
        <v>43556</v>
      </c>
    </row>
    <row r="11076" spans="1:7" x14ac:dyDescent="0.35">
      <c r="A11076" s="72" t="s">
        <v>688</v>
      </c>
      <c r="B11076" s="72" t="s">
        <v>689</v>
      </c>
      <c r="C11076" s="72" t="s">
        <v>1101</v>
      </c>
      <c r="D11076" s="72" t="s">
        <v>1098</v>
      </c>
      <c r="E11076" s="72">
        <v>166</v>
      </c>
      <c r="F11076" s="105">
        <v>5</v>
      </c>
      <c r="G11076" s="108">
        <f t="shared" ref="G11076:G11139" si="173">DATE(LEFT(D11076,4),RIGHT(LEFT(D11076,7),2),1)</f>
        <v>43466</v>
      </c>
    </row>
    <row r="11077" spans="1:7" x14ac:dyDescent="0.35">
      <c r="A11077" s="72" t="s">
        <v>688</v>
      </c>
      <c r="B11077" s="72" t="s">
        <v>689</v>
      </c>
      <c r="C11077" s="72" t="s">
        <v>1101</v>
      </c>
      <c r="D11077" s="72" t="s">
        <v>1099</v>
      </c>
      <c r="E11077" s="72">
        <v>187</v>
      </c>
      <c r="F11077" s="105">
        <v>6</v>
      </c>
      <c r="G11077" s="108">
        <f t="shared" si="173"/>
        <v>43374</v>
      </c>
    </row>
    <row r="11078" spans="1:7" x14ac:dyDescent="0.35">
      <c r="A11078" s="72" t="s">
        <v>688</v>
      </c>
      <c r="B11078" s="72" t="s">
        <v>689</v>
      </c>
      <c r="C11078" s="72" t="s">
        <v>1102</v>
      </c>
      <c r="D11078" s="72" t="s">
        <v>1088</v>
      </c>
      <c r="E11078" s="72">
        <v>4079</v>
      </c>
      <c r="F11078" s="105">
        <v>366</v>
      </c>
      <c r="G11078" s="108">
        <f t="shared" si="173"/>
        <v>44378</v>
      </c>
    </row>
    <row r="11079" spans="1:7" x14ac:dyDescent="0.35">
      <c r="A11079" s="72" t="s">
        <v>688</v>
      </c>
      <c r="B11079" s="72" t="s">
        <v>689</v>
      </c>
      <c r="C11079" s="72" t="s">
        <v>1102</v>
      </c>
      <c r="D11079" s="72" t="s">
        <v>1089</v>
      </c>
      <c r="E11079" s="72">
        <v>4079</v>
      </c>
      <c r="F11079" s="105">
        <v>368</v>
      </c>
      <c r="G11079" s="108">
        <f t="shared" si="173"/>
        <v>44287</v>
      </c>
    </row>
    <row r="11080" spans="1:7" x14ac:dyDescent="0.35">
      <c r="A11080" s="72" t="s">
        <v>688</v>
      </c>
      <c r="B11080" s="72" t="s">
        <v>689</v>
      </c>
      <c r="C11080" s="72" t="s">
        <v>1102</v>
      </c>
      <c r="D11080" s="72" t="s">
        <v>1090</v>
      </c>
      <c r="E11080" s="72">
        <v>4081</v>
      </c>
      <c r="F11080" s="105">
        <v>347</v>
      </c>
      <c r="G11080" s="108">
        <f t="shared" si="173"/>
        <v>44197</v>
      </c>
    </row>
    <row r="11081" spans="1:7" x14ac:dyDescent="0.35">
      <c r="A11081" s="72" t="s">
        <v>688</v>
      </c>
      <c r="B11081" s="72" t="s">
        <v>689</v>
      </c>
      <c r="C11081" s="72" t="s">
        <v>1102</v>
      </c>
      <c r="D11081" s="72" t="s">
        <v>1091</v>
      </c>
      <c r="E11081" s="72">
        <v>4066</v>
      </c>
      <c r="F11081" s="105">
        <v>328</v>
      </c>
      <c r="G11081" s="108">
        <f t="shared" si="173"/>
        <v>44105</v>
      </c>
    </row>
    <row r="11082" spans="1:7" x14ac:dyDescent="0.35">
      <c r="A11082" s="72" t="s">
        <v>688</v>
      </c>
      <c r="B11082" s="72" t="s">
        <v>689</v>
      </c>
      <c r="C11082" s="72" t="s">
        <v>1102</v>
      </c>
      <c r="D11082" s="72" t="s">
        <v>1092</v>
      </c>
      <c r="E11082" s="72">
        <v>4041</v>
      </c>
      <c r="F11082" s="105">
        <v>342</v>
      </c>
      <c r="G11082" s="108">
        <f t="shared" si="173"/>
        <v>44013</v>
      </c>
    </row>
    <row r="11083" spans="1:7" x14ac:dyDescent="0.35">
      <c r="A11083" s="72" t="s">
        <v>688</v>
      </c>
      <c r="B11083" s="72" t="s">
        <v>689</v>
      </c>
      <c r="C11083" s="72" t="s">
        <v>1102</v>
      </c>
      <c r="D11083" s="72" t="s">
        <v>1093</v>
      </c>
      <c r="E11083" s="72">
        <v>3561</v>
      </c>
      <c r="F11083" s="105">
        <v>346</v>
      </c>
      <c r="G11083" s="108">
        <f t="shared" si="173"/>
        <v>43922</v>
      </c>
    </row>
    <row r="11084" spans="1:7" x14ac:dyDescent="0.35">
      <c r="A11084" s="72" t="s">
        <v>688</v>
      </c>
      <c r="B11084" s="72" t="s">
        <v>689</v>
      </c>
      <c r="C11084" s="72" t="s">
        <v>1102</v>
      </c>
      <c r="D11084" s="72" t="s">
        <v>1094</v>
      </c>
      <c r="E11084" s="72">
        <v>3561</v>
      </c>
      <c r="F11084" s="105">
        <v>225</v>
      </c>
      <c r="G11084" s="108">
        <f t="shared" si="173"/>
        <v>43831</v>
      </c>
    </row>
    <row r="11085" spans="1:7" x14ac:dyDescent="0.35">
      <c r="A11085" s="72" t="s">
        <v>688</v>
      </c>
      <c r="B11085" s="72" t="s">
        <v>689</v>
      </c>
      <c r="C11085" s="72" t="s">
        <v>1102</v>
      </c>
      <c r="D11085" s="72" t="s">
        <v>1095</v>
      </c>
      <c r="E11085" s="72">
        <v>3577</v>
      </c>
      <c r="F11085" s="105">
        <v>225</v>
      </c>
      <c r="G11085" s="108">
        <f t="shared" si="173"/>
        <v>43739</v>
      </c>
    </row>
    <row r="11086" spans="1:7" x14ac:dyDescent="0.35">
      <c r="A11086" s="72" t="s">
        <v>688</v>
      </c>
      <c r="B11086" s="72" t="s">
        <v>689</v>
      </c>
      <c r="C11086" s="72" t="s">
        <v>1102</v>
      </c>
      <c r="D11086" s="72" t="s">
        <v>1096</v>
      </c>
      <c r="E11086" s="72">
        <v>3608</v>
      </c>
      <c r="F11086" s="105">
        <v>227</v>
      </c>
      <c r="G11086" s="108">
        <f t="shared" si="173"/>
        <v>43647</v>
      </c>
    </row>
    <row r="11087" spans="1:7" x14ac:dyDescent="0.35">
      <c r="A11087" s="72" t="s">
        <v>688</v>
      </c>
      <c r="B11087" s="72" t="s">
        <v>689</v>
      </c>
      <c r="C11087" s="72" t="s">
        <v>1102</v>
      </c>
      <c r="D11087" s="72" t="s">
        <v>1097</v>
      </c>
      <c r="E11087" s="72">
        <v>3608</v>
      </c>
      <c r="F11087" s="105">
        <v>209</v>
      </c>
      <c r="G11087" s="108">
        <f t="shared" si="173"/>
        <v>43556</v>
      </c>
    </row>
    <row r="11088" spans="1:7" x14ac:dyDescent="0.35">
      <c r="A11088" s="72" t="s">
        <v>688</v>
      </c>
      <c r="B11088" s="72" t="s">
        <v>689</v>
      </c>
      <c r="C11088" s="72" t="s">
        <v>1102</v>
      </c>
      <c r="D11088" s="72" t="s">
        <v>1098</v>
      </c>
      <c r="E11088" s="72">
        <v>2475</v>
      </c>
      <c r="F11088" s="105">
        <v>208</v>
      </c>
      <c r="G11088" s="108">
        <f t="shared" si="173"/>
        <v>43466</v>
      </c>
    </row>
    <row r="11089" spans="1:7" x14ac:dyDescent="0.35">
      <c r="A11089" s="72" t="s">
        <v>688</v>
      </c>
      <c r="B11089" s="72" t="s">
        <v>689</v>
      </c>
      <c r="C11089" s="72" t="s">
        <v>1102</v>
      </c>
      <c r="D11089" s="72" t="s">
        <v>1099</v>
      </c>
      <c r="E11089" s="72">
        <v>2549</v>
      </c>
      <c r="F11089" s="105">
        <v>232</v>
      </c>
      <c r="G11089" s="108">
        <f t="shared" si="173"/>
        <v>43374</v>
      </c>
    </row>
    <row r="11090" spans="1:7" x14ac:dyDescent="0.35">
      <c r="A11090" s="72" t="s">
        <v>690</v>
      </c>
      <c r="B11090" s="72" t="s">
        <v>691</v>
      </c>
      <c r="C11090" s="72" t="s">
        <v>1087</v>
      </c>
      <c r="D11090" s="72" t="s">
        <v>1088</v>
      </c>
      <c r="E11090" s="72">
        <v>955</v>
      </c>
      <c r="F11090" s="105">
        <v>43</v>
      </c>
      <c r="G11090" s="108">
        <f t="shared" si="173"/>
        <v>44378</v>
      </c>
    </row>
    <row r="11091" spans="1:7" x14ac:dyDescent="0.35">
      <c r="A11091" s="72" t="s">
        <v>690</v>
      </c>
      <c r="B11091" s="72" t="s">
        <v>691</v>
      </c>
      <c r="C11091" s="72" t="s">
        <v>1087</v>
      </c>
      <c r="D11091" s="72" t="s">
        <v>1089</v>
      </c>
      <c r="E11091" s="72">
        <v>956</v>
      </c>
      <c r="F11091" s="105">
        <v>44</v>
      </c>
      <c r="G11091" s="108">
        <f t="shared" si="173"/>
        <v>44287</v>
      </c>
    </row>
    <row r="11092" spans="1:7" x14ac:dyDescent="0.35">
      <c r="A11092" s="72" t="s">
        <v>690</v>
      </c>
      <c r="B11092" s="72" t="s">
        <v>691</v>
      </c>
      <c r="C11092" s="72" t="s">
        <v>1087</v>
      </c>
      <c r="D11092" s="72" t="s">
        <v>1090</v>
      </c>
      <c r="E11092" s="72">
        <v>948</v>
      </c>
      <c r="F11092" s="105">
        <v>49</v>
      </c>
      <c r="G11092" s="108">
        <f t="shared" si="173"/>
        <v>44197</v>
      </c>
    </row>
    <row r="11093" spans="1:7" x14ac:dyDescent="0.35">
      <c r="A11093" s="72" t="s">
        <v>690</v>
      </c>
      <c r="B11093" s="72" t="s">
        <v>691</v>
      </c>
      <c r="C11093" s="72" t="s">
        <v>1087</v>
      </c>
      <c r="D11093" s="72" t="s">
        <v>1091</v>
      </c>
      <c r="E11093" s="72">
        <v>944</v>
      </c>
      <c r="F11093" s="105">
        <v>39</v>
      </c>
      <c r="G11093" s="108">
        <f t="shared" si="173"/>
        <v>44105</v>
      </c>
    </row>
    <row r="11094" spans="1:7" x14ac:dyDescent="0.35">
      <c r="A11094" s="72" t="s">
        <v>690</v>
      </c>
      <c r="B11094" s="72" t="s">
        <v>691</v>
      </c>
      <c r="C11094" s="72" t="s">
        <v>1087</v>
      </c>
      <c r="D11094" s="72" t="s">
        <v>1092</v>
      </c>
      <c r="E11094" s="72">
        <v>913</v>
      </c>
      <c r="F11094" s="105">
        <v>38</v>
      </c>
      <c r="G11094" s="108">
        <f t="shared" si="173"/>
        <v>44013</v>
      </c>
    </row>
    <row r="11095" spans="1:7" x14ac:dyDescent="0.35">
      <c r="A11095" s="72" t="s">
        <v>690</v>
      </c>
      <c r="B11095" s="72" t="s">
        <v>691</v>
      </c>
      <c r="C11095" s="72" t="s">
        <v>1087</v>
      </c>
      <c r="D11095" s="72" t="s">
        <v>1093</v>
      </c>
      <c r="E11095" s="72">
        <v>904</v>
      </c>
      <c r="F11095" s="105">
        <v>35</v>
      </c>
      <c r="G11095" s="108">
        <f t="shared" si="173"/>
        <v>43922</v>
      </c>
    </row>
    <row r="11096" spans="1:7" x14ac:dyDescent="0.35">
      <c r="A11096" s="72" t="s">
        <v>690</v>
      </c>
      <c r="B11096" s="72" t="s">
        <v>691</v>
      </c>
      <c r="C11096" s="72" t="s">
        <v>1087</v>
      </c>
      <c r="D11096" s="72" t="s">
        <v>1094</v>
      </c>
      <c r="E11096" s="72">
        <v>895</v>
      </c>
      <c r="F11096" s="105">
        <v>35</v>
      </c>
      <c r="G11096" s="108">
        <f t="shared" si="173"/>
        <v>43831</v>
      </c>
    </row>
    <row r="11097" spans="1:7" x14ac:dyDescent="0.35">
      <c r="A11097" s="72" t="s">
        <v>690</v>
      </c>
      <c r="B11097" s="72" t="s">
        <v>691</v>
      </c>
      <c r="C11097" s="72" t="s">
        <v>1087</v>
      </c>
      <c r="D11097" s="72" t="s">
        <v>1095</v>
      </c>
      <c r="E11097" s="72">
        <v>886</v>
      </c>
      <c r="F11097" s="105">
        <v>32</v>
      </c>
      <c r="G11097" s="108">
        <f t="shared" si="173"/>
        <v>43739</v>
      </c>
    </row>
    <row r="11098" spans="1:7" x14ac:dyDescent="0.35">
      <c r="A11098" s="72" t="s">
        <v>690</v>
      </c>
      <c r="B11098" s="72" t="s">
        <v>691</v>
      </c>
      <c r="C11098" s="72" t="s">
        <v>1087</v>
      </c>
      <c r="D11098" s="72" t="s">
        <v>1096</v>
      </c>
      <c r="E11098" s="72">
        <v>892</v>
      </c>
      <c r="F11098" s="105">
        <v>39</v>
      </c>
      <c r="G11098" s="108">
        <f t="shared" si="173"/>
        <v>43647</v>
      </c>
    </row>
    <row r="11099" spans="1:7" x14ac:dyDescent="0.35">
      <c r="A11099" s="72" t="s">
        <v>690</v>
      </c>
      <c r="B11099" s="72" t="s">
        <v>691</v>
      </c>
      <c r="C11099" s="72" t="s">
        <v>1087</v>
      </c>
      <c r="D11099" s="72" t="s">
        <v>1097</v>
      </c>
      <c r="E11099" s="72">
        <v>890</v>
      </c>
      <c r="F11099" s="105">
        <v>37</v>
      </c>
      <c r="G11099" s="108">
        <f t="shared" si="173"/>
        <v>43556</v>
      </c>
    </row>
    <row r="11100" spans="1:7" x14ac:dyDescent="0.35">
      <c r="A11100" s="72" t="s">
        <v>690</v>
      </c>
      <c r="B11100" s="72" t="s">
        <v>691</v>
      </c>
      <c r="C11100" s="72" t="s">
        <v>1087</v>
      </c>
      <c r="D11100" s="72" t="s">
        <v>1098</v>
      </c>
      <c r="E11100" s="72">
        <v>868</v>
      </c>
      <c r="F11100" s="105">
        <v>34</v>
      </c>
      <c r="G11100" s="108">
        <f t="shared" si="173"/>
        <v>43466</v>
      </c>
    </row>
    <row r="11101" spans="1:7" x14ac:dyDescent="0.35">
      <c r="A11101" s="72" t="s">
        <v>690</v>
      </c>
      <c r="B11101" s="72" t="s">
        <v>691</v>
      </c>
      <c r="C11101" s="72" t="s">
        <v>1087</v>
      </c>
      <c r="D11101" s="72" t="s">
        <v>1099</v>
      </c>
      <c r="E11101" s="72">
        <v>920</v>
      </c>
      <c r="F11101" s="105">
        <v>47</v>
      </c>
      <c r="G11101" s="108">
        <f t="shared" si="173"/>
        <v>43374</v>
      </c>
    </row>
    <row r="11102" spans="1:7" x14ac:dyDescent="0.35">
      <c r="A11102" s="72" t="s">
        <v>690</v>
      </c>
      <c r="B11102" s="72" t="s">
        <v>691</v>
      </c>
      <c r="C11102" s="72" t="s">
        <v>1100</v>
      </c>
      <c r="D11102" s="72" t="s">
        <v>1088</v>
      </c>
      <c r="E11102" s="72">
        <v>375</v>
      </c>
      <c r="F11102" s="105">
        <v>22</v>
      </c>
      <c r="G11102" s="108">
        <f t="shared" si="173"/>
        <v>44378</v>
      </c>
    </row>
    <row r="11103" spans="1:7" x14ac:dyDescent="0.35">
      <c r="A11103" s="72" t="s">
        <v>690</v>
      </c>
      <c r="B11103" s="72" t="s">
        <v>691</v>
      </c>
      <c r="C11103" s="72" t="s">
        <v>1100</v>
      </c>
      <c r="D11103" s="72" t="s">
        <v>1089</v>
      </c>
      <c r="E11103" s="72">
        <v>369</v>
      </c>
      <c r="F11103" s="105">
        <v>22</v>
      </c>
      <c r="G11103" s="108">
        <f t="shared" si="173"/>
        <v>44287</v>
      </c>
    </row>
    <row r="11104" spans="1:7" x14ac:dyDescent="0.35">
      <c r="A11104" s="72" t="s">
        <v>690</v>
      </c>
      <c r="B11104" s="72" t="s">
        <v>691</v>
      </c>
      <c r="C11104" s="72" t="s">
        <v>1100</v>
      </c>
      <c r="D11104" s="72" t="s">
        <v>1090</v>
      </c>
      <c r="E11104" s="72">
        <v>373</v>
      </c>
      <c r="F11104" s="105">
        <v>21</v>
      </c>
      <c r="G11104" s="108">
        <f t="shared" si="173"/>
        <v>44197</v>
      </c>
    </row>
    <row r="11105" spans="1:7" x14ac:dyDescent="0.35">
      <c r="A11105" s="72" t="s">
        <v>690</v>
      </c>
      <c r="B11105" s="72" t="s">
        <v>691</v>
      </c>
      <c r="C11105" s="72" t="s">
        <v>1100</v>
      </c>
      <c r="D11105" s="72" t="s">
        <v>1091</v>
      </c>
      <c r="E11105" s="72">
        <v>379</v>
      </c>
      <c r="F11105" s="105">
        <v>26</v>
      </c>
      <c r="G11105" s="108">
        <f t="shared" si="173"/>
        <v>44105</v>
      </c>
    </row>
    <row r="11106" spans="1:7" x14ac:dyDescent="0.35">
      <c r="A11106" s="72" t="s">
        <v>690</v>
      </c>
      <c r="B11106" s="72" t="s">
        <v>691</v>
      </c>
      <c r="C11106" s="72" t="s">
        <v>1100</v>
      </c>
      <c r="D11106" s="72" t="s">
        <v>1092</v>
      </c>
      <c r="E11106" s="72">
        <v>373</v>
      </c>
      <c r="F11106" s="105">
        <v>23</v>
      </c>
      <c r="G11106" s="108">
        <f t="shared" si="173"/>
        <v>44013</v>
      </c>
    </row>
    <row r="11107" spans="1:7" x14ac:dyDescent="0.35">
      <c r="A11107" s="72" t="s">
        <v>690</v>
      </c>
      <c r="B11107" s="72" t="s">
        <v>691</v>
      </c>
      <c r="C11107" s="72" t="s">
        <v>1100</v>
      </c>
      <c r="D11107" s="72" t="s">
        <v>1093</v>
      </c>
      <c r="E11107" s="72">
        <v>365</v>
      </c>
      <c r="F11107" s="105">
        <v>24</v>
      </c>
      <c r="G11107" s="108">
        <f t="shared" si="173"/>
        <v>43922</v>
      </c>
    </row>
    <row r="11108" spans="1:7" x14ac:dyDescent="0.35">
      <c r="A11108" s="72" t="s">
        <v>690</v>
      </c>
      <c r="B11108" s="72" t="s">
        <v>691</v>
      </c>
      <c r="C11108" s="72" t="s">
        <v>1100</v>
      </c>
      <c r="D11108" s="72" t="s">
        <v>1094</v>
      </c>
      <c r="E11108" s="72">
        <v>368</v>
      </c>
      <c r="F11108" s="105">
        <v>20</v>
      </c>
      <c r="G11108" s="108">
        <f t="shared" si="173"/>
        <v>43831</v>
      </c>
    </row>
    <row r="11109" spans="1:7" x14ac:dyDescent="0.35">
      <c r="A11109" s="72" t="s">
        <v>690</v>
      </c>
      <c r="B11109" s="72" t="s">
        <v>691</v>
      </c>
      <c r="C11109" s="72" t="s">
        <v>1100</v>
      </c>
      <c r="D11109" s="72" t="s">
        <v>1095</v>
      </c>
      <c r="E11109" s="72">
        <v>363</v>
      </c>
      <c r="F11109" s="105">
        <v>18</v>
      </c>
      <c r="G11109" s="108">
        <f t="shared" si="173"/>
        <v>43739</v>
      </c>
    </row>
    <row r="11110" spans="1:7" x14ac:dyDescent="0.35">
      <c r="A11110" s="72" t="s">
        <v>690</v>
      </c>
      <c r="B11110" s="72" t="s">
        <v>691</v>
      </c>
      <c r="C11110" s="72" t="s">
        <v>1100</v>
      </c>
      <c r="D11110" s="72" t="s">
        <v>1096</v>
      </c>
      <c r="E11110" s="72">
        <v>360</v>
      </c>
      <c r="F11110" s="105">
        <v>22</v>
      </c>
      <c r="G11110" s="108">
        <f t="shared" si="173"/>
        <v>43647</v>
      </c>
    </row>
    <row r="11111" spans="1:7" x14ac:dyDescent="0.35">
      <c r="A11111" s="72" t="s">
        <v>690</v>
      </c>
      <c r="B11111" s="72" t="s">
        <v>691</v>
      </c>
      <c r="C11111" s="72" t="s">
        <v>1100</v>
      </c>
      <c r="D11111" s="72" t="s">
        <v>1097</v>
      </c>
      <c r="E11111" s="72">
        <v>360</v>
      </c>
      <c r="F11111" s="105">
        <v>23</v>
      </c>
      <c r="G11111" s="108">
        <f t="shared" si="173"/>
        <v>43556</v>
      </c>
    </row>
    <row r="11112" spans="1:7" x14ac:dyDescent="0.35">
      <c r="A11112" s="72" t="s">
        <v>690</v>
      </c>
      <c r="B11112" s="72" t="s">
        <v>691</v>
      </c>
      <c r="C11112" s="72" t="s">
        <v>1100</v>
      </c>
      <c r="D11112" s="72" t="s">
        <v>1098</v>
      </c>
      <c r="E11112" s="72">
        <v>343</v>
      </c>
      <c r="F11112" s="105">
        <v>25</v>
      </c>
      <c r="G11112" s="108">
        <f t="shared" si="173"/>
        <v>43466</v>
      </c>
    </row>
    <row r="11113" spans="1:7" x14ac:dyDescent="0.35">
      <c r="A11113" s="72" t="s">
        <v>690</v>
      </c>
      <c r="B11113" s="72" t="s">
        <v>691</v>
      </c>
      <c r="C11113" s="72" t="s">
        <v>1100</v>
      </c>
      <c r="D11113" s="72" t="s">
        <v>1099</v>
      </c>
      <c r="E11113" s="72">
        <v>379</v>
      </c>
      <c r="F11113" s="105">
        <v>21</v>
      </c>
      <c r="G11113" s="108">
        <f t="shared" si="173"/>
        <v>43374</v>
      </c>
    </row>
    <row r="11114" spans="1:7" x14ac:dyDescent="0.35">
      <c r="A11114" s="72" t="s">
        <v>690</v>
      </c>
      <c r="B11114" s="72" t="s">
        <v>691</v>
      </c>
      <c r="C11114" s="72" t="s">
        <v>1101</v>
      </c>
      <c r="D11114" s="72" t="s">
        <v>1088</v>
      </c>
      <c r="E11114" s="72">
        <v>123</v>
      </c>
      <c r="F11114" s="105">
        <v>2</v>
      </c>
      <c r="G11114" s="108">
        <f t="shared" si="173"/>
        <v>44378</v>
      </c>
    </row>
    <row r="11115" spans="1:7" x14ac:dyDescent="0.35">
      <c r="A11115" s="72" t="s">
        <v>690</v>
      </c>
      <c r="B11115" s="72" t="s">
        <v>691</v>
      </c>
      <c r="C11115" s="72" t="s">
        <v>1101</v>
      </c>
      <c r="D11115" s="72" t="s">
        <v>1089</v>
      </c>
      <c r="E11115" s="72">
        <v>123</v>
      </c>
      <c r="F11115" s="105">
        <v>2</v>
      </c>
      <c r="G11115" s="108">
        <f t="shared" si="173"/>
        <v>44287</v>
      </c>
    </row>
    <row r="11116" spans="1:7" x14ac:dyDescent="0.35">
      <c r="A11116" s="72" t="s">
        <v>690</v>
      </c>
      <c r="B11116" s="72" t="s">
        <v>691</v>
      </c>
      <c r="C11116" s="72" t="s">
        <v>1101</v>
      </c>
      <c r="D11116" s="72" t="s">
        <v>1090</v>
      </c>
      <c r="E11116" s="72">
        <v>124</v>
      </c>
      <c r="F11116" s="105">
        <v>2</v>
      </c>
      <c r="G11116" s="108">
        <f t="shared" si="173"/>
        <v>44197</v>
      </c>
    </row>
    <row r="11117" spans="1:7" x14ac:dyDescent="0.35">
      <c r="A11117" s="72" t="s">
        <v>690</v>
      </c>
      <c r="B11117" s="72" t="s">
        <v>691</v>
      </c>
      <c r="C11117" s="72" t="s">
        <v>1101</v>
      </c>
      <c r="D11117" s="72" t="s">
        <v>1091</v>
      </c>
      <c r="E11117" s="72">
        <v>123</v>
      </c>
      <c r="F11117" s="105">
        <v>2</v>
      </c>
      <c r="G11117" s="108">
        <f t="shared" si="173"/>
        <v>44105</v>
      </c>
    </row>
    <row r="11118" spans="1:7" x14ac:dyDescent="0.35">
      <c r="A11118" s="72" t="s">
        <v>690</v>
      </c>
      <c r="B11118" s="72" t="s">
        <v>691</v>
      </c>
      <c r="C11118" s="72" t="s">
        <v>1101</v>
      </c>
      <c r="D11118" s="72" t="s">
        <v>1092</v>
      </c>
      <c r="E11118" s="72">
        <v>118</v>
      </c>
      <c r="F11118" s="105">
        <v>2</v>
      </c>
      <c r="G11118" s="108">
        <f t="shared" si="173"/>
        <v>44013</v>
      </c>
    </row>
    <row r="11119" spans="1:7" x14ac:dyDescent="0.35">
      <c r="A11119" s="72" t="s">
        <v>690</v>
      </c>
      <c r="B11119" s="72" t="s">
        <v>691</v>
      </c>
      <c r="C11119" s="72" t="s">
        <v>1101</v>
      </c>
      <c r="D11119" s="72" t="s">
        <v>1093</v>
      </c>
      <c r="E11119" s="72">
        <v>116</v>
      </c>
      <c r="F11119" s="105">
        <v>2</v>
      </c>
      <c r="G11119" s="108">
        <f t="shared" si="173"/>
        <v>43922</v>
      </c>
    </row>
    <row r="11120" spans="1:7" x14ac:dyDescent="0.35">
      <c r="A11120" s="72" t="s">
        <v>690</v>
      </c>
      <c r="B11120" s="72" t="s">
        <v>691</v>
      </c>
      <c r="C11120" s="72" t="s">
        <v>1101</v>
      </c>
      <c r="D11120" s="72" t="s">
        <v>1094</v>
      </c>
      <c r="E11120" s="72">
        <v>120</v>
      </c>
      <c r="F11120" s="105">
        <v>3</v>
      </c>
      <c r="G11120" s="108">
        <f t="shared" si="173"/>
        <v>43831</v>
      </c>
    </row>
    <row r="11121" spans="1:7" x14ac:dyDescent="0.35">
      <c r="A11121" s="72" t="s">
        <v>690</v>
      </c>
      <c r="B11121" s="72" t="s">
        <v>691</v>
      </c>
      <c r="C11121" s="72" t="s">
        <v>1101</v>
      </c>
      <c r="D11121" s="72" t="s">
        <v>1095</v>
      </c>
      <c r="E11121" s="72">
        <v>120</v>
      </c>
      <c r="F11121" s="105">
        <v>2</v>
      </c>
      <c r="G11121" s="108">
        <f t="shared" si="173"/>
        <v>43739</v>
      </c>
    </row>
    <row r="11122" spans="1:7" x14ac:dyDescent="0.35">
      <c r="A11122" s="72" t="s">
        <v>690</v>
      </c>
      <c r="B11122" s="72" t="s">
        <v>691</v>
      </c>
      <c r="C11122" s="72" t="s">
        <v>1101</v>
      </c>
      <c r="D11122" s="72" t="s">
        <v>1096</v>
      </c>
      <c r="E11122" s="72">
        <v>117</v>
      </c>
      <c r="F11122" s="105">
        <v>2</v>
      </c>
      <c r="G11122" s="108">
        <f t="shared" si="173"/>
        <v>43647</v>
      </c>
    </row>
    <row r="11123" spans="1:7" x14ac:dyDescent="0.35">
      <c r="A11123" s="72" t="s">
        <v>690</v>
      </c>
      <c r="B11123" s="72" t="s">
        <v>691</v>
      </c>
      <c r="C11123" s="72" t="s">
        <v>1101</v>
      </c>
      <c r="D11123" s="72" t="s">
        <v>1097</v>
      </c>
      <c r="E11123" s="72">
        <v>117</v>
      </c>
      <c r="F11123" s="105">
        <v>3</v>
      </c>
      <c r="G11123" s="108">
        <f t="shared" si="173"/>
        <v>43556</v>
      </c>
    </row>
    <row r="11124" spans="1:7" x14ac:dyDescent="0.35">
      <c r="A11124" s="72" t="s">
        <v>690</v>
      </c>
      <c r="B11124" s="72" t="s">
        <v>691</v>
      </c>
      <c r="C11124" s="72" t="s">
        <v>1101</v>
      </c>
      <c r="D11124" s="72" t="s">
        <v>1098</v>
      </c>
      <c r="E11124" s="72">
        <v>117</v>
      </c>
      <c r="F11124" s="105">
        <v>4</v>
      </c>
      <c r="G11124" s="108">
        <f t="shared" si="173"/>
        <v>43466</v>
      </c>
    </row>
    <row r="11125" spans="1:7" x14ac:dyDescent="0.35">
      <c r="A11125" s="72" t="s">
        <v>690</v>
      </c>
      <c r="B11125" s="72" t="s">
        <v>691</v>
      </c>
      <c r="C11125" s="72" t="s">
        <v>1101</v>
      </c>
      <c r="D11125" s="72" t="s">
        <v>1099</v>
      </c>
      <c r="E11125" s="72">
        <v>124</v>
      </c>
      <c r="F11125" s="105">
        <v>5</v>
      </c>
      <c r="G11125" s="108">
        <f t="shared" si="173"/>
        <v>43374</v>
      </c>
    </row>
    <row r="11126" spans="1:7" x14ac:dyDescent="0.35">
      <c r="A11126" s="72" t="s">
        <v>690</v>
      </c>
      <c r="B11126" s="72" t="s">
        <v>691</v>
      </c>
      <c r="C11126" s="72" t="s">
        <v>1102</v>
      </c>
      <c r="D11126" s="72" t="s">
        <v>1088</v>
      </c>
      <c r="E11126" s="72">
        <v>831</v>
      </c>
      <c r="F11126" s="105">
        <v>53</v>
      </c>
      <c r="G11126" s="108">
        <f t="shared" si="173"/>
        <v>44378</v>
      </c>
    </row>
    <row r="11127" spans="1:7" x14ac:dyDescent="0.35">
      <c r="A11127" s="72" t="s">
        <v>690</v>
      </c>
      <c r="B11127" s="72" t="s">
        <v>691</v>
      </c>
      <c r="C11127" s="72" t="s">
        <v>1102</v>
      </c>
      <c r="D11127" s="72" t="s">
        <v>1089</v>
      </c>
      <c r="E11127" s="72">
        <v>834</v>
      </c>
      <c r="F11127" s="105">
        <v>50</v>
      </c>
      <c r="G11127" s="108">
        <f t="shared" si="173"/>
        <v>44287</v>
      </c>
    </row>
    <row r="11128" spans="1:7" x14ac:dyDescent="0.35">
      <c r="A11128" s="72" t="s">
        <v>690</v>
      </c>
      <c r="B11128" s="72" t="s">
        <v>691</v>
      </c>
      <c r="C11128" s="72" t="s">
        <v>1102</v>
      </c>
      <c r="D11128" s="72" t="s">
        <v>1090</v>
      </c>
      <c r="E11128" s="72">
        <v>829</v>
      </c>
      <c r="F11128" s="105">
        <v>48</v>
      </c>
      <c r="G11128" s="108">
        <f t="shared" si="173"/>
        <v>44197</v>
      </c>
    </row>
    <row r="11129" spans="1:7" x14ac:dyDescent="0.35">
      <c r="A11129" s="72" t="s">
        <v>690</v>
      </c>
      <c r="B11129" s="72" t="s">
        <v>691</v>
      </c>
      <c r="C11129" s="72" t="s">
        <v>1102</v>
      </c>
      <c r="D11129" s="72" t="s">
        <v>1091</v>
      </c>
      <c r="E11129" s="72">
        <v>810</v>
      </c>
      <c r="F11129" s="105">
        <v>45</v>
      </c>
      <c r="G11129" s="108">
        <f t="shared" si="173"/>
        <v>44105</v>
      </c>
    </row>
    <row r="11130" spans="1:7" x14ac:dyDescent="0.35">
      <c r="A11130" s="72" t="s">
        <v>690</v>
      </c>
      <c r="B11130" s="72" t="s">
        <v>691</v>
      </c>
      <c r="C11130" s="72" t="s">
        <v>1102</v>
      </c>
      <c r="D11130" s="72" t="s">
        <v>1092</v>
      </c>
      <c r="E11130" s="72">
        <v>798</v>
      </c>
      <c r="F11130" s="105">
        <v>45</v>
      </c>
      <c r="G11130" s="108">
        <f t="shared" si="173"/>
        <v>44013</v>
      </c>
    </row>
    <row r="11131" spans="1:7" x14ac:dyDescent="0.35">
      <c r="A11131" s="72" t="s">
        <v>690</v>
      </c>
      <c r="B11131" s="72" t="s">
        <v>691</v>
      </c>
      <c r="C11131" s="72" t="s">
        <v>1102</v>
      </c>
      <c r="D11131" s="72" t="s">
        <v>1093</v>
      </c>
      <c r="E11131" s="72">
        <v>797</v>
      </c>
      <c r="F11131" s="105">
        <v>38</v>
      </c>
      <c r="G11131" s="108">
        <f t="shared" si="173"/>
        <v>43922</v>
      </c>
    </row>
    <row r="11132" spans="1:7" x14ac:dyDescent="0.35">
      <c r="A11132" s="72" t="s">
        <v>690</v>
      </c>
      <c r="B11132" s="72" t="s">
        <v>691</v>
      </c>
      <c r="C11132" s="72" t="s">
        <v>1102</v>
      </c>
      <c r="D11132" s="72" t="s">
        <v>1094</v>
      </c>
      <c r="E11132" s="72">
        <v>789</v>
      </c>
      <c r="F11132" s="105">
        <v>39</v>
      </c>
      <c r="G11132" s="108">
        <f t="shared" si="173"/>
        <v>43831</v>
      </c>
    </row>
    <row r="11133" spans="1:7" x14ac:dyDescent="0.35">
      <c r="A11133" s="72" t="s">
        <v>690</v>
      </c>
      <c r="B11133" s="72" t="s">
        <v>691</v>
      </c>
      <c r="C11133" s="72" t="s">
        <v>1102</v>
      </c>
      <c r="D11133" s="72" t="s">
        <v>1095</v>
      </c>
      <c r="E11133" s="72">
        <v>787</v>
      </c>
      <c r="F11133" s="105">
        <v>40</v>
      </c>
      <c r="G11133" s="108">
        <f t="shared" si="173"/>
        <v>43739</v>
      </c>
    </row>
    <row r="11134" spans="1:7" x14ac:dyDescent="0.35">
      <c r="A11134" s="72" t="s">
        <v>690</v>
      </c>
      <c r="B11134" s="72" t="s">
        <v>691</v>
      </c>
      <c r="C11134" s="72" t="s">
        <v>1102</v>
      </c>
      <c r="D11134" s="72" t="s">
        <v>1096</v>
      </c>
      <c r="E11134" s="72">
        <v>788</v>
      </c>
      <c r="F11134" s="105">
        <v>48</v>
      </c>
      <c r="G11134" s="108">
        <f t="shared" si="173"/>
        <v>43647</v>
      </c>
    </row>
    <row r="11135" spans="1:7" x14ac:dyDescent="0.35">
      <c r="A11135" s="72" t="s">
        <v>690</v>
      </c>
      <c r="B11135" s="72" t="s">
        <v>691</v>
      </c>
      <c r="C11135" s="72" t="s">
        <v>1102</v>
      </c>
      <c r="D11135" s="72" t="s">
        <v>1097</v>
      </c>
      <c r="E11135" s="72">
        <v>790</v>
      </c>
      <c r="F11135" s="105">
        <v>47</v>
      </c>
      <c r="G11135" s="108">
        <f t="shared" si="173"/>
        <v>43556</v>
      </c>
    </row>
    <row r="11136" spans="1:7" x14ac:dyDescent="0.35">
      <c r="A11136" s="72" t="s">
        <v>690</v>
      </c>
      <c r="B11136" s="72" t="s">
        <v>691</v>
      </c>
      <c r="C11136" s="72" t="s">
        <v>1102</v>
      </c>
      <c r="D11136" s="72" t="s">
        <v>1098</v>
      </c>
      <c r="E11136" s="72">
        <v>786</v>
      </c>
      <c r="F11136" s="105">
        <v>40</v>
      </c>
      <c r="G11136" s="108">
        <f t="shared" si="173"/>
        <v>43466</v>
      </c>
    </row>
    <row r="11137" spans="1:7" x14ac:dyDescent="0.35">
      <c r="A11137" s="72" t="s">
        <v>690</v>
      </c>
      <c r="B11137" s="72" t="s">
        <v>691</v>
      </c>
      <c r="C11137" s="72" t="s">
        <v>1102</v>
      </c>
      <c r="D11137" s="72" t="s">
        <v>1099</v>
      </c>
      <c r="E11137" s="72">
        <v>825</v>
      </c>
      <c r="F11137" s="105">
        <v>43</v>
      </c>
      <c r="G11137" s="108">
        <f t="shared" si="173"/>
        <v>43374</v>
      </c>
    </row>
    <row r="11138" spans="1:7" x14ac:dyDescent="0.35">
      <c r="A11138" s="72" t="s">
        <v>692</v>
      </c>
      <c r="B11138" s="72" t="s">
        <v>693</v>
      </c>
      <c r="C11138" s="72" t="s">
        <v>1087</v>
      </c>
      <c r="D11138" s="72" t="s">
        <v>1088</v>
      </c>
      <c r="E11138" s="72">
        <v>838</v>
      </c>
      <c r="F11138" s="105">
        <v>50</v>
      </c>
      <c r="G11138" s="108">
        <f t="shared" si="173"/>
        <v>44378</v>
      </c>
    </row>
    <row r="11139" spans="1:7" x14ac:dyDescent="0.35">
      <c r="A11139" s="72" t="s">
        <v>692</v>
      </c>
      <c r="B11139" s="72" t="s">
        <v>693</v>
      </c>
      <c r="C11139" s="72" t="s">
        <v>1087</v>
      </c>
      <c r="D11139" s="72" t="s">
        <v>1089</v>
      </c>
      <c r="E11139" s="72">
        <v>848</v>
      </c>
      <c r="F11139" s="105">
        <v>52</v>
      </c>
      <c r="G11139" s="108">
        <f t="shared" si="173"/>
        <v>44287</v>
      </c>
    </row>
    <row r="11140" spans="1:7" x14ac:dyDescent="0.35">
      <c r="A11140" s="72" t="s">
        <v>692</v>
      </c>
      <c r="B11140" s="72" t="s">
        <v>693</v>
      </c>
      <c r="C11140" s="72" t="s">
        <v>1087</v>
      </c>
      <c r="D11140" s="72" t="s">
        <v>1090</v>
      </c>
      <c r="E11140" s="72">
        <v>849</v>
      </c>
      <c r="F11140" s="105">
        <v>57</v>
      </c>
      <c r="G11140" s="108">
        <f t="shared" ref="G11140:G11203" si="174">DATE(LEFT(D11140,4),RIGHT(LEFT(D11140,7),2),1)</f>
        <v>44197</v>
      </c>
    </row>
    <row r="11141" spans="1:7" x14ac:dyDescent="0.35">
      <c r="A11141" s="72" t="s">
        <v>692</v>
      </c>
      <c r="B11141" s="72" t="s">
        <v>693</v>
      </c>
      <c r="C11141" s="72" t="s">
        <v>1087</v>
      </c>
      <c r="D11141" s="72" t="s">
        <v>1091</v>
      </c>
      <c r="E11141" s="72">
        <v>848</v>
      </c>
      <c r="F11141" s="105">
        <v>59</v>
      </c>
      <c r="G11141" s="108">
        <f t="shared" si="174"/>
        <v>44105</v>
      </c>
    </row>
    <row r="11142" spans="1:7" x14ac:dyDescent="0.35">
      <c r="A11142" s="72" t="s">
        <v>692</v>
      </c>
      <c r="B11142" s="72" t="s">
        <v>693</v>
      </c>
      <c r="C11142" s="72" t="s">
        <v>1087</v>
      </c>
      <c r="D11142" s="72" t="s">
        <v>1092</v>
      </c>
      <c r="E11142" s="72">
        <v>851</v>
      </c>
      <c r="F11142" s="105">
        <v>54</v>
      </c>
      <c r="G11142" s="108">
        <f t="shared" si="174"/>
        <v>44013</v>
      </c>
    </row>
    <row r="11143" spans="1:7" x14ac:dyDescent="0.35">
      <c r="A11143" s="72" t="s">
        <v>692</v>
      </c>
      <c r="B11143" s="72" t="s">
        <v>693</v>
      </c>
      <c r="C11143" s="72" t="s">
        <v>1087</v>
      </c>
      <c r="D11143" s="72" t="s">
        <v>1093</v>
      </c>
      <c r="E11143" s="72">
        <v>845</v>
      </c>
      <c r="F11143" s="105">
        <v>53</v>
      </c>
      <c r="G11143" s="108">
        <f t="shared" si="174"/>
        <v>43922</v>
      </c>
    </row>
    <row r="11144" spans="1:7" x14ac:dyDescent="0.35">
      <c r="A11144" s="72" t="s">
        <v>692</v>
      </c>
      <c r="B11144" s="72" t="s">
        <v>693</v>
      </c>
      <c r="C11144" s="72" t="s">
        <v>1087</v>
      </c>
      <c r="D11144" s="72" t="s">
        <v>1094</v>
      </c>
      <c r="E11144" s="72">
        <v>839</v>
      </c>
      <c r="F11144" s="105">
        <v>56</v>
      </c>
      <c r="G11144" s="108">
        <f t="shared" si="174"/>
        <v>43831</v>
      </c>
    </row>
    <row r="11145" spans="1:7" x14ac:dyDescent="0.35">
      <c r="A11145" s="72" t="s">
        <v>692</v>
      </c>
      <c r="B11145" s="72" t="s">
        <v>693</v>
      </c>
      <c r="C11145" s="72" t="s">
        <v>1087</v>
      </c>
      <c r="D11145" s="72" t="s">
        <v>1095</v>
      </c>
      <c r="E11145" s="72">
        <v>843</v>
      </c>
      <c r="F11145" s="105">
        <v>58</v>
      </c>
      <c r="G11145" s="108">
        <f t="shared" si="174"/>
        <v>43739</v>
      </c>
    </row>
    <row r="11146" spans="1:7" x14ac:dyDescent="0.35">
      <c r="A11146" s="72" t="s">
        <v>692</v>
      </c>
      <c r="B11146" s="72" t="s">
        <v>693</v>
      </c>
      <c r="C11146" s="72" t="s">
        <v>1087</v>
      </c>
      <c r="D11146" s="72" t="s">
        <v>1096</v>
      </c>
      <c r="E11146" s="72">
        <v>838</v>
      </c>
      <c r="F11146" s="105">
        <v>62</v>
      </c>
      <c r="G11146" s="108">
        <f t="shared" si="174"/>
        <v>43647</v>
      </c>
    </row>
    <row r="11147" spans="1:7" x14ac:dyDescent="0.35">
      <c r="A11147" s="72" t="s">
        <v>692</v>
      </c>
      <c r="B11147" s="72" t="s">
        <v>693</v>
      </c>
      <c r="C11147" s="72" t="s">
        <v>1087</v>
      </c>
      <c r="D11147" s="72" t="s">
        <v>1097</v>
      </c>
      <c r="E11147" s="72">
        <v>839</v>
      </c>
      <c r="F11147" s="105">
        <v>61</v>
      </c>
      <c r="G11147" s="108">
        <f t="shared" si="174"/>
        <v>43556</v>
      </c>
    </row>
    <row r="11148" spans="1:7" x14ac:dyDescent="0.35">
      <c r="A11148" s="72" t="s">
        <v>692</v>
      </c>
      <c r="B11148" s="72" t="s">
        <v>693</v>
      </c>
      <c r="C11148" s="72" t="s">
        <v>1087</v>
      </c>
      <c r="D11148" s="72" t="s">
        <v>1098</v>
      </c>
      <c r="E11148" s="72">
        <v>834</v>
      </c>
      <c r="F11148" s="105">
        <v>65</v>
      </c>
      <c r="G11148" s="108">
        <f t="shared" si="174"/>
        <v>43466</v>
      </c>
    </row>
    <row r="11149" spans="1:7" x14ac:dyDescent="0.35">
      <c r="A11149" s="72" t="s">
        <v>692</v>
      </c>
      <c r="B11149" s="72" t="s">
        <v>693</v>
      </c>
      <c r="C11149" s="72" t="s">
        <v>1087</v>
      </c>
      <c r="D11149" s="72" t="s">
        <v>1099</v>
      </c>
      <c r="E11149" s="72">
        <v>854</v>
      </c>
      <c r="F11149" s="105">
        <v>70</v>
      </c>
      <c r="G11149" s="108">
        <f t="shared" si="174"/>
        <v>43374</v>
      </c>
    </row>
    <row r="11150" spans="1:7" x14ac:dyDescent="0.35">
      <c r="A11150" s="72" t="s">
        <v>692</v>
      </c>
      <c r="B11150" s="72" t="s">
        <v>693</v>
      </c>
      <c r="C11150" s="72" t="s">
        <v>1100</v>
      </c>
      <c r="D11150" s="72" t="s">
        <v>1088</v>
      </c>
      <c r="E11150" s="72">
        <v>462</v>
      </c>
      <c r="F11150" s="105">
        <v>85</v>
      </c>
      <c r="G11150" s="108">
        <f t="shared" si="174"/>
        <v>44378</v>
      </c>
    </row>
    <row r="11151" spans="1:7" x14ac:dyDescent="0.35">
      <c r="A11151" s="72" t="s">
        <v>692</v>
      </c>
      <c r="B11151" s="72" t="s">
        <v>693</v>
      </c>
      <c r="C11151" s="72" t="s">
        <v>1100</v>
      </c>
      <c r="D11151" s="72" t="s">
        <v>1089</v>
      </c>
      <c r="E11151" s="72">
        <v>461</v>
      </c>
      <c r="F11151" s="105">
        <v>87</v>
      </c>
      <c r="G11151" s="108">
        <f t="shared" si="174"/>
        <v>44287</v>
      </c>
    </row>
    <row r="11152" spans="1:7" x14ac:dyDescent="0.35">
      <c r="A11152" s="72" t="s">
        <v>692</v>
      </c>
      <c r="B11152" s="72" t="s">
        <v>693</v>
      </c>
      <c r="C11152" s="72" t="s">
        <v>1100</v>
      </c>
      <c r="D11152" s="72" t="s">
        <v>1090</v>
      </c>
      <c r="E11152" s="72">
        <v>459</v>
      </c>
      <c r="F11152" s="105">
        <v>95</v>
      </c>
      <c r="G11152" s="108">
        <f t="shared" si="174"/>
        <v>44197</v>
      </c>
    </row>
    <row r="11153" spans="1:7" x14ac:dyDescent="0.35">
      <c r="A11153" s="72" t="s">
        <v>692</v>
      </c>
      <c r="B11153" s="72" t="s">
        <v>693</v>
      </c>
      <c r="C11153" s="72" t="s">
        <v>1100</v>
      </c>
      <c r="D11153" s="72" t="s">
        <v>1091</v>
      </c>
      <c r="E11153" s="72">
        <v>453</v>
      </c>
      <c r="F11153" s="105">
        <v>95</v>
      </c>
      <c r="G11153" s="108">
        <f t="shared" si="174"/>
        <v>44105</v>
      </c>
    </row>
    <row r="11154" spans="1:7" x14ac:dyDescent="0.35">
      <c r="A11154" s="72" t="s">
        <v>692</v>
      </c>
      <c r="B11154" s="72" t="s">
        <v>693</v>
      </c>
      <c r="C11154" s="72" t="s">
        <v>1100</v>
      </c>
      <c r="D11154" s="72" t="s">
        <v>1092</v>
      </c>
      <c r="E11154" s="72">
        <v>453</v>
      </c>
      <c r="F11154" s="105">
        <v>88</v>
      </c>
      <c r="G11154" s="108">
        <f t="shared" si="174"/>
        <v>44013</v>
      </c>
    </row>
    <row r="11155" spans="1:7" x14ac:dyDescent="0.35">
      <c r="A11155" s="72" t="s">
        <v>692</v>
      </c>
      <c r="B11155" s="72" t="s">
        <v>693</v>
      </c>
      <c r="C11155" s="72" t="s">
        <v>1100</v>
      </c>
      <c r="D11155" s="72" t="s">
        <v>1093</v>
      </c>
      <c r="E11155" s="72">
        <v>452</v>
      </c>
      <c r="F11155" s="105">
        <v>97</v>
      </c>
      <c r="G11155" s="108">
        <f t="shared" si="174"/>
        <v>43922</v>
      </c>
    </row>
    <row r="11156" spans="1:7" x14ac:dyDescent="0.35">
      <c r="A11156" s="72" t="s">
        <v>692</v>
      </c>
      <c r="B11156" s="72" t="s">
        <v>693</v>
      </c>
      <c r="C11156" s="72" t="s">
        <v>1100</v>
      </c>
      <c r="D11156" s="72" t="s">
        <v>1094</v>
      </c>
      <c r="E11156" s="72">
        <v>426</v>
      </c>
      <c r="F11156" s="105">
        <v>97</v>
      </c>
      <c r="G11156" s="108">
        <f t="shared" si="174"/>
        <v>43831</v>
      </c>
    </row>
    <row r="11157" spans="1:7" x14ac:dyDescent="0.35">
      <c r="A11157" s="72" t="s">
        <v>692</v>
      </c>
      <c r="B11157" s="72" t="s">
        <v>693</v>
      </c>
      <c r="C11157" s="72" t="s">
        <v>1100</v>
      </c>
      <c r="D11157" s="72" t="s">
        <v>1095</v>
      </c>
      <c r="E11157" s="72">
        <v>423</v>
      </c>
      <c r="F11157" s="105">
        <v>96</v>
      </c>
      <c r="G11157" s="108">
        <f t="shared" si="174"/>
        <v>43739</v>
      </c>
    </row>
    <row r="11158" spans="1:7" x14ac:dyDescent="0.35">
      <c r="A11158" s="72" t="s">
        <v>692</v>
      </c>
      <c r="B11158" s="72" t="s">
        <v>693</v>
      </c>
      <c r="C11158" s="72" t="s">
        <v>1100</v>
      </c>
      <c r="D11158" s="72" t="s">
        <v>1096</v>
      </c>
      <c r="E11158" s="72">
        <v>423</v>
      </c>
      <c r="F11158" s="105">
        <v>97</v>
      </c>
      <c r="G11158" s="108">
        <f t="shared" si="174"/>
        <v>43647</v>
      </c>
    </row>
    <row r="11159" spans="1:7" x14ac:dyDescent="0.35">
      <c r="A11159" s="72" t="s">
        <v>692</v>
      </c>
      <c r="B11159" s="72" t="s">
        <v>693</v>
      </c>
      <c r="C11159" s="72" t="s">
        <v>1100</v>
      </c>
      <c r="D11159" s="72" t="s">
        <v>1097</v>
      </c>
      <c r="E11159" s="72">
        <v>420</v>
      </c>
      <c r="F11159" s="105">
        <v>97</v>
      </c>
      <c r="G11159" s="108">
        <f t="shared" si="174"/>
        <v>43556</v>
      </c>
    </row>
    <row r="11160" spans="1:7" x14ac:dyDescent="0.35">
      <c r="A11160" s="72" t="s">
        <v>692</v>
      </c>
      <c r="B11160" s="72" t="s">
        <v>693</v>
      </c>
      <c r="C11160" s="72" t="s">
        <v>1100</v>
      </c>
      <c r="D11160" s="72" t="s">
        <v>1098</v>
      </c>
      <c r="E11160" s="72">
        <v>421</v>
      </c>
      <c r="F11160" s="105">
        <v>101</v>
      </c>
      <c r="G11160" s="108">
        <f t="shared" si="174"/>
        <v>43466</v>
      </c>
    </row>
    <row r="11161" spans="1:7" x14ac:dyDescent="0.35">
      <c r="A11161" s="72" t="s">
        <v>692</v>
      </c>
      <c r="B11161" s="72" t="s">
        <v>693</v>
      </c>
      <c r="C11161" s="72" t="s">
        <v>1100</v>
      </c>
      <c r="D11161" s="72" t="s">
        <v>1099</v>
      </c>
      <c r="E11161" s="72">
        <v>438</v>
      </c>
      <c r="F11161" s="105">
        <v>100</v>
      </c>
      <c r="G11161" s="108">
        <f t="shared" si="174"/>
        <v>43374</v>
      </c>
    </row>
    <row r="11162" spans="1:7" x14ac:dyDescent="0.35">
      <c r="A11162" s="72" t="s">
        <v>692</v>
      </c>
      <c r="B11162" s="72" t="s">
        <v>693</v>
      </c>
      <c r="C11162" s="72" t="s">
        <v>1101</v>
      </c>
      <c r="D11162" s="72" t="s">
        <v>1088</v>
      </c>
      <c r="E11162" s="72">
        <v>82</v>
      </c>
      <c r="F11162" s="105">
        <v>1</v>
      </c>
      <c r="G11162" s="108">
        <f t="shared" si="174"/>
        <v>44378</v>
      </c>
    </row>
    <row r="11163" spans="1:7" x14ac:dyDescent="0.35">
      <c r="A11163" s="72" t="s">
        <v>692</v>
      </c>
      <c r="B11163" s="72" t="s">
        <v>693</v>
      </c>
      <c r="C11163" s="72" t="s">
        <v>1101</v>
      </c>
      <c r="D11163" s="72" t="s">
        <v>1089</v>
      </c>
      <c r="E11163" s="72">
        <v>80</v>
      </c>
      <c r="F11163" s="105">
        <v>1</v>
      </c>
      <c r="G11163" s="108">
        <f t="shared" si="174"/>
        <v>44287</v>
      </c>
    </row>
    <row r="11164" spans="1:7" x14ac:dyDescent="0.35">
      <c r="A11164" s="72" t="s">
        <v>692</v>
      </c>
      <c r="B11164" s="72" t="s">
        <v>693</v>
      </c>
      <c r="C11164" s="72" t="s">
        <v>1101</v>
      </c>
      <c r="D11164" s="72" t="s">
        <v>1090</v>
      </c>
      <c r="E11164" s="72">
        <v>82</v>
      </c>
      <c r="F11164" s="105">
        <v>1</v>
      </c>
      <c r="G11164" s="108">
        <f t="shared" si="174"/>
        <v>44197</v>
      </c>
    </row>
    <row r="11165" spans="1:7" x14ac:dyDescent="0.35">
      <c r="A11165" s="72" t="s">
        <v>692</v>
      </c>
      <c r="B11165" s="72" t="s">
        <v>693</v>
      </c>
      <c r="C11165" s="72" t="s">
        <v>1101</v>
      </c>
      <c r="D11165" s="72" t="s">
        <v>1091</v>
      </c>
      <c r="E11165" s="72">
        <v>80</v>
      </c>
      <c r="F11165" s="105">
        <v>1</v>
      </c>
      <c r="G11165" s="108">
        <f t="shared" si="174"/>
        <v>44105</v>
      </c>
    </row>
    <row r="11166" spans="1:7" x14ac:dyDescent="0.35">
      <c r="A11166" s="72" t="s">
        <v>692</v>
      </c>
      <c r="B11166" s="72" t="s">
        <v>693</v>
      </c>
      <c r="C11166" s="72" t="s">
        <v>1101</v>
      </c>
      <c r="D11166" s="72" t="s">
        <v>1092</v>
      </c>
      <c r="E11166" s="72">
        <v>81</v>
      </c>
      <c r="F11166" s="105">
        <v>3</v>
      </c>
      <c r="G11166" s="108">
        <f t="shared" si="174"/>
        <v>44013</v>
      </c>
    </row>
    <row r="11167" spans="1:7" x14ac:dyDescent="0.35">
      <c r="A11167" s="72" t="s">
        <v>692</v>
      </c>
      <c r="B11167" s="72" t="s">
        <v>693</v>
      </c>
      <c r="C11167" s="72" t="s">
        <v>1101</v>
      </c>
      <c r="D11167" s="72" t="s">
        <v>1093</v>
      </c>
      <c r="E11167" s="72">
        <v>81</v>
      </c>
      <c r="F11167" s="105">
        <v>1</v>
      </c>
      <c r="G11167" s="108">
        <f t="shared" si="174"/>
        <v>43922</v>
      </c>
    </row>
    <row r="11168" spans="1:7" x14ac:dyDescent="0.35">
      <c r="A11168" s="72" t="s">
        <v>692</v>
      </c>
      <c r="B11168" s="72" t="s">
        <v>693</v>
      </c>
      <c r="C11168" s="72" t="s">
        <v>1101</v>
      </c>
      <c r="D11168" s="72" t="s">
        <v>1094</v>
      </c>
      <c r="E11168" s="72">
        <v>79</v>
      </c>
      <c r="F11168" s="105">
        <v>1</v>
      </c>
      <c r="G11168" s="108">
        <f t="shared" si="174"/>
        <v>43831</v>
      </c>
    </row>
    <row r="11169" spans="1:7" x14ac:dyDescent="0.35">
      <c r="A11169" s="72" t="s">
        <v>692</v>
      </c>
      <c r="B11169" s="72" t="s">
        <v>693</v>
      </c>
      <c r="C11169" s="72" t="s">
        <v>1101</v>
      </c>
      <c r="D11169" s="72" t="s">
        <v>1095</v>
      </c>
      <c r="E11169" s="72">
        <v>81</v>
      </c>
      <c r="F11169" s="105">
        <v>1</v>
      </c>
      <c r="G11169" s="108">
        <f t="shared" si="174"/>
        <v>43739</v>
      </c>
    </row>
    <row r="11170" spans="1:7" x14ac:dyDescent="0.35">
      <c r="A11170" s="72" t="s">
        <v>692</v>
      </c>
      <c r="B11170" s="72" t="s">
        <v>693</v>
      </c>
      <c r="C11170" s="72" t="s">
        <v>1101</v>
      </c>
      <c r="D11170" s="72" t="s">
        <v>1096</v>
      </c>
      <c r="E11170" s="72">
        <v>79</v>
      </c>
      <c r="F11170" s="105">
        <v>1</v>
      </c>
      <c r="G11170" s="108">
        <f t="shared" si="174"/>
        <v>43647</v>
      </c>
    </row>
    <row r="11171" spans="1:7" x14ac:dyDescent="0.35">
      <c r="A11171" s="72" t="s">
        <v>692</v>
      </c>
      <c r="B11171" s="72" t="s">
        <v>693</v>
      </c>
      <c r="C11171" s="72" t="s">
        <v>1101</v>
      </c>
      <c r="D11171" s="72" t="s">
        <v>1097</v>
      </c>
      <c r="E11171" s="72">
        <v>78</v>
      </c>
      <c r="F11171" s="105">
        <v>1</v>
      </c>
      <c r="G11171" s="108">
        <f t="shared" si="174"/>
        <v>43556</v>
      </c>
    </row>
    <row r="11172" spans="1:7" x14ac:dyDescent="0.35">
      <c r="A11172" s="72" t="s">
        <v>692</v>
      </c>
      <c r="B11172" s="72" t="s">
        <v>693</v>
      </c>
      <c r="C11172" s="72" t="s">
        <v>1101</v>
      </c>
      <c r="D11172" s="72" t="s">
        <v>1098</v>
      </c>
      <c r="E11172" s="72">
        <v>74</v>
      </c>
      <c r="F11172" s="105">
        <v>1</v>
      </c>
      <c r="G11172" s="108">
        <f t="shared" si="174"/>
        <v>43466</v>
      </c>
    </row>
    <row r="11173" spans="1:7" x14ac:dyDescent="0.35">
      <c r="A11173" s="72" t="s">
        <v>692</v>
      </c>
      <c r="B11173" s="72" t="s">
        <v>693</v>
      </c>
      <c r="C11173" s="72" t="s">
        <v>1101</v>
      </c>
      <c r="D11173" s="72" t="s">
        <v>1099</v>
      </c>
      <c r="E11173" s="72">
        <v>84</v>
      </c>
      <c r="F11173" s="105">
        <v>2</v>
      </c>
      <c r="G11173" s="108">
        <f t="shared" si="174"/>
        <v>43374</v>
      </c>
    </row>
    <row r="11174" spans="1:7" x14ac:dyDescent="0.35">
      <c r="A11174" s="72" t="s">
        <v>692</v>
      </c>
      <c r="B11174" s="72" t="s">
        <v>693</v>
      </c>
      <c r="C11174" s="72" t="s">
        <v>1102</v>
      </c>
      <c r="D11174" s="72" t="s">
        <v>1088</v>
      </c>
      <c r="E11174" s="72">
        <v>1004</v>
      </c>
      <c r="F11174" s="105">
        <v>106</v>
      </c>
      <c r="G11174" s="108">
        <f t="shared" si="174"/>
        <v>44378</v>
      </c>
    </row>
    <row r="11175" spans="1:7" x14ac:dyDescent="0.35">
      <c r="A11175" s="72" t="s">
        <v>692</v>
      </c>
      <c r="B11175" s="72" t="s">
        <v>693</v>
      </c>
      <c r="C11175" s="72" t="s">
        <v>1102</v>
      </c>
      <c r="D11175" s="72" t="s">
        <v>1089</v>
      </c>
      <c r="E11175" s="72">
        <v>1007</v>
      </c>
      <c r="F11175" s="105">
        <v>105</v>
      </c>
      <c r="G11175" s="108">
        <f t="shared" si="174"/>
        <v>44287</v>
      </c>
    </row>
    <row r="11176" spans="1:7" x14ac:dyDescent="0.35">
      <c r="A11176" s="72" t="s">
        <v>692</v>
      </c>
      <c r="B11176" s="72" t="s">
        <v>693</v>
      </c>
      <c r="C11176" s="72" t="s">
        <v>1102</v>
      </c>
      <c r="D11176" s="72" t="s">
        <v>1090</v>
      </c>
      <c r="E11176" s="72">
        <v>1008</v>
      </c>
      <c r="F11176" s="105">
        <v>105</v>
      </c>
      <c r="G11176" s="108">
        <f t="shared" si="174"/>
        <v>44197</v>
      </c>
    </row>
    <row r="11177" spans="1:7" x14ac:dyDescent="0.35">
      <c r="A11177" s="72" t="s">
        <v>692</v>
      </c>
      <c r="B11177" s="72" t="s">
        <v>693</v>
      </c>
      <c r="C11177" s="72" t="s">
        <v>1102</v>
      </c>
      <c r="D11177" s="72" t="s">
        <v>1091</v>
      </c>
      <c r="E11177" s="72">
        <v>1013</v>
      </c>
      <c r="F11177" s="105">
        <v>107</v>
      </c>
      <c r="G11177" s="108">
        <f t="shared" si="174"/>
        <v>44105</v>
      </c>
    </row>
    <row r="11178" spans="1:7" x14ac:dyDescent="0.35">
      <c r="A11178" s="72" t="s">
        <v>692</v>
      </c>
      <c r="B11178" s="72" t="s">
        <v>693</v>
      </c>
      <c r="C11178" s="72" t="s">
        <v>1102</v>
      </c>
      <c r="D11178" s="72" t="s">
        <v>1092</v>
      </c>
      <c r="E11178" s="72">
        <v>1010</v>
      </c>
      <c r="F11178" s="105">
        <v>103</v>
      </c>
      <c r="G11178" s="108">
        <f t="shared" si="174"/>
        <v>44013</v>
      </c>
    </row>
    <row r="11179" spans="1:7" x14ac:dyDescent="0.35">
      <c r="A11179" s="72" t="s">
        <v>692</v>
      </c>
      <c r="B11179" s="72" t="s">
        <v>693</v>
      </c>
      <c r="C11179" s="72" t="s">
        <v>1102</v>
      </c>
      <c r="D11179" s="72" t="s">
        <v>1093</v>
      </c>
      <c r="E11179" s="72">
        <v>1001</v>
      </c>
      <c r="F11179" s="105">
        <v>121</v>
      </c>
      <c r="G11179" s="108">
        <f t="shared" si="174"/>
        <v>43922</v>
      </c>
    </row>
    <row r="11180" spans="1:7" x14ac:dyDescent="0.35">
      <c r="A11180" s="72" t="s">
        <v>692</v>
      </c>
      <c r="B11180" s="72" t="s">
        <v>693</v>
      </c>
      <c r="C11180" s="72" t="s">
        <v>1102</v>
      </c>
      <c r="D11180" s="72" t="s">
        <v>1094</v>
      </c>
      <c r="E11180" s="72">
        <v>1000</v>
      </c>
      <c r="F11180" s="105">
        <v>120</v>
      </c>
      <c r="G11180" s="108">
        <f t="shared" si="174"/>
        <v>43831</v>
      </c>
    </row>
    <row r="11181" spans="1:7" x14ac:dyDescent="0.35">
      <c r="A11181" s="72" t="s">
        <v>692</v>
      </c>
      <c r="B11181" s="72" t="s">
        <v>693</v>
      </c>
      <c r="C11181" s="72" t="s">
        <v>1102</v>
      </c>
      <c r="D11181" s="72" t="s">
        <v>1095</v>
      </c>
      <c r="E11181" s="72">
        <v>1005</v>
      </c>
      <c r="F11181" s="105">
        <v>122</v>
      </c>
      <c r="G11181" s="108">
        <f t="shared" si="174"/>
        <v>43739</v>
      </c>
    </row>
    <row r="11182" spans="1:7" x14ac:dyDescent="0.35">
      <c r="A11182" s="72" t="s">
        <v>692</v>
      </c>
      <c r="B11182" s="72" t="s">
        <v>693</v>
      </c>
      <c r="C11182" s="72" t="s">
        <v>1102</v>
      </c>
      <c r="D11182" s="72" t="s">
        <v>1096</v>
      </c>
      <c r="E11182" s="72">
        <v>1007</v>
      </c>
      <c r="F11182" s="105">
        <v>131</v>
      </c>
      <c r="G11182" s="108">
        <f t="shared" si="174"/>
        <v>43647</v>
      </c>
    </row>
    <row r="11183" spans="1:7" x14ac:dyDescent="0.35">
      <c r="A11183" s="72" t="s">
        <v>692</v>
      </c>
      <c r="B11183" s="72" t="s">
        <v>693</v>
      </c>
      <c r="C11183" s="72" t="s">
        <v>1102</v>
      </c>
      <c r="D11183" s="72" t="s">
        <v>1097</v>
      </c>
      <c r="E11183" s="72">
        <v>1003</v>
      </c>
      <c r="F11183" s="105">
        <v>131</v>
      </c>
      <c r="G11183" s="108">
        <f t="shared" si="174"/>
        <v>43556</v>
      </c>
    </row>
    <row r="11184" spans="1:7" x14ac:dyDescent="0.35">
      <c r="A11184" s="72" t="s">
        <v>692</v>
      </c>
      <c r="B11184" s="72" t="s">
        <v>693</v>
      </c>
      <c r="C11184" s="72" t="s">
        <v>1102</v>
      </c>
      <c r="D11184" s="72" t="s">
        <v>1098</v>
      </c>
      <c r="E11184" s="72">
        <v>1003</v>
      </c>
      <c r="F11184" s="105">
        <v>131</v>
      </c>
      <c r="G11184" s="108">
        <f t="shared" si="174"/>
        <v>43466</v>
      </c>
    </row>
    <row r="11185" spans="1:7" x14ac:dyDescent="0.35">
      <c r="A11185" s="72" t="s">
        <v>692</v>
      </c>
      <c r="B11185" s="72" t="s">
        <v>693</v>
      </c>
      <c r="C11185" s="72" t="s">
        <v>1102</v>
      </c>
      <c r="D11185" s="72" t="s">
        <v>1099</v>
      </c>
      <c r="E11185" s="72">
        <v>1021</v>
      </c>
      <c r="F11185" s="105">
        <v>139</v>
      </c>
      <c r="G11185" s="108">
        <f t="shared" si="174"/>
        <v>43374</v>
      </c>
    </row>
    <row r="11186" spans="1:7" x14ac:dyDescent="0.35">
      <c r="A11186" s="72" t="s">
        <v>694</v>
      </c>
      <c r="B11186" s="72" t="s">
        <v>695</v>
      </c>
      <c r="C11186" s="72" t="s">
        <v>1087</v>
      </c>
      <c r="D11186" s="72" t="s">
        <v>1088</v>
      </c>
      <c r="E11186" s="72">
        <v>814</v>
      </c>
      <c r="F11186" s="105">
        <v>40</v>
      </c>
      <c r="G11186" s="108">
        <f t="shared" si="174"/>
        <v>44378</v>
      </c>
    </row>
    <row r="11187" spans="1:7" x14ac:dyDescent="0.35">
      <c r="A11187" s="72" t="s">
        <v>694</v>
      </c>
      <c r="B11187" s="72" t="s">
        <v>695</v>
      </c>
      <c r="C11187" s="72" t="s">
        <v>1087</v>
      </c>
      <c r="D11187" s="72" t="s">
        <v>1089</v>
      </c>
      <c r="E11187" s="72">
        <v>816</v>
      </c>
      <c r="F11187" s="105">
        <v>40</v>
      </c>
      <c r="G11187" s="108">
        <f t="shared" si="174"/>
        <v>44287</v>
      </c>
    </row>
    <row r="11188" spans="1:7" x14ac:dyDescent="0.35">
      <c r="A11188" s="72" t="s">
        <v>694</v>
      </c>
      <c r="B11188" s="72" t="s">
        <v>695</v>
      </c>
      <c r="C11188" s="72" t="s">
        <v>1087</v>
      </c>
      <c r="D11188" s="72" t="s">
        <v>1090</v>
      </c>
      <c r="E11188" s="72">
        <v>817</v>
      </c>
      <c r="F11188" s="105">
        <v>40</v>
      </c>
      <c r="G11188" s="108">
        <f t="shared" si="174"/>
        <v>44197</v>
      </c>
    </row>
    <row r="11189" spans="1:7" x14ac:dyDescent="0.35">
      <c r="A11189" s="72" t="s">
        <v>694</v>
      </c>
      <c r="B11189" s="72" t="s">
        <v>695</v>
      </c>
      <c r="C11189" s="72" t="s">
        <v>1087</v>
      </c>
      <c r="D11189" s="72" t="s">
        <v>1091</v>
      </c>
      <c r="E11189" s="72">
        <v>807</v>
      </c>
      <c r="F11189" s="105">
        <v>41</v>
      </c>
      <c r="G11189" s="108">
        <f t="shared" si="174"/>
        <v>44105</v>
      </c>
    </row>
    <row r="11190" spans="1:7" x14ac:dyDescent="0.35">
      <c r="A11190" s="72" t="s">
        <v>694</v>
      </c>
      <c r="B11190" s="72" t="s">
        <v>695</v>
      </c>
      <c r="C11190" s="72" t="s">
        <v>1087</v>
      </c>
      <c r="D11190" s="72" t="s">
        <v>1092</v>
      </c>
      <c r="E11190" s="72">
        <v>804</v>
      </c>
      <c r="F11190" s="105">
        <v>50</v>
      </c>
      <c r="G11190" s="108">
        <f t="shared" si="174"/>
        <v>44013</v>
      </c>
    </row>
    <row r="11191" spans="1:7" x14ac:dyDescent="0.35">
      <c r="A11191" s="72" t="s">
        <v>694</v>
      </c>
      <c r="B11191" s="72" t="s">
        <v>695</v>
      </c>
      <c r="C11191" s="72" t="s">
        <v>1087</v>
      </c>
      <c r="D11191" s="72" t="s">
        <v>1093</v>
      </c>
      <c r="E11191" s="72">
        <v>798</v>
      </c>
      <c r="F11191" s="105">
        <v>52</v>
      </c>
      <c r="G11191" s="108">
        <f t="shared" si="174"/>
        <v>43922</v>
      </c>
    </row>
    <row r="11192" spans="1:7" x14ac:dyDescent="0.35">
      <c r="A11192" s="72" t="s">
        <v>694</v>
      </c>
      <c r="B11192" s="72" t="s">
        <v>695</v>
      </c>
      <c r="C11192" s="72" t="s">
        <v>1087</v>
      </c>
      <c r="D11192" s="72" t="s">
        <v>1094</v>
      </c>
      <c r="E11192" s="72">
        <v>799</v>
      </c>
      <c r="F11192" s="105">
        <v>36</v>
      </c>
      <c r="G11192" s="108">
        <f t="shared" si="174"/>
        <v>43831</v>
      </c>
    </row>
    <row r="11193" spans="1:7" x14ac:dyDescent="0.35">
      <c r="A11193" s="72" t="s">
        <v>694</v>
      </c>
      <c r="B11193" s="72" t="s">
        <v>695</v>
      </c>
      <c r="C11193" s="72" t="s">
        <v>1087</v>
      </c>
      <c r="D11193" s="72" t="s">
        <v>1095</v>
      </c>
      <c r="E11193" s="72">
        <v>793</v>
      </c>
      <c r="F11193" s="105">
        <v>36</v>
      </c>
      <c r="G11193" s="108">
        <f t="shared" si="174"/>
        <v>43739</v>
      </c>
    </row>
    <row r="11194" spans="1:7" x14ac:dyDescent="0.35">
      <c r="A11194" s="72" t="s">
        <v>694</v>
      </c>
      <c r="B11194" s="72" t="s">
        <v>695</v>
      </c>
      <c r="C11194" s="72" t="s">
        <v>1087</v>
      </c>
      <c r="D11194" s="72" t="s">
        <v>1096</v>
      </c>
      <c r="E11194" s="72">
        <v>792</v>
      </c>
      <c r="F11194" s="105">
        <v>36</v>
      </c>
      <c r="G11194" s="108">
        <f t="shared" si="174"/>
        <v>43647</v>
      </c>
    </row>
    <row r="11195" spans="1:7" x14ac:dyDescent="0.35">
      <c r="A11195" s="72" t="s">
        <v>694</v>
      </c>
      <c r="B11195" s="72" t="s">
        <v>695</v>
      </c>
      <c r="C11195" s="72" t="s">
        <v>1087</v>
      </c>
      <c r="D11195" s="72" t="s">
        <v>1097</v>
      </c>
      <c r="E11195" s="72">
        <v>793</v>
      </c>
      <c r="F11195" s="105">
        <v>37</v>
      </c>
      <c r="G11195" s="108">
        <f t="shared" si="174"/>
        <v>43556</v>
      </c>
    </row>
    <row r="11196" spans="1:7" x14ac:dyDescent="0.35">
      <c r="A11196" s="72" t="s">
        <v>694</v>
      </c>
      <c r="B11196" s="72" t="s">
        <v>695</v>
      </c>
      <c r="C11196" s="72" t="s">
        <v>1087</v>
      </c>
      <c r="D11196" s="72" t="s">
        <v>1098</v>
      </c>
      <c r="E11196" s="72">
        <v>789</v>
      </c>
      <c r="F11196" s="105">
        <v>37</v>
      </c>
      <c r="G11196" s="108">
        <f t="shared" si="174"/>
        <v>43466</v>
      </c>
    </row>
    <row r="11197" spans="1:7" x14ac:dyDescent="0.35">
      <c r="A11197" s="72" t="s">
        <v>694</v>
      </c>
      <c r="B11197" s="72" t="s">
        <v>695</v>
      </c>
      <c r="C11197" s="72" t="s">
        <v>1087</v>
      </c>
      <c r="D11197" s="72" t="s">
        <v>1099</v>
      </c>
      <c r="E11197" s="72">
        <v>795</v>
      </c>
      <c r="F11197" s="105">
        <v>41</v>
      </c>
      <c r="G11197" s="108">
        <f t="shared" si="174"/>
        <v>43374</v>
      </c>
    </row>
    <row r="11198" spans="1:7" x14ac:dyDescent="0.35">
      <c r="A11198" s="72" t="s">
        <v>694</v>
      </c>
      <c r="B11198" s="72" t="s">
        <v>695</v>
      </c>
      <c r="C11198" s="72" t="s">
        <v>1100</v>
      </c>
      <c r="D11198" s="72" t="s">
        <v>1088</v>
      </c>
      <c r="E11198" s="72">
        <v>414</v>
      </c>
      <c r="F11198" s="105">
        <v>38</v>
      </c>
      <c r="G11198" s="108">
        <f t="shared" si="174"/>
        <v>44378</v>
      </c>
    </row>
    <row r="11199" spans="1:7" x14ac:dyDescent="0.35">
      <c r="A11199" s="72" t="s">
        <v>694</v>
      </c>
      <c r="B11199" s="72" t="s">
        <v>695</v>
      </c>
      <c r="C11199" s="72" t="s">
        <v>1100</v>
      </c>
      <c r="D11199" s="72" t="s">
        <v>1089</v>
      </c>
      <c r="E11199" s="72">
        <v>413</v>
      </c>
      <c r="F11199" s="105">
        <v>40</v>
      </c>
      <c r="G11199" s="108">
        <f t="shared" si="174"/>
        <v>44287</v>
      </c>
    </row>
    <row r="11200" spans="1:7" x14ac:dyDescent="0.35">
      <c r="A11200" s="72" t="s">
        <v>694</v>
      </c>
      <c r="B11200" s="72" t="s">
        <v>695</v>
      </c>
      <c r="C11200" s="72" t="s">
        <v>1100</v>
      </c>
      <c r="D11200" s="72" t="s">
        <v>1090</v>
      </c>
      <c r="E11200" s="72">
        <v>413</v>
      </c>
      <c r="F11200" s="105">
        <v>37</v>
      </c>
      <c r="G11200" s="108">
        <f t="shared" si="174"/>
        <v>44197</v>
      </c>
    </row>
    <row r="11201" spans="1:7" x14ac:dyDescent="0.35">
      <c r="A11201" s="72" t="s">
        <v>694</v>
      </c>
      <c r="B11201" s="72" t="s">
        <v>695</v>
      </c>
      <c r="C11201" s="72" t="s">
        <v>1100</v>
      </c>
      <c r="D11201" s="72" t="s">
        <v>1091</v>
      </c>
      <c r="E11201" s="72">
        <v>412</v>
      </c>
      <c r="F11201" s="105">
        <v>36</v>
      </c>
      <c r="G11201" s="108">
        <f t="shared" si="174"/>
        <v>44105</v>
      </c>
    </row>
    <row r="11202" spans="1:7" x14ac:dyDescent="0.35">
      <c r="A11202" s="72" t="s">
        <v>694</v>
      </c>
      <c r="B11202" s="72" t="s">
        <v>695</v>
      </c>
      <c r="C11202" s="72" t="s">
        <v>1100</v>
      </c>
      <c r="D11202" s="72" t="s">
        <v>1092</v>
      </c>
      <c r="E11202" s="72">
        <v>404</v>
      </c>
      <c r="F11202" s="105">
        <v>31</v>
      </c>
      <c r="G11202" s="108">
        <f t="shared" si="174"/>
        <v>44013</v>
      </c>
    </row>
    <row r="11203" spans="1:7" x14ac:dyDescent="0.35">
      <c r="A11203" s="72" t="s">
        <v>694</v>
      </c>
      <c r="B11203" s="72" t="s">
        <v>695</v>
      </c>
      <c r="C11203" s="72" t="s">
        <v>1100</v>
      </c>
      <c r="D11203" s="72" t="s">
        <v>1093</v>
      </c>
      <c r="E11203" s="72">
        <v>402</v>
      </c>
      <c r="F11203" s="105">
        <v>32</v>
      </c>
      <c r="G11203" s="108">
        <f t="shared" si="174"/>
        <v>43922</v>
      </c>
    </row>
    <row r="11204" spans="1:7" x14ac:dyDescent="0.35">
      <c r="A11204" s="72" t="s">
        <v>694</v>
      </c>
      <c r="B11204" s="72" t="s">
        <v>695</v>
      </c>
      <c r="C11204" s="72" t="s">
        <v>1100</v>
      </c>
      <c r="D11204" s="72" t="s">
        <v>1094</v>
      </c>
      <c r="E11204" s="72">
        <v>398</v>
      </c>
      <c r="F11204" s="105">
        <v>25</v>
      </c>
      <c r="G11204" s="108">
        <f t="shared" ref="G11204:G11267" si="175">DATE(LEFT(D11204,4),RIGHT(LEFT(D11204,7),2),1)</f>
        <v>43831</v>
      </c>
    </row>
    <row r="11205" spans="1:7" x14ac:dyDescent="0.35">
      <c r="A11205" s="72" t="s">
        <v>694</v>
      </c>
      <c r="B11205" s="72" t="s">
        <v>695</v>
      </c>
      <c r="C11205" s="72" t="s">
        <v>1100</v>
      </c>
      <c r="D11205" s="72" t="s">
        <v>1095</v>
      </c>
      <c r="E11205" s="72">
        <v>394</v>
      </c>
      <c r="F11205" s="105">
        <v>25</v>
      </c>
      <c r="G11205" s="108">
        <f t="shared" si="175"/>
        <v>43739</v>
      </c>
    </row>
    <row r="11206" spans="1:7" x14ac:dyDescent="0.35">
      <c r="A11206" s="72" t="s">
        <v>694</v>
      </c>
      <c r="B11206" s="72" t="s">
        <v>695</v>
      </c>
      <c r="C11206" s="72" t="s">
        <v>1100</v>
      </c>
      <c r="D11206" s="72" t="s">
        <v>1096</v>
      </c>
      <c r="E11206" s="72">
        <v>396</v>
      </c>
      <c r="F11206" s="105">
        <v>25</v>
      </c>
      <c r="G11206" s="108">
        <f t="shared" si="175"/>
        <v>43647</v>
      </c>
    </row>
    <row r="11207" spans="1:7" x14ac:dyDescent="0.35">
      <c r="A11207" s="72" t="s">
        <v>694</v>
      </c>
      <c r="B11207" s="72" t="s">
        <v>695</v>
      </c>
      <c r="C11207" s="72" t="s">
        <v>1100</v>
      </c>
      <c r="D11207" s="72" t="s">
        <v>1097</v>
      </c>
      <c r="E11207" s="72">
        <v>394</v>
      </c>
      <c r="F11207" s="105">
        <v>25</v>
      </c>
      <c r="G11207" s="108">
        <f t="shared" si="175"/>
        <v>43556</v>
      </c>
    </row>
    <row r="11208" spans="1:7" x14ac:dyDescent="0.35">
      <c r="A11208" s="72" t="s">
        <v>694</v>
      </c>
      <c r="B11208" s="72" t="s">
        <v>695</v>
      </c>
      <c r="C11208" s="72" t="s">
        <v>1100</v>
      </c>
      <c r="D11208" s="72" t="s">
        <v>1098</v>
      </c>
      <c r="E11208" s="72">
        <v>391</v>
      </c>
      <c r="F11208" s="105">
        <v>25</v>
      </c>
      <c r="G11208" s="108">
        <f t="shared" si="175"/>
        <v>43466</v>
      </c>
    </row>
    <row r="11209" spans="1:7" x14ac:dyDescent="0.35">
      <c r="A11209" s="72" t="s">
        <v>694</v>
      </c>
      <c r="B11209" s="72" t="s">
        <v>695</v>
      </c>
      <c r="C11209" s="72" t="s">
        <v>1100</v>
      </c>
      <c r="D11209" s="72" t="s">
        <v>1099</v>
      </c>
      <c r="E11209" s="72">
        <v>403</v>
      </c>
      <c r="F11209" s="105">
        <v>30</v>
      </c>
      <c r="G11209" s="108">
        <f t="shared" si="175"/>
        <v>43374</v>
      </c>
    </row>
    <row r="11210" spans="1:7" x14ac:dyDescent="0.35">
      <c r="A11210" s="72" t="s">
        <v>694</v>
      </c>
      <c r="B11210" s="72" t="s">
        <v>695</v>
      </c>
      <c r="C11210" s="72" t="s">
        <v>1101</v>
      </c>
      <c r="D11210" s="72" t="s">
        <v>1088</v>
      </c>
      <c r="E11210" s="72">
        <v>688</v>
      </c>
      <c r="F11210" s="105">
        <v>9</v>
      </c>
      <c r="G11210" s="108">
        <f t="shared" si="175"/>
        <v>44378</v>
      </c>
    </row>
    <row r="11211" spans="1:7" x14ac:dyDescent="0.35">
      <c r="A11211" s="72" t="s">
        <v>694</v>
      </c>
      <c r="B11211" s="72" t="s">
        <v>695</v>
      </c>
      <c r="C11211" s="72" t="s">
        <v>1101</v>
      </c>
      <c r="D11211" s="72" t="s">
        <v>1089</v>
      </c>
      <c r="E11211" s="72">
        <v>688</v>
      </c>
      <c r="F11211" s="105">
        <v>9</v>
      </c>
      <c r="G11211" s="108">
        <f t="shared" si="175"/>
        <v>44287</v>
      </c>
    </row>
    <row r="11212" spans="1:7" x14ac:dyDescent="0.35">
      <c r="A11212" s="72" t="s">
        <v>694</v>
      </c>
      <c r="B11212" s="72" t="s">
        <v>695</v>
      </c>
      <c r="C11212" s="72" t="s">
        <v>1101</v>
      </c>
      <c r="D11212" s="72" t="s">
        <v>1090</v>
      </c>
      <c r="E11212" s="72">
        <v>688</v>
      </c>
      <c r="F11212" s="105">
        <v>10</v>
      </c>
      <c r="G11212" s="108">
        <f t="shared" si="175"/>
        <v>44197</v>
      </c>
    </row>
    <row r="11213" spans="1:7" x14ac:dyDescent="0.35">
      <c r="A11213" s="72" t="s">
        <v>694</v>
      </c>
      <c r="B11213" s="72" t="s">
        <v>695</v>
      </c>
      <c r="C11213" s="72" t="s">
        <v>1101</v>
      </c>
      <c r="D11213" s="72" t="s">
        <v>1091</v>
      </c>
      <c r="E11213" s="72">
        <v>690</v>
      </c>
      <c r="F11213" s="105">
        <v>11</v>
      </c>
      <c r="G11213" s="108">
        <f t="shared" si="175"/>
        <v>44105</v>
      </c>
    </row>
    <row r="11214" spans="1:7" x14ac:dyDescent="0.35">
      <c r="A11214" s="72" t="s">
        <v>694</v>
      </c>
      <c r="B11214" s="72" t="s">
        <v>695</v>
      </c>
      <c r="C11214" s="72" t="s">
        <v>1101</v>
      </c>
      <c r="D11214" s="72" t="s">
        <v>1092</v>
      </c>
      <c r="E11214" s="72">
        <v>676</v>
      </c>
      <c r="F11214" s="105">
        <v>14</v>
      </c>
      <c r="G11214" s="108">
        <f t="shared" si="175"/>
        <v>44013</v>
      </c>
    </row>
    <row r="11215" spans="1:7" x14ac:dyDescent="0.35">
      <c r="A11215" s="72" t="s">
        <v>694</v>
      </c>
      <c r="B11215" s="72" t="s">
        <v>695</v>
      </c>
      <c r="C11215" s="72" t="s">
        <v>1101</v>
      </c>
      <c r="D11215" s="72" t="s">
        <v>1093</v>
      </c>
      <c r="E11215" s="72">
        <v>664</v>
      </c>
      <c r="F11215" s="105">
        <v>14</v>
      </c>
      <c r="G11215" s="108">
        <f t="shared" si="175"/>
        <v>43922</v>
      </c>
    </row>
    <row r="11216" spans="1:7" x14ac:dyDescent="0.35">
      <c r="A11216" s="72" t="s">
        <v>694</v>
      </c>
      <c r="B11216" s="72" t="s">
        <v>695</v>
      </c>
      <c r="C11216" s="72" t="s">
        <v>1101</v>
      </c>
      <c r="D11216" s="72" t="s">
        <v>1094</v>
      </c>
      <c r="E11216" s="72">
        <v>658</v>
      </c>
      <c r="F11216" s="105">
        <v>10</v>
      </c>
      <c r="G11216" s="108">
        <f t="shared" si="175"/>
        <v>43831</v>
      </c>
    </row>
    <row r="11217" spans="1:7" x14ac:dyDescent="0.35">
      <c r="A11217" s="72" t="s">
        <v>694</v>
      </c>
      <c r="B11217" s="72" t="s">
        <v>695</v>
      </c>
      <c r="C11217" s="72" t="s">
        <v>1101</v>
      </c>
      <c r="D11217" s="72" t="s">
        <v>1095</v>
      </c>
      <c r="E11217" s="72">
        <v>644</v>
      </c>
      <c r="F11217" s="105">
        <v>10</v>
      </c>
      <c r="G11217" s="108">
        <f t="shared" si="175"/>
        <v>43739</v>
      </c>
    </row>
    <row r="11218" spans="1:7" x14ac:dyDescent="0.35">
      <c r="A11218" s="72" t="s">
        <v>694</v>
      </c>
      <c r="B11218" s="72" t="s">
        <v>695</v>
      </c>
      <c r="C11218" s="72" t="s">
        <v>1101</v>
      </c>
      <c r="D11218" s="72" t="s">
        <v>1096</v>
      </c>
      <c r="E11218" s="72">
        <v>634</v>
      </c>
      <c r="F11218" s="105">
        <v>10</v>
      </c>
      <c r="G11218" s="108">
        <f t="shared" si="175"/>
        <v>43647</v>
      </c>
    </row>
    <row r="11219" spans="1:7" x14ac:dyDescent="0.35">
      <c r="A11219" s="72" t="s">
        <v>694</v>
      </c>
      <c r="B11219" s="72" t="s">
        <v>695</v>
      </c>
      <c r="C11219" s="72" t="s">
        <v>1101</v>
      </c>
      <c r="D11219" s="72" t="s">
        <v>1097</v>
      </c>
      <c r="E11219" s="72">
        <v>631</v>
      </c>
      <c r="F11219" s="105">
        <v>10</v>
      </c>
      <c r="G11219" s="108">
        <f t="shared" si="175"/>
        <v>43556</v>
      </c>
    </row>
    <row r="11220" spans="1:7" x14ac:dyDescent="0.35">
      <c r="A11220" s="72" t="s">
        <v>694</v>
      </c>
      <c r="B11220" s="72" t="s">
        <v>695</v>
      </c>
      <c r="C11220" s="72" t="s">
        <v>1101</v>
      </c>
      <c r="D11220" s="72" t="s">
        <v>1098</v>
      </c>
      <c r="E11220" s="72">
        <v>630</v>
      </c>
      <c r="F11220" s="105">
        <v>10</v>
      </c>
      <c r="G11220" s="108">
        <f t="shared" si="175"/>
        <v>43466</v>
      </c>
    </row>
    <row r="11221" spans="1:7" x14ac:dyDescent="0.35">
      <c r="A11221" s="72" t="s">
        <v>694</v>
      </c>
      <c r="B11221" s="72" t="s">
        <v>695</v>
      </c>
      <c r="C11221" s="72" t="s">
        <v>1101</v>
      </c>
      <c r="D11221" s="72" t="s">
        <v>1099</v>
      </c>
      <c r="E11221" s="72">
        <v>603</v>
      </c>
      <c r="F11221" s="105">
        <v>13</v>
      </c>
      <c r="G11221" s="108">
        <f t="shared" si="175"/>
        <v>43374</v>
      </c>
    </row>
    <row r="11222" spans="1:7" x14ac:dyDescent="0.35">
      <c r="A11222" s="72" t="s">
        <v>694</v>
      </c>
      <c r="B11222" s="72" t="s">
        <v>695</v>
      </c>
      <c r="C11222" s="72" t="s">
        <v>1102</v>
      </c>
      <c r="D11222" s="72" t="s">
        <v>1088</v>
      </c>
      <c r="E11222" s="72">
        <v>1637</v>
      </c>
      <c r="F11222" s="105">
        <v>364</v>
      </c>
      <c r="G11222" s="108">
        <f t="shared" si="175"/>
        <v>44378</v>
      </c>
    </row>
    <row r="11223" spans="1:7" x14ac:dyDescent="0.35">
      <c r="A11223" s="72" t="s">
        <v>694</v>
      </c>
      <c r="B11223" s="72" t="s">
        <v>695</v>
      </c>
      <c r="C11223" s="72" t="s">
        <v>1102</v>
      </c>
      <c r="D11223" s="72" t="s">
        <v>1089</v>
      </c>
      <c r="E11223" s="72">
        <v>1637</v>
      </c>
      <c r="F11223" s="105">
        <v>361</v>
      </c>
      <c r="G11223" s="108">
        <f t="shared" si="175"/>
        <v>44287</v>
      </c>
    </row>
    <row r="11224" spans="1:7" x14ac:dyDescent="0.35">
      <c r="A11224" s="72" t="s">
        <v>694</v>
      </c>
      <c r="B11224" s="72" t="s">
        <v>695</v>
      </c>
      <c r="C11224" s="72" t="s">
        <v>1102</v>
      </c>
      <c r="D11224" s="72" t="s">
        <v>1090</v>
      </c>
      <c r="E11224" s="72">
        <v>1638</v>
      </c>
      <c r="F11224" s="105">
        <v>366</v>
      </c>
      <c r="G11224" s="108">
        <f t="shared" si="175"/>
        <v>44197</v>
      </c>
    </row>
    <row r="11225" spans="1:7" x14ac:dyDescent="0.35">
      <c r="A11225" s="72" t="s">
        <v>694</v>
      </c>
      <c r="B11225" s="72" t="s">
        <v>695</v>
      </c>
      <c r="C11225" s="72" t="s">
        <v>1102</v>
      </c>
      <c r="D11225" s="72" t="s">
        <v>1091</v>
      </c>
      <c r="E11225" s="72">
        <v>1638</v>
      </c>
      <c r="F11225" s="105">
        <v>365</v>
      </c>
      <c r="G11225" s="108">
        <f t="shared" si="175"/>
        <v>44105</v>
      </c>
    </row>
    <row r="11226" spans="1:7" x14ac:dyDescent="0.35">
      <c r="A11226" s="72" t="s">
        <v>694</v>
      </c>
      <c r="B11226" s="72" t="s">
        <v>695</v>
      </c>
      <c r="C11226" s="72" t="s">
        <v>1102</v>
      </c>
      <c r="D11226" s="72" t="s">
        <v>1092</v>
      </c>
      <c r="E11226" s="72">
        <v>1631</v>
      </c>
      <c r="F11226" s="105">
        <v>373</v>
      </c>
      <c r="G11226" s="108">
        <f t="shared" si="175"/>
        <v>44013</v>
      </c>
    </row>
    <row r="11227" spans="1:7" x14ac:dyDescent="0.35">
      <c r="A11227" s="72" t="s">
        <v>694</v>
      </c>
      <c r="B11227" s="72" t="s">
        <v>695</v>
      </c>
      <c r="C11227" s="72" t="s">
        <v>1102</v>
      </c>
      <c r="D11227" s="72" t="s">
        <v>1093</v>
      </c>
      <c r="E11227" s="72">
        <v>1629</v>
      </c>
      <c r="F11227" s="105">
        <v>366</v>
      </c>
      <c r="G11227" s="108">
        <f t="shared" si="175"/>
        <v>43922</v>
      </c>
    </row>
    <row r="11228" spans="1:7" x14ac:dyDescent="0.35">
      <c r="A11228" s="72" t="s">
        <v>694</v>
      </c>
      <c r="B11228" s="72" t="s">
        <v>695</v>
      </c>
      <c r="C11228" s="72" t="s">
        <v>1102</v>
      </c>
      <c r="D11228" s="72" t="s">
        <v>1094</v>
      </c>
      <c r="E11228" s="72">
        <v>1631</v>
      </c>
      <c r="F11228" s="105">
        <v>370</v>
      </c>
      <c r="G11228" s="108">
        <f t="shared" si="175"/>
        <v>43831</v>
      </c>
    </row>
    <row r="11229" spans="1:7" x14ac:dyDescent="0.35">
      <c r="A11229" s="72" t="s">
        <v>694</v>
      </c>
      <c r="B11229" s="72" t="s">
        <v>695</v>
      </c>
      <c r="C11229" s="72" t="s">
        <v>1102</v>
      </c>
      <c r="D11229" s="72" t="s">
        <v>1095</v>
      </c>
      <c r="E11229" s="72">
        <v>1624</v>
      </c>
      <c r="F11229" s="105">
        <v>370</v>
      </c>
      <c r="G11229" s="108">
        <f t="shared" si="175"/>
        <v>43739</v>
      </c>
    </row>
    <row r="11230" spans="1:7" x14ac:dyDescent="0.35">
      <c r="A11230" s="72" t="s">
        <v>694</v>
      </c>
      <c r="B11230" s="72" t="s">
        <v>695</v>
      </c>
      <c r="C11230" s="72" t="s">
        <v>1102</v>
      </c>
      <c r="D11230" s="72" t="s">
        <v>1096</v>
      </c>
      <c r="E11230" s="72">
        <v>1629</v>
      </c>
      <c r="F11230" s="105">
        <v>372</v>
      </c>
      <c r="G11230" s="108">
        <f t="shared" si="175"/>
        <v>43647</v>
      </c>
    </row>
    <row r="11231" spans="1:7" x14ac:dyDescent="0.35">
      <c r="A11231" s="72" t="s">
        <v>694</v>
      </c>
      <c r="B11231" s="72" t="s">
        <v>695</v>
      </c>
      <c r="C11231" s="72" t="s">
        <v>1102</v>
      </c>
      <c r="D11231" s="72" t="s">
        <v>1097</v>
      </c>
      <c r="E11231" s="72">
        <v>1627</v>
      </c>
      <c r="F11231" s="105">
        <v>370</v>
      </c>
      <c r="G11231" s="108">
        <f t="shared" si="175"/>
        <v>43556</v>
      </c>
    </row>
    <row r="11232" spans="1:7" x14ac:dyDescent="0.35">
      <c r="A11232" s="72" t="s">
        <v>694</v>
      </c>
      <c r="B11232" s="72" t="s">
        <v>695</v>
      </c>
      <c r="C11232" s="72" t="s">
        <v>1102</v>
      </c>
      <c r="D11232" s="72" t="s">
        <v>1098</v>
      </c>
      <c r="E11232" s="72">
        <v>1627</v>
      </c>
      <c r="F11232" s="105">
        <v>374</v>
      </c>
      <c r="G11232" s="108">
        <f t="shared" si="175"/>
        <v>43466</v>
      </c>
    </row>
    <row r="11233" spans="1:7" x14ac:dyDescent="0.35">
      <c r="A11233" s="72" t="s">
        <v>694</v>
      </c>
      <c r="B11233" s="72" t="s">
        <v>695</v>
      </c>
      <c r="C11233" s="72" t="s">
        <v>1102</v>
      </c>
      <c r="D11233" s="72" t="s">
        <v>1099</v>
      </c>
      <c r="E11233" s="72">
        <v>1672</v>
      </c>
      <c r="F11233" s="105">
        <v>387</v>
      </c>
      <c r="G11233" s="108">
        <f t="shared" si="175"/>
        <v>43374</v>
      </c>
    </row>
    <row r="11234" spans="1:7" x14ac:dyDescent="0.35">
      <c r="A11234" s="72" t="s">
        <v>696</v>
      </c>
      <c r="B11234" s="72" t="s">
        <v>697</v>
      </c>
      <c r="C11234" s="72" t="s">
        <v>1087</v>
      </c>
      <c r="D11234" s="72" t="s">
        <v>1088</v>
      </c>
      <c r="E11234" s="72">
        <v>2472</v>
      </c>
      <c r="F11234" s="105">
        <v>137</v>
      </c>
      <c r="G11234" s="108">
        <f t="shared" si="175"/>
        <v>44378</v>
      </c>
    </row>
    <row r="11235" spans="1:7" x14ac:dyDescent="0.35">
      <c r="A11235" s="72" t="s">
        <v>696</v>
      </c>
      <c r="B11235" s="72" t="s">
        <v>697</v>
      </c>
      <c r="C11235" s="72" t="s">
        <v>1087</v>
      </c>
      <c r="D11235" s="72" t="s">
        <v>1089</v>
      </c>
      <c r="E11235" s="72">
        <v>2464</v>
      </c>
      <c r="F11235" s="105">
        <v>128</v>
      </c>
      <c r="G11235" s="108">
        <f t="shared" si="175"/>
        <v>44287</v>
      </c>
    </row>
    <row r="11236" spans="1:7" x14ac:dyDescent="0.35">
      <c r="A11236" s="72" t="s">
        <v>696</v>
      </c>
      <c r="B11236" s="72" t="s">
        <v>697</v>
      </c>
      <c r="C11236" s="72" t="s">
        <v>1087</v>
      </c>
      <c r="D11236" s="72" t="s">
        <v>1090</v>
      </c>
      <c r="E11236" s="72">
        <v>2460</v>
      </c>
      <c r="F11236" s="105">
        <v>136</v>
      </c>
      <c r="G11236" s="108">
        <f t="shared" si="175"/>
        <v>44197</v>
      </c>
    </row>
    <row r="11237" spans="1:7" x14ac:dyDescent="0.35">
      <c r="A11237" s="72" t="s">
        <v>696</v>
      </c>
      <c r="B11237" s="72" t="s">
        <v>697</v>
      </c>
      <c r="C11237" s="72" t="s">
        <v>1087</v>
      </c>
      <c r="D11237" s="72" t="s">
        <v>1091</v>
      </c>
      <c r="E11237" s="72">
        <v>2433</v>
      </c>
      <c r="F11237" s="105">
        <v>144</v>
      </c>
      <c r="G11237" s="108">
        <f t="shared" si="175"/>
        <v>44105</v>
      </c>
    </row>
    <row r="11238" spans="1:7" x14ac:dyDescent="0.35">
      <c r="A11238" s="72" t="s">
        <v>696</v>
      </c>
      <c r="B11238" s="72" t="s">
        <v>697</v>
      </c>
      <c r="C11238" s="72" t="s">
        <v>1087</v>
      </c>
      <c r="D11238" s="72" t="s">
        <v>1092</v>
      </c>
      <c r="E11238" s="72">
        <v>2440</v>
      </c>
      <c r="F11238" s="105">
        <v>149</v>
      </c>
      <c r="G11238" s="108">
        <f t="shared" si="175"/>
        <v>44013</v>
      </c>
    </row>
    <row r="11239" spans="1:7" x14ac:dyDescent="0.35">
      <c r="A11239" s="72" t="s">
        <v>696</v>
      </c>
      <c r="B11239" s="72" t="s">
        <v>697</v>
      </c>
      <c r="C11239" s="72" t="s">
        <v>1087</v>
      </c>
      <c r="D11239" s="72" t="s">
        <v>1093</v>
      </c>
      <c r="E11239" s="72">
        <v>2401</v>
      </c>
      <c r="F11239" s="105">
        <v>137</v>
      </c>
      <c r="G11239" s="108">
        <f t="shared" si="175"/>
        <v>43922</v>
      </c>
    </row>
    <row r="11240" spans="1:7" x14ac:dyDescent="0.35">
      <c r="A11240" s="72" t="s">
        <v>696</v>
      </c>
      <c r="B11240" s="72" t="s">
        <v>697</v>
      </c>
      <c r="C11240" s="72" t="s">
        <v>1087</v>
      </c>
      <c r="D11240" s="72" t="s">
        <v>1094</v>
      </c>
      <c r="E11240" s="72">
        <v>2396</v>
      </c>
      <c r="F11240" s="105">
        <v>129</v>
      </c>
      <c r="G11240" s="108">
        <f t="shared" si="175"/>
        <v>43831</v>
      </c>
    </row>
    <row r="11241" spans="1:7" x14ac:dyDescent="0.35">
      <c r="A11241" s="72" t="s">
        <v>696</v>
      </c>
      <c r="B11241" s="72" t="s">
        <v>697</v>
      </c>
      <c r="C11241" s="72" t="s">
        <v>1087</v>
      </c>
      <c r="D11241" s="72" t="s">
        <v>1095</v>
      </c>
      <c r="E11241" s="72">
        <v>2397</v>
      </c>
      <c r="F11241" s="105">
        <v>149</v>
      </c>
      <c r="G11241" s="108">
        <f t="shared" si="175"/>
        <v>43739</v>
      </c>
    </row>
    <row r="11242" spans="1:7" x14ac:dyDescent="0.35">
      <c r="A11242" s="72" t="s">
        <v>696</v>
      </c>
      <c r="B11242" s="72" t="s">
        <v>697</v>
      </c>
      <c r="C11242" s="72" t="s">
        <v>1087</v>
      </c>
      <c r="D11242" s="72" t="s">
        <v>1096</v>
      </c>
      <c r="E11242" s="72">
        <v>2391</v>
      </c>
      <c r="F11242" s="105">
        <v>140</v>
      </c>
      <c r="G11242" s="108">
        <f t="shared" si="175"/>
        <v>43647</v>
      </c>
    </row>
    <row r="11243" spans="1:7" x14ac:dyDescent="0.35">
      <c r="A11243" s="72" t="s">
        <v>696</v>
      </c>
      <c r="B11243" s="72" t="s">
        <v>697</v>
      </c>
      <c r="C11243" s="72" t="s">
        <v>1087</v>
      </c>
      <c r="D11243" s="72" t="s">
        <v>1097</v>
      </c>
      <c r="E11243" s="72">
        <v>2403</v>
      </c>
      <c r="F11243" s="105">
        <v>133</v>
      </c>
      <c r="G11243" s="108">
        <f t="shared" si="175"/>
        <v>43556</v>
      </c>
    </row>
    <row r="11244" spans="1:7" x14ac:dyDescent="0.35">
      <c r="A11244" s="72" t="s">
        <v>696</v>
      </c>
      <c r="B11244" s="72" t="s">
        <v>697</v>
      </c>
      <c r="C11244" s="72" t="s">
        <v>1087</v>
      </c>
      <c r="D11244" s="72" t="s">
        <v>1098</v>
      </c>
      <c r="E11244" s="72">
        <v>2391</v>
      </c>
      <c r="F11244" s="105">
        <v>151</v>
      </c>
      <c r="G11244" s="108">
        <f t="shared" si="175"/>
        <v>43466</v>
      </c>
    </row>
    <row r="11245" spans="1:7" x14ac:dyDescent="0.35">
      <c r="A11245" s="72" t="s">
        <v>696</v>
      </c>
      <c r="B11245" s="72" t="s">
        <v>697</v>
      </c>
      <c r="C11245" s="72" t="s">
        <v>1087</v>
      </c>
      <c r="D11245" s="72" t="s">
        <v>1099</v>
      </c>
      <c r="E11245" s="72">
        <v>2556</v>
      </c>
      <c r="F11245" s="105">
        <v>209</v>
      </c>
      <c r="G11245" s="108">
        <f t="shared" si="175"/>
        <v>43374</v>
      </c>
    </row>
    <row r="11246" spans="1:7" x14ac:dyDescent="0.35">
      <c r="A11246" s="72" t="s">
        <v>696</v>
      </c>
      <c r="B11246" s="72" t="s">
        <v>697</v>
      </c>
      <c r="C11246" s="72" t="s">
        <v>1100</v>
      </c>
      <c r="D11246" s="72" t="s">
        <v>1088</v>
      </c>
      <c r="E11246" s="72">
        <v>1185</v>
      </c>
      <c r="F11246" s="105">
        <v>181</v>
      </c>
      <c r="G11246" s="108">
        <f t="shared" si="175"/>
        <v>44378</v>
      </c>
    </row>
    <row r="11247" spans="1:7" x14ac:dyDescent="0.35">
      <c r="A11247" s="72" t="s">
        <v>696</v>
      </c>
      <c r="B11247" s="72" t="s">
        <v>697</v>
      </c>
      <c r="C11247" s="72" t="s">
        <v>1100</v>
      </c>
      <c r="D11247" s="72" t="s">
        <v>1089</v>
      </c>
      <c r="E11247" s="72">
        <v>1187</v>
      </c>
      <c r="F11247" s="105">
        <v>167</v>
      </c>
      <c r="G11247" s="108">
        <f t="shared" si="175"/>
        <v>44287</v>
      </c>
    </row>
    <row r="11248" spans="1:7" x14ac:dyDescent="0.35">
      <c r="A11248" s="72" t="s">
        <v>696</v>
      </c>
      <c r="B11248" s="72" t="s">
        <v>697</v>
      </c>
      <c r="C11248" s="72" t="s">
        <v>1100</v>
      </c>
      <c r="D11248" s="72" t="s">
        <v>1090</v>
      </c>
      <c r="E11248" s="72">
        <v>1191</v>
      </c>
      <c r="F11248" s="105">
        <v>176</v>
      </c>
      <c r="G11248" s="108">
        <f t="shared" si="175"/>
        <v>44197</v>
      </c>
    </row>
    <row r="11249" spans="1:7" x14ac:dyDescent="0.35">
      <c r="A11249" s="72" t="s">
        <v>696</v>
      </c>
      <c r="B11249" s="72" t="s">
        <v>697</v>
      </c>
      <c r="C11249" s="72" t="s">
        <v>1100</v>
      </c>
      <c r="D11249" s="72" t="s">
        <v>1091</v>
      </c>
      <c r="E11249" s="72">
        <v>1170</v>
      </c>
      <c r="F11249" s="105">
        <v>164</v>
      </c>
      <c r="G11249" s="108">
        <f t="shared" si="175"/>
        <v>44105</v>
      </c>
    </row>
    <row r="11250" spans="1:7" x14ac:dyDescent="0.35">
      <c r="A11250" s="72" t="s">
        <v>696</v>
      </c>
      <c r="B11250" s="72" t="s">
        <v>697</v>
      </c>
      <c r="C11250" s="72" t="s">
        <v>1100</v>
      </c>
      <c r="D11250" s="72" t="s">
        <v>1092</v>
      </c>
      <c r="E11250" s="72">
        <v>1167</v>
      </c>
      <c r="F11250" s="105">
        <v>173</v>
      </c>
      <c r="G11250" s="108">
        <f t="shared" si="175"/>
        <v>44013</v>
      </c>
    </row>
    <row r="11251" spans="1:7" x14ac:dyDescent="0.35">
      <c r="A11251" s="72" t="s">
        <v>696</v>
      </c>
      <c r="B11251" s="72" t="s">
        <v>697</v>
      </c>
      <c r="C11251" s="72" t="s">
        <v>1100</v>
      </c>
      <c r="D11251" s="72" t="s">
        <v>1093</v>
      </c>
      <c r="E11251" s="72">
        <v>1163</v>
      </c>
      <c r="F11251" s="105">
        <v>154</v>
      </c>
      <c r="G11251" s="108">
        <f t="shared" si="175"/>
        <v>43922</v>
      </c>
    </row>
    <row r="11252" spans="1:7" x14ac:dyDescent="0.35">
      <c r="A11252" s="72" t="s">
        <v>696</v>
      </c>
      <c r="B11252" s="72" t="s">
        <v>697</v>
      </c>
      <c r="C11252" s="72" t="s">
        <v>1100</v>
      </c>
      <c r="D11252" s="72" t="s">
        <v>1094</v>
      </c>
      <c r="E11252" s="72">
        <v>1143</v>
      </c>
      <c r="F11252" s="105">
        <v>156</v>
      </c>
      <c r="G11252" s="108">
        <f t="shared" si="175"/>
        <v>43831</v>
      </c>
    </row>
    <row r="11253" spans="1:7" x14ac:dyDescent="0.35">
      <c r="A11253" s="72" t="s">
        <v>696</v>
      </c>
      <c r="B11253" s="72" t="s">
        <v>697</v>
      </c>
      <c r="C11253" s="72" t="s">
        <v>1100</v>
      </c>
      <c r="D11253" s="72" t="s">
        <v>1095</v>
      </c>
      <c r="E11253" s="72">
        <v>1141</v>
      </c>
      <c r="F11253" s="105">
        <v>171</v>
      </c>
      <c r="G11253" s="108">
        <f t="shared" si="175"/>
        <v>43739</v>
      </c>
    </row>
    <row r="11254" spans="1:7" x14ac:dyDescent="0.35">
      <c r="A11254" s="72" t="s">
        <v>696</v>
      </c>
      <c r="B11254" s="72" t="s">
        <v>697</v>
      </c>
      <c r="C11254" s="72" t="s">
        <v>1100</v>
      </c>
      <c r="D11254" s="72" t="s">
        <v>1096</v>
      </c>
      <c r="E11254" s="72">
        <v>1141</v>
      </c>
      <c r="F11254" s="105">
        <v>169</v>
      </c>
      <c r="G11254" s="108">
        <f t="shared" si="175"/>
        <v>43647</v>
      </c>
    </row>
    <row r="11255" spans="1:7" x14ac:dyDescent="0.35">
      <c r="A11255" s="72" t="s">
        <v>696</v>
      </c>
      <c r="B11255" s="72" t="s">
        <v>697</v>
      </c>
      <c r="C11255" s="72" t="s">
        <v>1100</v>
      </c>
      <c r="D11255" s="72" t="s">
        <v>1097</v>
      </c>
      <c r="E11255" s="72">
        <v>1125</v>
      </c>
      <c r="F11255" s="105">
        <v>156</v>
      </c>
      <c r="G11255" s="108">
        <f t="shared" si="175"/>
        <v>43556</v>
      </c>
    </row>
    <row r="11256" spans="1:7" x14ac:dyDescent="0.35">
      <c r="A11256" s="72" t="s">
        <v>696</v>
      </c>
      <c r="B11256" s="72" t="s">
        <v>697</v>
      </c>
      <c r="C11256" s="72" t="s">
        <v>1100</v>
      </c>
      <c r="D11256" s="72" t="s">
        <v>1098</v>
      </c>
      <c r="E11256" s="72">
        <v>1126</v>
      </c>
      <c r="F11256" s="105">
        <v>163</v>
      </c>
      <c r="G11256" s="108">
        <f t="shared" si="175"/>
        <v>43466</v>
      </c>
    </row>
    <row r="11257" spans="1:7" x14ac:dyDescent="0.35">
      <c r="A11257" s="72" t="s">
        <v>696</v>
      </c>
      <c r="B11257" s="72" t="s">
        <v>697</v>
      </c>
      <c r="C11257" s="72" t="s">
        <v>1100</v>
      </c>
      <c r="D11257" s="72" t="s">
        <v>1099</v>
      </c>
      <c r="E11257" s="72">
        <v>1223</v>
      </c>
      <c r="F11257" s="105">
        <v>205</v>
      </c>
      <c r="G11257" s="108">
        <f t="shared" si="175"/>
        <v>43374</v>
      </c>
    </row>
    <row r="11258" spans="1:7" x14ac:dyDescent="0.35">
      <c r="A11258" s="72" t="s">
        <v>696</v>
      </c>
      <c r="B11258" s="72" t="s">
        <v>697</v>
      </c>
      <c r="C11258" s="72" t="s">
        <v>1101</v>
      </c>
      <c r="D11258" s="72" t="s">
        <v>1088</v>
      </c>
      <c r="E11258" s="72">
        <v>211</v>
      </c>
      <c r="F11258" s="105">
        <v>6</v>
      </c>
      <c r="G11258" s="108">
        <f t="shared" si="175"/>
        <v>44378</v>
      </c>
    </row>
    <row r="11259" spans="1:7" x14ac:dyDescent="0.35">
      <c r="A11259" s="72" t="s">
        <v>696</v>
      </c>
      <c r="B11259" s="72" t="s">
        <v>697</v>
      </c>
      <c r="C11259" s="72" t="s">
        <v>1101</v>
      </c>
      <c r="D11259" s="72" t="s">
        <v>1089</v>
      </c>
      <c r="E11259" s="72">
        <v>212</v>
      </c>
      <c r="F11259" s="105">
        <v>6</v>
      </c>
      <c r="G11259" s="108">
        <f t="shared" si="175"/>
        <v>44287</v>
      </c>
    </row>
    <row r="11260" spans="1:7" x14ac:dyDescent="0.35">
      <c r="A11260" s="72" t="s">
        <v>696</v>
      </c>
      <c r="B11260" s="72" t="s">
        <v>697</v>
      </c>
      <c r="C11260" s="72" t="s">
        <v>1101</v>
      </c>
      <c r="D11260" s="72" t="s">
        <v>1090</v>
      </c>
      <c r="E11260" s="72">
        <v>211</v>
      </c>
      <c r="F11260" s="105">
        <v>6</v>
      </c>
      <c r="G11260" s="108">
        <f t="shared" si="175"/>
        <v>44197</v>
      </c>
    </row>
    <row r="11261" spans="1:7" x14ac:dyDescent="0.35">
      <c r="A11261" s="72" t="s">
        <v>696</v>
      </c>
      <c r="B11261" s="72" t="s">
        <v>697</v>
      </c>
      <c r="C11261" s="72" t="s">
        <v>1101</v>
      </c>
      <c r="D11261" s="72" t="s">
        <v>1091</v>
      </c>
      <c r="E11261" s="72">
        <v>212</v>
      </c>
      <c r="F11261" s="105">
        <v>8</v>
      </c>
      <c r="G11261" s="108">
        <f t="shared" si="175"/>
        <v>44105</v>
      </c>
    </row>
    <row r="11262" spans="1:7" x14ac:dyDescent="0.35">
      <c r="A11262" s="72" t="s">
        <v>696</v>
      </c>
      <c r="B11262" s="72" t="s">
        <v>697</v>
      </c>
      <c r="C11262" s="72" t="s">
        <v>1101</v>
      </c>
      <c r="D11262" s="72" t="s">
        <v>1092</v>
      </c>
      <c r="E11262" s="72">
        <v>209</v>
      </c>
      <c r="F11262" s="105">
        <v>7</v>
      </c>
      <c r="G11262" s="108">
        <f t="shared" si="175"/>
        <v>44013</v>
      </c>
    </row>
    <row r="11263" spans="1:7" x14ac:dyDescent="0.35">
      <c r="A11263" s="72" t="s">
        <v>696</v>
      </c>
      <c r="B11263" s="72" t="s">
        <v>697</v>
      </c>
      <c r="C11263" s="72" t="s">
        <v>1101</v>
      </c>
      <c r="D11263" s="72" t="s">
        <v>1093</v>
      </c>
      <c r="E11263" s="72">
        <v>204</v>
      </c>
      <c r="F11263" s="105">
        <v>9</v>
      </c>
      <c r="G11263" s="108">
        <f t="shared" si="175"/>
        <v>43922</v>
      </c>
    </row>
    <row r="11264" spans="1:7" x14ac:dyDescent="0.35">
      <c r="A11264" s="72" t="s">
        <v>696</v>
      </c>
      <c r="B11264" s="72" t="s">
        <v>697</v>
      </c>
      <c r="C11264" s="72" t="s">
        <v>1101</v>
      </c>
      <c r="D11264" s="72" t="s">
        <v>1094</v>
      </c>
      <c r="E11264" s="72">
        <v>202</v>
      </c>
      <c r="F11264" s="105">
        <v>10</v>
      </c>
      <c r="G11264" s="108">
        <f t="shared" si="175"/>
        <v>43831</v>
      </c>
    </row>
    <row r="11265" spans="1:7" x14ac:dyDescent="0.35">
      <c r="A11265" s="72" t="s">
        <v>696</v>
      </c>
      <c r="B11265" s="72" t="s">
        <v>697</v>
      </c>
      <c r="C11265" s="72" t="s">
        <v>1101</v>
      </c>
      <c r="D11265" s="72" t="s">
        <v>1095</v>
      </c>
      <c r="E11265" s="72">
        <v>203</v>
      </c>
      <c r="F11265" s="105">
        <v>9</v>
      </c>
      <c r="G11265" s="108">
        <f t="shared" si="175"/>
        <v>43739</v>
      </c>
    </row>
    <row r="11266" spans="1:7" x14ac:dyDescent="0.35">
      <c r="A11266" s="72" t="s">
        <v>696</v>
      </c>
      <c r="B11266" s="72" t="s">
        <v>697</v>
      </c>
      <c r="C11266" s="72" t="s">
        <v>1101</v>
      </c>
      <c r="D11266" s="72" t="s">
        <v>1096</v>
      </c>
      <c r="E11266" s="72">
        <v>195</v>
      </c>
      <c r="F11266" s="105">
        <v>9</v>
      </c>
      <c r="G11266" s="108">
        <f t="shared" si="175"/>
        <v>43647</v>
      </c>
    </row>
    <row r="11267" spans="1:7" x14ac:dyDescent="0.35">
      <c r="A11267" s="72" t="s">
        <v>696</v>
      </c>
      <c r="B11267" s="72" t="s">
        <v>697</v>
      </c>
      <c r="C11267" s="72" t="s">
        <v>1101</v>
      </c>
      <c r="D11267" s="72" t="s">
        <v>1097</v>
      </c>
      <c r="E11267" s="72">
        <v>195</v>
      </c>
      <c r="F11267" s="105">
        <v>8</v>
      </c>
      <c r="G11267" s="108">
        <f t="shared" si="175"/>
        <v>43556</v>
      </c>
    </row>
    <row r="11268" spans="1:7" x14ac:dyDescent="0.35">
      <c r="A11268" s="72" t="s">
        <v>696</v>
      </c>
      <c r="B11268" s="72" t="s">
        <v>697</v>
      </c>
      <c r="C11268" s="72" t="s">
        <v>1101</v>
      </c>
      <c r="D11268" s="72" t="s">
        <v>1098</v>
      </c>
      <c r="E11268" s="72">
        <v>184</v>
      </c>
      <c r="F11268" s="105">
        <v>10</v>
      </c>
      <c r="G11268" s="108">
        <f t="shared" ref="G11268:G11331" si="176">DATE(LEFT(D11268,4),RIGHT(LEFT(D11268,7),2),1)</f>
        <v>43466</v>
      </c>
    </row>
    <row r="11269" spans="1:7" x14ac:dyDescent="0.35">
      <c r="A11269" s="72" t="s">
        <v>696</v>
      </c>
      <c r="B11269" s="72" t="s">
        <v>697</v>
      </c>
      <c r="C11269" s="72" t="s">
        <v>1101</v>
      </c>
      <c r="D11269" s="72" t="s">
        <v>1099</v>
      </c>
      <c r="E11269" s="72">
        <v>201</v>
      </c>
      <c r="F11269" s="105">
        <v>12</v>
      </c>
      <c r="G11269" s="108">
        <f t="shared" si="176"/>
        <v>43374</v>
      </c>
    </row>
    <row r="11270" spans="1:7" x14ac:dyDescent="0.35">
      <c r="A11270" s="72" t="s">
        <v>696</v>
      </c>
      <c r="B11270" s="72" t="s">
        <v>697</v>
      </c>
      <c r="C11270" s="72" t="s">
        <v>1102</v>
      </c>
      <c r="D11270" s="72" t="s">
        <v>1088</v>
      </c>
      <c r="E11270" s="72">
        <v>2593</v>
      </c>
      <c r="F11270" s="105">
        <v>225</v>
      </c>
      <c r="G11270" s="108">
        <f t="shared" si="176"/>
        <v>44378</v>
      </c>
    </row>
    <row r="11271" spans="1:7" x14ac:dyDescent="0.35">
      <c r="A11271" s="72" t="s">
        <v>696</v>
      </c>
      <c r="B11271" s="72" t="s">
        <v>697</v>
      </c>
      <c r="C11271" s="72" t="s">
        <v>1102</v>
      </c>
      <c r="D11271" s="72" t="s">
        <v>1089</v>
      </c>
      <c r="E11271" s="72">
        <v>2618</v>
      </c>
      <c r="F11271" s="105">
        <v>232</v>
      </c>
      <c r="G11271" s="108">
        <f t="shared" si="176"/>
        <v>44287</v>
      </c>
    </row>
    <row r="11272" spans="1:7" x14ac:dyDescent="0.35">
      <c r="A11272" s="72" t="s">
        <v>696</v>
      </c>
      <c r="B11272" s="72" t="s">
        <v>697</v>
      </c>
      <c r="C11272" s="72" t="s">
        <v>1102</v>
      </c>
      <c r="D11272" s="72" t="s">
        <v>1090</v>
      </c>
      <c r="E11272" s="72">
        <v>2622</v>
      </c>
      <c r="F11272" s="105">
        <v>233</v>
      </c>
      <c r="G11272" s="108">
        <f t="shared" si="176"/>
        <v>44197</v>
      </c>
    </row>
    <row r="11273" spans="1:7" x14ac:dyDescent="0.35">
      <c r="A11273" s="72" t="s">
        <v>696</v>
      </c>
      <c r="B11273" s="72" t="s">
        <v>697</v>
      </c>
      <c r="C11273" s="72" t="s">
        <v>1102</v>
      </c>
      <c r="D11273" s="72" t="s">
        <v>1091</v>
      </c>
      <c r="E11273" s="72">
        <v>2615</v>
      </c>
      <c r="F11273" s="105">
        <v>220</v>
      </c>
      <c r="G11273" s="108">
        <f t="shared" si="176"/>
        <v>44105</v>
      </c>
    </row>
    <row r="11274" spans="1:7" x14ac:dyDescent="0.35">
      <c r="A11274" s="72" t="s">
        <v>696</v>
      </c>
      <c r="B11274" s="72" t="s">
        <v>697</v>
      </c>
      <c r="C11274" s="72" t="s">
        <v>1102</v>
      </c>
      <c r="D11274" s="72" t="s">
        <v>1092</v>
      </c>
      <c r="E11274" s="72">
        <v>2629</v>
      </c>
      <c r="F11274" s="105">
        <v>230</v>
      </c>
      <c r="G11274" s="108">
        <f t="shared" si="176"/>
        <v>44013</v>
      </c>
    </row>
    <row r="11275" spans="1:7" x14ac:dyDescent="0.35">
      <c r="A11275" s="72" t="s">
        <v>696</v>
      </c>
      <c r="B11275" s="72" t="s">
        <v>697</v>
      </c>
      <c r="C11275" s="72" t="s">
        <v>1102</v>
      </c>
      <c r="D11275" s="72" t="s">
        <v>1093</v>
      </c>
      <c r="E11275" s="72">
        <v>2636</v>
      </c>
      <c r="F11275" s="105">
        <v>221</v>
      </c>
      <c r="G11275" s="108">
        <f t="shared" si="176"/>
        <v>43922</v>
      </c>
    </row>
    <row r="11276" spans="1:7" x14ac:dyDescent="0.35">
      <c r="A11276" s="72" t="s">
        <v>696</v>
      </c>
      <c r="B11276" s="72" t="s">
        <v>697</v>
      </c>
      <c r="C11276" s="72" t="s">
        <v>1102</v>
      </c>
      <c r="D11276" s="72" t="s">
        <v>1094</v>
      </c>
      <c r="E11276" s="72">
        <v>2606</v>
      </c>
      <c r="F11276" s="105">
        <v>225</v>
      </c>
      <c r="G11276" s="108">
        <f t="shared" si="176"/>
        <v>43831</v>
      </c>
    </row>
    <row r="11277" spans="1:7" x14ac:dyDescent="0.35">
      <c r="A11277" s="72" t="s">
        <v>696</v>
      </c>
      <c r="B11277" s="72" t="s">
        <v>697</v>
      </c>
      <c r="C11277" s="72" t="s">
        <v>1102</v>
      </c>
      <c r="D11277" s="72" t="s">
        <v>1095</v>
      </c>
      <c r="E11277" s="72">
        <v>2602</v>
      </c>
      <c r="F11277" s="105">
        <v>240</v>
      </c>
      <c r="G11277" s="108">
        <f t="shared" si="176"/>
        <v>43739</v>
      </c>
    </row>
    <row r="11278" spans="1:7" x14ac:dyDescent="0.35">
      <c r="A11278" s="72" t="s">
        <v>696</v>
      </c>
      <c r="B11278" s="72" t="s">
        <v>697</v>
      </c>
      <c r="C11278" s="72" t="s">
        <v>1102</v>
      </c>
      <c r="D11278" s="72" t="s">
        <v>1096</v>
      </c>
      <c r="E11278" s="72">
        <v>2601</v>
      </c>
      <c r="F11278" s="105">
        <v>238</v>
      </c>
      <c r="G11278" s="108">
        <f t="shared" si="176"/>
        <v>43647</v>
      </c>
    </row>
    <row r="11279" spans="1:7" x14ac:dyDescent="0.35">
      <c r="A11279" s="72" t="s">
        <v>696</v>
      </c>
      <c r="B11279" s="72" t="s">
        <v>697</v>
      </c>
      <c r="C11279" s="72" t="s">
        <v>1102</v>
      </c>
      <c r="D11279" s="72" t="s">
        <v>1097</v>
      </c>
      <c r="E11279" s="72">
        <v>2610</v>
      </c>
      <c r="F11279" s="105">
        <v>221</v>
      </c>
      <c r="G11279" s="108">
        <f t="shared" si="176"/>
        <v>43556</v>
      </c>
    </row>
    <row r="11280" spans="1:7" x14ac:dyDescent="0.35">
      <c r="A11280" s="72" t="s">
        <v>696</v>
      </c>
      <c r="B11280" s="72" t="s">
        <v>697</v>
      </c>
      <c r="C11280" s="72" t="s">
        <v>1102</v>
      </c>
      <c r="D11280" s="72" t="s">
        <v>1098</v>
      </c>
      <c r="E11280" s="72">
        <v>2595</v>
      </c>
      <c r="F11280" s="105">
        <v>233</v>
      </c>
      <c r="G11280" s="108">
        <f t="shared" si="176"/>
        <v>43466</v>
      </c>
    </row>
    <row r="11281" spans="1:7" x14ac:dyDescent="0.35">
      <c r="A11281" s="72" t="s">
        <v>696</v>
      </c>
      <c r="B11281" s="72" t="s">
        <v>697</v>
      </c>
      <c r="C11281" s="72" t="s">
        <v>1102</v>
      </c>
      <c r="D11281" s="72" t="s">
        <v>1099</v>
      </c>
      <c r="E11281" s="72">
        <v>2716</v>
      </c>
      <c r="F11281" s="105">
        <v>276</v>
      </c>
      <c r="G11281" s="108">
        <f t="shared" si="176"/>
        <v>43374</v>
      </c>
    </row>
    <row r="11282" spans="1:7" x14ac:dyDescent="0.35">
      <c r="A11282" s="72" t="s">
        <v>698</v>
      </c>
      <c r="B11282" s="72" t="s">
        <v>699</v>
      </c>
      <c r="C11282" s="72" t="s">
        <v>1087</v>
      </c>
      <c r="D11282" s="72" t="s">
        <v>1088</v>
      </c>
      <c r="E11282" s="72">
        <v>836</v>
      </c>
      <c r="F11282" s="105">
        <v>43</v>
      </c>
      <c r="G11282" s="108">
        <f t="shared" si="176"/>
        <v>44378</v>
      </c>
    </row>
    <row r="11283" spans="1:7" x14ac:dyDescent="0.35">
      <c r="A11283" s="72" t="s">
        <v>698</v>
      </c>
      <c r="B11283" s="72" t="s">
        <v>699</v>
      </c>
      <c r="C11283" s="72" t="s">
        <v>1087</v>
      </c>
      <c r="D11283" s="72" t="s">
        <v>1089</v>
      </c>
      <c r="E11283" s="72">
        <v>837</v>
      </c>
      <c r="F11283" s="105">
        <v>43</v>
      </c>
      <c r="G11283" s="108">
        <f t="shared" si="176"/>
        <v>44287</v>
      </c>
    </row>
    <row r="11284" spans="1:7" x14ac:dyDescent="0.35">
      <c r="A11284" s="72" t="s">
        <v>698</v>
      </c>
      <c r="B11284" s="72" t="s">
        <v>699</v>
      </c>
      <c r="C11284" s="72" t="s">
        <v>1087</v>
      </c>
      <c r="D11284" s="72" t="s">
        <v>1090</v>
      </c>
      <c r="E11284" s="72">
        <v>831</v>
      </c>
      <c r="F11284" s="105">
        <v>43</v>
      </c>
      <c r="G11284" s="108">
        <f t="shared" si="176"/>
        <v>44197</v>
      </c>
    </row>
    <row r="11285" spans="1:7" x14ac:dyDescent="0.35">
      <c r="A11285" s="72" t="s">
        <v>698</v>
      </c>
      <c r="B11285" s="72" t="s">
        <v>699</v>
      </c>
      <c r="C11285" s="72" t="s">
        <v>1087</v>
      </c>
      <c r="D11285" s="72" t="s">
        <v>1091</v>
      </c>
      <c r="E11285" s="72">
        <v>832</v>
      </c>
      <c r="F11285" s="105">
        <v>41</v>
      </c>
      <c r="G11285" s="108">
        <f t="shared" si="176"/>
        <v>44105</v>
      </c>
    </row>
    <row r="11286" spans="1:7" x14ac:dyDescent="0.35">
      <c r="A11286" s="72" t="s">
        <v>698</v>
      </c>
      <c r="B11286" s="72" t="s">
        <v>699</v>
      </c>
      <c r="C11286" s="72" t="s">
        <v>1087</v>
      </c>
      <c r="D11286" s="72" t="s">
        <v>1092</v>
      </c>
      <c r="E11286" s="72">
        <v>824</v>
      </c>
      <c r="F11286" s="105">
        <v>43</v>
      </c>
      <c r="G11286" s="108">
        <f t="shared" si="176"/>
        <v>44013</v>
      </c>
    </row>
    <row r="11287" spans="1:7" x14ac:dyDescent="0.35">
      <c r="A11287" s="72" t="s">
        <v>698</v>
      </c>
      <c r="B11287" s="72" t="s">
        <v>699</v>
      </c>
      <c r="C11287" s="72" t="s">
        <v>1087</v>
      </c>
      <c r="D11287" s="72" t="s">
        <v>1093</v>
      </c>
      <c r="E11287" s="72">
        <v>826</v>
      </c>
      <c r="F11287" s="105">
        <v>40</v>
      </c>
      <c r="G11287" s="108">
        <f t="shared" si="176"/>
        <v>43922</v>
      </c>
    </row>
    <row r="11288" spans="1:7" x14ac:dyDescent="0.35">
      <c r="A11288" s="72" t="s">
        <v>698</v>
      </c>
      <c r="B11288" s="72" t="s">
        <v>699</v>
      </c>
      <c r="C11288" s="72" t="s">
        <v>1087</v>
      </c>
      <c r="D11288" s="72" t="s">
        <v>1094</v>
      </c>
      <c r="E11288" s="72">
        <v>821</v>
      </c>
      <c r="F11288" s="105">
        <v>42</v>
      </c>
      <c r="G11288" s="108">
        <f t="shared" si="176"/>
        <v>43831</v>
      </c>
    </row>
    <row r="11289" spans="1:7" x14ac:dyDescent="0.35">
      <c r="A11289" s="72" t="s">
        <v>698</v>
      </c>
      <c r="B11289" s="72" t="s">
        <v>699</v>
      </c>
      <c r="C11289" s="72" t="s">
        <v>1087</v>
      </c>
      <c r="D11289" s="72" t="s">
        <v>1095</v>
      </c>
      <c r="E11289" s="72">
        <v>818</v>
      </c>
      <c r="F11289" s="105">
        <v>41</v>
      </c>
      <c r="G11289" s="108">
        <f t="shared" si="176"/>
        <v>43739</v>
      </c>
    </row>
    <row r="11290" spans="1:7" x14ac:dyDescent="0.35">
      <c r="A11290" s="72" t="s">
        <v>698</v>
      </c>
      <c r="B11290" s="72" t="s">
        <v>699</v>
      </c>
      <c r="C11290" s="72" t="s">
        <v>1087</v>
      </c>
      <c r="D11290" s="72" t="s">
        <v>1096</v>
      </c>
      <c r="E11290" s="72">
        <v>821</v>
      </c>
      <c r="F11290" s="105">
        <v>49</v>
      </c>
      <c r="G11290" s="108">
        <f t="shared" si="176"/>
        <v>43647</v>
      </c>
    </row>
    <row r="11291" spans="1:7" x14ac:dyDescent="0.35">
      <c r="A11291" s="72" t="s">
        <v>698</v>
      </c>
      <c r="B11291" s="72" t="s">
        <v>699</v>
      </c>
      <c r="C11291" s="72" t="s">
        <v>1087</v>
      </c>
      <c r="D11291" s="72" t="s">
        <v>1097</v>
      </c>
      <c r="E11291" s="72">
        <v>816</v>
      </c>
      <c r="F11291" s="105">
        <v>53</v>
      </c>
      <c r="G11291" s="108">
        <f t="shared" si="176"/>
        <v>43556</v>
      </c>
    </row>
    <row r="11292" spans="1:7" x14ac:dyDescent="0.35">
      <c r="A11292" s="72" t="s">
        <v>698</v>
      </c>
      <c r="B11292" s="72" t="s">
        <v>699</v>
      </c>
      <c r="C11292" s="72" t="s">
        <v>1087</v>
      </c>
      <c r="D11292" s="72" t="s">
        <v>1098</v>
      </c>
      <c r="E11292" s="72">
        <v>805</v>
      </c>
      <c r="F11292" s="105">
        <v>52</v>
      </c>
      <c r="G11292" s="108">
        <f t="shared" si="176"/>
        <v>43466</v>
      </c>
    </row>
    <row r="11293" spans="1:7" x14ac:dyDescent="0.35">
      <c r="A11293" s="72" t="s">
        <v>698</v>
      </c>
      <c r="B11293" s="72" t="s">
        <v>699</v>
      </c>
      <c r="C11293" s="72" t="s">
        <v>1087</v>
      </c>
      <c r="D11293" s="72" t="s">
        <v>1099</v>
      </c>
      <c r="E11293" s="72">
        <v>845</v>
      </c>
      <c r="F11293" s="105">
        <v>55</v>
      </c>
      <c r="G11293" s="108">
        <f t="shared" si="176"/>
        <v>43374</v>
      </c>
    </row>
    <row r="11294" spans="1:7" x14ac:dyDescent="0.35">
      <c r="A11294" s="72" t="s">
        <v>698</v>
      </c>
      <c r="B11294" s="72" t="s">
        <v>699</v>
      </c>
      <c r="C11294" s="72" t="s">
        <v>1100</v>
      </c>
      <c r="D11294" s="72" t="s">
        <v>1088</v>
      </c>
      <c r="E11294" s="72">
        <v>543</v>
      </c>
      <c r="F11294" s="105">
        <v>53</v>
      </c>
      <c r="G11294" s="108">
        <f t="shared" si="176"/>
        <v>44378</v>
      </c>
    </row>
    <row r="11295" spans="1:7" x14ac:dyDescent="0.35">
      <c r="A11295" s="72" t="s">
        <v>698</v>
      </c>
      <c r="B11295" s="72" t="s">
        <v>699</v>
      </c>
      <c r="C11295" s="72" t="s">
        <v>1100</v>
      </c>
      <c r="D11295" s="72" t="s">
        <v>1089</v>
      </c>
      <c r="E11295" s="72">
        <v>546</v>
      </c>
      <c r="F11295" s="105">
        <v>52</v>
      </c>
      <c r="G11295" s="108">
        <f t="shared" si="176"/>
        <v>44287</v>
      </c>
    </row>
    <row r="11296" spans="1:7" x14ac:dyDescent="0.35">
      <c r="A11296" s="72" t="s">
        <v>698</v>
      </c>
      <c r="B11296" s="72" t="s">
        <v>699</v>
      </c>
      <c r="C11296" s="72" t="s">
        <v>1100</v>
      </c>
      <c r="D11296" s="72" t="s">
        <v>1090</v>
      </c>
      <c r="E11296" s="72">
        <v>548</v>
      </c>
      <c r="F11296" s="105">
        <v>53</v>
      </c>
      <c r="G11296" s="108">
        <f t="shared" si="176"/>
        <v>44197</v>
      </c>
    </row>
    <row r="11297" spans="1:7" x14ac:dyDescent="0.35">
      <c r="A11297" s="72" t="s">
        <v>698</v>
      </c>
      <c r="B11297" s="72" t="s">
        <v>699</v>
      </c>
      <c r="C11297" s="72" t="s">
        <v>1100</v>
      </c>
      <c r="D11297" s="72" t="s">
        <v>1091</v>
      </c>
      <c r="E11297" s="72">
        <v>551</v>
      </c>
      <c r="F11297" s="105">
        <v>52</v>
      </c>
      <c r="G11297" s="108">
        <f t="shared" si="176"/>
        <v>44105</v>
      </c>
    </row>
    <row r="11298" spans="1:7" x14ac:dyDescent="0.35">
      <c r="A11298" s="72" t="s">
        <v>698</v>
      </c>
      <c r="B11298" s="72" t="s">
        <v>699</v>
      </c>
      <c r="C11298" s="72" t="s">
        <v>1100</v>
      </c>
      <c r="D11298" s="72" t="s">
        <v>1092</v>
      </c>
      <c r="E11298" s="72">
        <v>547</v>
      </c>
      <c r="F11298" s="105">
        <v>53</v>
      </c>
      <c r="G11298" s="108">
        <f t="shared" si="176"/>
        <v>44013</v>
      </c>
    </row>
    <row r="11299" spans="1:7" x14ac:dyDescent="0.35">
      <c r="A11299" s="72" t="s">
        <v>698</v>
      </c>
      <c r="B11299" s="72" t="s">
        <v>699</v>
      </c>
      <c r="C11299" s="72" t="s">
        <v>1100</v>
      </c>
      <c r="D11299" s="72" t="s">
        <v>1093</v>
      </c>
      <c r="E11299" s="72">
        <v>546</v>
      </c>
      <c r="F11299" s="105">
        <v>53</v>
      </c>
      <c r="G11299" s="108">
        <f t="shared" si="176"/>
        <v>43922</v>
      </c>
    </row>
    <row r="11300" spans="1:7" x14ac:dyDescent="0.35">
      <c r="A11300" s="72" t="s">
        <v>698</v>
      </c>
      <c r="B11300" s="72" t="s">
        <v>699</v>
      </c>
      <c r="C11300" s="72" t="s">
        <v>1100</v>
      </c>
      <c r="D11300" s="72" t="s">
        <v>1094</v>
      </c>
      <c r="E11300" s="72">
        <v>548</v>
      </c>
      <c r="F11300" s="105">
        <v>55</v>
      </c>
      <c r="G11300" s="108">
        <f t="shared" si="176"/>
        <v>43831</v>
      </c>
    </row>
    <row r="11301" spans="1:7" x14ac:dyDescent="0.35">
      <c r="A11301" s="72" t="s">
        <v>698</v>
      </c>
      <c r="B11301" s="72" t="s">
        <v>699</v>
      </c>
      <c r="C11301" s="72" t="s">
        <v>1100</v>
      </c>
      <c r="D11301" s="72" t="s">
        <v>1095</v>
      </c>
      <c r="E11301" s="72">
        <v>550</v>
      </c>
      <c r="F11301" s="105">
        <v>59</v>
      </c>
      <c r="G11301" s="108">
        <f t="shared" si="176"/>
        <v>43739</v>
      </c>
    </row>
    <row r="11302" spans="1:7" x14ac:dyDescent="0.35">
      <c r="A11302" s="72" t="s">
        <v>698</v>
      </c>
      <c r="B11302" s="72" t="s">
        <v>699</v>
      </c>
      <c r="C11302" s="72" t="s">
        <v>1100</v>
      </c>
      <c r="D11302" s="72" t="s">
        <v>1096</v>
      </c>
      <c r="E11302" s="72">
        <v>548</v>
      </c>
      <c r="F11302" s="105">
        <v>66</v>
      </c>
      <c r="G11302" s="108">
        <f t="shared" si="176"/>
        <v>43647</v>
      </c>
    </row>
    <row r="11303" spans="1:7" x14ac:dyDescent="0.35">
      <c r="A11303" s="72" t="s">
        <v>698</v>
      </c>
      <c r="B11303" s="72" t="s">
        <v>699</v>
      </c>
      <c r="C11303" s="72" t="s">
        <v>1100</v>
      </c>
      <c r="D11303" s="72" t="s">
        <v>1097</v>
      </c>
      <c r="E11303" s="72">
        <v>548</v>
      </c>
      <c r="F11303" s="105">
        <v>56</v>
      </c>
      <c r="G11303" s="108">
        <f t="shared" si="176"/>
        <v>43556</v>
      </c>
    </row>
    <row r="11304" spans="1:7" x14ac:dyDescent="0.35">
      <c r="A11304" s="72" t="s">
        <v>698</v>
      </c>
      <c r="B11304" s="72" t="s">
        <v>699</v>
      </c>
      <c r="C11304" s="72" t="s">
        <v>1100</v>
      </c>
      <c r="D11304" s="72" t="s">
        <v>1098</v>
      </c>
      <c r="E11304" s="72">
        <v>537</v>
      </c>
      <c r="F11304" s="105">
        <v>56</v>
      </c>
      <c r="G11304" s="108">
        <f t="shared" si="176"/>
        <v>43466</v>
      </c>
    </row>
    <row r="11305" spans="1:7" x14ac:dyDescent="0.35">
      <c r="A11305" s="72" t="s">
        <v>698</v>
      </c>
      <c r="B11305" s="72" t="s">
        <v>699</v>
      </c>
      <c r="C11305" s="72" t="s">
        <v>1100</v>
      </c>
      <c r="D11305" s="72" t="s">
        <v>1099</v>
      </c>
      <c r="E11305" s="72">
        <v>576</v>
      </c>
      <c r="F11305" s="105">
        <v>70</v>
      </c>
      <c r="G11305" s="108">
        <f t="shared" si="176"/>
        <v>43374</v>
      </c>
    </row>
    <row r="11306" spans="1:7" x14ac:dyDescent="0.35">
      <c r="A11306" s="72" t="s">
        <v>698</v>
      </c>
      <c r="B11306" s="72" t="s">
        <v>699</v>
      </c>
      <c r="C11306" s="72" t="s">
        <v>1101</v>
      </c>
      <c r="D11306" s="72" t="s">
        <v>1088</v>
      </c>
      <c r="E11306" s="72">
        <v>173</v>
      </c>
      <c r="F11306" s="105">
        <v>3</v>
      </c>
      <c r="G11306" s="108">
        <f t="shared" si="176"/>
        <v>44378</v>
      </c>
    </row>
    <row r="11307" spans="1:7" x14ac:dyDescent="0.35">
      <c r="A11307" s="72" t="s">
        <v>698</v>
      </c>
      <c r="B11307" s="72" t="s">
        <v>699</v>
      </c>
      <c r="C11307" s="72" t="s">
        <v>1101</v>
      </c>
      <c r="D11307" s="72" t="s">
        <v>1089</v>
      </c>
      <c r="E11307" s="72">
        <v>175</v>
      </c>
      <c r="F11307" s="105">
        <v>3</v>
      </c>
      <c r="G11307" s="108">
        <f t="shared" si="176"/>
        <v>44287</v>
      </c>
    </row>
    <row r="11308" spans="1:7" x14ac:dyDescent="0.35">
      <c r="A11308" s="72" t="s">
        <v>698</v>
      </c>
      <c r="B11308" s="72" t="s">
        <v>699</v>
      </c>
      <c r="C11308" s="72" t="s">
        <v>1101</v>
      </c>
      <c r="D11308" s="72" t="s">
        <v>1090</v>
      </c>
      <c r="E11308" s="72">
        <v>177</v>
      </c>
      <c r="F11308" s="105">
        <v>3</v>
      </c>
      <c r="G11308" s="108">
        <f t="shared" si="176"/>
        <v>44197</v>
      </c>
    </row>
    <row r="11309" spans="1:7" x14ac:dyDescent="0.35">
      <c r="A11309" s="72" t="s">
        <v>698</v>
      </c>
      <c r="B11309" s="72" t="s">
        <v>699</v>
      </c>
      <c r="C11309" s="72" t="s">
        <v>1101</v>
      </c>
      <c r="D11309" s="72" t="s">
        <v>1091</v>
      </c>
      <c r="E11309" s="72">
        <v>177</v>
      </c>
      <c r="F11309" s="105">
        <v>3</v>
      </c>
      <c r="G11309" s="108">
        <f t="shared" si="176"/>
        <v>44105</v>
      </c>
    </row>
    <row r="11310" spans="1:7" x14ac:dyDescent="0.35">
      <c r="A11310" s="72" t="s">
        <v>698</v>
      </c>
      <c r="B11310" s="72" t="s">
        <v>699</v>
      </c>
      <c r="C11310" s="72" t="s">
        <v>1101</v>
      </c>
      <c r="D11310" s="72" t="s">
        <v>1092</v>
      </c>
      <c r="E11310" s="72">
        <v>176</v>
      </c>
      <c r="F11310" s="105">
        <v>3</v>
      </c>
      <c r="G11310" s="108">
        <f t="shared" si="176"/>
        <v>44013</v>
      </c>
    </row>
    <row r="11311" spans="1:7" x14ac:dyDescent="0.35">
      <c r="A11311" s="72" t="s">
        <v>698</v>
      </c>
      <c r="B11311" s="72" t="s">
        <v>699</v>
      </c>
      <c r="C11311" s="72" t="s">
        <v>1101</v>
      </c>
      <c r="D11311" s="72" t="s">
        <v>1093</v>
      </c>
      <c r="E11311" s="72">
        <v>178</v>
      </c>
      <c r="F11311" s="105">
        <v>5</v>
      </c>
      <c r="G11311" s="108">
        <f t="shared" si="176"/>
        <v>43922</v>
      </c>
    </row>
    <row r="11312" spans="1:7" x14ac:dyDescent="0.35">
      <c r="A11312" s="72" t="s">
        <v>698</v>
      </c>
      <c r="B11312" s="72" t="s">
        <v>699</v>
      </c>
      <c r="C11312" s="72" t="s">
        <v>1101</v>
      </c>
      <c r="D11312" s="72" t="s">
        <v>1094</v>
      </c>
      <c r="E11312" s="72">
        <v>178</v>
      </c>
      <c r="F11312" s="105">
        <v>5</v>
      </c>
      <c r="G11312" s="108">
        <f t="shared" si="176"/>
        <v>43831</v>
      </c>
    </row>
    <row r="11313" spans="1:7" x14ac:dyDescent="0.35">
      <c r="A11313" s="72" t="s">
        <v>698</v>
      </c>
      <c r="B11313" s="72" t="s">
        <v>699</v>
      </c>
      <c r="C11313" s="72" t="s">
        <v>1101</v>
      </c>
      <c r="D11313" s="72" t="s">
        <v>1095</v>
      </c>
      <c r="E11313" s="72">
        <v>180</v>
      </c>
      <c r="F11313" s="105">
        <v>5</v>
      </c>
      <c r="G11313" s="108">
        <f t="shared" si="176"/>
        <v>43739</v>
      </c>
    </row>
    <row r="11314" spans="1:7" x14ac:dyDescent="0.35">
      <c r="A11314" s="72" t="s">
        <v>698</v>
      </c>
      <c r="B11314" s="72" t="s">
        <v>699</v>
      </c>
      <c r="C11314" s="72" t="s">
        <v>1101</v>
      </c>
      <c r="D11314" s="72" t="s">
        <v>1096</v>
      </c>
      <c r="E11314" s="72">
        <v>184</v>
      </c>
      <c r="F11314" s="105">
        <v>5</v>
      </c>
      <c r="G11314" s="108">
        <f t="shared" si="176"/>
        <v>43647</v>
      </c>
    </row>
    <row r="11315" spans="1:7" x14ac:dyDescent="0.35">
      <c r="A11315" s="72" t="s">
        <v>698</v>
      </c>
      <c r="B11315" s="72" t="s">
        <v>699</v>
      </c>
      <c r="C11315" s="72" t="s">
        <v>1101</v>
      </c>
      <c r="D11315" s="72" t="s">
        <v>1097</v>
      </c>
      <c r="E11315" s="72">
        <v>184</v>
      </c>
      <c r="F11315" s="105">
        <v>4</v>
      </c>
      <c r="G11315" s="108">
        <f t="shared" si="176"/>
        <v>43556</v>
      </c>
    </row>
    <row r="11316" spans="1:7" x14ac:dyDescent="0.35">
      <c r="A11316" s="72" t="s">
        <v>698</v>
      </c>
      <c r="B11316" s="72" t="s">
        <v>699</v>
      </c>
      <c r="C11316" s="72" t="s">
        <v>1101</v>
      </c>
      <c r="D11316" s="72" t="s">
        <v>1098</v>
      </c>
      <c r="E11316" s="72">
        <v>184</v>
      </c>
      <c r="F11316" s="105">
        <v>4</v>
      </c>
      <c r="G11316" s="108">
        <f t="shared" si="176"/>
        <v>43466</v>
      </c>
    </row>
    <row r="11317" spans="1:7" x14ac:dyDescent="0.35">
      <c r="A11317" s="72" t="s">
        <v>698</v>
      </c>
      <c r="B11317" s="72" t="s">
        <v>699</v>
      </c>
      <c r="C11317" s="72" t="s">
        <v>1101</v>
      </c>
      <c r="D11317" s="72" t="s">
        <v>1099</v>
      </c>
      <c r="E11317" s="72">
        <v>199</v>
      </c>
      <c r="F11317" s="105">
        <v>9</v>
      </c>
      <c r="G11317" s="108">
        <f t="shared" si="176"/>
        <v>43374</v>
      </c>
    </row>
    <row r="11318" spans="1:7" x14ac:dyDescent="0.35">
      <c r="A11318" s="72" t="s">
        <v>698</v>
      </c>
      <c r="B11318" s="72" t="s">
        <v>699</v>
      </c>
      <c r="C11318" s="72" t="s">
        <v>1102</v>
      </c>
      <c r="D11318" s="72" t="s">
        <v>1088</v>
      </c>
      <c r="E11318" s="72">
        <v>1017</v>
      </c>
      <c r="F11318" s="105">
        <v>75</v>
      </c>
      <c r="G11318" s="108">
        <f t="shared" si="176"/>
        <v>44378</v>
      </c>
    </row>
    <row r="11319" spans="1:7" x14ac:dyDescent="0.35">
      <c r="A11319" s="72" t="s">
        <v>698</v>
      </c>
      <c r="B11319" s="72" t="s">
        <v>699</v>
      </c>
      <c r="C11319" s="72" t="s">
        <v>1102</v>
      </c>
      <c r="D11319" s="72" t="s">
        <v>1089</v>
      </c>
      <c r="E11319" s="72">
        <v>1017</v>
      </c>
      <c r="F11319" s="105">
        <v>74</v>
      </c>
      <c r="G11319" s="108">
        <f t="shared" si="176"/>
        <v>44287</v>
      </c>
    </row>
    <row r="11320" spans="1:7" x14ac:dyDescent="0.35">
      <c r="A11320" s="72" t="s">
        <v>698</v>
      </c>
      <c r="B11320" s="72" t="s">
        <v>699</v>
      </c>
      <c r="C11320" s="72" t="s">
        <v>1102</v>
      </c>
      <c r="D11320" s="72" t="s">
        <v>1090</v>
      </c>
      <c r="E11320" s="72">
        <v>1014</v>
      </c>
      <c r="F11320" s="105">
        <v>74</v>
      </c>
      <c r="G11320" s="108">
        <f t="shared" si="176"/>
        <v>44197</v>
      </c>
    </row>
    <row r="11321" spans="1:7" x14ac:dyDescent="0.35">
      <c r="A11321" s="72" t="s">
        <v>698</v>
      </c>
      <c r="B11321" s="72" t="s">
        <v>699</v>
      </c>
      <c r="C11321" s="72" t="s">
        <v>1102</v>
      </c>
      <c r="D11321" s="72" t="s">
        <v>1091</v>
      </c>
      <c r="E11321" s="72">
        <v>1019</v>
      </c>
      <c r="F11321" s="105">
        <v>74</v>
      </c>
      <c r="G11321" s="108">
        <f t="shared" si="176"/>
        <v>44105</v>
      </c>
    </row>
    <row r="11322" spans="1:7" x14ac:dyDescent="0.35">
      <c r="A11322" s="72" t="s">
        <v>698</v>
      </c>
      <c r="B11322" s="72" t="s">
        <v>699</v>
      </c>
      <c r="C11322" s="72" t="s">
        <v>1102</v>
      </c>
      <c r="D11322" s="72" t="s">
        <v>1092</v>
      </c>
      <c r="E11322" s="72">
        <v>1016</v>
      </c>
      <c r="F11322" s="105">
        <v>77</v>
      </c>
      <c r="G11322" s="108">
        <f t="shared" si="176"/>
        <v>44013</v>
      </c>
    </row>
    <row r="11323" spans="1:7" x14ac:dyDescent="0.35">
      <c r="A11323" s="72" t="s">
        <v>698</v>
      </c>
      <c r="B11323" s="72" t="s">
        <v>699</v>
      </c>
      <c r="C11323" s="72" t="s">
        <v>1102</v>
      </c>
      <c r="D11323" s="72" t="s">
        <v>1093</v>
      </c>
      <c r="E11323" s="72">
        <v>1024</v>
      </c>
      <c r="F11323" s="105">
        <v>80</v>
      </c>
      <c r="G11323" s="108">
        <f t="shared" si="176"/>
        <v>43922</v>
      </c>
    </row>
    <row r="11324" spans="1:7" x14ac:dyDescent="0.35">
      <c r="A11324" s="72" t="s">
        <v>698</v>
      </c>
      <c r="B11324" s="72" t="s">
        <v>699</v>
      </c>
      <c r="C11324" s="72" t="s">
        <v>1102</v>
      </c>
      <c r="D11324" s="72" t="s">
        <v>1094</v>
      </c>
      <c r="E11324" s="72">
        <v>1025</v>
      </c>
      <c r="F11324" s="105">
        <v>79</v>
      </c>
      <c r="G11324" s="108">
        <f t="shared" si="176"/>
        <v>43831</v>
      </c>
    </row>
    <row r="11325" spans="1:7" x14ac:dyDescent="0.35">
      <c r="A11325" s="72" t="s">
        <v>698</v>
      </c>
      <c r="B11325" s="72" t="s">
        <v>699</v>
      </c>
      <c r="C11325" s="72" t="s">
        <v>1102</v>
      </c>
      <c r="D11325" s="72" t="s">
        <v>1095</v>
      </c>
      <c r="E11325" s="72">
        <v>1030</v>
      </c>
      <c r="F11325" s="105">
        <v>77</v>
      </c>
      <c r="G11325" s="108">
        <f t="shared" si="176"/>
        <v>43739</v>
      </c>
    </row>
    <row r="11326" spans="1:7" x14ac:dyDescent="0.35">
      <c r="A11326" s="72" t="s">
        <v>698</v>
      </c>
      <c r="B11326" s="72" t="s">
        <v>699</v>
      </c>
      <c r="C11326" s="72" t="s">
        <v>1102</v>
      </c>
      <c r="D11326" s="72" t="s">
        <v>1096</v>
      </c>
      <c r="E11326" s="72">
        <v>1028</v>
      </c>
      <c r="F11326" s="105">
        <v>80</v>
      </c>
      <c r="G11326" s="108">
        <f t="shared" si="176"/>
        <v>43647</v>
      </c>
    </row>
    <row r="11327" spans="1:7" x14ac:dyDescent="0.35">
      <c r="A11327" s="72" t="s">
        <v>698</v>
      </c>
      <c r="B11327" s="72" t="s">
        <v>699</v>
      </c>
      <c r="C11327" s="72" t="s">
        <v>1102</v>
      </c>
      <c r="D11327" s="72" t="s">
        <v>1097</v>
      </c>
      <c r="E11327" s="72">
        <v>1029</v>
      </c>
      <c r="F11327" s="105">
        <v>71</v>
      </c>
      <c r="G11327" s="108">
        <f t="shared" si="176"/>
        <v>43556</v>
      </c>
    </row>
    <row r="11328" spans="1:7" x14ac:dyDescent="0.35">
      <c r="A11328" s="72" t="s">
        <v>698</v>
      </c>
      <c r="B11328" s="72" t="s">
        <v>699</v>
      </c>
      <c r="C11328" s="72" t="s">
        <v>1102</v>
      </c>
      <c r="D11328" s="72" t="s">
        <v>1098</v>
      </c>
      <c r="E11328" s="72">
        <v>1023</v>
      </c>
      <c r="F11328" s="105">
        <v>85</v>
      </c>
      <c r="G11328" s="108">
        <f t="shared" si="176"/>
        <v>43466</v>
      </c>
    </row>
    <row r="11329" spans="1:7" x14ac:dyDescent="0.35">
      <c r="A11329" s="72" t="s">
        <v>698</v>
      </c>
      <c r="B11329" s="72" t="s">
        <v>699</v>
      </c>
      <c r="C11329" s="72" t="s">
        <v>1102</v>
      </c>
      <c r="D11329" s="72" t="s">
        <v>1099</v>
      </c>
      <c r="E11329" s="72">
        <v>1061</v>
      </c>
      <c r="F11329" s="105">
        <v>91</v>
      </c>
      <c r="G11329" s="108">
        <f t="shared" si="176"/>
        <v>43374</v>
      </c>
    </row>
    <row r="11330" spans="1:7" x14ac:dyDescent="0.35">
      <c r="A11330" s="72" t="s">
        <v>700</v>
      </c>
      <c r="B11330" s="72" t="s">
        <v>701</v>
      </c>
      <c r="C11330" s="72" t="s">
        <v>1087</v>
      </c>
      <c r="D11330" s="72" t="s">
        <v>1088</v>
      </c>
      <c r="E11330" s="72">
        <v>603</v>
      </c>
      <c r="F11330" s="105">
        <v>59</v>
      </c>
      <c r="G11330" s="108">
        <f t="shared" si="176"/>
        <v>44378</v>
      </c>
    </row>
    <row r="11331" spans="1:7" x14ac:dyDescent="0.35">
      <c r="A11331" s="72" t="s">
        <v>700</v>
      </c>
      <c r="B11331" s="72" t="s">
        <v>701</v>
      </c>
      <c r="C11331" s="72" t="s">
        <v>1087</v>
      </c>
      <c r="D11331" s="72" t="s">
        <v>1089</v>
      </c>
      <c r="E11331" s="72">
        <v>598</v>
      </c>
      <c r="F11331" s="105">
        <v>54</v>
      </c>
      <c r="G11331" s="108">
        <f t="shared" si="176"/>
        <v>44287</v>
      </c>
    </row>
    <row r="11332" spans="1:7" x14ac:dyDescent="0.35">
      <c r="A11332" s="72" t="s">
        <v>700</v>
      </c>
      <c r="B11332" s="72" t="s">
        <v>701</v>
      </c>
      <c r="C11332" s="72" t="s">
        <v>1087</v>
      </c>
      <c r="D11332" s="72" t="s">
        <v>1090</v>
      </c>
      <c r="E11332" s="72">
        <v>599</v>
      </c>
      <c r="F11332" s="105">
        <v>54</v>
      </c>
      <c r="G11332" s="108">
        <f t="shared" ref="G11332:G11395" si="177">DATE(LEFT(D11332,4),RIGHT(LEFT(D11332,7),2),1)</f>
        <v>44197</v>
      </c>
    </row>
    <row r="11333" spans="1:7" x14ac:dyDescent="0.35">
      <c r="A11333" s="72" t="s">
        <v>700</v>
      </c>
      <c r="B11333" s="72" t="s">
        <v>701</v>
      </c>
      <c r="C11333" s="72" t="s">
        <v>1087</v>
      </c>
      <c r="D11333" s="72" t="s">
        <v>1091</v>
      </c>
      <c r="E11333" s="72">
        <v>584</v>
      </c>
      <c r="F11333" s="105">
        <v>45</v>
      </c>
      <c r="G11333" s="108">
        <f t="shared" si="177"/>
        <v>44105</v>
      </c>
    </row>
    <row r="11334" spans="1:7" x14ac:dyDescent="0.35">
      <c r="A11334" s="72" t="s">
        <v>700</v>
      </c>
      <c r="B11334" s="72" t="s">
        <v>701</v>
      </c>
      <c r="C11334" s="72" t="s">
        <v>1087</v>
      </c>
      <c r="D11334" s="72" t="s">
        <v>1092</v>
      </c>
      <c r="E11334" s="72">
        <v>581</v>
      </c>
      <c r="F11334" s="105">
        <v>44</v>
      </c>
      <c r="G11334" s="108">
        <f t="shared" si="177"/>
        <v>44013</v>
      </c>
    </row>
    <row r="11335" spans="1:7" x14ac:dyDescent="0.35">
      <c r="A11335" s="72" t="s">
        <v>700</v>
      </c>
      <c r="B11335" s="72" t="s">
        <v>701</v>
      </c>
      <c r="C11335" s="72" t="s">
        <v>1087</v>
      </c>
      <c r="D11335" s="72" t="s">
        <v>1093</v>
      </c>
      <c r="E11335" s="72">
        <v>581</v>
      </c>
      <c r="F11335" s="105">
        <v>46</v>
      </c>
      <c r="G11335" s="108">
        <f t="shared" si="177"/>
        <v>43922</v>
      </c>
    </row>
    <row r="11336" spans="1:7" x14ac:dyDescent="0.35">
      <c r="A11336" s="72" t="s">
        <v>700</v>
      </c>
      <c r="B11336" s="72" t="s">
        <v>701</v>
      </c>
      <c r="C11336" s="72" t="s">
        <v>1087</v>
      </c>
      <c r="D11336" s="72" t="s">
        <v>1094</v>
      </c>
      <c r="E11336" s="72">
        <v>567</v>
      </c>
      <c r="F11336" s="105">
        <v>40</v>
      </c>
      <c r="G11336" s="108">
        <f t="shared" si="177"/>
        <v>43831</v>
      </c>
    </row>
    <row r="11337" spans="1:7" x14ac:dyDescent="0.35">
      <c r="A11337" s="72" t="s">
        <v>700</v>
      </c>
      <c r="B11337" s="72" t="s">
        <v>701</v>
      </c>
      <c r="C11337" s="72" t="s">
        <v>1087</v>
      </c>
      <c r="D11337" s="72" t="s">
        <v>1095</v>
      </c>
      <c r="E11337" s="72">
        <v>570</v>
      </c>
      <c r="F11337" s="105">
        <v>43</v>
      </c>
      <c r="G11337" s="108">
        <f t="shared" si="177"/>
        <v>43739</v>
      </c>
    </row>
    <row r="11338" spans="1:7" x14ac:dyDescent="0.35">
      <c r="A11338" s="72" t="s">
        <v>700</v>
      </c>
      <c r="B11338" s="72" t="s">
        <v>701</v>
      </c>
      <c r="C11338" s="72" t="s">
        <v>1087</v>
      </c>
      <c r="D11338" s="72" t="s">
        <v>1096</v>
      </c>
      <c r="E11338" s="72">
        <v>567</v>
      </c>
      <c r="F11338" s="105">
        <v>49</v>
      </c>
      <c r="G11338" s="108">
        <f t="shared" si="177"/>
        <v>43647</v>
      </c>
    </row>
    <row r="11339" spans="1:7" x14ac:dyDescent="0.35">
      <c r="A11339" s="72" t="s">
        <v>700</v>
      </c>
      <c r="B11339" s="72" t="s">
        <v>701</v>
      </c>
      <c r="C11339" s="72" t="s">
        <v>1087</v>
      </c>
      <c r="D11339" s="72" t="s">
        <v>1097</v>
      </c>
      <c r="E11339" s="72">
        <v>567</v>
      </c>
      <c r="F11339" s="105">
        <v>43</v>
      </c>
      <c r="G11339" s="108">
        <f t="shared" si="177"/>
        <v>43556</v>
      </c>
    </row>
    <row r="11340" spans="1:7" x14ac:dyDescent="0.35">
      <c r="A11340" s="72" t="s">
        <v>700</v>
      </c>
      <c r="B11340" s="72" t="s">
        <v>701</v>
      </c>
      <c r="C11340" s="72" t="s">
        <v>1087</v>
      </c>
      <c r="D11340" s="72" t="s">
        <v>1098</v>
      </c>
      <c r="E11340" s="72">
        <v>558</v>
      </c>
      <c r="F11340" s="105">
        <v>40</v>
      </c>
      <c r="G11340" s="108">
        <f t="shared" si="177"/>
        <v>43466</v>
      </c>
    </row>
    <row r="11341" spans="1:7" x14ac:dyDescent="0.35">
      <c r="A11341" s="72" t="s">
        <v>700</v>
      </c>
      <c r="B11341" s="72" t="s">
        <v>701</v>
      </c>
      <c r="C11341" s="72" t="s">
        <v>1087</v>
      </c>
      <c r="D11341" s="72" t="s">
        <v>1099</v>
      </c>
      <c r="E11341" s="72">
        <v>568</v>
      </c>
      <c r="F11341" s="105">
        <v>40</v>
      </c>
      <c r="G11341" s="108">
        <f t="shared" si="177"/>
        <v>43374</v>
      </c>
    </row>
    <row r="11342" spans="1:7" x14ac:dyDescent="0.35">
      <c r="A11342" s="72" t="s">
        <v>700</v>
      </c>
      <c r="B11342" s="72" t="s">
        <v>701</v>
      </c>
      <c r="C11342" s="72" t="s">
        <v>1100</v>
      </c>
      <c r="D11342" s="72" t="s">
        <v>1088</v>
      </c>
      <c r="E11342" s="72">
        <v>767</v>
      </c>
      <c r="F11342" s="105">
        <v>154</v>
      </c>
      <c r="G11342" s="108">
        <f t="shared" si="177"/>
        <v>44378</v>
      </c>
    </row>
    <row r="11343" spans="1:7" x14ac:dyDescent="0.35">
      <c r="A11343" s="72" t="s">
        <v>700</v>
      </c>
      <c r="B11343" s="72" t="s">
        <v>701</v>
      </c>
      <c r="C11343" s="72" t="s">
        <v>1100</v>
      </c>
      <c r="D11343" s="72" t="s">
        <v>1089</v>
      </c>
      <c r="E11343" s="72">
        <v>770</v>
      </c>
      <c r="F11343" s="105">
        <v>148</v>
      </c>
      <c r="G11343" s="108">
        <f t="shared" si="177"/>
        <v>44287</v>
      </c>
    </row>
    <row r="11344" spans="1:7" x14ac:dyDescent="0.35">
      <c r="A11344" s="72" t="s">
        <v>700</v>
      </c>
      <c r="B11344" s="72" t="s">
        <v>701</v>
      </c>
      <c r="C11344" s="72" t="s">
        <v>1100</v>
      </c>
      <c r="D11344" s="72" t="s">
        <v>1090</v>
      </c>
      <c r="E11344" s="72">
        <v>777</v>
      </c>
      <c r="F11344" s="105">
        <v>131</v>
      </c>
      <c r="G11344" s="108">
        <f t="shared" si="177"/>
        <v>44197</v>
      </c>
    </row>
    <row r="11345" spans="1:7" x14ac:dyDescent="0.35">
      <c r="A11345" s="72" t="s">
        <v>700</v>
      </c>
      <c r="B11345" s="72" t="s">
        <v>701</v>
      </c>
      <c r="C11345" s="72" t="s">
        <v>1100</v>
      </c>
      <c r="D11345" s="72" t="s">
        <v>1091</v>
      </c>
      <c r="E11345" s="72">
        <v>779</v>
      </c>
      <c r="F11345" s="105">
        <v>129</v>
      </c>
      <c r="G11345" s="108">
        <f t="shared" si="177"/>
        <v>44105</v>
      </c>
    </row>
    <row r="11346" spans="1:7" x14ac:dyDescent="0.35">
      <c r="A11346" s="72" t="s">
        <v>700</v>
      </c>
      <c r="B11346" s="72" t="s">
        <v>701</v>
      </c>
      <c r="C11346" s="72" t="s">
        <v>1100</v>
      </c>
      <c r="D11346" s="72" t="s">
        <v>1092</v>
      </c>
      <c r="E11346" s="72">
        <v>772</v>
      </c>
      <c r="F11346" s="105">
        <v>129</v>
      </c>
      <c r="G11346" s="108">
        <f t="shared" si="177"/>
        <v>44013</v>
      </c>
    </row>
    <row r="11347" spans="1:7" x14ac:dyDescent="0.35">
      <c r="A11347" s="72" t="s">
        <v>700</v>
      </c>
      <c r="B11347" s="72" t="s">
        <v>701</v>
      </c>
      <c r="C11347" s="72" t="s">
        <v>1100</v>
      </c>
      <c r="D11347" s="72" t="s">
        <v>1093</v>
      </c>
      <c r="E11347" s="72">
        <v>781</v>
      </c>
      <c r="F11347" s="105">
        <v>127</v>
      </c>
      <c r="G11347" s="108">
        <f t="shared" si="177"/>
        <v>43922</v>
      </c>
    </row>
    <row r="11348" spans="1:7" x14ac:dyDescent="0.35">
      <c r="A11348" s="72" t="s">
        <v>700</v>
      </c>
      <c r="B11348" s="72" t="s">
        <v>701</v>
      </c>
      <c r="C11348" s="72" t="s">
        <v>1100</v>
      </c>
      <c r="D11348" s="72" t="s">
        <v>1094</v>
      </c>
      <c r="E11348" s="72">
        <v>780</v>
      </c>
      <c r="F11348" s="105">
        <v>113</v>
      </c>
      <c r="G11348" s="108">
        <f t="shared" si="177"/>
        <v>43831</v>
      </c>
    </row>
    <row r="11349" spans="1:7" x14ac:dyDescent="0.35">
      <c r="A11349" s="72" t="s">
        <v>700</v>
      </c>
      <c r="B11349" s="72" t="s">
        <v>701</v>
      </c>
      <c r="C11349" s="72" t="s">
        <v>1100</v>
      </c>
      <c r="D11349" s="72" t="s">
        <v>1095</v>
      </c>
      <c r="E11349" s="72">
        <v>673</v>
      </c>
      <c r="F11349" s="105">
        <v>112</v>
      </c>
      <c r="G11349" s="108">
        <f t="shared" si="177"/>
        <v>43739</v>
      </c>
    </row>
    <row r="11350" spans="1:7" x14ac:dyDescent="0.35">
      <c r="A11350" s="72" t="s">
        <v>700</v>
      </c>
      <c r="B11350" s="72" t="s">
        <v>701</v>
      </c>
      <c r="C11350" s="72" t="s">
        <v>1100</v>
      </c>
      <c r="D11350" s="72" t="s">
        <v>1096</v>
      </c>
      <c r="E11350" s="72">
        <v>677</v>
      </c>
      <c r="F11350" s="105">
        <v>113</v>
      </c>
      <c r="G11350" s="108">
        <f t="shared" si="177"/>
        <v>43647</v>
      </c>
    </row>
    <row r="11351" spans="1:7" x14ac:dyDescent="0.35">
      <c r="A11351" s="72" t="s">
        <v>700</v>
      </c>
      <c r="B11351" s="72" t="s">
        <v>701</v>
      </c>
      <c r="C11351" s="72" t="s">
        <v>1100</v>
      </c>
      <c r="D11351" s="72" t="s">
        <v>1097</v>
      </c>
      <c r="E11351" s="72">
        <v>672</v>
      </c>
      <c r="F11351" s="105">
        <v>108</v>
      </c>
      <c r="G11351" s="108">
        <f t="shared" si="177"/>
        <v>43556</v>
      </c>
    </row>
    <row r="11352" spans="1:7" x14ac:dyDescent="0.35">
      <c r="A11352" s="72" t="s">
        <v>700</v>
      </c>
      <c r="B11352" s="72" t="s">
        <v>701</v>
      </c>
      <c r="C11352" s="72" t="s">
        <v>1100</v>
      </c>
      <c r="D11352" s="72" t="s">
        <v>1098</v>
      </c>
      <c r="E11352" s="72">
        <v>666</v>
      </c>
      <c r="F11352" s="105">
        <v>98</v>
      </c>
      <c r="G11352" s="108">
        <f t="shared" si="177"/>
        <v>43466</v>
      </c>
    </row>
    <row r="11353" spans="1:7" x14ac:dyDescent="0.35">
      <c r="A11353" s="72" t="s">
        <v>700</v>
      </c>
      <c r="B11353" s="72" t="s">
        <v>701</v>
      </c>
      <c r="C11353" s="72" t="s">
        <v>1100</v>
      </c>
      <c r="D11353" s="72" t="s">
        <v>1099</v>
      </c>
      <c r="E11353" s="72">
        <v>811</v>
      </c>
      <c r="F11353" s="105">
        <v>203</v>
      </c>
      <c r="G11353" s="108">
        <f t="shared" si="177"/>
        <v>43374</v>
      </c>
    </row>
    <row r="11354" spans="1:7" x14ac:dyDescent="0.35">
      <c r="A11354" s="72" t="s">
        <v>700</v>
      </c>
      <c r="B11354" s="72" t="s">
        <v>701</v>
      </c>
      <c r="C11354" s="72" t="s">
        <v>1101</v>
      </c>
      <c r="D11354" s="72" t="s">
        <v>1088</v>
      </c>
      <c r="E11354" s="72">
        <v>99</v>
      </c>
      <c r="F11354" s="105">
        <v>8</v>
      </c>
      <c r="G11354" s="108">
        <f t="shared" si="177"/>
        <v>44378</v>
      </c>
    </row>
    <row r="11355" spans="1:7" x14ac:dyDescent="0.35">
      <c r="A11355" s="72" t="s">
        <v>700</v>
      </c>
      <c r="B11355" s="72" t="s">
        <v>701</v>
      </c>
      <c r="C11355" s="72" t="s">
        <v>1101</v>
      </c>
      <c r="D11355" s="72" t="s">
        <v>1089</v>
      </c>
      <c r="E11355" s="72">
        <v>98</v>
      </c>
      <c r="F11355" s="105">
        <v>8</v>
      </c>
      <c r="G11355" s="108">
        <f t="shared" si="177"/>
        <v>44287</v>
      </c>
    </row>
    <row r="11356" spans="1:7" x14ac:dyDescent="0.35">
      <c r="A11356" s="72" t="s">
        <v>700</v>
      </c>
      <c r="B11356" s="72" t="s">
        <v>701</v>
      </c>
      <c r="C11356" s="72" t="s">
        <v>1101</v>
      </c>
      <c r="D11356" s="72" t="s">
        <v>1090</v>
      </c>
      <c r="E11356" s="72">
        <v>99</v>
      </c>
      <c r="F11356" s="105">
        <v>7</v>
      </c>
      <c r="G11356" s="108">
        <f t="shared" si="177"/>
        <v>44197</v>
      </c>
    </row>
    <row r="11357" spans="1:7" x14ac:dyDescent="0.35">
      <c r="A11357" s="72" t="s">
        <v>700</v>
      </c>
      <c r="B11357" s="72" t="s">
        <v>701</v>
      </c>
      <c r="C11357" s="72" t="s">
        <v>1101</v>
      </c>
      <c r="D11357" s="72" t="s">
        <v>1091</v>
      </c>
      <c r="E11357" s="72">
        <v>100</v>
      </c>
      <c r="F11357" s="105">
        <v>7</v>
      </c>
      <c r="G11357" s="108">
        <f t="shared" si="177"/>
        <v>44105</v>
      </c>
    </row>
    <row r="11358" spans="1:7" x14ac:dyDescent="0.35">
      <c r="A11358" s="72" t="s">
        <v>700</v>
      </c>
      <c r="B11358" s="72" t="s">
        <v>701</v>
      </c>
      <c r="C11358" s="72" t="s">
        <v>1101</v>
      </c>
      <c r="D11358" s="72" t="s">
        <v>1092</v>
      </c>
      <c r="E11358" s="72">
        <v>100</v>
      </c>
      <c r="F11358" s="105">
        <v>7</v>
      </c>
      <c r="G11358" s="108">
        <f t="shared" si="177"/>
        <v>44013</v>
      </c>
    </row>
    <row r="11359" spans="1:7" x14ac:dyDescent="0.35">
      <c r="A11359" s="72" t="s">
        <v>700</v>
      </c>
      <c r="B11359" s="72" t="s">
        <v>701</v>
      </c>
      <c r="C11359" s="72" t="s">
        <v>1101</v>
      </c>
      <c r="D11359" s="72" t="s">
        <v>1093</v>
      </c>
      <c r="E11359" s="72">
        <v>98</v>
      </c>
      <c r="F11359" s="105">
        <v>7</v>
      </c>
      <c r="G11359" s="108">
        <f t="shared" si="177"/>
        <v>43922</v>
      </c>
    </row>
    <row r="11360" spans="1:7" x14ac:dyDescent="0.35">
      <c r="A11360" s="72" t="s">
        <v>700</v>
      </c>
      <c r="B11360" s="72" t="s">
        <v>701</v>
      </c>
      <c r="C11360" s="72" t="s">
        <v>1101</v>
      </c>
      <c r="D11360" s="72" t="s">
        <v>1094</v>
      </c>
      <c r="E11360" s="72">
        <v>99</v>
      </c>
      <c r="F11360" s="105">
        <v>7</v>
      </c>
      <c r="G11360" s="108">
        <f t="shared" si="177"/>
        <v>43831</v>
      </c>
    </row>
    <row r="11361" spans="1:7" x14ac:dyDescent="0.35">
      <c r="A11361" s="72" t="s">
        <v>700</v>
      </c>
      <c r="B11361" s="72" t="s">
        <v>701</v>
      </c>
      <c r="C11361" s="72" t="s">
        <v>1101</v>
      </c>
      <c r="D11361" s="72" t="s">
        <v>1095</v>
      </c>
      <c r="E11361" s="72">
        <v>100</v>
      </c>
      <c r="F11361" s="105">
        <v>7</v>
      </c>
      <c r="G11361" s="108">
        <f t="shared" si="177"/>
        <v>43739</v>
      </c>
    </row>
    <row r="11362" spans="1:7" x14ac:dyDescent="0.35">
      <c r="A11362" s="72" t="s">
        <v>700</v>
      </c>
      <c r="B11362" s="72" t="s">
        <v>701</v>
      </c>
      <c r="C11362" s="72" t="s">
        <v>1101</v>
      </c>
      <c r="D11362" s="72" t="s">
        <v>1096</v>
      </c>
      <c r="E11362" s="72">
        <v>99</v>
      </c>
      <c r="F11362" s="105">
        <v>7</v>
      </c>
      <c r="G11362" s="108">
        <f t="shared" si="177"/>
        <v>43647</v>
      </c>
    </row>
    <row r="11363" spans="1:7" x14ac:dyDescent="0.35">
      <c r="A11363" s="72" t="s">
        <v>700</v>
      </c>
      <c r="B11363" s="72" t="s">
        <v>701</v>
      </c>
      <c r="C11363" s="72" t="s">
        <v>1101</v>
      </c>
      <c r="D11363" s="72" t="s">
        <v>1097</v>
      </c>
      <c r="E11363" s="72">
        <v>98</v>
      </c>
      <c r="F11363" s="105">
        <v>3</v>
      </c>
      <c r="G11363" s="108">
        <f t="shared" si="177"/>
        <v>43556</v>
      </c>
    </row>
    <row r="11364" spans="1:7" x14ac:dyDescent="0.35">
      <c r="A11364" s="72" t="s">
        <v>700</v>
      </c>
      <c r="B11364" s="72" t="s">
        <v>701</v>
      </c>
      <c r="C11364" s="72" t="s">
        <v>1101</v>
      </c>
      <c r="D11364" s="72" t="s">
        <v>1098</v>
      </c>
      <c r="E11364" s="72">
        <v>93</v>
      </c>
      <c r="F11364" s="105">
        <v>3</v>
      </c>
      <c r="G11364" s="108">
        <f t="shared" si="177"/>
        <v>43466</v>
      </c>
    </row>
    <row r="11365" spans="1:7" x14ac:dyDescent="0.35">
      <c r="A11365" s="72" t="s">
        <v>700</v>
      </c>
      <c r="B11365" s="72" t="s">
        <v>701</v>
      </c>
      <c r="C11365" s="72" t="s">
        <v>1101</v>
      </c>
      <c r="D11365" s="72" t="s">
        <v>1099</v>
      </c>
      <c r="E11365" s="72">
        <v>103</v>
      </c>
      <c r="F11365" s="105">
        <v>7</v>
      </c>
      <c r="G11365" s="108">
        <f t="shared" si="177"/>
        <v>43374</v>
      </c>
    </row>
    <row r="11366" spans="1:7" x14ac:dyDescent="0.35">
      <c r="A11366" s="72" t="s">
        <v>700</v>
      </c>
      <c r="B11366" s="72" t="s">
        <v>701</v>
      </c>
      <c r="C11366" s="72" t="s">
        <v>1102</v>
      </c>
      <c r="D11366" s="72" t="s">
        <v>1088</v>
      </c>
      <c r="E11366" s="72">
        <v>741</v>
      </c>
      <c r="F11366" s="105">
        <v>63</v>
      </c>
      <c r="G11366" s="108">
        <f t="shared" si="177"/>
        <v>44378</v>
      </c>
    </row>
    <row r="11367" spans="1:7" x14ac:dyDescent="0.35">
      <c r="A11367" s="72" t="s">
        <v>700</v>
      </c>
      <c r="B11367" s="72" t="s">
        <v>701</v>
      </c>
      <c r="C11367" s="72" t="s">
        <v>1102</v>
      </c>
      <c r="D11367" s="72" t="s">
        <v>1089</v>
      </c>
      <c r="E11367" s="72">
        <v>741</v>
      </c>
      <c r="F11367" s="105">
        <v>62</v>
      </c>
      <c r="G11367" s="108">
        <f t="shared" si="177"/>
        <v>44287</v>
      </c>
    </row>
    <row r="11368" spans="1:7" x14ac:dyDescent="0.35">
      <c r="A11368" s="72" t="s">
        <v>700</v>
      </c>
      <c r="B11368" s="72" t="s">
        <v>701</v>
      </c>
      <c r="C11368" s="72" t="s">
        <v>1102</v>
      </c>
      <c r="D11368" s="72" t="s">
        <v>1090</v>
      </c>
      <c r="E11368" s="72">
        <v>735</v>
      </c>
      <c r="F11368" s="105">
        <v>53</v>
      </c>
      <c r="G11368" s="108">
        <f t="shared" si="177"/>
        <v>44197</v>
      </c>
    </row>
    <row r="11369" spans="1:7" x14ac:dyDescent="0.35">
      <c r="A11369" s="72" t="s">
        <v>700</v>
      </c>
      <c r="B11369" s="72" t="s">
        <v>701</v>
      </c>
      <c r="C11369" s="72" t="s">
        <v>1102</v>
      </c>
      <c r="D11369" s="72" t="s">
        <v>1091</v>
      </c>
      <c r="E11369" s="72">
        <v>735</v>
      </c>
      <c r="F11369" s="105">
        <v>49</v>
      </c>
      <c r="G11369" s="108">
        <f t="shared" si="177"/>
        <v>44105</v>
      </c>
    </row>
    <row r="11370" spans="1:7" x14ac:dyDescent="0.35">
      <c r="A11370" s="72" t="s">
        <v>700</v>
      </c>
      <c r="B11370" s="72" t="s">
        <v>701</v>
      </c>
      <c r="C11370" s="72" t="s">
        <v>1102</v>
      </c>
      <c r="D11370" s="72" t="s">
        <v>1092</v>
      </c>
      <c r="E11370" s="72">
        <v>738</v>
      </c>
      <c r="F11370" s="105">
        <v>55</v>
      </c>
      <c r="G11370" s="108">
        <f t="shared" si="177"/>
        <v>44013</v>
      </c>
    </row>
    <row r="11371" spans="1:7" x14ac:dyDescent="0.35">
      <c r="A11371" s="72" t="s">
        <v>700</v>
      </c>
      <c r="B11371" s="72" t="s">
        <v>701</v>
      </c>
      <c r="C11371" s="72" t="s">
        <v>1102</v>
      </c>
      <c r="D11371" s="72" t="s">
        <v>1093</v>
      </c>
      <c r="E11371" s="72">
        <v>741</v>
      </c>
      <c r="F11371" s="105">
        <v>61</v>
      </c>
      <c r="G11371" s="108">
        <f t="shared" si="177"/>
        <v>43922</v>
      </c>
    </row>
    <row r="11372" spans="1:7" x14ac:dyDescent="0.35">
      <c r="A11372" s="72" t="s">
        <v>700</v>
      </c>
      <c r="B11372" s="72" t="s">
        <v>701</v>
      </c>
      <c r="C11372" s="72" t="s">
        <v>1102</v>
      </c>
      <c r="D11372" s="72" t="s">
        <v>1094</v>
      </c>
      <c r="E11372" s="72">
        <v>747</v>
      </c>
      <c r="F11372" s="105">
        <v>61</v>
      </c>
      <c r="G11372" s="108">
        <f t="shared" si="177"/>
        <v>43831</v>
      </c>
    </row>
    <row r="11373" spans="1:7" x14ac:dyDescent="0.35">
      <c r="A11373" s="72" t="s">
        <v>700</v>
      </c>
      <c r="B11373" s="72" t="s">
        <v>701</v>
      </c>
      <c r="C11373" s="72" t="s">
        <v>1102</v>
      </c>
      <c r="D11373" s="72" t="s">
        <v>1095</v>
      </c>
      <c r="E11373" s="72">
        <v>750</v>
      </c>
      <c r="F11373" s="105">
        <v>67</v>
      </c>
      <c r="G11373" s="108">
        <f t="shared" si="177"/>
        <v>43739</v>
      </c>
    </row>
    <row r="11374" spans="1:7" x14ac:dyDescent="0.35">
      <c r="A11374" s="72" t="s">
        <v>700</v>
      </c>
      <c r="B11374" s="72" t="s">
        <v>701</v>
      </c>
      <c r="C11374" s="72" t="s">
        <v>1102</v>
      </c>
      <c r="D11374" s="72" t="s">
        <v>1096</v>
      </c>
      <c r="E11374" s="72">
        <v>748</v>
      </c>
      <c r="F11374" s="105">
        <v>53</v>
      </c>
      <c r="G11374" s="108">
        <f t="shared" si="177"/>
        <v>43647</v>
      </c>
    </row>
    <row r="11375" spans="1:7" x14ac:dyDescent="0.35">
      <c r="A11375" s="72" t="s">
        <v>700</v>
      </c>
      <c r="B11375" s="72" t="s">
        <v>701</v>
      </c>
      <c r="C11375" s="72" t="s">
        <v>1102</v>
      </c>
      <c r="D11375" s="72" t="s">
        <v>1097</v>
      </c>
      <c r="E11375" s="72">
        <v>750</v>
      </c>
      <c r="F11375" s="105">
        <v>50</v>
      </c>
      <c r="G11375" s="108">
        <f t="shared" si="177"/>
        <v>43556</v>
      </c>
    </row>
    <row r="11376" spans="1:7" x14ac:dyDescent="0.35">
      <c r="A11376" s="72" t="s">
        <v>700</v>
      </c>
      <c r="B11376" s="72" t="s">
        <v>701</v>
      </c>
      <c r="C11376" s="72" t="s">
        <v>1102</v>
      </c>
      <c r="D11376" s="72" t="s">
        <v>1098</v>
      </c>
      <c r="E11376" s="72">
        <v>729</v>
      </c>
      <c r="F11376" s="105">
        <v>47</v>
      </c>
      <c r="G11376" s="108">
        <f t="shared" si="177"/>
        <v>43466</v>
      </c>
    </row>
    <row r="11377" spans="1:7" x14ac:dyDescent="0.35">
      <c r="A11377" s="72" t="s">
        <v>700</v>
      </c>
      <c r="B11377" s="72" t="s">
        <v>701</v>
      </c>
      <c r="C11377" s="72" t="s">
        <v>1102</v>
      </c>
      <c r="D11377" s="72" t="s">
        <v>1099</v>
      </c>
      <c r="E11377" s="72">
        <v>745</v>
      </c>
      <c r="F11377" s="105">
        <v>55</v>
      </c>
      <c r="G11377" s="108">
        <f t="shared" si="177"/>
        <v>43374</v>
      </c>
    </row>
    <row r="11378" spans="1:7" x14ac:dyDescent="0.35">
      <c r="A11378" s="72" t="s">
        <v>702</v>
      </c>
      <c r="B11378" s="72" t="s">
        <v>703</v>
      </c>
      <c r="C11378" s="72" t="s">
        <v>1087</v>
      </c>
      <c r="D11378" s="72" t="s">
        <v>1088</v>
      </c>
      <c r="E11378" s="72">
        <v>625</v>
      </c>
      <c r="F11378" s="105">
        <v>22</v>
      </c>
      <c r="G11378" s="108">
        <f t="shared" si="177"/>
        <v>44378</v>
      </c>
    </row>
    <row r="11379" spans="1:7" x14ac:dyDescent="0.35">
      <c r="A11379" s="72" t="s">
        <v>702</v>
      </c>
      <c r="B11379" s="72" t="s">
        <v>703</v>
      </c>
      <c r="C11379" s="72" t="s">
        <v>1087</v>
      </c>
      <c r="D11379" s="72" t="s">
        <v>1089</v>
      </c>
      <c r="E11379" s="72">
        <v>627</v>
      </c>
      <c r="F11379" s="105">
        <v>18</v>
      </c>
      <c r="G11379" s="108">
        <f t="shared" si="177"/>
        <v>44287</v>
      </c>
    </row>
    <row r="11380" spans="1:7" x14ac:dyDescent="0.35">
      <c r="A11380" s="72" t="s">
        <v>702</v>
      </c>
      <c r="B11380" s="72" t="s">
        <v>703</v>
      </c>
      <c r="C11380" s="72" t="s">
        <v>1087</v>
      </c>
      <c r="D11380" s="72" t="s">
        <v>1090</v>
      </c>
      <c r="E11380" s="72">
        <v>620</v>
      </c>
      <c r="F11380" s="105">
        <v>17</v>
      </c>
      <c r="G11380" s="108">
        <f t="shared" si="177"/>
        <v>44197</v>
      </c>
    </row>
    <row r="11381" spans="1:7" x14ac:dyDescent="0.35">
      <c r="A11381" s="72" t="s">
        <v>702</v>
      </c>
      <c r="B11381" s="72" t="s">
        <v>703</v>
      </c>
      <c r="C11381" s="72" t="s">
        <v>1087</v>
      </c>
      <c r="D11381" s="72" t="s">
        <v>1091</v>
      </c>
      <c r="E11381" s="72">
        <v>621</v>
      </c>
      <c r="F11381" s="105">
        <v>20</v>
      </c>
      <c r="G11381" s="108">
        <f t="shared" si="177"/>
        <v>44105</v>
      </c>
    </row>
    <row r="11382" spans="1:7" x14ac:dyDescent="0.35">
      <c r="A11382" s="72" t="s">
        <v>702</v>
      </c>
      <c r="B11382" s="72" t="s">
        <v>703</v>
      </c>
      <c r="C11382" s="72" t="s">
        <v>1087</v>
      </c>
      <c r="D11382" s="72" t="s">
        <v>1092</v>
      </c>
      <c r="E11382" s="72">
        <v>615</v>
      </c>
      <c r="F11382" s="105">
        <v>21</v>
      </c>
      <c r="G11382" s="108">
        <f t="shared" si="177"/>
        <v>44013</v>
      </c>
    </row>
    <row r="11383" spans="1:7" x14ac:dyDescent="0.35">
      <c r="A11383" s="72" t="s">
        <v>702</v>
      </c>
      <c r="B11383" s="72" t="s">
        <v>703</v>
      </c>
      <c r="C11383" s="72" t="s">
        <v>1087</v>
      </c>
      <c r="D11383" s="72" t="s">
        <v>1093</v>
      </c>
      <c r="E11383" s="72">
        <v>613</v>
      </c>
      <c r="F11383" s="105">
        <v>18</v>
      </c>
      <c r="G11383" s="108">
        <f t="shared" si="177"/>
        <v>43922</v>
      </c>
    </row>
    <row r="11384" spans="1:7" x14ac:dyDescent="0.35">
      <c r="A11384" s="72" t="s">
        <v>702</v>
      </c>
      <c r="B11384" s="72" t="s">
        <v>703</v>
      </c>
      <c r="C11384" s="72" t="s">
        <v>1087</v>
      </c>
      <c r="D11384" s="72" t="s">
        <v>1094</v>
      </c>
      <c r="E11384" s="72">
        <v>605</v>
      </c>
      <c r="F11384" s="105">
        <v>20</v>
      </c>
      <c r="G11384" s="108">
        <f t="shared" si="177"/>
        <v>43831</v>
      </c>
    </row>
    <row r="11385" spans="1:7" x14ac:dyDescent="0.35">
      <c r="A11385" s="72" t="s">
        <v>702</v>
      </c>
      <c r="B11385" s="72" t="s">
        <v>703</v>
      </c>
      <c r="C11385" s="72" t="s">
        <v>1087</v>
      </c>
      <c r="D11385" s="72" t="s">
        <v>1095</v>
      </c>
      <c r="E11385" s="72">
        <v>599</v>
      </c>
      <c r="F11385" s="105">
        <v>19</v>
      </c>
      <c r="G11385" s="108">
        <f t="shared" si="177"/>
        <v>43739</v>
      </c>
    </row>
    <row r="11386" spans="1:7" x14ac:dyDescent="0.35">
      <c r="A11386" s="72" t="s">
        <v>702</v>
      </c>
      <c r="B11386" s="72" t="s">
        <v>703</v>
      </c>
      <c r="C11386" s="72" t="s">
        <v>1087</v>
      </c>
      <c r="D11386" s="72" t="s">
        <v>1096</v>
      </c>
      <c r="E11386" s="72">
        <v>594</v>
      </c>
      <c r="F11386" s="105">
        <v>20</v>
      </c>
      <c r="G11386" s="108">
        <f t="shared" si="177"/>
        <v>43647</v>
      </c>
    </row>
    <row r="11387" spans="1:7" x14ac:dyDescent="0.35">
      <c r="A11387" s="72" t="s">
        <v>702</v>
      </c>
      <c r="B11387" s="72" t="s">
        <v>703</v>
      </c>
      <c r="C11387" s="72" t="s">
        <v>1087</v>
      </c>
      <c r="D11387" s="72" t="s">
        <v>1097</v>
      </c>
      <c r="E11387" s="72">
        <v>590</v>
      </c>
      <c r="F11387" s="105">
        <v>18</v>
      </c>
      <c r="G11387" s="108">
        <f t="shared" si="177"/>
        <v>43556</v>
      </c>
    </row>
    <row r="11388" spans="1:7" x14ac:dyDescent="0.35">
      <c r="A11388" s="72" t="s">
        <v>702</v>
      </c>
      <c r="B11388" s="72" t="s">
        <v>703</v>
      </c>
      <c r="C11388" s="72" t="s">
        <v>1087</v>
      </c>
      <c r="D11388" s="72" t="s">
        <v>1098</v>
      </c>
      <c r="E11388" s="72">
        <v>577</v>
      </c>
      <c r="F11388" s="105">
        <v>18</v>
      </c>
      <c r="G11388" s="108">
        <f t="shared" si="177"/>
        <v>43466</v>
      </c>
    </row>
    <row r="11389" spans="1:7" x14ac:dyDescent="0.35">
      <c r="A11389" s="72" t="s">
        <v>702</v>
      </c>
      <c r="B11389" s="72" t="s">
        <v>703</v>
      </c>
      <c r="C11389" s="72" t="s">
        <v>1087</v>
      </c>
      <c r="D11389" s="72" t="s">
        <v>1099</v>
      </c>
      <c r="E11389" s="72">
        <v>616</v>
      </c>
      <c r="F11389" s="105">
        <v>16</v>
      </c>
      <c r="G11389" s="108">
        <f t="shared" si="177"/>
        <v>43374</v>
      </c>
    </row>
    <row r="11390" spans="1:7" x14ac:dyDescent="0.35">
      <c r="A11390" s="72" t="s">
        <v>702</v>
      </c>
      <c r="B11390" s="72" t="s">
        <v>703</v>
      </c>
      <c r="C11390" s="72" t="s">
        <v>1100</v>
      </c>
      <c r="D11390" s="72" t="s">
        <v>1088</v>
      </c>
      <c r="E11390" s="72">
        <v>659</v>
      </c>
      <c r="F11390" s="105">
        <v>55</v>
      </c>
      <c r="G11390" s="108">
        <f t="shared" si="177"/>
        <v>44378</v>
      </c>
    </row>
    <row r="11391" spans="1:7" x14ac:dyDescent="0.35">
      <c r="A11391" s="72" t="s">
        <v>702</v>
      </c>
      <c r="B11391" s="72" t="s">
        <v>703</v>
      </c>
      <c r="C11391" s="72" t="s">
        <v>1100</v>
      </c>
      <c r="D11391" s="72" t="s">
        <v>1089</v>
      </c>
      <c r="E11391" s="72">
        <v>661</v>
      </c>
      <c r="F11391" s="105">
        <v>59</v>
      </c>
      <c r="G11391" s="108">
        <f t="shared" si="177"/>
        <v>44287</v>
      </c>
    </row>
    <row r="11392" spans="1:7" x14ac:dyDescent="0.35">
      <c r="A11392" s="72" t="s">
        <v>702</v>
      </c>
      <c r="B11392" s="72" t="s">
        <v>703</v>
      </c>
      <c r="C11392" s="72" t="s">
        <v>1100</v>
      </c>
      <c r="D11392" s="72" t="s">
        <v>1090</v>
      </c>
      <c r="E11392" s="72">
        <v>656</v>
      </c>
      <c r="F11392" s="105">
        <v>56</v>
      </c>
      <c r="G11392" s="108">
        <f t="shared" si="177"/>
        <v>44197</v>
      </c>
    </row>
    <row r="11393" spans="1:7" x14ac:dyDescent="0.35">
      <c r="A11393" s="72" t="s">
        <v>702</v>
      </c>
      <c r="B11393" s="72" t="s">
        <v>703</v>
      </c>
      <c r="C11393" s="72" t="s">
        <v>1100</v>
      </c>
      <c r="D11393" s="72" t="s">
        <v>1091</v>
      </c>
      <c r="E11393" s="72">
        <v>634</v>
      </c>
      <c r="F11393" s="105">
        <v>52</v>
      </c>
      <c r="G11393" s="108">
        <f t="shared" si="177"/>
        <v>44105</v>
      </c>
    </row>
    <row r="11394" spans="1:7" x14ac:dyDescent="0.35">
      <c r="A11394" s="72" t="s">
        <v>702</v>
      </c>
      <c r="B11394" s="72" t="s">
        <v>703</v>
      </c>
      <c r="C11394" s="72" t="s">
        <v>1100</v>
      </c>
      <c r="D11394" s="72" t="s">
        <v>1092</v>
      </c>
      <c r="E11394" s="72">
        <v>632</v>
      </c>
      <c r="F11394" s="105">
        <v>48</v>
      </c>
      <c r="G11394" s="108">
        <f t="shared" si="177"/>
        <v>44013</v>
      </c>
    </row>
    <row r="11395" spans="1:7" x14ac:dyDescent="0.35">
      <c r="A11395" s="72" t="s">
        <v>702</v>
      </c>
      <c r="B11395" s="72" t="s">
        <v>703</v>
      </c>
      <c r="C11395" s="72" t="s">
        <v>1100</v>
      </c>
      <c r="D11395" s="72" t="s">
        <v>1093</v>
      </c>
      <c r="E11395" s="72">
        <v>619</v>
      </c>
      <c r="F11395" s="105">
        <v>43</v>
      </c>
      <c r="G11395" s="108">
        <f t="shared" si="177"/>
        <v>43922</v>
      </c>
    </row>
    <row r="11396" spans="1:7" x14ac:dyDescent="0.35">
      <c r="A11396" s="72" t="s">
        <v>702</v>
      </c>
      <c r="B11396" s="72" t="s">
        <v>703</v>
      </c>
      <c r="C11396" s="72" t="s">
        <v>1100</v>
      </c>
      <c r="D11396" s="72" t="s">
        <v>1094</v>
      </c>
      <c r="E11396" s="72">
        <v>614</v>
      </c>
      <c r="F11396" s="105">
        <v>41</v>
      </c>
      <c r="G11396" s="108">
        <f t="shared" ref="G11396:G11459" si="178">DATE(LEFT(D11396,4),RIGHT(LEFT(D11396,7),2),1)</f>
        <v>43831</v>
      </c>
    </row>
    <row r="11397" spans="1:7" x14ac:dyDescent="0.35">
      <c r="A11397" s="72" t="s">
        <v>702</v>
      </c>
      <c r="B11397" s="72" t="s">
        <v>703</v>
      </c>
      <c r="C11397" s="72" t="s">
        <v>1100</v>
      </c>
      <c r="D11397" s="72" t="s">
        <v>1095</v>
      </c>
      <c r="E11397" s="72">
        <v>614</v>
      </c>
      <c r="F11397" s="105">
        <v>40</v>
      </c>
      <c r="G11397" s="108">
        <f t="shared" si="178"/>
        <v>43739</v>
      </c>
    </row>
    <row r="11398" spans="1:7" x14ac:dyDescent="0.35">
      <c r="A11398" s="72" t="s">
        <v>702</v>
      </c>
      <c r="B11398" s="72" t="s">
        <v>703</v>
      </c>
      <c r="C11398" s="72" t="s">
        <v>1100</v>
      </c>
      <c r="D11398" s="72" t="s">
        <v>1096</v>
      </c>
      <c r="E11398" s="72">
        <v>612</v>
      </c>
      <c r="F11398" s="105">
        <v>43</v>
      </c>
      <c r="G11398" s="108">
        <f t="shared" si="178"/>
        <v>43647</v>
      </c>
    </row>
    <row r="11399" spans="1:7" x14ac:dyDescent="0.35">
      <c r="A11399" s="72" t="s">
        <v>702</v>
      </c>
      <c r="B11399" s="72" t="s">
        <v>703</v>
      </c>
      <c r="C11399" s="72" t="s">
        <v>1100</v>
      </c>
      <c r="D11399" s="72" t="s">
        <v>1097</v>
      </c>
      <c r="E11399" s="72">
        <v>613</v>
      </c>
      <c r="F11399" s="105">
        <v>41</v>
      </c>
      <c r="G11399" s="108">
        <f t="shared" si="178"/>
        <v>43556</v>
      </c>
    </row>
    <row r="11400" spans="1:7" x14ac:dyDescent="0.35">
      <c r="A11400" s="72" t="s">
        <v>702</v>
      </c>
      <c r="B11400" s="72" t="s">
        <v>703</v>
      </c>
      <c r="C11400" s="72" t="s">
        <v>1100</v>
      </c>
      <c r="D11400" s="72" t="s">
        <v>1098</v>
      </c>
      <c r="E11400" s="72">
        <v>601</v>
      </c>
      <c r="F11400" s="105">
        <v>48</v>
      </c>
      <c r="G11400" s="108">
        <f t="shared" si="178"/>
        <v>43466</v>
      </c>
    </row>
    <row r="11401" spans="1:7" x14ac:dyDescent="0.35">
      <c r="A11401" s="72" t="s">
        <v>702</v>
      </c>
      <c r="B11401" s="72" t="s">
        <v>703</v>
      </c>
      <c r="C11401" s="72" t="s">
        <v>1100</v>
      </c>
      <c r="D11401" s="72" t="s">
        <v>1099</v>
      </c>
      <c r="E11401" s="72">
        <v>667</v>
      </c>
      <c r="F11401" s="105">
        <v>45</v>
      </c>
      <c r="G11401" s="108">
        <f t="shared" si="178"/>
        <v>43374</v>
      </c>
    </row>
    <row r="11402" spans="1:7" x14ac:dyDescent="0.35">
      <c r="A11402" s="72" t="s">
        <v>702</v>
      </c>
      <c r="B11402" s="72" t="s">
        <v>703</v>
      </c>
      <c r="C11402" s="72" t="s">
        <v>1101</v>
      </c>
      <c r="D11402" s="72" t="s">
        <v>1088</v>
      </c>
      <c r="E11402" s="72">
        <v>209</v>
      </c>
      <c r="F11402" s="105">
        <v>3</v>
      </c>
      <c r="G11402" s="108">
        <f t="shared" si="178"/>
        <v>44378</v>
      </c>
    </row>
    <row r="11403" spans="1:7" x14ac:dyDescent="0.35">
      <c r="A11403" s="72" t="s">
        <v>702</v>
      </c>
      <c r="B11403" s="72" t="s">
        <v>703</v>
      </c>
      <c r="C11403" s="72" t="s">
        <v>1101</v>
      </c>
      <c r="D11403" s="72" t="s">
        <v>1089</v>
      </c>
      <c r="E11403" s="72">
        <v>204</v>
      </c>
      <c r="F11403" s="105">
        <v>5</v>
      </c>
      <c r="G11403" s="108">
        <f t="shared" si="178"/>
        <v>44287</v>
      </c>
    </row>
    <row r="11404" spans="1:7" x14ac:dyDescent="0.35">
      <c r="A11404" s="72" t="s">
        <v>702</v>
      </c>
      <c r="B11404" s="72" t="s">
        <v>703</v>
      </c>
      <c r="C11404" s="72" t="s">
        <v>1101</v>
      </c>
      <c r="D11404" s="72" t="s">
        <v>1090</v>
      </c>
      <c r="E11404" s="72">
        <v>203</v>
      </c>
      <c r="F11404" s="105">
        <v>5</v>
      </c>
      <c r="G11404" s="108">
        <f t="shared" si="178"/>
        <v>44197</v>
      </c>
    </row>
    <row r="11405" spans="1:7" x14ac:dyDescent="0.35">
      <c r="A11405" s="72" t="s">
        <v>702</v>
      </c>
      <c r="B11405" s="72" t="s">
        <v>703</v>
      </c>
      <c r="C11405" s="72" t="s">
        <v>1101</v>
      </c>
      <c r="D11405" s="72" t="s">
        <v>1091</v>
      </c>
      <c r="E11405" s="72">
        <v>202</v>
      </c>
      <c r="F11405" s="105">
        <v>5</v>
      </c>
      <c r="G11405" s="108">
        <f t="shared" si="178"/>
        <v>44105</v>
      </c>
    </row>
    <row r="11406" spans="1:7" x14ac:dyDescent="0.35">
      <c r="A11406" s="72" t="s">
        <v>702</v>
      </c>
      <c r="B11406" s="72" t="s">
        <v>703</v>
      </c>
      <c r="C11406" s="72" t="s">
        <v>1101</v>
      </c>
      <c r="D11406" s="72" t="s">
        <v>1092</v>
      </c>
      <c r="E11406" s="72">
        <v>202</v>
      </c>
      <c r="F11406" s="105">
        <v>4</v>
      </c>
      <c r="G11406" s="108">
        <f t="shared" si="178"/>
        <v>44013</v>
      </c>
    </row>
    <row r="11407" spans="1:7" x14ac:dyDescent="0.35">
      <c r="A11407" s="72" t="s">
        <v>702</v>
      </c>
      <c r="B11407" s="72" t="s">
        <v>703</v>
      </c>
      <c r="C11407" s="72" t="s">
        <v>1101</v>
      </c>
      <c r="D11407" s="72" t="s">
        <v>1093</v>
      </c>
      <c r="E11407" s="72">
        <v>206</v>
      </c>
      <c r="F11407" s="105">
        <v>7</v>
      </c>
      <c r="G11407" s="108">
        <f t="shared" si="178"/>
        <v>43922</v>
      </c>
    </row>
    <row r="11408" spans="1:7" x14ac:dyDescent="0.35">
      <c r="A11408" s="72" t="s">
        <v>702</v>
      </c>
      <c r="B11408" s="72" t="s">
        <v>703</v>
      </c>
      <c r="C11408" s="72" t="s">
        <v>1101</v>
      </c>
      <c r="D11408" s="72" t="s">
        <v>1094</v>
      </c>
      <c r="E11408" s="72">
        <v>200</v>
      </c>
      <c r="F11408" s="105">
        <v>7</v>
      </c>
      <c r="G11408" s="108">
        <f t="shared" si="178"/>
        <v>43831</v>
      </c>
    </row>
    <row r="11409" spans="1:7" x14ac:dyDescent="0.35">
      <c r="A11409" s="72" t="s">
        <v>702</v>
      </c>
      <c r="B11409" s="72" t="s">
        <v>703</v>
      </c>
      <c r="C11409" s="72" t="s">
        <v>1101</v>
      </c>
      <c r="D11409" s="72" t="s">
        <v>1095</v>
      </c>
      <c r="E11409" s="72">
        <v>204</v>
      </c>
      <c r="F11409" s="105">
        <v>5</v>
      </c>
      <c r="G11409" s="108">
        <f t="shared" si="178"/>
        <v>43739</v>
      </c>
    </row>
    <row r="11410" spans="1:7" x14ac:dyDescent="0.35">
      <c r="A11410" s="72" t="s">
        <v>702</v>
      </c>
      <c r="B11410" s="72" t="s">
        <v>703</v>
      </c>
      <c r="C11410" s="72" t="s">
        <v>1101</v>
      </c>
      <c r="D11410" s="72" t="s">
        <v>1096</v>
      </c>
      <c r="E11410" s="72">
        <v>204</v>
      </c>
      <c r="F11410" s="105">
        <v>6</v>
      </c>
      <c r="G11410" s="108">
        <f t="shared" si="178"/>
        <v>43647</v>
      </c>
    </row>
    <row r="11411" spans="1:7" x14ac:dyDescent="0.35">
      <c r="A11411" s="72" t="s">
        <v>702</v>
      </c>
      <c r="B11411" s="72" t="s">
        <v>703</v>
      </c>
      <c r="C11411" s="72" t="s">
        <v>1101</v>
      </c>
      <c r="D11411" s="72" t="s">
        <v>1097</v>
      </c>
      <c r="E11411" s="72">
        <v>206</v>
      </c>
      <c r="F11411" s="105">
        <v>4</v>
      </c>
      <c r="G11411" s="108">
        <f t="shared" si="178"/>
        <v>43556</v>
      </c>
    </row>
    <row r="11412" spans="1:7" x14ac:dyDescent="0.35">
      <c r="A11412" s="72" t="s">
        <v>702</v>
      </c>
      <c r="B11412" s="72" t="s">
        <v>703</v>
      </c>
      <c r="C11412" s="72" t="s">
        <v>1101</v>
      </c>
      <c r="D11412" s="72" t="s">
        <v>1098</v>
      </c>
      <c r="E11412" s="72">
        <v>199</v>
      </c>
      <c r="F11412" s="105">
        <v>4</v>
      </c>
      <c r="G11412" s="108">
        <f t="shared" si="178"/>
        <v>43466</v>
      </c>
    </row>
    <row r="11413" spans="1:7" x14ac:dyDescent="0.35">
      <c r="A11413" s="72" t="s">
        <v>702</v>
      </c>
      <c r="B11413" s="72" t="s">
        <v>703</v>
      </c>
      <c r="C11413" s="72" t="s">
        <v>1101</v>
      </c>
      <c r="D11413" s="72" t="s">
        <v>1099</v>
      </c>
      <c r="E11413" s="72">
        <v>212</v>
      </c>
      <c r="F11413" s="105">
        <v>5</v>
      </c>
      <c r="G11413" s="108">
        <f t="shared" si="178"/>
        <v>43374</v>
      </c>
    </row>
    <row r="11414" spans="1:7" x14ac:dyDescent="0.35">
      <c r="A11414" s="72" t="s">
        <v>702</v>
      </c>
      <c r="B11414" s="72" t="s">
        <v>703</v>
      </c>
      <c r="C11414" s="72" t="s">
        <v>1102</v>
      </c>
      <c r="D11414" s="72" t="s">
        <v>1088</v>
      </c>
      <c r="E11414" s="72">
        <v>906</v>
      </c>
      <c r="F11414" s="105">
        <v>42</v>
      </c>
      <c r="G11414" s="108">
        <f t="shared" si="178"/>
        <v>44378</v>
      </c>
    </row>
    <row r="11415" spans="1:7" x14ac:dyDescent="0.35">
      <c r="A11415" s="72" t="s">
        <v>702</v>
      </c>
      <c r="B11415" s="72" t="s">
        <v>703</v>
      </c>
      <c r="C11415" s="72" t="s">
        <v>1102</v>
      </c>
      <c r="D11415" s="72" t="s">
        <v>1089</v>
      </c>
      <c r="E11415" s="72">
        <v>899</v>
      </c>
      <c r="F11415" s="105">
        <v>42</v>
      </c>
      <c r="G11415" s="108">
        <f t="shared" si="178"/>
        <v>44287</v>
      </c>
    </row>
    <row r="11416" spans="1:7" x14ac:dyDescent="0.35">
      <c r="A11416" s="72" t="s">
        <v>702</v>
      </c>
      <c r="B11416" s="72" t="s">
        <v>703</v>
      </c>
      <c r="C11416" s="72" t="s">
        <v>1102</v>
      </c>
      <c r="D11416" s="72" t="s">
        <v>1090</v>
      </c>
      <c r="E11416" s="72">
        <v>895</v>
      </c>
      <c r="F11416" s="105">
        <v>41</v>
      </c>
      <c r="G11416" s="108">
        <f t="shared" si="178"/>
        <v>44197</v>
      </c>
    </row>
    <row r="11417" spans="1:7" x14ac:dyDescent="0.35">
      <c r="A11417" s="72" t="s">
        <v>702</v>
      </c>
      <c r="B11417" s="72" t="s">
        <v>703</v>
      </c>
      <c r="C11417" s="72" t="s">
        <v>1102</v>
      </c>
      <c r="D11417" s="72" t="s">
        <v>1091</v>
      </c>
      <c r="E11417" s="72">
        <v>883</v>
      </c>
      <c r="F11417" s="105">
        <v>36</v>
      </c>
      <c r="G11417" s="108">
        <f t="shared" si="178"/>
        <v>44105</v>
      </c>
    </row>
    <row r="11418" spans="1:7" x14ac:dyDescent="0.35">
      <c r="A11418" s="72" t="s">
        <v>702</v>
      </c>
      <c r="B11418" s="72" t="s">
        <v>703</v>
      </c>
      <c r="C11418" s="72" t="s">
        <v>1102</v>
      </c>
      <c r="D11418" s="72" t="s">
        <v>1092</v>
      </c>
      <c r="E11418" s="72">
        <v>880</v>
      </c>
      <c r="F11418" s="105">
        <v>33</v>
      </c>
      <c r="G11418" s="108">
        <f t="shared" si="178"/>
        <v>44013</v>
      </c>
    </row>
    <row r="11419" spans="1:7" x14ac:dyDescent="0.35">
      <c r="A11419" s="72" t="s">
        <v>702</v>
      </c>
      <c r="B11419" s="72" t="s">
        <v>703</v>
      </c>
      <c r="C11419" s="72" t="s">
        <v>1102</v>
      </c>
      <c r="D11419" s="72" t="s">
        <v>1093</v>
      </c>
      <c r="E11419" s="72">
        <v>879</v>
      </c>
      <c r="F11419" s="105">
        <v>38</v>
      </c>
      <c r="G11419" s="108">
        <f t="shared" si="178"/>
        <v>43922</v>
      </c>
    </row>
    <row r="11420" spans="1:7" x14ac:dyDescent="0.35">
      <c r="A11420" s="72" t="s">
        <v>702</v>
      </c>
      <c r="B11420" s="72" t="s">
        <v>703</v>
      </c>
      <c r="C11420" s="72" t="s">
        <v>1102</v>
      </c>
      <c r="D11420" s="72" t="s">
        <v>1094</v>
      </c>
      <c r="E11420" s="72">
        <v>866</v>
      </c>
      <c r="F11420" s="105">
        <v>35</v>
      </c>
      <c r="G11420" s="108">
        <f t="shared" si="178"/>
        <v>43831</v>
      </c>
    </row>
    <row r="11421" spans="1:7" x14ac:dyDescent="0.35">
      <c r="A11421" s="72" t="s">
        <v>702</v>
      </c>
      <c r="B11421" s="72" t="s">
        <v>703</v>
      </c>
      <c r="C11421" s="72" t="s">
        <v>1102</v>
      </c>
      <c r="D11421" s="72" t="s">
        <v>1095</v>
      </c>
      <c r="E11421" s="72">
        <v>865</v>
      </c>
      <c r="F11421" s="105">
        <v>40</v>
      </c>
      <c r="G11421" s="108">
        <f t="shared" si="178"/>
        <v>43739</v>
      </c>
    </row>
    <row r="11422" spans="1:7" x14ac:dyDescent="0.35">
      <c r="A11422" s="72" t="s">
        <v>702</v>
      </c>
      <c r="B11422" s="72" t="s">
        <v>703</v>
      </c>
      <c r="C11422" s="72" t="s">
        <v>1102</v>
      </c>
      <c r="D11422" s="72" t="s">
        <v>1096</v>
      </c>
      <c r="E11422" s="72">
        <v>873</v>
      </c>
      <c r="F11422" s="105">
        <v>47</v>
      </c>
      <c r="G11422" s="108">
        <f t="shared" si="178"/>
        <v>43647</v>
      </c>
    </row>
    <row r="11423" spans="1:7" x14ac:dyDescent="0.35">
      <c r="A11423" s="72" t="s">
        <v>702</v>
      </c>
      <c r="B11423" s="72" t="s">
        <v>703</v>
      </c>
      <c r="C11423" s="72" t="s">
        <v>1102</v>
      </c>
      <c r="D11423" s="72" t="s">
        <v>1097</v>
      </c>
      <c r="E11423" s="72">
        <v>871</v>
      </c>
      <c r="F11423" s="105">
        <v>41</v>
      </c>
      <c r="G11423" s="108">
        <f t="shared" si="178"/>
        <v>43556</v>
      </c>
    </row>
    <row r="11424" spans="1:7" x14ac:dyDescent="0.35">
      <c r="A11424" s="72" t="s">
        <v>702</v>
      </c>
      <c r="B11424" s="72" t="s">
        <v>703</v>
      </c>
      <c r="C11424" s="72" t="s">
        <v>1102</v>
      </c>
      <c r="D11424" s="72" t="s">
        <v>1098</v>
      </c>
      <c r="E11424" s="72">
        <v>847</v>
      </c>
      <c r="F11424" s="105">
        <v>44</v>
      </c>
      <c r="G11424" s="108">
        <f t="shared" si="178"/>
        <v>43466</v>
      </c>
    </row>
    <row r="11425" spans="1:7" x14ac:dyDescent="0.35">
      <c r="A11425" s="72" t="s">
        <v>702</v>
      </c>
      <c r="B11425" s="72" t="s">
        <v>703</v>
      </c>
      <c r="C11425" s="72" t="s">
        <v>1102</v>
      </c>
      <c r="D11425" s="72" t="s">
        <v>1099</v>
      </c>
      <c r="E11425" s="72">
        <v>896</v>
      </c>
      <c r="F11425" s="105">
        <v>36</v>
      </c>
      <c r="G11425" s="108">
        <f t="shared" si="178"/>
        <v>43374</v>
      </c>
    </row>
    <row r="11426" spans="1:7" x14ac:dyDescent="0.35">
      <c r="A11426" s="72" t="s">
        <v>704</v>
      </c>
      <c r="B11426" s="72" t="s">
        <v>705</v>
      </c>
      <c r="C11426" s="72" t="s">
        <v>1087</v>
      </c>
      <c r="D11426" s="72" t="s">
        <v>1088</v>
      </c>
      <c r="E11426" s="72">
        <v>522</v>
      </c>
      <c r="F11426" s="105">
        <v>24</v>
      </c>
      <c r="G11426" s="108">
        <f t="shared" si="178"/>
        <v>44378</v>
      </c>
    </row>
    <row r="11427" spans="1:7" x14ac:dyDescent="0.35">
      <c r="A11427" s="72" t="s">
        <v>704</v>
      </c>
      <c r="B11427" s="72" t="s">
        <v>705</v>
      </c>
      <c r="C11427" s="72" t="s">
        <v>1087</v>
      </c>
      <c r="D11427" s="72" t="s">
        <v>1089</v>
      </c>
      <c r="E11427" s="72">
        <v>521</v>
      </c>
      <c r="F11427" s="105">
        <v>24</v>
      </c>
      <c r="G11427" s="108">
        <f t="shared" si="178"/>
        <v>44287</v>
      </c>
    </row>
    <row r="11428" spans="1:7" x14ac:dyDescent="0.35">
      <c r="A11428" s="72" t="s">
        <v>704</v>
      </c>
      <c r="B11428" s="72" t="s">
        <v>705</v>
      </c>
      <c r="C11428" s="72" t="s">
        <v>1087</v>
      </c>
      <c r="D11428" s="72" t="s">
        <v>1090</v>
      </c>
      <c r="E11428" s="72">
        <v>521</v>
      </c>
      <c r="F11428" s="105">
        <v>25</v>
      </c>
      <c r="G11428" s="108">
        <f t="shared" si="178"/>
        <v>44197</v>
      </c>
    </row>
    <row r="11429" spans="1:7" x14ac:dyDescent="0.35">
      <c r="A11429" s="72" t="s">
        <v>704</v>
      </c>
      <c r="B11429" s="72" t="s">
        <v>705</v>
      </c>
      <c r="C11429" s="72" t="s">
        <v>1087</v>
      </c>
      <c r="D11429" s="72" t="s">
        <v>1091</v>
      </c>
      <c r="E11429" s="72">
        <v>523</v>
      </c>
      <c r="F11429" s="105">
        <v>28</v>
      </c>
      <c r="G11429" s="108">
        <f t="shared" si="178"/>
        <v>44105</v>
      </c>
    </row>
    <row r="11430" spans="1:7" x14ac:dyDescent="0.35">
      <c r="A11430" s="72" t="s">
        <v>704</v>
      </c>
      <c r="B11430" s="72" t="s">
        <v>705</v>
      </c>
      <c r="C11430" s="72" t="s">
        <v>1087</v>
      </c>
      <c r="D11430" s="72" t="s">
        <v>1092</v>
      </c>
      <c r="E11430" s="72">
        <v>522</v>
      </c>
      <c r="F11430" s="105">
        <v>32</v>
      </c>
      <c r="G11430" s="108">
        <f t="shared" si="178"/>
        <v>44013</v>
      </c>
    </row>
    <row r="11431" spans="1:7" x14ac:dyDescent="0.35">
      <c r="A11431" s="72" t="s">
        <v>704</v>
      </c>
      <c r="B11431" s="72" t="s">
        <v>705</v>
      </c>
      <c r="C11431" s="72" t="s">
        <v>1087</v>
      </c>
      <c r="D11431" s="72" t="s">
        <v>1093</v>
      </c>
      <c r="E11431" s="72">
        <v>521</v>
      </c>
      <c r="F11431" s="105">
        <v>28</v>
      </c>
      <c r="G11431" s="108">
        <f t="shared" si="178"/>
        <v>43922</v>
      </c>
    </row>
    <row r="11432" spans="1:7" x14ac:dyDescent="0.35">
      <c r="A11432" s="72" t="s">
        <v>704</v>
      </c>
      <c r="B11432" s="72" t="s">
        <v>705</v>
      </c>
      <c r="C11432" s="72" t="s">
        <v>1087</v>
      </c>
      <c r="D11432" s="72" t="s">
        <v>1094</v>
      </c>
      <c r="E11432" s="72">
        <v>523</v>
      </c>
      <c r="F11432" s="105">
        <v>26</v>
      </c>
      <c r="G11432" s="108">
        <f t="shared" si="178"/>
        <v>43831</v>
      </c>
    </row>
    <row r="11433" spans="1:7" x14ac:dyDescent="0.35">
      <c r="A11433" s="72" t="s">
        <v>704</v>
      </c>
      <c r="B11433" s="72" t="s">
        <v>705</v>
      </c>
      <c r="C11433" s="72" t="s">
        <v>1087</v>
      </c>
      <c r="D11433" s="72" t="s">
        <v>1095</v>
      </c>
      <c r="E11433" s="72">
        <v>517</v>
      </c>
      <c r="F11433" s="105">
        <v>23</v>
      </c>
      <c r="G11433" s="108">
        <f t="shared" si="178"/>
        <v>43739</v>
      </c>
    </row>
    <row r="11434" spans="1:7" x14ac:dyDescent="0.35">
      <c r="A11434" s="72" t="s">
        <v>704</v>
      </c>
      <c r="B11434" s="72" t="s">
        <v>705</v>
      </c>
      <c r="C11434" s="72" t="s">
        <v>1087</v>
      </c>
      <c r="D11434" s="72" t="s">
        <v>1096</v>
      </c>
      <c r="E11434" s="72">
        <v>516</v>
      </c>
      <c r="F11434" s="105">
        <v>24</v>
      </c>
      <c r="G11434" s="108">
        <f t="shared" si="178"/>
        <v>43647</v>
      </c>
    </row>
    <row r="11435" spans="1:7" x14ac:dyDescent="0.35">
      <c r="A11435" s="72" t="s">
        <v>704</v>
      </c>
      <c r="B11435" s="72" t="s">
        <v>705</v>
      </c>
      <c r="C11435" s="72" t="s">
        <v>1087</v>
      </c>
      <c r="D11435" s="72" t="s">
        <v>1097</v>
      </c>
      <c r="E11435" s="72">
        <v>509</v>
      </c>
      <c r="F11435" s="105">
        <v>24</v>
      </c>
      <c r="G11435" s="108">
        <f t="shared" si="178"/>
        <v>43556</v>
      </c>
    </row>
    <row r="11436" spans="1:7" x14ac:dyDescent="0.35">
      <c r="A11436" s="72" t="s">
        <v>704</v>
      </c>
      <c r="B11436" s="72" t="s">
        <v>705</v>
      </c>
      <c r="C11436" s="72" t="s">
        <v>1087</v>
      </c>
      <c r="D11436" s="72" t="s">
        <v>1098</v>
      </c>
      <c r="E11436" s="72">
        <v>503</v>
      </c>
      <c r="F11436" s="105">
        <v>23</v>
      </c>
      <c r="G11436" s="108">
        <f t="shared" si="178"/>
        <v>43466</v>
      </c>
    </row>
    <row r="11437" spans="1:7" x14ac:dyDescent="0.35">
      <c r="A11437" s="72" t="s">
        <v>704</v>
      </c>
      <c r="B11437" s="72" t="s">
        <v>705</v>
      </c>
      <c r="C11437" s="72" t="s">
        <v>1087</v>
      </c>
      <c r="D11437" s="72" t="s">
        <v>1099</v>
      </c>
      <c r="E11437" s="72">
        <v>529</v>
      </c>
      <c r="F11437" s="105">
        <v>23</v>
      </c>
      <c r="G11437" s="108">
        <f t="shared" si="178"/>
        <v>43374</v>
      </c>
    </row>
    <row r="11438" spans="1:7" x14ac:dyDescent="0.35">
      <c r="A11438" s="72" t="s">
        <v>704</v>
      </c>
      <c r="B11438" s="72" t="s">
        <v>705</v>
      </c>
      <c r="C11438" s="72" t="s">
        <v>1100</v>
      </c>
      <c r="D11438" s="72" t="s">
        <v>1088</v>
      </c>
      <c r="E11438" s="72">
        <v>795</v>
      </c>
      <c r="F11438" s="105">
        <v>122</v>
      </c>
      <c r="G11438" s="108">
        <f t="shared" si="178"/>
        <v>44378</v>
      </c>
    </row>
    <row r="11439" spans="1:7" x14ac:dyDescent="0.35">
      <c r="A11439" s="72" t="s">
        <v>704</v>
      </c>
      <c r="B11439" s="72" t="s">
        <v>705</v>
      </c>
      <c r="C11439" s="72" t="s">
        <v>1100</v>
      </c>
      <c r="D11439" s="72" t="s">
        <v>1089</v>
      </c>
      <c r="E11439" s="72">
        <v>794</v>
      </c>
      <c r="F11439" s="105">
        <v>104</v>
      </c>
      <c r="G11439" s="108">
        <f t="shared" si="178"/>
        <v>44287</v>
      </c>
    </row>
    <row r="11440" spans="1:7" x14ac:dyDescent="0.35">
      <c r="A11440" s="72" t="s">
        <v>704</v>
      </c>
      <c r="B11440" s="72" t="s">
        <v>705</v>
      </c>
      <c r="C11440" s="72" t="s">
        <v>1100</v>
      </c>
      <c r="D11440" s="72" t="s">
        <v>1090</v>
      </c>
      <c r="E11440" s="72">
        <v>795</v>
      </c>
      <c r="F11440" s="105">
        <v>103</v>
      </c>
      <c r="G11440" s="108">
        <f t="shared" si="178"/>
        <v>44197</v>
      </c>
    </row>
    <row r="11441" spans="1:7" x14ac:dyDescent="0.35">
      <c r="A11441" s="72" t="s">
        <v>704</v>
      </c>
      <c r="B11441" s="72" t="s">
        <v>705</v>
      </c>
      <c r="C11441" s="72" t="s">
        <v>1100</v>
      </c>
      <c r="D11441" s="72" t="s">
        <v>1091</v>
      </c>
      <c r="E11441" s="72">
        <v>769</v>
      </c>
      <c r="F11441" s="105">
        <v>95</v>
      </c>
      <c r="G11441" s="108">
        <f t="shared" si="178"/>
        <v>44105</v>
      </c>
    </row>
    <row r="11442" spans="1:7" x14ac:dyDescent="0.35">
      <c r="A11442" s="72" t="s">
        <v>704</v>
      </c>
      <c r="B11442" s="72" t="s">
        <v>705</v>
      </c>
      <c r="C11442" s="72" t="s">
        <v>1100</v>
      </c>
      <c r="D11442" s="72" t="s">
        <v>1092</v>
      </c>
      <c r="E11442" s="72">
        <v>769</v>
      </c>
      <c r="F11442" s="105">
        <v>99</v>
      </c>
      <c r="G11442" s="108">
        <f t="shared" si="178"/>
        <v>44013</v>
      </c>
    </row>
    <row r="11443" spans="1:7" x14ac:dyDescent="0.35">
      <c r="A11443" s="72" t="s">
        <v>704</v>
      </c>
      <c r="B11443" s="72" t="s">
        <v>705</v>
      </c>
      <c r="C11443" s="72" t="s">
        <v>1100</v>
      </c>
      <c r="D11443" s="72" t="s">
        <v>1093</v>
      </c>
      <c r="E11443" s="72">
        <v>754</v>
      </c>
      <c r="F11443" s="105">
        <v>122</v>
      </c>
      <c r="G11443" s="108">
        <f t="shared" si="178"/>
        <v>43922</v>
      </c>
    </row>
    <row r="11444" spans="1:7" x14ac:dyDescent="0.35">
      <c r="A11444" s="72" t="s">
        <v>704</v>
      </c>
      <c r="B11444" s="72" t="s">
        <v>705</v>
      </c>
      <c r="C11444" s="72" t="s">
        <v>1100</v>
      </c>
      <c r="D11444" s="72" t="s">
        <v>1094</v>
      </c>
      <c r="E11444" s="72">
        <v>763</v>
      </c>
      <c r="F11444" s="105">
        <v>126</v>
      </c>
      <c r="G11444" s="108">
        <f t="shared" si="178"/>
        <v>43831</v>
      </c>
    </row>
    <row r="11445" spans="1:7" x14ac:dyDescent="0.35">
      <c r="A11445" s="72" t="s">
        <v>704</v>
      </c>
      <c r="B11445" s="72" t="s">
        <v>705</v>
      </c>
      <c r="C11445" s="72" t="s">
        <v>1100</v>
      </c>
      <c r="D11445" s="72" t="s">
        <v>1095</v>
      </c>
      <c r="E11445" s="72">
        <v>758</v>
      </c>
      <c r="F11445" s="105">
        <v>116</v>
      </c>
      <c r="G11445" s="108">
        <f t="shared" si="178"/>
        <v>43739</v>
      </c>
    </row>
    <row r="11446" spans="1:7" x14ac:dyDescent="0.35">
      <c r="A11446" s="72" t="s">
        <v>704</v>
      </c>
      <c r="B11446" s="72" t="s">
        <v>705</v>
      </c>
      <c r="C11446" s="72" t="s">
        <v>1100</v>
      </c>
      <c r="D11446" s="72" t="s">
        <v>1096</v>
      </c>
      <c r="E11446" s="72">
        <v>758</v>
      </c>
      <c r="F11446" s="105">
        <v>100</v>
      </c>
      <c r="G11446" s="108">
        <f t="shared" si="178"/>
        <v>43647</v>
      </c>
    </row>
    <row r="11447" spans="1:7" x14ac:dyDescent="0.35">
      <c r="A11447" s="72" t="s">
        <v>704</v>
      </c>
      <c r="B11447" s="72" t="s">
        <v>705</v>
      </c>
      <c r="C11447" s="72" t="s">
        <v>1100</v>
      </c>
      <c r="D11447" s="72" t="s">
        <v>1097</v>
      </c>
      <c r="E11447" s="72">
        <v>755</v>
      </c>
      <c r="F11447" s="105">
        <v>98</v>
      </c>
      <c r="G11447" s="108">
        <f t="shared" si="178"/>
        <v>43556</v>
      </c>
    </row>
    <row r="11448" spans="1:7" x14ac:dyDescent="0.35">
      <c r="A11448" s="72" t="s">
        <v>704</v>
      </c>
      <c r="B11448" s="72" t="s">
        <v>705</v>
      </c>
      <c r="C11448" s="72" t="s">
        <v>1100</v>
      </c>
      <c r="D11448" s="72" t="s">
        <v>1098</v>
      </c>
      <c r="E11448" s="72">
        <v>756</v>
      </c>
      <c r="F11448" s="105">
        <v>102</v>
      </c>
      <c r="G11448" s="108">
        <f t="shared" si="178"/>
        <v>43466</v>
      </c>
    </row>
    <row r="11449" spans="1:7" x14ac:dyDescent="0.35">
      <c r="A11449" s="72" t="s">
        <v>704</v>
      </c>
      <c r="B11449" s="72" t="s">
        <v>705</v>
      </c>
      <c r="C11449" s="72" t="s">
        <v>1100</v>
      </c>
      <c r="D11449" s="72" t="s">
        <v>1099</v>
      </c>
      <c r="E11449" s="72">
        <v>803</v>
      </c>
      <c r="F11449" s="105">
        <v>111</v>
      </c>
      <c r="G11449" s="108">
        <f t="shared" si="178"/>
        <v>43374</v>
      </c>
    </row>
    <row r="11450" spans="1:7" x14ac:dyDescent="0.35">
      <c r="A11450" s="72" t="s">
        <v>704</v>
      </c>
      <c r="B11450" s="72" t="s">
        <v>705</v>
      </c>
      <c r="C11450" s="72" t="s">
        <v>1101</v>
      </c>
      <c r="D11450" s="72" t="s">
        <v>1088</v>
      </c>
      <c r="E11450" s="72">
        <v>76</v>
      </c>
      <c r="F11450" s="105">
        <v>2</v>
      </c>
      <c r="G11450" s="108">
        <f t="shared" si="178"/>
        <v>44378</v>
      </c>
    </row>
    <row r="11451" spans="1:7" x14ac:dyDescent="0.35">
      <c r="A11451" s="72" t="s">
        <v>704</v>
      </c>
      <c r="B11451" s="72" t="s">
        <v>705</v>
      </c>
      <c r="C11451" s="72" t="s">
        <v>1101</v>
      </c>
      <c r="D11451" s="72" t="s">
        <v>1089</v>
      </c>
      <c r="E11451" s="72">
        <v>76</v>
      </c>
      <c r="F11451" s="105">
        <v>2</v>
      </c>
      <c r="G11451" s="108">
        <f t="shared" si="178"/>
        <v>44287</v>
      </c>
    </row>
    <row r="11452" spans="1:7" x14ac:dyDescent="0.35">
      <c r="A11452" s="72" t="s">
        <v>704</v>
      </c>
      <c r="B11452" s="72" t="s">
        <v>705</v>
      </c>
      <c r="C11452" s="72" t="s">
        <v>1101</v>
      </c>
      <c r="D11452" s="72" t="s">
        <v>1090</v>
      </c>
      <c r="E11452" s="72">
        <v>74</v>
      </c>
      <c r="F11452" s="105">
        <v>2</v>
      </c>
      <c r="G11452" s="108">
        <f t="shared" si="178"/>
        <v>44197</v>
      </c>
    </row>
    <row r="11453" spans="1:7" x14ac:dyDescent="0.35">
      <c r="A11453" s="72" t="s">
        <v>704</v>
      </c>
      <c r="B11453" s="72" t="s">
        <v>705</v>
      </c>
      <c r="C11453" s="72" t="s">
        <v>1101</v>
      </c>
      <c r="D11453" s="72" t="s">
        <v>1091</v>
      </c>
      <c r="E11453" s="72">
        <v>74</v>
      </c>
      <c r="F11453" s="105">
        <v>2</v>
      </c>
      <c r="G11453" s="108">
        <f t="shared" si="178"/>
        <v>44105</v>
      </c>
    </row>
    <row r="11454" spans="1:7" x14ac:dyDescent="0.35">
      <c r="A11454" s="72" t="s">
        <v>704</v>
      </c>
      <c r="B11454" s="72" t="s">
        <v>705</v>
      </c>
      <c r="C11454" s="72" t="s">
        <v>1101</v>
      </c>
      <c r="D11454" s="72" t="s">
        <v>1092</v>
      </c>
      <c r="E11454" s="72">
        <v>78</v>
      </c>
      <c r="F11454" s="105">
        <v>2</v>
      </c>
      <c r="G11454" s="108">
        <f t="shared" si="178"/>
        <v>44013</v>
      </c>
    </row>
    <row r="11455" spans="1:7" x14ac:dyDescent="0.35">
      <c r="A11455" s="72" t="s">
        <v>704</v>
      </c>
      <c r="B11455" s="72" t="s">
        <v>705</v>
      </c>
      <c r="C11455" s="72" t="s">
        <v>1101</v>
      </c>
      <c r="D11455" s="72" t="s">
        <v>1093</v>
      </c>
      <c r="E11455" s="72">
        <v>77</v>
      </c>
      <c r="F11455" s="105">
        <v>4</v>
      </c>
      <c r="G11455" s="108">
        <f t="shared" si="178"/>
        <v>43922</v>
      </c>
    </row>
    <row r="11456" spans="1:7" x14ac:dyDescent="0.35">
      <c r="A11456" s="72" t="s">
        <v>704</v>
      </c>
      <c r="B11456" s="72" t="s">
        <v>705</v>
      </c>
      <c r="C11456" s="72" t="s">
        <v>1101</v>
      </c>
      <c r="D11456" s="72" t="s">
        <v>1094</v>
      </c>
      <c r="E11456" s="72">
        <v>76</v>
      </c>
      <c r="F11456" s="105">
        <v>2</v>
      </c>
      <c r="G11456" s="108">
        <f t="shared" si="178"/>
        <v>43831</v>
      </c>
    </row>
    <row r="11457" spans="1:7" x14ac:dyDescent="0.35">
      <c r="A11457" s="72" t="s">
        <v>704</v>
      </c>
      <c r="B11457" s="72" t="s">
        <v>705</v>
      </c>
      <c r="C11457" s="72" t="s">
        <v>1101</v>
      </c>
      <c r="D11457" s="72" t="s">
        <v>1095</v>
      </c>
      <c r="E11457" s="72">
        <v>67</v>
      </c>
      <c r="F11457" s="105">
        <v>2</v>
      </c>
      <c r="G11457" s="108">
        <f t="shared" si="178"/>
        <v>43739</v>
      </c>
    </row>
    <row r="11458" spans="1:7" x14ac:dyDescent="0.35">
      <c r="A11458" s="72" t="s">
        <v>704</v>
      </c>
      <c r="B11458" s="72" t="s">
        <v>705</v>
      </c>
      <c r="C11458" s="72" t="s">
        <v>1101</v>
      </c>
      <c r="D11458" s="72" t="s">
        <v>1096</v>
      </c>
      <c r="E11458" s="72">
        <v>66</v>
      </c>
      <c r="F11458" s="105">
        <v>1</v>
      </c>
      <c r="G11458" s="108">
        <f t="shared" si="178"/>
        <v>43647</v>
      </c>
    </row>
    <row r="11459" spans="1:7" x14ac:dyDescent="0.35">
      <c r="A11459" s="72" t="s">
        <v>704</v>
      </c>
      <c r="B11459" s="72" t="s">
        <v>705</v>
      </c>
      <c r="C11459" s="72" t="s">
        <v>1101</v>
      </c>
      <c r="D11459" s="72" t="s">
        <v>1097</v>
      </c>
      <c r="E11459" s="72">
        <v>65</v>
      </c>
      <c r="F11459" s="105">
        <v>1</v>
      </c>
      <c r="G11459" s="108">
        <f t="shared" si="178"/>
        <v>43556</v>
      </c>
    </row>
    <row r="11460" spans="1:7" x14ac:dyDescent="0.35">
      <c r="A11460" s="72" t="s">
        <v>704</v>
      </c>
      <c r="B11460" s="72" t="s">
        <v>705</v>
      </c>
      <c r="C11460" s="72" t="s">
        <v>1101</v>
      </c>
      <c r="D11460" s="72" t="s">
        <v>1098</v>
      </c>
      <c r="E11460" s="72">
        <v>62</v>
      </c>
      <c r="F11460" s="105">
        <v>2</v>
      </c>
      <c r="G11460" s="108">
        <f t="shared" ref="G11460:G11523" si="179">DATE(LEFT(D11460,4),RIGHT(LEFT(D11460,7),2),1)</f>
        <v>43466</v>
      </c>
    </row>
    <row r="11461" spans="1:7" x14ac:dyDescent="0.35">
      <c r="A11461" s="72" t="s">
        <v>704</v>
      </c>
      <c r="B11461" s="72" t="s">
        <v>705</v>
      </c>
      <c r="C11461" s="72" t="s">
        <v>1101</v>
      </c>
      <c r="D11461" s="72" t="s">
        <v>1099</v>
      </c>
      <c r="E11461" s="72">
        <v>69</v>
      </c>
      <c r="F11461" s="105">
        <v>2</v>
      </c>
      <c r="G11461" s="108">
        <f t="shared" si="179"/>
        <v>43374</v>
      </c>
    </row>
    <row r="11462" spans="1:7" x14ac:dyDescent="0.35">
      <c r="A11462" s="72" t="s">
        <v>704</v>
      </c>
      <c r="B11462" s="72" t="s">
        <v>705</v>
      </c>
      <c r="C11462" s="72" t="s">
        <v>1102</v>
      </c>
      <c r="D11462" s="72" t="s">
        <v>1088</v>
      </c>
      <c r="E11462" s="72">
        <v>895</v>
      </c>
      <c r="F11462" s="105">
        <v>82</v>
      </c>
      <c r="G11462" s="108">
        <f t="shared" si="179"/>
        <v>44378</v>
      </c>
    </row>
    <row r="11463" spans="1:7" x14ac:dyDescent="0.35">
      <c r="A11463" s="72" t="s">
        <v>704</v>
      </c>
      <c r="B11463" s="72" t="s">
        <v>705</v>
      </c>
      <c r="C11463" s="72" t="s">
        <v>1102</v>
      </c>
      <c r="D11463" s="72" t="s">
        <v>1089</v>
      </c>
      <c r="E11463" s="72">
        <v>894</v>
      </c>
      <c r="F11463" s="105">
        <v>83</v>
      </c>
      <c r="G11463" s="108">
        <f t="shared" si="179"/>
        <v>44287</v>
      </c>
    </row>
    <row r="11464" spans="1:7" x14ac:dyDescent="0.35">
      <c r="A11464" s="72" t="s">
        <v>704</v>
      </c>
      <c r="B11464" s="72" t="s">
        <v>705</v>
      </c>
      <c r="C11464" s="72" t="s">
        <v>1102</v>
      </c>
      <c r="D11464" s="72" t="s">
        <v>1090</v>
      </c>
      <c r="E11464" s="72">
        <v>895</v>
      </c>
      <c r="F11464" s="105">
        <v>81</v>
      </c>
      <c r="G11464" s="108">
        <f t="shared" si="179"/>
        <v>44197</v>
      </c>
    </row>
    <row r="11465" spans="1:7" x14ac:dyDescent="0.35">
      <c r="A11465" s="72" t="s">
        <v>704</v>
      </c>
      <c r="B11465" s="72" t="s">
        <v>705</v>
      </c>
      <c r="C11465" s="72" t="s">
        <v>1102</v>
      </c>
      <c r="D11465" s="72" t="s">
        <v>1091</v>
      </c>
      <c r="E11465" s="72">
        <v>899</v>
      </c>
      <c r="F11465" s="105">
        <v>83</v>
      </c>
      <c r="G11465" s="108">
        <f t="shared" si="179"/>
        <v>44105</v>
      </c>
    </row>
    <row r="11466" spans="1:7" x14ac:dyDescent="0.35">
      <c r="A11466" s="72" t="s">
        <v>704</v>
      </c>
      <c r="B11466" s="72" t="s">
        <v>705</v>
      </c>
      <c r="C11466" s="72" t="s">
        <v>1102</v>
      </c>
      <c r="D11466" s="72" t="s">
        <v>1092</v>
      </c>
      <c r="E11466" s="72">
        <v>903</v>
      </c>
      <c r="F11466" s="105">
        <v>84</v>
      </c>
      <c r="G11466" s="108">
        <f t="shared" si="179"/>
        <v>44013</v>
      </c>
    </row>
    <row r="11467" spans="1:7" x14ac:dyDescent="0.35">
      <c r="A11467" s="72" t="s">
        <v>704</v>
      </c>
      <c r="B11467" s="72" t="s">
        <v>705</v>
      </c>
      <c r="C11467" s="72" t="s">
        <v>1102</v>
      </c>
      <c r="D11467" s="72" t="s">
        <v>1093</v>
      </c>
      <c r="E11467" s="72">
        <v>906</v>
      </c>
      <c r="F11467" s="105">
        <v>93</v>
      </c>
      <c r="G11467" s="108">
        <f t="shared" si="179"/>
        <v>43922</v>
      </c>
    </row>
    <row r="11468" spans="1:7" x14ac:dyDescent="0.35">
      <c r="A11468" s="72" t="s">
        <v>704</v>
      </c>
      <c r="B11468" s="72" t="s">
        <v>705</v>
      </c>
      <c r="C11468" s="72" t="s">
        <v>1102</v>
      </c>
      <c r="D11468" s="72" t="s">
        <v>1094</v>
      </c>
      <c r="E11468" s="72">
        <v>912</v>
      </c>
      <c r="F11468" s="105">
        <v>92</v>
      </c>
      <c r="G11468" s="108">
        <f t="shared" si="179"/>
        <v>43831</v>
      </c>
    </row>
    <row r="11469" spans="1:7" x14ac:dyDescent="0.35">
      <c r="A11469" s="72" t="s">
        <v>704</v>
      </c>
      <c r="B11469" s="72" t="s">
        <v>705</v>
      </c>
      <c r="C11469" s="72" t="s">
        <v>1102</v>
      </c>
      <c r="D11469" s="72" t="s">
        <v>1095</v>
      </c>
      <c r="E11469" s="72">
        <v>913</v>
      </c>
      <c r="F11469" s="105">
        <v>89</v>
      </c>
      <c r="G11469" s="108">
        <f t="shared" si="179"/>
        <v>43739</v>
      </c>
    </row>
    <row r="11470" spans="1:7" x14ac:dyDescent="0.35">
      <c r="A11470" s="72" t="s">
        <v>704</v>
      </c>
      <c r="B11470" s="72" t="s">
        <v>705</v>
      </c>
      <c r="C11470" s="72" t="s">
        <v>1102</v>
      </c>
      <c r="D11470" s="72" t="s">
        <v>1096</v>
      </c>
      <c r="E11470" s="72">
        <v>914</v>
      </c>
      <c r="F11470" s="105">
        <v>77</v>
      </c>
      <c r="G11470" s="108">
        <f t="shared" si="179"/>
        <v>43647</v>
      </c>
    </row>
    <row r="11471" spans="1:7" x14ac:dyDescent="0.35">
      <c r="A11471" s="72" t="s">
        <v>704</v>
      </c>
      <c r="B11471" s="72" t="s">
        <v>705</v>
      </c>
      <c r="C11471" s="72" t="s">
        <v>1102</v>
      </c>
      <c r="D11471" s="72" t="s">
        <v>1097</v>
      </c>
      <c r="E11471" s="72">
        <v>915</v>
      </c>
      <c r="F11471" s="105">
        <v>79</v>
      </c>
      <c r="G11471" s="108">
        <f t="shared" si="179"/>
        <v>43556</v>
      </c>
    </row>
    <row r="11472" spans="1:7" x14ac:dyDescent="0.35">
      <c r="A11472" s="72" t="s">
        <v>704</v>
      </c>
      <c r="B11472" s="72" t="s">
        <v>705</v>
      </c>
      <c r="C11472" s="72" t="s">
        <v>1102</v>
      </c>
      <c r="D11472" s="72" t="s">
        <v>1098</v>
      </c>
      <c r="E11472" s="72">
        <v>907</v>
      </c>
      <c r="F11472" s="105">
        <v>81</v>
      </c>
      <c r="G11472" s="108">
        <f t="shared" si="179"/>
        <v>43466</v>
      </c>
    </row>
    <row r="11473" spans="1:7" x14ac:dyDescent="0.35">
      <c r="A11473" s="72" t="s">
        <v>704</v>
      </c>
      <c r="B11473" s="72" t="s">
        <v>705</v>
      </c>
      <c r="C11473" s="72" t="s">
        <v>1102</v>
      </c>
      <c r="D11473" s="72" t="s">
        <v>1099</v>
      </c>
      <c r="E11473" s="72">
        <v>937</v>
      </c>
      <c r="F11473" s="105">
        <v>91</v>
      </c>
      <c r="G11473" s="108">
        <f t="shared" si="179"/>
        <v>43374</v>
      </c>
    </row>
    <row r="11474" spans="1:7" x14ac:dyDescent="0.35">
      <c r="A11474" s="72" t="s">
        <v>706</v>
      </c>
      <c r="B11474" s="72" t="s">
        <v>707</v>
      </c>
      <c r="C11474" s="72" t="s">
        <v>1087</v>
      </c>
      <c r="D11474" s="72" t="s">
        <v>1088</v>
      </c>
      <c r="E11474" s="72">
        <v>424</v>
      </c>
      <c r="F11474" s="105">
        <v>22</v>
      </c>
      <c r="G11474" s="108">
        <f t="shared" si="179"/>
        <v>44378</v>
      </c>
    </row>
    <row r="11475" spans="1:7" x14ac:dyDescent="0.35">
      <c r="A11475" s="72" t="s">
        <v>706</v>
      </c>
      <c r="B11475" s="72" t="s">
        <v>707</v>
      </c>
      <c r="C11475" s="72" t="s">
        <v>1087</v>
      </c>
      <c r="D11475" s="72" t="s">
        <v>1089</v>
      </c>
      <c r="E11475" s="72">
        <v>425</v>
      </c>
      <c r="F11475" s="105">
        <v>21</v>
      </c>
      <c r="G11475" s="108">
        <f t="shared" si="179"/>
        <v>44287</v>
      </c>
    </row>
    <row r="11476" spans="1:7" x14ac:dyDescent="0.35">
      <c r="A11476" s="72" t="s">
        <v>706</v>
      </c>
      <c r="B11476" s="72" t="s">
        <v>707</v>
      </c>
      <c r="C11476" s="72" t="s">
        <v>1087</v>
      </c>
      <c r="D11476" s="72" t="s">
        <v>1090</v>
      </c>
      <c r="E11476" s="72">
        <v>421</v>
      </c>
      <c r="F11476" s="105">
        <v>21</v>
      </c>
      <c r="G11476" s="108">
        <f t="shared" si="179"/>
        <v>44197</v>
      </c>
    </row>
    <row r="11477" spans="1:7" x14ac:dyDescent="0.35">
      <c r="A11477" s="72" t="s">
        <v>706</v>
      </c>
      <c r="B11477" s="72" t="s">
        <v>707</v>
      </c>
      <c r="C11477" s="72" t="s">
        <v>1087</v>
      </c>
      <c r="D11477" s="72" t="s">
        <v>1091</v>
      </c>
      <c r="E11477" s="72">
        <v>422</v>
      </c>
      <c r="F11477" s="105">
        <v>21</v>
      </c>
      <c r="G11477" s="108">
        <f t="shared" si="179"/>
        <v>44105</v>
      </c>
    </row>
    <row r="11478" spans="1:7" x14ac:dyDescent="0.35">
      <c r="A11478" s="72" t="s">
        <v>706</v>
      </c>
      <c r="B11478" s="72" t="s">
        <v>707</v>
      </c>
      <c r="C11478" s="72" t="s">
        <v>1087</v>
      </c>
      <c r="D11478" s="72" t="s">
        <v>1092</v>
      </c>
      <c r="E11478" s="72">
        <v>416</v>
      </c>
      <c r="F11478" s="105">
        <v>18</v>
      </c>
      <c r="G11478" s="108">
        <f t="shared" si="179"/>
        <v>44013</v>
      </c>
    </row>
    <row r="11479" spans="1:7" x14ac:dyDescent="0.35">
      <c r="A11479" s="72" t="s">
        <v>706</v>
      </c>
      <c r="B11479" s="72" t="s">
        <v>707</v>
      </c>
      <c r="C11479" s="72" t="s">
        <v>1087</v>
      </c>
      <c r="D11479" s="72" t="s">
        <v>1093</v>
      </c>
      <c r="E11479" s="72">
        <v>404</v>
      </c>
      <c r="F11479" s="105">
        <v>16</v>
      </c>
      <c r="G11479" s="108">
        <f t="shared" si="179"/>
        <v>43922</v>
      </c>
    </row>
    <row r="11480" spans="1:7" x14ac:dyDescent="0.35">
      <c r="A11480" s="72" t="s">
        <v>706</v>
      </c>
      <c r="B11480" s="72" t="s">
        <v>707</v>
      </c>
      <c r="C11480" s="72" t="s">
        <v>1087</v>
      </c>
      <c r="D11480" s="72" t="s">
        <v>1094</v>
      </c>
      <c r="E11480" s="72">
        <v>401</v>
      </c>
      <c r="F11480" s="105">
        <v>15</v>
      </c>
      <c r="G11480" s="108">
        <f t="shared" si="179"/>
        <v>43831</v>
      </c>
    </row>
    <row r="11481" spans="1:7" x14ac:dyDescent="0.35">
      <c r="A11481" s="72" t="s">
        <v>706</v>
      </c>
      <c r="B11481" s="72" t="s">
        <v>707</v>
      </c>
      <c r="C11481" s="72" t="s">
        <v>1087</v>
      </c>
      <c r="D11481" s="72" t="s">
        <v>1095</v>
      </c>
      <c r="E11481" s="72">
        <v>399</v>
      </c>
      <c r="F11481" s="105">
        <v>13</v>
      </c>
      <c r="G11481" s="108">
        <f t="shared" si="179"/>
        <v>43739</v>
      </c>
    </row>
    <row r="11482" spans="1:7" x14ac:dyDescent="0.35">
      <c r="A11482" s="72" t="s">
        <v>706</v>
      </c>
      <c r="B11482" s="72" t="s">
        <v>707</v>
      </c>
      <c r="C11482" s="72" t="s">
        <v>1087</v>
      </c>
      <c r="D11482" s="72" t="s">
        <v>1096</v>
      </c>
      <c r="E11482" s="72">
        <v>397</v>
      </c>
      <c r="F11482" s="105">
        <v>14</v>
      </c>
      <c r="G11482" s="108">
        <f t="shared" si="179"/>
        <v>43647</v>
      </c>
    </row>
    <row r="11483" spans="1:7" x14ac:dyDescent="0.35">
      <c r="A11483" s="72" t="s">
        <v>706</v>
      </c>
      <c r="B11483" s="72" t="s">
        <v>707</v>
      </c>
      <c r="C11483" s="72" t="s">
        <v>1087</v>
      </c>
      <c r="D11483" s="72" t="s">
        <v>1097</v>
      </c>
      <c r="E11483" s="72">
        <v>396</v>
      </c>
      <c r="F11483" s="105">
        <v>15</v>
      </c>
      <c r="G11483" s="108">
        <f t="shared" si="179"/>
        <v>43556</v>
      </c>
    </row>
    <row r="11484" spans="1:7" x14ac:dyDescent="0.35">
      <c r="A11484" s="72" t="s">
        <v>706</v>
      </c>
      <c r="B11484" s="72" t="s">
        <v>707</v>
      </c>
      <c r="C11484" s="72" t="s">
        <v>1087</v>
      </c>
      <c r="D11484" s="72" t="s">
        <v>1098</v>
      </c>
      <c r="E11484" s="72">
        <v>381</v>
      </c>
      <c r="F11484" s="105">
        <v>14</v>
      </c>
      <c r="G11484" s="108">
        <f t="shared" si="179"/>
        <v>43466</v>
      </c>
    </row>
    <row r="11485" spans="1:7" x14ac:dyDescent="0.35">
      <c r="A11485" s="72" t="s">
        <v>706</v>
      </c>
      <c r="B11485" s="72" t="s">
        <v>707</v>
      </c>
      <c r="C11485" s="72" t="s">
        <v>1087</v>
      </c>
      <c r="D11485" s="72" t="s">
        <v>1099</v>
      </c>
      <c r="E11485" s="72">
        <v>410</v>
      </c>
      <c r="F11485" s="105">
        <v>21</v>
      </c>
      <c r="G11485" s="108">
        <f t="shared" si="179"/>
        <v>43374</v>
      </c>
    </row>
    <row r="11486" spans="1:7" x14ac:dyDescent="0.35">
      <c r="A11486" s="72" t="s">
        <v>706</v>
      </c>
      <c r="B11486" s="72" t="s">
        <v>707</v>
      </c>
      <c r="C11486" s="72" t="s">
        <v>1100</v>
      </c>
      <c r="D11486" s="72" t="s">
        <v>1088</v>
      </c>
      <c r="E11486" s="72">
        <v>348</v>
      </c>
      <c r="F11486" s="105">
        <v>43</v>
      </c>
      <c r="G11486" s="108">
        <f t="shared" si="179"/>
        <v>44378</v>
      </c>
    </row>
    <row r="11487" spans="1:7" x14ac:dyDescent="0.35">
      <c r="A11487" s="72" t="s">
        <v>706</v>
      </c>
      <c r="B11487" s="72" t="s">
        <v>707</v>
      </c>
      <c r="C11487" s="72" t="s">
        <v>1100</v>
      </c>
      <c r="D11487" s="72" t="s">
        <v>1089</v>
      </c>
      <c r="E11487" s="72">
        <v>347</v>
      </c>
      <c r="F11487" s="105">
        <v>40</v>
      </c>
      <c r="G11487" s="108">
        <f t="shared" si="179"/>
        <v>44287</v>
      </c>
    </row>
    <row r="11488" spans="1:7" x14ac:dyDescent="0.35">
      <c r="A11488" s="72" t="s">
        <v>706</v>
      </c>
      <c r="B11488" s="72" t="s">
        <v>707</v>
      </c>
      <c r="C11488" s="72" t="s">
        <v>1100</v>
      </c>
      <c r="D11488" s="72" t="s">
        <v>1090</v>
      </c>
      <c r="E11488" s="72">
        <v>346</v>
      </c>
      <c r="F11488" s="105">
        <v>34</v>
      </c>
      <c r="G11488" s="108">
        <f t="shared" si="179"/>
        <v>44197</v>
      </c>
    </row>
    <row r="11489" spans="1:7" x14ac:dyDescent="0.35">
      <c r="A11489" s="72" t="s">
        <v>706</v>
      </c>
      <c r="B11489" s="72" t="s">
        <v>707</v>
      </c>
      <c r="C11489" s="72" t="s">
        <v>1100</v>
      </c>
      <c r="D11489" s="72" t="s">
        <v>1091</v>
      </c>
      <c r="E11489" s="72">
        <v>343</v>
      </c>
      <c r="F11489" s="105">
        <v>35</v>
      </c>
      <c r="G11489" s="108">
        <f t="shared" si="179"/>
        <v>44105</v>
      </c>
    </row>
    <row r="11490" spans="1:7" x14ac:dyDescent="0.35">
      <c r="A11490" s="72" t="s">
        <v>706</v>
      </c>
      <c r="B11490" s="72" t="s">
        <v>707</v>
      </c>
      <c r="C11490" s="72" t="s">
        <v>1100</v>
      </c>
      <c r="D11490" s="72" t="s">
        <v>1092</v>
      </c>
      <c r="E11490" s="72">
        <v>345</v>
      </c>
      <c r="F11490" s="105">
        <v>34</v>
      </c>
      <c r="G11490" s="108">
        <f t="shared" si="179"/>
        <v>44013</v>
      </c>
    </row>
    <row r="11491" spans="1:7" x14ac:dyDescent="0.35">
      <c r="A11491" s="72" t="s">
        <v>706</v>
      </c>
      <c r="B11491" s="72" t="s">
        <v>707</v>
      </c>
      <c r="C11491" s="72" t="s">
        <v>1100</v>
      </c>
      <c r="D11491" s="72" t="s">
        <v>1093</v>
      </c>
      <c r="E11491" s="72">
        <v>343</v>
      </c>
      <c r="F11491" s="105">
        <v>35</v>
      </c>
      <c r="G11491" s="108">
        <f t="shared" si="179"/>
        <v>43922</v>
      </c>
    </row>
    <row r="11492" spans="1:7" x14ac:dyDescent="0.35">
      <c r="A11492" s="72" t="s">
        <v>706</v>
      </c>
      <c r="B11492" s="72" t="s">
        <v>707</v>
      </c>
      <c r="C11492" s="72" t="s">
        <v>1100</v>
      </c>
      <c r="D11492" s="72" t="s">
        <v>1094</v>
      </c>
      <c r="E11492" s="72">
        <v>338</v>
      </c>
      <c r="F11492" s="105">
        <v>31</v>
      </c>
      <c r="G11492" s="108">
        <f t="shared" si="179"/>
        <v>43831</v>
      </c>
    </row>
    <row r="11493" spans="1:7" x14ac:dyDescent="0.35">
      <c r="A11493" s="72" t="s">
        <v>706</v>
      </c>
      <c r="B11493" s="72" t="s">
        <v>707</v>
      </c>
      <c r="C11493" s="72" t="s">
        <v>1100</v>
      </c>
      <c r="D11493" s="72" t="s">
        <v>1095</v>
      </c>
      <c r="E11493" s="72">
        <v>336</v>
      </c>
      <c r="F11493" s="105">
        <v>28</v>
      </c>
      <c r="G11493" s="108">
        <f t="shared" si="179"/>
        <v>43739</v>
      </c>
    </row>
    <row r="11494" spans="1:7" x14ac:dyDescent="0.35">
      <c r="A11494" s="72" t="s">
        <v>706</v>
      </c>
      <c r="B11494" s="72" t="s">
        <v>707</v>
      </c>
      <c r="C11494" s="72" t="s">
        <v>1100</v>
      </c>
      <c r="D11494" s="72" t="s">
        <v>1096</v>
      </c>
      <c r="E11494" s="72">
        <v>332</v>
      </c>
      <c r="F11494" s="105">
        <v>27</v>
      </c>
      <c r="G11494" s="108">
        <f t="shared" si="179"/>
        <v>43647</v>
      </c>
    </row>
    <row r="11495" spans="1:7" x14ac:dyDescent="0.35">
      <c r="A11495" s="72" t="s">
        <v>706</v>
      </c>
      <c r="B11495" s="72" t="s">
        <v>707</v>
      </c>
      <c r="C11495" s="72" t="s">
        <v>1100</v>
      </c>
      <c r="D11495" s="72" t="s">
        <v>1097</v>
      </c>
      <c r="E11495" s="72">
        <v>332</v>
      </c>
      <c r="F11495" s="105">
        <v>28</v>
      </c>
      <c r="G11495" s="108">
        <f t="shared" si="179"/>
        <v>43556</v>
      </c>
    </row>
    <row r="11496" spans="1:7" x14ac:dyDescent="0.35">
      <c r="A11496" s="72" t="s">
        <v>706</v>
      </c>
      <c r="B11496" s="72" t="s">
        <v>707</v>
      </c>
      <c r="C11496" s="72" t="s">
        <v>1100</v>
      </c>
      <c r="D11496" s="72" t="s">
        <v>1098</v>
      </c>
      <c r="E11496" s="72">
        <v>342</v>
      </c>
      <c r="F11496" s="105">
        <v>30</v>
      </c>
      <c r="G11496" s="108">
        <f t="shared" si="179"/>
        <v>43466</v>
      </c>
    </row>
    <row r="11497" spans="1:7" x14ac:dyDescent="0.35">
      <c r="A11497" s="72" t="s">
        <v>706</v>
      </c>
      <c r="B11497" s="72" t="s">
        <v>707</v>
      </c>
      <c r="C11497" s="72" t="s">
        <v>1100</v>
      </c>
      <c r="D11497" s="72" t="s">
        <v>1099</v>
      </c>
      <c r="E11497" s="72">
        <v>362</v>
      </c>
      <c r="F11497" s="105">
        <v>51</v>
      </c>
      <c r="G11497" s="108">
        <f t="shared" si="179"/>
        <v>43374</v>
      </c>
    </row>
    <row r="11498" spans="1:7" x14ac:dyDescent="0.35">
      <c r="A11498" s="72" t="s">
        <v>706</v>
      </c>
      <c r="B11498" s="72" t="s">
        <v>707</v>
      </c>
      <c r="C11498" s="72" t="s">
        <v>1101</v>
      </c>
      <c r="D11498" s="72" t="s">
        <v>1088</v>
      </c>
      <c r="E11498" s="72">
        <v>204</v>
      </c>
      <c r="F11498" s="105">
        <v>3</v>
      </c>
      <c r="G11498" s="108">
        <f t="shared" si="179"/>
        <v>44378</v>
      </c>
    </row>
    <row r="11499" spans="1:7" x14ac:dyDescent="0.35">
      <c r="A11499" s="72" t="s">
        <v>706</v>
      </c>
      <c r="B11499" s="72" t="s">
        <v>707</v>
      </c>
      <c r="C11499" s="72" t="s">
        <v>1101</v>
      </c>
      <c r="D11499" s="72" t="s">
        <v>1089</v>
      </c>
      <c r="E11499" s="72">
        <v>201</v>
      </c>
      <c r="F11499" s="105">
        <v>3</v>
      </c>
      <c r="G11499" s="108">
        <f t="shared" si="179"/>
        <v>44287</v>
      </c>
    </row>
    <row r="11500" spans="1:7" x14ac:dyDescent="0.35">
      <c r="A11500" s="72" t="s">
        <v>706</v>
      </c>
      <c r="B11500" s="72" t="s">
        <v>707</v>
      </c>
      <c r="C11500" s="72" t="s">
        <v>1101</v>
      </c>
      <c r="D11500" s="72" t="s">
        <v>1090</v>
      </c>
      <c r="E11500" s="72">
        <v>204</v>
      </c>
      <c r="F11500" s="105">
        <v>3</v>
      </c>
      <c r="G11500" s="108">
        <f t="shared" si="179"/>
        <v>44197</v>
      </c>
    </row>
    <row r="11501" spans="1:7" x14ac:dyDescent="0.35">
      <c r="A11501" s="72" t="s">
        <v>706</v>
      </c>
      <c r="B11501" s="72" t="s">
        <v>707</v>
      </c>
      <c r="C11501" s="72" t="s">
        <v>1101</v>
      </c>
      <c r="D11501" s="72" t="s">
        <v>1091</v>
      </c>
      <c r="E11501" s="72">
        <v>198</v>
      </c>
      <c r="F11501" s="105">
        <v>4</v>
      </c>
      <c r="G11501" s="108">
        <f t="shared" si="179"/>
        <v>44105</v>
      </c>
    </row>
    <row r="11502" spans="1:7" x14ac:dyDescent="0.35">
      <c r="A11502" s="72" t="s">
        <v>706</v>
      </c>
      <c r="B11502" s="72" t="s">
        <v>707</v>
      </c>
      <c r="C11502" s="72" t="s">
        <v>1101</v>
      </c>
      <c r="D11502" s="72" t="s">
        <v>1092</v>
      </c>
      <c r="E11502" s="72">
        <v>198</v>
      </c>
      <c r="F11502" s="105">
        <v>4</v>
      </c>
      <c r="G11502" s="108">
        <f t="shared" si="179"/>
        <v>44013</v>
      </c>
    </row>
    <row r="11503" spans="1:7" x14ac:dyDescent="0.35">
      <c r="A11503" s="72" t="s">
        <v>706</v>
      </c>
      <c r="B11503" s="72" t="s">
        <v>707</v>
      </c>
      <c r="C11503" s="72" t="s">
        <v>1101</v>
      </c>
      <c r="D11503" s="72" t="s">
        <v>1093</v>
      </c>
      <c r="E11503" s="72">
        <v>193</v>
      </c>
      <c r="F11503" s="105">
        <v>4</v>
      </c>
      <c r="G11503" s="108">
        <f t="shared" si="179"/>
        <v>43922</v>
      </c>
    </row>
    <row r="11504" spans="1:7" x14ac:dyDescent="0.35">
      <c r="A11504" s="72" t="s">
        <v>706</v>
      </c>
      <c r="B11504" s="72" t="s">
        <v>707</v>
      </c>
      <c r="C11504" s="72" t="s">
        <v>1101</v>
      </c>
      <c r="D11504" s="72" t="s">
        <v>1094</v>
      </c>
      <c r="E11504" s="72">
        <v>192</v>
      </c>
      <c r="F11504" s="105">
        <v>3</v>
      </c>
      <c r="G11504" s="108">
        <f t="shared" si="179"/>
        <v>43831</v>
      </c>
    </row>
    <row r="11505" spans="1:7" x14ac:dyDescent="0.35">
      <c r="A11505" s="72" t="s">
        <v>706</v>
      </c>
      <c r="B11505" s="72" t="s">
        <v>707</v>
      </c>
      <c r="C11505" s="72" t="s">
        <v>1101</v>
      </c>
      <c r="D11505" s="72" t="s">
        <v>1095</v>
      </c>
      <c r="E11505" s="72">
        <v>189</v>
      </c>
      <c r="F11505" s="105">
        <v>3</v>
      </c>
      <c r="G11505" s="108">
        <f t="shared" si="179"/>
        <v>43739</v>
      </c>
    </row>
    <row r="11506" spans="1:7" x14ac:dyDescent="0.35">
      <c r="A11506" s="72" t="s">
        <v>706</v>
      </c>
      <c r="B11506" s="72" t="s">
        <v>707</v>
      </c>
      <c r="C11506" s="72" t="s">
        <v>1101</v>
      </c>
      <c r="D11506" s="72" t="s">
        <v>1096</v>
      </c>
      <c r="E11506" s="72">
        <v>190</v>
      </c>
      <c r="F11506" s="105">
        <v>3</v>
      </c>
      <c r="G11506" s="108">
        <f t="shared" si="179"/>
        <v>43647</v>
      </c>
    </row>
    <row r="11507" spans="1:7" x14ac:dyDescent="0.35">
      <c r="A11507" s="72" t="s">
        <v>706</v>
      </c>
      <c r="B11507" s="72" t="s">
        <v>707</v>
      </c>
      <c r="C11507" s="72" t="s">
        <v>1101</v>
      </c>
      <c r="D11507" s="72" t="s">
        <v>1097</v>
      </c>
      <c r="E11507" s="72">
        <v>188</v>
      </c>
      <c r="F11507" s="105">
        <v>3</v>
      </c>
      <c r="G11507" s="108">
        <f t="shared" si="179"/>
        <v>43556</v>
      </c>
    </row>
    <row r="11508" spans="1:7" x14ac:dyDescent="0.35">
      <c r="A11508" s="72" t="s">
        <v>706</v>
      </c>
      <c r="B11508" s="72" t="s">
        <v>707</v>
      </c>
      <c r="C11508" s="72" t="s">
        <v>1101</v>
      </c>
      <c r="D11508" s="72" t="s">
        <v>1098</v>
      </c>
      <c r="E11508" s="72">
        <v>174</v>
      </c>
      <c r="F11508" s="105">
        <v>2</v>
      </c>
      <c r="G11508" s="108">
        <f t="shared" si="179"/>
        <v>43466</v>
      </c>
    </row>
    <row r="11509" spans="1:7" x14ac:dyDescent="0.35">
      <c r="A11509" s="72" t="s">
        <v>706</v>
      </c>
      <c r="B11509" s="72" t="s">
        <v>707</v>
      </c>
      <c r="C11509" s="72" t="s">
        <v>1101</v>
      </c>
      <c r="D11509" s="72" t="s">
        <v>1099</v>
      </c>
      <c r="E11509" s="72">
        <v>194</v>
      </c>
      <c r="F11509" s="105">
        <v>3</v>
      </c>
      <c r="G11509" s="108">
        <f t="shared" si="179"/>
        <v>43374</v>
      </c>
    </row>
    <row r="11510" spans="1:7" x14ac:dyDescent="0.35">
      <c r="A11510" s="72" t="s">
        <v>706</v>
      </c>
      <c r="B11510" s="72" t="s">
        <v>707</v>
      </c>
      <c r="C11510" s="72" t="s">
        <v>1102</v>
      </c>
      <c r="D11510" s="72" t="s">
        <v>1088</v>
      </c>
      <c r="E11510" s="72">
        <v>518</v>
      </c>
      <c r="F11510" s="105">
        <v>51</v>
      </c>
      <c r="G11510" s="108">
        <f t="shared" si="179"/>
        <v>44378</v>
      </c>
    </row>
    <row r="11511" spans="1:7" x14ac:dyDescent="0.35">
      <c r="A11511" s="72" t="s">
        <v>706</v>
      </c>
      <c r="B11511" s="72" t="s">
        <v>707</v>
      </c>
      <c r="C11511" s="72" t="s">
        <v>1102</v>
      </c>
      <c r="D11511" s="72" t="s">
        <v>1089</v>
      </c>
      <c r="E11511" s="72">
        <v>515</v>
      </c>
      <c r="F11511" s="105">
        <v>42</v>
      </c>
      <c r="G11511" s="108">
        <f t="shared" si="179"/>
        <v>44287</v>
      </c>
    </row>
    <row r="11512" spans="1:7" x14ac:dyDescent="0.35">
      <c r="A11512" s="72" t="s">
        <v>706</v>
      </c>
      <c r="B11512" s="72" t="s">
        <v>707</v>
      </c>
      <c r="C11512" s="72" t="s">
        <v>1102</v>
      </c>
      <c r="D11512" s="72" t="s">
        <v>1090</v>
      </c>
      <c r="E11512" s="72">
        <v>518</v>
      </c>
      <c r="F11512" s="105">
        <v>42</v>
      </c>
      <c r="G11512" s="108">
        <f t="shared" si="179"/>
        <v>44197</v>
      </c>
    </row>
    <row r="11513" spans="1:7" x14ac:dyDescent="0.35">
      <c r="A11513" s="72" t="s">
        <v>706</v>
      </c>
      <c r="B11513" s="72" t="s">
        <v>707</v>
      </c>
      <c r="C11513" s="72" t="s">
        <v>1102</v>
      </c>
      <c r="D11513" s="72" t="s">
        <v>1091</v>
      </c>
      <c r="E11513" s="72">
        <v>517</v>
      </c>
      <c r="F11513" s="105">
        <v>38</v>
      </c>
      <c r="G11513" s="108">
        <f t="shared" si="179"/>
        <v>44105</v>
      </c>
    </row>
    <row r="11514" spans="1:7" x14ac:dyDescent="0.35">
      <c r="A11514" s="72" t="s">
        <v>706</v>
      </c>
      <c r="B11514" s="72" t="s">
        <v>707</v>
      </c>
      <c r="C11514" s="72" t="s">
        <v>1102</v>
      </c>
      <c r="D11514" s="72" t="s">
        <v>1092</v>
      </c>
      <c r="E11514" s="72">
        <v>519</v>
      </c>
      <c r="F11514" s="105">
        <v>40</v>
      </c>
      <c r="G11514" s="108">
        <f t="shared" si="179"/>
        <v>44013</v>
      </c>
    </row>
    <row r="11515" spans="1:7" x14ac:dyDescent="0.35">
      <c r="A11515" s="72" t="s">
        <v>706</v>
      </c>
      <c r="B11515" s="72" t="s">
        <v>707</v>
      </c>
      <c r="C11515" s="72" t="s">
        <v>1102</v>
      </c>
      <c r="D11515" s="72" t="s">
        <v>1093</v>
      </c>
      <c r="E11515" s="72">
        <v>522</v>
      </c>
      <c r="F11515" s="105">
        <v>41</v>
      </c>
      <c r="G11515" s="108">
        <f t="shared" si="179"/>
        <v>43922</v>
      </c>
    </row>
    <row r="11516" spans="1:7" x14ac:dyDescent="0.35">
      <c r="A11516" s="72" t="s">
        <v>706</v>
      </c>
      <c r="B11516" s="72" t="s">
        <v>707</v>
      </c>
      <c r="C11516" s="72" t="s">
        <v>1102</v>
      </c>
      <c r="D11516" s="72" t="s">
        <v>1094</v>
      </c>
      <c r="E11516" s="72">
        <v>515</v>
      </c>
      <c r="F11516" s="105">
        <v>33</v>
      </c>
      <c r="G11516" s="108">
        <f t="shared" si="179"/>
        <v>43831</v>
      </c>
    </row>
    <row r="11517" spans="1:7" x14ac:dyDescent="0.35">
      <c r="A11517" s="72" t="s">
        <v>706</v>
      </c>
      <c r="B11517" s="72" t="s">
        <v>707</v>
      </c>
      <c r="C11517" s="72" t="s">
        <v>1102</v>
      </c>
      <c r="D11517" s="72" t="s">
        <v>1095</v>
      </c>
      <c r="E11517" s="72">
        <v>515</v>
      </c>
      <c r="F11517" s="105">
        <v>35</v>
      </c>
      <c r="G11517" s="108">
        <f t="shared" si="179"/>
        <v>43739</v>
      </c>
    </row>
    <row r="11518" spans="1:7" x14ac:dyDescent="0.35">
      <c r="A11518" s="72" t="s">
        <v>706</v>
      </c>
      <c r="B11518" s="72" t="s">
        <v>707</v>
      </c>
      <c r="C11518" s="72" t="s">
        <v>1102</v>
      </c>
      <c r="D11518" s="72" t="s">
        <v>1096</v>
      </c>
      <c r="E11518" s="72">
        <v>513</v>
      </c>
      <c r="F11518" s="105">
        <v>35</v>
      </c>
      <c r="G11518" s="108">
        <f t="shared" si="179"/>
        <v>43647</v>
      </c>
    </row>
    <row r="11519" spans="1:7" x14ac:dyDescent="0.35">
      <c r="A11519" s="72" t="s">
        <v>706</v>
      </c>
      <c r="B11519" s="72" t="s">
        <v>707</v>
      </c>
      <c r="C11519" s="72" t="s">
        <v>1102</v>
      </c>
      <c r="D11519" s="72" t="s">
        <v>1097</v>
      </c>
      <c r="E11519" s="72">
        <v>518</v>
      </c>
      <c r="F11519" s="105">
        <v>36</v>
      </c>
      <c r="G11519" s="108">
        <f t="shared" si="179"/>
        <v>43556</v>
      </c>
    </row>
    <row r="11520" spans="1:7" x14ac:dyDescent="0.35">
      <c r="A11520" s="72" t="s">
        <v>706</v>
      </c>
      <c r="B11520" s="72" t="s">
        <v>707</v>
      </c>
      <c r="C11520" s="72" t="s">
        <v>1102</v>
      </c>
      <c r="D11520" s="72" t="s">
        <v>1098</v>
      </c>
      <c r="E11520" s="72">
        <v>516</v>
      </c>
      <c r="F11520" s="105">
        <v>39</v>
      </c>
      <c r="G11520" s="108">
        <f t="shared" si="179"/>
        <v>43466</v>
      </c>
    </row>
    <row r="11521" spans="1:7" x14ac:dyDescent="0.35">
      <c r="A11521" s="72" t="s">
        <v>706</v>
      </c>
      <c r="B11521" s="72" t="s">
        <v>707</v>
      </c>
      <c r="C11521" s="72" t="s">
        <v>1102</v>
      </c>
      <c r="D11521" s="72" t="s">
        <v>1099</v>
      </c>
      <c r="E11521" s="72">
        <v>527</v>
      </c>
      <c r="F11521" s="105">
        <v>46</v>
      </c>
      <c r="G11521" s="108">
        <f t="shared" si="179"/>
        <v>43374</v>
      </c>
    </row>
    <row r="11522" spans="1:7" x14ac:dyDescent="0.35">
      <c r="A11522" s="72" t="s">
        <v>708</v>
      </c>
      <c r="B11522" s="72" t="s">
        <v>709</v>
      </c>
      <c r="C11522" s="72" t="s">
        <v>1087</v>
      </c>
      <c r="D11522" s="72" t="s">
        <v>1088</v>
      </c>
      <c r="E11522" s="72">
        <v>714</v>
      </c>
      <c r="F11522" s="105">
        <v>21</v>
      </c>
      <c r="G11522" s="108">
        <f t="shared" si="179"/>
        <v>44378</v>
      </c>
    </row>
    <row r="11523" spans="1:7" x14ac:dyDescent="0.35">
      <c r="A11523" s="72" t="s">
        <v>708</v>
      </c>
      <c r="B11523" s="72" t="s">
        <v>709</v>
      </c>
      <c r="C11523" s="72" t="s">
        <v>1087</v>
      </c>
      <c r="D11523" s="72" t="s">
        <v>1089</v>
      </c>
      <c r="E11523" s="72">
        <v>714</v>
      </c>
      <c r="F11523" s="105">
        <v>22</v>
      </c>
      <c r="G11523" s="108">
        <f t="shared" si="179"/>
        <v>44287</v>
      </c>
    </row>
    <row r="11524" spans="1:7" x14ac:dyDescent="0.35">
      <c r="A11524" s="72" t="s">
        <v>708</v>
      </c>
      <c r="B11524" s="72" t="s">
        <v>709</v>
      </c>
      <c r="C11524" s="72" t="s">
        <v>1087</v>
      </c>
      <c r="D11524" s="72" t="s">
        <v>1090</v>
      </c>
      <c r="E11524" s="72">
        <v>718</v>
      </c>
      <c r="F11524" s="105">
        <v>19</v>
      </c>
      <c r="G11524" s="108">
        <f t="shared" ref="G11524:G11587" si="180">DATE(LEFT(D11524,4),RIGHT(LEFT(D11524,7),2),1)</f>
        <v>44197</v>
      </c>
    </row>
    <row r="11525" spans="1:7" x14ac:dyDescent="0.35">
      <c r="A11525" s="72" t="s">
        <v>708</v>
      </c>
      <c r="B11525" s="72" t="s">
        <v>709</v>
      </c>
      <c r="C11525" s="72" t="s">
        <v>1087</v>
      </c>
      <c r="D11525" s="72" t="s">
        <v>1091</v>
      </c>
      <c r="E11525" s="72">
        <v>717</v>
      </c>
      <c r="F11525" s="105">
        <v>21</v>
      </c>
      <c r="G11525" s="108">
        <f t="shared" si="180"/>
        <v>44105</v>
      </c>
    </row>
    <row r="11526" spans="1:7" x14ac:dyDescent="0.35">
      <c r="A11526" s="72" t="s">
        <v>708</v>
      </c>
      <c r="B11526" s="72" t="s">
        <v>709</v>
      </c>
      <c r="C11526" s="72" t="s">
        <v>1087</v>
      </c>
      <c r="D11526" s="72" t="s">
        <v>1092</v>
      </c>
      <c r="E11526" s="72">
        <v>715</v>
      </c>
      <c r="F11526" s="105">
        <v>19</v>
      </c>
      <c r="G11526" s="108">
        <f t="shared" si="180"/>
        <v>44013</v>
      </c>
    </row>
    <row r="11527" spans="1:7" x14ac:dyDescent="0.35">
      <c r="A11527" s="72" t="s">
        <v>708</v>
      </c>
      <c r="B11527" s="72" t="s">
        <v>709</v>
      </c>
      <c r="C11527" s="72" t="s">
        <v>1087</v>
      </c>
      <c r="D11527" s="72" t="s">
        <v>1093</v>
      </c>
      <c r="E11527" s="72">
        <v>706</v>
      </c>
      <c r="F11527" s="105">
        <v>20</v>
      </c>
      <c r="G11527" s="108">
        <f t="shared" si="180"/>
        <v>43922</v>
      </c>
    </row>
    <row r="11528" spans="1:7" x14ac:dyDescent="0.35">
      <c r="A11528" s="72" t="s">
        <v>708</v>
      </c>
      <c r="B11528" s="72" t="s">
        <v>709</v>
      </c>
      <c r="C11528" s="72" t="s">
        <v>1087</v>
      </c>
      <c r="D11528" s="72" t="s">
        <v>1094</v>
      </c>
      <c r="E11528" s="72">
        <v>705</v>
      </c>
      <c r="F11528" s="105">
        <v>12</v>
      </c>
      <c r="G11528" s="108">
        <f t="shared" si="180"/>
        <v>43831</v>
      </c>
    </row>
    <row r="11529" spans="1:7" x14ac:dyDescent="0.35">
      <c r="A11529" s="72" t="s">
        <v>708</v>
      </c>
      <c r="B11529" s="72" t="s">
        <v>709</v>
      </c>
      <c r="C11529" s="72" t="s">
        <v>1087</v>
      </c>
      <c r="D11529" s="72" t="s">
        <v>1095</v>
      </c>
      <c r="E11529" s="72">
        <v>700</v>
      </c>
      <c r="F11529" s="105">
        <v>12</v>
      </c>
      <c r="G11529" s="108">
        <f t="shared" si="180"/>
        <v>43739</v>
      </c>
    </row>
    <row r="11530" spans="1:7" x14ac:dyDescent="0.35">
      <c r="A11530" s="72" t="s">
        <v>708</v>
      </c>
      <c r="B11530" s="72" t="s">
        <v>709</v>
      </c>
      <c r="C11530" s="72" t="s">
        <v>1087</v>
      </c>
      <c r="D11530" s="72" t="s">
        <v>1096</v>
      </c>
      <c r="E11530" s="72">
        <v>693</v>
      </c>
      <c r="F11530" s="105">
        <v>11</v>
      </c>
      <c r="G11530" s="108">
        <f t="shared" si="180"/>
        <v>43647</v>
      </c>
    </row>
    <row r="11531" spans="1:7" x14ac:dyDescent="0.35">
      <c r="A11531" s="72" t="s">
        <v>708</v>
      </c>
      <c r="B11531" s="72" t="s">
        <v>709</v>
      </c>
      <c r="C11531" s="72" t="s">
        <v>1087</v>
      </c>
      <c r="D11531" s="72" t="s">
        <v>1097</v>
      </c>
      <c r="E11531" s="72">
        <v>693</v>
      </c>
      <c r="F11531" s="105">
        <v>12</v>
      </c>
      <c r="G11531" s="108">
        <f t="shared" si="180"/>
        <v>43556</v>
      </c>
    </row>
    <row r="11532" spans="1:7" x14ac:dyDescent="0.35">
      <c r="A11532" s="72" t="s">
        <v>708</v>
      </c>
      <c r="B11532" s="72" t="s">
        <v>709</v>
      </c>
      <c r="C11532" s="72" t="s">
        <v>1087</v>
      </c>
      <c r="D11532" s="72" t="s">
        <v>1098</v>
      </c>
      <c r="E11532" s="72">
        <v>682</v>
      </c>
      <c r="F11532" s="105">
        <v>15</v>
      </c>
      <c r="G11532" s="108">
        <f t="shared" si="180"/>
        <v>43466</v>
      </c>
    </row>
    <row r="11533" spans="1:7" x14ac:dyDescent="0.35">
      <c r="A11533" s="72" t="s">
        <v>708</v>
      </c>
      <c r="B11533" s="72" t="s">
        <v>709</v>
      </c>
      <c r="C11533" s="72" t="s">
        <v>1087</v>
      </c>
      <c r="D11533" s="72" t="s">
        <v>1099</v>
      </c>
      <c r="E11533" s="72">
        <v>714</v>
      </c>
      <c r="F11533" s="105">
        <v>20</v>
      </c>
      <c r="G11533" s="108">
        <f t="shared" si="180"/>
        <v>43374</v>
      </c>
    </row>
    <row r="11534" spans="1:7" x14ac:dyDescent="0.35">
      <c r="A11534" s="72" t="s">
        <v>708</v>
      </c>
      <c r="B11534" s="72" t="s">
        <v>709</v>
      </c>
      <c r="C11534" s="72" t="s">
        <v>1100</v>
      </c>
      <c r="D11534" s="72" t="s">
        <v>1088</v>
      </c>
      <c r="E11534" s="72">
        <v>281</v>
      </c>
      <c r="F11534" s="105">
        <v>11</v>
      </c>
      <c r="G11534" s="108">
        <f t="shared" si="180"/>
        <v>44378</v>
      </c>
    </row>
    <row r="11535" spans="1:7" x14ac:dyDescent="0.35">
      <c r="A11535" s="72" t="s">
        <v>708</v>
      </c>
      <c r="B11535" s="72" t="s">
        <v>709</v>
      </c>
      <c r="C11535" s="72" t="s">
        <v>1100</v>
      </c>
      <c r="D11535" s="72" t="s">
        <v>1089</v>
      </c>
      <c r="E11535" s="72">
        <v>283</v>
      </c>
      <c r="F11535" s="105">
        <v>9</v>
      </c>
      <c r="G11535" s="108">
        <f t="shared" si="180"/>
        <v>44287</v>
      </c>
    </row>
    <row r="11536" spans="1:7" x14ac:dyDescent="0.35">
      <c r="A11536" s="72" t="s">
        <v>708</v>
      </c>
      <c r="B11536" s="72" t="s">
        <v>709</v>
      </c>
      <c r="C11536" s="72" t="s">
        <v>1100</v>
      </c>
      <c r="D11536" s="72" t="s">
        <v>1090</v>
      </c>
      <c r="E11536" s="72">
        <v>278</v>
      </c>
      <c r="F11536" s="105">
        <v>9</v>
      </c>
      <c r="G11536" s="108">
        <f t="shared" si="180"/>
        <v>44197</v>
      </c>
    </row>
    <row r="11537" spans="1:7" x14ac:dyDescent="0.35">
      <c r="A11537" s="72" t="s">
        <v>708</v>
      </c>
      <c r="B11537" s="72" t="s">
        <v>709</v>
      </c>
      <c r="C11537" s="72" t="s">
        <v>1100</v>
      </c>
      <c r="D11537" s="72" t="s">
        <v>1091</v>
      </c>
      <c r="E11537" s="72">
        <v>284</v>
      </c>
      <c r="F11537" s="105">
        <v>8</v>
      </c>
      <c r="G11537" s="108">
        <f t="shared" si="180"/>
        <v>44105</v>
      </c>
    </row>
    <row r="11538" spans="1:7" x14ac:dyDescent="0.35">
      <c r="A11538" s="72" t="s">
        <v>708</v>
      </c>
      <c r="B11538" s="72" t="s">
        <v>709</v>
      </c>
      <c r="C11538" s="72" t="s">
        <v>1100</v>
      </c>
      <c r="D11538" s="72" t="s">
        <v>1092</v>
      </c>
      <c r="E11538" s="72">
        <v>282</v>
      </c>
      <c r="F11538" s="105">
        <v>6</v>
      </c>
      <c r="G11538" s="108">
        <f t="shared" si="180"/>
        <v>44013</v>
      </c>
    </row>
    <row r="11539" spans="1:7" x14ac:dyDescent="0.35">
      <c r="A11539" s="72" t="s">
        <v>708</v>
      </c>
      <c r="B11539" s="72" t="s">
        <v>709</v>
      </c>
      <c r="C11539" s="72" t="s">
        <v>1100</v>
      </c>
      <c r="D11539" s="72" t="s">
        <v>1093</v>
      </c>
      <c r="E11539" s="72">
        <v>284</v>
      </c>
      <c r="F11539" s="105">
        <v>6</v>
      </c>
      <c r="G11539" s="108">
        <f t="shared" si="180"/>
        <v>43922</v>
      </c>
    </row>
    <row r="11540" spans="1:7" x14ac:dyDescent="0.35">
      <c r="A11540" s="72" t="s">
        <v>708</v>
      </c>
      <c r="B11540" s="72" t="s">
        <v>709</v>
      </c>
      <c r="C11540" s="72" t="s">
        <v>1100</v>
      </c>
      <c r="D11540" s="72" t="s">
        <v>1094</v>
      </c>
      <c r="E11540" s="72">
        <v>284</v>
      </c>
      <c r="F11540" s="105">
        <v>7</v>
      </c>
      <c r="G11540" s="108">
        <f t="shared" si="180"/>
        <v>43831</v>
      </c>
    </row>
    <row r="11541" spans="1:7" x14ac:dyDescent="0.35">
      <c r="A11541" s="72" t="s">
        <v>708</v>
      </c>
      <c r="B11541" s="72" t="s">
        <v>709</v>
      </c>
      <c r="C11541" s="72" t="s">
        <v>1100</v>
      </c>
      <c r="D11541" s="72" t="s">
        <v>1095</v>
      </c>
      <c r="E11541" s="72">
        <v>282</v>
      </c>
      <c r="F11541" s="105">
        <v>7</v>
      </c>
      <c r="G11541" s="108">
        <f t="shared" si="180"/>
        <v>43739</v>
      </c>
    </row>
    <row r="11542" spans="1:7" x14ac:dyDescent="0.35">
      <c r="A11542" s="72" t="s">
        <v>708</v>
      </c>
      <c r="B11542" s="72" t="s">
        <v>709</v>
      </c>
      <c r="C11542" s="72" t="s">
        <v>1100</v>
      </c>
      <c r="D11542" s="72" t="s">
        <v>1096</v>
      </c>
      <c r="E11542" s="72">
        <v>281</v>
      </c>
      <c r="F11542" s="105">
        <v>9</v>
      </c>
      <c r="G11542" s="108">
        <f t="shared" si="180"/>
        <v>43647</v>
      </c>
    </row>
    <row r="11543" spans="1:7" x14ac:dyDescent="0.35">
      <c r="A11543" s="72" t="s">
        <v>708</v>
      </c>
      <c r="B11543" s="72" t="s">
        <v>709</v>
      </c>
      <c r="C11543" s="72" t="s">
        <v>1100</v>
      </c>
      <c r="D11543" s="72" t="s">
        <v>1097</v>
      </c>
      <c r="E11543" s="72">
        <v>282</v>
      </c>
      <c r="F11543" s="105">
        <v>9</v>
      </c>
      <c r="G11543" s="108">
        <f t="shared" si="180"/>
        <v>43556</v>
      </c>
    </row>
    <row r="11544" spans="1:7" x14ac:dyDescent="0.35">
      <c r="A11544" s="72" t="s">
        <v>708</v>
      </c>
      <c r="B11544" s="72" t="s">
        <v>709</v>
      </c>
      <c r="C11544" s="72" t="s">
        <v>1100</v>
      </c>
      <c r="D11544" s="72" t="s">
        <v>1098</v>
      </c>
      <c r="E11544" s="72">
        <v>274</v>
      </c>
      <c r="F11544" s="105">
        <v>8</v>
      </c>
      <c r="G11544" s="108">
        <f t="shared" si="180"/>
        <v>43466</v>
      </c>
    </row>
    <row r="11545" spans="1:7" x14ac:dyDescent="0.35">
      <c r="A11545" s="72" t="s">
        <v>708</v>
      </c>
      <c r="B11545" s="72" t="s">
        <v>709</v>
      </c>
      <c r="C11545" s="72" t="s">
        <v>1100</v>
      </c>
      <c r="D11545" s="72" t="s">
        <v>1099</v>
      </c>
      <c r="E11545" s="72">
        <v>292</v>
      </c>
      <c r="F11545" s="105">
        <v>10</v>
      </c>
      <c r="G11545" s="108">
        <f t="shared" si="180"/>
        <v>43374</v>
      </c>
    </row>
    <row r="11546" spans="1:7" x14ac:dyDescent="0.35">
      <c r="A11546" s="72" t="s">
        <v>708</v>
      </c>
      <c r="B11546" s="72" t="s">
        <v>709</v>
      </c>
      <c r="C11546" s="72" t="s">
        <v>1101</v>
      </c>
      <c r="D11546" s="72" t="s">
        <v>1088</v>
      </c>
      <c r="E11546" s="72">
        <v>750</v>
      </c>
      <c r="F11546" s="105">
        <v>1</v>
      </c>
      <c r="G11546" s="108">
        <f t="shared" si="180"/>
        <v>44378</v>
      </c>
    </row>
    <row r="11547" spans="1:7" x14ac:dyDescent="0.35">
      <c r="A11547" s="72" t="s">
        <v>708</v>
      </c>
      <c r="B11547" s="72" t="s">
        <v>709</v>
      </c>
      <c r="C11547" s="72" t="s">
        <v>1101</v>
      </c>
      <c r="D11547" s="72" t="s">
        <v>1089</v>
      </c>
      <c r="E11547" s="72">
        <v>746</v>
      </c>
      <c r="F11547" s="105">
        <v>1</v>
      </c>
      <c r="G11547" s="108">
        <f t="shared" si="180"/>
        <v>44287</v>
      </c>
    </row>
    <row r="11548" spans="1:7" x14ac:dyDescent="0.35">
      <c r="A11548" s="72" t="s">
        <v>708</v>
      </c>
      <c r="B11548" s="72" t="s">
        <v>709</v>
      </c>
      <c r="C11548" s="72" t="s">
        <v>1101</v>
      </c>
      <c r="D11548" s="72" t="s">
        <v>1090</v>
      </c>
      <c r="E11548" s="72">
        <v>744</v>
      </c>
      <c r="F11548" s="105">
        <v>2</v>
      </c>
      <c r="G11548" s="108">
        <f t="shared" si="180"/>
        <v>44197</v>
      </c>
    </row>
    <row r="11549" spans="1:7" x14ac:dyDescent="0.35">
      <c r="A11549" s="72" t="s">
        <v>708</v>
      </c>
      <c r="B11549" s="72" t="s">
        <v>709</v>
      </c>
      <c r="C11549" s="72" t="s">
        <v>1101</v>
      </c>
      <c r="D11549" s="72" t="s">
        <v>1091</v>
      </c>
      <c r="E11549" s="72">
        <v>739</v>
      </c>
      <c r="F11549" s="105">
        <v>2</v>
      </c>
      <c r="G11549" s="108">
        <f t="shared" si="180"/>
        <v>44105</v>
      </c>
    </row>
    <row r="11550" spans="1:7" x14ac:dyDescent="0.35">
      <c r="A11550" s="72" t="s">
        <v>708</v>
      </c>
      <c r="B11550" s="72" t="s">
        <v>709</v>
      </c>
      <c r="C11550" s="72" t="s">
        <v>1101</v>
      </c>
      <c r="D11550" s="72" t="s">
        <v>1092</v>
      </c>
      <c r="E11550" s="72">
        <v>725</v>
      </c>
      <c r="F11550" s="105">
        <v>7</v>
      </c>
      <c r="G11550" s="108">
        <f t="shared" si="180"/>
        <v>44013</v>
      </c>
    </row>
    <row r="11551" spans="1:7" x14ac:dyDescent="0.35">
      <c r="A11551" s="72" t="s">
        <v>708</v>
      </c>
      <c r="B11551" s="72" t="s">
        <v>709</v>
      </c>
      <c r="C11551" s="72" t="s">
        <v>1101</v>
      </c>
      <c r="D11551" s="72" t="s">
        <v>1093</v>
      </c>
      <c r="E11551" s="72">
        <v>695</v>
      </c>
      <c r="F11551" s="105">
        <v>7</v>
      </c>
      <c r="G11551" s="108">
        <f t="shared" si="180"/>
        <v>43922</v>
      </c>
    </row>
    <row r="11552" spans="1:7" x14ac:dyDescent="0.35">
      <c r="A11552" s="72" t="s">
        <v>708</v>
      </c>
      <c r="B11552" s="72" t="s">
        <v>709</v>
      </c>
      <c r="C11552" s="72" t="s">
        <v>1101</v>
      </c>
      <c r="D11552" s="72" t="s">
        <v>1094</v>
      </c>
      <c r="E11552" s="72">
        <v>689</v>
      </c>
      <c r="F11552" s="105">
        <v>6</v>
      </c>
      <c r="G11552" s="108">
        <f t="shared" si="180"/>
        <v>43831</v>
      </c>
    </row>
    <row r="11553" spans="1:7" x14ac:dyDescent="0.35">
      <c r="A11553" s="72" t="s">
        <v>708</v>
      </c>
      <c r="B11553" s="72" t="s">
        <v>709</v>
      </c>
      <c r="C11553" s="72" t="s">
        <v>1101</v>
      </c>
      <c r="D11553" s="72" t="s">
        <v>1095</v>
      </c>
      <c r="E11553" s="72">
        <v>673</v>
      </c>
      <c r="F11553" s="105">
        <v>6</v>
      </c>
      <c r="G11553" s="108">
        <f t="shared" si="180"/>
        <v>43739</v>
      </c>
    </row>
    <row r="11554" spans="1:7" x14ac:dyDescent="0.35">
      <c r="A11554" s="72" t="s">
        <v>708</v>
      </c>
      <c r="B11554" s="72" t="s">
        <v>709</v>
      </c>
      <c r="C11554" s="72" t="s">
        <v>1101</v>
      </c>
      <c r="D11554" s="72" t="s">
        <v>1096</v>
      </c>
      <c r="E11554" s="72">
        <v>665</v>
      </c>
      <c r="F11554" s="105">
        <v>6</v>
      </c>
      <c r="G11554" s="108">
        <f t="shared" si="180"/>
        <v>43647</v>
      </c>
    </row>
    <row r="11555" spans="1:7" x14ac:dyDescent="0.35">
      <c r="A11555" s="72" t="s">
        <v>708</v>
      </c>
      <c r="B11555" s="72" t="s">
        <v>709</v>
      </c>
      <c r="C11555" s="72" t="s">
        <v>1101</v>
      </c>
      <c r="D11555" s="72" t="s">
        <v>1097</v>
      </c>
      <c r="E11555" s="72">
        <v>663</v>
      </c>
      <c r="F11555" s="105">
        <v>4</v>
      </c>
      <c r="G11555" s="108">
        <f t="shared" si="180"/>
        <v>43556</v>
      </c>
    </row>
    <row r="11556" spans="1:7" x14ac:dyDescent="0.35">
      <c r="A11556" s="72" t="s">
        <v>708</v>
      </c>
      <c r="B11556" s="72" t="s">
        <v>709</v>
      </c>
      <c r="C11556" s="72" t="s">
        <v>1101</v>
      </c>
      <c r="D11556" s="72" t="s">
        <v>1098</v>
      </c>
      <c r="E11556" s="72">
        <v>643</v>
      </c>
      <c r="F11556" s="105">
        <v>3</v>
      </c>
      <c r="G11556" s="108">
        <f t="shared" si="180"/>
        <v>43466</v>
      </c>
    </row>
    <row r="11557" spans="1:7" x14ac:dyDescent="0.35">
      <c r="A11557" s="72" t="s">
        <v>708</v>
      </c>
      <c r="B11557" s="72" t="s">
        <v>709</v>
      </c>
      <c r="C11557" s="72" t="s">
        <v>1101</v>
      </c>
      <c r="D11557" s="72" t="s">
        <v>1099</v>
      </c>
      <c r="E11557" s="72">
        <v>680</v>
      </c>
      <c r="F11557" s="105">
        <v>5</v>
      </c>
      <c r="G11557" s="108">
        <f t="shared" si="180"/>
        <v>43374</v>
      </c>
    </row>
    <row r="11558" spans="1:7" x14ac:dyDescent="0.35">
      <c r="A11558" s="72" t="s">
        <v>708</v>
      </c>
      <c r="B11558" s="72" t="s">
        <v>709</v>
      </c>
      <c r="C11558" s="72" t="s">
        <v>1102</v>
      </c>
      <c r="D11558" s="72" t="s">
        <v>1088</v>
      </c>
      <c r="E11558" s="72">
        <v>913</v>
      </c>
      <c r="F11558" s="105">
        <v>21</v>
      </c>
      <c r="G11558" s="108">
        <f t="shared" si="180"/>
        <v>44378</v>
      </c>
    </row>
    <row r="11559" spans="1:7" x14ac:dyDescent="0.35">
      <c r="A11559" s="72" t="s">
        <v>708</v>
      </c>
      <c r="B11559" s="72" t="s">
        <v>709</v>
      </c>
      <c r="C11559" s="72" t="s">
        <v>1102</v>
      </c>
      <c r="D11559" s="72" t="s">
        <v>1089</v>
      </c>
      <c r="E11559" s="72">
        <v>910</v>
      </c>
      <c r="F11559" s="105">
        <v>19</v>
      </c>
      <c r="G11559" s="108">
        <f t="shared" si="180"/>
        <v>44287</v>
      </c>
    </row>
    <row r="11560" spans="1:7" x14ac:dyDescent="0.35">
      <c r="A11560" s="72" t="s">
        <v>708</v>
      </c>
      <c r="B11560" s="72" t="s">
        <v>709</v>
      </c>
      <c r="C11560" s="72" t="s">
        <v>1102</v>
      </c>
      <c r="D11560" s="72" t="s">
        <v>1090</v>
      </c>
      <c r="E11560" s="72">
        <v>916</v>
      </c>
      <c r="F11560" s="105">
        <v>25</v>
      </c>
      <c r="G11560" s="108">
        <f t="shared" si="180"/>
        <v>44197</v>
      </c>
    </row>
    <row r="11561" spans="1:7" x14ac:dyDescent="0.35">
      <c r="A11561" s="72" t="s">
        <v>708</v>
      </c>
      <c r="B11561" s="72" t="s">
        <v>709</v>
      </c>
      <c r="C11561" s="72" t="s">
        <v>1102</v>
      </c>
      <c r="D11561" s="72" t="s">
        <v>1091</v>
      </c>
      <c r="E11561" s="72">
        <v>907</v>
      </c>
      <c r="F11561" s="105">
        <v>22</v>
      </c>
      <c r="G11561" s="108">
        <f t="shared" si="180"/>
        <v>44105</v>
      </c>
    </row>
    <row r="11562" spans="1:7" x14ac:dyDescent="0.35">
      <c r="A11562" s="72" t="s">
        <v>708</v>
      </c>
      <c r="B11562" s="72" t="s">
        <v>709</v>
      </c>
      <c r="C11562" s="72" t="s">
        <v>1102</v>
      </c>
      <c r="D11562" s="72" t="s">
        <v>1092</v>
      </c>
      <c r="E11562" s="72">
        <v>909</v>
      </c>
      <c r="F11562" s="105">
        <v>16</v>
      </c>
      <c r="G11562" s="108">
        <f t="shared" si="180"/>
        <v>44013</v>
      </c>
    </row>
    <row r="11563" spans="1:7" x14ac:dyDescent="0.35">
      <c r="A11563" s="72" t="s">
        <v>708</v>
      </c>
      <c r="B11563" s="72" t="s">
        <v>709</v>
      </c>
      <c r="C11563" s="72" t="s">
        <v>1102</v>
      </c>
      <c r="D11563" s="72" t="s">
        <v>1093</v>
      </c>
      <c r="E11563" s="72">
        <v>919</v>
      </c>
      <c r="F11563" s="105">
        <v>17</v>
      </c>
      <c r="G11563" s="108">
        <f t="shared" si="180"/>
        <v>43922</v>
      </c>
    </row>
    <row r="11564" spans="1:7" x14ac:dyDescent="0.35">
      <c r="A11564" s="72" t="s">
        <v>708</v>
      </c>
      <c r="B11564" s="72" t="s">
        <v>709</v>
      </c>
      <c r="C11564" s="72" t="s">
        <v>1102</v>
      </c>
      <c r="D11564" s="72" t="s">
        <v>1094</v>
      </c>
      <c r="E11564" s="72">
        <v>911</v>
      </c>
      <c r="F11564" s="105">
        <v>25</v>
      </c>
      <c r="G11564" s="108">
        <f t="shared" si="180"/>
        <v>43831</v>
      </c>
    </row>
    <row r="11565" spans="1:7" x14ac:dyDescent="0.35">
      <c r="A11565" s="72" t="s">
        <v>708</v>
      </c>
      <c r="B11565" s="72" t="s">
        <v>709</v>
      </c>
      <c r="C11565" s="72" t="s">
        <v>1102</v>
      </c>
      <c r="D11565" s="72" t="s">
        <v>1095</v>
      </c>
      <c r="E11565" s="72">
        <v>916</v>
      </c>
      <c r="F11565" s="105">
        <v>25</v>
      </c>
      <c r="G11565" s="108">
        <f t="shared" si="180"/>
        <v>43739</v>
      </c>
    </row>
    <row r="11566" spans="1:7" x14ac:dyDescent="0.35">
      <c r="A11566" s="72" t="s">
        <v>708</v>
      </c>
      <c r="B11566" s="72" t="s">
        <v>709</v>
      </c>
      <c r="C11566" s="72" t="s">
        <v>1102</v>
      </c>
      <c r="D11566" s="72" t="s">
        <v>1096</v>
      </c>
      <c r="E11566" s="72">
        <v>921</v>
      </c>
      <c r="F11566" s="105">
        <v>24</v>
      </c>
      <c r="G11566" s="108">
        <f t="shared" si="180"/>
        <v>43647</v>
      </c>
    </row>
    <row r="11567" spans="1:7" x14ac:dyDescent="0.35">
      <c r="A11567" s="72" t="s">
        <v>708</v>
      </c>
      <c r="B11567" s="72" t="s">
        <v>709</v>
      </c>
      <c r="C11567" s="72" t="s">
        <v>1102</v>
      </c>
      <c r="D11567" s="72" t="s">
        <v>1097</v>
      </c>
      <c r="E11567" s="72">
        <v>919</v>
      </c>
      <c r="F11567" s="105">
        <v>21</v>
      </c>
      <c r="G11567" s="108">
        <f t="shared" si="180"/>
        <v>43556</v>
      </c>
    </row>
    <row r="11568" spans="1:7" x14ac:dyDescent="0.35">
      <c r="A11568" s="72" t="s">
        <v>708</v>
      </c>
      <c r="B11568" s="72" t="s">
        <v>709</v>
      </c>
      <c r="C11568" s="72" t="s">
        <v>1102</v>
      </c>
      <c r="D11568" s="72" t="s">
        <v>1098</v>
      </c>
      <c r="E11568" s="72">
        <v>908</v>
      </c>
      <c r="F11568" s="105">
        <v>17</v>
      </c>
      <c r="G11568" s="108">
        <f t="shared" si="180"/>
        <v>43466</v>
      </c>
    </row>
    <row r="11569" spans="1:7" x14ac:dyDescent="0.35">
      <c r="A11569" s="72" t="s">
        <v>708</v>
      </c>
      <c r="B11569" s="72" t="s">
        <v>709</v>
      </c>
      <c r="C11569" s="72" t="s">
        <v>1102</v>
      </c>
      <c r="D11569" s="72" t="s">
        <v>1099</v>
      </c>
      <c r="E11569" s="72">
        <v>938</v>
      </c>
      <c r="F11569" s="105">
        <v>22</v>
      </c>
      <c r="G11569" s="108">
        <f t="shared" si="180"/>
        <v>43374</v>
      </c>
    </row>
    <row r="11570" spans="1:7" x14ac:dyDescent="0.35">
      <c r="A11570" s="72" t="s">
        <v>710</v>
      </c>
      <c r="B11570" s="72" t="s">
        <v>711</v>
      </c>
      <c r="C11570" s="72" t="s">
        <v>1087</v>
      </c>
      <c r="D11570" s="72" t="s">
        <v>1088</v>
      </c>
      <c r="E11570" s="72">
        <v>2301</v>
      </c>
      <c r="F11570" s="105">
        <v>122</v>
      </c>
      <c r="G11570" s="108">
        <f t="shared" si="180"/>
        <v>44378</v>
      </c>
    </row>
    <row r="11571" spans="1:7" x14ac:dyDescent="0.35">
      <c r="A11571" s="72" t="s">
        <v>710</v>
      </c>
      <c r="B11571" s="72" t="s">
        <v>711</v>
      </c>
      <c r="C11571" s="72" t="s">
        <v>1087</v>
      </c>
      <c r="D11571" s="72" t="s">
        <v>1089</v>
      </c>
      <c r="E11571" s="72">
        <v>2299</v>
      </c>
      <c r="F11571" s="105">
        <v>121</v>
      </c>
      <c r="G11571" s="108">
        <f t="shared" si="180"/>
        <v>44287</v>
      </c>
    </row>
    <row r="11572" spans="1:7" x14ac:dyDescent="0.35">
      <c r="A11572" s="72" t="s">
        <v>710</v>
      </c>
      <c r="B11572" s="72" t="s">
        <v>711</v>
      </c>
      <c r="C11572" s="72" t="s">
        <v>1087</v>
      </c>
      <c r="D11572" s="72" t="s">
        <v>1090</v>
      </c>
      <c r="E11572" s="72">
        <v>2293</v>
      </c>
      <c r="F11572" s="105">
        <v>156</v>
      </c>
      <c r="G11572" s="108">
        <f t="shared" si="180"/>
        <v>44197</v>
      </c>
    </row>
    <row r="11573" spans="1:7" x14ac:dyDescent="0.35">
      <c r="A11573" s="72" t="s">
        <v>710</v>
      </c>
      <c r="B11573" s="72" t="s">
        <v>711</v>
      </c>
      <c r="C11573" s="72" t="s">
        <v>1087</v>
      </c>
      <c r="D11573" s="72" t="s">
        <v>1091</v>
      </c>
      <c r="E11573" s="72">
        <v>2300</v>
      </c>
      <c r="F11573" s="105">
        <v>146</v>
      </c>
      <c r="G11573" s="108">
        <f t="shared" si="180"/>
        <v>44105</v>
      </c>
    </row>
    <row r="11574" spans="1:7" x14ac:dyDescent="0.35">
      <c r="A11574" s="72" t="s">
        <v>710</v>
      </c>
      <c r="B11574" s="72" t="s">
        <v>711</v>
      </c>
      <c r="C11574" s="72" t="s">
        <v>1087</v>
      </c>
      <c r="D11574" s="72" t="s">
        <v>1092</v>
      </c>
      <c r="E11574" s="72">
        <v>2302</v>
      </c>
      <c r="F11574" s="105">
        <v>149</v>
      </c>
      <c r="G11574" s="108">
        <f t="shared" si="180"/>
        <v>44013</v>
      </c>
    </row>
    <row r="11575" spans="1:7" x14ac:dyDescent="0.35">
      <c r="A11575" s="72" t="s">
        <v>710</v>
      </c>
      <c r="B11575" s="72" t="s">
        <v>711</v>
      </c>
      <c r="C11575" s="72" t="s">
        <v>1087</v>
      </c>
      <c r="D11575" s="72" t="s">
        <v>1093</v>
      </c>
      <c r="E11575" s="72">
        <v>2299</v>
      </c>
      <c r="F11575" s="105">
        <v>118</v>
      </c>
      <c r="G11575" s="108">
        <f t="shared" si="180"/>
        <v>43922</v>
      </c>
    </row>
    <row r="11576" spans="1:7" x14ac:dyDescent="0.35">
      <c r="A11576" s="72" t="s">
        <v>710</v>
      </c>
      <c r="B11576" s="72" t="s">
        <v>711</v>
      </c>
      <c r="C11576" s="72" t="s">
        <v>1087</v>
      </c>
      <c r="D11576" s="72" t="s">
        <v>1094</v>
      </c>
      <c r="E11576" s="72">
        <v>2272</v>
      </c>
      <c r="F11576" s="105">
        <v>122</v>
      </c>
      <c r="G11576" s="108">
        <f t="shared" si="180"/>
        <v>43831</v>
      </c>
    </row>
    <row r="11577" spans="1:7" x14ac:dyDescent="0.35">
      <c r="A11577" s="72" t="s">
        <v>710</v>
      </c>
      <c r="B11577" s="72" t="s">
        <v>711</v>
      </c>
      <c r="C11577" s="72" t="s">
        <v>1087</v>
      </c>
      <c r="D11577" s="72" t="s">
        <v>1095</v>
      </c>
      <c r="E11577" s="72">
        <v>2273</v>
      </c>
      <c r="F11577" s="105">
        <v>119</v>
      </c>
      <c r="G11577" s="108">
        <f t="shared" si="180"/>
        <v>43739</v>
      </c>
    </row>
    <row r="11578" spans="1:7" x14ac:dyDescent="0.35">
      <c r="A11578" s="72" t="s">
        <v>710</v>
      </c>
      <c r="B11578" s="72" t="s">
        <v>711</v>
      </c>
      <c r="C11578" s="72" t="s">
        <v>1087</v>
      </c>
      <c r="D11578" s="72" t="s">
        <v>1096</v>
      </c>
      <c r="E11578" s="72">
        <v>2270</v>
      </c>
      <c r="F11578" s="105">
        <v>123</v>
      </c>
      <c r="G11578" s="108">
        <f t="shared" si="180"/>
        <v>43647</v>
      </c>
    </row>
    <row r="11579" spans="1:7" x14ac:dyDescent="0.35">
      <c r="A11579" s="72" t="s">
        <v>710</v>
      </c>
      <c r="B11579" s="72" t="s">
        <v>711</v>
      </c>
      <c r="C11579" s="72" t="s">
        <v>1087</v>
      </c>
      <c r="D11579" s="72" t="s">
        <v>1097</v>
      </c>
      <c r="E11579" s="72">
        <v>2278</v>
      </c>
      <c r="F11579" s="105">
        <v>316</v>
      </c>
      <c r="G11579" s="108">
        <f t="shared" si="180"/>
        <v>43556</v>
      </c>
    </row>
    <row r="11580" spans="1:7" x14ac:dyDescent="0.35">
      <c r="A11580" s="72" t="s">
        <v>710</v>
      </c>
      <c r="B11580" s="72" t="s">
        <v>711</v>
      </c>
      <c r="C11580" s="72" t="s">
        <v>1087</v>
      </c>
      <c r="D11580" s="72" t="s">
        <v>1098</v>
      </c>
      <c r="E11580" s="72">
        <v>2233</v>
      </c>
      <c r="F11580" s="105">
        <v>319</v>
      </c>
      <c r="G11580" s="108">
        <f t="shared" si="180"/>
        <v>43466</v>
      </c>
    </row>
    <row r="11581" spans="1:7" x14ac:dyDescent="0.35">
      <c r="A11581" s="72" t="s">
        <v>710</v>
      </c>
      <c r="B11581" s="72" t="s">
        <v>711</v>
      </c>
      <c r="C11581" s="72" t="s">
        <v>1087</v>
      </c>
      <c r="D11581" s="72" t="s">
        <v>1099</v>
      </c>
      <c r="E11581" s="72">
        <v>2332</v>
      </c>
      <c r="F11581" s="105">
        <v>277</v>
      </c>
      <c r="G11581" s="108">
        <f t="shared" si="180"/>
        <v>43374</v>
      </c>
    </row>
    <row r="11582" spans="1:7" x14ac:dyDescent="0.35">
      <c r="A11582" s="72" t="s">
        <v>710</v>
      </c>
      <c r="B11582" s="72" t="s">
        <v>711</v>
      </c>
      <c r="C11582" s="72" t="s">
        <v>1100</v>
      </c>
      <c r="D11582" s="72" t="s">
        <v>1088</v>
      </c>
      <c r="E11582" s="72">
        <v>2069</v>
      </c>
      <c r="F11582" s="105">
        <v>182</v>
      </c>
      <c r="G11582" s="108">
        <f t="shared" si="180"/>
        <v>44378</v>
      </c>
    </row>
    <row r="11583" spans="1:7" x14ac:dyDescent="0.35">
      <c r="A11583" s="72" t="s">
        <v>710</v>
      </c>
      <c r="B11583" s="72" t="s">
        <v>711</v>
      </c>
      <c r="C11583" s="72" t="s">
        <v>1100</v>
      </c>
      <c r="D11583" s="72" t="s">
        <v>1089</v>
      </c>
      <c r="E11583" s="72">
        <v>2066</v>
      </c>
      <c r="F11583" s="105">
        <v>170</v>
      </c>
      <c r="G11583" s="108">
        <f t="shared" si="180"/>
        <v>44287</v>
      </c>
    </row>
    <row r="11584" spans="1:7" x14ac:dyDescent="0.35">
      <c r="A11584" s="72" t="s">
        <v>710</v>
      </c>
      <c r="B11584" s="72" t="s">
        <v>711</v>
      </c>
      <c r="C11584" s="72" t="s">
        <v>1100</v>
      </c>
      <c r="D11584" s="72" t="s">
        <v>1090</v>
      </c>
      <c r="E11584" s="72">
        <v>2070</v>
      </c>
      <c r="F11584" s="105">
        <v>284</v>
      </c>
      <c r="G11584" s="108">
        <f t="shared" si="180"/>
        <v>44197</v>
      </c>
    </row>
    <row r="11585" spans="1:7" x14ac:dyDescent="0.35">
      <c r="A11585" s="72" t="s">
        <v>710</v>
      </c>
      <c r="B11585" s="72" t="s">
        <v>711</v>
      </c>
      <c r="C11585" s="72" t="s">
        <v>1100</v>
      </c>
      <c r="D11585" s="72" t="s">
        <v>1091</v>
      </c>
      <c r="E11585" s="72">
        <v>2059</v>
      </c>
      <c r="F11585" s="105">
        <v>239</v>
      </c>
      <c r="G11585" s="108">
        <f t="shared" si="180"/>
        <v>44105</v>
      </c>
    </row>
    <row r="11586" spans="1:7" x14ac:dyDescent="0.35">
      <c r="A11586" s="72" t="s">
        <v>710</v>
      </c>
      <c r="B11586" s="72" t="s">
        <v>711</v>
      </c>
      <c r="C11586" s="72" t="s">
        <v>1100</v>
      </c>
      <c r="D11586" s="72" t="s">
        <v>1092</v>
      </c>
      <c r="E11586" s="72">
        <v>1976</v>
      </c>
      <c r="F11586" s="105">
        <v>247</v>
      </c>
      <c r="G11586" s="108">
        <f t="shared" si="180"/>
        <v>44013</v>
      </c>
    </row>
    <row r="11587" spans="1:7" x14ac:dyDescent="0.35">
      <c r="A11587" s="72" t="s">
        <v>710</v>
      </c>
      <c r="B11587" s="72" t="s">
        <v>711</v>
      </c>
      <c r="C11587" s="72" t="s">
        <v>1100</v>
      </c>
      <c r="D11587" s="72" t="s">
        <v>1093</v>
      </c>
      <c r="E11587" s="72">
        <v>1985</v>
      </c>
      <c r="F11587" s="105">
        <v>227</v>
      </c>
      <c r="G11587" s="108">
        <f t="shared" si="180"/>
        <v>43922</v>
      </c>
    </row>
    <row r="11588" spans="1:7" x14ac:dyDescent="0.35">
      <c r="A11588" s="72" t="s">
        <v>710</v>
      </c>
      <c r="B11588" s="72" t="s">
        <v>711</v>
      </c>
      <c r="C11588" s="72" t="s">
        <v>1100</v>
      </c>
      <c r="D11588" s="72" t="s">
        <v>1094</v>
      </c>
      <c r="E11588" s="72">
        <v>1959</v>
      </c>
      <c r="F11588" s="105">
        <v>234</v>
      </c>
      <c r="G11588" s="108">
        <f t="shared" ref="G11588:G11651" si="181">DATE(LEFT(D11588,4),RIGHT(LEFT(D11588,7),2),1)</f>
        <v>43831</v>
      </c>
    </row>
    <row r="11589" spans="1:7" x14ac:dyDescent="0.35">
      <c r="A11589" s="72" t="s">
        <v>710</v>
      </c>
      <c r="B11589" s="72" t="s">
        <v>711</v>
      </c>
      <c r="C11589" s="72" t="s">
        <v>1100</v>
      </c>
      <c r="D11589" s="72" t="s">
        <v>1095</v>
      </c>
      <c r="E11589" s="72">
        <v>1933</v>
      </c>
      <c r="F11589" s="105">
        <v>239</v>
      </c>
      <c r="G11589" s="108">
        <f t="shared" si="181"/>
        <v>43739</v>
      </c>
    </row>
    <row r="11590" spans="1:7" x14ac:dyDescent="0.35">
      <c r="A11590" s="72" t="s">
        <v>710</v>
      </c>
      <c r="B11590" s="72" t="s">
        <v>711</v>
      </c>
      <c r="C11590" s="72" t="s">
        <v>1100</v>
      </c>
      <c r="D11590" s="72" t="s">
        <v>1096</v>
      </c>
      <c r="E11590" s="72">
        <v>1935</v>
      </c>
      <c r="F11590" s="105">
        <v>244</v>
      </c>
      <c r="G11590" s="108">
        <f t="shared" si="181"/>
        <v>43647</v>
      </c>
    </row>
    <row r="11591" spans="1:7" x14ac:dyDescent="0.35">
      <c r="A11591" s="72" t="s">
        <v>710</v>
      </c>
      <c r="B11591" s="72" t="s">
        <v>711</v>
      </c>
      <c r="C11591" s="72" t="s">
        <v>1100</v>
      </c>
      <c r="D11591" s="72" t="s">
        <v>1097</v>
      </c>
      <c r="E11591" s="72">
        <v>1953</v>
      </c>
      <c r="F11591" s="105">
        <v>468</v>
      </c>
      <c r="G11591" s="108">
        <f t="shared" si="181"/>
        <v>43556</v>
      </c>
    </row>
    <row r="11592" spans="1:7" x14ac:dyDescent="0.35">
      <c r="A11592" s="72" t="s">
        <v>710</v>
      </c>
      <c r="B11592" s="72" t="s">
        <v>711</v>
      </c>
      <c r="C11592" s="72" t="s">
        <v>1100</v>
      </c>
      <c r="D11592" s="72" t="s">
        <v>1098</v>
      </c>
      <c r="E11592" s="72">
        <v>1913</v>
      </c>
      <c r="F11592" s="105">
        <v>473</v>
      </c>
      <c r="G11592" s="108">
        <f t="shared" si="181"/>
        <v>43466</v>
      </c>
    </row>
    <row r="11593" spans="1:7" x14ac:dyDescent="0.35">
      <c r="A11593" s="72" t="s">
        <v>710</v>
      </c>
      <c r="B11593" s="72" t="s">
        <v>711</v>
      </c>
      <c r="C11593" s="72" t="s">
        <v>1100</v>
      </c>
      <c r="D11593" s="72" t="s">
        <v>1099</v>
      </c>
      <c r="E11593" s="72">
        <v>2024</v>
      </c>
      <c r="F11593" s="105">
        <v>456</v>
      </c>
      <c r="G11593" s="108">
        <f t="shared" si="181"/>
        <v>43374</v>
      </c>
    </row>
    <row r="11594" spans="1:7" x14ac:dyDescent="0.35">
      <c r="A11594" s="72" t="s">
        <v>710</v>
      </c>
      <c r="B11594" s="72" t="s">
        <v>711</v>
      </c>
      <c r="C11594" s="72" t="s">
        <v>1101</v>
      </c>
      <c r="D11594" s="72" t="s">
        <v>1088</v>
      </c>
      <c r="E11594" s="72">
        <v>243</v>
      </c>
      <c r="F11594" s="105">
        <v>7</v>
      </c>
      <c r="G11594" s="108">
        <f t="shared" si="181"/>
        <v>44378</v>
      </c>
    </row>
    <row r="11595" spans="1:7" x14ac:dyDescent="0.35">
      <c r="A11595" s="72" t="s">
        <v>710</v>
      </c>
      <c r="B11595" s="72" t="s">
        <v>711</v>
      </c>
      <c r="C11595" s="72" t="s">
        <v>1101</v>
      </c>
      <c r="D11595" s="72" t="s">
        <v>1089</v>
      </c>
      <c r="E11595" s="72">
        <v>243</v>
      </c>
      <c r="F11595" s="105">
        <v>8</v>
      </c>
      <c r="G11595" s="108">
        <f t="shared" si="181"/>
        <v>44287</v>
      </c>
    </row>
    <row r="11596" spans="1:7" x14ac:dyDescent="0.35">
      <c r="A11596" s="72" t="s">
        <v>710</v>
      </c>
      <c r="B11596" s="72" t="s">
        <v>711</v>
      </c>
      <c r="C11596" s="72" t="s">
        <v>1101</v>
      </c>
      <c r="D11596" s="72" t="s">
        <v>1090</v>
      </c>
      <c r="E11596" s="72">
        <v>240</v>
      </c>
      <c r="F11596" s="105">
        <v>11</v>
      </c>
      <c r="G11596" s="108">
        <f t="shared" si="181"/>
        <v>44197</v>
      </c>
    </row>
    <row r="11597" spans="1:7" x14ac:dyDescent="0.35">
      <c r="A11597" s="72" t="s">
        <v>710</v>
      </c>
      <c r="B11597" s="72" t="s">
        <v>711</v>
      </c>
      <c r="C11597" s="72" t="s">
        <v>1101</v>
      </c>
      <c r="D11597" s="72" t="s">
        <v>1091</v>
      </c>
      <c r="E11597" s="72">
        <v>238</v>
      </c>
      <c r="F11597" s="105">
        <v>10</v>
      </c>
      <c r="G11597" s="108">
        <f t="shared" si="181"/>
        <v>44105</v>
      </c>
    </row>
    <row r="11598" spans="1:7" x14ac:dyDescent="0.35">
      <c r="A11598" s="72" t="s">
        <v>710</v>
      </c>
      <c r="B11598" s="72" t="s">
        <v>711</v>
      </c>
      <c r="C11598" s="72" t="s">
        <v>1101</v>
      </c>
      <c r="D11598" s="72" t="s">
        <v>1092</v>
      </c>
      <c r="E11598" s="72">
        <v>219</v>
      </c>
      <c r="F11598" s="105">
        <v>11</v>
      </c>
      <c r="G11598" s="108">
        <f t="shared" si="181"/>
        <v>44013</v>
      </c>
    </row>
    <row r="11599" spans="1:7" x14ac:dyDescent="0.35">
      <c r="A11599" s="72" t="s">
        <v>710</v>
      </c>
      <c r="B11599" s="72" t="s">
        <v>711</v>
      </c>
      <c r="C11599" s="72" t="s">
        <v>1101</v>
      </c>
      <c r="D11599" s="72" t="s">
        <v>1093</v>
      </c>
      <c r="E11599" s="72">
        <v>219</v>
      </c>
      <c r="F11599" s="105">
        <v>5</v>
      </c>
      <c r="G11599" s="108">
        <f t="shared" si="181"/>
        <v>43922</v>
      </c>
    </row>
    <row r="11600" spans="1:7" x14ac:dyDescent="0.35">
      <c r="A11600" s="72" t="s">
        <v>710</v>
      </c>
      <c r="B11600" s="72" t="s">
        <v>711</v>
      </c>
      <c r="C11600" s="72" t="s">
        <v>1101</v>
      </c>
      <c r="D11600" s="72" t="s">
        <v>1094</v>
      </c>
      <c r="E11600" s="72">
        <v>167</v>
      </c>
      <c r="F11600" s="105">
        <v>5</v>
      </c>
      <c r="G11600" s="108">
        <f t="shared" si="181"/>
        <v>43831</v>
      </c>
    </row>
    <row r="11601" spans="1:7" x14ac:dyDescent="0.35">
      <c r="A11601" s="72" t="s">
        <v>710</v>
      </c>
      <c r="B11601" s="72" t="s">
        <v>711</v>
      </c>
      <c r="C11601" s="72" t="s">
        <v>1101</v>
      </c>
      <c r="D11601" s="72" t="s">
        <v>1095</v>
      </c>
      <c r="E11601" s="72">
        <v>159</v>
      </c>
      <c r="F11601" s="105">
        <v>5</v>
      </c>
      <c r="G11601" s="108">
        <f t="shared" si="181"/>
        <v>43739</v>
      </c>
    </row>
    <row r="11602" spans="1:7" x14ac:dyDescent="0.35">
      <c r="A11602" s="72" t="s">
        <v>710</v>
      </c>
      <c r="B11602" s="72" t="s">
        <v>711</v>
      </c>
      <c r="C11602" s="72" t="s">
        <v>1101</v>
      </c>
      <c r="D11602" s="72" t="s">
        <v>1096</v>
      </c>
      <c r="E11602" s="72">
        <v>159</v>
      </c>
      <c r="F11602" s="105">
        <v>5</v>
      </c>
      <c r="G11602" s="108">
        <f t="shared" si="181"/>
        <v>43647</v>
      </c>
    </row>
    <row r="11603" spans="1:7" x14ac:dyDescent="0.35">
      <c r="A11603" s="72" t="s">
        <v>710</v>
      </c>
      <c r="B11603" s="72" t="s">
        <v>711</v>
      </c>
      <c r="C11603" s="72" t="s">
        <v>1101</v>
      </c>
      <c r="D11603" s="72" t="s">
        <v>1097</v>
      </c>
      <c r="E11603" s="72">
        <v>160</v>
      </c>
      <c r="F11603" s="105">
        <v>4</v>
      </c>
      <c r="G11603" s="108">
        <f t="shared" si="181"/>
        <v>43556</v>
      </c>
    </row>
    <row r="11604" spans="1:7" x14ac:dyDescent="0.35">
      <c r="A11604" s="72" t="s">
        <v>710</v>
      </c>
      <c r="B11604" s="72" t="s">
        <v>711</v>
      </c>
      <c r="C11604" s="72" t="s">
        <v>1101</v>
      </c>
      <c r="D11604" s="72" t="s">
        <v>1098</v>
      </c>
      <c r="E11604" s="72">
        <v>156</v>
      </c>
      <c r="F11604" s="105">
        <v>4</v>
      </c>
      <c r="G11604" s="108">
        <f t="shared" si="181"/>
        <v>43466</v>
      </c>
    </row>
    <row r="11605" spans="1:7" x14ac:dyDescent="0.35">
      <c r="A11605" s="72" t="s">
        <v>710</v>
      </c>
      <c r="B11605" s="72" t="s">
        <v>711</v>
      </c>
      <c r="C11605" s="72" t="s">
        <v>1101</v>
      </c>
      <c r="D11605" s="72" t="s">
        <v>1099</v>
      </c>
      <c r="E11605" s="72">
        <v>171</v>
      </c>
      <c r="F11605" s="105">
        <v>7</v>
      </c>
      <c r="G11605" s="108">
        <f t="shared" si="181"/>
        <v>43374</v>
      </c>
    </row>
    <row r="11606" spans="1:7" x14ac:dyDescent="0.35">
      <c r="A11606" s="72" t="s">
        <v>710</v>
      </c>
      <c r="B11606" s="72" t="s">
        <v>711</v>
      </c>
      <c r="C11606" s="72" t="s">
        <v>1102</v>
      </c>
      <c r="D11606" s="72" t="s">
        <v>1088</v>
      </c>
      <c r="E11606" s="72">
        <v>2599</v>
      </c>
      <c r="F11606" s="105">
        <v>142</v>
      </c>
      <c r="G11606" s="108">
        <f t="shared" si="181"/>
        <v>44378</v>
      </c>
    </row>
    <row r="11607" spans="1:7" x14ac:dyDescent="0.35">
      <c r="A11607" s="72" t="s">
        <v>710</v>
      </c>
      <c r="B11607" s="72" t="s">
        <v>711</v>
      </c>
      <c r="C11607" s="72" t="s">
        <v>1102</v>
      </c>
      <c r="D11607" s="72" t="s">
        <v>1089</v>
      </c>
      <c r="E11607" s="72">
        <v>2607</v>
      </c>
      <c r="F11607" s="105">
        <v>137</v>
      </c>
      <c r="G11607" s="108">
        <f t="shared" si="181"/>
        <v>44287</v>
      </c>
    </row>
    <row r="11608" spans="1:7" x14ac:dyDescent="0.35">
      <c r="A11608" s="72" t="s">
        <v>710</v>
      </c>
      <c r="B11608" s="72" t="s">
        <v>711</v>
      </c>
      <c r="C11608" s="72" t="s">
        <v>1102</v>
      </c>
      <c r="D11608" s="72" t="s">
        <v>1090</v>
      </c>
      <c r="E11608" s="72">
        <v>2601</v>
      </c>
      <c r="F11608" s="105">
        <v>210</v>
      </c>
      <c r="G11608" s="108">
        <f t="shared" si="181"/>
        <v>44197</v>
      </c>
    </row>
    <row r="11609" spans="1:7" x14ac:dyDescent="0.35">
      <c r="A11609" s="72" t="s">
        <v>710</v>
      </c>
      <c r="B11609" s="72" t="s">
        <v>711</v>
      </c>
      <c r="C11609" s="72" t="s">
        <v>1102</v>
      </c>
      <c r="D11609" s="72" t="s">
        <v>1091</v>
      </c>
      <c r="E11609" s="72">
        <v>2590</v>
      </c>
      <c r="F11609" s="105">
        <v>180</v>
      </c>
      <c r="G11609" s="108">
        <f t="shared" si="181"/>
        <v>44105</v>
      </c>
    </row>
    <row r="11610" spans="1:7" x14ac:dyDescent="0.35">
      <c r="A11610" s="72" t="s">
        <v>710</v>
      </c>
      <c r="B11610" s="72" t="s">
        <v>711</v>
      </c>
      <c r="C11610" s="72" t="s">
        <v>1102</v>
      </c>
      <c r="D11610" s="72" t="s">
        <v>1092</v>
      </c>
      <c r="E11610" s="72">
        <v>2588</v>
      </c>
      <c r="F11610" s="105">
        <v>185</v>
      </c>
      <c r="G11610" s="108">
        <f t="shared" si="181"/>
        <v>44013</v>
      </c>
    </row>
    <row r="11611" spans="1:7" x14ac:dyDescent="0.35">
      <c r="A11611" s="72" t="s">
        <v>710</v>
      </c>
      <c r="B11611" s="72" t="s">
        <v>711</v>
      </c>
      <c r="C11611" s="72" t="s">
        <v>1102</v>
      </c>
      <c r="D11611" s="72" t="s">
        <v>1093</v>
      </c>
      <c r="E11611" s="72">
        <v>2588</v>
      </c>
      <c r="F11611" s="105">
        <v>167</v>
      </c>
      <c r="G11611" s="108">
        <f t="shared" si="181"/>
        <v>43922</v>
      </c>
    </row>
    <row r="11612" spans="1:7" x14ac:dyDescent="0.35">
      <c r="A11612" s="72" t="s">
        <v>710</v>
      </c>
      <c r="B11612" s="72" t="s">
        <v>711</v>
      </c>
      <c r="C11612" s="72" t="s">
        <v>1102</v>
      </c>
      <c r="D11612" s="72" t="s">
        <v>1094</v>
      </c>
      <c r="E11612" s="72">
        <v>2558</v>
      </c>
      <c r="F11612" s="105">
        <v>167</v>
      </c>
      <c r="G11612" s="108">
        <f t="shared" si="181"/>
        <v>43831</v>
      </c>
    </row>
    <row r="11613" spans="1:7" x14ac:dyDescent="0.35">
      <c r="A11613" s="72" t="s">
        <v>710</v>
      </c>
      <c r="B11613" s="72" t="s">
        <v>711</v>
      </c>
      <c r="C11613" s="72" t="s">
        <v>1102</v>
      </c>
      <c r="D11613" s="72" t="s">
        <v>1095</v>
      </c>
      <c r="E11613" s="72">
        <v>2556</v>
      </c>
      <c r="F11613" s="105">
        <v>168</v>
      </c>
      <c r="G11613" s="108">
        <f t="shared" si="181"/>
        <v>43739</v>
      </c>
    </row>
    <row r="11614" spans="1:7" x14ac:dyDescent="0.35">
      <c r="A11614" s="72" t="s">
        <v>710</v>
      </c>
      <c r="B11614" s="72" t="s">
        <v>711</v>
      </c>
      <c r="C11614" s="72" t="s">
        <v>1102</v>
      </c>
      <c r="D11614" s="72" t="s">
        <v>1096</v>
      </c>
      <c r="E11614" s="72">
        <v>2566</v>
      </c>
      <c r="F11614" s="105">
        <v>173</v>
      </c>
      <c r="G11614" s="108">
        <f t="shared" si="181"/>
        <v>43647</v>
      </c>
    </row>
    <row r="11615" spans="1:7" x14ac:dyDescent="0.35">
      <c r="A11615" s="72" t="s">
        <v>710</v>
      </c>
      <c r="B11615" s="72" t="s">
        <v>711</v>
      </c>
      <c r="C11615" s="72" t="s">
        <v>1102</v>
      </c>
      <c r="D11615" s="72" t="s">
        <v>1097</v>
      </c>
      <c r="E11615" s="72">
        <v>2568</v>
      </c>
      <c r="F11615" s="105">
        <v>286</v>
      </c>
      <c r="G11615" s="108">
        <f t="shared" si="181"/>
        <v>43556</v>
      </c>
    </row>
    <row r="11616" spans="1:7" x14ac:dyDescent="0.35">
      <c r="A11616" s="72" t="s">
        <v>710</v>
      </c>
      <c r="B11616" s="72" t="s">
        <v>711</v>
      </c>
      <c r="C11616" s="72" t="s">
        <v>1102</v>
      </c>
      <c r="D11616" s="72" t="s">
        <v>1098</v>
      </c>
      <c r="E11616" s="72">
        <v>2568</v>
      </c>
      <c r="F11616" s="105">
        <v>294</v>
      </c>
      <c r="G11616" s="108">
        <f t="shared" si="181"/>
        <v>43466</v>
      </c>
    </row>
    <row r="11617" spans="1:7" x14ac:dyDescent="0.35">
      <c r="A11617" s="72" t="s">
        <v>710</v>
      </c>
      <c r="B11617" s="72" t="s">
        <v>711</v>
      </c>
      <c r="C11617" s="72" t="s">
        <v>1102</v>
      </c>
      <c r="D11617" s="72" t="s">
        <v>1099</v>
      </c>
      <c r="E11617" s="72">
        <v>2655</v>
      </c>
      <c r="F11617" s="105">
        <v>312</v>
      </c>
      <c r="G11617" s="108">
        <f t="shared" si="181"/>
        <v>43374</v>
      </c>
    </row>
    <row r="11618" spans="1:7" x14ac:dyDescent="0.35">
      <c r="A11618" s="72" t="s">
        <v>712</v>
      </c>
      <c r="B11618" s="72" t="s">
        <v>713</v>
      </c>
      <c r="C11618" s="72" t="s">
        <v>1087</v>
      </c>
      <c r="D11618" s="72" t="s">
        <v>1088</v>
      </c>
      <c r="E11618" s="72">
        <v>4268</v>
      </c>
      <c r="F11618" s="105">
        <v>207</v>
      </c>
      <c r="G11618" s="108">
        <f t="shared" si="181"/>
        <v>44378</v>
      </c>
    </row>
    <row r="11619" spans="1:7" x14ac:dyDescent="0.35">
      <c r="A11619" s="72" t="s">
        <v>712</v>
      </c>
      <c r="B11619" s="72" t="s">
        <v>713</v>
      </c>
      <c r="C11619" s="72" t="s">
        <v>1087</v>
      </c>
      <c r="D11619" s="72" t="s">
        <v>1089</v>
      </c>
      <c r="E11619" s="72">
        <v>4280</v>
      </c>
      <c r="F11619" s="105">
        <v>224</v>
      </c>
      <c r="G11619" s="108">
        <f t="shared" si="181"/>
        <v>44287</v>
      </c>
    </row>
    <row r="11620" spans="1:7" x14ac:dyDescent="0.35">
      <c r="A11620" s="72" t="s">
        <v>712</v>
      </c>
      <c r="B11620" s="72" t="s">
        <v>713</v>
      </c>
      <c r="C11620" s="72" t="s">
        <v>1087</v>
      </c>
      <c r="D11620" s="72" t="s">
        <v>1090</v>
      </c>
      <c r="E11620" s="72">
        <v>4288</v>
      </c>
      <c r="F11620" s="105">
        <v>223</v>
      </c>
      <c r="G11620" s="108">
        <f t="shared" si="181"/>
        <v>44197</v>
      </c>
    </row>
    <row r="11621" spans="1:7" x14ac:dyDescent="0.35">
      <c r="A11621" s="72" t="s">
        <v>712</v>
      </c>
      <c r="B11621" s="72" t="s">
        <v>713</v>
      </c>
      <c r="C11621" s="72" t="s">
        <v>1087</v>
      </c>
      <c r="D11621" s="72" t="s">
        <v>1091</v>
      </c>
      <c r="E11621" s="72">
        <v>4289</v>
      </c>
      <c r="F11621" s="105">
        <v>222</v>
      </c>
      <c r="G11621" s="108">
        <f t="shared" si="181"/>
        <v>44105</v>
      </c>
    </row>
    <row r="11622" spans="1:7" x14ac:dyDescent="0.35">
      <c r="A11622" s="72" t="s">
        <v>712</v>
      </c>
      <c r="B11622" s="72" t="s">
        <v>713</v>
      </c>
      <c r="C11622" s="72" t="s">
        <v>1087</v>
      </c>
      <c r="D11622" s="72" t="s">
        <v>1092</v>
      </c>
      <c r="E11622" s="72">
        <v>4270</v>
      </c>
      <c r="F11622" s="105">
        <v>213</v>
      </c>
      <c r="G11622" s="108">
        <f t="shared" si="181"/>
        <v>44013</v>
      </c>
    </row>
    <row r="11623" spans="1:7" x14ac:dyDescent="0.35">
      <c r="A11623" s="72" t="s">
        <v>712</v>
      </c>
      <c r="B11623" s="72" t="s">
        <v>713</v>
      </c>
      <c r="C11623" s="72" t="s">
        <v>1087</v>
      </c>
      <c r="D11623" s="72" t="s">
        <v>1093</v>
      </c>
      <c r="E11623" s="72">
        <v>4272</v>
      </c>
      <c r="F11623" s="105">
        <v>204</v>
      </c>
      <c r="G11623" s="108">
        <f t="shared" si="181"/>
        <v>43922</v>
      </c>
    </row>
    <row r="11624" spans="1:7" x14ac:dyDescent="0.35">
      <c r="A11624" s="72" t="s">
        <v>712</v>
      </c>
      <c r="B11624" s="72" t="s">
        <v>713</v>
      </c>
      <c r="C11624" s="72" t="s">
        <v>1087</v>
      </c>
      <c r="D11624" s="72" t="s">
        <v>1094</v>
      </c>
      <c r="E11624" s="72">
        <v>4256</v>
      </c>
      <c r="F11624" s="105">
        <v>204</v>
      </c>
      <c r="G11624" s="108">
        <f t="shared" si="181"/>
        <v>43831</v>
      </c>
    </row>
    <row r="11625" spans="1:7" x14ac:dyDescent="0.35">
      <c r="A11625" s="72" t="s">
        <v>712</v>
      </c>
      <c r="B11625" s="72" t="s">
        <v>713</v>
      </c>
      <c r="C11625" s="72" t="s">
        <v>1087</v>
      </c>
      <c r="D11625" s="72" t="s">
        <v>1095</v>
      </c>
      <c r="E11625" s="72">
        <v>4266</v>
      </c>
      <c r="F11625" s="105">
        <v>209</v>
      </c>
      <c r="G11625" s="108">
        <f t="shared" si="181"/>
        <v>43739</v>
      </c>
    </row>
    <row r="11626" spans="1:7" x14ac:dyDescent="0.35">
      <c r="A11626" s="72" t="s">
        <v>712</v>
      </c>
      <c r="B11626" s="72" t="s">
        <v>713</v>
      </c>
      <c r="C11626" s="72" t="s">
        <v>1087</v>
      </c>
      <c r="D11626" s="72" t="s">
        <v>1096</v>
      </c>
      <c r="E11626" s="72">
        <v>4274</v>
      </c>
      <c r="F11626" s="105">
        <v>218</v>
      </c>
      <c r="G11626" s="108">
        <f t="shared" si="181"/>
        <v>43647</v>
      </c>
    </row>
    <row r="11627" spans="1:7" x14ac:dyDescent="0.35">
      <c r="A11627" s="72" t="s">
        <v>712</v>
      </c>
      <c r="B11627" s="72" t="s">
        <v>713</v>
      </c>
      <c r="C11627" s="72" t="s">
        <v>1087</v>
      </c>
      <c r="D11627" s="72" t="s">
        <v>1097</v>
      </c>
      <c r="E11627" s="72">
        <v>4270</v>
      </c>
      <c r="F11627" s="105">
        <v>158</v>
      </c>
      <c r="G11627" s="108">
        <f t="shared" si="181"/>
        <v>43556</v>
      </c>
    </row>
    <row r="11628" spans="1:7" x14ac:dyDescent="0.35">
      <c r="A11628" s="72" t="s">
        <v>712</v>
      </c>
      <c r="B11628" s="72" t="s">
        <v>713</v>
      </c>
      <c r="C11628" s="72" t="s">
        <v>1087</v>
      </c>
      <c r="D11628" s="72" t="s">
        <v>1098</v>
      </c>
      <c r="E11628" s="72">
        <v>4212</v>
      </c>
      <c r="F11628" s="105">
        <v>186</v>
      </c>
      <c r="G11628" s="108">
        <f t="shared" si="181"/>
        <v>43466</v>
      </c>
    </row>
    <row r="11629" spans="1:7" x14ac:dyDescent="0.35">
      <c r="A11629" s="72" t="s">
        <v>712</v>
      </c>
      <c r="B11629" s="72" t="s">
        <v>713</v>
      </c>
      <c r="C11629" s="72" t="s">
        <v>1087</v>
      </c>
      <c r="D11629" s="72" t="s">
        <v>1099</v>
      </c>
      <c r="E11629" s="72">
        <v>4391</v>
      </c>
      <c r="F11629" s="105">
        <v>193</v>
      </c>
      <c r="G11629" s="108">
        <f t="shared" si="181"/>
        <v>43374</v>
      </c>
    </row>
    <row r="11630" spans="1:7" x14ac:dyDescent="0.35">
      <c r="A11630" s="72" t="s">
        <v>712</v>
      </c>
      <c r="B11630" s="72" t="s">
        <v>713</v>
      </c>
      <c r="C11630" s="72" t="s">
        <v>1100</v>
      </c>
      <c r="D11630" s="72" t="s">
        <v>1088</v>
      </c>
      <c r="E11630" s="72">
        <v>1100</v>
      </c>
      <c r="F11630" s="105">
        <v>86</v>
      </c>
      <c r="G11630" s="108">
        <f t="shared" si="181"/>
        <v>44378</v>
      </c>
    </row>
    <row r="11631" spans="1:7" x14ac:dyDescent="0.35">
      <c r="A11631" s="72" t="s">
        <v>712</v>
      </c>
      <c r="B11631" s="72" t="s">
        <v>713</v>
      </c>
      <c r="C11631" s="72" t="s">
        <v>1100</v>
      </c>
      <c r="D11631" s="72" t="s">
        <v>1089</v>
      </c>
      <c r="E11631" s="72">
        <v>1105</v>
      </c>
      <c r="F11631" s="105">
        <v>87</v>
      </c>
      <c r="G11631" s="108">
        <f t="shared" si="181"/>
        <v>44287</v>
      </c>
    </row>
    <row r="11632" spans="1:7" x14ac:dyDescent="0.35">
      <c r="A11632" s="72" t="s">
        <v>712</v>
      </c>
      <c r="B11632" s="72" t="s">
        <v>713</v>
      </c>
      <c r="C11632" s="72" t="s">
        <v>1100</v>
      </c>
      <c r="D11632" s="72" t="s">
        <v>1090</v>
      </c>
      <c r="E11632" s="72">
        <v>1107</v>
      </c>
      <c r="F11632" s="105">
        <v>85</v>
      </c>
      <c r="G11632" s="108">
        <f t="shared" si="181"/>
        <v>44197</v>
      </c>
    </row>
    <row r="11633" spans="1:7" x14ac:dyDescent="0.35">
      <c r="A11633" s="72" t="s">
        <v>712</v>
      </c>
      <c r="B11633" s="72" t="s">
        <v>713</v>
      </c>
      <c r="C11633" s="72" t="s">
        <v>1100</v>
      </c>
      <c r="D11633" s="72" t="s">
        <v>1091</v>
      </c>
      <c r="E11633" s="72">
        <v>1088</v>
      </c>
      <c r="F11633" s="105">
        <v>89</v>
      </c>
      <c r="G11633" s="108">
        <f t="shared" si="181"/>
        <v>44105</v>
      </c>
    </row>
    <row r="11634" spans="1:7" x14ac:dyDescent="0.35">
      <c r="A11634" s="72" t="s">
        <v>712</v>
      </c>
      <c r="B11634" s="72" t="s">
        <v>713</v>
      </c>
      <c r="C11634" s="72" t="s">
        <v>1100</v>
      </c>
      <c r="D11634" s="72" t="s">
        <v>1092</v>
      </c>
      <c r="E11634" s="72">
        <v>1105</v>
      </c>
      <c r="F11634" s="105">
        <v>96</v>
      </c>
      <c r="G11634" s="108">
        <f t="shared" si="181"/>
        <v>44013</v>
      </c>
    </row>
    <row r="11635" spans="1:7" x14ac:dyDescent="0.35">
      <c r="A11635" s="72" t="s">
        <v>712</v>
      </c>
      <c r="B11635" s="72" t="s">
        <v>713</v>
      </c>
      <c r="C11635" s="72" t="s">
        <v>1100</v>
      </c>
      <c r="D11635" s="72" t="s">
        <v>1093</v>
      </c>
      <c r="E11635" s="72">
        <v>1108</v>
      </c>
      <c r="F11635" s="105">
        <v>93</v>
      </c>
      <c r="G11635" s="108">
        <f t="shared" si="181"/>
        <v>43922</v>
      </c>
    </row>
    <row r="11636" spans="1:7" x14ac:dyDescent="0.35">
      <c r="A11636" s="72" t="s">
        <v>712</v>
      </c>
      <c r="B11636" s="72" t="s">
        <v>713</v>
      </c>
      <c r="C11636" s="72" t="s">
        <v>1100</v>
      </c>
      <c r="D11636" s="72" t="s">
        <v>1094</v>
      </c>
      <c r="E11636" s="72">
        <v>1093</v>
      </c>
      <c r="F11636" s="105">
        <v>89</v>
      </c>
      <c r="G11636" s="108">
        <f t="shared" si="181"/>
        <v>43831</v>
      </c>
    </row>
    <row r="11637" spans="1:7" x14ac:dyDescent="0.35">
      <c r="A11637" s="72" t="s">
        <v>712</v>
      </c>
      <c r="B11637" s="72" t="s">
        <v>713</v>
      </c>
      <c r="C11637" s="72" t="s">
        <v>1100</v>
      </c>
      <c r="D11637" s="72" t="s">
        <v>1095</v>
      </c>
      <c r="E11637" s="72">
        <v>1093</v>
      </c>
      <c r="F11637" s="105">
        <v>100</v>
      </c>
      <c r="G11637" s="108">
        <f t="shared" si="181"/>
        <v>43739</v>
      </c>
    </row>
    <row r="11638" spans="1:7" x14ac:dyDescent="0.35">
      <c r="A11638" s="72" t="s">
        <v>712</v>
      </c>
      <c r="B11638" s="72" t="s">
        <v>713</v>
      </c>
      <c r="C11638" s="72" t="s">
        <v>1100</v>
      </c>
      <c r="D11638" s="72" t="s">
        <v>1096</v>
      </c>
      <c r="E11638" s="72">
        <v>1122</v>
      </c>
      <c r="F11638" s="105">
        <v>115</v>
      </c>
      <c r="G11638" s="108">
        <f t="shared" si="181"/>
        <v>43647</v>
      </c>
    </row>
    <row r="11639" spans="1:7" x14ac:dyDescent="0.35">
      <c r="A11639" s="72" t="s">
        <v>712</v>
      </c>
      <c r="B11639" s="72" t="s">
        <v>713</v>
      </c>
      <c r="C11639" s="72" t="s">
        <v>1100</v>
      </c>
      <c r="D11639" s="72" t="s">
        <v>1097</v>
      </c>
      <c r="E11639" s="72">
        <v>1116</v>
      </c>
      <c r="F11639" s="105">
        <v>86</v>
      </c>
      <c r="G11639" s="108">
        <f t="shared" si="181"/>
        <v>43556</v>
      </c>
    </row>
    <row r="11640" spans="1:7" x14ac:dyDescent="0.35">
      <c r="A11640" s="72" t="s">
        <v>712</v>
      </c>
      <c r="B11640" s="72" t="s">
        <v>713</v>
      </c>
      <c r="C11640" s="72" t="s">
        <v>1100</v>
      </c>
      <c r="D11640" s="72" t="s">
        <v>1098</v>
      </c>
      <c r="E11640" s="72">
        <v>1098</v>
      </c>
      <c r="F11640" s="105">
        <v>94</v>
      </c>
      <c r="G11640" s="108">
        <f t="shared" si="181"/>
        <v>43466</v>
      </c>
    </row>
    <row r="11641" spans="1:7" x14ac:dyDescent="0.35">
      <c r="A11641" s="72" t="s">
        <v>712</v>
      </c>
      <c r="B11641" s="72" t="s">
        <v>713</v>
      </c>
      <c r="C11641" s="72" t="s">
        <v>1100</v>
      </c>
      <c r="D11641" s="72" t="s">
        <v>1099</v>
      </c>
      <c r="E11641" s="72">
        <v>1139</v>
      </c>
      <c r="F11641" s="105">
        <v>83</v>
      </c>
      <c r="G11641" s="108">
        <f t="shared" si="181"/>
        <v>43374</v>
      </c>
    </row>
    <row r="11642" spans="1:7" x14ac:dyDescent="0.35">
      <c r="A11642" s="72" t="s">
        <v>712</v>
      </c>
      <c r="B11642" s="72" t="s">
        <v>713</v>
      </c>
      <c r="C11642" s="72" t="s">
        <v>1101</v>
      </c>
      <c r="D11642" s="72" t="s">
        <v>1088</v>
      </c>
      <c r="E11642" s="72">
        <v>143</v>
      </c>
      <c r="F11642" s="105">
        <v>6</v>
      </c>
      <c r="G11642" s="108">
        <f t="shared" si="181"/>
        <v>44378</v>
      </c>
    </row>
    <row r="11643" spans="1:7" x14ac:dyDescent="0.35">
      <c r="A11643" s="72" t="s">
        <v>712</v>
      </c>
      <c r="B11643" s="72" t="s">
        <v>713</v>
      </c>
      <c r="C11643" s="72" t="s">
        <v>1101</v>
      </c>
      <c r="D11643" s="72" t="s">
        <v>1089</v>
      </c>
      <c r="E11643" s="72">
        <v>142</v>
      </c>
      <c r="F11643" s="105">
        <v>10</v>
      </c>
      <c r="G11643" s="108">
        <f t="shared" si="181"/>
        <v>44287</v>
      </c>
    </row>
    <row r="11644" spans="1:7" x14ac:dyDescent="0.35">
      <c r="A11644" s="72" t="s">
        <v>712</v>
      </c>
      <c r="B11644" s="72" t="s">
        <v>713</v>
      </c>
      <c r="C11644" s="72" t="s">
        <v>1101</v>
      </c>
      <c r="D11644" s="72" t="s">
        <v>1090</v>
      </c>
      <c r="E11644" s="72">
        <v>142</v>
      </c>
      <c r="F11644" s="105">
        <v>10</v>
      </c>
      <c r="G11644" s="108">
        <f t="shared" si="181"/>
        <v>44197</v>
      </c>
    </row>
    <row r="11645" spans="1:7" x14ac:dyDescent="0.35">
      <c r="A11645" s="72" t="s">
        <v>712</v>
      </c>
      <c r="B11645" s="72" t="s">
        <v>713</v>
      </c>
      <c r="C11645" s="72" t="s">
        <v>1101</v>
      </c>
      <c r="D11645" s="72" t="s">
        <v>1091</v>
      </c>
      <c r="E11645" s="72">
        <v>140</v>
      </c>
      <c r="F11645" s="105">
        <v>9</v>
      </c>
      <c r="G11645" s="108">
        <f t="shared" si="181"/>
        <v>44105</v>
      </c>
    </row>
    <row r="11646" spans="1:7" x14ac:dyDescent="0.35">
      <c r="A11646" s="72" t="s">
        <v>712</v>
      </c>
      <c r="B11646" s="72" t="s">
        <v>713</v>
      </c>
      <c r="C11646" s="72" t="s">
        <v>1101</v>
      </c>
      <c r="D11646" s="72" t="s">
        <v>1092</v>
      </c>
      <c r="E11646" s="72">
        <v>136</v>
      </c>
      <c r="F11646" s="105">
        <v>6</v>
      </c>
      <c r="G11646" s="108">
        <f t="shared" si="181"/>
        <v>44013</v>
      </c>
    </row>
    <row r="11647" spans="1:7" x14ac:dyDescent="0.35">
      <c r="A11647" s="72" t="s">
        <v>712</v>
      </c>
      <c r="B11647" s="72" t="s">
        <v>713</v>
      </c>
      <c r="C11647" s="72" t="s">
        <v>1101</v>
      </c>
      <c r="D11647" s="72" t="s">
        <v>1093</v>
      </c>
      <c r="E11647" s="72">
        <v>134</v>
      </c>
      <c r="F11647" s="105">
        <v>7</v>
      </c>
      <c r="G11647" s="108">
        <f t="shared" si="181"/>
        <v>43922</v>
      </c>
    </row>
    <row r="11648" spans="1:7" x14ac:dyDescent="0.35">
      <c r="A11648" s="72" t="s">
        <v>712</v>
      </c>
      <c r="B11648" s="72" t="s">
        <v>713</v>
      </c>
      <c r="C11648" s="72" t="s">
        <v>1101</v>
      </c>
      <c r="D11648" s="72" t="s">
        <v>1094</v>
      </c>
      <c r="E11648" s="72">
        <v>133</v>
      </c>
      <c r="F11648" s="105">
        <v>5</v>
      </c>
      <c r="G11648" s="108">
        <f t="shared" si="181"/>
        <v>43831</v>
      </c>
    </row>
    <row r="11649" spans="1:7" x14ac:dyDescent="0.35">
      <c r="A11649" s="72" t="s">
        <v>712</v>
      </c>
      <c r="B11649" s="72" t="s">
        <v>713</v>
      </c>
      <c r="C11649" s="72" t="s">
        <v>1101</v>
      </c>
      <c r="D11649" s="72" t="s">
        <v>1095</v>
      </c>
      <c r="E11649" s="72">
        <v>132</v>
      </c>
      <c r="F11649" s="105">
        <v>5</v>
      </c>
      <c r="G11649" s="108">
        <f t="shared" si="181"/>
        <v>43739</v>
      </c>
    </row>
    <row r="11650" spans="1:7" x14ac:dyDescent="0.35">
      <c r="A11650" s="72" t="s">
        <v>712</v>
      </c>
      <c r="B11650" s="72" t="s">
        <v>713</v>
      </c>
      <c r="C11650" s="72" t="s">
        <v>1101</v>
      </c>
      <c r="D11650" s="72" t="s">
        <v>1096</v>
      </c>
      <c r="E11650" s="72">
        <v>132</v>
      </c>
      <c r="F11650" s="105">
        <v>5</v>
      </c>
      <c r="G11650" s="108">
        <f t="shared" si="181"/>
        <v>43647</v>
      </c>
    </row>
    <row r="11651" spans="1:7" x14ac:dyDescent="0.35">
      <c r="A11651" s="72" t="s">
        <v>712</v>
      </c>
      <c r="B11651" s="72" t="s">
        <v>713</v>
      </c>
      <c r="C11651" s="72" t="s">
        <v>1101</v>
      </c>
      <c r="D11651" s="72" t="s">
        <v>1097</v>
      </c>
      <c r="E11651" s="72">
        <v>131</v>
      </c>
      <c r="F11651" s="105">
        <v>3</v>
      </c>
      <c r="G11651" s="108">
        <f t="shared" si="181"/>
        <v>43556</v>
      </c>
    </row>
    <row r="11652" spans="1:7" x14ac:dyDescent="0.35">
      <c r="A11652" s="72" t="s">
        <v>712</v>
      </c>
      <c r="B11652" s="72" t="s">
        <v>713</v>
      </c>
      <c r="C11652" s="72" t="s">
        <v>1101</v>
      </c>
      <c r="D11652" s="72" t="s">
        <v>1098</v>
      </c>
      <c r="E11652" s="72">
        <v>128</v>
      </c>
      <c r="F11652" s="105">
        <v>3</v>
      </c>
      <c r="G11652" s="108">
        <f t="shared" ref="G11652:G11715" si="182">DATE(LEFT(D11652,4),RIGHT(LEFT(D11652,7),2),1)</f>
        <v>43466</v>
      </c>
    </row>
    <row r="11653" spans="1:7" x14ac:dyDescent="0.35">
      <c r="A11653" s="72" t="s">
        <v>712</v>
      </c>
      <c r="B11653" s="72" t="s">
        <v>713</v>
      </c>
      <c r="C11653" s="72" t="s">
        <v>1101</v>
      </c>
      <c r="D11653" s="72" t="s">
        <v>1099</v>
      </c>
      <c r="E11653" s="72">
        <v>141</v>
      </c>
      <c r="F11653" s="105">
        <v>6</v>
      </c>
      <c r="G11653" s="108">
        <f t="shared" si="182"/>
        <v>43374</v>
      </c>
    </row>
    <row r="11654" spans="1:7" x14ac:dyDescent="0.35">
      <c r="A11654" s="72" t="s">
        <v>712</v>
      </c>
      <c r="B11654" s="72" t="s">
        <v>713</v>
      </c>
      <c r="C11654" s="72" t="s">
        <v>1102</v>
      </c>
      <c r="D11654" s="72" t="s">
        <v>1088</v>
      </c>
      <c r="E11654" s="72">
        <v>3568</v>
      </c>
      <c r="F11654" s="105">
        <v>229</v>
      </c>
      <c r="G11654" s="108">
        <f t="shared" si="182"/>
        <v>44378</v>
      </c>
    </row>
    <row r="11655" spans="1:7" x14ac:dyDescent="0.35">
      <c r="A11655" s="72" t="s">
        <v>712</v>
      </c>
      <c r="B11655" s="72" t="s">
        <v>713</v>
      </c>
      <c r="C11655" s="72" t="s">
        <v>1102</v>
      </c>
      <c r="D11655" s="72" t="s">
        <v>1089</v>
      </c>
      <c r="E11655" s="72">
        <v>3578</v>
      </c>
      <c r="F11655" s="105">
        <v>239</v>
      </c>
      <c r="G11655" s="108">
        <f t="shared" si="182"/>
        <v>44287</v>
      </c>
    </row>
    <row r="11656" spans="1:7" x14ac:dyDescent="0.35">
      <c r="A11656" s="72" t="s">
        <v>712</v>
      </c>
      <c r="B11656" s="72" t="s">
        <v>713</v>
      </c>
      <c r="C11656" s="72" t="s">
        <v>1102</v>
      </c>
      <c r="D11656" s="72" t="s">
        <v>1090</v>
      </c>
      <c r="E11656" s="72">
        <v>3569</v>
      </c>
      <c r="F11656" s="105">
        <v>249</v>
      </c>
      <c r="G11656" s="108">
        <f t="shared" si="182"/>
        <v>44197</v>
      </c>
    </row>
    <row r="11657" spans="1:7" x14ac:dyDescent="0.35">
      <c r="A11657" s="72" t="s">
        <v>712</v>
      </c>
      <c r="B11657" s="72" t="s">
        <v>713</v>
      </c>
      <c r="C11657" s="72" t="s">
        <v>1102</v>
      </c>
      <c r="D11657" s="72" t="s">
        <v>1091</v>
      </c>
      <c r="E11657" s="72">
        <v>3568</v>
      </c>
      <c r="F11657" s="105">
        <v>260</v>
      </c>
      <c r="G11657" s="108">
        <f t="shared" si="182"/>
        <v>44105</v>
      </c>
    </row>
    <row r="11658" spans="1:7" x14ac:dyDescent="0.35">
      <c r="A11658" s="72" t="s">
        <v>712</v>
      </c>
      <c r="B11658" s="72" t="s">
        <v>713</v>
      </c>
      <c r="C11658" s="72" t="s">
        <v>1102</v>
      </c>
      <c r="D11658" s="72" t="s">
        <v>1092</v>
      </c>
      <c r="E11658" s="72">
        <v>3562</v>
      </c>
      <c r="F11658" s="105">
        <v>247</v>
      </c>
      <c r="G11658" s="108">
        <f t="shared" si="182"/>
        <v>44013</v>
      </c>
    </row>
    <row r="11659" spans="1:7" x14ac:dyDescent="0.35">
      <c r="A11659" s="72" t="s">
        <v>712</v>
      </c>
      <c r="B11659" s="72" t="s">
        <v>713</v>
      </c>
      <c r="C11659" s="72" t="s">
        <v>1102</v>
      </c>
      <c r="D11659" s="72" t="s">
        <v>1093</v>
      </c>
      <c r="E11659" s="72">
        <v>3571</v>
      </c>
      <c r="F11659" s="105">
        <v>264</v>
      </c>
      <c r="G11659" s="108">
        <f t="shared" si="182"/>
        <v>43922</v>
      </c>
    </row>
    <row r="11660" spans="1:7" x14ac:dyDescent="0.35">
      <c r="A11660" s="72" t="s">
        <v>712</v>
      </c>
      <c r="B11660" s="72" t="s">
        <v>713</v>
      </c>
      <c r="C11660" s="72" t="s">
        <v>1102</v>
      </c>
      <c r="D11660" s="72" t="s">
        <v>1094</v>
      </c>
      <c r="E11660" s="72">
        <v>3564</v>
      </c>
      <c r="F11660" s="105">
        <v>237</v>
      </c>
      <c r="G11660" s="108">
        <f t="shared" si="182"/>
        <v>43831</v>
      </c>
    </row>
    <row r="11661" spans="1:7" x14ac:dyDescent="0.35">
      <c r="A11661" s="72" t="s">
        <v>712</v>
      </c>
      <c r="B11661" s="72" t="s">
        <v>713</v>
      </c>
      <c r="C11661" s="72" t="s">
        <v>1102</v>
      </c>
      <c r="D11661" s="72" t="s">
        <v>1095</v>
      </c>
      <c r="E11661" s="72">
        <v>3575</v>
      </c>
      <c r="F11661" s="105">
        <v>240</v>
      </c>
      <c r="G11661" s="108">
        <f t="shared" si="182"/>
        <v>43739</v>
      </c>
    </row>
    <row r="11662" spans="1:7" x14ac:dyDescent="0.35">
      <c r="A11662" s="72" t="s">
        <v>712</v>
      </c>
      <c r="B11662" s="72" t="s">
        <v>713</v>
      </c>
      <c r="C11662" s="72" t="s">
        <v>1102</v>
      </c>
      <c r="D11662" s="72" t="s">
        <v>1096</v>
      </c>
      <c r="E11662" s="72">
        <v>3568</v>
      </c>
      <c r="F11662" s="105">
        <v>237</v>
      </c>
      <c r="G11662" s="108">
        <f t="shared" si="182"/>
        <v>43647</v>
      </c>
    </row>
    <row r="11663" spans="1:7" x14ac:dyDescent="0.35">
      <c r="A11663" s="72" t="s">
        <v>712</v>
      </c>
      <c r="B11663" s="72" t="s">
        <v>713</v>
      </c>
      <c r="C11663" s="72" t="s">
        <v>1102</v>
      </c>
      <c r="D11663" s="72" t="s">
        <v>1097</v>
      </c>
      <c r="E11663" s="72">
        <v>3573</v>
      </c>
      <c r="F11663" s="105">
        <v>218</v>
      </c>
      <c r="G11663" s="108">
        <f t="shared" si="182"/>
        <v>43556</v>
      </c>
    </row>
    <row r="11664" spans="1:7" x14ac:dyDescent="0.35">
      <c r="A11664" s="72" t="s">
        <v>712</v>
      </c>
      <c r="B11664" s="72" t="s">
        <v>713</v>
      </c>
      <c r="C11664" s="72" t="s">
        <v>1102</v>
      </c>
      <c r="D11664" s="72" t="s">
        <v>1098</v>
      </c>
      <c r="E11664" s="72">
        <v>3552</v>
      </c>
      <c r="F11664" s="105">
        <v>228</v>
      </c>
      <c r="G11664" s="108">
        <f t="shared" si="182"/>
        <v>43466</v>
      </c>
    </row>
    <row r="11665" spans="1:7" x14ac:dyDescent="0.35">
      <c r="A11665" s="72" t="s">
        <v>712</v>
      </c>
      <c r="B11665" s="72" t="s">
        <v>713</v>
      </c>
      <c r="C11665" s="72" t="s">
        <v>1102</v>
      </c>
      <c r="D11665" s="72" t="s">
        <v>1099</v>
      </c>
      <c r="E11665" s="72">
        <v>3621</v>
      </c>
      <c r="F11665" s="105">
        <v>246</v>
      </c>
      <c r="G11665" s="108">
        <f t="shared" si="182"/>
        <v>43374</v>
      </c>
    </row>
    <row r="11666" spans="1:7" x14ac:dyDescent="0.35">
      <c r="A11666" s="72" t="s">
        <v>714</v>
      </c>
      <c r="B11666" s="72" t="s">
        <v>715</v>
      </c>
      <c r="C11666" s="72" t="s">
        <v>1087</v>
      </c>
      <c r="D11666" s="72" t="s">
        <v>1088</v>
      </c>
      <c r="E11666" s="72">
        <v>867</v>
      </c>
      <c r="F11666" s="105">
        <v>4</v>
      </c>
      <c r="G11666" s="108">
        <f t="shared" si="182"/>
        <v>44378</v>
      </c>
    </row>
    <row r="11667" spans="1:7" x14ac:dyDescent="0.35">
      <c r="A11667" s="72" t="s">
        <v>714</v>
      </c>
      <c r="B11667" s="72" t="s">
        <v>715</v>
      </c>
      <c r="C11667" s="72" t="s">
        <v>1087</v>
      </c>
      <c r="D11667" s="72" t="s">
        <v>1089</v>
      </c>
      <c r="E11667" s="72">
        <v>869</v>
      </c>
      <c r="F11667" s="105">
        <v>4</v>
      </c>
      <c r="G11667" s="108">
        <f t="shared" si="182"/>
        <v>44287</v>
      </c>
    </row>
    <row r="11668" spans="1:7" x14ac:dyDescent="0.35">
      <c r="A11668" s="72" t="s">
        <v>714</v>
      </c>
      <c r="B11668" s="72" t="s">
        <v>715</v>
      </c>
      <c r="C11668" s="72" t="s">
        <v>1087</v>
      </c>
      <c r="D11668" s="72" t="s">
        <v>1090</v>
      </c>
      <c r="E11668" s="72">
        <v>868</v>
      </c>
      <c r="F11668" s="105">
        <v>2</v>
      </c>
      <c r="G11668" s="108">
        <f t="shared" si="182"/>
        <v>44197</v>
      </c>
    </row>
    <row r="11669" spans="1:7" x14ac:dyDescent="0.35">
      <c r="A11669" s="72" t="s">
        <v>714</v>
      </c>
      <c r="B11669" s="72" t="s">
        <v>715</v>
      </c>
      <c r="C11669" s="72" t="s">
        <v>1087</v>
      </c>
      <c r="D11669" s="72" t="s">
        <v>1091</v>
      </c>
      <c r="E11669" s="72">
        <v>868</v>
      </c>
      <c r="F11669" s="105">
        <v>3</v>
      </c>
      <c r="G11669" s="108">
        <f t="shared" si="182"/>
        <v>44105</v>
      </c>
    </row>
    <row r="11670" spans="1:7" x14ac:dyDescent="0.35">
      <c r="A11670" s="72" t="s">
        <v>714</v>
      </c>
      <c r="B11670" s="72" t="s">
        <v>715</v>
      </c>
      <c r="C11670" s="72" t="s">
        <v>1087</v>
      </c>
      <c r="D11670" s="72" t="s">
        <v>1092</v>
      </c>
      <c r="E11670" s="72">
        <v>867</v>
      </c>
      <c r="F11670" s="105">
        <v>4</v>
      </c>
      <c r="G11670" s="108">
        <f t="shared" si="182"/>
        <v>44013</v>
      </c>
    </row>
    <row r="11671" spans="1:7" x14ac:dyDescent="0.35">
      <c r="A11671" s="72" t="s">
        <v>714</v>
      </c>
      <c r="B11671" s="72" t="s">
        <v>715</v>
      </c>
      <c r="C11671" s="72" t="s">
        <v>1087</v>
      </c>
      <c r="D11671" s="72" t="s">
        <v>1093</v>
      </c>
      <c r="E11671" s="72">
        <v>860</v>
      </c>
      <c r="F11671" s="105">
        <v>2</v>
      </c>
      <c r="G11671" s="108">
        <f t="shared" si="182"/>
        <v>43922</v>
      </c>
    </row>
    <row r="11672" spans="1:7" x14ac:dyDescent="0.35">
      <c r="A11672" s="72" t="s">
        <v>714</v>
      </c>
      <c r="B11672" s="72" t="s">
        <v>715</v>
      </c>
      <c r="C11672" s="72" t="s">
        <v>1087</v>
      </c>
      <c r="D11672" s="72" t="s">
        <v>1094</v>
      </c>
      <c r="E11672" s="72">
        <v>862</v>
      </c>
      <c r="F11672" s="105">
        <v>0</v>
      </c>
      <c r="G11672" s="108">
        <f t="shared" si="182"/>
        <v>43831</v>
      </c>
    </row>
    <row r="11673" spans="1:7" x14ac:dyDescent="0.35">
      <c r="A11673" s="72" t="s">
        <v>714</v>
      </c>
      <c r="B11673" s="72" t="s">
        <v>715</v>
      </c>
      <c r="C11673" s="72" t="s">
        <v>1087</v>
      </c>
      <c r="D11673" s="72" t="s">
        <v>1095</v>
      </c>
      <c r="E11673" s="72">
        <v>850</v>
      </c>
      <c r="F11673" s="105">
        <v>0</v>
      </c>
      <c r="G11673" s="108">
        <f t="shared" si="182"/>
        <v>43739</v>
      </c>
    </row>
    <row r="11674" spans="1:7" x14ac:dyDescent="0.35">
      <c r="A11674" s="72" t="s">
        <v>714</v>
      </c>
      <c r="B11674" s="72" t="s">
        <v>715</v>
      </c>
      <c r="C11674" s="72" t="s">
        <v>1087</v>
      </c>
      <c r="D11674" s="72" t="s">
        <v>1096</v>
      </c>
      <c r="E11674" s="72">
        <v>855</v>
      </c>
      <c r="F11674" s="105">
        <v>0</v>
      </c>
      <c r="G11674" s="108">
        <f t="shared" si="182"/>
        <v>43647</v>
      </c>
    </row>
    <row r="11675" spans="1:7" x14ac:dyDescent="0.35">
      <c r="A11675" s="72" t="s">
        <v>714</v>
      </c>
      <c r="B11675" s="72" t="s">
        <v>715</v>
      </c>
      <c r="C11675" s="72" t="s">
        <v>1087</v>
      </c>
      <c r="D11675" s="72" t="s">
        <v>1097</v>
      </c>
      <c r="E11675" s="72">
        <v>855</v>
      </c>
      <c r="F11675" s="105">
        <v>0</v>
      </c>
      <c r="G11675" s="108">
        <f t="shared" si="182"/>
        <v>43556</v>
      </c>
    </row>
    <row r="11676" spans="1:7" x14ac:dyDescent="0.35">
      <c r="A11676" s="72" t="s">
        <v>714</v>
      </c>
      <c r="B11676" s="72" t="s">
        <v>715</v>
      </c>
      <c r="C11676" s="72" t="s">
        <v>1087</v>
      </c>
      <c r="D11676" s="72" t="s">
        <v>1098</v>
      </c>
      <c r="E11676" s="72">
        <v>846</v>
      </c>
      <c r="F11676" s="105">
        <v>0</v>
      </c>
      <c r="G11676" s="108">
        <f t="shared" si="182"/>
        <v>43466</v>
      </c>
    </row>
    <row r="11677" spans="1:7" x14ac:dyDescent="0.35">
      <c r="A11677" s="72" t="s">
        <v>714</v>
      </c>
      <c r="B11677" s="72" t="s">
        <v>715</v>
      </c>
      <c r="C11677" s="72" t="s">
        <v>1087</v>
      </c>
      <c r="D11677" s="72" t="s">
        <v>1099</v>
      </c>
      <c r="E11677" s="72">
        <v>882</v>
      </c>
      <c r="F11677" s="105">
        <v>0</v>
      </c>
      <c r="G11677" s="108">
        <f t="shared" si="182"/>
        <v>43374</v>
      </c>
    </row>
    <row r="11678" spans="1:7" x14ac:dyDescent="0.35">
      <c r="A11678" s="72" t="s">
        <v>714</v>
      </c>
      <c r="B11678" s="72" t="s">
        <v>715</v>
      </c>
      <c r="C11678" s="72" t="s">
        <v>1100</v>
      </c>
      <c r="D11678" s="72" t="s">
        <v>1088</v>
      </c>
      <c r="E11678" s="72">
        <v>641</v>
      </c>
      <c r="F11678" s="105">
        <v>11</v>
      </c>
      <c r="G11678" s="108">
        <f t="shared" si="182"/>
        <v>44378</v>
      </c>
    </row>
    <row r="11679" spans="1:7" x14ac:dyDescent="0.35">
      <c r="A11679" s="72" t="s">
        <v>714</v>
      </c>
      <c r="B11679" s="72" t="s">
        <v>715</v>
      </c>
      <c r="C11679" s="72" t="s">
        <v>1100</v>
      </c>
      <c r="D11679" s="72" t="s">
        <v>1089</v>
      </c>
      <c r="E11679" s="72">
        <v>637</v>
      </c>
      <c r="F11679" s="105">
        <v>11</v>
      </c>
      <c r="G11679" s="108">
        <f t="shared" si="182"/>
        <v>44287</v>
      </c>
    </row>
    <row r="11680" spans="1:7" x14ac:dyDescent="0.35">
      <c r="A11680" s="72" t="s">
        <v>714</v>
      </c>
      <c r="B11680" s="72" t="s">
        <v>715</v>
      </c>
      <c r="C11680" s="72" t="s">
        <v>1100</v>
      </c>
      <c r="D11680" s="72" t="s">
        <v>1090</v>
      </c>
      <c r="E11680" s="72">
        <v>638</v>
      </c>
      <c r="F11680" s="105">
        <v>11</v>
      </c>
      <c r="G11680" s="108">
        <f t="shared" si="182"/>
        <v>44197</v>
      </c>
    </row>
    <row r="11681" spans="1:7" x14ac:dyDescent="0.35">
      <c r="A11681" s="72" t="s">
        <v>714</v>
      </c>
      <c r="B11681" s="72" t="s">
        <v>715</v>
      </c>
      <c r="C11681" s="72" t="s">
        <v>1100</v>
      </c>
      <c r="D11681" s="72" t="s">
        <v>1091</v>
      </c>
      <c r="E11681" s="72">
        <v>638</v>
      </c>
      <c r="F11681" s="105">
        <v>11</v>
      </c>
      <c r="G11681" s="108">
        <f t="shared" si="182"/>
        <v>44105</v>
      </c>
    </row>
    <row r="11682" spans="1:7" x14ac:dyDescent="0.35">
      <c r="A11682" s="72" t="s">
        <v>714</v>
      </c>
      <c r="B11682" s="72" t="s">
        <v>715</v>
      </c>
      <c r="C11682" s="72" t="s">
        <v>1100</v>
      </c>
      <c r="D11682" s="72" t="s">
        <v>1092</v>
      </c>
      <c r="E11682" s="72">
        <v>639</v>
      </c>
      <c r="F11682" s="105">
        <v>11</v>
      </c>
      <c r="G11682" s="108">
        <f t="shared" si="182"/>
        <v>44013</v>
      </c>
    </row>
    <row r="11683" spans="1:7" x14ac:dyDescent="0.35">
      <c r="A11683" s="72" t="s">
        <v>714</v>
      </c>
      <c r="B11683" s="72" t="s">
        <v>715</v>
      </c>
      <c r="C11683" s="72" t="s">
        <v>1100</v>
      </c>
      <c r="D11683" s="72" t="s">
        <v>1093</v>
      </c>
      <c r="E11683" s="72">
        <v>630</v>
      </c>
      <c r="F11683" s="105">
        <v>13</v>
      </c>
      <c r="G11683" s="108">
        <f t="shared" si="182"/>
        <v>43922</v>
      </c>
    </row>
    <row r="11684" spans="1:7" x14ac:dyDescent="0.35">
      <c r="A11684" s="72" t="s">
        <v>714</v>
      </c>
      <c r="B11684" s="72" t="s">
        <v>715</v>
      </c>
      <c r="C11684" s="72" t="s">
        <v>1100</v>
      </c>
      <c r="D11684" s="72" t="s">
        <v>1094</v>
      </c>
      <c r="E11684" s="72">
        <v>625</v>
      </c>
      <c r="F11684" s="105">
        <v>0</v>
      </c>
      <c r="G11684" s="108">
        <f t="shared" si="182"/>
        <v>43831</v>
      </c>
    </row>
    <row r="11685" spans="1:7" x14ac:dyDescent="0.35">
      <c r="A11685" s="72" t="s">
        <v>714</v>
      </c>
      <c r="B11685" s="72" t="s">
        <v>715</v>
      </c>
      <c r="C11685" s="72" t="s">
        <v>1100</v>
      </c>
      <c r="D11685" s="72" t="s">
        <v>1095</v>
      </c>
      <c r="E11685" s="72">
        <v>622</v>
      </c>
      <c r="F11685" s="105">
        <v>0</v>
      </c>
      <c r="G11685" s="108">
        <f t="shared" si="182"/>
        <v>43739</v>
      </c>
    </row>
    <row r="11686" spans="1:7" x14ac:dyDescent="0.35">
      <c r="A11686" s="72" t="s">
        <v>714</v>
      </c>
      <c r="B11686" s="72" t="s">
        <v>715</v>
      </c>
      <c r="C11686" s="72" t="s">
        <v>1100</v>
      </c>
      <c r="D11686" s="72" t="s">
        <v>1096</v>
      </c>
      <c r="E11686" s="72">
        <v>621</v>
      </c>
      <c r="F11686" s="105">
        <v>0</v>
      </c>
      <c r="G11686" s="108">
        <f t="shared" si="182"/>
        <v>43647</v>
      </c>
    </row>
    <row r="11687" spans="1:7" x14ac:dyDescent="0.35">
      <c r="A11687" s="72" t="s">
        <v>714</v>
      </c>
      <c r="B11687" s="72" t="s">
        <v>715</v>
      </c>
      <c r="C11687" s="72" t="s">
        <v>1100</v>
      </c>
      <c r="D11687" s="72" t="s">
        <v>1097</v>
      </c>
      <c r="E11687" s="72">
        <v>618</v>
      </c>
      <c r="F11687" s="105">
        <v>0</v>
      </c>
      <c r="G11687" s="108">
        <f t="shared" si="182"/>
        <v>43556</v>
      </c>
    </row>
    <row r="11688" spans="1:7" x14ac:dyDescent="0.35">
      <c r="A11688" s="72" t="s">
        <v>714</v>
      </c>
      <c r="B11688" s="72" t="s">
        <v>715</v>
      </c>
      <c r="C11688" s="72" t="s">
        <v>1100</v>
      </c>
      <c r="D11688" s="72" t="s">
        <v>1098</v>
      </c>
      <c r="E11688" s="72">
        <v>612</v>
      </c>
      <c r="F11688" s="105">
        <v>0</v>
      </c>
      <c r="G11688" s="108">
        <f t="shared" si="182"/>
        <v>43466</v>
      </c>
    </row>
    <row r="11689" spans="1:7" x14ac:dyDescent="0.35">
      <c r="A11689" s="72" t="s">
        <v>714</v>
      </c>
      <c r="B11689" s="72" t="s">
        <v>715</v>
      </c>
      <c r="C11689" s="72" t="s">
        <v>1100</v>
      </c>
      <c r="D11689" s="72" t="s">
        <v>1099</v>
      </c>
      <c r="E11689" s="72">
        <v>635</v>
      </c>
      <c r="F11689" s="105">
        <v>0</v>
      </c>
      <c r="G11689" s="108">
        <f t="shared" si="182"/>
        <v>43374</v>
      </c>
    </row>
    <row r="11690" spans="1:7" x14ac:dyDescent="0.35">
      <c r="A11690" s="72" t="s">
        <v>714</v>
      </c>
      <c r="B11690" s="72" t="s">
        <v>715</v>
      </c>
      <c r="C11690" s="72" t="s">
        <v>1101</v>
      </c>
      <c r="D11690" s="72" t="s">
        <v>1088</v>
      </c>
      <c r="E11690" s="72">
        <v>3168</v>
      </c>
      <c r="F11690" s="105">
        <v>5</v>
      </c>
      <c r="G11690" s="108">
        <f t="shared" si="182"/>
        <v>44378</v>
      </c>
    </row>
    <row r="11691" spans="1:7" x14ac:dyDescent="0.35">
      <c r="A11691" s="72" t="s">
        <v>714</v>
      </c>
      <c r="B11691" s="72" t="s">
        <v>715</v>
      </c>
      <c r="C11691" s="72" t="s">
        <v>1101</v>
      </c>
      <c r="D11691" s="72" t="s">
        <v>1089</v>
      </c>
      <c r="E11691" s="72">
        <v>3137</v>
      </c>
      <c r="F11691" s="105">
        <v>5</v>
      </c>
      <c r="G11691" s="108">
        <f t="shared" si="182"/>
        <v>44287</v>
      </c>
    </row>
    <row r="11692" spans="1:7" x14ac:dyDescent="0.35">
      <c r="A11692" s="72" t="s">
        <v>714</v>
      </c>
      <c r="B11692" s="72" t="s">
        <v>715</v>
      </c>
      <c r="C11692" s="72" t="s">
        <v>1101</v>
      </c>
      <c r="D11692" s="72" t="s">
        <v>1090</v>
      </c>
      <c r="E11692" s="72">
        <v>3107</v>
      </c>
      <c r="F11692" s="105">
        <v>6</v>
      </c>
      <c r="G11692" s="108">
        <f t="shared" si="182"/>
        <v>44197</v>
      </c>
    </row>
    <row r="11693" spans="1:7" x14ac:dyDescent="0.35">
      <c r="A11693" s="72" t="s">
        <v>714</v>
      </c>
      <c r="B11693" s="72" t="s">
        <v>715</v>
      </c>
      <c r="C11693" s="72" t="s">
        <v>1101</v>
      </c>
      <c r="D11693" s="72" t="s">
        <v>1091</v>
      </c>
      <c r="E11693" s="72">
        <v>3075</v>
      </c>
      <c r="F11693" s="105">
        <v>5</v>
      </c>
      <c r="G11693" s="108">
        <f t="shared" si="182"/>
        <v>44105</v>
      </c>
    </row>
    <row r="11694" spans="1:7" x14ac:dyDescent="0.35">
      <c r="A11694" s="72" t="s">
        <v>714</v>
      </c>
      <c r="B11694" s="72" t="s">
        <v>715</v>
      </c>
      <c r="C11694" s="72" t="s">
        <v>1101</v>
      </c>
      <c r="D11694" s="72" t="s">
        <v>1092</v>
      </c>
      <c r="E11694" s="72">
        <v>2998</v>
      </c>
      <c r="F11694" s="105">
        <v>6</v>
      </c>
      <c r="G11694" s="108">
        <f t="shared" si="182"/>
        <v>44013</v>
      </c>
    </row>
    <row r="11695" spans="1:7" x14ac:dyDescent="0.35">
      <c r="A11695" s="72" t="s">
        <v>714</v>
      </c>
      <c r="B11695" s="72" t="s">
        <v>715</v>
      </c>
      <c r="C11695" s="72" t="s">
        <v>1101</v>
      </c>
      <c r="D11695" s="72" t="s">
        <v>1093</v>
      </c>
      <c r="E11695" s="72">
        <v>2851</v>
      </c>
      <c r="F11695" s="105">
        <v>5</v>
      </c>
      <c r="G11695" s="108">
        <f t="shared" si="182"/>
        <v>43922</v>
      </c>
    </row>
    <row r="11696" spans="1:7" x14ac:dyDescent="0.35">
      <c r="A11696" s="72" t="s">
        <v>714</v>
      </c>
      <c r="B11696" s="72" t="s">
        <v>715</v>
      </c>
      <c r="C11696" s="72" t="s">
        <v>1101</v>
      </c>
      <c r="D11696" s="72" t="s">
        <v>1094</v>
      </c>
      <c r="E11696" s="72">
        <v>2808</v>
      </c>
      <c r="F11696" s="105">
        <v>0</v>
      </c>
      <c r="G11696" s="108">
        <f t="shared" si="182"/>
        <v>43831</v>
      </c>
    </row>
    <row r="11697" spans="1:7" x14ac:dyDescent="0.35">
      <c r="A11697" s="72" t="s">
        <v>714</v>
      </c>
      <c r="B11697" s="72" t="s">
        <v>715</v>
      </c>
      <c r="C11697" s="72" t="s">
        <v>1101</v>
      </c>
      <c r="D11697" s="72" t="s">
        <v>1095</v>
      </c>
      <c r="E11697" s="72">
        <v>2777</v>
      </c>
      <c r="F11697" s="105">
        <v>0</v>
      </c>
      <c r="G11697" s="108">
        <f t="shared" si="182"/>
        <v>43739</v>
      </c>
    </row>
    <row r="11698" spans="1:7" x14ac:dyDescent="0.35">
      <c r="A11698" s="72" t="s">
        <v>714</v>
      </c>
      <c r="B11698" s="72" t="s">
        <v>715</v>
      </c>
      <c r="C11698" s="72" t="s">
        <v>1101</v>
      </c>
      <c r="D11698" s="72" t="s">
        <v>1096</v>
      </c>
      <c r="E11698" s="72">
        <v>2730</v>
      </c>
      <c r="F11698" s="105">
        <v>0</v>
      </c>
      <c r="G11698" s="108">
        <f t="shared" si="182"/>
        <v>43647</v>
      </c>
    </row>
    <row r="11699" spans="1:7" x14ac:dyDescent="0.35">
      <c r="A11699" s="72" t="s">
        <v>714</v>
      </c>
      <c r="B11699" s="72" t="s">
        <v>715</v>
      </c>
      <c r="C11699" s="72" t="s">
        <v>1101</v>
      </c>
      <c r="D11699" s="72" t="s">
        <v>1097</v>
      </c>
      <c r="E11699" s="72">
        <v>2728</v>
      </c>
      <c r="F11699" s="105">
        <v>0</v>
      </c>
      <c r="G11699" s="108">
        <f t="shared" si="182"/>
        <v>43556</v>
      </c>
    </row>
    <row r="11700" spans="1:7" x14ac:dyDescent="0.35">
      <c r="A11700" s="72" t="s">
        <v>714</v>
      </c>
      <c r="B11700" s="72" t="s">
        <v>715</v>
      </c>
      <c r="C11700" s="72" t="s">
        <v>1101</v>
      </c>
      <c r="D11700" s="72" t="s">
        <v>1098</v>
      </c>
      <c r="E11700" s="72">
        <v>2670</v>
      </c>
      <c r="F11700" s="105">
        <v>0</v>
      </c>
      <c r="G11700" s="108">
        <f t="shared" si="182"/>
        <v>43466</v>
      </c>
    </row>
    <row r="11701" spans="1:7" x14ac:dyDescent="0.35">
      <c r="A11701" s="72" t="s">
        <v>714</v>
      </c>
      <c r="B11701" s="72" t="s">
        <v>715</v>
      </c>
      <c r="C11701" s="72" t="s">
        <v>1101</v>
      </c>
      <c r="D11701" s="72" t="s">
        <v>1099</v>
      </c>
      <c r="E11701" s="72">
        <v>2729</v>
      </c>
      <c r="F11701" s="105">
        <v>0</v>
      </c>
      <c r="G11701" s="108">
        <f t="shared" si="182"/>
        <v>43374</v>
      </c>
    </row>
    <row r="11702" spans="1:7" x14ac:dyDescent="0.35">
      <c r="A11702" s="72" t="s">
        <v>714</v>
      </c>
      <c r="B11702" s="72" t="s">
        <v>715</v>
      </c>
      <c r="C11702" s="72" t="s">
        <v>1102</v>
      </c>
      <c r="D11702" s="72" t="s">
        <v>1088</v>
      </c>
      <c r="E11702" s="72">
        <v>2448</v>
      </c>
      <c r="F11702" s="105">
        <v>31</v>
      </c>
      <c r="G11702" s="108">
        <f t="shared" si="182"/>
        <v>44378</v>
      </c>
    </row>
    <row r="11703" spans="1:7" x14ac:dyDescent="0.35">
      <c r="A11703" s="72" t="s">
        <v>714</v>
      </c>
      <c r="B11703" s="72" t="s">
        <v>715</v>
      </c>
      <c r="C11703" s="72" t="s">
        <v>1102</v>
      </c>
      <c r="D11703" s="72" t="s">
        <v>1089</v>
      </c>
      <c r="E11703" s="72">
        <v>2435</v>
      </c>
      <c r="F11703" s="105">
        <v>31</v>
      </c>
      <c r="G11703" s="108">
        <f t="shared" si="182"/>
        <v>44287</v>
      </c>
    </row>
    <row r="11704" spans="1:7" x14ac:dyDescent="0.35">
      <c r="A11704" s="72" t="s">
        <v>714</v>
      </c>
      <c r="B11704" s="72" t="s">
        <v>715</v>
      </c>
      <c r="C11704" s="72" t="s">
        <v>1102</v>
      </c>
      <c r="D11704" s="72" t="s">
        <v>1090</v>
      </c>
      <c r="E11704" s="72">
        <v>2437</v>
      </c>
      <c r="F11704" s="105">
        <v>30</v>
      </c>
      <c r="G11704" s="108">
        <f t="shared" si="182"/>
        <v>44197</v>
      </c>
    </row>
    <row r="11705" spans="1:7" x14ac:dyDescent="0.35">
      <c r="A11705" s="72" t="s">
        <v>714</v>
      </c>
      <c r="B11705" s="72" t="s">
        <v>715</v>
      </c>
      <c r="C11705" s="72" t="s">
        <v>1102</v>
      </c>
      <c r="D11705" s="72" t="s">
        <v>1091</v>
      </c>
      <c r="E11705" s="72">
        <v>2439</v>
      </c>
      <c r="F11705" s="105">
        <v>31</v>
      </c>
      <c r="G11705" s="108">
        <f t="shared" si="182"/>
        <v>44105</v>
      </c>
    </row>
    <row r="11706" spans="1:7" x14ac:dyDescent="0.35">
      <c r="A11706" s="72" t="s">
        <v>714</v>
      </c>
      <c r="B11706" s="72" t="s">
        <v>715</v>
      </c>
      <c r="C11706" s="72" t="s">
        <v>1102</v>
      </c>
      <c r="D11706" s="72" t="s">
        <v>1092</v>
      </c>
      <c r="E11706" s="72">
        <v>2441</v>
      </c>
      <c r="F11706" s="105">
        <v>28</v>
      </c>
      <c r="G11706" s="108">
        <f t="shared" si="182"/>
        <v>44013</v>
      </c>
    </row>
    <row r="11707" spans="1:7" x14ac:dyDescent="0.35">
      <c r="A11707" s="72" t="s">
        <v>714</v>
      </c>
      <c r="B11707" s="72" t="s">
        <v>715</v>
      </c>
      <c r="C11707" s="72" t="s">
        <v>1102</v>
      </c>
      <c r="D11707" s="72" t="s">
        <v>1093</v>
      </c>
      <c r="E11707" s="72">
        <v>2429</v>
      </c>
      <c r="F11707" s="105">
        <v>28</v>
      </c>
      <c r="G11707" s="108">
        <f t="shared" si="182"/>
        <v>43922</v>
      </c>
    </row>
    <row r="11708" spans="1:7" x14ac:dyDescent="0.35">
      <c r="A11708" s="72" t="s">
        <v>714</v>
      </c>
      <c r="B11708" s="72" t="s">
        <v>715</v>
      </c>
      <c r="C11708" s="72" t="s">
        <v>1102</v>
      </c>
      <c r="D11708" s="72" t="s">
        <v>1094</v>
      </c>
      <c r="E11708" s="72">
        <v>2439</v>
      </c>
      <c r="F11708" s="105">
        <v>0</v>
      </c>
      <c r="G11708" s="108">
        <f t="shared" si="182"/>
        <v>43831</v>
      </c>
    </row>
    <row r="11709" spans="1:7" x14ac:dyDescent="0.35">
      <c r="A11709" s="72" t="s">
        <v>714</v>
      </c>
      <c r="B11709" s="72" t="s">
        <v>715</v>
      </c>
      <c r="C11709" s="72" t="s">
        <v>1102</v>
      </c>
      <c r="D11709" s="72" t="s">
        <v>1095</v>
      </c>
      <c r="E11709" s="72">
        <v>2434</v>
      </c>
      <c r="F11709" s="105">
        <v>0</v>
      </c>
      <c r="G11709" s="108">
        <f t="shared" si="182"/>
        <v>43739</v>
      </c>
    </row>
    <row r="11710" spans="1:7" x14ac:dyDescent="0.35">
      <c r="A11710" s="72" t="s">
        <v>714</v>
      </c>
      <c r="B11710" s="72" t="s">
        <v>715</v>
      </c>
      <c r="C11710" s="72" t="s">
        <v>1102</v>
      </c>
      <c r="D11710" s="72" t="s">
        <v>1096</v>
      </c>
      <c r="E11710" s="72">
        <v>2435</v>
      </c>
      <c r="F11710" s="105">
        <v>0</v>
      </c>
      <c r="G11710" s="108">
        <f t="shared" si="182"/>
        <v>43647</v>
      </c>
    </row>
    <row r="11711" spans="1:7" x14ac:dyDescent="0.35">
      <c r="A11711" s="72" t="s">
        <v>714</v>
      </c>
      <c r="B11711" s="72" t="s">
        <v>715</v>
      </c>
      <c r="C11711" s="72" t="s">
        <v>1102</v>
      </c>
      <c r="D11711" s="72" t="s">
        <v>1097</v>
      </c>
      <c r="E11711" s="72">
        <v>2441</v>
      </c>
      <c r="F11711" s="105">
        <v>0</v>
      </c>
      <c r="G11711" s="108">
        <f t="shared" si="182"/>
        <v>43556</v>
      </c>
    </row>
    <row r="11712" spans="1:7" x14ac:dyDescent="0.35">
      <c r="A11712" s="72" t="s">
        <v>714</v>
      </c>
      <c r="B11712" s="72" t="s">
        <v>715</v>
      </c>
      <c r="C11712" s="72" t="s">
        <v>1102</v>
      </c>
      <c r="D11712" s="72" t="s">
        <v>1098</v>
      </c>
      <c r="E11712" s="72">
        <v>2416</v>
      </c>
      <c r="F11712" s="105">
        <v>0</v>
      </c>
      <c r="G11712" s="108">
        <f t="shared" si="182"/>
        <v>43466</v>
      </c>
    </row>
    <row r="11713" spans="1:7" x14ac:dyDescent="0.35">
      <c r="A11713" s="72" t="s">
        <v>714</v>
      </c>
      <c r="B11713" s="72" t="s">
        <v>715</v>
      </c>
      <c r="C11713" s="72" t="s">
        <v>1102</v>
      </c>
      <c r="D11713" s="72" t="s">
        <v>1099</v>
      </c>
      <c r="E11713" s="72">
        <v>2510</v>
      </c>
      <c r="F11713" s="105">
        <v>0</v>
      </c>
      <c r="G11713" s="108">
        <f t="shared" si="182"/>
        <v>43374</v>
      </c>
    </row>
    <row r="11714" spans="1:7" x14ac:dyDescent="0.35">
      <c r="A11714" s="72" t="s">
        <v>718</v>
      </c>
      <c r="B11714" s="72" t="s">
        <v>719</v>
      </c>
      <c r="C11714" s="72" t="s">
        <v>1087</v>
      </c>
      <c r="D11714" s="72" t="s">
        <v>1088</v>
      </c>
      <c r="E11714" s="72">
        <v>1226</v>
      </c>
      <c r="F11714" s="105">
        <v>164</v>
      </c>
      <c r="G11714" s="108">
        <f t="shared" si="182"/>
        <v>44378</v>
      </c>
    </row>
    <row r="11715" spans="1:7" x14ac:dyDescent="0.35">
      <c r="A11715" s="72" t="s">
        <v>718</v>
      </c>
      <c r="B11715" s="72" t="s">
        <v>719</v>
      </c>
      <c r="C11715" s="72" t="s">
        <v>1087</v>
      </c>
      <c r="D11715" s="72" t="s">
        <v>1089</v>
      </c>
      <c r="E11715" s="72">
        <v>1228</v>
      </c>
      <c r="F11715" s="105">
        <v>179</v>
      </c>
      <c r="G11715" s="108">
        <f t="shared" si="182"/>
        <v>44287</v>
      </c>
    </row>
    <row r="11716" spans="1:7" x14ac:dyDescent="0.35">
      <c r="A11716" s="72" t="s">
        <v>718</v>
      </c>
      <c r="B11716" s="72" t="s">
        <v>719</v>
      </c>
      <c r="C11716" s="72" t="s">
        <v>1087</v>
      </c>
      <c r="D11716" s="72" t="s">
        <v>1090</v>
      </c>
      <c r="E11716" s="72">
        <v>1222</v>
      </c>
      <c r="F11716" s="105">
        <v>172</v>
      </c>
      <c r="G11716" s="108">
        <f t="shared" ref="G11716:G11779" si="183">DATE(LEFT(D11716,4),RIGHT(LEFT(D11716,7),2),1)</f>
        <v>44197</v>
      </c>
    </row>
    <row r="11717" spans="1:7" x14ac:dyDescent="0.35">
      <c r="A11717" s="72" t="s">
        <v>718</v>
      </c>
      <c r="B11717" s="72" t="s">
        <v>719</v>
      </c>
      <c r="C11717" s="72" t="s">
        <v>1087</v>
      </c>
      <c r="D11717" s="72" t="s">
        <v>1091</v>
      </c>
      <c r="E11717" s="72">
        <v>1210</v>
      </c>
      <c r="F11717" s="105">
        <v>162</v>
      </c>
      <c r="G11717" s="108">
        <f t="shared" si="183"/>
        <v>44105</v>
      </c>
    </row>
    <row r="11718" spans="1:7" x14ac:dyDescent="0.35">
      <c r="A11718" s="72" t="s">
        <v>718</v>
      </c>
      <c r="B11718" s="72" t="s">
        <v>719</v>
      </c>
      <c r="C11718" s="72" t="s">
        <v>1087</v>
      </c>
      <c r="D11718" s="72" t="s">
        <v>1092</v>
      </c>
      <c r="E11718" s="72">
        <v>1198</v>
      </c>
      <c r="F11718" s="105">
        <v>167</v>
      </c>
      <c r="G11718" s="108">
        <f t="shared" si="183"/>
        <v>44013</v>
      </c>
    </row>
    <row r="11719" spans="1:7" x14ac:dyDescent="0.35">
      <c r="A11719" s="72" t="s">
        <v>718</v>
      </c>
      <c r="B11719" s="72" t="s">
        <v>719</v>
      </c>
      <c r="C11719" s="72" t="s">
        <v>1087</v>
      </c>
      <c r="D11719" s="72" t="s">
        <v>1093</v>
      </c>
      <c r="E11719" s="72">
        <v>1212</v>
      </c>
      <c r="F11719" s="105">
        <v>180</v>
      </c>
      <c r="G11719" s="108">
        <f t="shared" si="183"/>
        <v>43922</v>
      </c>
    </row>
    <row r="11720" spans="1:7" x14ac:dyDescent="0.35">
      <c r="A11720" s="72" t="s">
        <v>718</v>
      </c>
      <c r="B11720" s="72" t="s">
        <v>719</v>
      </c>
      <c r="C11720" s="72" t="s">
        <v>1087</v>
      </c>
      <c r="D11720" s="72" t="s">
        <v>1094</v>
      </c>
      <c r="E11720" s="72">
        <v>1119</v>
      </c>
      <c r="F11720" s="105">
        <v>161</v>
      </c>
      <c r="G11720" s="108">
        <f t="shared" si="183"/>
        <v>43831</v>
      </c>
    </row>
    <row r="11721" spans="1:7" x14ac:dyDescent="0.35">
      <c r="A11721" s="72" t="s">
        <v>718</v>
      </c>
      <c r="B11721" s="72" t="s">
        <v>719</v>
      </c>
      <c r="C11721" s="72" t="s">
        <v>1087</v>
      </c>
      <c r="D11721" s="72" t="s">
        <v>1095</v>
      </c>
      <c r="E11721" s="72">
        <v>1130</v>
      </c>
      <c r="F11721" s="105">
        <v>168</v>
      </c>
      <c r="G11721" s="108">
        <f t="shared" si="183"/>
        <v>43739</v>
      </c>
    </row>
    <row r="11722" spans="1:7" x14ac:dyDescent="0.35">
      <c r="A11722" s="72" t="s">
        <v>718</v>
      </c>
      <c r="B11722" s="72" t="s">
        <v>719</v>
      </c>
      <c r="C11722" s="72" t="s">
        <v>1087</v>
      </c>
      <c r="D11722" s="72" t="s">
        <v>1096</v>
      </c>
      <c r="E11722" s="72">
        <v>1119</v>
      </c>
      <c r="F11722" s="105">
        <v>49</v>
      </c>
      <c r="G11722" s="108">
        <f t="shared" si="183"/>
        <v>43647</v>
      </c>
    </row>
    <row r="11723" spans="1:7" x14ac:dyDescent="0.35">
      <c r="A11723" s="72" t="s">
        <v>718</v>
      </c>
      <c r="B11723" s="72" t="s">
        <v>719</v>
      </c>
      <c r="C11723" s="72" t="s">
        <v>1087</v>
      </c>
      <c r="D11723" s="72" t="s">
        <v>1097</v>
      </c>
      <c r="E11723" s="72">
        <v>1124</v>
      </c>
      <c r="F11723" s="105">
        <v>50</v>
      </c>
      <c r="G11723" s="108">
        <f t="shared" si="183"/>
        <v>43556</v>
      </c>
    </row>
    <row r="11724" spans="1:7" x14ac:dyDescent="0.35">
      <c r="A11724" s="72" t="s">
        <v>718</v>
      </c>
      <c r="B11724" s="72" t="s">
        <v>719</v>
      </c>
      <c r="C11724" s="72" t="s">
        <v>1087</v>
      </c>
      <c r="D11724" s="72" t="s">
        <v>1098</v>
      </c>
      <c r="E11724" s="72">
        <v>1117</v>
      </c>
      <c r="F11724" s="105">
        <v>68</v>
      </c>
      <c r="G11724" s="108">
        <f t="shared" si="183"/>
        <v>43466</v>
      </c>
    </row>
    <row r="11725" spans="1:7" x14ac:dyDescent="0.35">
      <c r="A11725" s="72" t="s">
        <v>718</v>
      </c>
      <c r="B11725" s="72" t="s">
        <v>719</v>
      </c>
      <c r="C11725" s="72" t="s">
        <v>1087</v>
      </c>
      <c r="D11725" s="72" t="s">
        <v>1099</v>
      </c>
      <c r="E11725" s="72">
        <v>1171</v>
      </c>
      <c r="F11725" s="105">
        <v>58</v>
      </c>
      <c r="G11725" s="108">
        <f t="shared" si="183"/>
        <v>43374</v>
      </c>
    </row>
    <row r="11726" spans="1:7" x14ac:dyDescent="0.35">
      <c r="A11726" s="72" t="s">
        <v>718</v>
      </c>
      <c r="B11726" s="72" t="s">
        <v>719</v>
      </c>
      <c r="C11726" s="72" t="s">
        <v>1100</v>
      </c>
      <c r="D11726" s="72" t="s">
        <v>1088</v>
      </c>
      <c r="E11726" s="72">
        <v>511</v>
      </c>
      <c r="F11726" s="105">
        <v>106</v>
      </c>
      <c r="G11726" s="108">
        <f t="shared" si="183"/>
        <v>44378</v>
      </c>
    </row>
    <row r="11727" spans="1:7" x14ac:dyDescent="0.35">
      <c r="A11727" s="72" t="s">
        <v>718</v>
      </c>
      <c r="B11727" s="72" t="s">
        <v>719</v>
      </c>
      <c r="C11727" s="72" t="s">
        <v>1100</v>
      </c>
      <c r="D11727" s="72" t="s">
        <v>1089</v>
      </c>
      <c r="E11727" s="72">
        <v>511</v>
      </c>
      <c r="F11727" s="105">
        <v>108</v>
      </c>
      <c r="G11727" s="108">
        <f t="shared" si="183"/>
        <v>44287</v>
      </c>
    </row>
    <row r="11728" spans="1:7" x14ac:dyDescent="0.35">
      <c r="A11728" s="72" t="s">
        <v>718</v>
      </c>
      <c r="B11728" s="72" t="s">
        <v>719</v>
      </c>
      <c r="C11728" s="72" t="s">
        <v>1100</v>
      </c>
      <c r="D11728" s="72" t="s">
        <v>1090</v>
      </c>
      <c r="E11728" s="72">
        <v>501</v>
      </c>
      <c r="F11728" s="105">
        <v>110</v>
      </c>
      <c r="G11728" s="108">
        <f t="shared" si="183"/>
        <v>44197</v>
      </c>
    </row>
    <row r="11729" spans="1:7" x14ac:dyDescent="0.35">
      <c r="A11729" s="72" t="s">
        <v>718</v>
      </c>
      <c r="B11729" s="72" t="s">
        <v>719</v>
      </c>
      <c r="C11729" s="72" t="s">
        <v>1100</v>
      </c>
      <c r="D11729" s="72" t="s">
        <v>1091</v>
      </c>
      <c r="E11729" s="72">
        <v>494</v>
      </c>
      <c r="F11729" s="105">
        <v>97</v>
      </c>
      <c r="G11729" s="108">
        <f t="shared" si="183"/>
        <v>44105</v>
      </c>
    </row>
    <row r="11730" spans="1:7" x14ac:dyDescent="0.35">
      <c r="A11730" s="72" t="s">
        <v>718</v>
      </c>
      <c r="B11730" s="72" t="s">
        <v>719</v>
      </c>
      <c r="C11730" s="72" t="s">
        <v>1100</v>
      </c>
      <c r="D11730" s="72" t="s">
        <v>1092</v>
      </c>
      <c r="E11730" s="72">
        <v>497</v>
      </c>
      <c r="F11730" s="105">
        <v>104</v>
      </c>
      <c r="G11730" s="108">
        <f t="shared" si="183"/>
        <v>44013</v>
      </c>
    </row>
    <row r="11731" spans="1:7" x14ac:dyDescent="0.35">
      <c r="A11731" s="72" t="s">
        <v>718</v>
      </c>
      <c r="B11731" s="72" t="s">
        <v>719</v>
      </c>
      <c r="C11731" s="72" t="s">
        <v>1100</v>
      </c>
      <c r="D11731" s="72" t="s">
        <v>1093</v>
      </c>
      <c r="E11731" s="72">
        <v>491</v>
      </c>
      <c r="F11731" s="105">
        <v>108</v>
      </c>
      <c r="G11731" s="108">
        <f t="shared" si="183"/>
        <v>43922</v>
      </c>
    </row>
    <row r="11732" spans="1:7" x14ac:dyDescent="0.35">
      <c r="A11732" s="72" t="s">
        <v>718</v>
      </c>
      <c r="B11732" s="72" t="s">
        <v>719</v>
      </c>
      <c r="C11732" s="72" t="s">
        <v>1100</v>
      </c>
      <c r="D11732" s="72" t="s">
        <v>1094</v>
      </c>
      <c r="E11732" s="72">
        <v>492</v>
      </c>
      <c r="F11732" s="105">
        <v>105</v>
      </c>
      <c r="G11732" s="108">
        <f t="shared" si="183"/>
        <v>43831</v>
      </c>
    </row>
    <row r="11733" spans="1:7" x14ac:dyDescent="0.35">
      <c r="A11733" s="72" t="s">
        <v>718</v>
      </c>
      <c r="B11733" s="72" t="s">
        <v>719</v>
      </c>
      <c r="C11733" s="72" t="s">
        <v>1100</v>
      </c>
      <c r="D11733" s="72" t="s">
        <v>1095</v>
      </c>
      <c r="E11733" s="72">
        <v>497</v>
      </c>
      <c r="F11733" s="105">
        <v>115</v>
      </c>
      <c r="G11733" s="108">
        <f t="shared" si="183"/>
        <v>43739</v>
      </c>
    </row>
    <row r="11734" spans="1:7" x14ac:dyDescent="0.35">
      <c r="A11734" s="72" t="s">
        <v>718</v>
      </c>
      <c r="B11734" s="72" t="s">
        <v>719</v>
      </c>
      <c r="C11734" s="72" t="s">
        <v>1100</v>
      </c>
      <c r="D11734" s="72" t="s">
        <v>1096</v>
      </c>
      <c r="E11734" s="72">
        <v>496</v>
      </c>
      <c r="F11734" s="105">
        <v>61</v>
      </c>
      <c r="G11734" s="108">
        <f t="shared" si="183"/>
        <v>43647</v>
      </c>
    </row>
    <row r="11735" spans="1:7" x14ac:dyDescent="0.35">
      <c r="A11735" s="72" t="s">
        <v>718</v>
      </c>
      <c r="B11735" s="72" t="s">
        <v>719</v>
      </c>
      <c r="C11735" s="72" t="s">
        <v>1100</v>
      </c>
      <c r="D11735" s="72" t="s">
        <v>1097</v>
      </c>
      <c r="E11735" s="72">
        <v>492</v>
      </c>
      <c r="F11735" s="105">
        <v>65</v>
      </c>
      <c r="G11735" s="108">
        <f t="shared" si="183"/>
        <v>43556</v>
      </c>
    </row>
    <row r="11736" spans="1:7" x14ac:dyDescent="0.35">
      <c r="A11736" s="72" t="s">
        <v>718</v>
      </c>
      <c r="B11736" s="72" t="s">
        <v>719</v>
      </c>
      <c r="C11736" s="72" t="s">
        <v>1100</v>
      </c>
      <c r="D11736" s="72" t="s">
        <v>1098</v>
      </c>
      <c r="E11736" s="72">
        <v>479</v>
      </c>
      <c r="F11736" s="105">
        <v>50</v>
      </c>
      <c r="G11736" s="108">
        <f t="shared" si="183"/>
        <v>43466</v>
      </c>
    </row>
    <row r="11737" spans="1:7" x14ac:dyDescent="0.35">
      <c r="A11737" s="72" t="s">
        <v>718</v>
      </c>
      <c r="B11737" s="72" t="s">
        <v>719</v>
      </c>
      <c r="C11737" s="72" t="s">
        <v>1100</v>
      </c>
      <c r="D11737" s="72" t="s">
        <v>1099</v>
      </c>
      <c r="E11737" s="72">
        <v>538</v>
      </c>
      <c r="F11737" s="105">
        <v>81</v>
      </c>
      <c r="G11737" s="108">
        <f t="shared" si="183"/>
        <v>43374</v>
      </c>
    </row>
    <row r="11738" spans="1:7" x14ac:dyDescent="0.35">
      <c r="A11738" s="72" t="s">
        <v>718</v>
      </c>
      <c r="B11738" s="72" t="s">
        <v>719</v>
      </c>
      <c r="C11738" s="72" t="s">
        <v>1101</v>
      </c>
      <c r="D11738" s="72" t="s">
        <v>1088</v>
      </c>
      <c r="E11738" s="72">
        <v>513</v>
      </c>
      <c r="F11738" s="105">
        <v>14</v>
      </c>
      <c r="G11738" s="108">
        <f t="shared" si="183"/>
        <v>44378</v>
      </c>
    </row>
    <row r="11739" spans="1:7" x14ac:dyDescent="0.35">
      <c r="A11739" s="72" t="s">
        <v>718</v>
      </c>
      <c r="B11739" s="72" t="s">
        <v>719</v>
      </c>
      <c r="C11739" s="72" t="s">
        <v>1101</v>
      </c>
      <c r="D11739" s="72" t="s">
        <v>1089</v>
      </c>
      <c r="E11739" s="72">
        <v>517</v>
      </c>
      <c r="F11739" s="105">
        <v>17</v>
      </c>
      <c r="G11739" s="108">
        <f t="shared" si="183"/>
        <v>44287</v>
      </c>
    </row>
    <row r="11740" spans="1:7" x14ac:dyDescent="0.35">
      <c r="A11740" s="72" t="s">
        <v>718</v>
      </c>
      <c r="B11740" s="72" t="s">
        <v>719</v>
      </c>
      <c r="C11740" s="72" t="s">
        <v>1101</v>
      </c>
      <c r="D11740" s="72" t="s">
        <v>1090</v>
      </c>
      <c r="E11740" s="72">
        <v>513</v>
      </c>
      <c r="F11740" s="105">
        <v>11</v>
      </c>
      <c r="G11740" s="108">
        <f t="shared" si="183"/>
        <v>44197</v>
      </c>
    </row>
    <row r="11741" spans="1:7" x14ac:dyDescent="0.35">
      <c r="A11741" s="72" t="s">
        <v>718</v>
      </c>
      <c r="B11741" s="72" t="s">
        <v>719</v>
      </c>
      <c r="C11741" s="72" t="s">
        <v>1101</v>
      </c>
      <c r="D11741" s="72" t="s">
        <v>1091</v>
      </c>
      <c r="E11741" s="72">
        <v>521</v>
      </c>
      <c r="F11741" s="105">
        <v>14</v>
      </c>
      <c r="G11741" s="108">
        <f t="shared" si="183"/>
        <v>44105</v>
      </c>
    </row>
    <row r="11742" spans="1:7" x14ac:dyDescent="0.35">
      <c r="A11742" s="72" t="s">
        <v>718</v>
      </c>
      <c r="B11742" s="72" t="s">
        <v>719</v>
      </c>
      <c r="C11742" s="72" t="s">
        <v>1101</v>
      </c>
      <c r="D11742" s="72" t="s">
        <v>1092</v>
      </c>
      <c r="E11742" s="72">
        <v>515</v>
      </c>
      <c r="F11742" s="105">
        <v>13</v>
      </c>
      <c r="G11742" s="108">
        <f t="shared" si="183"/>
        <v>44013</v>
      </c>
    </row>
    <row r="11743" spans="1:7" x14ac:dyDescent="0.35">
      <c r="A11743" s="72" t="s">
        <v>718</v>
      </c>
      <c r="B11743" s="72" t="s">
        <v>719</v>
      </c>
      <c r="C11743" s="72" t="s">
        <v>1101</v>
      </c>
      <c r="D11743" s="72" t="s">
        <v>1093</v>
      </c>
      <c r="E11743" s="72">
        <v>513</v>
      </c>
      <c r="F11743" s="105">
        <v>12</v>
      </c>
      <c r="G11743" s="108">
        <f t="shared" si="183"/>
        <v>43922</v>
      </c>
    </row>
    <row r="11744" spans="1:7" x14ac:dyDescent="0.35">
      <c r="A11744" s="72" t="s">
        <v>718</v>
      </c>
      <c r="B11744" s="72" t="s">
        <v>719</v>
      </c>
      <c r="C11744" s="72" t="s">
        <v>1101</v>
      </c>
      <c r="D11744" s="72" t="s">
        <v>1094</v>
      </c>
      <c r="E11744" s="72">
        <v>511</v>
      </c>
      <c r="F11744" s="105">
        <v>13</v>
      </c>
      <c r="G11744" s="108">
        <f t="shared" si="183"/>
        <v>43831</v>
      </c>
    </row>
    <row r="11745" spans="1:7" x14ac:dyDescent="0.35">
      <c r="A11745" s="72" t="s">
        <v>718</v>
      </c>
      <c r="B11745" s="72" t="s">
        <v>719</v>
      </c>
      <c r="C11745" s="72" t="s">
        <v>1101</v>
      </c>
      <c r="D11745" s="72" t="s">
        <v>1095</v>
      </c>
      <c r="E11745" s="72">
        <v>505</v>
      </c>
      <c r="F11745" s="105">
        <v>10</v>
      </c>
      <c r="G11745" s="108">
        <f t="shared" si="183"/>
        <v>43739</v>
      </c>
    </row>
    <row r="11746" spans="1:7" x14ac:dyDescent="0.35">
      <c r="A11746" s="72" t="s">
        <v>718</v>
      </c>
      <c r="B11746" s="72" t="s">
        <v>719</v>
      </c>
      <c r="C11746" s="72" t="s">
        <v>1101</v>
      </c>
      <c r="D11746" s="72" t="s">
        <v>1096</v>
      </c>
      <c r="E11746" s="72">
        <v>510</v>
      </c>
      <c r="F11746" s="105">
        <v>4</v>
      </c>
      <c r="G11746" s="108">
        <f t="shared" si="183"/>
        <v>43647</v>
      </c>
    </row>
    <row r="11747" spans="1:7" x14ac:dyDescent="0.35">
      <c r="A11747" s="72" t="s">
        <v>718</v>
      </c>
      <c r="B11747" s="72" t="s">
        <v>719</v>
      </c>
      <c r="C11747" s="72" t="s">
        <v>1101</v>
      </c>
      <c r="D11747" s="72" t="s">
        <v>1097</v>
      </c>
      <c r="E11747" s="72">
        <v>508</v>
      </c>
      <c r="F11747" s="105">
        <v>5</v>
      </c>
      <c r="G11747" s="108">
        <f t="shared" si="183"/>
        <v>43556</v>
      </c>
    </row>
    <row r="11748" spans="1:7" x14ac:dyDescent="0.35">
      <c r="A11748" s="72" t="s">
        <v>718</v>
      </c>
      <c r="B11748" s="72" t="s">
        <v>719</v>
      </c>
      <c r="C11748" s="72" t="s">
        <v>1101</v>
      </c>
      <c r="D11748" s="72" t="s">
        <v>1098</v>
      </c>
      <c r="E11748" s="72">
        <v>494</v>
      </c>
      <c r="F11748" s="105">
        <v>12</v>
      </c>
      <c r="G11748" s="108">
        <f t="shared" si="183"/>
        <v>43466</v>
      </c>
    </row>
    <row r="11749" spans="1:7" x14ac:dyDescent="0.35">
      <c r="A11749" s="72" t="s">
        <v>718</v>
      </c>
      <c r="B11749" s="72" t="s">
        <v>719</v>
      </c>
      <c r="C11749" s="72" t="s">
        <v>1101</v>
      </c>
      <c r="D11749" s="72" t="s">
        <v>1099</v>
      </c>
      <c r="E11749" s="72">
        <v>510</v>
      </c>
      <c r="F11749" s="105">
        <v>7</v>
      </c>
      <c r="G11749" s="108">
        <f t="shared" si="183"/>
        <v>43374</v>
      </c>
    </row>
    <row r="11750" spans="1:7" x14ac:dyDescent="0.35">
      <c r="A11750" s="72" t="s">
        <v>718</v>
      </c>
      <c r="B11750" s="72" t="s">
        <v>719</v>
      </c>
      <c r="C11750" s="72" t="s">
        <v>1102</v>
      </c>
      <c r="D11750" s="72" t="s">
        <v>1088</v>
      </c>
      <c r="E11750" s="72">
        <v>1592</v>
      </c>
      <c r="F11750" s="105">
        <v>246</v>
      </c>
      <c r="G11750" s="108">
        <f t="shared" si="183"/>
        <v>44378</v>
      </c>
    </row>
    <row r="11751" spans="1:7" x14ac:dyDescent="0.35">
      <c r="A11751" s="72" t="s">
        <v>718</v>
      </c>
      <c r="B11751" s="72" t="s">
        <v>719</v>
      </c>
      <c r="C11751" s="72" t="s">
        <v>1102</v>
      </c>
      <c r="D11751" s="72" t="s">
        <v>1089</v>
      </c>
      <c r="E11751" s="72">
        <v>1592</v>
      </c>
      <c r="F11751" s="105">
        <v>254</v>
      </c>
      <c r="G11751" s="108">
        <f t="shared" si="183"/>
        <v>44287</v>
      </c>
    </row>
    <row r="11752" spans="1:7" x14ac:dyDescent="0.35">
      <c r="A11752" s="72" t="s">
        <v>718</v>
      </c>
      <c r="B11752" s="72" t="s">
        <v>719</v>
      </c>
      <c r="C11752" s="72" t="s">
        <v>1102</v>
      </c>
      <c r="D11752" s="72" t="s">
        <v>1090</v>
      </c>
      <c r="E11752" s="72">
        <v>1587</v>
      </c>
      <c r="F11752" s="105">
        <v>257</v>
      </c>
      <c r="G11752" s="108">
        <f t="shared" si="183"/>
        <v>44197</v>
      </c>
    </row>
    <row r="11753" spans="1:7" x14ac:dyDescent="0.35">
      <c r="A11753" s="72" t="s">
        <v>718</v>
      </c>
      <c r="B11753" s="72" t="s">
        <v>719</v>
      </c>
      <c r="C11753" s="72" t="s">
        <v>1102</v>
      </c>
      <c r="D11753" s="72" t="s">
        <v>1091</v>
      </c>
      <c r="E11753" s="72">
        <v>1595</v>
      </c>
      <c r="F11753" s="105">
        <v>245</v>
      </c>
      <c r="G11753" s="108">
        <f t="shared" si="183"/>
        <v>44105</v>
      </c>
    </row>
    <row r="11754" spans="1:7" x14ac:dyDescent="0.35">
      <c r="A11754" s="72" t="s">
        <v>718</v>
      </c>
      <c r="B11754" s="72" t="s">
        <v>719</v>
      </c>
      <c r="C11754" s="72" t="s">
        <v>1102</v>
      </c>
      <c r="D11754" s="72" t="s">
        <v>1092</v>
      </c>
      <c r="E11754" s="72">
        <v>1586</v>
      </c>
      <c r="F11754" s="105">
        <v>251</v>
      </c>
      <c r="G11754" s="108">
        <f t="shared" si="183"/>
        <v>44013</v>
      </c>
    </row>
    <row r="11755" spans="1:7" x14ac:dyDescent="0.35">
      <c r="A11755" s="72" t="s">
        <v>718</v>
      </c>
      <c r="B11755" s="72" t="s">
        <v>719</v>
      </c>
      <c r="C11755" s="72" t="s">
        <v>1102</v>
      </c>
      <c r="D11755" s="72" t="s">
        <v>1093</v>
      </c>
      <c r="E11755" s="72">
        <v>1584</v>
      </c>
      <c r="F11755" s="105">
        <v>240</v>
      </c>
      <c r="G11755" s="108">
        <f t="shared" si="183"/>
        <v>43922</v>
      </c>
    </row>
    <row r="11756" spans="1:7" x14ac:dyDescent="0.35">
      <c r="A11756" s="72" t="s">
        <v>718</v>
      </c>
      <c r="B11756" s="72" t="s">
        <v>719</v>
      </c>
      <c r="C11756" s="72" t="s">
        <v>1102</v>
      </c>
      <c r="D11756" s="72" t="s">
        <v>1094</v>
      </c>
      <c r="E11756" s="72">
        <v>1567</v>
      </c>
      <c r="F11756" s="105">
        <v>238</v>
      </c>
      <c r="G11756" s="108">
        <f t="shared" si="183"/>
        <v>43831</v>
      </c>
    </row>
    <row r="11757" spans="1:7" x14ac:dyDescent="0.35">
      <c r="A11757" s="72" t="s">
        <v>718</v>
      </c>
      <c r="B11757" s="72" t="s">
        <v>719</v>
      </c>
      <c r="C11757" s="72" t="s">
        <v>1102</v>
      </c>
      <c r="D11757" s="72" t="s">
        <v>1095</v>
      </c>
      <c r="E11757" s="72">
        <v>1550</v>
      </c>
      <c r="F11757" s="105">
        <v>242</v>
      </c>
      <c r="G11757" s="108">
        <f t="shared" si="183"/>
        <v>43739</v>
      </c>
    </row>
    <row r="11758" spans="1:7" x14ac:dyDescent="0.35">
      <c r="A11758" s="72" t="s">
        <v>718</v>
      </c>
      <c r="B11758" s="72" t="s">
        <v>719</v>
      </c>
      <c r="C11758" s="72" t="s">
        <v>1102</v>
      </c>
      <c r="D11758" s="72" t="s">
        <v>1096</v>
      </c>
      <c r="E11758" s="72">
        <v>1556</v>
      </c>
      <c r="F11758" s="105">
        <v>85</v>
      </c>
      <c r="G11758" s="108">
        <f t="shared" si="183"/>
        <v>43647</v>
      </c>
    </row>
    <row r="11759" spans="1:7" x14ac:dyDescent="0.35">
      <c r="A11759" s="72" t="s">
        <v>718</v>
      </c>
      <c r="B11759" s="72" t="s">
        <v>719</v>
      </c>
      <c r="C11759" s="72" t="s">
        <v>1102</v>
      </c>
      <c r="D11759" s="72" t="s">
        <v>1097</v>
      </c>
      <c r="E11759" s="72">
        <v>1549</v>
      </c>
      <c r="F11759" s="105">
        <v>85</v>
      </c>
      <c r="G11759" s="108">
        <f t="shared" si="183"/>
        <v>43556</v>
      </c>
    </row>
    <row r="11760" spans="1:7" x14ac:dyDescent="0.35">
      <c r="A11760" s="72" t="s">
        <v>718</v>
      </c>
      <c r="B11760" s="72" t="s">
        <v>719</v>
      </c>
      <c r="C11760" s="72" t="s">
        <v>1102</v>
      </c>
      <c r="D11760" s="72" t="s">
        <v>1098</v>
      </c>
      <c r="E11760" s="72">
        <v>1510</v>
      </c>
      <c r="F11760" s="105">
        <v>82</v>
      </c>
      <c r="G11760" s="108">
        <f t="shared" si="183"/>
        <v>43466</v>
      </c>
    </row>
    <row r="11761" spans="1:7" x14ac:dyDescent="0.35">
      <c r="A11761" s="72" t="s">
        <v>718</v>
      </c>
      <c r="B11761" s="72" t="s">
        <v>719</v>
      </c>
      <c r="C11761" s="72" t="s">
        <v>1102</v>
      </c>
      <c r="D11761" s="72" t="s">
        <v>1099</v>
      </c>
      <c r="E11761" s="72">
        <v>1615</v>
      </c>
      <c r="F11761" s="105">
        <v>92</v>
      </c>
      <c r="G11761" s="108">
        <f t="shared" si="183"/>
        <v>43374</v>
      </c>
    </row>
    <row r="11762" spans="1:7" x14ac:dyDescent="0.35">
      <c r="A11762" s="72" t="s">
        <v>720</v>
      </c>
      <c r="B11762" s="72" t="s">
        <v>721</v>
      </c>
      <c r="C11762" s="72" t="s">
        <v>1087</v>
      </c>
      <c r="D11762" s="72" t="s">
        <v>1088</v>
      </c>
      <c r="E11762" s="72">
        <v>1541</v>
      </c>
      <c r="F11762" s="105">
        <v>44</v>
      </c>
      <c r="G11762" s="108">
        <f t="shared" si="183"/>
        <v>44378</v>
      </c>
    </row>
    <row r="11763" spans="1:7" x14ac:dyDescent="0.35">
      <c r="A11763" s="72" t="s">
        <v>720</v>
      </c>
      <c r="B11763" s="72" t="s">
        <v>721</v>
      </c>
      <c r="C11763" s="72" t="s">
        <v>1087</v>
      </c>
      <c r="D11763" s="72" t="s">
        <v>1089</v>
      </c>
      <c r="E11763" s="72">
        <v>1545</v>
      </c>
      <c r="F11763" s="105">
        <v>44</v>
      </c>
      <c r="G11763" s="108">
        <f t="shared" si="183"/>
        <v>44287</v>
      </c>
    </row>
    <row r="11764" spans="1:7" x14ac:dyDescent="0.35">
      <c r="A11764" s="72" t="s">
        <v>720</v>
      </c>
      <c r="B11764" s="72" t="s">
        <v>721</v>
      </c>
      <c r="C11764" s="72" t="s">
        <v>1087</v>
      </c>
      <c r="D11764" s="72" t="s">
        <v>1090</v>
      </c>
      <c r="E11764" s="72">
        <v>1545</v>
      </c>
      <c r="F11764" s="105">
        <v>39</v>
      </c>
      <c r="G11764" s="108">
        <f t="shared" si="183"/>
        <v>44197</v>
      </c>
    </row>
    <row r="11765" spans="1:7" x14ac:dyDescent="0.35">
      <c r="A11765" s="72" t="s">
        <v>720</v>
      </c>
      <c r="B11765" s="72" t="s">
        <v>721</v>
      </c>
      <c r="C11765" s="72" t="s">
        <v>1087</v>
      </c>
      <c r="D11765" s="72" t="s">
        <v>1091</v>
      </c>
      <c r="E11765" s="72">
        <v>1547</v>
      </c>
      <c r="F11765" s="105">
        <v>41</v>
      </c>
      <c r="G11765" s="108">
        <f t="shared" si="183"/>
        <v>44105</v>
      </c>
    </row>
    <row r="11766" spans="1:7" x14ac:dyDescent="0.35">
      <c r="A11766" s="72" t="s">
        <v>720</v>
      </c>
      <c r="B11766" s="72" t="s">
        <v>721</v>
      </c>
      <c r="C11766" s="72" t="s">
        <v>1087</v>
      </c>
      <c r="D11766" s="72" t="s">
        <v>1092</v>
      </c>
      <c r="E11766" s="72">
        <v>1556</v>
      </c>
      <c r="F11766" s="105">
        <v>51</v>
      </c>
      <c r="G11766" s="108">
        <f t="shared" si="183"/>
        <v>44013</v>
      </c>
    </row>
    <row r="11767" spans="1:7" x14ac:dyDescent="0.35">
      <c r="A11767" s="72" t="s">
        <v>720</v>
      </c>
      <c r="B11767" s="72" t="s">
        <v>721</v>
      </c>
      <c r="C11767" s="72" t="s">
        <v>1087</v>
      </c>
      <c r="D11767" s="72" t="s">
        <v>1093</v>
      </c>
      <c r="E11767" s="72">
        <v>1549</v>
      </c>
      <c r="F11767" s="105">
        <v>57</v>
      </c>
      <c r="G11767" s="108">
        <f t="shared" si="183"/>
        <v>43922</v>
      </c>
    </row>
    <row r="11768" spans="1:7" x14ac:dyDescent="0.35">
      <c r="A11768" s="72" t="s">
        <v>720</v>
      </c>
      <c r="B11768" s="72" t="s">
        <v>721</v>
      </c>
      <c r="C11768" s="72" t="s">
        <v>1087</v>
      </c>
      <c r="D11768" s="72" t="s">
        <v>1094</v>
      </c>
      <c r="E11768" s="72">
        <v>1535</v>
      </c>
      <c r="F11768" s="105">
        <v>50</v>
      </c>
      <c r="G11768" s="108">
        <f t="shared" si="183"/>
        <v>43831</v>
      </c>
    </row>
    <row r="11769" spans="1:7" x14ac:dyDescent="0.35">
      <c r="A11769" s="72" t="s">
        <v>720</v>
      </c>
      <c r="B11769" s="72" t="s">
        <v>721</v>
      </c>
      <c r="C11769" s="72" t="s">
        <v>1087</v>
      </c>
      <c r="D11769" s="72" t="s">
        <v>1095</v>
      </c>
      <c r="E11769" s="72">
        <v>1526</v>
      </c>
      <c r="F11769" s="105">
        <v>44</v>
      </c>
      <c r="G11769" s="108">
        <f t="shared" si="183"/>
        <v>43739</v>
      </c>
    </row>
    <row r="11770" spans="1:7" x14ac:dyDescent="0.35">
      <c r="A11770" s="72" t="s">
        <v>720</v>
      </c>
      <c r="B11770" s="72" t="s">
        <v>721</v>
      </c>
      <c r="C11770" s="72" t="s">
        <v>1087</v>
      </c>
      <c r="D11770" s="72" t="s">
        <v>1096</v>
      </c>
      <c r="E11770" s="72">
        <v>1529</v>
      </c>
      <c r="F11770" s="105">
        <v>47</v>
      </c>
      <c r="G11770" s="108">
        <f t="shared" si="183"/>
        <v>43647</v>
      </c>
    </row>
    <row r="11771" spans="1:7" x14ac:dyDescent="0.35">
      <c r="A11771" s="72" t="s">
        <v>720</v>
      </c>
      <c r="B11771" s="72" t="s">
        <v>721</v>
      </c>
      <c r="C11771" s="72" t="s">
        <v>1087</v>
      </c>
      <c r="D11771" s="72" t="s">
        <v>1097</v>
      </c>
      <c r="E11771" s="72">
        <v>1529</v>
      </c>
      <c r="F11771" s="105">
        <v>45</v>
      </c>
      <c r="G11771" s="108">
        <f t="shared" si="183"/>
        <v>43556</v>
      </c>
    </row>
    <row r="11772" spans="1:7" x14ac:dyDescent="0.35">
      <c r="A11772" s="72" t="s">
        <v>720</v>
      </c>
      <c r="B11772" s="72" t="s">
        <v>721</v>
      </c>
      <c r="C11772" s="72" t="s">
        <v>1087</v>
      </c>
      <c r="D11772" s="72" t="s">
        <v>1098</v>
      </c>
      <c r="E11772" s="72">
        <v>1509</v>
      </c>
      <c r="F11772" s="105">
        <v>46</v>
      </c>
      <c r="G11772" s="108">
        <f t="shared" si="183"/>
        <v>43466</v>
      </c>
    </row>
    <row r="11773" spans="1:7" x14ac:dyDescent="0.35">
      <c r="A11773" s="72" t="s">
        <v>720</v>
      </c>
      <c r="B11773" s="72" t="s">
        <v>721</v>
      </c>
      <c r="C11773" s="72" t="s">
        <v>1087</v>
      </c>
      <c r="D11773" s="72" t="s">
        <v>1099</v>
      </c>
      <c r="E11773" s="72">
        <v>1583</v>
      </c>
      <c r="F11773" s="105">
        <v>56</v>
      </c>
      <c r="G11773" s="108">
        <f t="shared" si="183"/>
        <v>43374</v>
      </c>
    </row>
    <row r="11774" spans="1:7" x14ac:dyDescent="0.35">
      <c r="A11774" s="72" t="s">
        <v>720</v>
      </c>
      <c r="B11774" s="72" t="s">
        <v>721</v>
      </c>
      <c r="C11774" s="72" t="s">
        <v>1100</v>
      </c>
      <c r="D11774" s="72" t="s">
        <v>1088</v>
      </c>
      <c r="E11774" s="72">
        <v>1052</v>
      </c>
      <c r="F11774" s="105">
        <v>67</v>
      </c>
      <c r="G11774" s="108">
        <f t="shared" si="183"/>
        <v>44378</v>
      </c>
    </row>
    <row r="11775" spans="1:7" x14ac:dyDescent="0.35">
      <c r="A11775" s="72" t="s">
        <v>720</v>
      </c>
      <c r="B11775" s="72" t="s">
        <v>721</v>
      </c>
      <c r="C11775" s="72" t="s">
        <v>1100</v>
      </c>
      <c r="D11775" s="72" t="s">
        <v>1089</v>
      </c>
      <c r="E11775" s="72">
        <v>1057</v>
      </c>
      <c r="F11775" s="105">
        <v>66</v>
      </c>
      <c r="G11775" s="108">
        <f t="shared" si="183"/>
        <v>44287</v>
      </c>
    </row>
    <row r="11776" spans="1:7" x14ac:dyDescent="0.35">
      <c r="A11776" s="72" t="s">
        <v>720</v>
      </c>
      <c r="B11776" s="72" t="s">
        <v>721</v>
      </c>
      <c r="C11776" s="72" t="s">
        <v>1100</v>
      </c>
      <c r="D11776" s="72" t="s">
        <v>1090</v>
      </c>
      <c r="E11776" s="72">
        <v>1056</v>
      </c>
      <c r="F11776" s="105">
        <v>65</v>
      </c>
      <c r="G11776" s="108">
        <f t="shared" si="183"/>
        <v>44197</v>
      </c>
    </row>
    <row r="11777" spans="1:7" x14ac:dyDescent="0.35">
      <c r="A11777" s="72" t="s">
        <v>720</v>
      </c>
      <c r="B11777" s="72" t="s">
        <v>721</v>
      </c>
      <c r="C11777" s="72" t="s">
        <v>1100</v>
      </c>
      <c r="D11777" s="72" t="s">
        <v>1091</v>
      </c>
      <c r="E11777" s="72">
        <v>1050</v>
      </c>
      <c r="F11777" s="105">
        <v>67</v>
      </c>
      <c r="G11777" s="108">
        <f t="shared" si="183"/>
        <v>44105</v>
      </c>
    </row>
    <row r="11778" spans="1:7" x14ac:dyDescent="0.35">
      <c r="A11778" s="72" t="s">
        <v>720</v>
      </c>
      <c r="B11778" s="72" t="s">
        <v>721</v>
      </c>
      <c r="C11778" s="72" t="s">
        <v>1100</v>
      </c>
      <c r="D11778" s="72" t="s">
        <v>1092</v>
      </c>
      <c r="E11778" s="72">
        <v>1043</v>
      </c>
      <c r="F11778" s="105">
        <v>64</v>
      </c>
      <c r="G11778" s="108">
        <f t="shared" si="183"/>
        <v>44013</v>
      </c>
    </row>
    <row r="11779" spans="1:7" x14ac:dyDescent="0.35">
      <c r="A11779" s="72" t="s">
        <v>720</v>
      </c>
      <c r="B11779" s="72" t="s">
        <v>721</v>
      </c>
      <c r="C11779" s="72" t="s">
        <v>1100</v>
      </c>
      <c r="D11779" s="72" t="s">
        <v>1093</v>
      </c>
      <c r="E11779" s="72">
        <v>1040</v>
      </c>
      <c r="F11779" s="105">
        <v>72</v>
      </c>
      <c r="G11779" s="108">
        <f t="shared" si="183"/>
        <v>43922</v>
      </c>
    </row>
    <row r="11780" spans="1:7" x14ac:dyDescent="0.35">
      <c r="A11780" s="72" t="s">
        <v>720</v>
      </c>
      <c r="B11780" s="72" t="s">
        <v>721</v>
      </c>
      <c r="C11780" s="72" t="s">
        <v>1100</v>
      </c>
      <c r="D11780" s="72" t="s">
        <v>1094</v>
      </c>
      <c r="E11780" s="72">
        <v>1038</v>
      </c>
      <c r="F11780" s="105">
        <v>72</v>
      </c>
      <c r="G11780" s="108">
        <f t="shared" ref="G11780:G11843" si="184">DATE(LEFT(D11780,4),RIGHT(LEFT(D11780,7),2),1)</f>
        <v>43831</v>
      </c>
    </row>
    <row r="11781" spans="1:7" x14ac:dyDescent="0.35">
      <c r="A11781" s="72" t="s">
        <v>720</v>
      </c>
      <c r="B11781" s="72" t="s">
        <v>721</v>
      </c>
      <c r="C11781" s="72" t="s">
        <v>1100</v>
      </c>
      <c r="D11781" s="72" t="s">
        <v>1095</v>
      </c>
      <c r="E11781" s="72">
        <v>1044</v>
      </c>
      <c r="F11781" s="105">
        <v>73</v>
      </c>
      <c r="G11781" s="108">
        <f t="shared" si="184"/>
        <v>43739</v>
      </c>
    </row>
    <row r="11782" spans="1:7" x14ac:dyDescent="0.35">
      <c r="A11782" s="72" t="s">
        <v>720</v>
      </c>
      <c r="B11782" s="72" t="s">
        <v>721</v>
      </c>
      <c r="C11782" s="72" t="s">
        <v>1100</v>
      </c>
      <c r="D11782" s="72" t="s">
        <v>1096</v>
      </c>
      <c r="E11782" s="72">
        <v>1044</v>
      </c>
      <c r="F11782" s="105">
        <v>74</v>
      </c>
      <c r="G11782" s="108">
        <f t="shared" si="184"/>
        <v>43647</v>
      </c>
    </row>
    <row r="11783" spans="1:7" x14ac:dyDescent="0.35">
      <c r="A11783" s="72" t="s">
        <v>720</v>
      </c>
      <c r="B11783" s="72" t="s">
        <v>721</v>
      </c>
      <c r="C11783" s="72" t="s">
        <v>1100</v>
      </c>
      <c r="D11783" s="72" t="s">
        <v>1097</v>
      </c>
      <c r="E11783" s="72">
        <v>1041</v>
      </c>
      <c r="F11783" s="105">
        <v>70</v>
      </c>
      <c r="G11783" s="108">
        <f t="shared" si="184"/>
        <v>43556</v>
      </c>
    </row>
    <row r="11784" spans="1:7" x14ac:dyDescent="0.35">
      <c r="A11784" s="72" t="s">
        <v>720</v>
      </c>
      <c r="B11784" s="72" t="s">
        <v>721</v>
      </c>
      <c r="C11784" s="72" t="s">
        <v>1100</v>
      </c>
      <c r="D11784" s="72" t="s">
        <v>1098</v>
      </c>
      <c r="E11784" s="72">
        <v>1020</v>
      </c>
      <c r="F11784" s="105">
        <v>72</v>
      </c>
      <c r="G11784" s="108">
        <f t="shared" si="184"/>
        <v>43466</v>
      </c>
    </row>
    <row r="11785" spans="1:7" x14ac:dyDescent="0.35">
      <c r="A11785" s="72" t="s">
        <v>720</v>
      </c>
      <c r="B11785" s="72" t="s">
        <v>721</v>
      </c>
      <c r="C11785" s="72" t="s">
        <v>1100</v>
      </c>
      <c r="D11785" s="72" t="s">
        <v>1099</v>
      </c>
      <c r="E11785" s="72">
        <v>1134</v>
      </c>
      <c r="F11785" s="105">
        <v>92</v>
      </c>
      <c r="G11785" s="108">
        <f t="shared" si="184"/>
        <v>43374</v>
      </c>
    </row>
    <row r="11786" spans="1:7" x14ac:dyDescent="0.35">
      <c r="A11786" s="72" t="s">
        <v>720</v>
      </c>
      <c r="B11786" s="72" t="s">
        <v>721</v>
      </c>
      <c r="C11786" s="72" t="s">
        <v>1101</v>
      </c>
      <c r="D11786" s="72" t="s">
        <v>1088</v>
      </c>
      <c r="E11786" s="72">
        <v>286</v>
      </c>
      <c r="F11786" s="105">
        <v>4</v>
      </c>
      <c r="G11786" s="108">
        <f t="shared" si="184"/>
        <v>44378</v>
      </c>
    </row>
    <row r="11787" spans="1:7" x14ac:dyDescent="0.35">
      <c r="A11787" s="72" t="s">
        <v>720</v>
      </c>
      <c r="B11787" s="72" t="s">
        <v>721</v>
      </c>
      <c r="C11787" s="72" t="s">
        <v>1101</v>
      </c>
      <c r="D11787" s="72" t="s">
        <v>1089</v>
      </c>
      <c r="E11787" s="72">
        <v>287</v>
      </c>
      <c r="F11787" s="105">
        <v>4</v>
      </c>
      <c r="G11787" s="108">
        <f t="shared" si="184"/>
        <v>44287</v>
      </c>
    </row>
    <row r="11788" spans="1:7" x14ac:dyDescent="0.35">
      <c r="A11788" s="72" t="s">
        <v>720</v>
      </c>
      <c r="B11788" s="72" t="s">
        <v>721</v>
      </c>
      <c r="C11788" s="72" t="s">
        <v>1101</v>
      </c>
      <c r="D11788" s="72" t="s">
        <v>1090</v>
      </c>
      <c r="E11788" s="72">
        <v>287</v>
      </c>
      <c r="F11788" s="105">
        <v>4</v>
      </c>
      <c r="G11788" s="108">
        <f t="shared" si="184"/>
        <v>44197</v>
      </c>
    </row>
    <row r="11789" spans="1:7" x14ac:dyDescent="0.35">
      <c r="A11789" s="72" t="s">
        <v>720</v>
      </c>
      <c r="B11789" s="72" t="s">
        <v>721</v>
      </c>
      <c r="C11789" s="72" t="s">
        <v>1101</v>
      </c>
      <c r="D11789" s="72" t="s">
        <v>1091</v>
      </c>
      <c r="E11789" s="72">
        <v>281</v>
      </c>
      <c r="F11789" s="105">
        <v>3</v>
      </c>
      <c r="G11789" s="108">
        <f t="shared" si="184"/>
        <v>44105</v>
      </c>
    </row>
    <row r="11790" spans="1:7" x14ac:dyDescent="0.35">
      <c r="A11790" s="72" t="s">
        <v>720</v>
      </c>
      <c r="B11790" s="72" t="s">
        <v>721</v>
      </c>
      <c r="C11790" s="72" t="s">
        <v>1101</v>
      </c>
      <c r="D11790" s="72" t="s">
        <v>1092</v>
      </c>
      <c r="E11790" s="72">
        <v>282</v>
      </c>
      <c r="F11790" s="105">
        <v>4</v>
      </c>
      <c r="G11790" s="108">
        <f t="shared" si="184"/>
        <v>44013</v>
      </c>
    </row>
    <row r="11791" spans="1:7" x14ac:dyDescent="0.35">
      <c r="A11791" s="72" t="s">
        <v>720</v>
      </c>
      <c r="B11791" s="72" t="s">
        <v>721</v>
      </c>
      <c r="C11791" s="72" t="s">
        <v>1101</v>
      </c>
      <c r="D11791" s="72" t="s">
        <v>1093</v>
      </c>
      <c r="E11791" s="72">
        <v>287</v>
      </c>
      <c r="F11791" s="105">
        <v>7</v>
      </c>
      <c r="G11791" s="108">
        <f t="shared" si="184"/>
        <v>43922</v>
      </c>
    </row>
    <row r="11792" spans="1:7" x14ac:dyDescent="0.35">
      <c r="A11792" s="72" t="s">
        <v>720</v>
      </c>
      <c r="B11792" s="72" t="s">
        <v>721</v>
      </c>
      <c r="C11792" s="72" t="s">
        <v>1101</v>
      </c>
      <c r="D11792" s="72" t="s">
        <v>1094</v>
      </c>
      <c r="E11792" s="72">
        <v>283</v>
      </c>
      <c r="F11792" s="105">
        <v>6</v>
      </c>
      <c r="G11792" s="108">
        <f t="shared" si="184"/>
        <v>43831</v>
      </c>
    </row>
    <row r="11793" spans="1:7" x14ac:dyDescent="0.35">
      <c r="A11793" s="72" t="s">
        <v>720</v>
      </c>
      <c r="B11793" s="72" t="s">
        <v>721</v>
      </c>
      <c r="C11793" s="72" t="s">
        <v>1101</v>
      </c>
      <c r="D11793" s="72" t="s">
        <v>1095</v>
      </c>
      <c r="E11793" s="72">
        <v>285</v>
      </c>
      <c r="F11793" s="105">
        <v>8</v>
      </c>
      <c r="G11793" s="108">
        <f t="shared" si="184"/>
        <v>43739</v>
      </c>
    </row>
    <row r="11794" spans="1:7" x14ac:dyDescent="0.35">
      <c r="A11794" s="72" t="s">
        <v>720</v>
      </c>
      <c r="B11794" s="72" t="s">
        <v>721</v>
      </c>
      <c r="C11794" s="72" t="s">
        <v>1101</v>
      </c>
      <c r="D11794" s="72" t="s">
        <v>1096</v>
      </c>
      <c r="E11794" s="72">
        <v>285</v>
      </c>
      <c r="F11794" s="105">
        <v>9</v>
      </c>
      <c r="G11794" s="108">
        <f t="shared" si="184"/>
        <v>43647</v>
      </c>
    </row>
    <row r="11795" spans="1:7" x14ac:dyDescent="0.35">
      <c r="A11795" s="72" t="s">
        <v>720</v>
      </c>
      <c r="B11795" s="72" t="s">
        <v>721</v>
      </c>
      <c r="C11795" s="72" t="s">
        <v>1101</v>
      </c>
      <c r="D11795" s="72" t="s">
        <v>1097</v>
      </c>
      <c r="E11795" s="72">
        <v>281</v>
      </c>
      <c r="F11795" s="105">
        <v>7</v>
      </c>
      <c r="G11795" s="108">
        <f t="shared" si="184"/>
        <v>43556</v>
      </c>
    </row>
    <row r="11796" spans="1:7" x14ac:dyDescent="0.35">
      <c r="A11796" s="72" t="s">
        <v>720</v>
      </c>
      <c r="B11796" s="72" t="s">
        <v>721</v>
      </c>
      <c r="C11796" s="72" t="s">
        <v>1101</v>
      </c>
      <c r="D11796" s="72" t="s">
        <v>1098</v>
      </c>
      <c r="E11796" s="72">
        <v>268</v>
      </c>
      <c r="F11796" s="105">
        <v>7</v>
      </c>
      <c r="G11796" s="108">
        <f t="shared" si="184"/>
        <v>43466</v>
      </c>
    </row>
    <row r="11797" spans="1:7" x14ac:dyDescent="0.35">
      <c r="A11797" s="72" t="s">
        <v>720</v>
      </c>
      <c r="B11797" s="72" t="s">
        <v>721</v>
      </c>
      <c r="C11797" s="72" t="s">
        <v>1101</v>
      </c>
      <c r="D11797" s="72" t="s">
        <v>1099</v>
      </c>
      <c r="E11797" s="72">
        <v>294</v>
      </c>
      <c r="F11797" s="105">
        <v>9</v>
      </c>
      <c r="G11797" s="108">
        <f t="shared" si="184"/>
        <v>43374</v>
      </c>
    </row>
    <row r="11798" spans="1:7" x14ac:dyDescent="0.35">
      <c r="A11798" s="72" t="s">
        <v>720</v>
      </c>
      <c r="B11798" s="72" t="s">
        <v>721</v>
      </c>
      <c r="C11798" s="72" t="s">
        <v>1102</v>
      </c>
      <c r="D11798" s="72" t="s">
        <v>1088</v>
      </c>
      <c r="E11798" s="72">
        <v>3620</v>
      </c>
      <c r="F11798" s="105">
        <v>179</v>
      </c>
      <c r="G11798" s="108">
        <f t="shared" si="184"/>
        <v>44378</v>
      </c>
    </row>
    <row r="11799" spans="1:7" x14ac:dyDescent="0.35">
      <c r="A11799" s="72" t="s">
        <v>720</v>
      </c>
      <c r="B11799" s="72" t="s">
        <v>721</v>
      </c>
      <c r="C11799" s="72" t="s">
        <v>1102</v>
      </c>
      <c r="D11799" s="72" t="s">
        <v>1089</v>
      </c>
      <c r="E11799" s="72">
        <v>3620</v>
      </c>
      <c r="F11799" s="105">
        <v>184</v>
      </c>
      <c r="G11799" s="108">
        <f t="shared" si="184"/>
        <v>44287</v>
      </c>
    </row>
    <row r="11800" spans="1:7" x14ac:dyDescent="0.35">
      <c r="A11800" s="72" t="s">
        <v>720</v>
      </c>
      <c r="B11800" s="72" t="s">
        <v>721</v>
      </c>
      <c r="C11800" s="72" t="s">
        <v>1102</v>
      </c>
      <c r="D11800" s="72" t="s">
        <v>1090</v>
      </c>
      <c r="E11800" s="72">
        <v>3664</v>
      </c>
      <c r="F11800" s="105">
        <v>177</v>
      </c>
      <c r="G11800" s="108">
        <f t="shared" si="184"/>
        <v>44197</v>
      </c>
    </row>
    <row r="11801" spans="1:7" x14ac:dyDescent="0.35">
      <c r="A11801" s="72" t="s">
        <v>720</v>
      </c>
      <c r="B11801" s="72" t="s">
        <v>721</v>
      </c>
      <c r="C11801" s="72" t="s">
        <v>1102</v>
      </c>
      <c r="D11801" s="72" t="s">
        <v>1091</v>
      </c>
      <c r="E11801" s="72">
        <v>3663</v>
      </c>
      <c r="F11801" s="105">
        <v>183</v>
      </c>
      <c r="G11801" s="108">
        <f t="shared" si="184"/>
        <v>44105</v>
      </c>
    </row>
    <row r="11802" spans="1:7" x14ac:dyDescent="0.35">
      <c r="A11802" s="72" t="s">
        <v>720</v>
      </c>
      <c r="B11802" s="72" t="s">
        <v>721</v>
      </c>
      <c r="C11802" s="72" t="s">
        <v>1102</v>
      </c>
      <c r="D11802" s="72" t="s">
        <v>1092</v>
      </c>
      <c r="E11802" s="72">
        <v>3664</v>
      </c>
      <c r="F11802" s="105">
        <v>191</v>
      </c>
      <c r="G11802" s="108">
        <f t="shared" si="184"/>
        <v>44013</v>
      </c>
    </row>
    <row r="11803" spans="1:7" x14ac:dyDescent="0.35">
      <c r="A11803" s="72" t="s">
        <v>720</v>
      </c>
      <c r="B11803" s="72" t="s">
        <v>721</v>
      </c>
      <c r="C11803" s="72" t="s">
        <v>1102</v>
      </c>
      <c r="D11803" s="72" t="s">
        <v>1093</v>
      </c>
      <c r="E11803" s="72">
        <v>3655</v>
      </c>
      <c r="F11803" s="105">
        <v>194</v>
      </c>
      <c r="G11803" s="108">
        <f t="shared" si="184"/>
        <v>43922</v>
      </c>
    </row>
    <row r="11804" spans="1:7" x14ac:dyDescent="0.35">
      <c r="A11804" s="72" t="s">
        <v>720</v>
      </c>
      <c r="B11804" s="72" t="s">
        <v>721</v>
      </c>
      <c r="C11804" s="72" t="s">
        <v>1102</v>
      </c>
      <c r="D11804" s="72" t="s">
        <v>1094</v>
      </c>
      <c r="E11804" s="72">
        <v>3642</v>
      </c>
      <c r="F11804" s="105">
        <v>188</v>
      </c>
      <c r="G11804" s="108">
        <f t="shared" si="184"/>
        <v>43831</v>
      </c>
    </row>
    <row r="11805" spans="1:7" x14ac:dyDescent="0.35">
      <c r="A11805" s="72" t="s">
        <v>720</v>
      </c>
      <c r="B11805" s="72" t="s">
        <v>721</v>
      </c>
      <c r="C11805" s="72" t="s">
        <v>1102</v>
      </c>
      <c r="D11805" s="72" t="s">
        <v>1095</v>
      </c>
      <c r="E11805" s="72">
        <v>3635</v>
      </c>
      <c r="F11805" s="105">
        <v>182</v>
      </c>
      <c r="G11805" s="108">
        <f t="shared" si="184"/>
        <v>43739</v>
      </c>
    </row>
    <row r="11806" spans="1:7" x14ac:dyDescent="0.35">
      <c r="A11806" s="72" t="s">
        <v>720</v>
      </c>
      <c r="B11806" s="72" t="s">
        <v>721</v>
      </c>
      <c r="C11806" s="72" t="s">
        <v>1102</v>
      </c>
      <c r="D11806" s="72" t="s">
        <v>1096</v>
      </c>
      <c r="E11806" s="72">
        <v>3638</v>
      </c>
      <c r="F11806" s="105">
        <v>189</v>
      </c>
      <c r="G11806" s="108">
        <f t="shared" si="184"/>
        <v>43647</v>
      </c>
    </row>
    <row r="11807" spans="1:7" x14ac:dyDescent="0.35">
      <c r="A11807" s="72" t="s">
        <v>720</v>
      </c>
      <c r="B11807" s="72" t="s">
        <v>721</v>
      </c>
      <c r="C11807" s="72" t="s">
        <v>1102</v>
      </c>
      <c r="D11807" s="72" t="s">
        <v>1097</v>
      </c>
      <c r="E11807" s="72">
        <v>3644</v>
      </c>
      <c r="F11807" s="105">
        <v>187</v>
      </c>
      <c r="G11807" s="108">
        <f t="shared" si="184"/>
        <v>43556</v>
      </c>
    </row>
    <row r="11808" spans="1:7" x14ac:dyDescent="0.35">
      <c r="A11808" s="72" t="s">
        <v>720</v>
      </c>
      <c r="B11808" s="72" t="s">
        <v>721</v>
      </c>
      <c r="C11808" s="72" t="s">
        <v>1102</v>
      </c>
      <c r="D11808" s="72" t="s">
        <v>1098</v>
      </c>
      <c r="E11808" s="72">
        <v>3635</v>
      </c>
      <c r="F11808" s="105">
        <v>176</v>
      </c>
      <c r="G11808" s="108">
        <f t="shared" si="184"/>
        <v>43466</v>
      </c>
    </row>
    <row r="11809" spans="1:7" x14ac:dyDescent="0.35">
      <c r="A11809" s="72" t="s">
        <v>720</v>
      </c>
      <c r="B11809" s="72" t="s">
        <v>721</v>
      </c>
      <c r="C11809" s="72" t="s">
        <v>1102</v>
      </c>
      <c r="D11809" s="72" t="s">
        <v>1099</v>
      </c>
      <c r="E11809" s="72">
        <v>3769</v>
      </c>
      <c r="F11809" s="105">
        <v>201</v>
      </c>
      <c r="G11809" s="108">
        <f t="shared" si="184"/>
        <v>43374</v>
      </c>
    </row>
    <row r="11810" spans="1:7" x14ac:dyDescent="0.35">
      <c r="A11810" s="72" t="s">
        <v>722</v>
      </c>
      <c r="B11810" s="72" t="s">
        <v>723</v>
      </c>
      <c r="C11810" s="72" t="s">
        <v>1087</v>
      </c>
      <c r="D11810" s="72" t="s">
        <v>1088</v>
      </c>
      <c r="E11810" s="72">
        <v>902</v>
      </c>
      <c r="F11810" s="105">
        <v>28</v>
      </c>
      <c r="G11810" s="108">
        <f t="shared" si="184"/>
        <v>44378</v>
      </c>
    </row>
    <row r="11811" spans="1:7" x14ac:dyDescent="0.35">
      <c r="A11811" s="72" t="s">
        <v>722</v>
      </c>
      <c r="B11811" s="72" t="s">
        <v>723</v>
      </c>
      <c r="C11811" s="72" t="s">
        <v>1087</v>
      </c>
      <c r="D11811" s="72" t="s">
        <v>1089</v>
      </c>
      <c r="E11811" s="72">
        <v>899</v>
      </c>
      <c r="F11811" s="105">
        <v>28</v>
      </c>
      <c r="G11811" s="108">
        <f t="shared" si="184"/>
        <v>44287</v>
      </c>
    </row>
    <row r="11812" spans="1:7" x14ac:dyDescent="0.35">
      <c r="A11812" s="72" t="s">
        <v>722</v>
      </c>
      <c r="B11812" s="72" t="s">
        <v>723</v>
      </c>
      <c r="C11812" s="72" t="s">
        <v>1087</v>
      </c>
      <c r="D11812" s="72" t="s">
        <v>1090</v>
      </c>
      <c r="E11812" s="72">
        <v>901</v>
      </c>
      <c r="F11812" s="105">
        <v>28</v>
      </c>
      <c r="G11812" s="108">
        <f t="shared" si="184"/>
        <v>44197</v>
      </c>
    </row>
    <row r="11813" spans="1:7" x14ac:dyDescent="0.35">
      <c r="A11813" s="72" t="s">
        <v>722</v>
      </c>
      <c r="B11813" s="72" t="s">
        <v>723</v>
      </c>
      <c r="C11813" s="72" t="s">
        <v>1087</v>
      </c>
      <c r="D11813" s="72" t="s">
        <v>1091</v>
      </c>
      <c r="E11813" s="72">
        <v>902</v>
      </c>
      <c r="F11813" s="105">
        <v>28</v>
      </c>
      <c r="G11813" s="108">
        <f t="shared" si="184"/>
        <v>44105</v>
      </c>
    </row>
    <row r="11814" spans="1:7" x14ac:dyDescent="0.35">
      <c r="A11814" s="72" t="s">
        <v>722</v>
      </c>
      <c r="B11814" s="72" t="s">
        <v>723</v>
      </c>
      <c r="C11814" s="72" t="s">
        <v>1087</v>
      </c>
      <c r="D11814" s="72" t="s">
        <v>1092</v>
      </c>
      <c r="E11814" s="72">
        <v>898</v>
      </c>
      <c r="F11814" s="105">
        <v>32</v>
      </c>
      <c r="G11814" s="108">
        <f t="shared" si="184"/>
        <v>44013</v>
      </c>
    </row>
    <row r="11815" spans="1:7" x14ac:dyDescent="0.35">
      <c r="A11815" s="72" t="s">
        <v>722</v>
      </c>
      <c r="B11815" s="72" t="s">
        <v>723</v>
      </c>
      <c r="C11815" s="72" t="s">
        <v>1087</v>
      </c>
      <c r="D11815" s="72" t="s">
        <v>1093</v>
      </c>
      <c r="E11815" s="72">
        <v>899</v>
      </c>
      <c r="F11815" s="105">
        <v>32</v>
      </c>
      <c r="G11815" s="108">
        <f t="shared" si="184"/>
        <v>43922</v>
      </c>
    </row>
    <row r="11816" spans="1:7" x14ac:dyDescent="0.35">
      <c r="A11816" s="72" t="s">
        <v>722</v>
      </c>
      <c r="B11816" s="72" t="s">
        <v>723</v>
      </c>
      <c r="C11816" s="72" t="s">
        <v>1087</v>
      </c>
      <c r="D11816" s="72" t="s">
        <v>1094</v>
      </c>
      <c r="E11816" s="72">
        <v>893</v>
      </c>
      <c r="F11816" s="105">
        <v>22</v>
      </c>
      <c r="G11816" s="108">
        <f t="shared" si="184"/>
        <v>43831</v>
      </c>
    </row>
    <row r="11817" spans="1:7" x14ac:dyDescent="0.35">
      <c r="A11817" s="72" t="s">
        <v>722</v>
      </c>
      <c r="B11817" s="72" t="s">
        <v>723</v>
      </c>
      <c r="C11817" s="72" t="s">
        <v>1087</v>
      </c>
      <c r="D11817" s="72" t="s">
        <v>1095</v>
      </c>
      <c r="E11817" s="72">
        <v>883</v>
      </c>
      <c r="F11817" s="105">
        <v>22</v>
      </c>
      <c r="G11817" s="108">
        <f t="shared" si="184"/>
        <v>43739</v>
      </c>
    </row>
    <row r="11818" spans="1:7" x14ac:dyDescent="0.35">
      <c r="A11818" s="72" t="s">
        <v>722</v>
      </c>
      <c r="B11818" s="72" t="s">
        <v>723</v>
      </c>
      <c r="C11818" s="72" t="s">
        <v>1087</v>
      </c>
      <c r="D11818" s="72" t="s">
        <v>1096</v>
      </c>
      <c r="E11818" s="72">
        <v>881</v>
      </c>
      <c r="F11818" s="105">
        <v>22</v>
      </c>
      <c r="G11818" s="108">
        <f t="shared" si="184"/>
        <v>43647</v>
      </c>
    </row>
    <row r="11819" spans="1:7" x14ac:dyDescent="0.35">
      <c r="A11819" s="72" t="s">
        <v>722</v>
      </c>
      <c r="B11819" s="72" t="s">
        <v>723</v>
      </c>
      <c r="C11819" s="72" t="s">
        <v>1087</v>
      </c>
      <c r="D11819" s="72" t="s">
        <v>1097</v>
      </c>
      <c r="E11819" s="72">
        <v>889</v>
      </c>
      <c r="F11819" s="105">
        <v>22</v>
      </c>
      <c r="G11819" s="108">
        <f t="shared" si="184"/>
        <v>43556</v>
      </c>
    </row>
    <row r="11820" spans="1:7" x14ac:dyDescent="0.35">
      <c r="A11820" s="72" t="s">
        <v>722</v>
      </c>
      <c r="B11820" s="72" t="s">
        <v>723</v>
      </c>
      <c r="C11820" s="72" t="s">
        <v>1087</v>
      </c>
      <c r="D11820" s="72" t="s">
        <v>1098</v>
      </c>
      <c r="E11820" s="72">
        <v>866</v>
      </c>
      <c r="F11820" s="105">
        <v>23</v>
      </c>
      <c r="G11820" s="108">
        <f t="shared" si="184"/>
        <v>43466</v>
      </c>
    </row>
    <row r="11821" spans="1:7" x14ac:dyDescent="0.35">
      <c r="A11821" s="72" t="s">
        <v>722</v>
      </c>
      <c r="B11821" s="72" t="s">
        <v>723</v>
      </c>
      <c r="C11821" s="72" t="s">
        <v>1087</v>
      </c>
      <c r="D11821" s="72" t="s">
        <v>1099</v>
      </c>
      <c r="E11821" s="72">
        <v>910</v>
      </c>
      <c r="F11821" s="105">
        <v>32</v>
      </c>
      <c r="G11821" s="108">
        <f t="shared" si="184"/>
        <v>43374</v>
      </c>
    </row>
    <row r="11822" spans="1:7" x14ac:dyDescent="0.35">
      <c r="A11822" s="72" t="s">
        <v>722</v>
      </c>
      <c r="B11822" s="72" t="s">
        <v>723</v>
      </c>
      <c r="C11822" s="72" t="s">
        <v>1100</v>
      </c>
      <c r="D11822" s="72" t="s">
        <v>1088</v>
      </c>
      <c r="E11822" s="72">
        <v>449</v>
      </c>
      <c r="F11822" s="105">
        <v>37</v>
      </c>
      <c r="G11822" s="108">
        <f t="shared" si="184"/>
        <v>44378</v>
      </c>
    </row>
    <row r="11823" spans="1:7" x14ac:dyDescent="0.35">
      <c r="A11823" s="72" t="s">
        <v>722</v>
      </c>
      <c r="B11823" s="72" t="s">
        <v>723</v>
      </c>
      <c r="C11823" s="72" t="s">
        <v>1100</v>
      </c>
      <c r="D11823" s="72" t="s">
        <v>1089</v>
      </c>
      <c r="E11823" s="72">
        <v>451</v>
      </c>
      <c r="F11823" s="105">
        <v>37</v>
      </c>
      <c r="G11823" s="108">
        <f t="shared" si="184"/>
        <v>44287</v>
      </c>
    </row>
    <row r="11824" spans="1:7" x14ac:dyDescent="0.35">
      <c r="A11824" s="72" t="s">
        <v>722</v>
      </c>
      <c r="B11824" s="72" t="s">
        <v>723</v>
      </c>
      <c r="C11824" s="72" t="s">
        <v>1100</v>
      </c>
      <c r="D11824" s="72" t="s">
        <v>1090</v>
      </c>
      <c r="E11824" s="72">
        <v>451</v>
      </c>
      <c r="F11824" s="105">
        <v>37</v>
      </c>
      <c r="G11824" s="108">
        <f t="shared" si="184"/>
        <v>44197</v>
      </c>
    </row>
    <row r="11825" spans="1:7" x14ac:dyDescent="0.35">
      <c r="A11825" s="72" t="s">
        <v>722</v>
      </c>
      <c r="B11825" s="72" t="s">
        <v>723</v>
      </c>
      <c r="C11825" s="72" t="s">
        <v>1100</v>
      </c>
      <c r="D11825" s="72" t="s">
        <v>1091</v>
      </c>
      <c r="E11825" s="72">
        <v>447</v>
      </c>
      <c r="F11825" s="105">
        <v>37</v>
      </c>
      <c r="G11825" s="108">
        <f t="shared" si="184"/>
        <v>44105</v>
      </c>
    </row>
    <row r="11826" spans="1:7" x14ac:dyDescent="0.35">
      <c r="A11826" s="72" t="s">
        <v>722</v>
      </c>
      <c r="B11826" s="72" t="s">
        <v>723</v>
      </c>
      <c r="C11826" s="72" t="s">
        <v>1100</v>
      </c>
      <c r="D11826" s="72" t="s">
        <v>1092</v>
      </c>
      <c r="E11826" s="72">
        <v>447</v>
      </c>
      <c r="F11826" s="105">
        <v>36</v>
      </c>
      <c r="G11826" s="108">
        <f t="shared" si="184"/>
        <v>44013</v>
      </c>
    </row>
    <row r="11827" spans="1:7" x14ac:dyDescent="0.35">
      <c r="A11827" s="72" t="s">
        <v>722</v>
      </c>
      <c r="B11827" s="72" t="s">
        <v>723</v>
      </c>
      <c r="C11827" s="72" t="s">
        <v>1100</v>
      </c>
      <c r="D11827" s="72" t="s">
        <v>1093</v>
      </c>
      <c r="E11827" s="72">
        <v>444</v>
      </c>
      <c r="F11827" s="105">
        <v>34</v>
      </c>
      <c r="G11827" s="108">
        <f t="shared" si="184"/>
        <v>43922</v>
      </c>
    </row>
    <row r="11828" spans="1:7" x14ac:dyDescent="0.35">
      <c r="A11828" s="72" t="s">
        <v>722</v>
      </c>
      <c r="B11828" s="72" t="s">
        <v>723</v>
      </c>
      <c r="C11828" s="72" t="s">
        <v>1100</v>
      </c>
      <c r="D11828" s="72" t="s">
        <v>1094</v>
      </c>
      <c r="E11828" s="72">
        <v>446</v>
      </c>
      <c r="F11828" s="105">
        <v>37</v>
      </c>
      <c r="G11828" s="108">
        <f t="shared" si="184"/>
        <v>43831</v>
      </c>
    </row>
    <row r="11829" spans="1:7" x14ac:dyDescent="0.35">
      <c r="A11829" s="72" t="s">
        <v>722</v>
      </c>
      <c r="B11829" s="72" t="s">
        <v>723</v>
      </c>
      <c r="C11829" s="72" t="s">
        <v>1100</v>
      </c>
      <c r="D11829" s="72" t="s">
        <v>1095</v>
      </c>
      <c r="E11829" s="72">
        <v>441</v>
      </c>
      <c r="F11829" s="105">
        <v>38</v>
      </c>
      <c r="G11829" s="108">
        <f t="shared" si="184"/>
        <v>43739</v>
      </c>
    </row>
    <row r="11830" spans="1:7" x14ac:dyDescent="0.35">
      <c r="A11830" s="72" t="s">
        <v>722</v>
      </c>
      <c r="B11830" s="72" t="s">
        <v>723</v>
      </c>
      <c r="C11830" s="72" t="s">
        <v>1100</v>
      </c>
      <c r="D11830" s="72" t="s">
        <v>1096</v>
      </c>
      <c r="E11830" s="72">
        <v>440</v>
      </c>
      <c r="F11830" s="105">
        <v>40</v>
      </c>
      <c r="G11830" s="108">
        <f t="shared" si="184"/>
        <v>43647</v>
      </c>
    </row>
    <row r="11831" spans="1:7" x14ac:dyDescent="0.35">
      <c r="A11831" s="72" t="s">
        <v>722</v>
      </c>
      <c r="B11831" s="72" t="s">
        <v>723</v>
      </c>
      <c r="C11831" s="72" t="s">
        <v>1100</v>
      </c>
      <c r="D11831" s="72" t="s">
        <v>1097</v>
      </c>
      <c r="E11831" s="72">
        <v>442</v>
      </c>
      <c r="F11831" s="105">
        <v>38</v>
      </c>
      <c r="G11831" s="108">
        <f t="shared" si="184"/>
        <v>43556</v>
      </c>
    </row>
    <row r="11832" spans="1:7" x14ac:dyDescent="0.35">
      <c r="A11832" s="72" t="s">
        <v>722</v>
      </c>
      <c r="B11832" s="72" t="s">
        <v>723</v>
      </c>
      <c r="C11832" s="72" t="s">
        <v>1100</v>
      </c>
      <c r="D11832" s="72" t="s">
        <v>1098</v>
      </c>
      <c r="E11832" s="72">
        <v>442</v>
      </c>
      <c r="F11832" s="105">
        <v>38</v>
      </c>
      <c r="G11832" s="108">
        <f t="shared" si="184"/>
        <v>43466</v>
      </c>
    </row>
    <row r="11833" spans="1:7" x14ac:dyDescent="0.35">
      <c r="A11833" s="72" t="s">
        <v>722</v>
      </c>
      <c r="B11833" s="72" t="s">
        <v>723</v>
      </c>
      <c r="C11833" s="72" t="s">
        <v>1100</v>
      </c>
      <c r="D11833" s="72" t="s">
        <v>1099</v>
      </c>
      <c r="E11833" s="72">
        <v>460</v>
      </c>
      <c r="F11833" s="105">
        <v>37</v>
      </c>
      <c r="G11833" s="108">
        <f t="shared" si="184"/>
        <v>43374</v>
      </c>
    </row>
    <row r="11834" spans="1:7" x14ac:dyDescent="0.35">
      <c r="A11834" s="72" t="s">
        <v>722</v>
      </c>
      <c r="B11834" s="72" t="s">
        <v>723</v>
      </c>
      <c r="C11834" s="72" t="s">
        <v>1101</v>
      </c>
      <c r="D11834" s="72" t="s">
        <v>1088</v>
      </c>
      <c r="E11834" s="72">
        <v>208</v>
      </c>
      <c r="F11834" s="105">
        <v>1</v>
      </c>
      <c r="G11834" s="108">
        <f t="shared" si="184"/>
        <v>44378</v>
      </c>
    </row>
    <row r="11835" spans="1:7" x14ac:dyDescent="0.35">
      <c r="A11835" s="72" t="s">
        <v>722</v>
      </c>
      <c r="B11835" s="72" t="s">
        <v>723</v>
      </c>
      <c r="C11835" s="72" t="s">
        <v>1101</v>
      </c>
      <c r="D11835" s="72" t="s">
        <v>1089</v>
      </c>
      <c r="E11835" s="72">
        <v>209</v>
      </c>
      <c r="F11835" s="105">
        <v>1</v>
      </c>
      <c r="G11835" s="108">
        <f t="shared" si="184"/>
        <v>44287</v>
      </c>
    </row>
    <row r="11836" spans="1:7" x14ac:dyDescent="0.35">
      <c r="A11836" s="72" t="s">
        <v>722</v>
      </c>
      <c r="B11836" s="72" t="s">
        <v>723</v>
      </c>
      <c r="C11836" s="72" t="s">
        <v>1101</v>
      </c>
      <c r="D11836" s="72" t="s">
        <v>1090</v>
      </c>
      <c r="E11836" s="72">
        <v>208</v>
      </c>
      <c r="F11836" s="105">
        <v>1</v>
      </c>
      <c r="G11836" s="108">
        <f t="shared" si="184"/>
        <v>44197</v>
      </c>
    </row>
    <row r="11837" spans="1:7" x14ac:dyDescent="0.35">
      <c r="A11837" s="72" t="s">
        <v>722</v>
      </c>
      <c r="B11837" s="72" t="s">
        <v>723</v>
      </c>
      <c r="C11837" s="72" t="s">
        <v>1101</v>
      </c>
      <c r="D11837" s="72" t="s">
        <v>1091</v>
      </c>
      <c r="E11837" s="72">
        <v>215</v>
      </c>
      <c r="F11837" s="105">
        <v>1</v>
      </c>
      <c r="G11837" s="108">
        <f t="shared" si="184"/>
        <v>44105</v>
      </c>
    </row>
    <row r="11838" spans="1:7" x14ac:dyDescent="0.35">
      <c r="A11838" s="72" t="s">
        <v>722</v>
      </c>
      <c r="B11838" s="72" t="s">
        <v>723</v>
      </c>
      <c r="C11838" s="72" t="s">
        <v>1101</v>
      </c>
      <c r="D11838" s="72" t="s">
        <v>1092</v>
      </c>
      <c r="E11838" s="72">
        <v>204</v>
      </c>
      <c r="F11838" s="105">
        <v>1</v>
      </c>
      <c r="G11838" s="108">
        <f t="shared" si="184"/>
        <v>44013</v>
      </c>
    </row>
    <row r="11839" spans="1:7" x14ac:dyDescent="0.35">
      <c r="A11839" s="72" t="s">
        <v>722</v>
      </c>
      <c r="B11839" s="72" t="s">
        <v>723</v>
      </c>
      <c r="C11839" s="72" t="s">
        <v>1101</v>
      </c>
      <c r="D11839" s="72" t="s">
        <v>1093</v>
      </c>
      <c r="E11839" s="72">
        <v>193</v>
      </c>
      <c r="F11839" s="105">
        <v>1</v>
      </c>
      <c r="G11839" s="108">
        <f t="shared" si="184"/>
        <v>43922</v>
      </c>
    </row>
    <row r="11840" spans="1:7" x14ac:dyDescent="0.35">
      <c r="A11840" s="72" t="s">
        <v>722</v>
      </c>
      <c r="B11840" s="72" t="s">
        <v>723</v>
      </c>
      <c r="C11840" s="72" t="s">
        <v>1101</v>
      </c>
      <c r="D11840" s="72" t="s">
        <v>1094</v>
      </c>
      <c r="E11840" s="72">
        <v>199</v>
      </c>
      <c r="F11840" s="105">
        <v>0</v>
      </c>
      <c r="G11840" s="108">
        <f t="shared" si="184"/>
        <v>43831</v>
      </c>
    </row>
    <row r="11841" spans="1:7" x14ac:dyDescent="0.35">
      <c r="A11841" s="72" t="s">
        <v>722</v>
      </c>
      <c r="B11841" s="72" t="s">
        <v>723</v>
      </c>
      <c r="C11841" s="72" t="s">
        <v>1101</v>
      </c>
      <c r="D11841" s="72" t="s">
        <v>1095</v>
      </c>
      <c r="E11841" s="72">
        <v>194</v>
      </c>
      <c r="F11841" s="105">
        <v>0</v>
      </c>
      <c r="G11841" s="108">
        <f t="shared" si="184"/>
        <v>43739</v>
      </c>
    </row>
    <row r="11842" spans="1:7" x14ac:dyDescent="0.35">
      <c r="A11842" s="72" t="s">
        <v>722</v>
      </c>
      <c r="B11842" s="72" t="s">
        <v>723</v>
      </c>
      <c r="C11842" s="72" t="s">
        <v>1101</v>
      </c>
      <c r="D11842" s="72" t="s">
        <v>1096</v>
      </c>
      <c r="E11842" s="72">
        <v>190</v>
      </c>
      <c r="F11842" s="105">
        <v>0</v>
      </c>
      <c r="G11842" s="108">
        <f t="shared" si="184"/>
        <v>43647</v>
      </c>
    </row>
    <row r="11843" spans="1:7" x14ac:dyDescent="0.35">
      <c r="A11843" s="72" t="s">
        <v>722</v>
      </c>
      <c r="B11843" s="72" t="s">
        <v>723</v>
      </c>
      <c r="C11843" s="72" t="s">
        <v>1101</v>
      </c>
      <c r="D11843" s="72" t="s">
        <v>1097</v>
      </c>
      <c r="E11843" s="72">
        <v>189</v>
      </c>
      <c r="F11843" s="105">
        <v>0</v>
      </c>
      <c r="G11843" s="108">
        <f t="shared" si="184"/>
        <v>43556</v>
      </c>
    </row>
    <row r="11844" spans="1:7" x14ac:dyDescent="0.35">
      <c r="A11844" s="72" t="s">
        <v>722</v>
      </c>
      <c r="B11844" s="72" t="s">
        <v>723</v>
      </c>
      <c r="C11844" s="72" t="s">
        <v>1101</v>
      </c>
      <c r="D11844" s="72" t="s">
        <v>1098</v>
      </c>
      <c r="E11844" s="72">
        <v>177</v>
      </c>
      <c r="F11844" s="105">
        <v>0</v>
      </c>
      <c r="G11844" s="108">
        <f t="shared" ref="G11844:G11907" si="185">DATE(LEFT(D11844,4),RIGHT(LEFT(D11844,7),2),1)</f>
        <v>43466</v>
      </c>
    </row>
    <row r="11845" spans="1:7" x14ac:dyDescent="0.35">
      <c r="A11845" s="72" t="s">
        <v>722</v>
      </c>
      <c r="B11845" s="72" t="s">
        <v>723</v>
      </c>
      <c r="C11845" s="72" t="s">
        <v>1101</v>
      </c>
      <c r="D11845" s="72" t="s">
        <v>1099</v>
      </c>
      <c r="E11845" s="72">
        <v>190</v>
      </c>
      <c r="F11845" s="105">
        <v>3</v>
      </c>
      <c r="G11845" s="108">
        <f t="shared" si="185"/>
        <v>43374</v>
      </c>
    </row>
    <row r="11846" spans="1:7" x14ac:dyDescent="0.35">
      <c r="A11846" s="72" t="s">
        <v>722</v>
      </c>
      <c r="B11846" s="72" t="s">
        <v>723</v>
      </c>
      <c r="C11846" s="72" t="s">
        <v>1102</v>
      </c>
      <c r="D11846" s="72" t="s">
        <v>1088</v>
      </c>
      <c r="E11846" s="72">
        <v>768</v>
      </c>
      <c r="F11846" s="105">
        <v>30</v>
      </c>
      <c r="G11846" s="108">
        <f t="shared" si="185"/>
        <v>44378</v>
      </c>
    </row>
    <row r="11847" spans="1:7" x14ac:dyDescent="0.35">
      <c r="A11847" s="72" t="s">
        <v>722</v>
      </c>
      <c r="B11847" s="72" t="s">
        <v>723</v>
      </c>
      <c r="C11847" s="72" t="s">
        <v>1102</v>
      </c>
      <c r="D11847" s="72" t="s">
        <v>1089</v>
      </c>
      <c r="E11847" s="72">
        <v>768</v>
      </c>
      <c r="F11847" s="105">
        <v>30</v>
      </c>
      <c r="G11847" s="108">
        <f t="shared" si="185"/>
        <v>44287</v>
      </c>
    </row>
    <row r="11848" spans="1:7" x14ac:dyDescent="0.35">
      <c r="A11848" s="72" t="s">
        <v>722</v>
      </c>
      <c r="B11848" s="72" t="s">
        <v>723</v>
      </c>
      <c r="C11848" s="72" t="s">
        <v>1102</v>
      </c>
      <c r="D11848" s="72" t="s">
        <v>1090</v>
      </c>
      <c r="E11848" s="72">
        <v>772</v>
      </c>
      <c r="F11848" s="105">
        <v>30</v>
      </c>
      <c r="G11848" s="108">
        <f t="shared" si="185"/>
        <v>44197</v>
      </c>
    </row>
    <row r="11849" spans="1:7" x14ac:dyDescent="0.35">
      <c r="A11849" s="72" t="s">
        <v>722</v>
      </c>
      <c r="B11849" s="72" t="s">
        <v>723</v>
      </c>
      <c r="C11849" s="72" t="s">
        <v>1102</v>
      </c>
      <c r="D11849" s="72" t="s">
        <v>1091</v>
      </c>
      <c r="E11849" s="72">
        <v>770</v>
      </c>
      <c r="F11849" s="105">
        <v>31</v>
      </c>
      <c r="G11849" s="108">
        <f t="shared" si="185"/>
        <v>44105</v>
      </c>
    </row>
    <row r="11850" spans="1:7" x14ac:dyDescent="0.35">
      <c r="A11850" s="72" t="s">
        <v>722</v>
      </c>
      <c r="B11850" s="72" t="s">
        <v>723</v>
      </c>
      <c r="C11850" s="72" t="s">
        <v>1102</v>
      </c>
      <c r="D11850" s="72" t="s">
        <v>1092</v>
      </c>
      <c r="E11850" s="72">
        <v>769</v>
      </c>
      <c r="F11850" s="105">
        <v>31</v>
      </c>
      <c r="G11850" s="108">
        <f t="shared" si="185"/>
        <v>44013</v>
      </c>
    </row>
    <row r="11851" spans="1:7" x14ac:dyDescent="0.35">
      <c r="A11851" s="72" t="s">
        <v>722</v>
      </c>
      <c r="B11851" s="72" t="s">
        <v>723</v>
      </c>
      <c r="C11851" s="72" t="s">
        <v>1102</v>
      </c>
      <c r="D11851" s="72" t="s">
        <v>1093</v>
      </c>
      <c r="E11851" s="72">
        <v>767</v>
      </c>
      <c r="F11851" s="105">
        <v>33</v>
      </c>
      <c r="G11851" s="108">
        <f t="shared" si="185"/>
        <v>43922</v>
      </c>
    </row>
    <row r="11852" spans="1:7" x14ac:dyDescent="0.35">
      <c r="A11852" s="72" t="s">
        <v>722</v>
      </c>
      <c r="B11852" s="72" t="s">
        <v>723</v>
      </c>
      <c r="C11852" s="72" t="s">
        <v>1102</v>
      </c>
      <c r="D11852" s="72" t="s">
        <v>1094</v>
      </c>
      <c r="E11852" s="72">
        <v>763</v>
      </c>
      <c r="F11852" s="105">
        <v>26</v>
      </c>
      <c r="G11852" s="108">
        <f t="shared" si="185"/>
        <v>43831</v>
      </c>
    </row>
    <row r="11853" spans="1:7" x14ac:dyDescent="0.35">
      <c r="A11853" s="72" t="s">
        <v>722</v>
      </c>
      <c r="B11853" s="72" t="s">
        <v>723</v>
      </c>
      <c r="C11853" s="72" t="s">
        <v>1102</v>
      </c>
      <c r="D11853" s="72" t="s">
        <v>1095</v>
      </c>
      <c r="E11853" s="72">
        <v>760</v>
      </c>
      <c r="F11853" s="105">
        <v>26</v>
      </c>
      <c r="G11853" s="108">
        <f t="shared" si="185"/>
        <v>43739</v>
      </c>
    </row>
    <row r="11854" spans="1:7" x14ac:dyDescent="0.35">
      <c r="A11854" s="72" t="s">
        <v>722</v>
      </c>
      <c r="B11854" s="72" t="s">
        <v>723</v>
      </c>
      <c r="C11854" s="72" t="s">
        <v>1102</v>
      </c>
      <c r="D11854" s="72" t="s">
        <v>1096</v>
      </c>
      <c r="E11854" s="72">
        <v>764</v>
      </c>
      <c r="F11854" s="105">
        <v>26</v>
      </c>
      <c r="G11854" s="108">
        <f t="shared" si="185"/>
        <v>43647</v>
      </c>
    </row>
    <row r="11855" spans="1:7" x14ac:dyDescent="0.35">
      <c r="A11855" s="72" t="s">
        <v>722</v>
      </c>
      <c r="B11855" s="72" t="s">
        <v>723</v>
      </c>
      <c r="C11855" s="72" t="s">
        <v>1102</v>
      </c>
      <c r="D11855" s="72" t="s">
        <v>1097</v>
      </c>
      <c r="E11855" s="72">
        <v>765</v>
      </c>
      <c r="F11855" s="105">
        <v>26</v>
      </c>
      <c r="G11855" s="108">
        <f t="shared" si="185"/>
        <v>43556</v>
      </c>
    </row>
    <row r="11856" spans="1:7" x14ac:dyDescent="0.35">
      <c r="A11856" s="72" t="s">
        <v>722</v>
      </c>
      <c r="B11856" s="72" t="s">
        <v>723</v>
      </c>
      <c r="C11856" s="72" t="s">
        <v>1102</v>
      </c>
      <c r="D11856" s="72" t="s">
        <v>1098</v>
      </c>
      <c r="E11856" s="72">
        <v>759</v>
      </c>
      <c r="F11856" s="105">
        <v>25</v>
      </c>
      <c r="G11856" s="108">
        <f t="shared" si="185"/>
        <v>43466</v>
      </c>
    </row>
    <row r="11857" spans="1:7" x14ac:dyDescent="0.35">
      <c r="A11857" s="72" t="s">
        <v>722</v>
      </c>
      <c r="B11857" s="72" t="s">
        <v>723</v>
      </c>
      <c r="C11857" s="72" t="s">
        <v>1102</v>
      </c>
      <c r="D11857" s="72" t="s">
        <v>1099</v>
      </c>
      <c r="E11857" s="72">
        <v>777</v>
      </c>
      <c r="F11857" s="105">
        <v>24</v>
      </c>
      <c r="G11857" s="108">
        <f t="shared" si="185"/>
        <v>43374</v>
      </c>
    </row>
    <row r="11858" spans="1:7" x14ac:dyDescent="0.35">
      <c r="A11858" s="72" t="s">
        <v>724</v>
      </c>
      <c r="B11858" s="72" t="s">
        <v>725</v>
      </c>
      <c r="C11858" s="72" t="s">
        <v>1087</v>
      </c>
      <c r="D11858" s="72" t="s">
        <v>1088</v>
      </c>
      <c r="E11858" s="72">
        <v>1040</v>
      </c>
      <c r="F11858" s="105">
        <v>56</v>
      </c>
      <c r="G11858" s="108">
        <f t="shared" si="185"/>
        <v>44378</v>
      </c>
    </row>
    <row r="11859" spans="1:7" x14ac:dyDescent="0.35">
      <c r="A11859" s="72" t="s">
        <v>724</v>
      </c>
      <c r="B11859" s="72" t="s">
        <v>725</v>
      </c>
      <c r="C11859" s="72" t="s">
        <v>1087</v>
      </c>
      <c r="D11859" s="72" t="s">
        <v>1089</v>
      </c>
      <c r="E11859" s="72">
        <v>1036</v>
      </c>
      <c r="F11859" s="105">
        <v>56</v>
      </c>
      <c r="G11859" s="108">
        <f t="shared" si="185"/>
        <v>44287</v>
      </c>
    </row>
    <row r="11860" spans="1:7" x14ac:dyDescent="0.35">
      <c r="A11860" s="72" t="s">
        <v>724</v>
      </c>
      <c r="B11860" s="72" t="s">
        <v>725</v>
      </c>
      <c r="C11860" s="72" t="s">
        <v>1087</v>
      </c>
      <c r="D11860" s="72" t="s">
        <v>1090</v>
      </c>
      <c r="E11860" s="72">
        <v>1033</v>
      </c>
      <c r="F11860" s="105">
        <v>47</v>
      </c>
      <c r="G11860" s="108">
        <f t="shared" si="185"/>
        <v>44197</v>
      </c>
    </row>
    <row r="11861" spans="1:7" x14ac:dyDescent="0.35">
      <c r="A11861" s="72" t="s">
        <v>724</v>
      </c>
      <c r="B11861" s="72" t="s">
        <v>725</v>
      </c>
      <c r="C11861" s="72" t="s">
        <v>1087</v>
      </c>
      <c r="D11861" s="72" t="s">
        <v>1091</v>
      </c>
      <c r="E11861" s="72">
        <v>1037</v>
      </c>
      <c r="F11861" s="105">
        <v>56</v>
      </c>
      <c r="G11861" s="108">
        <f t="shared" si="185"/>
        <v>44105</v>
      </c>
    </row>
    <row r="11862" spans="1:7" x14ac:dyDescent="0.35">
      <c r="A11862" s="72" t="s">
        <v>724</v>
      </c>
      <c r="B11862" s="72" t="s">
        <v>725</v>
      </c>
      <c r="C11862" s="72" t="s">
        <v>1087</v>
      </c>
      <c r="D11862" s="72" t="s">
        <v>1092</v>
      </c>
      <c r="E11862" s="72">
        <v>1044</v>
      </c>
      <c r="F11862" s="105">
        <v>54</v>
      </c>
      <c r="G11862" s="108">
        <f t="shared" si="185"/>
        <v>44013</v>
      </c>
    </row>
    <row r="11863" spans="1:7" x14ac:dyDescent="0.35">
      <c r="A11863" s="72" t="s">
        <v>724</v>
      </c>
      <c r="B11863" s="72" t="s">
        <v>725</v>
      </c>
      <c r="C11863" s="72" t="s">
        <v>1087</v>
      </c>
      <c r="D11863" s="72" t="s">
        <v>1093</v>
      </c>
      <c r="E11863" s="72">
        <v>1049</v>
      </c>
      <c r="F11863" s="105">
        <v>54</v>
      </c>
      <c r="G11863" s="108">
        <f t="shared" si="185"/>
        <v>43922</v>
      </c>
    </row>
    <row r="11864" spans="1:7" x14ac:dyDescent="0.35">
      <c r="A11864" s="72" t="s">
        <v>724</v>
      </c>
      <c r="B11864" s="72" t="s">
        <v>725</v>
      </c>
      <c r="C11864" s="72" t="s">
        <v>1087</v>
      </c>
      <c r="D11864" s="72" t="s">
        <v>1094</v>
      </c>
      <c r="E11864" s="72">
        <v>1041</v>
      </c>
      <c r="F11864" s="105">
        <v>53</v>
      </c>
      <c r="G11864" s="108">
        <f t="shared" si="185"/>
        <v>43831</v>
      </c>
    </row>
    <row r="11865" spans="1:7" x14ac:dyDescent="0.35">
      <c r="A11865" s="72" t="s">
        <v>724</v>
      </c>
      <c r="B11865" s="72" t="s">
        <v>725</v>
      </c>
      <c r="C11865" s="72" t="s">
        <v>1087</v>
      </c>
      <c r="D11865" s="72" t="s">
        <v>1095</v>
      </c>
      <c r="E11865" s="72">
        <v>1021</v>
      </c>
      <c r="F11865" s="105">
        <v>52</v>
      </c>
      <c r="G11865" s="108">
        <f t="shared" si="185"/>
        <v>43739</v>
      </c>
    </row>
    <row r="11866" spans="1:7" x14ac:dyDescent="0.35">
      <c r="A11866" s="72" t="s">
        <v>724</v>
      </c>
      <c r="B11866" s="72" t="s">
        <v>725</v>
      </c>
      <c r="C11866" s="72" t="s">
        <v>1087</v>
      </c>
      <c r="D11866" s="72" t="s">
        <v>1096</v>
      </c>
      <c r="E11866" s="72">
        <v>1015</v>
      </c>
      <c r="F11866" s="105">
        <v>57</v>
      </c>
      <c r="G11866" s="108">
        <f t="shared" si="185"/>
        <v>43647</v>
      </c>
    </row>
    <row r="11867" spans="1:7" x14ac:dyDescent="0.35">
      <c r="A11867" s="72" t="s">
        <v>724</v>
      </c>
      <c r="B11867" s="72" t="s">
        <v>725</v>
      </c>
      <c r="C11867" s="72" t="s">
        <v>1087</v>
      </c>
      <c r="D11867" s="72" t="s">
        <v>1097</v>
      </c>
      <c r="E11867" s="72">
        <v>1015</v>
      </c>
      <c r="F11867" s="105">
        <v>51</v>
      </c>
      <c r="G11867" s="108">
        <f t="shared" si="185"/>
        <v>43556</v>
      </c>
    </row>
    <row r="11868" spans="1:7" x14ac:dyDescent="0.35">
      <c r="A11868" s="72" t="s">
        <v>724</v>
      </c>
      <c r="B11868" s="72" t="s">
        <v>725</v>
      </c>
      <c r="C11868" s="72" t="s">
        <v>1087</v>
      </c>
      <c r="D11868" s="72" t="s">
        <v>1098</v>
      </c>
      <c r="E11868" s="72">
        <v>947</v>
      </c>
      <c r="F11868" s="105">
        <v>47</v>
      </c>
      <c r="G11868" s="108">
        <f t="shared" si="185"/>
        <v>43466</v>
      </c>
    </row>
    <row r="11869" spans="1:7" x14ac:dyDescent="0.35">
      <c r="A11869" s="72" t="s">
        <v>724</v>
      </c>
      <c r="B11869" s="72" t="s">
        <v>725</v>
      </c>
      <c r="C11869" s="72" t="s">
        <v>1087</v>
      </c>
      <c r="D11869" s="72" t="s">
        <v>1099</v>
      </c>
      <c r="E11869" s="72">
        <v>998</v>
      </c>
      <c r="F11869" s="105">
        <v>62</v>
      </c>
      <c r="G11869" s="108">
        <f t="shared" si="185"/>
        <v>43374</v>
      </c>
    </row>
    <row r="11870" spans="1:7" x14ac:dyDescent="0.35">
      <c r="A11870" s="72" t="s">
        <v>724</v>
      </c>
      <c r="B11870" s="72" t="s">
        <v>725</v>
      </c>
      <c r="C11870" s="72" t="s">
        <v>1100</v>
      </c>
      <c r="D11870" s="72" t="s">
        <v>1088</v>
      </c>
      <c r="E11870" s="72">
        <v>900</v>
      </c>
      <c r="F11870" s="105">
        <v>103</v>
      </c>
      <c r="G11870" s="108">
        <f t="shared" si="185"/>
        <v>44378</v>
      </c>
    </row>
    <row r="11871" spans="1:7" x14ac:dyDescent="0.35">
      <c r="A11871" s="72" t="s">
        <v>724</v>
      </c>
      <c r="B11871" s="72" t="s">
        <v>725</v>
      </c>
      <c r="C11871" s="72" t="s">
        <v>1100</v>
      </c>
      <c r="D11871" s="72" t="s">
        <v>1089</v>
      </c>
      <c r="E11871" s="72">
        <v>896</v>
      </c>
      <c r="F11871" s="105">
        <v>102</v>
      </c>
      <c r="G11871" s="108">
        <f t="shared" si="185"/>
        <v>44287</v>
      </c>
    </row>
    <row r="11872" spans="1:7" x14ac:dyDescent="0.35">
      <c r="A11872" s="72" t="s">
        <v>724</v>
      </c>
      <c r="B11872" s="72" t="s">
        <v>725</v>
      </c>
      <c r="C11872" s="72" t="s">
        <v>1100</v>
      </c>
      <c r="D11872" s="72" t="s">
        <v>1090</v>
      </c>
      <c r="E11872" s="72">
        <v>901</v>
      </c>
      <c r="F11872" s="105">
        <v>108</v>
      </c>
      <c r="G11872" s="108">
        <f t="shared" si="185"/>
        <v>44197</v>
      </c>
    </row>
    <row r="11873" spans="1:7" x14ac:dyDescent="0.35">
      <c r="A11873" s="72" t="s">
        <v>724</v>
      </c>
      <c r="B11873" s="72" t="s">
        <v>725</v>
      </c>
      <c r="C11873" s="72" t="s">
        <v>1100</v>
      </c>
      <c r="D11873" s="72" t="s">
        <v>1091</v>
      </c>
      <c r="E11873" s="72">
        <v>906</v>
      </c>
      <c r="F11873" s="105">
        <v>115</v>
      </c>
      <c r="G11873" s="108">
        <f t="shared" si="185"/>
        <v>44105</v>
      </c>
    </row>
    <row r="11874" spans="1:7" x14ac:dyDescent="0.35">
      <c r="A11874" s="72" t="s">
        <v>724</v>
      </c>
      <c r="B11874" s="72" t="s">
        <v>725</v>
      </c>
      <c r="C11874" s="72" t="s">
        <v>1100</v>
      </c>
      <c r="D11874" s="72" t="s">
        <v>1092</v>
      </c>
      <c r="E11874" s="72">
        <v>923</v>
      </c>
      <c r="F11874" s="105">
        <v>116</v>
      </c>
      <c r="G11874" s="108">
        <f t="shared" si="185"/>
        <v>44013</v>
      </c>
    </row>
    <row r="11875" spans="1:7" x14ac:dyDescent="0.35">
      <c r="A11875" s="72" t="s">
        <v>724</v>
      </c>
      <c r="B11875" s="72" t="s">
        <v>725</v>
      </c>
      <c r="C11875" s="72" t="s">
        <v>1100</v>
      </c>
      <c r="D11875" s="72" t="s">
        <v>1093</v>
      </c>
      <c r="E11875" s="72">
        <v>921</v>
      </c>
      <c r="F11875" s="105">
        <v>120</v>
      </c>
      <c r="G11875" s="108">
        <f t="shared" si="185"/>
        <v>43922</v>
      </c>
    </row>
    <row r="11876" spans="1:7" x14ac:dyDescent="0.35">
      <c r="A11876" s="72" t="s">
        <v>724</v>
      </c>
      <c r="B11876" s="72" t="s">
        <v>725</v>
      </c>
      <c r="C11876" s="72" t="s">
        <v>1100</v>
      </c>
      <c r="D11876" s="72" t="s">
        <v>1094</v>
      </c>
      <c r="E11876" s="72">
        <v>916</v>
      </c>
      <c r="F11876" s="105">
        <v>119</v>
      </c>
      <c r="G11876" s="108">
        <f t="shared" si="185"/>
        <v>43831</v>
      </c>
    </row>
    <row r="11877" spans="1:7" x14ac:dyDescent="0.35">
      <c r="A11877" s="72" t="s">
        <v>724</v>
      </c>
      <c r="B11877" s="72" t="s">
        <v>725</v>
      </c>
      <c r="C11877" s="72" t="s">
        <v>1100</v>
      </c>
      <c r="D11877" s="72" t="s">
        <v>1095</v>
      </c>
      <c r="E11877" s="72">
        <v>916</v>
      </c>
      <c r="F11877" s="105">
        <v>118</v>
      </c>
      <c r="G11877" s="108">
        <f t="shared" si="185"/>
        <v>43739</v>
      </c>
    </row>
    <row r="11878" spans="1:7" x14ac:dyDescent="0.35">
      <c r="A11878" s="72" t="s">
        <v>724</v>
      </c>
      <c r="B11878" s="72" t="s">
        <v>725</v>
      </c>
      <c r="C11878" s="72" t="s">
        <v>1100</v>
      </c>
      <c r="D11878" s="72" t="s">
        <v>1096</v>
      </c>
      <c r="E11878" s="72">
        <v>911</v>
      </c>
      <c r="F11878" s="105">
        <v>119</v>
      </c>
      <c r="G11878" s="108">
        <f t="shared" si="185"/>
        <v>43647</v>
      </c>
    </row>
    <row r="11879" spans="1:7" x14ac:dyDescent="0.35">
      <c r="A11879" s="72" t="s">
        <v>724</v>
      </c>
      <c r="B11879" s="72" t="s">
        <v>725</v>
      </c>
      <c r="C11879" s="72" t="s">
        <v>1100</v>
      </c>
      <c r="D11879" s="72" t="s">
        <v>1097</v>
      </c>
      <c r="E11879" s="72">
        <v>908</v>
      </c>
      <c r="F11879" s="105">
        <v>107</v>
      </c>
      <c r="G11879" s="108">
        <f t="shared" si="185"/>
        <v>43556</v>
      </c>
    </row>
    <row r="11880" spans="1:7" x14ac:dyDescent="0.35">
      <c r="A11880" s="72" t="s">
        <v>724</v>
      </c>
      <c r="B11880" s="72" t="s">
        <v>725</v>
      </c>
      <c r="C11880" s="72" t="s">
        <v>1100</v>
      </c>
      <c r="D11880" s="72" t="s">
        <v>1098</v>
      </c>
      <c r="E11880" s="72">
        <v>865</v>
      </c>
      <c r="F11880" s="105">
        <v>105</v>
      </c>
      <c r="G11880" s="108">
        <f t="shared" si="185"/>
        <v>43466</v>
      </c>
    </row>
    <row r="11881" spans="1:7" x14ac:dyDescent="0.35">
      <c r="A11881" s="72" t="s">
        <v>724</v>
      </c>
      <c r="B11881" s="72" t="s">
        <v>725</v>
      </c>
      <c r="C11881" s="72" t="s">
        <v>1100</v>
      </c>
      <c r="D11881" s="72" t="s">
        <v>1099</v>
      </c>
      <c r="E11881" s="72">
        <v>899</v>
      </c>
      <c r="F11881" s="105">
        <v>118</v>
      </c>
      <c r="G11881" s="108">
        <f t="shared" si="185"/>
        <v>43374</v>
      </c>
    </row>
    <row r="11882" spans="1:7" x14ac:dyDescent="0.35">
      <c r="A11882" s="72" t="s">
        <v>724</v>
      </c>
      <c r="B11882" s="72" t="s">
        <v>725</v>
      </c>
      <c r="C11882" s="72" t="s">
        <v>1101</v>
      </c>
      <c r="D11882" s="72" t="s">
        <v>1088</v>
      </c>
      <c r="E11882" s="72">
        <v>204</v>
      </c>
      <c r="F11882" s="105">
        <v>2</v>
      </c>
      <c r="G11882" s="108">
        <f t="shared" si="185"/>
        <v>44378</v>
      </c>
    </row>
    <row r="11883" spans="1:7" x14ac:dyDescent="0.35">
      <c r="A11883" s="72" t="s">
        <v>724</v>
      </c>
      <c r="B11883" s="72" t="s">
        <v>725</v>
      </c>
      <c r="C11883" s="72" t="s">
        <v>1101</v>
      </c>
      <c r="D11883" s="72" t="s">
        <v>1089</v>
      </c>
      <c r="E11883" s="72">
        <v>204</v>
      </c>
      <c r="F11883" s="105">
        <v>2</v>
      </c>
      <c r="G11883" s="108">
        <f t="shared" si="185"/>
        <v>44287</v>
      </c>
    </row>
    <row r="11884" spans="1:7" x14ac:dyDescent="0.35">
      <c r="A11884" s="72" t="s">
        <v>724</v>
      </c>
      <c r="B11884" s="72" t="s">
        <v>725</v>
      </c>
      <c r="C11884" s="72" t="s">
        <v>1101</v>
      </c>
      <c r="D11884" s="72" t="s">
        <v>1090</v>
      </c>
      <c r="E11884" s="72">
        <v>203</v>
      </c>
      <c r="F11884" s="105">
        <v>2</v>
      </c>
      <c r="G11884" s="108">
        <f t="shared" si="185"/>
        <v>44197</v>
      </c>
    </row>
    <row r="11885" spans="1:7" x14ac:dyDescent="0.35">
      <c r="A11885" s="72" t="s">
        <v>724</v>
      </c>
      <c r="B11885" s="72" t="s">
        <v>725</v>
      </c>
      <c r="C11885" s="72" t="s">
        <v>1101</v>
      </c>
      <c r="D11885" s="72" t="s">
        <v>1091</v>
      </c>
      <c r="E11885" s="72">
        <v>200</v>
      </c>
      <c r="F11885" s="105">
        <v>2</v>
      </c>
      <c r="G11885" s="108">
        <f t="shared" si="185"/>
        <v>44105</v>
      </c>
    </row>
    <row r="11886" spans="1:7" x14ac:dyDescent="0.35">
      <c r="A11886" s="72" t="s">
        <v>724</v>
      </c>
      <c r="B11886" s="72" t="s">
        <v>725</v>
      </c>
      <c r="C11886" s="72" t="s">
        <v>1101</v>
      </c>
      <c r="D11886" s="72" t="s">
        <v>1092</v>
      </c>
      <c r="E11886" s="72">
        <v>200</v>
      </c>
      <c r="F11886" s="105">
        <v>2</v>
      </c>
      <c r="G11886" s="108">
        <f t="shared" si="185"/>
        <v>44013</v>
      </c>
    </row>
    <row r="11887" spans="1:7" x14ac:dyDescent="0.35">
      <c r="A11887" s="72" t="s">
        <v>724</v>
      </c>
      <c r="B11887" s="72" t="s">
        <v>725</v>
      </c>
      <c r="C11887" s="72" t="s">
        <v>1101</v>
      </c>
      <c r="D11887" s="72" t="s">
        <v>1093</v>
      </c>
      <c r="E11887" s="72">
        <v>197</v>
      </c>
      <c r="F11887" s="105">
        <v>2</v>
      </c>
      <c r="G11887" s="108">
        <f t="shared" si="185"/>
        <v>43922</v>
      </c>
    </row>
    <row r="11888" spans="1:7" x14ac:dyDescent="0.35">
      <c r="A11888" s="72" t="s">
        <v>724</v>
      </c>
      <c r="B11888" s="72" t="s">
        <v>725</v>
      </c>
      <c r="C11888" s="72" t="s">
        <v>1101</v>
      </c>
      <c r="D11888" s="72" t="s">
        <v>1094</v>
      </c>
      <c r="E11888" s="72">
        <v>197</v>
      </c>
      <c r="F11888" s="105">
        <v>2</v>
      </c>
      <c r="G11888" s="108">
        <f t="shared" si="185"/>
        <v>43831</v>
      </c>
    </row>
    <row r="11889" spans="1:7" x14ac:dyDescent="0.35">
      <c r="A11889" s="72" t="s">
        <v>724</v>
      </c>
      <c r="B11889" s="72" t="s">
        <v>725</v>
      </c>
      <c r="C11889" s="72" t="s">
        <v>1101</v>
      </c>
      <c r="D11889" s="72" t="s">
        <v>1095</v>
      </c>
      <c r="E11889" s="72">
        <v>194</v>
      </c>
      <c r="F11889" s="105">
        <v>3</v>
      </c>
      <c r="G11889" s="108">
        <f t="shared" si="185"/>
        <v>43739</v>
      </c>
    </row>
    <row r="11890" spans="1:7" x14ac:dyDescent="0.35">
      <c r="A11890" s="72" t="s">
        <v>724</v>
      </c>
      <c r="B11890" s="72" t="s">
        <v>725</v>
      </c>
      <c r="C11890" s="72" t="s">
        <v>1101</v>
      </c>
      <c r="D11890" s="72" t="s">
        <v>1096</v>
      </c>
      <c r="E11890" s="72">
        <v>193</v>
      </c>
      <c r="F11890" s="105">
        <v>3</v>
      </c>
      <c r="G11890" s="108">
        <f t="shared" si="185"/>
        <v>43647</v>
      </c>
    </row>
    <row r="11891" spans="1:7" x14ac:dyDescent="0.35">
      <c r="A11891" s="72" t="s">
        <v>724</v>
      </c>
      <c r="B11891" s="72" t="s">
        <v>725</v>
      </c>
      <c r="C11891" s="72" t="s">
        <v>1101</v>
      </c>
      <c r="D11891" s="72" t="s">
        <v>1097</v>
      </c>
      <c r="E11891" s="72">
        <v>191</v>
      </c>
      <c r="F11891" s="105">
        <v>2</v>
      </c>
      <c r="G11891" s="108">
        <f t="shared" si="185"/>
        <v>43556</v>
      </c>
    </row>
    <row r="11892" spans="1:7" x14ac:dyDescent="0.35">
      <c r="A11892" s="72" t="s">
        <v>724</v>
      </c>
      <c r="B11892" s="72" t="s">
        <v>725</v>
      </c>
      <c r="C11892" s="72" t="s">
        <v>1101</v>
      </c>
      <c r="D11892" s="72" t="s">
        <v>1098</v>
      </c>
      <c r="E11892" s="72">
        <v>190</v>
      </c>
      <c r="F11892" s="105">
        <v>2</v>
      </c>
      <c r="G11892" s="108">
        <f t="shared" si="185"/>
        <v>43466</v>
      </c>
    </row>
    <row r="11893" spans="1:7" x14ac:dyDescent="0.35">
      <c r="A11893" s="72" t="s">
        <v>724</v>
      </c>
      <c r="B11893" s="72" t="s">
        <v>725</v>
      </c>
      <c r="C11893" s="72" t="s">
        <v>1101</v>
      </c>
      <c r="D11893" s="72" t="s">
        <v>1099</v>
      </c>
      <c r="E11893" s="72">
        <v>192</v>
      </c>
      <c r="F11893" s="105">
        <v>6</v>
      </c>
      <c r="G11893" s="108">
        <f t="shared" si="185"/>
        <v>43374</v>
      </c>
    </row>
    <row r="11894" spans="1:7" x14ac:dyDescent="0.35">
      <c r="A11894" s="72" t="s">
        <v>724</v>
      </c>
      <c r="B11894" s="72" t="s">
        <v>725</v>
      </c>
      <c r="C11894" s="72" t="s">
        <v>1102</v>
      </c>
      <c r="D11894" s="72" t="s">
        <v>1088</v>
      </c>
      <c r="E11894" s="72">
        <v>1262</v>
      </c>
      <c r="F11894" s="105">
        <v>78</v>
      </c>
      <c r="G11894" s="108">
        <f t="shared" si="185"/>
        <v>44378</v>
      </c>
    </row>
    <row r="11895" spans="1:7" x14ac:dyDescent="0.35">
      <c r="A11895" s="72" t="s">
        <v>724</v>
      </c>
      <c r="B11895" s="72" t="s">
        <v>725</v>
      </c>
      <c r="C11895" s="72" t="s">
        <v>1102</v>
      </c>
      <c r="D11895" s="72" t="s">
        <v>1089</v>
      </c>
      <c r="E11895" s="72">
        <v>1256</v>
      </c>
      <c r="F11895" s="105">
        <v>75</v>
      </c>
      <c r="G11895" s="108">
        <f t="shared" si="185"/>
        <v>44287</v>
      </c>
    </row>
    <row r="11896" spans="1:7" x14ac:dyDescent="0.35">
      <c r="A11896" s="72" t="s">
        <v>724</v>
      </c>
      <c r="B11896" s="72" t="s">
        <v>725</v>
      </c>
      <c r="C11896" s="72" t="s">
        <v>1102</v>
      </c>
      <c r="D11896" s="72" t="s">
        <v>1090</v>
      </c>
      <c r="E11896" s="72">
        <v>1256</v>
      </c>
      <c r="F11896" s="105">
        <v>77</v>
      </c>
      <c r="G11896" s="108">
        <f t="shared" si="185"/>
        <v>44197</v>
      </c>
    </row>
    <row r="11897" spans="1:7" x14ac:dyDescent="0.35">
      <c r="A11897" s="72" t="s">
        <v>724</v>
      </c>
      <c r="B11897" s="72" t="s">
        <v>725</v>
      </c>
      <c r="C11897" s="72" t="s">
        <v>1102</v>
      </c>
      <c r="D11897" s="72" t="s">
        <v>1091</v>
      </c>
      <c r="E11897" s="72">
        <v>1275</v>
      </c>
      <c r="F11897" s="105">
        <v>83</v>
      </c>
      <c r="G11897" s="108">
        <f t="shared" si="185"/>
        <v>44105</v>
      </c>
    </row>
    <row r="11898" spans="1:7" x14ac:dyDescent="0.35">
      <c r="A11898" s="72" t="s">
        <v>724</v>
      </c>
      <c r="B11898" s="72" t="s">
        <v>725</v>
      </c>
      <c r="C11898" s="72" t="s">
        <v>1102</v>
      </c>
      <c r="D11898" s="72" t="s">
        <v>1092</v>
      </c>
      <c r="E11898" s="72">
        <v>1267</v>
      </c>
      <c r="F11898" s="105">
        <v>85</v>
      </c>
      <c r="G11898" s="108">
        <f t="shared" si="185"/>
        <v>44013</v>
      </c>
    </row>
    <row r="11899" spans="1:7" x14ac:dyDescent="0.35">
      <c r="A11899" s="72" t="s">
        <v>724</v>
      </c>
      <c r="B11899" s="72" t="s">
        <v>725</v>
      </c>
      <c r="C11899" s="72" t="s">
        <v>1102</v>
      </c>
      <c r="D11899" s="72" t="s">
        <v>1093</v>
      </c>
      <c r="E11899" s="72">
        <v>1260</v>
      </c>
      <c r="F11899" s="105">
        <v>88</v>
      </c>
      <c r="G11899" s="108">
        <f t="shared" si="185"/>
        <v>43922</v>
      </c>
    </row>
    <row r="11900" spans="1:7" x14ac:dyDescent="0.35">
      <c r="A11900" s="72" t="s">
        <v>724</v>
      </c>
      <c r="B11900" s="72" t="s">
        <v>725</v>
      </c>
      <c r="C11900" s="72" t="s">
        <v>1102</v>
      </c>
      <c r="D11900" s="72" t="s">
        <v>1094</v>
      </c>
      <c r="E11900" s="72">
        <v>1259</v>
      </c>
      <c r="F11900" s="105">
        <v>96</v>
      </c>
      <c r="G11900" s="108">
        <f t="shared" si="185"/>
        <v>43831</v>
      </c>
    </row>
    <row r="11901" spans="1:7" x14ac:dyDescent="0.35">
      <c r="A11901" s="72" t="s">
        <v>724</v>
      </c>
      <c r="B11901" s="72" t="s">
        <v>725</v>
      </c>
      <c r="C11901" s="72" t="s">
        <v>1102</v>
      </c>
      <c r="D11901" s="72" t="s">
        <v>1095</v>
      </c>
      <c r="E11901" s="72">
        <v>1237</v>
      </c>
      <c r="F11901" s="105">
        <v>99</v>
      </c>
      <c r="G11901" s="108">
        <f t="shared" si="185"/>
        <v>43739</v>
      </c>
    </row>
    <row r="11902" spans="1:7" x14ac:dyDescent="0.35">
      <c r="A11902" s="72" t="s">
        <v>724</v>
      </c>
      <c r="B11902" s="72" t="s">
        <v>725</v>
      </c>
      <c r="C11902" s="72" t="s">
        <v>1102</v>
      </c>
      <c r="D11902" s="72" t="s">
        <v>1096</v>
      </c>
      <c r="E11902" s="72">
        <v>1242</v>
      </c>
      <c r="F11902" s="105">
        <v>100</v>
      </c>
      <c r="G11902" s="108">
        <f t="shared" si="185"/>
        <v>43647</v>
      </c>
    </row>
    <row r="11903" spans="1:7" x14ac:dyDescent="0.35">
      <c r="A11903" s="72" t="s">
        <v>724</v>
      </c>
      <c r="B11903" s="72" t="s">
        <v>725</v>
      </c>
      <c r="C11903" s="72" t="s">
        <v>1102</v>
      </c>
      <c r="D11903" s="72" t="s">
        <v>1097</v>
      </c>
      <c r="E11903" s="72">
        <v>1235</v>
      </c>
      <c r="F11903" s="105">
        <v>88</v>
      </c>
      <c r="G11903" s="108">
        <f t="shared" si="185"/>
        <v>43556</v>
      </c>
    </row>
    <row r="11904" spans="1:7" x14ac:dyDescent="0.35">
      <c r="A11904" s="72" t="s">
        <v>724</v>
      </c>
      <c r="B11904" s="72" t="s">
        <v>725</v>
      </c>
      <c r="C11904" s="72" t="s">
        <v>1102</v>
      </c>
      <c r="D11904" s="72" t="s">
        <v>1098</v>
      </c>
      <c r="E11904" s="72">
        <v>1210</v>
      </c>
      <c r="F11904" s="105">
        <v>89</v>
      </c>
      <c r="G11904" s="108">
        <f t="shared" si="185"/>
        <v>43466</v>
      </c>
    </row>
    <row r="11905" spans="1:7" x14ac:dyDescent="0.35">
      <c r="A11905" s="72" t="s">
        <v>724</v>
      </c>
      <c r="B11905" s="72" t="s">
        <v>725</v>
      </c>
      <c r="C11905" s="72" t="s">
        <v>1102</v>
      </c>
      <c r="D11905" s="72" t="s">
        <v>1099</v>
      </c>
      <c r="E11905" s="72">
        <v>1238</v>
      </c>
      <c r="F11905" s="105">
        <v>91</v>
      </c>
      <c r="G11905" s="108">
        <f t="shared" si="185"/>
        <v>43374</v>
      </c>
    </row>
    <row r="11906" spans="1:7" x14ac:dyDescent="0.35">
      <c r="A11906" s="72" t="s">
        <v>726</v>
      </c>
      <c r="B11906" s="72" t="s">
        <v>727</v>
      </c>
      <c r="C11906" s="72" t="s">
        <v>1087</v>
      </c>
      <c r="D11906" s="72" t="s">
        <v>1088</v>
      </c>
      <c r="E11906" s="72">
        <v>4451</v>
      </c>
      <c r="F11906" s="105">
        <v>0</v>
      </c>
      <c r="G11906" s="108">
        <f t="shared" si="185"/>
        <v>44378</v>
      </c>
    </row>
    <row r="11907" spans="1:7" x14ac:dyDescent="0.35">
      <c r="A11907" s="72" t="s">
        <v>726</v>
      </c>
      <c r="B11907" s="72" t="s">
        <v>727</v>
      </c>
      <c r="C11907" s="72" t="s">
        <v>1087</v>
      </c>
      <c r="D11907" s="72" t="s">
        <v>1089</v>
      </c>
      <c r="E11907" s="72">
        <v>4468</v>
      </c>
      <c r="F11907" s="105">
        <v>0</v>
      </c>
      <c r="G11907" s="108">
        <f t="shared" si="185"/>
        <v>44287</v>
      </c>
    </row>
    <row r="11908" spans="1:7" x14ac:dyDescent="0.35">
      <c r="A11908" s="72" t="s">
        <v>726</v>
      </c>
      <c r="B11908" s="72" t="s">
        <v>727</v>
      </c>
      <c r="C11908" s="72" t="s">
        <v>1087</v>
      </c>
      <c r="D11908" s="72" t="s">
        <v>1090</v>
      </c>
      <c r="E11908" s="72">
        <v>4469</v>
      </c>
      <c r="F11908" s="105">
        <v>0</v>
      </c>
      <c r="G11908" s="108">
        <f t="shared" ref="G11908:G11971" si="186">DATE(LEFT(D11908,4),RIGHT(LEFT(D11908,7),2),1)</f>
        <v>44197</v>
      </c>
    </row>
    <row r="11909" spans="1:7" x14ac:dyDescent="0.35">
      <c r="A11909" s="72" t="s">
        <v>726</v>
      </c>
      <c r="B11909" s="72" t="s">
        <v>727</v>
      </c>
      <c r="C11909" s="72" t="s">
        <v>1087</v>
      </c>
      <c r="D11909" s="72" t="s">
        <v>1091</v>
      </c>
      <c r="E11909" s="72">
        <v>4458</v>
      </c>
      <c r="F11909" s="105">
        <v>0</v>
      </c>
      <c r="G11909" s="108">
        <f t="shared" si="186"/>
        <v>44105</v>
      </c>
    </row>
    <row r="11910" spans="1:7" x14ac:dyDescent="0.35">
      <c r="A11910" s="72" t="s">
        <v>726</v>
      </c>
      <c r="B11910" s="72" t="s">
        <v>727</v>
      </c>
      <c r="C11910" s="72" t="s">
        <v>1087</v>
      </c>
      <c r="D11910" s="72" t="s">
        <v>1092</v>
      </c>
      <c r="E11910" s="72">
        <v>4457</v>
      </c>
      <c r="F11910" s="105">
        <v>0</v>
      </c>
      <c r="G11910" s="108">
        <f t="shared" si="186"/>
        <v>44013</v>
      </c>
    </row>
    <row r="11911" spans="1:7" x14ac:dyDescent="0.35">
      <c r="A11911" s="72" t="s">
        <v>726</v>
      </c>
      <c r="B11911" s="72" t="s">
        <v>727</v>
      </c>
      <c r="C11911" s="72" t="s">
        <v>1087</v>
      </c>
      <c r="D11911" s="72" t="s">
        <v>1093</v>
      </c>
      <c r="E11911" s="72">
        <v>4436</v>
      </c>
      <c r="F11911" s="105">
        <v>0</v>
      </c>
      <c r="G11911" s="108">
        <f t="shared" si="186"/>
        <v>43922</v>
      </c>
    </row>
    <row r="11912" spans="1:7" x14ac:dyDescent="0.35">
      <c r="A11912" s="72" t="s">
        <v>726</v>
      </c>
      <c r="B11912" s="72" t="s">
        <v>727</v>
      </c>
      <c r="C11912" s="72" t="s">
        <v>1087</v>
      </c>
      <c r="D11912" s="72" t="s">
        <v>1094</v>
      </c>
      <c r="E11912" s="72">
        <v>4379</v>
      </c>
      <c r="F11912" s="105">
        <v>0</v>
      </c>
      <c r="G11912" s="108">
        <f t="shared" si="186"/>
        <v>43831</v>
      </c>
    </row>
    <row r="11913" spans="1:7" x14ac:dyDescent="0.35">
      <c r="A11913" s="72" t="s">
        <v>726</v>
      </c>
      <c r="B11913" s="72" t="s">
        <v>727</v>
      </c>
      <c r="C11913" s="72" t="s">
        <v>1087</v>
      </c>
      <c r="D11913" s="72" t="s">
        <v>1095</v>
      </c>
      <c r="E11913" s="72">
        <v>4376</v>
      </c>
      <c r="F11913" s="105">
        <v>0</v>
      </c>
      <c r="G11913" s="108">
        <f t="shared" si="186"/>
        <v>43739</v>
      </c>
    </row>
    <row r="11914" spans="1:7" x14ac:dyDescent="0.35">
      <c r="A11914" s="72" t="s">
        <v>726</v>
      </c>
      <c r="B11914" s="72" t="s">
        <v>727</v>
      </c>
      <c r="C11914" s="72" t="s">
        <v>1087</v>
      </c>
      <c r="D11914" s="72" t="s">
        <v>1096</v>
      </c>
      <c r="E11914" s="72">
        <v>4357</v>
      </c>
      <c r="F11914" s="105">
        <v>0</v>
      </c>
      <c r="G11914" s="108">
        <f t="shared" si="186"/>
        <v>43647</v>
      </c>
    </row>
    <row r="11915" spans="1:7" x14ac:dyDescent="0.35">
      <c r="A11915" s="72" t="s">
        <v>726</v>
      </c>
      <c r="B11915" s="72" t="s">
        <v>727</v>
      </c>
      <c r="C11915" s="72" t="s">
        <v>1087</v>
      </c>
      <c r="D11915" s="72" t="s">
        <v>1097</v>
      </c>
      <c r="E11915" s="72">
        <v>4365</v>
      </c>
      <c r="F11915" s="105">
        <v>0</v>
      </c>
      <c r="G11915" s="108">
        <f t="shared" si="186"/>
        <v>43556</v>
      </c>
    </row>
    <row r="11916" spans="1:7" x14ac:dyDescent="0.35">
      <c r="A11916" s="72" t="s">
        <v>726</v>
      </c>
      <c r="B11916" s="72" t="s">
        <v>727</v>
      </c>
      <c r="C11916" s="72" t="s">
        <v>1087</v>
      </c>
      <c r="D11916" s="72" t="s">
        <v>1098</v>
      </c>
      <c r="E11916" s="72">
        <v>4351</v>
      </c>
      <c r="F11916" s="105">
        <v>0</v>
      </c>
      <c r="G11916" s="108">
        <f t="shared" si="186"/>
        <v>43466</v>
      </c>
    </row>
    <row r="11917" spans="1:7" x14ac:dyDescent="0.35">
      <c r="A11917" s="72" t="s">
        <v>726</v>
      </c>
      <c r="B11917" s="72" t="s">
        <v>727</v>
      </c>
      <c r="C11917" s="72" t="s">
        <v>1087</v>
      </c>
      <c r="D11917" s="72" t="s">
        <v>1099</v>
      </c>
      <c r="E11917" s="72">
        <v>4597</v>
      </c>
      <c r="F11917" s="105">
        <v>0</v>
      </c>
      <c r="G11917" s="108">
        <f t="shared" si="186"/>
        <v>43374</v>
      </c>
    </row>
    <row r="11918" spans="1:7" x14ac:dyDescent="0.35">
      <c r="A11918" s="72" t="s">
        <v>726</v>
      </c>
      <c r="B11918" s="72" t="s">
        <v>727</v>
      </c>
      <c r="C11918" s="72" t="s">
        <v>1100</v>
      </c>
      <c r="D11918" s="72" t="s">
        <v>1088</v>
      </c>
      <c r="E11918" s="72">
        <v>4136</v>
      </c>
      <c r="F11918" s="105">
        <v>0</v>
      </c>
      <c r="G11918" s="108">
        <f t="shared" si="186"/>
        <v>44378</v>
      </c>
    </row>
    <row r="11919" spans="1:7" x14ac:dyDescent="0.35">
      <c r="A11919" s="72" t="s">
        <v>726</v>
      </c>
      <c r="B11919" s="72" t="s">
        <v>727</v>
      </c>
      <c r="C11919" s="72" t="s">
        <v>1100</v>
      </c>
      <c r="D11919" s="72" t="s">
        <v>1089</v>
      </c>
      <c r="E11919" s="72">
        <v>4140</v>
      </c>
      <c r="F11919" s="105">
        <v>0</v>
      </c>
      <c r="G11919" s="108">
        <f t="shared" si="186"/>
        <v>44287</v>
      </c>
    </row>
    <row r="11920" spans="1:7" x14ac:dyDescent="0.35">
      <c r="A11920" s="72" t="s">
        <v>726</v>
      </c>
      <c r="B11920" s="72" t="s">
        <v>727</v>
      </c>
      <c r="C11920" s="72" t="s">
        <v>1100</v>
      </c>
      <c r="D11920" s="72" t="s">
        <v>1090</v>
      </c>
      <c r="E11920" s="72">
        <v>4143</v>
      </c>
      <c r="F11920" s="105">
        <v>0</v>
      </c>
      <c r="G11920" s="108">
        <f t="shared" si="186"/>
        <v>44197</v>
      </c>
    </row>
    <row r="11921" spans="1:7" x14ac:dyDescent="0.35">
      <c r="A11921" s="72" t="s">
        <v>726</v>
      </c>
      <c r="B11921" s="72" t="s">
        <v>727</v>
      </c>
      <c r="C11921" s="72" t="s">
        <v>1100</v>
      </c>
      <c r="D11921" s="72" t="s">
        <v>1091</v>
      </c>
      <c r="E11921" s="72">
        <v>4159</v>
      </c>
      <c r="F11921" s="105">
        <v>0</v>
      </c>
      <c r="G11921" s="108">
        <f t="shared" si="186"/>
        <v>44105</v>
      </c>
    </row>
    <row r="11922" spans="1:7" x14ac:dyDescent="0.35">
      <c r="A11922" s="72" t="s">
        <v>726</v>
      </c>
      <c r="B11922" s="72" t="s">
        <v>727</v>
      </c>
      <c r="C11922" s="72" t="s">
        <v>1100</v>
      </c>
      <c r="D11922" s="72" t="s">
        <v>1092</v>
      </c>
      <c r="E11922" s="72">
        <v>4182</v>
      </c>
      <c r="F11922" s="105">
        <v>0</v>
      </c>
      <c r="G11922" s="108">
        <f t="shared" si="186"/>
        <v>44013</v>
      </c>
    </row>
    <row r="11923" spans="1:7" x14ac:dyDescent="0.35">
      <c r="A11923" s="72" t="s">
        <v>726</v>
      </c>
      <c r="B11923" s="72" t="s">
        <v>727</v>
      </c>
      <c r="C11923" s="72" t="s">
        <v>1100</v>
      </c>
      <c r="D11923" s="72" t="s">
        <v>1093</v>
      </c>
      <c r="E11923" s="72">
        <v>4135</v>
      </c>
      <c r="F11923" s="105">
        <v>0</v>
      </c>
      <c r="G11923" s="108">
        <f t="shared" si="186"/>
        <v>43922</v>
      </c>
    </row>
    <row r="11924" spans="1:7" x14ac:dyDescent="0.35">
      <c r="A11924" s="72" t="s">
        <v>726</v>
      </c>
      <c r="B11924" s="72" t="s">
        <v>727</v>
      </c>
      <c r="C11924" s="72" t="s">
        <v>1100</v>
      </c>
      <c r="D11924" s="72" t="s">
        <v>1094</v>
      </c>
      <c r="E11924" s="72">
        <v>4101</v>
      </c>
      <c r="F11924" s="105">
        <v>0</v>
      </c>
      <c r="G11924" s="108">
        <f t="shared" si="186"/>
        <v>43831</v>
      </c>
    </row>
    <row r="11925" spans="1:7" x14ac:dyDescent="0.35">
      <c r="A11925" s="72" t="s">
        <v>726</v>
      </c>
      <c r="B11925" s="72" t="s">
        <v>727</v>
      </c>
      <c r="C11925" s="72" t="s">
        <v>1100</v>
      </c>
      <c r="D11925" s="72" t="s">
        <v>1095</v>
      </c>
      <c r="E11925" s="72">
        <v>4111</v>
      </c>
      <c r="F11925" s="105">
        <v>0</v>
      </c>
      <c r="G11925" s="108">
        <f t="shared" si="186"/>
        <v>43739</v>
      </c>
    </row>
    <row r="11926" spans="1:7" x14ac:dyDescent="0.35">
      <c r="A11926" s="72" t="s">
        <v>726</v>
      </c>
      <c r="B11926" s="72" t="s">
        <v>727</v>
      </c>
      <c r="C11926" s="72" t="s">
        <v>1100</v>
      </c>
      <c r="D11926" s="72" t="s">
        <v>1096</v>
      </c>
      <c r="E11926" s="72">
        <v>4118</v>
      </c>
      <c r="F11926" s="105">
        <v>0</v>
      </c>
      <c r="G11926" s="108">
        <f t="shared" si="186"/>
        <v>43647</v>
      </c>
    </row>
    <row r="11927" spans="1:7" x14ac:dyDescent="0.35">
      <c r="A11927" s="72" t="s">
        <v>726</v>
      </c>
      <c r="B11927" s="72" t="s">
        <v>727</v>
      </c>
      <c r="C11927" s="72" t="s">
        <v>1100</v>
      </c>
      <c r="D11927" s="72" t="s">
        <v>1097</v>
      </c>
      <c r="E11927" s="72">
        <v>4115</v>
      </c>
      <c r="F11927" s="105">
        <v>0</v>
      </c>
      <c r="G11927" s="108">
        <f t="shared" si="186"/>
        <v>43556</v>
      </c>
    </row>
    <row r="11928" spans="1:7" x14ac:dyDescent="0.35">
      <c r="A11928" s="72" t="s">
        <v>726</v>
      </c>
      <c r="B11928" s="72" t="s">
        <v>727</v>
      </c>
      <c r="C11928" s="72" t="s">
        <v>1100</v>
      </c>
      <c r="D11928" s="72" t="s">
        <v>1098</v>
      </c>
      <c r="E11928" s="72">
        <v>4096</v>
      </c>
      <c r="F11928" s="105">
        <v>0</v>
      </c>
      <c r="G11928" s="108">
        <f t="shared" si="186"/>
        <v>43466</v>
      </c>
    </row>
    <row r="11929" spans="1:7" x14ac:dyDescent="0.35">
      <c r="A11929" s="72" t="s">
        <v>726</v>
      </c>
      <c r="B11929" s="72" t="s">
        <v>727</v>
      </c>
      <c r="C11929" s="72" t="s">
        <v>1100</v>
      </c>
      <c r="D11929" s="72" t="s">
        <v>1099</v>
      </c>
      <c r="E11929" s="72">
        <v>4296</v>
      </c>
      <c r="F11929" s="105">
        <v>0</v>
      </c>
      <c r="G11929" s="108">
        <f t="shared" si="186"/>
        <v>43374</v>
      </c>
    </row>
    <row r="11930" spans="1:7" x14ac:dyDescent="0.35">
      <c r="A11930" s="72" t="s">
        <v>726</v>
      </c>
      <c r="B11930" s="72" t="s">
        <v>727</v>
      </c>
      <c r="C11930" s="72" t="s">
        <v>1101</v>
      </c>
      <c r="D11930" s="72" t="s">
        <v>1088</v>
      </c>
      <c r="E11930" s="72">
        <v>469</v>
      </c>
      <c r="F11930" s="105">
        <v>0</v>
      </c>
      <c r="G11930" s="108">
        <f t="shared" si="186"/>
        <v>44378</v>
      </c>
    </row>
    <row r="11931" spans="1:7" x14ac:dyDescent="0.35">
      <c r="A11931" s="72" t="s">
        <v>726</v>
      </c>
      <c r="B11931" s="72" t="s">
        <v>727</v>
      </c>
      <c r="C11931" s="72" t="s">
        <v>1101</v>
      </c>
      <c r="D11931" s="72" t="s">
        <v>1089</v>
      </c>
      <c r="E11931" s="72">
        <v>467</v>
      </c>
      <c r="F11931" s="105">
        <v>0</v>
      </c>
      <c r="G11931" s="108">
        <f t="shared" si="186"/>
        <v>44287</v>
      </c>
    </row>
    <row r="11932" spans="1:7" x14ac:dyDescent="0.35">
      <c r="A11932" s="72" t="s">
        <v>726</v>
      </c>
      <c r="B11932" s="72" t="s">
        <v>727</v>
      </c>
      <c r="C11932" s="72" t="s">
        <v>1101</v>
      </c>
      <c r="D11932" s="72" t="s">
        <v>1090</v>
      </c>
      <c r="E11932" s="72">
        <v>471</v>
      </c>
      <c r="F11932" s="105">
        <v>0</v>
      </c>
      <c r="G11932" s="108">
        <f t="shared" si="186"/>
        <v>44197</v>
      </c>
    </row>
    <row r="11933" spans="1:7" x14ac:dyDescent="0.35">
      <c r="A11933" s="72" t="s">
        <v>726</v>
      </c>
      <c r="B11933" s="72" t="s">
        <v>727</v>
      </c>
      <c r="C11933" s="72" t="s">
        <v>1101</v>
      </c>
      <c r="D11933" s="72" t="s">
        <v>1091</v>
      </c>
      <c r="E11933" s="72">
        <v>463</v>
      </c>
      <c r="F11933" s="105">
        <v>0</v>
      </c>
      <c r="G11933" s="108">
        <f t="shared" si="186"/>
        <v>44105</v>
      </c>
    </row>
    <row r="11934" spans="1:7" x14ac:dyDescent="0.35">
      <c r="A11934" s="72" t="s">
        <v>726</v>
      </c>
      <c r="B11934" s="72" t="s">
        <v>727</v>
      </c>
      <c r="C11934" s="72" t="s">
        <v>1101</v>
      </c>
      <c r="D11934" s="72" t="s">
        <v>1092</v>
      </c>
      <c r="E11934" s="72">
        <v>455</v>
      </c>
      <c r="F11934" s="105">
        <v>0</v>
      </c>
      <c r="G11934" s="108">
        <f t="shared" si="186"/>
        <v>44013</v>
      </c>
    </row>
    <row r="11935" spans="1:7" x14ac:dyDescent="0.35">
      <c r="A11935" s="72" t="s">
        <v>726</v>
      </c>
      <c r="B11935" s="72" t="s">
        <v>727</v>
      </c>
      <c r="C11935" s="72" t="s">
        <v>1101</v>
      </c>
      <c r="D11935" s="72" t="s">
        <v>1093</v>
      </c>
      <c r="E11935" s="72">
        <v>463</v>
      </c>
      <c r="F11935" s="105">
        <v>0</v>
      </c>
      <c r="G11935" s="108">
        <f t="shared" si="186"/>
        <v>43922</v>
      </c>
    </row>
    <row r="11936" spans="1:7" x14ac:dyDescent="0.35">
      <c r="A11936" s="72" t="s">
        <v>726</v>
      </c>
      <c r="B11936" s="72" t="s">
        <v>727</v>
      </c>
      <c r="C11936" s="72" t="s">
        <v>1101</v>
      </c>
      <c r="D11936" s="72" t="s">
        <v>1094</v>
      </c>
      <c r="E11936" s="72">
        <v>416</v>
      </c>
      <c r="F11936" s="105">
        <v>0</v>
      </c>
      <c r="G11936" s="108">
        <f t="shared" si="186"/>
        <v>43831</v>
      </c>
    </row>
    <row r="11937" spans="1:7" x14ac:dyDescent="0.35">
      <c r="A11937" s="72" t="s">
        <v>726</v>
      </c>
      <c r="B11937" s="72" t="s">
        <v>727</v>
      </c>
      <c r="C11937" s="72" t="s">
        <v>1101</v>
      </c>
      <c r="D11937" s="72" t="s">
        <v>1095</v>
      </c>
      <c r="E11937" s="72">
        <v>392</v>
      </c>
      <c r="F11937" s="105">
        <v>0</v>
      </c>
      <c r="G11937" s="108">
        <f t="shared" si="186"/>
        <v>43739</v>
      </c>
    </row>
    <row r="11938" spans="1:7" x14ac:dyDescent="0.35">
      <c r="A11938" s="72" t="s">
        <v>726</v>
      </c>
      <c r="B11938" s="72" t="s">
        <v>727</v>
      </c>
      <c r="C11938" s="72" t="s">
        <v>1101</v>
      </c>
      <c r="D11938" s="72" t="s">
        <v>1096</v>
      </c>
      <c r="E11938" s="72">
        <v>391</v>
      </c>
      <c r="F11938" s="105">
        <v>0</v>
      </c>
      <c r="G11938" s="108">
        <f t="shared" si="186"/>
        <v>43647</v>
      </c>
    </row>
    <row r="11939" spans="1:7" x14ac:dyDescent="0.35">
      <c r="A11939" s="72" t="s">
        <v>726</v>
      </c>
      <c r="B11939" s="72" t="s">
        <v>727</v>
      </c>
      <c r="C11939" s="72" t="s">
        <v>1101</v>
      </c>
      <c r="D11939" s="72" t="s">
        <v>1097</v>
      </c>
      <c r="E11939" s="72">
        <v>393</v>
      </c>
      <c r="F11939" s="105">
        <v>0</v>
      </c>
      <c r="G11939" s="108">
        <f t="shared" si="186"/>
        <v>43556</v>
      </c>
    </row>
    <row r="11940" spans="1:7" x14ac:dyDescent="0.35">
      <c r="A11940" s="72" t="s">
        <v>726</v>
      </c>
      <c r="B11940" s="72" t="s">
        <v>727</v>
      </c>
      <c r="C11940" s="72" t="s">
        <v>1101</v>
      </c>
      <c r="D11940" s="72" t="s">
        <v>1098</v>
      </c>
      <c r="E11940" s="72">
        <v>380</v>
      </c>
      <c r="F11940" s="105">
        <v>0</v>
      </c>
      <c r="G11940" s="108">
        <f t="shared" si="186"/>
        <v>43466</v>
      </c>
    </row>
    <row r="11941" spans="1:7" x14ac:dyDescent="0.35">
      <c r="A11941" s="72" t="s">
        <v>726</v>
      </c>
      <c r="B11941" s="72" t="s">
        <v>727</v>
      </c>
      <c r="C11941" s="72" t="s">
        <v>1101</v>
      </c>
      <c r="D11941" s="72" t="s">
        <v>1099</v>
      </c>
      <c r="E11941" s="72">
        <v>403</v>
      </c>
      <c r="F11941" s="105">
        <v>0</v>
      </c>
      <c r="G11941" s="108">
        <f t="shared" si="186"/>
        <v>43374</v>
      </c>
    </row>
    <row r="11942" spans="1:7" x14ac:dyDescent="0.35">
      <c r="A11942" s="72" t="s">
        <v>726</v>
      </c>
      <c r="B11942" s="72" t="s">
        <v>727</v>
      </c>
      <c r="C11942" s="72" t="s">
        <v>1102</v>
      </c>
      <c r="D11942" s="72" t="s">
        <v>1088</v>
      </c>
      <c r="E11942" s="72">
        <v>7083</v>
      </c>
      <c r="F11942" s="105">
        <v>0</v>
      </c>
      <c r="G11942" s="108">
        <f t="shared" si="186"/>
        <v>44378</v>
      </c>
    </row>
    <row r="11943" spans="1:7" x14ac:dyDescent="0.35">
      <c r="A11943" s="72" t="s">
        <v>726</v>
      </c>
      <c r="B11943" s="72" t="s">
        <v>727</v>
      </c>
      <c r="C11943" s="72" t="s">
        <v>1102</v>
      </c>
      <c r="D11943" s="72" t="s">
        <v>1089</v>
      </c>
      <c r="E11943" s="72">
        <v>7101</v>
      </c>
      <c r="F11943" s="105">
        <v>0</v>
      </c>
      <c r="G11943" s="108">
        <f t="shared" si="186"/>
        <v>44287</v>
      </c>
    </row>
    <row r="11944" spans="1:7" x14ac:dyDescent="0.35">
      <c r="A11944" s="72" t="s">
        <v>726</v>
      </c>
      <c r="B11944" s="72" t="s">
        <v>727</v>
      </c>
      <c r="C11944" s="72" t="s">
        <v>1102</v>
      </c>
      <c r="D11944" s="72" t="s">
        <v>1090</v>
      </c>
      <c r="E11944" s="72">
        <v>7106</v>
      </c>
      <c r="F11944" s="105">
        <v>0</v>
      </c>
      <c r="G11944" s="108">
        <f t="shared" si="186"/>
        <v>44197</v>
      </c>
    </row>
    <row r="11945" spans="1:7" x14ac:dyDescent="0.35">
      <c r="A11945" s="72" t="s">
        <v>726</v>
      </c>
      <c r="B11945" s="72" t="s">
        <v>727</v>
      </c>
      <c r="C11945" s="72" t="s">
        <v>1102</v>
      </c>
      <c r="D11945" s="72" t="s">
        <v>1091</v>
      </c>
      <c r="E11945" s="72">
        <v>7128</v>
      </c>
      <c r="F11945" s="105">
        <v>0</v>
      </c>
      <c r="G11945" s="108">
        <f t="shared" si="186"/>
        <v>44105</v>
      </c>
    </row>
    <row r="11946" spans="1:7" x14ac:dyDescent="0.35">
      <c r="A11946" s="72" t="s">
        <v>726</v>
      </c>
      <c r="B11946" s="72" t="s">
        <v>727</v>
      </c>
      <c r="C11946" s="72" t="s">
        <v>1102</v>
      </c>
      <c r="D11946" s="72" t="s">
        <v>1092</v>
      </c>
      <c r="E11946" s="72">
        <v>7112</v>
      </c>
      <c r="F11946" s="105">
        <v>0</v>
      </c>
      <c r="G11946" s="108">
        <f t="shared" si="186"/>
        <v>44013</v>
      </c>
    </row>
    <row r="11947" spans="1:7" x14ac:dyDescent="0.35">
      <c r="A11947" s="72" t="s">
        <v>726</v>
      </c>
      <c r="B11947" s="72" t="s">
        <v>727</v>
      </c>
      <c r="C11947" s="72" t="s">
        <v>1102</v>
      </c>
      <c r="D11947" s="72" t="s">
        <v>1093</v>
      </c>
      <c r="E11947" s="72">
        <v>7106</v>
      </c>
      <c r="F11947" s="105">
        <v>0</v>
      </c>
      <c r="G11947" s="108">
        <f t="shared" si="186"/>
        <v>43922</v>
      </c>
    </row>
    <row r="11948" spans="1:7" x14ac:dyDescent="0.35">
      <c r="A11948" s="72" t="s">
        <v>726</v>
      </c>
      <c r="B11948" s="72" t="s">
        <v>727</v>
      </c>
      <c r="C11948" s="72" t="s">
        <v>1102</v>
      </c>
      <c r="D11948" s="72" t="s">
        <v>1094</v>
      </c>
      <c r="E11948" s="72">
        <v>7066</v>
      </c>
      <c r="F11948" s="105">
        <v>0</v>
      </c>
      <c r="G11948" s="108">
        <f t="shared" si="186"/>
        <v>43831</v>
      </c>
    </row>
    <row r="11949" spans="1:7" x14ac:dyDescent="0.35">
      <c r="A11949" s="72" t="s">
        <v>726</v>
      </c>
      <c r="B11949" s="72" t="s">
        <v>727</v>
      </c>
      <c r="C11949" s="72" t="s">
        <v>1102</v>
      </c>
      <c r="D11949" s="72" t="s">
        <v>1095</v>
      </c>
      <c r="E11949" s="72">
        <v>7075</v>
      </c>
      <c r="F11949" s="105">
        <v>0</v>
      </c>
      <c r="G11949" s="108">
        <f t="shared" si="186"/>
        <v>43739</v>
      </c>
    </row>
    <row r="11950" spans="1:7" x14ac:dyDescent="0.35">
      <c r="A11950" s="72" t="s">
        <v>726</v>
      </c>
      <c r="B11950" s="72" t="s">
        <v>727</v>
      </c>
      <c r="C11950" s="72" t="s">
        <v>1102</v>
      </c>
      <c r="D11950" s="72" t="s">
        <v>1096</v>
      </c>
      <c r="E11950" s="72">
        <v>7087</v>
      </c>
      <c r="F11950" s="105">
        <v>0</v>
      </c>
      <c r="G11950" s="108">
        <f t="shared" si="186"/>
        <v>43647</v>
      </c>
    </row>
    <row r="11951" spans="1:7" x14ac:dyDescent="0.35">
      <c r="A11951" s="72" t="s">
        <v>726</v>
      </c>
      <c r="B11951" s="72" t="s">
        <v>727</v>
      </c>
      <c r="C11951" s="72" t="s">
        <v>1102</v>
      </c>
      <c r="D11951" s="72" t="s">
        <v>1097</v>
      </c>
      <c r="E11951" s="72">
        <v>7093</v>
      </c>
      <c r="F11951" s="105">
        <v>0</v>
      </c>
      <c r="G11951" s="108">
        <f t="shared" si="186"/>
        <v>43556</v>
      </c>
    </row>
    <row r="11952" spans="1:7" x14ac:dyDescent="0.35">
      <c r="A11952" s="72" t="s">
        <v>726</v>
      </c>
      <c r="B11952" s="72" t="s">
        <v>727</v>
      </c>
      <c r="C11952" s="72" t="s">
        <v>1102</v>
      </c>
      <c r="D11952" s="72" t="s">
        <v>1098</v>
      </c>
      <c r="E11952" s="72">
        <v>7061</v>
      </c>
      <c r="F11952" s="105">
        <v>0</v>
      </c>
      <c r="G11952" s="108">
        <f t="shared" si="186"/>
        <v>43466</v>
      </c>
    </row>
    <row r="11953" spans="1:7" x14ac:dyDescent="0.35">
      <c r="A11953" s="72" t="s">
        <v>726</v>
      </c>
      <c r="B11953" s="72" t="s">
        <v>727</v>
      </c>
      <c r="C11953" s="72" t="s">
        <v>1102</v>
      </c>
      <c r="D11953" s="72" t="s">
        <v>1099</v>
      </c>
      <c r="E11953" s="72">
        <v>7246</v>
      </c>
      <c r="F11953" s="105">
        <v>0</v>
      </c>
      <c r="G11953" s="108">
        <f t="shared" si="186"/>
        <v>43374</v>
      </c>
    </row>
    <row r="11954" spans="1:7" x14ac:dyDescent="0.35">
      <c r="A11954" s="72" t="s">
        <v>730</v>
      </c>
      <c r="B11954" s="72" t="s">
        <v>731</v>
      </c>
      <c r="C11954" s="72" t="s">
        <v>1087</v>
      </c>
      <c r="D11954" s="72" t="s">
        <v>1088</v>
      </c>
      <c r="E11954" s="72">
        <v>3266</v>
      </c>
      <c r="F11954" s="105">
        <v>74</v>
      </c>
      <c r="G11954" s="108">
        <f t="shared" si="186"/>
        <v>44378</v>
      </c>
    </row>
    <row r="11955" spans="1:7" x14ac:dyDescent="0.35">
      <c r="A11955" s="72" t="s">
        <v>730</v>
      </c>
      <c r="B11955" s="72" t="s">
        <v>731</v>
      </c>
      <c r="C11955" s="72" t="s">
        <v>1087</v>
      </c>
      <c r="D11955" s="72" t="s">
        <v>1089</v>
      </c>
      <c r="E11955" s="72">
        <v>3259</v>
      </c>
      <c r="F11955" s="105">
        <v>86</v>
      </c>
      <c r="G11955" s="108">
        <f t="shared" si="186"/>
        <v>44287</v>
      </c>
    </row>
    <row r="11956" spans="1:7" x14ac:dyDescent="0.35">
      <c r="A11956" s="72" t="s">
        <v>730</v>
      </c>
      <c r="B11956" s="72" t="s">
        <v>731</v>
      </c>
      <c r="C11956" s="72" t="s">
        <v>1087</v>
      </c>
      <c r="D11956" s="72" t="s">
        <v>1090</v>
      </c>
      <c r="E11956" s="72">
        <v>3279</v>
      </c>
      <c r="F11956" s="105">
        <v>85</v>
      </c>
      <c r="G11956" s="108">
        <f t="shared" si="186"/>
        <v>44197</v>
      </c>
    </row>
    <row r="11957" spans="1:7" x14ac:dyDescent="0.35">
      <c r="A11957" s="72" t="s">
        <v>730</v>
      </c>
      <c r="B11957" s="72" t="s">
        <v>731</v>
      </c>
      <c r="C11957" s="72" t="s">
        <v>1087</v>
      </c>
      <c r="D11957" s="72" t="s">
        <v>1091</v>
      </c>
      <c r="E11957" s="72">
        <v>3269</v>
      </c>
      <c r="F11957" s="105">
        <v>87</v>
      </c>
      <c r="G11957" s="108">
        <f t="shared" si="186"/>
        <v>44105</v>
      </c>
    </row>
    <row r="11958" spans="1:7" x14ac:dyDescent="0.35">
      <c r="A11958" s="72" t="s">
        <v>730</v>
      </c>
      <c r="B11958" s="72" t="s">
        <v>731</v>
      </c>
      <c r="C11958" s="72" t="s">
        <v>1087</v>
      </c>
      <c r="D11958" s="72" t="s">
        <v>1092</v>
      </c>
      <c r="E11958" s="72">
        <v>3256</v>
      </c>
      <c r="F11958" s="105">
        <v>56</v>
      </c>
      <c r="G11958" s="108">
        <f t="shared" si="186"/>
        <v>44013</v>
      </c>
    </row>
    <row r="11959" spans="1:7" x14ac:dyDescent="0.35">
      <c r="A11959" s="72" t="s">
        <v>730</v>
      </c>
      <c r="B11959" s="72" t="s">
        <v>731</v>
      </c>
      <c r="C11959" s="72" t="s">
        <v>1087</v>
      </c>
      <c r="D11959" s="72" t="s">
        <v>1093</v>
      </c>
      <c r="E11959" s="72">
        <v>3222</v>
      </c>
      <c r="F11959" s="105">
        <v>60</v>
      </c>
      <c r="G11959" s="108">
        <f t="shared" si="186"/>
        <v>43922</v>
      </c>
    </row>
    <row r="11960" spans="1:7" x14ac:dyDescent="0.35">
      <c r="A11960" s="72" t="s">
        <v>730</v>
      </c>
      <c r="B11960" s="72" t="s">
        <v>731</v>
      </c>
      <c r="C11960" s="72" t="s">
        <v>1087</v>
      </c>
      <c r="D11960" s="72" t="s">
        <v>1094</v>
      </c>
      <c r="E11960" s="72">
        <v>3181</v>
      </c>
      <c r="F11960" s="105">
        <v>43</v>
      </c>
      <c r="G11960" s="108">
        <f t="shared" si="186"/>
        <v>43831</v>
      </c>
    </row>
    <row r="11961" spans="1:7" x14ac:dyDescent="0.35">
      <c r="A11961" s="72" t="s">
        <v>730</v>
      </c>
      <c r="B11961" s="72" t="s">
        <v>731</v>
      </c>
      <c r="C11961" s="72" t="s">
        <v>1087</v>
      </c>
      <c r="D11961" s="72" t="s">
        <v>1095</v>
      </c>
      <c r="E11961" s="72">
        <v>3159</v>
      </c>
      <c r="F11961" s="105">
        <v>75</v>
      </c>
      <c r="G11961" s="108">
        <f t="shared" si="186"/>
        <v>43739</v>
      </c>
    </row>
    <row r="11962" spans="1:7" x14ac:dyDescent="0.35">
      <c r="A11962" s="72" t="s">
        <v>730</v>
      </c>
      <c r="B11962" s="72" t="s">
        <v>731</v>
      </c>
      <c r="C11962" s="72" t="s">
        <v>1087</v>
      </c>
      <c r="D11962" s="72" t="s">
        <v>1096</v>
      </c>
      <c r="E11962" s="72">
        <v>3142</v>
      </c>
      <c r="F11962" s="105">
        <v>74</v>
      </c>
      <c r="G11962" s="108">
        <f t="shared" si="186"/>
        <v>43647</v>
      </c>
    </row>
    <row r="11963" spans="1:7" x14ac:dyDescent="0.35">
      <c r="A11963" s="72" t="s">
        <v>730</v>
      </c>
      <c r="B11963" s="72" t="s">
        <v>731</v>
      </c>
      <c r="C11963" s="72" t="s">
        <v>1087</v>
      </c>
      <c r="D11963" s="72" t="s">
        <v>1097</v>
      </c>
      <c r="E11963" s="72">
        <v>3155</v>
      </c>
      <c r="F11963" s="105">
        <v>22</v>
      </c>
      <c r="G11963" s="108">
        <f t="shared" si="186"/>
        <v>43556</v>
      </c>
    </row>
    <row r="11964" spans="1:7" x14ac:dyDescent="0.35">
      <c r="A11964" s="72" t="s">
        <v>730</v>
      </c>
      <c r="B11964" s="72" t="s">
        <v>731</v>
      </c>
      <c r="C11964" s="72" t="s">
        <v>1087</v>
      </c>
      <c r="D11964" s="72" t="s">
        <v>1098</v>
      </c>
      <c r="E11964" s="72">
        <v>3121</v>
      </c>
      <c r="F11964" s="105">
        <v>64</v>
      </c>
      <c r="G11964" s="108">
        <f t="shared" si="186"/>
        <v>43466</v>
      </c>
    </row>
    <row r="11965" spans="1:7" x14ac:dyDescent="0.35">
      <c r="A11965" s="72" t="s">
        <v>730</v>
      </c>
      <c r="B11965" s="72" t="s">
        <v>731</v>
      </c>
      <c r="C11965" s="72" t="s">
        <v>1087</v>
      </c>
      <c r="D11965" s="72" t="s">
        <v>1099</v>
      </c>
      <c r="E11965" s="72">
        <v>3281</v>
      </c>
      <c r="F11965" s="105">
        <v>78</v>
      </c>
      <c r="G11965" s="108">
        <f t="shared" si="186"/>
        <v>43374</v>
      </c>
    </row>
    <row r="11966" spans="1:7" x14ac:dyDescent="0.35">
      <c r="A11966" s="72" t="s">
        <v>730</v>
      </c>
      <c r="B11966" s="72" t="s">
        <v>731</v>
      </c>
      <c r="C11966" s="72" t="s">
        <v>1100</v>
      </c>
      <c r="D11966" s="72" t="s">
        <v>1088</v>
      </c>
      <c r="E11966" s="72">
        <v>1851</v>
      </c>
      <c r="F11966" s="105">
        <v>84</v>
      </c>
      <c r="G11966" s="108">
        <f t="shared" si="186"/>
        <v>44378</v>
      </c>
    </row>
    <row r="11967" spans="1:7" x14ac:dyDescent="0.35">
      <c r="A11967" s="72" t="s">
        <v>730</v>
      </c>
      <c r="B11967" s="72" t="s">
        <v>731</v>
      </c>
      <c r="C11967" s="72" t="s">
        <v>1100</v>
      </c>
      <c r="D11967" s="72" t="s">
        <v>1089</v>
      </c>
      <c r="E11967" s="72">
        <v>1856</v>
      </c>
      <c r="F11967" s="105">
        <v>88</v>
      </c>
      <c r="G11967" s="108">
        <f t="shared" si="186"/>
        <v>44287</v>
      </c>
    </row>
    <row r="11968" spans="1:7" x14ac:dyDescent="0.35">
      <c r="A11968" s="72" t="s">
        <v>730</v>
      </c>
      <c r="B11968" s="72" t="s">
        <v>731</v>
      </c>
      <c r="C11968" s="72" t="s">
        <v>1100</v>
      </c>
      <c r="D11968" s="72" t="s">
        <v>1090</v>
      </c>
      <c r="E11968" s="72">
        <v>1854</v>
      </c>
      <c r="F11968" s="105">
        <v>89</v>
      </c>
      <c r="G11968" s="108">
        <f t="shared" si="186"/>
        <v>44197</v>
      </c>
    </row>
    <row r="11969" spans="1:7" x14ac:dyDescent="0.35">
      <c r="A11969" s="72" t="s">
        <v>730</v>
      </c>
      <c r="B11969" s="72" t="s">
        <v>731</v>
      </c>
      <c r="C11969" s="72" t="s">
        <v>1100</v>
      </c>
      <c r="D11969" s="72" t="s">
        <v>1091</v>
      </c>
      <c r="E11969" s="72">
        <v>1857</v>
      </c>
      <c r="F11969" s="105">
        <v>71</v>
      </c>
      <c r="G11969" s="108">
        <f t="shared" si="186"/>
        <v>44105</v>
      </c>
    </row>
    <row r="11970" spans="1:7" x14ac:dyDescent="0.35">
      <c r="A11970" s="72" t="s">
        <v>730</v>
      </c>
      <c r="B11970" s="72" t="s">
        <v>731</v>
      </c>
      <c r="C11970" s="72" t="s">
        <v>1100</v>
      </c>
      <c r="D11970" s="72" t="s">
        <v>1092</v>
      </c>
      <c r="E11970" s="72">
        <v>1856</v>
      </c>
      <c r="F11970" s="105">
        <v>73</v>
      </c>
      <c r="G11970" s="108">
        <f t="shared" si="186"/>
        <v>44013</v>
      </c>
    </row>
    <row r="11971" spans="1:7" x14ac:dyDescent="0.35">
      <c r="A11971" s="72" t="s">
        <v>730</v>
      </c>
      <c r="B11971" s="72" t="s">
        <v>731</v>
      </c>
      <c r="C11971" s="72" t="s">
        <v>1100</v>
      </c>
      <c r="D11971" s="72" t="s">
        <v>1093</v>
      </c>
      <c r="E11971" s="72">
        <v>1840</v>
      </c>
      <c r="F11971" s="105">
        <v>76</v>
      </c>
      <c r="G11971" s="108">
        <f t="shared" si="186"/>
        <v>43922</v>
      </c>
    </row>
    <row r="11972" spans="1:7" x14ac:dyDescent="0.35">
      <c r="A11972" s="72" t="s">
        <v>730</v>
      </c>
      <c r="B11972" s="72" t="s">
        <v>731</v>
      </c>
      <c r="C11972" s="72" t="s">
        <v>1100</v>
      </c>
      <c r="D11972" s="72" t="s">
        <v>1094</v>
      </c>
      <c r="E11972" s="72">
        <v>1818</v>
      </c>
      <c r="F11972" s="105">
        <v>45</v>
      </c>
      <c r="G11972" s="108">
        <f t="shared" ref="G11972:G12035" si="187">DATE(LEFT(D11972,4),RIGHT(LEFT(D11972,7),2),1)</f>
        <v>43831</v>
      </c>
    </row>
    <row r="11973" spans="1:7" x14ac:dyDescent="0.35">
      <c r="A11973" s="72" t="s">
        <v>730</v>
      </c>
      <c r="B11973" s="72" t="s">
        <v>731</v>
      </c>
      <c r="C11973" s="72" t="s">
        <v>1100</v>
      </c>
      <c r="D11973" s="72" t="s">
        <v>1095</v>
      </c>
      <c r="E11973" s="72">
        <v>1809</v>
      </c>
      <c r="F11973" s="105">
        <v>39</v>
      </c>
      <c r="G11973" s="108">
        <f t="shared" si="187"/>
        <v>43739</v>
      </c>
    </row>
    <row r="11974" spans="1:7" x14ac:dyDescent="0.35">
      <c r="A11974" s="72" t="s">
        <v>730</v>
      </c>
      <c r="B11974" s="72" t="s">
        <v>731</v>
      </c>
      <c r="C11974" s="72" t="s">
        <v>1100</v>
      </c>
      <c r="D11974" s="72" t="s">
        <v>1096</v>
      </c>
      <c r="E11974" s="72">
        <v>1800</v>
      </c>
      <c r="F11974" s="105">
        <v>45</v>
      </c>
      <c r="G11974" s="108">
        <f t="shared" si="187"/>
        <v>43647</v>
      </c>
    </row>
    <row r="11975" spans="1:7" x14ac:dyDescent="0.35">
      <c r="A11975" s="72" t="s">
        <v>730</v>
      </c>
      <c r="B11975" s="72" t="s">
        <v>731</v>
      </c>
      <c r="C11975" s="72" t="s">
        <v>1100</v>
      </c>
      <c r="D11975" s="72" t="s">
        <v>1097</v>
      </c>
      <c r="E11975" s="72">
        <v>1796</v>
      </c>
      <c r="F11975" s="105">
        <v>21</v>
      </c>
      <c r="G11975" s="108">
        <f t="shared" si="187"/>
        <v>43556</v>
      </c>
    </row>
    <row r="11976" spans="1:7" x14ac:dyDescent="0.35">
      <c r="A11976" s="72" t="s">
        <v>730</v>
      </c>
      <c r="B11976" s="72" t="s">
        <v>731</v>
      </c>
      <c r="C11976" s="72" t="s">
        <v>1100</v>
      </c>
      <c r="D11976" s="72" t="s">
        <v>1098</v>
      </c>
      <c r="E11976" s="72">
        <v>1773</v>
      </c>
      <c r="F11976" s="105">
        <v>51</v>
      </c>
      <c r="G11976" s="108">
        <f t="shared" si="187"/>
        <v>43466</v>
      </c>
    </row>
    <row r="11977" spans="1:7" x14ac:dyDescent="0.35">
      <c r="A11977" s="72" t="s">
        <v>730</v>
      </c>
      <c r="B11977" s="72" t="s">
        <v>731</v>
      </c>
      <c r="C11977" s="72" t="s">
        <v>1100</v>
      </c>
      <c r="D11977" s="72" t="s">
        <v>1099</v>
      </c>
      <c r="E11977" s="72">
        <v>1861</v>
      </c>
      <c r="F11977" s="105">
        <v>51</v>
      </c>
      <c r="G11977" s="108">
        <f t="shared" si="187"/>
        <v>43374</v>
      </c>
    </row>
    <row r="11978" spans="1:7" x14ac:dyDescent="0.35">
      <c r="A11978" s="72" t="s">
        <v>730</v>
      </c>
      <c r="B11978" s="72" t="s">
        <v>731</v>
      </c>
      <c r="C11978" s="72" t="s">
        <v>1101</v>
      </c>
      <c r="D11978" s="72" t="s">
        <v>1088</v>
      </c>
      <c r="E11978" s="72">
        <v>1385</v>
      </c>
      <c r="F11978" s="105">
        <v>3</v>
      </c>
      <c r="G11978" s="108">
        <f t="shared" si="187"/>
        <v>44378</v>
      </c>
    </row>
    <row r="11979" spans="1:7" x14ac:dyDescent="0.35">
      <c r="A11979" s="72" t="s">
        <v>730</v>
      </c>
      <c r="B11979" s="72" t="s">
        <v>731</v>
      </c>
      <c r="C11979" s="72" t="s">
        <v>1101</v>
      </c>
      <c r="D11979" s="72" t="s">
        <v>1089</v>
      </c>
      <c r="E11979" s="72">
        <v>1369</v>
      </c>
      <c r="F11979" s="105">
        <v>3</v>
      </c>
      <c r="G11979" s="108">
        <f t="shared" si="187"/>
        <v>44287</v>
      </c>
    </row>
    <row r="11980" spans="1:7" x14ac:dyDescent="0.35">
      <c r="A11980" s="72" t="s">
        <v>730</v>
      </c>
      <c r="B11980" s="72" t="s">
        <v>731</v>
      </c>
      <c r="C11980" s="72" t="s">
        <v>1101</v>
      </c>
      <c r="D11980" s="72" t="s">
        <v>1090</v>
      </c>
      <c r="E11980" s="72">
        <v>1365</v>
      </c>
      <c r="F11980" s="105">
        <v>4</v>
      </c>
      <c r="G11980" s="108">
        <f t="shared" si="187"/>
        <v>44197</v>
      </c>
    </row>
    <row r="11981" spans="1:7" x14ac:dyDescent="0.35">
      <c r="A11981" s="72" t="s">
        <v>730</v>
      </c>
      <c r="B11981" s="72" t="s">
        <v>731</v>
      </c>
      <c r="C11981" s="72" t="s">
        <v>1101</v>
      </c>
      <c r="D11981" s="72" t="s">
        <v>1091</v>
      </c>
      <c r="E11981" s="72">
        <v>1360</v>
      </c>
      <c r="F11981" s="105">
        <v>4</v>
      </c>
      <c r="G11981" s="108">
        <f t="shared" si="187"/>
        <v>44105</v>
      </c>
    </row>
    <row r="11982" spans="1:7" x14ac:dyDescent="0.35">
      <c r="A11982" s="72" t="s">
        <v>730</v>
      </c>
      <c r="B11982" s="72" t="s">
        <v>731</v>
      </c>
      <c r="C11982" s="72" t="s">
        <v>1101</v>
      </c>
      <c r="D11982" s="72" t="s">
        <v>1092</v>
      </c>
      <c r="E11982" s="72">
        <v>1342</v>
      </c>
      <c r="F11982" s="105">
        <v>2</v>
      </c>
      <c r="G11982" s="108">
        <f t="shared" si="187"/>
        <v>44013</v>
      </c>
    </row>
    <row r="11983" spans="1:7" x14ac:dyDescent="0.35">
      <c r="A11983" s="72" t="s">
        <v>730</v>
      </c>
      <c r="B11983" s="72" t="s">
        <v>731</v>
      </c>
      <c r="C11983" s="72" t="s">
        <v>1101</v>
      </c>
      <c r="D11983" s="72" t="s">
        <v>1093</v>
      </c>
      <c r="E11983" s="72">
        <v>1270</v>
      </c>
      <c r="F11983" s="105">
        <v>2</v>
      </c>
      <c r="G11983" s="108">
        <f t="shared" si="187"/>
        <v>43922</v>
      </c>
    </row>
    <row r="11984" spans="1:7" x14ac:dyDescent="0.35">
      <c r="A11984" s="72" t="s">
        <v>730</v>
      </c>
      <c r="B11984" s="72" t="s">
        <v>731</v>
      </c>
      <c r="C11984" s="72" t="s">
        <v>1101</v>
      </c>
      <c r="D11984" s="72" t="s">
        <v>1094</v>
      </c>
      <c r="E11984" s="72">
        <v>1270</v>
      </c>
      <c r="F11984" s="105">
        <v>3</v>
      </c>
      <c r="G11984" s="108">
        <f t="shared" si="187"/>
        <v>43831</v>
      </c>
    </row>
    <row r="11985" spans="1:7" x14ac:dyDescent="0.35">
      <c r="A11985" s="72" t="s">
        <v>730</v>
      </c>
      <c r="B11985" s="72" t="s">
        <v>731</v>
      </c>
      <c r="C11985" s="72" t="s">
        <v>1101</v>
      </c>
      <c r="D11985" s="72" t="s">
        <v>1095</v>
      </c>
      <c r="E11985" s="72">
        <v>1253</v>
      </c>
      <c r="F11985" s="105">
        <v>3</v>
      </c>
      <c r="G11985" s="108">
        <f t="shared" si="187"/>
        <v>43739</v>
      </c>
    </row>
    <row r="11986" spans="1:7" x14ac:dyDescent="0.35">
      <c r="A11986" s="72" t="s">
        <v>730</v>
      </c>
      <c r="B11986" s="72" t="s">
        <v>731</v>
      </c>
      <c r="C11986" s="72" t="s">
        <v>1101</v>
      </c>
      <c r="D11986" s="72" t="s">
        <v>1096</v>
      </c>
      <c r="E11986" s="72">
        <v>1239</v>
      </c>
      <c r="F11986" s="105">
        <v>5</v>
      </c>
      <c r="G11986" s="108">
        <f t="shared" si="187"/>
        <v>43647</v>
      </c>
    </row>
    <row r="11987" spans="1:7" x14ac:dyDescent="0.35">
      <c r="A11987" s="72" t="s">
        <v>730</v>
      </c>
      <c r="B11987" s="72" t="s">
        <v>731</v>
      </c>
      <c r="C11987" s="72" t="s">
        <v>1101</v>
      </c>
      <c r="D11987" s="72" t="s">
        <v>1097</v>
      </c>
      <c r="E11987" s="72">
        <v>1239</v>
      </c>
      <c r="F11987" s="105">
        <v>1</v>
      </c>
      <c r="G11987" s="108">
        <f t="shared" si="187"/>
        <v>43556</v>
      </c>
    </row>
    <row r="11988" spans="1:7" x14ac:dyDescent="0.35">
      <c r="A11988" s="72" t="s">
        <v>730</v>
      </c>
      <c r="B11988" s="72" t="s">
        <v>731</v>
      </c>
      <c r="C11988" s="72" t="s">
        <v>1101</v>
      </c>
      <c r="D11988" s="72" t="s">
        <v>1098</v>
      </c>
      <c r="E11988" s="72">
        <v>1198</v>
      </c>
      <c r="F11988" s="105">
        <v>22</v>
      </c>
      <c r="G11988" s="108">
        <f t="shared" si="187"/>
        <v>43466</v>
      </c>
    </row>
    <row r="11989" spans="1:7" x14ac:dyDescent="0.35">
      <c r="A11989" s="72" t="s">
        <v>730</v>
      </c>
      <c r="B11989" s="72" t="s">
        <v>731</v>
      </c>
      <c r="C11989" s="72" t="s">
        <v>1101</v>
      </c>
      <c r="D11989" s="72" t="s">
        <v>1099</v>
      </c>
      <c r="E11989" s="72">
        <v>1258</v>
      </c>
      <c r="F11989" s="105">
        <v>4</v>
      </c>
      <c r="G11989" s="108">
        <f t="shared" si="187"/>
        <v>43374</v>
      </c>
    </row>
    <row r="11990" spans="1:7" x14ac:dyDescent="0.35">
      <c r="A11990" s="72" t="s">
        <v>730</v>
      </c>
      <c r="B11990" s="72" t="s">
        <v>731</v>
      </c>
      <c r="C11990" s="72" t="s">
        <v>1102</v>
      </c>
      <c r="D11990" s="72" t="s">
        <v>1088</v>
      </c>
      <c r="E11990" s="72">
        <v>4220</v>
      </c>
      <c r="F11990" s="105">
        <v>165</v>
      </c>
      <c r="G11990" s="108">
        <f t="shared" si="187"/>
        <v>44378</v>
      </c>
    </row>
    <row r="11991" spans="1:7" x14ac:dyDescent="0.35">
      <c r="A11991" s="72" t="s">
        <v>730</v>
      </c>
      <c r="B11991" s="72" t="s">
        <v>731</v>
      </c>
      <c r="C11991" s="72" t="s">
        <v>1102</v>
      </c>
      <c r="D11991" s="72" t="s">
        <v>1089</v>
      </c>
      <c r="E11991" s="72">
        <v>4232</v>
      </c>
      <c r="F11991" s="105">
        <v>159</v>
      </c>
      <c r="G11991" s="108">
        <f t="shared" si="187"/>
        <v>44287</v>
      </c>
    </row>
    <row r="11992" spans="1:7" x14ac:dyDescent="0.35">
      <c r="A11992" s="72" t="s">
        <v>730</v>
      </c>
      <c r="B11992" s="72" t="s">
        <v>731</v>
      </c>
      <c r="C11992" s="72" t="s">
        <v>1102</v>
      </c>
      <c r="D11992" s="72" t="s">
        <v>1090</v>
      </c>
      <c r="E11992" s="72">
        <v>4249</v>
      </c>
      <c r="F11992" s="105">
        <v>156</v>
      </c>
      <c r="G11992" s="108">
        <f t="shared" si="187"/>
        <v>44197</v>
      </c>
    </row>
    <row r="11993" spans="1:7" x14ac:dyDescent="0.35">
      <c r="A11993" s="72" t="s">
        <v>730</v>
      </c>
      <c r="B11993" s="72" t="s">
        <v>731</v>
      </c>
      <c r="C11993" s="72" t="s">
        <v>1102</v>
      </c>
      <c r="D11993" s="72" t="s">
        <v>1091</v>
      </c>
      <c r="E11993" s="72">
        <v>4245</v>
      </c>
      <c r="F11993" s="105">
        <v>145</v>
      </c>
      <c r="G11993" s="108">
        <f t="shared" si="187"/>
        <v>44105</v>
      </c>
    </row>
    <row r="11994" spans="1:7" x14ac:dyDescent="0.35">
      <c r="A11994" s="72" t="s">
        <v>730</v>
      </c>
      <c r="B11994" s="72" t="s">
        <v>731</v>
      </c>
      <c r="C11994" s="72" t="s">
        <v>1102</v>
      </c>
      <c r="D11994" s="72" t="s">
        <v>1092</v>
      </c>
      <c r="E11994" s="72">
        <v>4252</v>
      </c>
      <c r="F11994" s="105">
        <v>152</v>
      </c>
      <c r="G11994" s="108">
        <f t="shared" si="187"/>
        <v>44013</v>
      </c>
    </row>
    <row r="11995" spans="1:7" x14ac:dyDescent="0.35">
      <c r="A11995" s="72" t="s">
        <v>730</v>
      </c>
      <c r="B11995" s="72" t="s">
        <v>731</v>
      </c>
      <c r="C11995" s="72" t="s">
        <v>1102</v>
      </c>
      <c r="D11995" s="72" t="s">
        <v>1093</v>
      </c>
      <c r="E11995" s="72">
        <v>4256</v>
      </c>
      <c r="F11995" s="105">
        <v>158</v>
      </c>
      <c r="G11995" s="108">
        <f t="shared" si="187"/>
        <v>43922</v>
      </c>
    </row>
    <row r="11996" spans="1:7" x14ac:dyDescent="0.35">
      <c r="A11996" s="72" t="s">
        <v>730</v>
      </c>
      <c r="B11996" s="72" t="s">
        <v>731</v>
      </c>
      <c r="C11996" s="72" t="s">
        <v>1102</v>
      </c>
      <c r="D11996" s="72" t="s">
        <v>1094</v>
      </c>
      <c r="E11996" s="72">
        <v>4254</v>
      </c>
      <c r="F11996" s="105">
        <v>91</v>
      </c>
      <c r="G11996" s="108">
        <f t="shared" si="187"/>
        <v>43831</v>
      </c>
    </row>
    <row r="11997" spans="1:7" x14ac:dyDescent="0.35">
      <c r="A11997" s="72" t="s">
        <v>730</v>
      </c>
      <c r="B11997" s="72" t="s">
        <v>731</v>
      </c>
      <c r="C11997" s="72" t="s">
        <v>1102</v>
      </c>
      <c r="D11997" s="72" t="s">
        <v>1095</v>
      </c>
      <c r="E11997" s="72">
        <v>4263</v>
      </c>
      <c r="F11997" s="105">
        <v>110</v>
      </c>
      <c r="G11997" s="108">
        <f t="shared" si="187"/>
        <v>43739</v>
      </c>
    </row>
    <row r="11998" spans="1:7" x14ac:dyDescent="0.35">
      <c r="A11998" s="72" t="s">
        <v>730</v>
      </c>
      <c r="B11998" s="72" t="s">
        <v>731</v>
      </c>
      <c r="C11998" s="72" t="s">
        <v>1102</v>
      </c>
      <c r="D11998" s="72" t="s">
        <v>1096</v>
      </c>
      <c r="E11998" s="72">
        <v>4257</v>
      </c>
      <c r="F11998" s="105">
        <v>109</v>
      </c>
      <c r="G11998" s="108">
        <f t="shared" si="187"/>
        <v>43647</v>
      </c>
    </row>
    <row r="11999" spans="1:7" x14ac:dyDescent="0.35">
      <c r="A11999" s="72" t="s">
        <v>730</v>
      </c>
      <c r="B11999" s="72" t="s">
        <v>731</v>
      </c>
      <c r="C11999" s="72" t="s">
        <v>1102</v>
      </c>
      <c r="D11999" s="72" t="s">
        <v>1097</v>
      </c>
      <c r="E11999" s="72">
        <v>4256</v>
      </c>
      <c r="F11999" s="105">
        <v>64</v>
      </c>
      <c r="G11999" s="108">
        <f t="shared" si="187"/>
        <v>43556</v>
      </c>
    </row>
    <row r="12000" spans="1:7" x14ac:dyDescent="0.35">
      <c r="A12000" s="72" t="s">
        <v>730</v>
      </c>
      <c r="B12000" s="72" t="s">
        <v>731</v>
      </c>
      <c r="C12000" s="72" t="s">
        <v>1102</v>
      </c>
      <c r="D12000" s="72" t="s">
        <v>1098</v>
      </c>
      <c r="E12000" s="72">
        <v>4253</v>
      </c>
      <c r="F12000" s="105">
        <v>96</v>
      </c>
      <c r="G12000" s="108">
        <f t="shared" si="187"/>
        <v>43466</v>
      </c>
    </row>
    <row r="12001" spans="1:7" x14ac:dyDescent="0.35">
      <c r="A12001" s="72" t="s">
        <v>730</v>
      </c>
      <c r="B12001" s="72" t="s">
        <v>731</v>
      </c>
      <c r="C12001" s="72" t="s">
        <v>1102</v>
      </c>
      <c r="D12001" s="72" t="s">
        <v>1099</v>
      </c>
      <c r="E12001" s="72">
        <v>4368</v>
      </c>
      <c r="F12001" s="105">
        <v>99</v>
      </c>
      <c r="G12001" s="108">
        <f t="shared" si="187"/>
        <v>43374</v>
      </c>
    </row>
    <row r="12002" spans="1:7" x14ac:dyDescent="0.35">
      <c r="A12002" s="72" t="s">
        <v>732</v>
      </c>
      <c r="B12002" s="72" t="s">
        <v>733</v>
      </c>
      <c r="C12002" s="72" t="s">
        <v>1087</v>
      </c>
      <c r="D12002" s="72" t="s">
        <v>1088</v>
      </c>
      <c r="E12002" s="72">
        <v>933</v>
      </c>
      <c r="F12002" s="105">
        <v>81</v>
      </c>
      <c r="G12002" s="108">
        <f t="shared" si="187"/>
        <v>44378</v>
      </c>
    </row>
    <row r="12003" spans="1:7" x14ac:dyDescent="0.35">
      <c r="A12003" s="72" t="s">
        <v>732</v>
      </c>
      <c r="B12003" s="72" t="s">
        <v>733</v>
      </c>
      <c r="C12003" s="72" t="s">
        <v>1087</v>
      </c>
      <c r="D12003" s="72" t="s">
        <v>1089</v>
      </c>
      <c r="E12003" s="72">
        <v>935</v>
      </c>
      <c r="F12003" s="105">
        <v>77</v>
      </c>
      <c r="G12003" s="108">
        <f t="shared" si="187"/>
        <v>44287</v>
      </c>
    </row>
    <row r="12004" spans="1:7" x14ac:dyDescent="0.35">
      <c r="A12004" s="72" t="s">
        <v>732</v>
      </c>
      <c r="B12004" s="72" t="s">
        <v>733</v>
      </c>
      <c r="C12004" s="72" t="s">
        <v>1087</v>
      </c>
      <c r="D12004" s="72" t="s">
        <v>1090</v>
      </c>
      <c r="E12004" s="72">
        <v>936</v>
      </c>
      <c r="F12004" s="105">
        <v>85</v>
      </c>
      <c r="G12004" s="108">
        <f t="shared" si="187"/>
        <v>44197</v>
      </c>
    </row>
    <row r="12005" spans="1:7" x14ac:dyDescent="0.35">
      <c r="A12005" s="72" t="s">
        <v>732</v>
      </c>
      <c r="B12005" s="72" t="s">
        <v>733</v>
      </c>
      <c r="C12005" s="72" t="s">
        <v>1087</v>
      </c>
      <c r="D12005" s="72" t="s">
        <v>1091</v>
      </c>
      <c r="E12005" s="72">
        <v>938</v>
      </c>
      <c r="F12005" s="105">
        <v>84</v>
      </c>
      <c r="G12005" s="108">
        <f t="shared" si="187"/>
        <v>44105</v>
      </c>
    </row>
    <row r="12006" spans="1:7" x14ac:dyDescent="0.35">
      <c r="A12006" s="72" t="s">
        <v>732</v>
      </c>
      <c r="B12006" s="72" t="s">
        <v>733</v>
      </c>
      <c r="C12006" s="72" t="s">
        <v>1087</v>
      </c>
      <c r="D12006" s="72" t="s">
        <v>1092</v>
      </c>
      <c r="E12006" s="72">
        <v>941</v>
      </c>
      <c r="F12006" s="105">
        <v>85</v>
      </c>
      <c r="G12006" s="108">
        <f t="shared" si="187"/>
        <v>44013</v>
      </c>
    </row>
    <row r="12007" spans="1:7" x14ac:dyDescent="0.35">
      <c r="A12007" s="72" t="s">
        <v>732</v>
      </c>
      <c r="B12007" s="72" t="s">
        <v>733</v>
      </c>
      <c r="C12007" s="72" t="s">
        <v>1087</v>
      </c>
      <c r="D12007" s="72" t="s">
        <v>1093</v>
      </c>
      <c r="E12007" s="72">
        <v>941</v>
      </c>
      <c r="F12007" s="105">
        <v>75</v>
      </c>
      <c r="G12007" s="108">
        <f t="shared" si="187"/>
        <v>43922</v>
      </c>
    </row>
    <row r="12008" spans="1:7" x14ac:dyDescent="0.35">
      <c r="A12008" s="72" t="s">
        <v>732</v>
      </c>
      <c r="B12008" s="72" t="s">
        <v>733</v>
      </c>
      <c r="C12008" s="72" t="s">
        <v>1087</v>
      </c>
      <c r="D12008" s="72" t="s">
        <v>1094</v>
      </c>
      <c r="E12008" s="72">
        <v>944</v>
      </c>
      <c r="F12008" s="105">
        <v>68</v>
      </c>
      <c r="G12008" s="108">
        <f t="shared" si="187"/>
        <v>43831</v>
      </c>
    </row>
    <row r="12009" spans="1:7" x14ac:dyDescent="0.35">
      <c r="A12009" s="72" t="s">
        <v>732</v>
      </c>
      <c r="B12009" s="72" t="s">
        <v>733</v>
      </c>
      <c r="C12009" s="72" t="s">
        <v>1087</v>
      </c>
      <c r="D12009" s="72" t="s">
        <v>1095</v>
      </c>
      <c r="E12009" s="72">
        <v>945</v>
      </c>
      <c r="F12009" s="105">
        <v>76</v>
      </c>
      <c r="G12009" s="108">
        <f t="shared" si="187"/>
        <v>43739</v>
      </c>
    </row>
    <row r="12010" spans="1:7" x14ac:dyDescent="0.35">
      <c r="A12010" s="72" t="s">
        <v>732</v>
      </c>
      <c r="B12010" s="72" t="s">
        <v>733</v>
      </c>
      <c r="C12010" s="72" t="s">
        <v>1087</v>
      </c>
      <c r="D12010" s="72" t="s">
        <v>1096</v>
      </c>
      <c r="E12010" s="72">
        <v>945</v>
      </c>
      <c r="F12010" s="105">
        <v>77</v>
      </c>
      <c r="G12010" s="108">
        <f t="shared" si="187"/>
        <v>43647</v>
      </c>
    </row>
    <row r="12011" spans="1:7" x14ac:dyDescent="0.35">
      <c r="A12011" s="72" t="s">
        <v>732</v>
      </c>
      <c r="B12011" s="72" t="s">
        <v>733</v>
      </c>
      <c r="C12011" s="72" t="s">
        <v>1087</v>
      </c>
      <c r="D12011" s="72" t="s">
        <v>1097</v>
      </c>
      <c r="E12011" s="72">
        <v>946</v>
      </c>
      <c r="F12011" s="105">
        <v>65</v>
      </c>
      <c r="G12011" s="108">
        <f t="shared" si="187"/>
        <v>43556</v>
      </c>
    </row>
    <row r="12012" spans="1:7" x14ac:dyDescent="0.35">
      <c r="A12012" s="72" t="s">
        <v>732</v>
      </c>
      <c r="B12012" s="72" t="s">
        <v>733</v>
      </c>
      <c r="C12012" s="72" t="s">
        <v>1087</v>
      </c>
      <c r="D12012" s="72" t="s">
        <v>1098</v>
      </c>
      <c r="E12012" s="72">
        <v>929</v>
      </c>
      <c r="F12012" s="105">
        <v>57</v>
      </c>
      <c r="G12012" s="108">
        <f t="shared" si="187"/>
        <v>43466</v>
      </c>
    </row>
    <row r="12013" spans="1:7" x14ac:dyDescent="0.35">
      <c r="A12013" s="72" t="s">
        <v>732</v>
      </c>
      <c r="B12013" s="72" t="s">
        <v>733</v>
      </c>
      <c r="C12013" s="72" t="s">
        <v>1087</v>
      </c>
      <c r="D12013" s="72" t="s">
        <v>1099</v>
      </c>
      <c r="E12013" s="72">
        <v>978</v>
      </c>
      <c r="F12013" s="105">
        <v>68</v>
      </c>
      <c r="G12013" s="108">
        <f t="shared" si="187"/>
        <v>43374</v>
      </c>
    </row>
    <row r="12014" spans="1:7" x14ac:dyDescent="0.35">
      <c r="A12014" s="72" t="s">
        <v>732</v>
      </c>
      <c r="B12014" s="72" t="s">
        <v>733</v>
      </c>
      <c r="C12014" s="72" t="s">
        <v>1100</v>
      </c>
      <c r="D12014" s="72" t="s">
        <v>1088</v>
      </c>
      <c r="E12014" s="72">
        <v>1096</v>
      </c>
      <c r="F12014" s="105">
        <v>331</v>
      </c>
      <c r="G12014" s="108">
        <f t="shared" si="187"/>
        <v>44378</v>
      </c>
    </row>
    <row r="12015" spans="1:7" x14ac:dyDescent="0.35">
      <c r="A12015" s="72" t="s">
        <v>732</v>
      </c>
      <c r="B12015" s="72" t="s">
        <v>733</v>
      </c>
      <c r="C12015" s="72" t="s">
        <v>1100</v>
      </c>
      <c r="D12015" s="72" t="s">
        <v>1089</v>
      </c>
      <c r="E12015" s="72">
        <v>1096</v>
      </c>
      <c r="F12015" s="105">
        <v>328</v>
      </c>
      <c r="G12015" s="108">
        <f t="shared" si="187"/>
        <v>44287</v>
      </c>
    </row>
    <row r="12016" spans="1:7" x14ac:dyDescent="0.35">
      <c r="A12016" s="72" t="s">
        <v>732</v>
      </c>
      <c r="B12016" s="72" t="s">
        <v>733</v>
      </c>
      <c r="C12016" s="72" t="s">
        <v>1100</v>
      </c>
      <c r="D12016" s="72" t="s">
        <v>1090</v>
      </c>
      <c r="E12016" s="72">
        <v>1103</v>
      </c>
      <c r="F12016" s="105">
        <v>279</v>
      </c>
      <c r="G12016" s="108">
        <f t="shared" si="187"/>
        <v>44197</v>
      </c>
    </row>
    <row r="12017" spans="1:7" x14ac:dyDescent="0.35">
      <c r="A12017" s="72" t="s">
        <v>732</v>
      </c>
      <c r="B12017" s="72" t="s">
        <v>733</v>
      </c>
      <c r="C12017" s="72" t="s">
        <v>1100</v>
      </c>
      <c r="D12017" s="72" t="s">
        <v>1091</v>
      </c>
      <c r="E12017" s="72">
        <v>1104</v>
      </c>
      <c r="F12017" s="105">
        <v>280</v>
      </c>
      <c r="G12017" s="108">
        <f t="shared" si="187"/>
        <v>44105</v>
      </c>
    </row>
    <row r="12018" spans="1:7" x14ac:dyDescent="0.35">
      <c r="A12018" s="72" t="s">
        <v>732</v>
      </c>
      <c r="B12018" s="72" t="s">
        <v>733</v>
      </c>
      <c r="C12018" s="72" t="s">
        <v>1100</v>
      </c>
      <c r="D12018" s="72" t="s">
        <v>1092</v>
      </c>
      <c r="E12018" s="72">
        <v>1089</v>
      </c>
      <c r="F12018" s="105">
        <v>269</v>
      </c>
      <c r="G12018" s="108">
        <f t="shared" si="187"/>
        <v>44013</v>
      </c>
    </row>
    <row r="12019" spans="1:7" x14ac:dyDescent="0.35">
      <c r="A12019" s="72" t="s">
        <v>732</v>
      </c>
      <c r="B12019" s="72" t="s">
        <v>733</v>
      </c>
      <c r="C12019" s="72" t="s">
        <v>1100</v>
      </c>
      <c r="D12019" s="72" t="s">
        <v>1093</v>
      </c>
      <c r="E12019" s="72">
        <v>1096</v>
      </c>
      <c r="F12019" s="105">
        <v>257</v>
      </c>
      <c r="G12019" s="108">
        <f t="shared" si="187"/>
        <v>43922</v>
      </c>
    </row>
    <row r="12020" spans="1:7" x14ac:dyDescent="0.35">
      <c r="A12020" s="72" t="s">
        <v>732</v>
      </c>
      <c r="B12020" s="72" t="s">
        <v>733</v>
      </c>
      <c r="C12020" s="72" t="s">
        <v>1100</v>
      </c>
      <c r="D12020" s="72" t="s">
        <v>1094</v>
      </c>
      <c r="E12020" s="72">
        <v>1017</v>
      </c>
      <c r="F12020" s="105">
        <v>276</v>
      </c>
      <c r="G12020" s="108">
        <f t="shared" si="187"/>
        <v>43831</v>
      </c>
    </row>
    <row r="12021" spans="1:7" x14ac:dyDescent="0.35">
      <c r="A12021" s="72" t="s">
        <v>732</v>
      </c>
      <c r="B12021" s="72" t="s">
        <v>733</v>
      </c>
      <c r="C12021" s="72" t="s">
        <v>1100</v>
      </c>
      <c r="D12021" s="72" t="s">
        <v>1095</v>
      </c>
      <c r="E12021" s="72">
        <v>1047</v>
      </c>
      <c r="F12021" s="105">
        <v>346</v>
      </c>
      <c r="G12021" s="108">
        <f t="shared" si="187"/>
        <v>43739</v>
      </c>
    </row>
    <row r="12022" spans="1:7" x14ac:dyDescent="0.35">
      <c r="A12022" s="72" t="s">
        <v>732</v>
      </c>
      <c r="B12022" s="72" t="s">
        <v>733</v>
      </c>
      <c r="C12022" s="72" t="s">
        <v>1100</v>
      </c>
      <c r="D12022" s="72" t="s">
        <v>1096</v>
      </c>
      <c r="E12022" s="72">
        <v>1049</v>
      </c>
      <c r="F12022" s="105">
        <v>302</v>
      </c>
      <c r="G12022" s="108">
        <f t="shared" si="187"/>
        <v>43647</v>
      </c>
    </row>
    <row r="12023" spans="1:7" x14ac:dyDescent="0.35">
      <c r="A12023" s="72" t="s">
        <v>732</v>
      </c>
      <c r="B12023" s="72" t="s">
        <v>733</v>
      </c>
      <c r="C12023" s="72" t="s">
        <v>1100</v>
      </c>
      <c r="D12023" s="72" t="s">
        <v>1097</v>
      </c>
      <c r="E12023" s="72">
        <v>1049</v>
      </c>
      <c r="F12023" s="105">
        <v>130</v>
      </c>
      <c r="G12023" s="108">
        <f t="shared" si="187"/>
        <v>43556</v>
      </c>
    </row>
    <row r="12024" spans="1:7" x14ac:dyDescent="0.35">
      <c r="A12024" s="72" t="s">
        <v>732</v>
      </c>
      <c r="B12024" s="72" t="s">
        <v>733</v>
      </c>
      <c r="C12024" s="72" t="s">
        <v>1100</v>
      </c>
      <c r="D12024" s="72" t="s">
        <v>1098</v>
      </c>
      <c r="E12024" s="72">
        <v>951</v>
      </c>
      <c r="F12024" s="105">
        <v>109</v>
      </c>
      <c r="G12024" s="108">
        <f t="shared" si="187"/>
        <v>43466</v>
      </c>
    </row>
    <row r="12025" spans="1:7" x14ac:dyDescent="0.35">
      <c r="A12025" s="72" t="s">
        <v>732</v>
      </c>
      <c r="B12025" s="72" t="s">
        <v>733</v>
      </c>
      <c r="C12025" s="72" t="s">
        <v>1100</v>
      </c>
      <c r="D12025" s="72" t="s">
        <v>1099</v>
      </c>
      <c r="E12025" s="72">
        <v>974</v>
      </c>
      <c r="F12025" s="105">
        <v>115</v>
      </c>
      <c r="G12025" s="108">
        <f t="shared" si="187"/>
        <v>43374</v>
      </c>
    </row>
    <row r="12026" spans="1:7" x14ac:dyDescent="0.35">
      <c r="A12026" s="72" t="s">
        <v>732</v>
      </c>
      <c r="B12026" s="72" t="s">
        <v>733</v>
      </c>
      <c r="C12026" s="72" t="s">
        <v>1101</v>
      </c>
      <c r="D12026" s="72" t="s">
        <v>1088</v>
      </c>
      <c r="E12026" s="72">
        <v>58</v>
      </c>
      <c r="F12026" s="105">
        <v>3</v>
      </c>
      <c r="G12026" s="108">
        <f t="shared" si="187"/>
        <v>44378</v>
      </c>
    </row>
    <row r="12027" spans="1:7" x14ac:dyDescent="0.35">
      <c r="A12027" s="72" t="s">
        <v>732</v>
      </c>
      <c r="B12027" s="72" t="s">
        <v>733</v>
      </c>
      <c r="C12027" s="72" t="s">
        <v>1101</v>
      </c>
      <c r="D12027" s="72" t="s">
        <v>1089</v>
      </c>
      <c r="E12027" s="72">
        <v>59</v>
      </c>
      <c r="F12027" s="105">
        <v>3</v>
      </c>
      <c r="G12027" s="108">
        <f t="shared" si="187"/>
        <v>44287</v>
      </c>
    </row>
    <row r="12028" spans="1:7" x14ac:dyDescent="0.35">
      <c r="A12028" s="72" t="s">
        <v>732</v>
      </c>
      <c r="B12028" s="72" t="s">
        <v>733</v>
      </c>
      <c r="C12028" s="72" t="s">
        <v>1101</v>
      </c>
      <c r="D12028" s="72" t="s">
        <v>1090</v>
      </c>
      <c r="E12028" s="72">
        <v>59</v>
      </c>
      <c r="F12028" s="105">
        <v>3</v>
      </c>
      <c r="G12028" s="108">
        <f t="shared" si="187"/>
        <v>44197</v>
      </c>
    </row>
    <row r="12029" spans="1:7" x14ac:dyDescent="0.35">
      <c r="A12029" s="72" t="s">
        <v>732</v>
      </c>
      <c r="B12029" s="72" t="s">
        <v>733</v>
      </c>
      <c r="C12029" s="72" t="s">
        <v>1101</v>
      </c>
      <c r="D12029" s="72" t="s">
        <v>1091</v>
      </c>
      <c r="E12029" s="72">
        <v>58</v>
      </c>
      <c r="F12029" s="105">
        <v>3</v>
      </c>
      <c r="G12029" s="108">
        <f t="shared" si="187"/>
        <v>44105</v>
      </c>
    </row>
    <row r="12030" spans="1:7" x14ac:dyDescent="0.35">
      <c r="A12030" s="72" t="s">
        <v>732</v>
      </c>
      <c r="B12030" s="72" t="s">
        <v>733</v>
      </c>
      <c r="C12030" s="72" t="s">
        <v>1101</v>
      </c>
      <c r="D12030" s="72" t="s">
        <v>1092</v>
      </c>
      <c r="E12030" s="72">
        <v>57</v>
      </c>
      <c r="F12030" s="105">
        <v>3</v>
      </c>
      <c r="G12030" s="108">
        <f t="shared" si="187"/>
        <v>44013</v>
      </c>
    </row>
    <row r="12031" spans="1:7" x14ac:dyDescent="0.35">
      <c r="A12031" s="72" t="s">
        <v>732</v>
      </c>
      <c r="B12031" s="72" t="s">
        <v>733</v>
      </c>
      <c r="C12031" s="72" t="s">
        <v>1101</v>
      </c>
      <c r="D12031" s="72" t="s">
        <v>1093</v>
      </c>
      <c r="E12031" s="72">
        <v>53</v>
      </c>
      <c r="F12031" s="105">
        <v>3</v>
      </c>
      <c r="G12031" s="108">
        <f t="shared" si="187"/>
        <v>43922</v>
      </c>
    </row>
    <row r="12032" spans="1:7" x14ac:dyDescent="0.35">
      <c r="A12032" s="72" t="s">
        <v>732</v>
      </c>
      <c r="B12032" s="72" t="s">
        <v>733</v>
      </c>
      <c r="C12032" s="72" t="s">
        <v>1101</v>
      </c>
      <c r="D12032" s="72" t="s">
        <v>1094</v>
      </c>
      <c r="E12032" s="72">
        <v>52</v>
      </c>
      <c r="F12032" s="105">
        <v>3</v>
      </c>
      <c r="G12032" s="108">
        <f t="shared" si="187"/>
        <v>43831</v>
      </c>
    </row>
    <row r="12033" spans="1:7" x14ac:dyDescent="0.35">
      <c r="A12033" s="72" t="s">
        <v>732</v>
      </c>
      <c r="B12033" s="72" t="s">
        <v>733</v>
      </c>
      <c r="C12033" s="72" t="s">
        <v>1101</v>
      </c>
      <c r="D12033" s="72" t="s">
        <v>1095</v>
      </c>
      <c r="E12033" s="72">
        <v>51</v>
      </c>
      <c r="F12033" s="105">
        <v>3</v>
      </c>
      <c r="G12033" s="108">
        <f t="shared" si="187"/>
        <v>43739</v>
      </c>
    </row>
    <row r="12034" spans="1:7" x14ac:dyDescent="0.35">
      <c r="A12034" s="72" t="s">
        <v>732</v>
      </c>
      <c r="B12034" s="72" t="s">
        <v>733</v>
      </c>
      <c r="C12034" s="72" t="s">
        <v>1101</v>
      </c>
      <c r="D12034" s="72" t="s">
        <v>1096</v>
      </c>
      <c r="E12034" s="72">
        <v>51</v>
      </c>
      <c r="F12034" s="105">
        <v>1</v>
      </c>
      <c r="G12034" s="108">
        <f t="shared" si="187"/>
        <v>43647</v>
      </c>
    </row>
    <row r="12035" spans="1:7" x14ac:dyDescent="0.35">
      <c r="A12035" s="72" t="s">
        <v>732</v>
      </c>
      <c r="B12035" s="72" t="s">
        <v>733</v>
      </c>
      <c r="C12035" s="72" t="s">
        <v>1101</v>
      </c>
      <c r="D12035" s="72" t="s">
        <v>1097</v>
      </c>
      <c r="E12035" s="72">
        <v>52</v>
      </c>
      <c r="F12035" s="105">
        <v>2</v>
      </c>
      <c r="G12035" s="108">
        <f t="shared" si="187"/>
        <v>43556</v>
      </c>
    </row>
    <row r="12036" spans="1:7" x14ac:dyDescent="0.35">
      <c r="A12036" s="72" t="s">
        <v>732</v>
      </c>
      <c r="B12036" s="72" t="s">
        <v>733</v>
      </c>
      <c r="C12036" s="72" t="s">
        <v>1101</v>
      </c>
      <c r="D12036" s="72" t="s">
        <v>1098</v>
      </c>
      <c r="E12036" s="72">
        <v>47</v>
      </c>
      <c r="F12036" s="105">
        <v>0</v>
      </c>
      <c r="G12036" s="108">
        <f t="shared" ref="G12036:G12099" si="188">DATE(LEFT(D12036,4),RIGHT(LEFT(D12036,7),2),1)</f>
        <v>43466</v>
      </c>
    </row>
    <row r="12037" spans="1:7" x14ac:dyDescent="0.35">
      <c r="A12037" s="72" t="s">
        <v>732</v>
      </c>
      <c r="B12037" s="72" t="s">
        <v>733</v>
      </c>
      <c r="C12037" s="72" t="s">
        <v>1101</v>
      </c>
      <c r="D12037" s="72" t="s">
        <v>1099</v>
      </c>
      <c r="E12037" s="72">
        <v>49</v>
      </c>
      <c r="F12037" s="105">
        <v>0</v>
      </c>
      <c r="G12037" s="108">
        <f t="shared" si="188"/>
        <v>43374</v>
      </c>
    </row>
    <row r="12038" spans="1:7" x14ac:dyDescent="0.35">
      <c r="A12038" s="72" t="s">
        <v>732</v>
      </c>
      <c r="B12038" s="72" t="s">
        <v>733</v>
      </c>
      <c r="C12038" s="72" t="s">
        <v>1102</v>
      </c>
      <c r="D12038" s="72" t="s">
        <v>1088</v>
      </c>
      <c r="E12038" s="72">
        <v>1167</v>
      </c>
      <c r="F12038" s="105">
        <v>90</v>
      </c>
      <c r="G12038" s="108">
        <f t="shared" si="188"/>
        <v>44378</v>
      </c>
    </row>
    <row r="12039" spans="1:7" x14ac:dyDescent="0.35">
      <c r="A12039" s="72" t="s">
        <v>732</v>
      </c>
      <c r="B12039" s="72" t="s">
        <v>733</v>
      </c>
      <c r="C12039" s="72" t="s">
        <v>1102</v>
      </c>
      <c r="D12039" s="72" t="s">
        <v>1089</v>
      </c>
      <c r="E12039" s="72">
        <v>1165</v>
      </c>
      <c r="F12039" s="105">
        <v>88</v>
      </c>
      <c r="G12039" s="108">
        <f t="shared" si="188"/>
        <v>44287</v>
      </c>
    </row>
    <row r="12040" spans="1:7" x14ac:dyDescent="0.35">
      <c r="A12040" s="72" t="s">
        <v>732</v>
      </c>
      <c r="B12040" s="72" t="s">
        <v>733</v>
      </c>
      <c r="C12040" s="72" t="s">
        <v>1102</v>
      </c>
      <c r="D12040" s="72" t="s">
        <v>1090</v>
      </c>
      <c r="E12040" s="72">
        <v>1165</v>
      </c>
      <c r="F12040" s="105">
        <v>80</v>
      </c>
      <c r="G12040" s="108">
        <f t="shared" si="188"/>
        <v>44197</v>
      </c>
    </row>
    <row r="12041" spans="1:7" x14ac:dyDescent="0.35">
      <c r="A12041" s="72" t="s">
        <v>732</v>
      </c>
      <c r="B12041" s="72" t="s">
        <v>733</v>
      </c>
      <c r="C12041" s="72" t="s">
        <v>1102</v>
      </c>
      <c r="D12041" s="72" t="s">
        <v>1091</v>
      </c>
      <c r="E12041" s="72">
        <v>1180</v>
      </c>
      <c r="F12041" s="105">
        <v>95</v>
      </c>
      <c r="G12041" s="108">
        <f t="shared" si="188"/>
        <v>44105</v>
      </c>
    </row>
    <row r="12042" spans="1:7" x14ac:dyDescent="0.35">
      <c r="A12042" s="72" t="s">
        <v>732</v>
      </c>
      <c r="B12042" s="72" t="s">
        <v>733</v>
      </c>
      <c r="C12042" s="72" t="s">
        <v>1102</v>
      </c>
      <c r="D12042" s="72" t="s">
        <v>1092</v>
      </c>
      <c r="E12042" s="72">
        <v>1175</v>
      </c>
      <c r="F12042" s="105">
        <v>96</v>
      </c>
      <c r="G12042" s="108">
        <f t="shared" si="188"/>
        <v>44013</v>
      </c>
    </row>
    <row r="12043" spans="1:7" x14ac:dyDescent="0.35">
      <c r="A12043" s="72" t="s">
        <v>732</v>
      </c>
      <c r="B12043" s="72" t="s">
        <v>733</v>
      </c>
      <c r="C12043" s="72" t="s">
        <v>1102</v>
      </c>
      <c r="D12043" s="72" t="s">
        <v>1093</v>
      </c>
      <c r="E12043" s="72">
        <v>1175</v>
      </c>
      <c r="F12043" s="105">
        <v>99</v>
      </c>
      <c r="G12043" s="108">
        <f t="shared" si="188"/>
        <v>43922</v>
      </c>
    </row>
    <row r="12044" spans="1:7" x14ac:dyDescent="0.35">
      <c r="A12044" s="72" t="s">
        <v>732</v>
      </c>
      <c r="B12044" s="72" t="s">
        <v>733</v>
      </c>
      <c r="C12044" s="72" t="s">
        <v>1102</v>
      </c>
      <c r="D12044" s="72" t="s">
        <v>1094</v>
      </c>
      <c r="E12044" s="72">
        <v>1178</v>
      </c>
      <c r="F12044" s="105">
        <v>101</v>
      </c>
      <c r="G12044" s="108">
        <f t="shared" si="188"/>
        <v>43831</v>
      </c>
    </row>
    <row r="12045" spans="1:7" x14ac:dyDescent="0.35">
      <c r="A12045" s="72" t="s">
        <v>732</v>
      </c>
      <c r="B12045" s="72" t="s">
        <v>733</v>
      </c>
      <c r="C12045" s="72" t="s">
        <v>1102</v>
      </c>
      <c r="D12045" s="72" t="s">
        <v>1095</v>
      </c>
      <c r="E12045" s="72">
        <v>1181</v>
      </c>
      <c r="F12045" s="105">
        <v>109</v>
      </c>
      <c r="G12045" s="108">
        <f t="shared" si="188"/>
        <v>43739</v>
      </c>
    </row>
    <row r="12046" spans="1:7" x14ac:dyDescent="0.35">
      <c r="A12046" s="72" t="s">
        <v>732</v>
      </c>
      <c r="B12046" s="72" t="s">
        <v>733</v>
      </c>
      <c r="C12046" s="72" t="s">
        <v>1102</v>
      </c>
      <c r="D12046" s="72" t="s">
        <v>1096</v>
      </c>
      <c r="E12046" s="72">
        <v>1168</v>
      </c>
      <c r="F12046" s="105">
        <v>108</v>
      </c>
      <c r="G12046" s="108">
        <f t="shared" si="188"/>
        <v>43647</v>
      </c>
    </row>
    <row r="12047" spans="1:7" x14ac:dyDescent="0.35">
      <c r="A12047" s="72" t="s">
        <v>732</v>
      </c>
      <c r="B12047" s="72" t="s">
        <v>733</v>
      </c>
      <c r="C12047" s="72" t="s">
        <v>1102</v>
      </c>
      <c r="D12047" s="72" t="s">
        <v>1097</v>
      </c>
      <c r="E12047" s="72">
        <v>1164</v>
      </c>
      <c r="F12047" s="105">
        <v>74</v>
      </c>
      <c r="G12047" s="108">
        <f t="shared" si="188"/>
        <v>43556</v>
      </c>
    </row>
    <row r="12048" spans="1:7" x14ac:dyDescent="0.35">
      <c r="A12048" s="72" t="s">
        <v>732</v>
      </c>
      <c r="B12048" s="72" t="s">
        <v>733</v>
      </c>
      <c r="C12048" s="72" t="s">
        <v>1102</v>
      </c>
      <c r="D12048" s="72" t="s">
        <v>1098</v>
      </c>
      <c r="E12048" s="72">
        <v>1158</v>
      </c>
      <c r="F12048" s="105">
        <v>61</v>
      </c>
      <c r="G12048" s="108">
        <f t="shared" si="188"/>
        <v>43466</v>
      </c>
    </row>
    <row r="12049" spans="1:7" x14ac:dyDescent="0.35">
      <c r="A12049" s="72" t="s">
        <v>732</v>
      </c>
      <c r="B12049" s="72" t="s">
        <v>733</v>
      </c>
      <c r="C12049" s="72" t="s">
        <v>1102</v>
      </c>
      <c r="D12049" s="72" t="s">
        <v>1099</v>
      </c>
      <c r="E12049" s="72">
        <v>1186</v>
      </c>
      <c r="F12049" s="105">
        <v>59</v>
      </c>
      <c r="G12049" s="108">
        <f t="shared" si="188"/>
        <v>43374</v>
      </c>
    </row>
    <row r="12050" spans="1:7" x14ac:dyDescent="0.35">
      <c r="A12050" s="72" t="s">
        <v>734</v>
      </c>
      <c r="B12050" s="72" t="s">
        <v>735</v>
      </c>
      <c r="C12050" s="72" t="s">
        <v>1087</v>
      </c>
      <c r="D12050" s="72" t="s">
        <v>1088</v>
      </c>
      <c r="E12050" s="72">
        <v>680</v>
      </c>
      <c r="F12050" s="105">
        <v>33</v>
      </c>
      <c r="G12050" s="108">
        <f t="shared" si="188"/>
        <v>44378</v>
      </c>
    </row>
    <row r="12051" spans="1:7" x14ac:dyDescent="0.35">
      <c r="A12051" s="72" t="s">
        <v>734</v>
      </c>
      <c r="B12051" s="72" t="s">
        <v>735</v>
      </c>
      <c r="C12051" s="72" t="s">
        <v>1087</v>
      </c>
      <c r="D12051" s="72" t="s">
        <v>1089</v>
      </c>
      <c r="E12051" s="72">
        <v>680</v>
      </c>
      <c r="F12051" s="105">
        <v>31</v>
      </c>
      <c r="G12051" s="108">
        <f t="shared" si="188"/>
        <v>44287</v>
      </c>
    </row>
    <row r="12052" spans="1:7" x14ac:dyDescent="0.35">
      <c r="A12052" s="72" t="s">
        <v>734</v>
      </c>
      <c r="B12052" s="72" t="s">
        <v>735</v>
      </c>
      <c r="C12052" s="72" t="s">
        <v>1087</v>
      </c>
      <c r="D12052" s="72" t="s">
        <v>1090</v>
      </c>
      <c r="E12052" s="72">
        <v>677</v>
      </c>
      <c r="F12052" s="105">
        <v>37</v>
      </c>
      <c r="G12052" s="108">
        <f t="shared" si="188"/>
        <v>44197</v>
      </c>
    </row>
    <row r="12053" spans="1:7" x14ac:dyDescent="0.35">
      <c r="A12053" s="72" t="s">
        <v>734</v>
      </c>
      <c r="B12053" s="72" t="s">
        <v>735</v>
      </c>
      <c r="C12053" s="72" t="s">
        <v>1087</v>
      </c>
      <c r="D12053" s="72" t="s">
        <v>1091</v>
      </c>
      <c r="E12053" s="72">
        <v>676</v>
      </c>
      <c r="F12053" s="105">
        <v>31</v>
      </c>
      <c r="G12053" s="108">
        <f t="shared" si="188"/>
        <v>44105</v>
      </c>
    </row>
    <row r="12054" spans="1:7" x14ac:dyDescent="0.35">
      <c r="A12054" s="72" t="s">
        <v>734</v>
      </c>
      <c r="B12054" s="72" t="s">
        <v>735</v>
      </c>
      <c r="C12054" s="72" t="s">
        <v>1087</v>
      </c>
      <c r="D12054" s="72" t="s">
        <v>1092</v>
      </c>
      <c r="E12054" s="72">
        <v>678</v>
      </c>
      <c r="F12054" s="105">
        <v>29</v>
      </c>
      <c r="G12054" s="108">
        <f t="shared" si="188"/>
        <v>44013</v>
      </c>
    </row>
    <row r="12055" spans="1:7" x14ac:dyDescent="0.35">
      <c r="A12055" s="72" t="s">
        <v>734</v>
      </c>
      <c r="B12055" s="72" t="s">
        <v>735</v>
      </c>
      <c r="C12055" s="72" t="s">
        <v>1087</v>
      </c>
      <c r="D12055" s="72" t="s">
        <v>1093</v>
      </c>
      <c r="E12055" s="72">
        <v>677</v>
      </c>
      <c r="F12055" s="105">
        <v>29</v>
      </c>
      <c r="G12055" s="108">
        <f t="shared" si="188"/>
        <v>43922</v>
      </c>
    </row>
    <row r="12056" spans="1:7" x14ac:dyDescent="0.35">
      <c r="A12056" s="72" t="s">
        <v>734</v>
      </c>
      <c r="B12056" s="72" t="s">
        <v>735</v>
      </c>
      <c r="C12056" s="72" t="s">
        <v>1087</v>
      </c>
      <c r="D12056" s="72" t="s">
        <v>1094</v>
      </c>
      <c r="E12056" s="72">
        <v>673</v>
      </c>
      <c r="F12056" s="105">
        <v>24</v>
      </c>
      <c r="G12056" s="108">
        <f t="shared" si="188"/>
        <v>43831</v>
      </c>
    </row>
    <row r="12057" spans="1:7" x14ac:dyDescent="0.35">
      <c r="A12057" s="72" t="s">
        <v>734</v>
      </c>
      <c r="B12057" s="72" t="s">
        <v>735</v>
      </c>
      <c r="C12057" s="72" t="s">
        <v>1087</v>
      </c>
      <c r="D12057" s="72" t="s">
        <v>1095</v>
      </c>
      <c r="E12057" s="72">
        <v>678</v>
      </c>
      <c r="F12057" s="105">
        <v>26</v>
      </c>
      <c r="G12057" s="108">
        <f t="shared" si="188"/>
        <v>43739</v>
      </c>
    </row>
    <row r="12058" spans="1:7" x14ac:dyDescent="0.35">
      <c r="A12058" s="72" t="s">
        <v>734</v>
      </c>
      <c r="B12058" s="72" t="s">
        <v>735</v>
      </c>
      <c r="C12058" s="72" t="s">
        <v>1087</v>
      </c>
      <c r="D12058" s="72" t="s">
        <v>1096</v>
      </c>
      <c r="E12058" s="72">
        <v>680</v>
      </c>
      <c r="F12058" s="105">
        <v>26</v>
      </c>
      <c r="G12058" s="108">
        <f t="shared" si="188"/>
        <v>43647</v>
      </c>
    </row>
    <row r="12059" spans="1:7" x14ac:dyDescent="0.35">
      <c r="A12059" s="72" t="s">
        <v>734</v>
      </c>
      <c r="B12059" s="72" t="s">
        <v>735</v>
      </c>
      <c r="C12059" s="72" t="s">
        <v>1087</v>
      </c>
      <c r="D12059" s="72" t="s">
        <v>1097</v>
      </c>
      <c r="E12059" s="72">
        <v>674</v>
      </c>
      <c r="F12059" s="105">
        <v>22</v>
      </c>
      <c r="G12059" s="108">
        <f t="shared" si="188"/>
        <v>43556</v>
      </c>
    </row>
    <row r="12060" spans="1:7" x14ac:dyDescent="0.35">
      <c r="A12060" s="72" t="s">
        <v>734</v>
      </c>
      <c r="B12060" s="72" t="s">
        <v>735</v>
      </c>
      <c r="C12060" s="72" t="s">
        <v>1087</v>
      </c>
      <c r="D12060" s="72" t="s">
        <v>1098</v>
      </c>
      <c r="E12060" s="72">
        <v>653</v>
      </c>
      <c r="F12060" s="105">
        <v>25</v>
      </c>
      <c r="G12060" s="108">
        <f t="shared" si="188"/>
        <v>43466</v>
      </c>
    </row>
    <row r="12061" spans="1:7" x14ac:dyDescent="0.35">
      <c r="A12061" s="72" t="s">
        <v>734</v>
      </c>
      <c r="B12061" s="72" t="s">
        <v>735</v>
      </c>
      <c r="C12061" s="72" t="s">
        <v>1087</v>
      </c>
      <c r="D12061" s="72" t="s">
        <v>1099</v>
      </c>
      <c r="E12061" s="72">
        <v>683</v>
      </c>
      <c r="F12061" s="105">
        <v>28</v>
      </c>
      <c r="G12061" s="108">
        <f t="shared" si="188"/>
        <v>43374</v>
      </c>
    </row>
    <row r="12062" spans="1:7" x14ac:dyDescent="0.35">
      <c r="A12062" s="72" t="s">
        <v>734</v>
      </c>
      <c r="B12062" s="72" t="s">
        <v>735</v>
      </c>
      <c r="C12062" s="72" t="s">
        <v>1100</v>
      </c>
      <c r="D12062" s="72" t="s">
        <v>1088</v>
      </c>
      <c r="E12062" s="72">
        <v>1823</v>
      </c>
      <c r="F12062" s="105">
        <v>201</v>
      </c>
      <c r="G12062" s="108">
        <f t="shared" si="188"/>
        <v>44378</v>
      </c>
    </row>
    <row r="12063" spans="1:7" x14ac:dyDescent="0.35">
      <c r="A12063" s="72" t="s">
        <v>734</v>
      </c>
      <c r="B12063" s="72" t="s">
        <v>735</v>
      </c>
      <c r="C12063" s="72" t="s">
        <v>1100</v>
      </c>
      <c r="D12063" s="72" t="s">
        <v>1089</v>
      </c>
      <c r="E12063" s="72">
        <v>1828</v>
      </c>
      <c r="F12063" s="105">
        <v>202</v>
      </c>
      <c r="G12063" s="108">
        <f t="shared" si="188"/>
        <v>44287</v>
      </c>
    </row>
    <row r="12064" spans="1:7" x14ac:dyDescent="0.35">
      <c r="A12064" s="72" t="s">
        <v>734</v>
      </c>
      <c r="B12064" s="72" t="s">
        <v>735</v>
      </c>
      <c r="C12064" s="72" t="s">
        <v>1100</v>
      </c>
      <c r="D12064" s="72" t="s">
        <v>1090</v>
      </c>
      <c r="E12064" s="72">
        <v>1825</v>
      </c>
      <c r="F12064" s="105">
        <v>249</v>
      </c>
      <c r="G12064" s="108">
        <f t="shared" si="188"/>
        <v>44197</v>
      </c>
    </row>
    <row r="12065" spans="1:7" x14ac:dyDescent="0.35">
      <c r="A12065" s="72" t="s">
        <v>734</v>
      </c>
      <c r="B12065" s="72" t="s">
        <v>735</v>
      </c>
      <c r="C12065" s="72" t="s">
        <v>1100</v>
      </c>
      <c r="D12065" s="72" t="s">
        <v>1091</v>
      </c>
      <c r="E12065" s="72">
        <v>1823</v>
      </c>
      <c r="F12065" s="105">
        <v>205</v>
      </c>
      <c r="G12065" s="108">
        <f t="shared" si="188"/>
        <v>44105</v>
      </c>
    </row>
    <row r="12066" spans="1:7" x14ac:dyDescent="0.35">
      <c r="A12066" s="72" t="s">
        <v>734</v>
      </c>
      <c r="B12066" s="72" t="s">
        <v>735</v>
      </c>
      <c r="C12066" s="72" t="s">
        <v>1100</v>
      </c>
      <c r="D12066" s="72" t="s">
        <v>1092</v>
      </c>
      <c r="E12066" s="72">
        <v>1823</v>
      </c>
      <c r="F12066" s="105">
        <v>204</v>
      </c>
      <c r="G12066" s="108">
        <f t="shared" si="188"/>
        <v>44013</v>
      </c>
    </row>
    <row r="12067" spans="1:7" x14ac:dyDescent="0.35">
      <c r="A12067" s="72" t="s">
        <v>734</v>
      </c>
      <c r="B12067" s="72" t="s">
        <v>735</v>
      </c>
      <c r="C12067" s="72" t="s">
        <v>1100</v>
      </c>
      <c r="D12067" s="72" t="s">
        <v>1093</v>
      </c>
      <c r="E12067" s="72">
        <v>1799</v>
      </c>
      <c r="F12067" s="105">
        <v>200</v>
      </c>
      <c r="G12067" s="108">
        <f t="shared" si="188"/>
        <v>43922</v>
      </c>
    </row>
    <row r="12068" spans="1:7" x14ac:dyDescent="0.35">
      <c r="A12068" s="72" t="s">
        <v>734</v>
      </c>
      <c r="B12068" s="72" t="s">
        <v>735</v>
      </c>
      <c r="C12068" s="72" t="s">
        <v>1100</v>
      </c>
      <c r="D12068" s="72" t="s">
        <v>1094</v>
      </c>
      <c r="E12068" s="72">
        <v>1791</v>
      </c>
      <c r="F12068" s="105">
        <v>187</v>
      </c>
      <c r="G12068" s="108">
        <f t="shared" si="188"/>
        <v>43831</v>
      </c>
    </row>
    <row r="12069" spans="1:7" x14ac:dyDescent="0.35">
      <c r="A12069" s="72" t="s">
        <v>734</v>
      </c>
      <c r="B12069" s="72" t="s">
        <v>735</v>
      </c>
      <c r="C12069" s="72" t="s">
        <v>1100</v>
      </c>
      <c r="D12069" s="72" t="s">
        <v>1095</v>
      </c>
      <c r="E12069" s="72">
        <v>1779</v>
      </c>
      <c r="F12069" s="105">
        <v>222</v>
      </c>
      <c r="G12069" s="108">
        <f t="shared" si="188"/>
        <v>43739</v>
      </c>
    </row>
    <row r="12070" spans="1:7" x14ac:dyDescent="0.35">
      <c r="A12070" s="72" t="s">
        <v>734</v>
      </c>
      <c r="B12070" s="72" t="s">
        <v>735</v>
      </c>
      <c r="C12070" s="72" t="s">
        <v>1100</v>
      </c>
      <c r="D12070" s="72" t="s">
        <v>1096</v>
      </c>
      <c r="E12070" s="72">
        <v>1777</v>
      </c>
      <c r="F12070" s="105">
        <v>234</v>
      </c>
      <c r="G12070" s="108">
        <f t="shared" si="188"/>
        <v>43647</v>
      </c>
    </row>
    <row r="12071" spans="1:7" x14ac:dyDescent="0.35">
      <c r="A12071" s="72" t="s">
        <v>734</v>
      </c>
      <c r="B12071" s="72" t="s">
        <v>735</v>
      </c>
      <c r="C12071" s="72" t="s">
        <v>1100</v>
      </c>
      <c r="D12071" s="72" t="s">
        <v>1097</v>
      </c>
      <c r="E12071" s="72">
        <v>1775</v>
      </c>
      <c r="F12071" s="105">
        <v>212</v>
      </c>
      <c r="G12071" s="108">
        <f t="shared" si="188"/>
        <v>43556</v>
      </c>
    </row>
    <row r="12072" spans="1:7" x14ac:dyDescent="0.35">
      <c r="A12072" s="72" t="s">
        <v>734</v>
      </c>
      <c r="B12072" s="72" t="s">
        <v>735</v>
      </c>
      <c r="C12072" s="72" t="s">
        <v>1100</v>
      </c>
      <c r="D12072" s="72" t="s">
        <v>1098</v>
      </c>
      <c r="E12072" s="72">
        <v>1761</v>
      </c>
      <c r="F12072" s="105">
        <v>216</v>
      </c>
      <c r="G12072" s="108">
        <f t="shared" si="188"/>
        <v>43466</v>
      </c>
    </row>
    <row r="12073" spans="1:7" x14ac:dyDescent="0.35">
      <c r="A12073" s="72" t="s">
        <v>734</v>
      </c>
      <c r="B12073" s="72" t="s">
        <v>735</v>
      </c>
      <c r="C12073" s="72" t="s">
        <v>1100</v>
      </c>
      <c r="D12073" s="72" t="s">
        <v>1099</v>
      </c>
      <c r="E12073" s="72">
        <v>1876</v>
      </c>
      <c r="F12073" s="105">
        <v>213</v>
      </c>
      <c r="G12073" s="108">
        <f t="shared" si="188"/>
        <v>43374</v>
      </c>
    </row>
    <row r="12074" spans="1:7" x14ac:dyDescent="0.35">
      <c r="A12074" s="72" t="s">
        <v>734</v>
      </c>
      <c r="B12074" s="72" t="s">
        <v>735</v>
      </c>
      <c r="C12074" s="72" t="s">
        <v>1101</v>
      </c>
      <c r="D12074" s="72" t="s">
        <v>1088</v>
      </c>
      <c r="E12074" s="72">
        <v>177</v>
      </c>
      <c r="F12074" s="105">
        <v>3</v>
      </c>
      <c r="G12074" s="108">
        <f t="shared" si="188"/>
        <v>44378</v>
      </c>
    </row>
    <row r="12075" spans="1:7" x14ac:dyDescent="0.35">
      <c r="A12075" s="72" t="s">
        <v>734</v>
      </c>
      <c r="B12075" s="72" t="s">
        <v>735</v>
      </c>
      <c r="C12075" s="72" t="s">
        <v>1101</v>
      </c>
      <c r="D12075" s="72" t="s">
        <v>1089</v>
      </c>
      <c r="E12075" s="72">
        <v>176</v>
      </c>
      <c r="F12075" s="105">
        <v>3</v>
      </c>
      <c r="G12075" s="108">
        <f t="shared" si="188"/>
        <v>44287</v>
      </c>
    </row>
    <row r="12076" spans="1:7" x14ac:dyDescent="0.35">
      <c r="A12076" s="72" t="s">
        <v>734</v>
      </c>
      <c r="B12076" s="72" t="s">
        <v>735</v>
      </c>
      <c r="C12076" s="72" t="s">
        <v>1101</v>
      </c>
      <c r="D12076" s="72" t="s">
        <v>1090</v>
      </c>
      <c r="E12076" s="72">
        <v>178</v>
      </c>
      <c r="F12076" s="105">
        <v>1</v>
      </c>
      <c r="G12076" s="108">
        <f t="shared" si="188"/>
        <v>44197</v>
      </c>
    </row>
    <row r="12077" spans="1:7" x14ac:dyDescent="0.35">
      <c r="A12077" s="72" t="s">
        <v>734</v>
      </c>
      <c r="B12077" s="72" t="s">
        <v>735</v>
      </c>
      <c r="C12077" s="72" t="s">
        <v>1101</v>
      </c>
      <c r="D12077" s="72" t="s">
        <v>1091</v>
      </c>
      <c r="E12077" s="72">
        <v>179</v>
      </c>
      <c r="F12077" s="105">
        <v>1</v>
      </c>
      <c r="G12077" s="108">
        <f t="shared" si="188"/>
        <v>44105</v>
      </c>
    </row>
    <row r="12078" spans="1:7" x14ac:dyDescent="0.35">
      <c r="A12078" s="72" t="s">
        <v>734</v>
      </c>
      <c r="B12078" s="72" t="s">
        <v>735</v>
      </c>
      <c r="C12078" s="72" t="s">
        <v>1101</v>
      </c>
      <c r="D12078" s="72" t="s">
        <v>1092</v>
      </c>
      <c r="E12078" s="72">
        <v>173</v>
      </c>
      <c r="F12078" s="105">
        <v>1</v>
      </c>
      <c r="G12078" s="108">
        <f t="shared" si="188"/>
        <v>44013</v>
      </c>
    </row>
    <row r="12079" spans="1:7" x14ac:dyDescent="0.35">
      <c r="A12079" s="72" t="s">
        <v>734</v>
      </c>
      <c r="B12079" s="72" t="s">
        <v>735</v>
      </c>
      <c r="C12079" s="72" t="s">
        <v>1101</v>
      </c>
      <c r="D12079" s="72" t="s">
        <v>1093</v>
      </c>
      <c r="E12079" s="72">
        <v>166</v>
      </c>
      <c r="F12079" s="105">
        <v>2</v>
      </c>
      <c r="G12079" s="108">
        <f t="shared" si="188"/>
        <v>43922</v>
      </c>
    </row>
    <row r="12080" spans="1:7" x14ac:dyDescent="0.35">
      <c r="A12080" s="72" t="s">
        <v>734</v>
      </c>
      <c r="B12080" s="72" t="s">
        <v>735</v>
      </c>
      <c r="C12080" s="72" t="s">
        <v>1101</v>
      </c>
      <c r="D12080" s="72" t="s">
        <v>1094</v>
      </c>
      <c r="E12080" s="72">
        <v>161</v>
      </c>
      <c r="F12080" s="105">
        <v>2</v>
      </c>
      <c r="G12080" s="108">
        <f t="shared" si="188"/>
        <v>43831</v>
      </c>
    </row>
    <row r="12081" spans="1:7" x14ac:dyDescent="0.35">
      <c r="A12081" s="72" t="s">
        <v>734</v>
      </c>
      <c r="B12081" s="72" t="s">
        <v>735</v>
      </c>
      <c r="C12081" s="72" t="s">
        <v>1101</v>
      </c>
      <c r="D12081" s="72" t="s">
        <v>1095</v>
      </c>
      <c r="E12081" s="72">
        <v>160</v>
      </c>
      <c r="F12081" s="105">
        <v>2</v>
      </c>
      <c r="G12081" s="108">
        <f t="shared" si="188"/>
        <v>43739</v>
      </c>
    </row>
    <row r="12082" spans="1:7" x14ac:dyDescent="0.35">
      <c r="A12082" s="72" t="s">
        <v>734</v>
      </c>
      <c r="B12082" s="72" t="s">
        <v>735</v>
      </c>
      <c r="C12082" s="72" t="s">
        <v>1101</v>
      </c>
      <c r="D12082" s="72" t="s">
        <v>1096</v>
      </c>
      <c r="E12082" s="72">
        <v>160</v>
      </c>
      <c r="F12082" s="105">
        <v>2</v>
      </c>
      <c r="G12082" s="108">
        <f t="shared" si="188"/>
        <v>43647</v>
      </c>
    </row>
    <row r="12083" spans="1:7" x14ac:dyDescent="0.35">
      <c r="A12083" s="72" t="s">
        <v>734</v>
      </c>
      <c r="B12083" s="72" t="s">
        <v>735</v>
      </c>
      <c r="C12083" s="72" t="s">
        <v>1101</v>
      </c>
      <c r="D12083" s="72" t="s">
        <v>1097</v>
      </c>
      <c r="E12083" s="72">
        <v>161</v>
      </c>
      <c r="F12083" s="105">
        <v>2</v>
      </c>
      <c r="G12083" s="108">
        <f t="shared" si="188"/>
        <v>43556</v>
      </c>
    </row>
    <row r="12084" spans="1:7" x14ac:dyDescent="0.35">
      <c r="A12084" s="72" t="s">
        <v>734</v>
      </c>
      <c r="B12084" s="72" t="s">
        <v>735</v>
      </c>
      <c r="C12084" s="72" t="s">
        <v>1101</v>
      </c>
      <c r="D12084" s="72" t="s">
        <v>1098</v>
      </c>
      <c r="E12084" s="72">
        <v>153</v>
      </c>
      <c r="F12084" s="105">
        <v>3</v>
      </c>
      <c r="G12084" s="108">
        <f t="shared" si="188"/>
        <v>43466</v>
      </c>
    </row>
    <row r="12085" spans="1:7" x14ac:dyDescent="0.35">
      <c r="A12085" s="72" t="s">
        <v>734</v>
      </c>
      <c r="B12085" s="72" t="s">
        <v>735</v>
      </c>
      <c r="C12085" s="72" t="s">
        <v>1101</v>
      </c>
      <c r="D12085" s="72" t="s">
        <v>1099</v>
      </c>
      <c r="E12085" s="72">
        <v>177</v>
      </c>
      <c r="F12085" s="105">
        <v>2</v>
      </c>
      <c r="G12085" s="108">
        <f t="shared" si="188"/>
        <v>43374</v>
      </c>
    </row>
    <row r="12086" spans="1:7" x14ac:dyDescent="0.35">
      <c r="A12086" s="72" t="s">
        <v>734</v>
      </c>
      <c r="B12086" s="72" t="s">
        <v>735</v>
      </c>
      <c r="C12086" s="72" t="s">
        <v>1102</v>
      </c>
      <c r="D12086" s="72" t="s">
        <v>1088</v>
      </c>
      <c r="E12086" s="72">
        <v>1854</v>
      </c>
      <c r="F12086" s="105">
        <v>80</v>
      </c>
      <c r="G12086" s="108">
        <f t="shared" si="188"/>
        <v>44378</v>
      </c>
    </row>
    <row r="12087" spans="1:7" x14ac:dyDescent="0.35">
      <c r="A12087" s="72" t="s">
        <v>734</v>
      </c>
      <c r="B12087" s="72" t="s">
        <v>735</v>
      </c>
      <c r="C12087" s="72" t="s">
        <v>1102</v>
      </c>
      <c r="D12087" s="72" t="s">
        <v>1089</v>
      </c>
      <c r="E12087" s="72">
        <v>1856</v>
      </c>
      <c r="F12087" s="105">
        <v>77</v>
      </c>
      <c r="G12087" s="108">
        <f t="shared" si="188"/>
        <v>44287</v>
      </c>
    </row>
    <row r="12088" spans="1:7" x14ac:dyDescent="0.35">
      <c r="A12088" s="72" t="s">
        <v>734</v>
      </c>
      <c r="B12088" s="72" t="s">
        <v>735</v>
      </c>
      <c r="C12088" s="72" t="s">
        <v>1102</v>
      </c>
      <c r="D12088" s="72" t="s">
        <v>1090</v>
      </c>
      <c r="E12088" s="72">
        <v>1856</v>
      </c>
      <c r="F12088" s="105">
        <v>81</v>
      </c>
      <c r="G12088" s="108">
        <f t="shared" si="188"/>
        <v>44197</v>
      </c>
    </row>
    <row r="12089" spans="1:7" x14ac:dyDescent="0.35">
      <c r="A12089" s="72" t="s">
        <v>734</v>
      </c>
      <c r="B12089" s="72" t="s">
        <v>735</v>
      </c>
      <c r="C12089" s="72" t="s">
        <v>1102</v>
      </c>
      <c r="D12089" s="72" t="s">
        <v>1091</v>
      </c>
      <c r="E12089" s="72">
        <v>1855</v>
      </c>
      <c r="F12089" s="105">
        <v>73</v>
      </c>
      <c r="G12089" s="108">
        <f t="shared" si="188"/>
        <v>44105</v>
      </c>
    </row>
    <row r="12090" spans="1:7" x14ac:dyDescent="0.35">
      <c r="A12090" s="72" t="s">
        <v>734</v>
      </c>
      <c r="B12090" s="72" t="s">
        <v>735</v>
      </c>
      <c r="C12090" s="72" t="s">
        <v>1102</v>
      </c>
      <c r="D12090" s="72" t="s">
        <v>1092</v>
      </c>
      <c r="E12090" s="72">
        <v>1854</v>
      </c>
      <c r="F12090" s="105">
        <v>84</v>
      </c>
      <c r="G12090" s="108">
        <f t="shared" si="188"/>
        <v>44013</v>
      </c>
    </row>
    <row r="12091" spans="1:7" x14ac:dyDescent="0.35">
      <c r="A12091" s="72" t="s">
        <v>734</v>
      </c>
      <c r="B12091" s="72" t="s">
        <v>735</v>
      </c>
      <c r="C12091" s="72" t="s">
        <v>1102</v>
      </c>
      <c r="D12091" s="72" t="s">
        <v>1093</v>
      </c>
      <c r="E12091" s="72">
        <v>1873</v>
      </c>
      <c r="F12091" s="105">
        <v>89</v>
      </c>
      <c r="G12091" s="108">
        <f t="shared" si="188"/>
        <v>43922</v>
      </c>
    </row>
    <row r="12092" spans="1:7" x14ac:dyDescent="0.35">
      <c r="A12092" s="72" t="s">
        <v>734</v>
      </c>
      <c r="B12092" s="72" t="s">
        <v>735</v>
      </c>
      <c r="C12092" s="72" t="s">
        <v>1102</v>
      </c>
      <c r="D12092" s="72" t="s">
        <v>1094</v>
      </c>
      <c r="E12092" s="72">
        <v>1867</v>
      </c>
      <c r="F12092" s="105">
        <v>75</v>
      </c>
      <c r="G12092" s="108">
        <f t="shared" si="188"/>
        <v>43831</v>
      </c>
    </row>
    <row r="12093" spans="1:7" x14ac:dyDescent="0.35">
      <c r="A12093" s="72" t="s">
        <v>734</v>
      </c>
      <c r="B12093" s="72" t="s">
        <v>735</v>
      </c>
      <c r="C12093" s="72" t="s">
        <v>1102</v>
      </c>
      <c r="D12093" s="72" t="s">
        <v>1095</v>
      </c>
      <c r="E12093" s="72">
        <v>1866</v>
      </c>
      <c r="F12093" s="105">
        <v>81</v>
      </c>
      <c r="G12093" s="108">
        <f t="shared" si="188"/>
        <v>43739</v>
      </c>
    </row>
    <row r="12094" spans="1:7" x14ac:dyDescent="0.35">
      <c r="A12094" s="72" t="s">
        <v>734</v>
      </c>
      <c r="B12094" s="72" t="s">
        <v>735</v>
      </c>
      <c r="C12094" s="72" t="s">
        <v>1102</v>
      </c>
      <c r="D12094" s="72" t="s">
        <v>1096</v>
      </c>
      <c r="E12094" s="72">
        <v>1870</v>
      </c>
      <c r="F12094" s="105">
        <v>81</v>
      </c>
      <c r="G12094" s="108">
        <f t="shared" si="188"/>
        <v>43647</v>
      </c>
    </row>
    <row r="12095" spans="1:7" x14ac:dyDescent="0.35">
      <c r="A12095" s="72" t="s">
        <v>734</v>
      </c>
      <c r="B12095" s="72" t="s">
        <v>735</v>
      </c>
      <c r="C12095" s="72" t="s">
        <v>1102</v>
      </c>
      <c r="D12095" s="72" t="s">
        <v>1097</v>
      </c>
      <c r="E12095" s="72">
        <v>1872</v>
      </c>
      <c r="F12095" s="105">
        <v>80</v>
      </c>
      <c r="G12095" s="108">
        <f t="shared" si="188"/>
        <v>43556</v>
      </c>
    </row>
    <row r="12096" spans="1:7" x14ac:dyDescent="0.35">
      <c r="A12096" s="72" t="s">
        <v>734</v>
      </c>
      <c r="B12096" s="72" t="s">
        <v>735</v>
      </c>
      <c r="C12096" s="72" t="s">
        <v>1102</v>
      </c>
      <c r="D12096" s="72" t="s">
        <v>1098</v>
      </c>
      <c r="E12096" s="72">
        <v>1862</v>
      </c>
      <c r="F12096" s="105">
        <v>92</v>
      </c>
      <c r="G12096" s="108">
        <f t="shared" si="188"/>
        <v>43466</v>
      </c>
    </row>
    <row r="12097" spans="1:7" x14ac:dyDescent="0.35">
      <c r="A12097" s="72" t="s">
        <v>734</v>
      </c>
      <c r="B12097" s="72" t="s">
        <v>735</v>
      </c>
      <c r="C12097" s="72" t="s">
        <v>1102</v>
      </c>
      <c r="D12097" s="72" t="s">
        <v>1099</v>
      </c>
      <c r="E12097" s="72">
        <v>1912</v>
      </c>
      <c r="F12097" s="105">
        <v>94</v>
      </c>
      <c r="G12097" s="108">
        <f t="shared" si="188"/>
        <v>43374</v>
      </c>
    </row>
    <row r="12098" spans="1:7" x14ac:dyDescent="0.35">
      <c r="A12098" s="72" t="s">
        <v>1023</v>
      </c>
      <c r="B12098" s="72" t="s">
        <v>1024</v>
      </c>
      <c r="C12098" s="72" t="s">
        <v>1087</v>
      </c>
      <c r="D12098" s="72" t="s">
        <v>1088</v>
      </c>
      <c r="E12098" s="72">
        <v>315</v>
      </c>
      <c r="F12098" s="105">
        <v>24</v>
      </c>
      <c r="G12098" s="108">
        <f t="shared" si="188"/>
        <v>44378</v>
      </c>
    </row>
    <row r="12099" spans="1:7" x14ac:dyDescent="0.35">
      <c r="A12099" s="72" t="s">
        <v>1023</v>
      </c>
      <c r="B12099" s="72" t="s">
        <v>1024</v>
      </c>
      <c r="C12099" s="72" t="s">
        <v>1087</v>
      </c>
      <c r="D12099" s="72" t="s">
        <v>1089</v>
      </c>
      <c r="E12099" s="72">
        <v>316</v>
      </c>
      <c r="F12099" s="105">
        <v>21</v>
      </c>
      <c r="G12099" s="108">
        <f t="shared" si="188"/>
        <v>44287</v>
      </c>
    </row>
    <row r="12100" spans="1:7" x14ac:dyDescent="0.35">
      <c r="A12100" s="72" t="s">
        <v>1023</v>
      </c>
      <c r="B12100" s="72" t="s">
        <v>1024</v>
      </c>
      <c r="C12100" s="72" t="s">
        <v>1087</v>
      </c>
      <c r="D12100" s="72" t="s">
        <v>1090</v>
      </c>
      <c r="E12100" s="72">
        <v>315</v>
      </c>
      <c r="F12100" s="105">
        <v>21</v>
      </c>
      <c r="G12100" s="108">
        <f t="shared" ref="G12100:G12163" si="189">DATE(LEFT(D12100,4),RIGHT(LEFT(D12100,7),2),1)</f>
        <v>44197</v>
      </c>
    </row>
    <row r="12101" spans="1:7" x14ac:dyDescent="0.35">
      <c r="A12101" s="72" t="s">
        <v>1023</v>
      </c>
      <c r="B12101" s="72" t="s">
        <v>1024</v>
      </c>
      <c r="C12101" s="72" t="s">
        <v>1087</v>
      </c>
      <c r="D12101" s="72" t="s">
        <v>1091</v>
      </c>
      <c r="E12101" s="72">
        <v>314</v>
      </c>
      <c r="F12101" s="105">
        <v>21</v>
      </c>
      <c r="G12101" s="108">
        <f t="shared" si="189"/>
        <v>44105</v>
      </c>
    </row>
    <row r="12102" spans="1:7" x14ac:dyDescent="0.35">
      <c r="A12102" s="72" t="s">
        <v>1023</v>
      </c>
      <c r="B12102" s="72" t="s">
        <v>1024</v>
      </c>
      <c r="C12102" s="72" t="s">
        <v>1087</v>
      </c>
      <c r="D12102" s="72" t="s">
        <v>1092</v>
      </c>
      <c r="E12102" s="72">
        <v>309</v>
      </c>
      <c r="F12102" s="105">
        <v>20</v>
      </c>
      <c r="G12102" s="108">
        <f t="shared" si="189"/>
        <v>44013</v>
      </c>
    </row>
    <row r="12103" spans="1:7" x14ac:dyDescent="0.35">
      <c r="A12103" s="72" t="s">
        <v>1023</v>
      </c>
      <c r="B12103" s="72" t="s">
        <v>1024</v>
      </c>
      <c r="C12103" s="72" t="s">
        <v>1087</v>
      </c>
      <c r="D12103" s="72" t="s">
        <v>1093</v>
      </c>
      <c r="E12103" s="72">
        <v>309</v>
      </c>
      <c r="F12103" s="105">
        <v>20</v>
      </c>
      <c r="G12103" s="108">
        <f t="shared" si="189"/>
        <v>43922</v>
      </c>
    </row>
    <row r="12104" spans="1:7" x14ac:dyDescent="0.35">
      <c r="A12104" s="72" t="s">
        <v>1023</v>
      </c>
      <c r="B12104" s="72" t="s">
        <v>1024</v>
      </c>
      <c r="C12104" s="72" t="s">
        <v>1087</v>
      </c>
      <c r="D12104" s="72" t="s">
        <v>1094</v>
      </c>
      <c r="E12104" s="72">
        <v>308</v>
      </c>
      <c r="F12104" s="105">
        <v>20</v>
      </c>
      <c r="G12104" s="108">
        <f t="shared" si="189"/>
        <v>43831</v>
      </c>
    </row>
    <row r="12105" spans="1:7" x14ac:dyDescent="0.35">
      <c r="A12105" s="72" t="s">
        <v>1023</v>
      </c>
      <c r="B12105" s="72" t="s">
        <v>1024</v>
      </c>
      <c r="C12105" s="72" t="s">
        <v>1087</v>
      </c>
      <c r="D12105" s="72" t="s">
        <v>1095</v>
      </c>
      <c r="E12105" s="72">
        <v>307</v>
      </c>
      <c r="F12105" s="105">
        <v>20</v>
      </c>
      <c r="G12105" s="108">
        <f t="shared" si="189"/>
        <v>43739</v>
      </c>
    </row>
    <row r="12106" spans="1:7" x14ac:dyDescent="0.35">
      <c r="A12106" s="72" t="s">
        <v>1023</v>
      </c>
      <c r="B12106" s="72" t="s">
        <v>1024</v>
      </c>
      <c r="C12106" s="72" t="s">
        <v>1087</v>
      </c>
      <c r="D12106" s="72" t="s">
        <v>1096</v>
      </c>
      <c r="E12106" s="72">
        <v>306</v>
      </c>
      <c r="F12106" s="105">
        <v>22</v>
      </c>
      <c r="G12106" s="108">
        <f t="shared" si="189"/>
        <v>43647</v>
      </c>
    </row>
    <row r="12107" spans="1:7" x14ac:dyDescent="0.35">
      <c r="A12107" s="72" t="s">
        <v>1023</v>
      </c>
      <c r="B12107" s="72" t="s">
        <v>1024</v>
      </c>
      <c r="C12107" s="72" t="s">
        <v>1087</v>
      </c>
      <c r="D12107" s="72" t="s">
        <v>1097</v>
      </c>
      <c r="E12107" s="72">
        <v>307</v>
      </c>
      <c r="F12107" s="105">
        <v>22</v>
      </c>
      <c r="G12107" s="108">
        <f t="shared" si="189"/>
        <v>43556</v>
      </c>
    </row>
    <row r="12108" spans="1:7" x14ac:dyDescent="0.35">
      <c r="A12108" s="72" t="s">
        <v>1023</v>
      </c>
      <c r="B12108" s="72" t="s">
        <v>1024</v>
      </c>
      <c r="C12108" s="72" t="s">
        <v>1087</v>
      </c>
      <c r="D12108" s="72" t="s">
        <v>1098</v>
      </c>
      <c r="E12108" s="72">
        <v>292</v>
      </c>
      <c r="F12108" s="105">
        <v>25</v>
      </c>
      <c r="G12108" s="108">
        <f t="shared" si="189"/>
        <v>43466</v>
      </c>
    </row>
    <row r="12109" spans="1:7" x14ac:dyDescent="0.35">
      <c r="A12109" s="72" t="s">
        <v>1023</v>
      </c>
      <c r="B12109" s="72" t="s">
        <v>1024</v>
      </c>
      <c r="C12109" s="72" t="s">
        <v>1087</v>
      </c>
      <c r="D12109" s="72" t="s">
        <v>1099</v>
      </c>
      <c r="E12109" s="72">
        <v>308</v>
      </c>
      <c r="F12109" s="105">
        <v>20</v>
      </c>
      <c r="G12109" s="108">
        <f t="shared" si="189"/>
        <v>43374</v>
      </c>
    </row>
    <row r="12110" spans="1:7" x14ac:dyDescent="0.35">
      <c r="A12110" s="72" t="s">
        <v>1023</v>
      </c>
      <c r="B12110" s="72" t="s">
        <v>1024</v>
      </c>
      <c r="C12110" s="72" t="s">
        <v>1100</v>
      </c>
      <c r="D12110" s="72" t="s">
        <v>1088</v>
      </c>
      <c r="E12110" s="72">
        <v>501</v>
      </c>
      <c r="F12110" s="105">
        <v>115</v>
      </c>
      <c r="G12110" s="108">
        <f t="shared" si="189"/>
        <v>44378</v>
      </c>
    </row>
    <row r="12111" spans="1:7" x14ac:dyDescent="0.35">
      <c r="A12111" s="72" t="s">
        <v>1023</v>
      </c>
      <c r="B12111" s="72" t="s">
        <v>1024</v>
      </c>
      <c r="C12111" s="72" t="s">
        <v>1100</v>
      </c>
      <c r="D12111" s="72" t="s">
        <v>1089</v>
      </c>
      <c r="E12111" s="72">
        <v>501</v>
      </c>
      <c r="F12111" s="105">
        <v>103</v>
      </c>
      <c r="G12111" s="108">
        <f t="shared" si="189"/>
        <v>44287</v>
      </c>
    </row>
    <row r="12112" spans="1:7" x14ac:dyDescent="0.35">
      <c r="A12112" s="72" t="s">
        <v>1023</v>
      </c>
      <c r="B12112" s="72" t="s">
        <v>1024</v>
      </c>
      <c r="C12112" s="72" t="s">
        <v>1100</v>
      </c>
      <c r="D12112" s="72" t="s">
        <v>1090</v>
      </c>
      <c r="E12112" s="72">
        <v>504</v>
      </c>
      <c r="F12112" s="105">
        <v>105</v>
      </c>
      <c r="G12112" s="108">
        <f t="shared" si="189"/>
        <v>44197</v>
      </c>
    </row>
    <row r="12113" spans="1:7" x14ac:dyDescent="0.35">
      <c r="A12113" s="72" t="s">
        <v>1023</v>
      </c>
      <c r="B12113" s="72" t="s">
        <v>1024</v>
      </c>
      <c r="C12113" s="72" t="s">
        <v>1100</v>
      </c>
      <c r="D12113" s="72" t="s">
        <v>1091</v>
      </c>
      <c r="E12113" s="72">
        <v>496</v>
      </c>
      <c r="F12113" s="105">
        <v>107</v>
      </c>
      <c r="G12113" s="108">
        <f t="shared" si="189"/>
        <v>44105</v>
      </c>
    </row>
    <row r="12114" spans="1:7" x14ac:dyDescent="0.35">
      <c r="A12114" s="72" t="s">
        <v>1023</v>
      </c>
      <c r="B12114" s="72" t="s">
        <v>1024</v>
      </c>
      <c r="C12114" s="72" t="s">
        <v>1100</v>
      </c>
      <c r="D12114" s="72" t="s">
        <v>1092</v>
      </c>
      <c r="E12114" s="72">
        <v>494</v>
      </c>
      <c r="F12114" s="105">
        <v>97</v>
      </c>
      <c r="G12114" s="108">
        <f t="shared" si="189"/>
        <v>44013</v>
      </c>
    </row>
    <row r="12115" spans="1:7" x14ac:dyDescent="0.35">
      <c r="A12115" s="72" t="s">
        <v>1023</v>
      </c>
      <c r="B12115" s="72" t="s">
        <v>1024</v>
      </c>
      <c r="C12115" s="72" t="s">
        <v>1100</v>
      </c>
      <c r="D12115" s="72" t="s">
        <v>1093</v>
      </c>
      <c r="E12115" s="72">
        <v>496</v>
      </c>
      <c r="F12115" s="105">
        <v>98</v>
      </c>
      <c r="G12115" s="108">
        <f t="shared" si="189"/>
        <v>43922</v>
      </c>
    </row>
    <row r="12116" spans="1:7" x14ac:dyDescent="0.35">
      <c r="A12116" s="72" t="s">
        <v>1023</v>
      </c>
      <c r="B12116" s="72" t="s">
        <v>1024</v>
      </c>
      <c r="C12116" s="72" t="s">
        <v>1100</v>
      </c>
      <c r="D12116" s="72" t="s">
        <v>1094</v>
      </c>
      <c r="E12116" s="72">
        <v>500</v>
      </c>
      <c r="F12116" s="105">
        <v>99</v>
      </c>
      <c r="G12116" s="108">
        <f t="shared" si="189"/>
        <v>43831</v>
      </c>
    </row>
    <row r="12117" spans="1:7" x14ac:dyDescent="0.35">
      <c r="A12117" s="72" t="s">
        <v>1023</v>
      </c>
      <c r="B12117" s="72" t="s">
        <v>1024</v>
      </c>
      <c r="C12117" s="72" t="s">
        <v>1100</v>
      </c>
      <c r="D12117" s="72" t="s">
        <v>1095</v>
      </c>
      <c r="E12117" s="72">
        <v>502</v>
      </c>
      <c r="F12117" s="105">
        <v>102</v>
      </c>
      <c r="G12117" s="108">
        <f t="shared" si="189"/>
        <v>43739</v>
      </c>
    </row>
    <row r="12118" spans="1:7" x14ac:dyDescent="0.35">
      <c r="A12118" s="72" t="s">
        <v>1023</v>
      </c>
      <c r="B12118" s="72" t="s">
        <v>1024</v>
      </c>
      <c r="C12118" s="72" t="s">
        <v>1100</v>
      </c>
      <c r="D12118" s="72" t="s">
        <v>1096</v>
      </c>
      <c r="E12118" s="72">
        <v>504</v>
      </c>
      <c r="F12118" s="105">
        <v>101</v>
      </c>
      <c r="G12118" s="108">
        <f t="shared" si="189"/>
        <v>43647</v>
      </c>
    </row>
    <row r="12119" spans="1:7" x14ac:dyDescent="0.35">
      <c r="A12119" s="72" t="s">
        <v>1023</v>
      </c>
      <c r="B12119" s="72" t="s">
        <v>1024</v>
      </c>
      <c r="C12119" s="72" t="s">
        <v>1100</v>
      </c>
      <c r="D12119" s="72" t="s">
        <v>1097</v>
      </c>
      <c r="E12119" s="72">
        <v>497</v>
      </c>
      <c r="F12119" s="105">
        <v>101</v>
      </c>
      <c r="G12119" s="108">
        <f t="shared" si="189"/>
        <v>43556</v>
      </c>
    </row>
    <row r="12120" spans="1:7" x14ac:dyDescent="0.35">
      <c r="A12120" s="72" t="s">
        <v>1023</v>
      </c>
      <c r="B12120" s="72" t="s">
        <v>1024</v>
      </c>
      <c r="C12120" s="72" t="s">
        <v>1100</v>
      </c>
      <c r="D12120" s="72" t="s">
        <v>1098</v>
      </c>
      <c r="E12120" s="72">
        <v>486</v>
      </c>
      <c r="F12120" s="105">
        <v>95</v>
      </c>
      <c r="G12120" s="108">
        <f t="shared" si="189"/>
        <v>43466</v>
      </c>
    </row>
    <row r="12121" spans="1:7" x14ac:dyDescent="0.35">
      <c r="A12121" s="72" t="s">
        <v>1023</v>
      </c>
      <c r="B12121" s="72" t="s">
        <v>1024</v>
      </c>
      <c r="C12121" s="72" t="s">
        <v>1100</v>
      </c>
      <c r="D12121" s="72" t="s">
        <v>1099</v>
      </c>
      <c r="E12121" s="72">
        <v>521</v>
      </c>
      <c r="F12121" s="105">
        <v>41</v>
      </c>
      <c r="G12121" s="108">
        <f t="shared" si="189"/>
        <v>43374</v>
      </c>
    </row>
    <row r="12122" spans="1:7" x14ac:dyDescent="0.35">
      <c r="A12122" s="72" t="s">
        <v>1023</v>
      </c>
      <c r="B12122" s="72" t="s">
        <v>1024</v>
      </c>
      <c r="C12122" s="72" t="s">
        <v>1101</v>
      </c>
      <c r="D12122" s="72" t="s">
        <v>1088</v>
      </c>
      <c r="E12122" s="72">
        <v>116</v>
      </c>
      <c r="F12122" s="105">
        <v>4</v>
      </c>
      <c r="G12122" s="108">
        <f t="shared" si="189"/>
        <v>44378</v>
      </c>
    </row>
    <row r="12123" spans="1:7" x14ac:dyDescent="0.35">
      <c r="A12123" s="72" t="s">
        <v>1023</v>
      </c>
      <c r="B12123" s="72" t="s">
        <v>1024</v>
      </c>
      <c r="C12123" s="72" t="s">
        <v>1101</v>
      </c>
      <c r="D12123" s="72" t="s">
        <v>1089</v>
      </c>
      <c r="E12123" s="72">
        <v>117</v>
      </c>
      <c r="F12123" s="105">
        <v>4</v>
      </c>
      <c r="G12123" s="108">
        <f t="shared" si="189"/>
        <v>44287</v>
      </c>
    </row>
    <row r="12124" spans="1:7" x14ac:dyDescent="0.35">
      <c r="A12124" s="72" t="s">
        <v>1023</v>
      </c>
      <c r="B12124" s="72" t="s">
        <v>1024</v>
      </c>
      <c r="C12124" s="72" t="s">
        <v>1101</v>
      </c>
      <c r="D12124" s="72" t="s">
        <v>1090</v>
      </c>
      <c r="E12124" s="72">
        <v>116</v>
      </c>
      <c r="F12124" s="105">
        <v>4</v>
      </c>
      <c r="G12124" s="108">
        <f t="shared" si="189"/>
        <v>44197</v>
      </c>
    </row>
    <row r="12125" spans="1:7" x14ac:dyDescent="0.35">
      <c r="A12125" s="72" t="s">
        <v>1023</v>
      </c>
      <c r="B12125" s="72" t="s">
        <v>1024</v>
      </c>
      <c r="C12125" s="72" t="s">
        <v>1101</v>
      </c>
      <c r="D12125" s="72" t="s">
        <v>1091</v>
      </c>
      <c r="E12125" s="72">
        <v>115</v>
      </c>
      <c r="F12125" s="105">
        <v>4</v>
      </c>
      <c r="G12125" s="108">
        <f t="shared" si="189"/>
        <v>44105</v>
      </c>
    </row>
    <row r="12126" spans="1:7" x14ac:dyDescent="0.35">
      <c r="A12126" s="72" t="s">
        <v>1023</v>
      </c>
      <c r="B12126" s="72" t="s">
        <v>1024</v>
      </c>
      <c r="C12126" s="72" t="s">
        <v>1101</v>
      </c>
      <c r="D12126" s="72" t="s">
        <v>1092</v>
      </c>
      <c r="E12126" s="72">
        <v>117</v>
      </c>
      <c r="F12126" s="105">
        <v>4</v>
      </c>
      <c r="G12126" s="108">
        <f t="shared" si="189"/>
        <v>44013</v>
      </c>
    </row>
    <row r="12127" spans="1:7" x14ac:dyDescent="0.35">
      <c r="A12127" s="72" t="s">
        <v>1023</v>
      </c>
      <c r="B12127" s="72" t="s">
        <v>1024</v>
      </c>
      <c r="C12127" s="72" t="s">
        <v>1101</v>
      </c>
      <c r="D12127" s="72" t="s">
        <v>1093</v>
      </c>
      <c r="E12127" s="72">
        <v>117</v>
      </c>
      <c r="F12127" s="105">
        <v>4</v>
      </c>
      <c r="G12127" s="108">
        <f t="shared" si="189"/>
        <v>43922</v>
      </c>
    </row>
    <row r="12128" spans="1:7" x14ac:dyDescent="0.35">
      <c r="A12128" s="72" t="s">
        <v>1023</v>
      </c>
      <c r="B12128" s="72" t="s">
        <v>1024</v>
      </c>
      <c r="C12128" s="72" t="s">
        <v>1101</v>
      </c>
      <c r="D12128" s="72" t="s">
        <v>1094</v>
      </c>
      <c r="E12128" s="72">
        <v>116</v>
      </c>
      <c r="F12128" s="105">
        <v>4</v>
      </c>
      <c r="G12128" s="108">
        <f t="shared" si="189"/>
        <v>43831</v>
      </c>
    </row>
    <row r="12129" spans="1:7" x14ac:dyDescent="0.35">
      <c r="A12129" s="72" t="s">
        <v>1023</v>
      </c>
      <c r="B12129" s="72" t="s">
        <v>1024</v>
      </c>
      <c r="C12129" s="72" t="s">
        <v>1101</v>
      </c>
      <c r="D12129" s="72" t="s">
        <v>1095</v>
      </c>
      <c r="E12129" s="72">
        <v>113</v>
      </c>
      <c r="F12129" s="105">
        <v>4</v>
      </c>
      <c r="G12129" s="108">
        <f t="shared" si="189"/>
        <v>43739</v>
      </c>
    </row>
    <row r="12130" spans="1:7" x14ac:dyDescent="0.35">
      <c r="A12130" s="72" t="s">
        <v>1023</v>
      </c>
      <c r="B12130" s="72" t="s">
        <v>1024</v>
      </c>
      <c r="C12130" s="72" t="s">
        <v>1101</v>
      </c>
      <c r="D12130" s="72" t="s">
        <v>1096</v>
      </c>
      <c r="E12130" s="72">
        <v>112</v>
      </c>
      <c r="F12130" s="105">
        <v>4</v>
      </c>
      <c r="G12130" s="108">
        <f t="shared" si="189"/>
        <v>43647</v>
      </c>
    </row>
    <row r="12131" spans="1:7" x14ac:dyDescent="0.35">
      <c r="A12131" s="72" t="s">
        <v>1023</v>
      </c>
      <c r="B12131" s="72" t="s">
        <v>1024</v>
      </c>
      <c r="C12131" s="72" t="s">
        <v>1101</v>
      </c>
      <c r="D12131" s="72" t="s">
        <v>1097</v>
      </c>
      <c r="E12131" s="72">
        <v>112</v>
      </c>
      <c r="F12131" s="105">
        <v>4</v>
      </c>
      <c r="G12131" s="108">
        <f t="shared" si="189"/>
        <v>43556</v>
      </c>
    </row>
    <row r="12132" spans="1:7" x14ac:dyDescent="0.35">
      <c r="A12132" s="72" t="s">
        <v>1023</v>
      </c>
      <c r="B12132" s="72" t="s">
        <v>1024</v>
      </c>
      <c r="C12132" s="72" t="s">
        <v>1101</v>
      </c>
      <c r="D12132" s="72" t="s">
        <v>1098</v>
      </c>
      <c r="E12132" s="72">
        <v>109</v>
      </c>
      <c r="F12132" s="105">
        <v>4</v>
      </c>
      <c r="G12132" s="108">
        <f t="shared" si="189"/>
        <v>43466</v>
      </c>
    </row>
    <row r="12133" spans="1:7" x14ac:dyDescent="0.35">
      <c r="A12133" s="72" t="s">
        <v>1023</v>
      </c>
      <c r="B12133" s="72" t="s">
        <v>1024</v>
      </c>
      <c r="C12133" s="72" t="s">
        <v>1101</v>
      </c>
      <c r="D12133" s="72" t="s">
        <v>1099</v>
      </c>
      <c r="E12133" s="72">
        <v>109</v>
      </c>
      <c r="F12133" s="105">
        <v>1</v>
      </c>
      <c r="G12133" s="108">
        <f t="shared" si="189"/>
        <v>43374</v>
      </c>
    </row>
    <row r="12134" spans="1:7" x14ac:dyDescent="0.35">
      <c r="A12134" s="72" t="s">
        <v>1023</v>
      </c>
      <c r="B12134" s="72" t="s">
        <v>1024</v>
      </c>
      <c r="C12134" s="72" t="s">
        <v>1102</v>
      </c>
      <c r="D12134" s="72" t="s">
        <v>1088</v>
      </c>
      <c r="E12134" s="72">
        <v>734</v>
      </c>
      <c r="F12134" s="105">
        <v>45</v>
      </c>
      <c r="G12134" s="108">
        <f t="shared" si="189"/>
        <v>44378</v>
      </c>
    </row>
    <row r="12135" spans="1:7" x14ac:dyDescent="0.35">
      <c r="A12135" s="72" t="s">
        <v>1023</v>
      </c>
      <c r="B12135" s="72" t="s">
        <v>1024</v>
      </c>
      <c r="C12135" s="72" t="s">
        <v>1102</v>
      </c>
      <c r="D12135" s="72" t="s">
        <v>1089</v>
      </c>
      <c r="E12135" s="72">
        <v>734</v>
      </c>
      <c r="F12135" s="105">
        <v>46</v>
      </c>
      <c r="G12135" s="108">
        <f t="shared" si="189"/>
        <v>44287</v>
      </c>
    </row>
    <row r="12136" spans="1:7" x14ac:dyDescent="0.35">
      <c r="A12136" s="72" t="s">
        <v>1023</v>
      </c>
      <c r="B12136" s="72" t="s">
        <v>1024</v>
      </c>
      <c r="C12136" s="72" t="s">
        <v>1102</v>
      </c>
      <c r="D12136" s="72" t="s">
        <v>1090</v>
      </c>
      <c r="E12136" s="72">
        <v>730</v>
      </c>
      <c r="F12136" s="105">
        <v>45</v>
      </c>
      <c r="G12136" s="108">
        <f t="shared" si="189"/>
        <v>44197</v>
      </c>
    </row>
    <row r="12137" spans="1:7" x14ac:dyDescent="0.35">
      <c r="A12137" s="72" t="s">
        <v>1023</v>
      </c>
      <c r="B12137" s="72" t="s">
        <v>1024</v>
      </c>
      <c r="C12137" s="72" t="s">
        <v>1102</v>
      </c>
      <c r="D12137" s="72" t="s">
        <v>1091</v>
      </c>
      <c r="E12137" s="72">
        <v>731</v>
      </c>
      <c r="F12137" s="105">
        <v>46</v>
      </c>
      <c r="G12137" s="108">
        <f t="shared" si="189"/>
        <v>44105</v>
      </c>
    </row>
    <row r="12138" spans="1:7" x14ac:dyDescent="0.35">
      <c r="A12138" s="72" t="s">
        <v>1023</v>
      </c>
      <c r="B12138" s="72" t="s">
        <v>1024</v>
      </c>
      <c r="C12138" s="72" t="s">
        <v>1102</v>
      </c>
      <c r="D12138" s="72" t="s">
        <v>1092</v>
      </c>
      <c r="E12138" s="72">
        <v>732</v>
      </c>
      <c r="F12138" s="105">
        <v>55</v>
      </c>
      <c r="G12138" s="108">
        <f t="shared" si="189"/>
        <v>44013</v>
      </c>
    </row>
    <row r="12139" spans="1:7" x14ac:dyDescent="0.35">
      <c r="A12139" s="72" t="s">
        <v>1023</v>
      </c>
      <c r="B12139" s="72" t="s">
        <v>1024</v>
      </c>
      <c r="C12139" s="72" t="s">
        <v>1102</v>
      </c>
      <c r="D12139" s="72" t="s">
        <v>1093</v>
      </c>
      <c r="E12139" s="72">
        <v>734</v>
      </c>
      <c r="F12139" s="105">
        <v>54</v>
      </c>
      <c r="G12139" s="108">
        <f t="shared" si="189"/>
        <v>43922</v>
      </c>
    </row>
    <row r="12140" spans="1:7" x14ac:dyDescent="0.35">
      <c r="A12140" s="72" t="s">
        <v>1023</v>
      </c>
      <c r="B12140" s="72" t="s">
        <v>1024</v>
      </c>
      <c r="C12140" s="72" t="s">
        <v>1102</v>
      </c>
      <c r="D12140" s="72" t="s">
        <v>1094</v>
      </c>
      <c r="E12140" s="72">
        <v>732</v>
      </c>
      <c r="F12140" s="105">
        <v>55</v>
      </c>
      <c r="G12140" s="108">
        <f t="shared" si="189"/>
        <v>43831</v>
      </c>
    </row>
    <row r="12141" spans="1:7" x14ac:dyDescent="0.35">
      <c r="A12141" s="72" t="s">
        <v>1023</v>
      </c>
      <c r="B12141" s="72" t="s">
        <v>1024</v>
      </c>
      <c r="C12141" s="72" t="s">
        <v>1102</v>
      </c>
      <c r="D12141" s="72" t="s">
        <v>1095</v>
      </c>
      <c r="E12141" s="72">
        <v>732</v>
      </c>
      <c r="F12141" s="105">
        <v>56</v>
      </c>
      <c r="G12141" s="108">
        <f t="shared" si="189"/>
        <v>43739</v>
      </c>
    </row>
    <row r="12142" spans="1:7" x14ac:dyDescent="0.35">
      <c r="A12142" s="72" t="s">
        <v>1023</v>
      </c>
      <c r="B12142" s="72" t="s">
        <v>1024</v>
      </c>
      <c r="C12142" s="72" t="s">
        <v>1102</v>
      </c>
      <c r="D12142" s="72" t="s">
        <v>1096</v>
      </c>
      <c r="E12142" s="72">
        <v>725</v>
      </c>
      <c r="F12142" s="105">
        <v>56</v>
      </c>
      <c r="G12142" s="108">
        <f t="shared" si="189"/>
        <v>43647</v>
      </c>
    </row>
    <row r="12143" spans="1:7" x14ac:dyDescent="0.35">
      <c r="A12143" s="72" t="s">
        <v>1023</v>
      </c>
      <c r="B12143" s="72" t="s">
        <v>1024</v>
      </c>
      <c r="C12143" s="72" t="s">
        <v>1102</v>
      </c>
      <c r="D12143" s="72" t="s">
        <v>1097</v>
      </c>
      <c r="E12143" s="72">
        <v>724</v>
      </c>
      <c r="F12143" s="105">
        <v>58</v>
      </c>
      <c r="G12143" s="108">
        <f t="shared" si="189"/>
        <v>43556</v>
      </c>
    </row>
    <row r="12144" spans="1:7" x14ac:dyDescent="0.35">
      <c r="A12144" s="72" t="s">
        <v>1023</v>
      </c>
      <c r="B12144" s="72" t="s">
        <v>1024</v>
      </c>
      <c r="C12144" s="72" t="s">
        <v>1102</v>
      </c>
      <c r="D12144" s="72" t="s">
        <v>1098</v>
      </c>
      <c r="E12144" s="72">
        <v>719</v>
      </c>
      <c r="F12144" s="105">
        <v>59</v>
      </c>
      <c r="G12144" s="108">
        <f t="shared" si="189"/>
        <v>43466</v>
      </c>
    </row>
    <row r="12145" spans="1:7" x14ac:dyDescent="0.35">
      <c r="A12145" s="72" t="s">
        <v>1023</v>
      </c>
      <c r="B12145" s="72" t="s">
        <v>1024</v>
      </c>
      <c r="C12145" s="72" t="s">
        <v>1102</v>
      </c>
      <c r="D12145" s="72" t="s">
        <v>1099</v>
      </c>
      <c r="E12145" s="72">
        <v>732</v>
      </c>
      <c r="F12145" s="105">
        <v>25</v>
      </c>
      <c r="G12145" s="108">
        <f t="shared" si="189"/>
        <v>43374</v>
      </c>
    </row>
    <row r="12146" spans="1:7" x14ac:dyDescent="0.35">
      <c r="A12146" s="72" t="s">
        <v>740</v>
      </c>
      <c r="B12146" s="72" t="s">
        <v>741</v>
      </c>
      <c r="C12146" s="72" t="s">
        <v>1087</v>
      </c>
      <c r="D12146" s="72" t="s">
        <v>1088</v>
      </c>
      <c r="E12146" s="72">
        <v>1203</v>
      </c>
      <c r="F12146" s="105">
        <v>30</v>
      </c>
      <c r="G12146" s="108">
        <f t="shared" si="189"/>
        <v>44378</v>
      </c>
    </row>
    <row r="12147" spans="1:7" x14ac:dyDescent="0.35">
      <c r="A12147" s="72" t="s">
        <v>740</v>
      </c>
      <c r="B12147" s="72" t="s">
        <v>741</v>
      </c>
      <c r="C12147" s="72" t="s">
        <v>1087</v>
      </c>
      <c r="D12147" s="72" t="s">
        <v>1089</v>
      </c>
      <c r="E12147" s="72">
        <v>1196</v>
      </c>
      <c r="F12147" s="105">
        <v>30</v>
      </c>
      <c r="G12147" s="108">
        <f t="shared" si="189"/>
        <v>44287</v>
      </c>
    </row>
    <row r="12148" spans="1:7" x14ac:dyDescent="0.35">
      <c r="A12148" s="72" t="s">
        <v>740</v>
      </c>
      <c r="B12148" s="72" t="s">
        <v>741</v>
      </c>
      <c r="C12148" s="72" t="s">
        <v>1087</v>
      </c>
      <c r="D12148" s="72" t="s">
        <v>1090</v>
      </c>
      <c r="E12148" s="72">
        <v>1194</v>
      </c>
      <c r="F12148" s="105">
        <v>25</v>
      </c>
      <c r="G12148" s="108">
        <f t="shared" si="189"/>
        <v>44197</v>
      </c>
    </row>
    <row r="12149" spans="1:7" x14ac:dyDescent="0.35">
      <c r="A12149" s="72" t="s">
        <v>740</v>
      </c>
      <c r="B12149" s="72" t="s">
        <v>741</v>
      </c>
      <c r="C12149" s="72" t="s">
        <v>1087</v>
      </c>
      <c r="D12149" s="72" t="s">
        <v>1091</v>
      </c>
      <c r="E12149" s="72">
        <v>1193</v>
      </c>
      <c r="F12149" s="105">
        <v>40</v>
      </c>
      <c r="G12149" s="108">
        <f t="shared" si="189"/>
        <v>44105</v>
      </c>
    </row>
    <row r="12150" spans="1:7" x14ac:dyDescent="0.35">
      <c r="A12150" s="72" t="s">
        <v>740</v>
      </c>
      <c r="B12150" s="72" t="s">
        <v>741</v>
      </c>
      <c r="C12150" s="72" t="s">
        <v>1087</v>
      </c>
      <c r="D12150" s="72" t="s">
        <v>1092</v>
      </c>
      <c r="E12150" s="72">
        <v>1193</v>
      </c>
      <c r="F12150" s="105">
        <v>40</v>
      </c>
      <c r="G12150" s="108">
        <f t="shared" si="189"/>
        <v>44013</v>
      </c>
    </row>
    <row r="12151" spans="1:7" x14ac:dyDescent="0.35">
      <c r="A12151" s="72" t="s">
        <v>740</v>
      </c>
      <c r="B12151" s="72" t="s">
        <v>741</v>
      </c>
      <c r="C12151" s="72" t="s">
        <v>1087</v>
      </c>
      <c r="D12151" s="72" t="s">
        <v>1093</v>
      </c>
      <c r="E12151" s="72">
        <v>1190</v>
      </c>
      <c r="F12151" s="105">
        <v>59</v>
      </c>
      <c r="G12151" s="108">
        <f t="shared" si="189"/>
        <v>43922</v>
      </c>
    </row>
    <row r="12152" spans="1:7" x14ac:dyDescent="0.35">
      <c r="A12152" s="72" t="s">
        <v>740</v>
      </c>
      <c r="B12152" s="72" t="s">
        <v>741</v>
      </c>
      <c r="C12152" s="72" t="s">
        <v>1087</v>
      </c>
      <c r="D12152" s="72" t="s">
        <v>1094</v>
      </c>
      <c r="E12152" s="72">
        <v>1203</v>
      </c>
      <c r="F12152" s="105">
        <v>71</v>
      </c>
      <c r="G12152" s="108">
        <f t="shared" si="189"/>
        <v>43831</v>
      </c>
    </row>
    <row r="12153" spans="1:7" x14ac:dyDescent="0.35">
      <c r="A12153" s="72" t="s">
        <v>740</v>
      </c>
      <c r="B12153" s="72" t="s">
        <v>741</v>
      </c>
      <c r="C12153" s="72" t="s">
        <v>1087</v>
      </c>
      <c r="D12153" s="72" t="s">
        <v>1095</v>
      </c>
      <c r="E12153" s="72">
        <v>1203</v>
      </c>
      <c r="F12153" s="105">
        <v>67</v>
      </c>
      <c r="G12153" s="108">
        <f t="shared" si="189"/>
        <v>43739</v>
      </c>
    </row>
    <row r="12154" spans="1:7" x14ac:dyDescent="0.35">
      <c r="A12154" s="72" t="s">
        <v>740</v>
      </c>
      <c r="B12154" s="72" t="s">
        <v>741</v>
      </c>
      <c r="C12154" s="72" t="s">
        <v>1087</v>
      </c>
      <c r="D12154" s="72" t="s">
        <v>1096</v>
      </c>
      <c r="E12154" s="72">
        <v>1201</v>
      </c>
      <c r="F12154" s="105">
        <v>136</v>
      </c>
      <c r="G12154" s="108">
        <f t="shared" si="189"/>
        <v>43647</v>
      </c>
    </row>
    <row r="12155" spans="1:7" x14ac:dyDescent="0.35">
      <c r="A12155" s="72" t="s">
        <v>740</v>
      </c>
      <c r="B12155" s="72" t="s">
        <v>741</v>
      </c>
      <c r="C12155" s="72" t="s">
        <v>1087</v>
      </c>
      <c r="D12155" s="72" t="s">
        <v>1097</v>
      </c>
      <c r="E12155" s="72">
        <v>1204</v>
      </c>
      <c r="F12155" s="105">
        <v>80</v>
      </c>
      <c r="G12155" s="108">
        <f t="shared" si="189"/>
        <v>43556</v>
      </c>
    </row>
    <row r="12156" spans="1:7" x14ac:dyDescent="0.35">
      <c r="A12156" s="72" t="s">
        <v>740</v>
      </c>
      <c r="B12156" s="72" t="s">
        <v>741</v>
      </c>
      <c r="C12156" s="72" t="s">
        <v>1087</v>
      </c>
      <c r="D12156" s="72" t="s">
        <v>1098</v>
      </c>
      <c r="E12156" s="72">
        <v>1172</v>
      </c>
      <c r="F12156" s="105">
        <v>81</v>
      </c>
      <c r="G12156" s="108">
        <f t="shared" si="189"/>
        <v>43466</v>
      </c>
    </row>
    <row r="12157" spans="1:7" x14ac:dyDescent="0.35">
      <c r="A12157" s="72" t="s">
        <v>740</v>
      </c>
      <c r="B12157" s="72" t="s">
        <v>741</v>
      </c>
      <c r="C12157" s="72" t="s">
        <v>1087</v>
      </c>
      <c r="D12157" s="72" t="s">
        <v>1099</v>
      </c>
      <c r="E12157" s="72">
        <v>1228</v>
      </c>
      <c r="F12157" s="105">
        <v>89</v>
      </c>
      <c r="G12157" s="108">
        <f t="shared" si="189"/>
        <v>43374</v>
      </c>
    </row>
    <row r="12158" spans="1:7" x14ac:dyDescent="0.35">
      <c r="A12158" s="72" t="s">
        <v>740</v>
      </c>
      <c r="B12158" s="72" t="s">
        <v>741</v>
      </c>
      <c r="C12158" s="72" t="s">
        <v>1100</v>
      </c>
      <c r="D12158" s="72" t="s">
        <v>1088</v>
      </c>
      <c r="E12158" s="72">
        <v>2124</v>
      </c>
      <c r="F12158" s="105">
        <v>104</v>
      </c>
      <c r="G12158" s="108">
        <f t="shared" si="189"/>
        <v>44378</v>
      </c>
    </row>
    <row r="12159" spans="1:7" x14ac:dyDescent="0.35">
      <c r="A12159" s="72" t="s">
        <v>740</v>
      </c>
      <c r="B12159" s="72" t="s">
        <v>741</v>
      </c>
      <c r="C12159" s="72" t="s">
        <v>1100</v>
      </c>
      <c r="D12159" s="72" t="s">
        <v>1089</v>
      </c>
      <c r="E12159" s="72">
        <v>2116</v>
      </c>
      <c r="F12159" s="105">
        <v>101</v>
      </c>
      <c r="G12159" s="108">
        <f t="shared" si="189"/>
        <v>44287</v>
      </c>
    </row>
    <row r="12160" spans="1:7" x14ac:dyDescent="0.35">
      <c r="A12160" s="72" t="s">
        <v>740</v>
      </c>
      <c r="B12160" s="72" t="s">
        <v>741</v>
      </c>
      <c r="C12160" s="72" t="s">
        <v>1100</v>
      </c>
      <c r="D12160" s="72" t="s">
        <v>1090</v>
      </c>
      <c r="E12160" s="72">
        <v>2114</v>
      </c>
      <c r="F12160" s="105">
        <v>73</v>
      </c>
      <c r="G12160" s="108">
        <f t="shared" si="189"/>
        <v>44197</v>
      </c>
    </row>
    <row r="12161" spans="1:7" x14ac:dyDescent="0.35">
      <c r="A12161" s="72" t="s">
        <v>740</v>
      </c>
      <c r="B12161" s="72" t="s">
        <v>741</v>
      </c>
      <c r="C12161" s="72" t="s">
        <v>1100</v>
      </c>
      <c r="D12161" s="72" t="s">
        <v>1091</v>
      </c>
      <c r="E12161" s="72">
        <v>2100</v>
      </c>
      <c r="F12161" s="105">
        <v>63</v>
      </c>
      <c r="G12161" s="108">
        <f t="shared" si="189"/>
        <v>44105</v>
      </c>
    </row>
    <row r="12162" spans="1:7" x14ac:dyDescent="0.35">
      <c r="A12162" s="72" t="s">
        <v>740</v>
      </c>
      <c r="B12162" s="72" t="s">
        <v>741</v>
      </c>
      <c r="C12162" s="72" t="s">
        <v>1100</v>
      </c>
      <c r="D12162" s="72" t="s">
        <v>1092</v>
      </c>
      <c r="E12162" s="72">
        <v>2082</v>
      </c>
      <c r="F12162" s="105">
        <v>77</v>
      </c>
      <c r="G12162" s="108">
        <f t="shared" si="189"/>
        <v>44013</v>
      </c>
    </row>
    <row r="12163" spans="1:7" x14ac:dyDescent="0.35">
      <c r="A12163" s="72" t="s">
        <v>740</v>
      </c>
      <c r="B12163" s="72" t="s">
        <v>741</v>
      </c>
      <c r="C12163" s="72" t="s">
        <v>1100</v>
      </c>
      <c r="D12163" s="72" t="s">
        <v>1093</v>
      </c>
      <c r="E12163" s="72">
        <v>2093</v>
      </c>
      <c r="F12163" s="105">
        <v>126</v>
      </c>
      <c r="G12163" s="108">
        <f t="shared" si="189"/>
        <v>43922</v>
      </c>
    </row>
    <row r="12164" spans="1:7" x14ac:dyDescent="0.35">
      <c r="A12164" s="72" t="s">
        <v>740</v>
      </c>
      <c r="B12164" s="72" t="s">
        <v>741</v>
      </c>
      <c r="C12164" s="72" t="s">
        <v>1100</v>
      </c>
      <c r="D12164" s="72" t="s">
        <v>1094</v>
      </c>
      <c r="E12164" s="72">
        <v>2090</v>
      </c>
      <c r="F12164" s="105">
        <v>128</v>
      </c>
      <c r="G12164" s="108">
        <f t="shared" ref="G12164:G12227" si="190">DATE(LEFT(D12164,4),RIGHT(LEFT(D12164,7),2),1)</f>
        <v>43831</v>
      </c>
    </row>
    <row r="12165" spans="1:7" x14ac:dyDescent="0.35">
      <c r="A12165" s="72" t="s">
        <v>740</v>
      </c>
      <c r="B12165" s="72" t="s">
        <v>741</v>
      </c>
      <c r="C12165" s="72" t="s">
        <v>1100</v>
      </c>
      <c r="D12165" s="72" t="s">
        <v>1095</v>
      </c>
      <c r="E12165" s="72">
        <v>2063</v>
      </c>
      <c r="F12165" s="105">
        <v>117</v>
      </c>
      <c r="G12165" s="108">
        <f t="shared" si="190"/>
        <v>43739</v>
      </c>
    </row>
    <row r="12166" spans="1:7" x14ac:dyDescent="0.35">
      <c r="A12166" s="72" t="s">
        <v>740</v>
      </c>
      <c r="B12166" s="72" t="s">
        <v>741</v>
      </c>
      <c r="C12166" s="72" t="s">
        <v>1100</v>
      </c>
      <c r="D12166" s="72" t="s">
        <v>1096</v>
      </c>
      <c r="E12166" s="72">
        <v>2039</v>
      </c>
      <c r="F12166" s="105">
        <v>258</v>
      </c>
      <c r="G12166" s="108">
        <f t="shared" si="190"/>
        <v>43647</v>
      </c>
    </row>
    <row r="12167" spans="1:7" x14ac:dyDescent="0.35">
      <c r="A12167" s="72" t="s">
        <v>740</v>
      </c>
      <c r="B12167" s="72" t="s">
        <v>741</v>
      </c>
      <c r="C12167" s="72" t="s">
        <v>1100</v>
      </c>
      <c r="D12167" s="72" t="s">
        <v>1097</v>
      </c>
      <c r="E12167" s="72">
        <v>2043</v>
      </c>
      <c r="F12167" s="105">
        <v>114</v>
      </c>
      <c r="G12167" s="108">
        <f t="shared" si="190"/>
        <v>43556</v>
      </c>
    </row>
    <row r="12168" spans="1:7" x14ac:dyDescent="0.35">
      <c r="A12168" s="72" t="s">
        <v>740</v>
      </c>
      <c r="B12168" s="72" t="s">
        <v>741</v>
      </c>
      <c r="C12168" s="72" t="s">
        <v>1100</v>
      </c>
      <c r="D12168" s="72" t="s">
        <v>1098</v>
      </c>
      <c r="E12168" s="72">
        <v>2001</v>
      </c>
      <c r="F12168" s="105">
        <v>114</v>
      </c>
      <c r="G12168" s="108">
        <f t="shared" si="190"/>
        <v>43466</v>
      </c>
    </row>
    <row r="12169" spans="1:7" x14ac:dyDescent="0.35">
      <c r="A12169" s="72" t="s">
        <v>740</v>
      </c>
      <c r="B12169" s="72" t="s">
        <v>741</v>
      </c>
      <c r="C12169" s="72" t="s">
        <v>1100</v>
      </c>
      <c r="D12169" s="72" t="s">
        <v>1099</v>
      </c>
      <c r="E12169" s="72">
        <v>2096</v>
      </c>
      <c r="F12169" s="105">
        <v>149</v>
      </c>
      <c r="G12169" s="108">
        <f t="shared" si="190"/>
        <v>43374</v>
      </c>
    </row>
    <row r="12170" spans="1:7" x14ac:dyDescent="0.35">
      <c r="A12170" s="72" t="s">
        <v>740</v>
      </c>
      <c r="B12170" s="72" t="s">
        <v>741</v>
      </c>
      <c r="C12170" s="72" t="s">
        <v>1101</v>
      </c>
      <c r="D12170" s="72" t="s">
        <v>1088</v>
      </c>
      <c r="E12170" s="72">
        <v>283</v>
      </c>
      <c r="F12170" s="105">
        <v>1</v>
      </c>
      <c r="G12170" s="108">
        <f t="shared" si="190"/>
        <v>44378</v>
      </c>
    </row>
    <row r="12171" spans="1:7" x14ac:dyDescent="0.35">
      <c r="A12171" s="72" t="s">
        <v>740</v>
      </c>
      <c r="B12171" s="72" t="s">
        <v>741</v>
      </c>
      <c r="C12171" s="72" t="s">
        <v>1101</v>
      </c>
      <c r="D12171" s="72" t="s">
        <v>1089</v>
      </c>
      <c r="E12171" s="72">
        <v>279</v>
      </c>
      <c r="F12171" s="105">
        <v>1</v>
      </c>
      <c r="G12171" s="108">
        <f t="shared" si="190"/>
        <v>44287</v>
      </c>
    </row>
    <row r="12172" spans="1:7" x14ac:dyDescent="0.35">
      <c r="A12172" s="72" t="s">
        <v>740</v>
      </c>
      <c r="B12172" s="72" t="s">
        <v>741</v>
      </c>
      <c r="C12172" s="72" t="s">
        <v>1101</v>
      </c>
      <c r="D12172" s="72" t="s">
        <v>1090</v>
      </c>
      <c r="E12172" s="72">
        <v>283</v>
      </c>
      <c r="F12172" s="105">
        <v>1</v>
      </c>
      <c r="G12172" s="108">
        <f t="shared" si="190"/>
        <v>44197</v>
      </c>
    </row>
    <row r="12173" spans="1:7" x14ac:dyDescent="0.35">
      <c r="A12173" s="72" t="s">
        <v>740</v>
      </c>
      <c r="B12173" s="72" t="s">
        <v>741</v>
      </c>
      <c r="C12173" s="72" t="s">
        <v>1101</v>
      </c>
      <c r="D12173" s="72" t="s">
        <v>1091</v>
      </c>
      <c r="E12173" s="72">
        <v>284</v>
      </c>
      <c r="F12173" s="105">
        <v>3</v>
      </c>
      <c r="G12173" s="108">
        <f t="shared" si="190"/>
        <v>44105</v>
      </c>
    </row>
    <row r="12174" spans="1:7" x14ac:dyDescent="0.35">
      <c r="A12174" s="72" t="s">
        <v>740</v>
      </c>
      <c r="B12174" s="72" t="s">
        <v>741</v>
      </c>
      <c r="C12174" s="72" t="s">
        <v>1101</v>
      </c>
      <c r="D12174" s="72" t="s">
        <v>1092</v>
      </c>
      <c r="E12174" s="72">
        <v>283</v>
      </c>
      <c r="F12174" s="105">
        <v>6</v>
      </c>
      <c r="G12174" s="108">
        <f t="shared" si="190"/>
        <v>44013</v>
      </c>
    </row>
    <row r="12175" spans="1:7" x14ac:dyDescent="0.35">
      <c r="A12175" s="72" t="s">
        <v>740</v>
      </c>
      <c r="B12175" s="72" t="s">
        <v>741</v>
      </c>
      <c r="C12175" s="72" t="s">
        <v>1101</v>
      </c>
      <c r="D12175" s="72" t="s">
        <v>1093</v>
      </c>
      <c r="E12175" s="72">
        <v>283</v>
      </c>
      <c r="F12175" s="105">
        <v>4</v>
      </c>
      <c r="G12175" s="108">
        <f t="shared" si="190"/>
        <v>43922</v>
      </c>
    </row>
    <row r="12176" spans="1:7" x14ac:dyDescent="0.35">
      <c r="A12176" s="72" t="s">
        <v>740</v>
      </c>
      <c r="B12176" s="72" t="s">
        <v>741</v>
      </c>
      <c r="C12176" s="72" t="s">
        <v>1101</v>
      </c>
      <c r="D12176" s="72" t="s">
        <v>1094</v>
      </c>
      <c r="E12176" s="72">
        <v>283</v>
      </c>
      <c r="F12176" s="105">
        <v>4</v>
      </c>
      <c r="G12176" s="108">
        <f t="shared" si="190"/>
        <v>43831</v>
      </c>
    </row>
    <row r="12177" spans="1:7" x14ac:dyDescent="0.35">
      <c r="A12177" s="72" t="s">
        <v>740</v>
      </c>
      <c r="B12177" s="72" t="s">
        <v>741</v>
      </c>
      <c r="C12177" s="72" t="s">
        <v>1101</v>
      </c>
      <c r="D12177" s="72" t="s">
        <v>1095</v>
      </c>
      <c r="E12177" s="72">
        <v>276</v>
      </c>
      <c r="F12177" s="105">
        <v>6</v>
      </c>
      <c r="G12177" s="108">
        <f t="shared" si="190"/>
        <v>43739</v>
      </c>
    </row>
    <row r="12178" spans="1:7" x14ac:dyDescent="0.35">
      <c r="A12178" s="72" t="s">
        <v>740</v>
      </c>
      <c r="B12178" s="72" t="s">
        <v>741</v>
      </c>
      <c r="C12178" s="72" t="s">
        <v>1101</v>
      </c>
      <c r="D12178" s="72" t="s">
        <v>1096</v>
      </c>
      <c r="E12178" s="72">
        <v>274</v>
      </c>
      <c r="F12178" s="105">
        <v>10</v>
      </c>
      <c r="G12178" s="108">
        <f t="shared" si="190"/>
        <v>43647</v>
      </c>
    </row>
    <row r="12179" spans="1:7" x14ac:dyDescent="0.35">
      <c r="A12179" s="72" t="s">
        <v>740</v>
      </c>
      <c r="B12179" s="72" t="s">
        <v>741</v>
      </c>
      <c r="C12179" s="72" t="s">
        <v>1101</v>
      </c>
      <c r="D12179" s="72" t="s">
        <v>1097</v>
      </c>
      <c r="E12179" s="72">
        <v>275</v>
      </c>
      <c r="F12179" s="105">
        <v>7</v>
      </c>
      <c r="G12179" s="108">
        <f t="shared" si="190"/>
        <v>43556</v>
      </c>
    </row>
    <row r="12180" spans="1:7" x14ac:dyDescent="0.35">
      <c r="A12180" s="72" t="s">
        <v>740</v>
      </c>
      <c r="B12180" s="72" t="s">
        <v>741</v>
      </c>
      <c r="C12180" s="72" t="s">
        <v>1101</v>
      </c>
      <c r="D12180" s="72" t="s">
        <v>1098</v>
      </c>
      <c r="E12180" s="72">
        <v>268</v>
      </c>
      <c r="F12180" s="105">
        <v>8</v>
      </c>
      <c r="G12180" s="108">
        <f t="shared" si="190"/>
        <v>43466</v>
      </c>
    </row>
    <row r="12181" spans="1:7" x14ac:dyDescent="0.35">
      <c r="A12181" s="72" t="s">
        <v>740</v>
      </c>
      <c r="B12181" s="72" t="s">
        <v>741</v>
      </c>
      <c r="C12181" s="72" t="s">
        <v>1101</v>
      </c>
      <c r="D12181" s="72" t="s">
        <v>1099</v>
      </c>
      <c r="E12181" s="72">
        <v>272</v>
      </c>
      <c r="F12181" s="105">
        <v>10</v>
      </c>
      <c r="G12181" s="108">
        <f t="shared" si="190"/>
        <v>43374</v>
      </c>
    </row>
    <row r="12182" spans="1:7" x14ac:dyDescent="0.35">
      <c r="A12182" s="72" t="s">
        <v>740</v>
      </c>
      <c r="B12182" s="72" t="s">
        <v>741</v>
      </c>
      <c r="C12182" s="72" t="s">
        <v>1102</v>
      </c>
      <c r="D12182" s="72" t="s">
        <v>1088</v>
      </c>
      <c r="E12182" s="72">
        <v>1043</v>
      </c>
      <c r="F12182" s="105">
        <v>11</v>
      </c>
      <c r="G12182" s="108">
        <f t="shared" si="190"/>
        <v>44378</v>
      </c>
    </row>
    <row r="12183" spans="1:7" x14ac:dyDescent="0.35">
      <c r="A12183" s="72" t="s">
        <v>740</v>
      </c>
      <c r="B12183" s="72" t="s">
        <v>741</v>
      </c>
      <c r="C12183" s="72" t="s">
        <v>1102</v>
      </c>
      <c r="D12183" s="72" t="s">
        <v>1089</v>
      </c>
      <c r="E12183" s="72">
        <v>1041</v>
      </c>
      <c r="F12183" s="105">
        <v>10</v>
      </c>
      <c r="G12183" s="108">
        <f t="shared" si="190"/>
        <v>44287</v>
      </c>
    </row>
    <row r="12184" spans="1:7" x14ac:dyDescent="0.35">
      <c r="A12184" s="72" t="s">
        <v>740</v>
      </c>
      <c r="B12184" s="72" t="s">
        <v>741</v>
      </c>
      <c r="C12184" s="72" t="s">
        <v>1102</v>
      </c>
      <c r="D12184" s="72" t="s">
        <v>1090</v>
      </c>
      <c r="E12184" s="72">
        <v>1040</v>
      </c>
      <c r="F12184" s="105">
        <v>9</v>
      </c>
      <c r="G12184" s="108">
        <f t="shared" si="190"/>
        <v>44197</v>
      </c>
    </row>
    <row r="12185" spans="1:7" x14ac:dyDescent="0.35">
      <c r="A12185" s="72" t="s">
        <v>740</v>
      </c>
      <c r="B12185" s="72" t="s">
        <v>741</v>
      </c>
      <c r="C12185" s="72" t="s">
        <v>1102</v>
      </c>
      <c r="D12185" s="72" t="s">
        <v>1091</v>
      </c>
      <c r="E12185" s="72">
        <v>1043</v>
      </c>
      <c r="F12185" s="105">
        <v>21</v>
      </c>
      <c r="G12185" s="108">
        <f t="shared" si="190"/>
        <v>44105</v>
      </c>
    </row>
    <row r="12186" spans="1:7" x14ac:dyDescent="0.35">
      <c r="A12186" s="72" t="s">
        <v>740</v>
      </c>
      <c r="B12186" s="72" t="s">
        <v>741</v>
      </c>
      <c r="C12186" s="72" t="s">
        <v>1102</v>
      </c>
      <c r="D12186" s="72" t="s">
        <v>1092</v>
      </c>
      <c r="E12186" s="72">
        <v>1041</v>
      </c>
      <c r="F12186" s="105">
        <v>24</v>
      </c>
      <c r="G12186" s="108">
        <f t="shared" si="190"/>
        <v>44013</v>
      </c>
    </row>
    <row r="12187" spans="1:7" x14ac:dyDescent="0.35">
      <c r="A12187" s="72" t="s">
        <v>740</v>
      </c>
      <c r="B12187" s="72" t="s">
        <v>741</v>
      </c>
      <c r="C12187" s="72" t="s">
        <v>1102</v>
      </c>
      <c r="D12187" s="72" t="s">
        <v>1093</v>
      </c>
      <c r="E12187" s="72">
        <v>1056</v>
      </c>
      <c r="F12187" s="105">
        <v>45</v>
      </c>
      <c r="G12187" s="108">
        <f t="shared" si="190"/>
        <v>43922</v>
      </c>
    </row>
    <row r="12188" spans="1:7" x14ac:dyDescent="0.35">
      <c r="A12188" s="72" t="s">
        <v>740</v>
      </c>
      <c r="B12188" s="72" t="s">
        <v>741</v>
      </c>
      <c r="C12188" s="72" t="s">
        <v>1102</v>
      </c>
      <c r="D12188" s="72" t="s">
        <v>1094</v>
      </c>
      <c r="E12188" s="72">
        <v>1055</v>
      </c>
      <c r="F12188" s="105">
        <v>55</v>
      </c>
      <c r="G12188" s="108">
        <f t="shared" si="190"/>
        <v>43831</v>
      </c>
    </row>
    <row r="12189" spans="1:7" x14ac:dyDescent="0.35">
      <c r="A12189" s="72" t="s">
        <v>740</v>
      </c>
      <c r="B12189" s="72" t="s">
        <v>741</v>
      </c>
      <c r="C12189" s="72" t="s">
        <v>1102</v>
      </c>
      <c r="D12189" s="72" t="s">
        <v>1095</v>
      </c>
      <c r="E12189" s="72">
        <v>1051</v>
      </c>
      <c r="F12189" s="105">
        <v>34</v>
      </c>
      <c r="G12189" s="108">
        <f t="shared" si="190"/>
        <v>43739</v>
      </c>
    </row>
    <row r="12190" spans="1:7" x14ac:dyDescent="0.35">
      <c r="A12190" s="72" t="s">
        <v>740</v>
      </c>
      <c r="B12190" s="72" t="s">
        <v>741</v>
      </c>
      <c r="C12190" s="72" t="s">
        <v>1102</v>
      </c>
      <c r="D12190" s="72" t="s">
        <v>1096</v>
      </c>
      <c r="E12190" s="72">
        <v>1056</v>
      </c>
      <c r="F12190" s="105">
        <v>91</v>
      </c>
      <c r="G12190" s="108">
        <f t="shared" si="190"/>
        <v>43647</v>
      </c>
    </row>
    <row r="12191" spans="1:7" x14ac:dyDescent="0.35">
      <c r="A12191" s="72" t="s">
        <v>740</v>
      </c>
      <c r="B12191" s="72" t="s">
        <v>741</v>
      </c>
      <c r="C12191" s="72" t="s">
        <v>1102</v>
      </c>
      <c r="D12191" s="72" t="s">
        <v>1097</v>
      </c>
      <c r="E12191" s="72">
        <v>1060</v>
      </c>
      <c r="F12191" s="105">
        <v>67</v>
      </c>
      <c r="G12191" s="108">
        <f t="shared" si="190"/>
        <v>43556</v>
      </c>
    </row>
    <row r="12192" spans="1:7" x14ac:dyDescent="0.35">
      <c r="A12192" s="72" t="s">
        <v>740</v>
      </c>
      <c r="B12192" s="72" t="s">
        <v>741</v>
      </c>
      <c r="C12192" s="72" t="s">
        <v>1102</v>
      </c>
      <c r="D12192" s="72" t="s">
        <v>1098</v>
      </c>
      <c r="E12192" s="72">
        <v>1046</v>
      </c>
      <c r="F12192" s="105">
        <v>67</v>
      </c>
      <c r="G12192" s="108">
        <f t="shared" si="190"/>
        <v>43466</v>
      </c>
    </row>
    <row r="12193" spans="1:7" x14ac:dyDescent="0.35">
      <c r="A12193" s="72" t="s">
        <v>740</v>
      </c>
      <c r="B12193" s="72" t="s">
        <v>741</v>
      </c>
      <c r="C12193" s="72" t="s">
        <v>1102</v>
      </c>
      <c r="D12193" s="72" t="s">
        <v>1099</v>
      </c>
      <c r="E12193" s="72">
        <v>1089</v>
      </c>
      <c r="F12193" s="105">
        <v>81</v>
      </c>
      <c r="G12193" s="108">
        <f t="shared" si="190"/>
        <v>43374</v>
      </c>
    </row>
    <row r="12194" spans="1:7" x14ac:dyDescent="0.35">
      <c r="A12194" s="72" t="s">
        <v>742</v>
      </c>
      <c r="B12194" s="72" t="s">
        <v>743</v>
      </c>
      <c r="C12194" s="72" t="s">
        <v>1087</v>
      </c>
      <c r="D12194" s="72" t="s">
        <v>1088</v>
      </c>
      <c r="E12194" s="72">
        <v>780</v>
      </c>
      <c r="F12194" s="105">
        <v>85</v>
      </c>
      <c r="G12194" s="108">
        <f t="shared" si="190"/>
        <v>44378</v>
      </c>
    </row>
    <row r="12195" spans="1:7" x14ac:dyDescent="0.35">
      <c r="A12195" s="72" t="s">
        <v>742</v>
      </c>
      <c r="B12195" s="72" t="s">
        <v>743</v>
      </c>
      <c r="C12195" s="72" t="s">
        <v>1087</v>
      </c>
      <c r="D12195" s="72" t="s">
        <v>1089</v>
      </c>
      <c r="E12195" s="72">
        <v>779</v>
      </c>
      <c r="F12195" s="105">
        <v>90</v>
      </c>
      <c r="G12195" s="108">
        <f t="shared" si="190"/>
        <v>44287</v>
      </c>
    </row>
    <row r="12196" spans="1:7" x14ac:dyDescent="0.35">
      <c r="A12196" s="72" t="s">
        <v>742</v>
      </c>
      <c r="B12196" s="72" t="s">
        <v>743</v>
      </c>
      <c r="C12196" s="72" t="s">
        <v>1087</v>
      </c>
      <c r="D12196" s="72" t="s">
        <v>1090</v>
      </c>
      <c r="E12196" s="72">
        <v>779</v>
      </c>
      <c r="F12196" s="105">
        <v>90</v>
      </c>
      <c r="G12196" s="108">
        <f t="shared" si="190"/>
        <v>44197</v>
      </c>
    </row>
    <row r="12197" spans="1:7" x14ac:dyDescent="0.35">
      <c r="A12197" s="72" t="s">
        <v>742</v>
      </c>
      <c r="B12197" s="72" t="s">
        <v>743</v>
      </c>
      <c r="C12197" s="72" t="s">
        <v>1087</v>
      </c>
      <c r="D12197" s="72" t="s">
        <v>1091</v>
      </c>
      <c r="E12197" s="72">
        <v>777</v>
      </c>
      <c r="F12197" s="105">
        <v>90</v>
      </c>
      <c r="G12197" s="108">
        <f t="shared" si="190"/>
        <v>44105</v>
      </c>
    </row>
    <row r="12198" spans="1:7" x14ac:dyDescent="0.35">
      <c r="A12198" s="72" t="s">
        <v>742</v>
      </c>
      <c r="B12198" s="72" t="s">
        <v>743</v>
      </c>
      <c r="C12198" s="72" t="s">
        <v>1087</v>
      </c>
      <c r="D12198" s="72" t="s">
        <v>1092</v>
      </c>
      <c r="E12198" s="72">
        <v>771</v>
      </c>
      <c r="F12198" s="105">
        <v>92</v>
      </c>
      <c r="G12198" s="108">
        <f t="shared" si="190"/>
        <v>44013</v>
      </c>
    </row>
    <row r="12199" spans="1:7" x14ac:dyDescent="0.35">
      <c r="A12199" s="72" t="s">
        <v>742</v>
      </c>
      <c r="B12199" s="72" t="s">
        <v>743</v>
      </c>
      <c r="C12199" s="72" t="s">
        <v>1087</v>
      </c>
      <c r="D12199" s="72" t="s">
        <v>1093</v>
      </c>
      <c r="E12199" s="72">
        <v>765</v>
      </c>
      <c r="F12199" s="105">
        <v>93</v>
      </c>
      <c r="G12199" s="108">
        <f t="shared" si="190"/>
        <v>43922</v>
      </c>
    </row>
    <row r="12200" spans="1:7" x14ac:dyDescent="0.35">
      <c r="A12200" s="72" t="s">
        <v>742</v>
      </c>
      <c r="B12200" s="72" t="s">
        <v>743</v>
      </c>
      <c r="C12200" s="72" t="s">
        <v>1087</v>
      </c>
      <c r="D12200" s="72" t="s">
        <v>1094</v>
      </c>
      <c r="E12200" s="72">
        <v>745</v>
      </c>
      <c r="F12200" s="105">
        <v>89</v>
      </c>
      <c r="G12200" s="108">
        <f t="shared" si="190"/>
        <v>43831</v>
      </c>
    </row>
    <row r="12201" spans="1:7" x14ac:dyDescent="0.35">
      <c r="A12201" s="72" t="s">
        <v>742</v>
      </c>
      <c r="B12201" s="72" t="s">
        <v>743</v>
      </c>
      <c r="C12201" s="72" t="s">
        <v>1087</v>
      </c>
      <c r="D12201" s="72" t="s">
        <v>1095</v>
      </c>
      <c r="E12201" s="72">
        <v>741</v>
      </c>
      <c r="F12201" s="105">
        <v>92</v>
      </c>
      <c r="G12201" s="108">
        <f t="shared" si="190"/>
        <v>43739</v>
      </c>
    </row>
    <row r="12202" spans="1:7" x14ac:dyDescent="0.35">
      <c r="A12202" s="72" t="s">
        <v>742</v>
      </c>
      <c r="B12202" s="72" t="s">
        <v>743</v>
      </c>
      <c r="C12202" s="72" t="s">
        <v>1087</v>
      </c>
      <c r="D12202" s="72" t="s">
        <v>1096</v>
      </c>
      <c r="E12202" s="72">
        <v>739</v>
      </c>
      <c r="F12202" s="105">
        <v>93</v>
      </c>
      <c r="G12202" s="108">
        <f t="shared" si="190"/>
        <v>43647</v>
      </c>
    </row>
    <row r="12203" spans="1:7" x14ac:dyDescent="0.35">
      <c r="A12203" s="72" t="s">
        <v>742</v>
      </c>
      <c r="B12203" s="72" t="s">
        <v>743</v>
      </c>
      <c r="C12203" s="72" t="s">
        <v>1087</v>
      </c>
      <c r="D12203" s="72" t="s">
        <v>1097</v>
      </c>
      <c r="E12203" s="72">
        <v>735</v>
      </c>
      <c r="F12203" s="105">
        <v>88</v>
      </c>
      <c r="G12203" s="108">
        <f t="shared" si="190"/>
        <v>43556</v>
      </c>
    </row>
    <row r="12204" spans="1:7" x14ac:dyDescent="0.35">
      <c r="A12204" s="72" t="s">
        <v>742</v>
      </c>
      <c r="B12204" s="72" t="s">
        <v>743</v>
      </c>
      <c r="C12204" s="72" t="s">
        <v>1087</v>
      </c>
      <c r="D12204" s="72" t="s">
        <v>1098</v>
      </c>
      <c r="E12204" s="72">
        <v>687</v>
      </c>
      <c r="F12204" s="105">
        <v>93</v>
      </c>
      <c r="G12204" s="108">
        <f t="shared" si="190"/>
        <v>43466</v>
      </c>
    </row>
    <row r="12205" spans="1:7" x14ac:dyDescent="0.35">
      <c r="A12205" s="72" t="s">
        <v>742</v>
      </c>
      <c r="B12205" s="72" t="s">
        <v>743</v>
      </c>
      <c r="C12205" s="72" t="s">
        <v>1087</v>
      </c>
      <c r="D12205" s="72" t="s">
        <v>1099</v>
      </c>
      <c r="E12205" s="72">
        <v>721</v>
      </c>
      <c r="F12205" s="105">
        <v>81</v>
      </c>
      <c r="G12205" s="108">
        <f t="shared" si="190"/>
        <v>43374</v>
      </c>
    </row>
    <row r="12206" spans="1:7" x14ac:dyDescent="0.35">
      <c r="A12206" s="72" t="s">
        <v>742</v>
      </c>
      <c r="B12206" s="72" t="s">
        <v>743</v>
      </c>
      <c r="C12206" s="72" t="s">
        <v>1100</v>
      </c>
      <c r="D12206" s="72" t="s">
        <v>1088</v>
      </c>
      <c r="E12206" s="72">
        <v>353</v>
      </c>
      <c r="F12206" s="105">
        <v>60</v>
      </c>
      <c r="G12206" s="108">
        <f t="shared" si="190"/>
        <v>44378</v>
      </c>
    </row>
    <row r="12207" spans="1:7" x14ac:dyDescent="0.35">
      <c r="A12207" s="72" t="s">
        <v>742</v>
      </c>
      <c r="B12207" s="72" t="s">
        <v>743</v>
      </c>
      <c r="C12207" s="72" t="s">
        <v>1100</v>
      </c>
      <c r="D12207" s="72" t="s">
        <v>1089</v>
      </c>
      <c r="E12207" s="72">
        <v>351</v>
      </c>
      <c r="F12207" s="105">
        <v>61</v>
      </c>
      <c r="G12207" s="108">
        <f t="shared" si="190"/>
        <v>44287</v>
      </c>
    </row>
    <row r="12208" spans="1:7" x14ac:dyDescent="0.35">
      <c r="A12208" s="72" t="s">
        <v>742</v>
      </c>
      <c r="B12208" s="72" t="s">
        <v>743</v>
      </c>
      <c r="C12208" s="72" t="s">
        <v>1100</v>
      </c>
      <c r="D12208" s="72" t="s">
        <v>1090</v>
      </c>
      <c r="E12208" s="72">
        <v>340</v>
      </c>
      <c r="F12208" s="105">
        <v>62</v>
      </c>
      <c r="G12208" s="108">
        <f t="shared" si="190"/>
        <v>44197</v>
      </c>
    </row>
    <row r="12209" spans="1:7" x14ac:dyDescent="0.35">
      <c r="A12209" s="72" t="s">
        <v>742</v>
      </c>
      <c r="B12209" s="72" t="s">
        <v>743</v>
      </c>
      <c r="C12209" s="72" t="s">
        <v>1100</v>
      </c>
      <c r="D12209" s="72" t="s">
        <v>1091</v>
      </c>
      <c r="E12209" s="72">
        <v>340</v>
      </c>
      <c r="F12209" s="105">
        <v>59</v>
      </c>
      <c r="G12209" s="108">
        <f t="shared" si="190"/>
        <v>44105</v>
      </c>
    </row>
    <row r="12210" spans="1:7" x14ac:dyDescent="0.35">
      <c r="A12210" s="72" t="s">
        <v>742</v>
      </c>
      <c r="B12210" s="72" t="s">
        <v>743</v>
      </c>
      <c r="C12210" s="72" t="s">
        <v>1100</v>
      </c>
      <c r="D12210" s="72" t="s">
        <v>1092</v>
      </c>
      <c r="E12210" s="72">
        <v>336</v>
      </c>
      <c r="F12210" s="105">
        <v>59</v>
      </c>
      <c r="G12210" s="108">
        <f t="shared" si="190"/>
        <v>44013</v>
      </c>
    </row>
    <row r="12211" spans="1:7" x14ac:dyDescent="0.35">
      <c r="A12211" s="72" t="s">
        <v>742</v>
      </c>
      <c r="B12211" s="72" t="s">
        <v>743</v>
      </c>
      <c r="C12211" s="72" t="s">
        <v>1100</v>
      </c>
      <c r="D12211" s="72" t="s">
        <v>1093</v>
      </c>
      <c r="E12211" s="72">
        <v>336</v>
      </c>
      <c r="F12211" s="105">
        <v>53</v>
      </c>
      <c r="G12211" s="108">
        <f t="shared" si="190"/>
        <v>43922</v>
      </c>
    </row>
    <row r="12212" spans="1:7" x14ac:dyDescent="0.35">
      <c r="A12212" s="72" t="s">
        <v>742</v>
      </c>
      <c r="B12212" s="72" t="s">
        <v>743</v>
      </c>
      <c r="C12212" s="72" t="s">
        <v>1100</v>
      </c>
      <c r="D12212" s="72" t="s">
        <v>1094</v>
      </c>
      <c r="E12212" s="72">
        <v>332</v>
      </c>
      <c r="F12212" s="105">
        <v>56</v>
      </c>
      <c r="G12212" s="108">
        <f t="shared" si="190"/>
        <v>43831</v>
      </c>
    </row>
    <row r="12213" spans="1:7" x14ac:dyDescent="0.35">
      <c r="A12213" s="72" t="s">
        <v>742</v>
      </c>
      <c r="B12213" s="72" t="s">
        <v>743</v>
      </c>
      <c r="C12213" s="72" t="s">
        <v>1100</v>
      </c>
      <c r="D12213" s="72" t="s">
        <v>1095</v>
      </c>
      <c r="E12213" s="72">
        <v>330</v>
      </c>
      <c r="F12213" s="105">
        <v>51</v>
      </c>
      <c r="G12213" s="108">
        <f t="shared" si="190"/>
        <v>43739</v>
      </c>
    </row>
    <row r="12214" spans="1:7" x14ac:dyDescent="0.35">
      <c r="A12214" s="72" t="s">
        <v>742</v>
      </c>
      <c r="B12214" s="72" t="s">
        <v>743</v>
      </c>
      <c r="C12214" s="72" t="s">
        <v>1100</v>
      </c>
      <c r="D12214" s="72" t="s">
        <v>1096</v>
      </c>
      <c r="E12214" s="72">
        <v>331</v>
      </c>
      <c r="F12214" s="105">
        <v>50</v>
      </c>
      <c r="G12214" s="108">
        <f t="shared" si="190"/>
        <v>43647</v>
      </c>
    </row>
    <row r="12215" spans="1:7" x14ac:dyDescent="0.35">
      <c r="A12215" s="72" t="s">
        <v>742</v>
      </c>
      <c r="B12215" s="72" t="s">
        <v>743</v>
      </c>
      <c r="C12215" s="72" t="s">
        <v>1100</v>
      </c>
      <c r="D12215" s="72" t="s">
        <v>1097</v>
      </c>
      <c r="E12215" s="72">
        <v>329</v>
      </c>
      <c r="F12215" s="105">
        <v>50</v>
      </c>
      <c r="G12215" s="108">
        <f t="shared" si="190"/>
        <v>43556</v>
      </c>
    </row>
    <row r="12216" spans="1:7" x14ac:dyDescent="0.35">
      <c r="A12216" s="72" t="s">
        <v>742</v>
      </c>
      <c r="B12216" s="72" t="s">
        <v>743</v>
      </c>
      <c r="C12216" s="72" t="s">
        <v>1100</v>
      </c>
      <c r="D12216" s="72" t="s">
        <v>1098</v>
      </c>
      <c r="E12216" s="72">
        <v>315</v>
      </c>
      <c r="F12216" s="105">
        <v>47</v>
      </c>
      <c r="G12216" s="108">
        <f t="shared" si="190"/>
        <v>43466</v>
      </c>
    </row>
    <row r="12217" spans="1:7" x14ac:dyDescent="0.35">
      <c r="A12217" s="72" t="s">
        <v>742</v>
      </c>
      <c r="B12217" s="72" t="s">
        <v>743</v>
      </c>
      <c r="C12217" s="72" t="s">
        <v>1100</v>
      </c>
      <c r="D12217" s="72" t="s">
        <v>1099</v>
      </c>
      <c r="E12217" s="72">
        <v>354</v>
      </c>
      <c r="F12217" s="105">
        <v>56</v>
      </c>
      <c r="G12217" s="108">
        <f t="shared" si="190"/>
        <v>43374</v>
      </c>
    </row>
    <row r="12218" spans="1:7" x14ac:dyDescent="0.35">
      <c r="A12218" s="72" t="s">
        <v>742</v>
      </c>
      <c r="B12218" s="72" t="s">
        <v>743</v>
      </c>
      <c r="C12218" s="72" t="s">
        <v>1101</v>
      </c>
      <c r="D12218" s="72" t="s">
        <v>1088</v>
      </c>
      <c r="E12218" s="72">
        <v>149</v>
      </c>
      <c r="F12218" s="105">
        <v>4</v>
      </c>
      <c r="G12218" s="108">
        <f t="shared" si="190"/>
        <v>44378</v>
      </c>
    </row>
    <row r="12219" spans="1:7" x14ac:dyDescent="0.35">
      <c r="A12219" s="72" t="s">
        <v>742</v>
      </c>
      <c r="B12219" s="72" t="s">
        <v>743</v>
      </c>
      <c r="C12219" s="72" t="s">
        <v>1101</v>
      </c>
      <c r="D12219" s="72" t="s">
        <v>1089</v>
      </c>
      <c r="E12219" s="72">
        <v>150</v>
      </c>
      <c r="F12219" s="105">
        <v>3</v>
      </c>
      <c r="G12219" s="108">
        <f t="shared" si="190"/>
        <v>44287</v>
      </c>
    </row>
    <row r="12220" spans="1:7" x14ac:dyDescent="0.35">
      <c r="A12220" s="72" t="s">
        <v>742</v>
      </c>
      <c r="B12220" s="72" t="s">
        <v>743</v>
      </c>
      <c r="C12220" s="72" t="s">
        <v>1101</v>
      </c>
      <c r="D12220" s="72" t="s">
        <v>1090</v>
      </c>
      <c r="E12220" s="72">
        <v>148</v>
      </c>
      <c r="F12220" s="105">
        <v>3</v>
      </c>
      <c r="G12220" s="108">
        <f t="shared" si="190"/>
        <v>44197</v>
      </c>
    </row>
    <row r="12221" spans="1:7" x14ac:dyDescent="0.35">
      <c r="A12221" s="72" t="s">
        <v>742</v>
      </c>
      <c r="B12221" s="72" t="s">
        <v>743</v>
      </c>
      <c r="C12221" s="72" t="s">
        <v>1101</v>
      </c>
      <c r="D12221" s="72" t="s">
        <v>1091</v>
      </c>
      <c r="E12221" s="72">
        <v>150</v>
      </c>
      <c r="F12221" s="105">
        <v>3</v>
      </c>
      <c r="G12221" s="108">
        <f t="shared" si="190"/>
        <v>44105</v>
      </c>
    </row>
    <row r="12222" spans="1:7" x14ac:dyDescent="0.35">
      <c r="A12222" s="72" t="s">
        <v>742</v>
      </c>
      <c r="B12222" s="72" t="s">
        <v>743</v>
      </c>
      <c r="C12222" s="72" t="s">
        <v>1101</v>
      </c>
      <c r="D12222" s="72" t="s">
        <v>1092</v>
      </c>
      <c r="E12222" s="72">
        <v>143</v>
      </c>
      <c r="F12222" s="105">
        <v>3</v>
      </c>
      <c r="G12222" s="108">
        <f t="shared" si="190"/>
        <v>44013</v>
      </c>
    </row>
    <row r="12223" spans="1:7" x14ac:dyDescent="0.35">
      <c r="A12223" s="72" t="s">
        <v>742</v>
      </c>
      <c r="B12223" s="72" t="s">
        <v>743</v>
      </c>
      <c r="C12223" s="72" t="s">
        <v>1101</v>
      </c>
      <c r="D12223" s="72" t="s">
        <v>1093</v>
      </c>
      <c r="E12223" s="72">
        <v>137</v>
      </c>
      <c r="F12223" s="105">
        <v>3</v>
      </c>
      <c r="G12223" s="108">
        <f t="shared" si="190"/>
        <v>43922</v>
      </c>
    </row>
    <row r="12224" spans="1:7" x14ac:dyDescent="0.35">
      <c r="A12224" s="72" t="s">
        <v>742</v>
      </c>
      <c r="B12224" s="72" t="s">
        <v>743</v>
      </c>
      <c r="C12224" s="72" t="s">
        <v>1101</v>
      </c>
      <c r="D12224" s="72" t="s">
        <v>1094</v>
      </c>
      <c r="E12224" s="72">
        <v>130</v>
      </c>
      <c r="F12224" s="105">
        <v>4</v>
      </c>
      <c r="G12224" s="108">
        <f t="shared" si="190"/>
        <v>43831</v>
      </c>
    </row>
    <row r="12225" spans="1:7" x14ac:dyDescent="0.35">
      <c r="A12225" s="72" t="s">
        <v>742</v>
      </c>
      <c r="B12225" s="72" t="s">
        <v>743</v>
      </c>
      <c r="C12225" s="72" t="s">
        <v>1101</v>
      </c>
      <c r="D12225" s="72" t="s">
        <v>1095</v>
      </c>
      <c r="E12225" s="72">
        <v>130</v>
      </c>
      <c r="F12225" s="105">
        <v>3</v>
      </c>
      <c r="G12225" s="108">
        <f t="shared" si="190"/>
        <v>43739</v>
      </c>
    </row>
    <row r="12226" spans="1:7" x14ac:dyDescent="0.35">
      <c r="A12226" s="72" t="s">
        <v>742</v>
      </c>
      <c r="B12226" s="72" t="s">
        <v>743</v>
      </c>
      <c r="C12226" s="72" t="s">
        <v>1101</v>
      </c>
      <c r="D12226" s="72" t="s">
        <v>1096</v>
      </c>
      <c r="E12226" s="72">
        <v>130</v>
      </c>
      <c r="F12226" s="105">
        <v>3</v>
      </c>
      <c r="G12226" s="108">
        <f t="shared" si="190"/>
        <v>43647</v>
      </c>
    </row>
    <row r="12227" spans="1:7" x14ac:dyDescent="0.35">
      <c r="A12227" s="72" t="s">
        <v>742</v>
      </c>
      <c r="B12227" s="72" t="s">
        <v>743</v>
      </c>
      <c r="C12227" s="72" t="s">
        <v>1101</v>
      </c>
      <c r="D12227" s="72" t="s">
        <v>1097</v>
      </c>
      <c r="E12227" s="72">
        <v>126</v>
      </c>
      <c r="F12227" s="105">
        <v>3</v>
      </c>
      <c r="G12227" s="108">
        <f t="shared" si="190"/>
        <v>43556</v>
      </c>
    </row>
    <row r="12228" spans="1:7" x14ac:dyDescent="0.35">
      <c r="A12228" s="72" t="s">
        <v>742</v>
      </c>
      <c r="B12228" s="72" t="s">
        <v>743</v>
      </c>
      <c r="C12228" s="72" t="s">
        <v>1101</v>
      </c>
      <c r="D12228" s="72" t="s">
        <v>1098</v>
      </c>
      <c r="E12228" s="72">
        <v>126</v>
      </c>
      <c r="F12228" s="105">
        <v>3</v>
      </c>
      <c r="G12228" s="108">
        <f t="shared" ref="G12228:G12291" si="191">DATE(LEFT(D12228,4),RIGHT(LEFT(D12228,7),2),1)</f>
        <v>43466</v>
      </c>
    </row>
    <row r="12229" spans="1:7" x14ac:dyDescent="0.35">
      <c r="A12229" s="72" t="s">
        <v>742</v>
      </c>
      <c r="B12229" s="72" t="s">
        <v>743</v>
      </c>
      <c r="C12229" s="72" t="s">
        <v>1101</v>
      </c>
      <c r="D12229" s="72" t="s">
        <v>1099</v>
      </c>
      <c r="E12229" s="72">
        <v>141</v>
      </c>
      <c r="F12229" s="105">
        <v>5</v>
      </c>
      <c r="G12229" s="108">
        <f t="shared" si="191"/>
        <v>43374</v>
      </c>
    </row>
    <row r="12230" spans="1:7" x14ac:dyDescent="0.35">
      <c r="A12230" s="72" t="s">
        <v>742</v>
      </c>
      <c r="B12230" s="72" t="s">
        <v>743</v>
      </c>
      <c r="C12230" s="72" t="s">
        <v>1102</v>
      </c>
      <c r="D12230" s="72" t="s">
        <v>1088</v>
      </c>
      <c r="E12230" s="72">
        <v>755</v>
      </c>
      <c r="F12230" s="105">
        <v>72</v>
      </c>
      <c r="G12230" s="108">
        <f t="shared" si="191"/>
        <v>44378</v>
      </c>
    </row>
    <row r="12231" spans="1:7" x14ac:dyDescent="0.35">
      <c r="A12231" s="72" t="s">
        <v>742</v>
      </c>
      <c r="B12231" s="72" t="s">
        <v>743</v>
      </c>
      <c r="C12231" s="72" t="s">
        <v>1102</v>
      </c>
      <c r="D12231" s="72" t="s">
        <v>1089</v>
      </c>
      <c r="E12231" s="72">
        <v>748</v>
      </c>
      <c r="F12231" s="105">
        <v>67</v>
      </c>
      <c r="G12231" s="108">
        <f t="shared" si="191"/>
        <v>44287</v>
      </c>
    </row>
    <row r="12232" spans="1:7" x14ac:dyDescent="0.35">
      <c r="A12232" s="72" t="s">
        <v>742</v>
      </c>
      <c r="B12232" s="72" t="s">
        <v>743</v>
      </c>
      <c r="C12232" s="72" t="s">
        <v>1102</v>
      </c>
      <c r="D12232" s="72" t="s">
        <v>1090</v>
      </c>
      <c r="E12232" s="72">
        <v>757</v>
      </c>
      <c r="F12232" s="105">
        <v>67</v>
      </c>
      <c r="G12232" s="108">
        <f t="shared" si="191"/>
        <v>44197</v>
      </c>
    </row>
    <row r="12233" spans="1:7" x14ac:dyDescent="0.35">
      <c r="A12233" s="72" t="s">
        <v>742</v>
      </c>
      <c r="B12233" s="72" t="s">
        <v>743</v>
      </c>
      <c r="C12233" s="72" t="s">
        <v>1102</v>
      </c>
      <c r="D12233" s="72" t="s">
        <v>1091</v>
      </c>
      <c r="E12233" s="72">
        <v>753</v>
      </c>
      <c r="F12233" s="105">
        <v>72</v>
      </c>
      <c r="G12233" s="108">
        <f t="shared" si="191"/>
        <v>44105</v>
      </c>
    </row>
    <row r="12234" spans="1:7" x14ac:dyDescent="0.35">
      <c r="A12234" s="72" t="s">
        <v>742</v>
      </c>
      <c r="B12234" s="72" t="s">
        <v>743</v>
      </c>
      <c r="C12234" s="72" t="s">
        <v>1102</v>
      </c>
      <c r="D12234" s="72" t="s">
        <v>1092</v>
      </c>
      <c r="E12234" s="72">
        <v>750</v>
      </c>
      <c r="F12234" s="105">
        <v>73</v>
      </c>
      <c r="G12234" s="108">
        <f t="shared" si="191"/>
        <v>44013</v>
      </c>
    </row>
    <row r="12235" spans="1:7" x14ac:dyDescent="0.35">
      <c r="A12235" s="72" t="s">
        <v>742</v>
      </c>
      <c r="B12235" s="72" t="s">
        <v>743</v>
      </c>
      <c r="C12235" s="72" t="s">
        <v>1102</v>
      </c>
      <c r="D12235" s="72" t="s">
        <v>1093</v>
      </c>
      <c r="E12235" s="72">
        <v>754</v>
      </c>
      <c r="F12235" s="105">
        <v>71</v>
      </c>
      <c r="G12235" s="108">
        <f t="shared" si="191"/>
        <v>43922</v>
      </c>
    </row>
    <row r="12236" spans="1:7" x14ac:dyDescent="0.35">
      <c r="A12236" s="72" t="s">
        <v>742</v>
      </c>
      <c r="B12236" s="72" t="s">
        <v>743</v>
      </c>
      <c r="C12236" s="72" t="s">
        <v>1102</v>
      </c>
      <c r="D12236" s="72" t="s">
        <v>1094</v>
      </c>
      <c r="E12236" s="72">
        <v>758</v>
      </c>
      <c r="F12236" s="105">
        <v>72</v>
      </c>
      <c r="G12236" s="108">
        <f t="shared" si="191"/>
        <v>43831</v>
      </c>
    </row>
    <row r="12237" spans="1:7" x14ac:dyDescent="0.35">
      <c r="A12237" s="72" t="s">
        <v>742</v>
      </c>
      <c r="B12237" s="72" t="s">
        <v>743</v>
      </c>
      <c r="C12237" s="72" t="s">
        <v>1102</v>
      </c>
      <c r="D12237" s="72" t="s">
        <v>1095</v>
      </c>
      <c r="E12237" s="72">
        <v>761</v>
      </c>
      <c r="F12237" s="105">
        <v>71</v>
      </c>
      <c r="G12237" s="108">
        <f t="shared" si="191"/>
        <v>43739</v>
      </c>
    </row>
    <row r="12238" spans="1:7" x14ac:dyDescent="0.35">
      <c r="A12238" s="72" t="s">
        <v>742</v>
      </c>
      <c r="B12238" s="72" t="s">
        <v>743</v>
      </c>
      <c r="C12238" s="72" t="s">
        <v>1102</v>
      </c>
      <c r="D12238" s="72" t="s">
        <v>1096</v>
      </c>
      <c r="E12238" s="72">
        <v>757</v>
      </c>
      <c r="F12238" s="105">
        <v>73</v>
      </c>
      <c r="G12238" s="108">
        <f t="shared" si="191"/>
        <v>43647</v>
      </c>
    </row>
    <row r="12239" spans="1:7" x14ac:dyDescent="0.35">
      <c r="A12239" s="72" t="s">
        <v>742</v>
      </c>
      <c r="B12239" s="72" t="s">
        <v>743</v>
      </c>
      <c r="C12239" s="72" t="s">
        <v>1102</v>
      </c>
      <c r="D12239" s="72" t="s">
        <v>1097</v>
      </c>
      <c r="E12239" s="72">
        <v>756</v>
      </c>
      <c r="F12239" s="105">
        <v>68</v>
      </c>
      <c r="G12239" s="108">
        <f t="shared" si="191"/>
        <v>43556</v>
      </c>
    </row>
    <row r="12240" spans="1:7" x14ac:dyDescent="0.35">
      <c r="A12240" s="72" t="s">
        <v>742</v>
      </c>
      <c r="B12240" s="72" t="s">
        <v>743</v>
      </c>
      <c r="C12240" s="72" t="s">
        <v>1102</v>
      </c>
      <c r="D12240" s="72" t="s">
        <v>1098</v>
      </c>
      <c r="E12240" s="72">
        <v>749</v>
      </c>
      <c r="F12240" s="105">
        <v>74</v>
      </c>
      <c r="G12240" s="108">
        <f t="shared" si="191"/>
        <v>43466</v>
      </c>
    </row>
    <row r="12241" spans="1:7" x14ac:dyDescent="0.35">
      <c r="A12241" s="72" t="s">
        <v>742</v>
      </c>
      <c r="B12241" s="72" t="s">
        <v>743</v>
      </c>
      <c r="C12241" s="72" t="s">
        <v>1102</v>
      </c>
      <c r="D12241" s="72" t="s">
        <v>1099</v>
      </c>
      <c r="E12241" s="72">
        <v>764</v>
      </c>
      <c r="F12241" s="105">
        <v>68</v>
      </c>
      <c r="G12241" s="108">
        <f t="shared" si="191"/>
        <v>43374</v>
      </c>
    </row>
    <row r="12242" spans="1:7" x14ac:dyDescent="0.35">
      <c r="A12242" s="72" t="s">
        <v>744</v>
      </c>
      <c r="B12242" s="72" t="s">
        <v>745</v>
      </c>
      <c r="C12242" s="72" t="s">
        <v>1087</v>
      </c>
      <c r="D12242" s="72" t="s">
        <v>1088</v>
      </c>
      <c r="E12242" s="72">
        <v>2181</v>
      </c>
      <c r="F12242" s="105">
        <v>99</v>
      </c>
      <c r="G12242" s="108">
        <f t="shared" si="191"/>
        <v>44378</v>
      </c>
    </row>
    <row r="12243" spans="1:7" x14ac:dyDescent="0.35">
      <c r="A12243" s="72" t="s">
        <v>744</v>
      </c>
      <c r="B12243" s="72" t="s">
        <v>745</v>
      </c>
      <c r="C12243" s="72" t="s">
        <v>1087</v>
      </c>
      <c r="D12243" s="72" t="s">
        <v>1089</v>
      </c>
      <c r="E12243" s="72">
        <v>2180</v>
      </c>
      <c r="F12243" s="105">
        <v>101</v>
      </c>
      <c r="G12243" s="108">
        <f t="shared" si="191"/>
        <v>44287</v>
      </c>
    </row>
    <row r="12244" spans="1:7" x14ac:dyDescent="0.35">
      <c r="A12244" s="72" t="s">
        <v>744</v>
      </c>
      <c r="B12244" s="72" t="s">
        <v>745</v>
      </c>
      <c r="C12244" s="72" t="s">
        <v>1087</v>
      </c>
      <c r="D12244" s="72" t="s">
        <v>1090</v>
      </c>
      <c r="E12244" s="72">
        <v>2178</v>
      </c>
      <c r="F12244" s="105">
        <v>103</v>
      </c>
      <c r="G12244" s="108">
        <f t="shared" si="191"/>
        <v>44197</v>
      </c>
    </row>
    <row r="12245" spans="1:7" x14ac:dyDescent="0.35">
      <c r="A12245" s="72" t="s">
        <v>744</v>
      </c>
      <c r="B12245" s="72" t="s">
        <v>745</v>
      </c>
      <c r="C12245" s="72" t="s">
        <v>1087</v>
      </c>
      <c r="D12245" s="72" t="s">
        <v>1091</v>
      </c>
      <c r="E12245" s="72">
        <v>2180</v>
      </c>
      <c r="F12245" s="105">
        <v>100</v>
      </c>
      <c r="G12245" s="108">
        <f t="shared" si="191"/>
        <v>44105</v>
      </c>
    </row>
    <row r="12246" spans="1:7" x14ac:dyDescent="0.35">
      <c r="A12246" s="72" t="s">
        <v>744</v>
      </c>
      <c r="B12246" s="72" t="s">
        <v>745</v>
      </c>
      <c r="C12246" s="72" t="s">
        <v>1087</v>
      </c>
      <c r="D12246" s="72" t="s">
        <v>1092</v>
      </c>
      <c r="E12246" s="72">
        <v>2160</v>
      </c>
      <c r="F12246" s="105">
        <v>103</v>
      </c>
      <c r="G12246" s="108">
        <f t="shared" si="191"/>
        <v>44013</v>
      </c>
    </row>
    <row r="12247" spans="1:7" x14ac:dyDescent="0.35">
      <c r="A12247" s="72" t="s">
        <v>744</v>
      </c>
      <c r="B12247" s="72" t="s">
        <v>745</v>
      </c>
      <c r="C12247" s="72" t="s">
        <v>1087</v>
      </c>
      <c r="D12247" s="72" t="s">
        <v>1093</v>
      </c>
      <c r="E12247" s="72">
        <v>2140</v>
      </c>
      <c r="F12247" s="105">
        <v>96</v>
      </c>
      <c r="G12247" s="108">
        <f t="shared" si="191"/>
        <v>43922</v>
      </c>
    </row>
    <row r="12248" spans="1:7" x14ac:dyDescent="0.35">
      <c r="A12248" s="72" t="s">
        <v>744</v>
      </c>
      <c r="B12248" s="72" t="s">
        <v>745</v>
      </c>
      <c r="C12248" s="72" t="s">
        <v>1087</v>
      </c>
      <c r="D12248" s="72" t="s">
        <v>1094</v>
      </c>
      <c r="E12248" s="72">
        <v>2137</v>
      </c>
      <c r="F12248" s="105">
        <v>78</v>
      </c>
      <c r="G12248" s="108">
        <f t="shared" si="191"/>
        <v>43831</v>
      </c>
    </row>
    <row r="12249" spans="1:7" x14ac:dyDescent="0.35">
      <c r="A12249" s="72" t="s">
        <v>744</v>
      </c>
      <c r="B12249" s="72" t="s">
        <v>745</v>
      </c>
      <c r="C12249" s="72" t="s">
        <v>1087</v>
      </c>
      <c r="D12249" s="72" t="s">
        <v>1095</v>
      </c>
      <c r="E12249" s="72">
        <v>2121</v>
      </c>
      <c r="F12249" s="105">
        <v>81</v>
      </c>
      <c r="G12249" s="108">
        <f t="shared" si="191"/>
        <v>43739</v>
      </c>
    </row>
    <row r="12250" spans="1:7" x14ac:dyDescent="0.35">
      <c r="A12250" s="72" t="s">
        <v>744</v>
      </c>
      <c r="B12250" s="72" t="s">
        <v>745</v>
      </c>
      <c r="C12250" s="72" t="s">
        <v>1087</v>
      </c>
      <c r="D12250" s="72" t="s">
        <v>1096</v>
      </c>
      <c r="E12250" s="72">
        <v>2084</v>
      </c>
      <c r="F12250" s="105">
        <v>82</v>
      </c>
      <c r="G12250" s="108">
        <f t="shared" si="191"/>
        <v>43647</v>
      </c>
    </row>
    <row r="12251" spans="1:7" x14ac:dyDescent="0.35">
      <c r="A12251" s="72" t="s">
        <v>744</v>
      </c>
      <c r="B12251" s="72" t="s">
        <v>745</v>
      </c>
      <c r="C12251" s="72" t="s">
        <v>1087</v>
      </c>
      <c r="D12251" s="72" t="s">
        <v>1097</v>
      </c>
      <c r="E12251" s="72">
        <v>2082</v>
      </c>
      <c r="F12251" s="105">
        <v>44</v>
      </c>
      <c r="G12251" s="108">
        <f t="shared" si="191"/>
        <v>43556</v>
      </c>
    </row>
    <row r="12252" spans="1:7" x14ac:dyDescent="0.35">
      <c r="A12252" s="72" t="s">
        <v>744</v>
      </c>
      <c r="B12252" s="72" t="s">
        <v>745</v>
      </c>
      <c r="C12252" s="72" t="s">
        <v>1087</v>
      </c>
      <c r="D12252" s="72" t="s">
        <v>1098</v>
      </c>
      <c r="E12252" s="72">
        <v>2045</v>
      </c>
      <c r="F12252" s="105">
        <v>36</v>
      </c>
      <c r="G12252" s="108">
        <f t="shared" si="191"/>
        <v>43466</v>
      </c>
    </row>
    <row r="12253" spans="1:7" x14ac:dyDescent="0.35">
      <c r="A12253" s="72" t="s">
        <v>744</v>
      </c>
      <c r="B12253" s="72" t="s">
        <v>745</v>
      </c>
      <c r="C12253" s="72" t="s">
        <v>1087</v>
      </c>
      <c r="D12253" s="72" t="s">
        <v>1099</v>
      </c>
      <c r="E12253" s="72">
        <v>2085</v>
      </c>
      <c r="F12253" s="105">
        <v>46</v>
      </c>
      <c r="G12253" s="108">
        <f t="shared" si="191"/>
        <v>43374</v>
      </c>
    </row>
    <row r="12254" spans="1:7" x14ac:dyDescent="0.35">
      <c r="A12254" s="72" t="s">
        <v>744</v>
      </c>
      <c r="B12254" s="72" t="s">
        <v>745</v>
      </c>
      <c r="C12254" s="72" t="s">
        <v>1100</v>
      </c>
      <c r="D12254" s="72" t="s">
        <v>1088</v>
      </c>
      <c r="E12254" s="72">
        <v>1752</v>
      </c>
      <c r="F12254" s="105">
        <v>197</v>
      </c>
      <c r="G12254" s="108">
        <f t="shared" si="191"/>
        <v>44378</v>
      </c>
    </row>
    <row r="12255" spans="1:7" x14ac:dyDescent="0.35">
      <c r="A12255" s="72" t="s">
        <v>744</v>
      </c>
      <c r="B12255" s="72" t="s">
        <v>745</v>
      </c>
      <c r="C12255" s="72" t="s">
        <v>1100</v>
      </c>
      <c r="D12255" s="72" t="s">
        <v>1089</v>
      </c>
      <c r="E12255" s="72">
        <v>1750</v>
      </c>
      <c r="F12255" s="105">
        <v>198</v>
      </c>
      <c r="G12255" s="108">
        <f t="shared" si="191"/>
        <v>44287</v>
      </c>
    </row>
    <row r="12256" spans="1:7" x14ac:dyDescent="0.35">
      <c r="A12256" s="72" t="s">
        <v>744</v>
      </c>
      <c r="B12256" s="72" t="s">
        <v>745</v>
      </c>
      <c r="C12256" s="72" t="s">
        <v>1100</v>
      </c>
      <c r="D12256" s="72" t="s">
        <v>1090</v>
      </c>
      <c r="E12256" s="72">
        <v>1758</v>
      </c>
      <c r="F12256" s="105">
        <v>199</v>
      </c>
      <c r="G12256" s="108">
        <f t="shared" si="191"/>
        <v>44197</v>
      </c>
    </row>
    <row r="12257" spans="1:7" x14ac:dyDescent="0.35">
      <c r="A12257" s="72" t="s">
        <v>744</v>
      </c>
      <c r="B12257" s="72" t="s">
        <v>745</v>
      </c>
      <c r="C12257" s="72" t="s">
        <v>1100</v>
      </c>
      <c r="D12257" s="72" t="s">
        <v>1091</v>
      </c>
      <c r="E12257" s="72">
        <v>1756</v>
      </c>
      <c r="F12257" s="105">
        <v>185</v>
      </c>
      <c r="G12257" s="108">
        <f t="shared" si="191"/>
        <v>44105</v>
      </c>
    </row>
    <row r="12258" spans="1:7" x14ac:dyDescent="0.35">
      <c r="A12258" s="72" t="s">
        <v>744</v>
      </c>
      <c r="B12258" s="72" t="s">
        <v>745</v>
      </c>
      <c r="C12258" s="72" t="s">
        <v>1100</v>
      </c>
      <c r="D12258" s="72" t="s">
        <v>1092</v>
      </c>
      <c r="E12258" s="72">
        <v>1748</v>
      </c>
      <c r="F12258" s="105">
        <v>186</v>
      </c>
      <c r="G12258" s="108">
        <f t="shared" si="191"/>
        <v>44013</v>
      </c>
    </row>
    <row r="12259" spans="1:7" x14ac:dyDescent="0.35">
      <c r="A12259" s="72" t="s">
        <v>744</v>
      </c>
      <c r="B12259" s="72" t="s">
        <v>745</v>
      </c>
      <c r="C12259" s="72" t="s">
        <v>1100</v>
      </c>
      <c r="D12259" s="72" t="s">
        <v>1093</v>
      </c>
      <c r="E12259" s="72">
        <v>1745</v>
      </c>
      <c r="F12259" s="105">
        <v>182</v>
      </c>
      <c r="G12259" s="108">
        <f t="shared" si="191"/>
        <v>43922</v>
      </c>
    </row>
    <row r="12260" spans="1:7" x14ac:dyDescent="0.35">
      <c r="A12260" s="72" t="s">
        <v>744</v>
      </c>
      <c r="B12260" s="72" t="s">
        <v>745</v>
      </c>
      <c r="C12260" s="72" t="s">
        <v>1100</v>
      </c>
      <c r="D12260" s="72" t="s">
        <v>1094</v>
      </c>
      <c r="E12260" s="72">
        <v>1665</v>
      </c>
      <c r="F12260" s="105">
        <v>151</v>
      </c>
      <c r="G12260" s="108">
        <f t="shared" si="191"/>
        <v>43831</v>
      </c>
    </row>
    <row r="12261" spans="1:7" x14ac:dyDescent="0.35">
      <c r="A12261" s="72" t="s">
        <v>744</v>
      </c>
      <c r="B12261" s="72" t="s">
        <v>745</v>
      </c>
      <c r="C12261" s="72" t="s">
        <v>1100</v>
      </c>
      <c r="D12261" s="72" t="s">
        <v>1095</v>
      </c>
      <c r="E12261" s="72">
        <v>1652</v>
      </c>
      <c r="F12261" s="105">
        <v>170</v>
      </c>
      <c r="G12261" s="108">
        <f t="shared" si="191"/>
        <v>43739</v>
      </c>
    </row>
    <row r="12262" spans="1:7" x14ac:dyDescent="0.35">
      <c r="A12262" s="72" t="s">
        <v>744</v>
      </c>
      <c r="B12262" s="72" t="s">
        <v>745</v>
      </c>
      <c r="C12262" s="72" t="s">
        <v>1100</v>
      </c>
      <c r="D12262" s="72" t="s">
        <v>1096</v>
      </c>
      <c r="E12262" s="72">
        <v>1660</v>
      </c>
      <c r="F12262" s="105">
        <v>170</v>
      </c>
      <c r="G12262" s="108">
        <f t="shared" si="191"/>
        <v>43647</v>
      </c>
    </row>
    <row r="12263" spans="1:7" x14ac:dyDescent="0.35">
      <c r="A12263" s="72" t="s">
        <v>744</v>
      </c>
      <c r="B12263" s="72" t="s">
        <v>745</v>
      </c>
      <c r="C12263" s="72" t="s">
        <v>1100</v>
      </c>
      <c r="D12263" s="72" t="s">
        <v>1097</v>
      </c>
      <c r="E12263" s="72">
        <v>1662</v>
      </c>
      <c r="F12263" s="105">
        <v>157</v>
      </c>
      <c r="G12263" s="108">
        <f t="shared" si="191"/>
        <v>43556</v>
      </c>
    </row>
    <row r="12264" spans="1:7" x14ac:dyDescent="0.35">
      <c r="A12264" s="72" t="s">
        <v>744</v>
      </c>
      <c r="B12264" s="72" t="s">
        <v>745</v>
      </c>
      <c r="C12264" s="72" t="s">
        <v>1100</v>
      </c>
      <c r="D12264" s="72" t="s">
        <v>1098</v>
      </c>
      <c r="E12264" s="72">
        <v>1637</v>
      </c>
      <c r="F12264" s="105">
        <v>115</v>
      </c>
      <c r="G12264" s="108">
        <f t="shared" si="191"/>
        <v>43466</v>
      </c>
    </row>
    <row r="12265" spans="1:7" x14ac:dyDescent="0.35">
      <c r="A12265" s="72" t="s">
        <v>744</v>
      </c>
      <c r="B12265" s="72" t="s">
        <v>745</v>
      </c>
      <c r="C12265" s="72" t="s">
        <v>1100</v>
      </c>
      <c r="D12265" s="72" t="s">
        <v>1099</v>
      </c>
      <c r="E12265" s="72">
        <v>1701</v>
      </c>
      <c r="F12265" s="105">
        <v>115</v>
      </c>
      <c r="G12265" s="108">
        <f t="shared" si="191"/>
        <v>43374</v>
      </c>
    </row>
    <row r="12266" spans="1:7" x14ac:dyDescent="0.35">
      <c r="A12266" s="72" t="s">
        <v>744</v>
      </c>
      <c r="B12266" s="72" t="s">
        <v>745</v>
      </c>
      <c r="C12266" s="72" t="s">
        <v>1101</v>
      </c>
      <c r="D12266" s="72" t="s">
        <v>1088</v>
      </c>
      <c r="E12266" s="72">
        <v>299</v>
      </c>
      <c r="F12266" s="105">
        <v>4</v>
      </c>
      <c r="G12266" s="108">
        <f t="shared" si="191"/>
        <v>44378</v>
      </c>
    </row>
    <row r="12267" spans="1:7" x14ac:dyDescent="0.35">
      <c r="A12267" s="72" t="s">
        <v>744</v>
      </c>
      <c r="B12267" s="72" t="s">
        <v>745</v>
      </c>
      <c r="C12267" s="72" t="s">
        <v>1101</v>
      </c>
      <c r="D12267" s="72" t="s">
        <v>1089</v>
      </c>
      <c r="E12267" s="72">
        <v>295</v>
      </c>
      <c r="F12267" s="105">
        <v>4</v>
      </c>
      <c r="G12267" s="108">
        <f t="shared" si="191"/>
        <v>44287</v>
      </c>
    </row>
    <row r="12268" spans="1:7" x14ac:dyDescent="0.35">
      <c r="A12268" s="72" t="s">
        <v>744</v>
      </c>
      <c r="B12268" s="72" t="s">
        <v>745</v>
      </c>
      <c r="C12268" s="72" t="s">
        <v>1101</v>
      </c>
      <c r="D12268" s="72" t="s">
        <v>1090</v>
      </c>
      <c r="E12268" s="72">
        <v>298</v>
      </c>
      <c r="F12268" s="105">
        <v>4</v>
      </c>
      <c r="G12268" s="108">
        <f t="shared" si="191"/>
        <v>44197</v>
      </c>
    </row>
    <row r="12269" spans="1:7" x14ac:dyDescent="0.35">
      <c r="A12269" s="72" t="s">
        <v>744</v>
      </c>
      <c r="B12269" s="72" t="s">
        <v>745</v>
      </c>
      <c r="C12269" s="72" t="s">
        <v>1101</v>
      </c>
      <c r="D12269" s="72" t="s">
        <v>1091</v>
      </c>
      <c r="E12269" s="72">
        <v>300</v>
      </c>
      <c r="F12269" s="105">
        <v>3</v>
      </c>
      <c r="G12269" s="108">
        <f t="shared" si="191"/>
        <v>44105</v>
      </c>
    </row>
    <row r="12270" spans="1:7" x14ac:dyDescent="0.35">
      <c r="A12270" s="72" t="s">
        <v>744</v>
      </c>
      <c r="B12270" s="72" t="s">
        <v>745</v>
      </c>
      <c r="C12270" s="72" t="s">
        <v>1101</v>
      </c>
      <c r="D12270" s="72" t="s">
        <v>1092</v>
      </c>
      <c r="E12270" s="72">
        <v>296</v>
      </c>
      <c r="F12270" s="105">
        <v>3</v>
      </c>
      <c r="G12270" s="108">
        <f t="shared" si="191"/>
        <v>44013</v>
      </c>
    </row>
    <row r="12271" spans="1:7" x14ac:dyDescent="0.35">
      <c r="A12271" s="72" t="s">
        <v>744</v>
      </c>
      <c r="B12271" s="72" t="s">
        <v>745</v>
      </c>
      <c r="C12271" s="72" t="s">
        <v>1101</v>
      </c>
      <c r="D12271" s="72" t="s">
        <v>1093</v>
      </c>
      <c r="E12271" s="72">
        <v>298</v>
      </c>
      <c r="F12271" s="105">
        <v>4</v>
      </c>
      <c r="G12271" s="108">
        <f t="shared" si="191"/>
        <v>43922</v>
      </c>
    </row>
    <row r="12272" spans="1:7" x14ac:dyDescent="0.35">
      <c r="A12272" s="72" t="s">
        <v>744</v>
      </c>
      <c r="B12272" s="72" t="s">
        <v>745</v>
      </c>
      <c r="C12272" s="72" t="s">
        <v>1101</v>
      </c>
      <c r="D12272" s="72" t="s">
        <v>1094</v>
      </c>
      <c r="E12272" s="72">
        <v>294</v>
      </c>
      <c r="F12272" s="105">
        <v>4</v>
      </c>
      <c r="G12272" s="108">
        <f t="shared" si="191"/>
        <v>43831</v>
      </c>
    </row>
    <row r="12273" spans="1:7" x14ac:dyDescent="0.35">
      <c r="A12273" s="72" t="s">
        <v>744</v>
      </c>
      <c r="B12273" s="72" t="s">
        <v>745</v>
      </c>
      <c r="C12273" s="72" t="s">
        <v>1101</v>
      </c>
      <c r="D12273" s="72" t="s">
        <v>1095</v>
      </c>
      <c r="E12273" s="72">
        <v>291</v>
      </c>
      <c r="F12273" s="105">
        <v>5</v>
      </c>
      <c r="G12273" s="108">
        <f t="shared" si="191"/>
        <v>43739</v>
      </c>
    </row>
    <row r="12274" spans="1:7" x14ac:dyDescent="0.35">
      <c r="A12274" s="72" t="s">
        <v>744</v>
      </c>
      <c r="B12274" s="72" t="s">
        <v>745</v>
      </c>
      <c r="C12274" s="72" t="s">
        <v>1101</v>
      </c>
      <c r="D12274" s="72" t="s">
        <v>1096</v>
      </c>
      <c r="E12274" s="72">
        <v>295</v>
      </c>
      <c r="F12274" s="105">
        <v>7</v>
      </c>
      <c r="G12274" s="108">
        <f t="shared" si="191"/>
        <v>43647</v>
      </c>
    </row>
    <row r="12275" spans="1:7" x14ac:dyDescent="0.35">
      <c r="A12275" s="72" t="s">
        <v>744</v>
      </c>
      <c r="B12275" s="72" t="s">
        <v>745</v>
      </c>
      <c r="C12275" s="72" t="s">
        <v>1101</v>
      </c>
      <c r="D12275" s="72" t="s">
        <v>1097</v>
      </c>
      <c r="E12275" s="72">
        <v>297</v>
      </c>
      <c r="F12275" s="105">
        <v>5</v>
      </c>
      <c r="G12275" s="108">
        <f t="shared" si="191"/>
        <v>43556</v>
      </c>
    </row>
    <row r="12276" spans="1:7" x14ac:dyDescent="0.35">
      <c r="A12276" s="72" t="s">
        <v>744</v>
      </c>
      <c r="B12276" s="72" t="s">
        <v>745</v>
      </c>
      <c r="C12276" s="72" t="s">
        <v>1101</v>
      </c>
      <c r="D12276" s="72" t="s">
        <v>1098</v>
      </c>
      <c r="E12276" s="72">
        <v>272</v>
      </c>
      <c r="F12276" s="105">
        <v>2</v>
      </c>
      <c r="G12276" s="108">
        <f t="shared" si="191"/>
        <v>43466</v>
      </c>
    </row>
    <row r="12277" spans="1:7" x14ac:dyDescent="0.35">
      <c r="A12277" s="72" t="s">
        <v>744</v>
      </c>
      <c r="B12277" s="72" t="s">
        <v>745</v>
      </c>
      <c r="C12277" s="72" t="s">
        <v>1101</v>
      </c>
      <c r="D12277" s="72" t="s">
        <v>1099</v>
      </c>
      <c r="E12277" s="72">
        <v>291</v>
      </c>
      <c r="F12277" s="105">
        <v>3</v>
      </c>
      <c r="G12277" s="108">
        <f t="shared" si="191"/>
        <v>43374</v>
      </c>
    </row>
    <row r="12278" spans="1:7" x14ac:dyDescent="0.35">
      <c r="A12278" s="72" t="s">
        <v>744</v>
      </c>
      <c r="B12278" s="72" t="s">
        <v>745</v>
      </c>
      <c r="C12278" s="72" t="s">
        <v>1102</v>
      </c>
      <c r="D12278" s="72" t="s">
        <v>1088</v>
      </c>
      <c r="E12278" s="72">
        <v>2190</v>
      </c>
      <c r="F12278" s="105">
        <v>91</v>
      </c>
      <c r="G12278" s="108">
        <f t="shared" si="191"/>
        <v>44378</v>
      </c>
    </row>
    <row r="12279" spans="1:7" x14ac:dyDescent="0.35">
      <c r="A12279" s="72" t="s">
        <v>744</v>
      </c>
      <c r="B12279" s="72" t="s">
        <v>745</v>
      </c>
      <c r="C12279" s="72" t="s">
        <v>1102</v>
      </c>
      <c r="D12279" s="72" t="s">
        <v>1089</v>
      </c>
      <c r="E12279" s="72">
        <v>2191</v>
      </c>
      <c r="F12279" s="105">
        <v>92</v>
      </c>
      <c r="G12279" s="108">
        <f t="shared" si="191"/>
        <v>44287</v>
      </c>
    </row>
    <row r="12280" spans="1:7" x14ac:dyDescent="0.35">
      <c r="A12280" s="72" t="s">
        <v>744</v>
      </c>
      <c r="B12280" s="72" t="s">
        <v>745</v>
      </c>
      <c r="C12280" s="72" t="s">
        <v>1102</v>
      </c>
      <c r="D12280" s="72" t="s">
        <v>1090</v>
      </c>
      <c r="E12280" s="72">
        <v>2195</v>
      </c>
      <c r="F12280" s="105">
        <v>91</v>
      </c>
      <c r="G12280" s="108">
        <f t="shared" si="191"/>
        <v>44197</v>
      </c>
    </row>
    <row r="12281" spans="1:7" x14ac:dyDescent="0.35">
      <c r="A12281" s="72" t="s">
        <v>744</v>
      </c>
      <c r="B12281" s="72" t="s">
        <v>745</v>
      </c>
      <c r="C12281" s="72" t="s">
        <v>1102</v>
      </c>
      <c r="D12281" s="72" t="s">
        <v>1091</v>
      </c>
      <c r="E12281" s="72">
        <v>2189</v>
      </c>
      <c r="F12281" s="105">
        <v>91</v>
      </c>
      <c r="G12281" s="108">
        <f t="shared" si="191"/>
        <v>44105</v>
      </c>
    </row>
    <row r="12282" spans="1:7" x14ac:dyDescent="0.35">
      <c r="A12282" s="72" t="s">
        <v>744</v>
      </c>
      <c r="B12282" s="72" t="s">
        <v>745</v>
      </c>
      <c r="C12282" s="72" t="s">
        <v>1102</v>
      </c>
      <c r="D12282" s="72" t="s">
        <v>1092</v>
      </c>
      <c r="E12282" s="72">
        <v>2171</v>
      </c>
      <c r="F12282" s="105">
        <v>93</v>
      </c>
      <c r="G12282" s="108">
        <f t="shared" si="191"/>
        <v>44013</v>
      </c>
    </row>
    <row r="12283" spans="1:7" x14ac:dyDescent="0.35">
      <c r="A12283" s="72" t="s">
        <v>744</v>
      </c>
      <c r="B12283" s="72" t="s">
        <v>745</v>
      </c>
      <c r="C12283" s="72" t="s">
        <v>1102</v>
      </c>
      <c r="D12283" s="72" t="s">
        <v>1093</v>
      </c>
      <c r="E12283" s="72">
        <v>2164</v>
      </c>
      <c r="F12283" s="105">
        <v>88</v>
      </c>
      <c r="G12283" s="108">
        <f t="shared" si="191"/>
        <v>43922</v>
      </c>
    </row>
    <row r="12284" spans="1:7" x14ac:dyDescent="0.35">
      <c r="A12284" s="72" t="s">
        <v>744</v>
      </c>
      <c r="B12284" s="72" t="s">
        <v>745</v>
      </c>
      <c r="C12284" s="72" t="s">
        <v>1102</v>
      </c>
      <c r="D12284" s="72" t="s">
        <v>1094</v>
      </c>
      <c r="E12284" s="72">
        <v>2166</v>
      </c>
      <c r="F12284" s="105">
        <v>79</v>
      </c>
      <c r="G12284" s="108">
        <f t="shared" si="191"/>
        <v>43831</v>
      </c>
    </row>
    <row r="12285" spans="1:7" x14ac:dyDescent="0.35">
      <c r="A12285" s="72" t="s">
        <v>744</v>
      </c>
      <c r="B12285" s="72" t="s">
        <v>745</v>
      </c>
      <c r="C12285" s="72" t="s">
        <v>1102</v>
      </c>
      <c r="D12285" s="72" t="s">
        <v>1095</v>
      </c>
      <c r="E12285" s="72">
        <v>2159</v>
      </c>
      <c r="F12285" s="105">
        <v>78</v>
      </c>
      <c r="G12285" s="108">
        <f t="shared" si="191"/>
        <v>43739</v>
      </c>
    </row>
    <row r="12286" spans="1:7" x14ac:dyDescent="0.35">
      <c r="A12286" s="72" t="s">
        <v>744</v>
      </c>
      <c r="B12286" s="72" t="s">
        <v>745</v>
      </c>
      <c r="C12286" s="72" t="s">
        <v>1102</v>
      </c>
      <c r="D12286" s="72" t="s">
        <v>1096</v>
      </c>
      <c r="E12286" s="72">
        <v>2159</v>
      </c>
      <c r="F12286" s="105">
        <v>81</v>
      </c>
      <c r="G12286" s="108">
        <f t="shared" si="191"/>
        <v>43647</v>
      </c>
    </row>
    <row r="12287" spans="1:7" x14ac:dyDescent="0.35">
      <c r="A12287" s="72" t="s">
        <v>744</v>
      </c>
      <c r="B12287" s="72" t="s">
        <v>745</v>
      </c>
      <c r="C12287" s="72" t="s">
        <v>1102</v>
      </c>
      <c r="D12287" s="72" t="s">
        <v>1097</v>
      </c>
      <c r="E12287" s="72">
        <v>2159</v>
      </c>
      <c r="F12287" s="105">
        <v>80</v>
      </c>
      <c r="G12287" s="108">
        <f t="shared" si="191"/>
        <v>43556</v>
      </c>
    </row>
    <row r="12288" spans="1:7" x14ac:dyDescent="0.35">
      <c r="A12288" s="72" t="s">
        <v>744</v>
      </c>
      <c r="B12288" s="72" t="s">
        <v>745</v>
      </c>
      <c r="C12288" s="72" t="s">
        <v>1102</v>
      </c>
      <c r="D12288" s="72" t="s">
        <v>1098</v>
      </c>
      <c r="E12288" s="72">
        <v>2150</v>
      </c>
      <c r="F12288" s="105">
        <v>51</v>
      </c>
      <c r="G12288" s="108">
        <f t="shared" si="191"/>
        <v>43466</v>
      </c>
    </row>
    <row r="12289" spans="1:7" x14ac:dyDescent="0.35">
      <c r="A12289" s="72" t="s">
        <v>744</v>
      </c>
      <c r="B12289" s="72" t="s">
        <v>745</v>
      </c>
      <c r="C12289" s="72" t="s">
        <v>1102</v>
      </c>
      <c r="D12289" s="72" t="s">
        <v>1099</v>
      </c>
      <c r="E12289" s="72">
        <v>2224</v>
      </c>
      <c r="F12289" s="105">
        <v>64</v>
      </c>
      <c r="G12289" s="108">
        <f t="shared" si="191"/>
        <v>43374</v>
      </c>
    </row>
    <row r="12290" spans="1:7" x14ac:dyDescent="0.35">
      <c r="A12290" s="72" t="s">
        <v>746</v>
      </c>
      <c r="B12290" s="72" t="s">
        <v>747</v>
      </c>
      <c r="C12290" s="72" t="s">
        <v>1087</v>
      </c>
      <c r="D12290" s="72" t="s">
        <v>1088</v>
      </c>
      <c r="E12290" s="72">
        <v>1198</v>
      </c>
      <c r="F12290" s="105">
        <v>32</v>
      </c>
      <c r="G12290" s="108">
        <f t="shared" si="191"/>
        <v>44378</v>
      </c>
    </row>
    <row r="12291" spans="1:7" x14ac:dyDescent="0.35">
      <c r="A12291" s="72" t="s">
        <v>746</v>
      </c>
      <c r="B12291" s="72" t="s">
        <v>747</v>
      </c>
      <c r="C12291" s="72" t="s">
        <v>1087</v>
      </c>
      <c r="D12291" s="72" t="s">
        <v>1089</v>
      </c>
      <c r="E12291" s="72">
        <v>1201</v>
      </c>
      <c r="F12291" s="105">
        <v>32</v>
      </c>
      <c r="G12291" s="108">
        <f t="shared" si="191"/>
        <v>44287</v>
      </c>
    </row>
    <row r="12292" spans="1:7" x14ac:dyDescent="0.35">
      <c r="A12292" s="72" t="s">
        <v>746</v>
      </c>
      <c r="B12292" s="72" t="s">
        <v>747</v>
      </c>
      <c r="C12292" s="72" t="s">
        <v>1087</v>
      </c>
      <c r="D12292" s="72" t="s">
        <v>1090</v>
      </c>
      <c r="E12292" s="72">
        <v>1200</v>
      </c>
      <c r="F12292" s="105">
        <v>32</v>
      </c>
      <c r="G12292" s="108">
        <f t="shared" ref="G12292:G12355" si="192">DATE(LEFT(D12292,4),RIGHT(LEFT(D12292,7),2),1)</f>
        <v>44197</v>
      </c>
    </row>
    <row r="12293" spans="1:7" x14ac:dyDescent="0.35">
      <c r="A12293" s="72" t="s">
        <v>746</v>
      </c>
      <c r="B12293" s="72" t="s">
        <v>747</v>
      </c>
      <c r="C12293" s="72" t="s">
        <v>1087</v>
      </c>
      <c r="D12293" s="72" t="s">
        <v>1091</v>
      </c>
      <c r="E12293" s="72">
        <v>1199</v>
      </c>
      <c r="F12293" s="105">
        <v>33</v>
      </c>
      <c r="G12293" s="108">
        <f t="shared" si="192"/>
        <v>44105</v>
      </c>
    </row>
    <row r="12294" spans="1:7" x14ac:dyDescent="0.35">
      <c r="A12294" s="72" t="s">
        <v>746</v>
      </c>
      <c r="B12294" s="72" t="s">
        <v>747</v>
      </c>
      <c r="C12294" s="72" t="s">
        <v>1087</v>
      </c>
      <c r="D12294" s="72" t="s">
        <v>1092</v>
      </c>
      <c r="E12294" s="72">
        <v>1190</v>
      </c>
      <c r="F12294" s="105">
        <v>33</v>
      </c>
      <c r="G12294" s="108">
        <f t="shared" si="192"/>
        <v>44013</v>
      </c>
    </row>
    <row r="12295" spans="1:7" x14ac:dyDescent="0.35">
      <c r="A12295" s="72" t="s">
        <v>746</v>
      </c>
      <c r="B12295" s="72" t="s">
        <v>747</v>
      </c>
      <c r="C12295" s="72" t="s">
        <v>1087</v>
      </c>
      <c r="D12295" s="72" t="s">
        <v>1093</v>
      </c>
      <c r="E12295" s="72">
        <v>1184</v>
      </c>
      <c r="F12295" s="105">
        <v>24</v>
      </c>
      <c r="G12295" s="108">
        <f t="shared" si="192"/>
        <v>43922</v>
      </c>
    </row>
    <row r="12296" spans="1:7" x14ac:dyDescent="0.35">
      <c r="A12296" s="72" t="s">
        <v>746</v>
      </c>
      <c r="B12296" s="72" t="s">
        <v>747</v>
      </c>
      <c r="C12296" s="72" t="s">
        <v>1087</v>
      </c>
      <c r="D12296" s="72" t="s">
        <v>1094</v>
      </c>
      <c r="E12296" s="72">
        <v>1170</v>
      </c>
      <c r="F12296" s="105">
        <v>26</v>
      </c>
      <c r="G12296" s="108">
        <f t="shared" si="192"/>
        <v>43831</v>
      </c>
    </row>
    <row r="12297" spans="1:7" x14ac:dyDescent="0.35">
      <c r="A12297" s="72" t="s">
        <v>746</v>
      </c>
      <c r="B12297" s="72" t="s">
        <v>747</v>
      </c>
      <c r="C12297" s="72" t="s">
        <v>1087</v>
      </c>
      <c r="D12297" s="72" t="s">
        <v>1095</v>
      </c>
      <c r="E12297" s="72">
        <v>1153</v>
      </c>
      <c r="F12297" s="105">
        <v>26</v>
      </c>
      <c r="G12297" s="108">
        <f t="shared" si="192"/>
        <v>43739</v>
      </c>
    </row>
    <row r="12298" spans="1:7" x14ac:dyDescent="0.35">
      <c r="A12298" s="72" t="s">
        <v>746</v>
      </c>
      <c r="B12298" s="72" t="s">
        <v>747</v>
      </c>
      <c r="C12298" s="72" t="s">
        <v>1087</v>
      </c>
      <c r="D12298" s="72" t="s">
        <v>1096</v>
      </c>
      <c r="E12298" s="72">
        <v>1150</v>
      </c>
      <c r="F12298" s="105">
        <v>28</v>
      </c>
      <c r="G12298" s="108">
        <f t="shared" si="192"/>
        <v>43647</v>
      </c>
    </row>
    <row r="12299" spans="1:7" x14ac:dyDescent="0.35">
      <c r="A12299" s="72" t="s">
        <v>746</v>
      </c>
      <c r="B12299" s="72" t="s">
        <v>747</v>
      </c>
      <c r="C12299" s="72" t="s">
        <v>1087</v>
      </c>
      <c r="D12299" s="72" t="s">
        <v>1097</v>
      </c>
      <c r="E12299" s="72">
        <v>1148</v>
      </c>
      <c r="F12299" s="105">
        <v>23</v>
      </c>
      <c r="G12299" s="108">
        <f t="shared" si="192"/>
        <v>43556</v>
      </c>
    </row>
    <row r="12300" spans="1:7" x14ac:dyDescent="0.35">
      <c r="A12300" s="72" t="s">
        <v>746</v>
      </c>
      <c r="B12300" s="72" t="s">
        <v>747</v>
      </c>
      <c r="C12300" s="72" t="s">
        <v>1087</v>
      </c>
      <c r="D12300" s="72" t="s">
        <v>1098</v>
      </c>
      <c r="E12300" s="72">
        <v>1130</v>
      </c>
      <c r="F12300" s="105">
        <v>23</v>
      </c>
      <c r="G12300" s="108">
        <f t="shared" si="192"/>
        <v>43466</v>
      </c>
    </row>
    <row r="12301" spans="1:7" x14ac:dyDescent="0.35">
      <c r="A12301" s="72" t="s">
        <v>746</v>
      </c>
      <c r="B12301" s="72" t="s">
        <v>747</v>
      </c>
      <c r="C12301" s="72" t="s">
        <v>1087</v>
      </c>
      <c r="D12301" s="72" t="s">
        <v>1099</v>
      </c>
      <c r="E12301" s="72">
        <v>1163</v>
      </c>
      <c r="F12301" s="105">
        <v>19</v>
      </c>
      <c r="G12301" s="108">
        <f t="shared" si="192"/>
        <v>43374</v>
      </c>
    </row>
    <row r="12302" spans="1:7" x14ac:dyDescent="0.35">
      <c r="A12302" s="72" t="s">
        <v>746</v>
      </c>
      <c r="B12302" s="72" t="s">
        <v>747</v>
      </c>
      <c r="C12302" s="72" t="s">
        <v>1100</v>
      </c>
      <c r="D12302" s="72" t="s">
        <v>1088</v>
      </c>
      <c r="E12302" s="72">
        <v>696</v>
      </c>
      <c r="F12302" s="105">
        <v>56</v>
      </c>
      <c r="G12302" s="108">
        <f t="shared" si="192"/>
        <v>44378</v>
      </c>
    </row>
    <row r="12303" spans="1:7" x14ac:dyDescent="0.35">
      <c r="A12303" s="72" t="s">
        <v>746</v>
      </c>
      <c r="B12303" s="72" t="s">
        <v>747</v>
      </c>
      <c r="C12303" s="72" t="s">
        <v>1100</v>
      </c>
      <c r="D12303" s="72" t="s">
        <v>1089</v>
      </c>
      <c r="E12303" s="72">
        <v>695</v>
      </c>
      <c r="F12303" s="105">
        <v>56</v>
      </c>
      <c r="G12303" s="108">
        <f t="shared" si="192"/>
        <v>44287</v>
      </c>
    </row>
    <row r="12304" spans="1:7" x14ac:dyDescent="0.35">
      <c r="A12304" s="72" t="s">
        <v>746</v>
      </c>
      <c r="B12304" s="72" t="s">
        <v>747</v>
      </c>
      <c r="C12304" s="72" t="s">
        <v>1100</v>
      </c>
      <c r="D12304" s="72" t="s">
        <v>1090</v>
      </c>
      <c r="E12304" s="72">
        <v>693</v>
      </c>
      <c r="F12304" s="105">
        <v>56</v>
      </c>
      <c r="G12304" s="108">
        <f t="shared" si="192"/>
        <v>44197</v>
      </c>
    </row>
    <row r="12305" spans="1:7" x14ac:dyDescent="0.35">
      <c r="A12305" s="72" t="s">
        <v>746</v>
      </c>
      <c r="B12305" s="72" t="s">
        <v>747</v>
      </c>
      <c r="C12305" s="72" t="s">
        <v>1100</v>
      </c>
      <c r="D12305" s="72" t="s">
        <v>1091</v>
      </c>
      <c r="E12305" s="72">
        <v>690</v>
      </c>
      <c r="F12305" s="105">
        <v>57</v>
      </c>
      <c r="G12305" s="108">
        <f t="shared" si="192"/>
        <v>44105</v>
      </c>
    </row>
    <row r="12306" spans="1:7" x14ac:dyDescent="0.35">
      <c r="A12306" s="72" t="s">
        <v>746</v>
      </c>
      <c r="B12306" s="72" t="s">
        <v>747</v>
      </c>
      <c r="C12306" s="72" t="s">
        <v>1100</v>
      </c>
      <c r="D12306" s="72" t="s">
        <v>1092</v>
      </c>
      <c r="E12306" s="72">
        <v>692</v>
      </c>
      <c r="F12306" s="105">
        <v>57</v>
      </c>
      <c r="G12306" s="108">
        <f t="shared" si="192"/>
        <v>44013</v>
      </c>
    </row>
    <row r="12307" spans="1:7" x14ac:dyDescent="0.35">
      <c r="A12307" s="72" t="s">
        <v>746</v>
      </c>
      <c r="B12307" s="72" t="s">
        <v>747</v>
      </c>
      <c r="C12307" s="72" t="s">
        <v>1100</v>
      </c>
      <c r="D12307" s="72" t="s">
        <v>1093</v>
      </c>
      <c r="E12307" s="72">
        <v>690</v>
      </c>
      <c r="F12307" s="105">
        <v>19</v>
      </c>
      <c r="G12307" s="108">
        <f t="shared" si="192"/>
        <v>43922</v>
      </c>
    </row>
    <row r="12308" spans="1:7" x14ac:dyDescent="0.35">
      <c r="A12308" s="72" t="s">
        <v>746</v>
      </c>
      <c r="B12308" s="72" t="s">
        <v>747</v>
      </c>
      <c r="C12308" s="72" t="s">
        <v>1100</v>
      </c>
      <c r="D12308" s="72" t="s">
        <v>1094</v>
      </c>
      <c r="E12308" s="72">
        <v>695</v>
      </c>
      <c r="F12308" s="105">
        <v>20</v>
      </c>
      <c r="G12308" s="108">
        <f t="shared" si="192"/>
        <v>43831</v>
      </c>
    </row>
    <row r="12309" spans="1:7" x14ac:dyDescent="0.35">
      <c r="A12309" s="72" t="s">
        <v>746</v>
      </c>
      <c r="B12309" s="72" t="s">
        <v>747</v>
      </c>
      <c r="C12309" s="72" t="s">
        <v>1100</v>
      </c>
      <c r="D12309" s="72" t="s">
        <v>1095</v>
      </c>
      <c r="E12309" s="72">
        <v>682</v>
      </c>
      <c r="F12309" s="105">
        <v>20</v>
      </c>
      <c r="G12309" s="108">
        <f t="shared" si="192"/>
        <v>43739</v>
      </c>
    </row>
    <row r="12310" spans="1:7" x14ac:dyDescent="0.35">
      <c r="A12310" s="72" t="s">
        <v>746</v>
      </c>
      <c r="B12310" s="72" t="s">
        <v>747</v>
      </c>
      <c r="C12310" s="72" t="s">
        <v>1100</v>
      </c>
      <c r="D12310" s="72" t="s">
        <v>1096</v>
      </c>
      <c r="E12310" s="72">
        <v>647</v>
      </c>
      <c r="F12310" s="105">
        <v>22</v>
      </c>
      <c r="G12310" s="108">
        <f t="shared" si="192"/>
        <v>43647</v>
      </c>
    </row>
    <row r="12311" spans="1:7" x14ac:dyDescent="0.35">
      <c r="A12311" s="72" t="s">
        <v>746</v>
      </c>
      <c r="B12311" s="72" t="s">
        <v>747</v>
      </c>
      <c r="C12311" s="72" t="s">
        <v>1100</v>
      </c>
      <c r="D12311" s="72" t="s">
        <v>1097</v>
      </c>
      <c r="E12311" s="72">
        <v>647</v>
      </c>
      <c r="F12311" s="105">
        <v>17</v>
      </c>
      <c r="G12311" s="108">
        <f t="shared" si="192"/>
        <v>43556</v>
      </c>
    </row>
    <row r="12312" spans="1:7" x14ac:dyDescent="0.35">
      <c r="A12312" s="72" t="s">
        <v>746</v>
      </c>
      <c r="B12312" s="72" t="s">
        <v>747</v>
      </c>
      <c r="C12312" s="72" t="s">
        <v>1100</v>
      </c>
      <c r="D12312" s="72" t="s">
        <v>1098</v>
      </c>
      <c r="E12312" s="72">
        <v>647</v>
      </c>
      <c r="F12312" s="105">
        <v>17</v>
      </c>
      <c r="G12312" s="108">
        <f t="shared" si="192"/>
        <v>43466</v>
      </c>
    </row>
    <row r="12313" spans="1:7" x14ac:dyDescent="0.35">
      <c r="A12313" s="72" t="s">
        <v>746</v>
      </c>
      <c r="B12313" s="72" t="s">
        <v>747</v>
      </c>
      <c r="C12313" s="72" t="s">
        <v>1100</v>
      </c>
      <c r="D12313" s="72" t="s">
        <v>1099</v>
      </c>
      <c r="E12313" s="72">
        <v>676</v>
      </c>
      <c r="F12313" s="105">
        <v>17</v>
      </c>
      <c r="G12313" s="108">
        <f t="shared" si="192"/>
        <v>43374</v>
      </c>
    </row>
    <row r="12314" spans="1:7" x14ac:dyDescent="0.35">
      <c r="A12314" s="72" t="s">
        <v>746</v>
      </c>
      <c r="B12314" s="72" t="s">
        <v>747</v>
      </c>
      <c r="C12314" s="72" t="s">
        <v>1101</v>
      </c>
      <c r="D12314" s="72" t="s">
        <v>1088</v>
      </c>
      <c r="E12314" s="72">
        <v>1982</v>
      </c>
      <c r="F12314" s="105">
        <v>6</v>
      </c>
      <c r="G12314" s="108">
        <f t="shared" si="192"/>
        <v>44378</v>
      </c>
    </row>
    <row r="12315" spans="1:7" x14ac:dyDescent="0.35">
      <c r="A12315" s="72" t="s">
        <v>746</v>
      </c>
      <c r="B12315" s="72" t="s">
        <v>747</v>
      </c>
      <c r="C12315" s="72" t="s">
        <v>1101</v>
      </c>
      <c r="D12315" s="72" t="s">
        <v>1089</v>
      </c>
      <c r="E12315" s="72">
        <v>1995</v>
      </c>
      <c r="F12315" s="105">
        <v>6</v>
      </c>
      <c r="G12315" s="108">
        <f t="shared" si="192"/>
        <v>44287</v>
      </c>
    </row>
    <row r="12316" spans="1:7" x14ac:dyDescent="0.35">
      <c r="A12316" s="72" t="s">
        <v>746</v>
      </c>
      <c r="B12316" s="72" t="s">
        <v>747</v>
      </c>
      <c r="C12316" s="72" t="s">
        <v>1101</v>
      </c>
      <c r="D12316" s="72" t="s">
        <v>1090</v>
      </c>
      <c r="E12316" s="72">
        <v>1995</v>
      </c>
      <c r="F12316" s="105">
        <v>6</v>
      </c>
      <c r="G12316" s="108">
        <f t="shared" si="192"/>
        <v>44197</v>
      </c>
    </row>
    <row r="12317" spans="1:7" x14ac:dyDescent="0.35">
      <c r="A12317" s="72" t="s">
        <v>746</v>
      </c>
      <c r="B12317" s="72" t="s">
        <v>747</v>
      </c>
      <c r="C12317" s="72" t="s">
        <v>1101</v>
      </c>
      <c r="D12317" s="72" t="s">
        <v>1091</v>
      </c>
      <c r="E12317" s="72">
        <v>1985</v>
      </c>
      <c r="F12317" s="105">
        <v>7</v>
      </c>
      <c r="G12317" s="108">
        <f t="shared" si="192"/>
        <v>44105</v>
      </c>
    </row>
    <row r="12318" spans="1:7" x14ac:dyDescent="0.35">
      <c r="A12318" s="72" t="s">
        <v>746</v>
      </c>
      <c r="B12318" s="72" t="s">
        <v>747</v>
      </c>
      <c r="C12318" s="72" t="s">
        <v>1101</v>
      </c>
      <c r="D12318" s="72" t="s">
        <v>1092</v>
      </c>
      <c r="E12318" s="72">
        <v>1968</v>
      </c>
      <c r="F12318" s="105">
        <v>7</v>
      </c>
      <c r="G12318" s="108">
        <f t="shared" si="192"/>
        <v>44013</v>
      </c>
    </row>
    <row r="12319" spans="1:7" x14ac:dyDescent="0.35">
      <c r="A12319" s="72" t="s">
        <v>746</v>
      </c>
      <c r="B12319" s="72" t="s">
        <v>747</v>
      </c>
      <c r="C12319" s="72" t="s">
        <v>1101</v>
      </c>
      <c r="D12319" s="72" t="s">
        <v>1093</v>
      </c>
      <c r="E12319" s="72">
        <v>1900</v>
      </c>
      <c r="F12319" s="105">
        <v>3</v>
      </c>
      <c r="G12319" s="108">
        <f t="shared" si="192"/>
        <v>43922</v>
      </c>
    </row>
    <row r="12320" spans="1:7" x14ac:dyDescent="0.35">
      <c r="A12320" s="72" t="s">
        <v>746</v>
      </c>
      <c r="B12320" s="72" t="s">
        <v>747</v>
      </c>
      <c r="C12320" s="72" t="s">
        <v>1101</v>
      </c>
      <c r="D12320" s="72" t="s">
        <v>1094</v>
      </c>
      <c r="E12320" s="72">
        <v>1870</v>
      </c>
      <c r="F12320" s="105">
        <v>3</v>
      </c>
      <c r="G12320" s="108">
        <f t="shared" si="192"/>
        <v>43831</v>
      </c>
    </row>
    <row r="12321" spans="1:7" x14ac:dyDescent="0.35">
      <c r="A12321" s="72" t="s">
        <v>746</v>
      </c>
      <c r="B12321" s="72" t="s">
        <v>747</v>
      </c>
      <c r="C12321" s="72" t="s">
        <v>1101</v>
      </c>
      <c r="D12321" s="72" t="s">
        <v>1095</v>
      </c>
      <c r="E12321" s="72">
        <v>1839</v>
      </c>
      <c r="F12321" s="105">
        <v>3</v>
      </c>
      <c r="G12321" s="108">
        <f t="shared" si="192"/>
        <v>43739</v>
      </c>
    </row>
    <row r="12322" spans="1:7" x14ac:dyDescent="0.35">
      <c r="A12322" s="72" t="s">
        <v>746</v>
      </c>
      <c r="B12322" s="72" t="s">
        <v>747</v>
      </c>
      <c r="C12322" s="72" t="s">
        <v>1101</v>
      </c>
      <c r="D12322" s="72" t="s">
        <v>1096</v>
      </c>
      <c r="E12322" s="72">
        <v>1822</v>
      </c>
      <c r="F12322" s="105">
        <v>2</v>
      </c>
      <c r="G12322" s="108">
        <f t="shared" si="192"/>
        <v>43647</v>
      </c>
    </row>
    <row r="12323" spans="1:7" x14ac:dyDescent="0.35">
      <c r="A12323" s="72" t="s">
        <v>746</v>
      </c>
      <c r="B12323" s="72" t="s">
        <v>747</v>
      </c>
      <c r="C12323" s="72" t="s">
        <v>1101</v>
      </c>
      <c r="D12323" s="72" t="s">
        <v>1097</v>
      </c>
      <c r="E12323" s="72">
        <v>1811</v>
      </c>
      <c r="F12323" s="105">
        <v>3</v>
      </c>
      <c r="G12323" s="108">
        <f t="shared" si="192"/>
        <v>43556</v>
      </c>
    </row>
    <row r="12324" spans="1:7" x14ac:dyDescent="0.35">
      <c r="A12324" s="72" t="s">
        <v>746</v>
      </c>
      <c r="B12324" s="72" t="s">
        <v>747</v>
      </c>
      <c r="C12324" s="72" t="s">
        <v>1101</v>
      </c>
      <c r="D12324" s="72" t="s">
        <v>1098</v>
      </c>
      <c r="E12324" s="72">
        <v>1740</v>
      </c>
      <c r="F12324" s="105">
        <v>3</v>
      </c>
      <c r="G12324" s="108">
        <f t="shared" si="192"/>
        <v>43466</v>
      </c>
    </row>
    <row r="12325" spans="1:7" x14ac:dyDescent="0.35">
      <c r="A12325" s="72" t="s">
        <v>746</v>
      </c>
      <c r="B12325" s="72" t="s">
        <v>747</v>
      </c>
      <c r="C12325" s="72" t="s">
        <v>1101</v>
      </c>
      <c r="D12325" s="72" t="s">
        <v>1099</v>
      </c>
      <c r="E12325" s="72">
        <v>1804</v>
      </c>
      <c r="F12325" s="105">
        <v>1</v>
      </c>
      <c r="G12325" s="108">
        <f t="shared" si="192"/>
        <v>43374</v>
      </c>
    </row>
    <row r="12326" spans="1:7" x14ac:dyDescent="0.35">
      <c r="A12326" s="72" t="s">
        <v>746</v>
      </c>
      <c r="B12326" s="72" t="s">
        <v>747</v>
      </c>
      <c r="C12326" s="72" t="s">
        <v>1102</v>
      </c>
      <c r="D12326" s="72" t="s">
        <v>1088</v>
      </c>
      <c r="E12326" s="72">
        <v>1516</v>
      </c>
      <c r="F12326" s="105">
        <v>27</v>
      </c>
      <c r="G12326" s="108">
        <f t="shared" si="192"/>
        <v>44378</v>
      </c>
    </row>
    <row r="12327" spans="1:7" x14ac:dyDescent="0.35">
      <c r="A12327" s="72" t="s">
        <v>746</v>
      </c>
      <c r="B12327" s="72" t="s">
        <v>747</v>
      </c>
      <c r="C12327" s="72" t="s">
        <v>1102</v>
      </c>
      <c r="D12327" s="72" t="s">
        <v>1089</v>
      </c>
      <c r="E12327" s="72">
        <v>1519</v>
      </c>
      <c r="F12327" s="105">
        <v>27</v>
      </c>
      <c r="G12327" s="108">
        <f t="shared" si="192"/>
        <v>44287</v>
      </c>
    </row>
    <row r="12328" spans="1:7" x14ac:dyDescent="0.35">
      <c r="A12328" s="72" t="s">
        <v>746</v>
      </c>
      <c r="B12328" s="72" t="s">
        <v>747</v>
      </c>
      <c r="C12328" s="72" t="s">
        <v>1102</v>
      </c>
      <c r="D12328" s="72" t="s">
        <v>1090</v>
      </c>
      <c r="E12328" s="72">
        <v>1522</v>
      </c>
      <c r="F12328" s="105">
        <v>27</v>
      </c>
      <c r="G12328" s="108">
        <f t="shared" si="192"/>
        <v>44197</v>
      </c>
    </row>
    <row r="12329" spans="1:7" x14ac:dyDescent="0.35">
      <c r="A12329" s="72" t="s">
        <v>746</v>
      </c>
      <c r="B12329" s="72" t="s">
        <v>747</v>
      </c>
      <c r="C12329" s="72" t="s">
        <v>1102</v>
      </c>
      <c r="D12329" s="72" t="s">
        <v>1091</v>
      </c>
      <c r="E12329" s="72">
        <v>1517</v>
      </c>
      <c r="F12329" s="105">
        <v>27</v>
      </c>
      <c r="G12329" s="108">
        <f t="shared" si="192"/>
        <v>44105</v>
      </c>
    </row>
    <row r="12330" spans="1:7" x14ac:dyDescent="0.35">
      <c r="A12330" s="72" t="s">
        <v>746</v>
      </c>
      <c r="B12330" s="72" t="s">
        <v>747</v>
      </c>
      <c r="C12330" s="72" t="s">
        <v>1102</v>
      </c>
      <c r="D12330" s="72" t="s">
        <v>1092</v>
      </c>
      <c r="E12330" s="72">
        <v>1522</v>
      </c>
      <c r="F12330" s="105">
        <v>28</v>
      </c>
      <c r="G12330" s="108">
        <f t="shared" si="192"/>
        <v>44013</v>
      </c>
    </row>
    <row r="12331" spans="1:7" x14ac:dyDescent="0.35">
      <c r="A12331" s="72" t="s">
        <v>746</v>
      </c>
      <c r="B12331" s="72" t="s">
        <v>747</v>
      </c>
      <c r="C12331" s="72" t="s">
        <v>1102</v>
      </c>
      <c r="D12331" s="72" t="s">
        <v>1093</v>
      </c>
      <c r="E12331" s="72">
        <v>1516</v>
      </c>
      <c r="F12331" s="105">
        <v>23</v>
      </c>
      <c r="G12331" s="108">
        <f t="shared" si="192"/>
        <v>43922</v>
      </c>
    </row>
    <row r="12332" spans="1:7" x14ac:dyDescent="0.35">
      <c r="A12332" s="72" t="s">
        <v>746</v>
      </c>
      <c r="B12332" s="72" t="s">
        <v>747</v>
      </c>
      <c r="C12332" s="72" t="s">
        <v>1102</v>
      </c>
      <c r="D12332" s="72" t="s">
        <v>1094</v>
      </c>
      <c r="E12332" s="72">
        <v>1526</v>
      </c>
      <c r="F12332" s="105">
        <v>24</v>
      </c>
      <c r="G12332" s="108">
        <f t="shared" si="192"/>
        <v>43831</v>
      </c>
    </row>
    <row r="12333" spans="1:7" x14ac:dyDescent="0.35">
      <c r="A12333" s="72" t="s">
        <v>746</v>
      </c>
      <c r="B12333" s="72" t="s">
        <v>747</v>
      </c>
      <c r="C12333" s="72" t="s">
        <v>1102</v>
      </c>
      <c r="D12333" s="72" t="s">
        <v>1095</v>
      </c>
      <c r="E12333" s="72">
        <v>1522</v>
      </c>
      <c r="F12333" s="105">
        <v>25</v>
      </c>
      <c r="G12333" s="108">
        <f t="shared" si="192"/>
        <v>43739</v>
      </c>
    </row>
    <row r="12334" spans="1:7" x14ac:dyDescent="0.35">
      <c r="A12334" s="72" t="s">
        <v>746</v>
      </c>
      <c r="B12334" s="72" t="s">
        <v>747</v>
      </c>
      <c r="C12334" s="72" t="s">
        <v>1102</v>
      </c>
      <c r="D12334" s="72" t="s">
        <v>1096</v>
      </c>
      <c r="E12334" s="72">
        <v>1522</v>
      </c>
      <c r="F12334" s="105">
        <v>22</v>
      </c>
      <c r="G12334" s="108">
        <f t="shared" si="192"/>
        <v>43647</v>
      </c>
    </row>
    <row r="12335" spans="1:7" x14ac:dyDescent="0.35">
      <c r="A12335" s="72" t="s">
        <v>746</v>
      </c>
      <c r="B12335" s="72" t="s">
        <v>747</v>
      </c>
      <c r="C12335" s="72" t="s">
        <v>1102</v>
      </c>
      <c r="D12335" s="72" t="s">
        <v>1097</v>
      </c>
      <c r="E12335" s="72">
        <v>1524</v>
      </c>
      <c r="F12335" s="105">
        <v>21</v>
      </c>
      <c r="G12335" s="108">
        <f t="shared" si="192"/>
        <v>43556</v>
      </c>
    </row>
    <row r="12336" spans="1:7" x14ac:dyDescent="0.35">
      <c r="A12336" s="72" t="s">
        <v>746</v>
      </c>
      <c r="B12336" s="72" t="s">
        <v>747</v>
      </c>
      <c r="C12336" s="72" t="s">
        <v>1102</v>
      </c>
      <c r="D12336" s="72" t="s">
        <v>1098</v>
      </c>
      <c r="E12336" s="72">
        <v>1515</v>
      </c>
      <c r="F12336" s="105">
        <v>20</v>
      </c>
      <c r="G12336" s="108">
        <f t="shared" si="192"/>
        <v>43466</v>
      </c>
    </row>
    <row r="12337" spans="1:7" x14ac:dyDescent="0.35">
      <c r="A12337" s="72" t="s">
        <v>746</v>
      </c>
      <c r="B12337" s="72" t="s">
        <v>747</v>
      </c>
      <c r="C12337" s="72" t="s">
        <v>1102</v>
      </c>
      <c r="D12337" s="72" t="s">
        <v>1099</v>
      </c>
      <c r="E12337" s="72">
        <v>1547</v>
      </c>
      <c r="F12337" s="105">
        <v>18</v>
      </c>
      <c r="G12337" s="108">
        <f t="shared" si="192"/>
        <v>43374</v>
      </c>
    </row>
    <row r="12338" spans="1:7" x14ac:dyDescent="0.35">
      <c r="A12338" s="72" t="s">
        <v>748</v>
      </c>
      <c r="B12338" s="72" t="s">
        <v>749</v>
      </c>
      <c r="C12338" s="72" t="s">
        <v>1087</v>
      </c>
      <c r="D12338" s="72" t="s">
        <v>1088</v>
      </c>
      <c r="E12338" s="72">
        <v>747</v>
      </c>
      <c r="F12338" s="105">
        <v>32</v>
      </c>
      <c r="G12338" s="108">
        <f t="shared" si="192"/>
        <v>44378</v>
      </c>
    </row>
    <row r="12339" spans="1:7" x14ac:dyDescent="0.35">
      <c r="A12339" s="72" t="s">
        <v>748</v>
      </c>
      <c r="B12339" s="72" t="s">
        <v>749</v>
      </c>
      <c r="C12339" s="72" t="s">
        <v>1087</v>
      </c>
      <c r="D12339" s="72" t="s">
        <v>1089</v>
      </c>
      <c r="E12339" s="72">
        <v>749</v>
      </c>
      <c r="F12339" s="105">
        <v>34</v>
      </c>
      <c r="G12339" s="108">
        <f t="shared" si="192"/>
        <v>44287</v>
      </c>
    </row>
    <row r="12340" spans="1:7" x14ac:dyDescent="0.35">
      <c r="A12340" s="72" t="s">
        <v>748</v>
      </c>
      <c r="B12340" s="72" t="s">
        <v>749</v>
      </c>
      <c r="C12340" s="72" t="s">
        <v>1087</v>
      </c>
      <c r="D12340" s="72" t="s">
        <v>1090</v>
      </c>
      <c r="E12340" s="72">
        <v>741</v>
      </c>
      <c r="F12340" s="105">
        <v>35</v>
      </c>
      <c r="G12340" s="108">
        <f t="shared" si="192"/>
        <v>44197</v>
      </c>
    </row>
    <row r="12341" spans="1:7" x14ac:dyDescent="0.35">
      <c r="A12341" s="72" t="s">
        <v>748</v>
      </c>
      <c r="B12341" s="72" t="s">
        <v>749</v>
      </c>
      <c r="C12341" s="72" t="s">
        <v>1087</v>
      </c>
      <c r="D12341" s="72" t="s">
        <v>1091</v>
      </c>
      <c r="E12341" s="72">
        <v>750</v>
      </c>
      <c r="F12341" s="105">
        <v>34</v>
      </c>
      <c r="G12341" s="108">
        <f t="shared" si="192"/>
        <v>44105</v>
      </c>
    </row>
    <row r="12342" spans="1:7" x14ac:dyDescent="0.35">
      <c r="A12342" s="72" t="s">
        <v>748</v>
      </c>
      <c r="B12342" s="72" t="s">
        <v>749</v>
      </c>
      <c r="C12342" s="72" t="s">
        <v>1087</v>
      </c>
      <c r="D12342" s="72" t="s">
        <v>1092</v>
      </c>
      <c r="E12342" s="72">
        <v>749</v>
      </c>
      <c r="F12342" s="105">
        <v>35</v>
      </c>
      <c r="G12342" s="108">
        <f t="shared" si="192"/>
        <v>44013</v>
      </c>
    </row>
    <row r="12343" spans="1:7" x14ac:dyDescent="0.35">
      <c r="A12343" s="72" t="s">
        <v>748</v>
      </c>
      <c r="B12343" s="72" t="s">
        <v>749</v>
      </c>
      <c r="C12343" s="72" t="s">
        <v>1087</v>
      </c>
      <c r="D12343" s="72" t="s">
        <v>1093</v>
      </c>
      <c r="E12343" s="72">
        <v>744</v>
      </c>
      <c r="F12343" s="105">
        <v>35</v>
      </c>
      <c r="G12343" s="108">
        <f t="shared" si="192"/>
        <v>43922</v>
      </c>
    </row>
    <row r="12344" spans="1:7" x14ac:dyDescent="0.35">
      <c r="A12344" s="72" t="s">
        <v>748</v>
      </c>
      <c r="B12344" s="72" t="s">
        <v>749</v>
      </c>
      <c r="C12344" s="72" t="s">
        <v>1087</v>
      </c>
      <c r="D12344" s="72" t="s">
        <v>1094</v>
      </c>
      <c r="E12344" s="72">
        <v>741</v>
      </c>
      <c r="F12344" s="105">
        <v>32</v>
      </c>
      <c r="G12344" s="108">
        <f t="shared" si="192"/>
        <v>43831</v>
      </c>
    </row>
    <row r="12345" spans="1:7" x14ac:dyDescent="0.35">
      <c r="A12345" s="72" t="s">
        <v>748</v>
      </c>
      <c r="B12345" s="72" t="s">
        <v>749</v>
      </c>
      <c r="C12345" s="72" t="s">
        <v>1087</v>
      </c>
      <c r="D12345" s="72" t="s">
        <v>1095</v>
      </c>
      <c r="E12345" s="72">
        <v>731</v>
      </c>
      <c r="F12345" s="105">
        <v>34</v>
      </c>
      <c r="G12345" s="108">
        <f t="shared" si="192"/>
        <v>43739</v>
      </c>
    </row>
    <row r="12346" spans="1:7" x14ac:dyDescent="0.35">
      <c r="A12346" s="72" t="s">
        <v>748</v>
      </c>
      <c r="B12346" s="72" t="s">
        <v>749</v>
      </c>
      <c r="C12346" s="72" t="s">
        <v>1087</v>
      </c>
      <c r="D12346" s="72" t="s">
        <v>1096</v>
      </c>
      <c r="E12346" s="72">
        <v>727</v>
      </c>
      <c r="F12346" s="105">
        <v>35</v>
      </c>
      <c r="G12346" s="108">
        <f t="shared" si="192"/>
        <v>43647</v>
      </c>
    </row>
    <row r="12347" spans="1:7" x14ac:dyDescent="0.35">
      <c r="A12347" s="72" t="s">
        <v>748</v>
      </c>
      <c r="B12347" s="72" t="s">
        <v>749</v>
      </c>
      <c r="C12347" s="72" t="s">
        <v>1087</v>
      </c>
      <c r="D12347" s="72" t="s">
        <v>1097</v>
      </c>
      <c r="E12347" s="72">
        <v>729</v>
      </c>
      <c r="F12347" s="105">
        <v>32</v>
      </c>
      <c r="G12347" s="108">
        <f t="shared" si="192"/>
        <v>43556</v>
      </c>
    </row>
    <row r="12348" spans="1:7" x14ac:dyDescent="0.35">
      <c r="A12348" s="72" t="s">
        <v>748</v>
      </c>
      <c r="B12348" s="72" t="s">
        <v>749</v>
      </c>
      <c r="C12348" s="72" t="s">
        <v>1087</v>
      </c>
      <c r="D12348" s="72" t="s">
        <v>1098</v>
      </c>
      <c r="E12348" s="72">
        <v>687</v>
      </c>
      <c r="F12348" s="105">
        <v>36</v>
      </c>
      <c r="G12348" s="108">
        <f t="shared" si="192"/>
        <v>43466</v>
      </c>
    </row>
    <row r="12349" spans="1:7" x14ac:dyDescent="0.35">
      <c r="A12349" s="72" t="s">
        <v>748</v>
      </c>
      <c r="B12349" s="72" t="s">
        <v>749</v>
      </c>
      <c r="C12349" s="72" t="s">
        <v>1087</v>
      </c>
      <c r="D12349" s="72" t="s">
        <v>1099</v>
      </c>
      <c r="E12349" s="72">
        <v>749</v>
      </c>
      <c r="F12349" s="105">
        <v>38</v>
      </c>
      <c r="G12349" s="108">
        <f t="shared" si="192"/>
        <v>43374</v>
      </c>
    </row>
    <row r="12350" spans="1:7" x14ac:dyDescent="0.35">
      <c r="A12350" s="72" t="s">
        <v>748</v>
      </c>
      <c r="B12350" s="72" t="s">
        <v>749</v>
      </c>
      <c r="C12350" s="72" t="s">
        <v>1100</v>
      </c>
      <c r="D12350" s="72" t="s">
        <v>1088</v>
      </c>
      <c r="E12350" s="72">
        <v>451</v>
      </c>
      <c r="F12350" s="105">
        <v>45</v>
      </c>
      <c r="G12350" s="108">
        <f t="shared" si="192"/>
        <v>44378</v>
      </c>
    </row>
    <row r="12351" spans="1:7" x14ac:dyDescent="0.35">
      <c r="A12351" s="72" t="s">
        <v>748</v>
      </c>
      <c r="B12351" s="72" t="s">
        <v>749</v>
      </c>
      <c r="C12351" s="72" t="s">
        <v>1100</v>
      </c>
      <c r="D12351" s="72" t="s">
        <v>1089</v>
      </c>
      <c r="E12351" s="72">
        <v>452</v>
      </c>
      <c r="F12351" s="105">
        <v>46</v>
      </c>
      <c r="G12351" s="108">
        <f t="shared" si="192"/>
        <v>44287</v>
      </c>
    </row>
    <row r="12352" spans="1:7" x14ac:dyDescent="0.35">
      <c r="A12352" s="72" t="s">
        <v>748</v>
      </c>
      <c r="B12352" s="72" t="s">
        <v>749</v>
      </c>
      <c r="C12352" s="72" t="s">
        <v>1100</v>
      </c>
      <c r="D12352" s="72" t="s">
        <v>1090</v>
      </c>
      <c r="E12352" s="72">
        <v>446</v>
      </c>
      <c r="F12352" s="105">
        <v>46</v>
      </c>
      <c r="G12352" s="108">
        <f t="shared" si="192"/>
        <v>44197</v>
      </c>
    </row>
    <row r="12353" spans="1:7" x14ac:dyDescent="0.35">
      <c r="A12353" s="72" t="s">
        <v>748</v>
      </c>
      <c r="B12353" s="72" t="s">
        <v>749</v>
      </c>
      <c r="C12353" s="72" t="s">
        <v>1100</v>
      </c>
      <c r="D12353" s="72" t="s">
        <v>1091</v>
      </c>
      <c r="E12353" s="72">
        <v>433</v>
      </c>
      <c r="F12353" s="105">
        <v>47</v>
      </c>
      <c r="G12353" s="108">
        <f t="shared" si="192"/>
        <v>44105</v>
      </c>
    </row>
    <row r="12354" spans="1:7" x14ac:dyDescent="0.35">
      <c r="A12354" s="72" t="s">
        <v>748</v>
      </c>
      <c r="B12354" s="72" t="s">
        <v>749</v>
      </c>
      <c r="C12354" s="72" t="s">
        <v>1100</v>
      </c>
      <c r="D12354" s="72" t="s">
        <v>1092</v>
      </c>
      <c r="E12354" s="72">
        <v>435</v>
      </c>
      <c r="F12354" s="105">
        <v>50</v>
      </c>
      <c r="G12354" s="108">
        <f t="shared" si="192"/>
        <v>44013</v>
      </c>
    </row>
    <row r="12355" spans="1:7" x14ac:dyDescent="0.35">
      <c r="A12355" s="72" t="s">
        <v>748</v>
      </c>
      <c r="B12355" s="72" t="s">
        <v>749</v>
      </c>
      <c r="C12355" s="72" t="s">
        <v>1100</v>
      </c>
      <c r="D12355" s="72" t="s">
        <v>1093</v>
      </c>
      <c r="E12355" s="72">
        <v>427</v>
      </c>
      <c r="F12355" s="105">
        <v>50</v>
      </c>
      <c r="G12355" s="108">
        <f t="shared" si="192"/>
        <v>43922</v>
      </c>
    </row>
    <row r="12356" spans="1:7" x14ac:dyDescent="0.35">
      <c r="A12356" s="72" t="s">
        <v>748</v>
      </c>
      <c r="B12356" s="72" t="s">
        <v>749</v>
      </c>
      <c r="C12356" s="72" t="s">
        <v>1100</v>
      </c>
      <c r="D12356" s="72" t="s">
        <v>1094</v>
      </c>
      <c r="E12356" s="72">
        <v>420</v>
      </c>
      <c r="F12356" s="105">
        <v>52</v>
      </c>
      <c r="G12356" s="108">
        <f t="shared" ref="G12356:G12419" si="193">DATE(LEFT(D12356,4),RIGHT(LEFT(D12356,7),2),1)</f>
        <v>43831</v>
      </c>
    </row>
    <row r="12357" spans="1:7" x14ac:dyDescent="0.35">
      <c r="A12357" s="72" t="s">
        <v>748</v>
      </c>
      <c r="B12357" s="72" t="s">
        <v>749</v>
      </c>
      <c r="C12357" s="72" t="s">
        <v>1100</v>
      </c>
      <c r="D12357" s="72" t="s">
        <v>1095</v>
      </c>
      <c r="E12357" s="72">
        <v>422</v>
      </c>
      <c r="F12357" s="105">
        <v>49</v>
      </c>
      <c r="G12357" s="108">
        <f t="shared" si="193"/>
        <v>43739</v>
      </c>
    </row>
    <row r="12358" spans="1:7" x14ac:dyDescent="0.35">
      <c r="A12358" s="72" t="s">
        <v>748</v>
      </c>
      <c r="B12358" s="72" t="s">
        <v>749</v>
      </c>
      <c r="C12358" s="72" t="s">
        <v>1100</v>
      </c>
      <c r="D12358" s="72" t="s">
        <v>1096</v>
      </c>
      <c r="E12358" s="72">
        <v>431</v>
      </c>
      <c r="F12358" s="105">
        <v>55</v>
      </c>
      <c r="G12358" s="108">
        <f t="shared" si="193"/>
        <v>43647</v>
      </c>
    </row>
    <row r="12359" spans="1:7" x14ac:dyDescent="0.35">
      <c r="A12359" s="72" t="s">
        <v>748</v>
      </c>
      <c r="B12359" s="72" t="s">
        <v>749</v>
      </c>
      <c r="C12359" s="72" t="s">
        <v>1100</v>
      </c>
      <c r="D12359" s="72" t="s">
        <v>1097</v>
      </c>
      <c r="E12359" s="72">
        <v>432</v>
      </c>
      <c r="F12359" s="105">
        <v>55</v>
      </c>
      <c r="G12359" s="108">
        <f t="shared" si="193"/>
        <v>43556</v>
      </c>
    </row>
    <row r="12360" spans="1:7" x14ac:dyDescent="0.35">
      <c r="A12360" s="72" t="s">
        <v>748</v>
      </c>
      <c r="B12360" s="72" t="s">
        <v>749</v>
      </c>
      <c r="C12360" s="72" t="s">
        <v>1100</v>
      </c>
      <c r="D12360" s="72" t="s">
        <v>1098</v>
      </c>
      <c r="E12360" s="72">
        <v>422</v>
      </c>
      <c r="F12360" s="105">
        <v>75</v>
      </c>
      <c r="G12360" s="108">
        <f t="shared" si="193"/>
        <v>43466</v>
      </c>
    </row>
    <row r="12361" spans="1:7" x14ac:dyDescent="0.35">
      <c r="A12361" s="72" t="s">
        <v>748</v>
      </c>
      <c r="B12361" s="72" t="s">
        <v>749</v>
      </c>
      <c r="C12361" s="72" t="s">
        <v>1100</v>
      </c>
      <c r="D12361" s="72" t="s">
        <v>1099</v>
      </c>
      <c r="E12361" s="72">
        <v>477</v>
      </c>
      <c r="F12361" s="105">
        <v>95</v>
      </c>
      <c r="G12361" s="108">
        <f t="shared" si="193"/>
        <v>43374</v>
      </c>
    </row>
    <row r="12362" spans="1:7" x14ac:dyDescent="0.35">
      <c r="A12362" s="72" t="s">
        <v>748</v>
      </c>
      <c r="B12362" s="72" t="s">
        <v>749</v>
      </c>
      <c r="C12362" s="72" t="s">
        <v>1101</v>
      </c>
      <c r="D12362" s="72" t="s">
        <v>1088</v>
      </c>
      <c r="E12362" s="72">
        <v>182</v>
      </c>
      <c r="F12362" s="105">
        <v>7</v>
      </c>
      <c r="G12362" s="108">
        <f t="shared" si="193"/>
        <v>44378</v>
      </c>
    </row>
    <row r="12363" spans="1:7" x14ac:dyDescent="0.35">
      <c r="A12363" s="72" t="s">
        <v>748</v>
      </c>
      <c r="B12363" s="72" t="s">
        <v>749</v>
      </c>
      <c r="C12363" s="72" t="s">
        <v>1101</v>
      </c>
      <c r="D12363" s="72" t="s">
        <v>1089</v>
      </c>
      <c r="E12363" s="72">
        <v>183</v>
      </c>
      <c r="F12363" s="105">
        <v>7</v>
      </c>
      <c r="G12363" s="108">
        <f t="shared" si="193"/>
        <v>44287</v>
      </c>
    </row>
    <row r="12364" spans="1:7" x14ac:dyDescent="0.35">
      <c r="A12364" s="72" t="s">
        <v>748</v>
      </c>
      <c r="B12364" s="72" t="s">
        <v>749</v>
      </c>
      <c r="C12364" s="72" t="s">
        <v>1101</v>
      </c>
      <c r="D12364" s="72" t="s">
        <v>1090</v>
      </c>
      <c r="E12364" s="72">
        <v>183</v>
      </c>
      <c r="F12364" s="105">
        <v>7</v>
      </c>
      <c r="G12364" s="108">
        <f t="shared" si="193"/>
        <v>44197</v>
      </c>
    </row>
    <row r="12365" spans="1:7" x14ac:dyDescent="0.35">
      <c r="A12365" s="72" t="s">
        <v>748</v>
      </c>
      <c r="B12365" s="72" t="s">
        <v>749</v>
      </c>
      <c r="C12365" s="72" t="s">
        <v>1101</v>
      </c>
      <c r="D12365" s="72" t="s">
        <v>1091</v>
      </c>
      <c r="E12365" s="72">
        <v>180</v>
      </c>
      <c r="F12365" s="105">
        <v>7</v>
      </c>
      <c r="G12365" s="108">
        <f t="shared" si="193"/>
        <v>44105</v>
      </c>
    </row>
    <row r="12366" spans="1:7" x14ac:dyDescent="0.35">
      <c r="A12366" s="72" t="s">
        <v>748</v>
      </c>
      <c r="B12366" s="72" t="s">
        <v>749</v>
      </c>
      <c r="C12366" s="72" t="s">
        <v>1101</v>
      </c>
      <c r="D12366" s="72" t="s">
        <v>1092</v>
      </c>
      <c r="E12366" s="72">
        <v>182</v>
      </c>
      <c r="F12366" s="105">
        <v>7</v>
      </c>
      <c r="G12366" s="108">
        <f t="shared" si="193"/>
        <v>44013</v>
      </c>
    </row>
    <row r="12367" spans="1:7" x14ac:dyDescent="0.35">
      <c r="A12367" s="72" t="s">
        <v>748</v>
      </c>
      <c r="B12367" s="72" t="s">
        <v>749</v>
      </c>
      <c r="C12367" s="72" t="s">
        <v>1101</v>
      </c>
      <c r="D12367" s="72" t="s">
        <v>1093</v>
      </c>
      <c r="E12367" s="72">
        <v>178</v>
      </c>
      <c r="F12367" s="105">
        <v>7</v>
      </c>
      <c r="G12367" s="108">
        <f t="shared" si="193"/>
        <v>43922</v>
      </c>
    </row>
    <row r="12368" spans="1:7" x14ac:dyDescent="0.35">
      <c r="A12368" s="72" t="s">
        <v>748</v>
      </c>
      <c r="B12368" s="72" t="s">
        <v>749</v>
      </c>
      <c r="C12368" s="72" t="s">
        <v>1101</v>
      </c>
      <c r="D12368" s="72" t="s">
        <v>1094</v>
      </c>
      <c r="E12368" s="72">
        <v>175</v>
      </c>
      <c r="F12368" s="105">
        <v>7</v>
      </c>
      <c r="G12368" s="108">
        <f t="shared" si="193"/>
        <v>43831</v>
      </c>
    </row>
    <row r="12369" spans="1:7" x14ac:dyDescent="0.35">
      <c r="A12369" s="72" t="s">
        <v>748</v>
      </c>
      <c r="B12369" s="72" t="s">
        <v>749</v>
      </c>
      <c r="C12369" s="72" t="s">
        <v>1101</v>
      </c>
      <c r="D12369" s="72" t="s">
        <v>1095</v>
      </c>
      <c r="E12369" s="72">
        <v>171</v>
      </c>
      <c r="F12369" s="105">
        <v>7</v>
      </c>
      <c r="G12369" s="108">
        <f t="shared" si="193"/>
        <v>43739</v>
      </c>
    </row>
    <row r="12370" spans="1:7" x14ac:dyDescent="0.35">
      <c r="A12370" s="72" t="s">
        <v>748</v>
      </c>
      <c r="B12370" s="72" t="s">
        <v>749</v>
      </c>
      <c r="C12370" s="72" t="s">
        <v>1101</v>
      </c>
      <c r="D12370" s="72" t="s">
        <v>1096</v>
      </c>
      <c r="E12370" s="72">
        <v>171</v>
      </c>
      <c r="F12370" s="105">
        <v>7</v>
      </c>
      <c r="G12370" s="108">
        <f t="shared" si="193"/>
        <v>43647</v>
      </c>
    </row>
    <row r="12371" spans="1:7" x14ac:dyDescent="0.35">
      <c r="A12371" s="72" t="s">
        <v>748</v>
      </c>
      <c r="B12371" s="72" t="s">
        <v>749</v>
      </c>
      <c r="C12371" s="72" t="s">
        <v>1101</v>
      </c>
      <c r="D12371" s="72" t="s">
        <v>1097</v>
      </c>
      <c r="E12371" s="72">
        <v>173</v>
      </c>
      <c r="F12371" s="105">
        <v>8</v>
      </c>
      <c r="G12371" s="108">
        <f t="shared" si="193"/>
        <v>43556</v>
      </c>
    </row>
    <row r="12372" spans="1:7" x14ac:dyDescent="0.35">
      <c r="A12372" s="72" t="s">
        <v>748</v>
      </c>
      <c r="B12372" s="72" t="s">
        <v>749</v>
      </c>
      <c r="C12372" s="72" t="s">
        <v>1101</v>
      </c>
      <c r="D12372" s="72" t="s">
        <v>1098</v>
      </c>
      <c r="E12372" s="72">
        <v>171</v>
      </c>
      <c r="F12372" s="105">
        <v>6</v>
      </c>
      <c r="G12372" s="108">
        <f t="shared" si="193"/>
        <v>43466</v>
      </c>
    </row>
    <row r="12373" spans="1:7" x14ac:dyDescent="0.35">
      <c r="A12373" s="72" t="s">
        <v>748</v>
      </c>
      <c r="B12373" s="72" t="s">
        <v>749</v>
      </c>
      <c r="C12373" s="72" t="s">
        <v>1101</v>
      </c>
      <c r="D12373" s="72" t="s">
        <v>1099</v>
      </c>
      <c r="E12373" s="72">
        <v>177</v>
      </c>
      <c r="F12373" s="105">
        <v>5</v>
      </c>
      <c r="G12373" s="108">
        <f t="shared" si="193"/>
        <v>43374</v>
      </c>
    </row>
    <row r="12374" spans="1:7" x14ac:dyDescent="0.35">
      <c r="A12374" s="72" t="s">
        <v>748</v>
      </c>
      <c r="B12374" s="72" t="s">
        <v>749</v>
      </c>
      <c r="C12374" s="72" t="s">
        <v>1102</v>
      </c>
      <c r="D12374" s="72" t="s">
        <v>1088</v>
      </c>
      <c r="E12374" s="72">
        <v>978</v>
      </c>
      <c r="F12374" s="105">
        <v>69</v>
      </c>
      <c r="G12374" s="108">
        <f t="shared" si="193"/>
        <v>44378</v>
      </c>
    </row>
    <row r="12375" spans="1:7" x14ac:dyDescent="0.35">
      <c r="A12375" s="72" t="s">
        <v>748</v>
      </c>
      <c r="B12375" s="72" t="s">
        <v>749</v>
      </c>
      <c r="C12375" s="72" t="s">
        <v>1102</v>
      </c>
      <c r="D12375" s="72" t="s">
        <v>1089</v>
      </c>
      <c r="E12375" s="72">
        <v>980</v>
      </c>
      <c r="F12375" s="105">
        <v>68</v>
      </c>
      <c r="G12375" s="108">
        <f t="shared" si="193"/>
        <v>44287</v>
      </c>
    </row>
    <row r="12376" spans="1:7" x14ac:dyDescent="0.35">
      <c r="A12376" s="72" t="s">
        <v>748</v>
      </c>
      <c r="B12376" s="72" t="s">
        <v>749</v>
      </c>
      <c r="C12376" s="72" t="s">
        <v>1102</v>
      </c>
      <c r="D12376" s="72" t="s">
        <v>1090</v>
      </c>
      <c r="E12376" s="72">
        <v>984</v>
      </c>
      <c r="F12376" s="105">
        <v>73</v>
      </c>
      <c r="G12376" s="108">
        <f t="shared" si="193"/>
        <v>44197</v>
      </c>
    </row>
    <row r="12377" spans="1:7" x14ac:dyDescent="0.35">
      <c r="A12377" s="72" t="s">
        <v>748</v>
      </c>
      <c r="B12377" s="72" t="s">
        <v>749</v>
      </c>
      <c r="C12377" s="72" t="s">
        <v>1102</v>
      </c>
      <c r="D12377" s="72" t="s">
        <v>1091</v>
      </c>
      <c r="E12377" s="72">
        <v>979</v>
      </c>
      <c r="F12377" s="105">
        <v>73</v>
      </c>
      <c r="G12377" s="108">
        <f t="shared" si="193"/>
        <v>44105</v>
      </c>
    </row>
    <row r="12378" spans="1:7" x14ac:dyDescent="0.35">
      <c r="A12378" s="72" t="s">
        <v>748</v>
      </c>
      <c r="B12378" s="72" t="s">
        <v>749</v>
      </c>
      <c r="C12378" s="72" t="s">
        <v>1102</v>
      </c>
      <c r="D12378" s="72" t="s">
        <v>1092</v>
      </c>
      <c r="E12378" s="72">
        <v>982</v>
      </c>
      <c r="F12378" s="105">
        <v>73</v>
      </c>
      <c r="G12378" s="108">
        <f t="shared" si="193"/>
        <v>44013</v>
      </c>
    </row>
    <row r="12379" spans="1:7" x14ac:dyDescent="0.35">
      <c r="A12379" s="72" t="s">
        <v>748</v>
      </c>
      <c r="B12379" s="72" t="s">
        <v>749</v>
      </c>
      <c r="C12379" s="72" t="s">
        <v>1102</v>
      </c>
      <c r="D12379" s="72" t="s">
        <v>1093</v>
      </c>
      <c r="E12379" s="72">
        <v>977</v>
      </c>
      <c r="F12379" s="105">
        <v>75</v>
      </c>
      <c r="G12379" s="108">
        <f t="shared" si="193"/>
        <v>43922</v>
      </c>
    </row>
    <row r="12380" spans="1:7" x14ac:dyDescent="0.35">
      <c r="A12380" s="72" t="s">
        <v>748</v>
      </c>
      <c r="B12380" s="72" t="s">
        <v>749</v>
      </c>
      <c r="C12380" s="72" t="s">
        <v>1102</v>
      </c>
      <c r="D12380" s="72" t="s">
        <v>1094</v>
      </c>
      <c r="E12380" s="72">
        <v>981</v>
      </c>
      <c r="F12380" s="105">
        <v>77</v>
      </c>
      <c r="G12380" s="108">
        <f t="shared" si="193"/>
        <v>43831</v>
      </c>
    </row>
    <row r="12381" spans="1:7" x14ac:dyDescent="0.35">
      <c r="A12381" s="72" t="s">
        <v>748</v>
      </c>
      <c r="B12381" s="72" t="s">
        <v>749</v>
      </c>
      <c r="C12381" s="72" t="s">
        <v>1102</v>
      </c>
      <c r="D12381" s="72" t="s">
        <v>1095</v>
      </c>
      <c r="E12381" s="72">
        <v>969</v>
      </c>
      <c r="F12381" s="105">
        <v>71</v>
      </c>
      <c r="G12381" s="108">
        <f t="shared" si="193"/>
        <v>43739</v>
      </c>
    </row>
    <row r="12382" spans="1:7" x14ac:dyDescent="0.35">
      <c r="A12382" s="72" t="s">
        <v>748</v>
      </c>
      <c r="B12382" s="72" t="s">
        <v>749</v>
      </c>
      <c r="C12382" s="72" t="s">
        <v>1102</v>
      </c>
      <c r="D12382" s="72" t="s">
        <v>1096</v>
      </c>
      <c r="E12382" s="72">
        <v>978</v>
      </c>
      <c r="F12382" s="105">
        <v>74</v>
      </c>
      <c r="G12382" s="108">
        <f t="shared" si="193"/>
        <v>43647</v>
      </c>
    </row>
    <row r="12383" spans="1:7" x14ac:dyDescent="0.35">
      <c r="A12383" s="72" t="s">
        <v>748</v>
      </c>
      <c r="B12383" s="72" t="s">
        <v>749</v>
      </c>
      <c r="C12383" s="72" t="s">
        <v>1102</v>
      </c>
      <c r="D12383" s="72" t="s">
        <v>1097</v>
      </c>
      <c r="E12383" s="72">
        <v>975</v>
      </c>
      <c r="F12383" s="105">
        <v>71</v>
      </c>
      <c r="G12383" s="108">
        <f t="shared" si="193"/>
        <v>43556</v>
      </c>
    </row>
    <row r="12384" spans="1:7" x14ac:dyDescent="0.35">
      <c r="A12384" s="72" t="s">
        <v>748</v>
      </c>
      <c r="B12384" s="72" t="s">
        <v>749</v>
      </c>
      <c r="C12384" s="72" t="s">
        <v>1102</v>
      </c>
      <c r="D12384" s="72" t="s">
        <v>1098</v>
      </c>
      <c r="E12384" s="72">
        <v>965</v>
      </c>
      <c r="F12384" s="105">
        <v>70</v>
      </c>
      <c r="G12384" s="108">
        <f t="shared" si="193"/>
        <v>43466</v>
      </c>
    </row>
    <row r="12385" spans="1:7" x14ac:dyDescent="0.35">
      <c r="A12385" s="72" t="s">
        <v>748</v>
      </c>
      <c r="B12385" s="72" t="s">
        <v>749</v>
      </c>
      <c r="C12385" s="72" t="s">
        <v>1102</v>
      </c>
      <c r="D12385" s="72" t="s">
        <v>1099</v>
      </c>
      <c r="E12385" s="72">
        <v>1024</v>
      </c>
      <c r="F12385" s="105">
        <v>81</v>
      </c>
      <c r="G12385" s="108">
        <f t="shared" si="193"/>
        <v>43374</v>
      </c>
    </row>
    <row r="12386" spans="1:7" x14ac:dyDescent="0.35">
      <c r="A12386" s="72" t="s">
        <v>750</v>
      </c>
      <c r="B12386" s="72" t="s">
        <v>751</v>
      </c>
      <c r="C12386" s="72" t="s">
        <v>1087</v>
      </c>
      <c r="D12386" s="72" t="s">
        <v>1088</v>
      </c>
      <c r="E12386" s="72">
        <v>1205</v>
      </c>
      <c r="F12386" s="105">
        <v>15</v>
      </c>
      <c r="G12386" s="108">
        <f t="shared" si="193"/>
        <v>44378</v>
      </c>
    </row>
    <row r="12387" spans="1:7" x14ac:dyDescent="0.35">
      <c r="A12387" s="72" t="s">
        <v>750</v>
      </c>
      <c r="B12387" s="72" t="s">
        <v>751</v>
      </c>
      <c r="C12387" s="72" t="s">
        <v>1087</v>
      </c>
      <c r="D12387" s="72" t="s">
        <v>1089</v>
      </c>
      <c r="E12387" s="72">
        <v>1208</v>
      </c>
      <c r="F12387" s="105">
        <v>15</v>
      </c>
      <c r="G12387" s="108">
        <f t="shared" si="193"/>
        <v>44287</v>
      </c>
    </row>
    <row r="12388" spans="1:7" x14ac:dyDescent="0.35">
      <c r="A12388" s="72" t="s">
        <v>750</v>
      </c>
      <c r="B12388" s="72" t="s">
        <v>751</v>
      </c>
      <c r="C12388" s="72" t="s">
        <v>1087</v>
      </c>
      <c r="D12388" s="72" t="s">
        <v>1090</v>
      </c>
      <c r="E12388" s="72">
        <v>1207</v>
      </c>
      <c r="F12388" s="105">
        <v>16</v>
      </c>
      <c r="G12388" s="108">
        <f t="shared" si="193"/>
        <v>44197</v>
      </c>
    </row>
    <row r="12389" spans="1:7" x14ac:dyDescent="0.35">
      <c r="A12389" s="72" t="s">
        <v>750</v>
      </c>
      <c r="B12389" s="72" t="s">
        <v>751</v>
      </c>
      <c r="C12389" s="72" t="s">
        <v>1087</v>
      </c>
      <c r="D12389" s="72" t="s">
        <v>1091</v>
      </c>
      <c r="E12389" s="72">
        <v>1198</v>
      </c>
      <c r="F12389" s="105">
        <v>47</v>
      </c>
      <c r="G12389" s="108">
        <f t="shared" si="193"/>
        <v>44105</v>
      </c>
    </row>
    <row r="12390" spans="1:7" x14ac:dyDescent="0.35">
      <c r="A12390" s="72" t="s">
        <v>750</v>
      </c>
      <c r="B12390" s="72" t="s">
        <v>751</v>
      </c>
      <c r="C12390" s="72" t="s">
        <v>1087</v>
      </c>
      <c r="D12390" s="72" t="s">
        <v>1092</v>
      </c>
      <c r="E12390" s="72">
        <v>1186</v>
      </c>
      <c r="F12390" s="105">
        <v>40</v>
      </c>
      <c r="G12390" s="108">
        <f t="shared" si="193"/>
        <v>44013</v>
      </c>
    </row>
    <row r="12391" spans="1:7" x14ac:dyDescent="0.35">
      <c r="A12391" s="72" t="s">
        <v>750</v>
      </c>
      <c r="B12391" s="72" t="s">
        <v>751</v>
      </c>
      <c r="C12391" s="72" t="s">
        <v>1087</v>
      </c>
      <c r="D12391" s="72" t="s">
        <v>1093</v>
      </c>
      <c r="E12391" s="72">
        <v>1180</v>
      </c>
      <c r="F12391" s="105">
        <v>42</v>
      </c>
      <c r="G12391" s="108">
        <f t="shared" si="193"/>
        <v>43922</v>
      </c>
    </row>
    <row r="12392" spans="1:7" x14ac:dyDescent="0.35">
      <c r="A12392" s="72" t="s">
        <v>750</v>
      </c>
      <c r="B12392" s="72" t="s">
        <v>751</v>
      </c>
      <c r="C12392" s="72" t="s">
        <v>1087</v>
      </c>
      <c r="D12392" s="72" t="s">
        <v>1094</v>
      </c>
      <c r="E12392" s="72">
        <v>1172</v>
      </c>
      <c r="F12392" s="105">
        <v>46</v>
      </c>
      <c r="G12392" s="108">
        <f t="shared" si="193"/>
        <v>43831</v>
      </c>
    </row>
    <row r="12393" spans="1:7" x14ac:dyDescent="0.35">
      <c r="A12393" s="72" t="s">
        <v>750</v>
      </c>
      <c r="B12393" s="72" t="s">
        <v>751</v>
      </c>
      <c r="C12393" s="72" t="s">
        <v>1087</v>
      </c>
      <c r="D12393" s="72" t="s">
        <v>1095</v>
      </c>
      <c r="E12393" s="72">
        <v>1169</v>
      </c>
      <c r="F12393" s="105">
        <v>46</v>
      </c>
      <c r="G12393" s="108">
        <f t="shared" si="193"/>
        <v>43739</v>
      </c>
    </row>
    <row r="12394" spans="1:7" x14ac:dyDescent="0.35">
      <c r="A12394" s="72" t="s">
        <v>750</v>
      </c>
      <c r="B12394" s="72" t="s">
        <v>751</v>
      </c>
      <c r="C12394" s="72" t="s">
        <v>1087</v>
      </c>
      <c r="D12394" s="72" t="s">
        <v>1096</v>
      </c>
      <c r="E12394" s="72">
        <v>1181</v>
      </c>
      <c r="F12394" s="105">
        <v>50</v>
      </c>
      <c r="G12394" s="108">
        <f t="shared" si="193"/>
        <v>43647</v>
      </c>
    </row>
    <row r="12395" spans="1:7" x14ac:dyDescent="0.35">
      <c r="A12395" s="72" t="s">
        <v>750</v>
      </c>
      <c r="B12395" s="72" t="s">
        <v>751</v>
      </c>
      <c r="C12395" s="72" t="s">
        <v>1087</v>
      </c>
      <c r="D12395" s="72" t="s">
        <v>1097</v>
      </c>
      <c r="E12395" s="72">
        <v>1176</v>
      </c>
      <c r="F12395" s="105">
        <v>42</v>
      </c>
      <c r="G12395" s="108">
        <f t="shared" si="193"/>
        <v>43556</v>
      </c>
    </row>
    <row r="12396" spans="1:7" x14ac:dyDescent="0.35">
      <c r="A12396" s="72" t="s">
        <v>750</v>
      </c>
      <c r="B12396" s="72" t="s">
        <v>751</v>
      </c>
      <c r="C12396" s="72" t="s">
        <v>1087</v>
      </c>
      <c r="D12396" s="72" t="s">
        <v>1098</v>
      </c>
      <c r="E12396" s="72">
        <v>1154</v>
      </c>
      <c r="F12396" s="105">
        <v>41</v>
      </c>
      <c r="G12396" s="108">
        <f t="shared" si="193"/>
        <v>43466</v>
      </c>
    </row>
    <row r="12397" spans="1:7" x14ac:dyDescent="0.35">
      <c r="A12397" s="72" t="s">
        <v>750</v>
      </c>
      <c r="B12397" s="72" t="s">
        <v>751</v>
      </c>
      <c r="C12397" s="72" t="s">
        <v>1087</v>
      </c>
      <c r="D12397" s="72" t="s">
        <v>1099</v>
      </c>
      <c r="E12397" s="72">
        <v>1194</v>
      </c>
      <c r="F12397" s="105">
        <v>41</v>
      </c>
      <c r="G12397" s="108">
        <f t="shared" si="193"/>
        <v>43374</v>
      </c>
    </row>
    <row r="12398" spans="1:7" x14ac:dyDescent="0.35">
      <c r="A12398" s="72" t="s">
        <v>750</v>
      </c>
      <c r="B12398" s="72" t="s">
        <v>751</v>
      </c>
      <c r="C12398" s="72" t="s">
        <v>1100</v>
      </c>
      <c r="D12398" s="72" t="s">
        <v>1088</v>
      </c>
      <c r="E12398" s="72">
        <v>889</v>
      </c>
      <c r="F12398" s="105">
        <v>28</v>
      </c>
      <c r="G12398" s="108">
        <f t="shared" si="193"/>
        <v>44378</v>
      </c>
    </row>
    <row r="12399" spans="1:7" x14ac:dyDescent="0.35">
      <c r="A12399" s="72" t="s">
        <v>750</v>
      </c>
      <c r="B12399" s="72" t="s">
        <v>751</v>
      </c>
      <c r="C12399" s="72" t="s">
        <v>1100</v>
      </c>
      <c r="D12399" s="72" t="s">
        <v>1089</v>
      </c>
      <c r="E12399" s="72">
        <v>884</v>
      </c>
      <c r="F12399" s="105">
        <v>25</v>
      </c>
      <c r="G12399" s="108">
        <f t="shared" si="193"/>
        <v>44287</v>
      </c>
    </row>
    <row r="12400" spans="1:7" x14ac:dyDescent="0.35">
      <c r="A12400" s="72" t="s">
        <v>750</v>
      </c>
      <c r="B12400" s="72" t="s">
        <v>751</v>
      </c>
      <c r="C12400" s="72" t="s">
        <v>1100</v>
      </c>
      <c r="D12400" s="72" t="s">
        <v>1090</v>
      </c>
      <c r="E12400" s="72">
        <v>883</v>
      </c>
      <c r="F12400" s="105">
        <v>31</v>
      </c>
      <c r="G12400" s="108">
        <f t="shared" si="193"/>
        <v>44197</v>
      </c>
    </row>
    <row r="12401" spans="1:7" x14ac:dyDescent="0.35">
      <c r="A12401" s="72" t="s">
        <v>750</v>
      </c>
      <c r="B12401" s="72" t="s">
        <v>751</v>
      </c>
      <c r="C12401" s="72" t="s">
        <v>1100</v>
      </c>
      <c r="D12401" s="72" t="s">
        <v>1091</v>
      </c>
      <c r="E12401" s="72">
        <v>875</v>
      </c>
      <c r="F12401" s="105">
        <v>77</v>
      </c>
      <c r="G12401" s="108">
        <f t="shared" si="193"/>
        <v>44105</v>
      </c>
    </row>
    <row r="12402" spans="1:7" x14ac:dyDescent="0.35">
      <c r="A12402" s="72" t="s">
        <v>750</v>
      </c>
      <c r="B12402" s="72" t="s">
        <v>751</v>
      </c>
      <c r="C12402" s="72" t="s">
        <v>1100</v>
      </c>
      <c r="D12402" s="72" t="s">
        <v>1092</v>
      </c>
      <c r="E12402" s="72">
        <v>872</v>
      </c>
      <c r="F12402" s="105">
        <v>71</v>
      </c>
      <c r="G12402" s="108">
        <f t="shared" si="193"/>
        <v>44013</v>
      </c>
    </row>
    <row r="12403" spans="1:7" x14ac:dyDescent="0.35">
      <c r="A12403" s="72" t="s">
        <v>750</v>
      </c>
      <c r="B12403" s="72" t="s">
        <v>751</v>
      </c>
      <c r="C12403" s="72" t="s">
        <v>1100</v>
      </c>
      <c r="D12403" s="72" t="s">
        <v>1093</v>
      </c>
      <c r="E12403" s="72">
        <v>864</v>
      </c>
      <c r="F12403" s="105">
        <v>66</v>
      </c>
      <c r="G12403" s="108">
        <f t="shared" si="193"/>
        <v>43922</v>
      </c>
    </row>
    <row r="12404" spans="1:7" x14ac:dyDescent="0.35">
      <c r="A12404" s="72" t="s">
        <v>750</v>
      </c>
      <c r="B12404" s="72" t="s">
        <v>751</v>
      </c>
      <c r="C12404" s="72" t="s">
        <v>1100</v>
      </c>
      <c r="D12404" s="72" t="s">
        <v>1094</v>
      </c>
      <c r="E12404" s="72">
        <v>860</v>
      </c>
      <c r="F12404" s="105">
        <v>65</v>
      </c>
      <c r="G12404" s="108">
        <f t="shared" si="193"/>
        <v>43831</v>
      </c>
    </row>
    <row r="12405" spans="1:7" x14ac:dyDescent="0.35">
      <c r="A12405" s="72" t="s">
        <v>750</v>
      </c>
      <c r="B12405" s="72" t="s">
        <v>751</v>
      </c>
      <c r="C12405" s="72" t="s">
        <v>1100</v>
      </c>
      <c r="D12405" s="72" t="s">
        <v>1095</v>
      </c>
      <c r="E12405" s="72">
        <v>858</v>
      </c>
      <c r="F12405" s="105">
        <v>65</v>
      </c>
      <c r="G12405" s="108">
        <f t="shared" si="193"/>
        <v>43739</v>
      </c>
    </row>
    <row r="12406" spans="1:7" x14ac:dyDescent="0.35">
      <c r="A12406" s="72" t="s">
        <v>750</v>
      </c>
      <c r="B12406" s="72" t="s">
        <v>751</v>
      </c>
      <c r="C12406" s="72" t="s">
        <v>1100</v>
      </c>
      <c r="D12406" s="72" t="s">
        <v>1096</v>
      </c>
      <c r="E12406" s="72">
        <v>859</v>
      </c>
      <c r="F12406" s="105">
        <v>72</v>
      </c>
      <c r="G12406" s="108">
        <f t="shared" si="193"/>
        <v>43647</v>
      </c>
    </row>
    <row r="12407" spans="1:7" x14ac:dyDescent="0.35">
      <c r="A12407" s="72" t="s">
        <v>750</v>
      </c>
      <c r="B12407" s="72" t="s">
        <v>751</v>
      </c>
      <c r="C12407" s="72" t="s">
        <v>1100</v>
      </c>
      <c r="D12407" s="72" t="s">
        <v>1097</v>
      </c>
      <c r="E12407" s="72">
        <v>858</v>
      </c>
      <c r="F12407" s="105">
        <v>75</v>
      </c>
      <c r="G12407" s="108">
        <f t="shared" si="193"/>
        <v>43556</v>
      </c>
    </row>
    <row r="12408" spans="1:7" x14ac:dyDescent="0.35">
      <c r="A12408" s="72" t="s">
        <v>750</v>
      </c>
      <c r="B12408" s="72" t="s">
        <v>751</v>
      </c>
      <c r="C12408" s="72" t="s">
        <v>1100</v>
      </c>
      <c r="D12408" s="72" t="s">
        <v>1098</v>
      </c>
      <c r="E12408" s="72">
        <v>844</v>
      </c>
      <c r="F12408" s="105">
        <v>72</v>
      </c>
      <c r="G12408" s="108">
        <f t="shared" si="193"/>
        <v>43466</v>
      </c>
    </row>
    <row r="12409" spans="1:7" x14ac:dyDescent="0.35">
      <c r="A12409" s="72" t="s">
        <v>750</v>
      </c>
      <c r="B12409" s="72" t="s">
        <v>751</v>
      </c>
      <c r="C12409" s="72" t="s">
        <v>1100</v>
      </c>
      <c r="D12409" s="72" t="s">
        <v>1099</v>
      </c>
      <c r="E12409" s="72">
        <v>899</v>
      </c>
      <c r="F12409" s="105">
        <v>80</v>
      </c>
      <c r="G12409" s="108">
        <f t="shared" si="193"/>
        <v>43374</v>
      </c>
    </row>
    <row r="12410" spans="1:7" x14ac:dyDescent="0.35">
      <c r="A12410" s="72" t="s">
        <v>750</v>
      </c>
      <c r="B12410" s="72" t="s">
        <v>751</v>
      </c>
      <c r="C12410" s="72" t="s">
        <v>1101</v>
      </c>
      <c r="D12410" s="72" t="s">
        <v>1088</v>
      </c>
      <c r="E12410" s="72">
        <v>250</v>
      </c>
      <c r="F12410" s="105">
        <v>3</v>
      </c>
      <c r="G12410" s="108">
        <f t="shared" si="193"/>
        <v>44378</v>
      </c>
    </row>
    <row r="12411" spans="1:7" x14ac:dyDescent="0.35">
      <c r="A12411" s="72" t="s">
        <v>750</v>
      </c>
      <c r="B12411" s="72" t="s">
        <v>751</v>
      </c>
      <c r="C12411" s="72" t="s">
        <v>1101</v>
      </c>
      <c r="D12411" s="72" t="s">
        <v>1089</v>
      </c>
      <c r="E12411" s="72">
        <v>247</v>
      </c>
      <c r="F12411" s="105">
        <v>3</v>
      </c>
      <c r="G12411" s="108">
        <f t="shared" si="193"/>
        <v>44287</v>
      </c>
    </row>
    <row r="12412" spans="1:7" x14ac:dyDescent="0.35">
      <c r="A12412" s="72" t="s">
        <v>750</v>
      </c>
      <c r="B12412" s="72" t="s">
        <v>751</v>
      </c>
      <c r="C12412" s="72" t="s">
        <v>1101</v>
      </c>
      <c r="D12412" s="72" t="s">
        <v>1090</v>
      </c>
      <c r="E12412" s="72">
        <v>250</v>
      </c>
      <c r="F12412" s="105">
        <v>3</v>
      </c>
      <c r="G12412" s="108">
        <f t="shared" si="193"/>
        <v>44197</v>
      </c>
    </row>
    <row r="12413" spans="1:7" x14ac:dyDescent="0.35">
      <c r="A12413" s="72" t="s">
        <v>750</v>
      </c>
      <c r="B12413" s="72" t="s">
        <v>751</v>
      </c>
      <c r="C12413" s="72" t="s">
        <v>1101</v>
      </c>
      <c r="D12413" s="72" t="s">
        <v>1091</v>
      </c>
      <c r="E12413" s="72">
        <v>252</v>
      </c>
      <c r="F12413" s="105">
        <v>6</v>
      </c>
      <c r="G12413" s="108">
        <f t="shared" si="193"/>
        <v>44105</v>
      </c>
    </row>
    <row r="12414" spans="1:7" x14ac:dyDescent="0.35">
      <c r="A12414" s="72" t="s">
        <v>750</v>
      </c>
      <c r="B12414" s="72" t="s">
        <v>751</v>
      </c>
      <c r="C12414" s="72" t="s">
        <v>1101</v>
      </c>
      <c r="D12414" s="72" t="s">
        <v>1092</v>
      </c>
      <c r="E12414" s="72">
        <v>244</v>
      </c>
      <c r="F12414" s="105">
        <v>6</v>
      </c>
      <c r="G12414" s="108">
        <f t="shared" si="193"/>
        <v>44013</v>
      </c>
    </row>
    <row r="12415" spans="1:7" x14ac:dyDescent="0.35">
      <c r="A12415" s="72" t="s">
        <v>750</v>
      </c>
      <c r="B12415" s="72" t="s">
        <v>751</v>
      </c>
      <c r="C12415" s="72" t="s">
        <v>1101</v>
      </c>
      <c r="D12415" s="72" t="s">
        <v>1093</v>
      </c>
      <c r="E12415" s="72">
        <v>238</v>
      </c>
      <c r="F12415" s="105">
        <v>5</v>
      </c>
      <c r="G12415" s="108">
        <f t="shared" si="193"/>
        <v>43922</v>
      </c>
    </row>
    <row r="12416" spans="1:7" x14ac:dyDescent="0.35">
      <c r="A12416" s="72" t="s">
        <v>750</v>
      </c>
      <c r="B12416" s="72" t="s">
        <v>751</v>
      </c>
      <c r="C12416" s="72" t="s">
        <v>1101</v>
      </c>
      <c r="D12416" s="72" t="s">
        <v>1094</v>
      </c>
      <c r="E12416" s="72">
        <v>234</v>
      </c>
      <c r="F12416" s="105">
        <v>6</v>
      </c>
      <c r="G12416" s="108">
        <f t="shared" si="193"/>
        <v>43831</v>
      </c>
    </row>
    <row r="12417" spans="1:7" x14ac:dyDescent="0.35">
      <c r="A12417" s="72" t="s">
        <v>750</v>
      </c>
      <c r="B12417" s="72" t="s">
        <v>751</v>
      </c>
      <c r="C12417" s="72" t="s">
        <v>1101</v>
      </c>
      <c r="D12417" s="72" t="s">
        <v>1095</v>
      </c>
      <c r="E12417" s="72">
        <v>232</v>
      </c>
      <c r="F12417" s="105">
        <v>6</v>
      </c>
      <c r="G12417" s="108">
        <f t="shared" si="193"/>
        <v>43739</v>
      </c>
    </row>
    <row r="12418" spans="1:7" x14ac:dyDescent="0.35">
      <c r="A12418" s="72" t="s">
        <v>750</v>
      </c>
      <c r="B12418" s="72" t="s">
        <v>751</v>
      </c>
      <c r="C12418" s="72" t="s">
        <v>1101</v>
      </c>
      <c r="D12418" s="72" t="s">
        <v>1096</v>
      </c>
      <c r="E12418" s="72">
        <v>236</v>
      </c>
      <c r="F12418" s="105">
        <v>6</v>
      </c>
      <c r="G12418" s="108">
        <f t="shared" si="193"/>
        <v>43647</v>
      </c>
    </row>
    <row r="12419" spans="1:7" x14ac:dyDescent="0.35">
      <c r="A12419" s="72" t="s">
        <v>750</v>
      </c>
      <c r="B12419" s="72" t="s">
        <v>751</v>
      </c>
      <c r="C12419" s="72" t="s">
        <v>1101</v>
      </c>
      <c r="D12419" s="72" t="s">
        <v>1097</v>
      </c>
      <c r="E12419" s="72">
        <v>234</v>
      </c>
      <c r="F12419" s="105">
        <v>7</v>
      </c>
      <c r="G12419" s="108">
        <f t="shared" si="193"/>
        <v>43556</v>
      </c>
    </row>
    <row r="12420" spans="1:7" x14ac:dyDescent="0.35">
      <c r="A12420" s="72" t="s">
        <v>750</v>
      </c>
      <c r="B12420" s="72" t="s">
        <v>751</v>
      </c>
      <c r="C12420" s="72" t="s">
        <v>1101</v>
      </c>
      <c r="D12420" s="72" t="s">
        <v>1098</v>
      </c>
      <c r="E12420" s="72">
        <v>226</v>
      </c>
      <c r="F12420" s="105">
        <v>6</v>
      </c>
      <c r="G12420" s="108">
        <f t="shared" ref="G12420:G12483" si="194">DATE(LEFT(D12420,4),RIGHT(LEFT(D12420,7),2),1)</f>
        <v>43466</v>
      </c>
    </row>
    <row r="12421" spans="1:7" x14ac:dyDescent="0.35">
      <c r="A12421" s="72" t="s">
        <v>750</v>
      </c>
      <c r="B12421" s="72" t="s">
        <v>751</v>
      </c>
      <c r="C12421" s="72" t="s">
        <v>1101</v>
      </c>
      <c r="D12421" s="72" t="s">
        <v>1099</v>
      </c>
      <c r="E12421" s="72">
        <v>237</v>
      </c>
      <c r="F12421" s="105">
        <v>6</v>
      </c>
      <c r="G12421" s="108">
        <f t="shared" si="194"/>
        <v>43374</v>
      </c>
    </row>
    <row r="12422" spans="1:7" x14ac:dyDescent="0.35">
      <c r="A12422" s="72" t="s">
        <v>750</v>
      </c>
      <c r="B12422" s="72" t="s">
        <v>751</v>
      </c>
      <c r="C12422" s="72" t="s">
        <v>1102</v>
      </c>
      <c r="D12422" s="72" t="s">
        <v>1088</v>
      </c>
      <c r="E12422" s="72">
        <v>1645</v>
      </c>
      <c r="F12422" s="105">
        <v>30</v>
      </c>
      <c r="G12422" s="108">
        <f t="shared" si="194"/>
        <v>44378</v>
      </c>
    </row>
    <row r="12423" spans="1:7" x14ac:dyDescent="0.35">
      <c r="A12423" s="72" t="s">
        <v>750</v>
      </c>
      <c r="B12423" s="72" t="s">
        <v>751</v>
      </c>
      <c r="C12423" s="72" t="s">
        <v>1102</v>
      </c>
      <c r="D12423" s="72" t="s">
        <v>1089</v>
      </c>
      <c r="E12423" s="72">
        <v>1635</v>
      </c>
      <c r="F12423" s="105">
        <v>29</v>
      </c>
      <c r="G12423" s="108">
        <f t="shared" si="194"/>
        <v>44287</v>
      </c>
    </row>
    <row r="12424" spans="1:7" x14ac:dyDescent="0.35">
      <c r="A12424" s="72" t="s">
        <v>750</v>
      </c>
      <c r="B12424" s="72" t="s">
        <v>751</v>
      </c>
      <c r="C12424" s="72" t="s">
        <v>1102</v>
      </c>
      <c r="D12424" s="72" t="s">
        <v>1090</v>
      </c>
      <c r="E12424" s="72">
        <v>1638</v>
      </c>
      <c r="F12424" s="105">
        <v>37</v>
      </c>
      <c r="G12424" s="108">
        <f t="shared" si="194"/>
        <v>44197</v>
      </c>
    </row>
    <row r="12425" spans="1:7" x14ac:dyDescent="0.35">
      <c r="A12425" s="72" t="s">
        <v>750</v>
      </c>
      <c r="B12425" s="72" t="s">
        <v>751</v>
      </c>
      <c r="C12425" s="72" t="s">
        <v>1102</v>
      </c>
      <c r="D12425" s="72" t="s">
        <v>1091</v>
      </c>
      <c r="E12425" s="72">
        <v>1630</v>
      </c>
      <c r="F12425" s="105">
        <v>77</v>
      </c>
      <c r="G12425" s="108">
        <f t="shared" si="194"/>
        <v>44105</v>
      </c>
    </row>
    <row r="12426" spans="1:7" x14ac:dyDescent="0.35">
      <c r="A12426" s="72" t="s">
        <v>750</v>
      </c>
      <c r="B12426" s="72" t="s">
        <v>751</v>
      </c>
      <c r="C12426" s="72" t="s">
        <v>1102</v>
      </c>
      <c r="D12426" s="72" t="s">
        <v>1092</v>
      </c>
      <c r="E12426" s="72">
        <v>1628</v>
      </c>
      <c r="F12426" s="105">
        <v>72</v>
      </c>
      <c r="G12426" s="108">
        <f t="shared" si="194"/>
        <v>44013</v>
      </c>
    </row>
    <row r="12427" spans="1:7" x14ac:dyDescent="0.35">
      <c r="A12427" s="72" t="s">
        <v>750</v>
      </c>
      <c r="B12427" s="72" t="s">
        <v>751</v>
      </c>
      <c r="C12427" s="72" t="s">
        <v>1102</v>
      </c>
      <c r="D12427" s="72" t="s">
        <v>1093</v>
      </c>
      <c r="E12427" s="72">
        <v>1622</v>
      </c>
      <c r="F12427" s="105">
        <v>74</v>
      </c>
      <c r="G12427" s="108">
        <f t="shared" si="194"/>
        <v>43922</v>
      </c>
    </row>
    <row r="12428" spans="1:7" x14ac:dyDescent="0.35">
      <c r="A12428" s="72" t="s">
        <v>750</v>
      </c>
      <c r="B12428" s="72" t="s">
        <v>751</v>
      </c>
      <c r="C12428" s="72" t="s">
        <v>1102</v>
      </c>
      <c r="D12428" s="72" t="s">
        <v>1094</v>
      </c>
      <c r="E12428" s="72">
        <v>1619</v>
      </c>
      <c r="F12428" s="105">
        <v>78</v>
      </c>
      <c r="G12428" s="108">
        <f t="shared" si="194"/>
        <v>43831</v>
      </c>
    </row>
    <row r="12429" spans="1:7" x14ac:dyDescent="0.35">
      <c r="A12429" s="72" t="s">
        <v>750</v>
      </c>
      <c r="B12429" s="72" t="s">
        <v>751</v>
      </c>
      <c r="C12429" s="72" t="s">
        <v>1102</v>
      </c>
      <c r="D12429" s="72" t="s">
        <v>1095</v>
      </c>
      <c r="E12429" s="72">
        <v>1621</v>
      </c>
      <c r="F12429" s="105">
        <v>76</v>
      </c>
      <c r="G12429" s="108">
        <f t="shared" si="194"/>
        <v>43739</v>
      </c>
    </row>
    <row r="12430" spans="1:7" x14ac:dyDescent="0.35">
      <c r="A12430" s="72" t="s">
        <v>750</v>
      </c>
      <c r="B12430" s="72" t="s">
        <v>751</v>
      </c>
      <c r="C12430" s="72" t="s">
        <v>1102</v>
      </c>
      <c r="D12430" s="72" t="s">
        <v>1096</v>
      </c>
      <c r="E12430" s="72">
        <v>1629</v>
      </c>
      <c r="F12430" s="105">
        <v>91</v>
      </c>
      <c r="G12430" s="108">
        <f t="shared" si="194"/>
        <v>43647</v>
      </c>
    </row>
    <row r="12431" spans="1:7" x14ac:dyDescent="0.35">
      <c r="A12431" s="72" t="s">
        <v>750</v>
      </c>
      <c r="B12431" s="72" t="s">
        <v>751</v>
      </c>
      <c r="C12431" s="72" t="s">
        <v>1102</v>
      </c>
      <c r="D12431" s="72" t="s">
        <v>1097</v>
      </c>
      <c r="E12431" s="72">
        <v>1619</v>
      </c>
      <c r="F12431" s="105">
        <v>88</v>
      </c>
      <c r="G12431" s="108">
        <f t="shared" si="194"/>
        <v>43556</v>
      </c>
    </row>
    <row r="12432" spans="1:7" x14ac:dyDescent="0.35">
      <c r="A12432" s="72" t="s">
        <v>750</v>
      </c>
      <c r="B12432" s="72" t="s">
        <v>751</v>
      </c>
      <c r="C12432" s="72" t="s">
        <v>1102</v>
      </c>
      <c r="D12432" s="72" t="s">
        <v>1098</v>
      </c>
      <c r="E12432" s="72">
        <v>1625</v>
      </c>
      <c r="F12432" s="105">
        <v>85</v>
      </c>
      <c r="G12432" s="108">
        <f t="shared" si="194"/>
        <v>43466</v>
      </c>
    </row>
    <row r="12433" spans="1:7" x14ac:dyDescent="0.35">
      <c r="A12433" s="72" t="s">
        <v>750</v>
      </c>
      <c r="B12433" s="72" t="s">
        <v>751</v>
      </c>
      <c r="C12433" s="72" t="s">
        <v>1102</v>
      </c>
      <c r="D12433" s="72" t="s">
        <v>1099</v>
      </c>
      <c r="E12433" s="72">
        <v>1670</v>
      </c>
      <c r="F12433" s="105">
        <v>95</v>
      </c>
      <c r="G12433" s="108">
        <f t="shared" si="194"/>
        <v>43374</v>
      </c>
    </row>
    <row r="12434" spans="1:7" x14ac:dyDescent="0.35">
      <c r="A12434" s="72" t="s">
        <v>752</v>
      </c>
      <c r="B12434" s="72" t="s">
        <v>753</v>
      </c>
      <c r="C12434" s="72" t="s">
        <v>1087</v>
      </c>
      <c r="D12434" s="72" t="s">
        <v>1088</v>
      </c>
      <c r="E12434" s="72">
        <v>1386</v>
      </c>
      <c r="F12434" s="105">
        <v>66</v>
      </c>
      <c r="G12434" s="108">
        <f t="shared" si="194"/>
        <v>44378</v>
      </c>
    </row>
    <row r="12435" spans="1:7" x14ac:dyDescent="0.35">
      <c r="A12435" s="72" t="s">
        <v>752</v>
      </c>
      <c r="B12435" s="72" t="s">
        <v>753</v>
      </c>
      <c r="C12435" s="72" t="s">
        <v>1087</v>
      </c>
      <c r="D12435" s="72" t="s">
        <v>1089</v>
      </c>
      <c r="E12435" s="72">
        <v>1389</v>
      </c>
      <c r="F12435" s="105">
        <v>66</v>
      </c>
      <c r="G12435" s="108">
        <f t="shared" si="194"/>
        <v>44287</v>
      </c>
    </row>
    <row r="12436" spans="1:7" x14ac:dyDescent="0.35">
      <c r="A12436" s="72" t="s">
        <v>752</v>
      </c>
      <c r="B12436" s="72" t="s">
        <v>753</v>
      </c>
      <c r="C12436" s="72" t="s">
        <v>1087</v>
      </c>
      <c r="D12436" s="72" t="s">
        <v>1090</v>
      </c>
      <c r="E12436" s="72">
        <v>1385</v>
      </c>
      <c r="F12436" s="105">
        <v>66</v>
      </c>
      <c r="G12436" s="108">
        <f t="shared" si="194"/>
        <v>44197</v>
      </c>
    </row>
    <row r="12437" spans="1:7" x14ac:dyDescent="0.35">
      <c r="A12437" s="72" t="s">
        <v>752</v>
      </c>
      <c r="B12437" s="72" t="s">
        <v>753</v>
      </c>
      <c r="C12437" s="72" t="s">
        <v>1087</v>
      </c>
      <c r="D12437" s="72" t="s">
        <v>1091</v>
      </c>
      <c r="E12437" s="72">
        <v>1387</v>
      </c>
      <c r="F12437" s="105">
        <v>66</v>
      </c>
      <c r="G12437" s="108">
        <f t="shared" si="194"/>
        <v>44105</v>
      </c>
    </row>
    <row r="12438" spans="1:7" x14ac:dyDescent="0.35">
      <c r="A12438" s="72" t="s">
        <v>752</v>
      </c>
      <c r="B12438" s="72" t="s">
        <v>753</v>
      </c>
      <c r="C12438" s="72" t="s">
        <v>1087</v>
      </c>
      <c r="D12438" s="72" t="s">
        <v>1092</v>
      </c>
      <c r="E12438" s="72">
        <v>1365</v>
      </c>
      <c r="F12438" s="105">
        <v>66</v>
      </c>
      <c r="G12438" s="108">
        <f t="shared" si="194"/>
        <v>44013</v>
      </c>
    </row>
    <row r="12439" spans="1:7" x14ac:dyDescent="0.35">
      <c r="A12439" s="72" t="s">
        <v>752</v>
      </c>
      <c r="B12439" s="72" t="s">
        <v>753</v>
      </c>
      <c r="C12439" s="72" t="s">
        <v>1087</v>
      </c>
      <c r="D12439" s="72" t="s">
        <v>1093</v>
      </c>
      <c r="E12439" s="72">
        <v>1378</v>
      </c>
      <c r="F12439" s="105">
        <v>68</v>
      </c>
      <c r="G12439" s="108">
        <f t="shared" si="194"/>
        <v>43922</v>
      </c>
    </row>
    <row r="12440" spans="1:7" x14ac:dyDescent="0.35">
      <c r="A12440" s="72" t="s">
        <v>752</v>
      </c>
      <c r="B12440" s="72" t="s">
        <v>753</v>
      </c>
      <c r="C12440" s="72" t="s">
        <v>1087</v>
      </c>
      <c r="D12440" s="72" t="s">
        <v>1094</v>
      </c>
      <c r="E12440" s="72">
        <v>1361</v>
      </c>
      <c r="F12440" s="105">
        <v>70</v>
      </c>
      <c r="G12440" s="108">
        <f t="shared" si="194"/>
        <v>43831</v>
      </c>
    </row>
    <row r="12441" spans="1:7" x14ac:dyDescent="0.35">
      <c r="A12441" s="72" t="s">
        <v>752</v>
      </c>
      <c r="B12441" s="72" t="s">
        <v>753</v>
      </c>
      <c r="C12441" s="72" t="s">
        <v>1087</v>
      </c>
      <c r="D12441" s="72" t="s">
        <v>1095</v>
      </c>
      <c r="E12441" s="72">
        <v>1355</v>
      </c>
      <c r="F12441" s="105">
        <v>74</v>
      </c>
      <c r="G12441" s="108">
        <f t="shared" si="194"/>
        <v>43739</v>
      </c>
    </row>
    <row r="12442" spans="1:7" x14ac:dyDescent="0.35">
      <c r="A12442" s="72" t="s">
        <v>752</v>
      </c>
      <c r="B12442" s="72" t="s">
        <v>753</v>
      </c>
      <c r="C12442" s="72" t="s">
        <v>1087</v>
      </c>
      <c r="D12442" s="72" t="s">
        <v>1096</v>
      </c>
      <c r="E12442" s="72">
        <v>1351</v>
      </c>
      <c r="F12442" s="105">
        <v>73</v>
      </c>
      <c r="G12442" s="108">
        <f t="shared" si="194"/>
        <v>43647</v>
      </c>
    </row>
    <row r="12443" spans="1:7" x14ac:dyDescent="0.35">
      <c r="A12443" s="72" t="s">
        <v>752</v>
      </c>
      <c r="B12443" s="72" t="s">
        <v>753</v>
      </c>
      <c r="C12443" s="72" t="s">
        <v>1087</v>
      </c>
      <c r="D12443" s="72" t="s">
        <v>1097</v>
      </c>
      <c r="E12443" s="72">
        <v>1350</v>
      </c>
      <c r="F12443" s="105">
        <v>66</v>
      </c>
      <c r="G12443" s="108">
        <f t="shared" si="194"/>
        <v>43556</v>
      </c>
    </row>
    <row r="12444" spans="1:7" x14ac:dyDescent="0.35">
      <c r="A12444" s="72" t="s">
        <v>752</v>
      </c>
      <c r="B12444" s="72" t="s">
        <v>753</v>
      </c>
      <c r="C12444" s="72" t="s">
        <v>1087</v>
      </c>
      <c r="D12444" s="72" t="s">
        <v>1098</v>
      </c>
      <c r="E12444" s="72">
        <v>1340</v>
      </c>
      <c r="F12444" s="105">
        <v>67</v>
      </c>
      <c r="G12444" s="108">
        <f t="shared" si="194"/>
        <v>43466</v>
      </c>
    </row>
    <row r="12445" spans="1:7" x14ac:dyDescent="0.35">
      <c r="A12445" s="72" t="s">
        <v>752</v>
      </c>
      <c r="B12445" s="72" t="s">
        <v>753</v>
      </c>
      <c r="C12445" s="72" t="s">
        <v>1087</v>
      </c>
      <c r="D12445" s="72" t="s">
        <v>1099</v>
      </c>
      <c r="E12445" s="72">
        <v>1386</v>
      </c>
      <c r="F12445" s="105">
        <v>79</v>
      </c>
      <c r="G12445" s="108">
        <f t="shared" si="194"/>
        <v>43374</v>
      </c>
    </row>
    <row r="12446" spans="1:7" x14ac:dyDescent="0.35">
      <c r="A12446" s="72" t="s">
        <v>752</v>
      </c>
      <c r="B12446" s="72" t="s">
        <v>753</v>
      </c>
      <c r="C12446" s="72" t="s">
        <v>1100</v>
      </c>
      <c r="D12446" s="72" t="s">
        <v>1088</v>
      </c>
      <c r="E12446" s="72">
        <v>964</v>
      </c>
      <c r="F12446" s="105">
        <v>82</v>
      </c>
      <c r="G12446" s="108">
        <f t="shared" si="194"/>
        <v>44378</v>
      </c>
    </row>
    <row r="12447" spans="1:7" x14ac:dyDescent="0.35">
      <c r="A12447" s="72" t="s">
        <v>752</v>
      </c>
      <c r="B12447" s="72" t="s">
        <v>753</v>
      </c>
      <c r="C12447" s="72" t="s">
        <v>1100</v>
      </c>
      <c r="D12447" s="72" t="s">
        <v>1089</v>
      </c>
      <c r="E12447" s="72">
        <v>963</v>
      </c>
      <c r="F12447" s="105">
        <v>82</v>
      </c>
      <c r="G12447" s="108">
        <f t="shared" si="194"/>
        <v>44287</v>
      </c>
    </row>
    <row r="12448" spans="1:7" x14ac:dyDescent="0.35">
      <c r="A12448" s="72" t="s">
        <v>752</v>
      </c>
      <c r="B12448" s="72" t="s">
        <v>753</v>
      </c>
      <c r="C12448" s="72" t="s">
        <v>1100</v>
      </c>
      <c r="D12448" s="72" t="s">
        <v>1090</v>
      </c>
      <c r="E12448" s="72">
        <v>963</v>
      </c>
      <c r="F12448" s="105">
        <v>82</v>
      </c>
      <c r="G12448" s="108">
        <f t="shared" si="194"/>
        <v>44197</v>
      </c>
    </row>
    <row r="12449" spans="1:7" x14ac:dyDescent="0.35">
      <c r="A12449" s="72" t="s">
        <v>752</v>
      </c>
      <c r="B12449" s="72" t="s">
        <v>753</v>
      </c>
      <c r="C12449" s="72" t="s">
        <v>1100</v>
      </c>
      <c r="D12449" s="72" t="s">
        <v>1091</v>
      </c>
      <c r="E12449" s="72">
        <v>970</v>
      </c>
      <c r="F12449" s="105">
        <v>84</v>
      </c>
      <c r="G12449" s="108">
        <f t="shared" si="194"/>
        <v>44105</v>
      </c>
    </row>
    <row r="12450" spans="1:7" x14ac:dyDescent="0.35">
      <c r="A12450" s="72" t="s">
        <v>752</v>
      </c>
      <c r="B12450" s="72" t="s">
        <v>753</v>
      </c>
      <c r="C12450" s="72" t="s">
        <v>1100</v>
      </c>
      <c r="D12450" s="72" t="s">
        <v>1092</v>
      </c>
      <c r="E12450" s="72">
        <v>965</v>
      </c>
      <c r="F12450" s="105">
        <v>84</v>
      </c>
      <c r="G12450" s="108">
        <f t="shared" si="194"/>
        <v>44013</v>
      </c>
    </row>
    <row r="12451" spans="1:7" x14ac:dyDescent="0.35">
      <c r="A12451" s="72" t="s">
        <v>752</v>
      </c>
      <c r="B12451" s="72" t="s">
        <v>753</v>
      </c>
      <c r="C12451" s="72" t="s">
        <v>1100</v>
      </c>
      <c r="D12451" s="72" t="s">
        <v>1093</v>
      </c>
      <c r="E12451" s="72">
        <v>972</v>
      </c>
      <c r="F12451" s="105">
        <v>84</v>
      </c>
      <c r="G12451" s="108">
        <f t="shared" si="194"/>
        <v>43922</v>
      </c>
    </row>
    <row r="12452" spans="1:7" x14ac:dyDescent="0.35">
      <c r="A12452" s="72" t="s">
        <v>752</v>
      </c>
      <c r="B12452" s="72" t="s">
        <v>753</v>
      </c>
      <c r="C12452" s="72" t="s">
        <v>1100</v>
      </c>
      <c r="D12452" s="72" t="s">
        <v>1094</v>
      </c>
      <c r="E12452" s="72">
        <v>963</v>
      </c>
      <c r="F12452" s="105">
        <v>86</v>
      </c>
      <c r="G12452" s="108">
        <f t="shared" si="194"/>
        <v>43831</v>
      </c>
    </row>
    <row r="12453" spans="1:7" x14ac:dyDescent="0.35">
      <c r="A12453" s="72" t="s">
        <v>752</v>
      </c>
      <c r="B12453" s="72" t="s">
        <v>753</v>
      </c>
      <c r="C12453" s="72" t="s">
        <v>1100</v>
      </c>
      <c r="D12453" s="72" t="s">
        <v>1095</v>
      </c>
      <c r="E12453" s="72">
        <v>963</v>
      </c>
      <c r="F12453" s="105">
        <v>94</v>
      </c>
      <c r="G12453" s="108">
        <f t="shared" si="194"/>
        <v>43739</v>
      </c>
    </row>
    <row r="12454" spans="1:7" x14ac:dyDescent="0.35">
      <c r="A12454" s="72" t="s">
        <v>752</v>
      </c>
      <c r="B12454" s="72" t="s">
        <v>753</v>
      </c>
      <c r="C12454" s="72" t="s">
        <v>1100</v>
      </c>
      <c r="D12454" s="72" t="s">
        <v>1096</v>
      </c>
      <c r="E12454" s="72">
        <v>967</v>
      </c>
      <c r="F12454" s="105">
        <v>95</v>
      </c>
      <c r="G12454" s="108">
        <f t="shared" si="194"/>
        <v>43647</v>
      </c>
    </row>
    <row r="12455" spans="1:7" x14ac:dyDescent="0.35">
      <c r="A12455" s="72" t="s">
        <v>752</v>
      </c>
      <c r="B12455" s="72" t="s">
        <v>753</v>
      </c>
      <c r="C12455" s="72" t="s">
        <v>1100</v>
      </c>
      <c r="D12455" s="72" t="s">
        <v>1097</v>
      </c>
      <c r="E12455" s="72">
        <v>959</v>
      </c>
      <c r="F12455" s="105">
        <v>81</v>
      </c>
      <c r="G12455" s="108">
        <f t="shared" si="194"/>
        <v>43556</v>
      </c>
    </row>
    <row r="12456" spans="1:7" x14ac:dyDescent="0.35">
      <c r="A12456" s="72" t="s">
        <v>752</v>
      </c>
      <c r="B12456" s="72" t="s">
        <v>753</v>
      </c>
      <c r="C12456" s="72" t="s">
        <v>1100</v>
      </c>
      <c r="D12456" s="72" t="s">
        <v>1098</v>
      </c>
      <c r="E12456" s="72">
        <v>942</v>
      </c>
      <c r="F12456" s="105">
        <v>80</v>
      </c>
      <c r="G12456" s="108">
        <f t="shared" si="194"/>
        <v>43466</v>
      </c>
    </row>
    <row r="12457" spans="1:7" x14ac:dyDescent="0.35">
      <c r="A12457" s="72" t="s">
        <v>752</v>
      </c>
      <c r="B12457" s="72" t="s">
        <v>753</v>
      </c>
      <c r="C12457" s="72" t="s">
        <v>1100</v>
      </c>
      <c r="D12457" s="72" t="s">
        <v>1099</v>
      </c>
      <c r="E12457" s="72">
        <v>995</v>
      </c>
      <c r="F12457" s="105">
        <v>104</v>
      </c>
      <c r="G12457" s="108">
        <f t="shared" si="194"/>
        <v>43374</v>
      </c>
    </row>
    <row r="12458" spans="1:7" x14ac:dyDescent="0.35">
      <c r="A12458" s="72" t="s">
        <v>752</v>
      </c>
      <c r="B12458" s="72" t="s">
        <v>753</v>
      </c>
      <c r="C12458" s="72" t="s">
        <v>1101</v>
      </c>
      <c r="D12458" s="72" t="s">
        <v>1088</v>
      </c>
      <c r="E12458" s="72">
        <v>3365</v>
      </c>
      <c r="F12458" s="105">
        <v>21</v>
      </c>
      <c r="G12458" s="108">
        <f t="shared" si="194"/>
        <v>44378</v>
      </c>
    </row>
    <row r="12459" spans="1:7" x14ac:dyDescent="0.35">
      <c r="A12459" s="72" t="s">
        <v>752</v>
      </c>
      <c r="B12459" s="72" t="s">
        <v>753</v>
      </c>
      <c r="C12459" s="72" t="s">
        <v>1101</v>
      </c>
      <c r="D12459" s="72" t="s">
        <v>1089</v>
      </c>
      <c r="E12459" s="72">
        <v>3356</v>
      </c>
      <c r="F12459" s="105">
        <v>21</v>
      </c>
      <c r="G12459" s="108">
        <f t="shared" si="194"/>
        <v>44287</v>
      </c>
    </row>
    <row r="12460" spans="1:7" x14ac:dyDescent="0.35">
      <c r="A12460" s="72" t="s">
        <v>752</v>
      </c>
      <c r="B12460" s="72" t="s">
        <v>753</v>
      </c>
      <c r="C12460" s="72" t="s">
        <v>1101</v>
      </c>
      <c r="D12460" s="72" t="s">
        <v>1090</v>
      </c>
      <c r="E12460" s="72">
        <v>3350</v>
      </c>
      <c r="F12460" s="105">
        <v>21</v>
      </c>
      <c r="G12460" s="108">
        <f t="shared" si="194"/>
        <v>44197</v>
      </c>
    </row>
    <row r="12461" spans="1:7" x14ac:dyDescent="0.35">
      <c r="A12461" s="72" t="s">
        <v>752</v>
      </c>
      <c r="B12461" s="72" t="s">
        <v>753</v>
      </c>
      <c r="C12461" s="72" t="s">
        <v>1101</v>
      </c>
      <c r="D12461" s="72" t="s">
        <v>1091</v>
      </c>
      <c r="E12461" s="72">
        <v>3332</v>
      </c>
      <c r="F12461" s="105">
        <v>22</v>
      </c>
      <c r="G12461" s="108">
        <f t="shared" si="194"/>
        <v>44105</v>
      </c>
    </row>
    <row r="12462" spans="1:7" x14ac:dyDescent="0.35">
      <c r="A12462" s="72" t="s">
        <v>752</v>
      </c>
      <c r="B12462" s="72" t="s">
        <v>753</v>
      </c>
      <c r="C12462" s="72" t="s">
        <v>1101</v>
      </c>
      <c r="D12462" s="72" t="s">
        <v>1092</v>
      </c>
      <c r="E12462" s="72">
        <v>3284</v>
      </c>
      <c r="F12462" s="105">
        <v>22</v>
      </c>
      <c r="G12462" s="108">
        <f t="shared" si="194"/>
        <v>44013</v>
      </c>
    </row>
    <row r="12463" spans="1:7" x14ac:dyDescent="0.35">
      <c r="A12463" s="72" t="s">
        <v>752</v>
      </c>
      <c r="B12463" s="72" t="s">
        <v>753</v>
      </c>
      <c r="C12463" s="72" t="s">
        <v>1101</v>
      </c>
      <c r="D12463" s="72" t="s">
        <v>1093</v>
      </c>
      <c r="E12463" s="72">
        <v>3242</v>
      </c>
      <c r="F12463" s="105">
        <v>20</v>
      </c>
      <c r="G12463" s="108">
        <f t="shared" si="194"/>
        <v>43922</v>
      </c>
    </row>
    <row r="12464" spans="1:7" x14ac:dyDescent="0.35">
      <c r="A12464" s="72" t="s">
        <v>752</v>
      </c>
      <c r="B12464" s="72" t="s">
        <v>753</v>
      </c>
      <c r="C12464" s="72" t="s">
        <v>1101</v>
      </c>
      <c r="D12464" s="72" t="s">
        <v>1094</v>
      </c>
      <c r="E12464" s="72">
        <v>3148</v>
      </c>
      <c r="F12464" s="105">
        <v>21</v>
      </c>
      <c r="G12464" s="108">
        <f t="shared" si="194"/>
        <v>43831</v>
      </c>
    </row>
    <row r="12465" spans="1:7" x14ac:dyDescent="0.35">
      <c r="A12465" s="72" t="s">
        <v>752</v>
      </c>
      <c r="B12465" s="72" t="s">
        <v>753</v>
      </c>
      <c r="C12465" s="72" t="s">
        <v>1101</v>
      </c>
      <c r="D12465" s="72" t="s">
        <v>1095</v>
      </c>
      <c r="E12465" s="72">
        <v>3127</v>
      </c>
      <c r="F12465" s="105">
        <v>19</v>
      </c>
      <c r="G12465" s="108">
        <f t="shared" si="194"/>
        <v>43739</v>
      </c>
    </row>
    <row r="12466" spans="1:7" x14ac:dyDescent="0.35">
      <c r="A12466" s="72" t="s">
        <v>752</v>
      </c>
      <c r="B12466" s="72" t="s">
        <v>753</v>
      </c>
      <c r="C12466" s="72" t="s">
        <v>1101</v>
      </c>
      <c r="D12466" s="72" t="s">
        <v>1096</v>
      </c>
      <c r="E12466" s="72">
        <v>3103</v>
      </c>
      <c r="F12466" s="105">
        <v>21</v>
      </c>
      <c r="G12466" s="108">
        <f t="shared" si="194"/>
        <v>43647</v>
      </c>
    </row>
    <row r="12467" spans="1:7" x14ac:dyDescent="0.35">
      <c r="A12467" s="72" t="s">
        <v>752</v>
      </c>
      <c r="B12467" s="72" t="s">
        <v>753</v>
      </c>
      <c r="C12467" s="72" t="s">
        <v>1101</v>
      </c>
      <c r="D12467" s="72" t="s">
        <v>1097</v>
      </c>
      <c r="E12467" s="72">
        <v>3094</v>
      </c>
      <c r="F12467" s="105">
        <v>18</v>
      </c>
      <c r="G12467" s="108">
        <f t="shared" si="194"/>
        <v>43556</v>
      </c>
    </row>
    <row r="12468" spans="1:7" x14ac:dyDescent="0.35">
      <c r="A12468" s="72" t="s">
        <v>752</v>
      </c>
      <c r="B12468" s="72" t="s">
        <v>753</v>
      </c>
      <c r="C12468" s="72" t="s">
        <v>1101</v>
      </c>
      <c r="D12468" s="72" t="s">
        <v>1098</v>
      </c>
      <c r="E12468" s="72">
        <v>3009</v>
      </c>
      <c r="F12468" s="105">
        <v>17</v>
      </c>
      <c r="G12468" s="108">
        <f t="shared" si="194"/>
        <v>43466</v>
      </c>
    </row>
    <row r="12469" spans="1:7" x14ac:dyDescent="0.35">
      <c r="A12469" s="72" t="s">
        <v>752</v>
      </c>
      <c r="B12469" s="72" t="s">
        <v>753</v>
      </c>
      <c r="C12469" s="72" t="s">
        <v>1101</v>
      </c>
      <c r="D12469" s="72" t="s">
        <v>1099</v>
      </c>
      <c r="E12469" s="72">
        <v>3166</v>
      </c>
      <c r="F12469" s="105">
        <v>23</v>
      </c>
      <c r="G12469" s="108">
        <f t="shared" si="194"/>
        <v>43374</v>
      </c>
    </row>
    <row r="12470" spans="1:7" x14ac:dyDescent="0.35">
      <c r="A12470" s="72" t="s">
        <v>752</v>
      </c>
      <c r="B12470" s="72" t="s">
        <v>753</v>
      </c>
      <c r="C12470" s="72" t="s">
        <v>1102</v>
      </c>
      <c r="D12470" s="72" t="s">
        <v>1088</v>
      </c>
      <c r="E12470" s="72">
        <v>2169</v>
      </c>
      <c r="F12470" s="105">
        <v>132</v>
      </c>
      <c r="G12470" s="108">
        <f t="shared" si="194"/>
        <v>44378</v>
      </c>
    </row>
    <row r="12471" spans="1:7" x14ac:dyDescent="0.35">
      <c r="A12471" s="72" t="s">
        <v>752</v>
      </c>
      <c r="B12471" s="72" t="s">
        <v>753</v>
      </c>
      <c r="C12471" s="72" t="s">
        <v>1102</v>
      </c>
      <c r="D12471" s="72" t="s">
        <v>1089</v>
      </c>
      <c r="E12471" s="72">
        <v>2183</v>
      </c>
      <c r="F12471" s="105">
        <v>133</v>
      </c>
      <c r="G12471" s="108">
        <f t="shared" si="194"/>
        <v>44287</v>
      </c>
    </row>
    <row r="12472" spans="1:7" x14ac:dyDescent="0.35">
      <c r="A12472" s="72" t="s">
        <v>752</v>
      </c>
      <c r="B12472" s="72" t="s">
        <v>753</v>
      </c>
      <c r="C12472" s="72" t="s">
        <v>1102</v>
      </c>
      <c r="D12472" s="72" t="s">
        <v>1090</v>
      </c>
      <c r="E12472" s="72">
        <v>2184</v>
      </c>
      <c r="F12472" s="105">
        <v>134</v>
      </c>
      <c r="G12472" s="108">
        <f t="shared" si="194"/>
        <v>44197</v>
      </c>
    </row>
    <row r="12473" spans="1:7" x14ac:dyDescent="0.35">
      <c r="A12473" s="72" t="s">
        <v>752</v>
      </c>
      <c r="B12473" s="72" t="s">
        <v>753</v>
      </c>
      <c r="C12473" s="72" t="s">
        <v>1102</v>
      </c>
      <c r="D12473" s="72" t="s">
        <v>1091</v>
      </c>
      <c r="E12473" s="72">
        <v>2181</v>
      </c>
      <c r="F12473" s="105">
        <v>137</v>
      </c>
      <c r="G12473" s="108">
        <f t="shared" si="194"/>
        <v>44105</v>
      </c>
    </row>
    <row r="12474" spans="1:7" x14ac:dyDescent="0.35">
      <c r="A12474" s="72" t="s">
        <v>752</v>
      </c>
      <c r="B12474" s="72" t="s">
        <v>753</v>
      </c>
      <c r="C12474" s="72" t="s">
        <v>1102</v>
      </c>
      <c r="D12474" s="72" t="s">
        <v>1092</v>
      </c>
      <c r="E12474" s="72">
        <v>2172</v>
      </c>
      <c r="F12474" s="105">
        <v>136</v>
      </c>
      <c r="G12474" s="108">
        <f t="shared" si="194"/>
        <v>44013</v>
      </c>
    </row>
    <row r="12475" spans="1:7" x14ac:dyDescent="0.35">
      <c r="A12475" s="72" t="s">
        <v>752</v>
      </c>
      <c r="B12475" s="72" t="s">
        <v>753</v>
      </c>
      <c r="C12475" s="72" t="s">
        <v>1102</v>
      </c>
      <c r="D12475" s="72" t="s">
        <v>1093</v>
      </c>
      <c r="E12475" s="72">
        <v>2188</v>
      </c>
      <c r="F12475" s="105">
        <v>130</v>
      </c>
      <c r="G12475" s="108">
        <f t="shared" si="194"/>
        <v>43922</v>
      </c>
    </row>
    <row r="12476" spans="1:7" x14ac:dyDescent="0.35">
      <c r="A12476" s="72" t="s">
        <v>752</v>
      </c>
      <c r="B12476" s="72" t="s">
        <v>753</v>
      </c>
      <c r="C12476" s="72" t="s">
        <v>1102</v>
      </c>
      <c r="D12476" s="72" t="s">
        <v>1094</v>
      </c>
      <c r="E12476" s="72">
        <v>2185</v>
      </c>
      <c r="F12476" s="105">
        <v>135</v>
      </c>
      <c r="G12476" s="108">
        <f t="shared" si="194"/>
        <v>43831</v>
      </c>
    </row>
    <row r="12477" spans="1:7" x14ac:dyDescent="0.35">
      <c r="A12477" s="72" t="s">
        <v>752</v>
      </c>
      <c r="B12477" s="72" t="s">
        <v>753</v>
      </c>
      <c r="C12477" s="72" t="s">
        <v>1102</v>
      </c>
      <c r="D12477" s="72" t="s">
        <v>1095</v>
      </c>
      <c r="E12477" s="72">
        <v>2195</v>
      </c>
      <c r="F12477" s="105">
        <v>148</v>
      </c>
      <c r="G12477" s="108">
        <f t="shared" si="194"/>
        <v>43739</v>
      </c>
    </row>
    <row r="12478" spans="1:7" x14ac:dyDescent="0.35">
      <c r="A12478" s="72" t="s">
        <v>752</v>
      </c>
      <c r="B12478" s="72" t="s">
        <v>753</v>
      </c>
      <c r="C12478" s="72" t="s">
        <v>1102</v>
      </c>
      <c r="D12478" s="72" t="s">
        <v>1096</v>
      </c>
      <c r="E12478" s="72">
        <v>2195</v>
      </c>
      <c r="F12478" s="105">
        <v>144</v>
      </c>
      <c r="G12478" s="108">
        <f t="shared" si="194"/>
        <v>43647</v>
      </c>
    </row>
    <row r="12479" spans="1:7" x14ac:dyDescent="0.35">
      <c r="A12479" s="72" t="s">
        <v>752</v>
      </c>
      <c r="B12479" s="72" t="s">
        <v>753</v>
      </c>
      <c r="C12479" s="72" t="s">
        <v>1102</v>
      </c>
      <c r="D12479" s="72" t="s">
        <v>1097</v>
      </c>
      <c r="E12479" s="72">
        <v>2198</v>
      </c>
      <c r="F12479" s="105">
        <v>128</v>
      </c>
      <c r="G12479" s="108">
        <f t="shared" si="194"/>
        <v>43556</v>
      </c>
    </row>
    <row r="12480" spans="1:7" x14ac:dyDescent="0.35">
      <c r="A12480" s="72" t="s">
        <v>752</v>
      </c>
      <c r="B12480" s="72" t="s">
        <v>753</v>
      </c>
      <c r="C12480" s="72" t="s">
        <v>1102</v>
      </c>
      <c r="D12480" s="72" t="s">
        <v>1098</v>
      </c>
      <c r="E12480" s="72">
        <v>2191</v>
      </c>
      <c r="F12480" s="105">
        <v>131</v>
      </c>
      <c r="G12480" s="108">
        <f t="shared" si="194"/>
        <v>43466</v>
      </c>
    </row>
    <row r="12481" spans="1:7" x14ac:dyDescent="0.35">
      <c r="A12481" s="72" t="s">
        <v>752</v>
      </c>
      <c r="B12481" s="72" t="s">
        <v>753</v>
      </c>
      <c r="C12481" s="72" t="s">
        <v>1102</v>
      </c>
      <c r="D12481" s="72" t="s">
        <v>1099</v>
      </c>
      <c r="E12481" s="72">
        <v>2283</v>
      </c>
      <c r="F12481" s="105">
        <v>157</v>
      </c>
      <c r="G12481" s="108">
        <f t="shared" si="194"/>
        <v>43374</v>
      </c>
    </row>
    <row r="12482" spans="1:7" x14ac:dyDescent="0.35">
      <c r="A12482" s="72" t="s">
        <v>756</v>
      </c>
      <c r="B12482" s="72" t="s">
        <v>757</v>
      </c>
      <c r="C12482" s="72" t="s">
        <v>1087</v>
      </c>
      <c r="D12482" s="72" t="s">
        <v>1088</v>
      </c>
      <c r="E12482" s="72">
        <v>1386</v>
      </c>
      <c r="F12482" s="105">
        <v>72</v>
      </c>
      <c r="G12482" s="108">
        <f t="shared" si="194"/>
        <v>44378</v>
      </c>
    </row>
    <row r="12483" spans="1:7" x14ac:dyDescent="0.35">
      <c r="A12483" s="72" t="s">
        <v>756</v>
      </c>
      <c r="B12483" s="72" t="s">
        <v>757</v>
      </c>
      <c r="C12483" s="72" t="s">
        <v>1087</v>
      </c>
      <c r="D12483" s="72" t="s">
        <v>1089</v>
      </c>
      <c r="E12483" s="72">
        <v>1394</v>
      </c>
      <c r="F12483" s="105">
        <v>70</v>
      </c>
      <c r="G12483" s="108">
        <f t="shared" si="194"/>
        <v>44287</v>
      </c>
    </row>
    <row r="12484" spans="1:7" x14ac:dyDescent="0.35">
      <c r="A12484" s="72" t="s">
        <v>756</v>
      </c>
      <c r="B12484" s="72" t="s">
        <v>757</v>
      </c>
      <c r="C12484" s="72" t="s">
        <v>1087</v>
      </c>
      <c r="D12484" s="72" t="s">
        <v>1090</v>
      </c>
      <c r="E12484" s="72">
        <v>1399</v>
      </c>
      <c r="F12484" s="105">
        <v>112</v>
      </c>
      <c r="G12484" s="108">
        <f t="shared" ref="G12484:G12547" si="195">DATE(LEFT(D12484,4),RIGHT(LEFT(D12484,7),2),1)</f>
        <v>44197</v>
      </c>
    </row>
    <row r="12485" spans="1:7" x14ac:dyDescent="0.35">
      <c r="A12485" s="72" t="s">
        <v>756</v>
      </c>
      <c r="B12485" s="72" t="s">
        <v>757</v>
      </c>
      <c r="C12485" s="72" t="s">
        <v>1087</v>
      </c>
      <c r="D12485" s="72" t="s">
        <v>1091</v>
      </c>
      <c r="E12485" s="72">
        <v>1387</v>
      </c>
      <c r="F12485" s="105">
        <v>108</v>
      </c>
      <c r="G12485" s="108">
        <f t="shared" si="195"/>
        <v>44105</v>
      </c>
    </row>
    <row r="12486" spans="1:7" x14ac:dyDescent="0.35">
      <c r="A12486" s="72" t="s">
        <v>756</v>
      </c>
      <c r="B12486" s="72" t="s">
        <v>757</v>
      </c>
      <c r="C12486" s="72" t="s">
        <v>1087</v>
      </c>
      <c r="D12486" s="72" t="s">
        <v>1092</v>
      </c>
      <c r="E12486" s="72">
        <v>1366</v>
      </c>
      <c r="F12486" s="105">
        <v>93</v>
      </c>
      <c r="G12486" s="108">
        <f t="shared" si="195"/>
        <v>44013</v>
      </c>
    </row>
    <row r="12487" spans="1:7" x14ac:dyDescent="0.35">
      <c r="A12487" s="72" t="s">
        <v>756</v>
      </c>
      <c r="B12487" s="72" t="s">
        <v>757</v>
      </c>
      <c r="C12487" s="72" t="s">
        <v>1087</v>
      </c>
      <c r="D12487" s="72" t="s">
        <v>1093</v>
      </c>
      <c r="E12487" s="72">
        <v>1365</v>
      </c>
      <c r="F12487" s="105">
        <v>86</v>
      </c>
      <c r="G12487" s="108">
        <f t="shared" si="195"/>
        <v>43922</v>
      </c>
    </row>
    <row r="12488" spans="1:7" x14ac:dyDescent="0.35">
      <c r="A12488" s="72" t="s">
        <v>756</v>
      </c>
      <c r="B12488" s="72" t="s">
        <v>757</v>
      </c>
      <c r="C12488" s="72" t="s">
        <v>1087</v>
      </c>
      <c r="D12488" s="72" t="s">
        <v>1094</v>
      </c>
      <c r="E12488" s="72">
        <v>1382</v>
      </c>
      <c r="F12488" s="105">
        <v>83</v>
      </c>
      <c r="G12488" s="108">
        <f t="shared" si="195"/>
        <v>43831</v>
      </c>
    </row>
    <row r="12489" spans="1:7" x14ac:dyDescent="0.35">
      <c r="A12489" s="72" t="s">
        <v>756</v>
      </c>
      <c r="B12489" s="72" t="s">
        <v>757</v>
      </c>
      <c r="C12489" s="72" t="s">
        <v>1087</v>
      </c>
      <c r="D12489" s="72" t="s">
        <v>1095</v>
      </c>
      <c r="E12489" s="72">
        <v>1358</v>
      </c>
      <c r="F12489" s="105">
        <v>70</v>
      </c>
      <c r="G12489" s="108">
        <f t="shared" si="195"/>
        <v>43739</v>
      </c>
    </row>
    <row r="12490" spans="1:7" x14ac:dyDescent="0.35">
      <c r="A12490" s="72" t="s">
        <v>756</v>
      </c>
      <c r="B12490" s="72" t="s">
        <v>757</v>
      </c>
      <c r="C12490" s="72" t="s">
        <v>1087</v>
      </c>
      <c r="D12490" s="72" t="s">
        <v>1096</v>
      </c>
      <c r="E12490" s="72">
        <v>1331</v>
      </c>
      <c r="F12490" s="105">
        <v>73</v>
      </c>
      <c r="G12490" s="108">
        <f t="shared" si="195"/>
        <v>43647</v>
      </c>
    </row>
    <row r="12491" spans="1:7" x14ac:dyDescent="0.35">
      <c r="A12491" s="72" t="s">
        <v>756</v>
      </c>
      <c r="B12491" s="72" t="s">
        <v>757</v>
      </c>
      <c r="C12491" s="72" t="s">
        <v>1087</v>
      </c>
      <c r="D12491" s="72" t="s">
        <v>1097</v>
      </c>
      <c r="E12491" s="72">
        <v>1334</v>
      </c>
      <c r="F12491" s="105">
        <v>67</v>
      </c>
      <c r="G12491" s="108">
        <f t="shared" si="195"/>
        <v>43556</v>
      </c>
    </row>
    <row r="12492" spans="1:7" x14ac:dyDescent="0.35">
      <c r="A12492" s="72" t="s">
        <v>756</v>
      </c>
      <c r="B12492" s="72" t="s">
        <v>757</v>
      </c>
      <c r="C12492" s="72" t="s">
        <v>1087</v>
      </c>
      <c r="D12492" s="72" t="s">
        <v>1098</v>
      </c>
      <c r="E12492" s="72">
        <v>1286</v>
      </c>
      <c r="F12492" s="105">
        <v>58</v>
      </c>
      <c r="G12492" s="108">
        <f t="shared" si="195"/>
        <v>43466</v>
      </c>
    </row>
    <row r="12493" spans="1:7" x14ac:dyDescent="0.35">
      <c r="A12493" s="72" t="s">
        <v>756</v>
      </c>
      <c r="B12493" s="72" t="s">
        <v>757</v>
      </c>
      <c r="C12493" s="72" t="s">
        <v>1087</v>
      </c>
      <c r="D12493" s="72" t="s">
        <v>1099</v>
      </c>
      <c r="E12493" s="72">
        <v>1397</v>
      </c>
      <c r="F12493" s="105">
        <v>37</v>
      </c>
      <c r="G12493" s="108">
        <f t="shared" si="195"/>
        <v>43374</v>
      </c>
    </row>
    <row r="12494" spans="1:7" x14ac:dyDescent="0.35">
      <c r="A12494" s="72" t="s">
        <v>756</v>
      </c>
      <c r="B12494" s="72" t="s">
        <v>757</v>
      </c>
      <c r="C12494" s="72" t="s">
        <v>1100</v>
      </c>
      <c r="D12494" s="72" t="s">
        <v>1088</v>
      </c>
      <c r="E12494" s="72">
        <v>844</v>
      </c>
      <c r="F12494" s="105">
        <v>88</v>
      </c>
      <c r="G12494" s="108">
        <f t="shared" si="195"/>
        <v>44378</v>
      </c>
    </row>
    <row r="12495" spans="1:7" x14ac:dyDescent="0.35">
      <c r="A12495" s="72" t="s">
        <v>756</v>
      </c>
      <c r="B12495" s="72" t="s">
        <v>757</v>
      </c>
      <c r="C12495" s="72" t="s">
        <v>1100</v>
      </c>
      <c r="D12495" s="72" t="s">
        <v>1089</v>
      </c>
      <c r="E12495" s="72">
        <v>852</v>
      </c>
      <c r="F12495" s="105">
        <v>84</v>
      </c>
      <c r="G12495" s="108">
        <f t="shared" si="195"/>
        <v>44287</v>
      </c>
    </row>
    <row r="12496" spans="1:7" x14ac:dyDescent="0.35">
      <c r="A12496" s="72" t="s">
        <v>756</v>
      </c>
      <c r="B12496" s="72" t="s">
        <v>757</v>
      </c>
      <c r="C12496" s="72" t="s">
        <v>1100</v>
      </c>
      <c r="D12496" s="72" t="s">
        <v>1090</v>
      </c>
      <c r="E12496" s="72">
        <v>857</v>
      </c>
      <c r="F12496" s="105">
        <v>142</v>
      </c>
      <c r="G12496" s="108">
        <f t="shared" si="195"/>
        <v>44197</v>
      </c>
    </row>
    <row r="12497" spans="1:7" x14ac:dyDescent="0.35">
      <c r="A12497" s="72" t="s">
        <v>756</v>
      </c>
      <c r="B12497" s="72" t="s">
        <v>757</v>
      </c>
      <c r="C12497" s="72" t="s">
        <v>1100</v>
      </c>
      <c r="D12497" s="72" t="s">
        <v>1091</v>
      </c>
      <c r="E12497" s="72">
        <v>856</v>
      </c>
      <c r="F12497" s="105">
        <v>127</v>
      </c>
      <c r="G12497" s="108">
        <f t="shared" si="195"/>
        <v>44105</v>
      </c>
    </row>
    <row r="12498" spans="1:7" x14ac:dyDescent="0.35">
      <c r="A12498" s="72" t="s">
        <v>756</v>
      </c>
      <c r="B12498" s="72" t="s">
        <v>757</v>
      </c>
      <c r="C12498" s="72" t="s">
        <v>1100</v>
      </c>
      <c r="D12498" s="72" t="s">
        <v>1092</v>
      </c>
      <c r="E12498" s="72">
        <v>851</v>
      </c>
      <c r="F12498" s="105">
        <v>123</v>
      </c>
      <c r="G12498" s="108">
        <f t="shared" si="195"/>
        <v>44013</v>
      </c>
    </row>
    <row r="12499" spans="1:7" x14ac:dyDescent="0.35">
      <c r="A12499" s="72" t="s">
        <v>756</v>
      </c>
      <c r="B12499" s="72" t="s">
        <v>757</v>
      </c>
      <c r="C12499" s="72" t="s">
        <v>1100</v>
      </c>
      <c r="D12499" s="72" t="s">
        <v>1093</v>
      </c>
      <c r="E12499" s="72">
        <v>840</v>
      </c>
      <c r="F12499" s="105">
        <v>121</v>
      </c>
      <c r="G12499" s="108">
        <f t="shared" si="195"/>
        <v>43922</v>
      </c>
    </row>
    <row r="12500" spans="1:7" x14ac:dyDescent="0.35">
      <c r="A12500" s="72" t="s">
        <v>756</v>
      </c>
      <c r="B12500" s="72" t="s">
        <v>757</v>
      </c>
      <c r="C12500" s="72" t="s">
        <v>1100</v>
      </c>
      <c r="D12500" s="72" t="s">
        <v>1094</v>
      </c>
      <c r="E12500" s="72">
        <v>864</v>
      </c>
      <c r="F12500" s="105">
        <v>119</v>
      </c>
      <c r="G12500" s="108">
        <f t="shared" si="195"/>
        <v>43831</v>
      </c>
    </row>
    <row r="12501" spans="1:7" x14ac:dyDescent="0.35">
      <c r="A12501" s="72" t="s">
        <v>756</v>
      </c>
      <c r="B12501" s="72" t="s">
        <v>757</v>
      </c>
      <c r="C12501" s="72" t="s">
        <v>1100</v>
      </c>
      <c r="D12501" s="72" t="s">
        <v>1095</v>
      </c>
      <c r="E12501" s="72">
        <v>848</v>
      </c>
      <c r="F12501" s="105">
        <v>111</v>
      </c>
      <c r="G12501" s="108">
        <f t="shared" si="195"/>
        <v>43739</v>
      </c>
    </row>
    <row r="12502" spans="1:7" x14ac:dyDescent="0.35">
      <c r="A12502" s="72" t="s">
        <v>756</v>
      </c>
      <c r="B12502" s="72" t="s">
        <v>757</v>
      </c>
      <c r="C12502" s="72" t="s">
        <v>1100</v>
      </c>
      <c r="D12502" s="72" t="s">
        <v>1096</v>
      </c>
      <c r="E12502" s="72">
        <v>863</v>
      </c>
      <c r="F12502" s="105">
        <v>116</v>
      </c>
      <c r="G12502" s="108">
        <f t="shared" si="195"/>
        <v>43647</v>
      </c>
    </row>
    <row r="12503" spans="1:7" x14ac:dyDescent="0.35">
      <c r="A12503" s="72" t="s">
        <v>756</v>
      </c>
      <c r="B12503" s="72" t="s">
        <v>757</v>
      </c>
      <c r="C12503" s="72" t="s">
        <v>1100</v>
      </c>
      <c r="D12503" s="72" t="s">
        <v>1097</v>
      </c>
      <c r="E12503" s="72">
        <v>868</v>
      </c>
      <c r="F12503" s="105">
        <v>113</v>
      </c>
      <c r="G12503" s="108">
        <f t="shared" si="195"/>
        <v>43556</v>
      </c>
    </row>
    <row r="12504" spans="1:7" x14ac:dyDescent="0.35">
      <c r="A12504" s="72" t="s">
        <v>756</v>
      </c>
      <c r="B12504" s="72" t="s">
        <v>757</v>
      </c>
      <c r="C12504" s="72" t="s">
        <v>1100</v>
      </c>
      <c r="D12504" s="72" t="s">
        <v>1098</v>
      </c>
      <c r="E12504" s="72">
        <v>831</v>
      </c>
      <c r="F12504" s="105">
        <v>86</v>
      </c>
      <c r="G12504" s="108">
        <f t="shared" si="195"/>
        <v>43466</v>
      </c>
    </row>
    <row r="12505" spans="1:7" x14ac:dyDescent="0.35">
      <c r="A12505" s="72" t="s">
        <v>756</v>
      </c>
      <c r="B12505" s="72" t="s">
        <v>757</v>
      </c>
      <c r="C12505" s="72" t="s">
        <v>1100</v>
      </c>
      <c r="D12505" s="72" t="s">
        <v>1099</v>
      </c>
      <c r="E12505" s="72">
        <v>915</v>
      </c>
      <c r="F12505" s="105">
        <v>78</v>
      </c>
      <c r="G12505" s="108">
        <f t="shared" si="195"/>
        <v>43374</v>
      </c>
    </row>
    <row r="12506" spans="1:7" x14ac:dyDescent="0.35">
      <c r="A12506" s="72" t="s">
        <v>756</v>
      </c>
      <c r="B12506" s="72" t="s">
        <v>757</v>
      </c>
      <c r="C12506" s="72" t="s">
        <v>1101</v>
      </c>
      <c r="D12506" s="72" t="s">
        <v>1088</v>
      </c>
      <c r="E12506" s="72">
        <v>494</v>
      </c>
      <c r="F12506" s="105">
        <v>8</v>
      </c>
      <c r="G12506" s="108">
        <f t="shared" si="195"/>
        <v>44378</v>
      </c>
    </row>
    <row r="12507" spans="1:7" x14ac:dyDescent="0.35">
      <c r="A12507" s="72" t="s">
        <v>756</v>
      </c>
      <c r="B12507" s="72" t="s">
        <v>757</v>
      </c>
      <c r="C12507" s="72" t="s">
        <v>1101</v>
      </c>
      <c r="D12507" s="72" t="s">
        <v>1089</v>
      </c>
      <c r="E12507" s="72">
        <v>499</v>
      </c>
      <c r="F12507" s="105">
        <v>10</v>
      </c>
      <c r="G12507" s="108">
        <f t="shared" si="195"/>
        <v>44287</v>
      </c>
    </row>
    <row r="12508" spans="1:7" x14ac:dyDescent="0.35">
      <c r="A12508" s="72" t="s">
        <v>756</v>
      </c>
      <c r="B12508" s="72" t="s">
        <v>757</v>
      </c>
      <c r="C12508" s="72" t="s">
        <v>1101</v>
      </c>
      <c r="D12508" s="72" t="s">
        <v>1090</v>
      </c>
      <c r="E12508" s="72">
        <v>499</v>
      </c>
      <c r="F12508" s="105">
        <v>11</v>
      </c>
      <c r="G12508" s="108">
        <f t="shared" si="195"/>
        <v>44197</v>
      </c>
    </row>
    <row r="12509" spans="1:7" x14ac:dyDescent="0.35">
      <c r="A12509" s="72" t="s">
        <v>756</v>
      </c>
      <c r="B12509" s="72" t="s">
        <v>757</v>
      </c>
      <c r="C12509" s="72" t="s">
        <v>1101</v>
      </c>
      <c r="D12509" s="72" t="s">
        <v>1091</v>
      </c>
      <c r="E12509" s="72">
        <v>496</v>
      </c>
      <c r="F12509" s="105">
        <v>10</v>
      </c>
      <c r="G12509" s="108">
        <f t="shared" si="195"/>
        <v>44105</v>
      </c>
    </row>
    <row r="12510" spans="1:7" x14ac:dyDescent="0.35">
      <c r="A12510" s="72" t="s">
        <v>756</v>
      </c>
      <c r="B12510" s="72" t="s">
        <v>757</v>
      </c>
      <c r="C12510" s="72" t="s">
        <v>1101</v>
      </c>
      <c r="D12510" s="72" t="s">
        <v>1092</v>
      </c>
      <c r="E12510" s="72">
        <v>484</v>
      </c>
      <c r="F12510" s="105">
        <v>10</v>
      </c>
      <c r="G12510" s="108">
        <f t="shared" si="195"/>
        <v>44013</v>
      </c>
    </row>
    <row r="12511" spans="1:7" x14ac:dyDescent="0.35">
      <c r="A12511" s="72" t="s">
        <v>756</v>
      </c>
      <c r="B12511" s="72" t="s">
        <v>757</v>
      </c>
      <c r="C12511" s="72" t="s">
        <v>1101</v>
      </c>
      <c r="D12511" s="72" t="s">
        <v>1093</v>
      </c>
      <c r="E12511" s="72">
        <v>481</v>
      </c>
      <c r="F12511" s="105">
        <v>11</v>
      </c>
      <c r="G12511" s="108">
        <f t="shared" si="195"/>
        <v>43922</v>
      </c>
    </row>
    <row r="12512" spans="1:7" x14ac:dyDescent="0.35">
      <c r="A12512" s="72" t="s">
        <v>756</v>
      </c>
      <c r="B12512" s="72" t="s">
        <v>757</v>
      </c>
      <c r="C12512" s="72" t="s">
        <v>1101</v>
      </c>
      <c r="D12512" s="72" t="s">
        <v>1094</v>
      </c>
      <c r="E12512" s="72">
        <v>473</v>
      </c>
      <c r="F12512" s="105">
        <v>10</v>
      </c>
      <c r="G12512" s="108">
        <f t="shared" si="195"/>
        <v>43831</v>
      </c>
    </row>
    <row r="12513" spans="1:7" x14ac:dyDescent="0.35">
      <c r="A12513" s="72" t="s">
        <v>756</v>
      </c>
      <c r="B12513" s="72" t="s">
        <v>757</v>
      </c>
      <c r="C12513" s="72" t="s">
        <v>1101</v>
      </c>
      <c r="D12513" s="72" t="s">
        <v>1095</v>
      </c>
      <c r="E12513" s="72">
        <v>476</v>
      </c>
      <c r="F12513" s="105">
        <v>9</v>
      </c>
      <c r="G12513" s="108">
        <f t="shared" si="195"/>
        <v>43739</v>
      </c>
    </row>
    <row r="12514" spans="1:7" x14ac:dyDescent="0.35">
      <c r="A12514" s="72" t="s">
        <v>756</v>
      </c>
      <c r="B12514" s="72" t="s">
        <v>757</v>
      </c>
      <c r="C12514" s="72" t="s">
        <v>1101</v>
      </c>
      <c r="D12514" s="72" t="s">
        <v>1096</v>
      </c>
      <c r="E12514" s="72">
        <v>472</v>
      </c>
      <c r="F12514" s="105">
        <v>9</v>
      </c>
      <c r="G12514" s="108">
        <f t="shared" si="195"/>
        <v>43647</v>
      </c>
    </row>
    <row r="12515" spans="1:7" x14ac:dyDescent="0.35">
      <c r="A12515" s="72" t="s">
        <v>756</v>
      </c>
      <c r="B12515" s="72" t="s">
        <v>757</v>
      </c>
      <c r="C12515" s="72" t="s">
        <v>1101</v>
      </c>
      <c r="D12515" s="72" t="s">
        <v>1097</v>
      </c>
      <c r="E12515" s="72">
        <v>470</v>
      </c>
      <c r="F12515" s="105">
        <v>9</v>
      </c>
      <c r="G12515" s="108">
        <f t="shared" si="195"/>
        <v>43556</v>
      </c>
    </row>
    <row r="12516" spans="1:7" x14ac:dyDescent="0.35">
      <c r="A12516" s="72" t="s">
        <v>756</v>
      </c>
      <c r="B12516" s="72" t="s">
        <v>757</v>
      </c>
      <c r="C12516" s="72" t="s">
        <v>1101</v>
      </c>
      <c r="D12516" s="72" t="s">
        <v>1098</v>
      </c>
      <c r="E12516" s="72">
        <v>450</v>
      </c>
      <c r="F12516" s="105">
        <v>7</v>
      </c>
      <c r="G12516" s="108">
        <f t="shared" si="195"/>
        <v>43466</v>
      </c>
    </row>
    <row r="12517" spans="1:7" x14ac:dyDescent="0.35">
      <c r="A12517" s="72" t="s">
        <v>756</v>
      </c>
      <c r="B12517" s="72" t="s">
        <v>757</v>
      </c>
      <c r="C12517" s="72" t="s">
        <v>1101</v>
      </c>
      <c r="D12517" s="72" t="s">
        <v>1099</v>
      </c>
      <c r="E12517" s="72">
        <v>489</v>
      </c>
      <c r="F12517" s="105">
        <v>2</v>
      </c>
      <c r="G12517" s="108">
        <f t="shared" si="195"/>
        <v>43374</v>
      </c>
    </row>
    <row r="12518" spans="1:7" x14ac:dyDescent="0.35">
      <c r="A12518" s="72" t="s">
        <v>756</v>
      </c>
      <c r="B12518" s="72" t="s">
        <v>757</v>
      </c>
      <c r="C12518" s="72" t="s">
        <v>1102</v>
      </c>
      <c r="D12518" s="72" t="s">
        <v>1088</v>
      </c>
      <c r="E12518" s="72">
        <v>1200</v>
      </c>
      <c r="F12518" s="105">
        <v>68</v>
      </c>
      <c r="G12518" s="108">
        <f t="shared" si="195"/>
        <v>44378</v>
      </c>
    </row>
    <row r="12519" spans="1:7" x14ac:dyDescent="0.35">
      <c r="A12519" s="72" t="s">
        <v>756</v>
      </c>
      <c r="B12519" s="72" t="s">
        <v>757</v>
      </c>
      <c r="C12519" s="72" t="s">
        <v>1102</v>
      </c>
      <c r="D12519" s="72" t="s">
        <v>1089</v>
      </c>
      <c r="E12519" s="72">
        <v>1212</v>
      </c>
      <c r="F12519" s="105">
        <v>68</v>
      </c>
      <c r="G12519" s="108">
        <f t="shared" si="195"/>
        <v>44287</v>
      </c>
    </row>
    <row r="12520" spans="1:7" x14ac:dyDescent="0.35">
      <c r="A12520" s="72" t="s">
        <v>756</v>
      </c>
      <c r="B12520" s="72" t="s">
        <v>757</v>
      </c>
      <c r="C12520" s="72" t="s">
        <v>1102</v>
      </c>
      <c r="D12520" s="72" t="s">
        <v>1090</v>
      </c>
      <c r="E12520" s="72">
        <v>1216</v>
      </c>
      <c r="F12520" s="105">
        <v>111</v>
      </c>
      <c r="G12520" s="108">
        <f t="shared" si="195"/>
        <v>44197</v>
      </c>
    </row>
    <row r="12521" spans="1:7" x14ac:dyDescent="0.35">
      <c r="A12521" s="72" t="s">
        <v>756</v>
      </c>
      <c r="B12521" s="72" t="s">
        <v>757</v>
      </c>
      <c r="C12521" s="72" t="s">
        <v>1102</v>
      </c>
      <c r="D12521" s="72" t="s">
        <v>1091</v>
      </c>
      <c r="E12521" s="72">
        <v>1217</v>
      </c>
      <c r="F12521" s="105">
        <v>97</v>
      </c>
      <c r="G12521" s="108">
        <f t="shared" si="195"/>
        <v>44105</v>
      </c>
    </row>
    <row r="12522" spans="1:7" x14ac:dyDescent="0.35">
      <c r="A12522" s="72" t="s">
        <v>756</v>
      </c>
      <c r="B12522" s="72" t="s">
        <v>757</v>
      </c>
      <c r="C12522" s="72" t="s">
        <v>1102</v>
      </c>
      <c r="D12522" s="72" t="s">
        <v>1092</v>
      </c>
      <c r="E12522" s="72">
        <v>1211</v>
      </c>
      <c r="F12522" s="105">
        <v>95</v>
      </c>
      <c r="G12522" s="108">
        <f t="shared" si="195"/>
        <v>44013</v>
      </c>
    </row>
    <row r="12523" spans="1:7" x14ac:dyDescent="0.35">
      <c r="A12523" s="72" t="s">
        <v>756</v>
      </c>
      <c r="B12523" s="72" t="s">
        <v>757</v>
      </c>
      <c r="C12523" s="72" t="s">
        <v>1102</v>
      </c>
      <c r="D12523" s="72" t="s">
        <v>1093</v>
      </c>
      <c r="E12523" s="72">
        <v>1202</v>
      </c>
      <c r="F12523" s="105">
        <v>90</v>
      </c>
      <c r="G12523" s="108">
        <f t="shared" si="195"/>
        <v>43922</v>
      </c>
    </row>
    <row r="12524" spans="1:7" x14ac:dyDescent="0.35">
      <c r="A12524" s="72" t="s">
        <v>756</v>
      </c>
      <c r="B12524" s="72" t="s">
        <v>757</v>
      </c>
      <c r="C12524" s="72" t="s">
        <v>1102</v>
      </c>
      <c r="D12524" s="72" t="s">
        <v>1094</v>
      </c>
      <c r="E12524" s="72">
        <v>1216</v>
      </c>
      <c r="F12524" s="105">
        <v>92</v>
      </c>
      <c r="G12524" s="108">
        <f t="shared" si="195"/>
        <v>43831</v>
      </c>
    </row>
    <row r="12525" spans="1:7" x14ac:dyDescent="0.35">
      <c r="A12525" s="72" t="s">
        <v>756</v>
      </c>
      <c r="B12525" s="72" t="s">
        <v>757</v>
      </c>
      <c r="C12525" s="72" t="s">
        <v>1102</v>
      </c>
      <c r="D12525" s="72" t="s">
        <v>1095</v>
      </c>
      <c r="E12525" s="72">
        <v>1212</v>
      </c>
      <c r="F12525" s="105">
        <v>90</v>
      </c>
      <c r="G12525" s="108">
        <f t="shared" si="195"/>
        <v>43739</v>
      </c>
    </row>
    <row r="12526" spans="1:7" x14ac:dyDescent="0.35">
      <c r="A12526" s="72" t="s">
        <v>756</v>
      </c>
      <c r="B12526" s="72" t="s">
        <v>757</v>
      </c>
      <c r="C12526" s="72" t="s">
        <v>1102</v>
      </c>
      <c r="D12526" s="72" t="s">
        <v>1096</v>
      </c>
      <c r="E12526" s="72">
        <v>1222</v>
      </c>
      <c r="F12526" s="105">
        <v>93</v>
      </c>
      <c r="G12526" s="108">
        <f t="shared" si="195"/>
        <v>43647</v>
      </c>
    </row>
    <row r="12527" spans="1:7" x14ac:dyDescent="0.35">
      <c r="A12527" s="72" t="s">
        <v>756</v>
      </c>
      <c r="B12527" s="72" t="s">
        <v>757</v>
      </c>
      <c r="C12527" s="72" t="s">
        <v>1102</v>
      </c>
      <c r="D12527" s="72" t="s">
        <v>1097</v>
      </c>
      <c r="E12527" s="72">
        <v>1209</v>
      </c>
      <c r="F12527" s="105">
        <v>92</v>
      </c>
      <c r="G12527" s="108">
        <f t="shared" si="195"/>
        <v>43556</v>
      </c>
    </row>
    <row r="12528" spans="1:7" x14ac:dyDescent="0.35">
      <c r="A12528" s="72" t="s">
        <v>756</v>
      </c>
      <c r="B12528" s="72" t="s">
        <v>757</v>
      </c>
      <c r="C12528" s="72" t="s">
        <v>1102</v>
      </c>
      <c r="D12528" s="72" t="s">
        <v>1098</v>
      </c>
      <c r="E12528" s="72">
        <v>1184</v>
      </c>
      <c r="F12528" s="105">
        <v>72</v>
      </c>
      <c r="G12528" s="108">
        <f t="shared" si="195"/>
        <v>43466</v>
      </c>
    </row>
    <row r="12529" spans="1:7" x14ac:dyDescent="0.35">
      <c r="A12529" s="72" t="s">
        <v>756</v>
      </c>
      <c r="B12529" s="72" t="s">
        <v>757</v>
      </c>
      <c r="C12529" s="72" t="s">
        <v>1102</v>
      </c>
      <c r="D12529" s="72" t="s">
        <v>1099</v>
      </c>
      <c r="E12529" s="72">
        <v>1238</v>
      </c>
      <c r="F12529" s="105">
        <v>53</v>
      </c>
      <c r="G12529" s="108">
        <f t="shared" si="195"/>
        <v>43374</v>
      </c>
    </row>
    <row r="12530" spans="1:7" x14ac:dyDescent="0.35">
      <c r="A12530" s="72" t="s">
        <v>1025</v>
      </c>
      <c r="B12530" s="72" t="s">
        <v>1026</v>
      </c>
      <c r="C12530" s="72" t="s">
        <v>1087</v>
      </c>
      <c r="D12530" s="72" t="s">
        <v>1088</v>
      </c>
      <c r="E12530" s="72">
        <v>956</v>
      </c>
      <c r="F12530" s="105">
        <v>16</v>
      </c>
      <c r="G12530" s="108">
        <f t="shared" si="195"/>
        <v>44378</v>
      </c>
    </row>
    <row r="12531" spans="1:7" x14ac:dyDescent="0.35">
      <c r="A12531" s="72" t="s">
        <v>1025</v>
      </c>
      <c r="B12531" s="72" t="s">
        <v>1026</v>
      </c>
      <c r="C12531" s="72" t="s">
        <v>1087</v>
      </c>
      <c r="D12531" s="72" t="s">
        <v>1089</v>
      </c>
      <c r="E12531" s="72">
        <v>955</v>
      </c>
      <c r="F12531" s="105">
        <v>16</v>
      </c>
      <c r="G12531" s="108">
        <f t="shared" si="195"/>
        <v>44287</v>
      </c>
    </row>
    <row r="12532" spans="1:7" x14ac:dyDescent="0.35">
      <c r="A12532" s="72" t="s">
        <v>1025</v>
      </c>
      <c r="B12532" s="72" t="s">
        <v>1026</v>
      </c>
      <c r="C12532" s="72" t="s">
        <v>1087</v>
      </c>
      <c r="D12532" s="72" t="s">
        <v>1090</v>
      </c>
      <c r="E12532" s="72">
        <v>953</v>
      </c>
      <c r="F12532" s="105">
        <v>16</v>
      </c>
      <c r="G12532" s="108">
        <f t="shared" si="195"/>
        <v>44197</v>
      </c>
    </row>
    <row r="12533" spans="1:7" x14ac:dyDescent="0.35">
      <c r="A12533" s="72" t="s">
        <v>1025</v>
      </c>
      <c r="B12533" s="72" t="s">
        <v>1026</v>
      </c>
      <c r="C12533" s="72" t="s">
        <v>1087</v>
      </c>
      <c r="D12533" s="72" t="s">
        <v>1091</v>
      </c>
      <c r="E12533" s="72">
        <v>943</v>
      </c>
      <c r="F12533" s="105">
        <v>15</v>
      </c>
      <c r="G12533" s="108">
        <f t="shared" si="195"/>
        <v>44105</v>
      </c>
    </row>
    <row r="12534" spans="1:7" x14ac:dyDescent="0.35">
      <c r="A12534" s="72" t="s">
        <v>1025</v>
      </c>
      <c r="B12534" s="72" t="s">
        <v>1026</v>
      </c>
      <c r="C12534" s="72" t="s">
        <v>1087</v>
      </c>
      <c r="D12534" s="72" t="s">
        <v>1092</v>
      </c>
      <c r="E12534" s="72">
        <v>945</v>
      </c>
      <c r="F12534" s="105">
        <v>15</v>
      </c>
      <c r="G12534" s="108">
        <f t="shared" si="195"/>
        <v>44013</v>
      </c>
    </row>
    <row r="12535" spans="1:7" x14ac:dyDescent="0.35">
      <c r="A12535" s="72" t="s">
        <v>1025</v>
      </c>
      <c r="B12535" s="72" t="s">
        <v>1026</v>
      </c>
      <c r="C12535" s="72" t="s">
        <v>1087</v>
      </c>
      <c r="D12535" s="72" t="s">
        <v>1093</v>
      </c>
      <c r="E12535" s="72">
        <v>937</v>
      </c>
      <c r="F12535" s="105">
        <v>14</v>
      </c>
      <c r="G12535" s="108">
        <f t="shared" si="195"/>
        <v>43922</v>
      </c>
    </row>
    <row r="12536" spans="1:7" x14ac:dyDescent="0.35">
      <c r="A12536" s="72" t="s">
        <v>1025</v>
      </c>
      <c r="B12536" s="72" t="s">
        <v>1026</v>
      </c>
      <c r="C12536" s="72" t="s">
        <v>1087</v>
      </c>
      <c r="D12536" s="72" t="s">
        <v>1094</v>
      </c>
      <c r="E12536" s="72">
        <v>927</v>
      </c>
      <c r="F12536" s="105">
        <v>13</v>
      </c>
      <c r="G12536" s="108">
        <f t="shared" si="195"/>
        <v>43831</v>
      </c>
    </row>
    <row r="12537" spans="1:7" x14ac:dyDescent="0.35">
      <c r="A12537" s="72" t="s">
        <v>1025</v>
      </c>
      <c r="B12537" s="72" t="s">
        <v>1026</v>
      </c>
      <c r="C12537" s="72" t="s">
        <v>1087</v>
      </c>
      <c r="D12537" s="72" t="s">
        <v>1095</v>
      </c>
      <c r="E12537" s="72">
        <v>925</v>
      </c>
      <c r="F12537" s="105">
        <v>11</v>
      </c>
      <c r="G12537" s="108">
        <f t="shared" si="195"/>
        <v>43739</v>
      </c>
    </row>
    <row r="12538" spans="1:7" x14ac:dyDescent="0.35">
      <c r="A12538" s="72" t="s">
        <v>1025</v>
      </c>
      <c r="B12538" s="72" t="s">
        <v>1026</v>
      </c>
      <c r="C12538" s="72" t="s">
        <v>1087</v>
      </c>
      <c r="D12538" s="72" t="s">
        <v>1096</v>
      </c>
      <c r="E12538" s="72">
        <v>923</v>
      </c>
      <c r="F12538" s="105">
        <v>15</v>
      </c>
      <c r="G12538" s="108">
        <f t="shared" si="195"/>
        <v>43647</v>
      </c>
    </row>
    <row r="12539" spans="1:7" x14ac:dyDescent="0.35">
      <c r="A12539" s="72" t="s">
        <v>1025</v>
      </c>
      <c r="B12539" s="72" t="s">
        <v>1026</v>
      </c>
      <c r="C12539" s="72" t="s">
        <v>1087</v>
      </c>
      <c r="D12539" s="72" t="s">
        <v>1097</v>
      </c>
      <c r="E12539" s="72">
        <v>919</v>
      </c>
      <c r="F12539" s="105">
        <v>3</v>
      </c>
      <c r="G12539" s="108">
        <f t="shared" si="195"/>
        <v>43556</v>
      </c>
    </row>
    <row r="12540" spans="1:7" x14ac:dyDescent="0.35">
      <c r="A12540" s="72" t="s">
        <v>1025</v>
      </c>
      <c r="B12540" s="72" t="s">
        <v>1026</v>
      </c>
      <c r="C12540" s="72" t="s">
        <v>1087</v>
      </c>
      <c r="D12540" s="72" t="s">
        <v>1098</v>
      </c>
      <c r="E12540" s="72">
        <v>905</v>
      </c>
      <c r="F12540" s="105">
        <v>3</v>
      </c>
      <c r="G12540" s="108">
        <f t="shared" si="195"/>
        <v>43466</v>
      </c>
    </row>
    <row r="12541" spans="1:7" x14ac:dyDescent="0.35">
      <c r="A12541" s="72" t="s">
        <v>1025</v>
      </c>
      <c r="B12541" s="72" t="s">
        <v>1026</v>
      </c>
      <c r="C12541" s="72" t="s">
        <v>1087</v>
      </c>
      <c r="D12541" s="72" t="s">
        <v>1099</v>
      </c>
      <c r="E12541" s="72">
        <v>931</v>
      </c>
      <c r="F12541" s="105">
        <v>1</v>
      </c>
      <c r="G12541" s="108">
        <f t="shared" si="195"/>
        <v>43374</v>
      </c>
    </row>
    <row r="12542" spans="1:7" x14ac:dyDescent="0.35">
      <c r="A12542" s="72" t="s">
        <v>1025</v>
      </c>
      <c r="B12542" s="72" t="s">
        <v>1026</v>
      </c>
      <c r="C12542" s="72" t="s">
        <v>1100</v>
      </c>
      <c r="D12542" s="72" t="s">
        <v>1088</v>
      </c>
      <c r="E12542" s="72">
        <v>640</v>
      </c>
      <c r="F12542" s="105">
        <v>18</v>
      </c>
      <c r="G12542" s="108">
        <f t="shared" si="195"/>
        <v>44378</v>
      </c>
    </row>
    <row r="12543" spans="1:7" x14ac:dyDescent="0.35">
      <c r="A12543" s="72" t="s">
        <v>1025</v>
      </c>
      <c r="B12543" s="72" t="s">
        <v>1026</v>
      </c>
      <c r="C12543" s="72" t="s">
        <v>1100</v>
      </c>
      <c r="D12543" s="72" t="s">
        <v>1089</v>
      </c>
      <c r="E12543" s="72">
        <v>636</v>
      </c>
      <c r="F12543" s="105">
        <v>18</v>
      </c>
      <c r="G12543" s="108">
        <f t="shared" si="195"/>
        <v>44287</v>
      </c>
    </row>
    <row r="12544" spans="1:7" x14ac:dyDescent="0.35">
      <c r="A12544" s="72" t="s">
        <v>1025</v>
      </c>
      <c r="B12544" s="72" t="s">
        <v>1026</v>
      </c>
      <c r="C12544" s="72" t="s">
        <v>1100</v>
      </c>
      <c r="D12544" s="72" t="s">
        <v>1090</v>
      </c>
      <c r="E12544" s="72">
        <v>640</v>
      </c>
      <c r="F12544" s="105">
        <v>18</v>
      </c>
      <c r="G12544" s="108">
        <f t="shared" si="195"/>
        <v>44197</v>
      </c>
    </row>
    <row r="12545" spans="1:7" x14ac:dyDescent="0.35">
      <c r="A12545" s="72" t="s">
        <v>1025</v>
      </c>
      <c r="B12545" s="72" t="s">
        <v>1026</v>
      </c>
      <c r="C12545" s="72" t="s">
        <v>1100</v>
      </c>
      <c r="D12545" s="72" t="s">
        <v>1091</v>
      </c>
      <c r="E12545" s="72">
        <v>644</v>
      </c>
      <c r="F12545" s="105">
        <v>18</v>
      </c>
      <c r="G12545" s="108">
        <f t="shared" si="195"/>
        <v>44105</v>
      </c>
    </row>
    <row r="12546" spans="1:7" x14ac:dyDescent="0.35">
      <c r="A12546" s="72" t="s">
        <v>1025</v>
      </c>
      <c r="B12546" s="72" t="s">
        <v>1026</v>
      </c>
      <c r="C12546" s="72" t="s">
        <v>1100</v>
      </c>
      <c r="D12546" s="72" t="s">
        <v>1092</v>
      </c>
      <c r="E12546" s="72">
        <v>639</v>
      </c>
      <c r="F12546" s="105">
        <v>18</v>
      </c>
      <c r="G12546" s="108">
        <f t="shared" si="195"/>
        <v>44013</v>
      </c>
    </row>
    <row r="12547" spans="1:7" x14ac:dyDescent="0.35">
      <c r="A12547" s="72" t="s">
        <v>1025</v>
      </c>
      <c r="B12547" s="72" t="s">
        <v>1026</v>
      </c>
      <c r="C12547" s="72" t="s">
        <v>1100</v>
      </c>
      <c r="D12547" s="72" t="s">
        <v>1093</v>
      </c>
      <c r="E12547" s="72">
        <v>641</v>
      </c>
      <c r="F12547" s="105">
        <v>19</v>
      </c>
      <c r="G12547" s="108">
        <f t="shared" si="195"/>
        <v>43922</v>
      </c>
    </row>
    <row r="12548" spans="1:7" x14ac:dyDescent="0.35">
      <c r="A12548" s="72" t="s">
        <v>1025</v>
      </c>
      <c r="B12548" s="72" t="s">
        <v>1026</v>
      </c>
      <c r="C12548" s="72" t="s">
        <v>1100</v>
      </c>
      <c r="D12548" s="72" t="s">
        <v>1094</v>
      </c>
      <c r="E12548" s="72">
        <v>618</v>
      </c>
      <c r="F12548" s="105">
        <v>17</v>
      </c>
      <c r="G12548" s="108">
        <f t="shared" ref="G12548:G12611" si="196">DATE(LEFT(D12548,4),RIGHT(LEFT(D12548,7),2),1)</f>
        <v>43831</v>
      </c>
    </row>
    <row r="12549" spans="1:7" x14ac:dyDescent="0.35">
      <c r="A12549" s="72" t="s">
        <v>1025</v>
      </c>
      <c r="B12549" s="72" t="s">
        <v>1026</v>
      </c>
      <c r="C12549" s="72" t="s">
        <v>1100</v>
      </c>
      <c r="D12549" s="72" t="s">
        <v>1095</v>
      </c>
      <c r="E12549" s="72">
        <v>611</v>
      </c>
      <c r="F12549" s="105">
        <v>19</v>
      </c>
      <c r="G12549" s="108">
        <f t="shared" si="196"/>
        <v>43739</v>
      </c>
    </row>
    <row r="12550" spans="1:7" x14ac:dyDescent="0.35">
      <c r="A12550" s="72" t="s">
        <v>1025</v>
      </c>
      <c r="B12550" s="72" t="s">
        <v>1026</v>
      </c>
      <c r="C12550" s="72" t="s">
        <v>1100</v>
      </c>
      <c r="D12550" s="72" t="s">
        <v>1096</v>
      </c>
      <c r="E12550" s="72">
        <v>617</v>
      </c>
      <c r="F12550" s="105">
        <v>20</v>
      </c>
      <c r="G12550" s="108">
        <f t="shared" si="196"/>
        <v>43647</v>
      </c>
    </row>
    <row r="12551" spans="1:7" x14ac:dyDescent="0.35">
      <c r="A12551" s="72" t="s">
        <v>1025</v>
      </c>
      <c r="B12551" s="72" t="s">
        <v>1026</v>
      </c>
      <c r="C12551" s="72" t="s">
        <v>1100</v>
      </c>
      <c r="D12551" s="72" t="s">
        <v>1097</v>
      </c>
      <c r="E12551" s="72">
        <v>615</v>
      </c>
      <c r="F12551" s="105">
        <v>6</v>
      </c>
      <c r="G12551" s="108">
        <f t="shared" si="196"/>
        <v>43556</v>
      </c>
    </row>
    <row r="12552" spans="1:7" x14ac:dyDescent="0.35">
      <c r="A12552" s="72" t="s">
        <v>1025</v>
      </c>
      <c r="B12552" s="72" t="s">
        <v>1026</v>
      </c>
      <c r="C12552" s="72" t="s">
        <v>1100</v>
      </c>
      <c r="D12552" s="72" t="s">
        <v>1098</v>
      </c>
      <c r="E12552" s="72">
        <v>612</v>
      </c>
      <c r="F12552" s="105">
        <v>5</v>
      </c>
      <c r="G12552" s="108">
        <f t="shared" si="196"/>
        <v>43466</v>
      </c>
    </row>
    <row r="12553" spans="1:7" x14ac:dyDescent="0.35">
      <c r="A12553" s="72" t="s">
        <v>1025</v>
      </c>
      <c r="B12553" s="72" t="s">
        <v>1026</v>
      </c>
      <c r="C12553" s="72" t="s">
        <v>1100</v>
      </c>
      <c r="D12553" s="72" t="s">
        <v>1099</v>
      </c>
      <c r="E12553" s="72">
        <v>639</v>
      </c>
      <c r="F12553" s="105">
        <v>5</v>
      </c>
      <c r="G12553" s="108">
        <f t="shared" si="196"/>
        <v>43374</v>
      </c>
    </row>
    <row r="12554" spans="1:7" x14ac:dyDescent="0.35">
      <c r="A12554" s="72" t="s">
        <v>1025</v>
      </c>
      <c r="B12554" s="72" t="s">
        <v>1026</v>
      </c>
      <c r="C12554" s="72" t="s">
        <v>1101</v>
      </c>
      <c r="D12554" s="72" t="s">
        <v>1088</v>
      </c>
      <c r="E12554" s="72">
        <v>167</v>
      </c>
      <c r="F12554" s="105">
        <v>3</v>
      </c>
      <c r="G12554" s="108">
        <f t="shared" si="196"/>
        <v>44378</v>
      </c>
    </row>
    <row r="12555" spans="1:7" x14ac:dyDescent="0.35">
      <c r="A12555" s="72" t="s">
        <v>1025</v>
      </c>
      <c r="B12555" s="72" t="s">
        <v>1026</v>
      </c>
      <c r="C12555" s="72" t="s">
        <v>1101</v>
      </c>
      <c r="D12555" s="72" t="s">
        <v>1089</v>
      </c>
      <c r="E12555" s="72">
        <v>168</v>
      </c>
      <c r="F12555" s="105">
        <v>3</v>
      </c>
      <c r="G12555" s="108">
        <f t="shared" si="196"/>
        <v>44287</v>
      </c>
    </row>
    <row r="12556" spans="1:7" x14ac:dyDescent="0.35">
      <c r="A12556" s="72" t="s">
        <v>1025</v>
      </c>
      <c r="B12556" s="72" t="s">
        <v>1026</v>
      </c>
      <c r="C12556" s="72" t="s">
        <v>1101</v>
      </c>
      <c r="D12556" s="72" t="s">
        <v>1090</v>
      </c>
      <c r="E12556" s="72">
        <v>165</v>
      </c>
      <c r="F12556" s="105">
        <v>3</v>
      </c>
      <c r="G12556" s="108">
        <f t="shared" si="196"/>
        <v>44197</v>
      </c>
    </row>
    <row r="12557" spans="1:7" x14ac:dyDescent="0.35">
      <c r="A12557" s="72" t="s">
        <v>1025</v>
      </c>
      <c r="B12557" s="72" t="s">
        <v>1026</v>
      </c>
      <c r="C12557" s="72" t="s">
        <v>1101</v>
      </c>
      <c r="D12557" s="72" t="s">
        <v>1091</v>
      </c>
      <c r="E12557" s="72">
        <v>164</v>
      </c>
      <c r="F12557" s="105">
        <v>3</v>
      </c>
      <c r="G12557" s="108">
        <f t="shared" si="196"/>
        <v>44105</v>
      </c>
    </row>
    <row r="12558" spans="1:7" x14ac:dyDescent="0.35">
      <c r="A12558" s="72" t="s">
        <v>1025</v>
      </c>
      <c r="B12558" s="72" t="s">
        <v>1026</v>
      </c>
      <c r="C12558" s="72" t="s">
        <v>1101</v>
      </c>
      <c r="D12558" s="72" t="s">
        <v>1092</v>
      </c>
      <c r="E12558" s="72">
        <v>164</v>
      </c>
      <c r="F12558" s="105">
        <v>3</v>
      </c>
      <c r="G12558" s="108">
        <f t="shared" si="196"/>
        <v>44013</v>
      </c>
    </row>
    <row r="12559" spans="1:7" x14ac:dyDescent="0.35">
      <c r="A12559" s="72" t="s">
        <v>1025</v>
      </c>
      <c r="B12559" s="72" t="s">
        <v>1026</v>
      </c>
      <c r="C12559" s="72" t="s">
        <v>1101</v>
      </c>
      <c r="D12559" s="72" t="s">
        <v>1093</v>
      </c>
      <c r="E12559" s="72">
        <v>159</v>
      </c>
      <c r="F12559" s="105">
        <v>3</v>
      </c>
      <c r="G12559" s="108">
        <f t="shared" si="196"/>
        <v>43922</v>
      </c>
    </row>
    <row r="12560" spans="1:7" x14ac:dyDescent="0.35">
      <c r="A12560" s="72" t="s">
        <v>1025</v>
      </c>
      <c r="B12560" s="72" t="s">
        <v>1026</v>
      </c>
      <c r="C12560" s="72" t="s">
        <v>1101</v>
      </c>
      <c r="D12560" s="72" t="s">
        <v>1094</v>
      </c>
      <c r="E12560" s="72">
        <v>154</v>
      </c>
      <c r="F12560" s="105">
        <v>3</v>
      </c>
      <c r="G12560" s="108">
        <f t="shared" si="196"/>
        <v>43831</v>
      </c>
    </row>
    <row r="12561" spans="1:7" x14ac:dyDescent="0.35">
      <c r="A12561" s="72" t="s">
        <v>1025</v>
      </c>
      <c r="B12561" s="72" t="s">
        <v>1026</v>
      </c>
      <c r="C12561" s="72" t="s">
        <v>1101</v>
      </c>
      <c r="D12561" s="72" t="s">
        <v>1095</v>
      </c>
      <c r="E12561" s="72">
        <v>149</v>
      </c>
      <c r="F12561" s="105">
        <v>3</v>
      </c>
      <c r="G12561" s="108">
        <f t="shared" si="196"/>
        <v>43739</v>
      </c>
    </row>
    <row r="12562" spans="1:7" x14ac:dyDescent="0.35">
      <c r="A12562" s="72" t="s">
        <v>1025</v>
      </c>
      <c r="B12562" s="72" t="s">
        <v>1026</v>
      </c>
      <c r="C12562" s="72" t="s">
        <v>1101</v>
      </c>
      <c r="D12562" s="72" t="s">
        <v>1096</v>
      </c>
      <c r="E12562" s="72">
        <v>152</v>
      </c>
      <c r="F12562" s="105">
        <v>3</v>
      </c>
      <c r="G12562" s="108">
        <f t="shared" si="196"/>
        <v>43647</v>
      </c>
    </row>
    <row r="12563" spans="1:7" x14ac:dyDescent="0.35">
      <c r="A12563" s="72" t="s">
        <v>1025</v>
      </c>
      <c r="B12563" s="72" t="s">
        <v>1026</v>
      </c>
      <c r="C12563" s="72" t="s">
        <v>1101</v>
      </c>
      <c r="D12563" s="72" t="s">
        <v>1097</v>
      </c>
      <c r="E12563" s="72">
        <v>152</v>
      </c>
      <c r="F12563" s="105">
        <v>0</v>
      </c>
      <c r="G12563" s="108">
        <f t="shared" si="196"/>
        <v>43556</v>
      </c>
    </row>
    <row r="12564" spans="1:7" x14ac:dyDescent="0.35">
      <c r="A12564" s="72" t="s">
        <v>1025</v>
      </c>
      <c r="B12564" s="72" t="s">
        <v>1026</v>
      </c>
      <c r="C12564" s="72" t="s">
        <v>1101</v>
      </c>
      <c r="D12564" s="72" t="s">
        <v>1098</v>
      </c>
      <c r="E12564" s="72">
        <v>145</v>
      </c>
      <c r="F12564" s="105">
        <v>0</v>
      </c>
      <c r="G12564" s="108">
        <f t="shared" si="196"/>
        <v>43466</v>
      </c>
    </row>
    <row r="12565" spans="1:7" x14ac:dyDescent="0.35">
      <c r="A12565" s="72" t="s">
        <v>1025</v>
      </c>
      <c r="B12565" s="72" t="s">
        <v>1026</v>
      </c>
      <c r="C12565" s="72" t="s">
        <v>1101</v>
      </c>
      <c r="D12565" s="72" t="s">
        <v>1099</v>
      </c>
      <c r="E12565" s="72">
        <v>161</v>
      </c>
      <c r="F12565" s="105">
        <v>0</v>
      </c>
      <c r="G12565" s="108">
        <f t="shared" si="196"/>
        <v>43374</v>
      </c>
    </row>
    <row r="12566" spans="1:7" x14ac:dyDescent="0.35">
      <c r="A12566" s="72" t="s">
        <v>1025</v>
      </c>
      <c r="B12566" s="72" t="s">
        <v>1026</v>
      </c>
      <c r="C12566" s="72" t="s">
        <v>1102</v>
      </c>
      <c r="D12566" s="72" t="s">
        <v>1088</v>
      </c>
      <c r="E12566" s="72">
        <v>624</v>
      </c>
      <c r="F12566" s="105">
        <v>22</v>
      </c>
      <c r="G12566" s="108">
        <f t="shared" si="196"/>
        <v>44378</v>
      </c>
    </row>
    <row r="12567" spans="1:7" x14ac:dyDescent="0.35">
      <c r="A12567" s="72" t="s">
        <v>1025</v>
      </c>
      <c r="B12567" s="72" t="s">
        <v>1026</v>
      </c>
      <c r="C12567" s="72" t="s">
        <v>1102</v>
      </c>
      <c r="D12567" s="72" t="s">
        <v>1089</v>
      </c>
      <c r="E12567" s="72">
        <v>620</v>
      </c>
      <c r="F12567" s="105">
        <v>22</v>
      </c>
      <c r="G12567" s="108">
        <f t="shared" si="196"/>
        <v>44287</v>
      </c>
    </row>
    <row r="12568" spans="1:7" x14ac:dyDescent="0.35">
      <c r="A12568" s="72" t="s">
        <v>1025</v>
      </c>
      <c r="B12568" s="72" t="s">
        <v>1026</v>
      </c>
      <c r="C12568" s="72" t="s">
        <v>1102</v>
      </c>
      <c r="D12568" s="72" t="s">
        <v>1090</v>
      </c>
      <c r="E12568" s="72">
        <v>624</v>
      </c>
      <c r="F12568" s="105">
        <v>22</v>
      </c>
      <c r="G12568" s="108">
        <f t="shared" si="196"/>
        <v>44197</v>
      </c>
    </row>
    <row r="12569" spans="1:7" x14ac:dyDescent="0.35">
      <c r="A12569" s="72" t="s">
        <v>1025</v>
      </c>
      <c r="B12569" s="72" t="s">
        <v>1026</v>
      </c>
      <c r="C12569" s="72" t="s">
        <v>1102</v>
      </c>
      <c r="D12569" s="72" t="s">
        <v>1091</v>
      </c>
      <c r="E12569" s="72">
        <v>623</v>
      </c>
      <c r="F12569" s="105">
        <v>22</v>
      </c>
      <c r="G12569" s="108">
        <f t="shared" si="196"/>
        <v>44105</v>
      </c>
    </row>
    <row r="12570" spans="1:7" x14ac:dyDescent="0.35">
      <c r="A12570" s="72" t="s">
        <v>1025</v>
      </c>
      <c r="B12570" s="72" t="s">
        <v>1026</v>
      </c>
      <c r="C12570" s="72" t="s">
        <v>1102</v>
      </c>
      <c r="D12570" s="72" t="s">
        <v>1092</v>
      </c>
      <c r="E12570" s="72">
        <v>624</v>
      </c>
      <c r="F12570" s="105">
        <v>22</v>
      </c>
      <c r="G12570" s="108">
        <f t="shared" si="196"/>
        <v>44013</v>
      </c>
    </row>
    <row r="12571" spans="1:7" x14ac:dyDescent="0.35">
      <c r="A12571" s="72" t="s">
        <v>1025</v>
      </c>
      <c r="B12571" s="72" t="s">
        <v>1026</v>
      </c>
      <c r="C12571" s="72" t="s">
        <v>1102</v>
      </c>
      <c r="D12571" s="72" t="s">
        <v>1093</v>
      </c>
      <c r="E12571" s="72">
        <v>624</v>
      </c>
      <c r="F12571" s="105">
        <v>22</v>
      </c>
      <c r="G12571" s="108">
        <f t="shared" si="196"/>
        <v>43922</v>
      </c>
    </row>
    <row r="12572" spans="1:7" x14ac:dyDescent="0.35">
      <c r="A12572" s="72" t="s">
        <v>1025</v>
      </c>
      <c r="B12572" s="72" t="s">
        <v>1026</v>
      </c>
      <c r="C12572" s="72" t="s">
        <v>1102</v>
      </c>
      <c r="D12572" s="72" t="s">
        <v>1094</v>
      </c>
      <c r="E12572" s="72">
        <v>613</v>
      </c>
      <c r="F12572" s="105">
        <v>25</v>
      </c>
      <c r="G12572" s="108">
        <f t="shared" si="196"/>
        <v>43831</v>
      </c>
    </row>
    <row r="12573" spans="1:7" x14ac:dyDescent="0.35">
      <c r="A12573" s="72" t="s">
        <v>1025</v>
      </c>
      <c r="B12573" s="72" t="s">
        <v>1026</v>
      </c>
      <c r="C12573" s="72" t="s">
        <v>1102</v>
      </c>
      <c r="D12573" s="72" t="s">
        <v>1095</v>
      </c>
      <c r="E12573" s="72">
        <v>607</v>
      </c>
      <c r="F12573" s="105">
        <v>26</v>
      </c>
      <c r="G12573" s="108">
        <f t="shared" si="196"/>
        <v>43739</v>
      </c>
    </row>
    <row r="12574" spans="1:7" x14ac:dyDescent="0.35">
      <c r="A12574" s="72" t="s">
        <v>1025</v>
      </c>
      <c r="B12574" s="72" t="s">
        <v>1026</v>
      </c>
      <c r="C12574" s="72" t="s">
        <v>1102</v>
      </c>
      <c r="D12574" s="72" t="s">
        <v>1096</v>
      </c>
      <c r="E12574" s="72">
        <v>604</v>
      </c>
      <c r="F12574" s="105">
        <v>24</v>
      </c>
      <c r="G12574" s="108">
        <f t="shared" si="196"/>
        <v>43647</v>
      </c>
    </row>
    <row r="12575" spans="1:7" x14ac:dyDescent="0.35">
      <c r="A12575" s="72" t="s">
        <v>1025</v>
      </c>
      <c r="B12575" s="72" t="s">
        <v>1026</v>
      </c>
      <c r="C12575" s="72" t="s">
        <v>1102</v>
      </c>
      <c r="D12575" s="72" t="s">
        <v>1097</v>
      </c>
      <c r="E12575" s="72">
        <v>604</v>
      </c>
      <c r="F12575" s="105">
        <v>6</v>
      </c>
      <c r="G12575" s="108">
        <f t="shared" si="196"/>
        <v>43556</v>
      </c>
    </row>
    <row r="12576" spans="1:7" x14ac:dyDescent="0.35">
      <c r="A12576" s="72" t="s">
        <v>1025</v>
      </c>
      <c r="B12576" s="72" t="s">
        <v>1026</v>
      </c>
      <c r="C12576" s="72" t="s">
        <v>1102</v>
      </c>
      <c r="D12576" s="72" t="s">
        <v>1098</v>
      </c>
      <c r="E12576" s="72">
        <v>605</v>
      </c>
      <c r="F12576" s="105">
        <v>5</v>
      </c>
      <c r="G12576" s="108">
        <f t="shared" si="196"/>
        <v>43466</v>
      </c>
    </row>
    <row r="12577" spans="1:7" x14ac:dyDescent="0.35">
      <c r="A12577" s="72" t="s">
        <v>1025</v>
      </c>
      <c r="B12577" s="72" t="s">
        <v>1026</v>
      </c>
      <c r="C12577" s="72" t="s">
        <v>1102</v>
      </c>
      <c r="D12577" s="72" t="s">
        <v>1099</v>
      </c>
      <c r="E12577" s="72">
        <v>643</v>
      </c>
      <c r="F12577" s="105">
        <v>2</v>
      </c>
      <c r="G12577" s="108">
        <f t="shared" si="196"/>
        <v>43374</v>
      </c>
    </row>
    <row r="12578" spans="1:7" x14ac:dyDescent="0.35">
      <c r="A12578" s="72" t="s">
        <v>758</v>
      </c>
      <c r="B12578" s="72" t="s">
        <v>759</v>
      </c>
      <c r="C12578" s="72" t="s">
        <v>1087</v>
      </c>
      <c r="D12578" s="72" t="s">
        <v>1088</v>
      </c>
      <c r="E12578" s="72">
        <v>1052</v>
      </c>
      <c r="F12578" s="105">
        <v>60</v>
      </c>
      <c r="G12578" s="108">
        <f t="shared" si="196"/>
        <v>44378</v>
      </c>
    </row>
    <row r="12579" spans="1:7" x14ac:dyDescent="0.35">
      <c r="A12579" s="72" t="s">
        <v>758</v>
      </c>
      <c r="B12579" s="72" t="s">
        <v>759</v>
      </c>
      <c r="C12579" s="72" t="s">
        <v>1087</v>
      </c>
      <c r="D12579" s="72" t="s">
        <v>1089</v>
      </c>
      <c r="E12579" s="72">
        <v>1052</v>
      </c>
      <c r="F12579" s="105">
        <v>60</v>
      </c>
      <c r="G12579" s="108">
        <f t="shared" si="196"/>
        <v>44287</v>
      </c>
    </row>
    <row r="12580" spans="1:7" x14ac:dyDescent="0.35">
      <c r="A12580" s="72" t="s">
        <v>758</v>
      </c>
      <c r="B12580" s="72" t="s">
        <v>759</v>
      </c>
      <c r="C12580" s="72" t="s">
        <v>1087</v>
      </c>
      <c r="D12580" s="72" t="s">
        <v>1090</v>
      </c>
      <c r="E12580" s="72">
        <v>1052</v>
      </c>
      <c r="F12580" s="105">
        <v>60</v>
      </c>
      <c r="G12580" s="108">
        <f t="shared" si="196"/>
        <v>44197</v>
      </c>
    </row>
    <row r="12581" spans="1:7" x14ac:dyDescent="0.35">
      <c r="A12581" s="72" t="s">
        <v>758</v>
      </c>
      <c r="B12581" s="72" t="s">
        <v>759</v>
      </c>
      <c r="C12581" s="72" t="s">
        <v>1087</v>
      </c>
      <c r="D12581" s="72" t="s">
        <v>1091</v>
      </c>
      <c r="E12581" s="72">
        <v>1056</v>
      </c>
      <c r="F12581" s="105">
        <v>61</v>
      </c>
      <c r="G12581" s="108">
        <f t="shared" si="196"/>
        <v>44105</v>
      </c>
    </row>
    <row r="12582" spans="1:7" x14ac:dyDescent="0.35">
      <c r="A12582" s="72" t="s">
        <v>758</v>
      </c>
      <c r="B12582" s="72" t="s">
        <v>759</v>
      </c>
      <c r="C12582" s="72" t="s">
        <v>1087</v>
      </c>
      <c r="D12582" s="72" t="s">
        <v>1092</v>
      </c>
      <c r="E12582" s="72">
        <v>1046</v>
      </c>
      <c r="F12582" s="105">
        <v>61</v>
      </c>
      <c r="G12582" s="108">
        <f t="shared" si="196"/>
        <v>44013</v>
      </c>
    </row>
    <row r="12583" spans="1:7" x14ac:dyDescent="0.35">
      <c r="A12583" s="72" t="s">
        <v>758</v>
      </c>
      <c r="B12583" s="72" t="s">
        <v>759</v>
      </c>
      <c r="C12583" s="72" t="s">
        <v>1087</v>
      </c>
      <c r="D12583" s="72" t="s">
        <v>1093</v>
      </c>
      <c r="E12583" s="72">
        <v>1040</v>
      </c>
      <c r="F12583" s="105">
        <v>61</v>
      </c>
      <c r="G12583" s="108">
        <f t="shared" si="196"/>
        <v>43922</v>
      </c>
    </row>
    <row r="12584" spans="1:7" x14ac:dyDescent="0.35">
      <c r="A12584" s="72" t="s">
        <v>758</v>
      </c>
      <c r="B12584" s="72" t="s">
        <v>759</v>
      </c>
      <c r="C12584" s="72" t="s">
        <v>1087</v>
      </c>
      <c r="D12584" s="72" t="s">
        <v>1094</v>
      </c>
      <c r="E12584" s="72">
        <v>1036</v>
      </c>
      <c r="F12584" s="105">
        <v>62</v>
      </c>
      <c r="G12584" s="108">
        <f t="shared" si="196"/>
        <v>43831</v>
      </c>
    </row>
    <row r="12585" spans="1:7" x14ac:dyDescent="0.35">
      <c r="A12585" s="72" t="s">
        <v>758</v>
      </c>
      <c r="B12585" s="72" t="s">
        <v>759</v>
      </c>
      <c r="C12585" s="72" t="s">
        <v>1087</v>
      </c>
      <c r="D12585" s="72" t="s">
        <v>1095</v>
      </c>
      <c r="E12585" s="72">
        <v>1031</v>
      </c>
      <c r="F12585" s="105">
        <v>63</v>
      </c>
      <c r="G12585" s="108">
        <f t="shared" si="196"/>
        <v>43739</v>
      </c>
    </row>
    <row r="12586" spans="1:7" x14ac:dyDescent="0.35">
      <c r="A12586" s="72" t="s">
        <v>758</v>
      </c>
      <c r="B12586" s="72" t="s">
        <v>759</v>
      </c>
      <c r="C12586" s="72" t="s">
        <v>1087</v>
      </c>
      <c r="D12586" s="72" t="s">
        <v>1096</v>
      </c>
      <c r="E12586" s="72">
        <v>1029</v>
      </c>
      <c r="F12586" s="105">
        <v>62</v>
      </c>
      <c r="G12586" s="108">
        <f t="shared" si="196"/>
        <v>43647</v>
      </c>
    </row>
    <row r="12587" spans="1:7" x14ac:dyDescent="0.35">
      <c r="A12587" s="72" t="s">
        <v>758</v>
      </c>
      <c r="B12587" s="72" t="s">
        <v>759</v>
      </c>
      <c r="C12587" s="72" t="s">
        <v>1087</v>
      </c>
      <c r="D12587" s="72" t="s">
        <v>1097</v>
      </c>
      <c r="E12587" s="72">
        <v>1029</v>
      </c>
      <c r="F12587" s="105">
        <v>31</v>
      </c>
      <c r="G12587" s="108">
        <f t="shared" si="196"/>
        <v>43556</v>
      </c>
    </row>
    <row r="12588" spans="1:7" x14ac:dyDescent="0.35">
      <c r="A12588" s="72" t="s">
        <v>758</v>
      </c>
      <c r="B12588" s="72" t="s">
        <v>759</v>
      </c>
      <c r="C12588" s="72" t="s">
        <v>1087</v>
      </c>
      <c r="D12588" s="72" t="s">
        <v>1098</v>
      </c>
      <c r="E12588" s="72">
        <v>1032</v>
      </c>
      <c r="F12588" s="105">
        <v>26</v>
      </c>
      <c r="G12588" s="108">
        <f t="shared" si="196"/>
        <v>43466</v>
      </c>
    </row>
    <row r="12589" spans="1:7" x14ac:dyDescent="0.35">
      <c r="A12589" s="72" t="s">
        <v>758</v>
      </c>
      <c r="B12589" s="72" t="s">
        <v>759</v>
      </c>
      <c r="C12589" s="72" t="s">
        <v>1087</v>
      </c>
      <c r="D12589" s="72" t="s">
        <v>1099</v>
      </c>
      <c r="E12589" s="72">
        <v>1049</v>
      </c>
      <c r="F12589" s="105">
        <v>44</v>
      </c>
      <c r="G12589" s="108">
        <f t="shared" si="196"/>
        <v>43374</v>
      </c>
    </row>
    <row r="12590" spans="1:7" x14ac:dyDescent="0.35">
      <c r="A12590" s="72" t="s">
        <v>758</v>
      </c>
      <c r="B12590" s="72" t="s">
        <v>759</v>
      </c>
      <c r="C12590" s="72" t="s">
        <v>1100</v>
      </c>
      <c r="D12590" s="72" t="s">
        <v>1088</v>
      </c>
      <c r="E12590" s="72">
        <v>1102</v>
      </c>
      <c r="F12590" s="105">
        <v>115</v>
      </c>
      <c r="G12590" s="108">
        <f t="shared" si="196"/>
        <v>44378</v>
      </c>
    </row>
    <row r="12591" spans="1:7" x14ac:dyDescent="0.35">
      <c r="A12591" s="72" t="s">
        <v>758</v>
      </c>
      <c r="B12591" s="72" t="s">
        <v>759</v>
      </c>
      <c r="C12591" s="72" t="s">
        <v>1100</v>
      </c>
      <c r="D12591" s="72" t="s">
        <v>1089</v>
      </c>
      <c r="E12591" s="72">
        <v>1101</v>
      </c>
      <c r="F12591" s="105">
        <v>116</v>
      </c>
      <c r="G12591" s="108">
        <f t="shared" si="196"/>
        <v>44287</v>
      </c>
    </row>
    <row r="12592" spans="1:7" x14ac:dyDescent="0.35">
      <c r="A12592" s="72" t="s">
        <v>758</v>
      </c>
      <c r="B12592" s="72" t="s">
        <v>759</v>
      </c>
      <c r="C12592" s="72" t="s">
        <v>1100</v>
      </c>
      <c r="D12592" s="72" t="s">
        <v>1090</v>
      </c>
      <c r="E12592" s="72">
        <v>1100</v>
      </c>
      <c r="F12592" s="105">
        <v>115</v>
      </c>
      <c r="G12592" s="108">
        <f t="shared" si="196"/>
        <v>44197</v>
      </c>
    </row>
    <row r="12593" spans="1:7" x14ac:dyDescent="0.35">
      <c r="A12593" s="72" t="s">
        <v>758</v>
      </c>
      <c r="B12593" s="72" t="s">
        <v>759</v>
      </c>
      <c r="C12593" s="72" t="s">
        <v>1100</v>
      </c>
      <c r="D12593" s="72" t="s">
        <v>1091</v>
      </c>
      <c r="E12593" s="72">
        <v>1099</v>
      </c>
      <c r="F12593" s="105">
        <v>116</v>
      </c>
      <c r="G12593" s="108">
        <f t="shared" si="196"/>
        <v>44105</v>
      </c>
    </row>
    <row r="12594" spans="1:7" x14ac:dyDescent="0.35">
      <c r="A12594" s="72" t="s">
        <v>758</v>
      </c>
      <c r="B12594" s="72" t="s">
        <v>759</v>
      </c>
      <c r="C12594" s="72" t="s">
        <v>1100</v>
      </c>
      <c r="D12594" s="72" t="s">
        <v>1092</v>
      </c>
      <c r="E12594" s="72">
        <v>1094</v>
      </c>
      <c r="F12594" s="105">
        <v>116</v>
      </c>
      <c r="G12594" s="108">
        <f t="shared" si="196"/>
        <v>44013</v>
      </c>
    </row>
    <row r="12595" spans="1:7" x14ac:dyDescent="0.35">
      <c r="A12595" s="72" t="s">
        <v>758</v>
      </c>
      <c r="B12595" s="72" t="s">
        <v>759</v>
      </c>
      <c r="C12595" s="72" t="s">
        <v>1100</v>
      </c>
      <c r="D12595" s="72" t="s">
        <v>1093</v>
      </c>
      <c r="E12595" s="72">
        <v>1096</v>
      </c>
      <c r="F12595" s="105">
        <v>125</v>
      </c>
      <c r="G12595" s="108">
        <f t="shared" si="196"/>
        <v>43922</v>
      </c>
    </row>
    <row r="12596" spans="1:7" x14ac:dyDescent="0.35">
      <c r="A12596" s="72" t="s">
        <v>758</v>
      </c>
      <c r="B12596" s="72" t="s">
        <v>759</v>
      </c>
      <c r="C12596" s="72" t="s">
        <v>1100</v>
      </c>
      <c r="D12596" s="72" t="s">
        <v>1094</v>
      </c>
      <c r="E12596" s="72">
        <v>996</v>
      </c>
      <c r="F12596" s="105">
        <v>133</v>
      </c>
      <c r="G12596" s="108">
        <f t="shared" si="196"/>
        <v>43831</v>
      </c>
    </row>
    <row r="12597" spans="1:7" x14ac:dyDescent="0.35">
      <c r="A12597" s="72" t="s">
        <v>758</v>
      </c>
      <c r="B12597" s="72" t="s">
        <v>759</v>
      </c>
      <c r="C12597" s="72" t="s">
        <v>1100</v>
      </c>
      <c r="D12597" s="72" t="s">
        <v>1095</v>
      </c>
      <c r="E12597" s="72">
        <v>996</v>
      </c>
      <c r="F12597" s="105">
        <v>133</v>
      </c>
      <c r="G12597" s="108">
        <f t="shared" si="196"/>
        <v>43739</v>
      </c>
    </row>
    <row r="12598" spans="1:7" x14ac:dyDescent="0.35">
      <c r="A12598" s="72" t="s">
        <v>758</v>
      </c>
      <c r="B12598" s="72" t="s">
        <v>759</v>
      </c>
      <c r="C12598" s="72" t="s">
        <v>1100</v>
      </c>
      <c r="D12598" s="72" t="s">
        <v>1096</v>
      </c>
      <c r="E12598" s="72">
        <v>1003</v>
      </c>
      <c r="F12598" s="105">
        <v>134</v>
      </c>
      <c r="G12598" s="108">
        <f t="shared" si="196"/>
        <v>43647</v>
      </c>
    </row>
    <row r="12599" spans="1:7" x14ac:dyDescent="0.35">
      <c r="A12599" s="72" t="s">
        <v>758</v>
      </c>
      <c r="B12599" s="72" t="s">
        <v>759</v>
      </c>
      <c r="C12599" s="72" t="s">
        <v>1100</v>
      </c>
      <c r="D12599" s="72" t="s">
        <v>1097</v>
      </c>
      <c r="E12599" s="72">
        <v>1004</v>
      </c>
      <c r="F12599" s="105">
        <v>75</v>
      </c>
      <c r="G12599" s="108">
        <f t="shared" si="196"/>
        <v>43556</v>
      </c>
    </row>
    <row r="12600" spans="1:7" x14ac:dyDescent="0.35">
      <c r="A12600" s="72" t="s">
        <v>758</v>
      </c>
      <c r="B12600" s="72" t="s">
        <v>759</v>
      </c>
      <c r="C12600" s="72" t="s">
        <v>1100</v>
      </c>
      <c r="D12600" s="72" t="s">
        <v>1098</v>
      </c>
      <c r="E12600" s="72">
        <v>999</v>
      </c>
      <c r="F12600" s="105">
        <v>81</v>
      </c>
      <c r="G12600" s="108">
        <f t="shared" si="196"/>
        <v>43466</v>
      </c>
    </row>
    <row r="12601" spans="1:7" x14ac:dyDescent="0.35">
      <c r="A12601" s="72" t="s">
        <v>758</v>
      </c>
      <c r="B12601" s="72" t="s">
        <v>759</v>
      </c>
      <c r="C12601" s="72" t="s">
        <v>1100</v>
      </c>
      <c r="D12601" s="72" t="s">
        <v>1099</v>
      </c>
      <c r="E12601" s="72">
        <v>1040</v>
      </c>
      <c r="F12601" s="105">
        <v>136</v>
      </c>
      <c r="G12601" s="108">
        <f t="shared" si="196"/>
        <v>43374</v>
      </c>
    </row>
    <row r="12602" spans="1:7" x14ac:dyDescent="0.35">
      <c r="A12602" s="72" t="s">
        <v>758</v>
      </c>
      <c r="B12602" s="72" t="s">
        <v>759</v>
      </c>
      <c r="C12602" s="72" t="s">
        <v>1101</v>
      </c>
      <c r="D12602" s="72" t="s">
        <v>1088</v>
      </c>
      <c r="E12602" s="72">
        <v>214</v>
      </c>
      <c r="F12602" s="105">
        <v>3</v>
      </c>
      <c r="G12602" s="108">
        <f t="shared" si="196"/>
        <v>44378</v>
      </c>
    </row>
    <row r="12603" spans="1:7" x14ac:dyDescent="0.35">
      <c r="A12603" s="72" t="s">
        <v>758</v>
      </c>
      <c r="B12603" s="72" t="s">
        <v>759</v>
      </c>
      <c r="C12603" s="72" t="s">
        <v>1101</v>
      </c>
      <c r="D12603" s="72" t="s">
        <v>1089</v>
      </c>
      <c r="E12603" s="72">
        <v>220</v>
      </c>
      <c r="F12603" s="105">
        <v>3</v>
      </c>
      <c r="G12603" s="108">
        <f t="shared" si="196"/>
        <v>44287</v>
      </c>
    </row>
    <row r="12604" spans="1:7" x14ac:dyDescent="0.35">
      <c r="A12604" s="72" t="s">
        <v>758</v>
      </c>
      <c r="B12604" s="72" t="s">
        <v>759</v>
      </c>
      <c r="C12604" s="72" t="s">
        <v>1101</v>
      </c>
      <c r="D12604" s="72" t="s">
        <v>1090</v>
      </c>
      <c r="E12604" s="72">
        <v>220</v>
      </c>
      <c r="F12604" s="105">
        <v>3</v>
      </c>
      <c r="G12604" s="108">
        <f t="shared" si="196"/>
        <v>44197</v>
      </c>
    </row>
    <row r="12605" spans="1:7" x14ac:dyDescent="0.35">
      <c r="A12605" s="72" t="s">
        <v>758</v>
      </c>
      <c r="B12605" s="72" t="s">
        <v>759</v>
      </c>
      <c r="C12605" s="72" t="s">
        <v>1101</v>
      </c>
      <c r="D12605" s="72" t="s">
        <v>1091</v>
      </c>
      <c r="E12605" s="72">
        <v>220</v>
      </c>
      <c r="F12605" s="105">
        <v>3</v>
      </c>
      <c r="G12605" s="108">
        <f t="shared" si="196"/>
        <v>44105</v>
      </c>
    </row>
    <row r="12606" spans="1:7" x14ac:dyDescent="0.35">
      <c r="A12606" s="72" t="s">
        <v>758</v>
      </c>
      <c r="B12606" s="72" t="s">
        <v>759</v>
      </c>
      <c r="C12606" s="72" t="s">
        <v>1101</v>
      </c>
      <c r="D12606" s="72" t="s">
        <v>1092</v>
      </c>
      <c r="E12606" s="72">
        <v>219</v>
      </c>
      <c r="F12606" s="105">
        <v>3</v>
      </c>
      <c r="G12606" s="108">
        <f t="shared" si="196"/>
        <v>44013</v>
      </c>
    </row>
    <row r="12607" spans="1:7" x14ac:dyDescent="0.35">
      <c r="A12607" s="72" t="s">
        <v>758</v>
      </c>
      <c r="B12607" s="72" t="s">
        <v>759</v>
      </c>
      <c r="C12607" s="72" t="s">
        <v>1101</v>
      </c>
      <c r="D12607" s="72" t="s">
        <v>1093</v>
      </c>
      <c r="E12607" s="72">
        <v>215</v>
      </c>
      <c r="F12607" s="105">
        <v>4</v>
      </c>
      <c r="G12607" s="108">
        <f t="shared" si="196"/>
        <v>43922</v>
      </c>
    </row>
    <row r="12608" spans="1:7" x14ac:dyDescent="0.35">
      <c r="A12608" s="72" t="s">
        <v>758</v>
      </c>
      <c r="B12608" s="72" t="s">
        <v>759</v>
      </c>
      <c r="C12608" s="72" t="s">
        <v>1101</v>
      </c>
      <c r="D12608" s="72" t="s">
        <v>1094</v>
      </c>
      <c r="E12608" s="72">
        <v>209</v>
      </c>
      <c r="F12608" s="105">
        <v>4</v>
      </c>
      <c r="G12608" s="108">
        <f t="shared" si="196"/>
        <v>43831</v>
      </c>
    </row>
    <row r="12609" spans="1:7" x14ac:dyDescent="0.35">
      <c r="A12609" s="72" t="s">
        <v>758</v>
      </c>
      <c r="B12609" s="72" t="s">
        <v>759</v>
      </c>
      <c r="C12609" s="72" t="s">
        <v>1101</v>
      </c>
      <c r="D12609" s="72" t="s">
        <v>1095</v>
      </c>
      <c r="E12609" s="72">
        <v>212</v>
      </c>
      <c r="F12609" s="105">
        <v>4</v>
      </c>
      <c r="G12609" s="108">
        <f t="shared" si="196"/>
        <v>43739</v>
      </c>
    </row>
    <row r="12610" spans="1:7" x14ac:dyDescent="0.35">
      <c r="A12610" s="72" t="s">
        <v>758</v>
      </c>
      <c r="B12610" s="72" t="s">
        <v>759</v>
      </c>
      <c r="C12610" s="72" t="s">
        <v>1101</v>
      </c>
      <c r="D12610" s="72" t="s">
        <v>1096</v>
      </c>
      <c r="E12610" s="72">
        <v>209</v>
      </c>
      <c r="F12610" s="105">
        <v>4</v>
      </c>
      <c r="G12610" s="108">
        <f t="shared" si="196"/>
        <v>43647</v>
      </c>
    </row>
    <row r="12611" spans="1:7" x14ac:dyDescent="0.35">
      <c r="A12611" s="72" t="s">
        <v>758</v>
      </c>
      <c r="B12611" s="72" t="s">
        <v>759</v>
      </c>
      <c r="C12611" s="72" t="s">
        <v>1101</v>
      </c>
      <c r="D12611" s="72" t="s">
        <v>1097</v>
      </c>
      <c r="E12611" s="72">
        <v>210</v>
      </c>
      <c r="F12611" s="105">
        <v>3</v>
      </c>
      <c r="G12611" s="108">
        <f t="shared" si="196"/>
        <v>43556</v>
      </c>
    </row>
    <row r="12612" spans="1:7" x14ac:dyDescent="0.35">
      <c r="A12612" s="72" t="s">
        <v>758</v>
      </c>
      <c r="B12612" s="72" t="s">
        <v>759</v>
      </c>
      <c r="C12612" s="72" t="s">
        <v>1101</v>
      </c>
      <c r="D12612" s="72" t="s">
        <v>1098</v>
      </c>
      <c r="E12612" s="72">
        <v>207</v>
      </c>
      <c r="F12612" s="105">
        <v>4</v>
      </c>
      <c r="G12612" s="108">
        <f t="shared" ref="G12612:G12675" si="197">DATE(LEFT(D12612,4),RIGHT(LEFT(D12612,7),2),1)</f>
        <v>43466</v>
      </c>
    </row>
    <row r="12613" spans="1:7" x14ac:dyDescent="0.35">
      <c r="A12613" s="72" t="s">
        <v>758</v>
      </c>
      <c r="B12613" s="72" t="s">
        <v>759</v>
      </c>
      <c r="C12613" s="72" t="s">
        <v>1101</v>
      </c>
      <c r="D12613" s="72" t="s">
        <v>1099</v>
      </c>
      <c r="E12613" s="72">
        <v>214</v>
      </c>
      <c r="F12613" s="105">
        <v>4</v>
      </c>
      <c r="G12613" s="108">
        <f t="shared" si="197"/>
        <v>43374</v>
      </c>
    </row>
    <row r="12614" spans="1:7" x14ac:dyDescent="0.35">
      <c r="A12614" s="72" t="s">
        <v>758</v>
      </c>
      <c r="B12614" s="72" t="s">
        <v>759</v>
      </c>
      <c r="C12614" s="72" t="s">
        <v>1102</v>
      </c>
      <c r="D12614" s="72" t="s">
        <v>1088</v>
      </c>
      <c r="E12614" s="72">
        <v>1360</v>
      </c>
      <c r="F12614" s="105">
        <v>96</v>
      </c>
      <c r="G12614" s="108">
        <f t="shared" si="197"/>
        <v>44378</v>
      </c>
    </row>
    <row r="12615" spans="1:7" x14ac:dyDescent="0.35">
      <c r="A12615" s="72" t="s">
        <v>758</v>
      </c>
      <c r="B12615" s="72" t="s">
        <v>759</v>
      </c>
      <c r="C12615" s="72" t="s">
        <v>1102</v>
      </c>
      <c r="D12615" s="72" t="s">
        <v>1089</v>
      </c>
      <c r="E12615" s="72">
        <v>1359</v>
      </c>
      <c r="F12615" s="105">
        <v>96</v>
      </c>
      <c r="G12615" s="108">
        <f t="shared" si="197"/>
        <v>44287</v>
      </c>
    </row>
    <row r="12616" spans="1:7" x14ac:dyDescent="0.35">
      <c r="A12616" s="72" t="s">
        <v>758</v>
      </c>
      <c r="B12616" s="72" t="s">
        <v>759</v>
      </c>
      <c r="C12616" s="72" t="s">
        <v>1102</v>
      </c>
      <c r="D12616" s="72" t="s">
        <v>1090</v>
      </c>
      <c r="E12616" s="72">
        <v>1361</v>
      </c>
      <c r="F12616" s="105">
        <v>96</v>
      </c>
      <c r="G12616" s="108">
        <f t="shared" si="197"/>
        <v>44197</v>
      </c>
    </row>
    <row r="12617" spans="1:7" x14ac:dyDescent="0.35">
      <c r="A12617" s="72" t="s">
        <v>758</v>
      </c>
      <c r="B12617" s="72" t="s">
        <v>759</v>
      </c>
      <c r="C12617" s="72" t="s">
        <v>1102</v>
      </c>
      <c r="D12617" s="72" t="s">
        <v>1091</v>
      </c>
      <c r="E12617" s="72">
        <v>1364</v>
      </c>
      <c r="F12617" s="105">
        <v>97</v>
      </c>
      <c r="G12617" s="108">
        <f t="shared" si="197"/>
        <v>44105</v>
      </c>
    </row>
    <row r="12618" spans="1:7" x14ac:dyDescent="0.35">
      <c r="A12618" s="72" t="s">
        <v>758</v>
      </c>
      <c r="B12618" s="72" t="s">
        <v>759</v>
      </c>
      <c r="C12618" s="72" t="s">
        <v>1102</v>
      </c>
      <c r="D12618" s="72" t="s">
        <v>1092</v>
      </c>
      <c r="E12618" s="72">
        <v>1363</v>
      </c>
      <c r="F12618" s="105">
        <v>98</v>
      </c>
      <c r="G12618" s="108">
        <f t="shared" si="197"/>
        <v>44013</v>
      </c>
    </row>
    <row r="12619" spans="1:7" x14ac:dyDescent="0.35">
      <c r="A12619" s="72" t="s">
        <v>758</v>
      </c>
      <c r="B12619" s="72" t="s">
        <v>759</v>
      </c>
      <c r="C12619" s="72" t="s">
        <v>1102</v>
      </c>
      <c r="D12619" s="72" t="s">
        <v>1093</v>
      </c>
      <c r="E12619" s="72">
        <v>1356</v>
      </c>
      <c r="F12619" s="105">
        <v>100</v>
      </c>
      <c r="G12619" s="108">
        <f t="shared" si="197"/>
        <v>43922</v>
      </c>
    </row>
    <row r="12620" spans="1:7" x14ac:dyDescent="0.35">
      <c r="A12620" s="72" t="s">
        <v>758</v>
      </c>
      <c r="B12620" s="72" t="s">
        <v>759</v>
      </c>
      <c r="C12620" s="72" t="s">
        <v>1102</v>
      </c>
      <c r="D12620" s="72" t="s">
        <v>1094</v>
      </c>
      <c r="E12620" s="72">
        <v>1349</v>
      </c>
      <c r="F12620" s="105">
        <v>101</v>
      </c>
      <c r="G12620" s="108">
        <f t="shared" si="197"/>
        <v>43831</v>
      </c>
    </row>
    <row r="12621" spans="1:7" x14ac:dyDescent="0.35">
      <c r="A12621" s="72" t="s">
        <v>758</v>
      </c>
      <c r="B12621" s="72" t="s">
        <v>759</v>
      </c>
      <c r="C12621" s="72" t="s">
        <v>1102</v>
      </c>
      <c r="D12621" s="72" t="s">
        <v>1095</v>
      </c>
      <c r="E12621" s="72">
        <v>1329</v>
      </c>
      <c r="F12621" s="105">
        <v>100</v>
      </c>
      <c r="G12621" s="108">
        <f t="shared" si="197"/>
        <v>43739</v>
      </c>
    </row>
    <row r="12622" spans="1:7" x14ac:dyDescent="0.35">
      <c r="A12622" s="72" t="s">
        <v>758</v>
      </c>
      <c r="B12622" s="72" t="s">
        <v>759</v>
      </c>
      <c r="C12622" s="72" t="s">
        <v>1102</v>
      </c>
      <c r="D12622" s="72" t="s">
        <v>1096</v>
      </c>
      <c r="E12622" s="72">
        <v>1328</v>
      </c>
      <c r="F12622" s="105">
        <v>89</v>
      </c>
      <c r="G12622" s="108">
        <f t="shared" si="197"/>
        <v>43647</v>
      </c>
    </row>
    <row r="12623" spans="1:7" x14ac:dyDescent="0.35">
      <c r="A12623" s="72" t="s">
        <v>758</v>
      </c>
      <c r="B12623" s="72" t="s">
        <v>759</v>
      </c>
      <c r="C12623" s="72" t="s">
        <v>1102</v>
      </c>
      <c r="D12623" s="72" t="s">
        <v>1097</v>
      </c>
      <c r="E12623" s="72">
        <v>1325</v>
      </c>
      <c r="F12623" s="105">
        <v>52</v>
      </c>
      <c r="G12623" s="108">
        <f t="shared" si="197"/>
        <v>43556</v>
      </c>
    </row>
    <row r="12624" spans="1:7" x14ac:dyDescent="0.35">
      <c r="A12624" s="72" t="s">
        <v>758</v>
      </c>
      <c r="B12624" s="72" t="s">
        <v>759</v>
      </c>
      <c r="C12624" s="72" t="s">
        <v>1102</v>
      </c>
      <c r="D12624" s="72" t="s">
        <v>1098</v>
      </c>
      <c r="E12624" s="72">
        <v>1326</v>
      </c>
      <c r="F12624" s="105">
        <v>52</v>
      </c>
      <c r="G12624" s="108">
        <f t="shared" si="197"/>
        <v>43466</v>
      </c>
    </row>
    <row r="12625" spans="1:7" x14ac:dyDescent="0.35">
      <c r="A12625" s="72" t="s">
        <v>758</v>
      </c>
      <c r="B12625" s="72" t="s">
        <v>759</v>
      </c>
      <c r="C12625" s="72" t="s">
        <v>1102</v>
      </c>
      <c r="D12625" s="72" t="s">
        <v>1099</v>
      </c>
      <c r="E12625" s="72">
        <v>1339</v>
      </c>
      <c r="F12625" s="105">
        <v>76</v>
      </c>
      <c r="G12625" s="108">
        <f t="shared" si="197"/>
        <v>43374</v>
      </c>
    </row>
    <row r="12626" spans="1:7" x14ac:dyDescent="0.35">
      <c r="A12626" s="72" t="s">
        <v>760</v>
      </c>
      <c r="B12626" s="72" t="s">
        <v>761</v>
      </c>
      <c r="C12626" s="72" t="s">
        <v>1087</v>
      </c>
      <c r="D12626" s="72" t="s">
        <v>1088</v>
      </c>
      <c r="E12626" s="72">
        <v>1006</v>
      </c>
      <c r="F12626" s="105">
        <v>63</v>
      </c>
      <c r="G12626" s="108">
        <f t="shared" si="197"/>
        <v>44378</v>
      </c>
    </row>
    <row r="12627" spans="1:7" x14ac:dyDescent="0.35">
      <c r="A12627" s="72" t="s">
        <v>760</v>
      </c>
      <c r="B12627" s="72" t="s">
        <v>761</v>
      </c>
      <c r="C12627" s="72" t="s">
        <v>1087</v>
      </c>
      <c r="D12627" s="72" t="s">
        <v>1089</v>
      </c>
      <c r="E12627" s="72">
        <v>985</v>
      </c>
      <c r="F12627" s="105">
        <v>65</v>
      </c>
      <c r="G12627" s="108">
        <f t="shared" si="197"/>
        <v>44287</v>
      </c>
    </row>
    <row r="12628" spans="1:7" x14ac:dyDescent="0.35">
      <c r="A12628" s="72" t="s">
        <v>760</v>
      </c>
      <c r="B12628" s="72" t="s">
        <v>761</v>
      </c>
      <c r="C12628" s="72" t="s">
        <v>1087</v>
      </c>
      <c r="D12628" s="72" t="s">
        <v>1090</v>
      </c>
      <c r="E12628" s="72">
        <v>992</v>
      </c>
      <c r="F12628" s="105">
        <v>65</v>
      </c>
      <c r="G12628" s="108">
        <f t="shared" si="197"/>
        <v>44197</v>
      </c>
    </row>
    <row r="12629" spans="1:7" x14ac:dyDescent="0.35">
      <c r="A12629" s="72" t="s">
        <v>760</v>
      </c>
      <c r="B12629" s="72" t="s">
        <v>761</v>
      </c>
      <c r="C12629" s="72" t="s">
        <v>1087</v>
      </c>
      <c r="D12629" s="72" t="s">
        <v>1091</v>
      </c>
      <c r="E12629" s="72">
        <v>1005</v>
      </c>
      <c r="F12629" s="105">
        <v>66</v>
      </c>
      <c r="G12629" s="108">
        <f t="shared" si="197"/>
        <v>44105</v>
      </c>
    </row>
    <row r="12630" spans="1:7" x14ac:dyDescent="0.35">
      <c r="A12630" s="72" t="s">
        <v>760</v>
      </c>
      <c r="B12630" s="72" t="s">
        <v>761</v>
      </c>
      <c r="C12630" s="72" t="s">
        <v>1087</v>
      </c>
      <c r="D12630" s="72" t="s">
        <v>1092</v>
      </c>
      <c r="E12630" s="72">
        <v>993</v>
      </c>
      <c r="F12630" s="105">
        <v>63</v>
      </c>
      <c r="G12630" s="108">
        <f t="shared" si="197"/>
        <v>44013</v>
      </c>
    </row>
    <row r="12631" spans="1:7" x14ac:dyDescent="0.35">
      <c r="A12631" s="72" t="s">
        <v>760</v>
      </c>
      <c r="B12631" s="72" t="s">
        <v>761</v>
      </c>
      <c r="C12631" s="72" t="s">
        <v>1087</v>
      </c>
      <c r="D12631" s="72" t="s">
        <v>1093</v>
      </c>
      <c r="E12631" s="72">
        <v>1005</v>
      </c>
      <c r="F12631" s="105">
        <v>69</v>
      </c>
      <c r="G12631" s="108">
        <f t="shared" si="197"/>
        <v>43922</v>
      </c>
    </row>
    <row r="12632" spans="1:7" x14ac:dyDescent="0.35">
      <c r="A12632" s="72" t="s">
        <v>760</v>
      </c>
      <c r="B12632" s="72" t="s">
        <v>761</v>
      </c>
      <c r="C12632" s="72" t="s">
        <v>1087</v>
      </c>
      <c r="D12632" s="72" t="s">
        <v>1094</v>
      </c>
      <c r="E12632" s="72">
        <v>996</v>
      </c>
      <c r="F12632" s="105">
        <v>67</v>
      </c>
      <c r="G12632" s="108">
        <f t="shared" si="197"/>
        <v>43831</v>
      </c>
    </row>
    <row r="12633" spans="1:7" x14ac:dyDescent="0.35">
      <c r="A12633" s="72" t="s">
        <v>760</v>
      </c>
      <c r="B12633" s="72" t="s">
        <v>761</v>
      </c>
      <c r="C12633" s="72" t="s">
        <v>1087</v>
      </c>
      <c r="D12633" s="72" t="s">
        <v>1095</v>
      </c>
      <c r="E12633" s="72">
        <v>974</v>
      </c>
      <c r="F12633" s="105">
        <v>65</v>
      </c>
      <c r="G12633" s="108">
        <f t="shared" si="197"/>
        <v>43739</v>
      </c>
    </row>
    <row r="12634" spans="1:7" x14ac:dyDescent="0.35">
      <c r="A12634" s="72" t="s">
        <v>760</v>
      </c>
      <c r="B12634" s="72" t="s">
        <v>761</v>
      </c>
      <c r="C12634" s="72" t="s">
        <v>1087</v>
      </c>
      <c r="D12634" s="72" t="s">
        <v>1096</v>
      </c>
      <c r="E12634" s="72">
        <v>1018</v>
      </c>
      <c r="F12634" s="105">
        <v>68</v>
      </c>
      <c r="G12634" s="108">
        <f t="shared" si="197"/>
        <v>43647</v>
      </c>
    </row>
    <row r="12635" spans="1:7" x14ac:dyDescent="0.35">
      <c r="A12635" s="72" t="s">
        <v>760</v>
      </c>
      <c r="B12635" s="72" t="s">
        <v>761</v>
      </c>
      <c r="C12635" s="72" t="s">
        <v>1087</v>
      </c>
      <c r="D12635" s="72" t="s">
        <v>1097</v>
      </c>
      <c r="E12635" s="72">
        <v>1027</v>
      </c>
      <c r="F12635" s="105">
        <v>62</v>
      </c>
      <c r="G12635" s="108">
        <f t="shared" si="197"/>
        <v>43556</v>
      </c>
    </row>
    <row r="12636" spans="1:7" x14ac:dyDescent="0.35">
      <c r="A12636" s="72" t="s">
        <v>760</v>
      </c>
      <c r="B12636" s="72" t="s">
        <v>761</v>
      </c>
      <c r="C12636" s="72" t="s">
        <v>1087</v>
      </c>
      <c r="D12636" s="72" t="s">
        <v>1098</v>
      </c>
      <c r="E12636" s="72">
        <v>980</v>
      </c>
      <c r="F12636" s="105">
        <v>63</v>
      </c>
      <c r="G12636" s="108">
        <f t="shared" si="197"/>
        <v>43466</v>
      </c>
    </row>
    <row r="12637" spans="1:7" x14ac:dyDescent="0.35">
      <c r="A12637" s="72" t="s">
        <v>760</v>
      </c>
      <c r="B12637" s="72" t="s">
        <v>761</v>
      </c>
      <c r="C12637" s="72" t="s">
        <v>1087</v>
      </c>
      <c r="D12637" s="72" t="s">
        <v>1099</v>
      </c>
      <c r="E12637" s="72">
        <v>1052</v>
      </c>
      <c r="F12637" s="105">
        <v>61</v>
      </c>
      <c r="G12637" s="108">
        <f t="shared" si="197"/>
        <v>43374</v>
      </c>
    </row>
    <row r="12638" spans="1:7" x14ac:dyDescent="0.35">
      <c r="A12638" s="72" t="s">
        <v>760</v>
      </c>
      <c r="B12638" s="72" t="s">
        <v>761</v>
      </c>
      <c r="C12638" s="72" t="s">
        <v>1100</v>
      </c>
      <c r="D12638" s="72" t="s">
        <v>1088</v>
      </c>
      <c r="E12638" s="72">
        <v>529</v>
      </c>
      <c r="F12638" s="105">
        <v>78</v>
      </c>
      <c r="G12638" s="108">
        <f t="shared" si="197"/>
        <v>44378</v>
      </c>
    </row>
    <row r="12639" spans="1:7" x14ac:dyDescent="0.35">
      <c r="A12639" s="72" t="s">
        <v>760</v>
      </c>
      <c r="B12639" s="72" t="s">
        <v>761</v>
      </c>
      <c r="C12639" s="72" t="s">
        <v>1100</v>
      </c>
      <c r="D12639" s="72" t="s">
        <v>1089</v>
      </c>
      <c r="E12639" s="72">
        <v>526</v>
      </c>
      <c r="F12639" s="105">
        <v>80</v>
      </c>
      <c r="G12639" s="108">
        <f t="shared" si="197"/>
        <v>44287</v>
      </c>
    </row>
    <row r="12640" spans="1:7" x14ac:dyDescent="0.35">
      <c r="A12640" s="72" t="s">
        <v>760</v>
      </c>
      <c r="B12640" s="72" t="s">
        <v>761</v>
      </c>
      <c r="C12640" s="72" t="s">
        <v>1100</v>
      </c>
      <c r="D12640" s="72" t="s">
        <v>1090</v>
      </c>
      <c r="E12640" s="72">
        <v>520</v>
      </c>
      <c r="F12640" s="105">
        <v>74</v>
      </c>
      <c r="G12640" s="108">
        <f t="shared" si="197"/>
        <v>44197</v>
      </c>
    </row>
    <row r="12641" spans="1:7" x14ac:dyDescent="0.35">
      <c r="A12641" s="72" t="s">
        <v>760</v>
      </c>
      <c r="B12641" s="72" t="s">
        <v>761</v>
      </c>
      <c r="C12641" s="72" t="s">
        <v>1100</v>
      </c>
      <c r="D12641" s="72" t="s">
        <v>1091</v>
      </c>
      <c r="E12641" s="72">
        <v>524</v>
      </c>
      <c r="F12641" s="105">
        <v>76</v>
      </c>
      <c r="G12641" s="108">
        <f t="shared" si="197"/>
        <v>44105</v>
      </c>
    </row>
    <row r="12642" spans="1:7" x14ac:dyDescent="0.35">
      <c r="A12642" s="72" t="s">
        <v>760</v>
      </c>
      <c r="B12642" s="72" t="s">
        <v>761</v>
      </c>
      <c r="C12642" s="72" t="s">
        <v>1100</v>
      </c>
      <c r="D12642" s="72" t="s">
        <v>1092</v>
      </c>
      <c r="E12642" s="72">
        <v>523</v>
      </c>
      <c r="F12642" s="105">
        <v>77</v>
      </c>
      <c r="G12642" s="108">
        <f t="shared" si="197"/>
        <v>44013</v>
      </c>
    </row>
    <row r="12643" spans="1:7" x14ac:dyDescent="0.35">
      <c r="A12643" s="72" t="s">
        <v>760</v>
      </c>
      <c r="B12643" s="72" t="s">
        <v>761</v>
      </c>
      <c r="C12643" s="72" t="s">
        <v>1100</v>
      </c>
      <c r="D12643" s="72" t="s">
        <v>1093</v>
      </c>
      <c r="E12643" s="72">
        <v>531</v>
      </c>
      <c r="F12643" s="105">
        <v>81</v>
      </c>
      <c r="G12643" s="108">
        <f t="shared" si="197"/>
        <v>43922</v>
      </c>
    </row>
    <row r="12644" spans="1:7" x14ac:dyDescent="0.35">
      <c r="A12644" s="72" t="s">
        <v>760</v>
      </c>
      <c r="B12644" s="72" t="s">
        <v>761</v>
      </c>
      <c r="C12644" s="72" t="s">
        <v>1100</v>
      </c>
      <c r="D12644" s="72" t="s">
        <v>1094</v>
      </c>
      <c r="E12644" s="72">
        <v>514</v>
      </c>
      <c r="F12644" s="105">
        <v>83</v>
      </c>
      <c r="G12644" s="108">
        <f t="shared" si="197"/>
        <v>43831</v>
      </c>
    </row>
    <row r="12645" spans="1:7" x14ac:dyDescent="0.35">
      <c r="A12645" s="72" t="s">
        <v>760</v>
      </c>
      <c r="B12645" s="72" t="s">
        <v>761</v>
      </c>
      <c r="C12645" s="72" t="s">
        <v>1100</v>
      </c>
      <c r="D12645" s="72" t="s">
        <v>1095</v>
      </c>
      <c r="E12645" s="72">
        <v>525</v>
      </c>
      <c r="F12645" s="105">
        <v>79</v>
      </c>
      <c r="G12645" s="108">
        <f t="shared" si="197"/>
        <v>43739</v>
      </c>
    </row>
    <row r="12646" spans="1:7" x14ac:dyDescent="0.35">
      <c r="A12646" s="72" t="s">
        <v>760</v>
      </c>
      <c r="B12646" s="72" t="s">
        <v>761</v>
      </c>
      <c r="C12646" s="72" t="s">
        <v>1100</v>
      </c>
      <c r="D12646" s="72" t="s">
        <v>1096</v>
      </c>
      <c r="E12646" s="72">
        <v>520</v>
      </c>
      <c r="F12646" s="105">
        <v>81</v>
      </c>
      <c r="G12646" s="108">
        <f t="shared" si="197"/>
        <v>43647</v>
      </c>
    </row>
    <row r="12647" spans="1:7" x14ac:dyDescent="0.35">
      <c r="A12647" s="72" t="s">
        <v>760</v>
      </c>
      <c r="B12647" s="72" t="s">
        <v>761</v>
      </c>
      <c r="C12647" s="72" t="s">
        <v>1100</v>
      </c>
      <c r="D12647" s="72" t="s">
        <v>1097</v>
      </c>
      <c r="E12647" s="72">
        <v>528</v>
      </c>
      <c r="F12647" s="105">
        <v>76</v>
      </c>
      <c r="G12647" s="108">
        <f t="shared" si="197"/>
        <v>43556</v>
      </c>
    </row>
    <row r="12648" spans="1:7" x14ac:dyDescent="0.35">
      <c r="A12648" s="72" t="s">
        <v>760</v>
      </c>
      <c r="B12648" s="72" t="s">
        <v>761</v>
      </c>
      <c r="C12648" s="72" t="s">
        <v>1100</v>
      </c>
      <c r="D12648" s="72" t="s">
        <v>1098</v>
      </c>
      <c r="E12648" s="72">
        <v>508</v>
      </c>
      <c r="F12648" s="105">
        <v>72</v>
      </c>
      <c r="G12648" s="108">
        <f t="shared" si="197"/>
        <v>43466</v>
      </c>
    </row>
    <row r="12649" spans="1:7" x14ac:dyDescent="0.35">
      <c r="A12649" s="72" t="s">
        <v>760</v>
      </c>
      <c r="B12649" s="72" t="s">
        <v>761</v>
      </c>
      <c r="C12649" s="72" t="s">
        <v>1100</v>
      </c>
      <c r="D12649" s="72" t="s">
        <v>1099</v>
      </c>
      <c r="E12649" s="72">
        <v>573</v>
      </c>
      <c r="F12649" s="105">
        <v>81</v>
      </c>
      <c r="G12649" s="108">
        <f t="shared" si="197"/>
        <v>43374</v>
      </c>
    </row>
    <row r="12650" spans="1:7" x14ac:dyDescent="0.35">
      <c r="A12650" s="72" t="s">
        <v>760</v>
      </c>
      <c r="B12650" s="72" t="s">
        <v>761</v>
      </c>
      <c r="C12650" s="72" t="s">
        <v>1101</v>
      </c>
      <c r="D12650" s="72" t="s">
        <v>1088</v>
      </c>
      <c r="E12650" s="72">
        <v>95</v>
      </c>
      <c r="F12650" s="105">
        <v>1</v>
      </c>
      <c r="G12650" s="108">
        <f t="shared" si="197"/>
        <v>44378</v>
      </c>
    </row>
    <row r="12651" spans="1:7" x14ac:dyDescent="0.35">
      <c r="A12651" s="72" t="s">
        <v>760</v>
      </c>
      <c r="B12651" s="72" t="s">
        <v>761</v>
      </c>
      <c r="C12651" s="72" t="s">
        <v>1101</v>
      </c>
      <c r="D12651" s="72" t="s">
        <v>1089</v>
      </c>
      <c r="E12651" s="72">
        <v>94</v>
      </c>
      <c r="F12651" s="105">
        <v>1</v>
      </c>
      <c r="G12651" s="108">
        <f t="shared" si="197"/>
        <v>44287</v>
      </c>
    </row>
    <row r="12652" spans="1:7" x14ac:dyDescent="0.35">
      <c r="A12652" s="72" t="s">
        <v>760</v>
      </c>
      <c r="B12652" s="72" t="s">
        <v>761</v>
      </c>
      <c r="C12652" s="72" t="s">
        <v>1101</v>
      </c>
      <c r="D12652" s="72" t="s">
        <v>1090</v>
      </c>
      <c r="E12652" s="72">
        <v>94</v>
      </c>
      <c r="F12652" s="105">
        <v>1</v>
      </c>
      <c r="G12652" s="108">
        <f t="shared" si="197"/>
        <v>44197</v>
      </c>
    </row>
    <row r="12653" spans="1:7" x14ac:dyDescent="0.35">
      <c r="A12653" s="72" t="s">
        <v>760</v>
      </c>
      <c r="B12653" s="72" t="s">
        <v>761</v>
      </c>
      <c r="C12653" s="72" t="s">
        <v>1101</v>
      </c>
      <c r="D12653" s="72" t="s">
        <v>1091</v>
      </c>
      <c r="E12653" s="72">
        <v>90</v>
      </c>
      <c r="F12653" s="105">
        <v>1</v>
      </c>
      <c r="G12653" s="108">
        <f t="shared" si="197"/>
        <v>44105</v>
      </c>
    </row>
    <row r="12654" spans="1:7" x14ac:dyDescent="0.35">
      <c r="A12654" s="72" t="s">
        <v>760</v>
      </c>
      <c r="B12654" s="72" t="s">
        <v>761</v>
      </c>
      <c r="C12654" s="72" t="s">
        <v>1101</v>
      </c>
      <c r="D12654" s="72" t="s">
        <v>1092</v>
      </c>
      <c r="E12654" s="72">
        <v>89</v>
      </c>
      <c r="F12654" s="105">
        <v>1</v>
      </c>
      <c r="G12654" s="108">
        <f t="shared" si="197"/>
        <v>44013</v>
      </c>
    </row>
    <row r="12655" spans="1:7" x14ac:dyDescent="0.35">
      <c r="A12655" s="72" t="s">
        <v>760</v>
      </c>
      <c r="B12655" s="72" t="s">
        <v>761</v>
      </c>
      <c r="C12655" s="72" t="s">
        <v>1101</v>
      </c>
      <c r="D12655" s="72" t="s">
        <v>1093</v>
      </c>
      <c r="E12655" s="72">
        <v>91</v>
      </c>
      <c r="F12655" s="105">
        <v>1</v>
      </c>
      <c r="G12655" s="108">
        <f t="shared" si="197"/>
        <v>43922</v>
      </c>
    </row>
    <row r="12656" spans="1:7" x14ac:dyDescent="0.35">
      <c r="A12656" s="72" t="s">
        <v>760</v>
      </c>
      <c r="B12656" s="72" t="s">
        <v>761</v>
      </c>
      <c r="C12656" s="72" t="s">
        <v>1101</v>
      </c>
      <c r="D12656" s="72" t="s">
        <v>1094</v>
      </c>
      <c r="E12656" s="72">
        <v>85</v>
      </c>
      <c r="F12656" s="105">
        <v>1</v>
      </c>
      <c r="G12656" s="108">
        <f t="shared" si="197"/>
        <v>43831</v>
      </c>
    </row>
    <row r="12657" spans="1:7" x14ac:dyDescent="0.35">
      <c r="A12657" s="72" t="s">
        <v>760</v>
      </c>
      <c r="B12657" s="72" t="s">
        <v>761</v>
      </c>
      <c r="C12657" s="72" t="s">
        <v>1101</v>
      </c>
      <c r="D12657" s="72" t="s">
        <v>1095</v>
      </c>
      <c r="E12657" s="72">
        <v>90</v>
      </c>
      <c r="F12657" s="105">
        <v>1</v>
      </c>
      <c r="G12657" s="108">
        <f t="shared" si="197"/>
        <v>43739</v>
      </c>
    </row>
    <row r="12658" spans="1:7" x14ac:dyDescent="0.35">
      <c r="A12658" s="72" t="s">
        <v>760</v>
      </c>
      <c r="B12658" s="72" t="s">
        <v>761</v>
      </c>
      <c r="C12658" s="72" t="s">
        <v>1101</v>
      </c>
      <c r="D12658" s="72" t="s">
        <v>1096</v>
      </c>
      <c r="E12658" s="72">
        <v>87</v>
      </c>
      <c r="F12658" s="105">
        <v>2</v>
      </c>
      <c r="G12658" s="108">
        <f t="shared" si="197"/>
        <v>43647</v>
      </c>
    </row>
    <row r="12659" spans="1:7" x14ac:dyDescent="0.35">
      <c r="A12659" s="72" t="s">
        <v>760</v>
      </c>
      <c r="B12659" s="72" t="s">
        <v>761</v>
      </c>
      <c r="C12659" s="72" t="s">
        <v>1101</v>
      </c>
      <c r="D12659" s="72" t="s">
        <v>1097</v>
      </c>
      <c r="E12659" s="72">
        <v>88</v>
      </c>
      <c r="F12659" s="105">
        <v>2</v>
      </c>
      <c r="G12659" s="108">
        <f t="shared" si="197"/>
        <v>43556</v>
      </c>
    </row>
    <row r="12660" spans="1:7" x14ac:dyDescent="0.35">
      <c r="A12660" s="72" t="s">
        <v>760</v>
      </c>
      <c r="B12660" s="72" t="s">
        <v>761</v>
      </c>
      <c r="C12660" s="72" t="s">
        <v>1101</v>
      </c>
      <c r="D12660" s="72" t="s">
        <v>1098</v>
      </c>
      <c r="E12660" s="72">
        <v>87</v>
      </c>
      <c r="F12660" s="105">
        <v>2</v>
      </c>
      <c r="G12660" s="108">
        <f t="shared" si="197"/>
        <v>43466</v>
      </c>
    </row>
    <row r="12661" spans="1:7" x14ac:dyDescent="0.35">
      <c r="A12661" s="72" t="s">
        <v>760</v>
      </c>
      <c r="B12661" s="72" t="s">
        <v>761</v>
      </c>
      <c r="C12661" s="72" t="s">
        <v>1101</v>
      </c>
      <c r="D12661" s="72" t="s">
        <v>1099</v>
      </c>
      <c r="E12661" s="72">
        <v>100</v>
      </c>
      <c r="F12661" s="105">
        <v>2</v>
      </c>
      <c r="G12661" s="108">
        <f t="shared" si="197"/>
        <v>43374</v>
      </c>
    </row>
    <row r="12662" spans="1:7" x14ac:dyDescent="0.35">
      <c r="A12662" s="72" t="s">
        <v>760</v>
      </c>
      <c r="B12662" s="72" t="s">
        <v>761</v>
      </c>
      <c r="C12662" s="72" t="s">
        <v>1102</v>
      </c>
      <c r="D12662" s="72" t="s">
        <v>1088</v>
      </c>
      <c r="E12662" s="72">
        <v>1032</v>
      </c>
      <c r="F12662" s="105">
        <v>37</v>
      </c>
      <c r="G12662" s="108">
        <f t="shared" si="197"/>
        <v>44378</v>
      </c>
    </row>
    <row r="12663" spans="1:7" x14ac:dyDescent="0.35">
      <c r="A12663" s="72" t="s">
        <v>760</v>
      </c>
      <c r="B12663" s="72" t="s">
        <v>761</v>
      </c>
      <c r="C12663" s="72" t="s">
        <v>1102</v>
      </c>
      <c r="D12663" s="72" t="s">
        <v>1089</v>
      </c>
      <c r="E12663" s="72">
        <v>1038</v>
      </c>
      <c r="F12663" s="105">
        <v>39</v>
      </c>
      <c r="G12663" s="108">
        <f t="shared" si="197"/>
        <v>44287</v>
      </c>
    </row>
    <row r="12664" spans="1:7" x14ac:dyDescent="0.35">
      <c r="A12664" s="72" t="s">
        <v>760</v>
      </c>
      <c r="B12664" s="72" t="s">
        <v>761</v>
      </c>
      <c r="C12664" s="72" t="s">
        <v>1102</v>
      </c>
      <c r="D12664" s="72" t="s">
        <v>1090</v>
      </c>
      <c r="E12664" s="72">
        <v>1027</v>
      </c>
      <c r="F12664" s="105">
        <v>39</v>
      </c>
      <c r="G12664" s="108">
        <f t="shared" si="197"/>
        <v>44197</v>
      </c>
    </row>
    <row r="12665" spans="1:7" x14ac:dyDescent="0.35">
      <c r="A12665" s="72" t="s">
        <v>760</v>
      </c>
      <c r="B12665" s="72" t="s">
        <v>761</v>
      </c>
      <c r="C12665" s="72" t="s">
        <v>1102</v>
      </c>
      <c r="D12665" s="72" t="s">
        <v>1091</v>
      </c>
      <c r="E12665" s="72">
        <v>1025</v>
      </c>
      <c r="F12665" s="105">
        <v>37</v>
      </c>
      <c r="G12665" s="108">
        <f t="shared" si="197"/>
        <v>44105</v>
      </c>
    </row>
    <row r="12666" spans="1:7" x14ac:dyDescent="0.35">
      <c r="A12666" s="72" t="s">
        <v>760</v>
      </c>
      <c r="B12666" s="72" t="s">
        <v>761</v>
      </c>
      <c r="C12666" s="72" t="s">
        <v>1102</v>
      </c>
      <c r="D12666" s="72" t="s">
        <v>1092</v>
      </c>
      <c r="E12666" s="72">
        <v>1035</v>
      </c>
      <c r="F12666" s="105">
        <v>40</v>
      </c>
      <c r="G12666" s="108">
        <f t="shared" si="197"/>
        <v>44013</v>
      </c>
    </row>
    <row r="12667" spans="1:7" x14ac:dyDescent="0.35">
      <c r="A12667" s="72" t="s">
        <v>760</v>
      </c>
      <c r="B12667" s="72" t="s">
        <v>761</v>
      </c>
      <c r="C12667" s="72" t="s">
        <v>1102</v>
      </c>
      <c r="D12667" s="72" t="s">
        <v>1093</v>
      </c>
      <c r="E12667" s="72">
        <v>1033</v>
      </c>
      <c r="F12667" s="105">
        <v>41</v>
      </c>
      <c r="G12667" s="108">
        <f t="shared" si="197"/>
        <v>43922</v>
      </c>
    </row>
    <row r="12668" spans="1:7" x14ac:dyDescent="0.35">
      <c r="A12668" s="72" t="s">
        <v>760</v>
      </c>
      <c r="B12668" s="72" t="s">
        <v>761</v>
      </c>
      <c r="C12668" s="72" t="s">
        <v>1102</v>
      </c>
      <c r="D12668" s="72" t="s">
        <v>1094</v>
      </c>
      <c r="E12668" s="72">
        <v>1035</v>
      </c>
      <c r="F12668" s="105">
        <v>41</v>
      </c>
      <c r="G12668" s="108">
        <f t="shared" si="197"/>
        <v>43831</v>
      </c>
    </row>
    <row r="12669" spans="1:7" x14ac:dyDescent="0.35">
      <c r="A12669" s="72" t="s">
        <v>760</v>
      </c>
      <c r="B12669" s="72" t="s">
        <v>761</v>
      </c>
      <c r="C12669" s="72" t="s">
        <v>1102</v>
      </c>
      <c r="D12669" s="72" t="s">
        <v>1095</v>
      </c>
      <c r="E12669" s="72">
        <v>1033</v>
      </c>
      <c r="F12669" s="105">
        <v>46</v>
      </c>
      <c r="G12669" s="108">
        <f t="shared" si="197"/>
        <v>43739</v>
      </c>
    </row>
    <row r="12670" spans="1:7" x14ac:dyDescent="0.35">
      <c r="A12670" s="72" t="s">
        <v>760</v>
      </c>
      <c r="B12670" s="72" t="s">
        <v>761</v>
      </c>
      <c r="C12670" s="72" t="s">
        <v>1102</v>
      </c>
      <c r="D12670" s="72" t="s">
        <v>1096</v>
      </c>
      <c r="E12670" s="72">
        <v>1043</v>
      </c>
      <c r="F12670" s="105">
        <v>41</v>
      </c>
      <c r="G12670" s="108">
        <f t="shared" si="197"/>
        <v>43647</v>
      </c>
    </row>
    <row r="12671" spans="1:7" x14ac:dyDescent="0.35">
      <c r="A12671" s="72" t="s">
        <v>760</v>
      </c>
      <c r="B12671" s="72" t="s">
        <v>761</v>
      </c>
      <c r="C12671" s="72" t="s">
        <v>1102</v>
      </c>
      <c r="D12671" s="72" t="s">
        <v>1097</v>
      </c>
      <c r="E12671" s="72">
        <v>1035</v>
      </c>
      <c r="F12671" s="105">
        <v>36</v>
      </c>
      <c r="G12671" s="108">
        <f t="shared" si="197"/>
        <v>43556</v>
      </c>
    </row>
    <row r="12672" spans="1:7" x14ac:dyDescent="0.35">
      <c r="A12672" s="72" t="s">
        <v>760</v>
      </c>
      <c r="B12672" s="72" t="s">
        <v>761</v>
      </c>
      <c r="C12672" s="72" t="s">
        <v>1102</v>
      </c>
      <c r="D12672" s="72" t="s">
        <v>1098</v>
      </c>
      <c r="E12672" s="72">
        <v>1021</v>
      </c>
      <c r="F12672" s="105">
        <v>38</v>
      </c>
      <c r="G12672" s="108">
        <f t="shared" si="197"/>
        <v>43466</v>
      </c>
    </row>
    <row r="12673" spans="1:7" x14ac:dyDescent="0.35">
      <c r="A12673" s="72" t="s">
        <v>760</v>
      </c>
      <c r="B12673" s="72" t="s">
        <v>761</v>
      </c>
      <c r="C12673" s="72" t="s">
        <v>1102</v>
      </c>
      <c r="D12673" s="72" t="s">
        <v>1099</v>
      </c>
      <c r="E12673" s="72">
        <v>1089</v>
      </c>
      <c r="F12673" s="105">
        <v>44</v>
      </c>
      <c r="G12673" s="108">
        <f t="shared" si="197"/>
        <v>43374</v>
      </c>
    </row>
    <row r="12674" spans="1:7" x14ac:dyDescent="0.35">
      <c r="A12674" s="72" t="s">
        <v>762</v>
      </c>
      <c r="B12674" s="72" t="s">
        <v>763</v>
      </c>
      <c r="C12674" s="72" t="s">
        <v>1087</v>
      </c>
      <c r="D12674" s="72" t="s">
        <v>1088</v>
      </c>
      <c r="E12674" s="72">
        <v>1904</v>
      </c>
      <c r="F12674" s="105">
        <v>13</v>
      </c>
      <c r="G12674" s="108">
        <f t="shared" si="197"/>
        <v>44378</v>
      </c>
    </row>
    <row r="12675" spans="1:7" x14ac:dyDescent="0.35">
      <c r="A12675" s="72" t="s">
        <v>762</v>
      </c>
      <c r="B12675" s="72" t="s">
        <v>763</v>
      </c>
      <c r="C12675" s="72" t="s">
        <v>1087</v>
      </c>
      <c r="D12675" s="72" t="s">
        <v>1089</v>
      </c>
      <c r="E12675" s="72">
        <v>1904</v>
      </c>
      <c r="F12675" s="105">
        <v>14</v>
      </c>
      <c r="G12675" s="108">
        <f t="shared" si="197"/>
        <v>44287</v>
      </c>
    </row>
    <row r="12676" spans="1:7" x14ac:dyDescent="0.35">
      <c r="A12676" s="72" t="s">
        <v>762</v>
      </c>
      <c r="B12676" s="72" t="s">
        <v>763</v>
      </c>
      <c r="C12676" s="72" t="s">
        <v>1087</v>
      </c>
      <c r="D12676" s="72" t="s">
        <v>1090</v>
      </c>
      <c r="E12676" s="72">
        <v>1900</v>
      </c>
      <c r="F12676" s="105">
        <v>13</v>
      </c>
      <c r="G12676" s="108">
        <f t="shared" ref="G12676:G12739" si="198">DATE(LEFT(D12676,4),RIGHT(LEFT(D12676,7),2),1)</f>
        <v>44197</v>
      </c>
    </row>
    <row r="12677" spans="1:7" x14ac:dyDescent="0.35">
      <c r="A12677" s="72" t="s">
        <v>762</v>
      </c>
      <c r="B12677" s="72" t="s">
        <v>763</v>
      </c>
      <c r="C12677" s="72" t="s">
        <v>1087</v>
      </c>
      <c r="D12677" s="72" t="s">
        <v>1091</v>
      </c>
      <c r="E12677" s="72">
        <v>1908</v>
      </c>
      <c r="F12677" s="105">
        <v>13</v>
      </c>
      <c r="G12677" s="108">
        <f t="shared" si="198"/>
        <v>44105</v>
      </c>
    </row>
    <row r="12678" spans="1:7" x14ac:dyDescent="0.35">
      <c r="A12678" s="72" t="s">
        <v>762</v>
      </c>
      <c r="B12678" s="72" t="s">
        <v>763</v>
      </c>
      <c r="C12678" s="72" t="s">
        <v>1087</v>
      </c>
      <c r="D12678" s="72" t="s">
        <v>1092</v>
      </c>
      <c r="E12678" s="72">
        <v>1895</v>
      </c>
      <c r="F12678" s="105">
        <v>16</v>
      </c>
      <c r="G12678" s="108">
        <f t="shared" si="198"/>
        <v>44013</v>
      </c>
    </row>
    <row r="12679" spans="1:7" x14ac:dyDescent="0.35">
      <c r="A12679" s="72" t="s">
        <v>762</v>
      </c>
      <c r="B12679" s="72" t="s">
        <v>763</v>
      </c>
      <c r="C12679" s="72" t="s">
        <v>1087</v>
      </c>
      <c r="D12679" s="72" t="s">
        <v>1093</v>
      </c>
      <c r="E12679" s="72">
        <v>1905</v>
      </c>
      <c r="F12679" s="105">
        <v>14</v>
      </c>
      <c r="G12679" s="108">
        <f t="shared" si="198"/>
        <v>43922</v>
      </c>
    </row>
    <row r="12680" spans="1:7" x14ac:dyDescent="0.35">
      <c r="A12680" s="72" t="s">
        <v>762</v>
      </c>
      <c r="B12680" s="72" t="s">
        <v>763</v>
      </c>
      <c r="C12680" s="72" t="s">
        <v>1087</v>
      </c>
      <c r="D12680" s="72" t="s">
        <v>1094</v>
      </c>
      <c r="E12680" s="72">
        <v>1872</v>
      </c>
      <c r="F12680" s="105">
        <v>16</v>
      </c>
      <c r="G12680" s="108">
        <f t="shared" si="198"/>
        <v>43831</v>
      </c>
    </row>
    <row r="12681" spans="1:7" x14ac:dyDescent="0.35">
      <c r="A12681" s="72" t="s">
        <v>762</v>
      </c>
      <c r="B12681" s="72" t="s">
        <v>763</v>
      </c>
      <c r="C12681" s="72" t="s">
        <v>1087</v>
      </c>
      <c r="D12681" s="72" t="s">
        <v>1095</v>
      </c>
      <c r="E12681" s="72">
        <v>1860</v>
      </c>
      <c r="F12681" s="105">
        <v>15</v>
      </c>
      <c r="G12681" s="108">
        <f t="shared" si="198"/>
        <v>43739</v>
      </c>
    </row>
    <row r="12682" spans="1:7" x14ac:dyDescent="0.35">
      <c r="A12682" s="72" t="s">
        <v>762</v>
      </c>
      <c r="B12682" s="72" t="s">
        <v>763</v>
      </c>
      <c r="C12682" s="72" t="s">
        <v>1087</v>
      </c>
      <c r="D12682" s="72" t="s">
        <v>1096</v>
      </c>
      <c r="E12682" s="72">
        <v>1853</v>
      </c>
      <c r="F12682" s="105">
        <v>15</v>
      </c>
      <c r="G12682" s="108">
        <f t="shared" si="198"/>
        <v>43647</v>
      </c>
    </row>
    <row r="12683" spans="1:7" x14ac:dyDescent="0.35">
      <c r="A12683" s="72" t="s">
        <v>762</v>
      </c>
      <c r="B12683" s="72" t="s">
        <v>763</v>
      </c>
      <c r="C12683" s="72" t="s">
        <v>1087</v>
      </c>
      <c r="D12683" s="72" t="s">
        <v>1097</v>
      </c>
      <c r="E12683" s="72">
        <v>1855</v>
      </c>
      <c r="F12683" s="105">
        <v>2</v>
      </c>
      <c r="G12683" s="108">
        <f t="shared" si="198"/>
        <v>43556</v>
      </c>
    </row>
    <row r="12684" spans="1:7" x14ac:dyDescent="0.35">
      <c r="A12684" s="72" t="s">
        <v>762</v>
      </c>
      <c r="B12684" s="72" t="s">
        <v>763</v>
      </c>
      <c r="C12684" s="72" t="s">
        <v>1087</v>
      </c>
      <c r="D12684" s="72" t="s">
        <v>1098</v>
      </c>
      <c r="E12684" s="72">
        <v>1827</v>
      </c>
      <c r="F12684" s="105">
        <v>3</v>
      </c>
      <c r="G12684" s="108">
        <f t="shared" si="198"/>
        <v>43466</v>
      </c>
    </row>
    <row r="12685" spans="1:7" x14ac:dyDescent="0.35">
      <c r="A12685" s="72" t="s">
        <v>762</v>
      </c>
      <c r="B12685" s="72" t="s">
        <v>763</v>
      </c>
      <c r="C12685" s="72" t="s">
        <v>1087</v>
      </c>
      <c r="D12685" s="72" t="s">
        <v>1099</v>
      </c>
      <c r="E12685" s="72">
        <v>1861</v>
      </c>
      <c r="F12685" s="105">
        <v>5</v>
      </c>
      <c r="G12685" s="108">
        <f t="shared" si="198"/>
        <v>43374</v>
      </c>
    </row>
    <row r="12686" spans="1:7" x14ac:dyDescent="0.35">
      <c r="A12686" s="72" t="s">
        <v>762</v>
      </c>
      <c r="B12686" s="72" t="s">
        <v>763</v>
      </c>
      <c r="C12686" s="72" t="s">
        <v>1100</v>
      </c>
      <c r="D12686" s="72" t="s">
        <v>1088</v>
      </c>
      <c r="E12686" s="72">
        <v>892</v>
      </c>
      <c r="F12686" s="105">
        <v>4</v>
      </c>
      <c r="G12686" s="108">
        <f t="shared" si="198"/>
        <v>44378</v>
      </c>
    </row>
    <row r="12687" spans="1:7" x14ac:dyDescent="0.35">
      <c r="A12687" s="72" t="s">
        <v>762</v>
      </c>
      <c r="B12687" s="72" t="s">
        <v>763</v>
      </c>
      <c r="C12687" s="72" t="s">
        <v>1100</v>
      </c>
      <c r="D12687" s="72" t="s">
        <v>1089</v>
      </c>
      <c r="E12687" s="72">
        <v>894</v>
      </c>
      <c r="F12687" s="105">
        <v>4</v>
      </c>
      <c r="G12687" s="108">
        <f t="shared" si="198"/>
        <v>44287</v>
      </c>
    </row>
    <row r="12688" spans="1:7" x14ac:dyDescent="0.35">
      <c r="A12688" s="72" t="s">
        <v>762</v>
      </c>
      <c r="B12688" s="72" t="s">
        <v>763</v>
      </c>
      <c r="C12688" s="72" t="s">
        <v>1100</v>
      </c>
      <c r="D12688" s="72" t="s">
        <v>1090</v>
      </c>
      <c r="E12688" s="72">
        <v>894</v>
      </c>
      <c r="F12688" s="105">
        <v>6</v>
      </c>
      <c r="G12688" s="108">
        <f t="shared" si="198"/>
        <v>44197</v>
      </c>
    </row>
    <row r="12689" spans="1:7" x14ac:dyDescent="0.35">
      <c r="A12689" s="72" t="s">
        <v>762</v>
      </c>
      <c r="B12689" s="72" t="s">
        <v>763</v>
      </c>
      <c r="C12689" s="72" t="s">
        <v>1100</v>
      </c>
      <c r="D12689" s="72" t="s">
        <v>1091</v>
      </c>
      <c r="E12689" s="72">
        <v>891</v>
      </c>
      <c r="F12689" s="105">
        <v>5</v>
      </c>
      <c r="G12689" s="108">
        <f t="shared" si="198"/>
        <v>44105</v>
      </c>
    </row>
    <row r="12690" spans="1:7" x14ac:dyDescent="0.35">
      <c r="A12690" s="72" t="s">
        <v>762</v>
      </c>
      <c r="B12690" s="72" t="s">
        <v>763</v>
      </c>
      <c r="C12690" s="72" t="s">
        <v>1100</v>
      </c>
      <c r="D12690" s="72" t="s">
        <v>1092</v>
      </c>
      <c r="E12690" s="72">
        <v>886</v>
      </c>
      <c r="F12690" s="105">
        <v>5</v>
      </c>
      <c r="G12690" s="108">
        <f t="shared" si="198"/>
        <v>44013</v>
      </c>
    </row>
    <row r="12691" spans="1:7" x14ac:dyDescent="0.35">
      <c r="A12691" s="72" t="s">
        <v>762</v>
      </c>
      <c r="B12691" s="72" t="s">
        <v>763</v>
      </c>
      <c r="C12691" s="72" t="s">
        <v>1100</v>
      </c>
      <c r="D12691" s="72" t="s">
        <v>1093</v>
      </c>
      <c r="E12691" s="72">
        <v>884</v>
      </c>
      <c r="F12691" s="105">
        <v>5</v>
      </c>
      <c r="G12691" s="108">
        <f t="shared" si="198"/>
        <v>43922</v>
      </c>
    </row>
    <row r="12692" spans="1:7" x14ac:dyDescent="0.35">
      <c r="A12692" s="72" t="s">
        <v>762</v>
      </c>
      <c r="B12692" s="72" t="s">
        <v>763</v>
      </c>
      <c r="C12692" s="72" t="s">
        <v>1100</v>
      </c>
      <c r="D12692" s="72" t="s">
        <v>1094</v>
      </c>
      <c r="E12692" s="72">
        <v>860</v>
      </c>
      <c r="F12692" s="105">
        <v>2</v>
      </c>
      <c r="G12692" s="108">
        <f t="shared" si="198"/>
        <v>43831</v>
      </c>
    </row>
    <row r="12693" spans="1:7" x14ac:dyDescent="0.35">
      <c r="A12693" s="72" t="s">
        <v>762</v>
      </c>
      <c r="B12693" s="72" t="s">
        <v>763</v>
      </c>
      <c r="C12693" s="72" t="s">
        <v>1100</v>
      </c>
      <c r="D12693" s="72" t="s">
        <v>1095</v>
      </c>
      <c r="E12693" s="72">
        <v>868</v>
      </c>
      <c r="F12693" s="105">
        <v>2</v>
      </c>
      <c r="G12693" s="108">
        <f t="shared" si="198"/>
        <v>43739</v>
      </c>
    </row>
    <row r="12694" spans="1:7" x14ac:dyDescent="0.35">
      <c r="A12694" s="72" t="s">
        <v>762</v>
      </c>
      <c r="B12694" s="72" t="s">
        <v>763</v>
      </c>
      <c r="C12694" s="72" t="s">
        <v>1100</v>
      </c>
      <c r="D12694" s="72" t="s">
        <v>1096</v>
      </c>
      <c r="E12694" s="72">
        <v>872</v>
      </c>
      <c r="F12694" s="105">
        <v>2</v>
      </c>
      <c r="G12694" s="108">
        <f t="shared" si="198"/>
        <v>43647</v>
      </c>
    </row>
    <row r="12695" spans="1:7" x14ac:dyDescent="0.35">
      <c r="A12695" s="72" t="s">
        <v>762</v>
      </c>
      <c r="B12695" s="72" t="s">
        <v>763</v>
      </c>
      <c r="C12695" s="72" t="s">
        <v>1100</v>
      </c>
      <c r="D12695" s="72" t="s">
        <v>1097</v>
      </c>
      <c r="E12695" s="72">
        <v>870</v>
      </c>
      <c r="F12695" s="105">
        <v>2</v>
      </c>
      <c r="G12695" s="108">
        <f t="shared" si="198"/>
        <v>43556</v>
      </c>
    </row>
    <row r="12696" spans="1:7" x14ac:dyDescent="0.35">
      <c r="A12696" s="72" t="s">
        <v>762</v>
      </c>
      <c r="B12696" s="72" t="s">
        <v>763</v>
      </c>
      <c r="C12696" s="72" t="s">
        <v>1100</v>
      </c>
      <c r="D12696" s="72" t="s">
        <v>1098</v>
      </c>
      <c r="E12696" s="72">
        <v>867</v>
      </c>
      <c r="F12696" s="105">
        <v>4</v>
      </c>
      <c r="G12696" s="108">
        <f t="shared" si="198"/>
        <v>43466</v>
      </c>
    </row>
    <row r="12697" spans="1:7" x14ac:dyDescent="0.35">
      <c r="A12697" s="72" t="s">
        <v>762</v>
      </c>
      <c r="B12697" s="72" t="s">
        <v>763</v>
      </c>
      <c r="C12697" s="72" t="s">
        <v>1100</v>
      </c>
      <c r="D12697" s="72" t="s">
        <v>1099</v>
      </c>
      <c r="E12697" s="72">
        <v>877</v>
      </c>
      <c r="F12697" s="105">
        <v>10</v>
      </c>
      <c r="G12697" s="108">
        <f t="shared" si="198"/>
        <v>43374</v>
      </c>
    </row>
    <row r="12698" spans="1:7" x14ac:dyDescent="0.35">
      <c r="A12698" s="72" t="s">
        <v>762</v>
      </c>
      <c r="B12698" s="72" t="s">
        <v>763</v>
      </c>
      <c r="C12698" s="72" t="s">
        <v>1101</v>
      </c>
      <c r="D12698" s="72" t="s">
        <v>1088</v>
      </c>
      <c r="E12698" s="72">
        <v>529</v>
      </c>
      <c r="F12698" s="105">
        <v>2</v>
      </c>
      <c r="G12698" s="108">
        <f t="shared" si="198"/>
        <v>44378</v>
      </c>
    </row>
    <row r="12699" spans="1:7" x14ac:dyDescent="0.35">
      <c r="A12699" s="72" t="s">
        <v>762</v>
      </c>
      <c r="B12699" s="72" t="s">
        <v>763</v>
      </c>
      <c r="C12699" s="72" t="s">
        <v>1101</v>
      </c>
      <c r="D12699" s="72" t="s">
        <v>1089</v>
      </c>
      <c r="E12699" s="72">
        <v>530</v>
      </c>
      <c r="F12699" s="105">
        <v>1</v>
      </c>
      <c r="G12699" s="108">
        <f t="shared" si="198"/>
        <v>44287</v>
      </c>
    </row>
    <row r="12700" spans="1:7" x14ac:dyDescent="0.35">
      <c r="A12700" s="72" t="s">
        <v>762</v>
      </c>
      <c r="B12700" s="72" t="s">
        <v>763</v>
      </c>
      <c r="C12700" s="72" t="s">
        <v>1101</v>
      </c>
      <c r="D12700" s="72" t="s">
        <v>1090</v>
      </c>
      <c r="E12700" s="72">
        <v>531</v>
      </c>
      <c r="F12700" s="105">
        <v>1</v>
      </c>
      <c r="G12700" s="108">
        <f t="shared" si="198"/>
        <v>44197</v>
      </c>
    </row>
    <row r="12701" spans="1:7" x14ac:dyDescent="0.35">
      <c r="A12701" s="72" t="s">
        <v>762</v>
      </c>
      <c r="B12701" s="72" t="s">
        <v>763</v>
      </c>
      <c r="C12701" s="72" t="s">
        <v>1101</v>
      </c>
      <c r="D12701" s="72" t="s">
        <v>1091</v>
      </c>
      <c r="E12701" s="72">
        <v>531</v>
      </c>
      <c r="F12701" s="105">
        <v>1</v>
      </c>
      <c r="G12701" s="108">
        <f t="shared" si="198"/>
        <v>44105</v>
      </c>
    </row>
    <row r="12702" spans="1:7" x14ac:dyDescent="0.35">
      <c r="A12702" s="72" t="s">
        <v>762</v>
      </c>
      <c r="B12702" s="72" t="s">
        <v>763</v>
      </c>
      <c r="C12702" s="72" t="s">
        <v>1101</v>
      </c>
      <c r="D12702" s="72" t="s">
        <v>1092</v>
      </c>
      <c r="E12702" s="72">
        <v>528</v>
      </c>
      <c r="F12702" s="105">
        <v>1</v>
      </c>
      <c r="G12702" s="108">
        <f t="shared" si="198"/>
        <v>44013</v>
      </c>
    </row>
    <row r="12703" spans="1:7" x14ac:dyDescent="0.35">
      <c r="A12703" s="72" t="s">
        <v>762</v>
      </c>
      <c r="B12703" s="72" t="s">
        <v>763</v>
      </c>
      <c r="C12703" s="72" t="s">
        <v>1101</v>
      </c>
      <c r="D12703" s="72" t="s">
        <v>1093</v>
      </c>
      <c r="E12703" s="72">
        <v>526</v>
      </c>
      <c r="F12703" s="105">
        <v>1</v>
      </c>
      <c r="G12703" s="108">
        <f t="shared" si="198"/>
        <v>43922</v>
      </c>
    </row>
    <row r="12704" spans="1:7" x14ac:dyDescent="0.35">
      <c r="A12704" s="72" t="s">
        <v>762</v>
      </c>
      <c r="B12704" s="72" t="s">
        <v>763</v>
      </c>
      <c r="C12704" s="72" t="s">
        <v>1101</v>
      </c>
      <c r="D12704" s="72" t="s">
        <v>1094</v>
      </c>
      <c r="E12704" s="72">
        <v>506</v>
      </c>
      <c r="F12704" s="105">
        <v>1</v>
      </c>
      <c r="G12704" s="108">
        <f t="shared" si="198"/>
        <v>43831</v>
      </c>
    </row>
    <row r="12705" spans="1:7" x14ac:dyDescent="0.35">
      <c r="A12705" s="72" t="s">
        <v>762</v>
      </c>
      <c r="B12705" s="72" t="s">
        <v>763</v>
      </c>
      <c r="C12705" s="72" t="s">
        <v>1101</v>
      </c>
      <c r="D12705" s="72" t="s">
        <v>1095</v>
      </c>
      <c r="E12705" s="72">
        <v>500</v>
      </c>
      <c r="F12705" s="105">
        <v>1</v>
      </c>
      <c r="G12705" s="108">
        <f t="shared" si="198"/>
        <v>43739</v>
      </c>
    </row>
    <row r="12706" spans="1:7" x14ac:dyDescent="0.35">
      <c r="A12706" s="72" t="s">
        <v>762</v>
      </c>
      <c r="B12706" s="72" t="s">
        <v>763</v>
      </c>
      <c r="C12706" s="72" t="s">
        <v>1101</v>
      </c>
      <c r="D12706" s="72" t="s">
        <v>1096</v>
      </c>
      <c r="E12706" s="72">
        <v>499</v>
      </c>
      <c r="F12706" s="105">
        <v>1</v>
      </c>
      <c r="G12706" s="108">
        <f t="shared" si="198"/>
        <v>43647</v>
      </c>
    </row>
    <row r="12707" spans="1:7" x14ac:dyDescent="0.35">
      <c r="A12707" s="72" t="s">
        <v>762</v>
      </c>
      <c r="B12707" s="72" t="s">
        <v>763</v>
      </c>
      <c r="C12707" s="72" t="s">
        <v>1101</v>
      </c>
      <c r="D12707" s="72" t="s">
        <v>1097</v>
      </c>
      <c r="E12707" s="72">
        <v>498</v>
      </c>
      <c r="F12707" s="105">
        <v>2</v>
      </c>
      <c r="G12707" s="108">
        <f t="shared" si="198"/>
        <v>43556</v>
      </c>
    </row>
    <row r="12708" spans="1:7" x14ac:dyDescent="0.35">
      <c r="A12708" s="72" t="s">
        <v>762</v>
      </c>
      <c r="B12708" s="72" t="s">
        <v>763</v>
      </c>
      <c r="C12708" s="72" t="s">
        <v>1101</v>
      </c>
      <c r="D12708" s="72" t="s">
        <v>1098</v>
      </c>
      <c r="E12708" s="72">
        <v>488</v>
      </c>
      <c r="F12708" s="105">
        <v>2</v>
      </c>
      <c r="G12708" s="108">
        <f t="shared" si="198"/>
        <v>43466</v>
      </c>
    </row>
    <row r="12709" spans="1:7" x14ac:dyDescent="0.35">
      <c r="A12709" s="72" t="s">
        <v>762</v>
      </c>
      <c r="B12709" s="72" t="s">
        <v>763</v>
      </c>
      <c r="C12709" s="72" t="s">
        <v>1101</v>
      </c>
      <c r="D12709" s="72" t="s">
        <v>1099</v>
      </c>
      <c r="E12709" s="72">
        <v>492</v>
      </c>
      <c r="F12709" s="105">
        <v>1</v>
      </c>
      <c r="G12709" s="108">
        <f t="shared" si="198"/>
        <v>43374</v>
      </c>
    </row>
    <row r="12710" spans="1:7" x14ac:dyDescent="0.35">
      <c r="A12710" s="72" t="s">
        <v>762</v>
      </c>
      <c r="B12710" s="72" t="s">
        <v>763</v>
      </c>
      <c r="C12710" s="72" t="s">
        <v>1102</v>
      </c>
      <c r="D12710" s="72" t="s">
        <v>1088</v>
      </c>
      <c r="E12710" s="72">
        <v>1956</v>
      </c>
      <c r="F12710" s="105">
        <v>33</v>
      </c>
      <c r="G12710" s="108">
        <f t="shared" si="198"/>
        <v>44378</v>
      </c>
    </row>
    <row r="12711" spans="1:7" x14ac:dyDescent="0.35">
      <c r="A12711" s="72" t="s">
        <v>762</v>
      </c>
      <c r="B12711" s="72" t="s">
        <v>763</v>
      </c>
      <c r="C12711" s="72" t="s">
        <v>1102</v>
      </c>
      <c r="D12711" s="72" t="s">
        <v>1089</v>
      </c>
      <c r="E12711" s="72">
        <v>1953</v>
      </c>
      <c r="F12711" s="105">
        <v>15</v>
      </c>
      <c r="G12711" s="108">
        <f t="shared" si="198"/>
        <v>44287</v>
      </c>
    </row>
    <row r="12712" spans="1:7" x14ac:dyDescent="0.35">
      <c r="A12712" s="72" t="s">
        <v>762</v>
      </c>
      <c r="B12712" s="72" t="s">
        <v>763</v>
      </c>
      <c r="C12712" s="72" t="s">
        <v>1102</v>
      </c>
      <c r="D12712" s="72" t="s">
        <v>1090</v>
      </c>
      <c r="E12712" s="72">
        <v>1950</v>
      </c>
      <c r="F12712" s="105">
        <v>16</v>
      </c>
      <c r="G12712" s="108">
        <f t="shared" si="198"/>
        <v>44197</v>
      </c>
    </row>
    <row r="12713" spans="1:7" x14ac:dyDescent="0.35">
      <c r="A12713" s="72" t="s">
        <v>762</v>
      </c>
      <c r="B12713" s="72" t="s">
        <v>763</v>
      </c>
      <c r="C12713" s="72" t="s">
        <v>1102</v>
      </c>
      <c r="D12713" s="72" t="s">
        <v>1091</v>
      </c>
      <c r="E12713" s="72">
        <v>1958</v>
      </c>
      <c r="F12713" s="105">
        <v>14</v>
      </c>
      <c r="G12713" s="108">
        <f t="shared" si="198"/>
        <v>44105</v>
      </c>
    </row>
    <row r="12714" spans="1:7" x14ac:dyDescent="0.35">
      <c r="A12714" s="72" t="s">
        <v>762</v>
      </c>
      <c r="B12714" s="72" t="s">
        <v>763</v>
      </c>
      <c r="C12714" s="72" t="s">
        <v>1102</v>
      </c>
      <c r="D12714" s="72" t="s">
        <v>1092</v>
      </c>
      <c r="E12714" s="72">
        <v>1955</v>
      </c>
      <c r="F12714" s="105">
        <v>14</v>
      </c>
      <c r="G12714" s="108">
        <f t="shared" si="198"/>
        <v>44013</v>
      </c>
    </row>
    <row r="12715" spans="1:7" x14ac:dyDescent="0.35">
      <c r="A12715" s="72" t="s">
        <v>762</v>
      </c>
      <c r="B12715" s="72" t="s">
        <v>763</v>
      </c>
      <c r="C12715" s="72" t="s">
        <v>1102</v>
      </c>
      <c r="D12715" s="72" t="s">
        <v>1093</v>
      </c>
      <c r="E12715" s="72">
        <v>1944</v>
      </c>
      <c r="F12715" s="105">
        <v>16</v>
      </c>
      <c r="G12715" s="108">
        <f t="shared" si="198"/>
        <v>43922</v>
      </c>
    </row>
    <row r="12716" spans="1:7" x14ac:dyDescent="0.35">
      <c r="A12716" s="72" t="s">
        <v>762</v>
      </c>
      <c r="B12716" s="72" t="s">
        <v>763</v>
      </c>
      <c r="C12716" s="72" t="s">
        <v>1102</v>
      </c>
      <c r="D12716" s="72" t="s">
        <v>1094</v>
      </c>
      <c r="E12716" s="72">
        <v>1928</v>
      </c>
      <c r="F12716" s="105">
        <v>10</v>
      </c>
      <c r="G12716" s="108">
        <f t="shared" si="198"/>
        <v>43831</v>
      </c>
    </row>
    <row r="12717" spans="1:7" x14ac:dyDescent="0.35">
      <c r="A12717" s="72" t="s">
        <v>762</v>
      </c>
      <c r="B12717" s="72" t="s">
        <v>763</v>
      </c>
      <c r="C12717" s="72" t="s">
        <v>1102</v>
      </c>
      <c r="D12717" s="72" t="s">
        <v>1095</v>
      </c>
      <c r="E12717" s="72">
        <v>1925</v>
      </c>
      <c r="F12717" s="105">
        <v>12</v>
      </c>
      <c r="G12717" s="108">
        <f t="shared" si="198"/>
        <v>43739</v>
      </c>
    </row>
    <row r="12718" spans="1:7" x14ac:dyDescent="0.35">
      <c r="A12718" s="72" t="s">
        <v>762</v>
      </c>
      <c r="B12718" s="72" t="s">
        <v>763</v>
      </c>
      <c r="C12718" s="72" t="s">
        <v>1102</v>
      </c>
      <c r="D12718" s="72" t="s">
        <v>1096</v>
      </c>
      <c r="E12718" s="72">
        <v>1931</v>
      </c>
      <c r="F12718" s="105">
        <v>15</v>
      </c>
      <c r="G12718" s="108">
        <f t="shared" si="198"/>
        <v>43647</v>
      </c>
    </row>
    <row r="12719" spans="1:7" x14ac:dyDescent="0.35">
      <c r="A12719" s="72" t="s">
        <v>762</v>
      </c>
      <c r="B12719" s="72" t="s">
        <v>763</v>
      </c>
      <c r="C12719" s="72" t="s">
        <v>1102</v>
      </c>
      <c r="D12719" s="72" t="s">
        <v>1097</v>
      </c>
      <c r="E12719" s="72">
        <v>1919</v>
      </c>
      <c r="F12719" s="105">
        <v>13</v>
      </c>
      <c r="G12719" s="108">
        <f t="shared" si="198"/>
        <v>43556</v>
      </c>
    </row>
    <row r="12720" spans="1:7" x14ac:dyDescent="0.35">
      <c r="A12720" s="72" t="s">
        <v>762</v>
      </c>
      <c r="B12720" s="72" t="s">
        <v>763</v>
      </c>
      <c r="C12720" s="72" t="s">
        <v>1102</v>
      </c>
      <c r="D12720" s="72" t="s">
        <v>1098</v>
      </c>
      <c r="E12720" s="72">
        <v>1910</v>
      </c>
      <c r="F12720" s="105">
        <v>12</v>
      </c>
      <c r="G12720" s="108">
        <f t="shared" si="198"/>
        <v>43466</v>
      </c>
    </row>
    <row r="12721" spans="1:7" x14ac:dyDescent="0.35">
      <c r="A12721" s="72" t="s">
        <v>762</v>
      </c>
      <c r="B12721" s="72" t="s">
        <v>763</v>
      </c>
      <c r="C12721" s="72" t="s">
        <v>1102</v>
      </c>
      <c r="D12721" s="72" t="s">
        <v>1099</v>
      </c>
      <c r="E12721" s="72">
        <v>1974</v>
      </c>
      <c r="F12721" s="105">
        <v>22</v>
      </c>
      <c r="G12721" s="108">
        <f t="shared" si="198"/>
        <v>43374</v>
      </c>
    </row>
    <row r="12722" spans="1:7" x14ac:dyDescent="0.35">
      <c r="A12722" s="72" t="s">
        <v>764</v>
      </c>
      <c r="B12722" s="72" t="s">
        <v>765</v>
      </c>
      <c r="C12722" s="72" t="s">
        <v>1087</v>
      </c>
      <c r="D12722" s="72" t="s">
        <v>1088</v>
      </c>
      <c r="E12722" s="72">
        <v>813</v>
      </c>
      <c r="F12722" s="105">
        <v>50</v>
      </c>
      <c r="G12722" s="108">
        <f t="shared" si="198"/>
        <v>44378</v>
      </c>
    </row>
    <row r="12723" spans="1:7" x14ac:dyDescent="0.35">
      <c r="A12723" s="72" t="s">
        <v>764</v>
      </c>
      <c r="B12723" s="72" t="s">
        <v>765</v>
      </c>
      <c r="C12723" s="72" t="s">
        <v>1087</v>
      </c>
      <c r="D12723" s="72" t="s">
        <v>1089</v>
      </c>
      <c r="E12723" s="72">
        <v>810</v>
      </c>
      <c r="F12723" s="105">
        <v>49</v>
      </c>
      <c r="G12723" s="108">
        <f t="shared" si="198"/>
        <v>44287</v>
      </c>
    </row>
    <row r="12724" spans="1:7" x14ac:dyDescent="0.35">
      <c r="A12724" s="72" t="s">
        <v>764</v>
      </c>
      <c r="B12724" s="72" t="s">
        <v>765</v>
      </c>
      <c r="C12724" s="72" t="s">
        <v>1087</v>
      </c>
      <c r="D12724" s="72" t="s">
        <v>1090</v>
      </c>
      <c r="E12724" s="72">
        <v>806</v>
      </c>
      <c r="F12724" s="105">
        <v>55</v>
      </c>
      <c r="G12724" s="108">
        <f t="shared" si="198"/>
        <v>44197</v>
      </c>
    </row>
    <row r="12725" spans="1:7" x14ac:dyDescent="0.35">
      <c r="A12725" s="72" t="s">
        <v>764</v>
      </c>
      <c r="B12725" s="72" t="s">
        <v>765</v>
      </c>
      <c r="C12725" s="72" t="s">
        <v>1087</v>
      </c>
      <c r="D12725" s="72" t="s">
        <v>1091</v>
      </c>
      <c r="E12725" s="72">
        <v>804</v>
      </c>
      <c r="F12725" s="105">
        <v>52</v>
      </c>
      <c r="G12725" s="108">
        <f t="shared" si="198"/>
        <v>44105</v>
      </c>
    </row>
    <row r="12726" spans="1:7" x14ac:dyDescent="0.35">
      <c r="A12726" s="72" t="s">
        <v>764</v>
      </c>
      <c r="B12726" s="72" t="s">
        <v>765</v>
      </c>
      <c r="C12726" s="72" t="s">
        <v>1087</v>
      </c>
      <c r="D12726" s="72" t="s">
        <v>1092</v>
      </c>
      <c r="E12726" s="72">
        <v>805</v>
      </c>
      <c r="F12726" s="105">
        <v>54</v>
      </c>
      <c r="G12726" s="108">
        <f t="shared" si="198"/>
        <v>44013</v>
      </c>
    </row>
    <row r="12727" spans="1:7" x14ac:dyDescent="0.35">
      <c r="A12727" s="72" t="s">
        <v>764</v>
      </c>
      <c r="B12727" s="72" t="s">
        <v>765</v>
      </c>
      <c r="C12727" s="72" t="s">
        <v>1087</v>
      </c>
      <c r="D12727" s="72" t="s">
        <v>1093</v>
      </c>
      <c r="E12727" s="72">
        <v>797</v>
      </c>
      <c r="F12727" s="105">
        <v>52</v>
      </c>
      <c r="G12727" s="108">
        <f t="shared" si="198"/>
        <v>43922</v>
      </c>
    </row>
    <row r="12728" spans="1:7" x14ac:dyDescent="0.35">
      <c r="A12728" s="72" t="s">
        <v>764</v>
      </c>
      <c r="B12728" s="72" t="s">
        <v>765</v>
      </c>
      <c r="C12728" s="72" t="s">
        <v>1087</v>
      </c>
      <c r="D12728" s="72" t="s">
        <v>1094</v>
      </c>
      <c r="E12728" s="72">
        <v>786</v>
      </c>
      <c r="F12728" s="105">
        <v>53</v>
      </c>
      <c r="G12728" s="108">
        <f t="shared" si="198"/>
        <v>43831</v>
      </c>
    </row>
    <row r="12729" spans="1:7" x14ac:dyDescent="0.35">
      <c r="A12729" s="72" t="s">
        <v>764</v>
      </c>
      <c r="B12729" s="72" t="s">
        <v>765</v>
      </c>
      <c r="C12729" s="72" t="s">
        <v>1087</v>
      </c>
      <c r="D12729" s="72" t="s">
        <v>1095</v>
      </c>
      <c r="E12729" s="72">
        <v>789</v>
      </c>
      <c r="F12729" s="105">
        <v>55</v>
      </c>
      <c r="G12729" s="108">
        <f t="shared" si="198"/>
        <v>43739</v>
      </c>
    </row>
    <row r="12730" spans="1:7" x14ac:dyDescent="0.35">
      <c r="A12730" s="72" t="s">
        <v>764</v>
      </c>
      <c r="B12730" s="72" t="s">
        <v>765</v>
      </c>
      <c r="C12730" s="72" t="s">
        <v>1087</v>
      </c>
      <c r="D12730" s="72" t="s">
        <v>1096</v>
      </c>
      <c r="E12730" s="72">
        <v>791</v>
      </c>
      <c r="F12730" s="105">
        <v>57</v>
      </c>
      <c r="G12730" s="108">
        <f t="shared" si="198"/>
        <v>43647</v>
      </c>
    </row>
    <row r="12731" spans="1:7" x14ac:dyDescent="0.35">
      <c r="A12731" s="72" t="s">
        <v>764</v>
      </c>
      <c r="B12731" s="72" t="s">
        <v>765</v>
      </c>
      <c r="C12731" s="72" t="s">
        <v>1087</v>
      </c>
      <c r="D12731" s="72" t="s">
        <v>1097</v>
      </c>
      <c r="E12731" s="72">
        <v>794</v>
      </c>
      <c r="F12731" s="105">
        <v>56</v>
      </c>
      <c r="G12731" s="108">
        <f t="shared" si="198"/>
        <v>43556</v>
      </c>
    </row>
    <row r="12732" spans="1:7" x14ac:dyDescent="0.35">
      <c r="A12732" s="72" t="s">
        <v>764</v>
      </c>
      <c r="B12732" s="72" t="s">
        <v>765</v>
      </c>
      <c r="C12732" s="72" t="s">
        <v>1087</v>
      </c>
      <c r="D12732" s="72" t="s">
        <v>1098</v>
      </c>
      <c r="E12732" s="72">
        <v>777</v>
      </c>
      <c r="F12732" s="105">
        <v>52</v>
      </c>
      <c r="G12732" s="108">
        <f t="shared" si="198"/>
        <v>43466</v>
      </c>
    </row>
    <row r="12733" spans="1:7" x14ac:dyDescent="0.35">
      <c r="A12733" s="72" t="s">
        <v>764</v>
      </c>
      <c r="B12733" s="72" t="s">
        <v>765</v>
      </c>
      <c r="C12733" s="72" t="s">
        <v>1087</v>
      </c>
      <c r="D12733" s="72" t="s">
        <v>1099</v>
      </c>
      <c r="E12733" s="72">
        <v>799</v>
      </c>
      <c r="F12733" s="105">
        <v>44</v>
      </c>
      <c r="G12733" s="108">
        <f t="shared" si="198"/>
        <v>43374</v>
      </c>
    </row>
    <row r="12734" spans="1:7" x14ac:dyDescent="0.35">
      <c r="A12734" s="72" t="s">
        <v>764</v>
      </c>
      <c r="B12734" s="72" t="s">
        <v>765</v>
      </c>
      <c r="C12734" s="72" t="s">
        <v>1100</v>
      </c>
      <c r="D12734" s="72" t="s">
        <v>1088</v>
      </c>
      <c r="E12734" s="72">
        <v>498</v>
      </c>
      <c r="F12734" s="105">
        <v>94</v>
      </c>
      <c r="G12734" s="108">
        <f t="shared" si="198"/>
        <v>44378</v>
      </c>
    </row>
    <row r="12735" spans="1:7" x14ac:dyDescent="0.35">
      <c r="A12735" s="72" t="s">
        <v>764</v>
      </c>
      <c r="B12735" s="72" t="s">
        <v>765</v>
      </c>
      <c r="C12735" s="72" t="s">
        <v>1100</v>
      </c>
      <c r="D12735" s="72" t="s">
        <v>1089</v>
      </c>
      <c r="E12735" s="72">
        <v>494</v>
      </c>
      <c r="F12735" s="105">
        <v>85</v>
      </c>
      <c r="G12735" s="108">
        <f t="shared" si="198"/>
        <v>44287</v>
      </c>
    </row>
    <row r="12736" spans="1:7" x14ac:dyDescent="0.35">
      <c r="A12736" s="72" t="s">
        <v>764</v>
      </c>
      <c r="B12736" s="72" t="s">
        <v>765</v>
      </c>
      <c r="C12736" s="72" t="s">
        <v>1100</v>
      </c>
      <c r="D12736" s="72" t="s">
        <v>1090</v>
      </c>
      <c r="E12736" s="72">
        <v>512</v>
      </c>
      <c r="F12736" s="105">
        <v>80</v>
      </c>
      <c r="G12736" s="108">
        <f t="shared" si="198"/>
        <v>44197</v>
      </c>
    </row>
    <row r="12737" spans="1:7" x14ac:dyDescent="0.35">
      <c r="A12737" s="72" t="s">
        <v>764</v>
      </c>
      <c r="B12737" s="72" t="s">
        <v>765</v>
      </c>
      <c r="C12737" s="72" t="s">
        <v>1100</v>
      </c>
      <c r="D12737" s="72" t="s">
        <v>1091</v>
      </c>
      <c r="E12737" s="72">
        <v>503</v>
      </c>
      <c r="F12737" s="105">
        <v>77</v>
      </c>
      <c r="G12737" s="108">
        <f t="shared" si="198"/>
        <v>44105</v>
      </c>
    </row>
    <row r="12738" spans="1:7" x14ac:dyDescent="0.35">
      <c r="A12738" s="72" t="s">
        <v>764</v>
      </c>
      <c r="B12738" s="72" t="s">
        <v>765</v>
      </c>
      <c r="C12738" s="72" t="s">
        <v>1100</v>
      </c>
      <c r="D12738" s="72" t="s">
        <v>1092</v>
      </c>
      <c r="E12738" s="72">
        <v>506</v>
      </c>
      <c r="F12738" s="105">
        <v>80</v>
      </c>
      <c r="G12738" s="108">
        <f t="shared" si="198"/>
        <v>44013</v>
      </c>
    </row>
    <row r="12739" spans="1:7" x14ac:dyDescent="0.35">
      <c r="A12739" s="72" t="s">
        <v>764</v>
      </c>
      <c r="B12739" s="72" t="s">
        <v>765</v>
      </c>
      <c r="C12739" s="72" t="s">
        <v>1100</v>
      </c>
      <c r="D12739" s="72" t="s">
        <v>1093</v>
      </c>
      <c r="E12739" s="72">
        <v>507</v>
      </c>
      <c r="F12739" s="105">
        <v>77</v>
      </c>
      <c r="G12739" s="108">
        <f t="shared" si="198"/>
        <v>43922</v>
      </c>
    </row>
    <row r="12740" spans="1:7" x14ac:dyDescent="0.35">
      <c r="A12740" s="72" t="s">
        <v>764</v>
      </c>
      <c r="B12740" s="72" t="s">
        <v>765</v>
      </c>
      <c r="C12740" s="72" t="s">
        <v>1100</v>
      </c>
      <c r="D12740" s="72" t="s">
        <v>1094</v>
      </c>
      <c r="E12740" s="72">
        <v>494</v>
      </c>
      <c r="F12740" s="105">
        <v>75</v>
      </c>
      <c r="G12740" s="108">
        <f t="shared" ref="G12740:G12803" si="199">DATE(LEFT(D12740,4),RIGHT(LEFT(D12740,7),2),1)</f>
        <v>43831</v>
      </c>
    </row>
    <row r="12741" spans="1:7" x14ac:dyDescent="0.35">
      <c r="A12741" s="72" t="s">
        <v>764</v>
      </c>
      <c r="B12741" s="72" t="s">
        <v>765</v>
      </c>
      <c r="C12741" s="72" t="s">
        <v>1100</v>
      </c>
      <c r="D12741" s="72" t="s">
        <v>1095</v>
      </c>
      <c r="E12741" s="72">
        <v>499</v>
      </c>
      <c r="F12741" s="105">
        <v>72</v>
      </c>
      <c r="G12741" s="108">
        <f t="shared" si="199"/>
        <v>43739</v>
      </c>
    </row>
    <row r="12742" spans="1:7" x14ac:dyDescent="0.35">
      <c r="A12742" s="72" t="s">
        <v>764</v>
      </c>
      <c r="B12742" s="72" t="s">
        <v>765</v>
      </c>
      <c r="C12742" s="72" t="s">
        <v>1100</v>
      </c>
      <c r="D12742" s="72" t="s">
        <v>1096</v>
      </c>
      <c r="E12742" s="72">
        <v>495</v>
      </c>
      <c r="F12742" s="105">
        <v>71</v>
      </c>
      <c r="G12742" s="108">
        <f t="shared" si="199"/>
        <v>43647</v>
      </c>
    </row>
    <row r="12743" spans="1:7" x14ac:dyDescent="0.35">
      <c r="A12743" s="72" t="s">
        <v>764</v>
      </c>
      <c r="B12743" s="72" t="s">
        <v>765</v>
      </c>
      <c r="C12743" s="72" t="s">
        <v>1100</v>
      </c>
      <c r="D12743" s="72" t="s">
        <v>1097</v>
      </c>
      <c r="E12743" s="72">
        <v>493</v>
      </c>
      <c r="F12743" s="105">
        <v>65</v>
      </c>
      <c r="G12743" s="108">
        <f t="shared" si="199"/>
        <v>43556</v>
      </c>
    </row>
    <row r="12744" spans="1:7" x14ac:dyDescent="0.35">
      <c r="A12744" s="72" t="s">
        <v>764</v>
      </c>
      <c r="B12744" s="72" t="s">
        <v>765</v>
      </c>
      <c r="C12744" s="72" t="s">
        <v>1100</v>
      </c>
      <c r="D12744" s="72" t="s">
        <v>1098</v>
      </c>
      <c r="E12744" s="72">
        <v>467</v>
      </c>
      <c r="F12744" s="105">
        <v>64</v>
      </c>
      <c r="G12744" s="108">
        <f t="shared" si="199"/>
        <v>43466</v>
      </c>
    </row>
    <row r="12745" spans="1:7" x14ac:dyDescent="0.35">
      <c r="A12745" s="72" t="s">
        <v>764</v>
      </c>
      <c r="B12745" s="72" t="s">
        <v>765</v>
      </c>
      <c r="C12745" s="72" t="s">
        <v>1100</v>
      </c>
      <c r="D12745" s="72" t="s">
        <v>1099</v>
      </c>
      <c r="E12745" s="72">
        <v>482</v>
      </c>
      <c r="F12745" s="105">
        <v>70</v>
      </c>
      <c r="G12745" s="108">
        <f t="shared" si="199"/>
        <v>43374</v>
      </c>
    </row>
    <row r="12746" spans="1:7" x14ac:dyDescent="0.35">
      <c r="A12746" s="72" t="s">
        <v>764</v>
      </c>
      <c r="B12746" s="72" t="s">
        <v>765</v>
      </c>
      <c r="C12746" s="72" t="s">
        <v>1101</v>
      </c>
      <c r="D12746" s="72" t="s">
        <v>1088</v>
      </c>
      <c r="E12746" s="72">
        <v>146</v>
      </c>
      <c r="F12746" s="105">
        <v>1</v>
      </c>
      <c r="G12746" s="108">
        <f t="shared" si="199"/>
        <v>44378</v>
      </c>
    </row>
    <row r="12747" spans="1:7" x14ac:dyDescent="0.35">
      <c r="A12747" s="72" t="s">
        <v>764</v>
      </c>
      <c r="B12747" s="72" t="s">
        <v>765</v>
      </c>
      <c r="C12747" s="72" t="s">
        <v>1101</v>
      </c>
      <c r="D12747" s="72" t="s">
        <v>1089</v>
      </c>
      <c r="E12747" s="72">
        <v>147</v>
      </c>
      <c r="F12747" s="105">
        <v>1</v>
      </c>
      <c r="G12747" s="108">
        <f t="shared" si="199"/>
        <v>44287</v>
      </c>
    </row>
    <row r="12748" spans="1:7" x14ac:dyDescent="0.35">
      <c r="A12748" s="72" t="s">
        <v>764</v>
      </c>
      <c r="B12748" s="72" t="s">
        <v>765</v>
      </c>
      <c r="C12748" s="72" t="s">
        <v>1101</v>
      </c>
      <c r="D12748" s="72" t="s">
        <v>1090</v>
      </c>
      <c r="E12748" s="72">
        <v>147</v>
      </c>
      <c r="F12748" s="105">
        <v>0</v>
      </c>
      <c r="G12748" s="108">
        <f t="shared" si="199"/>
        <v>44197</v>
      </c>
    </row>
    <row r="12749" spans="1:7" x14ac:dyDescent="0.35">
      <c r="A12749" s="72" t="s">
        <v>764</v>
      </c>
      <c r="B12749" s="72" t="s">
        <v>765</v>
      </c>
      <c r="C12749" s="72" t="s">
        <v>1101</v>
      </c>
      <c r="D12749" s="72" t="s">
        <v>1091</v>
      </c>
      <c r="E12749" s="72">
        <v>144</v>
      </c>
      <c r="F12749" s="105">
        <v>0</v>
      </c>
      <c r="G12749" s="108">
        <f t="shared" si="199"/>
        <v>44105</v>
      </c>
    </row>
    <row r="12750" spans="1:7" x14ac:dyDescent="0.35">
      <c r="A12750" s="72" t="s">
        <v>764</v>
      </c>
      <c r="B12750" s="72" t="s">
        <v>765</v>
      </c>
      <c r="C12750" s="72" t="s">
        <v>1101</v>
      </c>
      <c r="D12750" s="72" t="s">
        <v>1092</v>
      </c>
      <c r="E12750" s="72">
        <v>145</v>
      </c>
      <c r="F12750" s="105">
        <v>0</v>
      </c>
      <c r="G12750" s="108">
        <f t="shared" si="199"/>
        <v>44013</v>
      </c>
    </row>
    <row r="12751" spans="1:7" x14ac:dyDescent="0.35">
      <c r="A12751" s="72" t="s">
        <v>764</v>
      </c>
      <c r="B12751" s="72" t="s">
        <v>765</v>
      </c>
      <c r="C12751" s="72" t="s">
        <v>1101</v>
      </c>
      <c r="D12751" s="72" t="s">
        <v>1093</v>
      </c>
      <c r="E12751" s="72">
        <v>144</v>
      </c>
      <c r="F12751" s="105">
        <v>0</v>
      </c>
      <c r="G12751" s="108">
        <f t="shared" si="199"/>
        <v>43922</v>
      </c>
    </row>
    <row r="12752" spans="1:7" x14ac:dyDescent="0.35">
      <c r="A12752" s="72" t="s">
        <v>764</v>
      </c>
      <c r="B12752" s="72" t="s">
        <v>765</v>
      </c>
      <c r="C12752" s="72" t="s">
        <v>1101</v>
      </c>
      <c r="D12752" s="72" t="s">
        <v>1094</v>
      </c>
      <c r="E12752" s="72">
        <v>145</v>
      </c>
      <c r="F12752" s="105">
        <v>0</v>
      </c>
      <c r="G12752" s="108">
        <f t="shared" si="199"/>
        <v>43831</v>
      </c>
    </row>
    <row r="12753" spans="1:7" x14ac:dyDescent="0.35">
      <c r="A12753" s="72" t="s">
        <v>764</v>
      </c>
      <c r="B12753" s="72" t="s">
        <v>765</v>
      </c>
      <c r="C12753" s="72" t="s">
        <v>1101</v>
      </c>
      <c r="D12753" s="72" t="s">
        <v>1095</v>
      </c>
      <c r="E12753" s="72">
        <v>144</v>
      </c>
      <c r="F12753" s="105">
        <v>0</v>
      </c>
      <c r="G12753" s="108">
        <f t="shared" si="199"/>
        <v>43739</v>
      </c>
    </row>
    <row r="12754" spans="1:7" x14ac:dyDescent="0.35">
      <c r="A12754" s="72" t="s">
        <v>764</v>
      </c>
      <c r="B12754" s="72" t="s">
        <v>765</v>
      </c>
      <c r="C12754" s="72" t="s">
        <v>1101</v>
      </c>
      <c r="D12754" s="72" t="s">
        <v>1096</v>
      </c>
      <c r="E12754" s="72">
        <v>144</v>
      </c>
      <c r="F12754" s="105">
        <v>0</v>
      </c>
      <c r="G12754" s="108">
        <f t="shared" si="199"/>
        <v>43647</v>
      </c>
    </row>
    <row r="12755" spans="1:7" x14ac:dyDescent="0.35">
      <c r="A12755" s="72" t="s">
        <v>764</v>
      </c>
      <c r="B12755" s="72" t="s">
        <v>765</v>
      </c>
      <c r="C12755" s="72" t="s">
        <v>1101</v>
      </c>
      <c r="D12755" s="72" t="s">
        <v>1097</v>
      </c>
      <c r="E12755" s="72">
        <v>144</v>
      </c>
      <c r="F12755" s="105">
        <v>0</v>
      </c>
      <c r="G12755" s="108">
        <f t="shared" si="199"/>
        <v>43556</v>
      </c>
    </row>
    <row r="12756" spans="1:7" x14ac:dyDescent="0.35">
      <c r="A12756" s="72" t="s">
        <v>764</v>
      </c>
      <c r="B12756" s="72" t="s">
        <v>765</v>
      </c>
      <c r="C12756" s="72" t="s">
        <v>1101</v>
      </c>
      <c r="D12756" s="72" t="s">
        <v>1098</v>
      </c>
      <c r="E12756" s="72">
        <v>138</v>
      </c>
      <c r="F12756" s="105">
        <v>0</v>
      </c>
      <c r="G12756" s="108">
        <f t="shared" si="199"/>
        <v>43466</v>
      </c>
    </row>
    <row r="12757" spans="1:7" x14ac:dyDescent="0.35">
      <c r="A12757" s="72" t="s">
        <v>764</v>
      </c>
      <c r="B12757" s="72" t="s">
        <v>765</v>
      </c>
      <c r="C12757" s="72" t="s">
        <v>1101</v>
      </c>
      <c r="D12757" s="72" t="s">
        <v>1099</v>
      </c>
      <c r="E12757" s="72">
        <v>146</v>
      </c>
      <c r="F12757" s="105">
        <v>0</v>
      </c>
      <c r="G12757" s="108">
        <f t="shared" si="199"/>
        <v>43374</v>
      </c>
    </row>
    <row r="12758" spans="1:7" x14ac:dyDescent="0.35">
      <c r="A12758" s="72" t="s">
        <v>764</v>
      </c>
      <c r="B12758" s="72" t="s">
        <v>765</v>
      </c>
      <c r="C12758" s="72" t="s">
        <v>1102</v>
      </c>
      <c r="D12758" s="72" t="s">
        <v>1088</v>
      </c>
      <c r="E12758" s="72">
        <v>818</v>
      </c>
      <c r="F12758" s="105">
        <v>57</v>
      </c>
      <c r="G12758" s="108">
        <f t="shared" si="199"/>
        <v>44378</v>
      </c>
    </row>
    <row r="12759" spans="1:7" x14ac:dyDescent="0.35">
      <c r="A12759" s="72" t="s">
        <v>764</v>
      </c>
      <c r="B12759" s="72" t="s">
        <v>765</v>
      </c>
      <c r="C12759" s="72" t="s">
        <v>1102</v>
      </c>
      <c r="D12759" s="72" t="s">
        <v>1089</v>
      </c>
      <c r="E12759" s="72">
        <v>818</v>
      </c>
      <c r="F12759" s="105">
        <v>55</v>
      </c>
      <c r="G12759" s="108">
        <f t="shared" si="199"/>
        <v>44287</v>
      </c>
    </row>
    <row r="12760" spans="1:7" x14ac:dyDescent="0.35">
      <c r="A12760" s="72" t="s">
        <v>764</v>
      </c>
      <c r="B12760" s="72" t="s">
        <v>765</v>
      </c>
      <c r="C12760" s="72" t="s">
        <v>1102</v>
      </c>
      <c r="D12760" s="72" t="s">
        <v>1090</v>
      </c>
      <c r="E12760" s="72">
        <v>818</v>
      </c>
      <c r="F12760" s="105">
        <v>57</v>
      </c>
      <c r="G12760" s="108">
        <f t="shared" si="199"/>
        <v>44197</v>
      </c>
    </row>
    <row r="12761" spans="1:7" x14ac:dyDescent="0.35">
      <c r="A12761" s="72" t="s">
        <v>764</v>
      </c>
      <c r="B12761" s="72" t="s">
        <v>765</v>
      </c>
      <c r="C12761" s="72" t="s">
        <v>1102</v>
      </c>
      <c r="D12761" s="72" t="s">
        <v>1091</v>
      </c>
      <c r="E12761" s="72">
        <v>816</v>
      </c>
      <c r="F12761" s="105">
        <v>60</v>
      </c>
      <c r="G12761" s="108">
        <f t="shared" si="199"/>
        <v>44105</v>
      </c>
    </row>
    <row r="12762" spans="1:7" x14ac:dyDescent="0.35">
      <c r="A12762" s="72" t="s">
        <v>764</v>
      </c>
      <c r="B12762" s="72" t="s">
        <v>765</v>
      </c>
      <c r="C12762" s="72" t="s">
        <v>1102</v>
      </c>
      <c r="D12762" s="72" t="s">
        <v>1092</v>
      </c>
      <c r="E12762" s="72">
        <v>817</v>
      </c>
      <c r="F12762" s="105">
        <v>63</v>
      </c>
      <c r="G12762" s="108">
        <f t="shared" si="199"/>
        <v>44013</v>
      </c>
    </row>
    <row r="12763" spans="1:7" x14ac:dyDescent="0.35">
      <c r="A12763" s="72" t="s">
        <v>764</v>
      </c>
      <c r="B12763" s="72" t="s">
        <v>765</v>
      </c>
      <c r="C12763" s="72" t="s">
        <v>1102</v>
      </c>
      <c r="D12763" s="72" t="s">
        <v>1093</v>
      </c>
      <c r="E12763" s="72">
        <v>820</v>
      </c>
      <c r="F12763" s="105">
        <v>59</v>
      </c>
      <c r="G12763" s="108">
        <f t="shared" si="199"/>
        <v>43922</v>
      </c>
    </row>
    <row r="12764" spans="1:7" x14ac:dyDescent="0.35">
      <c r="A12764" s="72" t="s">
        <v>764</v>
      </c>
      <c r="B12764" s="72" t="s">
        <v>765</v>
      </c>
      <c r="C12764" s="72" t="s">
        <v>1102</v>
      </c>
      <c r="D12764" s="72" t="s">
        <v>1094</v>
      </c>
      <c r="E12764" s="72">
        <v>812</v>
      </c>
      <c r="F12764" s="105">
        <v>60</v>
      </c>
      <c r="G12764" s="108">
        <f t="shared" si="199"/>
        <v>43831</v>
      </c>
    </row>
    <row r="12765" spans="1:7" x14ac:dyDescent="0.35">
      <c r="A12765" s="72" t="s">
        <v>764</v>
      </c>
      <c r="B12765" s="72" t="s">
        <v>765</v>
      </c>
      <c r="C12765" s="72" t="s">
        <v>1102</v>
      </c>
      <c r="D12765" s="72" t="s">
        <v>1095</v>
      </c>
      <c r="E12765" s="72">
        <v>811</v>
      </c>
      <c r="F12765" s="105">
        <v>60</v>
      </c>
      <c r="G12765" s="108">
        <f t="shared" si="199"/>
        <v>43739</v>
      </c>
    </row>
    <row r="12766" spans="1:7" x14ac:dyDescent="0.35">
      <c r="A12766" s="72" t="s">
        <v>764</v>
      </c>
      <c r="B12766" s="72" t="s">
        <v>765</v>
      </c>
      <c r="C12766" s="72" t="s">
        <v>1102</v>
      </c>
      <c r="D12766" s="72" t="s">
        <v>1096</v>
      </c>
      <c r="E12766" s="72">
        <v>812</v>
      </c>
      <c r="F12766" s="105">
        <v>61</v>
      </c>
      <c r="G12766" s="108">
        <f t="shared" si="199"/>
        <v>43647</v>
      </c>
    </row>
    <row r="12767" spans="1:7" x14ac:dyDescent="0.35">
      <c r="A12767" s="72" t="s">
        <v>764</v>
      </c>
      <c r="B12767" s="72" t="s">
        <v>765</v>
      </c>
      <c r="C12767" s="72" t="s">
        <v>1102</v>
      </c>
      <c r="D12767" s="72" t="s">
        <v>1097</v>
      </c>
      <c r="E12767" s="72">
        <v>812</v>
      </c>
      <c r="F12767" s="105">
        <v>60</v>
      </c>
      <c r="G12767" s="108">
        <f t="shared" si="199"/>
        <v>43556</v>
      </c>
    </row>
    <row r="12768" spans="1:7" x14ac:dyDescent="0.35">
      <c r="A12768" s="72" t="s">
        <v>764</v>
      </c>
      <c r="B12768" s="72" t="s">
        <v>765</v>
      </c>
      <c r="C12768" s="72" t="s">
        <v>1102</v>
      </c>
      <c r="D12768" s="72" t="s">
        <v>1098</v>
      </c>
      <c r="E12768" s="72">
        <v>815</v>
      </c>
      <c r="F12768" s="105">
        <v>67</v>
      </c>
      <c r="G12768" s="108">
        <f t="shared" si="199"/>
        <v>43466</v>
      </c>
    </row>
    <row r="12769" spans="1:7" x14ac:dyDescent="0.35">
      <c r="A12769" s="72" t="s">
        <v>764</v>
      </c>
      <c r="B12769" s="72" t="s">
        <v>765</v>
      </c>
      <c r="C12769" s="72" t="s">
        <v>1102</v>
      </c>
      <c r="D12769" s="72" t="s">
        <v>1099</v>
      </c>
      <c r="E12769" s="72">
        <v>830</v>
      </c>
      <c r="F12769" s="105">
        <v>63</v>
      </c>
      <c r="G12769" s="108">
        <f t="shared" si="199"/>
        <v>43374</v>
      </c>
    </row>
    <row r="12770" spans="1:7" x14ac:dyDescent="0.35">
      <c r="A12770" s="72" t="s">
        <v>766</v>
      </c>
      <c r="B12770" s="72" t="s">
        <v>767</v>
      </c>
      <c r="C12770" s="72" t="s">
        <v>1087</v>
      </c>
      <c r="D12770" s="72" t="s">
        <v>1088</v>
      </c>
      <c r="E12770" s="72">
        <v>971</v>
      </c>
      <c r="F12770" s="105">
        <v>50</v>
      </c>
      <c r="G12770" s="108">
        <f t="shared" si="199"/>
        <v>44378</v>
      </c>
    </row>
    <row r="12771" spans="1:7" x14ac:dyDescent="0.35">
      <c r="A12771" s="72" t="s">
        <v>766</v>
      </c>
      <c r="B12771" s="72" t="s">
        <v>767</v>
      </c>
      <c r="C12771" s="72" t="s">
        <v>1087</v>
      </c>
      <c r="D12771" s="72" t="s">
        <v>1089</v>
      </c>
      <c r="E12771" s="72">
        <v>971</v>
      </c>
      <c r="F12771" s="105">
        <v>51</v>
      </c>
      <c r="G12771" s="108">
        <f t="shared" si="199"/>
        <v>44287</v>
      </c>
    </row>
    <row r="12772" spans="1:7" x14ac:dyDescent="0.35">
      <c r="A12772" s="72" t="s">
        <v>766</v>
      </c>
      <c r="B12772" s="72" t="s">
        <v>767</v>
      </c>
      <c r="C12772" s="72" t="s">
        <v>1087</v>
      </c>
      <c r="D12772" s="72" t="s">
        <v>1090</v>
      </c>
      <c r="E12772" s="72">
        <v>977</v>
      </c>
      <c r="F12772" s="105">
        <v>55</v>
      </c>
      <c r="G12772" s="108">
        <f t="shared" si="199"/>
        <v>44197</v>
      </c>
    </row>
    <row r="12773" spans="1:7" x14ac:dyDescent="0.35">
      <c r="A12773" s="72" t="s">
        <v>766</v>
      </c>
      <c r="B12773" s="72" t="s">
        <v>767</v>
      </c>
      <c r="C12773" s="72" t="s">
        <v>1087</v>
      </c>
      <c r="D12773" s="72" t="s">
        <v>1091</v>
      </c>
      <c r="E12773" s="72">
        <v>977</v>
      </c>
      <c r="F12773" s="105">
        <v>56</v>
      </c>
      <c r="G12773" s="108">
        <f t="shared" si="199"/>
        <v>44105</v>
      </c>
    </row>
    <row r="12774" spans="1:7" x14ac:dyDescent="0.35">
      <c r="A12774" s="72" t="s">
        <v>766</v>
      </c>
      <c r="B12774" s="72" t="s">
        <v>767</v>
      </c>
      <c r="C12774" s="72" t="s">
        <v>1087</v>
      </c>
      <c r="D12774" s="72" t="s">
        <v>1092</v>
      </c>
      <c r="E12774" s="72">
        <v>977</v>
      </c>
      <c r="F12774" s="105">
        <v>57</v>
      </c>
      <c r="G12774" s="108">
        <f t="shared" si="199"/>
        <v>44013</v>
      </c>
    </row>
    <row r="12775" spans="1:7" x14ac:dyDescent="0.35">
      <c r="A12775" s="72" t="s">
        <v>766</v>
      </c>
      <c r="B12775" s="72" t="s">
        <v>767</v>
      </c>
      <c r="C12775" s="72" t="s">
        <v>1087</v>
      </c>
      <c r="D12775" s="72" t="s">
        <v>1093</v>
      </c>
      <c r="E12775" s="72">
        <v>970</v>
      </c>
      <c r="F12775" s="105">
        <v>62</v>
      </c>
      <c r="G12775" s="108">
        <f t="shared" si="199"/>
        <v>43922</v>
      </c>
    </row>
    <row r="12776" spans="1:7" x14ac:dyDescent="0.35">
      <c r="A12776" s="72" t="s">
        <v>766</v>
      </c>
      <c r="B12776" s="72" t="s">
        <v>767</v>
      </c>
      <c r="C12776" s="72" t="s">
        <v>1087</v>
      </c>
      <c r="D12776" s="72" t="s">
        <v>1094</v>
      </c>
      <c r="E12776" s="72">
        <v>965</v>
      </c>
      <c r="F12776" s="105">
        <v>57</v>
      </c>
      <c r="G12776" s="108">
        <f t="shared" si="199"/>
        <v>43831</v>
      </c>
    </row>
    <row r="12777" spans="1:7" x14ac:dyDescent="0.35">
      <c r="A12777" s="72" t="s">
        <v>766</v>
      </c>
      <c r="B12777" s="72" t="s">
        <v>767</v>
      </c>
      <c r="C12777" s="72" t="s">
        <v>1087</v>
      </c>
      <c r="D12777" s="72" t="s">
        <v>1095</v>
      </c>
      <c r="E12777" s="72">
        <v>959</v>
      </c>
      <c r="F12777" s="105">
        <v>62</v>
      </c>
      <c r="G12777" s="108">
        <f t="shared" si="199"/>
        <v>43739</v>
      </c>
    </row>
    <row r="12778" spans="1:7" x14ac:dyDescent="0.35">
      <c r="A12778" s="72" t="s">
        <v>766</v>
      </c>
      <c r="B12778" s="72" t="s">
        <v>767</v>
      </c>
      <c r="C12778" s="72" t="s">
        <v>1087</v>
      </c>
      <c r="D12778" s="72" t="s">
        <v>1096</v>
      </c>
      <c r="E12778" s="72">
        <v>961</v>
      </c>
      <c r="F12778" s="105">
        <v>67</v>
      </c>
      <c r="G12778" s="108">
        <f t="shared" si="199"/>
        <v>43647</v>
      </c>
    </row>
    <row r="12779" spans="1:7" x14ac:dyDescent="0.35">
      <c r="A12779" s="72" t="s">
        <v>766</v>
      </c>
      <c r="B12779" s="72" t="s">
        <v>767</v>
      </c>
      <c r="C12779" s="72" t="s">
        <v>1087</v>
      </c>
      <c r="D12779" s="72" t="s">
        <v>1097</v>
      </c>
      <c r="E12779" s="72">
        <v>962</v>
      </c>
      <c r="F12779" s="105">
        <v>73</v>
      </c>
      <c r="G12779" s="108">
        <f t="shared" si="199"/>
        <v>43556</v>
      </c>
    </row>
    <row r="12780" spans="1:7" x14ac:dyDescent="0.35">
      <c r="A12780" s="72" t="s">
        <v>766</v>
      </c>
      <c r="B12780" s="72" t="s">
        <v>767</v>
      </c>
      <c r="C12780" s="72" t="s">
        <v>1087</v>
      </c>
      <c r="D12780" s="72" t="s">
        <v>1098</v>
      </c>
      <c r="E12780" s="72">
        <v>958</v>
      </c>
      <c r="F12780" s="105">
        <v>78</v>
      </c>
      <c r="G12780" s="108">
        <f t="shared" si="199"/>
        <v>43466</v>
      </c>
    </row>
    <row r="12781" spans="1:7" x14ac:dyDescent="0.35">
      <c r="A12781" s="72" t="s">
        <v>766</v>
      </c>
      <c r="B12781" s="72" t="s">
        <v>767</v>
      </c>
      <c r="C12781" s="72" t="s">
        <v>1087</v>
      </c>
      <c r="D12781" s="72" t="s">
        <v>1099</v>
      </c>
      <c r="E12781" s="72">
        <v>986</v>
      </c>
      <c r="F12781" s="105">
        <v>86</v>
      </c>
      <c r="G12781" s="108">
        <f t="shared" si="199"/>
        <v>43374</v>
      </c>
    </row>
    <row r="12782" spans="1:7" x14ac:dyDescent="0.35">
      <c r="A12782" s="72" t="s">
        <v>766</v>
      </c>
      <c r="B12782" s="72" t="s">
        <v>767</v>
      </c>
      <c r="C12782" s="72" t="s">
        <v>1100</v>
      </c>
      <c r="D12782" s="72" t="s">
        <v>1088</v>
      </c>
      <c r="E12782" s="72">
        <v>686</v>
      </c>
      <c r="F12782" s="105">
        <v>146</v>
      </c>
      <c r="G12782" s="108">
        <f t="shared" si="199"/>
        <v>44378</v>
      </c>
    </row>
    <row r="12783" spans="1:7" x14ac:dyDescent="0.35">
      <c r="A12783" s="72" t="s">
        <v>766</v>
      </c>
      <c r="B12783" s="72" t="s">
        <v>767</v>
      </c>
      <c r="C12783" s="72" t="s">
        <v>1100</v>
      </c>
      <c r="D12783" s="72" t="s">
        <v>1089</v>
      </c>
      <c r="E12783" s="72">
        <v>685</v>
      </c>
      <c r="F12783" s="105">
        <v>152</v>
      </c>
      <c r="G12783" s="108">
        <f t="shared" si="199"/>
        <v>44287</v>
      </c>
    </row>
    <row r="12784" spans="1:7" x14ac:dyDescent="0.35">
      <c r="A12784" s="72" t="s">
        <v>766</v>
      </c>
      <c r="B12784" s="72" t="s">
        <v>767</v>
      </c>
      <c r="C12784" s="72" t="s">
        <v>1100</v>
      </c>
      <c r="D12784" s="72" t="s">
        <v>1090</v>
      </c>
      <c r="E12784" s="72">
        <v>709</v>
      </c>
      <c r="F12784" s="105">
        <v>167</v>
      </c>
      <c r="G12784" s="108">
        <f t="shared" si="199"/>
        <v>44197</v>
      </c>
    </row>
    <row r="12785" spans="1:7" x14ac:dyDescent="0.35">
      <c r="A12785" s="72" t="s">
        <v>766</v>
      </c>
      <c r="B12785" s="72" t="s">
        <v>767</v>
      </c>
      <c r="C12785" s="72" t="s">
        <v>1100</v>
      </c>
      <c r="D12785" s="72" t="s">
        <v>1091</v>
      </c>
      <c r="E12785" s="72">
        <v>704</v>
      </c>
      <c r="F12785" s="105">
        <v>170</v>
      </c>
      <c r="G12785" s="108">
        <f t="shared" si="199"/>
        <v>44105</v>
      </c>
    </row>
    <row r="12786" spans="1:7" x14ac:dyDescent="0.35">
      <c r="A12786" s="72" t="s">
        <v>766</v>
      </c>
      <c r="B12786" s="72" t="s">
        <v>767</v>
      </c>
      <c r="C12786" s="72" t="s">
        <v>1100</v>
      </c>
      <c r="D12786" s="72" t="s">
        <v>1092</v>
      </c>
      <c r="E12786" s="72">
        <v>699</v>
      </c>
      <c r="F12786" s="105">
        <v>166</v>
      </c>
      <c r="G12786" s="108">
        <f t="shared" si="199"/>
        <v>44013</v>
      </c>
    </row>
    <row r="12787" spans="1:7" x14ac:dyDescent="0.35">
      <c r="A12787" s="72" t="s">
        <v>766</v>
      </c>
      <c r="B12787" s="72" t="s">
        <v>767</v>
      </c>
      <c r="C12787" s="72" t="s">
        <v>1100</v>
      </c>
      <c r="D12787" s="72" t="s">
        <v>1093</v>
      </c>
      <c r="E12787" s="72">
        <v>698</v>
      </c>
      <c r="F12787" s="105">
        <v>157</v>
      </c>
      <c r="G12787" s="108">
        <f t="shared" si="199"/>
        <v>43922</v>
      </c>
    </row>
    <row r="12788" spans="1:7" x14ac:dyDescent="0.35">
      <c r="A12788" s="72" t="s">
        <v>766</v>
      </c>
      <c r="B12788" s="72" t="s">
        <v>767</v>
      </c>
      <c r="C12788" s="72" t="s">
        <v>1100</v>
      </c>
      <c r="D12788" s="72" t="s">
        <v>1094</v>
      </c>
      <c r="E12788" s="72">
        <v>681</v>
      </c>
      <c r="F12788" s="105">
        <v>159</v>
      </c>
      <c r="G12788" s="108">
        <f t="shared" si="199"/>
        <v>43831</v>
      </c>
    </row>
    <row r="12789" spans="1:7" x14ac:dyDescent="0.35">
      <c r="A12789" s="72" t="s">
        <v>766</v>
      </c>
      <c r="B12789" s="72" t="s">
        <v>767</v>
      </c>
      <c r="C12789" s="72" t="s">
        <v>1100</v>
      </c>
      <c r="D12789" s="72" t="s">
        <v>1095</v>
      </c>
      <c r="E12789" s="72">
        <v>686</v>
      </c>
      <c r="F12789" s="105">
        <v>158</v>
      </c>
      <c r="G12789" s="108">
        <f t="shared" si="199"/>
        <v>43739</v>
      </c>
    </row>
    <row r="12790" spans="1:7" x14ac:dyDescent="0.35">
      <c r="A12790" s="72" t="s">
        <v>766</v>
      </c>
      <c r="B12790" s="72" t="s">
        <v>767</v>
      </c>
      <c r="C12790" s="72" t="s">
        <v>1100</v>
      </c>
      <c r="D12790" s="72" t="s">
        <v>1096</v>
      </c>
      <c r="E12790" s="72">
        <v>684</v>
      </c>
      <c r="F12790" s="105">
        <v>158</v>
      </c>
      <c r="G12790" s="108">
        <f t="shared" si="199"/>
        <v>43647</v>
      </c>
    </row>
    <row r="12791" spans="1:7" x14ac:dyDescent="0.35">
      <c r="A12791" s="72" t="s">
        <v>766</v>
      </c>
      <c r="B12791" s="72" t="s">
        <v>767</v>
      </c>
      <c r="C12791" s="72" t="s">
        <v>1100</v>
      </c>
      <c r="D12791" s="72" t="s">
        <v>1097</v>
      </c>
      <c r="E12791" s="72">
        <v>682</v>
      </c>
      <c r="F12791" s="105">
        <v>162</v>
      </c>
      <c r="G12791" s="108">
        <f t="shared" si="199"/>
        <v>43556</v>
      </c>
    </row>
    <row r="12792" spans="1:7" x14ac:dyDescent="0.35">
      <c r="A12792" s="72" t="s">
        <v>766</v>
      </c>
      <c r="B12792" s="72" t="s">
        <v>767</v>
      </c>
      <c r="C12792" s="72" t="s">
        <v>1100</v>
      </c>
      <c r="D12792" s="72" t="s">
        <v>1098</v>
      </c>
      <c r="E12792" s="72">
        <v>672</v>
      </c>
      <c r="F12792" s="105">
        <v>144</v>
      </c>
      <c r="G12792" s="108">
        <f t="shared" si="199"/>
        <v>43466</v>
      </c>
    </row>
    <row r="12793" spans="1:7" x14ac:dyDescent="0.35">
      <c r="A12793" s="72" t="s">
        <v>766</v>
      </c>
      <c r="B12793" s="72" t="s">
        <v>767</v>
      </c>
      <c r="C12793" s="72" t="s">
        <v>1100</v>
      </c>
      <c r="D12793" s="72" t="s">
        <v>1099</v>
      </c>
      <c r="E12793" s="72">
        <v>686</v>
      </c>
      <c r="F12793" s="105">
        <v>147</v>
      </c>
      <c r="G12793" s="108">
        <f t="shared" si="199"/>
        <v>43374</v>
      </c>
    </row>
    <row r="12794" spans="1:7" x14ac:dyDescent="0.35">
      <c r="A12794" s="72" t="s">
        <v>766</v>
      </c>
      <c r="B12794" s="72" t="s">
        <v>767</v>
      </c>
      <c r="C12794" s="72" t="s">
        <v>1101</v>
      </c>
      <c r="D12794" s="72" t="s">
        <v>1088</v>
      </c>
      <c r="E12794" s="72">
        <v>144</v>
      </c>
      <c r="F12794" s="105">
        <v>7</v>
      </c>
      <c r="G12794" s="108">
        <f t="shared" si="199"/>
        <v>44378</v>
      </c>
    </row>
    <row r="12795" spans="1:7" x14ac:dyDescent="0.35">
      <c r="A12795" s="72" t="s">
        <v>766</v>
      </c>
      <c r="B12795" s="72" t="s">
        <v>767</v>
      </c>
      <c r="C12795" s="72" t="s">
        <v>1101</v>
      </c>
      <c r="D12795" s="72" t="s">
        <v>1089</v>
      </c>
      <c r="E12795" s="72">
        <v>145</v>
      </c>
      <c r="F12795" s="105">
        <v>7</v>
      </c>
      <c r="G12795" s="108">
        <f t="shared" si="199"/>
        <v>44287</v>
      </c>
    </row>
    <row r="12796" spans="1:7" x14ac:dyDescent="0.35">
      <c r="A12796" s="72" t="s">
        <v>766</v>
      </c>
      <c r="B12796" s="72" t="s">
        <v>767</v>
      </c>
      <c r="C12796" s="72" t="s">
        <v>1101</v>
      </c>
      <c r="D12796" s="72" t="s">
        <v>1090</v>
      </c>
      <c r="E12796" s="72">
        <v>144</v>
      </c>
      <c r="F12796" s="105">
        <v>7</v>
      </c>
      <c r="G12796" s="108">
        <f t="shared" si="199"/>
        <v>44197</v>
      </c>
    </row>
    <row r="12797" spans="1:7" x14ac:dyDescent="0.35">
      <c r="A12797" s="72" t="s">
        <v>766</v>
      </c>
      <c r="B12797" s="72" t="s">
        <v>767</v>
      </c>
      <c r="C12797" s="72" t="s">
        <v>1101</v>
      </c>
      <c r="D12797" s="72" t="s">
        <v>1091</v>
      </c>
      <c r="E12797" s="72">
        <v>144</v>
      </c>
      <c r="F12797" s="105">
        <v>5</v>
      </c>
      <c r="G12797" s="108">
        <f t="shared" si="199"/>
        <v>44105</v>
      </c>
    </row>
    <row r="12798" spans="1:7" x14ac:dyDescent="0.35">
      <c r="A12798" s="72" t="s">
        <v>766</v>
      </c>
      <c r="B12798" s="72" t="s">
        <v>767</v>
      </c>
      <c r="C12798" s="72" t="s">
        <v>1101</v>
      </c>
      <c r="D12798" s="72" t="s">
        <v>1092</v>
      </c>
      <c r="E12798" s="72">
        <v>143</v>
      </c>
      <c r="F12798" s="105">
        <v>4</v>
      </c>
      <c r="G12798" s="108">
        <f t="shared" si="199"/>
        <v>44013</v>
      </c>
    </row>
    <row r="12799" spans="1:7" x14ac:dyDescent="0.35">
      <c r="A12799" s="72" t="s">
        <v>766</v>
      </c>
      <c r="B12799" s="72" t="s">
        <v>767</v>
      </c>
      <c r="C12799" s="72" t="s">
        <v>1101</v>
      </c>
      <c r="D12799" s="72" t="s">
        <v>1093</v>
      </c>
      <c r="E12799" s="72">
        <v>139</v>
      </c>
      <c r="F12799" s="105">
        <v>4</v>
      </c>
      <c r="G12799" s="108">
        <f t="shared" si="199"/>
        <v>43922</v>
      </c>
    </row>
    <row r="12800" spans="1:7" x14ac:dyDescent="0.35">
      <c r="A12800" s="72" t="s">
        <v>766</v>
      </c>
      <c r="B12800" s="72" t="s">
        <v>767</v>
      </c>
      <c r="C12800" s="72" t="s">
        <v>1101</v>
      </c>
      <c r="D12800" s="72" t="s">
        <v>1094</v>
      </c>
      <c r="E12800" s="72">
        <v>130</v>
      </c>
      <c r="F12800" s="105">
        <v>4</v>
      </c>
      <c r="G12800" s="108">
        <f t="shared" si="199"/>
        <v>43831</v>
      </c>
    </row>
    <row r="12801" spans="1:7" x14ac:dyDescent="0.35">
      <c r="A12801" s="72" t="s">
        <v>766</v>
      </c>
      <c r="B12801" s="72" t="s">
        <v>767</v>
      </c>
      <c r="C12801" s="72" t="s">
        <v>1101</v>
      </c>
      <c r="D12801" s="72" t="s">
        <v>1095</v>
      </c>
      <c r="E12801" s="72">
        <v>131</v>
      </c>
      <c r="F12801" s="105">
        <v>3</v>
      </c>
      <c r="G12801" s="108">
        <f t="shared" si="199"/>
        <v>43739</v>
      </c>
    </row>
    <row r="12802" spans="1:7" x14ac:dyDescent="0.35">
      <c r="A12802" s="72" t="s">
        <v>766</v>
      </c>
      <c r="B12802" s="72" t="s">
        <v>767</v>
      </c>
      <c r="C12802" s="72" t="s">
        <v>1101</v>
      </c>
      <c r="D12802" s="72" t="s">
        <v>1096</v>
      </c>
      <c r="E12802" s="72">
        <v>132</v>
      </c>
      <c r="F12802" s="105">
        <v>4</v>
      </c>
      <c r="G12802" s="108">
        <f t="shared" si="199"/>
        <v>43647</v>
      </c>
    </row>
    <row r="12803" spans="1:7" x14ac:dyDescent="0.35">
      <c r="A12803" s="72" t="s">
        <v>766</v>
      </c>
      <c r="B12803" s="72" t="s">
        <v>767</v>
      </c>
      <c r="C12803" s="72" t="s">
        <v>1101</v>
      </c>
      <c r="D12803" s="72" t="s">
        <v>1097</v>
      </c>
      <c r="E12803" s="72">
        <v>128</v>
      </c>
      <c r="F12803" s="105">
        <v>4</v>
      </c>
      <c r="G12803" s="108">
        <f t="shared" si="199"/>
        <v>43556</v>
      </c>
    </row>
    <row r="12804" spans="1:7" x14ac:dyDescent="0.35">
      <c r="A12804" s="72" t="s">
        <v>766</v>
      </c>
      <c r="B12804" s="72" t="s">
        <v>767</v>
      </c>
      <c r="C12804" s="72" t="s">
        <v>1101</v>
      </c>
      <c r="D12804" s="72" t="s">
        <v>1098</v>
      </c>
      <c r="E12804" s="72">
        <v>126</v>
      </c>
      <c r="F12804" s="105">
        <v>4</v>
      </c>
      <c r="G12804" s="108">
        <f t="shared" ref="G12804:G12867" si="200">DATE(LEFT(D12804,4),RIGHT(LEFT(D12804,7),2),1)</f>
        <v>43466</v>
      </c>
    </row>
    <row r="12805" spans="1:7" x14ac:dyDescent="0.35">
      <c r="A12805" s="72" t="s">
        <v>766</v>
      </c>
      <c r="B12805" s="72" t="s">
        <v>767</v>
      </c>
      <c r="C12805" s="72" t="s">
        <v>1101</v>
      </c>
      <c r="D12805" s="72" t="s">
        <v>1099</v>
      </c>
      <c r="E12805" s="72">
        <v>130</v>
      </c>
      <c r="F12805" s="105">
        <v>7</v>
      </c>
      <c r="G12805" s="108">
        <f t="shared" si="200"/>
        <v>43374</v>
      </c>
    </row>
    <row r="12806" spans="1:7" x14ac:dyDescent="0.35">
      <c r="A12806" s="72" t="s">
        <v>766</v>
      </c>
      <c r="B12806" s="72" t="s">
        <v>767</v>
      </c>
      <c r="C12806" s="72" t="s">
        <v>1102</v>
      </c>
      <c r="D12806" s="72" t="s">
        <v>1088</v>
      </c>
      <c r="E12806" s="72">
        <v>1626</v>
      </c>
      <c r="F12806" s="105">
        <v>164</v>
      </c>
      <c r="G12806" s="108">
        <f t="shared" si="200"/>
        <v>44378</v>
      </c>
    </row>
    <row r="12807" spans="1:7" x14ac:dyDescent="0.35">
      <c r="A12807" s="72" t="s">
        <v>766</v>
      </c>
      <c r="B12807" s="72" t="s">
        <v>767</v>
      </c>
      <c r="C12807" s="72" t="s">
        <v>1102</v>
      </c>
      <c r="D12807" s="72" t="s">
        <v>1089</v>
      </c>
      <c r="E12807" s="72">
        <v>1626</v>
      </c>
      <c r="F12807" s="105">
        <v>160</v>
      </c>
      <c r="G12807" s="108">
        <f t="shared" si="200"/>
        <v>44287</v>
      </c>
    </row>
    <row r="12808" spans="1:7" x14ac:dyDescent="0.35">
      <c r="A12808" s="72" t="s">
        <v>766</v>
      </c>
      <c r="B12808" s="72" t="s">
        <v>767</v>
      </c>
      <c r="C12808" s="72" t="s">
        <v>1102</v>
      </c>
      <c r="D12808" s="72" t="s">
        <v>1090</v>
      </c>
      <c r="E12808" s="72">
        <v>1626</v>
      </c>
      <c r="F12808" s="105">
        <v>147</v>
      </c>
      <c r="G12808" s="108">
        <f t="shared" si="200"/>
        <v>44197</v>
      </c>
    </row>
    <row r="12809" spans="1:7" x14ac:dyDescent="0.35">
      <c r="A12809" s="72" t="s">
        <v>766</v>
      </c>
      <c r="B12809" s="72" t="s">
        <v>767</v>
      </c>
      <c r="C12809" s="72" t="s">
        <v>1102</v>
      </c>
      <c r="D12809" s="72" t="s">
        <v>1091</v>
      </c>
      <c r="E12809" s="72">
        <v>1621</v>
      </c>
      <c r="F12809" s="105">
        <v>143</v>
      </c>
      <c r="G12809" s="108">
        <f t="shared" si="200"/>
        <v>44105</v>
      </c>
    </row>
    <row r="12810" spans="1:7" x14ac:dyDescent="0.35">
      <c r="A12810" s="72" t="s">
        <v>766</v>
      </c>
      <c r="B12810" s="72" t="s">
        <v>767</v>
      </c>
      <c r="C12810" s="72" t="s">
        <v>1102</v>
      </c>
      <c r="D12810" s="72" t="s">
        <v>1092</v>
      </c>
      <c r="E12810" s="72">
        <v>1620</v>
      </c>
      <c r="F12810" s="105">
        <v>149</v>
      </c>
      <c r="G12810" s="108">
        <f t="shared" si="200"/>
        <v>44013</v>
      </c>
    </row>
    <row r="12811" spans="1:7" x14ac:dyDescent="0.35">
      <c r="A12811" s="72" t="s">
        <v>766</v>
      </c>
      <c r="B12811" s="72" t="s">
        <v>767</v>
      </c>
      <c r="C12811" s="72" t="s">
        <v>1102</v>
      </c>
      <c r="D12811" s="72" t="s">
        <v>1093</v>
      </c>
      <c r="E12811" s="72">
        <v>1618</v>
      </c>
      <c r="F12811" s="105">
        <v>150</v>
      </c>
      <c r="G12811" s="108">
        <f t="shared" si="200"/>
        <v>43922</v>
      </c>
    </row>
    <row r="12812" spans="1:7" x14ac:dyDescent="0.35">
      <c r="A12812" s="72" t="s">
        <v>766</v>
      </c>
      <c r="B12812" s="72" t="s">
        <v>767</v>
      </c>
      <c r="C12812" s="72" t="s">
        <v>1102</v>
      </c>
      <c r="D12812" s="72" t="s">
        <v>1094</v>
      </c>
      <c r="E12812" s="72">
        <v>1607</v>
      </c>
      <c r="F12812" s="105">
        <v>146</v>
      </c>
      <c r="G12812" s="108">
        <f t="shared" si="200"/>
        <v>43831</v>
      </c>
    </row>
    <row r="12813" spans="1:7" x14ac:dyDescent="0.35">
      <c r="A12813" s="72" t="s">
        <v>766</v>
      </c>
      <c r="B12813" s="72" t="s">
        <v>767</v>
      </c>
      <c r="C12813" s="72" t="s">
        <v>1102</v>
      </c>
      <c r="D12813" s="72" t="s">
        <v>1095</v>
      </c>
      <c r="E12813" s="72">
        <v>1599</v>
      </c>
      <c r="F12813" s="105">
        <v>155</v>
      </c>
      <c r="G12813" s="108">
        <f t="shared" si="200"/>
        <v>43739</v>
      </c>
    </row>
    <row r="12814" spans="1:7" x14ac:dyDescent="0.35">
      <c r="A12814" s="72" t="s">
        <v>766</v>
      </c>
      <c r="B12814" s="72" t="s">
        <v>767</v>
      </c>
      <c r="C12814" s="72" t="s">
        <v>1102</v>
      </c>
      <c r="D12814" s="72" t="s">
        <v>1096</v>
      </c>
      <c r="E12814" s="72">
        <v>1597</v>
      </c>
      <c r="F12814" s="105">
        <v>149</v>
      </c>
      <c r="G12814" s="108">
        <f t="shared" si="200"/>
        <v>43647</v>
      </c>
    </row>
    <row r="12815" spans="1:7" x14ac:dyDescent="0.35">
      <c r="A12815" s="72" t="s">
        <v>766</v>
      </c>
      <c r="B12815" s="72" t="s">
        <v>767</v>
      </c>
      <c r="C12815" s="72" t="s">
        <v>1102</v>
      </c>
      <c r="D12815" s="72" t="s">
        <v>1097</v>
      </c>
      <c r="E12815" s="72">
        <v>1596</v>
      </c>
      <c r="F12815" s="105">
        <v>149</v>
      </c>
      <c r="G12815" s="108">
        <f t="shared" si="200"/>
        <v>43556</v>
      </c>
    </row>
    <row r="12816" spans="1:7" x14ac:dyDescent="0.35">
      <c r="A12816" s="72" t="s">
        <v>766</v>
      </c>
      <c r="B12816" s="72" t="s">
        <v>767</v>
      </c>
      <c r="C12816" s="72" t="s">
        <v>1102</v>
      </c>
      <c r="D12816" s="72" t="s">
        <v>1098</v>
      </c>
      <c r="E12816" s="72">
        <v>1593</v>
      </c>
      <c r="F12816" s="105">
        <v>142</v>
      </c>
      <c r="G12816" s="108">
        <f t="shared" si="200"/>
        <v>43466</v>
      </c>
    </row>
    <row r="12817" spans="1:7" x14ac:dyDescent="0.35">
      <c r="A12817" s="72" t="s">
        <v>766</v>
      </c>
      <c r="B12817" s="72" t="s">
        <v>767</v>
      </c>
      <c r="C12817" s="72" t="s">
        <v>1102</v>
      </c>
      <c r="D12817" s="72" t="s">
        <v>1099</v>
      </c>
      <c r="E12817" s="72">
        <v>1609</v>
      </c>
      <c r="F12817" s="105">
        <v>134</v>
      </c>
      <c r="G12817" s="108">
        <f t="shared" si="200"/>
        <v>43374</v>
      </c>
    </row>
    <row r="12818" spans="1:7" x14ac:dyDescent="0.35">
      <c r="A12818" s="72" t="s">
        <v>768</v>
      </c>
      <c r="B12818" s="72" t="s">
        <v>769</v>
      </c>
      <c r="C12818" s="72" t="s">
        <v>1087</v>
      </c>
      <c r="D12818" s="72" t="s">
        <v>1088</v>
      </c>
      <c r="E12818" s="72">
        <v>1282</v>
      </c>
      <c r="F12818" s="105">
        <v>140</v>
      </c>
      <c r="G12818" s="108">
        <f t="shared" si="200"/>
        <v>44378</v>
      </c>
    </row>
    <row r="12819" spans="1:7" x14ac:dyDescent="0.35">
      <c r="A12819" s="72" t="s">
        <v>768</v>
      </c>
      <c r="B12819" s="72" t="s">
        <v>769</v>
      </c>
      <c r="C12819" s="72" t="s">
        <v>1087</v>
      </c>
      <c r="D12819" s="72" t="s">
        <v>1089</v>
      </c>
      <c r="E12819" s="72">
        <v>1280</v>
      </c>
      <c r="F12819" s="105">
        <v>139</v>
      </c>
      <c r="G12819" s="108">
        <f t="shared" si="200"/>
        <v>44287</v>
      </c>
    </row>
    <row r="12820" spans="1:7" x14ac:dyDescent="0.35">
      <c r="A12820" s="72" t="s">
        <v>768</v>
      </c>
      <c r="B12820" s="72" t="s">
        <v>769</v>
      </c>
      <c r="C12820" s="72" t="s">
        <v>1087</v>
      </c>
      <c r="D12820" s="72" t="s">
        <v>1090</v>
      </c>
      <c r="E12820" s="72">
        <v>1281</v>
      </c>
      <c r="F12820" s="105">
        <v>139</v>
      </c>
      <c r="G12820" s="108">
        <f t="shared" si="200"/>
        <v>44197</v>
      </c>
    </row>
    <row r="12821" spans="1:7" x14ac:dyDescent="0.35">
      <c r="A12821" s="72" t="s">
        <v>768</v>
      </c>
      <c r="B12821" s="72" t="s">
        <v>769</v>
      </c>
      <c r="C12821" s="72" t="s">
        <v>1087</v>
      </c>
      <c r="D12821" s="72" t="s">
        <v>1091</v>
      </c>
      <c r="E12821" s="72">
        <v>1280</v>
      </c>
      <c r="F12821" s="105">
        <v>139</v>
      </c>
      <c r="G12821" s="108">
        <f t="shared" si="200"/>
        <v>44105</v>
      </c>
    </row>
    <row r="12822" spans="1:7" x14ac:dyDescent="0.35">
      <c r="A12822" s="72" t="s">
        <v>768</v>
      </c>
      <c r="B12822" s="72" t="s">
        <v>769</v>
      </c>
      <c r="C12822" s="72" t="s">
        <v>1087</v>
      </c>
      <c r="D12822" s="72" t="s">
        <v>1092</v>
      </c>
      <c r="E12822" s="72">
        <v>1269</v>
      </c>
      <c r="F12822" s="105">
        <v>136</v>
      </c>
      <c r="G12822" s="108">
        <f t="shared" si="200"/>
        <v>44013</v>
      </c>
    </row>
    <row r="12823" spans="1:7" x14ac:dyDescent="0.35">
      <c r="A12823" s="72" t="s">
        <v>768</v>
      </c>
      <c r="B12823" s="72" t="s">
        <v>769</v>
      </c>
      <c r="C12823" s="72" t="s">
        <v>1087</v>
      </c>
      <c r="D12823" s="72" t="s">
        <v>1093</v>
      </c>
      <c r="E12823" s="72">
        <v>1268</v>
      </c>
      <c r="F12823" s="105">
        <v>125</v>
      </c>
      <c r="G12823" s="108">
        <f t="shared" si="200"/>
        <v>43922</v>
      </c>
    </row>
    <row r="12824" spans="1:7" x14ac:dyDescent="0.35">
      <c r="A12824" s="72" t="s">
        <v>768</v>
      </c>
      <c r="B12824" s="72" t="s">
        <v>769</v>
      </c>
      <c r="C12824" s="72" t="s">
        <v>1087</v>
      </c>
      <c r="D12824" s="72" t="s">
        <v>1094</v>
      </c>
      <c r="E12824" s="72">
        <v>1269</v>
      </c>
      <c r="F12824" s="105">
        <v>123</v>
      </c>
      <c r="G12824" s="108">
        <f t="shared" si="200"/>
        <v>43831</v>
      </c>
    </row>
    <row r="12825" spans="1:7" x14ac:dyDescent="0.35">
      <c r="A12825" s="72" t="s">
        <v>768</v>
      </c>
      <c r="B12825" s="72" t="s">
        <v>769</v>
      </c>
      <c r="C12825" s="72" t="s">
        <v>1087</v>
      </c>
      <c r="D12825" s="72" t="s">
        <v>1095</v>
      </c>
      <c r="E12825" s="72">
        <v>1267</v>
      </c>
      <c r="F12825" s="105">
        <v>117</v>
      </c>
      <c r="G12825" s="108">
        <f t="shared" si="200"/>
        <v>43739</v>
      </c>
    </row>
    <row r="12826" spans="1:7" x14ac:dyDescent="0.35">
      <c r="A12826" s="72" t="s">
        <v>768</v>
      </c>
      <c r="B12826" s="72" t="s">
        <v>769</v>
      </c>
      <c r="C12826" s="72" t="s">
        <v>1087</v>
      </c>
      <c r="D12826" s="72" t="s">
        <v>1096</v>
      </c>
      <c r="E12826" s="72">
        <v>1269</v>
      </c>
      <c r="F12826" s="105">
        <v>103</v>
      </c>
      <c r="G12826" s="108">
        <f t="shared" si="200"/>
        <v>43647</v>
      </c>
    </row>
    <row r="12827" spans="1:7" x14ac:dyDescent="0.35">
      <c r="A12827" s="72" t="s">
        <v>768</v>
      </c>
      <c r="B12827" s="72" t="s">
        <v>769</v>
      </c>
      <c r="C12827" s="72" t="s">
        <v>1087</v>
      </c>
      <c r="D12827" s="72" t="s">
        <v>1097</v>
      </c>
      <c r="E12827" s="72">
        <v>1273</v>
      </c>
      <c r="F12827" s="105">
        <v>125</v>
      </c>
      <c r="G12827" s="108">
        <f t="shared" si="200"/>
        <v>43556</v>
      </c>
    </row>
    <row r="12828" spans="1:7" x14ac:dyDescent="0.35">
      <c r="A12828" s="72" t="s">
        <v>768</v>
      </c>
      <c r="B12828" s="72" t="s">
        <v>769</v>
      </c>
      <c r="C12828" s="72" t="s">
        <v>1087</v>
      </c>
      <c r="D12828" s="72" t="s">
        <v>1098</v>
      </c>
      <c r="E12828" s="72">
        <v>1266</v>
      </c>
      <c r="F12828" s="105">
        <v>124</v>
      </c>
      <c r="G12828" s="108">
        <f t="shared" si="200"/>
        <v>43466</v>
      </c>
    </row>
    <row r="12829" spans="1:7" x14ac:dyDescent="0.35">
      <c r="A12829" s="72" t="s">
        <v>768</v>
      </c>
      <c r="B12829" s="72" t="s">
        <v>769</v>
      </c>
      <c r="C12829" s="72" t="s">
        <v>1087</v>
      </c>
      <c r="D12829" s="72" t="s">
        <v>1099</v>
      </c>
      <c r="E12829" s="72">
        <v>1300</v>
      </c>
      <c r="F12829" s="105">
        <v>138</v>
      </c>
      <c r="G12829" s="108">
        <f t="shared" si="200"/>
        <v>43374</v>
      </c>
    </row>
    <row r="12830" spans="1:7" x14ac:dyDescent="0.35">
      <c r="A12830" s="72" t="s">
        <v>768</v>
      </c>
      <c r="B12830" s="72" t="s">
        <v>769</v>
      </c>
      <c r="C12830" s="72" t="s">
        <v>1100</v>
      </c>
      <c r="D12830" s="72" t="s">
        <v>1088</v>
      </c>
      <c r="E12830" s="72">
        <v>1579</v>
      </c>
      <c r="F12830" s="105">
        <v>342</v>
      </c>
      <c r="G12830" s="108">
        <f t="shared" si="200"/>
        <v>44378</v>
      </c>
    </row>
    <row r="12831" spans="1:7" x14ac:dyDescent="0.35">
      <c r="A12831" s="72" t="s">
        <v>768</v>
      </c>
      <c r="B12831" s="72" t="s">
        <v>769</v>
      </c>
      <c r="C12831" s="72" t="s">
        <v>1100</v>
      </c>
      <c r="D12831" s="72" t="s">
        <v>1089</v>
      </c>
      <c r="E12831" s="72">
        <v>1581</v>
      </c>
      <c r="F12831" s="105">
        <v>363</v>
      </c>
      <c r="G12831" s="108">
        <f t="shared" si="200"/>
        <v>44287</v>
      </c>
    </row>
    <row r="12832" spans="1:7" x14ac:dyDescent="0.35">
      <c r="A12832" s="72" t="s">
        <v>768</v>
      </c>
      <c r="B12832" s="72" t="s">
        <v>769</v>
      </c>
      <c r="C12832" s="72" t="s">
        <v>1100</v>
      </c>
      <c r="D12832" s="72" t="s">
        <v>1090</v>
      </c>
      <c r="E12832" s="72">
        <v>1584</v>
      </c>
      <c r="F12832" s="105">
        <v>347</v>
      </c>
      <c r="G12832" s="108">
        <f t="shared" si="200"/>
        <v>44197</v>
      </c>
    </row>
    <row r="12833" spans="1:7" x14ac:dyDescent="0.35">
      <c r="A12833" s="72" t="s">
        <v>768</v>
      </c>
      <c r="B12833" s="72" t="s">
        <v>769</v>
      </c>
      <c r="C12833" s="72" t="s">
        <v>1100</v>
      </c>
      <c r="D12833" s="72" t="s">
        <v>1091</v>
      </c>
      <c r="E12833" s="72">
        <v>1588</v>
      </c>
      <c r="F12833" s="105">
        <v>313</v>
      </c>
      <c r="G12833" s="108">
        <f t="shared" si="200"/>
        <v>44105</v>
      </c>
    </row>
    <row r="12834" spans="1:7" x14ac:dyDescent="0.35">
      <c r="A12834" s="72" t="s">
        <v>768</v>
      </c>
      <c r="B12834" s="72" t="s">
        <v>769</v>
      </c>
      <c r="C12834" s="72" t="s">
        <v>1100</v>
      </c>
      <c r="D12834" s="72" t="s">
        <v>1092</v>
      </c>
      <c r="E12834" s="72">
        <v>1598</v>
      </c>
      <c r="F12834" s="105">
        <v>284</v>
      </c>
      <c r="G12834" s="108">
        <f t="shared" si="200"/>
        <v>44013</v>
      </c>
    </row>
    <row r="12835" spans="1:7" x14ac:dyDescent="0.35">
      <c r="A12835" s="72" t="s">
        <v>768</v>
      </c>
      <c r="B12835" s="72" t="s">
        <v>769</v>
      </c>
      <c r="C12835" s="72" t="s">
        <v>1100</v>
      </c>
      <c r="D12835" s="72" t="s">
        <v>1093</v>
      </c>
      <c r="E12835" s="72">
        <v>1594</v>
      </c>
      <c r="F12835" s="105">
        <v>271</v>
      </c>
      <c r="G12835" s="108">
        <f t="shared" si="200"/>
        <v>43922</v>
      </c>
    </row>
    <row r="12836" spans="1:7" x14ac:dyDescent="0.35">
      <c r="A12836" s="72" t="s">
        <v>768</v>
      </c>
      <c r="B12836" s="72" t="s">
        <v>769</v>
      </c>
      <c r="C12836" s="72" t="s">
        <v>1100</v>
      </c>
      <c r="D12836" s="72" t="s">
        <v>1094</v>
      </c>
      <c r="E12836" s="72">
        <v>1589</v>
      </c>
      <c r="F12836" s="105">
        <v>246</v>
      </c>
      <c r="G12836" s="108">
        <f t="shared" si="200"/>
        <v>43831</v>
      </c>
    </row>
    <row r="12837" spans="1:7" x14ac:dyDescent="0.35">
      <c r="A12837" s="72" t="s">
        <v>768</v>
      </c>
      <c r="B12837" s="72" t="s">
        <v>769</v>
      </c>
      <c r="C12837" s="72" t="s">
        <v>1100</v>
      </c>
      <c r="D12837" s="72" t="s">
        <v>1095</v>
      </c>
      <c r="E12837" s="72">
        <v>1585</v>
      </c>
      <c r="F12837" s="105">
        <v>263</v>
      </c>
      <c r="G12837" s="108">
        <f t="shared" si="200"/>
        <v>43739</v>
      </c>
    </row>
    <row r="12838" spans="1:7" x14ac:dyDescent="0.35">
      <c r="A12838" s="72" t="s">
        <v>768</v>
      </c>
      <c r="B12838" s="72" t="s">
        <v>769</v>
      </c>
      <c r="C12838" s="72" t="s">
        <v>1100</v>
      </c>
      <c r="D12838" s="72" t="s">
        <v>1096</v>
      </c>
      <c r="E12838" s="72">
        <v>1585</v>
      </c>
      <c r="F12838" s="105">
        <v>255</v>
      </c>
      <c r="G12838" s="108">
        <f t="shared" si="200"/>
        <v>43647</v>
      </c>
    </row>
    <row r="12839" spans="1:7" x14ac:dyDescent="0.35">
      <c r="A12839" s="72" t="s">
        <v>768</v>
      </c>
      <c r="B12839" s="72" t="s">
        <v>769</v>
      </c>
      <c r="C12839" s="72" t="s">
        <v>1100</v>
      </c>
      <c r="D12839" s="72" t="s">
        <v>1097</v>
      </c>
      <c r="E12839" s="72">
        <v>1592</v>
      </c>
      <c r="F12839" s="105">
        <v>307</v>
      </c>
      <c r="G12839" s="108">
        <f t="shared" si="200"/>
        <v>43556</v>
      </c>
    </row>
    <row r="12840" spans="1:7" x14ac:dyDescent="0.35">
      <c r="A12840" s="72" t="s">
        <v>768</v>
      </c>
      <c r="B12840" s="72" t="s">
        <v>769</v>
      </c>
      <c r="C12840" s="72" t="s">
        <v>1100</v>
      </c>
      <c r="D12840" s="72" t="s">
        <v>1098</v>
      </c>
      <c r="E12840" s="72">
        <v>1553</v>
      </c>
      <c r="F12840" s="105">
        <v>309</v>
      </c>
      <c r="G12840" s="108">
        <f t="shared" si="200"/>
        <v>43466</v>
      </c>
    </row>
    <row r="12841" spans="1:7" x14ac:dyDescent="0.35">
      <c r="A12841" s="72" t="s">
        <v>768</v>
      </c>
      <c r="B12841" s="72" t="s">
        <v>769</v>
      </c>
      <c r="C12841" s="72" t="s">
        <v>1100</v>
      </c>
      <c r="D12841" s="72" t="s">
        <v>1099</v>
      </c>
      <c r="E12841" s="72">
        <v>1659</v>
      </c>
      <c r="F12841" s="105">
        <v>359</v>
      </c>
      <c r="G12841" s="108">
        <f t="shared" si="200"/>
        <v>43374</v>
      </c>
    </row>
    <row r="12842" spans="1:7" x14ac:dyDescent="0.35">
      <c r="A12842" s="72" t="s">
        <v>768</v>
      </c>
      <c r="B12842" s="72" t="s">
        <v>769</v>
      </c>
      <c r="C12842" s="72" t="s">
        <v>1101</v>
      </c>
      <c r="D12842" s="72" t="s">
        <v>1088</v>
      </c>
      <c r="E12842" s="72">
        <v>335</v>
      </c>
      <c r="F12842" s="105">
        <v>17</v>
      </c>
      <c r="G12842" s="108">
        <f t="shared" si="200"/>
        <v>44378</v>
      </c>
    </row>
    <row r="12843" spans="1:7" x14ac:dyDescent="0.35">
      <c r="A12843" s="72" t="s">
        <v>768</v>
      </c>
      <c r="B12843" s="72" t="s">
        <v>769</v>
      </c>
      <c r="C12843" s="72" t="s">
        <v>1101</v>
      </c>
      <c r="D12843" s="72" t="s">
        <v>1089</v>
      </c>
      <c r="E12843" s="72">
        <v>336</v>
      </c>
      <c r="F12843" s="105">
        <v>16</v>
      </c>
      <c r="G12843" s="108">
        <f t="shared" si="200"/>
        <v>44287</v>
      </c>
    </row>
    <row r="12844" spans="1:7" x14ac:dyDescent="0.35">
      <c r="A12844" s="72" t="s">
        <v>768</v>
      </c>
      <c r="B12844" s="72" t="s">
        <v>769</v>
      </c>
      <c r="C12844" s="72" t="s">
        <v>1101</v>
      </c>
      <c r="D12844" s="72" t="s">
        <v>1090</v>
      </c>
      <c r="E12844" s="72">
        <v>334</v>
      </c>
      <c r="F12844" s="105">
        <v>12</v>
      </c>
      <c r="G12844" s="108">
        <f t="shared" si="200"/>
        <v>44197</v>
      </c>
    </row>
    <row r="12845" spans="1:7" x14ac:dyDescent="0.35">
      <c r="A12845" s="72" t="s">
        <v>768</v>
      </c>
      <c r="B12845" s="72" t="s">
        <v>769</v>
      </c>
      <c r="C12845" s="72" t="s">
        <v>1101</v>
      </c>
      <c r="D12845" s="72" t="s">
        <v>1091</v>
      </c>
      <c r="E12845" s="72">
        <v>327</v>
      </c>
      <c r="F12845" s="105">
        <v>11</v>
      </c>
      <c r="G12845" s="108">
        <f t="shared" si="200"/>
        <v>44105</v>
      </c>
    </row>
    <row r="12846" spans="1:7" x14ac:dyDescent="0.35">
      <c r="A12846" s="72" t="s">
        <v>768</v>
      </c>
      <c r="B12846" s="72" t="s">
        <v>769</v>
      </c>
      <c r="C12846" s="72" t="s">
        <v>1101</v>
      </c>
      <c r="D12846" s="72" t="s">
        <v>1092</v>
      </c>
      <c r="E12846" s="72">
        <v>316</v>
      </c>
      <c r="F12846" s="105">
        <v>10</v>
      </c>
      <c r="G12846" s="108">
        <f t="shared" si="200"/>
        <v>44013</v>
      </c>
    </row>
    <row r="12847" spans="1:7" x14ac:dyDescent="0.35">
      <c r="A12847" s="72" t="s">
        <v>768</v>
      </c>
      <c r="B12847" s="72" t="s">
        <v>769</v>
      </c>
      <c r="C12847" s="72" t="s">
        <v>1101</v>
      </c>
      <c r="D12847" s="72" t="s">
        <v>1093</v>
      </c>
      <c r="E12847" s="72">
        <v>313</v>
      </c>
      <c r="F12847" s="105">
        <v>11</v>
      </c>
      <c r="G12847" s="108">
        <f t="shared" si="200"/>
        <v>43922</v>
      </c>
    </row>
    <row r="12848" spans="1:7" x14ac:dyDescent="0.35">
      <c r="A12848" s="72" t="s">
        <v>768</v>
      </c>
      <c r="B12848" s="72" t="s">
        <v>769</v>
      </c>
      <c r="C12848" s="72" t="s">
        <v>1101</v>
      </c>
      <c r="D12848" s="72" t="s">
        <v>1094</v>
      </c>
      <c r="E12848" s="72">
        <v>283</v>
      </c>
      <c r="F12848" s="105">
        <v>14</v>
      </c>
      <c r="G12848" s="108">
        <f t="shared" si="200"/>
        <v>43831</v>
      </c>
    </row>
    <row r="12849" spans="1:7" x14ac:dyDescent="0.35">
      <c r="A12849" s="72" t="s">
        <v>768</v>
      </c>
      <c r="B12849" s="72" t="s">
        <v>769</v>
      </c>
      <c r="C12849" s="72" t="s">
        <v>1101</v>
      </c>
      <c r="D12849" s="72" t="s">
        <v>1095</v>
      </c>
      <c r="E12849" s="72">
        <v>280</v>
      </c>
      <c r="F12849" s="105">
        <v>11</v>
      </c>
      <c r="G12849" s="108">
        <f t="shared" si="200"/>
        <v>43739</v>
      </c>
    </row>
    <row r="12850" spans="1:7" x14ac:dyDescent="0.35">
      <c r="A12850" s="72" t="s">
        <v>768</v>
      </c>
      <c r="B12850" s="72" t="s">
        <v>769</v>
      </c>
      <c r="C12850" s="72" t="s">
        <v>1101</v>
      </c>
      <c r="D12850" s="72" t="s">
        <v>1096</v>
      </c>
      <c r="E12850" s="72">
        <v>275</v>
      </c>
      <c r="F12850" s="105">
        <v>10</v>
      </c>
      <c r="G12850" s="108">
        <f t="shared" si="200"/>
        <v>43647</v>
      </c>
    </row>
    <row r="12851" spans="1:7" x14ac:dyDescent="0.35">
      <c r="A12851" s="72" t="s">
        <v>768</v>
      </c>
      <c r="B12851" s="72" t="s">
        <v>769</v>
      </c>
      <c r="C12851" s="72" t="s">
        <v>1101</v>
      </c>
      <c r="D12851" s="72" t="s">
        <v>1097</v>
      </c>
      <c r="E12851" s="72">
        <v>274</v>
      </c>
      <c r="F12851" s="105">
        <v>12</v>
      </c>
      <c r="G12851" s="108">
        <f t="shared" si="200"/>
        <v>43556</v>
      </c>
    </row>
    <row r="12852" spans="1:7" x14ac:dyDescent="0.35">
      <c r="A12852" s="72" t="s">
        <v>768</v>
      </c>
      <c r="B12852" s="72" t="s">
        <v>769</v>
      </c>
      <c r="C12852" s="72" t="s">
        <v>1101</v>
      </c>
      <c r="D12852" s="72" t="s">
        <v>1098</v>
      </c>
      <c r="E12852" s="72">
        <v>255</v>
      </c>
      <c r="F12852" s="105">
        <v>13</v>
      </c>
      <c r="G12852" s="108">
        <f t="shared" si="200"/>
        <v>43466</v>
      </c>
    </row>
    <row r="12853" spans="1:7" x14ac:dyDescent="0.35">
      <c r="A12853" s="72" t="s">
        <v>768</v>
      </c>
      <c r="B12853" s="72" t="s">
        <v>769</v>
      </c>
      <c r="C12853" s="72" t="s">
        <v>1101</v>
      </c>
      <c r="D12853" s="72" t="s">
        <v>1099</v>
      </c>
      <c r="E12853" s="72">
        <v>281</v>
      </c>
      <c r="F12853" s="105">
        <v>20</v>
      </c>
      <c r="G12853" s="108">
        <f t="shared" si="200"/>
        <v>43374</v>
      </c>
    </row>
    <row r="12854" spans="1:7" x14ac:dyDescent="0.35">
      <c r="A12854" s="72" t="s">
        <v>768</v>
      </c>
      <c r="B12854" s="72" t="s">
        <v>769</v>
      </c>
      <c r="C12854" s="72" t="s">
        <v>1102</v>
      </c>
      <c r="D12854" s="72" t="s">
        <v>1088</v>
      </c>
      <c r="E12854" s="72">
        <v>2636</v>
      </c>
      <c r="F12854" s="105">
        <v>279</v>
      </c>
      <c r="G12854" s="108">
        <f t="shared" si="200"/>
        <v>44378</v>
      </c>
    </row>
    <row r="12855" spans="1:7" x14ac:dyDescent="0.35">
      <c r="A12855" s="72" t="s">
        <v>768</v>
      </c>
      <c r="B12855" s="72" t="s">
        <v>769</v>
      </c>
      <c r="C12855" s="72" t="s">
        <v>1102</v>
      </c>
      <c r="D12855" s="72" t="s">
        <v>1089</v>
      </c>
      <c r="E12855" s="72">
        <v>2636</v>
      </c>
      <c r="F12855" s="105">
        <v>273</v>
      </c>
      <c r="G12855" s="108">
        <f t="shared" si="200"/>
        <v>44287</v>
      </c>
    </row>
    <row r="12856" spans="1:7" x14ac:dyDescent="0.35">
      <c r="A12856" s="72" t="s">
        <v>768</v>
      </c>
      <c r="B12856" s="72" t="s">
        <v>769</v>
      </c>
      <c r="C12856" s="72" t="s">
        <v>1102</v>
      </c>
      <c r="D12856" s="72" t="s">
        <v>1090</v>
      </c>
      <c r="E12856" s="72">
        <v>2638</v>
      </c>
      <c r="F12856" s="105">
        <v>265</v>
      </c>
      <c r="G12856" s="108">
        <f t="shared" si="200"/>
        <v>44197</v>
      </c>
    </row>
    <row r="12857" spans="1:7" x14ac:dyDescent="0.35">
      <c r="A12857" s="72" t="s">
        <v>768</v>
      </c>
      <c r="B12857" s="72" t="s">
        <v>769</v>
      </c>
      <c r="C12857" s="72" t="s">
        <v>1102</v>
      </c>
      <c r="D12857" s="72" t="s">
        <v>1091</v>
      </c>
      <c r="E12857" s="72">
        <v>2639</v>
      </c>
      <c r="F12857" s="105">
        <v>251</v>
      </c>
      <c r="G12857" s="108">
        <f t="shared" si="200"/>
        <v>44105</v>
      </c>
    </row>
    <row r="12858" spans="1:7" x14ac:dyDescent="0.35">
      <c r="A12858" s="72" t="s">
        <v>768</v>
      </c>
      <c r="B12858" s="72" t="s">
        <v>769</v>
      </c>
      <c r="C12858" s="72" t="s">
        <v>1102</v>
      </c>
      <c r="D12858" s="72" t="s">
        <v>1092</v>
      </c>
      <c r="E12858" s="72">
        <v>2646</v>
      </c>
      <c r="F12858" s="105">
        <v>251</v>
      </c>
      <c r="G12858" s="108">
        <f t="shared" si="200"/>
        <v>44013</v>
      </c>
    </row>
    <row r="12859" spans="1:7" x14ac:dyDescent="0.35">
      <c r="A12859" s="72" t="s">
        <v>768</v>
      </c>
      <c r="B12859" s="72" t="s">
        <v>769</v>
      </c>
      <c r="C12859" s="72" t="s">
        <v>1102</v>
      </c>
      <c r="D12859" s="72" t="s">
        <v>1093</v>
      </c>
      <c r="E12859" s="72">
        <v>2641</v>
      </c>
      <c r="F12859" s="105">
        <v>243</v>
      </c>
      <c r="G12859" s="108">
        <f t="shared" si="200"/>
        <v>43922</v>
      </c>
    </row>
    <row r="12860" spans="1:7" x14ac:dyDescent="0.35">
      <c r="A12860" s="72" t="s">
        <v>768</v>
      </c>
      <c r="B12860" s="72" t="s">
        <v>769</v>
      </c>
      <c r="C12860" s="72" t="s">
        <v>1102</v>
      </c>
      <c r="D12860" s="72" t="s">
        <v>1094</v>
      </c>
      <c r="E12860" s="72">
        <v>2641</v>
      </c>
      <c r="F12860" s="105">
        <v>252</v>
      </c>
      <c r="G12860" s="108">
        <f t="shared" si="200"/>
        <v>43831</v>
      </c>
    </row>
    <row r="12861" spans="1:7" x14ac:dyDescent="0.35">
      <c r="A12861" s="72" t="s">
        <v>768</v>
      </c>
      <c r="B12861" s="72" t="s">
        <v>769</v>
      </c>
      <c r="C12861" s="72" t="s">
        <v>1102</v>
      </c>
      <c r="D12861" s="72" t="s">
        <v>1095</v>
      </c>
      <c r="E12861" s="72">
        <v>2643</v>
      </c>
      <c r="F12861" s="105">
        <v>239</v>
      </c>
      <c r="G12861" s="108">
        <f t="shared" si="200"/>
        <v>43739</v>
      </c>
    </row>
    <row r="12862" spans="1:7" x14ac:dyDescent="0.35">
      <c r="A12862" s="72" t="s">
        <v>768</v>
      </c>
      <c r="B12862" s="72" t="s">
        <v>769</v>
      </c>
      <c r="C12862" s="72" t="s">
        <v>1102</v>
      </c>
      <c r="D12862" s="72" t="s">
        <v>1096</v>
      </c>
      <c r="E12862" s="72">
        <v>2638</v>
      </c>
      <c r="F12862" s="105">
        <v>223</v>
      </c>
      <c r="G12862" s="108">
        <f t="shared" si="200"/>
        <v>43647</v>
      </c>
    </row>
    <row r="12863" spans="1:7" x14ac:dyDescent="0.35">
      <c r="A12863" s="72" t="s">
        <v>768</v>
      </c>
      <c r="B12863" s="72" t="s">
        <v>769</v>
      </c>
      <c r="C12863" s="72" t="s">
        <v>1102</v>
      </c>
      <c r="D12863" s="72" t="s">
        <v>1097</v>
      </c>
      <c r="E12863" s="72">
        <v>2637</v>
      </c>
      <c r="F12863" s="105">
        <v>273</v>
      </c>
      <c r="G12863" s="108">
        <f t="shared" si="200"/>
        <v>43556</v>
      </c>
    </row>
    <row r="12864" spans="1:7" x14ac:dyDescent="0.35">
      <c r="A12864" s="72" t="s">
        <v>768</v>
      </c>
      <c r="B12864" s="72" t="s">
        <v>769</v>
      </c>
      <c r="C12864" s="72" t="s">
        <v>1102</v>
      </c>
      <c r="D12864" s="72" t="s">
        <v>1098</v>
      </c>
      <c r="E12864" s="72">
        <v>2621</v>
      </c>
      <c r="F12864" s="105">
        <v>263</v>
      </c>
      <c r="G12864" s="108">
        <f t="shared" si="200"/>
        <v>43466</v>
      </c>
    </row>
    <row r="12865" spans="1:7" x14ac:dyDescent="0.35">
      <c r="A12865" s="72" t="s">
        <v>768</v>
      </c>
      <c r="B12865" s="72" t="s">
        <v>769</v>
      </c>
      <c r="C12865" s="72" t="s">
        <v>1102</v>
      </c>
      <c r="D12865" s="72" t="s">
        <v>1099</v>
      </c>
      <c r="E12865" s="72">
        <v>2781</v>
      </c>
      <c r="F12865" s="105">
        <v>345</v>
      </c>
      <c r="G12865" s="108">
        <f t="shared" si="200"/>
        <v>43374</v>
      </c>
    </row>
    <row r="12866" spans="1:7" x14ac:dyDescent="0.35">
      <c r="A12866" s="72" t="s">
        <v>770</v>
      </c>
      <c r="B12866" s="72" t="s">
        <v>771</v>
      </c>
      <c r="C12866" s="72" t="s">
        <v>1087</v>
      </c>
      <c r="D12866" s="72" t="s">
        <v>1088</v>
      </c>
      <c r="E12866" s="72">
        <v>940</v>
      </c>
      <c r="F12866" s="105">
        <v>76</v>
      </c>
      <c r="G12866" s="108">
        <f t="shared" si="200"/>
        <v>44378</v>
      </c>
    </row>
    <row r="12867" spans="1:7" x14ac:dyDescent="0.35">
      <c r="A12867" s="72" t="s">
        <v>770</v>
      </c>
      <c r="B12867" s="72" t="s">
        <v>771</v>
      </c>
      <c r="C12867" s="72" t="s">
        <v>1087</v>
      </c>
      <c r="D12867" s="72" t="s">
        <v>1089</v>
      </c>
      <c r="E12867" s="72">
        <v>942</v>
      </c>
      <c r="F12867" s="105">
        <v>77</v>
      </c>
      <c r="G12867" s="108">
        <f t="shared" si="200"/>
        <v>44287</v>
      </c>
    </row>
    <row r="12868" spans="1:7" x14ac:dyDescent="0.35">
      <c r="A12868" s="72" t="s">
        <v>770</v>
      </c>
      <c r="B12868" s="72" t="s">
        <v>771</v>
      </c>
      <c r="C12868" s="72" t="s">
        <v>1087</v>
      </c>
      <c r="D12868" s="72" t="s">
        <v>1090</v>
      </c>
      <c r="E12868" s="72">
        <v>942</v>
      </c>
      <c r="F12868" s="105">
        <v>77</v>
      </c>
      <c r="G12868" s="108">
        <f t="shared" ref="G12868:G12931" si="201">DATE(LEFT(D12868,4),RIGHT(LEFT(D12868,7),2),1)</f>
        <v>44197</v>
      </c>
    </row>
    <row r="12869" spans="1:7" x14ac:dyDescent="0.35">
      <c r="A12869" s="72" t="s">
        <v>770</v>
      </c>
      <c r="B12869" s="72" t="s">
        <v>771</v>
      </c>
      <c r="C12869" s="72" t="s">
        <v>1087</v>
      </c>
      <c r="D12869" s="72" t="s">
        <v>1091</v>
      </c>
      <c r="E12869" s="72">
        <v>941</v>
      </c>
      <c r="F12869" s="105">
        <v>77</v>
      </c>
      <c r="G12869" s="108">
        <f t="shared" si="201"/>
        <v>44105</v>
      </c>
    </row>
    <row r="12870" spans="1:7" x14ac:dyDescent="0.35">
      <c r="A12870" s="72" t="s">
        <v>770</v>
      </c>
      <c r="B12870" s="72" t="s">
        <v>771</v>
      </c>
      <c r="C12870" s="72" t="s">
        <v>1087</v>
      </c>
      <c r="D12870" s="72" t="s">
        <v>1092</v>
      </c>
      <c r="E12870" s="72">
        <v>945</v>
      </c>
      <c r="F12870" s="105">
        <v>78</v>
      </c>
      <c r="G12870" s="108">
        <f t="shared" si="201"/>
        <v>44013</v>
      </c>
    </row>
    <row r="12871" spans="1:7" x14ac:dyDescent="0.35">
      <c r="A12871" s="72" t="s">
        <v>770</v>
      </c>
      <c r="B12871" s="72" t="s">
        <v>771</v>
      </c>
      <c r="C12871" s="72" t="s">
        <v>1087</v>
      </c>
      <c r="D12871" s="72" t="s">
        <v>1093</v>
      </c>
      <c r="E12871" s="72">
        <v>941</v>
      </c>
      <c r="F12871" s="105">
        <v>75</v>
      </c>
      <c r="G12871" s="108">
        <f t="shared" si="201"/>
        <v>43922</v>
      </c>
    </row>
    <row r="12872" spans="1:7" x14ac:dyDescent="0.35">
      <c r="A12872" s="72" t="s">
        <v>770</v>
      </c>
      <c r="B12872" s="72" t="s">
        <v>771</v>
      </c>
      <c r="C12872" s="72" t="s">
        <v>1087</v>
      </c>
      <c r="D12872" s="72" t="s">
        <v>1094</v>
      </c>
      <c r="E12872" s="72">
        <v>939</v>
      </c>
      <c r="F12872" s="105">
        <v>73</v>
      </c>
      <c r="G12872" s="108">
        <f t="shared" si="201"/>
        <v>43831</v>
      </c>
    </row>
    <row r="12873" spans="1:7" x14ac:dyDescent="0.35">
      <c r="A12873" s="72" t="s">
        <v>770</v>
      </c>
      <c r="B12873" s="72" t="s">
        <v>771</v>
      </c>
      <c r="C12873" s="72" t="s">
        <v>1087</v>
      </c>
      <c r="D12873" s="72" t="s">
        <v>1095</v>
      </c>
      <c r="E12873" s="72">
        <v>947</v>
      </c>
      <c r="F12873" s="105">
        <v>72</v>
      </c>
      <c r="G12873" s="108">
        <f t="shared" si="201"/>
        <v>43739</v>
      </c>
    </row>
    <row r="12874" spans="1:7" x14ac:dyDescent="0.35">
      <c r="A12874" s="72" t="s">
        <v>770</v>
      </c>
      <c r="B12874" s="72" t="s">
        <v>771</v>
      </c>
      <c r="C12874" s="72" t="s">
        <v>1087</v>
      </c>
      <c r="D12874" s="72" t="s">
        <v>1096</v>
      </c>
      <c r="E12874" s="72">
        <v>947</v>
      </c>
      <c r="F12874" s="105">
        <v>70</v>
      </c>
      <c r="G12874" s="108">
        <f t="shared" si="201"/>
        <v>43647</v>
      </c>
    </row>
    <row r="12875" spans="1:7" x14ac:dyDescent="0.35">
      <c r="A12875" s="72" t="s">
        <v>770</v>
      </c>
      <c r="B12875" s="72" t="s">
        <v>771</v>
      </c>
      <c r="C12875" s="72" t="s">
        <v>1087</v>
      </c>
      <c r="D12875" s="72" t="s">
        <v>1097</v>
      </c>
      <c r="E12875" s="72">
        <v>942</v>
      </c>
      <c r="F12875" s="105">
        <v>59</v>
      </c>
      <c r="G12875" s="108">
        <f t="shared" si="201"/>
        <v>43556</v>
      </c>
    </row>
    <row r="12876" spans="1:7" x14ac:dyDescent="0.35">
      <c r="A12876" s="72" t="s">
        <v>770</v>
      </c>
      <c r="B12876" s="72" t="s">
        <v>771</v>
      </c>
      <c r="C12876" s="72" t="s">
        <v>1087</v>
      </c>
      <c r="D12876" s="72" t="s">
        <v>1098</v>
      </c>
      <c r="E12876" s="72">
        <v>932</v>
      </c>
      <c r="F12876" s="105">
        <v>84</v>
      </c>
      <c r="G12876" s="108">
        <f t="shared" si="201"/>
        <v>43466</v>
      </c>
    </row>
    <row r="12877" spans="1:7" x14ac:dyDescent="0.35">
      <c r="A12877" s="72" t="s">
        <v>770</v>
      </c>
      <c r="B12877" s="72" t="s">
        <v>771</v>
      </c>
      <c r="C12877" s="72" t="s">
        <v>1087</v>
      </c>
      <c r="D12877" s="72" t="s">
        <v>1099</v>
      </c>
      <c r="E12877" s="72">
        <v>972</v>
      </c>
      <c r="F12877" s="105">
        <v>89</v>
      </c>
      <c r="G12877" s="108">
        <f t="shared" si="201"/>
        <v>43374</v>
      </c>
    </row>
    <row r="12878" spans="1:7" x14ac:dyDescent="0.35">
      <c r="A12878" s="72" t="s">
        <v>770</v>
      </c>
      <c r="B12878" s="72" t="s">
        <v>771</v>
      </c>
      <c r="C12878" s="72" t="s">
        <v>1100</v>
      </c>
      <c r="D12878" s="72" t="s">
        <v>1088</v>
      </c>
      <c r="E12878" s="72">
        <v>904</v>
      </c>
      <c r="F12878" s="105">
        <v>154</v>
      </c>
      <c r="G12878" s="108">
        <f t="shared" si="201"/>
        <v>44378</v>
      </c>
    </row>
    <row r="12879" spans="1:7" x14ac:dyDescent="0.35">
      <c r="A12879" s="72" t="s">
        <v>770</v>
      </c>
      <c r="B12879" s="72" t="s">
        <v>771</v>
      </c>
      <c r="C12879" s="72" t="s">
        <v>1100</v>
      </c>
      <c r="D12879" s="72" t="s">
        <v>1089</v>
      </c>
      <c r="E12879" s="72">
        <v>915</v>
      </c>
      <c r="F12879" s="105">
        <v>154</v>
      </c>
      <c r="G12879" s="108">
        <f t="shared" si="201"/>
        <v>44287</v>
      </c>
    </row>
    <row r="12880" spans="1:7" x14ac:dyDescent="0.35">
      <c r="A12880" s="72" t="s">
        <v>770</v>
      </c>
      <c r="B12880" s="72" t="s">
        <v>771</v>
      </c>
      <c r="C12880" s="72" t="s">
        <v>1100</v>
      </c>
      <c r="D12880" s="72" t="s">
        <v>1090</v>
      </c>
      <c r="E12880" s="72">
        <v>915</v>
      </c>
      <c r="F12880" s="105">
        <v>154</v>
      </c>
      <c r="G12880" s="108">
        <f t="shared" si="201"/>
        <v>44197</v>
      </c>
    </row>
    <row r="12881" spans="1:7" x14ac:dyDescent="0.35">
      <c r="A12881" s="72" t="s">
        <v>770</v>
      </c>
      <c r="B12881" s="72" t="s">
        <v>771</v>
      </c>
      <c r="C12881" s="72" t="s">
        <v>1100</v>
      </c>
      <c r="D12881" s="72" t="s">
        <v>1091</v>
      </c>
      <c r="E12881" s="72">
        <v>914</v>
      </c>
      <c r="F12881" s="105">
        <v>156</v>
      </c>
      <c r="G12881" s="108">
        <f t="shared" si="201"/>
        <v>44105</v>
      </c>
    </row>
    <row r="12882" spans="1:7" x14ac:dyDescent="0.35">
      <c r="A12882" s="72" t="s">
        <v>770</v>
      </c>
      <c r="B12882" s="72" t="s">
        <v>771</v>
      </c>
      <c r="C12882" s="72" t="s">
        <v>1100</v>
      </c>
      <c r="D12882" s="72" t="s">
        <v>1092</v>
      </c>
      <c r="E12882" s="72">
        <v>912</v>
      </c>
      <c r="F12882" s="105">
        <v>158</v>
      </c>
      <c r="G12882" s="108">
        <f t="shared" si="201"/>
        <v>44013</v>
      </c>
    </row>
    <row r="12883" spans="1:7" x14ac:dyDescent="0.35">
      <c r="A12883" s="72" t="s">
        <v>770</v>
      </c>
      <c r="B12883" s="72" t="s">
        <v>771</v>
      </c>
      <c r="C12883" s="72" t="s">
        <v>1100</v>
      </c>
      <c r="D12883" s="72" t="s">
        <v>1093</v>
      </c>
      <c r="E12883" s="72">
        <v>909</v>
      </c>
      <c r="F12883" s="105">
        <v>159</v>
      </c>
      <c r="G12883" s="108">
        <f t="shared" si="201"/>
        <v>43922</v>
      </c>
    </row>
    <row r="12884" spans="1:7" x14ac:dyDescent="0.35">
      <c r="A12884" s="72" t="s">
        <v>770</v>
      </c>
      <c r="B12884" s="72" t="s">
        <v>771</v>
      </c>
      <c r="C12884" s="72" t="s">
        <v>1100</v>
      </c>
      <c r="D12884" s="72" t="s">
        <v>1094</v>
      </c>
      <c r="E12884" s="72">
        <v>969</v>
      </c>
      <c r="F12884" s="105">
        <v>222</v>
      </c>
      <c r="G12884" s="108">
        <f t="shared" si="201"/>
        <v>43831</v>
      </c>
    </row>
    <row r="12885" spans="1:7" x14ac:dyDescent="0.35">
      <c r="A12885" s="72" t="s">
        <v>770</v>
      </c>
      <c r="B12885" s="72" t="s">
        <v>771</v>
      </c>
      <c r="C12885" s="72" t="s">
        <v>1100</v>
      </c>
      <c r="D12885" s="72" t="s">
        <v>1095</v>
      </c>
      <c r="E12885" s="72">
        <v>990</v>
      </c>
      <c r="F12885" s="105">
        <v>221</v>
      </c>
      <c r="G12885" s="108">
        <f t="shared" si="201"/>
        <v>43739</v>
      </c>
    </row>
    <row r="12886" spans="1:7" x14ac:dyDescent="0.35">
      <c r="A12886" s="72" t="s">
        <v>770</v>
      </c>
      <c r="B12886" s="72" t="s">
        <v>771</v>
      </c>
      <c r="C12886" s="72" t="s">
        <v>1100</v>
      </c>
      <c r="D12886" s="72" t="s">
        <v>1096</v>
      </c>
      <c r="E12886" s="72">
        <v>991</v>
      </c>
      <c r="F12886" s="105">
        <v>203</v>
      </c>
      <c r="G12886" s="108">
        <f t="shared" si="201"/>
        <v>43647</v>
      </c>
    </row>
    <row r="12887" spans="1:7" x14ac:dyDescent="0.35">
      <c r="A12887" s="72" t="s">
        <v>770</v>
      </c>
      <c r="B12887" s="72" t="s">
        <v>771</v>
      </c>
      <c r="C12887" s="72" t="s">
        <v>1100</v>
      </c>
      <c r="D12887" s="72" t="s">
        <v>1097</v>
      </c>
      <c r="E12887" s="72">
        <v>987</v>
      </c>
      <c r="F12887" s="105">
        <v>192</v>
      </c>
      <c r="G12887" s="108">
        <f t="shared" si="201"/>
        <v>43556</v>
      </c>
    </row>
    <row r="12888" spans="1:7" x14ac:dyDescent="0.35">
      <c r="A12888" s="72" t="s">
        <v>770</v>
      </c>
      <c r="B12888" s="72" t="s">
        <v>771</v>
      </c>
      <c r="C12888" s="72" t="s">
        <v>1100</v>
      </c>
      <c r="D12888" s="72" t="s">
        <v>1098</v>
      </c>
      <c r="E12888" s="72">
        <v>966</v>
      </c>
      <c r="F12888" s="105">
        <v>207</v>
      </c>
      <c r="G12888" s="108">
        <f t="shared" si="201"/>
        <v>43466</v>
      </c>
    </row>
    <row r="12889" spans="1:7" x14ac:dyDescent="0.35">
      <c r="A12889" s="72" t="s">
        <v>770</v>
      </c>
      <c r="B12889" s="72" t="s">
        <v>771</v>
      </c>
      <c r="C12889" s="72" t="s">
        <v>1100</v>
      </c>
      <c r="D12889" s="72" t="s">
        <v>1099</v>
      </c>
      <c r="E12889" s="72">
        <v>998</v>
      </c>
      <c r="F12889" s="105">
        <v>215</v>
      </c>
      <c r="G12889" s="108">
        <f t="shared" si="201"/>
        <v>43374</v>
      </c>
    </row>
    <row r="12890" spans="1:7" x14ac:dyDescent="0.35">
      <c r="A12890" s="72" t="s">
        <v>770</v>
      </c>
      <c r="B12890" s="72" t="s">
        <v>771</v>
      </c>
      <c r="C12890" s="72" t="s">
        <v>1101</v>
      </c>
      <c r="D12890" s="72" t="s">
        <v>1088</v>
      </c>
      <c r="E12890" s="72">
        <v>210</v>
      </c>
      <c r="F12890" s="105">
        <v>14</v>
      </c>
      <c r="G12890" s="108">
        <f t="shared" si="201"/>
        <v>44378</v>
      </c>
    </row>
    <row r="12891" spans="1:7" x14ac:dyDescent="0.35">
      <c r="A12891" s="72" t="s">
        <v>770</v>
      </c>
      <c r="B12891" s="72" t="s">
        <v>771</v>
      </c>
      <c r="C12891" s="72" t="s">
        <v>1101</v>
      </c>
      <c r="D12891" s="72" t="s">
        <v>1089</v>
      </c>
      <c r="E12891" s="72">
        <v>221</v>
      </c>
      <c r="F12891" s="105">
        <v>14</v>
      </c>
      <c r="G12891" s="108">
        <f t="shared" si="201"/>
        <v>44287</v>
      </c>
    </row>
    <row r="12892" spans="1:7" x14ac:dyDescent="0.35">
      <c r="A12892" s="72" t="s">
        <v>770</v>
      </c>
      <c r="B12892" s="72" t="s">
        <v>771</v>
      </c>
      <c r="C12892" s="72" t="s">
        <v>1101</v>
      </c>
      <c r="D12892" s="72" t="s">
        <v>1090</v>
      </c>
      <c r="E12892" s="72">
        <v>221</v>
      </c>
      <c r="F12892" s="105">
        <v>14</v>
      </c>
      <c r="G12892" s="108">
        <f t="shared" si="201"/>
        <v>44197</v>
      </c>
    </row>
    <row r="12893" spans="1:7" x14ac:dyDescent="0.35">
      <c r="A12893" s="72" t="s">
        <v>770</v>
      </c>
      <c r="B12893" s="72" t="s">
        <v>771</v>
      </c>
      <c r="C12893" s="72" t="s">
        <v>1101</v>
      </c>
      <c r="D12893" s="72" t="s">
        <v>1091</v>
      </c>
      <c r="E12893" s="72">
        <v>221</v>
      </c>
      <c r="F12893" s="105">
        <v>14</v>
      </c>
      <c r="G12893" s="108">
        <f t="shared" si="201"/>
        <v>44105</v>
      </c>
    </row>
    <row r="12894" spans="1:7" x14ac:dyDescent="0.35">
      <c r="A12894" s="72" t="s">
        <v>770</v>
      </c>
      <c r="B12894" s="72" t="s">
        <v>771</v>
      </c>
      <c r="C12894" s="72" t="s">
        <v>1101</v>
      </c>
      <c r="D12894" s="72" t="s">
        <v>1092</v>
      </c>
      <c r="E12894" s="72">
        <v>220</v>
      </c>
      <c r="F12894" s="105">
        <v>14</v>
      </c>
      <c r="G12894" s="108">
        <f t="shared" si="201"/>
        <v>44013</v>
      </c>
    </row>
    <row r="12895" spans="1:7" x14ac:dyDescent="0.35">
      <c r="A12895" s="72" t="s">
        <v>770</v>
      </c>
      <c r="B12895" s="72" t="s">
        <v>771</v>
      </c>
      <c r="C12895" s="72" t="s">
        <v>1101</v>
      </c>
      <c r="D12895" s="72" t="s">
        <v>1093</v>
      </c>
      <c r="E12895" s="72">
        <v>214</v>
      </c>
      <c r="F12895" s="105">
        <v>14</v>
      </c>
      <c r="G12895" s="108">
        <f t="shared" si="201"/>
        <v>43922</v>
      </c>
    </row>
    <row r="12896" spans="1:7" x14ac:dyDescent="0.35">
      <c r="A12896" s="72" t="s">
        <v>770</v>
      </c>
      <c r="B12896" s="72" t="s">
        <v>771</v>
      </c>
      <c r="C12896" s="72" t="s">
        <v>1101</v>
      </c>
      <c r="D12896" s="72" t="s">
        <v>1094</v>
      </c>
      <c r="E12896" s="72">
        <v>213</v>
      </c>
      <c r="F12896" s="105">
        <v>13</v>
      </c>
      <c r="G12896" s="108">
        <f t="shared" si="201"/>
        <v>43831</v>
      </c>
    </row>
    <row r="12897" spans="1:7" x14ac:dyDescent="0.35">
      <c r="A12897" s="72" t="s">
        <v>770</v>
      </c>
      <c r="B12897" s="72" t="s">
        <v>771</v>
      </c>
      <c r="C12897" s="72" t="s">
        <v>1101</v>
      </c>
      <c r="D12897" s="72" t="s">
        <v>1095</v>
      </c>
      <c r="E12897" s="72">
        <v>222</v>
      </c>
      <c r="F12897" s="105">
        <v>13</v>
      </c>
      <c r="G12897" s="108">
        <f t="shared" si="201"/>
        <v>43739</v>
      </c>
    </row>
    <row r="12898" spans="1:7" x14ac:dyDescent="0.35">
      <c r="A12898" s="72" t="s">
        <v>770</v>
      </c>
      <c r="B12898" s="72" t="s">
        <v>771</v>
      </c>
      <c r="C12898" s="72" t="s">
        <v>1101</v>
      </c>
      <c r="D12898" s="72" t="s">
        <v>1096</v>
      </c>
      <c r="E12898" s="72">
        <v>222</v>
      </c>
      <c r="F12898" s="105">
        <v>8</v>
      </c>
      <c r="G12898" s="108">
        <f t="shared" si="201"/>
        <v>43647</v>
      </c>
    </row>
    <row r="12899" spans="1:7" x14ac:dyDescent="0.35">
      <c r="A12899" s="72" t="s">
        <v>770</v>
      </c>
      <c r="B12899" s="72" t="s">
        <v>771</v>
      </c>
      <c r="C12899" s="72" t="s">
        <v>1101</v>
      </c>
      <c r="D12899" s="72" t="s">
        <v>1097</v>
      </c>
      <c r="E12899" s="72">
        <v>221</v>
      </c>
      <c r="F12899" s="105">
        <v>7</v>
      </c>
      <c r="G12899" s="108">
        <f t="shared" si="201"/>
        <v>43556</v>
      </c>
    </row>
    <row r="12900" spans="1:7" x14ac:dyDescent="0.35">
      <c r="A12900" s="72" t="s">
        <v>770</v>
      </c>
      <c r="B12900" s="72" t="s">
        <v>771</v>
      </c>
      <c r="C12900" s="72" t="s">
        <v>1101</v>
      </c>
      <c r="D12900" s="72" t="s">
        <v>1098</v>
      </c>
      <c r="E12900" s="72">
        <v>209</v>
      </c>
      <c r="F12900" s="105">
        <v>6</v>
      </c>
      <c r="G12900" s="108">
        <f t="shared" si="201"/>
        <v>43466</v>
      </c>
    </row>
    <row r="12901" spans="1:7" x14ac:dyDescent="0.35">
      <c r="A12901" s="72" t="s">
        <v>770</v>
      </c>
      <c r="B12901" s="72" t="s">
        <v>771</v>
      </c>
      <c r="C12901" s="72" t="s">
        <v>1101</v>
      </c>
      <c r="D12901" s="72" t="s">
        <v>1099</v>
      </c>
      <c r="E12901" s="72">
        <v>228</v>
      </c>
      <c r="F12901" s="105">
        <v>8</v>
      </c>
      <c r="G12901" s="108">
        <f t="shared" si="201"/>
        <v>43374</v>
      </c>
    </row>
    <row r="12902" spans="1:7" x14ac:dyDescent="0.35">
      <c r="A12902" s="72" t="s">
        <v>770</v>
      </c>
      <c r="B12902" s="72" t="s">
        <v>771</v>
      </c>
      <c r="C12902" s="72" t="s">
        <v>1102</v>
      </c>
      <c r="D12902" s="72" t="s">
        <v>1088</v>
      </c>
      <c r="E12902" s="72">
        <v>2738</v>
      </c>
      <c r="F12902" s="105">
        <v>219</v>
      </c>
      <c r="G12902" s="108">
        <f t="shared" si="201"/>
        <v>44378</v>
      </c>
    </row>
    <row r="12903" spans="1:7" x14ac:dyDescent="0.35">
      <c r="A12903" s="72" t="s">
        <v>770</v>
      </c>
      <c r="B12903" s="72" t="s">
        <v>771</v>
      </c>
      <c r="C12903" s="72" t="s">
        <v>1102</v>
      </c>
      <c r="D12903" s="72" t="s">
        <v>1089</v>
      </c>
      <c r="E12903" s="72">
        <v>2734</v>
      </c>
      <c r="F12903" s="105">
        <v>221</v>
      </c>
      <c r="G12903" s="108">
        <f t="shared" si="201"/>
        <v>44287</v>
      </c>
    </row>
    <row r="12904" spans="1:7" x14ac:dyDescent="0.35">
      <c r="A12904" s="72" t="s">
        <v>770</v>
      </c>
      <c r="B12904" s="72" t="s">
        <v>771</v>
      </c>
      <c r="C12904" s="72" t="s">
        <v>1102</v>
      </c>
      <c r="D12904" s="72" t="s">
        <v>1090</v>
      </c>
      <c r="E12904" s="72">
        <v>2734</v>
      </c>
      <c r="F12904" s="105">
        <v>222</v>
      </c>
      <c r="G12904" s="108">
        <f t="shared" si="201"/>
        <v>44197</v>
      </c>
    </row>
    <row r="12905" spans="1:7" x14ac:dyDescent="0.35">
      <c r="A12905" s="72" t="s">
        <v>770</v>
      </c>
      <c r="B12905" s="72" t="s">
        <v>771</v>
      </c>
      <c r="C12905" s="72" t="s">
        <v>1102</v>
      </c>
      <c r="D12905" s="72" t="s">
        <v>1091</v>
      </c>
      <c r="E12905" s="72">
        <v>2739</v>
      </c>
      <c r="F12905" s="105">
        <v>228</v>
      </c>
      <c r="G12905" s="108">
        <f t="shared" si="201"/>
        <v>44105</v>
      </c>
    </row>
    <row r="12906" spans="1:7" x14ac:dyDescent="0.35">
      <c r="A12906" s="72" t="s">
        <v>770</v>
      </c>
      <c r="B12906" s="72" t="s">
        <v>771</v>
      </c>
      <c r="C12906" s="72" t="s">
        <v>1102</v>
      </c>
      <c r="D12906" s="72" t="s">
        <v>1092</v>
      </c>
      <c r="E12906" s="72">
        <v>2740</v>
      </c>
      <c r="F12906" s="105">
        <v>229</v>
      </c>
      <c r="G12906" s="108">
        <f t="shared" si="201"/>
        <v>44013</v>
      </c>
    </row>
    <row r="12907" spans="1:7" x14ac:dyDescent="0.35">
      <c r="A12907" s="72" t="s">
        <v>770</v>
      </c>
      <c r="B12907" s="72" t="s">
        <v>771</v>
      </c>
      <c r="C12907" s="72" t="s">
        <v>1102</v>
      </c>
      <c r="D12907" s="72" t="s">
        <v>1093</v>
      </c>
      <c r="E12907" s="72">
        <v>2741</v>
      </c>
      <c r="F12907" s="105">
        <v>230</v>
      </c>
      <c r="G12907" s="108">
        <f t="shared" si="201"/>
        <v>43922</v>
      </c>
    </row>
    <row r="12908" spans="1:7" x14ac:dyDescent="0.35">
      <c r="A12908" s="72" t="s">
        <v>770</v>
      </c>
      <c r="B12908" s="72" t="s">
        <v>771</v>
      </c>
      <c r="C12908" s="72" t="s">
        <v>1102</v>
      </c>
      <c r="D12908" s="72" t="s">
        <v>1094</v>
      </c>
      <c r="E12908" s="72">
        <v>2740</v>
      </c>
      <c r="F12908" s="105">
        <v>221</v>
      </c>
      <c r="G12908" s="108">
        <f t="shared" si="201"/>
        <v>43831</v>
      </c>
    </row>
    <row r="12909" spans="1:7" x14ac:dyDescent="0.35">
      <c r="A12909" s="72" t="s">
        <v>770</v>
      </c>
      <c r="B12909" s="72" t="s">
        <v>771</v>
      </c>
      <c r="C12909" s="72" t="s">
        <v>1102</v>
      </c>
      <c r="D12909" s="72" t="s">
        <v>1095</v>
      </c>
      <c r="E12909" s="72">
        <v>2748</v>
      </c>
      <c r="F12909" s="105">
        <v>210</v>
      </c>
      <c r="G12909" s="108">
        <f t="shared" si="201"/>
        <v>43739</v>
      </c>
    </row>
    <row r="12910" spans="1:7" x14ac:dyDescent="0.35">
      <c r="A12910" s="72" t="s">
        <v>770</v>
      </c>
      <c r="B12910" s="72" t="s">
        <v>771</v>
      </c>
      <c r="C12910" s="72" t="s">
        <v>1102</v>
      </c>
      <c r="D12910" s="72" t="s">
        <v>1096</v>
      </c>
      <c r="E12910" s="72">
        <v>2746</v>
      </c>
      <c r="F12910" s="105">
        <v>214</v>
      </c>
      <c r="G12910" s="108">
        <f t="shared" si="201"/>
        <v>43647</v>
      </c>
    </row>
    <row r="12911" spans="1:7" x14ac:dyDescent="0.35">
      <c r="A12911" s="72" t="s">
        <v>770</v>
      </c>
      <c r="B12911" s="72" t="s">
        <v>771</v>
      </c>
      <c r="C12911" s="72" t="s">
        <v>1102</v>
      </c>
      <c r="D12911" s="72" t="s">
        <v>1097</v>
      </c>
      <c r="E12911" s="72">
        <v>2741</v>
      </c>
      <c r="F12911" s="105">
        <v>206</v>
      </c>
      <c r="G12911" s="108">
        <f t="shared" si="201"/>
        <v>43556</v>
      </c>
    </row>
    <row r="12912" spans="1:7" x14ac:dyDescent="0.35">
      <c r="A12912" s="72" t="s">
        <v>770</v>
      </c>
      <c r="B12912" s="72" t="s">
        <v>771</v>
      </c>
      <c r="C12912" s="72" t="s">
        <v>1102</v>
      </c>
      <c r="D12912" s="72" t="s">
        <v>1098</v>
      </c>
      <c r="E12912" s="72">
        <v>2742</v>
      </c>
      <c r="F12912" s="105">
        <v>236</v>
      </c>
      <c r="G12912" s="108">
        <f t="shared" si="201"/>
        <v>43466</v>
      </c>
    </row>
    <row r="12913" spans="1:7" x14ac:dyDescent="0.35">
      <c r="A12913" s="72" t="s">
        <v>770</v>
      </c>
      <c r="B12913" s="72" t="s">
        <v>771</v>
      </c>
      <c r="C12913" s="72" t="s">
        <v>1102</v>
      </c>
      <c r="D12913" s="72" t="s">
        <v>1099</v>
      </c>
      <c r="E12913" s="72">
        <v>2800</v>
      </c>
      <c r="F12913" s="105">
        <v>264</v>
      </c>
      <c r="G12913" s="108">
        <f t="shared" si="201"/>
        <v>43374</v>
      </c>
    </row>
    <row r="12914" spans="1:7" x14ac:dyDescent="0.35">
      <c r="A12914" s="72" t="s">
        <v>772</v>
      </c>
      <c r="B12914" s="72" t="s">
        <v>773</v>
      </c>
      <c r="C12914" s="72" t="s">
        <v>1087</v>
      </c>
      <c r="D12914" s="72" t="s">
        <v>1088</v>
      </c>
      <c r="E12914" s="72">
        <v>1598</v>
      </c>
      <c r="F12914" s="105">
        <v>82</v>
      </c>
      <c r="G12914" s="108">
        <f t="shared" si="201"/>
        <v>44378</v>
      </c>
    </row>
    <row r="12915" spans="1:7" x14ac:dyDescent="0.35">
      <c r="A12915" s="72" t="s">
        <v>772</v>
      </c>
      <c r="B12915" s="72" t="s">
        <v>773</v>
      </c>
      <c r="C12915" s="72" t="s">
        <v>1087</v>
      </c>
      <c r="D12915" s="72" t="s">
        <v>1089</v>
      </c>
      <c r="E12915" s="72">
        <v>1601</v>
      </c>
      <c r="F12915" s="105">
        <v>82</v>
      </c>
      <c r="G12915" s="108">
        <f t="shared" si="201"/>
        <v>44287</v>
      </c>
    </row>
    <row r="12916" spans="1:7" x14ac:dyDescent="0.35">
      <c r="A12916" s="72" t="s">
        <v>772</v>
      </c>
      <c r="B12916" s="72" t="s">
        <v>773</v>
      </c>
      <c r="C12916" s="72" t="s">
        <v>1087</v>
      </c>
      <c r="D12916" s="72" t="s">
        <v>1090</v>
      </c>
      <c r="E12916" s="72">
        <v>1605</v>
      </c>
      <c r="F12916" s="105">
        <v>82</v>
      </c>
      <c r="G12916" s="108">
        <f t="shared" si="201"/>
        <v>44197</v>
      </c>
    </row>
    <row r="12917" spans="1:7" x14ac:dyDescent="0.35">
      <c r="A12917" s="72" t="s">
        <v>772</v>
      </c>
      <c r="B12917" s="72" t="s">
        <v>773</v>
      </c>
      <c r="C12917" s="72" t="s">
        <v>1087</v>
      </c>
      <c r="D12917" s="72" t="s">
        <v>1091</v>
      </c>
      <c r="E12917" s="72">
        <v>1680</v>
      </c>
      <c r="F12917" s="105">
        <v>84</v>
      </c>
      <c r="G12917" s="108">
        <f t="shared" si="201"/>
        <v>44105</v>
      </c>
    </row>
    <row r="12918" spans="1:7" x14ac:dyDescent="0.35">
      <c r="A12918" s="72" t="s">
        <v>772</v>
      </c>
      <c r="B12918" s="72" t="s">
        <v>773</v>
      </c>
      <c r="C12918" s="72" t="s">
        <v>1087</v>
      </c>
      <c r="D12918" s="72" t="s">
        <v>1092</v>
      </c>
      <c r="E12918" s="72">
        <v>1681</v>
      </c>
      <c r="F12918" s="105">
        <v>83</v>
      </c>
      <c r="G12918" s="108">
        <f t="shared" si="201"/>
        <v>44013</v>
      </c>
    </row>
    <row r="12919" spans="1:7" x14ac:dyDescent="0.35">
      <c r="A12919" s="72" t="s">
        <v>772</v>
      </c>
      <c r="B12919" s="72" t="s">
        <v>773</v>
      </c>
      <c r="C12919" s="72" t="s">
        <v>1087</v>
      </c>
      <c r="D12919" s="72" t="s">
        <v>1093</v>
      </c>
      <c r="E12919" s="72">
        <v>1547</v>
      </c>
      <c r="F12919" s="105">
        <v>85</v>
      </c>
      <c r="G12919" s="108">
        <f t="shared" si="201"/>
        <v>43922</v>
      </c>
    </row>
    <row r="12920" spans="1:7" x14ac:dyDescent="0.35">
      <c r="A12920" s="72" t="s">
        <v>772</v>
      </c>
      <c r="B12920" s="72" t="s">
        <v>773</v>
      </c>
      <c r="C12920" s="72" t="s">
        <v>1087</v>
      </c>
      <c r="D12920" s="72" t="s">
        <v>1094</v>
      </c>
      <c r="E12920" s="72">
        <v>1564</v>
      </c>
      <c r="F12920" s="105">
        <v>137</v>
      </c>
      <c r="G12920" s="108">
        <f t="shared" si="201"/>
        <v>43831</v>
      </c>
    </row>
    <row r="12921" spans="1:7" x14ac:dyDescent="0.35">
      <c r="A12921" s="72" t="s">
        <v>772</v>
      </c>
      <c r="B12921" s="72" t="s">
        <v>773</v>
      </c>
      <c r="C12921" s="72" t="s">
        <v>1087</v>
      </c>
      <c r="D12921" s="72" t="s">
        <v>1095</v>
      </c>
      <c r="E12921" s="72">
        <v>1570</v>
      </c>
      <c r="F12921" s="105">
        <v>130</v>
      </c>
      <c r="G12921" s="108">
        <f t="shared" si="201"/>
        <v>43739</v>
      </c>
    </row>
    <row r="12922" spans="1:7" x14ac:dyDescent="0.35">
      <c r="A12922" s="72" t="s">
        <v>772</v>
      </c>
      <c r="B12922" s="72" t="s">
        <v>773</v>
      </c>
      <c r="C12922" s="72" t="s">
        <v>1087</v>
      </c>
      <c r="D12922" s="72" t="s">
        <v>1096</v>
      </c>
      <c r="E12922" s="72">
        <v>1568</v>
      </c>
      <c r="F12922" s="105">
        <v>135</v>
      </c>
      <c r="G12922" s="108">
        <f t="shared" si="201"/>
        <v>43647</v>
      </c>
    </row>
    <row r="12923" spans="1:7" x14ac:dyDescent="0.35">
      <c r="A12923" s="72" t="s">
        <v>772</v>
      </c>
      <c r="B12923" s="72" t="s">
        <v>773</v>
      </c>
      <c r="C12923" s="72" t="s">
        <v>1087</v>
      </c>
      <c r="D12923" s="72" t="s">
        <v>1097</v>
      </c>
      <c r="E12923" s="72">
        <v>1566</v>
      </c>
      <c r="F12923" s="105">
        <v>18</v>
      </c>
      <c r="G12923" s="108">
        <f t="shared" si="201"/>
        <v>43556</v>
      </c>
    </row>
    <row r="12924" spans="1:7" x14ac:dyDescent="0.35">
      <c r="A12924" s="72" t="s">
        <v>772</v>
      </c>
      <c r="B12924" s="72" t="s">
        <v>773</v>
      </c>
      <c r="C12924" s="72" t="s">
        <v>1087</v>
      </c>
      <c r="D12924" s="72" t="s">
        <v>1098</v>
      </c>
      <c r="E12924" s="72">
        <v>1585</v>
      </c>
      <c r="F12924" s="105">
        <v>77</v>
      </c>
      <c r="G12924" s="108">
        <f t="shared" si="201"/>
        <v>43466</v>
      </c>
    </row>
    <row r="12925" spans="1:7" x14ac:dyDescent="0.35">
      <c r="A12925" s="72" t="s">
        <v>772</v>
      </c>
      <c r="B12925" s="72" t="s">
        <v>773</v>
      </c>
      <c r="C12925" s="72" t="s">
        <v>1087</v>
      </c>
      <c r="D12925" s="72" t="s">
        <v>1099</v>
      </c>
      <c r="E12925" s="72">
        <v>1639</v>
      </c>
      <c r="F12925" s="105">
        <v>119</v>
      </c>
      <c r="G12925" s="108">
        <f t="shared" si="201"/>
        <v>43374</v>
      </c>
    </row>
    <row r="12926" spans="1:7" x14ac:dyDescent="0.35">
      <c r="A12926" s="72" t="s">
        <v>772</v>
      </c>
      <c r="B12926" s="72" t="s">
        <v>773</v>
      </c>
      <c r="C12926" s="72" t="s">
        <v>1100</v>
      </c>
      <c r="D12926" s="72" t="s">
        <v>1088</v>
      </c>
      <c r="E12926" s="72">
        <v>5192</v>
      </c>
      <c r="F12926" s="105">
        <v>330</v>
      </c>
      <c r="G12926" s="108">
        <f t="shared" si="201"/>
        <v>44378</v>
      </c>
    </row>
    <row r="12927" spans="1:7" x14ac:dyDescent="0.35">
      <c r="A12927" s="72" t="s">
        <v>772</v>
      </c>
      <c r="B12927" s="72" t="s">
        <v>773</v>
      </c>
      <c r="C12927" s="72" t="s">
        <v>1100</v>
      </c>
      <c r="D12927" s="72" t="s">
        <v>1089</v>
      </c>
      <c r="E12927" s="72">
        <v>5201</v>
      </c>
      <c r="F12927" s="105">
        <v>335</v>
      </c>
      <c r="G12927" s="108">
        <f t="shared" si="201"/>
        <v>44287</v>
      </c>
    </row>
    <row r="12928" spans="1:7" x14ac:dyDescent="0.35">
      <c r="A12928" s="72" t="s">
        <v>772</v>
      </c>
      <c r="B12928" s="72" t="s">
        <v>773</v>
      </c>
      <c r="C12928" s="72" t="s">
        <v>1100</v>
      </c>
      <c r="D12928" s="72" t="s">
        <v>1090</v>
      </c>
      <c r="E12928" s="72">
        <v>5198</v>
      </c>
      <c r="F12928" s="105">
        <v>333</v>
      </c>
      <c r="G12928" s="108">
        <f t="shared" si="201"/>
        <v>44197</v>
      </c>
    </row>
    <row r="12929" spans="1:7" x14ac:dyDescent="0.35">
      <c r="A12929" s="72" t="s">
        <v>772</v>
      </c>
      <c r="B12929" s="72" t="s">
        <v>773</v>
      </c>
      <c r="C12929" s="72" t="s">
        <v>1100</v>
      </c>
      <c r="D12929" s="72" t="s">
        <v>1091</v>
      </c>
      <c r="E12929" s="72">
        <v>5145</v>
      </c>
      <c r="F12929" s="105">
        <v>332</v>
      </c>
      <c r="G12929" s="108">
        <f t="shared" si="201"/>
        <v>44105</v>
      </c>
    </row>
    <row r="12930" spans="1:7" x14ac:dyDescent="0.35">
      <c r="A12930" s="72" t="s">
        <v>772</v>
      </c>
      <c r="B12930" s="72" t="s">
        <v>773</v>
      </c>
      <c r="C12930" s="72" t="s">
        <v>1100</v>
      </c>
      <c r="D12930" s="72" t="s">
        <v>1092</v>
      </c>
      <c r="E12930" s="72">
        <v>5133</v>
      </c>
      <c r="F12930" s="105">
        <v>336</v>
      </c>
      <c r="G12930" s="108">
        <f t="shared" si="201"/>
        <v>44013</v>
      </c>
    </row>
    <row r="12931" spans="1:7" x14ac:dyDescent="0.35">
      <c r="A12931" s="72" t="s">
        <v>772</v>
      </c>
      <c r="B12931" s="72" t="s">
        <v>773</v>
      </c>
      <c r="C12931" s="72" t="s">
        <v>1100</v>
      </c>
      <c r="D12931" s="72" t="s">
        <v>1093</v>
      </c>
      <c r="E12931" s="72">
        <v>5158</v>
      </c>
      <c r="F12931" s="105">
        <v>351</v>
      </c>
      <c r="G12931" s="108">
        <f t="shared" si="201"/>
        <v>43922</v>
      </c>
    </row>
    <row r="12932" spans="1:7" x14ac:dyDescent="0.35">
      <c r="A12932" s="72" t="s">
        <v>772</v>
      </c>
      <c r="B12932" s="72" t="s">
        <v>773</v>
      </c>
      <c r="C12932" s="72" t="s">
        <v>1100</v>
      </c>
      <c r="D12932" s="72" t="s">
        <v>1094</v>
      </c>
      <c r="E12932" s="72">
        <v>5058</v>
      </c>
      <c r="F12932" s="105">
        <v>530</v>
      </c>
      <c r="G12932" s="108">
        <f t="shared" ref="G12932:G12995" si="202">DATE(LEFT(D12932,4),RIGHT(LEFT(D12932,7),2),1)</f>
        <v>43831</v>
      </c>
    </row>
    <row r="12933" spans="1:7" x14ac:dyDescent="0.35">
      <c r="A12933" s="72" t="s">
        <v>772</v>
      </c>
      <c r="B12933" s="72" t="s">
        <v>773</v>
      </c>
      <c r="C12933" s="72" t="s">
        <v>1100</v>
      </c>
      <c r="D12933" s="72" t="s">
        <v>1095</v>
      </c>
      <c r="E12933" s="72">
        <v>5052</v>
      </c>
      <c r="F12933" s="105">
        <v>436</v>
      </c>
      <c r="G12933" s="108">
        <f t="shared" si="202"/>
        <v>43739</v>
      </c>
    </row>
    <row r="12934" spans="1:7" x14ac:dyDescent="0.35">
      <c r="A12934" s="72" t="s">
        <v>772</v>
      </c>
      <c r="B12934" s="72" t="s">
        <v>773</v>
      </c>
      <c r="C12934" s="72" t="s">
        <v>1100</v>
      </c>
      <c r="D12934" s="72" t="s">
        <v>1096</v>
      </c>
      <c r="E12934" s="72">
        <v>5018</v>
      </c>
      <c r="F12934" s="105">
        <v>444</v>
      </c>
      <c r="G12934" s="108">
        <f t="shared" si="202"/>
        <v>43647</v>
      </c>
    </row>
    <row r="12935" spans="1:7" x14ac:dyDescent="0.35">
      <c r="A12935" s="72" t="s">
        <v>772</v>
      </c>
      <c r="B12935" s="72" t="s">
        <v>773</v>
      </c>
      <c r="C12935" s="72" t="s">
        <v>1100</v>
      </c>
      <c r="D12935" s="72" t="s">
        <v>1097</v>
      </c>
      <c r="E12935" s="72">
        <v>5003</v>
      </c>
      <c r="F12935" s="105">
        <v>54</v>
      </c>
      <c r="G12935" s="108">
        <f t="shared" si="202"/>
        <v>43556</v>
      </c>
    </row>
    <row r="12936" spans="1:7" x14ac:dyDescent="0.35">
      <c r="A12936" s="72" t="s">
        <v>772</v>
      </c>
      <c r="B12936" s="72" t="s">
        <v>773</v>
      </c>
      <c r="C12936" s="72" t="s">
        <v>1100</v>
      </c>
      <c r="D12936" s="72" t="s">
        <v>1098</v>
      </c>
      <c r="E12936" s="72">
        <v>4815</v>
      </c>
      <c r="F12936" s="105">
        <v>234</v>
      </c>
      <c r="G12936" s="108">
        <f t="shared" si="202"/>
        <v>43466</v>
      </c>
    </row>
    <row r="12937" spans="1:7" x14ac:dyDescent="0.35">
      <c r="A12937" s="72" t="s">
        <v>772</v>
      </c>
      <c r="B12937" s="72" t="s">
        <v>773</v>
      </c>
      <c r="C12937" s="72" t="s">
        <v>1100</v>
      </c>
      <c r="D12937" s="72" t="s">
        <v>1099</v>
      </c>
      <c r="E12937" s="72">
        <v>4807</v>
      </c>
      <c r="F12937" s="105">
        <v>277</v>
      </c>
      <c r="G12937" s="108">
        <f t="shared" si="202"/>
        <v>43374</v>
      </c>
    </row>
    <row r="12938" spans="1:7" x14ac:dyDescent="0.35">
      <c r="A12938" s="72" t="s">
        <v>772</v>
      </c>
      <c r="B12938" s="72" t="s">
        <v>773</v>
      </c>
      <c r="C12938" s="72" t="s">
        <v>1101</v>
      </c>
      <c r="D12938" s="72" t="s">
        <v>1088</v>
      </c>
      <c r="E12938" s="72">
        <v>157</v>
      </c>
      <c r="F12938" s="105">
        <v>4</v>
      </c>
      <c r="G12938" s="108">
        <f t="shared" si="202"/>
        <v>44378</v>
      </c>
    </row>
    <row r="12939" spans="1:7" x14ac:dyDescent="0.35">
      <c r="A12939" s="72" t="s">
        <v>772</v>
      </c>
      <c r="B12939" s="72" t="s">
        <v>773</v>
      </c>
      <c r="C12939" s="72" t="s">
        <v>1101</v>
      </c>
      <c r="D12939" s="72" t="s">
        <v>1089</v>
      </c>
      <c r="E12939" s="72">
        <v>157</v>
      </c>
      <c r="F12939" s="105">
        <v>4</v>
      </c>
      <c r="G12939" s="108">
        <f t="shared" si="202"/>
        <v>44287</v>
      </c>
    </row>
    <row r="12940" spans="1:7" x14ac:dyDescent="0.35">
      <c r="A12940" s="72" t="s">
        <v>772</v>
      </c>
      <c r="B12940" s="72" t="s">
        <v>773</v>
      </c>
      <c r="C12940" s="72" t="s">
        <v>1101</v>
      </c>
      <c r="D12940" s="72" t="s">
        <v>1090</v>
      </c>
      <c r="E12940" s="72">
        <v>156</v>
      </c>
      <c r="F12940" s="105">
        <v>4</v>
      </c>
      <c r="G12940" s="108">
        <f t="shared" si="202"/>
        <v>44197</v>
      </c>
    </row>
    <row r="12941" spans="1:7" x14ac:dyDescent="0.35">
      <c r="A12941" s="72" t="s">
        <v>772</v>
      </c>
      <c r="B12941" s="72" t="s">
        <v>773</v>
      </c>
      <c r="C12941" s="72" t="s">
        <v>1101</v>
      </c>
      <c r="D12941" s="72" t="s">
        <v>1091</v>
      </c>
      <c r="E12941" s="72">
        <v>154</v>
      </c>
      <c r="F12941" s="105">
        <v>4</v>
      </c>
      <c r="G12941" s="108">
        <f t="shared" si="202"/>
        <v>44105</v>
      </c>
    </row>
    <row r="12942" spans="1:7" x14ac:dyDescent="0.35">
      <c r="A12942" s="72" t="s">
        <v>772</v>
      </c>
      <c r="B12942" s="72" t="s">
        <v>773</v>
      </c>
      <c r="C12942" s="72" t="s">
        <v>1101</v>
      </c>
      <c r="D12942" s="72" t="s">
        <v>1092</v>
      </c>
      <c r="E12942" s="72">
        <v>157</v>
      </c>
      <c r="F12942" s="105">
        <v>4</v>
      </c>
      <c r="G12942" s="108">
        <f t="shared" si="202"/>
        <v>44013</v>
      </c>
    </row>
    <row r="12943" spans="1:7" x14ac:dyDescent="0.35">
      <c r="A12943" s="72" t="s">
        <v>772</v>
      </c>
      <c r="B12943" s="72" t="s">
        <v>773</v>
      </c>
      <c r="C12943" s="72" t="s">
        <v>1101</v>
      </c>
      <c r="D12943" s="72" t="s">
        <v>1093</v>
      </c>
      <c r="E12943" s="72">
        <v>157</v>
      </c>
      <c r="F12943" s="105">
        <v>4</v>
      </c>
      <c r="G12943" s="108">
        <f t="shared" si="202"/>
        <v>43922</v>
      </c>
    </row>
    <row r="12944" spans="1:7" x14ac:dyDescent="0.35">
      <c r="A12944" s="72" t="s">
        <v>772</v>
      </c>
      <c r="B12944" s="72" t="s">
        <v>773</v>
      </c>
      <c r="C12944" s="72" t="s">
        <v>1101</v>
      </c>
      <c r="D12944" s="72" t="s">
        <v>1094</v>
      </c>
      <c r="E12944" s="72">
        <v>152</v>
      </c>
      <c r="F12944" s="105">
        <v>4</v>
      </c>
      <c r="G12944" s="108">
        <f t="shared" si="202"/>
        <v>43831</v>
      </c>
    </row>
    <row r="12945" spans="1:7" x14ac:dyDescent="0.35">
      <c r="A12945" s="72" t="s">
        <v>772</v>
      </c>
      <c r="B12945" s="72" t="s">
        <v>773</v>
      </c>
      <c r="C12945" s="72" t="s">
        <v>1101</v>
      </c>
      <c r="D12945" s="72" t="s">
        <v>1095</v>
      </c>
      <c r="E12945" s="72">
        <v>150</v>
      </c>
      <c r="F12945" s="105">
        <v>4</v>
      </c>
      <c r="G12945" s="108">
        <f t="shared" si="202"/>
        <v>43739</v>
      </c>
    </row>
    <row r="12946" spans="1:7" x14ac:dyDescent="0.35">
      <c r="A12946" s="72" t="s">
        <v>772</v>
      </c>
      <c r="B12946" s="72" t="s">
        <v>773</v>
      </c>
      <c r="C12946" s="72" t="s">
        <v>1101</v>
      </c>
      <c r="D12946" s="72" t="s">
        <v>1096</v>
      </c>
      <c r="E12946" s="72">
        <v>148</v>
      </c>
      <c r="F12946" s="105">
        <v>4</v>
      </c>
      <c r="G12946" s="108">
        <f t="shared" si="202"/>
        <v>43647</v>
      </c>
    </row>
    <row r="12947" spans="1:7" x14ac:dyDescent="0.35">
      <c r="A12947" s="72" t="s">
        <v>772</v>
      </c>
      <c r="B12947" s="72" t="s">
        <v>773</v>
      </c>
      <c r="C12947" s="72" t="s">
        <v>1101</v>
      </c>
      <c r="D12947" s="72" t="s">
        <v>1097</v>
      </c>
      <c r="E12947" s="72">
        <v>147</v>
      </c>
      <c r="F12947" s="105">
        <v>6</v>
      </c>
      <c r="G12947" s="108">
        <f t="shared" si="202"/>
        <v>43556</v>
      </c>
    </row>
    <row r="12948" spans="1:7" x14ac:dyDescent="0.35">
      <c r="A12948" s="72" t="s">
        <v>772</v>
      </c>
      <c r="B12948" s="72" t="s">
        <v>773</v>
      </c>
      <c r="C12948" s="72" t="s">
        <v>1101</v>
      </c>
      <c r="D12948" s="72" t="s">
        <v>1098</v>
      </c>
      <c r="E12948" s="72">
        <v>138</v>
      </c>
      <c r="F12948" s="105">
        <v>2</v>
      </c>
      <c r="G12948" s="108">
        <f t="shared" si="202"/>
        <v>43466</v>
      </c>
    </row>
    <row r="12949" spans="1:7" x14ac:dyDescent="0.35">
      <c r="A12949" s="72" t="s">
        <v>772</v>
      </c>
      <c r="B12949" s="72" t="s">
        <v>773</v>
      </c>
      <c r="C12949" s="72" t="s">
        <v>1101</v>
      </c>
      <c r="D12949" s="72" t="s">
        <v>1099</v>
      </c>
      <c r="E12949" s="72">
        <v>138</v>
      </c>
      <c r="F12949" s="105">
        <v>4</v>
      </c>
      <c r="G12949" s="108">
        <f t="shared" si="202"/>
        <v>43374</v>
      </c>
    </row>
    <row r="12950" spans="1:7" x14ac:dyDescent="0.35">
      <c r="A12950" s="72" t="s">
        <v>772</v>
      </c>
      <c r="B12950" s="72" t="s">
        <v>773</v>
      </c>
      <c r="C12950" s="72" t="s">
        <v>1102</v>
      </c>
      <c r="D12950" s="72" t="s">
        <v>1088</v>
      </c>
      <c r="E12950" s="72">
        <v>4368</v>
      </c>
      <c r="F12950" s="105">
        <v>134</v>
      </c>
      <c r="G12950" s="108">
        <f t="shared" si="202"/>
        <v>44378</v>
      </c>
    </row>
    <row r="12951" spans="1:7" x14ac:dyDescent="0.35">
      <c r="A12951" s="72" t="s">
        <v>772</v>
      </c>
      <c r="B12951" s="72" t="s">
        <v>773</v>
      </c>
      <c r="C12951" s="72" t="s">
        <v>1102</v>
      </c>
      <c r="D12951" s="72" t="s">
        <v>1089</v>
      </c>
      <c r="E12951" s="72">
        <v>4364</v>
      </c>
      <c r="F12951" s="105">
        <v>134</v>
      </c>
      <c r="G12951" s="108">
        <f t="shared" si="202"/>
        <v>44287</v>
      </c>
    </row>
    <row r="12952" spans="1:7" x14ac:dyDescent="0.35">
      <c r="A12952" s="72" t="s">
        <v>772</v>
      </c>
      <c r="B12952" s="72" t="s">
        <v>773</v>
      </c>
      <c r="C12952" s="72" t="s">
        <v>1102</v>
      </c>
      <c r="D12952" s="72" t="s">
        <v>1090</v>
      </c>
      <c r="E12952" s="72">
        <v>4371</v>
      </c>
      <c r="F12952" s="105">
        <v>135</v>
      </c>
      <c r="G12952" s="108">
        <f t="shared" si="202"/>
        <v>44197</v>
      </c>
    </row>
    <row r="12953" spans="1:7" x14ac:dyDescent="0.35">
      <c r="A12953" s="72" t="s">
        <v>772</v>
      </c>
      <c r="B12953" s="72" t="s">
        <v>773</v>
      </c>
      <c r="C12953" s="72" t="s">
        <v>1102</v>
      </c>
      <c r="D12953" s="72" t="s">
        <v>1091</v>
      </c>
      <c r="E12953" s="72">
        <v>4352</v>
      </c>
      <c r="F12953" s="105">
        <v>136</v>
      </c>
      <c r="G12953" s="108">
        <f t="shared" si="202"/>
        <v>44105</v>
      </c>
    </row>
    <row r="12954" spans="1:7" x14ac:dyDescent="0.35">
      <c r="A12954" s="72" t="s">
        <v>772</v>
      </c>
      <c r="B12954" s="72" t="s">
        <v>773</v>
      </c>
      <c r="C12954" s="72" t="s">
        <v>1102</v>
      </c>
      <c r="D12954" s="72" t="s">
        <v>1092</v>
      </c>
      <c r="E12954" s="72">
        <v>4339</v>
      </c>
      <c r="F12954" s="105">
        <v>136</v>
      </c>
      <c r="G12954" s="108">
        <f t="shared" si="202"/>
        <v>44013</v>
      </c>
    </row>
    <row r="12955" spans="1:7" x14ac:dyDescent="0.35">
      <c r="A12955" s="72" t="s">
        <v>772</v>
      </c>
      <c r="B12955" s="72" t="s">
        <v>773</v>
      </c>
      <c r="C12955" s="72" t="s">
        <v>1102</v>
      </c>
      <c r="D12955" s="72" t="s">
        <v>1093</v>
      </c>
      <c r="E12955" s="72">
        <v>4338</v>
      </c>
      <c r="F12955" s="105">
        <v>142</v>
      </c>
      <c r="G12955" s="108">
        <f t="shared" si="202"/>
        <v>43922</v>
      </c>
    </row>
    <row r="12956" spans="1:7" x14ac:dyDescent="0.35">
      <c r="A12956" s="72" t="s">
        <v>772</v>
      </c>
      <c r="B12956" s="72" t="s">
        <v>773</v>
      </c>
      <c r="C12956" s="72" t="s">
        <v>1102</v>
      </c>
      <c r="D12956" s="72" t="s">
        <v>1094</v>
      </c>
      <c r="E12956" s="72">
        <v>4276</v>
      </c>
      <c r="F12956" s="105">
        <v>212</v>
      </c>
      <c r="G12956" s="108">
        <f t="shared" si="202"/>
        <v>43831</v>
      </c>
    </row>
    <row r="12957" spans="1:7" x14ac:dyDescent="0.35">
      <c r="A12957" s="72" t="s">
        <v>772</v>
      </c>
      <c r="B12957" s="72" t="s">
        <v>773</v>
      </c>
      <c r="C12957" s="72" t="s">
        <v>1102</v>
      </c>
      <c r="D12957" s="72" t="s">
        <v>1095</v>
      </c>
      <c r="E12957" s="72">
        <v>4281</v>
      </c>
      <c r="F12957" s="105">
        <v>189</v>
      </c>
      <c r="G12957" s="108">
        <f t="shared" si="202"/>
        <v>43739</v>
      </c>
    </row>
    <row r="12958" spans="1:7" x14ac:dyDescent="0.35">
      <c r="A12958" s="72" t="s">
        <v>772</v>
      </c>
      <c r="B12958" s="72" t="s">
        <v>773</v>
      </c>
      <c r="C12958" s="72" t="s">
        <v>1102</v>
      </c>
      <c r="D12958" s="72" t="s">
        <v>1096</v>
      </c>
      <c r="E12958" s="72">
        <v>4275</v>
      </c>
      <c r="F12958" s="105">
        <v>192</v>
      </c>
      <c r="G12958" s="108">
        <f t="shared" si="202"/>
        <v>43647</v>
      </c>
    </row>
    <row r="12959" spans="1:7" x14ac:dyDescent="0.35">
      <c r="A12959" s="72" t="s">
        <v>772</v>
      </c>
      <c r="B12959" s="72" t="s">
        <v>773</v>
      </c>
      <c r="C12959" s="72" t="s">
        <v>1102</v>
      </c>
      <c r="D12959" s="72" t="s">
        <v>1097</v>
      </c>
      <c r="E12959" s="72">
        <v>4272</v>
      </c>
      <c r="F12959" s="105">
        <v>32</v>
      </c>
      <c r="G12959" s="108">
        <f t="shared" si="202"/>
        <v>43556</v>
      </c>
    </row>
    <row r="12960" spans="1:7" x14ac:dyDescent="0.35">
      <c r="A12960" s="72" t="s">
        <v>772</v>
      </c>
      <c r="B12960" s="72" t="s">
        <v>773</v>
      </c>
      <c r="C12960" s="72" t="s">
        <v>1102</v>
      </c>
      <c r="D12960" s="72" t="s">
        <v>1098</v>
      </c>
      <c r="E12960" s="72">
        <v>4208</v>
      </c>
      <c r="F12960" s="105">
        <v>120</v>
      </c>
      <c r="G12960" s="108">
        <f t="shared" si="202"/>
        <v>43466</v>
      </c>
    </row>
    <row r="12961" spans="1:7" x14ac:dyDescent="0.35">
      <c r="A12961" s="72" t="s">
        <v>772</v>
      </c>
      <c r="B12961" s="72" t="s">
        <v>773</v>
      </c>
      <c r="C12961" s="72" t="s">
        <v>1102</v>
      </c>
      <c r="D12961" s="72" t="s">
        <v>1099</v>
      </c>
      <c r="E12961" s="72">
        <v>4299</v>
      </c>
      <c r="F12961" s="105">
        <v>153</v>
      </c>
      <c r="G12961" s="108">
        <f t="shared" si="202"/>
        <v>43374</v>
      </c>
    </row>
    <row r="12962" spans="1:7" x14ac:dyDescent="0.35">
      <c r="A12962" s="72" t="s">
        <v>774</v>
      </c>
      <c r="B12962" s="72" t="s">
        <v>775</v>
      </c>
      <c r="C12962" s="72" t="s">
        <v>1087</v>
      </c>
      <c r="D12962" s="72" t="s">
        <v>1088</v>
      </c>
      <c r="E12962" s="72">
        <v>528</v>
      </c>
      <c r="F12962" s="105">
        <v>38</v>
      </c>
      <c r="G12962" s="108">
        <f t="shared" si="202"/>
        <v>44378</v>
      </c>
    </row>
    <row r="12963" spans="1:7" x14ac:dyDescent="0.35">
      <c r="A12963" s="72" t="s">
        <v>774</v>
      </c>
      <c r="B12963" s="72" t="s">
        <v>775</v>
      </c>
      <c r="C12963" s="72" t="s">
        <v>1087</v>
      </c>
      <c r="D12963" s="72" t="s">
        <v>1089</v>
      </c>
      <c r="E12963" s="72">
        <v>524</v>
      </c>
      <c r="F12963" s="105">
        <v>39</v>
      </c>
      <c r="G12963" s="108">
        <f t="shared" si="202"/>
        <v>44287</v>
      </c>
    </row>
    <row r="12964" spans="1:7" x14ac:dyDescent="0.35">
      <c r="A12964" s="72" t="s">
        <v>774</v>
      </c>
      <c r="B12964" s="72" t="s">
        <v>775</v>
      </c>
      <c r="C12964" s="72" t="s">
        <v>1087</v>
      </c>
      <c r="D12964" s="72" t="s">
        <v>1090</v>
      </c>
      <c r="E12964" s="72">
        <v>522</v>
      </c>
      <c r="F12964" s="105">
        <v>39</v>
      </c>
      <c r="G12964" s="108">
        <f t="shared" si="202"/>
        <v>44197</v>
      </c>
    </row>
    <row r="12965" spans="1:7" x14ac:dyDescent="0.35">
      <c r="A12965" s="72" t="s">
        <v>774</v>
      </c>
      <c r="B12965" s="72" t="s">
        <v>775</v>
      </c>
      <c r="C12965" s="72" t="s">
        <v>1087</v>
      </c>
      <c r="D12965" s="72" t="s">
        <v>1091</v>
      </c>
      <c r="E12965" s="72">
        <v>525</v>
      </c>
      <c r="F12965" s="105">
        <v>40</v>
      </c>
      <c r="G12965" s="108">
        <f t="shared" si="202"/>
        <v>44105</v>
      </c>
    </row>
    <row r="12966" spans="1:7" x14ac:dyDescent="0.35">
      <c r="A12966" s="72" t="s">
        <v>774</v>
      </c>
      <c r="B12966" s="72" t="s">
        <v>775</v>
      </c>
      <c r="C12966" s="72" t="s">
        <v>1087</v>
      </c>
      <c r="D12966" s="72" t="s">
        <v>1092</v>
      </c>
      <c r="E12966" s="72">
        <v>526</v>
      </c>
      <c r="F12966" s="105">
        <v>39</v>
      </c>
      <c r="G12966" s="108">
        <f t="shared" si="202"/>
        <v>44013</v>
      </c>
    </row>
    <row r="12967" spans="1:7" x14ac:dyDescent="0.35">
      <c r="A12967" s="72" t="s">
        <v>774</v>
      </c>
      <c r="B12967" s="72" t="s">
        <v>775</v>
      </c>
      <c r="C12967" s="72" t="s">
        <v>1087</v>
      </c>
      <c r="D12967" s="72" t="s">
        <v>1093</v>
      </c>
      <c r="E12967" s="72">
        <v>533</v>
      </c>
      <c r="F12967" s="105">
        <v>41</v>
      </c>
      <c r="G12967" s="108">
        <f t="shared" si="202"/>
        <v>43922</v>
      </c>
    </row>
    <row r="12968" spans="1:7" x14ac:dyDescent="0.35">
      <c r="A12968" s="72" t="s">
        <v>774</v>
      </c>
      <c r="B12968" s="72" t="s">
        <v>775</v>
      </c>
      <c r="C12968" s="72" t="s">
        <v>1087</v>
      </c>
      <c r="D12968" s="72" t="s">
        <v>1094</v>
      </c>
      <c r="E12968" s="72">
        <v>538</v>
      </c>
      <c r="F12968" s="105">
        <v>42</v>
      </c>
      <c r="G12968" s="108">
        <f t="shared" si="202"/>
        <v>43831</v>
      </c>
    </row>
    <row r="12969" spans="1:7" x14ac:dyDescent="0.35">
      <c r="A12969" s="72" t="s">
        <v>774</v>
      </c>
      <c r="B12969" s="72" t="s">
        <v>775</v>
      </c>
      <c r="C12969" s="72" t="s">
        <v>1087</v>
      </c>
      <c r="D12969" s="72" t="s">
        <v>1095</v>
      </c>
      <c r="E12969" s="72">
        <v>543</v>
      </c>
      <c r="F12969" s="105">
        <v>44</v>
      </c>
      <c r="G12969" s="108">
        <f t="shared" si="202"/>
        <v>43739</v>
      </c>
    </row>
    <row r="12970" spans="1:7" x14ac:dyDescent="0.35">
      <c r="A12970" s="72" t="s">
        <v>774</v>
      </c>
      <c r="B12970" s="72" t="s">
        <v>775</v>
      </c>
      <c r="C12970" s="72" t="s">
        <v>1087</v>
      </c>
      <c r="D12970" s="72" t="s">
        <v>1096</v>
      </c>
      <c r="E12970" s="72">
        <v>537</v>
      </c>
      <c r="F12970" s="105">
        <v>44</v>
      </c>
      <c r="G12970" s="108">
        <f t="shared" si="202"/>
        <v>43647</v>
      </c>
    </row>
    <row r="12971" spans="1:7" x14ac:dyDescent="0.35">
      <c r="A12971" s="72" t="s">
        <v>774</v>
      </c>
      <c r="B12971" s="72" t="s">
        <v>775</v>
      </c>
      <c r="C12971" s="72" t="s">
        <v>1087</v>
      </c>
      <c r="D12971" s="72" t="s">
        <v>1097</v>
      </c>
      <c r="E12971" s="72">
        <v>540</v>
      </c>
      <c r="F12971" s="105">
        <v>39</v>
      </c>
      <c r="G12971" s="108">
        <f t="shared" si="202"/>
        <v>43556</v>
      </c>
    </row>
    <row r="12972" spans="1:7" x14ac:dyDescent="0.35">
      <c r="A12972" s="72" t="s">
        <v>774</v>
      </c>
      <c r="B12972" s="72" t="s">
        <v>775</v>
      </c>
      <c r="C12972" s="72" t="s">
        <v>1087</v>
      </c>
      <c r="D12972" s="72" t="s">
        <v>1098</v>
      </c>
      <c r="E12972" s="72">
        <v>528</v>
      </c>
      <c r="F12972" s="105">
        <v>39</v>
      </c>
      <c r="G12972" s="108">
        <f t="shared" si="202"/>
        <v>43466</v>
      </c>
    </row>
    <row r="12973" spans="1:7" x14ac:dyDescent="0.35">
      <c r="A12973" s="72" t="s">
        <v>774</v>
      </c>
      <c r="B12973" s="72" t="s">
        <v>775</v>
      </c>
      <c r="C12973" s="72" t="s">
        <v>1087</v>
      </c>
      <c r="D12973" s="72" t="s">
        <v>1099</v>
      </c>
      <c r="E12973" s="72">
        <v>548</v>
      </c>
      <c r="F12973" s="105">
        <v>42</v>
      </c>
      <c r="G12973" s="108">
        <f t="shared" si="202"/>
        <v>43374</v>
      </c>
    </row>
    <row r="12974" spans="1:7" x14ac:dyDescent="0.35">
      <c r="A12974" s="72" t="s">
        <v>774</v>
      </c>
      <c r="B12974" s="72" t="s">
        <v>775</v>
      </c>
      <c r="C12974" s="72" t="s">
        <v>1100</v>
      </c>
      <c r="D12974" s="72" t="s">
        <v>1088</v>
      </c>
      <c r="E12974" s="72">
        <v>504</v>
      </c>
      <c r="F12974" s="105">
        <v>39</v>
      </c>
      <c r="G12974" s="108">
        <f t="shared" si="202"/>
        <v>44378</v>
      </c>
    </row>
    <row r="12975" spans="1:7" x14ac:dyDescent="0.35">
      <c r="A12975" s="72" t="s">
        <v>774</v>
      </c>
      <c r="B12975" s="72" t="s">
        <v>775</v>
      </c>
      <c r="C12975" s="72" t="s">
        <v>1100</v>
      </c>
      <c r="D12975" s="72" t="s">
        <v>1089</v>
      </c>
      <c r="E12975" s="72">
        <v>506</v>
      </c>
      <c r="F12975" s="105">
        <v>40</v>
      </c>
      <c r="G12975" s="108">
        <f t="shared" si="202"/>
        <v>44287</v>
      </c>
    </row>
    <row r="12976" spans="1:7" x14ac:dyDescent="0.35">
      <c r="A12976" s="72" t="s">
        <v>774</v>
      </c>
      <c r="B12976" s="72" t="s">
        <v>775</v>
      </c>
      <c r="C12976" s="72" t="s">
        <v>1100</v>
      </c>
      <c r="D12976" s="72" t="s">
        <v>1090</v>
      </c>
      <c r="E12976" s="72">
        <v>506</v>
      </c>
      <c r="F12976" s="105">
        <v>39</v>
      </c>
      <c r="G12976" s="108">
        <f t="shared" si="202"/>
        <v>44197</v>
      </c>
    </row>
    <row r="12977" spans="1:7" x14ac:dyDescent="0.35">
      <c r="A12977" s="72" t="s">
        <v>774</v>
      </c>
      <c r="B12977" s="72" t="s">
        <v>775</v>
      </c>
      <c r="C12977" s="72" t="s">
        <v>1100</v>
      </c>
      <c r="D12977" s="72" t="s">
        <v>1091</v>
      </c>
      <c r="E12977" s="72">
        <v>505</v>
      </c>
      <c r="F12977" s="105">
        <v>40</v>
      </c>
      <c r="G12977" s="108">
        <f t="shared" si="202"/>
        <v>44105</v>
      </c>
    </row>
    <row r="12978" spans="1:7" x14ac:dyDescent="0.35">
      <c r="A12978" s="72" t="s">
        <v>774</v>
      </c>
      <c r="B12978" s="72" t="s">
        <v>775</v>
      </c>
      <c r="C12978" s="72" t="s">
        <v>1100</v>
      </c>
      <c r="D12978" s="72" t="s">
        <v>1092</v>
      </c>
      <c r="E12978" s="72">
        <v>504</v>
      </c>
      <c r="F12978" s="105">
        <v>39</v>
      </c>
      <c r="G12978" s="108">
        <f t="shared" si="202"/>
        <v>44013</v>
      </c>
    </row>
    <row r="12979" spans="1:7" x14ac:dyDescent="0.35">
      <c r="A12979" s="72" t="s">
        <v>774</v>
      </c>
      <c r="B12979" s="72" t="s">
        <v>775</v>
      </c>
      <c r="C12979" s="72" t="s">
        <v>1100</v>
      </c>
      <c r="D12979" s="72" t="s">
        <v>1093</v>
      </c>
      <c r="E12979" s="72">
        <v>505</v>
      </c>
      <c r="F12979" s="105">
        <v>40</v>
      </c>
      <c r="G12979" s="108">
        <f t="shared" si="202"/>
        <v>43922</v>
      </c>
    </row>
    <row r="12980" spans="1:7" x14ac:dyDescent="0.35">
      <c r="A12980" s="72" t="s">
        <v>774</v>
      </c>
      <c r="B12980" s="72" t="s">
        <v>775</v>
      </c>
      <c r="C12980" s="72" t="s">
        <v>1100</v>
      </c>
      <c r="D12980" s="72" t="s">
        <v>1094</v>
      </c>
      <c r="E12980" s="72">
        <v>505</v>
      </c>
      <c r="F12980" s="105">
        <v>40</v>
      </c>
      <c r="G12980" s="108">
        <f t="shared" si="202"/>
        <v>43831</v>
      </c>
    </row>
    <row r="12981" spans="1:7" x14ac:dyDescent="0.35">
      <c r="A12981" s="72" t="s">
        <v>774</v>
      </c>
      <c r="B12981" s="72" t="s">
        <v>775</v>
      </c>
      <c r="C12981" s="72" t="s">
        <v>1100</v>
      </c>
      <c r="D12981" s="72" t="s">
        <v>1095</v>
      </c>
      <c r="E12981" s="72">
        <v>435</v>
      </c>
      <c r="F12981" s="105">
        <v>44</v>
      </c>
      <c r="G12981" s="108">
        <f t="shared" si="202"/>
        <v>43739</v>
      </c>
    </row>
    <row r="12982" spans="1:7" x14ac:dyDescent="0.35">
      <c r="A12982" s="72" t="s">
        <v>774</v>
      </c>
      <c r="B12982" s="72" t="s">
        <v>775</v>
      </c>
      <c r="C12982" s="72" t="s">
        <v>1100</v>
      </c>
      <c r="D12982" s="72" t="s">
        <v>1096</v>
      </c>
      <c r="E12982" s="72">
        <v>434</v>
      </c>
      <c r="F12982" s="105">
        <v>45</v>
      </c>
      <c r="G12982" s="108">
        <f t="shared" si="202"/>
        <v>43647</v>
      </c>
    </row>
    <row r="12983" spans="1:7" x14ac:dyDescent="0.35">
      <c r="A12983" s="72" t="s">
        <v>774</v>
      </c>
      <c r="B12983" s="72" t="s">
        <v>775</v>
      </c>
      <c r="C12983" s="72" t="s">
        <v>1100</v>
      </c>
      <c r="D12983" s="72" t="s">
        <v>1097</v>
      </c>
      <c r="E12983" s="72">
        <v>433</v>
      </c>
      <c r="F12983" s="105">
        <v>40</v>
      </c>
      <c r="G12983" s="108">
        <f t="shared" si="202"/>
        <v>43556</v>
      </c>
    </row>
    <row r="12984" spans="1:7" x14ac:dyDescent="0.35">
      <c r="A12984" s="72" t="s">
        <v>774</v>
      </c>
      <c r="B12984" s="72" t="s">
        <v>775</v>
      </c>
      <c r="C12984" s="72" t="s">
        <v>1100</v>
      </c>
      <c r="D12984" s="72" t="s">
        <v>1098</v>
      </c>
      <c r="E12984" s="72">
        <v>433</v>
      </c>
      <c r="F12984" s="105">
        <v>39</v>
      </c>
      <c r="G12984" s="108">
        <f t="shared" si="202"/>
        <v>43466</v>
      </c>
    </row>
    <row r="12985" spans="1:7" x14ac:dyDescent="0.35">
      <c r="A12985" s="72" t="s">
        <v>774</v>
      </c>
      <c r="B12985" s="72" t="s">
        <v>775</v>
      </c>
      <c r="C12985" s="72" t="s">
        <v>1100</v>
      </c>
      <c r="D12985" s="72" t="s">
        <v>1099</v>
      </c>
      <c r="E12985" s="72">
        <v>460</v>
      </c>
      <c r="F12985" s="105">
        <v>49</v>
      </c>
      <c r="G12985" s="108">
        <f t="shared" si="202"/>
        <v>43374</v>
      </c>
    </row>
    <row r="12986" spans="1:7" x14ac:dyDescent="0.35">
      <c r="A12986" s="72" t="s">
        <v>774</v>
      </c>
      <c r="B12986" s="72" t="s">
        <v>775</v>
      </c>
      <c r="C12986" s="72" t="s">
        <v>1101</v>
      </c>
      <c r="D12986" s="72" t="s">
        <v>1088</v>
      </c>
      <c r="E12986" s="72">
        <v>63</v>
      </c>
      <c r="F12986" s="105">
        <v>3</v>
      </c>
      <c r="G12986" s="108">
        <f t="shared" si="202"/>
        <v>44378</v>
      </c>
    </row>
    <row r="12987" spans="1:7" x14ac:dyDescent="0.35">
      <c r="A12987" s="72" t="s">
        <v>774</v>
      </c>
      <c r="B12987" s="72" t="s">
        <v>775</v>
      </c>
      <c r="C12987" s="72" t="s">
        <v>1101</v>
      </c>
      <c r="D12987" s="72" t="s">
        <v>1089</v>
      </c>
      <c r="E12987" s="72">
        <v>63</v>
      </c>
      <c r="F12987" s="105">
        <v>3</v>
      </c>
      <c r="G12987" s="108">
        <f t="shared" si="202"/>
        <v>44287</v>
      </c>
    </row>
    <row r="12988" spans="1:7" x14ac:dyDescent="0.35">
      <c r="A12988" s="72" t="s">
        <v>774</v>
      </c>
      <c r="B12988" s="72" t="s">
        <v>775</v>
      </c>
      <c r="C12988" s="72" t="s">
        <v>1101</v>
      </c>
      <c r="D12988" s="72" t="s">
        <v>1090</v>
      </c>
      <c r="E12988" s="72">
        <v>60</v>
      </c>
      <c r="F12988" s="105">
        <v>3</v>
      </c>
      <c r="G12988" s="108">
        <f t="shared" si="202"/>
        <v>44197</v>
      </c>
    </row>
    <row r="12989" spans="1:7" x14ac:dyDescent="0.35">
      <c r="A12989" s="72" t="s">
        <v>774</v>
      </c>
      <c r="B12989" s="72" t="s">
        <v>775</v>
      </c>
      <c r="C12989" s="72" t="s">
        <v>1101</v>
      </c>
      <c r="D12989" s="72" t="s">
        <v>1091</v>
      </c>
      <c r="E12989" s="72">
        <v>60</v>
      </c>
      <c r="F12989" s="105">
        <v>3</v>
      </c>
      <c r="G12989" s="108">
        <f t="shared" si="202"/>
        <v>44105</v>
      </c>
    </row>
    <row r="12990" spans="1:7" x14ac:dyDescent="0.35">
      <c r="A12990" s="72" t="s">
        <v>774</v>
      </c>
      <c r="B12990" s="72" t="s">
        <v>775</v>
      </c>
      <c r="C12990" s="72" t="s">
        <v>1101</v>
      </c>
      <c r="D12990" s="72" t="s">
        <v>1092</v>
      </c>
      <c r="E12990" s="72">
        <v>59</v>
      </c>
      <c r="F12990" s="105">
        <v>3</v>
      </c>
      <c r="G12990" s="108">
        <f t="shared" si="202"/>
        <v>44013</v>
      </c>
    </row>
    <row r="12991" spans="1:7" x14ac:dyDescent="0.35">
      <c r="A12991" s="72" t="s">
        <v>774</v>
      </c>
      <c r="B12991" s="72" t="s">
        <v>775</v>
      </c>
      <c r="C12991" s="72" t="s">
        <v>1101</v>
      </c>
      <c r="D12991" s="72" t="s">
        <v>1093</v>
      </c>
      <c r="E12991" s="72">
        <v>60</v>
      </c>
      <c r="F12991" s="105">
        <v>3</v>
      </c>
      <c r="G12991" s="108">
        <f t="shared" si="202"/>
        <v>43922</v>
      </c>
    </row>
    <row r="12992" spans="1:7" x14ac:dyDescent="0.35">
      <c r="A12992" s="72" t="s">
        <v>774</v>
      </c>
      <c r="B12992" s="72" t="s">
        <v>775</v>
      </c>
      <c r="C12992" s="72" t="s">
        <v>1101</v>
      </c>
      <c r="D12992" s="72" t="s">
        <v>1094</v>
      </c>
      <c r="E12992" s="72">
        <v>56</v>
      </c>
      <c r="F12992" s="105">
        <v>3</v>
      </c>
      <c r="G12992" s="108">
        <f t="shared" si="202"/>
        <v>43831</v>
      </c>
    </row>
    <row r="12993" spans="1:7" x14ac:dyDescent="0.35">
      <c r="A12993" s="72" t="s">
        <v>774</v>
      </c>
      <c r="B12993" s="72" t="s">
        <v>775</v>
      </c>
      <c r="C12993" s="72" t="s">
        <v>1101</v>
      </c>
      <c r="D12993" s="72" t="s">
        <v>1095</v>
      </c>
      <c r="E12993" s="72">
        <v>55</v>
      </c>
      <c r="F12993" s="105">
        <v>3</v>
      </c>
      <c r="G12993" s="108">
        <f t="shared" si="202"/>
        <v>43739</v>
      </c>
    </row>
    <row r="12994" spans="1:7" x14ac:dyDescent="0.35">
      <c r="A12994" s="72" t="s">
        <v>774</v>
      </c>
      <c r="B12994" s="72" t="s">
        <v>775</v>
      </c>
      <c r="C12994" s="72" t="s">
        <v>1101</v>
      </c>
      <c r="D12994" s="72" t="s">
        <v>1096</v>
      </c>
      <c r="E12994" s="72">
        <v>52</v>
      </c>
      <c r="F12994" s="105">
        <v>3</v>
      </c>
      <c r="G12994" s="108">
        <f t="shared" si="202"/>
        <v>43647</v>
      </c>
    </row>
    <row r="12995" spans="1:7" x14ac:dyDescent="0.35">
      <c r="A12995" s="72" t="s">
        <v>774</v>
      </c>
      <c r="B12995" s="72" t="s">
        <v>775</v>
      </c>
      <c r="C12995" s="72" t="s">
        <v>1101</v>
      </c>
      <c r="D12995" s="72" t="s">
        <v>1097</v>
      </c>
      <c r="E12995" s="72">
        <v>52</v>
      </c>
      <c r="F12995" s="105">
        <v>1</v>
      </c>
      <c r="G12995" s="108">
        <f t="shared" si="202"/>
        <v>43556</v>
      </c>
    </row>
    <row r="12996" spans="1:7" x14ac:dyDescent="0.35">
      <c r="A12996" s="72" t="s">
        <v>774</v>
      </c>
      <c r="B12996" s="72" t="s">
        <v>775</v>
      </c>
      <c r="C12996" s="72" t="s">
        <v>1101</v>
      </c>
      <c r="D12996" s="72" t="s">
        <v>1098</v>
      </c>
      <c r="E12996" s="72">
        <v>48</v>
      </c>
      <c r="F12996" s="105">
        <v>1</v>
      </c>
      <c r="G12996" s="108">
        <f t="shared" ref="G12996:G13059" si="203">DATE(LEFT(D12996,4),RIGHT(LEFT(D12996,7),2),1)</f>
        <v>43466</v>
      </c>
    </row>
    <row r="12997" spans="1:7" x14ac:dyDescent="0.35">
      <c r="A12997" s="72" t="s">
        <v>774</v>
      </c>
      <c r="B12997" s="72" t="s">
        <v>775</v>
      </c>
      <c r="C12997" s="72" t="s">
        <v>1101</v>
      </c>
      <c r="D12997" s="72" t="s">
        <v>1099</v>
      </c>
      <c r="E12997" s="72">
        <v>48</v>
      </c>
      <c r="F12997" s="105">
        <v>1</v>
      </c>
      <c r="G12997" s="108">
        <f t="shared" si="203"/>
        <v>43374</v>
      </c>
    </row>
    <row r="12998" spans="1:7" x14ac:dyDescent="0.35">
      <c r="A12998" s="72" t="s">
        <v>774</v>
      </c>
      <c r="B12998" s="72" t="s">
        <v>775</v>
      </c>
      <c r="C12998" s="72" t="s">
        <v>1102</v>
      </c>
      <c r="D12998" s="72" t="s">
        <v>1088</v>
      </c>
      <c r="E12998" s="72">
        <v>946</v>
      </c>
      <c r="F12998" s="105">
        <v>48</v>
      </c>
      <c r="G12998" s="108">
        <f t="shared" si="203"/>
        <v>44378</v>
      </c>
    </row>
    <row r="12999" spans="1:7" x14ac:dyDescent="0.35">
      <c r="A12999" s="72" t="s">
        <v>774</v>
      </c>
      <c r="B12999" s="72" t="s">
        <v>775</v>
      </c>
      <c r="C12999" s="72" t="s">
        <v>1102</v>
      </c>
      <c r="D12999" s="72" t="s">
        <v>1089</v>
      </c>
      <c r="E12999" s="72">
        <v>947</v>
      </c>
      <c r="F12999" s="105">
        <v>50</v>
      </c>
      <c r="G12999" s="108">
        <f t="shared" si="203"/>
        <v>44287</v>
      </c>
    </row>
    <row r="13000" spans="1:7" x14ac:dyDescent="0.35">
      <c r="A13000" s="72" t="s">
        <v>774</v>
      </c>
      <c r="B13000" s="72" t="s">
        <v>775</v>
      </c>
      <c r="C13000" s="72" t="s">
        <v>1102</v>
      </c>
      <c r="D13000" s="72" t="s">
        <v>1090</v>
      </c>
      <c r="E13000" s="72">
        <v>945</v>
      </c>
      <c r="F13000" s="105">
        <v>49</v>
      </c>
      <c r="G13000" s="108">
        <f t="shared" si="203"/>
        <v>44197</v>
      </c>
    </row>
    <row r="13001" spans="1:7" x14ac:dyDescent="0.35">
      <c r="A13001" s="72" t="s">
        <v>774</v>
      </c>
      <c r="B13001" s="72" t="s">
        <v>775</v>
      </c>
      <c r="C13001" s="72" t="s">
        <v>1102</v>
      </c>
      <c r="D13001" s="72" t="s">
        <v>1091</v>
      </c>
      <c r="E13001" s="72">
        <v>947</v>
      </c>
      <c r="F13001" s="105">
        <v>50</v>
      </c>
      <c r="G13001" s="108">
        <f t="shared" si="203"/>
        <v>44105</v>
      </c>
    </row>
    <row r="13002" spans="1:7" x14ac:dyDescent="0.35">
      <c r="A13002" s="72" t="s">
        <v>774</v>
      </c>
      <c r="B13002" s="72" t="s">
        <v>775</v>
      </c>
      <c r="C13002" s="72" t="s">
        <v>1102</v>
      </c>
      <c r="D13002" s="72" t="s">
        <v>1092</v>
      </c>
      <c r="E13002" s="72">
        <v>948</v>
      </c>
      <c r="F13002" s="105">
        <v>50</v>
      </c>
      <c r="G13002" s="108">
        <f t="shared" si="203"/>
        <v>44013</v>
      </c>
    </row>
    <row r="13003" spans="1:7" x14ac:dyDescent="0.35">
      <c r="A13003" s="72" t="s">
        <v>774</v>
      </c>
      <c r="B13003" s="72" t="s">
        <v>775</v>
      </c>
      <c r="C13003" s="72" t="s">
        <v>1102</v>
      </c>
      <c r="D13003" s="72" t="s">
        <v>1093</v>
      </c>
      <c r="E13003" s="72">
        <v>946</v>
      </c>
      <c r="F13003" s="105">
        <v>50</v>
      </c>
      <c r="G13003" s="108">
        <f t="shared" si="203"/>
        <v>43922</v>
      </c>
    </row>
    <row r="13004" spans="1:7" x14ac:dyDescent="0.35">
      <c r="A13004" s="72" t="s">
        <v>774</v>
      </c>
      <c r="B13004" s="72" t="s">
        <v>775</v>
      </c>
      <c r="C13004" s="72" t="s">
        <v>1102</v>
      </c>
      <c r="D13004" s="72" t="s">
        <v>1094</v>
      </c>
      <c r="E13004" s="72">
        <v>949</v>
      </c>
      <c r="F13004" s="105">
        <v>50</v>
      </c>
      <c r="G13004" s="108">
        <f t="shared" si="203"/>
        <v>43831</v>
      </c>
    </row>
    <row r="13005" spans="1:7" x14ac:dyDescent="0.35">
      <c r="A13005" s="72" t="s">
        <v>774</v>
      </c>
      <c r="B13005" s="72" t="s">
        <v>775</v>
      </c>
      <c r="C13005" s="72" t="s">
        <v>1102</v>
      </c>
      <c r="D13005" s="72" t="s">
        <v>1095</v>
      </c>
      <c r="E13005" s="72">
        <v>953</v>
      </c>
      <c r="F13005" s="105">
        <v>50</v>
      </c>
      <c r="G13005" s="108">
        <f t="shared" si="203"/>
        <v>43739</v>
      </c>
    </row>
    <row r="13006" spans="1:7" x14ac:dyDescent="0.35">
      <c r="A13006" s="72" t="s">
        <v>774</v>
      </c>
      <c r="B13006" s="72" t="s">
        <v>775</v>
      </c>
      <c r="C13006" s="72" t="s">
        <v>1102</v>
      </c>
      <c r="D13006" s="72" t="s">
        <v>1096</v>
      </c>
      <c r="E13006" s="72">
        <v>961</v>
      </c>
      <c r="F13006" s="105">
        <v>55</v>
      </c>
      <c r="G13006" s="108">
        <f t="shared" si="203"/>
        <v>43647</v>
      </c>
    </row>
    <row r="13007" spans="1:7" x14ac:dyDescent="0.35">
      <c r="A13007" s="72" t="s">
        <v>774</v>
      </c>
      <c r="B13007" s="72" t="s">
        <v>775</v>
      </c>
      <c r="C13007" s="72" t="s">
        <v>1102</v>
      </c>
      <c r="D13007" s="72" t="s">
        <v>1097</v>
      </c>
      <c r="E13007" s="72">
        <v>961</v>
      </c>
      <c r="F13007" s="105">
        <v>42</v>
      </c>
      <c r="G13007" s="108">
        <f t="shared" si="203"/>
        <v>43556</v>
      </c>
    </row>
    <row r="13008" spans="1:7" x14ac:dyDescent="0.35">
      <c r="A13008" s="72" t="s">
        <v>774</v>
      </c>
      <c r="B13008" s="72" t="s">
        <v>775</v>
      </c>
      <c r="C13008" s="72" t="s">
        <v>1102</v>
      </c>
      <c r="D13008" s="72" t="s">
        <v>1098</v>
      </c>
      <c r="E13008" s="72">
        <v>957</v>
      </c>
      <c r="F13008" s="105">
        <v>43</v>
      </c>
      <c r="G13008" s="108">
        <f t="shared" si="203"/>
        <v>43466</v>
      </c>
    </row>
    <row r="13009" spans="1:7" x14ac:dyDescent="0.35">
      <c r="A13009" s="72" t="s">
        <v>774</v>
      </c>
      <c r="B13009" s="72" t="s">
        <v>775</v>
      </c>
      <c r="C13009" s="72" t="s">
        <v>1102</v>
      </c>
      <c r="D13009" s="72" t="s">
        <v>1099</v>
      </c>
      <c r="E13009" s="72">
        <v>991</v>
      </c>
      <c r="F13009" s="105">
        <v>54</v>
      </c>
      <c r="G13009" s="108">
        <f t="shared" si="203"/>
        <v>43374</v>
      </c>
    </row>
    <row r="13010" spans="1:7" x14ac:dyDescent="0.35">
      <c r="A13010" s="72" t="s">
        <v>776</v>
      </c>
      <c r="B13010" s="72" t="s">
        <v>777</v>
      </c>
      <c r="C13010" s="72" t="s">
        <v>1087</v>
      </c>
      <c r="D13010" s="72" t="s">
        <v>1088</v>
      </c>
      <c r="E13010" s="72">
        <v>665</v>
      </c>
      <c r="F13010" s="105">
        <v>32</v>
      </c>
      <c r="G13010" s="108">
        <f t="shared" si="203"/>
        <v>44378</v>
      </c>
    </row>
    <row r="13011" spans="1:7" x14ac:dyDescent="0.35">
      <c r="A13011" s="72" t="s">
        <v>776</v>
      </c>
      <c r="B13011" s="72" t="s">
        <v>777</v>
      </c>
      <c r="C13011" s="72" t="s">
        <v>1087</v>
      </c>
      <c r="D13011" s="72" t="s">
        <v>1089</v>
      </c>
      <c r="E13011" s="72">
        <v>664</v>
      </c>
      <c r="F13011" s="105">
        <v>32</v>
      </c>
      <c r="G13011" s="108">
        <f t="shared" si="203"/>
        <v>44287</v>
      </c>
    </row>
    <row r="13012" spans="1:7" x14ac:dyDescent="0.35">
      <c r="A13012" s="72" t="s">
        <v>776</v>
      </c>
      <c r="B13012" s="72" t="s">
        <v>777</v>
      </c>
      <c r="C13012" s="72" t="s">
        <v>1087</v>
      </c>
      <c r="D13012" s="72" t="s">
        <v>1090</v>
      </c>
      <c r="E13012" s="72">
        <v>661</v>
      </c>
      <c r="F13012" s="105">
        <v>30</v>
      </c>
      <c r="G13012" s="108">
        <f t="shared" si="203"/>
        <v>44197</v>
      </c>
    </row>
    <row r="13013" spans="1:7" x14ac:dyDescent="0.35">
      <c r="A13013" s="72" t="s">
        <v>776</v>
      </c>
      <c r="B13013" s="72" t="s">
        <v>777</v>
      </c>
      <c r="C13013" s="72" t="s">
        <v>1087</v>
      </c>
      <c r="D13013" s="72" t="s">
        <v>1091</v>
      </c>
      <c r="E13013" s="72">
        <v>655</v>
      </c>
      <c r="F13013" s="105">
        <v>24</v>
      </c>
      <c r="G13013" s="108">
        <f t="shared" si="203"/>
        <v>44105</v>
      </c>
    </row>
    <row r="13014" spans="1:7" x14ac:dyDescent="0.35">
      <c r="A13014" s="72" t="s">
        <v>776</v>
      </c>
      <c r="B13014" s="72" t="s">
        <v>777</v>
      </c>
      <c r="C13014" s="72" t="s">
        <v>1087</v>
      </c>
      <c r="D13014" s="72" t="s">
        <v>1092</v>
      </c>
      <c r="E13014" s="72">
        <v>654</v>
      </c>
      <c r="F13014" s="105">
        <v>24</v>
      </c>
      <c r="G13014" s="108">
        <f t="shared" si="203"/>
        <v>44013</v>
      </c>
    </row>
    <row r="13015" spans="1:7" x14ac:dyDescent="0.35">
      <c r="A13015" s="72" t="s">
        <v>776</v>
      </c>
      <c r="B13015" s="72" t="s">
        <v>777</v>
      </c>
      <c r="C13015" s="72" t="s">
        <v>1087</v>
      </c>
      <c r="D13015" s="72" t="s">
        <v>1093</v>
      </c>
      <c r="E13015" s="72">
        <v>653</v>
      </c>
      <c r="F13015" s="105">
        <v>25</v>
      </c>
      <c r="G13015" s="108">
        <f t="shared" si="203"/>
        <v>43922</v>
      </c>
    </row>
    <row r="13016" spans="1:7" x14ac:dyDescent="0.35">
      <c r="A13016" s="72" t="s">
        <v>776</v>
      </c>
      <c r="B13016" s="72" t="s">
        <v>777</v>
      </c>
      <c r="C13016" s="72" t="s">
        <v>1087</v>
      </c>
      <c r="D13016" s="72" t="s">
        <v>1094</v>
      </c>
      <c r="E13016" s="72">
        <v>654</v>
      </c>
      <c r="F13016" s="105">
        <v>33</v>
      </c>
      <c r="G13016" s="108">
        <f t="shared" si="203"/>
        <v>43831</v>
      </c>
    </row>
    <row r="13017" spans="1:7" x14ac:dyDescent="0.35">
      <c r="A13017" s="72" t="s">
        <v>776</v>
      </c>
      <c r="B13017" s="72" t="s">
        <v>777</v>
      </c>
      <c r="C13017" s="72" t="s">
        <v>1087</v>
      </c>
      <c r="D13017" s="72" t="s">
        <v>1095</v>
      </c>
      <c r="E13017" s="72">
        <v>652</v>
      </c>
      <c r="F13017" s="105">
        <v>28</v>
      </c>
      <c r="G13017" s="108">
        <f t="shared" si="203"/>
        <v>43739</v>
      </c>
    </row>
    <row r="13018" spans="1:7" x14ac:dyDescent="0.35">
      <c r="A13018" s="72" t="s">
        <v>776</v>
      </c>
      <c r="B13018" s="72" t="s">
        <v>777</v>
      </c>
      <c r="C13018" s="72" t="s">
        <v>1087</v>
      </c>
      <c r="D13018" s="72" t="s">
        <v>1096</v>
      </c>
      <c r="E13018" s="72">
        <v>653</v>
      </c>
      <c r="F13018" s="105">
        <v>23</v>
      </c>
      <c r="G13018" s="108">
        <f t="shared" si="203"/>
        <v>43647</v>
      </c>
    </row>
    <row r="13019" spans="1:7" x14ac:dyDescent="0.35">
      <c r="A13019" s="72" t="s">
        <v>776</v>
      </c>
      <c r="B13019" s="72" t="s">
        <v>777</v>
      </c>
      <c r="C13019" s="72" t="s">
        <v>1087</v>
      </c>
      <c r="D13019" s="72" t="s">
        <v>1097</v>
      </c>
      <c r="E13019" s="72">
        <v>653</v>
      </c>
      <c r="F13019" s="105">
        <v>22</v>
      </c>
      <c r="G13019" s="108">
        <f t="shared" si="203"/>
        <v>43556</v>
      </c>
    </row>
    <row r="13020" spans="1:7" x14ac:dyDescent="0.35">
      <c r="A13020" s="72" t="s">
        <v>776</v>
      </c>
      <c r="B13020" s="72" t="s">
        <v>777</v>
      </c>
      <c r="C13020" s="72" t="s">
        <v>1087</v>
      </c>
      <c r="D13020" s="72" t="s">
        <v>1098</v>
      </c>
      <c r="E13020" s="72">
        <v>659</v>
      </c>
      <c r="F13020" s="105">
        <v>25</v>
      </c>
      <c r="G13020" s="108">
        <f t="shared" si="203"/>
        <v>43466</v>
      </c>
    </row>
    <row r="13021" spans="1:7" x14ac:dyDescent="0.35">
      <c r="A13021" s="72" t="s">
        <v>776</v>
      </c>
      <c r="B13021" s="72" t="s">
        <v>777</v>
      </c>
      <c r="C13021" s="72" t="s">
        <v>1087</v>
      </c>
      <c r="D13021" s="72" t="s">
        <v>1099</v>
      </c>
      <c r="E13021" s="72">
        <v>694</v>
      </c>
      <c r="F13021" s="105">
        <v>24</v>
      </c>
      <c r="G13021" s="108">
        <f t="shared" si="203"/>
        <v>43374</v>
      </c>
    </row>
    <row r="13022" spans="1:7" x14ac:dyDescent="0.35">
      <c r="A13022" s="72" t="s">
        <v>776</v>
      </c>
      <c r="B13022" s="72" t="s">
        <v>777</v>
      </c>
      <c r="C13022" s="72" t="s">
        <v>1100</v>
      </c>
      <c r="D13022" s="72" t="s">
        <v>1088</v>
      </c>
      <c r="E13022" s="72">
        <v>1127</v>
      </c>
      <c r="F13022" s="105">
        <v>111</v>
      </c>
      <c r="G13022" s="108">
        <f t="shared" si="203"/>
        <v>44378</v>
      </c>
    </row>
    <row r="13023" spans="1:7" x14ac:dyDescent="0.35">
      <c r="A13023" s="72" t="s">
        <v>776</v>
      </c>
      <c r="B13023" s="72" t="s">
        <v>777</v>
      </c>
      <c r="C13023" s="72" t="s">
        <v>1100</v>
      </c>
      <c r="D13023" s="72" t="s">
        <v>1089</v>
      </c>
      <c r="E13023" s="72">
        <v>1127</v>
      </c>
      <c r="F13023" s="105">
        <v>109</v>
      </c>
      <c r="G13023" s="108">
        <f t="shared" si="203"/>
        <v>44287</v>
      </c>
    </row>
    <row r="13024" spans="1:7" x14ac:dyDescent="0.35">
      <c r="A13024" s="72" t="s">
        <v>776</v>
      </c>
      <c r="B13024" s="72" t="s">
        <v>777</v>
      </c>
      <c r="C13024" s="72" t="s">
        <v>1100</v>
      </c>
      <c r="D13024" s="72" t="s">
        <v>1090</v>
      </c>
      <c r="E13024" s="72">
        <v>1131</v>
      </c>
      <c r="F13024" s="105">
        <v>97</v>
      </c>
      <c r="G13024" s="108">
        <f t="shared" si="203"/>
        <v>44197</v>
      </c>
    </row>
    <row r="13025" spans="1:7" x14ac:dyDescent="0.35">
      <c r="A13025" s="72" t="s">
        <v>776</v>
      </c>
      <c r="B13025" s="72" t="s">
        <v>777</v>
      </c>
      <c r="C13025" s="72" t="s">
        <v>1100</v>
      </c>
      <c r="D13025" s="72" t="s">
        <v>1091</v>
      </c>
      <c r="E13025" s="72">
        <v>1126</v>
      </c>
      <c r="F13025" s="105">
        <v>83</v>
      </c>
      <c r="G13025" s="108">
        <f t="shared" si="203"/>
        <v>44105</v>
      </c>
    </row>
    <row r="13026" spans="1:7" x14ac:dyDescent="0.35">
      <c r="A13026" s="72" t="s">
        <v>776</v>
      </c>
      <c r="B13026" s="72" t="s">
        <v>777</v>
      </c>
      <c r="C13026" s="72" t="s">
        <v>1100</v>
      </c>
      <c r="D13026" s="72" t="s">
        <v>1092</v>
      </c>
      <c r="E13026" s="72">
        <v>1130</v>
      </c>
      <c r="F13026" s="105">
        <v>84</v>
      </c>
      <c r="G13026" s="108">
        <f t="shared" si="203"/>
        <v>44013</v>
      </c>
    </row>
    <row r="13027" spans="1:7" x14ac:dyDescent="0.35">
      <c r="A13027" s="72" t="s">
        <v>776</v>
      </c>
      <c r="B13027" s="72" t="s">
        <v>777</v>
      </c>
      <c r="C13027" s="72" t="s">
        <v>1100</v>
      </c>
      <c r="D13027" s="72" t="s">
        <v>1093</v>
      </c>
      <c r="E13027" s="72">
        <v>1121</v>
      </c>
      <c r="F13027" s="105">
        <v>82</v>
      </c>
      <c r="G13027" s="108">
        <f t="shared" si="203"/>
        <v>43922</v>
      </c>
    </row>
    <row r="13028" spans="1:7" x14ac:dyDescent="0.35">
      <c r="A13028" s="72" t="s">
        <v>776</v>
      </c>
      <c r="B13028" s="72" t="s">
        <v>777</v>
      </c>
      <c r="C13028" s="72" t="s">
        <v>1100</v>
      </c>
      <c r="D13028" s="72" t="s">
        <v>1094</v>
      </c>
      <c r="E13028" s="72">
        <v>1124</v>
      </c>
      <c r="F13028" s="105">
        <v>90</v>
      </c>
      <c r="G13028" s="108">
        <f t="shared" si="203"/>
        <v>43831</v>
      </c>
    </row>
    <row r="13029" spans="1:7" x14ac:dyDescent="0.35">
      <c r="A13029" s="72" t="s">
        <v>776</v>
      </c>
      <c r="B13029" s="72" t="s">
        <v>777</v>
      </c>
      <c r="C13029" s="72" t="s">
        <v>1100</v>
      </c>
      <c r="D13029" s="72" t="s">
        <v>1095</v>
      </c>
      <c r="E13029" s="72">
        <v>1126</v>
      </c>
      <c r="F13029" s="105">
        <v>81</v>
      </c>
      <c r="G13029" s="108">
        <f t="shared" si="203"/>
        <v>43739</v>
      </c>
    </row>
    <row r="13030" spans="1:7" x14ac:dyDescent="0.35">
      <c r="A13030" s="72" t="s">
        <v>776</v>
      </c>
      <c r="B13030" s="72" t="s">
        <v>777</v>
      </c>
      <c r="C13030" s="72" t="s">
        <v>1100</v>
      </c>
      <c r="D13030" s="72" t="s">
        <v>1096</v>
      </c>
      <c r="E13030" s="72">
        <v>1123</v>
      </c>
      <c r="F13030" s="105">
        <v>75</v>
      </c>
      <c r="G13030" s="108">
        <f t="shared" si="203"/>
        <v>43647</v>
      </c>
    </row>
    <row r="13031" spans="1:7" x14ac:dyDescent="0.35">
      <c r="A13031" s="72" t="s">
        <v>776</v>
      </c>
      <c r="B13031" s="72" t="s">
        <v>777</v>
      </c>
      <c r="C13031" s="72" t="s">
        <v>1100</v>
      </c>
      <c r="D13031" s="72" t="s">
        <v>1097</v>
      </c>
      <c r="E13031" s="72">
        <v>1124</v>
      </c>
      <c r="F13031" s="105">
        <v>52</v>
      </c>
      <c r="G13031" s="108">
        <f t="shared" si="203"/>
        <v>43556</v>
      </c>
    </row>
    <row r="13032" spans="1:7" x14ac:dyDescent="0.35">
      <c r="A13032" s="72" t="s">
        <v>776</v>
      </c>
      <c r="B13032" s="72" t="s">
        <v>777</v>
      </c>
      <c r="C13032" s="72" t="s">
        <v>1100</v>
      </c>
      <c r="D13032" s="72" t="s">
        <v>1098</v>
      </c>
      <c r="E13032" s="72">
        <v>1127</v>
      </c>
      <c r="F13032" s="105">
        <v>68</v>
      </c>
      <c r="G13032" s="108">
        <f t="shared" si="203"/>
        <v>43466</v>
      </c>
    </row>
    <row r="13033" spans="1:7" x14ac:dyDescent="0.35">
      <c r="A13033" s="72" t="s">
        <v>776</v>
      </c>
      <c r="B13033" s="72" t="s">
        <v>777</v>
      </c>
      <c r="C13033" s="72" t="s">
        <v>1100</v>
      </c>
      <c r="D13033" s="72" t="s">
        <v>1099</v>
      </c>
      <c r="E13033" s="72">
        <v>1197</v>
      </c>
      <c r="F13033" s="105">
        <v>81</v>
      </c>
      <c r="G13033" s="108">
        <f t="shared" si="203"/>
        <v>43374</v>
      </c>
    </row>
    <row r="13034" spans="1:7" x14ac:dyDescent="0.35">
      <c r="A13034" s="72" t="s">
        <v>776</v>
      </c>
      <c r="B13034" s="72" t="s">
        <v>777</v>
      </c>
      <c r="C13034" s="72" t="s">
        <v>1101</v>
      </c>
      <c r="D13034" s="72" t="s">
        <v>1088</v>
      </c>
      <c r="E13034" s="72">
        <v>166</v>
      </c>
      <c r="F13034" s="105">
        <v>8</v>
      </c>
      <c r="G13034" s="108">
        <f t="shared" si="203"/>
        <v>44378</v>
      </c>
    </row>
    <row r="13035" spans="1:7" x14ac:dyDescent="0.35">
      <c r="A13035" s="72" t="s">
        <v>776</v>
      </c>
      <c r="B13035" s="72" t="s">
        <v>777</v>
      </c>
      <c r="C13035" s="72" t="s">
        <v>1101</v>
      </c>
      <c r="D13035" s="72" t="s">
        <v>1089</v>
      </c>
      <c r="E13035" s="72">
        <v>169</v>
      </c>
      <c r="F13035" s="105">
        <v>8</v>
      </c>
      <c r="G13035" s="108">
        <f t="shared" si="203"/>
        <v>44287</v>
      </c>
    </row>
    <row r="13036" spans="1:7" x14ac:dyDescent="0.35">
      <c r="A13036" s="72" t="s">
        <v>776</v>
      </c>
      <c r="B13036" s="72" t="s">
        <v>777</v>
      </c>
      <c r="C13036" s="72" t="s">
        <v>1101</v>
      </c>
      <c r="D13036" s="72" t="s">
        <v>1090</v>
      </c>
      <c r="E13036" s="72">
        <v>169</v>
      </c>
      <c r="F13036" s="105">
        <v>7</v>
      </c>
      <c r="G13036" s="108">
        <f t="shared" si="203"/>
        <v>44197</v>
      </c>
    </row>
    <row r="13037" spans="1:7" x14ac:dyDescent="0.35">
      <c r="A13037" s="72" t="s">
        <v>776</v>
      </c>
      <c r="B13037" s="72" t="s">
        <v>777</v>
      </c>
      <c r="C13037" s="72" t="s">
        <v>1101</v>
      </c>
      <c r="D13037" s="72" t="s">
        <v>1091</v>
      </c>
      <c r="E13037" s="72">
        <v>162</v>
      </c>
      <c r="F13037" s="105">
        <v>6</v>
      </c>
      <c r="G13037" s="108">
        <f t="shared" si="203"/>
        <v>44105</v>
      </c>
    </row>
    <row r="13038" spans="1:7" x14ac:dyDescent="0.35">
      <c r="A13038" s="72" t="s">
        <v>776</v>
      </c>
      <c r="B13038" s="72" t="s">
        <v>777</v>
      </c>
      <c r="C13038" s="72" t="s">
        <v>1101</v>
      </c>
      <c r="D13038" s="72" t="s">
        <v>1092</v>
      </c>
      <c r="E13038" s="72">
        <v>159</v>
      </c>
      <c r="F13038" s="105">
        <v>6</v>
      </c>
      <c r="G13038" s="108">
        <f t="shared" si="203"/>
        <v>44013</v>
      </c>
    </row>
    <row r="13039" spans="1:7" x14ac:dyDescent="0.35">
      <c r="A13039" s="72" t="s">
        <v>776</v>
      </c>
      <c r="B13039" s="72" t="s">
        <v>777</v>
      </c>
      <c r="C13039" s="72" t="s">
        <v>1101</v>
      </c>
      <c r="D13039" s="72" t="s">
        <v>1093</v>
      </c>
      <c r="E13039" s="72">
        <v>160</v>
      </c>
      <c r="F13039" s="105">
        <v>6</v>
      </c>
      <c r="G13039" s="108">
        <f t="shared" si="203"/>
        <v>43922</v>
      </c>
    </row>
    <row r="13040" spans="1:7" x14ac:dyDescent="0.35">
      <c r="A13040" s="72" t="s">
        <v>776</v>
      </c>
      <c r="B13040" s="72" t="s">
        <v>777</v>
      </c>
      <c r="C13040" s="72" t="s">
        <v>1101</v>
      </c>
      <c r="D13040" s="72" t="s">
        <v>1094</v>
      </c>
      <c r="E13040" s="72">
        <v>154</v>
      </c>
      <c r="F13040" s="105">
        <v>6</v>
      </c>
      <c r="G13040" s="108">
        <f t="shared" si="203"/>
        <v>43831</v>
      </c>
    </row>
    <row r="13041" spans="1:7" x14ac:dyDescent="0.35">
      <c r="A13041" s="72" t="s">
        <v>776</v>
      </c>
      <c r="B13041" s="72" t="s">
        <v>777</v>
      </c>
      <c r="C13041" s="72" t="s">
        <v>1101</v>
      </c>
      <c r="D13041" s="72" t="s">
        <v>1095</v>
      </c>
      <c r="E13041" s="72">
        <v>153</v>
      </c>
      <c r="F13041" s="105">
        <v>5</v>
      </c>
      <c r="G13041" s="108">
        <f t="shared" si="203"/>
        <v>43739</v>
      </c>
    </row>
    <row r="13042" spans="1:7" x14ac:dyDescent="0.35">
      <c r="A13042" s="72" t="s">
        <v>776</v>
      </c>
      <c r="B13042" s="72" t="s">
        <v>777</v>
      </c>
      <c r="C13042" s="72" t="s">
        <v>1101</v>
      </c>
      <c r="D13042" s="72" t="s">
        <v>1096</v>
      </c>
      <c r="E13042" s="72">
        <v>148</v>
      </c>
      <c r="F13042" s="105">
        <v>5</v>
      </c>
      <c r="G13042" s="108">
        <f t="shared" si="203"/>
        <v>43647</v>
      </c>
    </row>
    <row r="13043" spans="1:7" x14ac:dyDescent="0.35">
      <c r="A13043" s="72" t="s">
        <v>776</v>
      </c>
      <c r="B13043" s="72" t="s">
        <v>777</v>
      </c>
      <c r="C13043" s="72" t="s">
        <v>1101</v>
      </c>
      <c r="D13043" s="72" t="s">
        <v>1097</v>
      </c>
      <c r="E13043" s="72">
        <v>148</v>
      </c>
      <c r="F13043" s="105">
        <v>4</v>
      </c>
      <c r="G13043" s="108">
        <f t="shared" si="203"/>
        <v>43556</v>
      </c>
    </row>
    <row r="13044" spans="1:7" x14ac:dyDescent="0.35">
      <c r="A13044" s="72" t="s">
        <v>776</v>
      </c>
      <c r="B13044" s="72" t="s">
        <v>777</v>
      </c>
      <c r="C13044" s="72" t="s">
        <v>1101</v>
      </c>
      <c r="D13044" s="72" t="s">
        <v>1098</v>
      </c>
      <c r="E13044" s="72">
        <v>144</v>
      </c>
      <c r="F13044" s="105">
        <v>4</v>
      </c>
      <c r="G13044" s="108">
        <f t="shared" si="203"/>
        <v>43466</v>
      </c>
    </row>
    <row r="13045" spans="1:7" x14ac:dyDescent="0.35">
      <c r="A13045" s="72" t="s">
        <v>776</v>
      </c>
      <c r="B13045" s="72" t="s">
        <v>777</v>
      </c>
      <c r="C13045" s="72" t="s">
        <v>1101</v>
      </c>
      <c r="D13045" s="72" t="s">
        <v>1099</v>
      </c>
      <c r="E13045" s="72">
        <v>168</v>
      </c>
      <c r="F13045" s="105">
        <v>6</v>
      </c>
      <c r="G13045" s="108">
        <f t="shared" si="203"/>
        <v>43374</v>
      </c>
    </row>
    <row r="13046" spans="1:7" x14ac:dyDescent="0.35">
      <c r="A13046" s="72" t="s">
        <v>776</v>
      </c>
      <c r="B13046" s="72" t="s">
        <v>777</v>
      </c>
      <c r="C13046" s="72" t="s">
        <v>1102</v>
      </c>
      <c r="D13046" s="72" t="s">
        <v>1088</v>
      </c>
      <c r="E13046" s="72">
        <v>1394</v>
      </c>
      <c r="F13046" s="105">
        <v>60</v>
      </c>
      <c r="G13046" s="108">
        <f t="shared" si="203"/>
        <v>44378</v>
      </c>
    </row>
    <row r="13047" spans="1:7" x14ac:dyDescent="0.35">
      <c r="A13047" s="72" t="s">
        <v>776</v>
      </c>
      <c r="B13047" s="72" t="s">
        <v>777</v>
      </c>
      <c r="C13047" s="72" t="s">
        <v>1102</v>
      </c>
      <c r="D13047" s="72" t="s">
        <v>1089</v>
      </c>
      <c r="E13047" s="72">
        <v>1392</v>
      </c>
      <c r="F13047" s="105">
        <v>55</v>
      </c>
      <c r="G13047" s="108">
        <f t="shared" si="203"/>
        <v>44287</v>
      </c>
    </row>
    <row r="13048" spans="1:7" x14ac:dyDescent="0.35">
      <c r="A13048" s="72" t="s">
        <v>776</v>
      </c>
      <c r="B13048" s="72" t="s">
        <v>777</v>
      </c>
      <c r="C13048" s="72" t="s">
        <v>1102</v>
      </c>
      <c r="D13048" s="72" t="s">
        <v>1090</v>
      </c>
      <c r="E13048" s="72">
        <v>1386</v>
      </c>
      <c r="F13048" s="105">
        <v>56</v>
      </c>
      <c r="G13048" s="108">
        <f t="shared" si="203"/>
        <v>44197</v>
      </c>
    </row>
    <row r="13049" spans="1:7" x14ac:dyDescent="0.35">
      <c r="A13049" s="72" t="s">
        <v>776</v>
      </c>
      <c r="B13049" s="72" t="s">
        <v>777</v>
      </c>
      <c r="C13049" s="72" t="s">
        <v>1102</v>
      </c>
      <c r="D13049" s="72" t="s">
        <v>1091</v>
      </c>
      <c r="E13049" s="72">
        <v>1388</v>
      </c>
      <c r="F13049" s="105">
        <v>53</v>
      </c>
      <c r="G13049" s="108">
        <f t="shared" si="203"/>
        <v>44105</v>
      </c>
    </row>
    <row r="13050" spans="1:7" x14ac:dyDescent="0.35">
      <c r="A13050" s="72" t="s">
        <v>776</v>
      </c>
      <c r="B13050" s="72" t="s">
        <v>777</v>
      </c>
      <c r="C13050" s="72" t="s">
        <v>1102</v>
      </c>
      <c r="D13050" s="72" t="s">
        <v>1092</v>
      </c>
      <c r="E13050" s="72">
        <v>1379</v>
      </c>
      <c r="F13050" s="105">
        <v>53</v>
      </c>
      <c r="G13050" s="108">
        <f t="shared" si="203"/>
        <v>44013</v>
      </c>
    </row>
    <row r="13051" spans="1:7" x14ac:dyDescent="0.35">
      <c r="A13051" s="72" t="s">
        <v>776</v>
      </c>
      <c r="B13051" s="72" t="s">
        <v>777</v>
      </c>
      <c r="C13051" s="72" t="s">
        <v>1102</v>
      </c>
      <c r="D13051" s="72" t="s">
        <v>1093</v>
      </c>
      <c r="E13051" s="72">
        <v>1387</v>
      </c>
      <c r="F13051" s="105">
        <v>51</v>
      </c>
      <c r="G13051" s="108">
        <f t="shared" si="203"/>
        <v>43922</v>
      </c>
    </row>
    <row r="13052" spans="1:7" x14ac:dyDescent="0.35">
      <c r="A13052" s="72" t="s">
        <v>776</v>
      </c>
      <c r="B13052" s="72" t="s">
        <v>777</v>
      </c>
      <c r="C13052" s="72" t="s">
        <v>1102</v>
      </c>
      <c r="D13052" s="72" t="s">
        <v>1094</v>
      </c>
      <c r="E13052" s="72">
        <v>1382</v>
      </c>
      <c r="F13052" s="105">
        <v>53</v>
      </c>
      <c r="G13052" s="108">
        <f t="shared" si="203"/>
        <v>43831</v>
      </c>
    </row>
    <row r="13053" spans="1:7" x14ac:dyDescent="0.35">
      <c r="A13053" s="72" t="s">
        <v>776</v>
      </c>
      <c r="B13053" s="72" t="s">
        <v>777</v>
      </c>
      <c r="C13053" s="72" t="s">
        <v>1102</v>
      </c>
      <c r="D13053" s="72" t="s">
        <v>1095</v>
      </c>
      <c r="E13053" s="72">
        <v>1391</v>
      </c>
      <c r="F13053" s="105">
        <v>57</v>
      </c>
      <c r="G13053" s="108">
        <f t="shared" si="203"/>
        <v>43739</v>
      </c>
    </row>
    <row r="13054" spans="1:7" x14ac:dyDescent="0.35">
      <c r="A13054" s="72" t="s">
        <v>776</v>
      </c>
      <c r="B13054" s="72" t="s">
        <v>777</v>
      </c>
      <c r="C13054" s="72" t="s">
        <v>1102</v>
      </c>
      <c r="D13054" s="72" t="s">
        <v>1096</v>
      </c>
      <c r="E13054" s="72">
        <v>1382</v>
      </c>
      <c r="F13054" s="105">
        <v>51</v>
      </c>
      <c r="G13054" s="108">
        <f t="shared" si="203"/>
        <v>43647</v>
      </c>
    </row>
    <row r="13055" spans="1:7" x14ac:dyDescent="0.35">
      <c r="A13055" s="72" t="s">
        <v>776</v>
      </c>
      <c r="B13055" s="72" t="s">
        <v>777</v>
      </c>
      <c r="C13055" s="72" t="s">
        <v>1102</v>
      </c>
      <c r="D13055" s="72" t="s">
        <v>1097</v>
      </c>
      <c r="E13055" s="72">
        <v>1385</v>
      </c>
      <c r="F13055" s="105">
        <v>43</v>
      </c>
      <c r="G13055" s="108">
        <f t="shared" si="203"/>
        <v>43556</v>
      </c>
    </row>
    <row r="13056" spans="1:7" x14ac:dyDescent="0.35">
      <c r="A13056" s="72" t="s">
        <v>776</v>
      </c>
      <c r="B13056" s="72" t="s">
        <v>777</v>
      </c>
      <c r="C13056" s="72" t="s">
        <v>1102</v>
      </c>
      <c r="D13056" s="72" t="s">
        <v>1098</v>
      </c>
      <c r="E13056" s="72">
        <v>1374</v>
      </c>
      <c r="F13056" s="105">
        <v>44</v>
      </c>
      <c r="G13056" s="108">
        <f t="shared" si="203"/>
        <v>43466</v>
      </c>
    </row>
    <row r="13057" spans="1:7" x14ac:dyDescent="0.35">
      <c r="A13057" s="72" t="s">
        <v>776</v>
      </c>
      <c r="B13057" s="72" t="s">
        <v>777</v>
      </c>
      <c r="C13057" s="72" t="s">
        <v>1102</v>
      </c>
      <c r="D13057" s="72" t="s">
        <v>1099</v>
      </c>
      <c r="E13057" s="72">
        <v>1411</v>
      </c>
      <c r="F13057" s="105">
        <v>45</v>
      </c>
      <c r="G13057" s="108">
        <f t="shared" si="203"/>
        <v>43374</v>
      </c>
    </row>
    <row r="13058" spans="1:7" x14ac:dyDescent="0.35">
      <c r="A13058" s="72" t="s">
        <v>1028</v>
      </c>
      <c r="B13058" s="72" t="s">
        <v>1029</v>
      </c>
      <c r="C13058" s="72" t="s">
        <v>1087</v>
      </c>
      <c r="D13058" s="72" t="s">
        <v>1088</v>
      </c>
      <c r="E13058" s="72">
        <v>1089</v>
      </c>
      <c r="F13058" s="105">
        <v>29</v>
      </c>
      <c r="G13058" s="108">
        <f t="shared" si="203"/>
        <v>44378</v>
      </c>
    </row>
    <row r="13059" spans="1:7" x14ac:dyDescent="0.35">
      <c r="A13059" s="72" t="s">
        <v>1028</v>
      </c>
      <c r="B13059" s="72" t="s">
        <v>1029</v>
      </c>
      <c r="C13059" s="72" t="s">
        <v>1087</v>
      </c>
      <c r="D13059" s="72" t="s">
        <v>1089</v>
      </c>
      <c r="E13059" s="72">
        <v>1094</v>
      </c>
      <c r="F13059" s="105">
        <v>30</v>
      </c>
      <c r="G13059" s="108">
        <f t="shared" si="203"/>
        <v>44287</v>
      </c>
    </row>
    <row r="13060" spans="1:7" x14ac:dyDescent="0.35">
      <c r="A13060" s="72" t="s">
        <v>1028</v>
      </c>
      <c r="B13060" s="72" t="s">
        <v>1029</v>
      </c>
      <c r="C13060" s="72" t="s">
        <v>1087</v>
      </c>
      <c r="D13060" s="72" t="s">
        <v>1090</v>
      </c>
      <c r="E13060" s="72">
        <v>1090</v>
      </c>
      <c r="F13060" s="105">
        <v>30</v>
      </c>
      <c r="G13060" s="108">
        <f t="shared" ref="G13060:G13123" si="204">DATE(LEFT(D13060,4),RIGHT(LEFT(D13060,7),2),1)</f>
        <v>44197</v>
      </c>
    </row>
    <row r="13061" spans="1:7" x14ac:dyDescent="0.35">
      <c r="A13061" s="72" t="s">
        <v>1028</v>
      </c>
      <c r="B13061" s="72" t="s">
        <v>1029</v>
      </c>
      <c r="C13061" s="72" t="s">
        <v>1087</v>
      </c>
      <c r="D13061" s="72" t="s">
        <v>1091</v>
      </c>
      <c r="E13061" s="72">
        <v>1085</v>
      </c>
      <c r="F13061" s="105">
        <v>31</v>
      </c>
      <c r="G13061" s="108">
        <f t="shared" si="204"/>
        <v>44105</v>
      </c>
    </row>
    <row r="13062" spans="1:7" x14ac:dyDescent="0.35">
      <c r="A13062" s="72" t="s">
        <v>1028</v>
      </c>
      <c r="B13062" s="72" t="s">
        <v>1029</v>
      </c>
      <c r="C13062" s="72" t="s">
        <v>1087</v>
      </c>
      <c r="D13062" s="72" t="s">
        <v>1092</v>
      </c>
      <c r="E13062" s="72">
        <v>1078</v>
      </c>
      <c r="F13062" s="105">
        <v>31</v>
      </c>
      <c r="G13062" s="108">
        <f t="shared" si="204"/>
        <v>44013</v>
      </c>
    </row>
    <row r="13063" spans="1:7" x14ac:dyDescent="0.35">
      <c r="A13063" s="72" t="s">
        <v>1028</v>
      </c>
      <c r="B13063" s="72" t="s">
        <v>1029</v>
      </c>
      <c r="C13063" s="72" t="s">
        <v>1087</v>
      </c>
      <c r="D13063" s="72" t="s">
        <v>1093</v>
      </c>
      <c r="E13063" s="72">
        <v>1065</v>
      </c>
      <c r="F13063" s="105">
        <v>31</v>
      </c>
      <c r="G13063" s="108">
        <f t="shared" si="204"/>
        <v>43922</v>
      </c>
    </row>
    <row r="13064" spans="1:7" x14ac:dyDescent="0.35">
      <c r="A13064" s="72" t="s">
        <v>1028</v>
      </c>
      <c r="B13064" s="72" t="s">
        <v>1029</v>
      </c>
      <c r="C13064" s="72" t="s">
        <v>1087</v>
      </c>
      <c r="D13064" s="72" t="s">
        <v>1094</v>
      </c>
      <c r="E13064" s="72">
        <v>1059</v>
      </c>
      <c r="F13064" s="105">
        <v>31</v>
      </c>
      <c r="G13064" s="108">
        <f t="shared" si="204"/>
        <v>43831</v>
      </c>
    </row>
    <row r="13065" spans="1:7" x14ac:dyDescent="0.35">
      <c r="A13065" s="72" t="s">
        <v>1028</v>
      </c>
      <c r="B13065" s="72" t="s">
        <v>1029</v>
      </c>
      <c r="C13065" s="72" t="s">
        <v>1087</v>
      </c>
      <c r="D13065" s="72" t="s">
        <v>1095</v>
      </c>
      <c r="E13065" s="72">
        <v>1066</v>
      </c>
      <c r="F13065" s="105">
        <v>32</v>
      </c>
      <c r="G13065" s="108">
        <f t="shared" si="204"/>
        <v>43739</v>
      </c>
    </row>
    <row r="13066" spans="1:7" x14ac:dyDescent="0.35">
      <c r="A13066" s="72" t="s">
        <v>1028</v>
      </c>
      <c r="B13066" s="72" t="s">
        <v>1029</v>
      </c>
      <c r="C13066" s="72" t="s">
        <v>1087</v>
      </c>
      <c r="D13066" s="72" t="s">
        <v>1096</v>
      </c>
      <c r="E13066" s="72">
        <v>1060</v>
      </c>
      <c r="F13066" s="105">
        <v>32</v>
      </c>
      <c r="G13066" s="108">
        <f t="shared" si="204"/>
        <v>43647</v>
      </c>
    </row>
    <row r="13067" spans="1:7" x14ac:dyDescent="0.35">
      <c r="A13067" s="72" t="s">
        <v>1028</v>
      </c>
      <c r="B13067" s="72" t="s">
        <v>1029</v>
      </c>
      <c r="C13067" s="72" t="s">
        <v>1087</v>
      </c>
      <c r="D13067" s="72" t="s">
        <v>1097</v>
      </c>
      <c r="E13067" s="72">
        <v>1059</v>
      </c>
      <c r="F13067" s="105">
        <v>38</v>
      </c>
      <c r="G13067" s="108">
        <f t="shared" si="204"/>
        <v>43556</v>
      </c>
    </row>
    <row r="13068" spans="1:7" x14ac:dyDescent="0.35">
      <c r="A13068" s="72" t="s">
        <v>1028</v>
      </c>
      <c r="B13068" s="72" t="s">
        <v>1029</v>
      </c>
      <c r="C13068" s="72" t="s">
        <v>1087</v>
      </c>
      <c r="D13068" s="72" t="s">
        <v>1098</v>
      </c>
      <c r="E13068" s="72">
        <v>1054</v>
      </c>
      <c r="F13068" s="105">
        <v>38</v>
      </c>
      <c r="G13068" s="108">
        <f t="shared" si="204"/>
        <v>43466</v>
      </c>
    </row>
    <row r="13069" spans="1:7" x14ac:dyDescent="0.35">
      <c r="A13069" s="72" t="s">
        <v>1028</v>
      </c>
      <c r="B13069" s="72" t="s">
        <v>1029</v>
      </c>
      <c r="C13069" s="72" t="s">
        <v>1087</v>
      </c>
      <c r="D13069" s="72" t="s">
        <v>1099</v>
      </c>
      <c r="E13069" s="72">
        <v>1101</v>
      </c>
      <c r="F13069" s="105">
        <v>41</v>
      </c>
      <c r="G13069" s="108">
        <f t="shared" si="204"/>
        <v>43374</v>
      </c>
    </row>
    <row r="13070" spans="1:7" x14ac:dyDescent="0.35">
      <c r="A13070" s="72" t="s">
        <v>1028</v>
      </c>
      <c r="B13070" s="72" t="s">
        <v>1029</v>
      </c>
      <c r="C13070" s="72" t="s">
        <v>1100</v>
      </c>
      <c r="D13070" s="72" t="s">
        <v>1088</v>
      </c>
      <c r="E13070" s="72">
        <v>810</v>
      </c>
      <c r="F13070" s="105">
        <v>35</v>
      </c>
      <c r="G13070" s="108">
        <f t="shared" si="204"/>
        <v>44378</v>
      </c>
    </row>
    <row r="13071" spans="1:7" x14ac:dyDescent="0.35">
      <c r="A13071" s="72" t="s">
        <v>1028</v>
      </c>
      <c r="B13071" s="72" t="s">
        <v>1029</v>
      </c>
      <c r="C13071" s="72" t="s">
        <v>1100</v>
      </c>
      <c r="D13071" s="72" t="s">
        <v>1089</v>
      </c>
      <c r="E13071" s="72">
        <v>808</v>
      </c>
      <c r="F13071" s="105">
        <v>36</v>
      </c>
      <c r="G13071" s="108">
        <f t="shared" si="204"/>
        <v>44287</v>
      </c>
    </row>
    <row r="13072" spans="1:7" x14ac:dyDescent="0.35">
      <c r="A13072" s="72" t="s">
        <v>1028</v>
      </c>
      <c r="B13072" s="72" t="s">
        <v>1029</v>
      </c>
      <c r="C13072" s="72" t="s">
        <v>1100</v>
      </c>
      <c r="D13072" s="72" t="s">
        <v>1090</v>
      </c>
      <c r="E13072" s="72">
        <v>810</v>
      </c>
      <c r="F13072" s="105">
        <v>36</v>
      </c>
      <c r="G13072" s="108">
        <f t="shared" si="204"/>
        <v>44197</v>
      </c>
    </row>
    <row r="13073" spans="1:7" x14ac:dyDescent="0.35">
      <c r="A13073" s="72" t="s">
        <v>1028</v>
      </c>
      <c r="B13073" s="72" t="s">
        <v>1029</v>
      </c>
      <c r="C13073" s="72" t="s">
        <v>1100</v>
      </c>
      <c r="D13073" s="72" t="s">
        <v>1091</v>
      </c>
      <c r="E13073" s="72">
        <v>744</v>
      </c>
      <c r="F13073" s="105">
        <v>35</v>
      </c>
      <c r="G13073" s="108">
        <f t="shared" si="204"/>
        <v>44105</v>
      </c>
    </row>
    <row r="13074" spans="1:7" x14ac:dyDescent="0.35">
      <c r="A13074" s="72" t="s">
        <v>1028</v>
      </c>
      <c r="B13074" s="72" t="s">
        <v>1029</v>
      </c>
      <c r="C13074" s="72" t="s">
        <v>1100</v>
      </c>
      <c r="D13074" s="72" t="s">
        <v>1092</v>
      </c>
      <c r="E13074" s="72">
        <v>747</v>
      </c>
      <c r="F13074" s="105">
        <v>35</v>
      </c>
      <c r="G13074" s="108">
        <f t="shared" si="204"/>
        <v>44013</v>
      </c>
    </row>
    <row r="13075" spans="1:7" x14ac:dyDescent="0.35">
      <c r="A13075" s="72" t="s">
        <v>1028</v>
      </c>
      <c r="B13075" s="72" t="s">
        <v>1029</v>
      </c>
      <c r="C13075" s="72" t="s">
        <v>1100</v>
      </c>
      <c r="D13075" s="72" t="s">
        <v>1093</v>
      </c>
      <c r="E13075" s="72">
        <v>740</v>
      </c>
      <c r="F13075" s="105">
        <v>35</v>
      </c>
      <c r="G13075" s="108">
        <f t="shared" si="204"/>
        <v>43922</v>
      </c>
    </row>
    <row r="13076" spans="1:7" x14ac:dyDescent="0.35">
      <c r="A13076" s="72" t="s">
        <v>1028</v>
      </c>
      <c r="B13076" s="72" t="s">
        <v>1029</v>
      </c>
      <c r="C13076" s="72" t="s">
        <v>1100</v>
      </c>
      <c r="D13076" s="72" t="s">
        <v>1094</v>
      </c>
      <c r="E13076" s="72">
        <v>731</v>
      </c>
      <c r="F13076" s="105">
        <v>35</v>
      </c>
      <c r="G13076" s="108">
        <f t="shared" si="204"/>
        <v>43831</v>
      </c>
    </row>
    <row r="13077" spans="1:7" x14ac:dyDescent="0.35">
      <c r="A13077" s="72" t="s">
        <v>1028</v>
      </c>
      <c r="B13077" s="72" t="s">
        <v>1029</v>
      </c>
      <c r="C13077" s="72" t="s">
        <v>1100</v>
      </c>
      <c r="D13077" s="72" t="s">
        <v>1095</v>
      </c>
      <c r="E13077" s="72">
        <v>728</v>
      </c>
      <c r="F13077" s="105">
        <v>35</v>
      </c>
      <c r="G13077" s="108">
        <f t="shared" si="204"/>
        <v>43739</v>
      </c>
    </row>
    <row r="13078" spans="1:7" x14ac:dyDescent="0.35">
      <c r="A13078" s="72" t="s">
        <v>1028</v>
      </c>
      <c r="B13078" s="72" t="s">
        <v>1029</v>
      </c>
      <c r="C13078" s="72" t="s">
        <v>1100</v>
      </c>
      <c r="D13078" s="72" t="s">
        <v>1096</v>
      </c>
      <c r="E13078" s="72">
        <v>725</v>
      </c>
      <c r="F13078" s="105">
        <v>36</v>
      </c>
      <c r="G13078" s="108">
        <f t="shared" si="204"/>
        <v>43647</v>
      </c>
    </row>
    <row r="13079" spans="1:7" x14ac:dyDescent="0.35">
      <c r="A13079" s="72" t="s">
        <v>1028</v>
      </c>
      <c r="B13079" s="72" t="s">
        <v>1029</v>
      </c>
      <c r="C13079" s="72" t="s">
        <v>1100</v>
      </c>
      <c r="D13079" s="72" t="s">
        <v>1097</v>
      </c>
      <c r="E13079" s="72">
        <v>722</v>
      </c>
      <c r="F13079" s="105">
        <v>41</v>
      </c>
      <c r="G13079" s="108">
        <f t="shared" si="204"/>
        <v>43556</v>
      </c>
    </row>
    <row r="13080" spans="1:7" x14ac:dyDescent="0.35">
      <c r="A13080" s="72" t="s">
        <v>1028</v>
      </c>
      <c r="B13080" s="72" t="s">
        <v>1029</v>
      </c>
      <c r="C13080" s="72" t="s">
        <v>1100</v>
      </c>
      <c r="D13080" s="72" t="s">
        <v>1098</v>
      </c>
      <c r="E13080" s="72">
        <v>723</v>
      </c>
      <c r="F13080" s="105">
        <v>40</v>
      </c>
      <c r="G13080" s="108">
        <f t="shared" si="204"/>
        <v>43466</v>
      </c>
    </row>
    <row r="13081" spans="1:7" x14ac:dyDescent="0.35">
      <c r="A13081" s="72" t="s">
        <v>1028</v>
      </c>
      <c r="B13081" s="72" t="s">
        <v>1029</v>
      </c>
      <c r="C13081" s="72" t="s">
        <v>1100</v>
      </c>
      <c r="D13081" s="72" t="s">
        <v>1099</v>
      </c>
      <c r="E13081" s="72">
        <v>786</v>
      </c>
      <c r="F13081" s="105">
        <v>56</v>
      </c>
      <c r="G13081" s="108">
        <f t="shared" si="204"/>
        <v>43374</v>
      </c>
    </row>
    <row r="13082" spans="1:7" x14ac:dyDescent="0.35">
      <c r="A13082" s="72" t="s">
        <v>1028</v>
      </c>
      <c r="B13082" s="72" t="s">
        <v>1029</v>
      </c>
      <c r="C13082" s="72" t="s">
        <v>1101</v>
      </c>
      <c r="D13082" s="72" t="s">
        <v>1088</v>
      </c>
      <c r="E13082" s="72">
        <v>206</v>
      </c>
      <c r="F13082" s="105">
        <v>2</v>
      </c>
      <c r="G13082" s="108">
        <f t="shared" si="204"/>
        <v>44378</v>
      </c>
    </row>
    <row r="13083" spans="1:7" x14ac:dyDescent="0.35">
      <c r="A13083" s="72" t="s">
        <v>1028</v>
      </c>
      <c r="B13083" s="72" t="s">
        <v>1029</v>
      </c>
      <c r="C13083" s="72" t="s">
        <v>1101</v>
      </c>
      <c r="D13083" s="72" t="s">
        <v>1089</v>
      </c>
      <c r="E13083" s="72">
        <v>206</v>
      </c>
      <c r="F13083" s="105">
        <v>2</v>
      </c>
      <c r="G13083" s="108">
        <f t="shared" si="204"/>
        <v>44287</v>
      </c>
    </row>
    <row r="13084" spans="1:7" x14ac:dyDescent="0.35">
      <c r="A13084" s="72" t="s">
        <v>1028</v>
      </c>
      <c r="B13084" s="72" t="s">
        <v>1029</v>
      </c>
      <c r="C13084" s="72" t="s">
        <v>1101</v>
      </c>
      <c r="D13084" s="72" t="s">
        <v>1090</v>
      </c>
      <c r="E13084" s="72">
        <v>206</v>
      </c>
      <c r="F13084" s="105">
        <v>2</v>
      </c>
      <c r="G13084" s="108">
        <f t="shared" si="204"/>
        <v>44197</v>
      </c>
    </row>
    <row r="13085" spans="1:7" x14ac:dyDescent="0.35">
      <c r="A13085" s="72" t="s">
        <v>1028</v>
      </c>
      <c r="B13085" s="72" t="s">
        <v>1029</v>
      </c>
      <c r="C13085" s="72" t="s">
        <v>1101</v>
      </c>
      <c r="D13085" s="72" t="s">
        <v>1091</v>
      </c>
      <c r="E13085" s="72">
        <v>203</v>
      </c>
      <c r="F13085" s="105">
        <v>2</v>
      </c>
      <c r="G13085" s="108">
        <f t="shared" si="204"/>
        <v>44105</v>
      </c>
    </row>
    <row r="13086" spans="1:7" x14ac:dyDescent="0.35">
      <c r="A13086" s="72" t="s">
        <v>1028</v>
      </c>
      <c r="B13086" s="72" t="s">
        <v>1029</v>
      </c>
      <c r="C13086" s="72" t="s">
        <v>1101</v>
      </c>
      <c r="D13086" s="72" t="s">
        <v>1092</v>
      </c>
      <c r="E13086" s="72">
        <v>204</v>
      </c>
      <c r="F13086" s="105">
        <v>2</v>
      </c>
      <c r="G13086" s="108">
        <f t="shared" si="204"/>
        <v>44013</v>
      </c>
    </row>
    <row r="13087" spans="1:7" x14ac:dyDescent="0.35">
      <c r="A13087" s="72" t="s">
        <v>1028</v>
      </c>
      <c r="B13087" s="72" t="s">
        <v>1029</v>
      </c>
      <c r="C13087" s="72" t="s">
        <v>1101</v>
      </c>
      <c r="D13087" s="72" t="s">
        <v>1093</v>
      </c>
      <c r="E13087" s="72">
        <v>198</v>
      </c>
      <c r="F13087" s="105">
        <v>3</v>
      </c>
      <c r="G13087" s="108">
        <f t="shared" si="204"/>
        <v>43922</v>
      </c>
    </row>
    <row r="13088" spans="1:7" x14ac:dyDescent="0.35">
      <c r="A13088" s="72" t="s">
        <v>1028</v>
      </c>
      <c r="B13088" s="72" t="s">
        <v>1029</v>
      </c>
      <c r="C13088" s="72" t="s">
        <v>1101</v>
      </c>
      <c r="D13088" s="72" t="s">
        <v>1094</v>
      </c>
      <c r="E13088" s="72">
        <v>194</v>
      </c>
      <c r="F13088" s="105">
        <v>5</v>
      </c>
      <c r="G13088" s="108">
        <f t="shared" si="204"/>
        <v>43831</v>
      </c>
    </row>
    <row r="13089" spans="1:7" x14ac:dyDescent="0.35">
      <c r="A13089" s="72" t="s">
        <v>1028</v>
      </c>
      <c r="B13089" s="72" t="s">
        <v>1029</v>
      </c>
      <c r="C13089" s="72" t="s">
        <v>1101</v>
      </c>
      <c r="D13089" s="72" t="s">
        <v>1095</v>
      </c>
      <c r="E13089" s="72">
        <v>197</v>
      </c>
      <c r="F13089" s="105">
        <v>5</v>
      </c>
      <c r="G13089" s="108">
        <f t="shared" si="204"/>
        <v>43739</v>
      </c>
    </row>
    <row r="13090" spans="1:7" x14ac:dyDescent="0.35">
      <c r="A13090" s="72" t="s">
        <v>1028</v>
      </c>
      <c r="B13090" s="72" t="s">
        <v>1029</v>
      </c>
      <c r="C13090" s="72" t="s">
        <v>1101</v>
      </c>
      <c r="D13090" s="72" t="s">
        <v>1096</v>
      </c>
      <c r="E13090" s="72">
        <v>193</v>
      </c>
      <c r="F13090" s="105">
        <v>5</v>
      </c>
      <c r="G13090" s="108">
        <f t="shared" si="204"/>
        <v>43647</v>
      </c>
    </row>
    <row r="13091" spans="1:7" x14ac:dyDescent="0.35">
      <c r="A13091" s="72" t="s">
        <v>1028</v>
      </c>
      <c r="B13091" s="72" t="s">
        <v>1029</v>
      </c>
      <c r="C13091" s="72" t="s">
        <v>1101</v>
      </c>
      <c r="D13091" s="72" t="s">
        <v>1097</v>
      </c>
      <c r="E13091" s="72">
        <v>192</v>
      </c>
      <c r="F13091" s="105">
        <v>5</v>
      </c>
      <c r="G13091" s="108">
        <f t="shared" si="204"/>
        <v>43556</v>
      </c>
    </row>
    <row r="13092" spans="1:7" x14ac:dyDescent="0.35">
      <c r="A13092" s="72" t="s">
        <v>1028</v>
      </c>
      <c r="B13092" s="72" t="s">
        <v>1029</v>
      </c>
      <c r="C13092" s="72" t="s">
        <v>1101</v>
      </c>
      <c r="D13092" s="72" t="s">
        <v>1098</v>
      </c>
      <c r="E13092" s="72">
        <v>188</v>
      </c>
      <c r="F13092" s="105">
        <v>5</v>
      </c>
      <c r="G13092" s="108">
        <f t="shared" si="204"/>
        <v>43466</v>
      </c>
    </row>
    <row r="13093" spans="1:7" x14ac:dyDescent="0.35">
      <c r="A13093" s="72" t="s">
        <v>1028</v>
      </c>
      <c r="B13093" s="72" t="s">
        <v>1029</v>
      </c>
      <c r="C13093" s="72" t="s">
        <v>1101</v>
      </c>
      <c r="D13093" s="72" t="s">
        <v>1099</v>
      </c>
      <c r="E13093" s="72">
        <v>197</v>
      </c>
      <c r="F13093" s="105">
        <v>5</v>
      </c>
      <c r="G13093" s="108">
        <f t="shared" si="204"/>
        <v>43374</v>
      </c>
    </row>
    <row r="13094" spans="1:7" x14ac:dyDescent="0.35">
      <c r="A13094" s="72" t="s">
        <v>1028</v>
      </c>
      <c r="B13094" s="72" t="s">
        <v>1029</v>
      </c>
      <c r="C13094" s="72" t="s">
        <v>1102</v>
      </c>
      <c r="D13094" s="72" t="s">
        <v>1088</v>
      </c>
      <c r="E13094" s="72">
        <v>1308</v>
      </c>
      <c r="F13094" s="105">
        <v>42</v>
      </c>
      <c r="G13094" s="108">
        <f t="shared" si="204"/>
        <v>44378</v>
      </c>
    </row>
    <row r="13095" spans="1:7" x14ac:dyDescent="0.35">
      <c r="A13095" s="72" t="s">
        <v>1028</v>
      </c>
      <c r="B13095" s="72" t="s">
        <v>1029</v>
      </c>
      <c r="C13095" s="72" t="s">
        <v>1102</v>
      </c>
      <c r="D13095" s="72" t="s">
        <v>1089</v>
      </c>
      <c r="E13095" s="72">
        <v>1311</v>
      </c>
      <c r="F13095" s="105">
        <v>43</v>
      </c>
      <c r="G13095" s="108">
        <f t="shared" si="204"/>
        <v>44287</v>
      </c>
    </row>
    <row r="13096" spans="1:7" x14ac:dyDescent="0.35">
      <c r="A13096" s="72" t="s">
        <v>1028</v>
      </c>
      <c r="B13096" s="72" t="s">
        <v>1029</v>
      </c>
      <c r="C13096" s="72" t="s">
        <v>1102</v>
      </c>
      <c r="D13096" s="72" t="s">
        <v>1090</v>
      </c>
      <c r="E13096" s="72">
        <v>1306</v>
      </c>
      <c r="F13096" s="105">
        <v>43</v>
      </c>
      <c r="G13096" s="108">
        <f t="shared" si="204"/>
        <v>44197</v>
      </c>
    </row>
    <row r="13097" spans="1:7" x14ac:dyDescent="0.35">
      <c r="A13097" s="72" t="s">
        <v>1028</v>
      </c>
      <c r="B13097" s="72" t="s">
        <v>1029</v>
      </c>
      <c r="C13097" s="72" t="s">
        <v>1102</v>
      </c>
      <c r="D13097" s="72" t="s">
        <v>1091</v>
      </c>
      <c r="E13097" s="72">
        <v>1288</v>
      </c>
      <c r="F13097" s="105">
        <v>41</v>
      </c>
      <c r="G13097" s="108">
        <f t="shared" si="204"/>
        <v>44105</v>
      </c>
    </row>
    <row r="13098" spans="1:7" x14ac:dyDescent="0.35">
      <c r="A13098" s="72" t="s">
        <v>1028</v>
      </c>
      <c r="B13098" s="72" t="s">
        <v>1029</v>
      </c>
      <c r="C13098" s="72" t="s">
        <v>1102</v>
      </c>
      <c r="D13098" s="72" t="s">
        <v>1092</v>
      </c>
      <c r="E13098" s="72">
        <v>1288</v>
      </c>
      <c r="F13098" s="105">
        <v>42</v>
      </c>
      <c r="G13098" s="108">
        <f t="shared" si="204"/>
        <v>44013</v>
      </c>
    </row>
    <row r="13099" spans="1:7" x14ac:dyDescent="0.35">
      <c r="A13099" s="72" t="s">
        <v>1028</v>
      </c>
      <c r="B13099" s="72" t="s">
        <v>1029</v>
      </c>
      <c r="C13099" s="72" t="s">
        <v>1102</v>
      </c>
      <c r="D13099" s="72" t="s">
        <v>1093</v>
      </c>
      <c r="E13099" s="72">
        <v>1285</v>
      </c>
      <c r="F13099" s="105">
        <v>42</v>
      </c>
      <c r="G13099" s="108">
        <f t="shared" si="204"/>
        <v>43922</v>
      </c>
    </row>
    <row r="13100" spans="1:7" x14ac:dyDescent="0.35">
      <c r="A13100" s="72" t="s">
        <v>1028</v>
      </c>
      <c r="B13100" s="72" t="s">
        <v>1029</v>
      </c>
      <c r="C13100" s="72" t="s">
        <v>1102</v>
      </c>
      <c r="D13100" s="72" t="s">
        <v>1094</v>
      </c>
      <c r="E13100" s="72">
        <v>1282</v>
      </c>
      <c r="F13100" s="105">
        <v>45</v>
      </c>
      <c r="G13100" s="108">
        <f t="shared" si="204"/>
        <v>43831</v>
      </c>
    </row>
    <row r="13101" spans="1:7" x14ac:dyDescent="0.35">
      <c r="A13101" s="72" t="s">
        <v>1028</v>
      </c>
      <c r="B13101" s="72" t="s">
        <v>1029</v>
      </c>
      <c r="C13101" s="72" t="s">
        <v>1102</v>
      </c>
      <c r="D13101" s="72" t="s">
        <v>1095</v>
      </c>
      <c r="E13101" s="72">
        <v>1280</v>
      </c>
      <c r="F13101" s="105">
        <v>45</v>
      </c>
      <c r="G13101" s="108">
        <f t="shared" si="204"/>
        <v>43739</v>
      </c>
    </row>
    <row r="13102" spans="1:7" x14ac:dyDescent="0.35">
      <c r="A13102" s="72" t="s">
        <v>1028</v>
      </c>
      <c r="B13102" s="72" t="s">
        <v>1029</v>
      </c>
      <c r="C13102" s="72" t="s">
        <v>1102</v>
      </c>
      <c r="D13102" s="72" t="s">
        <v>1096</v>
      </c>
      <c r="E13102" s="72">
        <v>1281</v>
      </c>
      <c r="F13102" s="105">
        <v>46</v>
      </c>
      <c r="G13102" s="108">
        <f t="shared" si="204"/>
        <v>43647</v>
      </c>
    </row>
    <row r="13103" spans="1:7" x14ac:dyDescent="0.35">
      <c r="A13103" s="72" t="s">
        <v>1028</v>
      </c>
      <c r="B13103" s="72" t="s">
        <v>1029</v>
      </c>
      <c r="C13103" s="72" t="s">
        <v>1102</v>
      </c>
      <c r="D13103" s="72" t="s">
        <v>1097</v>
      </c>
      <c r="E13103" s="72">
        <v>1283</v>
      </c>
      <c r="F13103" s="105">
        <v>48</v>
      </c>
      <c r="G13103" s="108">
        <f t="shared" si="204"/>
        <v>43556</v>
      </c>
    </row>
    <row r="13104" spans="1:7" x14ac:dyDescent="0.35">
      <c r="A13104" s="72" t="s">
        <v>1028</v>
      </c>
      <c r="B13104" s="72" t="s">
        <v>1029</v>
      </c>
      <c r="C13104" s="72" t="s">
        <v>1102</v>
      </c>
      <c r="D13104" s="72" t="s">
        <v>1098</v>
      </c>
      <c r="E13104" s="72">
        <v>1281</v>
      </c>
      <c r="F13104" s="105">
        <v>48</v>
      </c>
      <c r="G13104" s="108">
        <f t="shared" si="204"/>
        <v>43466</v>
      </c>
    </row>
    <row r="13105" spans="1:7" x14ac:dyDescent="0.35">
      <c r="A13105" s="72" t="s">
        <v>1028</v>
      </c>
      <c r="B13105" s="72" t="s">
        <v>1029</v>
      </c>
      <c r="C13105" s="72" t="s">
        <v>1102</v>
      </c>
      <c r="D13105" s="72" t="s">
        <v>1099</v>
      </c>
      <c r="E13105" s="72">
        <v>1335</v>
      </c>
      <c r="F13105" s="105">
        <v>56</v>
      </c>
      <c r="G13105" s="108">
        <f t="shared" si="204"/>
        <v>43374</v>
      </c>
    </row>
    <row r="13106" spans="1:7" x14ac:dyDescent="0.35">
      <c r="A13106" s="72" t="s">
        <v>778</v>
      </c>
      <c r="B13106" s="72" t="s">
        <v>779</v>
      </c>
      <c r="C13106" s="72" t="s">
        <v>1087</v>
      </c>
      <c r="D13106" s="72" t="s">
        <v>1088</v>
      </c>
      <c r="E13106" s="72">
        <v>1216</v>
      </c>
      <c r="F13106" s="105">
        <v>95</v>
      </c>
      <c r="G13106" s="108">
        <f t="shared" si="204"/>
        <v>44378</v>
      </c>
    </row>
    <row r="13107" spans="1:7" x14ac:dyDescent="0.35">
      <c r="A13107" s="72" t="s">
        <v>778</v>
      </c>
      <c r="B13107" s="72" t="s">
        <v>779</v>
      </c>
      <c r="C13107" s="72" t="s">
        <v>1087</v>
      </c>
      <c r="D13107" s="72" t="s">
        <v>1089</v>
      </c>
      <c r="E13107" s="72">
        <v>1207</v>
      </c>
      <c r="F13107" s="105">
        <v>98</v>
      </c>
      <c r="G13107" s="108">
        <f t="shared" si="204"/>
        <v>44287</v>
      </c>
    </row>
    <row r="13108" spans="1:7" x14ac:dyDescent="0.35">
      <c r="A13108" s="72" t="s">
        <v>778</v>
      </c>
      <c r="B13108" s="72" t="s">
        <v>779</v>
      </c>
      <c r="C13108" s="72" t="s">
        <v>1087</v>
      </c>
      <c r="D13108" s="72" t="s">
        <v>1090</v>
      </c>
      <c r="E13108" s="72">
        <v>1217</v>
      </c>
      <c r="F13108" s="105">
        <v>104</v>
      </c>
      <c r="G13108" s="108">
        <f t="shared" si="204"/>
        <v>44197</v>
      </c>
    </row>
    <row r="13109" spans="1:7" x14ac:dyDescent="0.35">
      <c r="A13109" s="72" t="s">
        <v>778</v>
      </c>
      <c r="B13109" s="72" t="s">
        <v>779</v>
      </c>
      <c r="C13109" s="72" t="s">
        <v>1087</v>
      </c>
      <c r="D13109" s="72" t="s">
        <v>1091</v>
      </c>
      <c r="E13109" s="72">
        <v>1210</v>
      </c>
      <c r="F13109" s="105">
        <v>104</v>
      </c>
      <c r="G13109" s="108">
        <f t="shared" si="204"/>
        <v>44105</v>
      </c>
    </row>
    <row r="13110" spans="1:7" x14ac:dyDescent="0.35">
      <c r="A13110" s="72" t="s">
        <v>778</v>
      </c>
      <c r="B13110" s="72" t="s">
        <v>779</v>
      </c>
      <c r="C13110" s="72" t="s">
        <v>1087</v>
      </c>
      <c r="D13110" s="72" t="s">
        <v>1092</v>
      </c>
      <c r="E13110" s="72">
        <v>1217</v>
      </c>
      <c r="F13110" s="105">
        <v>103</v>
      </c>
      <c r="G13110" s="108">
        <f t="shared" si="204"/>
        <v>44013</v>
      </c>
    </row>
    <row r="13111" spans="1:7" x14ac:dyDescent="0.35">
      <c r="A13111" s="72" t="s">
        <v>778</v>
      </c>
      <c r="B13111" s="72" t="s">
        <v>779</v>
      </c>
      <c r="C13111" s="72" t="s">
        <v>1087</v>
      </c>
      <c r="D13111" s="72" t="s">
        <v>1093</v>
      </c>
      <c r="E13111" s="72">
        <v>1208</v>
      </c>
      <c r="F13111" s="105">
        <v>106</v>
      </c>
      <c r="G13111" s="108">
        <f t="shared" si="204"/>
        <v>43922</v>
      </c>
    </row>
    <row r="13112" spans="1:7" x14ac:dyDescent="0.35">
      <c r="A13112" s="72" t="s">
        <v>778</v>
      </c>
      <c r="B13112" s="72" t="s">
        <v>779</v>
      </c>
      <c r="C13112" s="72" t="s">
        <v>1087</v>
      </c>
      <c r="D13112" s="72" t="s">
        <v>1094</v>
      </c>
      <c r="E13112" s="72">
        <v>1211</v>
      </c>
      <c r="F13112" s="105">
        <v>102</v>
      </c>
      <c r="G13112" s="108">
        <f t="shared" si="204"/>
        <v>43831</v>
      </c>
    </row>
    <row r="13113" spans="1:7" x14ac:dyDescent="0.35">
      <c r="A13113" s="72" t="s">
        <v>778</v>
      </c>
      <c r="B13113" s="72" t="s">
        <v>779</v>
      </c>
      <c r="C13113" s="72" t="s">
        <v>1087</v>
      </c>
      <c r="D13113" s="72" t="s">
        <v>1095</v>
      </c>
      <c r="E13113" s="72">
        <v>1203</v>
      </c>
      <c r="F13113" s="105">
        <v>112</v>
      </c>
      <c r="G13113" s="108">
        <f t="shared" si="204"/>
        <v>43739</v>
      </c>
    </row>
    <row r="13114" spans="1:7" x14ac:dyDescent="0.35">
      <c r="A13114" s="72" t="s">
        <v>778</v>
      </c>
      <c r="B13114" s="72" t="s">
        <v>779</v>
      </c>
      <c r="C13114" s="72" t="s">
        <v>1087</v>
      </c>
      <c r="D13114" s="72" t="s">
        <v>1096</v>
      </c>
      <c r="E13114" s="72">
        <v>1199</v>
      </c>
      <c r="F13114" s="105">
        <v>143</v>
      </c>
      <c r="G13114" s="108">
        <f t="shared" si="204"/>
        <v>43647</v>
      </c>
    </row>
    <row r="13115" spans="1:7" x14ac:dyDescent="0.35">
      <c r="A13115" s="72" t="s">
        <v>778</v>
      </c>
      <c r="B13115" s="72" t="s">
        <v>779</v>
      </c>
      <c r="C13115" s="72" t="s">
        <v>1087</v>
      </c>
      <c r="D13115" s="72" t="s">
        <v>1097</v>
      </c>
      <c r="E13115" s="72">
        <v>1203</v>
      </c>
      <c r="F13115" s="105">
        <v>139</v>
      </c>
      <c r="G13115" s="108">
        <f t="shared" si="204"/>
        <v>43556</v>
      </c>
    </row>
    <row r="13116" spans="1:7" x14ac:dyDescent="0.35">
      <c r="A13116" s="72" t="s">
        <v>778</v>
      </c>
      <c r="B13116" s="72" t="s">
        <v>779</v>
      </c>
      <c r="C13116" s="72" t="s">
        <v>1087</v>
      </c>
      <c r="D13116" s="72" t="s">
        <v>1098</v>
      </c>
      <c r="E13116" s="72">
        <v>1185</v>
      </c>
      <c r="F13116" s="105">
        <v>145</v>
      </c>
      <c r="G13116" s="108">
        <f t="shared" si="204"/>
        <v>43466</v>
      </c>
    </row>
    <row r="13117" spans="1:7" x14ac:dyDescent="0.35">
      <c r="A13117" s="72" t="s">
        <v>778</v>
      </c>
      <c r="B13117" s="72" t="s">
        <v>779</v>
      </c>
      <c r="C13117" s="72" t="s">
        <v>1087</v>
      </c>
      <c r="D13117" s="72" t="s">
        <v>1099</v>
      </c>
      <c r="E13117" s="72">
        <v>1245</v>
      </c>
      <c r="F13117" s="105">
        <v>146</v>
      </c>
      <c r="G13117" s="108">
        <f t="shared" si="204"/>
        <v>43374</v>
      </c>
    </row>
    <row r="13118" spans="1:7" x14ac:dyDescent="0.35">
      <c r="A13118" s="72" t="s">
        <v>778</v>
      </c>
      <c r="B13118" s="72" t="s">
        <v>779</v>
      </c>
      <c r="C13118" s="72" t="s">
        <v>1100</v>
      </c>
      <c r="D13118" s="72" t="s">
        <v>1088</v>
      </c>
      <c r="E13118" s="72">
        <v>776</v>
      </c>
      <c r="F13118" s="105">
        <v>197</v>
      </c>
      <c r="G13118" s="108">
        <f t="shared" si="204"/>
        <v>44378</v>
      </c>
    </row>
    <row r="13119" spans="1:7" x14ac:dyDescent="0.35">
      <c r="A13119" s="72" t="s">
        <v>778</v>
      </c>
      <c r="B13119" s="72" t="s">
        <v>779</v>
      </c>
      <c r="C13119" s="72" t="s">
        <v>1100</v>
      </c>
      <c r="D13119" s="72" t="s">
        <v>1089</v>
      </c>
      <c r="E13119" s="72">
        <v>777</v>
      </c>
      <c r="F13119" s="105">
        <v>203</v>
      </c>
      <c r="G13119" s="108">
        <f t="shared" si="204"/>
        <v>44287</v>
      </c>
    </row>
    <row r="13120" spans="1:7" x14ac:dyDescent="0.35">
      <c r="A13120" s="72" t="s">
        <v>778</v>
      </c>
      <c r="B13120" s="72" t="s">
        <v>779</v>
      </c>
      <c r="C13120" s="72" t="s">
        <v>1100</v>
      </c>
      <c r="D13120" s="72" t="s">
        <v>1090</v>
      </c>
      <c r="E13120" s="72">
        <v>779</v>
      </c>
      <c r="F13120" s="105">
        <v>195</v>
      </c>
      <c r="G13120" s="108">
        <f t="shared" si="204"/>
        <v>44197</v>
      </c>
    </row>
    <row r="13121" spans="1:7" x14ac:dyDescent="0.35">
      <c r="A13121" s="72" t="s">
        <v>778</v>
      </c>
      <c r="B13121" s="72" t="s">
        <v>779</v>
      </c>
      <c r="C13121" s="72" t="s">
        <v>1100</v>
      </c>
      <c r="D13121" s="72" t="s">
        <v>1091</v>
      </c>
      <c r="E13121" s="72">
        <v>779</v>
      </c>
      <c r="F13121" s="105">
        <v>197</v>
      </c>
      <c r="G13121" s="108">
        <f t="shared" si="204"/>
        <v>44105</v>
      </c>
    </row>
    <row r="13122" spans="1:7" x14ac:dyDescent="0.35">
      <c r="A13122" s="72" t="s">
        <v>778</v>
      </c>
      <c r="B13122" s="72" t="s">
        <v>779</v>
      </c>
      <c r="C13122" s="72" t="s">
        <v>1100</v>
      </c>
      <c r="D13122" s="72" t="s">
        <v>1092</v>
      </c>
      <c r="E13122" s="72">
        <v>772</v>
      </c>
      <c r="F13122" s="105">
        <v>189</v>
      </c>
      <c r="G13122" s="108">
        <f t="shared" si="204"/>
        <v>44013</v>
      </c>
    </row>
    <row r="13123" spans="1:7" x14ac:dyDescent="0.35">
      <c r="A13123" s="72" t="s">
        <v>778</v>
      </c>
      <c r="B13123" s="72" t="s">
        <v>779</v>
      </c>
      <c r="C13123" s="72" t="s">
        <v>1100</v>
      </c>
      <c r="D13123" s="72" t="s">
        <v>1093</v>
      </c>
      <c r="E13123" s="72">
        <v>767</v>
      </c>
      <c r="F13123" s="105">
        <v>189</v>
      </c>
      <c r="G13123" s="108">
        <f t="shared" si="204"/>
        <v>43922</v>
      </c>
    </row>
    <row r="13124" spans="1:7" x14ac:dyDescent="0.35">
      <c r="A13124" s="72" t="s">
        <v>778</v>
      </c>
      <c r="B13124" s="72" t="s">
        <v>779</v>
      </c>
      <c r="C13124" s="72" t="s">
        <v>1100</v>
      </c>
      <c r="D13124" s="72" t="s">
        <v>1094</v>
      </c>
      <c r="E13124" s="72">
        <v>756</v>
      </c>
      <c r="F13124" s="105">
        <v>185</v>
      </c>
      <c r="G13124" s="108">
        <f t="shared" ref="G13124:G13187" si="205">DATE(LEFT(D13124,4),RIGHT(LEFT(D13124,7),2),1)</f>
        <v>43831</v>
      </c>
    </row>
    <row r="13125" spans="1:7" x14ac:dyDescent="0.35">
      <c r="A13125" s="72" t="s">
        <v>778</v>
      </c>
      <c r="B13125" s="72" t="s">
        <v>779</v>
      </c>
      <c r="C13125" s="72" t="s">
        <v>1100</v>
      </c>
      <c r="D13125" s="72" t="s">
        <v>1095</v>
      </c>
      <c r="E13125" s="72">
        <v>756</v>
      </c>
      <c r="F13125" s="105">
        <v>189</v>
      </c>
      <c r="G13125" s="108">
        <f t="shared" si="205"/>
        <v>43739</v>
      </c>
    </row>
    <row r="13126" spans="1:7" x14ac:dyDescent="0.35">
      <c r="A13126" s="72" t="s">
        <v>778</v>
      </c>
      <c r="B13126" s="72" t="s">
        <v>779</v>
      </c>
      <c r="C13126" s="72" t="s">
        <v>1100</v>
      </c>
      <c r="D13126" s="72" t="s">
        <v>1096</v>
      </c>
      <c r="E13126" s="72">
        <v>756</v>
      </c>
      <c r="F13126" s="105">
        <v>198</v>
      </c>
      <c r="G13126" s="108">
        <f t="shared" si="205"/>
        <v>43647</v>
      </c>
    </row>
    <row r="13127" spans="1:7" x14ac:dyDescent="0.35">
      <c r="A13127" s="72" t="s">
        <v>778</v>
      </c>
      <c r="B13127" s="72" t="s">
        <v>779</v>
      </c>
      <c r="C13127" s="72" t="s">
        <v>1100</v>
      </c>
      <c r="D13127" s="72" t="s">
        <v>1097</v>
      </c>
      <c r="E13127" s="72">
        <v>746</v>
      </c>
      <c r="F13127" s="105">
        <v>184</v>
      </c>
      <c r="G13127" s="108">
        <f t="shared" si="205"/>
        <v>43556</v>
      </c>
    </row>
    <row r="13128" spans="1:7" x14ac:dyDescent="0.35">
      <c r="A13128" s="72" t="s">
        <v>778</v>
      </c>
      <c r="B13128" s="72" t="s">
        <v>779</v>
      </c>
      <c r="C13128" s="72" t="s">
        <v>1100</v>
      </c>
      <c r="D13128" s="72" t="s">
        <v>1098</v>
      </c>
      <c r="E13128" s="72">
        <v>737</v>
      </c>
      <c r="F13128" s="105">
        <v>187</v>
      </c>
      <c r="G13128" s="108">
        <f t="shared" si="205"/>
        <v>43466</v>
      </c>
    </row>
    <row r="13129" spans="1:7" x14ac:dyDescent="0.35">
      <c r="A13129" s="72" t="s">
        <v>778</v>
      </c>
      <c r="B13129" s="72" t="s">
        <v>779</v>
      </c>
      <c r="C13129" s="72" t="s">
        <v>1100</v>
      </c>
      <c r="D13129" s="72" t="s">
        <v>1099</v>
      </c>
      <c r="E13129" s="72">
        <v>763</v>
      </c>
      <c r="F13129" s="105">
        <v>192</v>
      </c>
      <c r="G13129" s="108">
        <f t="shared" si="205"/>
        <v>43374</v>
      </c>
    </row>
    <row r="13130" spans="1:7" x14ac:dyDescent="0.35">
      <c r="A13130" s="72" t="s">
        <v>778</v>
      </c>
      <c r="B13130" s="72" t="s">
        <v>779</v>
      </c>
      <c r="C13130" s="72" t="s">
        <v>1101</v>
      </c>
      <c r="D13130" s="72" t="s">
        <v>1088</v>
      </c>
      <c r="E13130" s="72">
        <v>128</v>
      </c>
      <c r="F13130" s="105">
        <v>6</v>
      </c>
      <c r="G13130" s="108">
        <f t="shared" si="205"/>
        <v>44378</v>
      </c>
    </row>
    <row r="13131" spans="1:7" x14ac:dyDescent="0.35">
      <c r="A13131" s="72" t="s">
        <v>778</v>
      </c>
      <c r="B13131" s="72" t="s">
        <v>779</v>
      </c>
      <c r="C13131" s="72" t="s">
        <v>1101</v>
      </c>
      <c r="D13131" s="72" t="s">
        <v>1089</v>
      </c>
      <c r="E13131" s="72">
        <v>130</v>
      </c>
      <c r="F13131" s="105">
        <v>6</v>
      </c>
      <c r="G13131" s="108">
        <f t="shared" si="205"/>
        <v>44287</v>
      </c>
    </row>
    <row r="13132" spans="1:7" x14ac:dyDescent="0.35">
      <c r="A13132" s="72" t="s">
        <v>778</v>
      </c>
      <c r="B13132" s="72" t="s">
        <v>779</v>
      </c>
      <c r="C13132" s="72" t="s">
        <v>1101</v>
      </c>
      <c r="D13132" s="72" t="s">
        <v>1090</v>
      </c>
      <c r="E13132" s="72">
        <v>129</v>
      </c>
      <c r="F13132" s="105">
        <v>5</v>
      </c>
      <c r="G13132" s="108">
        <f t="shared" si="205"/>
        <v>44197</v>
      </c>
    </row>
    <row r="13133" spans="1:7" x14ac:dyDescent="0.35">
      <c r="A13133" s="72" t="s">
        <v>778</v>
      </c>
      <c r="B13133" s="72" t="s">
        <v>779</v>
      </c>
      <c r="C13133" s="72" t="s">
        <v>1101</v>
      </c>
      <c r="D13133" s="72" t="s">
        <v>1091</v>
      </c>
      <c r="E13133" s="72">
        <v>132</v>
      </c>
      <c r="F13133" s="105">
        <v>5</v>
      </c>
      <c r="G13133" s="108">
        <f t="shared" si="205"/>
        <v>44105</v>
      </c>
    </row>
    <row r="13134" spans="1:7" x14ac:dyDescent="0.35">
      <c r="A13134" s="72" t="s">
        <v>778</v>
      </c>
      <c r="B13134" s="72" t="s">
        <v>779</v>
      </c>
      <c r="C13134" s="72" t="s">
        <v>1101</v>
      </c>
      <c r="D13134" s="72" t="s">
        <v>1092</v>
      </c>
      <c r="E13134" s="72">
        <v>129</v>
      </c>
      <c r="F13134" s="105">
        <v>5</v>
      </c>
      <c r="G13134" s="108">
        <f t="shared" si="205"/>
        <v>44013</v>
      </c>
    </row>
    <row r="13135" spans="1:7" x14ac:dyDescent="0.35">
      <c r="A13135" s="72" t="s">
        <v>778</v>
      </c>
      <c r="B13135" s="72" t="s">
        <v>779</v>
      </c>
      <c r="C13135" s="72" t="s">
        <v>1101</v>
      </c>
      <c r="D13135" s="72" t="s">
        <v>1093</v>
      </c>
      <c r="E13135" s="72">
        <v>126</v>
      </c>
      <c r="F13135" s="105">
        <v>4</v>
      </c>
      <c r="G13135" s="108">
        <f t="shared" si="205"/>
        <v>43922</v>
      </c>
    </row>
    <row r="13136" spans="1:7" x14ac:dyDescent="0.35">
      <c r="A13136" s="72" t="s">
        <v>778</v>
      </c>
      <c r="B13136" s="72" t="s">
        <v>779</v>
      </c>
      <c r="C13136" s="72" t="s">
        <v>1101</v>
      </c>
      <c r="D13136" s="72" t="s">
        <v>1094</v>
      </c>
      <c r="E13136" s="72">
        <v>128</v>
      </c>
      <c r="F13136" s="105">
        <v>4</v>
      </c>
      <c r="G13136" s="108">
        <f t="shared" si="205"/>
        <v>43831</v>
      </c>
    </row>
    <row r="13137" spans="1:7" x14ac:dyDescent="0.35">
      <c r="A13137" s="72" t="s">
        <v>778</v>
      </c>
      <c r="B13137" s="72" t="s">
        <v>779</v>
      </c>
      <c r="C13137" s="72" t="s">
        <v>1101</v>
      </c>
      <c r="D13137" s="72" t="s">
        <v>1095</v>
      </c>
      <c r="E13137" s="72">
        <v>124</v>
      </c>
      <c r="F13137" s="105">
        <v>4</v>
      </c>
      <c r="G13137" s="108">
        <f t="shared" si="205"/>
        <v>43739</v>
      </c>
    </row>
    <row r="13138" spans="1:7" x14ac:dyDescent="0.35">
      <c r="A13138" s="72" t="s">
        <v>778</v>
      </c>
      <c r="B13138" s="72" t="s">
        <v>779</v>
      </c>
      <c r="C13138" s="72" t="s">
        <v>1101</v>
      </c>
      <c r="D13138" s="72" t="s">
        <v>1096</v>
      </c>
      <c r="E13138" s="72">
        <v>127</v>
      </c>
      <c r="F13138" s="105">
        <v>5</v>
      </c>
      <c r="G13138" s="108">
        <f t="shared" si="205"/>
        <v>43647</v>
      </c>
    </row>
    <row r="13139" spans="1:7" x14ac:dyDescent="0.35">
      <c r="A13139" s="72" t="s">
        <v>778</v>
      </c>
      <c r="B13139" s="72" t="s">
        <v>779</v>
      </c>
      <c r="C13139" s="72" t="s">
        <v>1101</v>
      </c>
      <c r="D13139" s="72" t="s">
        <v>1097</v>
      </c>
      <c r="E13139" s="72">
        <v>127</v>
      </c>
      <c r="F13139" s="105">
        <v>5</v>
      </c>
      <c r="G13139" s="108">
        <f t="shared" si="205"/>
        <v>43556</v>
      </c>
    </row>
    <row r="13140" spans="1:7" x14ac:dyDescent="0.35">
      <c r="A13140" s="72" t="s">
        <v>778</v>
      </c>
      <c r="B13140" s="72" t="s">
        <v>779</v>
      </c>
      <c r="C13140" s="72" t="s">
        <v>1101</v>
      </c>
      <c r="D13140" s="72" t="s">
        <v>1098</v>
      </c>
      <c r="E13140" s="72">
        <v>119</v>
      </c>
      <c r="F13140" s="105">
        <v>5</v>
      </c>
      <c r="G13140" s="108">
        <f t="shared" si="205"/>
        <v>43466</v>
      </c>
    </row>
    <row r="13141" spans="1:7" x14ac:dyDescent="0.35">
      <c r="A13141" s="72" t="s">
        <v>778</v>
      </c>
      <c r="B13141" s="72" t="s">
        <v>779</v>
      </c>
      <c r="C13141" s="72" t="s">
        <v>1101</v>
      </c>
      <c r="D13141" s="72" t="s">
        <v>1099</v>
      </c>
      <c r="E13141" s="72">
        <v>133</v>
      </c>
      <c r="F13141" s="105">
        <v>7</v>
      </c>
      <c r="G13141" s="108">
        <f t="shared" si="205"/>
        <v>43374</v>
      </c>
    </row>
    <row r="13142" spans="1:7" x14ac:dyDescent="0.35">
      <c r="A13142" s="72" t="s">
        <v>778</v>
      </c>
      <c r="B13142" s="72" t="s">
        <v>779</v>
      </c>
      <c r="C13142" s="72" t="s">
        <v>1102</v>
      </c>
      <c r="D13142" s="72" t="s">
        <v>1088</v>
      </c>
      <c r="E13142" s="72">
        <v>1946</v>
      </c>
      <c r="F13142" s="105">
        <v>200</v>
      </c>
      <c r="G13142" s="108">
        <f t="shared" si="205"/>
        <v>44378</v>
      </c>
    </row>
    <row r="13143" spans="1:7" x14ac:dyDescent="0.35">
      <c r="A13143" s="72" t="s">
        <v>778</v>
      </c>
      <c r="B13143" s="72" t="s">
        <v>779</v>
      </c>
      <c r="C13143" s="72" t="s">
        <v>1102</v>
      </c>
      <c r="D13143" s="72" t="s">
        <v>1089</v>
      </c>
      <c r="E13143" s="72">
        <v>1944</v>
      </c>
      <c r="F13143" s="105">
        <v>193</v>
      </c>
      <c r="G13143" s="108">
        <f t="shared" si="205"/>
        <v>44287</v>
      </c>
    </row>
    <row r="13144" spans="1:7" x14ac:dyDescent="0.35">
      <c r="A13144" s="72" t="s">
        <v>778</v>
      </c>
      <c r="B13144" s="72" t="s">
        <v>779</v>
      </c>
      <c r="C13144" s="72" t="s">
        <v>1102</v>
      </c>
      <c r="D13144" s="72" t="s">
        <v>1090</v>
      </c>
      <c r="E13144" s="72">
        <v>1949</v>
      </c>
      <c r="F13144" s="105">
        <v>203</v>
      </c>
      <c r="G13144" s="108">
        <f t="shared" si="205"/>
        <v>44197</v>
      </c>
    </row>
    <row r="13145" spans="1:7" x14ac:dyDescent="0.35">
      <c r="A13145" s="72" t="s">
        <v>778</v>
      </c>
      <c r="B13145" s="72" t="s">
        <v>779</v>
      </c>
      <c r="C13145" s="72" t="s">
        <v>1102</v>
      </c>
      <c r="D13145" s="72" t="s">
        <v>1091</v>
      </c>
      <c r="E13145" s="72">
        <v>1942</v>
      </c>
      <c r="F13145" s="105">
        <v>201</v>
      </c>
      <c r="G13145" s="108">
        <f t="shared" si="205"/>
        <v>44105</v>
      </c>
    </row>
    <row r="13146" spans="1:7" x14ac:dyDescent="0.35">
      <c r="A13146" s="72" t="s">
        <v>778</v>
      </c>
      <c r="B13146" s="72" t="s">
        <v>779</v>
      </c>
      <c r="C13146" s="72" t="s">
        <v>1102</v>
      </c>
      <c r="D13146" s="72" t="s">
        <v>1092</v>
      </c>
      <c r="E13146" s="72">
        <v>1947</v>
      </c>
      <c r="F13146" s="105">
        <v>204</v>
      </c>
      <c r="G13146" s="108">
        <f t="shared" si="205"/>
        <v>44013</v>
      </c>
    </row>
    <row r="13147" spans="1:7" x14ac:dyDescent="0.35">
      <c r="A13147" s="72" t="s">
        <v>778</v>
      </c>
      <c r="B13147" s="72" t="s">
        <v>779</v>
      </c>
      <c r="C13147" s="72" t="s">
        <v>1102</v>
      </c>
      <c r="D13147" s="72" t="s">
        <v>1093</v>
      </c>
      <c r="E13147" s="72">
        <v>1946</v>
      </c>
      <c r="F13147" s="105">
        <v>192</v>
      </c>
      <c r="G13147" s="108">
        <f t="shared" si="205"/>
        <v>43922</v>
      </c>
    </row>
    <row r="13148" spans="1:7" x14ac:dyDescent="0.35">
      <c r="A13148" s="72" t="s">
        <v>778</v>
      </c>
      <c r="B13148" s="72" t="s">
        <v>779</v>
      </c>
      <c r="C13148" s="72" t="s">
        <v>1102</v>
      </c>
      <c r="D13148" s="72" t="s">
        <v>1094</v>
      </c>
      <c r="E13148" s="72">
        <v>1937</v>
      </c>
      <c r="F13148" s="105">
        <v>193</v>
      </c>
      <c r="G13148" s="108">
        <f t="shared" si="205"/>
        <v>43831</v>
      </c>
    </row>
    <row r="13149" spans="1:7" x14ac:dyDescent="0.35">
      <c r="A13149" s="72" t="s">
        <v>778</v>
      </c>
      <c r="B13149" s="72" t="s">
        <v>779</v>
      </c>
      <c r="C13149" s="72" t="s">
        <v>1102</v>
      </c>
      <c r="D13149" s="72" t="s">
        <v>1095</v>
      </c>
      <c r="E13149" s="72">
        <v>1943</v>
      </c>
      <c r="F13149" s="105">
        <v>194</v>
      </c>
      <c r="G13149" s="108">
        <f t="shared" si="205"/>
        <v>43739</v>
      </c>
    </row>
    <row r="13150" spans="1:7" x14ac:dyDescent="0.35">
      <c r="A13150" s="72" t="s">
        <v>778</v>
      </c>
      <c r="B13150" s="72" t="s">
        <v>779</v>
      </c>
      <c r="C13150" s="72" t="s">
        <v>1102</v>
      </c>
      <c r="D13150" s="72" t="s">
        <v>1096</v>
      </c>
      <c r="E13150" s="72">
        <v>1941</v>
      </c>
      <c r="F13150" s="105">
        <v>232</v>
      </c>
      <c r="G13150" s="108">
        <f t="shared" si="205"/>
        <v>43647</v>
      </c>
    </row>
    <row r="13151" spans="1:7" x14ac:dyDescent="0.35">
      <c r="A13151" s="72" t="s">
        <v>778</v>
      </c>
      <c r="B13151" s="72" t="s">
        <v>779</v>
      </c>
      <c r="C13151" s="72" t="s">
        <v>1102</v>
      </c>
      <c r="D13151" s="72" t="s">
        <v>1097</v>
      </c>
      <c r="E13151" s="72">
        <v>1947</v>
      </c>
      <c r="F13151" s="105">
        <v>217</v>
      </c>
      <c r="G13151" s="108">
        <f t="shared" si="205"/>
        <v>43556</v>
      </c>
    </row>
    <row r="13152" spans="1:7" x14ac:dyDescent="0.35">
      <c r="A13152" s="72" t="s">
        <v>778</v>
      </c>
      <c r="B13152" s="72" t="s">
        <v>779</v>
      </c>
      <c r="C13152" s="72" t="s">
        <v>1102</v>
      </c>
      <c r="D13152" s="72" t="s">
        <v>1098</v>
      </c>
      <c r="E13152" s="72">
        <v>1928</v>
      </c>
      <c r="F13152" s="105">
        <v>209</v>
      </c>
      <c r="G13152" s="108">
        <f t="shared" si="205"/>
        <v>43466</v>
      </c>
    </row>
    <row r="13153" spans="1:7" x14ac:dyDescent="0.35">
      <c r="A13153" s="72" t="s">
        <v>778</v>
      </c>
      <c r="B13153" s="72" t="s">
        <v>779</v>
      </c>
      <c r="C13153" s="72" t="s">
        <v>1102</v>
      </c>
      <c r="D13153" s="72" t="s">
        <v>1099</v>
      </c>
      <c r="E13153" s="72">
        <v>1993</v>
      </c>
      <c r="F13153" s="105">
        <v>222</v>
      </c>
      <c r="G13153" s="108">
        <f t="shared" si="205"/>
        <v>43374</v>
      </c>
    </row>
    <row r="13154" spans="1:7" x14ac:dyDescent="0.35">
      <c r="A13154" s="72" t="s">
        <v>780</v>
      </c>
      <c r="B13154" s="72" t="s">
        <v>781</v>
      </c>
      <c r="C13154" s="72" t="s">
        <v>1087</v>
      </c>
      <c r="D13154" s="72" t="s">
        <v>1088</v>
      </c>
      <c r="E13154" s="72">
        <v>1156</v>
      </c>
      <c r="F13154" s="105">
        <v>67</v>
      </c>
      <c r="G13154" s="108">
        <f t="shared" si="205"/>
        <v>44378</v>
      </c>
    </row>
    <row r="13155" spans="1:7" x14ac:dyDescent="0.35">
      <c r="A13155" s="72" t="s">
        <v>780</v>
      </c>
      <c r="B13155" s="72" t="s">
        <v>781</v>
      </c>
      <c r="C13155" s="72" t="s">
        <v>1087</v>
      </c>
      <c r="D13155" s="72" t="s">
        <v>1089</v>
      </c>
      <c r="E13155" s="72">
        <v>1159</v>
      </c>
      <c r="F13155" s="105">
        <v>65</v>
      </c>
      <c r="G13155" s="108">
        <f t="shared" si="205"/>
        <v>44287</v>
      </c>
    </row>
    <row r="13156" spans="1:7" x14ac:dyDescent="0.35">
      <c r="A13156" s="72" t="s">
        <v>780</v>
      </c>
      <c r="B13156" s="72" t="s">
        <v>781</v>
      </c>
      <c r="C13156" s="72" t="s">
        <v>1087</v>
      </c>
      <c r="D13156" s="72" t="s">
        <v>1090</v>
      </c>
      <c r="E13156" s="72">
        <v>1152</v>
      </c>
      <c r="F13156" s="105">
        <v>66</v>
      </c>
      <c r="G13156" s="108">
        <f t="shared" si="205"/>
        <v>44197</v>
      </c>
    </row>
    <row r="13157" spans="1:7" x14ac:dyDescent="0.35">
      <c r="A13157" s="72" t="s">
        <v>780</v>
      </c>
      <c r="B13157" s="72" t="s">
        <v>781</v>
      </c>
      <c r="C13157" s="72" t="s">
        <v>1087</v>
      </c>
      <c r="D13157" s="72" t="s">
        <v>1091</v>
      </c>
      <c r="E13157" s="72">
        <v>1147</v>
      </c>
      <c r="F13157" s="105">
        <v>68</v>
      </c>
      <c r="G13157" s="108">
        <f t="shared" si="205"/>
        <v>44105</v>
      </c>
    </row>
    <row r="13158" spans="1:7" x14ac:dyDescent="0.35">
      <c r="A13158" s="72" t="s">
        <v>780</v>
      </c>
      <c r="B13158" s="72" t="s">
        <v>781</v>
      </c>
      <c r="C13158" s="72" t="s">
        <v>1087</v>
      </c>
      <c r="D13158" s="72" t="s">
        <v>1092</v>
      </c>
      <c r="E13158" s="72">
        <v>1143</v>
      </c>
      <c r="F13158" s="105">
        <v>68</v>
      </c>
      <c r="G13158" s="108">
        <f t="shared" si="205"/>
        <v>44013</v>
      </c>
    </row>
    <row r="13159" spans="1:7" x14ac:dyDescent="0.35">
      <c r="A13159" s="72" t="s">
        <v>780</v>
      </c>
      <c r="B13159" s="72" t="s">
        <v>781</v>
      </c>
      <c r="C13159" s="72" t="s">
        <v>1087</v>
      </c>
      <c r="D13159" s="72" t="s">
        <v>1093</v>
      </c>
      <c r="E13159" s="72">
        <v>1137</v>
      </c>
      <c r="F13159" s="105">
        <v>67</v>
      </c>
      <c r="G13159" s="108">
        <f t="shared" si="205"/>
        <v>43922</v>
      </c>
    </row>
    <row r="13160" spans="1:7" x14ac:dyDescent="0.35">
      <c r="A13160" s="72" t="s">
        <v>780</v>
      </c>
      <c r="B13160" s="72" t="s">
        <v>781</v>
      </c>
      <c r="C13160" s="72" t="s">
        <v>1087</v>
      </c>
      <c r="D13160" s="72" t="s">
        <v>1094</v>
      </c>
      <c r="E13160" s="72">
        <v>1122</v>
      </c>
      <c r="F13160" s="105">
        <v>68</v>
      </c>
      <c r="G13160" s="108">
        <f t="shared" si="205"/>
        <v>43831</v>
      </c>
    </row>
    <row r="13161" spans="1:7" x14ac:dyDescent="0.35">
      <c r="A13161" s="72" t="s">
        <v>780</v>
      </c>
      <c r="B13161" s="72" t="s">
        <v>781</v>
      </c>
      <c r="C13161" s="72" t="s">
        <v>1087</v>
      </c>
      <c r="D13161" s="72" t="s">
        <v>1095</v>
      </c>
      <c r="E13161" s="72">
        <v>1130</v>
      </c>
      <c r="F13161" s="105">
        <v>71</v>
      </c>
      <c r="G13161" s="108">
        <f t="shared" si="205"/>
        <v>43739</v>
      </c>
    </row>
    <row r="13162" spans="1:7" x14ac:dyDescent="0.35">
      <c r="A13162" s="72" t="s">
        <v>780</v>
      </c>
      <c r="B13162" s="72" t="s">
        <v>781</v>
      </c>
      <c r="C13162" s="72" t="s">
        <v>1087</v>
      </c>
      <c r="D13162" s="72" t="s">
        <v>1096</v>
      </c>
      <c r="E13162" s="72">
        <v>1121</v>
      </c>
      <c r="F13162" s="105">
        <v>68</v>
      </c>
      <c r="G13162" s="108">
        <f t="shared" si="205"/>
        <v>43647</v>
      </c>
    </row>
    <row r="13163" spans="1:7" x14ac:dyDescent="0.35">
      <c r="A13163" s="72" t="s">
        <v>780</v>
      </c>
      <c r="B13163" s="72" t="s">
        <v>781</v>
      </c>
      <c r="C13163" s="72" t="s">
        <v>1087</v>
      </c>
      <c r="D13163" s="72" t="s">
        <v>1097</v>
      </c>
      <c r="E13163" s="72">
        <v>1132</v>
      </c>
      <c r="F13163" s="105">
        <v>55</v>
      </c>
      <c r="G13163" s="108">
        <f t="shared" si="205"/>
        <v>43556</v>
      </c>
    </row>
    <row r="13164" spans="1:7" x14ac:dyDescent="0.35">
      <c r="A13164" s="72" t="s">
        <v>780</v>
      </c>
      <c r="B13164" s="72" t="s">
        <v>781</v>
      </c>
      <c r="C13164" s="72" t="s">
        <v>1087</v>
      </c>
      <c r="D13164" s="72" t="s">
        <v>1098</v>
      </c>
      <c r="E13164" s="72">
        <v>1125</v>
      </c>
      <c r="F13164" s="105">
        <v>57</v>
      </c>
      <c r="G13164" s="108">
        <f t="shared" si="205"/>
        <v>43466</v>
      </c>
    </row>
    <row r="13165" spans="1:7" x14ac:dyDescent="0.35">
      <c r="A13165" s="72" t="s">
        <v>780</v>
      </c>
      <c r="B13165" s="72" t="s">
        <v>781</v>
      </c>
      <c r="C13165" s="72" t="s">
        <v>1087</v>
      </c>
      <c r="D13165" s="72" t="s">
        <v>1099</v>
      </c>
      <c r="E13165" s="72">
        <v>1245</v>
      </c>
      <c r="F13165" s="105">
        <v>68</v>
      </c>
      <c r="G13165" s="108">
        <f t="shared" si="205"/>
        <v>43374</v>
      </c>
    </row>
    <row r="13166" spans="1:7" x14ac:dyDescent="0.35">
      <c r="A13166" s="72" t="s">
        <v>780</v>
      </c>
      <c r="B13166" s="72" t="s">
        <v>781</v>
      </c>
      <c r="C13166" s="72" t="s">
        <v>1100</v>
      </c>
      <c r="D13166" s="72" t="s">
        <v>1088</v>
      </c>
      <c r="E13166" s="72">
        <v>881</v>
      </c>
      <c r="F13166" s="105">
        <v>105</v>
      </c>
      <c r="G13166" s="108">
        <f t="shared" si="205"/>
        <v>44378</v>
      </c>
    </row>
    <row r="13167" spans="1:7" x14ac:dyDescent="0.35">
      <c r="A13167" s="72" t="s">
        <v>780</v>
      </c>
      <c r="B13167" s="72" t="s">
        <v>781</v>
      </c>
      <c r="C13167" s="72" t="s">
        <v>1100</v>
      </c>
      <c r="D13167" s="72" t="s">
        <v>1089</v>
      </c>
      <c r="E13167" s="72">
        <v>885</v>
      </c>
      <c r="F13167" s="105">
        <v>107</v>
      </c>
      <c r="G13167" s="108">
        <f t="shared" si="205"/>
        <v>44287</v>
      </c>
    </row>
    <row r="13168" spans="1:7" x14ac:dyDescent="0.35">
      <c r="A13168" s="72" t="s">
        <v>780</v>
      </c>
      <c r="B13168" s="72" t="s">
        <v>781</v>
      </c>
      <c r="C13168" s="72" t="s">
        <v>1100</v>
      </c>
      <c r="D13168" s="72" t="s">
        <v>1090</v>
      </c>
      <c r="E13168" s="72">
        <v>880</v>
      </c>
      <c r="F13168" s="105">
        <v>107</v>
      </c>
      <c r="G13168" s="108">
        <f t="shared" si="205"/>
        <v>44197</v>
      </c>
    </row>
    <row r="13169" spans="1:7" x14ac:dyDescent="0.35">
      <c r="A13169" s="72" t="s">
        <v>780</v>
      </c>
      <c r="B13169" s="72" t="s">
        <v>781</v>
      </c>
      <c r="C13169" s="72" t="s">
        <v>1100</v>
      </c>
      <c r="D13169" s="72" t="s">
        <v>1091</v>
      </c>
      <c r="E13169" s="72">
        <v>882</v>
      </c>
      <c r="F13169" s="105">
        <v>110</v>
      </c>
      <c r="G13169" s="108">
        <f t="shared" si="205"/>
        <v>44105</v>
      </c>
    </row>
    <row r="13170" spans="1:7" x14ac:dyDescent="0.35">
      <c r="A13170" s="72" t="s">
        <v>780</v>
      </c>
      <c r="B13170" s="72" t="s">
        <v>781</v>
      </c>
      <c r="C13170" s="72" t="s">
        <v>1100</v>
      </c>
      <c r="D13170" s="72" t="s">
        <v>1092</v>
      </c>
      <c r="E13170" s="72">
        <v>883</v>
      </c>
      <c r="F13170" s="105">
        <v>109</v>
      </c>
      <c r="G13170" s="108">
        <f t="shared" si="205"/>
        <v>44013</v>
      </c>
    </row>
    <row r="13171" spans="1:7" x14ac:dyDescent="0.35">
      <c r="A13171" s="72" t="s">
        <v>780</v>
      </c>
      <c r="B13171" s="72" t="s">
        <v>781</v>
      </c>
      <c r="C13171" s="72" t="s">
        <v>1100</v>
      </c>
      <c r="D13171" s="72" t="s">
        <v>1093</v>
      </c>
      <c r="E13171" s="72">
        <v>880</v>
      </c>
      <c r="F13171" s="105">
        <v>111</v>
      </c>
      <c r="G13171" s="108">
        <f t="shared" si="205"/>
        <v>43922</v>
      </c>
    </row>
    <row r="13172" spans="1:7" x14ac:dyDescent="0.35">
      <c r="A13172" s="72" t="s">
        <v>780</v>
      </c>
      <c r="B13172" s="72" t="s">
        <v>781</v>
      </c>
      <c r="C13172" s="72" t="s">
        <v>1100</v>
      </c>
      <c r="D13172" s="72" t="s">
        <v>1094</v>
      </c>
      <c r="E13172" s="72">
        <v>854</v>
      </c>
      <c r="F13172" s="105">
        <v>113</v>
      </c>
      <c r="G13172" s="108">
        <f t="shared" si="205"/>
        <v>43831</v>
      </c>
    </row>
    <row r="13173" spans="1:7" x14ac:dyDescent="0.35">
      <c r="A13173" s="72" t="s">
        <v>780</v>
      </c>
      <c r="B13173" s="72" t="s">
        <v>781</v>
      </c>
      <c r="C13173" s="72" t="s">
        <v>1100</v>
      </c>
      <c r="D13173" s="72" t="s">
        <v>1095</v>
      </c>
      <c r="E13173" s="72">
        <v>861</v>
      </c>
      <c r="F13173" s="105">
        <v>116</v>
      </c>
      <c r="G13173" s="108">
        <f t="shared" si="205"/>
        <v>43739</v>
      </c>
    </row>
    <row r="13174" spans="1:7" x14ac:dyDescent="0.35">
      <c r="A13174" s="72" t="s">
        <v>780</v>
      </c>
      <c r="B13174" s="72" t="s">
        <v>781</v>
      </c>
      <c r="C13174" s="72" t="s">
        <v>1100</v>
      </c>
      <c r="D13174" s="72" t="s">
        <v>1096</v>
      </c>
      <c r="E13174" s="72">
        <v>861</v>
      </c>
      <c r="F13174" s="105">
        <v>124</v>
      </c>
      <c r="G13174" s="108">
        <f t="shared" si="205"/>
        <v>43647</v>
      </c>
    </row>
    <row r="13175" spans="1:7" x14ac:dyDescent="0.35">
      <c r="A13175" s="72" t="s">
        <v>780</v>
      </c>
      <c r="B13175" s="72" t="s">
        <v>781</v>
      </c>
      <c r="C13175" s="72" t="s">
        <v>1100</v>
      </c>
      <c r="D13175" s="72" t="s">
        <v>1097</v>
      </c>
      <c r="E13175" s="72">
        <v>865</v>
      </c>
      <c r="F13175" s="105">
        <v>100</v>
      </c>
      <c r="G13175" s="108">
        <f t="shared" si="205"/>
        <v>43556</v>
      </c>
    </row>
    <row r="13176" spans="1:7" x14ac:dyDescent="0.35">
      <c r="A13176" s="72" t="s">
        <v>780</v>
      </c>
      <c r="B13176" s="72" t="s">
        <v>781</v>
      </c>
      <c r="C13176" s="72" t="s">
        <v>1100</v>
      </c>
      <c r="D13176" s="72" t="s">
        <v>1098</v>
      </c>
      <c r="E13176" s="72">
        <v>859</v>
      </c>
      <c r="F13176" s="105">
        <v>106</v>
      </c>
      <c r="G13176" s="108">
        <f t="shared" si="205"/>
        <v>43466</v>
      </c>
    </row>
    <row r="13177" spans="1:7" x14ac:dyDescent="0.35">
      <c r="A13177" s="72" t="s">
        <v>780</v>
      </c>
      <c r="B13177" s="72" t="s">
        <v>781</v>
      </c>
      <c r="C13177" s="72" t="s">
        <v>1100</v>
      </c>
      <c r="D13177" s="72" t="s">
        <v>1099</v>
      </c>
      <c r="E13177" s="72">
        <v>899</v>
      </c>
      <c r="F13177" s="105">
        <v>118</v>
      </c>
      <c r="G13177" s="108">
        <f t="shared" si="205"/>
        <v>43374</v>
      </c>
    </row>
    <row r="13178" spans="1:7" x14ac:dyDescent="0.35">
      <c r="A13178" s="72" t="s">
        <v>780</v>
      </c>
      <c r="B13178" s="72" t="s">
        <v>781</v>
      </c>
      <c r="C13178" s="72" t="s">
        <v>1101</v>
      </c>
      <c r="D13178" s="72" t="s">
        <v>1088</v>
      </c>
      <c r="E13178" s="72">
        <v>213</v>
      </c>
      <c r="F13178" s="105">
        <v>5</v>
      </c>
      <c r="G13178" s="108">
        <f t="shared" si="205"/>
        <v>44378</v>
      </c>
    </row>
    <row r="13179" spans="1:7" x14ac:dyDescent="0.35">
      <c r="A13179" s="72" t="s">
        <v>780</v>
      </c>
      <c r="B13179" s="72" t="s">
        <v>781</v>
      </c>
      <c r="C13179" s="72" t="s">
        <v>1101</v>
      </c>
      <c r="D13179" s="72" t="s">
        <v>1089</v>
      </c>
      <c r="E13179" s="72">
        <v>208</v>
      </c>
      <c r="F13179" s="105">
        <v>5</v>
      </c>
      <c r="G13179" s="108">
        <f t="shared" si="205"/>
        <v>44287</v>
      </c>
    </row>
    <row r="13180" spans="1:7" x14ac:dyDescent="0.35">
      <c r="A13180" s="72" t="s">
        <v>780</v>
      </c>
      <c r="B13180" s="72" t="s">
        <v>781</v>
      </c>
      <c r="C13180" s="72" t="s">
        <v>1101</v>
      </c>
      <c r="D13180" s="72" t="s">
        <v>1090</v>
      </c>
      <c r="E13180" s="72">
        <v>209</v>
      </c>
      <c r="F13180" s="105">
        <v>5</v>
      </c>
      <c r="G13180" s="108">
        <f t="shared" si="205"/>
        <v>44197</v>
      </c>
    </row>
    <row r="13181" spans="1:7" x14ac:dyDescent="0.35">
      <c r="A13181" s="72" t="s">
        <v>780</v>
      </c>
      <c r="B13181" s="72" t="s">
        <v>781</v>
      </c>
      <c r="C13181" s="72" t="s">
        <v>1101</v>
      </c>
      <c r="D13181" s="72" t="s">
        <v>1091</v>
      </c>
      <c r="E13181" s="72">
        <v>204</v>
      </c>
      <c r="F13181" s="105">
        <v>5</v>
      </c>
      <c r="G13181" s="108">
        <f t="shared" si="205"/>
        <v>44105</v>
      </c>
    </row>
    <row r="13182" spans="1:7" x14ac:dyDescent="0.35">
      <c r="A13182" s="72" t="s">
        <v>780</v>
      </c>
      <c r="B13182" s="72" t="s">
        <v>781</v>
      </c>
      <c r="C13182" s="72" t="s">
        <v>1101</v>
      </c>
      <c r="D13182" s="72" t="s">
        <v>1092</v>
      </c>
      <c r="E13182" s="72">
        <v>210</v>
      </c>
      <c r="F13182" s="105">
        <v>5</v>
      </c>
      <c r="G13182" s="108">
        <f t="shared" si="205"/>
        <v>44013</v>
      </c>
    </row>
    <row r="13183" spans="1:7" x14ac:dyDescent="0.35">
      <c r="A13183" s="72" t="s">
        <v>780</v>
      </c>
      <c r="B13183" s="72" t="s">
        <v>781</v>
      </c>
      <c r="C13183" s="72" t="s">
        <v>1101</v>
      </c>
      <c r="D13183" s="72" t="s">
        <v>1093</v>
      </c>
      <c r="E13183" s="72">
        <v>213</v>
      </c>
      <c r="F13183" s="105">
        <v>5</v>
      </c>
      <c r="G13183" s="108">
        <f t="shared" si="205"/>
        <v>43922</v>
      </c>
    </row>
    <row r="13184" spans="1:7" x14ac:dyDescent="0.35">
      <c r="A13184" s="72" t="s">
        <v>780</v>
      </c>
      <c r="B13184" s="72" t="s">
        <v>781</v>
      </c>
      <c r="C13184" s="72" t="s">
        <v>1101</v>
      </c>
      <c r="D13184" s="72" t="s">
        <v>1094</v>
      </c>
      <c r="E13184" s="72">
        <v>216</v>
      </c>
      <c r="F13184" s="105">
        <v>5</v>
      </c>
      <c r="G13184" s="108">
        <f t="shared" si="205"/>
        <v>43831</v>
      </c>
    </row>
    <row r="13185" spans="1:7" x14ac:dyDescent="0.35">
      <c r="A13185" s="72" t="s">
        <v>780</v>
      </c>
      <c r="B13185" s="72" t="s">
        <v>781</v>
      </c>
      <c r="C13185" s="72" t="s">
        <v>1101</v>
      </c>
      <c r="D13185" s="72" t="s">
        <v>1095</v>
      </c>
      <c r="E13185" s="72">
        <v>213</v>
      </c>
      <c r="F13185" s="105">
        <v>5</v>
      </c>
      <c r="G13185" s="108">
        <f t="shared" si="205"/>
        <v>43739</v>
      </c>
    </row>
    <row r="13186" spans="1:7" x14ac:dyDescent="0.35">
      <c r="A13186" s="72" t="s">
        <v>780</v>
      </c>
      <c r="B13186" s="72" t="s">
        <v>781</v>
      </c>
      <c r="C13186" s="72" t="s">
        <v>1101</v>
      </c>
      <c r="D13186" s="72" t="s">
        <v>1096</v>
      </c>
      <c r="E13186" s="72">
        <v>214</v>
      </c>
      <c r="F13186" s="105">
        <v>5</v>
      </c>
      <c r="G13186" s="108">
        <f t="shared" si="205"/>
        <v>43647</v>
      </c>
    </row>
    <row r="13187" spans="1:7" x14ac:dyDescent="0.35">
      <c r="A13187" s="72" t="s">
        <v>780</v>
      </c>
      <c r="B13187" s="72" t="s">
        <v>781</v>
      </c>
      <c r="C13187" s="72" t="s">
        <v>1101</v>
      </c>
      <c r="D13187" s="72" t="s">
        <v>1097</v>
      </c>
      <c r="E13187" s="72">
        <v>214</v>
      </c>
      <c r="F13187" s="105">
        <v>4</v>
      </c>
      <c r="G13187" s="108">
        <f t="shared" si="205"/>
        <v>43556</v>
      </c>
    </row>
    <row r="13188" spans="1:7" x14ac:dyDescent="0.35">
      <c r="A13188" s="72" t="s">
        <v>780</v>
      </c>
      <c r="B13188" s="72" t="s">
        <v>781</v>
      </c>
      <c r="C13188" s="72" t="s">
        <v>1101</v>
      </c>
      <c r="D13188" s="72" t="s">
        <v>1098</v>
      </c>
      <c r="E13188" s="72">
        <v>204</v>
      </c>
      <c r="F13188" s="105">
        <v>4</v>
      </c>
      <c r="G13188" s="108">
        <f t="shared" ref="G13188:G13251" si="206">DATE(LEFT(D13188,4),RIGHT(LEFT(D13188,7),2),1)</f>
        <v>43466</v>
      </c>
    </row>
    <row r="13189" spans="1:7" x14ac:dyDescent="0.35">
      <c r="A13189" s="72" t="s">
        <v>780</v>
      </c>
      <c r="B13189" s="72" t="s">
        <v>781</v>
      </c>
      <c r="C13189" s="72" t="s">
        <v>1101</v>
      </c>
      <c r="D13189" s="72" t="s">
        <v>1099</v>
      </c>
      <c r="E13189" s="72">
        <v>228</v>
      </c>
      <c r="F13189" s="105">
        <v>6</v>
      </c>
      <c r="G13189" s="108">
        <f t="shared" si="206"/>
        <v>43374</v>
      </c>
    </row>
    <row r="13190" spans="1:7" x14ac:dyDescent="0.35">
      <c r="A13190" s="72" t="s">
        <v>780</v>
      </c>
      <c r="B13190" s="72" t="s">
        <v>781</v>
      </c>
      <c r="C13190" s="72" t="s">
        <v>1102</v>
      </c>
      <c r="D13190" s="72" t="s">
        <v>1088</v>
      </c>
      <c r="E13190" s="72">
        <v>1415</v>
      </c>
      <c r="F13190" s="105">
        <v>126</v>
      </c>
      <c r="G13190" s="108">
        <f t="shared" si="206"/>
        <v>44378</v>
      </c>
    </row>
    <row r="13191" spans="1:7" x14ac:dyDescent="0.35">
      <c r="A13191" s="72" t="s">
        <v>780</v>
      </c>
      <c r="B13191" s="72" t="s">
        <v>781</v>
      </c>
      <c r="C13191" s="72" t="s">
        <v>1102</v>
      </c>
      <c r="D13191" s="72" t="s">
        <v>1089</v>
      </c>
      <c r="E13191" s="72">
        <v>1415</v>
      </c>
      <c r="F13191" s="105">
        <v>128</v>
      </c>
      <c r="G13191" s="108">
        <f t="shared" si="206"/>
        <v>44287</v>
      </c>
    </row>
    <row r="13192" spans="1:7" x14ac:dyDescent="0.35">
      <c r="A13192" s="72" t="s">
        <v>780</v>
      </c>
      <c r="B13192" s="72" t="s">
        <v>781</v>
      </c>
      <c r="C13192" s="72" t="s">
        <v>1102</v>
      </c>
      <c r="D13192" s="72" t="s">
        <v>1090</v>
      </c>
      <c r="E13192" s="72">
        <v>1411</v>
      </c>
      <c r="F13192" s="105">
        <v>125</v>
      </c>
      <c r="G13192" s="108">
        <f t="shared" si="206"/>
        <v>44197</v>
      </c>
    </row>
    <row r="13193" spans="1:7" x14ac:dyDescent="0.35">
      <c r="A13193" s="72" t="s">
        <v>780</v>
      </c>
      <c r="B13193" s="72" t="s">
        <v>781</v>
      </c>
      <c r="C13193" s="72" t="s">
        <v>1102</v>
      </c>
      <c r="D13193" s="72" t="s">
        <v>1091</v>
      </c>
      <c r="E13193" s="72">
        <v>1425</v>
      </c>
      <c r="F13193" s="105">
        <v>133</v>
      </c>
      <c r="G13193" s="108">
        <f t="shared" si="206"/>
        <v>44105</v>
      </c>
    </row>
    <row r="13194" spans="1:7" x14ac:dyDescent="0.35">
      <c r="A13194" s="72" t="s">
        <v>780</v>
      </c>
      <c r="B13194" s="72" t="s">
        <v>781</v>
      </c>
      <c r="C13194" s="72" t="s">
        <v>1102</v>
      </c>
      <c r="D13194" s="72" t="s">
        <v>1092</v>
      </c>
      <c r="E13194" s="72">
        <v>1424</v>
      </c>
      <c r="F13194" s="105">
        <v>131</v>
      </c>
      <c r="G13194" s="108">
        <f t="shared" si="206"/>
        <v>44013</v>
      </c>
    </row>
    <row r="13195" spans="1:7" x14ac:dyDescent="0.35">
      <c r="A13195" s="72" t="s">
        <v>780</v>
      </c>
      <c r="B13195" s="72" t="s">
        <v>781</v>
      </c>
      <c r="C13195" s="72" t="s">
        <v>1102</v>
      </c>
      <c r="D13195" s="72" t="s">
        <v>1093</v>
      </c>
      <c r="E13195" s="72">
        <v>1431</v>
      </c>
      <c r="F13195" s="105">
        <v>139</v>
      </c>
      <c r="G13195" s="108">
        <f t="shared" si="206"/>
        <v>43922</v>
      </c>
    </row>
    <row r="13196" spans="1:7" x14ac:dyDescent="0.35">
      <c r="A13196" s="72" t="s">
        <v>780</v>
      </c>
      <c r="B13196" s="72" t="s">
        <v>781</v>
      </c>
      <c r="C13196" s="72" t="s">
        <v>1102</v>
      </c>
      <c r="D13196" s="72" t="s">
        <v>1094</v>
      </c>
      <c r="E13196" s="72">
        <v>1407</v>
      </c>
      <c r="F13196" s="105">
        <v>138</v>
      </c>
      <c r="G13196" s="108">
        <f t="shared" si="206"/>
        <v>43831</v>
      </c>
    </row>
    <row r="13197" spans="1:7" x14ac:dyDescent="0.35">
      <c r="A13197" s="72" t="s">
        <v>780</v>
      </c>
      <c r="B13197" s="72" t="s">
        <v>781</v>
      </c>
      <c r="C13197" s="72" t="s">
        <v>1102</v>
      </c>
      <c r="D13197" s="72" t="s">
        <v>1095</v>
      </c>
      <c r="E13197" s="72">
        <v>1393</v>
      </c>
      <c r="F13197" s="105">
        <v>141</v>
      </c>
      <c r="G13197" s="108">
        <f t="shared" si="206"/>
        <v>43739</v>
      </c>
    </row>
    <row r="13198" spans="1:7" x14ac:dyDescent="0.35">
      <c r="A13198" s="72" t="s">
        <v>780</v>
      </c>
      <c r="B13198" s="72" t="s">
        <v>781</v>
      </c>
      <c r="C13198" s="72" t="s">
        <v>1102</v>
      </c>
      <c r="D13198" s="72" t="s">
        <v>1096</v>
      </c>
      <c r="E13198" s="72">
        <v>1397</v>
      </c>
      <c r="F13198" s="105">
        <v>141</v>
      </c>
      <c r="G13198" s="108">
        <f t="shared" si="206"/>
        <v>43647</v>
      </c>
    </row>
    <row r="13199" spans="1:7" x14ac:dyDescent="0.35">
      <c r="A13199" s="72" t="s">
        <v>780</v>
      </c>
      <c r="B13199" s="72" t="s">
        <v>781</v>
      </c>
      <c r="C13199" s="72" t="s">
        <v>1102</v>
      </c>
      <c r="D13199" s="72" t="s">
        <v>1097</v>
      </c>
      <c r="E13199" s="72">
        <v>1398</v>
      </c>
      <c r="F13199" s="105">
        <v>117</v>
      </c>
      <c r="G13199" s="108">
        <f t="shared" si="206"/>
        <v>43556</v>
      </c>
    </row>
    <row r="13200" spans="1:7" x14ac:dyDescent="0.35">
      <c r="A13200" s="72" t="s">
        <v>780</v>
      </c>
      <c r="B13200" s="72" t="s">
        <v>781</v>
      </c>
      <c r="C13200" s="72" t="s">
        <v>1102</v>
      </c>
      <c r="D13200" s="72" t="s">
        <v>1098</v>
      </c>
      <c r="E13200" s="72">
        <v>1384</v>
      </c>
      <c r="F13200" s="105">
        <v>125</v>
      </c>
      <c r="G13200" s="108">
        <f t="shared" si="206"/>
        <v>43466</v>
      </c>
    </row>
    <row r="13201" spans="1:7" x14ac:dyDescent="0.35">
      <c r="A13201" s="72" t="s">
        <v>780</v>
      </c>
      <c r="B13201" s="72" t="s">
        <v>781</v>
      </c>
      <c r="C13201" s="72" t="s">
        <v>1102</v>
      </c>
      <c r="D13201" s="72" t="s">
        <v>1099</v>
      </c>
      <c r="E13201" s="72">
        <v>1430</v>
      </c>
      <c r="F13201" s="105">
        <v>138</v>
      </c>
      <c r="G13201" s="108">
        <f t="shared" si="206"/>
        <v>43374</v>
      </c>
    </row>
    <row r="13202" spans="1:7" x14ac:dyDescent="0.35">
      <c r="A13202" s="72" t="s">
        <v>782</v>
      </c>
      <c r="B13202" s="72" t="s">
        <v>783</v>
      </c>
      <c r="C13202" s="72" t="s">
        <v>1087</v>
      </c>
      <c r="D13202" s="72" t="s">
        <v>1088</v>
      </c>
      <c r="E13202" s="72">
        <v>877</v>
      </c>
      <c r="F13202" s="105">
        <v>102</v>
      </c>
      <c r="G13202" s="108">
        <f t="shared" si="206"/>
        <v>44378</v>
      </c>
    </row>
    <row r="13203" spans="1:7" x14ac:dyDescent="0.35">
      <c r="A13203" s="72" t="s">
        <v>782</v>
      </c>
      <c r="B13203" s="72" t="s">
        <v>783</v>
      </c>
      <c r="C13203" s="72" t="s">
        <v>1087</v>
      </c>
      <c r="D13203" s="72" t="s">
        <v>1089</v>
      </c>
      <c r="E13203" s="72">
        <v>879</v>
      </c>
      <c r="F13203" s="105">
        <v>100</v>
      </c>
      <c r="G13203" s="108">
        <f t="shared" si="206"/>
        <v>44287</v>
      </c>
    </row>
    <row r="13204" spans="1:7" x14ac:dyDescent="0.35">
      <c r="A13204" s="72" t="s">
        <v>782</v>
      </c>
      <c r="B13204" s="72" t="s">
        <v>783</v>
      </c>
      <c r="C13204" s="72" t="s">
        <v>1087</v>
      </c>
      <c r="D13204" s="72" t="s">
        <v>1090</v>
      </c>
      <c r="E13204" s="72">
        <v>885</v>
      </c>
      <c r="F13204" s="105">
        <v>103</v>
      </c>
      <c r="G13204" s="108">
        <f t="shared" si="206"/>
        <v>44197</v>
      </c>
    </row>
    <row r="13205" spans="1:7" x14ac:dyDescent="0.35">
      <c r="A13205" s="72" t="s">
        <v>782</v>
      </c>
      <c r="B13205" s="72" t="s">
        <v>783</v>
      </c>
      <c r="C13205" s="72" t="s">
        <v>1087</v>
      </c>
      <c r="D13205" s="72" t="s">
        <v>1091</v>
      </c>
      <c r="E13205" s="72">
        <v>882</v>
      </c>
      <c r="F13205" s="105">
        <v>101</v>
      </c>
      <c r="G13205" s="108">
        <f t="shared" si="206"/>
        <v>44105</v>
      </c>
    </row>
    <row r="13206" spans="1:7" x14ac:dyDescent="0.35">
      <c r="A13206" s="72" t="s">
        <v>782</v>
      </c>
      <c r="B13206" s="72" t="s">
        <v>783</v>
      </c>
      <c r="C13206" s="72" t="s">
        <v>1087</v>
      </c>
      <c r="D13206" s="72" t="s">
        <v>1092</v>
      </c>
      <c r="E13206" s="72">
        <v>885</v>
      </c>
      <c r="F13206" s="105">
        <v>97</v>
      </c>
      <c r="G13206" s="108">
        <f t="shared" si="206"/>
        <v>44013</v>
      </c>
    </row>
    <row r="13207" spans="1:7" x14ac:dyDescent="0.35">
      <c r="A13207" s="72" t="s">
        <v>782</v>
      </c>
      <c r="B13207" s="72" t="s">
        <v>783</v>
      </c>
      <c r="C13207" s="72" t="s">
        <v>1087</v>
      </c>
      <c r="D13207" s="72" t="s">
        <v>1093</v>
      </c>
      <c r="E13207" s="72">
        <v>870</v>
      </c>
      <c r="F13207" s="105">
        <v>96</v>
      </c>
      <c r="G13207" s="108">
        <f t="shared" si="206"/>
        <v>43922</v>
      </c>
    </row>
    <row r="13208" spans="1:7" x14ac:dyDescent="0.35">
      <c r="A13208" s="72" t="s">
        <v>782</v>
      </c>
      <c r="B13208" s="72" t="s">
        <v>783</v>
      </c>
      <c r="C13208" s="72" t="s">
        <v>1087</v>
      </c>
      <c r="D13208" s="72" t="s">
        <v>1094</v>
      </c>
      <c r="E13208" s="72">
        <v>870</v>
      </c>
      <c r="F13208" s="105">
        <v>94</v>
      </c>
      <c r="G13208" s="108">
        <f t="shared" si="206"/>
        <v>43831</v>
      </c>
    </row>
    <row r="13209" spans="1:7" x14ac:dyDescent="0.35">
      <c r="A13209" s="72" t="s">
        <v>782</v>
      </c>
      <c r="B13209" s="72" t="s">
        <v>783</v>
      </c>
      <c r="C13209" s="72" t="s">
        <v>1087</v>
      </c>
      <c r="D13209" s="72" t="s">
        <v>1095</v>
      </c>
      <c r="E13209" s="72">
        <v>874</v>
      </c>
      <c r="F13209" s="105">
        <v>95</v>
      </c>
      <c r="G13209" s="108">
        <f t="shared" si="206"/>
        <v>43739</v>
      </c>
    </row>
    <row r="13210" spans="1:7" x14ac:dyDescent="0.35">
      <c r="A13210" s="72" t="s">
        <v>782</v>
      </c>
      <c r="B13210" s="72" t="s">
        <v>783</v>
      </c>
      <c r="C13210" s="72" t="s">
        <v>1087</v>
      </c>
      <c r="D13210" s="72" t="s">
        <v>1096</v>
      </c>
      <c r="E13210" s="72">
        <v>869</v>
      </c>
      <c r="F13210" s="105">
        <v>88</v>
      </c>
      <c r="G13210" s="108">
        <f t="shared" si="206"/>
        <v>43647</v>
      </c>
    </row>
    <row r="13211" spans="1:7" x14ac:dyDescent="0.35">
      <c r="A13211" s="72" t="s">
        <v>782</v>
      </c>
      <c r="B13211" s="72" t="s">
        <v>783</v>
      </c>
      <c r="C13211" s="72" t="s">
        <v>1087</v>
      </c>
      <c r="D13211" s="72" t="s">
        <v>1097</v>
      </c>
      <c r="E13211" s="72">
        <v>864</v>
      </c>
      <c r="F13211" s="105">
        <v>58</v>
      </c>
      <c r="G13211" s="108">
        <f t="shared" si="206"/>
        <v>43556</v>
      </c>
    </row>
    <row r="13212" spans="1:7" x14ac:dyDescent="0.35">
      <c r="A13212" s="72" t="s">
        <v>782</v>
      </c>
      <c r="B13212" s="72" t="s">
        <v>783</v>
      </c>
      <c r="C13212" s="72" t="s">
        <v>1087</v>
      </c>
      <c r="D13212" s="72" t="s">
        <v>1098</v>
      </c>
      <c r="E13212" s="72">
        <v>869</v>
      </c>
      <c r="F13212" s="105">
        <v>66</v>
      </c>
      <c r="G13212" s="108">
        <f t="shared" si="206"/>
        <v>43466</v>
      </c>
    </row>
    <row r="13213" spans="1:7" x14ac:dyDescent="0.35">
      <c r="A13213" s="72" t="s">
        <v>782</v>
      </c>
      <c r="B13213" s="72" t="s">
        <v>783</v>
      </c>
      <c r="C13213" s="72" t="s">
        <v>1087</v>
      </c>
      <c r="D13213" s="72" t="s">
        <v>1099</v>
      </c>
      <c r="E13213" s="72">
        <v>902</v>
      </c>
      <c r="F13213" s="105">
        <v>74</v>
      </c>
      <c r="G13213" s="108">
        <f t="shared" si="206"/>
        <v>43374</v>
      </c>
    </row>
    <row r="13214" spans="1:7" x14ac:dyDescent="0.35">
      <c r="A13214" s="72" t="s">
        <v>782</v>
      </c>
      <c r="B13214" s="72" t="s">
        <v>783</v>
      </c>
      <c r="C13214" s="72" t="s">
        <v>1100</v>
      </c>
      <c r="D13214" s="72" t="s">
        <v>1088</v>
      </c>
      <c r="E13214" s="72">
        <v>276</v>
      </c>
      <c r="F13214" s="105">
        <v>55</v>
      </c>
      <c r="G13214" s="108">
        <f t="shared" si="206"/>
        <v>44378</v>
      </c>
    </row>
    <row r="13215" spans="1:7" x14ac:dyDescent="0.35">
      <c r="A13215" s="72" t="s">
        <v>782</v>
      </c>
      <c r="B13215" s="72" t="s">
        <v>783</v>
      </c>
      <c r="C13215" s="72" t="s">
        <v>1100</v>
      </c>
      <c r="D13215" s="72" t="s">
        <v>1089</v>
      </c>
      <c r="E13215" s="72">
        <v>278</v>
      </c>
      <c r="F13215" s="105">
        <v>55</v>
      </c>
      <c r="G13215" s="108">
        <f t="shared" si="206"/>
        <v>44287</v>
      </c>
    </row>
    <row r="13216" spans="1:7" x14ac:dyDescent="0.35">
      <c r="A13216" s="72" t="s">
        <v>782</v>
      </c>
      <c r="B13216" s="72" t="s">
        <v>783</v>
      </c>
      <c r="C13216" s="72" t="s">
        <v>1100</v>
      </c>
      <c r="D13216" s="72" t="s">
        <v>1090</v>
      </c>
      <c r="E13216" s="72">
        <v>278</v>
      </c>
      <c r="F13216" s="105">
        <v>52</v>
      </c>
      <c r="G13216" s="108">
        <f t="shared" si="206"/>
        <v>44197</v>
      </c>
    </row>
    <row r="13217" spans="1:7" x14ac:dyDescent="0.35">
      <c r="A13217" s="72" t="s">
        <v>782</v>
      </c>
      <c r="B13217" s="72" t="s">
        <v>783</v>
      </c>
      <c r="C13217" s="72" t="s">
        <v>1100</v>
      </c>
      <c r="D13217" s="72" t="s">
        <v>1091</v>
      </c>
      <c r="E13217" s="72">
        <v>275</v>
      </c>
      <c r="F13217" s="105">
        <v>50</v>
      </c>
      <c r="G13217" s="108">
        <f t="shared" si="206"/>
        <v>44105</v>
      </c>
    </row>
    <row r="13218" spans="1:7" x14ac:dyDescent="0.35">
      <c r="A13218" s="72" t="s">
        <v>782</v>
      </c>
      <c r="B13218" s="72" t="s">
        <v>783</v>
      </c>
      <c r="C13218" s="72" t="s">
        <v>1100</v>
      </c>
      <c r="D13218" s="72" t="s">
        <v>1092</v>
      </c>
      <c r="E13218" s="72">
        <v>270</v>
      </c>
      <c r="F13218" s="105">
        <v>50</v>
      </c>
      <c r="G13218" s="108">
        <f t="shared" si="206"/>
        <v>44013</v>
      </c>
    </row>
    <row r="13219" spans="1:7" x14ac:dyDescent="0.35">
      <c r="A13219" s="72" t="s">
        <v>782</v>
      </c>
      <c r="B13219" s="72" t="s">
        <v>783</v>
      </c>
      <c r="C13219" s="72" t="s">
        <v>1100</v>
      </c>
      <c r="D13219" s="72" t="s">
        <v>1093</v>
      </c>
      <c r="E13219" s="72">
        <v>260</v>
      </c>
      <c r="F13219" s="105">
        <v>48</v>
      </c>
      <c r="G13219" s="108">
        <f t="shared" si="206"/>
        <v>43922</v>
      </c>
    </row>
    <row r="13220" spans="1:7" x14ac:dyDescent="0.35">
      <c r="A13220" s="72" t="s">
        <v>782</v>
      </c>
      <c r="B13220" s="72" t="s">
        <v>783</v>
      </c>
      <c r="C13220" s="72" t="s">
        <v>1100</v>
      </c>
      <c r="D13220" s="72" t="s">
        <v>1094</v>
      </c>
      <c r="E13220" s="72">
        <v>257</v>
      </c>
      <c r="F13220" s="105">
        <v>53</v>
      </c>
      <c r="G13220" s="108">
        <f t="shared" si="206"/>
        <v>43831</v>
      </c>
    </row>
    <row r="13221" spans="1:7" x14ac:dyDescent="0.35">
      <c r="A13221" s="72" t="s">
        <v>782</v>
      </c>
      <c r="B13221" s="72" t="s">
        <v>783</v>
      </c>
      <c r="C13221" s="72" t="s">
        <v>1100</v>
      </c>
      <c r="D13221" s="72" t="s">
        <v>1095</v>
      </c>
      <c r="E13221" s="72">
        <v>260</v>
      </c>
      <c r="F13221" s="105">
        <v>52</v>
      </c>
      <c r="G13221" s="108">
        <f t="shared" si="206"/>
        <v>43739</v>
      </c>
    </row>
    <row r="13222" spans="1:7" x14ac:dyDescent="0.35">
      <c r="A13222" s="72" t="s">
        <v>782</v>
      </c>
      <c r="B13222" s="72" t="s">
        <v>783</v>
      </c>
      <c r="C13222" s="72" t="s">
        <v>1100</v>
      </c>
      <c r="D13222" s="72" t="s">
        <v>1096</v>
      </c>
      <c r="E13222" s="72">
        <v>260</v>
      </c>
      <c r="F13222" s="105">
        <v>52</v>
      </c>
      <c r="G13222" s="108">
        <f t="shared" si="206"/>
        <v>43647</v>
      </c>
    </row>
    <row r="13223" spans="1:7" x14ac:dyDescent="0.35">
      <c r="A13223" s="72" t="s">
        <v>782</v>
      </c>
      <c r="B13223" s="72" t="s">
        <v>783</v>
      </c>
      <c r="C13223" s="72" t="s">
        <v>1100</v>
      </c>
      <c r="D13223" s="72" t="s">
        <v>1097</v>
      </c>
      <c r="E13223" s="72">
        <v>259</v>
      </c>
      <c r="F13223" s="105">
        <v>41</v>
      </c>
      <c r="G13223" s="108">
        <f t="shared" si="206"/>
        <v>43556</v>
      </c>
    </row>
    <row r="13224" spans="1:7" x14ac:dyDescent="0.35">
      <c r="A13224" s="72" t="s">
        <v>782</v>
      </c>
      <c r="B13224" s="72" t="s">
        <v>783</v>
      </c>
      <c r="C13224" s="72" t="s">
        <v>1100</v>
      </c>
      <c r="D13224" s="72" t="s">
        <v>1098</v>
      </c>
      <c r="E13224" s="72">
        <v>251</v>
      </c>
      <c r="F13224" s="105">
        <v>39</v>
      </c>
      <c r="G13224" s="108">
        <f t="shared" si="206"/>
        <v>43466</v>
      </c>
    </row>
    <row r="13225" spans="1:7" x14ac:dyDescent="0.35">
      <c r="A13225" s="72" t="s">
        <v>782</v>
      </c>
      <c r="B13225" s="72" t="s">
        <v>783</v>
      </c>
      <c r="C13225" s="72" t="s">
        <v>1100</v>
      </c>
      <c r="D13225" s="72" t="s">
        <v>1099</v>
      </c>
      <c r="E13225" s="72">
        <v>249</v>
      </c>
      <c r="F13225" s="105">
        <v>44</v>
      </c>
      <c r="G13225" s="108">
        <f t="shared" si="206"/>
        <v>43374</v>
      </c>
    </row>
    <row r="13226" spans="1:7" x14ac:dyDescent="0.35">
      <c r="A13226" s="72" t="s">
        <v>782</v>
      </c>
      <c r="B13226" s="72" t="s">
        <v>783</v>
      </c>
      <c r="C13226" s="72" t="s">
        <v>1101</v>
      </c>
      <c r="D13226" s="72" t="s">
        <v>1088</v>
      </c>
      <c r="E13226" s="72">
        <v>505</v>
      </c>
      <c r="F13226" s="105">
        <v>22</v>
      </c>
      <c r="G13226" s="108">
        <f t="shared" si="206"/>
        <v>44378</v>
      </c>
    </row>
    <row r="13227" spans="1:7" x14ac:dyDescent="0.35">
      <c r="A13227" s="72" t="s">
        <v>782</v>
      </c>
      <c r="B13227" s="72" t="s">
        <v>783</v>
      </c>
      <c r="C13227" s="72" t="s">
        <v>1101</v>
      </c>
      <c r="D13227" s="72" t="s">
        <v>1089</v>
      </c>
      <c r="E13227" s="72">
        <v>504</v>
      </c>
      <c r="F13227" s="105">
        <v>22</v>
      </c>
      <c r="G13227" s="108">
        <f t="shared" si="206"/>
        <v>44287</v>
      </c>
    </row>
    <row r="13228" spans="1:7" x14ac:dyDescent="0.35">
      <c r="A13228" s="72" t="s">
        <v>782</v>
      </c>
      <c r="B13228" s="72" t="s">
        <v>783</v>
      </c>
      <c r="C13228" s="72" t="s">
        <v>1101</v>
      </c>
      <c r="D13228" s="72" t="s">
        <v>1090</v>
      </c>
      <c r="E13228" s="72">
        <v>499</v>
      </c>
      <c r="F13228" s="105">
        <v>21</v>
      </c>
      <c r="G13228" s="108">
        <f t="shared" si="206"/>
        <v>44197</v>
      </c>
    </row>
    <row r="13229" spans="1:7" x14ac:dyDescent="0.35">
      <c r="A13229" s="72" t="s">
        <v>782</v>
      </c>
      <c r="B13229" s="72" t="s">
        <v>783</v>
      </c>
      <c r="C13229" s="72" t="s">
        <v>1101</v>
      </c>
      <c r="D13229" s="72" t="s">
        <v>1091</v>
      </c>
      <c r="E13229" s="72">
        <v>491</v>
      </c>
      <c r="F13229" s="105">
        <v>22</v>
      </c>
      <c r="G13229" s="108">
        <f t="shared" si="206"/>
        <v>44105</v>
      </c>
    </row>
    <row r="13230" spans="1:7" x14ac:dyDescent="0.35">
      <c r="A13230" s="72" t="s">
        <v>782</v>
      </c>
      <c r="B13230" s="72" t="s">
        <v>783</v>
      </c>
      <c r="C13230" s="72" t="s">
        <v>1101</v>
      </c>
      <c r="D13230" s="72" t="s">
        <v>1092</v>
      </c>
      <c r="E13230" s="72">
        <v>488</v>
      </c>
      <c r="F13230" s="105">
        <v>21</v>
      </c>
      <c r="G13230" s="108">
        <f t="shared" si="206"/>
        <v>44013</v>
      </c>
    </row>
    <row r="13231" spans="1:7" x14ac:dyDescent="0.35">
      <c r="A13231" s="72" t="s">
        <v>782</v>
      </c>
      <c r="B13231" s="72" t="s">
        <v>783</v>
      </c>
      <c r="C13231" s="72" t="s">
        <v>1101</v>
      </c>
      <c r="D13231" s="72" t="s">
        <v>1093</v>
      </c>
      <c r="E13231" s="72">
        <v>476</v>
      </c>
      <c r="F13231" s="105">
        <v>22</v>
      </c>
      <c r="G13231" s="108">
        <f t="shared" si="206"/>
        <v>43922</v>
      </c>
    </row>
    <row r="13232" spans="1:7" x14ac:dyDescent="0.35">
      <c r="A13232" s="72" t="s">
        <v>782</v>
      </c>
      <c r="B13232" s="72" t="s">
        <v>783</v>
      </c>
      <c r="C13232" s="72" t="s">
        <v>1101</v>
      </c>
      <c r="D13232" s="72" t="s">
        <v>1094</v>
      </c>
      <c r="E13232" s="72">
        <v>463</v>
      </c>
      <c r="F13232" s="105">
        <v>25</v>
      </c>
      <c r="G13232" s="108">
        <f t="shared" si="206"/>
        <v>43831</v>
      </c>
    </row>
    <row r="13233" spans="1:7" x14ac:dyDescent="0.35">
      <c r="A13233" s="72" t="s">
        <v>782</v>
      </c>
      <c r="B13233" s="72" t="s">
        <v>783</v>
      </c>
      <c r="C13233" s="72" t="s">
        <v>1101</v>
      </c>
      <c r="D13233" s="72" t="s">
        <v>1095</v>
      </c>
      <c r="E13233" s="72">
        <v>457</v>
      </c>
      <c r="F13233" s="105">
        <v>22</v>
      </c>
      <c r="G13233" s="108">
        <f t="shared" si="206"/>
        <v>43739</v>
      </c>
    </row>
    <row r="13234" spans="1:7" x14ac:dyDescent="0.35">
      <c r="A13234" s="72" t="s">
        <v>782</v>
      </c>
      <c r="B13234" s="72" t="s">
        <v>783</v>
      </c>
      <c r="C13234" s="72" t="s">
        <v>1101</v>
      </c>
      <c r="D13234" s="72" t="s">
        <v>1096</v>
      </c>
      <c r="E13234" s="72">
        <v>457</v>
      </c>
      <c r="F13234" s="105">
        <v>23</v>
      </c>
      <c r="G13234" s="108">
        <f t="shared" si="206"/>
        <v>43647</v>
      </c>
    </row>
    <row r="13235" spans="1:7" x14ac:dyDescent="0.35">
      <c r="A13235" s="72" t="s">
        <v>782</v>
      </c>
      <c r="B13235" s="72" t="s">
        <v>783</v>
      </c>
      <c r="C13235" s="72" t="s">
        <v>1101</v>
      </c>
      <c r="D13235" s="72" t="s">
        <v>1097</v>
      </c>
      <c r="E13235" s="72">
        <v>456</v>
      </c>
      <c r="F13235" s="105">
        <v>9</v>
      </c>
      <c r="G13235" s="108">
        <f t="shared" si="206"/>
        <v>43556</v>
      </c>
    </row>
    <row r="13236" spans="1:7" x14ac:dyDescent="0.35">
      <c r="A13236" s="72" t="s">
        <v>782</v>
      </c>
      <c r="B13236" s="72" t="s">
        <v>783</v>
      </c>
      <c r="C13236" s="72" t="s">
        <v>1101</v>
      </c>
      <c r="D13236" s="72" t="s">
        <v>1098</v>
      </c>
      <c r="E13236" s="72">
        <v>445</v>
      </c>
      <c r="F13236" s="105">
        <v>9</v>
      </c>
      <c r="G13236" s="108">
        <f t="shared" si="206"/>
        <v>43466</v>
      </c>
    </row>
    <row r="13237" spans="1:7" x14ac:dyDescent="0.35">
      <c r="A13237" s="72" t="s">
        <v>782</v>
      </c>
      <c r="B13237" s="72" t="s">
        <v>783</v>
      </c>
      <c r="C13237" s="72" t="s">
        <v>1101</v>
      </c>
      <c r="D13237" s="72" t="s">
        <v>1099</v>
      </c>
      <c r="E13237" s="72">
        <v>450</v>
      </c>
      <c r="F13237" s="105">
        <v>12</v>
      </c>
      <c r="G13237" s="108">
        <f t="shared" si="206"/>
        <v>43374</v>
      </c>
    </row>
    <row r="13238" spans="1:7" x14ac:dyDescent="0.35">
      <c r="A13238" s="72" t="s">
        <v>782</v>
      </c>
      <c r="B13238" s="72" t="s">
        <v>783</v>
      </c>
      <c r="C13238" s="72" t="s">
        <v>1102</v>
      </c>
      <c r="D13238" s="72" t="s">
        <v>1088</v>
      </c>
      <c r="E13238" s="72">
        <v>1042</v>
      </c>
      <c r="F13238" s="105">
        <v>111</v>
      </c>
      <c r="G13238" s="108">
        <f t="shared" si="206"/>
        <v>44378</v>
      </c>
    </row>
    <row r="13239" spans="1:7" x14ac:dyDescent="0.35">
      <c r="A13239" s="72" t="s">
        <v>782</v>
      </c>
      <c r="B13239" s="72" t="s">
        <v>783</v>
      </c>
      <c r="C13239" s="72" t="s">
        <v>1102</v>
      </c>
      <c r="D13239" s="72" t="s">
        <v>1089</v>
      </c>
      <c r="E13239" s="72">
        <v>1042</v>
      </c>
      <c r="F13239" s="105">
        <v>114</v>
      </c>
      <c r="G13239" s="108">
        <f t="shared" si="206"/>
        <v>44287</v>
      </c>
    </row>
    <row r="13240" spans="1:7" x14ac:dyDescent="0.35">
      <c r="A13240" s="72" t="s">
        <v>782</v>
      </c>
      <c r="B13240" s="72" t="s">
        <v>783</v>
      </c>
      <c r="C13240" s="72" t="s">
        <v>1102</v>
      </c>
      <c r="D13240" s="72" t="s">
        <v>1090</v>
      </c>
      <c r="E13240" s="72">
        <v>1043</v>
      </c>
      <c r="F13240" s="105">
        <v>115</v>
      </c>
      <c r="G13240" s="108">
        <f t="shared" si="206"/>
        <v>44197</v>
      </c>
    </row>
    <row r="13241" spans="1:7" x14ac:dyDescent="0.35">
      <c r="A13241" s="72" t="s">
        <v>782</v>
      </c>
      <c r="B13241" s="72" t="s">
        <v>783</v>
      </c>
      <c r="C13241" s="72" t="s">
        <v>1102</v>
      </c>
      <c r="D13241" s="72" t="s">
        <v>1091</v>
      </c>
      <c r="E13241" s="72">
        <v>1048</v>
      </c>
      <c r="F13241" s="105">
        <v>112</v>
      </c>
      <c r="G13241" s="108">
        <f t="shared" si="206"/>
        <v>44105</v>
      </c>
    </row>
    <row r="13242" spans="1:7" x14ac:dyDescent="0.35">
      <c r="A13242" s="72" t="s">
        <v>782</v>
      </c>
      <c r="B13242" s="72" t="s">
        <v>783</v>
      </c>
      <c r="C13242" s="72" t="s">
        <v>1102</v>
      </c>
      <c r="D13242" s="72" t="s">
        <v>1092</v>
      </c>
      <c r="E13242" s="72">
        <v>1057</v>
      </c>
      <c r="F13242" s="105">
        <v>112</v>
      </c>
      <c r="G13242" s="108">
        <f t="shared" si="206"/>
        <v>44013</v>
      </c>
    </row>
    <row r="13243" spans="1:7" x14ac:dyDescent="0.35">
      <c r="A13243" s="72" t="s">
        <v>782</v>
      </c>
      <c r="B13243" s="72" t="s">
        <v>783</v>
      </c>
      <c r="C13243" s="72" t="s">
        <v>1102</v>
      </c>
      <c r="D13243" s="72" t="s">
        <v>1093</v>
      </c>
      <c r="E13243" s="72">
        <v>1057</v>
      </c>
      <c r="F13243" s="105">
        <v>115</v>
      </c>
      <c r="G13243" s="108">
        <f t="shared" si="206"/>
        <v>43922</v>
      </c>
    </row>
    <row r="13244" spans="1:7" x14ac:dyDescent="0.35">
      <c r="A13244" s="72" t="s">
        <v>782</v>
      </c>
      <c r="B13244" s="72" t="s">
        <v>783</v>
      </c>
      <c r="C13244" s="72" t="s">
        <v>1102</v>
      </c>
      <c r="D13244" s="72" t="s">
        <v>1094</v>
      </c>
      <c r="E13244" s="72">
        <v>1057</v>
      </c>
      <c r="F13244" s="105">
        <v>113</v>
      </c>
      <c r="G13244" s="108">
        <f t="shared" si="206"/>
        <v>43831</v>
      </c>
    </row>
    <row r="13245" spans="1:7" x14ac:dyDescent="0.35">
      <c r="A13245" s="72" t="s">
        <v>782</v>
      </c>
      <c r="B13245" s="72" t="s">
        <v>783</v>
      </c>
      <c r="C13245" s="72" t="s">
        <v>1102</v>
      </c>
      <c r="D13245" s="72" t="s">
        <v>1095</v>
      </c>
      <c r="E13245" s="72">
        <v>1060</v>
      </c>
      <c r="F13245" s="105">
        <v>113</v>
      </c>
      <c r="G13245" s="108">
        <f t="shared" si="206"/>
        <v>43739</v>
      </c>
    </row>
    <row r="13246" spans="1:7" x14ac:dyDescent="0.35">
      <c r="A13246" s="72" t="s">
        <v>782</v>
      </c>
      <c r="B13246" s="72" t="s">
        <v>783</v>
      </c>
      <c r="C13246" s="72" t="s">
        <v>1102</v>
      </c>
      <c r="D13246" s="72" t="s">
        <v>1096</v>
      </c>
      <c r="E13246" s="72">
        <v>1056</v>
      </c>
      <c r="F13246" s="105">
        <v>112</v>
      </c>
      <c r="G13246" s="108">
        <f t="shared" si="206"/>
        <v>43647</v>
      </c>
    </row>
    <row r="13247" spans="1:7" x14ac:dyDescent="0.35">
      <c r="A13247" s="72" t="s">
        <v>782</v>
      </c>
      <c r="B13247" s="72" t="s">
        <v>783</v>
      </c>
      <c r="C13247" s="72" t="s">
        <v>1102</v>
      </c>
      <c r="D13247" s="72" t="s">
        <v>1097</v>
      </c>
      <c r="E13247" s="72">
        <v>1064</v>
      </c>
      <c r="F13247" s="105">
        <v>84</v>
      </c>
      <c r="G13247" s="108">
        <f t="shared" si="206"/>
        <v>43556</v>
      </c>
    </row>
    <row r="13248" spans="1:7" x14ac:dyDescent="0.35">
      <c r="A13248" s="72" t="s">
        <v>782</v>
      </c>
      <c r="B13248" s="72" t="s">
        <v>783</v>
      </c>
      <c r="C13248" s="72" t="s">
        <v>1102</v>
      </c>
      <c r="D13248" s="72" t="s">
        <v>1098</v>
      </c>
      <c r="E13248" s="72">
        <v>1055</v>
      </c>
      <c r="F13248" s="105">
        <v>86</v>
      </c>
      <c r="G13248" s="108">
        <f t="shared" si="206"/>
        <v>43466</v>
      </c>
    </row>
    <row r="13249" spans="1:7" x14ac:dyDescent="0.35">
      <c r="A13249" s="72" t="s">
        <v>782</v>
      </c>
      <c r="B13249" s="72" t="s">
        <v>783</v>
      </c>
      <c r="C13249" s="72" t="s">
        <v>1102</v>
      </c>
      <c r="D13249" s="72" t="s">
        <v>1099</v>
      </c>
      <c r="E13249" s="72">
        <v>1077</v>
      </c>
      <c r="F13249" s="105">
        <v>91</v>
      </c>
      <c r="G13249" s="108">
        <f t="shared" si="206"/>
        <v>43374</v>
      </c>
    </row>
    <row r="13250" spans="1:7" x14ac:dyDescent="0.35">
      <c r="A13250" s="72" t="s">
        <v>784</v>
      </c>
      <c r="B13250" s="72" t="s">
        <v>785</v>
      </c>
      <c r="C13250" s="72" t="s">
        <v>1087</v>
      </c>
      <c r="D13250" s="72" t="s">
        <v>1088</v>
      </c>
      <c r="E13250" s="72">
        <v>451</v>
      </c>
      <c r="F13250" s="105">
        <v>20</v>
      </c>
      <c r="G13250" s="108">
        <f t="shared" si="206"/>
        <v>44378</v>
      </c>
    </row>
    <row r="13251" spans="1:7" x14ac:dyDescent="0.35">
      <c r="A13251" s="72" t="s">
        <v>784</v>
      </c>
      <c r="B13251" s="72" t="s">
        <v>785</v>
      </c>
      <c r="C13251" s="72" t="s">
        <v>1087</v>
      </c>
      <c r="D13251" s="72" t="s">
        <v>1089</v>
      </c>
      <c r="E13251" s="72">
        <v>453</v>
      </c>
      <c r="F13251" s="105">
        <v>25</v>
      </c>
      <c r="G13251" s="108">
        <f t="shared" si="206"/>
        <v>44287</v>
      </c>
    </row>
    <row r="13252" spans="1:7" x14ac:dyDescent="0.35">
      <c r="A13252" s="72" t="s">
        <v>784</v>
      </c>
      <c r="B13252" s="72" t="s">
        <v>785</v>
      </c>
      <c r="C13252" s="72" t="s">
        <v>1087</v>
      </c>
      <c r="D13252" s="72" t="s">
        <v>1090</v>
      </c>
      <c r="E13252" s="72">
        <v>452</v>
      </c>
      <c r="F13252" s="105">
        <v>21</v>
      </c>
      <c r="G13252" s="108">
        <f t="shared" ref="G13252:G13315" si="207">DATE(LEFT(D13252,4),RIGHT(LEFT(D13252,7),2),1)</f>
        <v>44197</v>
      </c>
    </row>
    <row r="13253" spans="1:7" x14ac:dyDescent="0.35">
      <c r="A13253" s="72" t="s">
        <v>784</v>
      </c>
      <c r="B13253" s="72" t="s">
        <v>785</v>
      </c>
      <c r="C13253" s="72" t="s">
        <v>1087</v>
      </c>
      <c r="D13253" s="72" t="s">
        <v>1091</v>
      </c>
      <c r="E13253" s="72">
        <v>450</v>
      </c>
      <c r="F13253" s="105">
        <v>22</v>
      </c>
      <c r="G13253" s="108">
        <f t="shared" si="207"/>
        <v>44105</v>
      </c>
    </row>
    <row r="13254" spans="1:7" x14ac:dyDescent="0.35">
      <c r="A13254" s="72" t="s">
        <v>784</v>
      </c>
      <c r="B13254" s="72" t="s">
        <v>785</v>
      </c>
      <c r="C13254" s="72" t="s">
        <v>1087</v>
      </c>
      <c r="D13254" s="72" t="s">
        <v>1092</v>
      </c>
      <c r="E13254" s="72">
        <v>446</v>
      </c>
      <c r="F13254" s="105">
        <v>20</v>
      </c>
      <c r="G13254" s="108">
        <f t="shared" si="207"/>
        <v>44013</v>
      </c>
    </row>
    <row r="13255" spans="1:7" x14ac:dyDescent="0.35">
      <c r="A13255" s="72" t="s">
        <v>784</v>
      </c>
      <c r="B13255" s="72" t="s">
        <v>785</v>
      </c>
      <c r="C13255" s="72" t="s">
        <v>1087</v>
      </c>
      <c r="D13255" s="72" t="s">
        <v>1093</v>
      </c>
      <c r="E13255" s="72">
        <v>448</v>
      </c>
      <c r="F13255" s="105">
        <v>17</v>
      </c>
      <c r="G13255" s="108">
        <f t="shared" si="207"/>
        <v>43922</v>
      </c>
    </row>
    <row r="13256" spans="1:7" x14ac:dyDescent="0.35">
      <c r="A13256" s="72" t="s">
        <v>784</v>
      </c>
      <c r="B13256" s="72" t="s">
        <v>785</v>
      </c>
      <c r="C13256" s="72" t="s">
        <v>1087</v>
      </c>
      <c r="D13256" s="72" t="s">
        <v>1094</v>
      </c>
      <c r="E13256" s="72">
        <v>440</v>
      </c>
      <c r="F13256" s="105">
        <v>17</v>
      </c>
      <c r="G13256" s="108">
        <f t="shared" si="207"/>
        <v>43831</v>
      </c>
    </row>
    <row r="13257" spans="1:7" x14ac:dyDescent="0.35">
      <c r="A13257" s="72" t="s">
        <v>784</v>
      </c>
      <c r="B13257" s="72" t="s">
        <v>785</v>
      </c>
      <c r="C13257" s="72" t="s">
        <v>1087</v>
      </c>
      <c r="D13257" s="72" t="s">
        <v>1095</v>
      </c>
      <c r="E13257" s="72">
        <v>440</v>
      </c>
      <c r="F13257" s="105">
        <v>16</v>
      </c>
      <c r="G13257" s="108">
        <f t="shared" si="207"/>
        <v>43739</v>
      </c>
    </row>
    <row r="13258" spans="1:7" x14ac:dyDescent="0.35">
      <c r="A13258" s="72" t="s">
        <v>784</v>
      </c>
      <c r="B13258" s="72" t="s">
        <v>785</v>
      </c>
      <c r="C13258" s="72" t="s">
        <v>1087</v>
      </c>
      <c r="D13258" s="72" t="s">
        <v>1096</v>
      </c>
      <c r="E13258" s="72">
        <v>447</v>
      </c>
      <c r="F13258" s="105">
        <v>17</v>
      </c>
      <c r="G13258" s="108">
        <f t="shared" si="207"/>
        <v>43647</v>
      </c>
    </row>
    <row r="13259" spans="1:7" x14ac:dyDescent="0.35">
      <c r="A13259" s="72" t="s">
        <v>784</v>
      </c>
      <c r="B13259" s="72" t="s">
        <v>785</v>
      </c>
      <c r="C13259" s="72" t="s">
        <v>1087</v>
      </c>
      <c r="D13259" s="72" t="s">
        <v>1097</v>
      </c>
      <c r="E13259" s="72">
        <v>445</v>
      </c>
      <c r="F13259" s="105">
        <v>20</v>
      </c>
      <c r="G13259" s="108">
        <f t="shared" si="207"/>
        <v>43556</v>
      </c>
    </row>
    <row r="13260" spans="1:7" x14ac:dyDescent="0.35">
      <c r="A13260" s="72" t="s">
        <v>784</v>
      </c>
      <c r="B13260" s="72" t="s">
        <v>785</v>
      </c>
      <c r="C13260" s="72" t="s">
        <v>1087</v>
      </c>
      <c r="D13260" s="72" t="s">
        <v>1098</v>
      </c>
      <c r="E13260" s="72">
        <v>425</v>
      </c>
      <c r="F13260" s="105">
        <v>18</v>
      </c>
      <c r="G13260" s="108">
        <f t="shared" si="207"/>
        <v>43466</v>
      </c>
    </row>
    <row r="13261" spans="1:7" x14ac:dyDescent="0.35">
      <c r="A13261" s="72" t="s">
        <v>784</v>
      </c>
      <c r="B13261" s="72" t="s">
        <v>785</v>
      </c>
      <c r="C13261" s="72" t="s">
        <v>1087</v>
      </c>
      <c r="D13261" s="72" t="s">
        <v>1099</v>
      </c>
      <c r="E13261" s="72">
        <v>470</v>
      </c>
      <c r="F13261" s="105">
        <v>22</v>
      </c>
      <c r="G13261" s="108">
        <f t="shared" si="207"/>
        <v>43374</v>
      </c>
    </row>
    <row r="13262" spans="1:7" x14ac:dyDescent="0.35">
      <c r="A13262" s="72" t="s">
        <v>784</v>
      </c>
      <c r="B13262" s="72" t="s">
        <v>785</v>
      </c>
      <c r="C13262" s="72" t="s">
        <v>1100</v>
      </c>
      <c r="D13262" s="72" t="s">
        <v>1088</v>
      </c>
      <c r="E13262" s="72">
        <v>608</v>
      </c>
      <c r="F13262" s="105">
        <v>83</v>
      </c>
      <c r="G13262" s="108">
        <f t="shared" si="207"/>
        <v>44378</v>
      </c>
    </row>
    <row r="13263" spans="1:7" x14ac:dyDescent="0.35">
      <c r="A13263" s="72" t="s">
        <v>784</v>
      </c>
      <c r="B13263" s="72" t="s">
        <v>785</v>
      </c>
      <c r="C13263" s="72" t="s">
        <v>1100</v>
      </c>
      <c r="D13263" s="72" t="s">
        <v>1089</v>
      </c>
      <c r="E13263" s="72">
        <v>608</v>
      </c>
      <c r="F13263" s="105">
        <v>77</v>
      </c>
      <c r="G13263" s="108">
        <f t="shared" si="207"/>
        <v>44287</v>
      </c>
    </row>
    <row r="13264" spans="1:7" x14ac:dyDescent="0.35">
      <c r="A13264" s="72" t="s">
        <v>784</v>
      </c>
      <c r="B13264" s="72" t="s">
        <v>785</v>
      </c>
      <c r="C13264" s="72" t="s">
        <v>1100</v>
      </c>
      <c r="D13264" s="72" t="s">
        <v>1090</v>
      </c>
      <c r="E13264" s="72">
        <v>607</v>
      </c>
      <c r="F13264" s="105">
        <v>88</v>
      </c>
      <c r="G13264" s="108">
        <f t="shared" si="207"/>
        <v>44197</v>
      </c>
    </row>
    <row r="13265" spans="1:7" x14ac:dyDescent="0.35">
      <c r="A13265" s="72" t="s">
        <v>784</v>
      </c>
      <c r="B13265" s="72" t="s">
        <v>785</v>
      </c>
      <c r="C13265" s="72" t="s">
        <v>1100</v>
      </c>
      <c r="D13265" s="72" t="s">
        <v>1091</v>
      </c>
      <c r="E13265" s="72">
        <v>603</v>
      </c>
      <c r="F13265" s="105">
        <v>86</v>
      </c>
      <c r="G13265" s="108">
        <f t="shared" si="207"/>
        <v>44105</v>
      </c>
    </row>
    <row r="13266" spans="1:7" x14ac:dyDescent="0.35">
      <c r="A13266" s="72" t="s">
        <v>784</v>
      </c>
      <c r="B13266" s="72" t="s">
        <v>785</v>
      </c>
      <c r="C13266" s="72" t="s">
        <v>1100</v>
      </c>
      <c r="D13266" s="72" t="s">
        <v>1092</v>
      </c>
      <c r="E13266" s="72">
        <v>629</v>
      </c>
      <c r="F13266" s="105">
        <v>95</v>
      </c>
      <c r="G13266" s="108">
        <f t="shared" si="207"/>
        <v>44013</v>
      </c>
    </row>
    <row r="13267" spans="1:7" x14ac:dyDescent="0.35">
      <c r="A13267" s="72" t="s">
        <v>784</v>
      </c>
      <c r="B13267" s="72" t="s">
        <v>785</v>
      </c>
      <c r="C13267" s="72" t="s">
        <v>1100</v>
      </c>
      <c r="D13267" s="72" t="s">
        <v>1093</v>
      </c>
      <c r="E13267" s="72">
        <v>627</v>
      </c>
      <c r="F13267" s="105">
        <v>87</v>
      </c>
      <c r="G13267" s="108">
        <f t="shared" si="207"/>
        <v>43922</v>
      </c>
    </row>
    <row r="13268" spans="1:7" x14ac:dyDescent="0.35">
      <c r="A13268" s="72" t="s">
        <v>784</v>
      </c>
      <c r="B13268" s="72" t="s">
        <v>785</v>
      </c>
      <c r="C13268" s="72" t="s">
        <v>1100</v>
      </c>
      <c r="D13268" s="72" t="s">
        <v>1094</v>
      </c>
      <c r="E13268" s="72">
        <v>632</v>
      </c>
      <c r="F13268" s="105">
        <v>91</v>
      </c>
      <c r="G13268" s="108">
        <f t="shared" si="207"/>
        <v>43831</v>
      </c>
    </row>
    <row r="13269" spans="1:7" x14ac:dyDescent="0.35">
      <c r="A13269" s="72" t="s">
        <v>784</v>
      </c>
      <c r="B13269" s="72" t="s">
        <v>785</v>
      </c>
      <c r="C13269" s="72" t="s">
        <v>1100</v>
      </c>
      <c r="D13269" s="72" t="s">
        <v>1095</v>
      </c>
      <c r="E13269" s="72">
        <v>632</v>
      </c>
      <c r="F13269" s="105">
        <v>103</v>
      </c>
      <c r="G13269" s="108">
        <f t="shared" si="207"/>
        <v>43739</v>
      </c>
    </row>
    <row r="13270" spans="1:7" x14ac:dyDescent="0.35">
      <c r="A13270" s="72" t="s">
        <v>784</v>
      </c>
      <c r="B13270" s="72" t="s">
        <v>785</v>
      </c>
      <c r="C13270" s="72" t="s">
        <v>1100</v>
      </c>
      <c r="D13270" s="72" t="s">
        <v>1096</v>
      </c>
      <c r="E13270" s="72">
        <v>631</v>
      </c>
      <c r="F13270" s="105">
        <v>108</v>
      </c>
      <c r="G13270" s="108">
        <f t="shared" si="207"/>
        <v>43647</v>
      </c>
    </row>
    <row r="13271" spans="1:7" x14ac:dyDescent="0.35">
      <c r="A13271" s="72" t="s">
        <v>784</v>
      </c>
      <c r="B13271" s="72" t="s">
        <v>785</v>
      </c>
      <c r="C13271" s="72" t="s">
        <v>1100</v>
      </c>
      <c r="D13271" s="72" t="s">
        <v>1097</v>
      </c>
      <c r="E13271" s="72">
        <v>633</v>
      </c>
      <c r="F13271" s="105">
        <v>100</v>
      </c>
      <c r="G13271" s="108">
        <f t="shared" si="207"/>
        <v>43556</v>
      </c>
    </row>
    <row r="13272" spans="1:7" x14ac:dyDescent="0.35">
      <c r="A13272" s="72" t="s">
        <v>784</v>
      </c>
      <c r="B13272" s="72" t="s">
        <v>785</v>
      </c>
      <c r="C13272" s="72" t="s">
        <v>1100</v>
      </c>
      <c r="D13272" s="72" t="s">
        <v>1098</v>
      </c>
      <c r="E13272" s="72">
        <v>594</v>
      </c>
      <c r="F13272" s="105">
        <v>96</v>
      </c>
      <c r="G13272" s="108">
        <f t="shared" si="207"/>
        <v>43466</v>
      </c>
    </row>
    <row r="13273" spans="1:7" x14ac:dyDescent="0.35">
      <c r="A13273" s="72" t="s">
        <v>784</v>
      </c>
      <c r="B13273" s="72" t="s">
        <v>785</v>
      </c>
      <c r="C13273" s="72" t="s">
        <v>1100</v>
      </c>
      <c r="D13273" s="72" t="s">
        <v>1099</v>
      </c>
      <c r="E13273" s="72">
        <v>639</v>
      </c>
      <c r="F13273" s="105">
        <v>109</v>
      </c>
      <c r="G13273" s="108">
        <f t="shared" si="207"/>
        <v>43374</v>
      </c>
    </row>
    <row r="13274" spans="1:7" x14ac:dyDescent="0.35">
      <c r="A13274" s="72" t="s">
        <v>784</v>
      </c>
      <c r="B13274" s="72" t="s">
        <v>785</v>
      </c>
      <c r="C13274" s="72" t="s">
        <v>1101</v>
      </c>
      <c r="D13274" s="72" t="s">
        <v>1088</v>
      </c>
      <c r="E13274" s="72">
        <v>64</v>
      </c>
      <c r="F13274" s="105">
        <v>2</v>
      </c>
      <c r="G13274" s="108">
        <f t="shared" si="207"/>
        <v>44378</v>
      </c>
    </row>
    <row r="13275" spans="1:7" x14ac:dyDescent="0.35">
      <c r="A13275" s="72" t="s">
        <v>784</v>
      </c>
      <c r="B13275" s="72" t="s">
        <v>785</v>
      </c>
      <c r="C13275" s="72" t="s">
        <v>1101</v>
      </c>
      <c r="D13275" s="72" t="s">
        <v>1089</v>
      </c>
      <c r="E13275" s="72">
        <v>64</v>
      </c>
      <c r="F13275" s="105">
        <v>2</v>
      </c>
      <c r="G13275" s="108">
        <f t="shared" si="207"/>
        <v>44287</v>
      </c>
    </row>
    <row r="13276" spans="1:7" x14ac:dyDescent="0.35">
      <c r="A13276" s="72" t="s">
        <v>784</v>
      </c>
      <c r="B13276" s="72" t="s">
        <v>785</v>
      </c>
      <c r="C13276" s="72" t="s">
        <v>1101</v>
      </c>
      <c r="D13276" s="72" t="s">
        <v>1090</v>
      </c>
      <c r="E13276" s="72">
        <v>66</v>
      </c>
      <c r="F13276" s="105">
        <v>2</v>
      </c>
      <c r="G13276" s="108">
        <f t="shared" si="207"/>
        <v>44197</v>
      </c>
    </row>
    <row r="13277" spans="1:7" x14ac:dyDescent="0.35">
      <c r="A13277" s="72" t="s">
        <v>784</v>
      </c>
      <c r="B13277" s="72" t="s">
        <v>785</v>
      </c>
      <c r="C13277" s="72" t="s">
        <v>1101</v>
      </c>
      <c r="D13277" s="72" t="s">
        <v>1091</v>
      </c>
      <c r="E13277" s="72">
        <v>55</v>
      </c>
      <c r="F13277" s="105">
        <v>1</v>
      </c>
      <c r="G13277" s="108">
        <f t="shared" si="207"/>
        <v>44105</v>
      </c>
    </row>
    <row r="13278" spans="1:7" x14ac:dyDescent="0.35">
      <c r="A13278" s="72" t="s">
        <v>784</v>
      </c>
      <c r="B13278" s="72" t="s">
        <v>785</v>
      </c>
      <c r="C13278" s="72" t="s">
        <v>1101</v>
      </c>
      <c r="D13278" s="72" t="s">
        <v>1092</v>
      </c>
      <c r="E13278" s="72">
        <v>55</v>
      </c>
      <c r="F13278" s="105">
        <v>1</v>
      </c>
      <c r="G13278" s="108">
        <f t="shared" si="207"/>
        <v>44013</v>
      </c>
    </row>
    <row r="13279" spans="1:7" x14ac:dyDescent="0.35">
      <c r="A13279" s="72" t="s">
        <v>784</v>
      </c>
      <c r="B13279" s="72" t="s">
        <v>785</v>
      </c>
      <c r="C13279" s="72" t="s">
        <v>1101</v>
      </c>
      <c r="D13279" s="72" t="s">
        <v>1093</v>
      </c>
      <c r="E13279" s="72">
        <v>52</v>
      </c>
      <c r="F13279" s="105">
        <v>1</v>
      </c>
      <c r="G13279" s="108">
        <f t="shared" si="207"/>
        <v>43922</v>
      </c>
    </row>
    <row r="13280" spans="1:7" x14ac:dyDescent="0.35">
      <c r="A13280" s="72" t="s">
        <v>784</v>
      </c>
      <c r="B13280" s="72" t="s">
        <v>785</v>
      </c>
      <c r="C13280" s="72" t="s">
        <v>1101</v>
      </c>
      <c r="D13280" s="72" t="s">
        <v>1094</v>
      </c>
      <c r="E13280" s="72">
        <v>46</v>
      </c>
      <c r="F13280" s="105">
        <v>1</v>
      </c>
      <c r="G13280" s="108">
        <f t="shared" si="207"/>
        <v>43831</v>
      </c>
    </row>
    <row r="13281" spans="1:7" x14ac:dyDescent="0.35">
      <c r="A13281" s="72" t="s">
        <v>784</v>
      </c>
      <c r="B13281" s="72" t="s">
        <v>785</v>
      </c>
      <c r="C13281" s="72" t="s">
        <v>1101</v>
      </c>
      <c r="D13281" s="72" t="s">
        <v>1095</v>
      </c>
      <c r="E13281" s="72">
        <v>38</v>
      </c>
      <c r="F13281" s="105">
        <v>1</v>
      </c>
      <c r="G13281" s="108">
        <f t="shared" si="207"/>
        <v>43739</v>
      </c>
    </row>
    <row r="13282" spans="1:7" x14ac:dyDescent="0.35">
      <c r="A13282" s="72" t="s">
        <v>784</v>
      </c>
      <c r="B13282" s="72" t="s">
        <v>785</v>
      </c>
      <c r="C13282" s="72" t="s">
        <v>1101</v>
      </c>
      <c r="D13282" s="72" t="s">
        <v>1096</v>
      </c>
      <c r="E13282" s="72">
        <v>39</v>
      </c>
      <c r="F13282" s="105">
        <v>1</v>
      </c>
      <c r="G13282" s="108">
        <f t="shared" si="207"/>
        <v>43647</v>
      </c>
    </row>
    <row r="13283" spans="1:7" x14ac:dyDescent="0.35">
      <c r="A13283" s="72" t="s">
        <v>784</v>
      </c>
      <c r="B13283" s="72" t="s">
        <v>785</v>
      </c>
      <c r="C13283" s="72" t="s">
        <v>1101</v>
      </c>
      <c r="D13283" s="72" t="s">
        <v>1097</v>
      </c>
      <c r="E13283" s="72">
        <v>39</v>
      </c>
      <c r="F13283" s="105">
        <v>1</v>
      </c>
      <c r="G13283" s="108">
        <f t="shared" si="207"/>
        <v>43556</v>
      </c>
    </row>
    <row r="13284" spans="1:7" x14ac:dyDescent="0.35">
      <c r="A13284" s="72" t="s">
        <v>784</v>
      </c>
      <c r="B13284" s="72" t="s">
        <v>785</v>
      </c>
      <c r="C13284" s="72" t="s">
        <v>1101</v>
      </c>
      <c r="D13284" s="72" t="s">
        <v>1098</v>
      </c>
      <c r="E13284" s="72">
        <v>37</v>
      </c>
      <c r="F13284" s="105">
        <v>1</v>
      </c>
      <c r="G13284" s="108">
        <f t="shared" si="207"/>
        <v>43466</v>
      </c>
    </row>
    <row r="13285" spans="1:7" x14ac:dyDescent="0.35">
      <c r="A13285" s="72" t="s">
        <v>784</v>
      </c>
      <c r="B13285" s="72" t="s">
        <v>785</v>
      </c>
      <c r="C13285" s="72" t="s">
        <v>1101</v>
      </c>
      <c r="D13285" s="72" t="s">
        <v>1099</v>
      </c>
      <c r="E13285" s="72">
        <v>39</v>
      </c>
      <c r="F13285" s="105">
        <v>1</v>
      </c>
      <c r="G13285" s="108">
        <f t="shared" si="207"/>
        <v>43374</v>
      </c>
    </row>
    <row r="13286" spans="1:7" x14ac:dyDescent="0.35">
      <c r="A13286" s="72" t="s">
        <v>784</v>
      </c>
      <c r="B13286" s="72" t="s">
        <v>785</v>
      </c>
      <c r="C13286" s="72" t="s">
        <v>1102</v>
      </c>
      <c r="D13286" s="72" t="s">
        <v>1088</v>
      </c>
      <c r="E13286" s="72">
        <v>726</v>
      </c>
      <c r="F13286" s="105">
        <v>75</v>
      </c>
      <c r="G13286" s="108">
        <f t="shared" si="207"/>
        <v>44378</v>
      </c>
    </row>
    <row r="13287" spans="1:7" x14ac:dyDescent="0.35">
      <c r="A13287" s="72" t="s">
        <v>784</v>
      </c>
      <c r="B13287" s="72" t="s">
        <v>785</v>
      </c>
      <c r="C13287" s="72" t="s">
        <v>1102</v>
      </c>
      <c r="D13287" s="72" t="s">
        <v>1089</v>
      </c>
      <c r="E13287" s="72">
        <v>729</v>
      </c>
      <c r="F13287" s="105">
        <v>79</v>
      </c>
      <c r="G13287" s="108">
        <f t="shared" si="207"/>
        <v>44287</v>
      </c>
    </row>
    <row r="13288" spans="1:7" x14ac:dyDescent="0.35">
      <c r="A13288" s="72" t="s">
        <v>784</v>
      </c>
      <c r="B13288" s="72" t="s">
        <v>785</v>
      </c>
      <c r="C13288" s="72" t="s">
        <v>1102</v>
      </c>
      <c r="D13288" s="72" t="s">
        <v>1090</v>
      </c>
      <c r="E13288" s="72">
        <v>732</v>
      </c>
      <c r="F13288" s="105">
        <v>77</v>
      </c>
      <c r="G13288" s="108">
        <f t="shared" si="207"/>
        <v>44197</v>
      </c>
    </row>
    <row r="13289" spans="1:7" x14ac:dyDescent="0.35">
      <c r="A13289" s="72" t="s">
        <v>784</v>
      </c>
      <c r="B13289" s="72" t="s">
        <v>785</v>
      </c>
      <c r="C13289" s="72" t="s">
        <v>1102</v>
      </c>
      <c r="D13289" s="72" t="s">
        <v>1091</v>
      </c>
      <c r="E13289" s="72">
        <v>731</v>
      </c>
      <c r="F13289" s="105">
        <v>75</v>
      </c>
      <c r="G13289" s="108">
        <f t="shared" si="207"/>
        <v>44105</v>
      </c>
    </row>
    <row r="13290" spans="1:7" x14ac:dyDescent="0.35">
      <c r="A13290" s="72" t="s">
        <v>784</v>
      </c>
      <c r="B13290" s="72" t="s">
        <v>785</v>
      </c>
      <c r="C13290" s="72" t="s">
        <v>1102</v>
      </c>
      <c r="D13290" s="72" t="s">
        <v>1092</v>
      </c>
      <c r="E13290" s="72">
        <v>734</v>
      </c>
      <c r="F13290" s="105">
        <v>78</v>
      </c>
      <c r="G13290" s="108">
        <f t="shared" si="207"/>
        <v>44013</v>
      </c>
    </row>
    <row r="13291" spans="1:7" x14ac:dyDescent="0.35">
      <c r="A13291" s="72" t="s">
        <v>784</v>
      </c>
      <c r="B13291" s="72" t="s">
        <v>785</v>
      </c>
      <c r="C13291" s="72" t="s">
        <v>1102</v>
      </c>
      <c r="D13291" s="72" t="s">
        <v>1093</v>
      </c>
      <c r="E13291" s="72">
        <v>728</v>
      </c>
      <c r="F13291" s="105">
        <v>71</v>
      </c>
      <c r="G13291" s="108">
        <f t="shared" si="207"/>
        <v>43922</v>
      </c>
    </row>
    <row r="13292" spans="1:7" x14ac:dyDescent="0.35">
      <c r="A13292" s="72" t="s">
        <v>784</v>
      </c>
      <c r="B13292" s="72" t="s">
        <v>785</v>
      </c>
      <c r="C13292" s="72" t="s">
        <v>1102</v>
      </c>
      <c r="D13292" s="72" t="s">
        <v>1094</v>
      </c>
      <c r="E13292" s="72">
        <v>728</v>
      </c>
      <c r="F13292" s="105">
        <v>67</v>
      </c>
      <c r="G13292" s="108">
        <f t="shared" si="207"/>
        <v>43831</v>
      </c>
    </row>
    <row r="13293" spans="1:7" x14ac:dyDescent="0.35">
      <c r="A13293" s="72" t="s">
        <v>784</v>
      </c>
      <c r="B13293" s="72" t="s">
        <v>785</v>
      </c>
      <c r="C13293" s="72" t="s">
        <v>1102</v>
      </c>
      <c r="D13293" s="72" t="s">
        <v>1095</v>
      </c>
      <c r="E13293" s="72">
        <v>730</v>
      </c>
      <c r="F13293" s="105">
        <v>82</v>
      </c>
      <c r="G13293" s="108">
        <f t="shared" si="207"/>
        <v>43739</v>
      </c>
    </row>
    <row r="13294" spans="1:7" x14ac:dyDescent="0.35">
      <c r="A13294" s="72" t="s">
        <v>784</v>
      </c>
      <c r="B13294" s="72" t="s">
        <v>785</v>
      </c>
      <c r="C13294" s="72" t="s">
        <v>1102</v>
      </c>
      <c r="D13294" s="72" t="s">
        <v>1096</v>
      </c>
      <c r="E13294" s="72">
        <v>737</v>
      </c>
      <c r="F13294" s="105">
        <v>84</v>
      </c>
      <c r="G13294" s="108">
        <f t="shared" si="207"/>
        <v>43647</v>
      </c>
    </row>
    <row r="13295" spans="1:7" x14ac:dyDescent="0.35">
      <c r="A13295" s="72" t="s">
        <v>784</v>
      </c>
      <c r="B13295" s="72" t="s">
        <v>785</v>
      </c>
      <c r="C13295" s="72" t="s">
        <v>1102</v>
      </c>
      <c r="D13295" s="72" t="s">
        <v>1097</v>
      </c>
      <c r="E13295" s="72">
        <v>737</v>
      </c>
      <c r="F13295" s="105">
        <v>77</v>
      </c>
      <c r="G13295" s="108">
        <f t="shared" si="207"/>
        <v>43556</v>
      </c>
    </row>
    <row r="13296" spans="1:7" x14ac:dyDescent="0.35">
      <c r="A13296" s="72" t="s">
        <v>784</v>
      </c>
      <c r="B13296" s="72" t="s">
        <v>785</v>
      </c>
      <c r="C13296" s="72" t="s">
        <v>1102</v>
      </c>
      <c r="D13296" s="72" t="s">
        <v>1098</v>
      </c>
      <c r="E13296" s="72">
        <v>727</v>
      </c>
      <c r="F13296" s="105">
        <v>89</v>
      </c>
      <c r="G13296" s="108">
        <f t="shared" si="207"/>
        <v>43466</v>
      </c>
    </row>
    <row r="13297" spans="1:7" x14ac:dyDescent="0.35">
      <c r="A13297" s="72" t="s">
        <v>784</v>
      </c>
      <c r="B13297" s="72" t="s">
        <v>785</v>
      </c>
      <c r="C13297" s="72" t="s">
        <v>1102</v>
      </c>
      <c r="D13297" s="72" t="s">
        <v>1099</v>
      </c>
      <c r="E13297" s="72">
        <v>809</v>
      </c>
      <c r="F13297" s="105">
        <v>117</v>
      </c>
      <c r="G13297" s="108">
        <f t="shared" si="207"/>
        <v>43374</v>
      </c>
    </row>
    <row r="13298" spans="1:7" x14ac:dyDescent="0.35">
      <c r="A13298" s="72" t="s">
        <v>788</v>
      </c>
      <c r="B13298" s="72" t="s">
        <v>789</v>
      </c>
      <c r="C13298" s="72" t="s">
        <v>1087</v>
      </c>
      <c r="D13298" s="72" t="s">
        <v>1088</v>
      </c>
      <c r="E13298" s="72">
        <v>2636</v>
      </c>
      <c r="F13298" s="105">
        <v>1173</v>
      </c>
      <c r="G13298" s="108">
        <f t="shared" si="207"/>
        <v>44378</v>
      </c>
    </row>
    <row r="13299" spans="1:7" x14ac:dyDescent="0.35">
      <c r="A13299" s="72" t="s">
        <v>788</v>
      </c>
      <c r="B13299" s="72" t="s">
        <v>789</v>
      </c>
      <c r="C13299" s="72" t="s">
        <v>1087</v>
      </c>
      <c r="D13299" s="72" t="s">
        <v>1089</v>
      </c>
      <c r="E13299" s="72">
        <v>2644</v>
      </c>
      <c r="F13299" s="105">
        <v>1179</v>
      </c>
      <c r="G13299" s="108">
        <f t="shared" si="207"/>
        <v>44287</v>
      </c>
    </row>
    <row r="13300" spans="1:7" x14ac:dyDescent="0.35">
      <c r="A13300" s="72" t="s">
        <v>788</v>
      </c>
      <c r="B13300" s="72" t="s">
        <v>789</v>
      </c>
      <c r="C13300" s="72" t="s">
        <v>1087</v>
      </c>
      <c r="D13300" s="72" t="s">
        <v>1090</v>
      </c>
      <c r="E13300" s="72">
        <v>2650</v>
      </c>
      <c r="F13300" s="105">
        <v>1181</v>
      </c>
      <c r="G13300" s="108">
        <f t="shared" si="207"/>
        <v>44197</v>
      </c>
    </row>
    <row r="13301" spans="1:7" x14ac:dyDescent="0.35">
      <c r="A13301" s="72" t="s">
        <v>788</v>
      </c>
      <c r="B13301" s="72" t="s">
        <v>789</v>
      </c>
      <c r="C13301" s="72" t="s">
        <v>1087</v>
      </c>
      <c r="D13301" s="72" t="s">
        <v>1091</v>
      </c>
      <c r="E13301" s="72">
        <v>2656</v>
      </c>
      <c r="F13301" s="105">
        <v>409</v>
      </c>
      <c r="G13301" s="108">
        <f t="shared" si="207"/>
        <v>44105</v>
      </c>
    </row>
    <row r="13302" spans="1:7" x14ac:dyDescent="0.35">
      <c r="A13302" s="72" t="s">
        <v>788</v>
      </c>
      <c r="B13302" s="72" t="s">
        <v>789</v>
      </c>
      <c r="C13302" s="72" t="s">
        <v>1087</v>
      </c>
      <c r="D13302" s="72" t="s">
        <v>1092</v>
      </c>
      <c r="E13302" s="72">
        <v>2656</v>
      </c>
      <c r="F13302" s="105">
        <v>409</v>
      </c>
      <c r="G13302" s="108">
        <f t="shared" si="207"/>
        <v>44013</v>
      </c>
    </row>
    <row r="13303" spans="1:7" x14ac:dyDescent="0.35">
      <c r="A13303" s="72" t="s">
        <v>788</v>
      </c>
      <c r="B13303" s="72" t="s">
        <v>789</v>
      </c>
      <c r="C13303" s="72" t="s">
        <v>1087</v>
      </c>
      <c r="D13303" s="72" t="s">
        <v>1093</v>
      </c>
      <c r="E13303" s="72">
        <v>2665</v>
      </c>
      <c r="F13303" s="105">
        <v>500</v>
      </c>
      <c r="G13303" s="108">
        <f t="shared" si="207"/>
        <v>43922</v>
      </c>
    </row>
    <row r="13304" spans="1:7" x14ac:dyDescent="0.35">
      <c r="A13304" s="72" t="s">
        <v>788</v>
      </c>
      <c r="B13304" s="72" t="s">
        <v>789</v>
      </c>
      <c r="C13304" s="72" t="s">
        <v>1087</v>
      </c>
      <c r="D13304" s="72" t="s">
        <v>1094</v>
      </c>
      <c r="E13304" s="72">
        <v>2626</v>
      </c>
      <c r="F13304" s="105">
        <v>383</v>
      </c>
      <c r="G13304" s="108">
        <f t="shared" si="207"/>
        <v>43831</v>
      </c>
    </row>
    <row r="13305" spans="1:7" x14ac:dyDescent="0.35">
      <c r="A13305" s="72" t="s">
        <v>788</v>
      </c>
      <c r="B13305" s="72" t="s">
        <v>789</v>
      </c>
      <c r="C13305" s="72" t="s">
        <v>1087</v>
      </c>
      <c r="D13305" s="72" t="s">
        <v>1095</v>
      </c>
      <c r="E13305" s="72">
        <v>2677</v>
      </c>
      <c r="F13305" s="105">
        <v>404</v>
      </c>
      <c r="G13305" s="108">
        <f t="shared" si="207"/>
        <v>43739</v>
      </c>
    </row>
    <row r="13306" spans="1:7" x14ac:dyDescent="0.35">
      <c r="A13306" s="72" t="s">
        <v>788</v>
      </c>
      <c r="B13306" s="72" t="s">
        <v>789</v>
      </c>
      <c r="C13306" s="72" t="s">
        <v>1087</v>
      </c>
      <c r="D13306" s="72" t="s">
        <v>1096</v>
      </c>
      <c r="E13306" s="72">
        <v>2682</v>
      </c>
      <c r="F13306" s="105">
        <v>405</v>
      </c>
      <c r="G13306" s="108">
        <f t="shared" si="207"/>
        <v>43647</v>
      </c>
    </row>
    <row r="13307" spans="1:7" x14ac:dyDescent="0.35">
      <c r="A13307" s="72" t="s">
        <v>788</v>
      </c>
      <c r="B13307" s="72" t="s">
        <v>789</v>
      </c>
      <c r="C13307" s="72" t="s">
        <v>1087</v>
      </c>
      <c r="D13307" s="72" t="s">
        <v>1097</v>
      </c>
      <c r="E13307" s="72">
        <v>2675</v>
      </c>
      <c r="F13307" s="105">
        <v>405</v>
      </c>
      <c r="G13307" s="108">
        <f t="shared" si="207"/>
        <v>43556</v>
      </c>
    </row>
    <row r="13308" spans="1:7" x14ac:dyDescent="0.35">
      <c r="A13308" s="72" t="s">
        <v>788</v>
      </c>
      <c r="B13308" s="72" t="s">
        <v>789</v>
      </c>
      <c r="C13308" s="72" t="s">
        <v>1087</v>
      </c>
      <c r="D13308" s="72" t="s">
        <v>1098</v>
      </c>
      <c r="E13308" s="72">
        <v>2679</v>
      </c>
      <c r="F13308" s="105">
        <v>408</v>
      </c>
      <c r="G13308" s="108">
        <f t="shared" si="207"/>
        <v>43466</v>
      </c>
    </row>
    <row r="13309" spans="1:7" x14ac:dyDescent="0.35">
      <c r="A13309" s="72" t="s">
        <v>788</v>
      </c>
      <c r="B13309" s="72" t="s">
        <v>789</v>
      </c>
      <c r="C13309" s="72" t="s">
        <v>1087</v>
      </c>
      <c r="D13309" s="72" t="s">
        <v>1099</v>
      </c>
      <c r="E13309" s="72">
        <v>2756</v>
      </c>
      <c r="F13309" s="105">
        <v>432</v>
      </c>
      <c r="G13309" s="108">
        <f t="shared" si="207"/>
        <v>43374</v>
      </c>
    </row>
    <row r="13310" spans="1:7" x14ac:dyDescent="0.35">
      <c r="A13310" s="72" t="s">
        <v>788</v>
      </c>
      <c r="B13310" s="72" t="s">
        <v>789</v>
      </c>
      <c r="C13310" s="72" t="s">
        <v>1100</v>
      </c>
      <c r="D13310" s="72" t="s">
        <v>1088</v>
      </c>
      <c r="E13310" s="72">
        <v>2671</v>
      </c>
      <c r="F13310" s="105">
        <v>1115</v>
      </c>
      <c r="G13310" s="108">
        <f t="shared" si="207"/>
        <v>44378</v>
      </c>
    </row>
    <row r="13311" spans="1:7" x14ac:dyDescent="0.35">
      <c r="A13311" s="72" t="s">
        <v>788</v>
      </c>
      <c r="B13311" s="72" t="s">
        <v>789</v>
      </c>
      <c r="C13311" s="72" t="s">
        <v>1100</v>
      </c>
      <c r="D13311" s="72" t="s">
        <v>1089</v>
      </c>
      <c r="E13311" s="72">
        <v>2682</v>
      </c>
      <c r="F13311" s="105">
        <v>1129</v>
      </c>
      <c r="G13311" s="108">
        <f t="shared" si="207"/>
        <v>44287</v>
      </c>
    </row>
    <row r="13312" spans="1:7" x14ac:dyDescent="0.35">
      <c r="A13312" s="72" t="s">
        <v>788</v>
      </c>
      <c r="B13312" s="72" t="s">
        <v>789</v>
      </c>
      <c r="C13312" s="72" t="s">
        <v>1100</v>
      </c>
      <c r="D13312" s="72" t="s">
        <v>1090</v>
      </c>
      <c r="E13312" s="72">
        <v>2673</v>
      </c>
      <c r="F13312" s="105">
        <v>1124</v>
      </c>
      <c r="G13312" s="108">
        <f t="shared" si="207"/>
        <v>44197</v>
      </c>
    </row>
    <row r="13313" spans="1:7" x14ac:dyDescent="0.35">
      <c r="A13313" s="72" t="s">
        <v>788</v>
      </c>
      <c r="B13313" s="72" t="s">
        <v>789</v>
      </c>
      <c r="C13313" s="72" t="s">
        <v>1100</v>
      </c>
      <c r="D13313" s="72" t="s">
        <v>1091</v>
      </c>
      <c r="E13313" s="72">
        <v>2687</v>
      </c>
      <c r="F13313" s="105">
        <v>559</v>
      </c>
      <c r="G13313" s="108">
        <f t="shared" si="207"/>
        <v>44105</v>
      </c>
    </row>
    <row r="13314" spans="1:7" x14ac:dyDescent="0.35">
      <c r="A13314" s="72" t="s">
        <v>788</v>
      </c>
      <c r="B13314" s="72" t="s">
        <v>789</v>
      </c>
      <c r="C13314" s="72" t="s">
        <v>1100</v>
      </c>
      <c r="D13314" s="72" t="s">
        <v>1092</v>
      </c>
      <c r="E13314" s="72">
        <v>2687</v>
      </c>
      <c r="F13314" s="105">
        <v>559</v>
      </c>
      <c r="G13314" s="108">
        <f t="shared" si="207"/>
        <v>44013</v>
      </c>
    </row>
    <row r="13315" spans="1:7" x14ac:dyDescent="0.35">
      <c r="A13315" s="72" t="s">
        <v>788</v>
      </c>
      <c r="B13315" s="72" t="s">
        <v>789</v>
      </c>
      <c r="C13315" s="72" t="s">
        <v>1100</v>
      </c>
      <c r="D13315" s="72" t="s">
        <v>1093</v>
      </c>
      <c r="E13315" s="72">
        <v>2685</v>
      </c>
      <c r="F13315" s="105">
        <v>737</v>
      </c>
      <c r="G13315" s="108">
        <f t="shared" si="207"/>
        <v>43922</v>
      </c>
    </row>
    <row r="13316" spans="1:7" x14ac:dyDescent="0.35">
      <c r="A13316" s="72" t="s">
        <v>788</v>
      </c>
      <c r="B13316" s="72" t="s">
        <v>789</v>
      </c>
      <c r="C13316" s="72" t="s">
        <v>1100</v>
      </c>
      <c r="D13316" s="72" t="s">
        <v>1094</v>
      </c>
      <c r="E13316" s="72">
        <v>2636</v>
      </c>
      <c r="F13316" s="105">
        <v>456</v>
      </c>
      <c r="G13316" s="108">
        <f t="shared" ref="G13316:G13379" si="208">DATE(LEFT(D13316,4),RIGHT(LEFT(D13316,7),2),1)</f>
        <v>43831</v>
      </c>
    </row>
    <row r="13317" spans="1:7" x14ac:dyDescent="0.35">
      <c r="A13317" s="72" t="s">
        <v>788</v>
      </c>
      <c r="B13317" s="72" t="s">
        <v>789</v>
      </c>
      <c r="C13317" s="72" t="s">
        <v>1100</v>
      </c>
      <c r="D13317" s="72" t="s">
        <v>1095</v>
      </c>
      <c r="E13317" s="72">
        <v>2681</v>
      </c>
      <c r="F13317" s="105">
        <v>480</v>
      </c>
      <c r="G13317" s="108">
        <f t="shared" si="208"/>
        <v>43739</v>
      </c>
    </row>
    <row r="13318" spans="1:7" x14ac:dyDescent="0.35">
      <c r="A13318" s="72" t="s">
        <v>788</v>
      </c>
      <c r="B13318" s="72" t="s">
        <v>789</v>
      </c>
      <c r="C13318" s="72" t="s">
        <v>1100</v>
      </c>
      <c r="D13318" s="72" t="s">
        <v>1096</v>
      </c>
      <c r="E13318" s="72">
        <v>2687</v>
      </c>
      <c r="F13318" s="105">
        <v>491</v>
      </c>
      <c r="G13318" s="108">
        <f t="shared" si="208"/>
        <v>43647</v>
      </c>
    </row>
    <row r="13319" spans="1:7" x14ac:dyDescent="0.35">
      <c r="A13319" s="72" t="s">
        <v>788</v>
      </c>
      <c r="B13319" s="72" t="s">
        <v>789</v>
      </c>
      <c r="C13319" s="72" t="s">
        <v>1100</v>
      </c>
      <c r="D13319" s="72" t="s">
        <v>1097</v>
      </c>
      <c r="E13319" s="72">
        <v>2671</v>
      </c>
      <c r="F13319" s="105">
        <v>486</v>
      </c>
      <c r="G13319" s="108">
        <f t="shared" si="208"/>
        <v>43556</v>
      </c>
    </row>
    <row r="13320" spans="1:7" x14ac:dyDescent="0.35">
      <c r="A13320" s="72" t="s">
        <v>788</v>
      </c>
      <c r="B13320" s="72" t="s">
        <v>789</v>
      </c>
      <c r="C13320" s="72" t="s">
        <v>1100</v>
      </c>
      <c r="D13320" s="72" t="s">
        <v>1098</v>
      </c>
      <c r="E13320" s="72">
        <v>2573</v>
      </c>
      <c r="F13320" s="105">
        <v>491</v>
      </c>
      <c r="G13320" s="108">
        <f t="shared" si="208"/>
        <v>43466</v>
      </c>
    </row>
    <row r="13321" spans="1:7" x14ac:dyDescent="0.35">
      <c r="A13321" s="72" t="s">
        <v>788</v>
      </c>
      <c r="B13321" s="72" t="s">
        <v>789</v>
      </c>
      <c r="C13321" s="72" t="s">
        <v>1100</v>
      </c>
      <c r="D13321" s="72" t="s">
        <v>1099</v>
      </c>
      <c r="E13321" s="72">
        <v>2740</v>
      </c>
      <c r="F13321" s="105">
        <v>580</v>
      </c>
      <c r="G13321" s="108">
        <f t="shared" si="208"/>
        <v>43374</v>
      </c>
    </row>
    <row r="13322" spans="1:7" x14ac:dyDescent="0.35">
      <c r="A13322" s="72" t="s">
        <v>788</v>
      </c>
      <c r="B13322" s="72" t="s">
        <v>789</v>
      </c>
      <c r="C13322" s="72" t="s">
        <v>1101</v>
      </c>
      <c r="D13322" s="72" t="s">
        <v>1088</v>
      </c>
      <c r="E13322" s="72">
        <v>274</v>
      </c>
      <c r="F13322" s="105">
        <v>141</v>
      </c>
      <c r="G13322" s="108">
        <f t="shared" si="208"/>
        <v>44378</v>
      </c>
    </row>
    <row r="13323" spans="1:7" x14ac:dyDescent="0.35">
      <c r="A13323" s="72" t="s">
        <v>788</v>
      </c>
      <c r="B13323" s="72" t="s">
        <v>789</v>
      </c>
      <c r="C13323" s="72" t="s">
        <v>1101</v>
      </c>
      <c r="D13323" s="72" t="s">
        <v>1089</v>
      </c>
      <c r="E13323" s="72">
        <v>273</v>
      </c>
      <c r="F13323" s="105">
        <v>142</v>
      </c>
      <c r="G13323" s="108">
        <f t="shared" si="208"/>
        <v>44287</v>
      </c>
    </row>
    <row r="13324" spans="1:7" x14ac:dyDescent="0.35">
      <c r="A13324" s="72" t="s">
        <v>788</v>
      </c>
      <c r="B13324" s="72" t="s">
        <v>789</v>
      </c>
      <c r="C13324" s="72" t="s">
        <v>1101</v>
      </c>
      <c r="D13324" s="72" t="s">
        <v>1090</v>
      </c>
      <c r="E13324" s="72">
        <v>271</v>
      </c>
      <c r="F13324" s="105">
        <v>142</v>
      </c>
      <c r="G13324" s="108">
        <f t="shared" si="208"/>
        <v>44197</v>
      </c>
    </row>
    <row r="13325" spans="1:7" x14ac:dyDescent="0.35">
      <c r="A13325" s="72" t="s">
        <v>788</v>
      </c>
      <c r="B13325" s="72" t="s">
        <v>789</v>
      </c>
      <c r="C13325" s="72" t="s">
        <v>1101</v>
      </c>
      <c r="D13325" s="72" t="s">
        <v>1091</v>
      </c>
      <c r="E13325" s="72">
        <v>278</v>
      </c>
      <c r="F13325" s="105">
        <v>15</v>
      </c>
      <c r="G13325" s="108">
        <f t="shared" si="208"/>
        <v>44105</v>
      </c>
    </row>
    <row r="13326" spans="1:7" x14ac:dyDescent="0.35">
      <c r="A13326" s="72" t="s">
        <v>788</v>
      </c>
      <c r="B13326" s="72" t="s">
        <v>789</v>
      </c>
      <c r="C13326" s="72" t="s">
        <v>1101</v>
      </c>
      <c r="D13326" s="72" t="s">
        <v>1092</v>
      </c>
      <c r="E13326" s="72">
        <v>278</v>
      </c>
      <c r="F13326" s="105">
        <v>15</v>
      </c>
      <c r="G13326" s="108">
        <f t="shared" si="208"/>
        <v>44013</v>
      </c>
    </row>
    <row r="13327" spans="1:7" x14ac:dyDescent="0.35">
      <c r="A13327" s="72" t="s">
        <v>788</v>
      </c>
      <c r="B13327" s="72" t="s">
        <v>789</v>
      </c>
      <c r="C13327" s="72" t="s">
        <v>1101</v>
      </c>
      <c r="D13327" s="72" t="s">
        <v>1093</v>
      </c>
      <c r="E13327" s="72">
        <v>269</v>
      </c>
      <c r="F13327" s="105">
        <v>18</v>
      </c>
      <c r="G13327" s="108">
        <f t="shared" si="208"/>
        <v>43922</v>
      </c>
    </row>
    <row r="13328" spans="1:7" x14ac:dyDescent="0.35">
      <c r="A13328" s="72" t="s">
        <v>788</v>
      </c>
      <c r="B13328" s="72" t="s">
        <v>789</v>
      </c>
      <c r="C13328" s="72" t="s">
        <v>1101</v>
      </c>
      <c r="D13328" s="72" t="s">
        <v>1094</v>
      </c>
      <c r="E13328" s="72">
        <v>268</v>
      </c>
      <c r="F13328" s="105">
        <v>9</v>
      </c>
      <c r="G13328" s="108">
        <f t="shared" si="208"/>
        <v>43831</v>
      </c>
    </row>
    <row r="13329" spans="1:7" x14ac:dyDescent="0.35">
      <c r="A13329" s="72" t="s">
        <v>788</v>
      </c>
      <c r="B13329" s="72" t="s">
        <v>789</v>
      </c>
      <c r="C13329" s="72" t="s">
        <v>1101</v>
      </c>
      <c r="D13329" s="72" t="s">
        <v>1095</v>
      </c>
      <c r="E13329" s="72">
        <v>257</v>
      </c>
      <c r="F13329" s="105">
        <v>8</v>
      </c>
      <c r="G13329" s="108">
        <f t="shared" si="208"/>
        <v>43739</v>
      </c>
    </row>
    <row r="13330" spans="1:7" x14ac:dyDescent="0.35">
      <c r="A13330" s="72" t="s">
        <v>788</v>
      </c>
      <c r="B13330" s="72" t="s">
        <v>789</v>
      </c>
      <c r="C13330" s="72" t="s">
        <v>1101</v>
      </c>
      <c r="D13330" s="72" t="s">
        <v>1096</v>
      </c>
      <c r="E13330" s="72">
        <v>257</v>
      </c>
      <c r="F13330" s="105">
        <v>8</v>
      </c>
      <c r="G13330" s="108">
        <f t="shared" si="208"/>
        <v>43647</v>
      </c>
    </row>
    <row r="13331" spans="1:7" x14ac:dyDescent="0.35">
      <c r="A13331" s="72" t="s">
        <v>788</v>
      </c>
      <c r="B13331" s="72" t="s">
        <v>789</v>
      </c>
      <c r="C13331" s="72" t="s">
        <v>1101</v>
      </c>
      <c r="D13331" s="72" t="s">
        <v>1097</v>
      </c>
      <c r="E13331" s="72">
        <v>257</v>
      </c>
      <c r="F13331" s="105">
        <v>8</v>
      </c>
      <c r="G13331" s="108">
        <f t="shared" si="208"/>
        <v>43556</v>
      </c>
    </row>
    <row r="13332" spans="1:7" x14ac:dyDescent="0.35">
      <c r="A13332" s="72" t="s">
        <v>788</v>
      </c>
      <c r="B13332" s="72" t="s">
        <v>789</v>
      </c>
      <c r="C13332" s="72" t="s">
        <v>1101</v>
      </c>
      <c r="D13332" s="72" t="s">
        <v>1098</v>
      </c>
      <c r="E13332" s="72">
        <v>252</v>
      </c>
      <c r="F13332" s="105">
        <v>8</v>
      </c>
      <c r="G13332" s="108">
        <f t="shared" si="208"/>
        <v>43466</v>
      </c>
    </row>
    <row r="13333" spans="1:7" x14ac:dyDescent="0.35">
      <c r="A13333" s="72" t="s">
        <v>788</v>
      </c>
      <c r="B13333" s="72" t="s">
        <v>789</v>
      </c>
      <c r="C13333" s="72" t="s">
        <v>1101</v>
      </c>
      <c r="D13333" s="72" t="s">
        <v>1099</v>
      </c>
      <c r="E13333" s="72">
        <v>263</v>
      </c>
      <c r="F13333" s="105">
        <v>10</v>
      </c>
      <c r="G13333" s="108">
        <f t="shared" si="208"/>
        <v>43374</v>
      </c>
    </row>
    <row r="13334" spans="1:7" x14ac:dyDescent="0.35">
      <c r="A13334" s="72" t="s">
        <v>788</v>
      </c>
      <c r="B13334" s="72" t="s">
        <v>789</v>
      </c>
      <c r="C13334" s="72" t="s">
        <v>1102</v>
      </c>
      <c r="D13334" s="72" t="s">
        <v>1088</v>
      </c>
      <c r="E13334" s="72">
        <v>3555</v>
      </c>
      <c r="F13334" s="105">
        <v>2077</v>
      </c>
      <c r="G13334" s="108">
        <f t="shared" si="208"/>
        <v>44378</v>
      </c>
    </row>
    <row r="13335" spans="1:7" x14ac:dyDescent="0.35">
      <c r="A13335" s="72" t="s">
        <v>788</v>
      </c>
      <c r="B13335" s="72" t="s">
        <v>789</v>
      </c>
      <c r="C13335" s="72" t="s">
        <v>1102</v>
      </c>
      <c r="D13335" s="72" t="s">
        <v>1089</v>
      </c>
      <c r="E13335" s="72">
        <v>3555</v>
      </c>
      <c r="F13335" s="105">
        <v>2077</v>
      </c>
      <c r="G13335" s="108">
        <f t="shared" si="208"/>
        <v>44287</v>
      </c>
    </row>
    <row r="13336" spans="1:7" x14ac:dyDescent="0.35">
      <c r="A13336" s="72" t="s">
        <v>788</v>
      </c>
      <c r="B13336" s="72" t="s">
        <v>789</v>
      </c>
      <c r="C13336" s="72" t="s">
        <v>1102</v>
      </c>
      <c r="D13336" s="72" t="s">
        <v>1090</v>
      </c>
      <c r="E13336" s="72">
        <v>3555</v>
      </c>
      <c r="F13336" s="105">
        <v>2077</v>
      </c>
      <c r="G13336" s="108">
        <f t="shared" si="208"/>
        <v>44197</v>
      </c>
    </row>
    <row r="13337" spans="1:7" x14ac:dyDescent="0.35">
      <c r="A13337" s="72" t="s">
        <v>788</v>
      </c>
      <c r="B13337" s="72" t="s">
        <v>789</v>
      </c>
      <c r="C13337" s="72" t="s">
        <v>1102</v>
      </c>
      <c r="D13337" s="72" t="s">
        <v>1091</v>
      </c>
      <c r="E13337" s="72">
        <v>3566</v>
      </c>
      <c r="F13337" s="105">
        <v>316</v>
      </c>
      <c r="G13337" s="108">
        <f t="shared" si="208"/>
        <v>44105</v>
      </c>
    </row>
    <row r="13338" spans="1:7" x14ac:dyDescent="0.35">
      <c r="A13338" s="72" t="s">
        <v>788</v>
      </c>
      <c r="B13338" s="72" t="s">
        <v>789</v>
      </c>
      <c r="C13338" s="72" t="s">
        <v>1102</v>
      </c>
      <c r="D13338" s="72" t="s">
        <v>1092</v>
      </c>
      <c r="E13338" s="72">
        <v>3566</v>
      </c>
      <c r="F13338" s="105">
        <v>316</v>
      </c>
      <c r="G13338" s="108">
        <f t="shared" si="208"/>
        <v>44013</v>
      </c>
    </row>
    <row r="13339" spans="1:7" x14ac:dyDescent="0.35">
      <c r="A13339" s="72" t="s">
        <v>788</v>
      </c>
      <c r="B13339" s="72" t="s">
        <v>789</v>
      </c>
      <c r="C13339" s="72" t="s">
        <v>1102</v>
      </c>
      <c r="D13339" s="72" t="s">
        <v>1093</v>
      </c>
      <c r="E13339" s="72">
        <v>3565</v>
      </c>
      <c r="F13339" s="105">
        <v>399</v>
      </c>
      <c r="G13339" s="108">
        <f t="shared" si="208"/>
        <v>43922</v>
      </c>
    </row>
    <row r="13340" spans="1:7" x14ac:dyDescent="0.35">
      <c r="A13340" s="72" t="s">
        <v>788</v>
      </c>
      <c r="B13340" s="72" t="s">
        <v>789</v>
      </c>
      <c r="C13340" s="72" t="s">
        <v>1102</v>
      </c>
      <c r="D13340" s="72" t="s">
        <v>1094</v>
      </c>
      <c r="E13340" s="72">
        <v>3534</v>
      </c>
      <c r="F13340" s="105">
        <v>288</v>
      </c>
      <c r="G13340" s="108">
        <f t="shared" si="208"/>
        <v>43831</v>
      </c>
    </row>
    <row r="13341" spans="1:7" x14ac:dyDescent="0.35">
      <c r="A13341" s="72" t="s">
        <v>788</v>
      </c>
      <c r="B13341" s="72" t="s">
        <v>789</v>
      </c>
      <c r="C13341" s="72" t="s">
        <v>1102</v>
      </c>
      <c r="D13341" s="72" t="s">
        <v>1095</v>
      </c>
      <c r="E13341" s="72">
        <v>3540</v>
      </c>
      <c r="F13341" s="105">
        <v>296</v>
      </c>
      <c r="G13341" s="108">
        <f t="shared" si="208"/>
        <v>43739</v>
      </c>
    </row>
    <row r="13342" spans="1:7" x14ac:dyDescent="0.35">
      <c r="A13342" s="72" t="s">
        <v>788</v>
      </c>
      <c r="B13342" s="72" t="s">
        <v>789</v>
      </c>
      <c r="C13342" s="72" t="s">
        <v>1102</v>
      </c>
      <c r="D13342" s="72" t="s">
        <v>1096</v>
      </c>
      <c r="E13342" s="72">
        <v>3542</v>
      </c>
      <c r="F13342" s="105">
        <v>295</v>
      </c>
      <c r="G13342" s="108">
        <f t="shared" si="208"/>
        <v>43647</v>
      </c>
    </row>
    <row r="13343" spans="1:7" x14ac:dyDescent="0.35">
      <c r="A13343" s="72" t="s">
        <v>788</v>
      </c>
      <c r="B13343" s="72" t="s">
        <v>789</v>
      </c>
      <c r="C13343" s="72" t="s">
        <v>1102</v>
      </c>
      <c r="D13343" s="72" t="s">
        <v>1097</v>
      </c>
      <c r="E13343" s="72">
        <v>3545</v>
      </c>
      <c r="F13343" s="105">
        <v>300</v>
      </c>
      <c r="G13343" s="108">
        <f t="shared" si="208"/>
        <v>43556</v>
      </c>
    </row>
    <row r="13344" spans="1:7" x14ac:dyDescent="0.35">
      <c r="A13344" s="72" t="s">
        <v>788</v>
      </c>
      <c r="B13344" s="72" t="s">
        <v>789</v>
      </c>
      <c r="C13344" s="72" t="s">
        <v>1102</v>
      </c>
      <c r="D13344" s="72" t="s">
        <v>1098</v>
      </c>
      <c r="E13344" s="72">
        <v>3557</v>
      </c>
      <c r="F13344" s="105">
        <v>306</v>
      </c>
      <c r="G13344" s="108">
        <f t="shared" si="208"/>
        <v>43466</v>
      </c>
    </row>
    <row r="13345" spans="1:7" x14ac:dyDescent="0.35">
      <c r="A13345" s="72" t="s">
        <v>788</v>
      </c>
      <c r="B13345" s="72" t="s">
        <v>789</v>
      </c>
      <c r="C13345" s="72" t="s">
        <v>1102</v>
      </c>
      <c r="D13345" s="72" t="s">
        <v>1099</v>
      </c>
      <c r="E13345" s="72">
        <v>3656</v>
      </c>
      <c r="F13345" s="105">
        <v>328</v>
      </c>
      <c r="G13345" s="108">
        <f t="shared" si="208"/>
        <v>43374</v>
      </c>
    </row>
    <row r="13346" spans="1:7" x14ac:dyDescent="0.35">
      <c r="A13346" s="72" t="s">
        <v>790</v>
      </c>
      <c r="B13346" s="72" t="s">
        <v>791</v>
      </c>
      <c r="C13346" s="72" t="s">
        <v>1087</v>
      </c>
      <c r="D13346" s="72" t="s">
        <v>1088</v>
      </c>
      <c r="E13346" s="72">
        <v>1348</v>
      </c>
      <c r="F13346" s="105">
        <v>123</v>
      </c>
      <c r="G13346" s="108">
        <f t="shared" si="208"/>
        <v>44378</v>
      </c>
    </row>
    <row r="13347" spans="1:7" x14ac:dyDescent="0.35">
      <c r="A13347" s="72" t="s">
        <v>790</v>
      </c>
      <c r="B13347" s="72" t="s">
        <v>791</v>
      </c>
      <c r="C13347" s="72" t="s">
        <v>1087</v>
      </c>
      <c r="D13347" s="72" t="s">
        <v>1089</v>
      </c>
      <c r="E13347" s="72">
        <v>1353</v>
      </c>
      <c r="F13347" s="105">
        <v>117</v>
      </c>
      <c r="G13347" s="108">
        <f t="shared" si="208"/>
        <v>44287</v>
      </c>
    </row>
    <row r="13348" spans="1:7" x14ac:dyDescent="0.35">
      <c r="A13348" s="72" t="s">
        <v>790</v>
      </c>
      <c r="B13348" s="72" t="s">
        <v>791</v>
      </c>
      <c r="C13348" s="72" t="s">
        <v>1087</v>
      </c>
      <c r="D13348" s="72" t="s">
        <v>1090</v>
      </c>
      <c r="E13348" s="72">
        <v>1353</v>
      </c>
      <c r="F13348" s="105">
        <v>117</v>
      </c>
      <c r="G13348" s="108">
        <f t="shared" si="208"/>
        <v>44197</v>
      </c>
    </row>
    <row r="13349" spans="1:7" x14ac:dyDescent="0.35">
      <c r="A13349" s="72" t="s">
        <v>790</v>
      </c>
      <c r="B13349" s="72" t="s">
        <v>791</v>
      </c>
      <c r="C13349" s="72" t="s">
        <v>1087</v>
      </c>
      <c r="D13349" s="72" t="s">
        <v>1091</v>
      </c>
      <c r="E13349" s="72">
        <v>1356</v>
      </c>
      <c r="F13349" s="105">
        <v>117</v>
      </c>
      <c r="G13349" s="108">
        <f t="shared" si="208"/>
        <v>44105</v>
      </c>
    </row>
    <row r="13350" spans="1:7" x14ac:dyDescent="0.35">
      <c r="A13350" s="72" t="s">
        <v>790</v>
      </c>
      <c r="B13350" s="72" t="s">
        <v>791</v>
      </c>
      <c r="C13350" s="72" t="s">
        <v>1087</v>
      </c>
      <c r="D13350" s="72" t="s">
        <v>1092</v>
      </c>
      <c r="E13350" s="72">
        <v>1347</v>
      </c>
      <c r="F13350" s="105">
        <v>122</v>
      </c>
      <c r="G13350" s="108">
        <f t="shared" si="208"/>
        <v>44013</v>
      </c>
    </row>
    <row r="13351" spans="1:7" x14ac:dyDescent="0.35">
      <c r="A13351" s="72" t="s">
        <v>790</v>
      </c>
      <c r="B13351" s="72" t="s">
        <v>791</v>
      </c>
      <c r="C13351" s="72" t="s">
        <v>1087</v>
      </c>
      <c r="D13351" s="72" t="s">
        <v>1093</v>
      </c>
      <c r="E13351" s="72">
        <v>1341</v>
      </c>
      <c r="F13351" s="105">
        <v>120</v>
      </c>
      <c r="G13351" s="108">
        <f t="shared" si="208"/>
        <v>43922</v>
      </c>
    </row>
    <row r="13352" spans="1:7" x14ac:dyDescent="0.35">
      <c r="A13352" s="72" t="s">
        <v>790</v>
      </c>
      <c r="B13352" s="72" t="s">
        <v>791</v>
      </c>
      <c r="C13352" s="72" t="s">
        <v>1087</v>
      </c>
      <c r="D13352" s="72" t="s">
        <v>1094</v>
      </c>
      <c r="E13352" s="72">
        <v>1339</v>
      </c>
      <c r="F13352" s="105">
        <v>124</v>
      </c>
      <c r="G13352" s="108">
        <f t="shared" si="208"/>
        <v>43831</v>
      </c>
    </row>
    <row r="13353" spans="1:7" x14ac:dyDescent="0.35">
      <c r="A13353" s="72" t="s">
        <v>790</v>
      </c>
      <c r="B13353" s="72" t="s">
        <v>791</v>
      </c>
      <c r="C13353" s="72" t="s">
        <v>1087</v>
      </c>
      <c r="D13353" s="72" t="s">
        <v>1095</v>
      </c>
      <c r="E13353" s="72">
        <v>1347</v>
      </c>
      <c r="F13353" s="105">
        <v>129</v>
      </c>
      <c r="G13353" s="108">
        <f t="shared" si="208"/>
        <v>43739</v>
      </c>
    </row>
    <row r="13354" spans="1:7" x14ac:dyDescent="0.35">
      <c r="A13354" s="72" t="s">
        <v>790</v>
      </c>
      <c r="B13354" s="72" t="s">
        <v>791</v>
      </c>
      <c r="C13354" s="72" t="s">
        <v>1087</v>
      </c>
      <c r="D13354" s="72" t="s">
        <v>1096</v>
      </c>
      <c r="E13354" s="72">
        <v>1348</v>
      </c>
      <c r="F13354" s="105">
        <v>129</v>
      </c>
      <c r="G13354" s="108">
        <f t="shared" si="208"/>
        <v>43647</v>
      </c>
    </row>
    <row r="13355" spans="1:7" x14ac:dyDescent="0.35">
      <c r="A13355" s="72" t="s">
        <v>790</v>
      </c>
      <c r="B13355" s="72" t="s">
        <v>791</v>
      </c>
      <c r="C13355" s="72" t="s">
        <v>1087</v>
      </c>
      <c r="D13355" s="72" t="s">
        <v>1097</v>
      </c>
      <c r="E13355" s="72">
        <v>1343</v>
      </c>
      <c r="F13355" s="105">
        <v>128</v>
      </c>
      <c r="G13355" s="108">
        <f t="shared" si="208"/>
        <v>43556</v>
      </c>
    </row>
    <row r="13356" spans="1:7" x14ac:dyDescent="0.35">
      <c r="A13356" s="72" t="s">
        <v>790</v>
      </c>
      <c r="B13356" s="72" t="s">
        <v>791</v>
      </c>
      <c r="C13356" s="72" t="s">
        <v>1087</v>
      </c>
      <c r="D13356" s="72" t="s">
        <v>1098</v>
      </c>
      <c r="E13356" s="72">
        <v>1330</v>
      </c>
      <c r="F13356" s="105">
        <v>126</v>
      </c>
      <c r="G13356" s="108">
        <f t="shared" si="208"/>
        <v>43466</v>
      </c>
    </row>
    <row r="13357" spans="1:7" x14ac:dyDescent="0.35">
      <c r="A13357" s="72" t="s">
        <v>790</v>
      </c>
      <c r="B13357" s="72" t="s">
        <v>791</v>
      </c>
      <c r="C13357" s="72" t="s">
        <v>1087</v>
      </c>
      <c r="D13357" s="72" t="s">
        <v>1099</v>
      </c>
      <c r="E13357" s="72">
        <v>1424</v>
      </c>
      <c r="F13357" s="105">
        <v>136</v>
      </c>
      <c r="G13357" s="108">
        <f t="shared" si="208"/>
        <v>43374</v>
      </c>
    </row>
    <row r="13358" spans="1:7" x14ac:dyDescent="0.35">
      <c r="A13358" s="72" t="s">
        <v>790</v>
      </c>
      <c r="B13358" s="72" t="s">
        <v>791</v>
      </c>
      <c r="C13358" s="72" t="s">
        <v>1100</v>
      </c>
      <c r="D13358" s="72" t="s">
        <v>1088</v>
      </c>
      <c r="E13358" s="72">
        <v>1363</v>
      </c>
      <c r="F13358" s="105">
        <v>359</v>
      </c>
      <c r="G13358" s="108">
        <f t="shared" si="208"/>
        <v>44378</v>
      </c>
    </row>
    <row r="13359" spans="1:7" x14ac:dyDescent="0.35">
      <c r="A13359" s="72" t="s">
        <v>790</v>
      </c>
      <c r="B13359" s="72" t="s">
        <v>791</v>
      </c>
      <c r="C13359" s="72" t="s">
        <v>1100</v>
      </c>
      <c r="D13359" s="72" t="s">
        <v>1089</v>
      </c>
      <c r="E13359" s="72">
        <v>1357</v>
      </c>
      <c r="F13359" s="105">
        <v>341</v>
      </c>
      <c r="G13359" s="108">
        <f t="shared" si="208"/>
        <v>44287</v>
      </c>
    </row>
    <row r="13360" spans="1:7" x14ac:dyDescent="0.35">
      <c r="A13360" s="72" t="s">
        <v>790</v>
      </c>
      <c r="B13360" s="72" t="s">
        <v>791</v>
      </c>
      <c r="C13360" s="72" t="s">
        <v>1100</v>
      </c>
      <c r="D13360" s="72" t="s">
        <v>1090</v>
      </c>
      <c r="E13360" s="72">
        <v>1358</v>
      </c>
      <c r="F13360" s="105">
        <v>347</v>
      </c>
      <c r="G13360" s="108">
        <f t="shared" si="208"/>
        <v>44197</v>
      </c>
    </row>
    <row r="13361" spans="1:7" x14ac:dyDescent="0.35">
      <c r="A13361" s="72" t="s">
        <v>790</v>
      </c>
      <c r="B13361" s="72" t="s">
        <v>791</v>
      </c>
      <c r="C13361" s="72" t="s">
        <v>1100</v>
      </c>
      <c r="D13361" s="72" t="s">
        <v>1091</v>
      </c>
      <c r="E13361" s="72">
        <v>1364</v>
      </c>
      <c r="F13361" s="105">
        <v>356</v>
      </c>
      <c r="G13361" s="108">
        <f t="shared" si="208"/>
        <v>44105</v>
      </c>
    </row>
    <row r="13362" spans="1:7" x14ac:dyDescent="0.35">
      <c r="A13362" s="72" t="s">
        <v>790</v>
      </c>
      <c r="B13362" s="72" t="s">
        <v>791</v>
      </c>
      <c r="C13362" s="72" t="s">
        <v>1100</v>
      </c>
      <c r="D13362" s="72" t="s">
        <v>1092</v>
      </c>
      <c r="E13362" s="72">
        <v>1376</v>
      </c>
      <c r="F13362" s="105">
        <v>371</v>
      </c>
      <c r="G13362" s="108">
        <f t="shared" si="208"/>
        <v>44013</v>
      </c>
    </row>
    <row r="13363" spans="1:7" x14ac:dyDescent="0.35">
      <c r="A13363" s="72" t="s">
        <v>790</v>
      </c>
      <c r="B13363" s="72" t="s">
        <v>791</v>
      </c>
      <c r="C13363" s="72" t="s">
        <v>1100</v>
      </c>
      <c r="D13363" s="72" t="s">
        <v>1093</v>
      </c>
      <c r="E13363" s="72">
        <v>1366</v>
      </c>
      <c r="F13363" s="105">
        <v>346</v>
      </c>
      <c r="G13363" s="108">
        <f t="shared" si="208"/>
        <v>43922</v>
      </c>
    </row>
    <row r="13364" spans="1:7" x14ac:dyDescent="0.35">
      <c r="A13364" s="72" t="s">
        <v>790</v>
      </c>
      <c r="B13364" s="72" t="s">
        <v>791</v>
      </c>
      <c r="C13364" s="72" t="s">
        <v>1100</v>
      </c>
      <c r="D13364" s="72" t="s">
        <v>1094</v>
      </c>
      <c r="E13364" s="72">
        <v>1358</v>
      </c>
      <c r="F13364" s="105">
        <v>362</v>
      </c>
      <c r="G13364" s="108">
        <f t="shared" si="208"/>
        <v>43831</v>
      </c>
    </row>
    <row r="13365" spans="1:7" x14ac:dyDescent="0.35">
      <c r="A13365" s="72" t="s">
        <v>790</v>
      </c>
      <c r="B13365" s="72" t="s">
        <v>791</v>
      </c>
      <c r="C13365" s="72" t="s">
        <v>1100</v>
      </c>
      <c r="D13365" s="72" t="s">
        <v>1095</v>
      </c>
      <c r="E13365" s="72">
        <v>1362</v>
      </c>
      <c r="F13365" s="105">
        <v>371</v>
      </c>
      <c r="G13365" s="108">
        <f t="shared" si="208"/>
        <v>43739</v>
      </c>
    </row>
    <row r="13366" spans="1:7" x14ac:dyDescent="0.35">
      <c r="A13366" s="72" t="s">
        <v>790</v>
      </c>
      <c r="B13366" s="72" t="s">
        <v>791</v>
      </c>
      <c r="C13366" s="72" t="s">
        <v>1100</v>
      </c>
      <c r="D13366" s="72" t="s">
        <v>1096</v>
      </c>
      <c r="E13366" s="72">
        <v>1369</v>
      </c>
      <c r="F13366" s="105">
        <v>372</v>
      </c>
      <c r="G13366" s="108">
        <f t="shared" si="208"/>
        <v>43647</v>
      </c>
    </row>
    <row r="13367" spans="1:7" x14ac:dyDescent="0.35">
      <c r="A13367" s="72" t="s">
        <v>790</v>
      </c>
      <c r="B13367" s="72" t="s">
        <v>791</v>
      </c>
      <c r="C13367" s="72" t="s">
        <v>1100</v>
      </c>
      <c r="D13367" s="72" t="s">
        <v>1097</v>
      </c>
      <c r="E13367" s="72">
        <v>1354</v>
      </c>
      <c r="F13367" s="105">
        <v>355</v>
      </c>
      <c r="G13367" s="108">
        <f t="shared" si="208"/>
        <v>43556</v>
      </c>
    </row>
    <row r="13368" spans="1:7" x14ac:dyDescent="0.35">
      <c r="A13368" s="72" t="s">
        <v>790</v>
      </c>
      <c r="B13368" s="72" t="s">
        <v>791</v>
      </c>
      <c r="C13368" s="72" t="s">
        <v>1100</v>
      </c>
      <c r="D13368" s="72" t="s">
        <v>1098</v>
      </c>
      <c r="E13368" s="72">
        <v>1312</v>
      </c>
      <c r="F13368" s="105">
        <v>377</v>
      </c>
      <c r="G13368" s="108">
        <f t="shared" si="208"/>
        <v>43466</v>
      </c>
    </row>
    <row r="13369" spans="1:7" x14ac:dyDescent="0.35">
      <c r="A13369" s="72" t="s">
        <v>790</v>
      </c>
      <c r="B13369" s="72" t="s">
        <v>791</v>
      </c>
      <c r="C13369" s="72" t="s">
        <v>1100</v>
      </c>
      <c r="D13369" s="72" t="s">
        <v>1099</v>
      </c>
      <c r="E13369" s="72">
        <v>1406</v>
      </c>
      <c r="F13369" s="105">
        <v>411</v>
      </c>
      <c r="G13369" s="108">
        <f t="shared" si="208"/>
        <v>43374</v>
      </c>
    </row>
    <row r="13370" spans="1:7" x14ac:dyDescent="0.35">
      <c r="A13370" s="72" t="s">
        <v>790</v>
      </c>
      <c r="B13370" s="72" t="s">
        <v>791</v>
      </c>
      <c r="C13370" s="72" t="s">
        <v>1101</v>
      </c>
      <c r="D13370" s="72" t="s">
        <v>1088</v>
      </c>
      <c r="E13370" s="72">
        <v>231</v>
      </c>
      <c r="F13370" s="105">
        <v>8</v>
      </c>
      <c r="G13370" s="108">
        <f t="shared" si="208"/>
        <v>44378</v>
      </c>
    </row>
    <row r="13371" spans="1:7" x14ac:dyDescent="0.35">
      <c r="A13371" s="72" t="s">
        <v>790</v>
      </c>
      <c r="B13371" s="72" t="s">
        <v>791</v>
      </c>
      <c r="C13371" s="72" t="s">
        <v>1101</v>
      </c>
      <c r="D13371" s="72" t="s">
        <v>1089</v>
      </c>
      <c r="E13371" s="72">
        <v>229</v>
      </c>
      <c r="F13371" s="105">
        <v>8</v>
      </c>
      <c r="G13371" s="108">
        <f t="shared" si="208"/>
        <v>44287</v>
      </c>
    </row>
    <row r="13372" spans="1:7" x14ac:dyDescent="0.35">
      <c r="A13372" s="72" t="s">
        <v>790</v>
      </c>
      <c r="B13372" s="72" t="s">
        <v>791</v>
      </c>
      <c r="C13372" s="72" t="s">
        <v>1101</v>
      </c>
      <c r="D13372" s="72" t="s">
        <v>1090</v>
      </c>
      <c r="E13372" s="72">
        <v>230</v>
      </c>
      <c r="F13372" s="105">
        <v>6</v>
      </c>
      <c r="G13372" s="108">
        <f t="shared" si="208"/>
        <v>44197</v>
      </c>
    </row>
    <row r="13373" spans="1:7" x14ac:dyDescent="0.35">
      <c r="A13373" s="72" t="s">
        <v>790</v>
      </c>
      <c r="B13373" s="72" t="s">
        <v>791</v>
      </c>
      <c r="C13373" s="72" t="s">
        <v>1101</v>
      </c>
      <c r="D13373" s="72" t="s">
        <v>1091</v>
      </c>
      <c r="E13373" s="72">
        <v>223</v>
      </c>
      <c r="F13373" s="105">
        <v>6</v>
      </c>
      <c r="G13373" s="108">
        <f t="shared" si="208"/>
        <v>44105</v>
      </c>
    </row>
    <row r="13374" spans="1:7" x14ac:dyDescent="0.35">
      <c r="A13374" s="72" t="s">
        <v>790</v>
      </c>
      <c r="B13374" s="72" t="s">
        <v>791</v>
      </c>
      <c r="C13374" s="72" t="s">
        <v>1101</v>
      </c>
      <c r="D13374" s="72" t="s">
        <v>1092</v>
      </c>
      <c r="E13374" s="72">
        <v>222</v>
      </c>
      <c r="F13374" s="105">
        <v>7</v>
      </c>
      <c r="G13374" s="108">
        <f t="shared" si="208"/>
        <v>44013</v>
      </c>
    </row>
    <row r="13375" spans="1:7" x14ac:dyDescent="0.35">
      <c r="A13375" s="72" t="s">
        <v>790</v>
      </c>
      <c r="B13375" s="72" t="s">
        <v>791</v>
      </c>
      <c r="C13375" s="72" t="s">
        <v>1101</v>
      </c>
      <c r="D13375" s="72" t="s">
        <v>1093</v>
      </c>
      <c r="E13375" s="72">
        <v>222</v>
      </c>
      <c r="F13375" s="105">
        <v>8</v>
      </c>
      <c r="G13375" s="108">
        <f t="shared" si="208"/>
        <v>43922</v>
      </c>
    </row>
    <row r="13376" spans="1:7" x14ac:dyDescent="0.35">
      <c r="A13376" s="72" t="s">
        <v>790</v>
      </c>
      <c r="B13376" s="72" t="s">
        <v>791</v>
      </c>
      <c r="C13376" s="72" t="s">
        <v>1101</v>
      </c>
      <c r="D13376" s="72" t="s">
        <v>1094</v>
      </c>
      <c r="E13376" s="72">
        <v>221</v>
      </c>
      <c r="F13376" s="105">
        <v>7</v>
      </c>
      <c r="G13376" s="108">
        <f t="shared" si="208"/>
        <v>43831</v>
      </c>
    </row>
    <row r="13377" spans="1:7" x14ac:dyDescent="0.35">
      <c r="A13377" s="72" t="s">
        <v>790</v>
      </c>
      <c r="B13377" s="72" t="s">
        <v>791</v>
      </c>
      <c r="C13377" s="72" t="s">
        <v>1101</v>
      </c>
      <c r="D13377" s="72" t="s">
        <v>1095</v>
      </c>
      <c r="E13377" s="72">
        <v>230</v>
      </c>
      <c r="F13377" s="105">
        <v>10</v>
      </c>
      <c r="G13377" s="108">
        <f t="shared" si="208"/>
        <v>43739</v>
      </c>
    </row>
    <row r="13378" spans="1:7" x14ac:dyDescent="0.35">
      <c r="A13378" s="72" t="s">
        <v>790</v>
      </c>
      <c r="B13378" s="72" t="s">
        <v>791</v>
      </c>
      <c r="C13378" s="72" t="s">
        <v>1101</v>
      </c>
      <c r="D13378" s="72" t="s">
        <v>1096</v>
      </c>
      <c r="E13378" s="72">
        <v>231</v>
      </c>
      <c r="F13378" s="105">
        <v>11</v>
      </c>
      <c r="G13378" s="108">
        <f t="shared" si="208"/>
        <v>43647</v>
      </c>
    </row>
    <row r="13379" spans="1:7" x14ac:dyDescent="0.35">
      <c r="A13379" s="72" t="s">
        <v>790</v>
      </c>
      <c r="B13379" s="72" t="s">
        <v>791</v>
      </c>
      <c r="C13379" s="72" t="s">
        <v>1101</v>
      </c>
      <c r="D13379" s="72" t="s">
        <v>1097</v>
      </c>
      <c r="E13379" s="72">
        <v>224</v>
      </c>
      <c r="F13379" s="105">
        <v>11</v>
      </c>
      <c r="G13379" s="108">
        <f t="shared" si="208"/>
        <v>43556</v>
      </c>
    </row>
    <row r="13380" spans="1:7" x14ac:dyDescent="0.35">
      <c r="A13380" s="72" t="s">
        <v>790</v>
      </c>
      <c r="B13380" s="72" t="s">
        <v>791</v>
      </c>
      <c r="C13380" s="72" t="s">
        <v>1101</v>
      </c>
      <c r="D13380" s="72" t="s">
        <v>1098</v>
      </c>
      <c r="E13380" s="72">
        <v>194</v>
      </c>
      <c r="F13380" s="105">
        <v>8</v>
      </c>
      <c r="G13380" s="108">
        <f t="shared" ref="G13380:G13443" si="209">DATE(LEFT(D13380,4),RIGHT(LEFT(D13380,7),2),1)</f>
        <v>43466</v>
      </c>
    </row>
    <row r="13381" spans="1:7" x14ac:dyDescent="0.35">
      <c r="A13381" s="72" t="s">
        <v>790</v>
      </c>
      <c r="B13381" s="72" t="s">
        <v>791</v>
      </c>
      <c r="C13381" s="72" t="s">
        <v>1101</v>
      </c>
      <c r="D13381" s="72" t="s">
        <v>1099</v>
      </c>
      <c r="E13381" s="72">
        <v>213</v>
      </c>
      <c r="F13381" s="105">
        <v>11</v>
      </c>
      <c r="G13381" s="108">
        <f t="shared" si="209"/>
        <v>43374</v>
      </c>
    </row>
    <row r="13382" spans="1:7" x14ac:dyDescent="0.35">
      <c r="A13382" s="72" t="s">
        <v>790</v>
      </c>
      <c r="B13382" s="72" t="s">
        <v>791</v>
      </c>
      <c r="C13382" s="72" t="s">
        <v>1102</v>
      </c>
      <c r="D13382" s="72" t="s">
        <v>1088</v>
      </c>
      <c r="E13382" s="72">
        <v>1834</v>
      </c>
      <c r="F13382" s="105">
        <v>200</v>
      </c>
      <c r="G13382" s="108">
        <f t="shared" si="209"/>
        <v>44378</v>
      </c>
    </row>
    <row r="13383" spans="1:7" x14ac:dyDescent="0.35">
      <c r="A13383" s="72" t="s">
        <v>790</v>
      </c>
      <c r="B13383" s="72" t="s">
        <v>791</v>
      </c>
      <c r="C13383" s="72" t="s">
        <v>1102</v>
      </c>
      <c r="D13383" s="72" t="s">
        <v>1089</v>
      </c>
      <c r="E13383" s="72">
        <v>1838</v>
      </c>
      <c r="F13383" s="105">
        <v>196</v>
      </c>
      <c r="G13383" s="108">
        <f t="shared" si="209"/>
        <v>44287</v>
      </c>
    </row>
    <row r="13384" spans="1:7" x14ac:dyDescent="0.35">
      <c r="A13384" s="72" t="s">
        <v>790</v>
      </c>
      <c r="B13384" s="72" t="s">
        <v>791</v>
      </c>
      <c r="C13384" s="72" t="s">
        <v>1102</v>
      </c>
      <c r="D13384" s="72" t="s">
        <v>1090</v>
      </c>
      <c r="E13384" s="72">
        <v>1832</v>
      </c>
      <c r="F13384" s="105">
        <v>199</v>
      </c>
      <c r="G13384" s="108">
        <f t="shared" si="209"/>
        <v>44197</v>
      </c>
    </row>
    <row r="13385" spans="1:7" x14ac:dyDescent="0.35">
      <c r="A13385" s="72" t="s">
        <v>790</v>
      </c>
      <c r="B13385" s="72" t="s">
        <v>791</v>
      </c>
      <c r="C13385" s="72" t="s">
        <v>1102</v>
      </c>
      <c r="D13385" s="72" t="s">
        <v>1091</v>
      </c>
      <c r="E13385" s="72">
        <v>1833</v>
      </c>
      <c r="F13385" s="105">
        <v>206</v>
      </c>
      <c r="G13385" s="108">
        <f t="shared" si="209"/>
        <v>44105</v>
      </c>
    </row>
    <row r="13386" spans="1:7" x14ac:dyDescent="0.35">
      <c r="A13386" s="72" t="s">
        <v>790</v>
      </c>
      <c r="B13386" s="72" t="s">
        <v>791</v>
      </c>
      <c r="C13386" s="72" t="s">
        <v>1102</v>
      </c>
      <c r="D13386" s="72" t="s">
        <v>1092</v>
      </c>
      <c r="E13386" s="72">
        <v>1833</v>
      </c>
      <c r="F13386" s="105">
        <v>200</v>
      </c>
      <c r="G13386" s="108">
        <f t="shared" si="209"/>
        <v>44013</v>
      </c>
    </row>
    <row r="13387" spans="1:7" x14ac:dyDescent="0.35">
      <c r="A13387" s="72" t="s">
        <v>790</v>
      </c>
      <c r="B13387" s="72" t="s">
        <v>791</v>
      </c>
      <c r="C13387" s="72" t="s">
        <v>1102</v>
      </c>
      <c r="D13387" s="72" t="s">
        <v>1093</v>
      </c>
      <c r="E13387" s="72">
        <v>1832</v>
      </c>
      <c r="F13387" s="105">
        <v>195</v>
      </c>
      <c r="G13387" s="108">
        <f t="shared" si="209"/>
        <v>43922</v>
      </c>
    </row>
    <row r="13388" spans="1:7" x14ac:dyDescent="0.35">
      <c r="A13388" s="72" t="s">
        <v>790</v>
      </c>
      <c r="B13388" s="72" t="s">
        <v>791</v>
      </c>
      <c r="C13388" s="72" t="s">
        <v>1102</v>
      </c>
      <c r="D13388" s="72" t="s">
        <v>1094</v>
      </c>
      <c r="E13388" s="72">
        <v>1834</v>
      </c>
      <c r="F13388" s="105">
        <v>180</v>
      </c>
      <c r="G13388" s="108">
        <f t="shared" si="209"/>
        <v>43831</v>
      </c>
    </row>
    <row r="13389" spans="1:7" x14ac:dyDescent="0.35">
      <c r="A13389" s="72" t="s">
        <v>790</v>
      </c>
      <c r="B13389" s="72" t="s">
        <v>791</v>
      </c>
      <c r="C13389" s="72" t="s">
        <v>1102</v>
      </c>
      <c r="D13389" s="72" t="s">
        <v>1095</v>
      </c>
      <c r="E13389" s="72">
        <v>1846</v>
      </c>
      <c r="F13389" s="105">
        <v>181</v>
      </c>
      <c r="G13389" s="108">
        <f t="shared" si="209"/>
        <v>43739</v>
      </c>
    </row>
    <row r="13390" spans="1:7" x14ac:dyDescent="0.35">
      <c r="A13390" s="72" t="s">
        <v>790</v>
      </c>
      <c r="B13390" s="72" t="s">
        <v>791</v>
      </c>
      <c r="C13390" s="72" t="s">
        <v>1102</v>
      </c>
      <c r="D13390" s="72" t="s">
        <v>1096</v>
      </c>
      <c r="E13390" s="72">
        <v>1842</v>
      </c>
      <c r="F13390" s="105">
        <v>189</v>
      </c>
      <c r="G13390" s="108">
        <f t="shared" si="209"/>
        <v>43647</v>
      </c>
    </row>
    <row r="13391" spans="1:7" x14ac:dyDescent="0.35">
      <c r="A13391" s="72" t="s">
        <v>790</v>
      </c>
      <c r="B13391" s="72" t="s">
        <v>791</v>
      </c>
      <c r="C13391" s="72" t="s">
        <v>1102</v>
      </c>
      <c r="D13391" s="72" t="s">
        <v>1097</v>
      </c>
      <c r="E13391" s="72">
        <v>1831</v>
      </c>
      <c r="F13391" s="105">
        <v>187</v>
      </c>
      <c r="G13391" s="108">
        <f t="shared" si="209"/>
        <v>43556</v>
      </c>
    </row>
    <row r="13392" spans="1:7" x14ac:dyDescent="0.35">
      <c r="A13392" s="72" t="s">
        <v>790</v>
      </c>
      <c r="B13392" s="72" t="s">
        <v>791</v>
      </c>
      <c r="C13392" s="72" t="s">
        <v>1102</v>
      </c>
      <c r="D13392" s="72" t="s">
        <v>1098</v>
      </c>
      <c r="E13392" s="72">
        <v>1820</v>
      </c>
      <c r="F13392" s="105">
        <v>190</v>
      </c>
      <c r="G13392" s="108">
        <f t="shared" si="209"/>
        <v>43466</v>
      </c>
    </row>
    <row r="13393" spans="1:7" x14ac:dyDescent="0.35">
      <c r="A13393" s="72" t="s">
        <v>790</v>
      </c>
      <c r="B13393" s="72" t="s">
        <v>791</v>
      </c>
      <c r="C13393" s="72" t="s">
        <v>1102</v>
      </c>
      <c r="D13393" s="72" t="s">
        <v>1099</v>
      </c>
      <c r="E13393" s="72">
        <v>1879</v>
      </c>
      <c r="F13393" s="105">
        <v>183</v>
      </c>
      <c r="G13393" s="108">
        <f t="shared" si="209"/>
        <v>43374</v>
      </c>
    </row>
    <row r="13394" spans="1:7" x14ac:dyDescent="0.35">
      <c r="A13394" s="72" t="s">
        <v>792</v>
      </c>
      <c r="B13394" s="72" t="s">
        <v>793</v>
      </c>
      <c r="C13394" s="72" t="s">
        <v>1087</v>
      </c>
      <c r="D13394" s="72" t="s">
        <v>1088</v>
      </c>
      <c r="E13394" s="72">
        <v>2903</v>
      </c>
      <c r="F13394" s="105">
        <v>116</v>
      </c>
      <c r="G13394" s="108">
        <f t="shared" si="209"/>
        <v>44378</v>
      </c>
    </row>
    <row r="13395" spans="1:7" x14ac:dyDescent="0.35">
      <c r="A13395" s="72" t="s">
        <v>792</v>
      </c>
      <c r="B13395" s="72" t="s">
        <v>793</v>
      </c>
      <c r="C13395" s="72" t="s">
        <v>1087</v>
      </c>
      <c r="D13395" s="72" t="s">
        <v>1089</v>
      </c>
      <c r="E13395" s="72">
        <v>2905</v>
      </c>
      <c r="F13395" s="105">
        <v>120</v>
      </c>
      <c r="G13395" s="108">
        <f t="shared" si="209"/>
        <v>44287</v>
      </c>
    </row>
    <row r="13396" spans="1:7" x14ac:dyDescent="0.35">
      <c r="A13396" s="72" t="s">
        <v>792</v>
      </c>
      <c r="B13396" s="72" t="s">
        <v>793</v>
      </c>
      <c r="C13396" s="72" t="s">
        <v>1087</v>
      </c>
      <c r="D13396" s="72" t="s">
        <v>1090</v>
      </c>
      <c r="E13396" s="72">
        <v>2905</v>
      </c>
      <c r="F13396" s="105">
        <v>115</v>
      </c>
      <c r="G13396" s="108">
        <f t="shared" si="209"/>
        <v>44197</v>
      </c>
    </row>
    <row r="13397" spans="1:7" x14ac:dyDescent="0.35">
      <c r="A13397" s="72" t="s">
        <v>792</v>
      </c>
      <c r="B13397" s="72" t="s">
        <v>793</v>
      </c>
      <c r="C13397" s="72" t="s">
        <v>1087</v>
      </c>
      <c r="D13397" s="72" t="s">
        <v>1091</v>
      </c>
      <c r="E13397" s="72">
        <v>2890</v>
      </c>
      <c r="F13397" s="105">
        <v>118</v>
      </c>
      <c r="G13397" s="108">
        <f t="shared" si="209"/>
        <v>44105</v>
      </c>
    </row>
    <row r="13398" spans="1:7" x14ac:dyDescent="0.35">
      <c r="A13398" s="72" t="s">
        <v>792</v>
      </c>
      <c r="B13398" s="72" t="s">
        <v>793</v>
      </c>
      <c r="C13398" s="72" t="s">
        <v>1087</v>
      </c>
      <c r="D13398" s="72" t="s">
        <v>1092</v>
      </c>
      <c r="E13398" s="72">
        <v>2894</v>
      </c>
      <c r="F13398" s="105">
        <v>121</v>
      </c>
      <c r="G13398" s="108">
        <f t="shared" si="209"/>
        <v>44013</v>
      </c>
    </row>
    <row r="13399" spans="1:7" x14ac:dyDescent="0.35">
      <c r="A13399" s="72" t="s">
        <v>792</v>
      </c>
      <c r="B13399" s="72" t="s">
        <v>793</v>
      </c>
      <c r="C13399" s="72" t="s">
        <v>1087</v>
      </c>
      <c r="D13399" s="72" t="s">
        <v>1093</v>
      </c>
      <c r="E13399" s="72">
        <v>2894</v>
      </c>
      <c r="F13399" s="105">
        <v>102</v>
      </c>
      <c r="G13399" s="108">
        <f t="shared" si="209"/>
        <v>43922</v>
      </c>
    </row>
    <row r="13400" spans="1:7" x14ac:dyDescent="0.35">
      <c r="A13400" s="72" t="s">
        <v>792</v>
      </c>
      <c r="B13400" s="72" t="s">
        <v>793</v>
      </c>
      <c r="C13400" s="72" t="s">
        <v>1087</v>
      </c>
      <c r="D13400" s="72" t="s">
        <v>1094</v>
      </c>
      <c r="E13400" s="72">
        <v>2749</v>
      </c>
      <c r="F13400" s="105">
        <v>104</v>
      </c>
      <c r="G13400" s="108">
        <f t="shared" si="209"/>
        <v>43831</v>
      </c>
    </row>
    <row r="13401" spans="1:7" x14ac:dyDescent="0.35">
      <c r="A13401" s="72" t="s">
        <v>792</v>
      </c>
      <c r="B13401" s="72" t="s">
        <v>793</v>
      </c>
      <c r="C13401" s="72" t="s">
        <v>1087</v>
      </c>
      <c r="D13401" s="72" t="s">
        <v>1095</v>
      </c>
      <c r="E13401" s="72">
        <v>2733</v>
      </c>
      <c r="F13401" s="105">
        <v>106</v>
      </c>
      <c r="G13401" s="108">
        <f t="shared" si="209"/>
        <v>43739</v>
      </c>
    </row>
    <row r="13402" spans="1:7" x14ac:dyDescent="0.35">
      <c r="A13402" s="72" t="s">
        <v>792</v>
      </c>
      <c r="B13402" s="72" t="s">
        <v>793</v>
      </c>
      <c r="C13402" s="72" t="s">
        <v>1087</v>
      </c>
      <c r="D13402" s="72" t="s">
        <v>1096</v>
      </c>
      <c r="E13402" s="72">
        <v>2730</v>
      </c>
      <c r="F13402" s="105">
        <v>107</v>
      </c>
      <c r="G13402" s="108">
        <f t="shared" si="209"/>
        <v>43647</v>
      </c>
    </row>
    <row r="13403" spans="1:7" x14ac:dyDescent="0.35">
      <c r="A13403" s="72" t="s">
        <v>792</v>
      </c>
      <c r="B13403" s="72" t="s">
        <v>793</v>
      </c>
      <c r="C13403" s="72" t="s">
        <v>1087</v>
      </c>
      <c r="D13403" s="72" t="s">
        <v>1097</v>
      </c>
      <c r="E13403" s="72">
        <v>2713</v>
      </c>
      <c r="F13403" s="105">
        <v>87</v>
      </c>
      <c r="G13403" s="108">
        <f t="shared" si="209"/>
        <v>43556</v>
      </c>
    </row>
    <row r="13404" spans="1:7" x14ac:dyDescent="0.35">
      <c r="A13404" s="72" t="s">
        <v>792</v>
      </c>
      <c r="B13404" s="72" t="s">
        <v>793</v>
      </c>
      <c r="C13404" s="72" t="s">
        <v>1087</v>
      </c>
      <c r="D13404" s="72" t="s">
        <v>1098</v>
      </c>
      <c r="E13404" s="72">
        <v>2697</v>
      </c>
      <c r="F13404" s="105">
        <v>88</v>
      </c>
      <c r="G13404" s="108">
        <f t="shared" si="209"/>
        <v>43466</v>
      </c>
    </row>
    <row r="13405" spans="1:7" x14ac:dyDescent="0.35">
      <c r="A13405" s="72" t="s">
        <v>792</v>
      </c>
      <c r="B13405" s="72" t="s">
        <v>793</v>
      </c>
      <c r="C13405" s="72" t="s">
        <v>1087</v>
      </c>
      <c r="D13405" s="72" t="s">
        <v>1099</v>
      </c>
      <c r="E13405" s="72">
        <v>2798</v>
      </c>
      <c r="F13405" s="105">
        <v>89</v>
      </c>
      <c r="G13405" s="108">
        <f t="shared" si="209"/>
        <v>43374</v>
      </c>
    </row>
    <row r="13406" spans="1:7" x14ac:dyDescent="0.35">
      <c r="A13406" s="72" t="s">
        <v>792</v>
      </c>
      <c r="B13406" s="72" t="s">
        <v>793</v>
      </c>
      <c r="C13406" s="72" t="s">
        <v>1100</v>
      </c>
      <c r="D13406" s="72" t="s">
        <v>1088</v>
      </c>
      <c r="E13406" s="72">
        <v>1449</v>
      </c>
      <c r="F13406" s="105">
        <v>160</v>
      </c>
      <c r="G13406" s="108">
        <f t="shared" si="209"/>
        <v>44378</v>
      </c>
    </row>
    <row r="13407" spans="1:7" x14ac:dyDescent="0.35">
      <c r="A13407" s="72" t="s">
        <v>792</v>
      </c>
      <c r="B13407" s="72" t="s">
        <v>793</v>
      </c>
      <c r="C13407" s="72" t="s">
        <v>1100</v>
      </c>
      <c r="D13407" s="72" t="s">
        <v>1089</v>
      </c>
      <c r="E13407" s="72">
        <v>1448</v>
      </c>
      <c r="F13407" s="105">
        <v>159</v>
      </c>
      <c r="G13407" s="108">
        <f t="shared" si="209"/>
        <v>44287</v>
      </c>
    </row>
    <row r="13408" spans="1:7" x14ac:dyDescent="0.35">
      <c r="A13408" s="72" t="s">
        <v>792</v>
      </c>
      <c r="B13408" s="72" t="s">
        <v>793</v>
      </c>
      <c r="C13408" s="72" t="s">
        <v>1100</v>
      </c>
      <c r="D13408" s="72" t="s">
        <v>1090</v>
      </c>
      <c r="E13408" s="72">
        <v>1448</v>
      </c>
      <c r="F13408" s="105">
        <v>168</v>
      </c>
      <c r="G13408" s="108">
        <f t="shared" si="209"/>
        <v>44197</v>
      </c>
    </row>
    <row r="13409" spans="1:7" x14ac:dyDescent="0.35">
      <c r="A13409" s="72" t="s">
        <v>792</v>
      </c>
      <c r="B13409" s="72" t="s">
        <v>793</v>
      </c>
      <c r="C13409" s="72" t="s">
        <v>1100</v>
      </c>
      <c r="D13409" s="72" t="s">
        <v>1091</v>
      </c>
      <c r="E13409" s="72">
        <v>1417</v>
      </c>
      <c r="F13409" s="105">
        <v>172</v>
      </c>
      <c r="G13409" s="108">
        <f t="shared" si="209"/>
        <v>44105</v>
      </c>
    </row>
    <row r="13410" spans="1:7" x14ac:dyDescent="0.35">
      <c r="A13410" s="72" t="s">
        <v>792</v>
      </c>
      <c r="B13410" s="72" t="s">
        <v>793</v>
      </c>
      <c r="C13410" s="72" t="s">
        <v>1100</v>
      </c>
      <c r="D13410" s="72" t="s">
        <v>1092</v>
      </c>
      <c r="E13410" s="72">
        <v>1392</v>
      </c>
      <c r="F13410" s="105">
        <v>173</v>
      </c>
      <c r="G13410" s="108">
        <f t="shared" si="209"/>
        <v>44013</v>
      </c>
    </row>
    <row r="13411" spans="1:7" x14ac:dyDescent="0.35">
      <c r="A13411" s="72" t="s">
        <v>792</v>
      </c>
      <c r="B13411" s="72" t="s">
        <v>793</v>
      </c>
      <c r="C13411" s="72" t="s">
        <v>1100</v>
      </c>
      <c r="D13411" s="72" t="s">
        <v>1093</v>
      </c>
      <c r="E13411" s="72">
        <v>1397</v>
      </c>
      <c r="F13411" s="105">
        <v>132</v>
      </c>
      <c r="G13411" s="108">
        <f t="shared" si="209"/>
        <v>43922</v>
      </c>
    </row>
    <row r="13412" spans="1:7" x14ac:dyDescent="0.35">
      <c r="A13412" s="72" t="s">
        <v>792</v>
      </c>
      <c r="B13412" s="72" t="s">
        <v>793</v>
      </c>
      <c r="C13412" s="72" t="s">
        <v>1100</v>
      </c>
      <c r="D13412" s="72" t="s">
        <v>1094</v>
      </c>
      <c r="E13412" s="72">
        <v>1323</v>
      </c>
      <c r="F13412" s="105">
        <v>133</v>
      </c>
      <c r="G13412" s="108">
        <f t="shared" si="209"/>
        <v>43831</v>
      </c>
    </row>
    <row r="13413" spans="1:7" x14ac:dyDescent="0.35">
      <c r="A13413" s="72" t="s">
        <v>792</v>
      </c>
      <c r="B13413" s="72" t="s">
        <v>793</v>
      </c>
      <c r="C13413" s="72" t="s">
        <v>1100</v>
      </c>
      <c r="D13413" s="72" t="s">
        <v>1095</v>
      </c>
      <c r="E13413" s="72">
        <v>1257</v>
      </c>
      <c r="F13413" s="105">
        <v>138</v>
      </c>
      <c r="G13413" s="108">
        <f t="shared" si="209"/>
        <v>43739</v>
      </c>
    </row>
    <row r="13414" spans="1:7" x14ac:dyDescent="0.35">
      <c r="A13414" s="72" t="s">
        <v>792</v>
      </c>
      <c r="B13414" s="72" t="s">
        <v>793</v>
      </c>
      <c r="C13414" s="72" t="s">
        <v>1100</v>
      </c>
      <c r="D13414" s="72" t="s">
        <v>1096</v>
      </c>
      <c r="E13414" s="72">
        <v>1260</v>
      </c>
      <c r="F13414" s="105">
        <v>139</v>
      </c>
      <c r="G13414" s="108">
        <f t="shared" si="209"/>
        <v>43647</v>
      </c>
    </row>
    <row r="13415" spans="1:7" x14ac:dyDescent="0.35">
      <c r="A13415" s="72" t="s">
        <v>792</v>
      </c>
      <c r="B13415" s="72" t="s">
        <v>793</v>
      </c>
      <c r="C13415" s="72" t="s">
        <v>1100</v>
      </c>
      <c r="D13415" s="72" t="s">
        <v>1097</v>
      </c>
      <c r="E13415" s="72">
        <v>1263</v>
      </c>
      <c r="F13415" s="105">
        <v>119</v>
      </c>
      <c r="G13415" s="108">
        <f t="shared" si="209"/>
        <v>43556</v>
      </c>
    </row>
    <row r="13416" spans="1:7" x14ac:dyDescent="0.35">
      <c r="A13416" s="72" t="s">
        <v>792</v>
      </c>
      <c r="B13416" s="72" t="s">
        <v>793</v>
      </c>
      <c r="C13416" s="72" t="s">
        <v>1100</v>
      </c>
      <c r="D13416" s="72" t="s">
        <v>1098</v>
      </c>
      <c r="E13416" s="72">
        <v>1252</v>
      </c>
      <c r="F13416" s="105">
        <v>120</v>
      </c>
      <c r="G13416" s="108">
        <f t="shared" si="209"/>
        <v>43466</v>
      </c>
    </row>
    <row r="13417" spans="1:7" x14ac:dyDescent="0.35">
      <c r="A13417" s="72" t="s">
        <v>792</v>
      </c>
      <c r="B13417" s="72" t="s">
        <v>793</v>
      </c>
      <c r="C13417" s="72" t="s">
        <v>1100</v>
      </c>
      <c r="D13417" s="72" t="s">
        <v>1099</v>
      </c>
      <c r="E13417" s="72">
        <v>1349</v>
      </c>
      <c r="F13417" s="105">
        <v>131</v>
      </c>
      <c r="G13417" s="108">
        <f t="shared" si="209"/>
        <v>43374</v>
      </c>
    </row>
    <row r="13418" spans="1:7" x14ac:dyDescent="0.35">
      <c r="A13418" s="72" t="s">
        <v>792</v>
      </c>
      <c r="B13418" s="72" t="s">
        <v>793</v>
      </c>
      <c r="C13418" s="72" t="s">
        <v>1101</v>
      </c>
      <c r="D13418" s="72" t="s">
        <v>1088</v>
      </c>
      <c r="E13418" s="72">
        <v>159</v>
      </c>
      <c r="F13418" s="105">
        <v>12</v>
      </c>
      <c r="G13418" s="108">
        <f t="shared" si="209"/>
        <v>44378</v>
      </c>
    </row>
    <row r="13419" spans="1:7" x14ac:dyDescent="0.35">
      <c r="A13419" s="72" t="s">
        <v>792</v>
      </c>
      <c r="B13419" s="72" t="s">
        <v>793</v>
      </c>
      <c r="C13419" s="72" t="s">
        <v>1101</v>
      </c>
      <c r="D13419" s="72" t="s">
        <v>1089</v>
      </c>
      <c r="E13419" s="72">
        <v>158</v>
      </c>
      <c r="F13419" s="105">
        <v>12</v>
      </c>
      <c r="G13419" s="108">
        <f t="shared" si="209"/>
        <v>44287</v>
      </c>
    </row>
    <row r="13420" spans="1:7" x14ac:dyDescent="0.35">
      <c r="A13420" s="72" t="s">
        <v>792</v>
      </c>
      <c r="B13420" s="72" t="s">
        <v>793</v>
      </c>
      <c r="C13420" s="72" t="s">
        <v>1101</v>
      </c>
      <c r="D13420" s="72" t="s">
        <v>1090</v>
      </c>
      <c r="E13420" s="72">
        <v>159</v>
      </c>
      <c r="F13420" s="105">
        <v>13</v>
      </c>
      <c r="G13420" s="108">
        <f t="shared" si="209"/>
        <v>44197</v>
      </c>
    </row>
    <row r="13421" spans="1:7" x14ac:dyDescent="0.35">
      <c r="A13421" s="72" t="s">
        <v>792</v>
      </c>
      <c r="B13421" s="72" t="s">
        <v>793</v>
      </c>
      <c r="C13421" s="72" t="s">
        <v>1101</v>
      </c>
      <c r="D13421" s="72" t="s">
        <v>1091</v>
      </c>
      <c r="E13421" s="72">
        <v>152</v>
      </c>
      <c r="F13421" s="105">
        <v>12</v>
      </c>
      <c r="G13421" s="108">
        <f t="shared" si="209"/>
        <v>44105</v>
      </c>
    </row>
    <row r="13422" spans="1:7" x14ac:dyDescent="0.35">
      <c r="A13422" s="72" t="s">
        <v>792</v>
      </c>
      <c r="B13422" s="72" t="s">
        <v>793</v>
      </c>
      <c r="C13422" s="72" t="s">
        <v>1101</v>
      </c>
      <c r="D13422" s="72" t="s">
        <v>1092</v>
      </c>
      <c r="E13422" s="72">
        <v>153</v>
      </c>
      <c r="F13422" s="105">
        <v>13</v>
      </c>
      <c r="G13422" s="108">
        <f t="shared" si="209"/>
        <v>44013</v>
      </c>
    </row>
    <row r="13423" spans="1:7" x14ac:dyDescent="0.35">
      <c r="A13423" s="72" t="s">
        <v>792</v>
      </c>
      <c r="B13423" s="72" t="s">
        <v>793</v>
      </c>
      <c r="C13423" s="72" t="s">
        <v>1101</v>
      </c>
      <c r="D13423" s="72" t="s">
        <v>1093</v>
      </c>
      <c r="E13423" s="72">
        <v>153</v>
      </c>
      <c r="F13423" s="105">
        <v>11</v>
      </c>
      <c r="G13423" s="108">
        <f t="shared" si="209"/>
        <v>43922</v>
      </c>
    </row>
    <row r="13424" spans="1:7" x14ac:dyDescent="0.35">
      <c r="A13424" s="72" t="s">
        <v>792</v>
      </c>
      <c r="B13424" s="72" t="s">
        <v>793</v>
      </c>
      <c r="C13424" s="72" t="s">
        <v>1101</v>
      </c>
      <c r="D13424" s="72" t="s">
        <v>1094</v>
      </c>
      <c r="E13424" s="72">
        <v>147</v>
      </c>
      <c r="F13424" s="105">
        <v>11</v>
      </c>
      <c r="G13424" s="108">
        <f t="shared" si="209"/>
        <v>43831</v>
      </c>
    </row>
    <row r="13425" spans="1:7" x14ac:dyDescent="0.35">
      <c r="A13425" s="72" t="s">
        <v>792</v>
      </c>
      <c r="B13425" s="72" t="s">
        <v>793</v>
      </c>
      <c r="C13425" s="72" t="s">
        <v>1101</v>
      </c>
      <c r="D13425" s="72" t="s">
        <v>1095</v>
      </c>
      <c r="E13425" s="72">
        <v>144</v>
      </c>
      <c r="F13425" s="105">
        <v>11</v>
      </c>
      <c r="G13425" s="108">
        <f t="shared" si="209"/>
        <v>43739</v>
      </c>
    </row>
    <row r="13426" spans="1:7" x14ac:dyDescent="0.35">
      <c r="A13426" s="72" t="s">
        <v>792</v>
      </c>
      <c r="B13426" s="72" t="s">
        <v>793</v>
      </c>
      <c r="C13426" s="72" t="s">
        <v>1101</v>
      </c>
      <c r="D13426" s="72" t="s">
        <v>1096</v>
      </c>
      <c r="E13426" s="72">
        <v>144</v>
      </c>
      <c r="F13426" s="105">
        <v>10</v>
      </c>
      <c r="G13426" s="108">
        <f t="shared" si="209"/>
        <v>43647</v>
      </c>
    </row>
    <row r="13427" spans="1:7" x14ac:dyDescent="0.35">
      <c r="A13427" s="72" t="s">
        <v>792</v>
      </c>
      <c r="B13427" s="72" t="s">
        <v>793</v>
      </c>
      <c r="C13427" s="72" t="s">
        <v>1101</v>
      </c>
      <c r="D13427" s="72" t="s">
        <v>1097</v>
      </c>
      <c r="E13427" s="72">
        <v>145</v>
      </c>
      <c r="F13427" s="105">
        <v>8</v>
      </c>
      <c r="G13427" s="108">
        <f t="shared" si="209"/>
        <v>43556</v>
      </c>
    </row>
    <row r="13428" spans="1:7" x14ac:dyDescent="0.35">
      <c r="A13428" s="72" t="s">
        <v>792</v>
      </c>
      <c r="B13428" s="72" t="s">
        <v>793</v>
      </c>
      <c r="C13428" s="72" t="s">
        <v>1101</v>
      </c>
      <c r="D13428" s="72" t="s">
        <v>1098</v>
      </c>
      <c r="E13428" s="72">
        <v>151</v>
      </c>
      <c r="F13428" s="105">
        <v>10</v>
      </c>
      <c r="G13428" s="108">
        <f t="shared" si="209"/>
        <v>43466</v>
      </c>
    </row>
    <row r="13429" spans="1:7" x14ac:dyDescent="0.35">
      <c r="A13429" s="72" t="s">
        <v>792</v>
      </c>
      <c r="B13429" s="72" t="s">
        <v>793</v>
      </c>
      <c r="C13429" s="72" t="s">
        <v>1101</v>
      </c>
      <c r="D13429" s="72" t="s">
        <v>1099</v>
      </c>
      <c r="E13429" s="72">
        <v>162</v>
      </c>
      <c r="F13429" s="105">
        <v>10</v>
      </c>
      <c r="G13429" s="108">
        <f t="shared" si="209"/>
        <v>43374</v>
      </c>
    </row>
    <row r="13430" spans="1:7" x14ac:dyDescent="0.35">
      <c r="A13430" s="72" t="s">
        <v>792</v>
      </c>
      <c r="B13430" s="72" t="s">
        <v>793</v>
      </c>
      <c r="C13430" s="72" t="s">
        <v>1102</v>
      </c>
      <c r="D13430" s="72" t="s">
        <v>1088</v>
      </c>
      <c r="E13430" s="72">
        <v>3292</v>
      </c>
      <c r="F13430" s="105">
        <v>245</v>
      </c>
      <c r="G13430" s="108">
        <f t="shared" si="209"/>
        <v>44378</v>
      </c>
    </row>
    <row r="13431" spans="1:7" x14ac:dyDescent="0.35">
      <c r="A13431" s="72" t="s">
        <v>792</v>
      </c>
      <c r="B13431" s="72" t="s">
        <v>793</v>
      </c>
      <c r="C13431" s="72" t="s">
        <v>1102</v>
      </c>
      <c r="D13431" s="72" t="s">
        <v>1089</v>
      </c>
      <c r="E13431" s="72">
        <v>3288</v>
      </c>
      <c r="F13431" s="105">
        <v>251</v>
      </c>
      <c r="G13431" s="108">
        <f t="shared" si="209"/>
        <v>44287</v>
      </c>
    </row>
    <row r="13432" spans="1:7" x14ac:dyDescent="0.35">
      <c r="A13432" s="72" t="s">
        <v>792</v>
      </c>
      <c r="B13432" s="72" t="s">
        <v>793</v>
      </c>
      <c r="C13432" s="72" t="s">
        <v>1102</v>
      </c>
      <c r="D13432" s="72" t="s">
        <v>1090</v>
      </c>
      <c r="E13432" s="72">
        <v>3292</v>
      </c>
      <c r="F13432" s="105">
        <v>248</v>
      </c>
      <c r="G13432" s="108">
        <f t="shared" si="209"/>
        <v>44197</v>
      </c>
    </row>
    <row r="13433" spans="1:7" x14ac:dyDescent="0.35">
      <c r="A13433" s="72" t="s">
        <v>792</v>
      </c>
      <c r="B13433" s="72" t="s">
        <v>793</v>
      </c>
      <c r="C13433" s="72" t="s">
        <v>1102</v>
      </c>
      <c r="D13433" s="72" t="s">
        <v>1091</v>
      </c>
      <c r="E13433" s="72">
        <v>3296</v>
      </c>
      <c r="F13433" s="105">
        <v>254</v>
      </c>
      <c r="G13433" s="108">
        <f t="shared" si="209"/>
        <v>44105</v>
      </c>
    </row>
    <row r="13434" spans="1:7" x14ac:dyDescent="0.35">
      <c r="A13434" s="72" t="s">
        <v>792</v>
      </c>
      <c r="B13434" s="72" t="s">
        <v>793</v>
      </c>
      <c r="C13434" s="72" t="s">
        <v>1102</v>
      </c>
      <c r="D13434" s="72" t="s">
        <v>1092</v>
      </c>
      <c r="E13434" s="72">
        <v>3319</v>
      </c>
      <c r="F13434" s="105">
        <v>260</v>
      </c>
      <c r="G13434" s="108">
        <f t="shared" si="209"/>
        <v>44013</v>
      </c>
    </row>
    <row r="13435" spans="1:7" x14ac:dyDescent="0.35">
      <c r="A13435" s="72" t="s">
        <v>792</v>
      </c>
      <c r="B13435" s="72" t="s">
        <v>793</v>
      </c>
      <c r="C13435" s="72" t="s">
        <v>1102</v>
      </c>
      <c r="D13435" s="72" t="s">
        <v>1093</v>
      </c>
      <c r="E13435" s="72">
        <v>3318</v>
      </c>
      <c r="F13435" s="105">
        <v>247</v>
      </c>
      <c r="G13435" s="108">
        <f t="shared" si="209"/>
        <v>43922</v>
      </c>
    </row>
    <row r="13436" spans="1:7" x14ac:dyDescent="0.35">
      <c r="A13436" s="72" t="s">
        <v>792</v>
      </c>
      <c r="B13436" s="72" t="s">
        <v>793</v>
      </c>
      <c r="C13436" s="72" t="s">
        <v>1102</v>
      </c>
      <c r="D13436" s="72" t="s">
        <v>1094</v>
      </c>
      <c r="E13436" s="72">
        <v>3298</v>
      </c>
      <c r="F13436" s="105">
        <v>252</v>
      </c>
      <c r="G13436" s="108">
        <f t="shared" si="209"/>
        <v>43831</v>
      </c>
    </row>
    <row r="13437" spans="1:7" x14ac:dyDescent="0.35">
      <c r="A13437" s="72" t="s">
        <v>792</v>
      </c>
      <c r="B13437" s="72" t="s">
        <v>793</v>
      </c>
      <c r="C13437" s="72" t="s">
        <v>1102</v>
      </c>
      <c r="D13437" s="72" t="s">
        <v>1095</v>
      </c>
      <c r="E13437" s="72">
        <v>3304</v>
      </c>
      <c r="F13437" s="105">
        <v>253</v>
      </c>
      <c r="G13437" s="108">
        <f t="shared" si="209"/>
        <v>43739</v>
      </c>
    </row>
    <row r="13438" spans="1:7" x14ac:dyDescent="0.35">
      <c r="A13438" s="72" t="s">
        <v>792</v>
      </c>
      <c r="B13438" s="72" t="s">
        <v>793</v>
      </c>
      <c r="C13438" s="72" t="s">
        <v>1102</v>
      </c>
      <c r="D13438" s="72" t="s">
        <v>1096</v>
      </c>
      <c r="E13438" s="72">
        <v>3311</v>
      </c>
      <c r="F13438" s="105">
        <v>258</v>
      </c>
      <c r="G13438" s="108">
        <f t="shared" si="209"/>
        <v>43647</v>
      </c>
    </row>
    <row r="13439" spans="1:7" x14ac:dyDescent="0.35">
      <c r="A13439" s="72" t="s">
        <v>792</v>
      </c>
      <c r="B13439" s="72" t="s">
        <v>793</v>
      </c>
      <c r="C13439" s="72" t="s">
        <v>1102</v>
      </c>
      <c r="D13439" s="72" t="s">
        <v>1097</v>
      </c>
      <c r="E13439" s="72">
        <v>3311</v>
      </c>
      <c r="F13439" s="105">
        <v>226</v>
      </c>
      <c r="G13439" s="108">
        <f t="shared" si="209"/>
        <v>43556</v>
      </c>
    </row>
    <row r="13440" spans="1:7" x14ac:dyDescent="0.35">
      <c r="A13440" s="72" t="s">
        <v>792</v>
      </c>
      <c r="B13440" s="72" t="s">
        <v>793</v>
      </c>
      <c r="C13440" s="72" t="s">
        <v>1102</v>
      </c>
      <c r="D13440" s="72" t="s">
        <v>1098</v>
      </c>
      <c r="E13440" s="72">
        <v>3310</v>
      </c>
      <c r="F13440" s="105">
        <v>234</v>
      </c>
      <c r="G13440" s="108">
        <f t="shared" si="209"/>
        <v>43466</v>
      </c>
    </row>
    <row r="13441" spans="1:7" x14ac:dyDescent="0.35">
      <c r="A13441" s="72" t="s">
        <v>792</v>
      </c>
      <c r="B13441" s="72" t="s">
        <v>793</v>
      </c>
      <c r="C13441" s="72" t="s">
        <v>1102</v>
      </c>
      <c r="D13441" s="72" t="s">
        <v>1099</v>
      </c>
      <c r="E13441" s="72">
        <v>3629</v>
      </c>
      <c r="F13441" s="105">
        <v>284</v>
      </c>
      <c r="G13441" s="108">
        <f t="shared" si="209"/>
        <v>43374</v>
      </c>
    </row>
    <row r="13442" spans="1:7" x14ac:dyDescent="0.35">
      <c r="A13442" s="72" t="s">
        <v>794</v>
      </c>
      <c r="B13442" s="72" t="s">
        <v>795</v>
      </c>
      <c r="C13442" s="72" t="s">
        <v>1087</v>
      </c>
      <c r="D13442" s="72" t="s">
        <v>1088</v>
      </c>
      <c r="E13442" s="72">
        <v>1393</v>
      </c>
      <c r="F13442" s="105">
        <v>116</v>
      </c>
      <c r="G13442" s="108">
        <f t="shared" si="209"/>
        <v>44378</v>
      </c>
    </row>
    <row r="13443" spans="1:7" x14ac:dyDescent="0.35">
      <c r="A13443" s="72" t="s">
        <v>794</v>
      </c>
      <c r="B13443" s="72" t="s">
        <v>795</v>
      </c>
      <c r="C13443" s="72" t="s">
        <v>1087</v>
      </c>
      <c r="D13443" s="72" t="s">
        <v>1089</v>
      </c>
      <c r="E13443" s="72">
        <v>1394</v>
      </c>
      <c r="F13443" s="105">
        <v>118</v>
      </c>
      <c r="G13443" s="108">
        <f t="shared" si="209"/>
        <v>44287</v>
      </c>
    </row>
    <row r="13444" spans="1:7" x14ac:dyDescent="0.35">
      <c r="A13444" s="72" t="s">
        <v>794</v>
      </c>
      <c r="B13444" s="72" t="s">
        <v>795</v>
      </c>
      <c r="C13444" s="72" t="s">
        <v>1087</v>
      </c>
      <c r="D13444" s="72" t="s">
        <v>1090</v>
      </c>
      <c r="E13444" s="72">
        <v>1393</v>
      </c>
      <c r="F13444" s="105">
        <v>118</v>
      </c>
      <c r="G13444" s="108">
        <f t="shared" ref="G13444:G13507" si="210">DATE(LEFT(D13444,4),RIGHT(LEFT(D13444,7),2),1)</f>
        <v>44197</v>
      </c>
    </row>
    <row r="13445" spans="1:7" x14ac:dyDescent="0.35">
      <c r="A13445" s="72" t="s">
        <v>794</v>
      </c>
      <c r="B13445" s="72" t="s">
        <v>795</v>
      </c>
      <c r="C13445" s="72" t="s">
        <v>1087</v>
      </c>
      <c r="D13445" s="72" t="s">
        <v>1091</v>
      </c>
      <c r="E13445" s="72">
        <v>1383</v>
      </c>
      <c r="F13445" s="105">
        <v>116</v>
      </c>
      <c r="G13445" s="108">
        <f t="shared" si="210"/>
        <v>44105</v>
      </c>
    </row>
    <row r="13446" spans="1:7" x14ac:dyDescent="0.35">
      <c r="A13446" s="72" t="s">
        <v>794</v>
      </c>
      <c r="B13446" s="72" t="s">
        <v>795</v>
      </c>
      <c r="C13446" s="72" t="s">
        <v>1087</v>
      </c>
      <c r="D13446" s="72" t="s">
        <v>1092</v>
      </c>
      <c r="E13446" s="72">
        <v>1381</v>
      </c>
      <c r="F13446" s="105">
        <v>119</v>
      </c>
      <c r="G13446" s="108">
        <f t="shared" si="210"/>
        <v>44013</v>
      </c>
    </row>
    <row r="13447" spans="1:7" x14ac:dyDescent="0.35">
      <c r="A13447" s="72" t="s">
        <v>794</v>
      </c>
      <c r="B13447" s="72" t="s">
        <v>795</v>
      </c>
      <c r="C13447" s="72" t="s">
        <v>1087</v>
      </c>
      <c r="D13447" s="72" t="s">
        <v>1093</v>
      </c>
      <c r="E13447" s="72">
        <v>1385</v>
      </c>
      <c r="F13447" s="105">
        <v>122</v>
      </c>
      <c r="G13447" s="108">
        <f t="shared" si="210"/>
        <v>43922</v>
      </c>
    </row>
    <row r="13448" spans="1:7" x14ac:dyDescent="0.35">
      <c r="A13448" s="72" t="s">
        <v>794</v>
      </c>
      <c r="B13448" s="72" t="s">
        <v>795</v>
      </c>
      <c r="C13448" s="72" t="s">
        <v>1087</v>
      </c>
      <c r="D13448" s="72" t="s">
        <v>1094</v>
      </c>
      <c r="E13448" s="72">
        <v>1358</v>
      </c>
      <c r="F13448" s="105">
        <v>126</v>
      </c>
      <c r="G13448" s="108">
        <f t="shared" si="210"/>
        <v>43831</v>
      </c>
    </row>
    <row r="13449" spans="1:7" x14ac:dyDescent="0.35">
      <c r="A13449" s="72" t="s">
        <v>794</v>
      </c>
      <c r="B13449" s="72" t="s">
        <v>795</v>
      </c>
      <c r="C13449" s="72" t="s">
        <v>1087</v>
      </c>
      <c r="D13449" s="72" t="s">
        <v>1095</v>
      </c>
      <c r="E13449" s="72">
        <v>1365</v>
      </c>
      <c r="F13449" s="105">
        <v>133</v>
      </c>
      <c r="G13449" s="108">
        <f t="shared" si="210"/>
        <v>43739</v>
      </c>
    </row>
    <row r="13450" spans="1:7" x14ac:dyDescent="0.35">
      <c r="A13450" s="72" t="s">
        <v>794</v>
      </c>
      <c r="B13450" s="72" t="s">
        <v>795</v>
      </c>
      <c r="C13450" s="72" t="s">
        <v>1087</v>
      </c>
      <c r="D13450" s="72" t="s">
        <v>1096</v>
      </c>
      <c r="E13450" s="72">
        <v>1365</v>
      </c>
      <c r="F13450" s="105">
        <v>123</v>
      </c>
      <c r="G13450" s="108">
        <f t="shared" si="210"/>
        <v>43647</v>
      </c>
    </row>
    <row r="13451" spans="1:7" x14ac:dyDescent="0.35">
      <c r="A13451" s="72" t="s">
        <v>794</v>
      </c>
      <c r="B13451" s="72" t="s">
        <v>795</v>
      </c>
      <c r="C13451" s="72" t="s">
        <v>1087</v>
      </c>
      <c r="D13451" s="72" t="s">
        <v>1097</v>
      </c>
      <c r="E13451" s="72">
        <v>1357</v>
      </c>
      <c r="F13451" s="105">
        <v>128</v>
      </c>
      <c r="G13451" s="108">
        <f t="shared" si="210"/>
        <v>43556</v>
      </c>
    </row>
    <row r="13452" spans="1:7" x14ac:dyDescent="0.35">
      <c r="A13452" s="72" t="s">
        <v>794</v>
      </c>
      <c r="B13452" s="72" t="s">
        <v>795</v>
      </c>
      <c r="C13452" s="72" t="s">
        <v>1087</v>
      </c>
      <c r="D13452" s="72" t="s">
        <v>1098</v>
      </c>
      <c r="E13452" s="72">
        <v>1343</v>
      </c>
      <c r="F13452" s="105">
        <v>132</v>
      </c>
      <c r="G13452" s="108">
        <f t="shared" si="210"/>
        <v>43466</v>
      </c>
    </row>
    <row r="13453" spans="1:7" x14ac:dyDescent="0.35">
      <c r="A13453" s="72" t="s">
        <v>794</v>
      </c>
      <c r="B13453" s="72" t="s">
        <v>795</v>
      </c>
      <c r="C13453" s="72" t="s">
        <v>1087</v>
      </c>
      <c r="D13453" s="72" t="s">
        <v>1099</v>
      </c>
      <c r="E13453" s="72">
        <v>1380</v>
      </c>
      <c r="F13453" s="105">
        <v>147</v>
      </c>
      <c r="G13453" s="108">
        <f t="shared" si="210"/>
        <v>43374</v>
      </c>
    </row>
    <row r="13454" spans="1:7" x14ac:dyDescent="0.35">
      <c r="A13454" s="72" t="s">
        <v>794</v>
      </c>
      <c r="B13454" s="72" t="s">
        <v>795</v>
      </c>
      <c r="C13454" s="72" t="s">
        <v>1100</v>
      </c>
      <c r="D13454" s="72" t="s">
        <v>1088</v>
      </c>
      <c r="E13454" s="72">
        <v>1211</v>
      </c>
      <c r="F13454" s="105">
        <v>192</v>
      </c>
      <c r="G13454" s="108">
        <f t="shared" si="210"/>
        <v>44378</v>
      </c>
    </row>
    <row r="13455" spans="1:7" x14ac:dyDescent="0.35">
      <c r="A13455" s="72" t="s">
        <v>794</v>
      </c>
      <c r="B13455" s="72" t="s">
        <v>795</v>
      </c>
      <c r="C13455" s="72" t="s">
        <v>1100</v>
      </c>
      <c r="D13455" s="72" t="s">
        <v>1089</v>
      </c>
      <c r="E13455" s="72">
        <v>1213</v>
      </c>
      <c r="F13455" s="105">
        <v>195</v>
      </c>
      <c r="G13455" s="108">
        <f t="shared" si="210"/>
        <v>44287</v>
      </c>
    </row>
    <row r="13456" spans="1:7" x14ac:dyDescent="0.35">
      <c r="A13456" s="72" t="s">
        <v>794</v>
      </c>
      <c r="B13456" s="72" t="s">
        <v>795</v>
      </c>
      <c r="C13456" s="72" t="s">
        <v>1100</v>
      </c>
      <c r="D13456" s="72" t="s">
        <v>1090</v>
      </c>
      <c r="E13456" s="72">
        <v>1214</v>
      </c>
      <c r="F13456" s="105">
        <v>195</v>
      </c>
      <c r="G13456" s="108">
        <f t="shared" si="210"/>
        <v>44197</v>
      </c>
    </row>
    <row r="13457" spans="1:7" x14ac:dyDescent="0.35">
      <c r="A13457" s="72" t="s">
        <v>794</v>
      </c>
      <c r="B13457" s="72" t="s">
        <v>795</v>
      </c>
      <c r="C13457" s="72" t="s">
        <v>1100</v>
      </c>
      <c r="D13457" s="72" t="s">
        <v>1091</v>
      </c>
      <c r="E13457" s="72">
        <v>1211</v>
      </c>
      <c r="F13457" s="105">
        <v>195</v>
      </c>
      <c r="G13457" s="108">
        <f t="shared" si="210"/>
        <v>44105</v>
      </c>
    </row>
    <row r="13458" spans="1:7" x14ac:dyDescent="0.35">
      <c r="A13458" s="72" t="s">
        <v>794</v>
      </c>
      <c r="B13458" s="72" t="s">
        <v>795</v>
      </c>
      <c r="C13458" s="72" t="s">
        <v>1100</v>
      </c>
      <c r="D13458" s="72" t="s">
        <v>1092</v>
      </c>
      <c r="E13458" s="72">
        <v>1211</v>
      </c>
      <c r="F13458" s="105">
        <v>195</v>
      </c>
      <c r="G13458" s="108">
        <f t="shared" si="210"/>
        <v>44013</v>
      </c>
    </row>
    <row r="13459" spans="1:7" x14ac:dyDescent="0.35">
      <c r="A13459" s="72" t="s">
        <v>794</v>
      </c>
      <c r="B13459" s="72" t="s">
        <v>795</v>
      </c>
      <c r="C13459" s="72" t="s">
        <v>1100</v>
      </c>
      <c r="D13459" s="72" t="s">
        <v>1093</v>
      </c>
      <c r="E13459" s="72">
        <v>1218</v>
      </c>
      <c r="F13459" s="105">
        <v>197</v>
      </c>
      <c r="G13459" s="108">
        <f t="shared" si="210"/>
        <v>43922</v>
      </c>
    </row>
    <row r="13460" spans="1:7" x14ac:dyDescent="0.35">
      <c r="A13460" s="72" t="s">
        <v>794</v>
      </c>
      <c r="B13460" s="72" t="s">
        <v>795</v>
      </c>
      <c r="C13460" s="72" t="s">
        <v>1100</v>
      </c>
      <c r="D13460" s="72" t="s">
        <v>1094</v>
      </c>
      <c r="E13460" s="72">
        <v>1202</v>
      </c>
      <c r="F13460" s="105">
        <v>200</v>
      </c>
      <c r="G13460" s="108">
        <f t="shared" si="210"/>
        <v>43831</v>
      </c>
    </row>
    <row r="13461" spans="1:7" x14ac:dyDescent="0.35">
      <c r="A13461" s="72" t="s">
        <v>794</v>
      </c>
      <c r="B13461" s="72" t="s">
        <v>795</v>
      </c>
      <c r="C13461" s="72" t="s">
        <v>1100</v>
      </c>
      <c r="D13461" s="72" t="s">
        <v>1095</v>
      </c>
      <c r="E13461" s="72">
        <v>1206</v>
      </c>
      <c r="F13461" s="105">
        <v>195</v>
      </c>
      <c r="G13461" s="108">
        <f t="shared" si="210"/>
        <v>43739</v>
      </c>
    </row>
    <row r="13462" spans="1:7" x14ac:dyDescent="0.35">
      <c r="A13462" s="72" t="s">
        <v>794</v>
      </c>
      <c r="B13462" s="72" t="s">
        <v>795</v>
      </c>
      <c r="C13462" s="72" t="s">
        <v>1100</v>
      </c>
      <c r="D13462" s="72" t="s">
        <v>1096</v>
      </c>
      <c r="E13462" s="72">
        <v>1196</v>
      </c>
      <c r="F13462" s="105">
        <v>177</v>
      </c>
      <c r="G13462" s="108">
        <f t="shared" si="210"/>
        <v>43647</v>
      </c>
    </row>
    <row r="13463" spans="1:7" x14ac:dyDescent="0.35">
      <c r="A13463" s="72" t="s">
        <v>794</v>
      </c>
      <c r="B13463" s="72" t="s">
        <v>795</v>
      </c>
      <c r="C13463" s="72" t="s">
        <v>1100</v>
      </c>
      <c r="D13463" s="72" t="s">
        <v>1097</v>
      </c>
      <c r="E13463" s="72">
        <v>1195</v>
      </c>
      <c r="F13463" s="105">
        <v>183</v>
      </c>
      <c r="G13463" s="108">
        <f t="shared" si="210"/>
        <v>43556</v>
      </c>
    </row>
    <row r="13464" spans="1:7" x14ac:dyDescent="0.35">
      <c r="A13464" s="72" t="s">
        <v>794</v>
      </c>
      <c r="B13464" s="72" t="s">
        <v>795</v>
      </c>
      <c r="C13464" s="72" t="s">
        <v>1100</v>
      </c>
      <c r="D13464" s="72" t="s">
        <v>1098</v>
      </c>
      <c r="E13464" s="72">
        <v>1203</v>
      </c>
      <c r="F13464" s="105">
        <v>183</v>
      </c>
      <c r="G13464" s="108">
        <f t="shared" si="210"/>
        <v>43466</v>
      </c>
    </row>
    <row r="13465" spans="1:7" x14ac:dyDescent="0.35">
      <c r="A13465" s="72" t="s">
        <v>794</v>
      </c>
      <c r="B13465" s="72" t="s">
        <v>795</v>
      </c>
      <c r="C13465" s="72" t="s">
        <v>1100</v>
      </c>
      <c r="D13465" s="72" t="s">
        <v>1099</v>
      </c>
      <c r="E13465" s="72">
        <v>1244</v>
      </c>
      <c r="F13465" s="105">
        <v>206</v>
      </c>
      <c r="G13465" s="108">
        <f t="shared" si="210"/>
        <v>43374</v>
      </c>
    </row>
    <row r="13466" spans="1:7" x14ac:dyDescent="0.35">
      <c r="A13466" s="72" t="s">
        <v>794</v>
      </c>
      <c r="B13466" s="72" t="s">
        <v>795</v>
      </c>
      <c r="C13466" s="72" t="s">
        <v>1101</v>
      </c>
      <c r="D13466" s="72" t="s">
        <v>1088</v>
      </c>
      <c r="E13466" s="72">
        <v>653</v>
      </c>
      <c r="F13466" s="105">
        <v>14</v>
      </c>
      <c r="G13466" s="108">
        <f t="shared" si="210"/>
        <v>44378</v>
      </c>
    </row>
    <row r="13467" spans="1:7" x14ac:dyDescent="0.35">
      <c r="A13467" s="72" t="s">
        <v>794</v>
      </c>
      <c r="B13467" s="72" t="s">
        <v>795</v>
      </c>
      <c r="C13467" s="72" t="s">
        <v>1101</v>
      </c>
      <c r="D13467" s="72" t="s">
        <v>1089</v>
      </c>
      <c r="E13467" s="72">
        <v>653</v>
      </c>
      <c r="F13467" s="105">
        <v>15</v>
      </c>
      <c r="G13467" s="108">
        <f t="shared" si="210"/>
        <v>44287</v>
      </c>
    </row>
    <row r="13468" spans="1:7" x14ac:dyDescent="0.35">
      <c r="A13468" s="72" t="s">
        <v>794</v>
      </c>
      <c r="B13468" s="72" t="s">
        <v>795</v>
      </c>
      <c r="C13468" s="72" t="s">
        <v>1101</v>
      </c>
      <c r="D13468" s="72" t="s">
        <v>1090</v>
      </c>
      <c r="E13468" s="72">
        <v>656</v>
      </c>
      <c r="F13468" s="105">
        <v>16</v>
      </c>
      <c r="G13468" s="108">
        <f t="shared" si="210"/>
        <v>44197</v>
      </c>
    </row>
    <row r="13469" spans="1:7" x14ac:dyDescent="0.35">
      <c r="A13469" s="72" t="s">
        <v>794</v>
      </c>
      <c r="B13469" s="72" t="s">
        <v>795</v>
      </c>
      <c r="C13469" s="72" t="s">
        <v>1101</v>
      </c>
      <c r="D13469" s="72" t="s">
        <v>1091</v>
      </c>
      <c r="E13469" s="72">
        <v>644</v>
      </c>
      <c r="F13469" s="105">
        <v>16</v>
      </c>
      <c r="G13469" s="108">
        <f t="shared" si="210"/>
        <v>44105</v>
      </c>
    </row>
    <row r="13470" spans="1:7" x14ac:dyDescent="0.35">
      <c r="A13470" s="72" t="s">
        <v>794</v>
      </c>
      <c r="B13470" s="72" t="s">
        <v>795</v>
      </c>
      <c r="C13470" s="72" t="s">
        <v>1101</v>
      </c>
      <c r="D13470" s="72" t="s">
        <v>1092</v>
      </c>
      <c r="E13470" s="72">
        <v>640</v>
      </c>
      <c r="F13470" s="105">
        <v>16</v>
      </c>
      <c r="G13470" s="108">
        <f t="shared" si="210"/>
        <v>44013</v>
      </c>
    </row>
    <row r="13471" spans="1:7" x14ac:dyDescent="0.35">
      <c r="A13471" s="72" t="s">
        <v>794</v>
      </c>
      <c r="B13471" s="72" t="s">
        <v>795</v>
      </c>
      <c r="C13471" s="72" t="s">
        <v>1101</v>
      </c>
      <c r="D13471" s="72" t="s">
        <v>1093</v>
      </c>
      <c r="E13471" s="72">
        <v>627</v>
      </c>
      <c r="F13471" s="105">
        <v>18</v>
      </c>
      <c r="G13471" s="108">
        <f t="shared" si="210"/>
        <v>43922</v>
      </c>
    </row>
    <row r="13472" spans="1:7" x14ac:dyDescent="0.35">
      <c r="A13472" s="72" t="s">
        <v>794</v>
      </c>
      <c r="B13472" s="72" t="s">
        <v>795</v>
      </c>
      <c r="C13472" s="72" t="s">
        <v>1101</v>
      </c>
      <c r="D13472" s="72" t="s">
        <v>1094</v>
      </c>
      <c r="E13472" s="72">
        <v>597</v>
      </c>
      <c r="F13472" s="105">
        <v>18</v>
      </c>
      <c r="G13472" s="108">
        <f t="shared" si="210"/>
        <v>43831</v>
      </c>
    </row>
    <row r="13473" spans="1:7" x14ac:dyDescent="0.35">
      <c r="A13473" s="72" t="s">
        <v>794</v>
      </c>
      <c r="B13473" s="72" t="s">
        <v>795</v>
      </c>
      <c r="C13473" s="72" t="s">
        <v>1101</v>
      </c>
      <c r="D13473" s="72" t="s">
        <v>1095</v>
      </c>
      <c r="E13473" s="72">
        <v>590</v>
      </c>
      <c r="F13473" s="105">
        <v>19</v>
      </c>
      <c r="G13473" s="108">
        <f t="shared" si="210"/>
        <v>43739</v>
      </c>
    </row>
    <row r="13474" spans="1:7" x14ac:dyDescent="0.35">
      <c r="A13474" s="72" t="s">
        <v>794</v>
      </c>
      <c r="B13474" s="72" t="s">
        <v>795</v>
      </c>
      <c r="C13474" s="72" t="s">
        <v>1101</v>
      </c>
      <c r="D13474" s="72" t="s">
        <v>1096</v>
      </c>
      <c r="E13474" s="72">
        <v>582</v>
      </c>
      <c r="F13474" s="105">
        <v>16</v>
      </c>
      <c r="G13474" s="108">
        <f t="shared" si="210"/>
        <v>43647</v>
      </c>
    </row>
    <row r="13475" spans="1:7" x14ac:dyDescent="0.35">
      <c r="A13475" s="72" t="s">
        <v>794</v>
      </c>
      <c r="B13475" s="72" t="s">
        <v>795</v>
      </c>
      <c r="C13475" s="72" t="s">
        <v>1101</v>
      </c>
      <c r="D13475" s="72" t="s">
        <v>1097</v>
      </c>
      <c r="E13475" s="72">
        <v>578</v>
      </c>
      <c r="F13475" s="105">
        <v>16</v>
      </c>
      <c r="G13475" s="108">
        <f t="shared" si="210"/>
        <v>43556</v>
      </c>
    </row>
    <row r="13476" spans="1:7" x14ac:dyDescent="0.35">
      <c r="A13476" s="72" t="s">
        <v>794</v>
      </c>
      <c r="B13476" s="72" t="s">
        <v>795</v>
      </c>
      <c r="C13476" s="72" t="s">
        <v>1101</v>
      </c>
      <c r="D13476" s="72" t="s">
        <v>1098</v>
      </c>
      <c r="E13476" s="72">
        <v>545</v>
      </c>
      <c r="F13476" s="105">
        <v>18</v>
      </c>
      <c r="G13476" s="108">
        <f t="shared" si="210"/>
        <v>43466</v>
      </c>
    </row>
    <row r="13477" spans="1:7" x14ac:dyDescent="0.35">
      <c r="A13477" s="72" t="s">
        <v>794</v>
      </c>
      <c r="B13477" s="72" t="s">
        <v>795</v>
      </c>
      <c r="C13477" s="72" t="s">
        <v>1101</v>
      </c>
      <c r="D13477" s="72" t="s">
        <v>1099</v>
      </c>
      <c r="E13477" s="72">
        <v>603</v>
      </c>
      <c r="F13477" s="105">
        <v>22</v>
      </c>
      <c r="G13477" s="108">
        <f t="shared" si="210"/>
        <v>43374</v>
      </c>
    </row>
    <row r="13478" spans="1:7" x14ac:dyDescent="0.35">
      <c r="A13478" s="72" t="s">
        <v>794</v>
      </c>
      <c r="B13478" s="72" t="s">
        <v>795</v>
      </c>
      <c r="C13478" s="72" t="s">
        <v>1102</v>
      </c>
      <c r="D13478" s="72" t="s">
        <v>1088</v>
      </c>
      <c r="E13478" s="72">
        <v>1481</v>
      </c>
      <c r="F13478" s="105">
        <v>153</v>
      </c>
      <c r="G13478" s="108">
        <f t="shared" si="210"/>
        <v>44378</v>
      </c>
    </row>
    <row r="13479" spans="1:7" x14ac:dyDescent="0.35">
      <c r="A13479" s="72" t="s">
        <v>794</v>
      </c>
      <c r="B13479" s="72" t="s">
        <v>795</v>
      </c>
      <c r="C13479" s="72" t="s">
        <v>1102</v>
      </c>
      <c r="D13479" s="72" t="s">
        <v>1089</v>
      </c>
      <c r="E13479" s="72">
        <v>1484</v>
      </c>
      <c r="F13479" s="105">
        <v>155</v>
      </c>
      <c r="G13479" s="108">
        <f t="shared" si="210"/>
        <v>44287</v>
      </c>
    </row>
    <row r="13480" spans="1:7" x14ac:dyDescent="0.35">
      <c r="A13480" s="72" t="s">
        <v>794</v>
      </c>
      <c r="B13480" s="72" t="s">
        <v>795</v>
      </c>
      <c r="C13480" s="72" t="s">
        <v>1102</v>
      </c>
      <c r="D13480" s="72" t="s">
        <v>1090</v>
      </c>
      <c r="E13480" s="72">
        <v>1483</v>
      </c>
      <c r="F13480" s="105">
        <v>157</v>
      </c>
      <c r="G13480" s="108">
        <f t="shared" si="210"/>
        <v>44197</v>
      </c>
    </row>
    <row r="13481" spans="1:7" x14ac:dyDescent="0.35">
      <c r="A13481" s="72" t="s">
        <v>794</v>
      </c>
      <c r="B13481" s="72" t="s">
        <v>795</v>
      </c>
      <c r="C13481" s="72" t="s">
        <v>1102</v>
      </c>
      <c r="D13481" s="72" t="s">
        <v>1091</v>
      </c>
      <c r="E13481" s="72">
        <v>1484</v>
      </c>
      <c r="F13481" s="105">
        <v>158</v>
      </c>
      <c r="G13481" s="108">
        <f t="shared" si="210"/>
        <v>44105</v>
      </c>
    </row>
    <row r="13482" spans="1:7" x14ac:dyDescent="0.35">
      <c r="A13482" s="72" t="s">
        <v>794</v>
      </c>
      <c r="B13482" s="72" t="s">
        <v>795</v>
      </c>
      <c r="C13482" s="72" t="s">
        <v>1102</v>
      </c>
      <c r="D13482" s="72" t="s">
        <v>1092</v>
      </c>
      <c r="E13482" s="72">
        <v>1479</v>
      </c>
      <c r="F13482" s="105">
        <v>160</v>
      </c>
      <c r="G13482" s="108">
        <f t="shared" si="210"/>
        <v>44013</v>
      </c>
    </row>
    <row r="13483" spans="1:7" x14ac:dyDescent="0.35">
      <c r="A13483" s="72" t="s">
        <v>794</v>
      </c>
      <c r="B13483" s="72" t="s">
        <v>795</v>
      </c>
      <c r="C13483" s="72" t="s">
        <v>1102</v>
      </c>
      <c r="D13483" s="72" t="s">
        <v>1093</v>
      </c>
      <c r="E13483" s="72">
        <v>1498</v>
      </c>
      <c r="F13483" s="105">
        <v>162</v>
      </c>
      <c r="G13483" s="108">
        <f t="shared" si="210"/>
        <v>43922</v>
      </c>
    </row>
    <row r="13484" spans="1:7" x14ac:dyDescent="0.35">
      <c r="A13484" s="72" t="s">
        <v>794</v>
      </c>
      <c r="B13484" s="72" t="s">
        <v>795</v>
      </c>
      <c r="C13484" s="72" t="s">
        <v>1102</v>
      </c>
      <c r="D13484" s="72" t="s">
        <v>1094</v>
      </c>
      <c r="E13484" s="72">
        <v>1485</v>
      </c>
      <c r="F13484" s="105">
        <v>165</v>
      </c>
      <c r="G13484" s="108">
        <f t="shared" si="210"/>
        <v>43831</v>
      </c>
    </row>
    <row r="13485" spans="1:7" x14ac:dyDescent="0.35">
      <c r="A13485" s="72" t="s">
        <v>794</v>
      </c>
      <c r="B13485" s="72" t="s">
        <v>795</v>
      </c>
      <c r="C13485" s="72" t="s">
        <v>1102</v>
      </c>
      <c r="D13485" s="72" t="s">
        <v>1095</v>
      </c>
      <c r="E13485" s="72">
        <v>1487</v>
      </c>
      <c r="F13485" s="105">
        <v>169</v>
      </c>
      <c r="G13485" s="108">
        <f t="shared" si="210"/>
        <v>43739</v>
      </c>
    </row>
    <row r="13486" spans="1:7" x14ac:dyDescent="0.35">
      <c r="A13486" s="72" t="s">
        <v>794</v>
      </c>
      <c r="B13486" s="72" t="s">
        <v>795</v>
      </c>
      <c r="C13486" s="72" t="s">
        <v>1102</v>
      </c>
      <c r="D13486" s="72" t="s">
        <v>1096</v>
      </c>
      <c r="E13486" s="72">
        <v>1492</v>
      </c>
      <c r="F13486" s="105">
        <v>154</v>
      </c>
      <c r="G13486" s="108">
        <f t="shared" si="210"/>
        <v>43647</v>
      </c>
    </row>
    <row r="13487" spans="1:7" x14ac:dyDescent="0.35">
      <c r="A13487" s="72" t="s">
        <v>794</v>
      </c>
      <c r="B13487" s="72" t="s">
        <v>795</v>
      </c>
      <c r="C13487" s="72" t="s">
        <v>1102</v>
      </c>
      <c r="D13487" s="72" t="s">
        <v>1097</v>
      </c>
      <c r="E13487" s="72">
        <v>1487</v>
      </c>
      <c r="F13487" s="105">
        <v>169</v>
      </c>
      <c r="G13487" s="108">
        <f t="shared" si="210"/>
        <v>43556</v>
      </c>
    </row>
    <row r="13488" spans="1:7" x14ac:dyDescent="0.35">
      <c r="A13488" s="72" t="s">
        <v>794</v>
      </c>
      <c r="B13488" s="72" t="s">
        <v>795</v>
      </c>
      <c r="C13488" s="72" t="s">
        <v>1102</v>
      </c>
      <c r="D13488" s="72" t="s">
        <v>1098</v>
      </c>
      <c r="E13488" s="72">
        <v>1481</v>
      </c>
      <c r="F13488" s="105">
        <v>157</v>
      </c>
      <c r="G13488" s="108">
        <f t="shared" si="210"/>
        <v>43466</v>
      </c>
    </row>
    <row r="13489" spans="1:7" x14ac:dyDescent="0.35">
      <c r="A13489" s="72" t="s">
        <v>794</v>
      </c>
      <c r="B13489" s="72" t="s">
        <v>795</v>
      </c>
      <c r="C13489" s="72" t="s">
        <v>1102</v>
      </c>
      <c r="D13489" s="72" t="s">
        <v>1099</v>
      </c>
      <c r="E13489" s="72">
        <v>1519</v>
      </c>
      <c r="F13489" s="105">
        <v>164</v>
      </c>
      <c r="G13489" s="108">
        <f t="shared" si="210"/>
        <v>43374</v>
      </c>
    </row>
    <row r="13490" spans="1:7" x14ac:dyDescent="0.35">
      <c r="A13490" s="72" t="s">
        <v>796</v>
      </c>
      <c r="B13490" s="72" t="s">
        <v>797</v>
      </c>
      <c r="C13490" s="72" t="s">
        <v>1087</v>
      </c>
      <c r="D13490" s="72" t="s">
        <v>1088</v>
      </c>
      <c r="E13490" s="72">
        <v>1330</v>
      </c>
      <c r="F13490" s="105">
        <v>96</v>
      </c>
      <c r="G13490" s="108">
        <f t="shared" si="210"/>
        <v>44378</v>
      </c>
    </row>
    <row r="13491" spans="1:7" x14ac:dyDescent="0.35">
      <c r="A13491" s="72" t="s">
        <v>796</v>
      </c>
      <c r="B13491" s="72" t="s">
        <v>797</v>
      </c>
      <c r="C13491" s="72" t="s">
        <v>1087</v>
      </c>
      <c r="D13491" s="72" t="s">
        <v>1089</v>
      </c>
      <c r="E13491" s="72">
        <v>1318</v>
      </c>
      <c r="F13491" s="105">
        <v>95</v>
      </c>
      <c r="G13491" s="108">
        <f t="shared" si="210"/>
        <v>44287</v>
      </c>
    </row>
    <row r="13492" spans="1:7" x14ac:dyDescent="0.35">
      <c r="A13492" s="72" t="s">
        <v>796</v>
      </c>
      <c r="B13492" s="72" t="s">
        <v>797</v>
      </c>
      <c r="C13492" s="72" t="s">
        <v>1087</v>
      </c>
      <c r="D13492" s="72" t="s">
        <v>1090</v>
      </c>
      <c r="E13492" s="72">
        <v>1327</v>
      </c>
      <c r="F13492" s="105">
        <v>92</v>
      </c>
      <c r="G13492" s="108">
        <f t="shared" si="210"/>
        <v>44197</v>
      </c>
    </row>
    <row r="13493" spans="1:7" x14ac:dyDescent="0.35">
      <c r="A13493" s="72" t="s">
        <v>796</v>
      </c>
      <c r="B13493" s="72" t="s">
        <v>797</v>
      </c>
      <c r="C13493" s="72" t="s">
        <v>1087</v>
      </c>
      <c r="D13493" s="72" t="s">
        <v>1091</v>
      </c>
      <c r="E13493" s="72">
        <v>1316</v>
      </c>
      <c r="F13493" s="105">
        <v>87</v>
      </c>
      <c r="G13493" s="108">
        <f t="shared" si="210"/>
        <v>44105</v>
      </c>
    </row>
    <row r="13494" spans="1:7" x14ac:dyDescent="0.35">
      <c r="A13494" s="72" t="s">
        <v>796</v>
      </c>
      <c r="B13494" s="72" t="s">
        <v>797</v>
      </c>
      <c r="C13494" s="72" t="s">
        <v>1087</v>
      </c>
      <c r="D13494" s="72" t="s">
        <v>1092</v>
      </c>
      <c r="E13494" s="72">
        <v>1313</v>
      </c>
      <c r="F13494" s="105">
        <v>88</v>
      </c>
      <c r="G13494" s="108">
        <f t="shared" si="210"/>
        <v>44013</v>
      </c>
    </row>
    <row r="13495" spans="1:7" x14ac:dyDescent="0.35">
      <c r="A13495" s="72" t="s">
        <v>796</v>
      </c>
      <c r="B13495" s="72" t="s">
        <v>797</v>
      </c>
      <c r="C13495" s="72" t="s">
        <v>1087</v>
      </c>
      <c r="D13495" s="72" t="s">
        <v>1093</v>
      </c>
      <c r="E13495" s="72">
        <v>1314</v>
      </c>
      <c r="F13495" s="105">
        <v>92</v>
      </c>
      <c r="G13495" s="108">
        <f t="shared" si="210"/>
        <v>43922</v>
      </c>
    </row>
    <row r="13496" spans="1:7" x14ac:dyDescent="0.35">
      <c r="A13496" s="72" t="s">
        <v>796</v>
      </c>
      <c r="B13496" s="72" t="s">
        <v>797</v>
      </c>
      <c r="C13496" s="72" t="s">
        <v>1087</v>
      </c>
      <c r="D13496" s="72" t="s">
        <v>1094</v>
      </c>
      <c r="E13496" s="72">
        <v>1298</v>
      </c>
      <c r="F13496" s="105">
        <v>85</v>
      </c>
      <c r="G13496" s="108">
        <f t="shared" si="210"/>
        <v>43831</v>
      </c>
    </row>
    <row r="13497" spans="1:7" x14ac:dyDescent="0.35">
      <c r="A13497" s="72" t="s">
        <v>796</v>
      </c>
      <c r="B13497" s="72" t="s">
        <v>797</v>
      </c>
      <c r="C13497" s="72" t="s">
        <v>1087</v>
      </c>
      <c r="D13497" s="72" t="s">
        <v>1095</v>
      </c>
      <c r="E13497" s="72">
        <v>1294</v>
      </c>
      <c r="F13497" s="105">
        <v>96</v>
      </c>
      <c r="G13497" s="108">
        <f t="shared" si="210"/>
        <v>43739</v>
      </c>
    </row>
    <row r="13498" spans="1:7" x14ac:dyDescent="0.35">
      <c r="A13498" s="72" t="s">
        <v>796</v>
      </c>
      <c r="B13498" s="72" t="s">
        <v>797</v>
      </c>
      <c r="C13498" s="72" t="s">
        <v>1087</v>
      </c>
      <c r="D13498" s="72" t="s">
        <v>1096</v>
      </c>
      <c r="E13498" s="72">
        <v>1295</v>
      </c>
      <c r="F13498" s="105">
        <v>96</v>
      </c>
      <c r="G13498" s="108">
        <f t="shared" si="210"/>
        <v>43647</v>
      </c>
    </row>
    <row r="13499" spans="1:7" x14ac:dyDescent="0.35">
      <c r="A13499" s="72" t="s">
        <v>796</v>
      </c>
      <c r="B13499" s="72" t="s">
        <v>797</v>
      </c>
      <c r="C13499" s="72" t="s">
        <v>1087</v>
      </c>
      <c r="D13499" s="72" t="s">
        <v>1097</v>
      </c>
      <c r="E13499" s="72">
        <v>1291</v>
      </c>
      <c r="F13499" s="105">
        <v>108</v>
      </c>
      <c r="G13499" s="108">
        <f t="shared" si="210"/>
        <v>43556</v>
      </c>
    </row>
    <row r="13500" spans="1:7" x14ac:dyDescent="0.35">
      <c r="A13500" s="72" t="s">
        <v>796</v>
      </c>
      <c r="B13500" s="72" t="s">
        <v>797</v>
      </c>
      <c r="C13500" s="72" t="s">
        <v>1087</v>
      </c>
      <c r="D13500" s="72" t="s">
        <v>1098</v>
      </c>
      <c r="E13500" s="72">
        <v>1290</v>
      </c>
      <c r="F13500" s="105">
        <v>92</v>
      </c>
      <c r="G13500" s="108">
        <f t="shared" si="210"/>
        <v>43466</v>
      </c>
    </row>
    <row r="13501" spans="1:7" x14ac:dyDescent="0.35">
      <c r="A13501" s="72" t="s">
        <v>796</v>
      </c>
      <c r="B13501" s="72" t="s">
        <v>797</v>
      </c>
      <c r="C13501" s="72" t="s">
        <v>1087</v>
      </c>
      <c r="D13501" s="72" t="s">
        <v>1099</v>
      </c>
      <c r="E13501" s="72">
        <v>1342</v>
      </c>
      <c r="F13501" s="105">
        <v>109</v>
      </c>
      <c r="G13501" s="108">
        <f t="shared" si="210"/>
        <v>43374</v>
      </c>
    </row>
    <row r="13502" spans="1:7" x14ac:dyDescent="0.35">
      <c r="A13502" s="72" t="s">
        <v>796</v>
      </c>
      <c r="B13502" s="72" t="s">
        <v>797</v>
      </c>
      <c r="C13502" s="72" t="s">
        <v>1100</v>
      </c>
      <c r="D13502" s="72" t="s">
        <v>1088</v>
      </c>
      <c r="E13502" s="72">
        <v>750</v>
      </c>
      <c r="F13502" s="105">
        <v>122</v>
      </c>
      <c r="G13502" s="108">
        <f t="shared" si="210"/>
        <v>44378</v>
      </c>
    </row>
    <row r="13503" spans="1:7" x14ac:dyDescent="0.35">
      <c r="A13503" s="72" t="s">
        <v>796</v>
      </c>
      <c r="B13503" s="72" t="s">
        <v>797</v>
      </c>
      <c r="C13503" s="72" t="s">
        <v>1100</v>
      </c>
      <c r="D13503" s="72" t="s">
        <v>1089</v>
      </c>
      <c r="E13503" s="72">
        <v>755</v>
      </c>
      <c r="F13503" s="105">
        <v>120</v>
      </c>
      <c r="G13503" s="108">
        <f t="shared" si="210"/>
        <v>44287</v>
      </c>
    </row>
    <row r="13504" spans="1:7" x14ac:dyDescent="0.35">
      <c r="A13504" s="72" t="s">
        <v>796</v>
      </c>
      <c r="B13504" s="72" t="s">
        <v>797</v>
      </c>
      <c r="C13504" s="72" t="s">
        <v>1100</v>
      </c>
      <c r="D13504" s="72" t="s">
        <v>1090</v>
      </c>
      <c r="E13504" s="72">
        <v>757</v>
      </c>
      <c r="F13504" s="105">
        <v>113</v>
      </c>
      <c r="G13504" s="108">
        <f t="shared" si="210"/>
        <v>44197</v>
      </c>
    </row>
    <row r="13505" spans="1:7" x14ac:dyDescent="0.35">
      <c r="A13505" s="72" t="s">
        <v>796</v>
      </c>
      <c r="B13505" s="72" t="s">
        <v>797</v>
      </c>
      <c r="C13505" s="72" t="s">
        <v>1100</v>
      </c>
      <c r="D13505" s="72" t="s">
        <v>1091</v>
      </c>
      <c r="E13505" s="72">
        <v>749</v>
      </c>
      <c r="F13505" s="105">
        <v>106</v>
      </c>
      <c r="G13505" s="108">
        <f t="shared" si="210"/>
        <v>44105</v>
      </c>
    </row>
    <row r="13506" spans="1:7" x14ac:dyDescent="0.35">
      <c r="A13506" s="72" t="s">
        <v>796</v>
      </c>
      <c r="B13506" s="72" t="s">
        <v>797</v>
      </c>
      <c r="C13506" s="72" t="s">
        <v>1100</v>
      </c>
      <c r="D13506" s="72" t="s">
        <v>1092</v>
      </c>
      <c r="E13506" s="72">
        <v>745</v>
      </c>
      <c r="F13506" s="105">
        <v>110</v>
      </c>
      <c r="G13506" s="108">
        <f t="shared" si="210"/>
        <v>44013</v>
      </c>
    </row>
    <row r="13507" spans="1:7" x14ac:dyDescent="0.35">
      <c r="A13507" s="72" t="s">
        <v>796</v>
      </c>
      <c r="B13507" s="72" t="s">
        <v>797</v>
      </c>
      <c r="C13507" s="72" t="s">
        <v>1100</v>
      </c>
      <c r="D13507" s="72" t="s">
        <v>1093</v>
      </c>
      <c r="E13507" s="72">
        <v>757</v>
      </c>
      <c r="F13507" s="105">
        <v>114</v>
      </c>
      <c r="G13507" s="108">
        <f t="shared" si="210"/>
        <v>43922</v>
      </c>
    </row>
    <row r="13508" spans="1:7" x14ac:dyDescent="0.35">
      <c r="A13508" s="72" t="s">
        <v>796</v>
      </c>
      <c r="B13508" s="72" t="s">
        <v>797</v>
      </c>
      <c r="C13508" s="72" t="s">
        <v>1100</v>
      </c>
      <c r="D13508" s="72" t="s">
        <v>1094</v>
      </c>
      <c r="E13508" s="72">
        <v>739</v>
      </c>
      <c r="F13508" s="105">
        <v>80</v>
      </c>
      <c r="G13508" s="108">
        <f t="shared" ref="G13508:G13571" si="211">DATE(LEFT(D13508,4),RIGHT(LEFT(D13508,7),2),1)</f>
        <v>43831</v>
      </c>
    </row>
    <row r="13509" spans="1:7" x14ac:dyDescent="0.35">
      <c r="A13509" s="72" t="s">
        <v>796</v>
      </c>
      <c r="B13509" s="72" t="s">
        <v>797</v>
      </c>
      <c r="C13509" s="72" t="s">
        <v>1100</v>
      </c>
      <c r="D13509" s="72" t="s">
        <v>1095</v>
      </c>
      <c r="E13509" s="72">
        <v>741</v>
      </c>
      <c r="F13509" s="105">
        <v>95</v>
      </c>
      <c r="G13509" s="108">
        <f t="shared" si="211"/>
        <v>43739</v>
      </c>
    </row>
    <row r="13510" spans="1:7" x14ac:dyDescent="0.35">
      <c r="A13510" s="72" t="s">
        <v>796</v>
      </c>
      <c r="B13510" s="72" t="s">
        <v>797</v>
      </c>
      <c r="C13510" s="72" t="s">
        <v>1100</v>
      </c>
      <c r="D13510" s="72" t="s">
        <v>1096</v>
      </c>
      <c r="E13510" s="72">
        <v>743</v>
      </c>
      <c r="F13510" s="105">
        <v>99</v>
      </c>
      <c r="G13510" s="108">
        <f t="shared" si="211"/>
        <v>43647</v>
      </c>
    </row>
    <row r="13511" spans="1:7" x14ac:dyDescent="0.35">
      <c r="A13511" s="72" t="s">
        <v>796</v>
      </c>
      <c r="B13511" s="72" t="s">
        <v>797</v>
      </c>
      <c r="C13511" s="72" t="s">
        <v>1100</v>
      </c>
      <c r="D13511" s="72" t="s">
        <v>1097</v>
      </c>
      <c r="E13511" s="72">
        <v>747</v>
      </c>
      <c r="F13511" s="105">
        <v>96</v>
      </c>
      <c r="G13511" s="108">
        <f t="shared" si="211"/>
        <v>43556</v>
      </c>
    </row>
    <row r="13512" spans="1:7" x14ac:dyDescent="0.35">
      <c r="A13512" s="72" t="s">
        <v>796</v>
      </c>
      <c r="B13512" s="72" t="s">
        <v>797</v>
      </c>
      <c r="C13512" s="72" t="s">
        <v>1100</v>
      </c>
      <c r="D13512" s="72" t="s">
        <v>1098</v>
      </c>
      <c r="E13512" s="72">
        <v>736</v>
      </c>
      <c r="F13512" s="105">
        <v>88</v>
      </c>
      <c r="G13512" s="108">
        <f t="shared" si="211"/>
        <v>43466</v>
      </c>
    </row>
    <row r="13513" spans="1:7" x14ac:dyDescent="0.35">
      <c r="A13513" s="72" t="s">
        <v>796</v>
      </c>
      <c r="B13513" s="72" t="s">
        <v>797</v>
      </c>
      <c r="C13513" s="72" t="s">
        <v>1100</v>
      </c>
      <c r="D13513" s="72" t="s">
        <v>1099</v>
      </c>
      <c r="E13513" s="72">
        <v>775</v>
      </c>
      <c r="F13513" s="105">
        <v>96</v>
      </c>
      <c r="G13513" s="108">
        <f t="shared" si="211"/>
        <v>43374</v>
      </c>
    </row>
    <row r="13514" spans="1:7" x14ac:dyDescent="0.35">
      <c r="A13514" s="72" t="s">
        <v>796</v>
      </c>
      <c r="B13514" s="72" t="s">
        <v>797</v>
      </c>
      <c r="C13514" s="72" t="s">
        <v>1101</v>
      </c>
      <c r="D13514" s="72" t="s">
        <v>1088</v>
      </c>
      <c r="E13514" s="72">
        <v>354</v>
      </c>
      <c r="F13514" s="105">
        <v>6</v>
      </c>
      <c r="G13514" s="108">
        <f t="shared" si="211"/>
        <v>44378</v>
      </c>
    </row>
    <row r="13515" spans="1:7" x14ac:dyDescent="0.35">
      <c r="A13515" s="72" t="s">
        <v>796</v>
      </c>
      <c r="B13515" s="72" t="s">
        <v>797</v>
      </c>
      <c r="C13515" s="72" t="s">
        <v>1101</v>
      </c>
      <c r="D13515" s="72" t="s">
        <v>1089</v>
      </c>
      <c r="E13515" s="72">
        <v>355</v>
      </c>
      <c r="F13515" s="105">
        <v>6</v>
      </c>
      <c r="G13515" s="108">
        <f t="shared" si="211"/>
        <v>44287</v>
      </c>
    </row>
    <row r="13516" spans="1:7" x14ac:dyDescent="0.35">
      <c r="A13516" s="72" t="s">
        <v>796</v>
      </c>
      <c r="B13516" s="72" t="s">
        <v>797</v>
      </c>
      <c r="C13516" s="72" t="s">
        <v>1101</v>
      </c>
      <c r="D13516" s="72" t="s">
        <v>1090</v>
      </c>
      <c r="E13516" s="72">
        <v>346</v>
      </c>
      <c r="F13516" s="105">
        <v>4</v>
      </c>
      <c r="G13516" s="108">
        <f t="shared" si="211"/>
        <v>44197</v>
      </c>
    </row>
    <row r="13517" spans="1:7" x14ac:dyDescent="0.35">
      <c r="A13517" s="72" t="s">
        <v>796</v>
      </c>
      <c r="B13517" s="72" t="s">
        <v>797</v>
      </c>
      <c r="C13517" s="72" t="s">
        <v>1101</v>
      </c>
      <c r="D13517" s="72" t="s">
        <v>1091</v>
      </c>
      <c r="E13517" s="72">
        <v>348</v>
      </c>
      <c r="F13517" s="105">
        <v>4</v>
      </c>
      <c r="G13517" s="108">
        <f t="shared" si="211"/>
        <v>44105</v>
      </c>
    </row>
    <row r="13518" spans="1:7" x14ac:dyDescent="0.35">
      <c r="A13518" s="72" t="s">
        <v>796</v>
      </c>
      <c r="B13518" s="72" t="s">
        <v>797</v>
      </c>
      <c r="C13518" s="72" t="s">
        <v>1101</v>
      </c>
      <c r="D13518" s="72" t="s">
        <v>1092</v>
      </c>
      <c r="E13518" s="72">
        <v>345</v>
      </c>
      <c r="F13518" s="105">
        <v>4</v>
      </c>
      <c r="G13518" s="108">
        <f t="shared" si="211"/>
        <v>44013</v>
      </c>
    </row>
    <row r="13519" spans="1:7" x14ac:dyDescent="0.35">
      <c r="A13519" s="72" t="s">
        <v>796</v>
      </c>
      <c r="B13519" s="72" t="s">
        <v>797</v>
      </c>
      <c r="C13519" s="72" t="s">
        <v>1101</v>
      </c>
      <c r="D13519" s="72" t="s">
        <v>1093</v>
      </c>
      <c r="E13519" s="72">
        <v>339</v>
      </c>
      <c r="F13519" s="105">
        <v>4</v>
      </c>
      <c r="G13519" s="108">
        <f t="shared" si="211"/>
        <v>43922</v>
      </c>
    </row>
    <row r="13520" spans="1:7" x14ac:dyDescent="0.35">
      <c r="A13520" s="72" t="s">
        <v>796</v>
      </c>
      <c r="B13520" s="72" t="s">
        <v>797</v>
      </c>
      <c r="C13520" s="72" t="s">
        <v>1101</v>
      </c>
      <c r="D13520" s="72" t="s">
        <v>1094</v>
      </c>
      <c r="E13520" s="72">
        <v>325</v>
      </c>
      <c r="F13520" s="105">
        <v>4</v>
      </c>
      <c r="G13520" s="108">
        <f t="shared" si="211"/>
        <v>43831</v>
      </c>
    </row>
    <row r="13521" spans="1:7" x14ac:dyDescent="0.35">
      <c r="A13521" s="72" t="s">
        <v>796</v>
      </c>
      <c r="B13521" s="72" t="s">
        <v>797</v>
      </c>
      <c r="C13521" s="72" t="s">
        <v>1101</v>
      </c>
      <c r="D13521" s="72" t="s">
        <v>1095</v>
      </c>
      <c r="E13521" s="72">
        <v>319</v>
      </c>
      <c r="F13521" s="105">
        <v>4</v>
      </c>
      <c r="G13521" s="108">
        <f t="shared" si="211"/>
        <v>43739</v>
      </c>
    </row>
    <row r="13522" spans="1:7" x14ac:dyDescent="0.35">
      <c r="A13522" s="72" t="s">
        <v>796</v>
      </c>
      <c r="B13522" s="72" t="s">
        <v>797</v>
      </c>
      <c r="C13522" s="72" t="s">
        <v>1101</v>
      </c>
      <c r="D13522" s="72" t="s">
        <v>1096</v>
      </c>
      <c r="E13522" s="72">
        <v>317</v>
      </c>
      <c r="F13522" s="105">
        <v>5</v>
      </c>
      <c r="G13522" s="108">
        <f t="shared" si="211"/>
        <v>43647</v>
      </c>
    </row>
    <row r="13523" spans="1:7" x14ac:dyDescent="0.35">
      <c r="A13523" s="72" t="s">
        <v>796</v>
      </c>
      <c r="B13523" s="72" t="s">
        <v>797</v>
      </c>
      <c r="C13523" s="72" t="s">
        <v>1101</v>
      </c>
      <c r="D13523" s="72" t="s">
        <v>1097</v>
      </c>
      <c r="E13523" s="72">
        <v>317</v>
      </c>
      <c r="F13523" s="105">
        <v>3</v>
      </c>
      <c r="G13523" s="108">
        <f t="shared" si="211"/>
        <v>43556</v>
      </c>
    </row>
    <row r="13524" spans="1:7" x14ac:dyDescent="0.35">
      <c r="A13524" s="72" t="s">
        <v>796</v>
      </c>
      <c r="B13524" s="72" t="s">
        <v>797</v>
      </c>
      <c r="C13524" s="72" t="s">
        <v>1101</v>
      </c>
      <c r="D13524" s="72" t="s">
        <v>1098</v>
      </c>
      <c r="E13524" s="72">
        <v>307</v>
      </c>
      <c r="F13524" s="105">
        <v>2</v>
      </c>
      <c r="G13524" s="108">
        <f t="shared" si="211"/>
        <v>43466</v>
      </c>
    </row>
    <row r="13525" spans="1:7" x14ac:dyDescent="0.35">
      <c r="A13525" s="72" t="s">
        <v>796</v>
      </c>
      <c r="B13525" s="72" t="s">
        <v>797</v>
      </c>
      <c r="C13525" s="72" t="s">
        <v>1101</v>
      </c>
      <c r="D13525" s="72" t="s">
        <v>1099</v>
      </c>
      <c r="E13525" s="72">
        <v>316</v>
      </c>
      <c r="F13525" s="105">
        <v>4</v>
      </c>
      <c r="G13525" s="108">
        <f t="shared" si="211"/>
        <v>43374</v>
      </c>
    </row>
    <row r="13526" spans="1:7" x14ac:dyDescent="0.35">
      <c r="A13526" s="72" t="s">
        <v>796</v>
      </c>
      <c r="B13526" s="72" t="s">
        <v>797</v>
      </c>
      <c r="C13526" s="72" t="s">
        <v>1102</v>
      </c>
      <c r="D13526" s="72" t="s">
        <v>1088</v>
      </c>
      <c r="E13526" s="72">
        <v>1285</v>
      </c>
      <c r="F13526" s="105">
        <v>104</v>
      </c>
      <c r="G13526" s="108">
        <f t="shared" si="211"/>
        <v>44378</v>
      </c>
    </row>
    <row r="13527" spans="1:7" x14ac:dyDescent="0.35">
      <c r="A13527" s="72" t="s">
        <v>796</v>
      </c>
      <c r="B13527" s="72" t="s">
        <v>797</v>
      </c>
      <c r="C13527" s="72" t="s">
        <v>1102</v>
      </c>
      <c r="D13527" s="72" t="s">
        <v>1089</v>
      </c>
      <c r="E13527" s="72">
        <v>1291</v>
      </c>
      <c r="F13527" s="105">
        <v>105</v>
      </c>
      <c r="G13527" s="108">
        <f t="shared" si="211"/>
        <v>44287</v>
      </c>
    </row>
    <row r="13528" spans="1:7" x14ac:dyDescent="0.35">
      <c r="A13528" s="72" t="s">
        <v>796</v>
      </c>
      <c r="B13528" s="72" t="s">
        <v>797</v>
      </c>
      <c r="C13528" s="72" t="s">
        <v>1102</v>
      </c>
      <c r="D13528" s="72" t="s">
        <v>1090</v>
      </c>
      <c r="E13528" s="72">
        <v>1297</v>
      </c>
      <c r="F13528" s="105">
        <v>105</v>
      </c>
      <c r="G13528" s="108">
        <f t="shared" si="211"/>
        <v>44197</v>
      </c>
    </row>
    <row r="13529" spans="1:7" x14ac:dyDescent="0.35">
      <c r="A13529" s="72" t="s">
        <v>796</v>
      </c>
      <c r="B13529" s="72" t="s">
        <v>797</v>
      </c>
      <c r="C13529" s="72" t="s">
        <v>1102</v>
      </c>
      <c r="D13529" s="72" t="s">
        <v>1091</v>
      </c>
      <c r="E13529" s="72">
        <v>1280</v>
      </c>
      <c r="F13529" s="105">
        <v>105</v>
      </c>
      <c r="G13529" s="108">
        <f t="shared" si="211"/>
        <v>44105</v>
      </c>
    </row>
    <row r="13530" spans="1:7" x14ac:dyDescent="0.35">
      <c r="A13530" s="72" t="s">
        <v>796</v>
      </c>
      <c r="B13530" s="72" t="s">
        <v>797</v>
      </c>
      <c r="C13530" s="72" t="s">
        <v>1102</v>
      </c>
      <c r="D13530" s="72" t="s">
        <v>1092</v>
      </c>
      <c r="E13530" s="72">
        <v>1263</v>
      </c>
      <c r="F13530" s="105">
        <v>105</v>
      </c>
      <c r="G13530" s="108">
        <f t="shared" si="211"/>
        <v>44013</v>
      </c>
    </row>
    <row r="13531" spans="1:7" x14ac:dyDescent="0.35">
      <c r="A13531" s="72" t="s">
        <v>796</v>
      </c>
      <c r="B13531" s="72" t="s">
        <v>797</v>
      </c>
      <c r="C13531" s="72" t="s">
        <v>1102</v>
      </c>
      <c r="D13531" s="72" t="s">
        <v>1093</v>
      </c>
      <c r="E13531" s="72">
        <v>1273</v>
      </c>
      <c r="F13531" s="105">
        <v>105</v>
      </c>
      <c r="G13531" s="108">
        <f t="shared" si="211"/>
        <v>43922</v>
      </c>
    </row>
    <row r="13532" spans="1:7" x14ac:dyDescent="0.35">
      <c r="A13532" s="72" t="s">
        <v>796</v>
      </c>
      <c r="B13532" s="72" t="s">
        <v>797</v>
      </c>
      <c r="C13532" s="72" t="s">
        <v>1102</v>
      </c>
      <c r="D13532" s="72" t="s">
        <v>1094</v>
      </c>
      <c r="E13532" s="72">
        <v>1266</v>
      </c>
      <c r="F13532" s="105">
        <v>96</v>
      </c>
      <c r="G13532" s="108">
        <f t="shared" si="211"/>
        <v>43831</v>
      </c>
    </row>
    <row r="13533" spans="1:7" x14ac:dyDescent="0.35">
      <c r="A13533" s="72" t="s">
        <v>796</v>
      </c>
      <c r="B13533" s="72" t="s">
        <v>797</v>
      </c>
      <c r="C13533" s="72" t="s">
        <v>1102</v>
      </c>
      <c r="D13533" s="72" t="s">
        <v>1095</v>
      </c>
      <c r="E13533" s="72">
        <v>1249</v>
      </c>
      <c r="F13533" s="105">
        <v>111</v>
      </c>
      <c r="G13533" s="108">
        <f t="shared" si="211"/>
        <v>43739</v>
      </c>
    </row>
    <row r="13534" spans="1:7" x14ac:dyDescent="0.35">
      <c r="A13534" s="72" t="s">
        <v>796</v>
      </c>
      <c r="B13534" s="72" t="s">
        <v>797</v>
      </c>
      <c r="C13534" s="72" t="s">
        <v>1102</v>
      </c>
      <c r="D13534" s="72" t="s">
        <v>1096</v>
      </c>
      <c r="E13534" s="72">
        <v>1283</v>
      </c>
      <c r="F13534" s="105">
        <v>115</v>
      </c>
      <c r="G13534" s="108">
        <f t="shared" si="211"/>
        <v>43647</v>
      </c>
    </row>
    <row r="13535" spans="1:7" x14ac:dyDescent="0.35">
      <c r="A13535" s="72" t="s">
        <v>796</v>
      </c>
      <c r="B13535" s="72" t="s">
        <v>797</v>
      </c>
      <c r="C13535" s="72" t="s">
        <v>1102</v>
      </c>
      <c r="D13535" s="72" t="s">
        <v>1097</v>
      </c>
      <c r="E13535" s="72">
        <v>1279</v>
      </c>
      <c r="F13535" s="105">
        <v>120</v>
      </c>
      <c r="G13535" s="108">
        <f t="shared" si="211"/>
        <v>43556</v>
      </c>
    </row>
    <row r="13536" spans="1:7" x14ac:dyDescent="0.35">
      <c r="A13536" s="72" t="s">
        <v>796</v>
      </c>
      <c r="B13536" s="72" t="s">
        <v>797</v>
      </c>
      <c r="C13536" s="72" t="s">
        <v>1102</v>
      </c>
      <c r="D13536" s="72" t="s">
        <v>1098</v>
      </c>
      <c r="E13536" s="72">
        <v>1272</v>
      </c>
      <c r="F13536" s="105">
        <v>113</v>
      </c>
      <c r="G13536" s="108">
        <f t="shared" si="211"/>
        <v>43466</v>
      </c>
    </row>
    <row r="13537" spans="1:7" x14ac:dyDescent="0.35">
      <c r="A13537" s="72" t="s">
        <v>796</v>
      </c>
      <c r="B13537" s="72" t="s">
        <v>797</v>
      </c>
      <c r="C13537" s="72" t="s">
        <v>1102</v>
      </c>
      <c r="D13537" s="72" t="s">
        <v>1099</v>
      </c>
      <c r="E13537" s="72">
        <v>1321</v>
      </c>
      <c r="F13537" s="105">
        <v>125</v>
      </c>
      <c r="G13537" s="108">
        <f t="shared" si="211"/>
        <v>43374</v>
      </c>
    </row>
    <row r="13538" spans="1:7" x14ac:dyDescent="0.35">
      <c r="A13538" s="72" t="s">
        <v>1031</v>
      </c>
      <c r="B13538" s="72" t="s">
        <v>1032</v>
      </c>
      <c r="C13538" s="72" t="s">
        <v>1087</v>
      </c>
      <c r="D13538" s="72" t="s">
        <v>1088</v>
      </c>
      <c r="E13538" s="72">
        <v>987</v>
      </c>
      <c r="F13538" s="105">
        <v>57</v>
      </c>
      <c r="G13538" s="108">
        <f t="shared" si="211"/>
        <v>44378</v>
      </c>
    </row>
    <row r="13539" spans="1:7" x14ac:dyDescent="0.35">
      <c r="A13539" s="72" t="s">
        <v>1031</v>
      </c>
      <c r="B13539" s="72" t="s">
        <v>1032</v>
      </c>
      <c r="C13539" s="72" t="s">
        <v>1087</v>
      </c>
      <c r="D13539" s="72" t="s">
        <v>1089</v>
      </c>
      <c r="E13539" s="72">
        <v>980</v>
      </c>
      <c r="F13539" s="105">
        <v>57</v>
      </c>
      <c r="G13539" s="108">
        <f t="shared" si="211"/>
        <v>44287</v>
      </c>
    </row>
    <row r="13540" spans="1:7" x14ac:dyDescent="0.35">
      <c r="A13540" s="72" t="s">
        <v>1031</v>
      </c>
      <c r="B13540" s="72" t="s">
        <v>1032</v>
      </c>
      <c r="C13540" s="72" t="s">
        <v>1087</v>
      </c>
      <c r="D13540" s="72" t="s">
        <v>1090</v>
      </c>
      <c r="E13540" s="72">
        <v>985</v>
      </c>
      <c r="F13540" s="105">
        <v>57</v>
      </c>
      <c r="G13540" s="108">
        <f t="shared" si="211"/>
        <v>44197</v>
      </c>
    </row>
    <row r="13541" spans="1:7" x14ac:dyDescent="0.35">
      <c r="A13541" s="72" t="s">
        <v>1031</v>
      </c>
      <c r="B13541" s="72" t="s">
        <v>1032</v>
      </c>
      <c r="C13541" s="72" t="s">
        <v>1087</v>
      </c>
      <c r="D13541" s="72" t="s">
        <v>1091</v>
      </c>
      <c r="E13541" s="72">
        <v>989</v>
      </c>
      <c r="F13541" s="105">
        <v>57</v>
      </c>
      <c r="G13541" s="108">
        <f t="shared" si="211"/>
        <v>44105</v>
      </c>
    </row>
    <row r="13542" spans="1:7" x14ac:dyDescent="0.35">
      <c r="A13542" s="72" t="s">
        <v>1031</v>
      </c>
      <c r="B13542" s="72" t="s">
        <v>1032</v>
      </c>
      <c r="C13542" s="72" t="s">
        <v>1087</v>
      </c>
      <c r="D13542" s="72" t="s">
        <v>1092</v>
      </c>
      <c r="E13542" s="72">
        <v>992</v>
      </c>
      <c r="F13542" s="105">
        <v>57</v>
      </c>
      <c r="G13542" s="108">
        <f t="shared" si="211"/>
        <v>44013</v>
      </c>
    </row>
    <row r="13543" spans="1:7" x14ac:dyDescent="0.35">
      <c r="A13543" s="72" t="s">
        <v>1031</v>
      </c>
      <c r="B13543" s="72" t="s">
        <v>1032</v>
      </c>
      <c r="C13543" s="72" t="s">
        <v>1087</v>
      </c>
      <c r="D13543" s="72" t="s">
        <v>1093</v>
      </c>
      <c r="E13543" s="72">
        <v>979</v>
      </c>
      <c r="F13543" s="105">
        <v>59</v>
      </c>
      <c r="G13543" s="108">
        <f t="shared" si="211"/>
        <v>43922</v>
      </c>
    </row>
    <row r="13544" spans="1:7" x14ac:dyDescent="0.35">
      <c r="A13544" s="72" t="s">
        <v>1031</v>
      </c>
      <c r="B13544" s="72" t="s">
        <v>1032</v>
      </c>
      <c r="C13544" s="72" t="s">
        <v>1087</v>
      </c>
      <c r="D13544" s="72" t="s">
        <v>1094</v>
      </c>
      <c r="E13544" s="72">
        <v>976</v>
      </c>
      <c r="F13544" s="105">
        <v>60</v>
      </c>
      <c r="G13544" s="108">
        <f t="shared" si="211"/>
        <v>43831</v>
      </c>
    </row>
    <row r="13545" spans="1:7" x14ac:dyDescent="0.35">
      <c r="A13545" s="72" t="s">
        <v>1031</v>
      </c>
      <c r="B13545" s="72" t="s">
        <v>1032</v>
      </c>
      <c r="C13545" s="72" t="s">
        <v>1087</v>
      </c>
      <c r="D13545" s="72" t="s">
        <v>1095</v>
      </c>
      <c r="E13545" s="72">
        <v>975</v>
      </c>
      <c r="F13545" s="105">
        <v>62</v>
      </c>
      <c r="G13545" s="108">
        <f t="shared" si="211"/>
        <v>43739</v>
      </c>
    </row>
    <row r="13546" spans="1:7" x14ac:dyDescent="0.35">
      <c r="A13546" s="72" t="s">
        <v>1031</v>
      </c>
      <c r="B13546" s="72" t="s">
        <v>1032</v>
      </c>
      <c r="C13546" s="72" t="s">
        <v>1087</v>
      </c>
      <c r="D13546" s="72" t="s">
        <v>1096</v>
      </c>
      <c r="E13546" s="72">
        <v>969</v>
      </c>
      <c r="F13546" s="105">
        <v>54</v>
      </c>
      <c r="G13546" s="108">
        <f t="shared" si="211"/>
        <v>43647</v>
      </c>
    </row>
    <row r="13547" spans="1:7" x14ac:dyDescent="0.35">
      <c r="A13547" s="72" t="s">
        <v>1031</v>
      </c>
      <c r="B13547" s="72" t="s">
        <v>1032</v>
      </c>
      <c r="C13547" s="72" t="s">
        <v>1087</v>
      </c>
      <c r="D13547" s="72" t="s">
        <v>1097</v>
      </c>
      <c r="E13547" s="72">
        <v>965</v>
      </c>
      <c r="F13547" s="105">
        <v>48</v>
      </c>
      <c r="G13547" s="108">
        <f t="shared" si="211"/>
        <v>43556</v>
      </c>
    </row>
    <row r="13548" spans="1:7" x14ac:dyDescent="0.35">
      <c r="A13548" s="72" t="s">
        <v>1031</v>
      </c>
      <c r="B13548" s="72" t="s">
        <v>1032</v>
      </c>
      <c r="C13548" s="72" t="s">
        <v>1087</v>
      </c>
      <c r="D13548" s="72" t="s">
        <v>1098</v>
      </c>
      <c r="E13548" s="72">
        <v>960</v>
      </c>
      <c r="F13548" s="105">
        <v>49</v>
      </c>
      <c r="G13548" s="108">
        <f t="shared" si="211"/>
        <v>43466</v>
      </c>
    </row>
    <row r="13549" spans="1:7" x14ac:dyDescent="0.35">
      <c r="A13549" s="72" t="s">
        <v>1031</v>
      </c>
      <c r="B13549" s="72" t="s">
        <v>1032</v>
      </c>
      <c r="C13549" s="72" t="s">
        <v>1087</v>
      </c>
      <c r="D13549" s="72" t="s">
        <v>1099</v>
      </c>
      <c r="E13549" s="72">
        <v>1004</v>
      </c>
      <c r="F13549" s="105">
        <v>56</v>
      </c>
      <c r="G13549" s="108">
        <f t="shared" si="211"/>
        <v>43374</v>
      </c>
    </row>
    <row r="13550" spans="1:7" x14ac:dyDescent="0.35">
      <c r="A13550" s="72" t="s">
        <v>1031</v>
      </c>
      <c r="B13550" s="72" t="s">
        <v>1032</v>
      </c>
      <c r="C13550" s="72" t="s">
        <v>1100</v>
      </c>
      <c r="D13550" s="72" t="s">
        <v>1088</v>
      </c>
      <c r="E13550" s="72">
        <v>1073</v>
      </c>
      <c r="F13550" s="105">
        <v>103</v>
      </c>
      <c r="G13550" s="108">
        <f t="shared" si="211"/>
        <v>44378</v>
      </c>
    </row>
    <row r="13551" spans="1:7" x14ac:dyDescent="0.35">
      <c r="A13551" s="72" t="s">
        <v>1031</v>
      </c>
      <c r="B13551" s="72" t="s">
        <v>1032</v>
      </c>
      <c r="C13551" s="72" t="s">
        <v>1100</v>
      </c>
      <c r="D13551" s="72" t="s">
        <v>1089</v>
      </c>
      <c r="E13551" s="72">
        <v>1077</v>
      </c>
      <c r="F13551" s="105">
        <v>105</v>
      </c>
      <c r="G13551" s="108">
        <f t="shared" si="211"/>
        <v>44287</v>
      </c>
    </row>
    <row r="13552" spans="1:7" x14ac:dyDescent="0.35">
      <c r="A13552" s="72" t="s">
        <v>1031</v>
      </c>
      <c r="B13552" s="72" t="s">
        <v>1032</v>
      </c>
      <c r="C13552" s="72" t="s">
        <v>1100</v>
      </c>
      <c r="D13552" s="72" t="s">
        <v>1090</v>
      </c>
      <c r="E13552" s="72">
        <v>1075</v>
      </c>
      <c r="F13552" s="105">
        <v>103</v>
      </c>
      <c r="G13552" s="108">
        <f t="shared" si="211"/>
        <v>44197</v>
      </c>
    </row>
    <row r="13553" spans="1:7" x14ac:dyDescent="0.35">
      <c r="A13553" s="72" t="s">
        <v>1031</v>
      </c>
      <c r="B13553" s="72" t="s">
        <v>1032</v>
      </c>
      <c r="C13553" s="72" t="s">
        <v>1100</v>
      </c>
      <c r="D13553" s="72" t="s">
        <v>1091</v>
      </c>
      <c r="E13553" s="72">
        <v>1072</v>
      </c>
      <c r="F13553" s="105">
        <v>108</v>
      </c>
      <c r="G13553" s="108">
        <f t="shared" si="211"/>
        <v>44105</v>
      </c>
    </row>
    <row r="13554" spans="1:7" x14ac:dyDescent="0.35">
      <c r="A13554" s="72" t="s">
        <v>1031</v>
      </c>
      <c r="B13554" s="72" t="s">
        <v>1032</v>
      </c>
      <c r="C13554" s="72" t="s">
        <v>1100</v>
      </c>
      <c r="D13554" s="72" t="s">
        <v>1092</v>
      </c>
      <c r="E13554" s="72">
        <v>1069</v>
      </c>
      <c r="F13554" s="105">
        <v>107</v>
      </c>
      <c r="G13554" s="108">
        <f t="shared" si="211"/>
        <v>44013</v>
      </c>
    </row>
    <row r="13555" spans="1:7" x14ac:dyDescent="0.35">
      <c r="A13555" s="72" t="s">
        <v>1031</v>
      </c>
      <c r="B13555" s="72" t="s">
        <v>1032</v>
      </c>
      <c r="C13555" s="72" t="s">
        <v>1100</v>
      </c>
      <c r="D13555" s="72" t="s">
        <v>1093</v>
      </c>
      <c r="E13555" s="72">
        <v>1074</v>
      </c>
      <c r="F13555" s="105">
        <v>110</v>
      </c>
      <c r="G13555" s="108">
        <f t="shared" si="211"/>
        <v>43922</v>
      </c>
    </row>
    <row r="13556" spans="1:7" x14ac:dyDescent="0.35">
      <c r="A13556" s="72" t="s">
        <v>1031</v>
      </c>
      <c r="B13556" s="72" t="s">
        <v>1032</v>
      </c>
      <c r="C13556" s="72" t="s">
        <v>1100</v>
      </c>
      <c r="D13556" s="72" t="s">
        <v>1094</v>
      </c>
      <c r="E13556" s="72">
        <v>1062</v>
      </c>
      <c r="F13556" s="105">
        <v>112</v>
      </c>
      <c r="G13556" s="108">
        <f t="shared" si="211"/>
        <v>43831</v>
      </c>
    </row>
    <row r="13557" spans="1:7" x14ac:dyDescent="0.35">
      <c r="A13557" s="72" t="s">
        <v>1031</v>
      </c>
      <c r="B13557" s="72" t="s">
        <v>1032</v>
      </c>
      <c r="C13557" s="72" t="s">
        <v>1100</v>
      </c>
      <c r="D13557" s="72" t="s">
        <v>1095</v>
      </c>
      <c r="E13557" s="72">
        <v>1063</v>
      </c>
      <c r="F13557" s="105">
        <v>107</v>
      </c>
      <c r="G13557" s="108">
        <f t="shared" si="211"/>
        <v>43739</v>
      </c>
    </row>
    <row r="13558" spans="1:7" x14ac:dyDescent="0.35">
      <c r="A13558" s="72" t="s">
        <v>1031</v>
      </c>
      <c r="B13558" s="72" t="s">
        <v>1032</v>
      </c>
      <c r="C13558" s="72" t="s">
        <v>1100</v>
      </c>
      <c r="D13558" s="72" t="s">
        <v>1096</v>
      </c>
      <c r="E13558" s="72">
        <v>1052</v>
      </c>
      <c r="F13558" s="105">
        <v>96</v>
      </c>
      <c r="G13558" s="108">
        <f t="shared" si="211"/>
        <v>43647</v>
      </c>
    </row>
    <row r="13559" spans="1:7" x14ac:dyDescent="0.35">
      <c r="A13559" s="72" t="s">
        <v>1031</v>
      </c>
      <c r="B13559" s="72" t="s">
        <v>1032</v>
      </c>
      <c r="C13559" s="72" t="s">
        <v>1100</v>
      </c>
      <c r="D13559" s="72" t="s">
        <v>1097</v>
      </c>
      <c r="E13559" s="72">
        <v>1045</v>
      </c>
      <c r="F13559" s="105">
        <v>77</v>
      </c>
      <c r="G13559" s="108">
        <f t="shared" si="211"/>
        <v>43556</v>
      </c>
    </row>
    <row r="13560" spans="1:7" x14ac:dyDescent="0.35">
      <c r="A13560" s="72" t="s">
        <v>1031</v>
      </c>
      <c r="B13560" s="72" t="s">
        <v>1032</v>
      </c>
      <c r="C13560" s="72" t="s">
        <v>1100</v>
      </c>
      <c r="D13560" s="72" t="s">
        <v>1098</v>
      </c>
      <c r="E13560" s="72">
        <v>1038</v>
      </c>
      <c r="F13560" s="105">
        <v>84</v>
      </c>
      <c r="G13560" s="108">
        <f t="shared" si="211"/>
        <v>43466</v>
      </c>
    </row>
    <row r="13561" spans="1:7" x14ac:dyDescent="0.35">
      <c r="A13561" s="72" t="s">
        <v>1031</v>
      </c>
      <c r="B13561" s="72" t="s">
        <v>1032</v>
      </c>
      <c r="C13561" s="72" t="s">
        <v>1100</v>
      </c>
      <c r="D13561" s="72" t="s">
        <v>1099</v>
      </c>
      <c r="E13561" s="72">
        <v>1067</v>
      </c>
      <c r="F13561" s="105">
        <v>89</v>
      </c>
      <c r="G13561" s="108">
        <f t="shared" si="211"/>
        <v>43374</v>
      </c>
    </row>
    <row r="13562" spans="1:7" x14ac:dyDescent="0.35">
      <c r="A13562" s="72" t="s">
        <v>1031</v>
      </c>
      <c r="B13562" s="72" t="s">
        <v>1032</v>
      </c>
      <c r="C13562" s="72" t="s">
        <v>1101</v>
      </c>
      <c r="D13562" s="72" t="s">
        <v>1088</v>
      </c>
      <c r="E13562" s="72">
        <v>1192</v>
      </c>
      <c r="F13562" s="105">
        <v>22</v>
      </c>
      <c r="G13562" s="108">
        <f t="shared" si="211"/>
        <v>44378</v>
      </c>
    </row>
    <row r="13563" spans="1:7" x14ac:dyDescent="0.35">
      <c r="A13563" s="72" t="s">
        <v>1031</v>
      </c>
      <c r="B13563" s="72" t="s">
        <v>1032</v>
      </c>
      <c r="C13563" s="72" t="s">
        <v>1101</v>
      </c>
      <c r="D13563" s="72" t="s">
        <v>1089</v>
      </c>
      <c r="E13563" s="72">
        <v>1190</v>
      </c>
      <c r="F13563" s="105">
        <v>22</v>
      </c>
      <c r="G13563" s="108">
        <f t="shared" si="211"/>
        <v>44287</v>
      </c>
    </row>
    <row r="13564" spans="1:7" x14ac:dyDescent="0.35">
      <c r="A13564" s="72" t="s">
        <v>1031</v>
      </c>
      <c r="B13564" s="72" t="s">
        <v>1032</v>
      </c>
      <c r="C13564" s="72" t="s">
        <v>1101</v>
      </c>
      <c r="D13564" s="72" t="s">
        <v>1090</v>
      </c>
      <c r="E13564" s="72">
        <v>1190</v>
      </c>
      <c r="F13564" s="105">
        <v>22</v>
      </c>
      <c r="G13564" s="108">
        <f t="shared" si="211"/>
        <v>44197</v>
      </c>
    </row>
    <row r="13565" spans="1:7" x14ac:dyDescent="0.35">
      <c r="A13565" s="72" t="s">
        <v>1031</v>
      </c>
      <c r="B13565" s="72" t="s">
        <v>1032</v>
      </c>
      <c r="C13565" s="72" t="s">
        <v>1101</v>
      </c>
      <c r="D13565" s="72" t="s">
        <v>1091</v>
      </c>
      <c r="E13565" s="72">
        <v>1169</v>
      </c>
      <c r="F13565" s="105">
        <v>22</v>
      </c>
      <c r="G13565" s="108">
        <f t="shared" si="211"/>
        <v>44105</v>
      </c>
    </row>
    <row r="13566" spans="1:7" x14ac:dyDescent="0.35">
      <c r="A13566" s="72" t="s">
        <v>1031</v>
      </c>
      <c r="B13566" s="72" t="s">
        <v>1032</v>
      </c>
      <c r="C13566" s="72" t="s">
        <v>1101</v>
      </c>
      <c r="D13566" s="72" t="s">
        <v>1092</v>
      </c>
      <c r="E13566" s="72">
        <v>1162</v>
      </c>
      <c r="F13566" s="105">
        <v>22</v>
      </c>
      <c r="G13566" s="108">
        <f t="shared" si="211"/>
        <v>44013</v>
      </c>
    </row>
    <row r="13567" spans="1:7" x14ac:dyDescent="0.35">
      <c r="A13567" s="72" t="s">
        <v>1031</v>
      </c>
      <c r="B13567" s="72" t="s">
        <v>1032</v>
      </c>
      <c r="C13567" s="72" t="s">
        <v>1101</v>
      </c>
      <c r="D13567" s="72" t="s">
        <v>1093</v>
      </c>
      <c r="E13567" s="72">
        <v>1155</v>
      </c>
      <c r="F13567" s="105">
        <v>22</v>
      </c>
      <c r="G13567" s="108">
        <f t="shared" si="211"/>
        <v>43922</v>
      </c>
    </row>
    <row r="13568" spans="1:7" x14ac:dyDescent="0.35">
      <c r="A13568" s="72" t="s">
        <v>1031</v>
      </c>
      <c r="B13568" s="72" t="s">
        <v>1032</v>
      </c>
      <c r="C13568" s="72" t="s">
        <v>1101</v>
      </c>
      <c r="D13568" s="72" t="s">
        <v>1094</v>
      </c>
      <c r="E13568" s="72">
        <v>1135</v>
      </c>
      <c r="F13568" s="105">
        <v>24</v>
      </c>
      <c r="G13568" s="108">
        <f t="shared" si="211"/>
        <v>43831</v>
      </c>
    </row>
    <row r="13569" spans="1:7" x14ac:dyDescent="0.35">
      <c r="A13569" s="72" t="s">
        <v>1031</v>
      </c>
      <c r="B13569" s="72" t="s">
        <v>1032</v>
      </c>
      <c r="C13569" s="72" t="s">
        <v>1101</v>
      </c>
      <c r="D13569" s="72" t="s">
        <v>1095</v>
      </c>
      <c r="E13569" s="72">
        <v>1123</v>
      </c>
      <c r="F13569" s="105">
        <v>25</v>
      </c>
      <c r="G13569" s="108">
        <f t="shared" si="211"/>
        <v>43739</v>
      </c>
    </row>
    <row r="13570" spans="1:7" x14ac:dyDescent="0.35">
      <c r="A13570" s="72" t="s">
        <v>1031</v>
      </c>
      <c r="B13570" s="72" t="s">
        <v>1032</v>
      </c>
      <c r="C13570" s="72" t="s">
        <v>1101</v>
      </c>
      <c r="D13570" s="72" t="s">
        <v>1096</v>
      </c>
      <c r="E13570" s="72">
        <v>1114</v>
      </c>
      <c r="F13570" s="105">
        <v>20</v>
      </c>
      <c r="G13570" s="108">
        <f t="shared" si="211"/>
        <v>43647</v>
      </c>
    </row>
    <row r="13571" spans="1:7" x14ac:dyDescent="0.35">
      <c r="A13571" s="72" t="s">
        <v>1031</v>
      </c>
      <c r="B13571" s="72" t="s">
        <v>1032</v>
      </c>
      <c r="C13571" s="72" t="s">
        <v>1101</v>
      </c>
      <c r="D13571" s="72" t="s">
        <v>1097</v>
      </c>
      <c r="E13571" s="72">
        <v>1100</v>
      </c>
      <c r="F13571" s="105">
        <v>17</v>
      </c>
      <c r="G13571" s="108">
        <f t="shared" si="211"/>
        <v>43556</v>
      </c>
    </row>
    <row r="13572" spans="1:7" x14ac:dyDescent="0.35">
      <c r="A13572" s="72" t="s">
        <v>1031</v>
      </c>
      <c r="B13572" s="72" t="s">
        <v>1032</v>
      </c>
      <c r="C13572" s="72" t="s">
        <v>1101</v>
      </c>
      <c r="D13572" s="72" t="s">
        <v>1098</v>
      </c>
      <c r="E13572" s="72">
        <v>1075</v>
      </c>
      <c r="F13572" s="105">
        <v>19</v>
      </c>
      <c r="G13572" s="108">
        <f t="shared" ref="G13572:G13635" si="212">DATE(LEFT(D13572,4),RIGHT(LEFT(D13572,7),2),1)</f>
        <v>43466</v>
      </c>
    </row>
    <row r="13573" spans="1:7" x14ac:dyDescent="0.35">
      <c r="A13573" s="72" t="s">
        <v>1031</v>
      </c>
      <c r="B13573" s="72" t="s">
        <v>1032</v>
      </c>
      <c r="C13573" s="72" t="s">
        <v>1101</v>
      </c>
      <c r="D13573" s="72" t="s">
        <v>1099</v>
      </c>
      <c r="E13573" s="72">
        <v>1121</v>
      </c>
      <c r="F13573" s="105">
        <v>18</v>
      </c>
      <c r="G13573" s="108">
        <f t="shared" si="212"/>
        <v>43374</v>
      </c>
    </row>
    <row r="13574" spans="1:7" x14ac:dyDescent="0.35">
      <c r="A13574" s="72" t="s">
        <v>1031</v>
      </c>
      <c r="B13574" s="72" t="s">
        <v>1032</v>
      </c>
      <c r="C13574" s="72" t="s">
        <v>1102</v>
      </c>
      <c r="D13574" s="72" t="s">
        <v>1088</v>
      </c>
      <c r="E13574" s="72">
        <v>1511</v>
      </c>
      <c r="F13574" s="105">
        <v>59</v>
      </c>
      <c r="G13574" s="108">
        <f t="shared" si="212"/>
        <v>44378</v>
      </c>
    </row>
    <row r="13575" spans="1:7" x14ac:dyDescent="0.35">
      <c r="A13575" s="72" t="s">
        <v>1031</v>
      </c>
      <c r="B13575" s="72" t="s">
        <v>1032</v>
      </c>
      <c r="C13575" s="72" t="s">
        <v>1102</v>
      </c>
      <c r="D13575" s="72" t="s">
        <v>1089</v>
      </c>
      <c r="E13575" s="72">
        <v>1509</v>
      </c>
      <c r="F13575" s="105">
        <v>59</v>
      </c>
      <c r="G13575" s="108">
        <f t="shared" si="212"/>
        <v>44287</v>
      </c>
    </row>
    <row r="13576" spans="1:7" x14ac:dyDescent="0.35">
      <c r="A13576" s="72" t="s">
        <v>1031</v>
      </c>
      <c r="B13576" s="72" t="s">
        <v>1032</v>
      </c>
      <c r="C13576" s="72" t="s">
        <v>1102</v>
      </c>
      <c r="D13576" s="72" t="s">
        <v>1090</v>
      </c>
      <c r="E13576" s="72">
        <v>1506</v>
      </c>
      <c r="F13576" s="105">
        <v>58</v>
      </c>
      <c r="G13576" s="108">
        <f t="shared" si="212"/>
        <v>44197</v>
      </c>
    </row>
    <row r="13577" spans="1:7" x14ac:dyDescent="0.35">
      <c r="A13577" s="72" t="s">
        <v>1031</v>
      </c>
      <c r="B13577" s="72" t="s">
        <v>1032</v>
      </c>
      <c r="C13577" s="72" t="s">
        <v>1102</v>
      </c>
      <c r="D13577" s="72" t="s">
        <v>1091</v>
      </c>
      <c r="E13577" s="72">
        <v>1496</v>
      </c>
      <c r="F13577" s="105">
        <v>61</v>
      </c>
      <c r="G13577" s="108">
        <f t="shared" si="212"/>
        <v>44105</v>
      </c>
    </row>
    <row r="13578" spans="1:7" x14ac:dyDescent="0.35">
      <c r="A13578" s="72" t="s">
        <v>1031</v>
      </c>
      <c r="B13578" s="72" t="s">
        <v>1032</v>
      </c>
      <c r="C13578" s="72" t="s">
        <v>1102</v>
      </c>
      <c r="D13578" s="72" t="s">
        <v>1092</v>
      </c>
      <c r="E13578" s="72">
        <v>1490</v>
      </c>
      <c r="F13578" s="105">
        <v>62</v>
      </c>
      <c r="G13578" s="108">
        <f t="shared" si="212"/>
        <v>44013</v>
      </c>
    </row>
    <row r="13579" spans="1:7" x14ac:dyDescent="0.35">
      <c r="A13579" s="72" t="s">
        <v>1031</v>
      </c>
      <c r="B13579" s="72" t="s">
        <v>1032</v>
      </c>
      <c r="C13579" s="72" t="s">
        <v>1102</v>
      </c>
      <c r="D13579" s="72" t="s">
        <v>1093</v>
      </c>
      <c r="E13579" s="72">
        <v>1490</v>
      </c>
      <c r="F13579" s="105">
        <v>63</v>
      </c>
      <c r="G13579" s="108">
        <f t="shared" si="212"/>
        <v>43922</v>
      </c>
    </row>
    <row r="13580" spans="1:7" x14ac:dyDescent="0.35">
      <c r="A13580" s="72" t="s">
        <v>1031</v>
      </c>
      <c r="B13580" s="72" t="s">
        <v>1032</v>
      </c>
      <c r="C13580" s="72" t="s">
        <v>1102</v>
      </c>
      <c r="D13580" s="72" t="s">
        <v>1094</v>
      </c>
      <c r="E13580" s="72">
        <v>1483</v>
      </c>
      <c r="F13580" s="105">
        <v>66</v>
      </c>
      <c r="G13580" s="108">
        <f t="shared" si="212"/>
        <v>43831</v>
      </c>
    </row>
    <row r="13581" spans="1:7" x14ac:dyDescent="0.35">
      <c r="A13581" s="72" t="s">
        <v>1031</v>
      </c>
      <c r="B13581" s="72" t="s">
        <v>1032</v>
      </c>
      <c r="C13581" s="72" t="s">
        <v>1102</v>
      </c>
      <c r="D13581" s="72" t="s">
        <v>1095</v>
      </c>
      <c r="E13581" s="72">
        <v>1471</v>
      </c>
      <c r="F13581" s="105">
        <v>60</v>
      </c>
      <c r="G13581" s="108">
        <f t="shared" si="212"/>
        <v>43739</v>
      </c>
    </row>
    <row r="13582" spans="1:7" x14ac:dyDescent="0.35">
      <c r="A13582" s="72" t="s">
        <v>1031</v>
      </c>
      <c r="B13582" s="72" t="s">
        <v>1032</v>
      </c>
      <c r="C13582" s="72" t="s">
        <v>1102</v>
      </c>
      <c r="D13582" s="72" t="s">
        <v>1096</v>
      </c>
      <c r="E13582" s="72">
        <v>1469</v>
      </c>
      <c r="F13582" s="105">
        <v>56</v>
      </c>
      <c r="G13582" s="108">
        <f t="shared" si="212"/>
        <v>43647</v>
      </c>
    </row>
    <row r="13583" spans="1:7" x14ac:dyDescent="0.35">
      <c r="A13583" s="72" t="s">
        <v>1031</v>
      </c>
      <c r="B13583" s="72" t="s">
        <v>1032</v>
      </c>
      <c r="C13583" s="72" t="s">
        <v>1102</v>
      </c>
      <c r="D13583" s="72" t="s">
        <v>1097</v>
      </c>
      <c r="E13583" s="72">
        <v>1468</v>
      </c>
      <c r="F13583" s="105">
        <v>43</v>
      </c>
      <c r="G13583" s="108">
        <f t="shared" si="212"/>
        <v>43556</v>
      </c>
    </row>
    <row r="13584" spans="1:7" x14ac:dyDescent="0.35">
      <c r="A13584" s="72" t="s">
        <v>1031</v>
      </c>
      <c r="B13584" s="72" t="s">
        <v>1032</v>
      </c>
      <c r="C13584" s="72" t="s">
        <v>1102</v>
      </c>
      <c r="D13584" s="72" t="s">
        <v>1098</v>
      </c>
      <c r="E13584" s="72">
        <v>1466</v>
      </c>
      <c r="F13584" s="105">
        <v>44</v>
      </c>
      <c r="G13584" s="108">
        <f t="shared" si="212"/>
        <v>43466</v>
      </c>
    </row>
    <row r="13585" spans="1:7" x14ac:dyDescent="0.35">
      <c r="A13585" s="72" t="s">
        <v>1031</v>
      </c>
      <c r="B13585" s="72" t="s">
        <v>1032</v>
      </c>
      <c r="C13585" s="72" t="s">
        <v>1102</v>
      </c>
      <c r="D13585" s="72" t="s">
        <v>1099</v>
      </c>
      <c r="E13585" s="72">
        <v>1487</v>
      </c>
      <c r="F13585" s="105">
        <v>57</v>
      </c>
      <c r="G13585" s="108">
        <f t="shared" si="212"/>
        <v>43374</v>
      </c>
    </row>
    <row r="13586" spans="1:7" x14ac:dyDescent="0.35">
      <c r="A13586" s="72" t="s">
        <v>798</v>
      </c>
      <c r="B13586" s="72" t="s">
        <v>799</v>
      </c>
      <c r="C13586" s="72" t="s">
        <v>1087</v>
      </c>
      <c r="D13586" s="72" t="s">
        <v>1088</v>
      </c>
      <c r="E13586" s="72">
        <v>2062</v>
      </c>
      <c r="F13586" s="105">
        <v>246</v>
      </c>
      <c r="G13586" s="108">
        <f t="shared" si="212"/>
        <v>44378</v>
      </c>
    </row>
    <row r="13587" spans="1:7" x14ac:dyDescent="0.35">
      <c r="A13587" s="72" t="s">
        <v>798</v>
      </c>
      <c r="B13587" s="72" t="s">
        <v>799</v>
      </c>
      <c r="C13587" s="72" t="s">
        <v>1087</v>
      </c>
      <c r="D13587" s="72" t="s">
        <v>1089</v>
      </c>
      <c r="E13587" s="72">
        <v>2063</v>
      </c>
      <c r="F13587" s="105">
        <v>244</v>
      </c>
      <c r="G13587" s="108">
        <f t="shared" si="212"/>
        <v>44287</v>
      </c>
    </row>
    <row r="13588" spans="1:7" x14ac:dyDescent="0.35">
      <c r="A13588" s="72" t="s">
        <v>798</v>
      </c>
      <c r="B13588" s="72" t="s">
        <v>799</v>
      </c>
      <c r="C13588" s="72" t="s">
        <v>1087</v>
      </c>
      <c r="D13588" s="72" t="s">
        <v>1090</v>
      </c>
      <c r="E13588" s="72">
        <v>2059</v>
      </c>
      <c r="F13588" s="105">
        <v>240</v>
      </c>
      <c r="G13588" s="108">
        <f t="shared" si="212"/>
        <v>44197</v>
      </c>
    </row>
    <row r="13589" spans="1:7" x14ac:dyDescent="0.35">
      <c r="A13589" s="72" t="s">
        <v>798</v>
      </c>
      <c r="B13589" s="72" t="s">
        <v>799</v>
      </c>
      <c r="C13589" s="72" t="s">
        <v>1087</v>
      </c>
      <c r="D13589" s="72" t="s">
        <v>1091</v>
      </c>
      <c r="E13589" s="72">
        <v>2060</v>
      </c>
      <c r="F13589" s="105">
        <v>239</v>
      </c>
      <c r="G13589" s="108">
        <f t="shared" si="212"/>
        <v>44105</v>
      </c>
    </row>
    <row r="13590" spans="1:7" x14ac:dyDescent="0.35">
      <c r="A13590" s="72" t="s">
        <v>798</v>
      </c>
      <c r="B13590" s="72" t="s">
        <v>799</v>
      </c>
      <c r="C13590" s="72" t="s">
        <v>1087</v>
      </c>
      <c r="D13590" s="72" t="s">
        <v>1092</v>
      </c>
      <c r="E13590" s="72">
        <v>2055</v>
      </c>
      <c r="F13590" s="105">
        <v>245</v>
      </c>
      <c r="G13590" s="108">
        <f t="shared" si="212"/>
        <v>44013</v>
      </c>
    </row>
    <row r="13591" spans="1:7" x14ac:dyDescent="0.35">
      <c r="A13591" s="72" t="s">
        <v>798</v>
      </c>
      <c r="B13591" s="72" t="s">
        <v>799</v>
      </c>
      <c r="C13591" s="72" t="s">
        <v>1087</v>
      </c>
      <c r="D13591" s="72" t="s">
        <v>1093</v>
      </c>
      <c r="E13591" s="72">
        <v>2052</v>
      </c>
      <c r="F13591" s="105">
        <v>235</v>
      </c>
      <c r="G13591" s="108">
        <f t="shared" si="212"/>
        <v>43922</v>
      </c>
    </row>
    <row r="13592" spans="1:7" x14ac:dyDescent="0.35">
      <c r="A13592" s="72" t="s">
        <v>798</v>
      </c>
      <c r="B13592" s="72" t="s">
        <v>799</v>
      </c>
      <c r="C13592" s="72" t="s">
        <v>1087</v>
      </c>
      <c r="D13592" s="72" t="s">
        <v>1094</v>
      </c>
      <c r="E13592" s="72">
        <v>2041</v>
      </c>
      <c r="F13592" s="105">
        <v>243</v>
      </c>
      <c r="G13592" s="108">
        <f t="shared" si="212"/>
        <v>43831</v>
      </c>
    </row>
    <row r="13593" spans="1:7" x14ac:dyDescent="0.35">
      <c r="A13593" s="72" t="s">
        <v>798</v>
      </c>
      <c r="B13593" s="72" t="s">
        <v>799</v>
      </c>
      <c r="C13593" s="72" t="s">
        <v>1087</v>
      </c>
      <c r="D13593" s="72" t="s">
        <v>1095</v>
      </c>
      <c r="E13593" s="72">
        <v>2031</v>
      </c>
      <c r="F13593" s="105">
        <v>254</v>
      </c>
      <c r="G13593" s="108">
        <f t="shared" si="212"/>
        <v>43739</v>
      </c>
    </row>
    <row r="13594" spans="1:7" x14ac:dyDescent="0.35">
      <c r="A13594" s="72" t="s">
        <v>798</v>
      </c>
      <c r="B13594" s="72" t="s">
        <v>799</v>
      </c>
      <c r="C13594" s="72" t="s">
        <v>1087</v>
      </c>
      <c r="D13594" s="72" t="s">
        <v>1096</v>
      </c>
      <c r="E13594" s="72">
        <v>2037</v>
      </c>
      <c r="F13594" s="105">
        <v>245</v>
      </c>
      <c r="G13594" s="108">
        <f t="shared" si="212"/>
        <v>43647</v>
      </c>
    </row>
    <row r="13595" spans="1:7" x14ac:dyDescent="0.35">
      <c r="A13595" s="72" t="s">
        <v>798</v>
      </c>
      <c r="B13595" s="72" t="s">
        <v>799</v>
      </c>
      <c r="C13595" s="72" t="s">
        <v>1087</v>
      </c>
      <c r="D13595" s="72" t="s">
        <v>1097</v>
      </c>
      <c r="E13595" s="72">
        <v>2043</v>
      </c>
      <c r="F13595" s="105">
        <v>241</v>
      </c>
      <c r="G13595" s="108">
        <f t="shared" si="212"/>
        <v>43556</v>
      </c>
    </row>
    <row r="13596" spans="1:7" x14ac:dyDescent="0.35">
      <c r="A13596" s="72" t="s">
        <v>798</v>
      </c>
      <c r="B13596" s="72" t="s">
        <v>799</v>
      </c>
      <c r="C13596" s="72" t="s">
        <v>1087</v>
      </c>
      <c r="D13596" s="72" t="s">
        <v>1098</v>
      </c>
      <c r="E13596" s="72">
        <v>2035</v>
      </c>
      <c r="F13596" s="105">
        <v>240</v>
      </c>
      <c r="G13596" s="108">
        <f t="shared" si="212"/>
        <v>43466</v>
      </c>
    </row>
    <row r="13597" spans="1:7" x14ac:dyDescent="0.35">
      <c r="A13597" s="72" t="s">
        <v>798</v>
      </c>
      <c r="B13597" s="72" t="s">
        <v>799</v>
      </c>
      <c r="C13597" s="72" t="s">
        <v>1087</v>
      </c>
      <c r="D13597" s="72" t="s">
        <v>1099</v>
      </c>
      <c r="E13597" s="72">
        <v>2126</v>
      </c>
      <c r="F13597" s="105">
        <v>270</v>
      </c>
      <c r="G13597" s="108">
        <f t="shared" si="212"/>
        <v>43374</v>
      </c>
    </row>
    <row r="13598" spans="1:7" x14ac:dyDescent="0.35">
      <c r="A13598" s="72" t="s">
        <v>798</v>
      </c>
      <c r="B13598" s="72" t="s">
        <v>799</v>
      </c>
      <c r="C13598" s="72" t="s">
        <v>1100</v>
      </c>
      <c r="D13598" s="72" t="s">
        <v>1088</v>
      </c>
      <c r="E13598" s="72">
        <v>1626</v>
      </c>
      <c r="F13598" s="105">
        <v>342</v>
      </c>
      <c r="G13598" s="108">
        <f t="shared" si="212"/>
        <v>44378</v>
      </c>
    </row>
    <row r="13599" spans="1:7" x14ac:dyDescent="0.35">
      <c r="A13599" s="72" t="s">
        <v>798</v>
      </c>
      <c r="B13599" s="72" t="s">
        <v>799</v>
      </c>
      <c r="C13599" s="72" t="s">
        <v>1100</v>
      </c>
      <c r="D13599" s="72" t="s">
        <v>1089</v>
      </c>
      <c r="E13599" s="72">
        <v>1622</v>
      </c>
      <c r="F13599" s="105">
        <v>341</v>
      </c>
      <c r="G13599" s="108">
        <f t="shared" si="212"/>
        <v>44287</v>
      </c>
    </row>
    <row r="13600" spans="1:7" x14ac:dyDescent="0.35">
      <c r="A13600" s="72" t="s">
        <v>798</v>
      </c>
      <c r="B13600" s="72" t="s">
        <v>799</v>
      </c>
      <c r="C13600" s="72" t="s">
        <v>1100</v>
      </c>
      <c r="D13600" s="72" t="s">
        <v>1090</v>
      </c>
      <c r="E13600" s="72">
        <v>1621</v>
      </c>
      <c r="F13600" s="105">
        <v>334</v>
      </c>
      <c r="G13600" s="108">
        <f t="shared" si="212"/>
        <v>44197</v>
      </c>
    </row>
    <row r="13601" spans="1:7" x14ac:dyDescent="0.35">
      <c r="A13601" s="72" t="s">
        <v>798</v>
      </c>
      <c r="B13601" s="72" t="s">
        <v>799</v>
      </c>
      <c r="C13601" s="72" t="s">
        <v>1100</v>
      </c>
      <c r="D13601" s="72" t="s">
        <v>1091</v>
      </c>
      <c r="E13601" s="72">
        <v>1619</v>
      </c>
      <c r="F13601" s="105">
        <v>328</v>
      </c>
      <c r="G13601" s="108">
        <f t="shared" si="212"/>
        <v>44105</v>
      </c>
    </row>
    <row r="13602" spans="1:7" x14ac:dyDescent="0.35">
      <c r="A13602" s="72" t="s">
        <v>798</v>
      </c>
      <c r="B13602" s="72" t="s">
        <v>799</v>
      </c>
      <c r="C13602" s="72" t="s">
        <v>1100</v>
      </c>
      <c r="D13602" s="72" t="s">
        <v>1092</v>
      </c>
      <c r="E13602" s="72">
        <v>1616</v>
      </c>
      <c r="F13602" s="105">
        <v>339</v>
      </c>
      <c r="G13602" s="108">
        <f t="shared" si="212"/>
        <v>44013</v>
      </c>
    </row>
    <row r="13603" spans="1:7" x14ac:dyDescent="0.35">
      <c r="A13603" s="72" t="s">
        <v>798</v>
      </c>
      <c r="B13603" s="72" t="s">
        <v>799</v>
      </c>
      <c r="C13603" s="72" t="s">
        <v>1100</v>
      </c>
      <c r="D13603" s="72" t="s">
        <v>1093</v>
      </c>
      <c r="E13603" s="72">
        <v>1614</v>
      </c>
      <c r="F13603" s="105">
        <v>336</v>
      </c>
      <c r="G13603" s="108">
        <f t="shared" si="212"/>
        <v>43922</v>
      </c>
    </row>
    <row r="13604" spans="1:7" x14ac:dyDescent="0.35">
      <c r="A13604" s="72" t="s">
        <v>798</v>
      </c>
      <c r="B13604" s="72" t="s">
        <v>799</v>
      </c>
      <c r="C13604" s="72" t="s">
        <v>1100</v>
      </c>
      <c r="D13604" s="72" t="s">
        <v>1094</v>
      </c>
      <c r="E13604" s="72">
        <v>1609</v>
      </c>
      <c r="F13604" s="105">
        <v>337</v>
      </c>
      <c r="G13604" s="108">
        <f t="shared" si="212"/>
        <v>43831</v>
      </c>
    </row>
    <row r="13605" spans="1:7" x14ac:dyDescent="0.35">
      <c r="A13605" s="72" t="s">
        <v>798</v>
      </c>
      <c r="B13605" s="72" t="s">
        <v>799</v>
      </c>
      <c r="C13605" s="72" t="s">
        <v>1100</v>
      </c>
      <c r="D13605" s="72" t="s">
        <v>1095</v>
      </c>
      <c r="E13605" s="72">
        <v>1607</v>
      </c>
      <c r="F13605" s="105">
        <v>334</v>
      </c>
      <c r="G13605" s="108">
        <f t="shared" si="212"/>
        <v>43739</v>
      </c>
    </row>
    <row r="13606" spans="1:7" x14ac:dyDescent="0.35">
      <c r="A13606" s="72" t="s">
        <v>798</v>
      </c>
      <c r="B13606" s="72" t="s">
        <v>799</v>
      </c>
      <c r="C13606" s="72" t="s">
        <v>1100</v>
      </c>
      <c r="D13606" s="72" t="s">
        <v>1096</v>
      </c>
      <c r="E13606" s="72">
        <v>1604</v>
      </c>
      <c r="F13606" s="105">
        <v>325</v>
      </c>
      <c r="G13606" s="108">
        <f t="shared" si="212"/>
        <v>43647</v>
      </c>
    </row>
    <row r="13607" spans="1:7" x14ac:dyDescent="0.35">
      <c r="A13607" s="72" t="s">
        <v>798</v>
      </c>
      <c r="B13607" s="72" t="s">
        <v>799</v>
      </c>
      <c r="C13607" s="72" t="s">
        <v>1100</v>
      </c>
      <c r="D13607" s="72" t="s">
        <v>1097</v>
      </c>
      <c r="E13607" s="72">
        <v>1607</v>
      </c>
      <c r="F13607" s="105">
        <v>314</v>
      </c>
      <c r="G13607" s="108">
        <f t="shared" si="212"/>
        <v>43556</v>
      </c>
    </row>
    <row r="13608" spans="1:7" x14ac:dyDescent="0.35">
      <c r="A13608" s="72" t="s">
        <v>798</v>
      </c>
      <c r="B13608" s="72" t="s">
        <v>799</v>
      </c>
      <c r="C13608" s="72" t="s">
        <v>1100</v>
      </c>
      <c r="D13608" s="72" t="s">
        <v>1098</v>
      </c>
      <c r="E13608" s="72">
        <v>1600</v>
      </c>
      <c r="F13608" s="105">
        <v>321</v>
      </c>
      <c r="G13608" s="108">
        <f t="shared" si="212"/>
        <v>43466</v>
      </c>
    </row>
    <row r="13609" spans="1:7" x14ac:dyDescent="0.35">
      <c r="A13609" s="72" t="s">
        <v>798</v>
      </c>
      <c r="B13609" s="72" t="s">
        <v>799</v>
      </c>
      <c r="C13609" s="72" t="s">
        <v>1100</v>
      </c>
      <c r="D13609" s="72" t="s">
        <v>1099</v>
      </c>
      <c r="E13609" s="72">
        <v>1676</v>
      </c>
      <c r="F13609" s="105">
        <v>356</v>
      </c>
      <c r="G13609" s="108">
        <f t="shared" si="212"/>
        <v>43374</v>
      </c>
    </row>
    <row r="13610" spans="1:7" x14ac:dyDescent="0.35">
      <c r="A13610" s="72" t="s">
        <v>798</v>
      </c>
      <c r="B13610" s="72" t="s">
        <v>799</v>
      </c>
      <c r="C13610" s="72" t="s">
        <v>1101</v>
      </c>
      <c r="D13610" s="72" t="s">
        <v>1088</v>
      </c>
      <c r="E13610" s="72">
        <v>264</v>
      </c>
      <c r="F13610" s="105">
        <v>11</v>
      </c>
      <c r="G13610" s="108">
        <f t="shared" si="212"/>
        <v>44378</v>
      </c>
    </row>
    <row r="13611" spans="1:7" x14ac:dyDescent="0.35">
      <c r="A13611" s="72" t="s">
        <v>798</v>
      </c>
      <c r="B13611" s="72" t="s">
        <v>799</v>
      </c>
      <c r="C13611" s="72" t="s">
        <v>1101</v>
      </c>
      <c r="D13611" s="72" t="s">
        <v>1089</v>
      </c>
      <c r="E13611" s="72">
        <v>269</v>
      </c>
      <c r="F13611" s="105">
        <v>11</v>
      </c>
      <c r="G13611" s="108">
        <f t="shared" si="212"/>
        <v>44287</v>
      </c>
    </row>
    <row r="13612" spans="1:7" x14ac:dyDescent="0.35">
      <c r="A13612" s="72" t="s">
        <v>798</v>
      </c>
      <c r="B13612" s="72" t="s">
        <v>799</v>
      </c>
      <c r="C13612" s="72" t="s">
        <v>1101</v>
      </c>
      <c r="D13612" s="72" t="s">
        <v>1090</v>
      </c>
      <c r="E13612" s="72">
        <v>269</v>
      </c>
      <c r="F13612" s="105">
        <v>11</v>
      </c>
      <c r="G13612" s="108">
        <f t="shared" si="212"/>
        <v>44197</v>
      </c>
    </row>
    <row r="13613" spans="1:7" x14ac:dyDescent="0.35">
      <c r="A13613" s="72" t="s">
        <v>798</v>
      </c>
      <c r="B13613" s="72" t="s">
        <v>799</v>
      </c>
      <c r="C13613" s="72" t="s">
        <v>1101</v>
      </c>
      <c r="D13613" s="72" t="s">
        <v>1091</v>
      </c>
      <c r="E13613" s="72">
        <v>276</v>
      </c>
      <c r="F13613" s="105">
        <v>11</v>
      </c>
      <c r="G13613" s="108">
        <f t="shared" si="212"/>
        <v>44105</v>
      </c>
    </row>
    <row r="13614" spans="1:7" x14ac:dyDescent="0.35">
      <c r="A13614" s="72" t="s">
        <v>798</v>
      </c>
      <c r="B13614" s="72" t="s">
        <v>799</v>
      </c>
      <c r="C13614" s="72" t="s">
        <v>1101</v>
      </c>
      <c r="D13614" s="72" t="s">
        <v>1092</v>
      </c>
      <c r="E13614" s="72">
        <v>275</v>
      </c>
      <c r="F13614" s="105">
        <v>10</v>
      </c>
      <c r="G13614" s="108">
        <f t="shared" si="212"/>
        <v>44013</v>
      </c>
    </row>
    <row r="13615" spans="1:7" x14ac:dyDescent="0.35">
      <c r="A13615" s="72" t="s">
        <v>798</v>
      </c>
      <c r="B13615" s="72" t="s">
        <v>799</v>
      </c>
      <c r="C13615" s="72" t="s">
        <v>1101</v>
      </c>
      <c r="D13615" s="72" t="s">
        <v>1093</v>
      </c>
      <c r="E13615" s="72">
        <v>276</v>
      </c>
      <c r="F13615" s="105">
        <v>8</v>
      </c>
      <c r="G13615" s="108">
        <f t="shared" si="212"/>
        <v>43922</v>
      </c>
    </row>
    <row r="13616" spans="1:7" x14ac:dyDescent="0.35">
      <c r="A13616" s="72" t="s">
        <v>798</v>
      </c>
      <c r="B13616" s="72" t="s">
        <v>799</v>
      </c>
      <c r="C13616" s="72" t="s">
        <v>1101</v>
      </c>
      <c r="D13616" s="72" t="s">
        <v>1094</v>
      </c>
      <c r="E13616" s="72">
        <v>252</v>
      </c>
      <c r="F13616" s="105">
        <v>8</v>
      </c>
      <c r="G13616" s="108">
        <f t="shared" si="212"/>
        <v>43831</v>
      </c>
    </row>
    <row r="13617" spans="1:7" x14ac:dyDescent="0.35">
      <c r="A13617" s="72" t="s">
        <v>798</v>
      </c>
      <c r="B13617" s="72" t="s">
        <v>799</v>
      </c>
      <c r="C13617" s="72" t="s">
        <v>1101</v>
      </c>
      <c r="D13617" s="72" t="s">
        <v>1095</v>
      </c>
      <c r="E13617" s="72">
        <v>246</v>
      </c>
      <c r="F13617" s="105">
        <v>8</v>
      </c>
      <c r="G13617" s="108">
        <f t="shared" si="212"/>
        <v>43739</v>
      </c>
    </row>
    <row r="13618" spans="1:7" x14ac:dyDescent="0.35">
      <c r="A13618" s="72" t="s">
        <v>798</v>
      </c>
      <c r="B13618" s="72" t="s">
        <v>799</v>
      </c>
      <c r="C13618" s="72" t="s">
        <v>1101</v>
      </c>
      <c r="D13618" s="72" t="s">
        <v>1096</v>
      </c>
      <c r="E13618" s="72">
        <v>236</v>
      </c>
      <c r="F13618" s="105">
        <v>8</v>
      </c>
      <c r="G13618" s="108">
        <f t="shared" si="212"/>
        <v>43647</v>
      </c>
    </row>
    <row r="13619" spans="1:7" x14ac:dyDescent="0.35">
      <c r="A13619" s="72" t="s">
        <v>798</v>
      </c>
      <c r="B13619" s="72" t="s">
        <v>799</v>
      </c>
      <c r="C13619" s="72" t="s">
        <v>1101</v>
      </c>
      <c r="D13619" s="72" t="s">
        <v>1097</v>
      </c>
      <c r="E13619" s="72">
        <v>234</v>
      </c>
      <c r="F13619" s="105">
        <v>5</v>
      </c>
      <c r="G13619" s="108">
        <f t="shared" si="212"/>
        <v>43556</v>
      </c>
    </row>
    <row r="13620" spans="1:7" x14ac:dyDescent="0.35">
      <c r="A13620" s="72" t="s">
        <v>798</v>
      </c>
      <c r="B13620" s="72" t="s">
        <v>799</v>
      </c>
      <c r="C13620" s="72" t="s">
        <v>1101</v>
      </c>
      <c r="D13620" s="72" t="s">
        <v>1098</v>
      </c>
      <c r="E13620" s="72">
        <v>238</v>
      </c>
      <c r="F13620" s="105">
        <v>6</v>
      </c>
      <c r="G13620" s="108">
        <f t="shared" si="212"/>
        <v>43466</v>
      </c>
    </row>
    <row r="13621" spans="1:7" x14ac:dyDescent="0.35">
      <c r="A13621" s="72" t="s">
        <v>798</v>
      </c>
      <c r="B13621" s="72" t="s">
        <v>799</v>
      </c>
      <c r="C13621" s="72" t="s">
        <v>1101</v>
      </c>
      <c r="D13621" s="72" t="s">
        <v>1099</v>
      </c>
      <c r="E13621" s="72">
        <v>251</v>
      </c>
      <c r="F13621" s="105">
        <v>6</v>
      </c>
      <c r="G13621" s="108">
        <f t="shared" si="212"/>
        <v>43374</v>
      </c>
    </row>
    <row r="13622" spans="1:7" x14ac:dyDescent="0.35">
      <c r="A13622" s="72" t="s">
        <v>798</v>
      </c>
      <c r="B13622" s="72" t="s">
        <v>799</v>
      </c>
      <c r="C13622" s="72" t="s">
        <v>1102</v>
      </c>
      <c r="D13622" s="72" t="s">
        <v>1088</v>
      </c>
      <c r="E13622" s="72">
        <v>3070</v>
      </c>
      <c r="F13622" s="105">
        <v>366</v>
      </c>
      <c r="G13622" s="108">
        <f t="shared" si="212"/>
        <v>44378</v>
      </c>
    </row>
    <row r="13623" spans="1:7" x14ac:dyDescent="0.35">
      <c r="A13623" s="72" t="s">
        <v>798</v>
      </c>
      <c r="B13623" s="72" t="s">
        <v>799</v>
      </c>
      <c r="C13623" s="72" t="s">
        <v>1102</v>
      </c>
      <c r="D13623" s="72" t="s">
        <v>1089</v>
      </c>
      <c r="E13623" s="72">
        <v>3071</v>
      </c>
      <c r="F13623" s="105">
        <v>356</v>
      </c>
      <c r="G13623" s="108">
        <f t="shared" si="212"/>
        <v>44287</v>
      </c>
    </row>
    <row r="13624" spans="1:7" x14ac:dyDescent="0.35">
      <c r="A13624" s="72" t="s">
        <v>798</v>
      </c>
      <c r="B13624" s="72" t="s">
        <v>799</v>
      </c>
      <c r="C13624" s="72" t="s">
        <v>1102</v>
      </c>
      <c r="D13624" s="72" t="s">
        <v>1090</v>
      </c>
      <c r="E13624" s="72">
        <v>3067</v>
      </c>
      <c r="F13624" s="105">
        <v>341</v>
      </c>
      <c r="G13624" s="108">
        <f t="shared" si="212"/>
        <v>44197</v>
      </c>
    </row>
    <row r="13625" spans="1:7" x14ac:dyDescent="0.35">
      <c r="A13625" s="72" t="s">
        <v>798</v>
      </c>
      <c r="B13625" s="72" t="s">
        <v>799</v>
      </c>
      <c r="C13625" s="72" t="s">
        <v>1102</v>
      </c>
      <c r="D13625" s="72" t="s">
        <v>1091</v>
      </c>
      <c r="E13625" s="72">
        <v>3068</v>
      </c>
      <c r="F13625" s="105">
        <v>341</v>
      </c>
      <c r="G13625" s="108">
        <f t="shared" si="212"/>
        <v>44105</v>
      </c>
    </row>
    <row r="13626" spans="1:7" x14ac:dyDescent="0.35">
      <c r="A13626" s="72" t="s">
        <v>798</v>
      </c>
      <c r="B13626" s="72" t="s">
        <v>799</v>
      </c>
      <c r="C13626" s="72" t="s">
        <v>1102</v>
      </c>
      <c r="D13626" s="72" t="s">
        <v>1092</v>
      </c>
      <c r="E13626" s="72">
        <v>3059</v>
      </c>
      <c r="F13626" s="105">
        <v>332</v>
      </c>
      <c r="G13626" s="108">
        <f t="shared" si="212"/>
        <v>44013</v>
      </c>
    </row>
    <row r="13627" spans="1:7" x14ac:dyDescent="0.35">
      <c r="A13627" s="72" t="s">
        <v>798</v>
      </c>
      <c r="B13627" s="72" t="s">
        <v>799</v>
      </c>
      <c r="C13627" s="72" t="s">
        <v>1102</v>
      </c>
      <c r="D13627" s="72" t="s">
        <v>1093</v>
      </c>
      <c r="E13627" s="72">
        <v>3052</v>
      </c>
      <c r="F13627" s="105">
        <v>315</v>
      </c>
      <c r="G13627" s="108">
        <f t="shared" si="212"/>
        <v>43922</v>
      </c>
    </row>
    <row r="13628" spans="1:7" x14ac:dyDescent="0.35">
      <c r="A13628" s="72" t="s">
        <v>798</v>
      </c>
      <c r="B13628" s="72" t="s">
        <v>799</v>
      </c>
      <c r="C13628" s="72" t="s">
        <v>1102</v>
      </c>
      <c r="D13628" s="72" t="s">
        <v>1094</v>
      </c>
      <c r="E13628" s="72">
        <v>3043</v>
      </c>
      <c r="F13628" s="105">
        <v>311</v>
      </c>
      <c r="G13628" s="108">
        <f t="shared" si="212"/>
        <v>43831</v>
      </c>
    </row>
    <row r="13629" spans="1:7" x14ac:dyDescent="0.35">
      <c r="A13629" s="72" t="s">
        <v>798</v>
      </c>
      <c r="B13629" s="72" t="s">
        <v>799</v>
      </c>
      <c r="C13629" s="72" t="s">
        <v>1102</v>
      </c>
      <c r="D13629" s="72" t="s">
        <v>1095</v>
      </c>
      <c r="E13629" s="72">
        <v>3028</v>
      </c>
      <c r="F13629" s="105">
        <v>305</v>
      </c>
      <c r="G13629" s="108">
        <f t="shared" si="212"/>
        <v>43739</v>
      </c>
    </row>
    <row r="13630" spans="1:7" x14ac:dyDescent="0.35">
      <c r="A13630" s="72" t="s">
        <v>798</v>
      </c>
      <c r="B13630" s="72" t="s">
        <v>799</v>
      </c>
      <c r="C13630" s="72" t="s">
        <v>1102</v>
      </c>
      <c r="D13630" s="72" t="s">
        <v>1096</v>
      </c>
      <c r="E13630" s="72">
        <v>3021</v>
      </c>
      <c r="F13630" s="105">
        <v>293</v>
      </c>
      <c r="G13630" s="108">
        <f t="shared" si="212"/>
        <v>43647</v>
      </c>
    </row>
    <row r="13631" spans="1:7" x14ac:dyDescent="0.35">
      <c r="A13631" s="72" t="s">
        <v>798</v>
      </c>
      <c r="B13631" s="72" t="s">
        <v>799</v>
      </c>
      <c r="C13631" s="72" t="s">
        <v>1102</v>
      </c>
      <c r="D13631" s="72" t="s">
        <v>1097</v>
      </c>
      <c r="E13631" s="72">
        <v>3021</v>
      </c>
      <c r="F13631" s="105">
        <v>243</v>
      </c>
      <c r="G13631" s="108">
        <f t="shared" si="212"/>
        <v>43556</v>
      </c>
    </row>
    <row r="13632" spans="1:7" x14ac:dyDescent="0.35">
      <c r="A13632" s="72" t="s">
        <v>798</v>
      </c>
      <c r="B13632" s="72" t="s">
        <v>799</v>
      </c>
      <c r="C13632" s="72" t="s">
        <v>1102</v>
      </c>
      <c r="D13632" s="72" t="s">
        <v>1098</v>
      </c>
      <c r="E13632" s="72">
        <v>3007</v>
      </c>
      <c r="F13632" s="105">
        <v>248</v>
      </c>
      <c r="G13632" s="108">
        <f t="shared" si="212"/>
        <v>43466</v>
      </c>
    </row>
    <row r="13633" spans="1:7" x14ac:dyDescent="0.35">
      <c r="A13633" s="72" t="s">
        <v>798</v>
      </c>
      <c r="B13633" s="72" t="s">
        <v>799</v>
      </c>
      <c r="C13633" s="72" t="s">
        <v>1102</v>
      </c>
      <c r="D13633" s="72" t="s">
        <v>1099</v>
      </c>
      <c r="E13633" s="72">
        <v>3422</v>
      </c>
      <c r="F13633" s="105">
        <v>404</v>
      </c>
      <c r="G13633" s="108">
        <f t="shared" si="212"/>
        <v>43374</v>
      </c>
    </row>
    <row r="13634" spans="1:7" x14ac:dyDescent="0.35">
      <c r="A13634" s="72" t="s">
        <v>800</v>
      </c>
      <c r="B13634" s="72" t="s">
        <v>801</v>
      </c>
      <c r="C13634" s="72" t="s">
        <v>1087</v>
      </c>
      <c r="D13634" s="72" t="s">
        <v>1088</v>
      </c>
      <c r="E13634" s="72">
        <v>566</v>
      </c>
      <c r="F13634" s="105">
        <v>38</v>
      </c>
      <c r="G13634" s="108">
        <f t="shared" si="212"/>
        <v>44378</v>
      </c>
    </row>
    <row r="13635" spans="1:7" x14ac:dyDescent="0.35">
      <c r="A13635" s="72" t="s">
        <v>800</v>
      </c>
      <c r="B13635" s="72" t="s">
        <v>801</v>
      </c>
      <c r="C13635" s="72" t="s">
        <v>1087</v>
      </c>
      <c r="D13635" s="72" t="s">
        <v>1089</v>
      </c>
      <c r="E13635" s="72">
        <v>563</v>
      </c>
      <c r="F13635" s="105">
        <v>36</v>
      </c>
      <c r="G13635" s="108">
        <f t="shared" si="212"/>
        <v>44287</v>
      </c>
    </row>
    <row r="13636" spans="1:7" x14ac:dyDescent="0.35">
      <c r="A13636" s="72" t="s">
        <v>800</v>
      </c>
      <c r="B13636" s="72" t="s">
        <v>801</v>
      </c>
      <c r="C13636" s="72" t="s">
        <v>1087</v>
      </c>
      <c r="D13636" s="72" t="s">
        <v>1090</v>
      </c>
      <c r="E13636" s="72">
        <v>563</v>
      </c>
      <c r="F13636" s="105">
        <v>30</v>
      </c>
      <c r="G13636" s="108">
        <f t="shared" ref="G13636:G13699" si="213">DATE(LEFT(D13636,4),RIGHT(LEFT(D13636,7),2),1)</f>
        <v>44197</v>
      </c>
    </row>
    <row r="13637" spans="1:7" x14ac:dyDescent="0.35">
      <c r="A13637" s="72" t="s">
        <v>800</v>
      </c>
      <c r="B13637" s="72" t="s">
        <v>801</v>
      </c>
      <c r="C13637" s="72" t="s">
        <v>1087</v>
      </c>
      <c r="D13637" s="72" t="s">
        <v>1091</v>
      </c>
      <c r="E13637" s="72">
        <v>567</v>
      </c>
      <c r="F13637" s="105">
        <v>31</v>
      </c>
      <c r="G13637" s="108">
        <f t="shared" si="213"/>
        <v>44105</v>
      </c>
    </row>
    <row r="13638" spans="1:7" x14ac:dyDescent="0.35">
      <c r="A13638" s="72" t="s">
        <v>800</v>
      </c>
      <c r="B13638" s="72" t="s">
        <v>801</v>
      </c>
      <c r="C13638" s="72" t="s">
        <v>1087</v>
      </c>
      <c r="D13638" s="72" t="s">
        <v>1092</v>
      </c>
      <c r="E13638" s="72">
        <v>549</v>
      </c>
      <c r="F13638" s="105">
        <v>32</v>
      </c>
      <c r="G13638" s="108">
        <f t="shared" si="213"/>
        <v>44013</v>
      </c>
    </row>
    <row r="13639" spans="1:7" x14ac:dyDescent="0.35">
      <c r="A13639" s="72" t="s">
        <v>800</v>
      </c>
      <c r="B13639" s="72" t="s">
        <v>801</v>
      </c>
      <c r="C13639" s="72" t="s">
        <v>1087</v>
      </c>
      <c r="D13639" s="72" t="s">
        <v>1093</v>
      </c>
      <c r="E13639" s="72">
        <v>550</v>
      </c>
      <c r="F13639" s="105">
        <v>33</v>
      </c>
      <c r="G13639" s="108">
        <f t="shared" si="213"/>
        <v>43922</v>
      </c>
    </row>
    <row r="13640" spans="1:7" x14ac:dyDescent="0.35">
      <c r="A13640" s="72" t="s">
        <v>800</v>
      </c>
      <c r="B13640" s="72" t="s">
        <v>801</v>
      </c>
      <c r="C13640" s="72" t="s">
        <v>1087</v>
      </c>
      <c r="D13640" s="72" t="s">
        <v>1094</v>
      </c>
      <c r="E13640" s="72">
        <v>550</v>
      </c>
      <c r="F13640" s="105">
        <v>32</v>
      </c>
      <c r="G13640" s="108">
        <f t="shared" si="213"/>
        <v>43831</v>
      </c>
    </row>
    <row r="13641" spans="1:7" x14ac:dyDescent="0.35">
      <c r="A13641" s="72" t="s">
        <v>800</v>
      </c>
      <c r="B13641" s="72" t="s">
        <v>801</v>
      </c>
      <c r="C13641" s="72" t="s">
        <v>1087</v>
      </c>
      <c r="D13641" s="72" t="s">
        <v>1095</v>
      </c>
      <c r="E13641" s="72">
        <v>547</v>
      </c>
      <c r="F13641" s="105">
        <v>33</v>
      </c>
      <c r="G13641" s="108">
        <f t="shared" si="213"/>
        <v>43739</v>
      </c>
    </row>
    <row r="13642" spans="1:7" x14ac:dyDescent="0.35">
      <c r="A13642" s="72" t="s">
        <v>800</v>
      </c>
      <c r="B13642" s="72" t="s">
        <v>801</v>
      </c>
      <c r="C13642" s="72" t="s">
        <v>1087</v>
      </c>
      <c r="D13642" s="72" t="s">
        <v>1096</v>
      </c>
      <c r="E13642" s="72">
        <v>549</v>
      </c>
      <c r="F13642" s="105">
        <v>30</v>
      </c>
      <c r="G13642" s="108">
        <f t="shared" si="213"/>
        <v>43647</v>
      </c>
    </row>
    <row r="13643" spans="1:7" x14ac:dyDescent="0.35">
      <c r="A13643" s="72" t="s">
        <v>800</v>
      </c>
      <c r="B13643" s="72" t="s">
        <v>801</v>
      </c>
      <c r="C13643" s="72" t="s">
        <v>1087</v>
      </c>
      <c r="D13643" s="72" t="s">
        <v>1097</v>
      </c>
      <c r="E13643" s="72">
        <v>547</v>
      </c>
      <c r="F13643" s="105">
        <v>35</v>
      </c>
      <c r="G13643" s="108">
        <f t="shared" si="213"/>
        <v>43556</v>
      </c>
    </row>
    <row r="13644" spans="1:7" x14ac:dyDescent="0.35">
      <c r="A13644" s="72" t="s">
        <v>800</v>
      </c>
      <c r="B13644" s="72" t="s">
        <v>801</v>
      </c>
      <c r="C13644" s="72" t="s">
        <v>1087</v>
      </c>
      <c r="D13644" s="72" t="s">
        <v>1098</v>
      </c>
      <c r="E13644" s="72">
        <v>544</v>
      </c>
      <c r="F13644" s="105">
        <v>35</v>
      </c>
      <c r="G13644" s="108">
        <f t="shared" si="213"/>
        <v>43466</v>
      </c>
    </row>
    <row r="13645" spans="1:7" x14ac:dyDescent="0.35">
      <c r="A13645" s="72" t="s">
        <v>800</v>
      </c>
      <c r="B13645" s="72" t="s">
        <v>801</v>
      </c>
      <c r="C13645" s="72" t="s">
        <v>1087</v>
      </c>
      <c r="D13645" s="72" t="s">
        <v>1099</v>
      </c>
      <c r="E13645" s="72">
        <v>556</v>
      </c>
      <c r="F13645" s="105">
        <v>30</v>
      </c>
      <c r="G13645" s="108">
        <f t="shared" si="213"/>
        <v>43374</v>
      </c>
    </row>
    <row r="13646" spans="1:7" x14ac:dyDescent="0.35">
      <c r="A13646" s="72" t="s">
        <v>800</v>
      </c>
      <c r="B13646" s="72" t="s">
        <v>801</v>
      </c>
      <c r="C13646" s="72" t="s">
        <v>1100</v>
      </c>
      <c r="D13646" s="72" t="s">
        <v>1088</v>
      </c>
      <c r="E13646" s="72">
        <v>844</v>
      </c>
      <c r="F13646" s="105">
        <v>151</v>
      </c>
      <c r="G13646" s="108">
        <f t="shared" si="213"/>
        <v>44378</v>
      </c>
    </row>
    <row r="13647" spans="1:7" x14ac:dyDescent="0.35">
      <c r="A13647" s="72" t="s">
        <v>800</v>
      </c>
      <c r="B13647" s="72" t="s">
        <v>801</v>
      </c>
      <c r="C13647" s="72" t="s">
        <v>1100</v>
      </c>
      <c r="D13647" s="72" t="s">
        <v>1089</v>
      </c>
      <c r="E13647" s="72">
        <v>841</v>
      </c>
      <c r="F13647" s="105">
        <v>137</v>
      </c>
      <c r="G13647" s="108">
        <f t="shared" si="213"/>
        <v>44287</v>
      </c>
    </row>
    <row r="13648" spans="1:7" x14ac:dyDescent="0.35">
      <c r="A13648" s="72" t="s">
        <v>800</v>
      </c>
      <c r="B13648" s="72" t="s">
        <v>801</v>
      </c>
      <c r="C13648" s="72" t="s">
        <v>1100</v>
      </c>
      <c r="D13648" s="72" t="s">
        <v>1090</v>
      </c>
      <c r="E13648" s="72">
        <v>845</v>
      </c>
      <c r="F13648" s="105">
        <v>144</v>
      </c>
      <c r="G13648" s="108">
        <f t="shared" si="213"/>
        <v>44197</v>
      </c>
    </row>
    <row r="13649" spans="1:7" x14ac:dyDescent="0.35">
      <c r="A13649" s="72" t="s">
        <v>800</v>
      </c>
      <c r="B13649" s="72" t="s">
        <v>801</v>
      </c>
      <c r="C13649" s="72" t="s">
        <v>1100</v>
      </c>
      <c r="D13649" s="72" t="s">
        <v>1091</v>
      </c>
      <c r="E13649" s="72">
        <v>842</v>
      </c>
      <c r="F13649" s="105">
        <v>130</v>
      </c>
      <c r="G13649" s="108">
        <f t="shared" si="213"/>
        <v>44105</v>
      </c>
    </row>
    <row r="13650" spans="1:7" x14ac:dyDescent="0.35">
      <c r="A13650" s="72" t="s">
        <v>800</v>
      </c>
      <c r="B13650" s="72" t="s">
        <v>801</v>
      </c>
      <c r="C13650" s="72" t="s">
        <v>1100</v>
      </c>
      <c r="D13650" s="72" t="s">
        <v>1092</v>
      </c>
      <c r="E13650" s="72">
        <v>843</v>
      </c>
      <c r="F13650" s="105">
        <v>130</v>
      </c>
      <c r="G13650" s="108">
        <f t="shared" si="213"/>
        <v>44013</v>
      </c>
    </row>
    <row r="13651" spans="1:7" x14ac:dyDescent="0.35">
      <c r="A13651" s="72" t="s">
        <v>800</v>
      </c>
      <c r="B13651" s="72" t="s">
        <v>801</v>
      </c>
      <c r="C13651" s="72" t="s">
        <v>1100</v>
      </c>
      <c r="D13651" s="72" t="s">
        <v>1093</v>
      </c>
      <c r="E13651" s="72">
        <v>829</v>
      </c>
      <c r="F13651" s="105">
        <v>124</v>
      </c>
      <c r="G13651" s="108">
        <f t="shared" si="213"/>
        <v>43922</v>
      </c>
    </row>
    <row r="13652" spans="1:7" x14ac:dyDescent="0.35">
      <c r="A13652" s="72" t="s">
        <v>800</v>
      </c>
      <c r="B13652" s="72" t="s">
        <v>801</v>
      </c>
      <c r="C13652" s="72" t="s">
        <v>1100</v>
      </c>
      <c r="D13652" s="72" t="s">
        <v>1094</v>
      </c>
      <c r="E13652" s="72">
        <v>786</v>
      </c>
      <c r="F13652" s="105">
        <v>118</v>
      </c>
      <c r="G13652" s="108">
        <f t="shared" si="213"/>
        <v>43831</v>
      </c>
    </row>
    <row r="13653" spans="1:7" x14ac:dyDescent="0.35">
      <c r="A13653" s="72" t="s">
        <v>800</v>
      </c>
      <c r="B13653" s="72" t="s">
        <v>801</v>
      </c>
      <c r="C13653" s="72" t="s">
        <v>1100</v>
      </c>
      <c r="D13653" s="72" t="s">
        <v>1095</v>
      </c>
      <c r="E13653" s="72">
        <v>792</v>
      </c>
      <c r="F13653" s="105">
        <v>114</v>
      </c>
      <c r="G13653" s="108">
        <f t="shared" si="213"/>
        <v>43739</v>
      </c>
    </row>
    <row r="13654" spans="1:7" x14ac:dyDescent="0.35">
      <c r="A13654" s="72" t="s">
        <v>800</v>
      </c>
      <c r="B13654" s="72" t="s">
        <v>801</v>
      </c>
      <c r="C13654" s="72" t="s">
        <v>1100</v>
      </c>
      <c r="D13654" s="72" t="s">
        <v>1096</v>
      </c>
      <c r="E13654" s="72">
        <v>773</v>
      </c>
      <c r="F13654" s="105">
        <v>124</v>
      </c>
      <c r="G13654" s="108">
        <f t="shared" si="213"/>
        <v>43647</v>
      </c>
    </row>
    <row r="13655" spans="1:7" x14ac:dyDescent="0.35">
      <c r="A13655" s="72" t="s">
        <v>800</v>
      </c>
      <c r="B13655" s="72" t="s">
        <v>801</v>
      </c>
      <c r="C13655" s="72" t="s">
        <v>1100</v>
      </c>
      <c r="D13655" s="72" t="s">
        <v>1097</v>
      </c>
      <c r="E13655" s="72">
        <v>772</v>
      </c>
      <c r="F13655" s="105">
        <v>124</v>
      </c>
      <c r="G13655" s="108">
        <f t="shared" si="213"/>
        <v>43556</v>
      </c>
    </row>
    <row r="13656" spans="1:7" x14ac:dyDescent="0.35">
      <c r="A13656" s="72" t="s">
        <v>800</v>
      </c>
      <c r="B13656" s="72" t="s">
        <v>801</v>
      </c>
      <c r="C13656" s="72" t="s">
        <v>1100</v>
      </c>
      <c r="D13656" s="72" t="s">
        <v>1098</v>
      </c>
      <c r="E13656" s="72">
        <v>761</v>
      </c>
      <c r="F13656" s="105">
        <v>116</v>
      </c>
      <c r="G13656" s="108">
        <f t="shared" si="213"/>
        <v>43466</v>
      </c>
    </row>
    <row r="13657" spans="1:7" x14ac:dyDescent="0.35">
      <c r="A13657" s="72" t="s">
        <v>800</v>
      </c>
      <c r="B13657" s="72" t="s">
        <v>801</v>
      </c>
      <c r="C13657" s="72" t="s">
        <v>1100</v>
      </c>
      <c r="D13657" s="72" t="s">
        <v>1099</v>
      </c>
      <c r="E13657" s="72">
        <v>791</v>
      </c>
      <c r="F13657" s="105">
        <v>121</v>
      </c>
      <c r="G13657" s="108">
        <f t="shared" si="213"/>
        <v>43374</v>
      </c>
    </row>
    <row r="13658" spans="1:7" x14ac:dyDescent="0.35">
      <c r="A13658" s="72" t="s">
        <v>800</v>
      </c>
      <c r="B13658" s="72" t="s">
        <v>801</v>
      </c>
      <c r="C13658" s="72" t="s">
        <v>1101</v>
      </c>
      <c r="D13658" s="72" t="s">
        <v>1088</v>
      </c>
      <c r="E13658" s="72">
        <v>99</v>
      </c>
      <c r="F13658" s="105">
        <v>3</v>
      </c>
      <c r="G13658" s="108">
        <f t="shared" si="213"/>
        <v>44378</v>
      </c>
    </row>
    <row r="13659" spans="1:7" x14ac:dyDescent="0.35">
      <c r="A13659" s="72" t="s">
        <v>800</v>
      </c>
      <c r="B13659" s="72" t="s">
        <v>801</v>
      </c>
      <c r="C13659" s="72" t="s">
        <v>1101</v>
      </c>
      <c r="D13659" s="72" t="s">
        <v>1089</v>
      </c>
      <c r="E13659" s="72">
        <v>98</v>
      </c>
      <c r="F13659" s="105">
        <v>4</v>
      </c>
      <c r="G13659" s="108">
        <f t="shared" si="213"/>
        <v>44287</v>
      </c>
    </row>
    <row r="13660" spans="1:7" x14ac:dyDescent="0.35">
      <c r="A13660" s="72" t="s">
        <v>800</v>
      </c>
      <c r="B13660" s="72" t="s">
        <v>801</v>
      </c>
      <c r="C13660" s="72" t="s">
        <v>1101</v>
      </c>
      <c r="D13660" s="72" t="s">
        <v>1090</v>
      </c>
      <c r="E13660" s="72">
        <v>97</v>
      </c>
      <c r="F13660" s="105">
        <v>4</v>
      </c>
      <c r="G13660" s="108">
        <f t="shared" si="213"/>
        <v>44197</v>
      </c>
    </row>
    <row r="13661" spans="1:7" x14ac:dyDescent="0.35">
      <c r="A13661" s="72" t="s">
        <v>800</v>
      </c>
      <c r="B13661" s="72" t="s">
        <v>801</v>
      </c>
      <c r="C13661" s="72" t="s">
        <v>1101</v>
      </c>
      <c r="D13661" s="72" t="s">
        <v>1091</v>
      </c>
      <c r="E13661" s="72">
        <v>94</v>
      </c>
      <c r="F13661" s="105">
        <v>4</v>
      </c>
      <c r="G13661" s="108">
        <f t="shared" si="213"/>
        <v>44105</v>
      </c>
    </row>
    <row r="13662" spans="1:7" x14ac:dyDescent="0.35">
      <c r="A13662" s="72" t="s">
        <v>800</v>
      </c>
      <c r="B13662" s="72" t="s">
        <v>801</v>
      </c>
      <c r="C13662" s="72" t="s">
        <v>1101</v>
      </c>
      <c r="D13662" s="72" t="s">
        <v>1092</v>
      </c>
      <c r="E13662" s="72">
        <v>86</v>
      </c>
      <c r="F13662" s="105">
        <v>4</v>
      </c>
      <c r="G13662" s="108">
        <f t="shared" si="213"/>
        <v>44013</v>
      </c>
    </row>
    <row r="13663" spans="1:7" x14ac:dyDescent="0.35">
      <c r="A13663" s="72" t="s">
        <v>800</v>
      </c>
      <c r="B13663" s="72" t="s">
        <v>801</v>
      </c>
      <c r="C13663" s="72" t="s">
        <v>1101</v>
      </c>
      <c r="D13663" s="72" t="s">
        <v>1093</v>
      </c>
      <c r="E13663" s="72">
        <v>87</v>
      </c>
      <c r="F13663" s="105">
        <v>5</v>
      </c>
      <c r="G13663" s="108">
        <f t="shared" si="213"/>
        <v>43922</v>
      </c>
    </row>
    <row r="13664" spans="1:7" x14ac:dyDescent="0.35">
      <c r="A13664" s="72" t="s">
        <v>800</v>
      </c>
      <c r="B13664" s="72" t="s">
        <v>801</v>
      </c>
      <c r="C13664" s="72" t="s">
        <v>1101</v>
      </c>
      <c r="D13664" s="72" t="s">
        <v>1094</v>
      </c>
      <c r="E13664" s="72">
        <v>91</v>
      </c>
      <c r="F13664" s="105">
        <v>5</v>
      </c>
      <c r="G13664" s="108">
        <f t="shared" si="213"/>
        <v>43831</v>
      </c>
    </row>
    <row r="13665" spans="1:7" x14ac:dyDescent="0.35">
      <c r="A13665" s="72" t="s">
        <v>800</v>
      </c>
      <c r="B13665" s="72" t="s">
        <v>801</v>
      </c>
      <c r="C13665" s="72" t="s">
        <v>1101</v>
      </c>
      <c r="D13665" s="72" t="s">
        <v>1095</v>
      </c>
      <c r="E13665" s="72">
        <v>91</v>
      </c>
      <c r="F13665" s="105">
        <v>4</v>
      </c>
      <c r="G13665" s="108">
        <f t="shared" si="213"/>
        <v>43739</v>
      </c>
    </row>
    <row r="13666" spans="1:7" x14ac:dyDescent="0.35">
      <c r="A13666" s="72" t="s">
        <v>800</v>
      </c>
      <c r="B13666" s="72" t="s">
        <v>801</v>
      </c>
      <c r="C13666" s="72" t="s">
        <v>1101</v>
      </c>
      <c r="D13666" s="72" t="s">
        <v>1096</v>
      </c>
      <c r="E13666" s="72">
        <v>90</v>
      </c>
      <c r="F13666" s="105">
        <v>4</v>
      </c>
      <c r="G13666" s="108">
        <f t="shared" si="213"/>
        <v>43647</v>
      </c>
    </row>
    <row r="13667" spans="1:7" x14ac:dyDescent="0.35">
      <c r="A13667" s="72" t="s">
        <v>800</v>
      </c>
      <c r="B13667" s="72" t="s">
        <v>801</v>
      </c>
      <c r="C13667" s="72" t="s">
        <v>1101</v>
      </c>
      <c r="D13667" s="72" t="s">
        <v>1097</v>
      </c>
      <c r="E13667" s="72">
        <v>91</v>
      </c>
      <c r="F13667" s="105">
        <v>5</v>
      </c>
      <c r="G13667" s="108">
        <f t="shared" si="213"/>
        <v>43556</v>
      </c>
    </row>
    <row r="13668" spans="1:7" x14ac:dyDescent="0.35">
      <c r="A13668" s="72" t="s">
        <v>800</v>
      </c>
      <c r="B13668" s="72" t="s">
        <v>801</v>
      </c>
      <c r="C13668" s="72" t="s">
        <v>1101</v>
      </c>
      <c r="D13668" s="72" t="s">
        <v>1098</v>
      </c>
      <c r="E13668" s="72">
        <v>86</v>
      </c>
      <c r="F13668" s="105">
        <v>5</v>
      </c>
      <c r="G13668" s="108">
        <f t="shared" si="213"/>
        <v>43466</v>
      </c>
    </row>
    <row r="13669" spans="1:7" x14ac:dyDescent="0.35">
      <c r="A13669" s="72" t="s">
        <v>800</v>
      </c>
      <c r="B13669" s="72" t="s">
        <v>801</v>
      </c>
      <c r="C13669" s="72" t="s">
        <v>1101</v>
      </c>
      <c r="D13669" s="72" t="s">
        <v>1099</v>
      </c>
      <c r="E13669" s="72">
        <v>93</v>
      </c>
      <c r="F13669" s="105">
        <v>5</v>
      </c>
      <c r="G13669" s="108">
        <f t="shared" si="213"/>
        <v>43374</v>
      </c>
    </row>
    <row r="13670" spans="1:7" x14ac:dyDescent="0.35">
      <c r="A13670" s="72" t="s">
        <v>800</v>
      </c>
      <c r="B13670" s="72" t="s">
        <v>801</v>
      </c>
      <c r="C13670" s="72" t="s">
        <v>1102</v>
      </c>
      <c r="D13670" s="72" t="s">
        <v>1088</v>
      </c>
      <c r="E13670" s="72">
        <v>834</v>
      </c>
      <c r="F13670" s="105">
        <v>56</v>
      </c>
      <c r="G13670" s="108">
        <f t="shared" si="213"/>
        <v>44378</v>
      </c>
    </row>
    <row r="13671" spans="1:7" x14ac:dyDescent="0.35">
      <c r="A13671" s="72" t="s">
        <v>800</v>
      </c>
      <c r="B13671" s="72" t="s">
        <v>801</v>
      </c>
      <c r="C13671" s="72" t="s">
        <v>1102</v>
      </c>
      <c r="D13671" s="72" t="s">
        <v>1089</v>
      </c>
      <c r="E13671" s="72">
        <v>834</v>
      </c>
      <c r="F13671" s="105">
        <v>60</v>
      </c>
      <c r="G13671" s="108">
        <f t="shared" si="213"/>
        <v>44287</v>
      </c>
    </row>
    <row r="13672" spans="1:7" x14ac:dyDescent="0.35">
      <c r="A13672" s="72" t="s">
        <v>800</v>
      </c>
      <c r="B13672" s="72" t="s">
        <v>801</v>
      </c>
      <c r="C13672" s="72" t="s">
        <v>1102</v>
      </c>
      <c r="D13672" s="72" t="s">
        <v>1090</v>
      </c>
      <c r="E13672" s="72">
        <v>833</v>
      </c>
      <c r="F13672" s="105">
        <v>65</v>
      </c>
      <c r="G13672" s="108">
        <f t="shared" si="213"/>
        <v>44197</v>
      </c>
    </row>
    <row r="13673" spans="1:7" x14ac:dyDescent="0.35">
      <c r="A13673" s="72" t="s">
        <v>800</v>
      </c>
      <c r="B13673" s="72" t="s">
        <v>801</v>
      </c>
      <c r="C13673" s="72" t="s">
        <v>1102</v>
      </c>
      <c r="D13673" s="72" t="s">
        <v>1091</v>
      </c>
      <c r="E13673" s="72">
        <v>835</v>
      </c>
      <c r="F13673" s="105">
        <v>55</v>
      </c>
      <c r="G13673" s="108">
        <f t="shared" si="213"/>
        <v>44105</v>
      </c>
    </row>
    <row r="13674" spans="1:7" x14ac:dyDescent="0.35">
      <c r="A13674" s="72" t="s">
        <v>800</v>
      </c>
      <c r="B13674" s="72" t="s">
        <v>801</v>
      </c>
      <c r="C13674" s="72" t="s">
        <v>1102</v>
      </c>
      <c r="D13674" s="72" t="s">
        <v>1092</v>
      </c>
      <c r="E13674" s="72">
        <v>831</v>
      </c>
      <c r="F13674" s="105">
        <v>52</v>
      </c>
      <c r="G13674" s="108">
        <f t="shared" si="213"/>
        <v>44013</v>
      </c>
    </row>
    <row r="13675" spans="1:7" x14ac:dyDescent="0.35">
      <c r="A13675" s="72" t="s">
        <v>800</v>
      </c>
      <c r="B13675" s="72" t="s">
        <v>801</v>
      </c>
      <c r="C13675" s="72" t="s">
        <v>1102</v>
      </c>
      <c r="D13675" s="72" t="s">
        <v>1093</v>
      </c>
      <c r="E13675" s="72">
        <v>838</v>
      </c>
      <c r="F13675" s="105">
        <v>51</v>
      </c>
      <c r="G13675" s="108">
        <f t="shared" si="213"/>
        <v>43922</v>
      </c>
    </row>
    <row r="13676" spans="1:7" x14ac:dyDescent="0.35">
      <c r="A13676" s="72" t="s">
        <v>800</v>
      </c>
      <c r="B13676" s="72" t="s">
        <v>801</v>
      </c>
      <c r="C13676" s="72" t="s">
        <v>1102</v>
      </c>
      <c r="D13676" s="72" t="s">
        <v>1094</v>
      </c>
      <c r="E13676" s="72">
        <v>831</v>
      </c>
      <c r="F13676" s="105">
        <v>51</v>
      </c>
      <c r="G13676" s="108">
        <f t="shared" si="213"/>
        <v>43831</v>
      </c>
    </row>
    <row r="13677" spans="1:7" x14ac:dyDescent="0.35">
      <c r="A13677" s="72" t="s">
        <v>800</v>
      </c>
      <c r="B13677" s="72" t="s">
        <v>801</v>
      </c>
      <c r="C13677" s="72" t="s">
        <v>1102</v>
      </c>
      <c r="D13677" s="72" t="s">
        <v>1095</v>
      </c>
      <c r="E13677" s="72">
        <v>831</v>
      </c>
      <c r="F13677" s="105">
        <v>51</v>
      </c>
      <c r="G13677" s="108">
        <f t="shared" si="213"/>
        <v>43739</v>
      </c>
    </row>
    <row r="13678" spans="1:7" x14ac:dyDescent="0.35">
      <c r="A13678" s="72" t="s">
        <v>800</v>
      </c>
      <c r="B13678" s="72" t="s">
        <v>801</v>
      </c>
      <c r="C13678" s="72" t="s">
        <v>1102</v>
      </c>
      <c r="D13678" s="72" t="s">
        <v>1096</v>
      </c>
      <c r="E13678" s="72">
        <v>831</v>
      </c>
      <c r="F13678" s="105">
        <v>54</v>
      </c>
      <c r="G13678" s="108">
        <f t="shared" si="213"/>
        <v>43647</v>
      </c>
    </row>
    <row r="13679" spans="1:7" x14ac:dyDescent="0.35">
      <c r="A13679" s="72" t="s">
        <v>800</v>
      </c>
      <c r="B13679" s="72" t="s">
        <v>801</v>
      </c>
      <c r="C13679" s="72" t="s">
        <v>1102</v>
      </c>
      <c r="D13679" s="72" t="s">
        <v>1097</v>
      </c>
      <c r="E13679" s="72">
        <v>833</v>
      </c>
      <c r="F13679" s="105">
        <v>55</v>
      </c>
      <c r="G13679" s="108">
        <f t="shared" si="213"/>
        <v>43556</v>
      </c>
    </row>
    <row r="13680" spans="1:7" x14ac:dyDescent="0.35">
      <c r="A13680" s="72" t="s">
        <v>800</v>
      </c>
      <c r="B13680" s="72" t="s">
        <v>801</v>
      </c>
      <c r="C13680" s="72" t="s">
        <v>1102</v>
      </c>
      <c r="D13680" s="72" t="s">
        <v>1098</v>
      </c>
      <c r="E13680" s="72">
        <v>833</v>
      </c>
      <c r="F13680" s="105">
        <v>53</v>
      </c>
      <c r="G13680" s="108">
        <f t="shared" si="213"/>
        <v>43466</v>
      </c>
    </row>
    <row r="13681" spans="1:7" x14ac:dyDescent="0.35">
      <c r="A13681" s="72" t="s">
        <v>800</v>
      </c>
      <c r="B13681" s="72" t="s">
        <v>801</v>
      </c>
      <c r="C13681" s="72" t="s">
        <v>1102</v>
      </c>
      <c r="D13681" s="72" t="s">
        <v>1099</v>
      </c>
      <c r="E13681" s="72">
        <v>850</v>
      </c>
      <c r="F13681" s="105">
        <v>62</v>
      </c>
      <c r="G13681" s="108">
        <f t="shared" si="213"/>
        <v>43374</v>
      </c>
    </row>
    <row r="13682" spans="1:7" x14ac:dyDescent="0.35">
      <c r="A13682" s="72" t="s">
        <v>802</v>
      </c>
      <c r="B13682" s="72" t="s">
        <v>803</v>
      </c>
      <c r="C13682" s="72" t="s">
        <v>1087</v>
      </c>
      <c r="D13682" s="72" t="s">
        <v>1088</v>
      </c>
      <c r="E13682" s="72">
        <v>622</v>
      </c>
      <c r="F13682" s="105">
        <v>59</v>
      </c>
      <c r="G13682" s="108">
        <f t="shared" si="213"/>
        <v>44378</v>
      </c>
    </row>
    <row r="13683" spans="1:7" x14ac:dyDescent="0.35">
      <c r="A13683" s="72" t="s">
        <v>802</v>
      </c>
      <c r="B13683" s="72" t="s">
        <v>803</v>
      </c>
      <c r="C13683" s="72" t="s">
        <v>1087</v>
      </c>
      <c r="D13683" s="72" t="s">
        <v>1089</v>
      </c>
      <c r="E13683" s="72">
        <v>618</v>
      </c>
      <c r="F13683" s="105">
        <v>61</v>
      </c>
      <c r="G13683" s="108">
        <f t="shared" si="213"/>
        <v>44287</v>
      </c>
    </row>
    <row r="13684" spans="1:7" x14ac:dyDescent="0.35">
      <c r="A13684" s="72" t="s">
        <v>802</v>
      </c>
      <c r="B13684" s="72" t="s">
        <v>803</v>
      </c>
      <c r="C13684" s="72" t="s">
        <v>1087</v>
      </c>
      <c r="D13684" s="72" t="s">
        <v>1090</v>
      </c>
      <c r="E13684" s="72">
        <v>621</v>
      </c>
      <c r="F13684" s="105">
        <v>61</v>
      </c>
      <c r="G13684" s="108">
        <f t="shared" si="213"/>
        <v>44197</v>
      </c>
    </row>
    <row r="13685" spans="1:7" x14ac:dyDescent="0.35">
      <c r="A13685" s="72" t="s">
        <v>802</v>
      </c>
      <c r="B13685" s="72" t="s">
        <v>803</v>
      </c>
      <c r="C13685" s="72" t="s">
        <v>1087</v>
      </c>
      <c r="D13685" s="72" t="s">
        <v>1091</v>
      </c>
      <c r="E13685" s="72">
        <v>619</v>
      </c>
      <c r="F13685" s="105">
        <v>41</v>
      </c>
      <c r="G13685" s="108">
        <f t="shared" si="213"/>
        <v>44105</v>
      </c>
    </row>
    <row r="13686" spans="1:7" x14ac:dyDescent="0.35">
      <c r="A13686" s="72" t="s">
        <v>802</v>
      </c>
      <c r="B13686" s="72" t="s">
        <v>803</v>
      </c>
      <c r="C13686" s="72" t="s">
        <v>1087</v>
      </c>
      <c r="D13686" s="72" t="s">
        <v>1092</v>
      </c>
      <c r="E13686" s="72">
        <v>621</v>
      </c>
      <c r="F13686" s="105">
        <v>64</v>
      </c>
      <c r="G13686" s="108">
        <f t="shared" si="213"/>
        <v>44013</v>
      </c>
    </row>
    <row r="13687" spans="1:7" x14ac:dyDescent="0.35">
      <c r="A13687" s="72" t="s">
        <v>802</v>
      </c>
      <c r="B13687" s="72" t="s">
        <v>803</v>
      </c>
      <c r="C13687" s="72" t="s">
        <v>1087</v>
      </c>
      <c r="D13687" s="72" t="s">
        <v>1093</v>
      </c>
      <c r="E13687" s="72">
        <v>623</v>
      </c>
      <c r="F13687" s="105">
        <v>66</v>
      </c>
      <c r="G13687" s="108">
        <f t="shared" si="213"/>
        <v>43922</v>
      </c>
    </row>
    <row r="13688" spans="1:7" x14ac:dyDescent="0.35">
      <c r="A13688" s="72" t="s">
        <v>802</v>
      </c>
      <c r="B13688" s="72" t="s">
        <v>803</v>
      </c>
      <c r="C13688" s="72" t="s">
        <v>1087</v>
      </c>
      <c r="D13688" s="72" t="s">
        <v>1094</v>
      </c>
      <c r="E13688" s="72">
        <v>624</v>
      </c>
      <c r="F13688" s="105">
        <v>66</v>
      </c>
      <c r="G13688" s="108">
        <f t="shared" si="213"/>
        <v>43831</v>
      </c>
    </row>
    <row r="13689" spans="1:7" x14ac:dyDescent="0.35">
      <c r="A13689" s="72" t="s">
        <v>802</v>
      </c>
      <c r="B13689" s="72" t="s">
        <v>803</v>
      </c>
      <c r="C13689" s="72" t="s">
        <v>1087</v>
      </c>
      <c r="D13689" s="72" t="s">
        <v>1095</v>
      </c>
      <c r="E13689" s="72">
        <v>623</v>
      </c>
      <c r="F13689" s="105">
        <v>69</v>
      </c>
      <c r="G13689" s="108">
        <f t="shared" si="213"/>
        <v>43739</v>
      </c>
    </row>
    <row r="13690" spans="1:7" x14ac:dyDescent="0.35">
      <c r="A13690" s="72" t="s">
        <v>802</v>
      </c>
      <c r="B13690" s="72" t="s">
        <v>803</v>
      </c>
      <c r="C13690" s="72" t="s">
        <v>1087</v>
      </c>
      <c r="D13690" s="72" t="s">
        <v>1096</v>
      </c>
      <c r="E13690" s="72">
        <v>617</v>
      </c>
      <c r="F13690" s="105">
        <v>50</v>
      </c>
      <c r="G13690" s="108">
        <f t="shared" si="213"/>
        <v>43647</v>
      </c>
    </row>
    <row r="13691" spans="1:7" x14ac:dyDescent="0.35">
      <c r="A13691" s="72" t="s">
        <v>802</v>
      </c>
      <c r="B13691" s="72" t="s">
        <v>803</v>
      </c>
      <c r="C13691" s="72" t="s">
        <v>1087</v>
      </c>
      <c r="D13691" s="72" t="s">
        <v>1097</v>
      </c>
      <c r="E13691" s="72">
        <v>617</v>
      </c>
      <c r="F13691" s="105">
        <v>49</v>
      </c>
      <c r="G13691" s="108">
        <f t="shared" si="213"/>
        <v>43556</v>
      </c>
    </row>
    <row r="13692" spans="1:7" x14ac:dyDescent="0.35">
      <c r="A13692" s="72" t="s">
        <v>802</v>
      </c>
      <c r="B13692" s="72" t="s">
        <v>803</v>
      </c>
      <c r="C13692" s="72" t="s">
        <v>1087</v>
      </c>
      <c r="D13692" s="72" t="s">
        <v>1098</v>
      </c>
      <c r="E13692" s="72">
        <v>623</v>
      </c>
      <c r="F13692" s="105">
        <v>72</v>
      </c>
      <c r="G13692" s="108">
        <f t="shared" si="213"/>
        <v>43466</v>
      </c>
    </row>
    <row r="13693" spans="1:7" x14ac:dyDescent="0.35">
      <c r="A13693" s="72" t="s">
        <v>802</v>
      </c>
      <c r="B13693" s="72" t="s">
        <v>803</v>
      </c>
      <c r="C13693" s="72" t="s">
        <v>1087</v>
      </c>
      <c r="D13693" s="72" t="s">
        <v>1099</v>
      </c>
      <c r="E13693" s="72">
        <v>641</v>
      </c>
      <c r="F13693" s="105">
        <v>49</v>
      </c>
      <c r="G13693" s="108">
        <f t="shared" si="213"/>
        <v>43374</v>
      </c>
    </row>
    <row r="13694" spans="1:7" x14ac:dyDescent="0.35">
      <c r="A13694" s="72" t="s">
        <v>802</v>
      </c>
      <c r="B13694" s="72" t="s">
        <v>803</v>
      </c>
      <c r="C13694" s="72" t="s">
        <v>1100</v>
      </c>
      <c r="D13694" s="72" t="s">
        <v>1088</v>
      </c>
      <c r="E13694" s="72">
        <v>627</v>
      </c>
      <c r="F13694" s="105">
        <v>95</v>
      </c>
      <c r="G13694" s="108">
        <f t="shared" si="213"/>
        <v>44378</v>
      </c>
    </row>
    <row r="13695" spans="1:7" x14ac:dyDescent="0.35">
      <c r="A13695" s="72" t="s">
        <v>802</v>
      </c>
      <c r="B13695" s="72" t="s">
        <v>803</v>
      </c>
      <c r="C13695" s="72" t="s">
        <v>1100</v>
      </c>
      <c r="D13695" s="72" t="s">
        <v>1089</v>
      </c>
      <c r="E13695" s="72">
        <v>630</v>
      </c>
      <c r="F13695" s="105">
        <v>92</v>
      </c>
      <c r="G13695" s="108">
        <f t="shared" si="213"/>
        <v>44287</v>
      </c>
    </row>
    <row r="13696" spans="1:7" x14ac:dyDescent="0.35">
      <c r="A13696" s="72" t="s">
        <v>802</v>
      </c>
      <c r="B13696" s="72" t="s">
        <v>803</v>
      </c>
      <c r="C13696" s="72" t="s">
        <v>1100</v>
      </c>
      <c r="D13696" s="72" t="s">
        <v>1090</v>
      </c>
      <c r="E13696" s="72">
        <v>627</v>
      </c>
      <c r="F13696" s="105">
        <v>86</v>
      </c>
      <c r="G13696" s="108">
        <f t="shared" si="213"/>
        <v>44197</v>
      </c>
    </row>
    <row r="13697" spans="1:7" x14ac:dyDescent="0.35">
      <c r="A13697" s="72" t="s">
        <v>802</v>
      </c>
      <c r="B13697" s="72" t="s">
        <v>803</v>
      </c>
      <c r="C13697" s="72" t="s">
        <v>1100</v>
      </c>
      <c r="D13697" s="72" t="s">
        <v>1091</v>
      </c>
      <c r="E13697" s="72">
        <v>626</v>
      </c>
      <c r="F13697" s="105">
        <v>78</v>
      </c>
      <c r="G13697" s="108">
        <f t="shared" si="213"/>
        <v>44105</v>
      </c>
    </row>
    <row r="13698" spans="1:7" x14ac:dyDescent="0.35">
      <c r="A13698" s="72" t="s">
        <v>802</v>
      </c>
      <c r="B13698" s="72" t="s">
        <v>803</v>
      </c>
      <c r="C13698" s="72" t="s">
        <v>1100</v>
      </c>
      <c r="D13698" s="72" t="s">
        <v>1092</v>
      </c>
      <c r="E13698" s="72">
        <v>628</v>
      </c>
      <c r="F13698" s="105">
        <v>74</v>
      </c>
      <c r="G13698" s="108">
        <f t="shared" si="213"/>
        <v>44013</v>
      </c>
    </row>
    <row r="13699" spans="1:7" x14ac:dyDescent="0.35">
      <c r="A13699" s="72" t="s">
        <v>802</v>
      </c>
      <c r="B13699" s="72" t="s">
        <v>803</v>
      </c>
      <c r="C13699" s="72" t="s">
        <v>1100</v>
      </c>
      <c r="D13699" s="72" t="s">
        <v>1093</v>
      </c>
      <c r="E13699" s="72">
        <v>625</v>
      </c>
      <c r="F13699" s="105">
        <v>70</v>
      </c>
      <c r="G13699" s="108">
        <f t="shared" si="213"/>
        <v>43922</v>
      </c>
    </row>
    <row r="13700" spans="1:7" x14ac:dyDescent="0.35">
      <c r="A13700" s="72" t="s">
        <v>802</v>
      </c>
      <c r="B13700" s="72" t="s">
        <v>803</v>
      </c>
      <c r="C13700" s="72" t="s">
        <v>1100</v>
      </c>
      <c r="D13700" s="72" t="s">
        <v>1094</v>
      </c>
      <c r="E13700" s="72">
        <v>626</v>
      </c>
      <c r="F13700" s="105">
        <v>69</v>
      </c>
      <c r="G13700" s="108">
        <f t="shared" ref="G13700:G13763" si="214">DATE(LEFT(D13700,4),RIGHT(LEFT(D13700,7),2),1)</f>
        <v>43831</v>
      </c>
    </row>
    <row r="13701" spans="1:7" x14ac:dyDescent="0.35">
      <c r="A13701" s="72" t="s">
        <v>802</v>
      </c>
      <c r="B13701" s="72" t="s">
        <v>803</v>
      </c>
      <c r="C13701" s="72" t="s">
        <v>1100</v>
      </c>
      <c r="D13701" s="72" t="s">
        <v>1095</v>
      </c>
      <c r="E13701" s="72">
        <v>661</v>
      </c>
      <c r="F13701" s="105">
        <v>72</v>
      </c>
      <c r="G13701" s="108">
        <f t="shared" si="214"/>
        <v>43739</v>
      </c>
    </row>
    <row r="13702" spans="1:7" x14ac:dyDescent="0.35">
      <c r="A13702" s="72" t="s">
        <v>802</v>
      </c>
      <c r="B13702" s="72" t="s">
        <v>803</v>
      </c>
      <c r="C13702" s="72" t="s">
        <v>1100</v>
      </c>
      <c r="D13702" s="72" t="s">
        <v>1096</v>
      </c>
      <c r="E13702" s="72">
        <v>626</v>
      </c>
      <c r="F13702" s="105">
        <v>68</v>
      </c>
      <c r="G13702" s="108">
        <f t="shared" si="214"/>
        <v>43647</v>
      </c>
    </row>
    <row r="13703" spans="1:7" x14ac:dyDescent="0.35">
      <c r="A13703" s="72" t="s">
        <v>802</v>
      </c>
      <c r="B13703" s="72" t="s">
        <v>803</v>
      </c>
      <c r="C13703" s="72" t="s">
        <v>1100</v>
      </c>
      <c r="D13703" s="72" t="s">
        <v>1097</v>
      </c>
      <c r="E13703" s="72">
        <v>623</v>
      </c>
      <c r="F13703" s="105">
        <v>69</v>
      </c>
      <c r="G13703" s="108">
        <f t="shared" si="214"/>
        <v>43556</v>
      </c>
    </row>
    <row r="13704" spans="1:7" x14ac:dyDescent="0.35">
      <c r="A13704" s="72" t="s">
        <v>802</v>
      </c>
      <c r="B13704" s="72" t="s">
        <v>803</v>
      </c>
      <c r="C13704" s="72" t="s">
        <v>1100</v>
      </c>
      <c r="D13704" s="72" t="s">
        <v>1098</v>
      </c>
      <c r="E13704" s="72">
        <v>605</v>
      </c>
      <c r="F13704" s="105">
        <v>77</v>
      </c>
      <c r="G13704" s="108">
        <f t="shared" si="214"/>
        <v>43466</v>
      </c>
    </row>
    <row r="13705" spans="1:7" x14ac:dyDescent="0.35">
      <c r="A13705" s="72" t="s">
        <v>802</v>
      </c>
      <c r="B13705" s="72" t="s">
        <v>803</v>
      </c>
      <c r="C13705" s="72" t="s">
        <v>1100</v>
      </c>
      <c r="D13705" s="72" t="s">
        <v>1099</v>
      </c>
      <c r="E13705" s="72">
        <v>635</v>
      </c>
      <c r="F13705" s="105">
        <v>85</v>
      </c>
      <c r="G13705" s="108">
        <f t="shared" si="214"/>
        <v>43374</v>
      </c>
    </row>
    <row r="13706" spans="1:7" x14ac:dyDescent="0.35">
      <c r="A13706" s="72" t="s">
        <v>802</v>
      </c>
      <c r="B13706" s="72" t="s">
        <v>803</v>
      </c>
      <c r="C13706" s="72" t="s">
        <v>1101</v>
      </c>
      <c r="D13706" s="72" t="s">
        <v>1088</v>
      </c>
      <c r="E13706" s="72">
        <v>63</v>
      </c>
      <c r="F13706" s="105">
        <v>6</v>
      </c>
      <c r="G13706" s="108">
        <f t="shared" si="214"/>
        <v>44378</v>
      </c>
    </row>
    <row r="13707" spans="1:7" x14ac:dyDescent="0.35">
      <c r="A13707" s="72" t="s">
        <v>802</v>
      </c>
      <c r="B13707" s="72" t="s">
        <v>803</v>
      </c>
      <c r="C13707" s="72" t="s">
        <v>1101</v>
      </c>
      <c r="D13707" s="72" t="s">
        <v>1089</v>
      </c>
      <c r="E13707" s="72">
        <v>63</v>
      </c>
      <c r="F13707" s="105">
        <v>6</v>
      </c>
      <c r="G13707" s="108">
        <f t="shared" si="214"/>
        <v>44287</v>
      </c>
    </row>
    <row r="13708" spans="1:7" x14ac:dyDescent="0.35">
      <c r="A13708" s="72" t="s">
        <v>802</v>
      </c>
      <c r="B13708" s="72" t="s">
        <v>803</v>
      </c>
      <c r="C13708" s="72" t="s">
        <v>1101</v>
      </c>
      <c r="D13708" s="72" t="s">
        <v>1090</v>
      </c>
      <c r="E13708" s="72">
        <v>64</v>
      </c>
      <c r="F13708" s="105">
        <v>5</v>
      </c>
      <c r="G13708" s="108">
        <f t="shared" si="214"/>
        <v>44197</v>
      </c>
    </row>
    <row r="13709" spans="1:7" x14ac:dyDescent="0.35">
      <c r="A13709" s="72" t="s">
        <v>802</v>
      </c>
      <c r="B13709" s="72" t="s">
        <v>803</v>
      </c>
      <c r="C13709" s="72" t="s">
        <v>1101</v>
      </c>
      <c r="D13709" s="72" t="s">
        <v>1091</v>
      </c>
      <c r="E13709" s="72">
        <v>64</v>
      </c>
      <c r="F13709" s="105">
        <v>5</v>
      </c>
      <c r="G13709" s="108">
        <f t="shared" si="214"/>
        <v>44105</v>
      </c>
    </row>
    <row r="13710" spans="1:7" x14ac:dyDescent="0.35">
      <c r="A13710" s="72" t="s">
        <v>802</v>
      </c>
      <c r="B13710" s="72" t="s">
        <v>803</v>
      </c>
      <c r="C13710" s="72" t="s">
        <v>1101</v>
      </c>
      <c r="D13710" s="72" t="s">
        <v>1092</v>
      </c>
      <c r="E13710" s="72">
        <v>63</v>
      </c>
      <c r="F13710" s="105">
        <v>5</v>
      </c>
      <c r="G13710" s="108">
        <f t="shared" si="214"/>
        <v>44013</v>
      </c>
    </row>
    <row r="13711" spans="1:7" x14ac:dyDescent="0.35">
      <c r="A13711" s="72" t="s">
        <v>802</v>
      </c>
      <c r="B13711" s="72" t="s">
        <v>803</v>
      </c>
      <c r="C13711" s="72" t="s">
        <v>1101</v>
      </c>
      <c r="D13711" s="72" t="s">
        <v>1093</v>
      </c>
      <c r="E13711" s="72">
        <v>64</v>
      </c>
      <c r="F13711" s="105">
        <v>5</v>
      </c>
      <c r="G13711" s="108">
        <f t="shared" si="214"/>
        <v>43922</v>
      </c>
    </row>
    <row r="13712" spans="1:7" x14ac:dyDescent="0.35">
      <c r="A13712" s="72" t="s">
        <v>802</v>
      </c>
      <c r="B13712" s="72" t="s">
        <v>803</v>
      </c>
      <c r="C13712" s="72" t="s">
        <v>1101</v>
      </c>
      <c r="D13712" s="72" t="s">
        <v>1094</v>
      </c>
      <c r="E13712" s="72">
        <v>63</v>
      </c>
      <c r="F13712" s="105">
        <v>5</v>
      </c>
      <c r="G13712" s="108">
        <f t="shared" si="214"/>
        <v>43831</v>
      </c>
    </row>
    <row r="13713" spans="1:7" x14ac:dyDescent="0.35">
      <c r="A13713" s="72" t="s">
        <v>802</v>
      </c>
      <c r="B13713" s="72" t="s">
        <v>803</v>
      </c>
      <c r="C13713" s="72" t="s">
        <v>1101</v>
      </c>
      <c r="D13713" s="72" t="s">
        <v>1095</v>
      </c>
      <c r="E13713" s="72">
        <v>62</v>
      </c>
      <c r="F13713" s="105">
        <v>5</v>
      </c>
      <c r="G13713" s="108">
        <f t="shared" si="214"/>
        <v>43739</v>
      </c>
    </row>
    <row r="13714" spans="1:7" x14ac:dyDescent="0.35">
      <c r="A13714" s="72" t="s">
        <v>802</v>
      </c>
      <c r="B13714" s="72" t="s">
        <v>803</v>
      </c>
      <c r="C13714" s="72" t="s">
        <v>1101</v>
      </c>
      <c r="D13714" s="72" t="s">
        <v>1096</v>
      </c>
      <c r="E13714" s="72">
        <v>62</v>
      </c>
      <c r="F13714" s="105">
        <v>4</v>
      </c>
      <c r="G13714" s="108">
        <f t="shared" si="214"/>
        <v>43647</v>
      </c>
    </row>
    <row r="13715" spans="1:7" x14ac:dyDescent="0.35">
      <c r="A13715" s="72" t="s">
        <v>802</v>
      </c>
      <c r="B13715" s="72" t="s">
        <v>803</v>
      </c>
      <c r="C13715" s="72" t="s">
        <v>1101</v>
      </c>
      <c r="D13715" s="72" t="s">
        <v>1097</v>
      </c>
      <c r="E13715" s="72">
        <v>62</v>
      </c>
      <c r="F13715" s="105">
        <v>4</v>
      </c>
      <c r="G13715" s="108">
        <f t="shared" si="214"/>
        <v>43556</v>
      </c>
    </row>
    <row r="13716" spans="1:7" x14ac:dyDescent="0.35">
      <c r="A13716" s="72" t="s">
        <v>802</v>
      </c>
      <c r="B13716" s="72" t="s">
        <v>803</v>
      </c>
      <c r="C13716" s="72" t="s">
        <v>1101</v>
      </c>
      <c r="D13716" s="72" t="s">
        <v>1098</v>
      </c>
      <c r="E13716" s="72">
        <v>60</v>
      </c>
      <c r="F13716" s="105">
        <v>4</v>
      </c>
      <c r="G13716" s="108">
        <f t="shared" si="214"/>
        <v>43466</v>
      </c>
    </row>
    <row r="13717" spans="1:7" x14ac:dyDescent="0.35">
      <c r="A13717" s="72" t="s">
        <v>802</v>
      </c>
      <c r="B13717" s="72" t="s">
        <v>803</v>
      </c>
      <c r="C13717" s="72" t="s">
        <v>1101</v>
      </c>
      <c r="D13717" s="72" t="s">
        <v>1099</v>
      </c>
      <c r="E13717" s="72">
        <v>62</v>
      </c>
      <c r="F13717" s="105">
        <v>2</v>
      </c>
      <c r="G13717" s="108">
        <f t="shared" si="214"/>
        <v>43374</v>
      </c>
    </row>
    <row r="13718" spans="1:7" x14ac:dyDescent="0.35">
      <c r="A13718" s="72" t="s">
        <v>802</v>
      </c>
      <c r="B13718" s="72" t="s">
        <v>803</v>
      </c>
      <c r="C13718" s="72" t="s">
        <v>1102</v>
      </c>
      <c r="D13718" s="72" t="s">
        <v>1088</v>
      </c>
      <c r="E13718" s="72">
        <v>1952</v>
      </c>
      <c r="F13718" s="105">
        <v>127</v>
      </c>
      <c r="G13718" s="108">
        <f t="shared" si="214"/>
        <v>44378</v>
      </c>
    </row>
    <row r="13719" spans="1:7" x14ac:dyDescent="0.35">
      <c r="A13719" s="72" t="s">
        <v>802</v>
      </c>
      <c r="B13719" s="72" t="s">
        <v>803</v>
      </c>
      <c r="C13719" s="72" t="s">
        <v>1102</v>
      </c>
      <c r="D13719" s="72" t="s">
        <v>1089</v>
      </c>
      <c r="E13719" s="72">
        <v>1955</v>
      </c>
      <c r="F13719" s="105">
        <v>115</v>
      </c>
      <c r="G13719" s="108">
        <f t="shared" si="214"/>
        <v>44287</v>
      </c>
    </row>
    <row r="13720" spans="1:7" x14ac:dyDescent="0.35">
      <c r="A13720" s="72" t="s">
        <v>802</v>
      </c>
      <c r="B13720" s="72" t="s">
        <v>803</v>
      </c>
      <c r="C13720" s="72" t="s">
        <v>1102</v>
      </c>
      <c r="D13720" s="72" t="s">
        <v>1090</v>
      </c>
      <c r="E13720" s="72">
        <v>1956</v>
      </c>
      <c r="F13720" s="105">
        <v>116</v>
      </c>
      <c r="G13720" s="108">
        <f t="shared" si="214"/>
        <v>44197</v>
      </c>
    </row>
    <row r="13721" spans="1:7" x14ac:dyDescent="0.35">
      <c r="A13721" s="72" t="s">
        <v>802</v>
      </c>
      <c r="B13721" s="72" t="s">
        <v>803</v>
      </c>
      <c r="C13721" s="72" t="s">
        <v>1102</v>
      </c>
      <c r="D13721" s="72" t="s">
        <v>1091</v>
      </c>
      <c r="E13721" s="72">
        <v>1951</v>
      </c>
      <c r="F13721" s="105">
        <v>122</v>
      </c>
      <c r="G13721" s="108">
        <f t="shared" si="214"/>
        <v>44105</v>
      </c>
    </row>
    <row r="13722" spans="1:7" x14ac:dyDescent="0.35">
      <c r="A13722" s="72" t="s">
        <v>802</v>
      </c>
      <c r="B13722" s="72" t="s">
        <v>803</v>
      </c>
      <c r="C13722" s="72" t="s">
        <v>1102</v>
      </c>
      <c r="D13722" s="72" t="s">
        <v>1092</v>
      </c>
      <c r="E13722" s="72">
        <v>1960</v>
      </c>
      <c r="F13722" s="105">
        <v>140</v>
      </c>
      <c r="G13722" s="108">
        <f t="shared" si="214"/>
        <v>44013</v>
      </c>
    </row>
    <row r="13723" spans="1:7" x14ac:dyDescent="0.35">
      <c r="A13723" s="72" t="s">
        <v>802</v>
      </c>
      <c r="B13723" s="72" t="s">
        <v>803</v>
      </c>
      <c r="C13723" s="72" t="s">
        <v>1102</v>
      </c>
      <c r="D13723" s="72" t="s">
        <v>1093</v>
      </c>
      <c r="E13723" s="72">
        <v>1958</v>
      </c>
      <c r="F13723" s="105">
        <v>137</v>
      </c>
      <c r="G13723" s="108">
        <f t="shared" si="214"/>
        <v>43922</v>
      </c>
    </row>
    <row r="13724" spans="1:7" x14ac:dyDescent="0.35">
      <c r="A13724" s="72" t="s">
        <v>802</v>
      </c>
      <c r="B13724" s="72" t="s">
        <v>803</v>
      </c>
      <c r="C13724" s="72" t="s">
        <v>1102</v>
      </c>
      <c r="D13724" s="72" t="s">
        <v>1094</v>
      </c>
      <c r="E13724" s="72">
        <v>1961</v>
      </c>
      <c r="F13724" s="105">
        <v>130</v>
      </c>
      <c r="G13724" s="108">
        <f t="shared" si="214"/>
        <v>43831</v>
      </c>
    </row>
    <row r="13725" spans="1:7" x14ac:dyDescent="0.35">
      <c r="A13725" s="72" t="s">
        <v>802</v>
      </c>
      <c r="B13725" s="72" t="s">
        <v>803</v>
      </c>
      <c r="C13725" s="72" t="s">
        <v>1102</v>
      </c>
      <c r="D13725" s="72" t="s">
        <v>1095</v>
      </c>
      <c r="E13725" s="72">
        <v>1960</v>
      </c>
      <c r="F13725" s="105">
        <v>121</v>
      </c>
      <c r="G13725" s="108">
        <f t="shared" si="214"/>
        <v>43739</v>
      </c>
    </row>
    <row r="13726" spans="1:7" x14ac:dyDescent="0.35">
      <c r="A13726" s="72" t="s">
        <v>802</v>
      </c>
      <c r="B13726" s="72" t="s">
        <v>803</v>
      </c>
      <c r="C13726" s="72" t="s">
        <v>1102</v>
      </c>
      <c r="D13726" s="72" t="s">
        <v>1096</v>
      </c>
      <c r="E13726" s="72">
        <v>1958</v>
      </c>
      <c r="F13726" s="105">
        <v>133</v>
      </c>
      <c r="G13726" s="108">
        <f t="shared" si="214"/>
        <v>43647</v>
      </c>
    </row>
    <row r="13727" spans="1:7" x14ac:dyDescent="0.35">
      <c r="A13727" s="72" t="s">
        <v>802</v>
      </c>
      <c r="B13727" s="72" t="s">
        <v>803</v>
      </c>
      <c r="C13727" s="72" t="s">
        <v>1102</v>
      </c>
      <c r="D13727" s="72" t="s">
        <v>1097</v>
      </c>
      <c r="E13727" s="72">
        <v>1961</v>
      </c>
      <c r="F13727" s="105">
        <v>134</v>
      </c>
      <c r="G13727" s="108">
        <f t="shared" si="214"/>
        <v>43556</v>
      </c>
    </row>
    <row r="13728" spans="1:7" x14ac:dyDescent="0.35">
      <c r="A13728" s="72" t="s">
        <v>802</v>
      </c>
      <c r="B13728" s="72" t="s">
        <v>803</v>
      </c>
      <c r="C13728" s="72" t="s">
        <v>1102</v>
      </c>
      <c r="D13728" s="72" t="s">
        <v>1098</v>
      </c>
      <c r="E13728" s="72">
        <v>1936</v>
      </c>
      <c r="F13728" s="105">
        <v>127</v>
      </c>
      <c r="G13728" s="108">
        <f t="shared" si="214"/>
        <v>43466</v>
      </c>
    </row>
    <row r="13729" spans="1:7" x14ac:dyDescent="0.35">
      <c r="A13729" s="72" t="s">
        <v>802</v>
      </c>
      <c r="B13729" s="72" t="s">
        <v>803</v>
      </c>
      <c r="C13729" s="72" t="s">
        <v>1102</v>
      </c>
      <c r="D13729" s="72" t="s">
        <v>1099</v>
      </c>
      <c r="E13729" s="72">
        <v>1981</v>
      </c>
      <c r="F13729" s="105">
        <v>122</v>
      </c>
      <c r="G13729" s="108">
        <f t="shared" si="214"/>
        <v>43374</v>
      </c>
    </row>
    <row r="13730" spans="1:7" x14ac:dyDescent="0.35">
      <c r="A13730" s="72" t="s">
        <v>804</v>
      </c>
      <c r="B13730" s="72" t="s">
        <v>805</v>
      </c>
      <c r="C13730" s="72" t="s">
        <v>1087</v>
      </c>
      <c r="D13730" s="72" t="s">
        <v>1088</v>
      </c>
      <c r="E13730" s="72">
        <v>1413</v>
      </c>
      <c r="F13730" s="105">
        <v>86</v>
      </c>
      <c r="G13730" s="108">
        <f t="shared" si="214"/>
        <v>44378</v>
      </c>
    </row>
    <row r="13731" spans="1:7" x14ac:dyDescent="0.35">
      <c r="A13731" s="72" t="s">
        <v>804</v>
      </c>
      <c r="B13731" s="72" t="s">
        <v>805</v>
      </c>
      <c r="C13731" s="72" t="s">
        <v>1087</v>
      </c>
      <c r="D13731" s="72" t="s">
        <v>1089</v>
      </c>
      <c r="E13731" s="72">
        <v>1403</v>
      </c>
      <c r="F13731" s="105">
        <v>75</v>
      </c>
      <c r="G13731" s="108">
        <f t="shared" si="214"/>
        <v>44287</v>
      </c>
    </row>
    <row r="13732" spans="1:7" x14ac:dyDescent="0.35">
      <c r="A13732" s="72" t="s">
        <v>804</v>
      </c>
      <c r="B13732" s="72" t="s">
        <v>805</v>
      </c>
      <c r="C13732" s="72" t="s">
        <v>1087</v>
      </c>
      <c r="D13732" s="72" t="s">
        <v>1090</v>
      </c>
      <c r="E13732" s="72">
        <v>1411</v>
      </c>
      <c r="F13732" s="105">
        <v>104</v>
      </c>
      <c r="G13732" s="108">
        <f t="shared" si="214"/>
        <v>44197</v>
      </c>
    </row>
    <row r="13733" spans="1:7" x14ac:dyDescent="0.35">
      <c r="A13733" s="72" t="s">
        <v>804</v>
      </c>
      <c r="B13733" s="72" t="s">
        <v>805</v>
      </c>
      <c r="C13733" s="72" t="s">
        <v>1087</v>
      </c>
      <c r="D13733" s="72" t="s">
        <v>1091</v>
      </c>
      <c r="E13733" s="72">
        <v>1405</v>
      </c>
      <c r="F13733" s="105">
        <v>94</v>
      </c>
      <c r="G13733" s="108">
        <f t="shared" si="214"/>
        <v>44105</v>
      </c>
    </row>
    <row r="13734" spans="1:7" x14ac:dyDescent="0.35">
      <c r="A13734" s="72" t="s">
        <v>804</v>
      </c>
      <c r="B13734" s="72" t="s">
        <v>805</v>
      </c>
      <c r="C13734" s="72" t="s">
        <v>1087</v>
      </c>
      <c r="D13734" s="72" t="s">
        <v>1092</v>
      </c>
      <c r="E13734" s="72">
        <v>1397</v>
      </c>
      <c r="F13734" s="105">
        <v>96</v>
      </c>
      <c r="G13734" s="108">
        <f t="shared" si="214"/>
        <v>44013</v>
      </c>
    </row>
    <row r="13735" spans="1:7" x14ac:dyDescent="0.35">
      <c r="A13735" s="72" t="s">
        <v>804</v>
      </c>
      <c r="B13735" s="72" t="s">
        <v>805</v>
      </c>
      <c r="C13735" s="72" t="s">
        <v>1087</v>
      </c>
      <c r="D13735" s="72" t="s">
        <v>1093</v>
      </c>
      <c r="E13735" s="72">
        <v>1398</v>
      </c>
      <c r="F13735" s="105">
        <v>98</v>
      </c>
      <c r="G13735" s="108">
        <f t="shared" si="214"/>
        <v>43922</v>
      </c>
    </row>
    <row r="13736" spans="1:7" x14ac:dyDescent="0.35">
      <c r="A13736" s="72" t="s">
        <v>804</v>
      </c>
      <c r="B13736" s="72" t="s">
        <v>805</v>
      </c>
      <c r="C13736" s="72" t="s">
        <v>1087</v>
      </c>
      <c r="D13736" s="72" t="s">
        <v>1094</v>
      </c>
      <c r="E13736" s="72">
        <v>1402</v>
      </c>
      <c r="F13736" s="105">
        <v>104</v>
      </c>
      <c r="G13736" s="108">
        <f t="shared" si="214"/>
        <v>43831</v>
      </c>
    </row>
    <row r="13737" spans="1:7" x14ac:dyDescent="0.35">
      <c r="A13737" s="72" t="s">
        <v>804</v>
      </c>
      <c r="B13737" s="72" t="s">
        <v>805</v>
      </c>
      <c r="C13737" s="72" t="s">
        <v>1087</v>
      </c>
      <c r="D13737" s="72" t="s">
        <v>1095</v>
      </c>
      <c r="E13737" s="72">
        <v>1390</v>
      </c>
      <c r="F13737" s="105">
        <v>98</v>
      </c>
      <c r="G13737" s="108">
        <f t="shared" si="214"/>
        <v>43739</v>
      </c>
    </row>
    <row r="13738" spans="1:7" x14ac:dyDescent="0.35">
      <c r="A13738" s="72" t="s">
        <v>804</v>
      </c>
      <c r="B13738" s="72" t="s">
        <v>805</v>
      </c>
      <c r="C13738" s="72" t="s">
        <v>1087</v>
      </c>
      <c r="D13738" s="72" t="s">
        <v>1096</v>
      </c>
      <c r="E13738" s="72">
        <v>1387</v>
      </c>
      <c r="F13738" s="105">
        <v>96</v>
      </c>
      <c r="G13738" s="108">
        <f t="shared" si="214"/>
        <v>43647</v>
      </c>
    </row>
    <row r="13739" spans="1:7" x14ac:dyDescent="0.35">
      <c r="A13739" s="72" t="s">
        <v>804</v>
      </c>
      <c r="B13739" s="72" t="s">
        <v>805</v>
      </c>
      <c r="C13739" s="72" t="s">
        <v>1087</v>
      </c>
      <c r="D13739" s="72" t="s">
        <v>1097</v>
      </c>
      <c r="E13739" s="72">
        <v>1394</v>
      </c>
      <c r="F13739" s="105">
        <v>101</v>
      </c>
      <c r="G13739" s="108">
        <f t="shared" si="214"/>
        <v>43556</v>
      </c>
    </row>
    <row r="13740" spans="1:7" x14ac:dyDescent="0.35">
      <c r="A13740" s="72" t="s">
        <v>804</v>
      </c>
      <c r="B13740" s="72" t="s">
        <v>805</v>
      </c>
      <c r="C13740" s="72" t="s">
        <v>1087</v>
      </c>
      <c r="D13740" s="72" t="s">
        <v>1098</v>
      </c>
      <c r="E13740" s="72">
        <v>1366</v>
      </c>
      <c r="F13740" s="105">
        <v>100</v>
      </c>
      <c r="G13740" s="108">
        <f t="shared" si="214"/>
        <v>43466</v>
      </c>
    </row>
    <row r="13741" spans="1:7" x14ac:dyDescent="0.35">
      <c r="A13741" s="72" t="s">
        <v>804</v>
      </c>
      <c r="B13741" s="72" t="s">
        <v>805</v>
      </c>
      <c r="C13741" s="72" t="s">
        <v>1087</v>
      </c>
      <c r="D13741" s="72" t="s">
        <v>1099</v>
      </c>
      <c r="E13741" s="72">
        <v>1439</v>
      </c>
      <c r="F13741" s="105">
        <v>150</v>
      </c>
      <c r="G13741" s="108">
        <f t="shared" si="214"/>
        <v>43374</v>
      </c>
    </row>
    <row r="13742" spans="1:7" x14ac:dyDescent="0.35">
      <c r="A13742" s="72" t="s">
        <v>804</v>
      </c>
      <c r="B13742" s="72" t="s">
        <v>805</v>
      </c>
      <c r="C13742" s="72" t="s">
        <v>1100</v>
      </c>
      <c r="D13742" s="72" t="s">
        <v>1088</v>
      </c>
      <c r="E13742" s="72">
        <v>800</v>
      </c>
      <c r="F13742" s="105">
        <v>131</v>
      </c>
      <c r="G13742" s="108">
        <f t="shared" si="214"/>
        <v>44378</v>
      </c>
    </row>
    <row r="13743" spans="1:7" x14ac:dyDescent="0.35">
      <c r="A13743" s="72" t="s">
        <v>804</v>
      </c>
      <c r="B13743" s="72" t="s">
        <v>805</v>
      </c>
      <c r="C13743" s="72" t="s">
        <v>1100</v>
      </c>
      <c r="D13743" s="72" t="s">
        <v>1089</v>
      </c>
      <c r="E13743" s="72">
        <v>800</v>
      </c>
      <c r="F13743" s="105">
        <v>120</v>
      </c>
      <c r="G13743" s="108">
        <f t="shared" si="214"/>
        <v>44287</v>
      </c>
    </row>
    <row r="13744" spans="1:7" x14ac:dyDescent="0.35">
      <c r="A13744" s="72" t="s">
        <v>804</v>
      </c>
      <c r="B13744" s="72" t="s">
        <v>805</v>
      </c>
      <c r="C13744" s="72" t="s">
        <v>1100</v>
      </c>
      <c r="D13744" s="72" t="s">
        <v>1090</v>
      </c>
      <c r="E13744" s="72">
        <v>801</v>
      </c>
      <c r="F13744" s="105">
        <v>161</v>
      </c>
      <c r="G13744" s="108">
        <f t="shared" si="214"/>
        <v>44197</v>
      </c>
    </row>
    <row r="13745" spans="1:7" x14ac:dyDescent="0.35">
      <c r="A13745" s="72" t="s">
        <v>804</v>
      </c>
      <c r="B13745" s="72" t="s">
        <v>805</v>
      </c>
      <c r="C13745" s="72" t="s">
        <v>1100</v>
      </c>
      <c r="D13745" s="72" t="s">
        <v>1091</v>
      </c>
      <c r="E13745" s="72">
        <v>780</v>
      </c>
      <c r="F13745" s="105">
        <v>159</v>
      </c>
      <c r="G13745" s="108">
        <f t="shared" si="214"/>
        <v>44105</v>
      </c>
    </row>
    <row r="13746" spans="1:7" x14ac:dyDescent="0.35">
      <c r="A13746" s="72" t="s">
        <v>804</v>
      </c>
      <c r="B13746" s="72" t="s">
        <v>805</v>
      </c>
      <c r="C13746" s="72" t="s">
        <v>1100</v>
      </c>
      <c r="D13746" s="72" t="s">
        <v>1092</v>
      </c>
      <c r="E13746" s="72">
        <v>792</v>
      </c>
      <c r="F13746" s="105">
        <v>145</v>
      </c>
      <c r="G13746" s="108">
        <f t="shared" si="214"/>
        <v>44013</v>
      </c>
    </row>
    <row r="13747" spans="1:7" x14ac:dyDescent="0.35">
      <c r="A13747" s="72" t="s">
        <v>804</v>
      </c>
      <c r="B13747" s="72" t="s">
        <v>805</v>
      </c>
      <c r="C13747" s="72" t="s">
        <v>1100</v>
      </c>
      <c r="D13747" s="72" t="s">
        <v>1093</v>
      </c>
      <c r="E13747" s="72">
        <v>792</v>
      </c>
      <c r="F13747" s="105">
        <v>144</v>
      </c>
      <c r="G13747" s="108">
        <f t="shared" si="214"/>
        <v>43922</v>
      </c>
    </row>
    <row r="13748" spans="1:7" x14ac:dyDescent="0.35">
      <c r="A13748" s="72" t="s">
        <v>804</v>
      </c>
      <c r="B13748" s="72" t="s">
        <v>805</v>
      </c>
      <c r="C13748" s="72" t="s">
        <v>1100</v>
      </c>
      <c r="D13748" s="72" t="s">
        <v>1094</v>
      </c>
      <c r="E13748" s="72">
        <v>780</v>
      </c>
      <c r="F13748" s="105">
        <v>147</v>
      </c>
      <c r="G13748" s="108">
        <f t="shared" si="214"/>
        <v>43831</v>
      </c>
    </row>
    <row r="13749" spans="1:7" x14ac:dyDescent="0.35">
      <c r="A13749" s="72" t="s">
        <v>804</v>
      </c>
      <c r="B13749" s="72" t="s">
        <v>805</v>
      </c>
      <c r="C13749" s="72" t="s">
        <v>1100</v>
      </c>
      <c r="D13749" s="72" t="s">
        <v>1095</v>
      </c>
      <c r="E13749" s="72">
        <v>773</v>
      </c>
      <c r="F13749" s="105">
        <v>141</v>
      </c>
      <c r="G13749" s="108">
        <f t="shared" si="214"/>
        <v>43739</v>
      </c>
    </row>
    <row r="13750" spans="1:7" x14ac:dyDescent="0.35">
      <c r="A13750" s="72" t="s">
        <v>804</v>
      </c>
      <c r="B13750" s="72" t="s">
        <v>805</v>
      </c>
      <c r="C13750" s="72" t="s">
        <v>1100</v>
      </c>
      <c r="D13750" s="72" t="s">
        <v>1096</v>
      </c>
      <c r="E13750" s="72">
        <v>770</v>
      </c>
      <c r="F13750" s="105">
        <v>139</v>
      </c>
      <c r="G13750" s="108">
        <f t="shared" si="214"/>
        <v>43647</v>
      </c>
    </row>
    <row r="13751" spans="1:7" x14ac:dyDescent="0.35">
      <c r="A13751" s="72" t="s">
        <v>804</v>
      </c>
      <c r="B13751" s="72" t="s">
        <v>805</v>
      </c>
      <c r="C13751" s="72" t="s">
        <v>1100</v>
      </c>
      <c r="D13751" s="72" t="s">
        <v>1097</v>
      </c>
      <c r="E13751" s="72">
        <v>772</v>
      </c>
      <c r="F13751" s="105">
        <v>137</v>
      </c>
      <c r="G13751" s="108">
        <f t="shared" si="214"/>
        <v>43556</v>
      </c>
    </row>
    <row r="13752" spans="1:7" x14ac:dyDescent="0.35">
      <c r="A13752" s="72" t="s">
        <v>804</v>
      </c>
      <c r="B13752" s="72" t="s">
        <v>805</v>
      </c>
      <c r="C13752" s="72" t="s">
        <v>1100</v>
      </c>
      <c r="D13752" s="72" t="s">
        <v>1098</v>
      </c>
      <c r="E13752" s="72">
        <v>740</v>
      </c>
      <c r="F13752" s="105">
        <v>132</v>
      </c>
      <c r="G13752" s="108">
        <f t="shared" si="214"/>
        <v>43466</v>
      </c>
    </row>
    <row r="13753" spans="1:7" x14ac:dyDescent="0.35">
      <c r="A13753" s="72" t="s">
        <v>804</v>
      </c>
      <c r="B13753" s="72" t="s">
        <v>805</v>
      </c>
      <c r="C13753" s="72" t="s">
        <v>1100</v>
      </c>
      <c r="D13753" s="72" t="s">
        <v>1099</v>
      </c>
      <c r="E13753" s="72">
        <v>774</v>
      </c>
      <c r="F13753" s="105">
        <v>144</v>
      </c>
      <c r="G13753" s="108">
        <f t="shared" si="214"/>
        <v>43374</v>
      </c>
    </row>
    <row r="13754" spans="1:7" x14ac:dyDescent="0.35">
      <c r="A13754" s="72" t="s">
        <v>804</v>
      </c>
      <c r="B13754" s="72" t="s">
        <v>805</v>
      </c>
      <c r="C13754" s="72" t="s">
        <v>1101</v>
      </c>
      <c r="D13754" s="72" t="s">
        <v>1088</v>
      </c>
      <c r="E13754" s="72">
        <v>285</v>
      </c>
      <c r="F13754" s="105">
        <v>7</v>
      </c>
      <c r="G13754" s="108">
        <f t="shared" si="214"/>
        <v>44378</v>
      </c>
    </row>
    <row r="13755" spans="1:7" x14ac:dyDescent="0.35">
      <c r="A13755" s="72" t="s">
        <v>804</v>
      </c>
      <c r="B13755" s="72" t="s">
        <v>805</v>
      </c>
      <c r="C13755" s="72" t="s">
        <v>1101</v>
      </c>
      <c r="D13755" s="72" t="s">
        <v>1089</v>
      </c>
      <c r="E13755" s="72">
        <v>285</v>
      </c>
      <c r="F13755" s="105">
        <v>6</v>
      </c>
      <c r="G13755" s="108">
        <f t="shared" si="214"/>
        <v>44287</v>
      </c>
    </row>
    <row r="13756" spans="1:7" x14ac:dyDescent="0.35">
      <c r="A13756" s="72" t="s">
        <v>804</v>
      </c>
      <c r="B13756" s="72" t="s">
        <v>805</v>
      </c>
      <c r="C13756" s="72" t="s">
        <v>1101</v>
      </c>
      <c r="D13756" s="72" t="s">
        <v>1090</v>
      </c>
      <c r="E13756" s="72">
        <v>285</v>
      </c>
      <c r="F13756" s="105">
        <v>4</v>
      </c>
      <c r="G13756" s="108">
        <f t="shared" si="214"/>
        <v>44197</v>
      </c>
    </row>
    <row r="13757" spans="1:7" x14ac:dyDescent="0.35">
      <c r="A13757" s="72" t="s">
        <v>804</v>
      </c>
      <c r="B13757" s="72" t="s">
        <v>805</v>
      </c>
      <c r="C13757" s="72" t="s">
        <v>1101</v>
      </c>
      <c r="D13757" s="72" t="s">
        <v>1091</v>
      </c>
      <c r="E13757" s="72">
        <v>287</v>
      </c>
      <c r="F13757" s="105">
        <v>4</v>
      </c>
      <c r="G13757" s="108">
        <f t="shared" si="214"/>
        <v>44105</v>
      </c>
    </row>
    <row r="13758" spans="1:7" x14ac:dyDescent="0.35">
      <c r="A13758" s="72" t="s">
        <v>804</v>
      </c>
      <c r="B13758" s="72" t="s">
        <v>805</v>
      </c>
      <c r="C13758" s="72" t="s">
        <v>1101</v>
      </c>
      <c r="D13758" s="72" t="s">
        <v>1092</v>
      </c>
      <c r="E13758" s="72">
        <v>287</v>
      </c>
      <c r="F13758" s="105">
        <v>4</v>
      </c>
      <c r="G13758" s="108">
        <f t="shared" si="214"/>
        <v>44013</v>
      </c>
    </row>
    <row r="13759" spans="1:7" x14ac:dyDescent="0.35">
      <c r="A13759" s="72" t="s">
        <v>804</v>
      </c>
      <c r="B13759" s="72" t="s">
        <v>805</v>
      </c>
      <c r="C13759" s="72" t="s">
        <v>1101</v>
      </c>
      <c r="D13759" s="72" t="s">
        <v>1093</v>
      </c>
      <c r="E13759" s="72">
        <v>279</v>
      </c>
      <c r="F13759" s="105">
        <v>3</v>
      </c>
      <c r="G13759" s="108">
        <f t="shared" si="214"/>
        <v>43922</v>
      </c>
    </row>
    <row r="13760" spans="1:7" x14ac:dyDescent="0.35">
      <c r="A13760" s="72" t="s">
        <v>804</v>
      </c>
      <c r="B13760" s="72" t="s">
        <v>805</v>
      </c>
      <c r="C13760" s="72" t="s">
        <v>1101</v>
      </c>
      <c r="D13760" s="72" t="s">
        <v>1094</v>
      </c>
      <c r="E13760" s="72">
        <v>273</v>
      </c>
      <c r="F13760" s="105">
        <v>6</v>
      </c>
      <c r="G13760" s="108">
        <f t="shared" si="214"/>
        <v>43831</v>
      </c>
    </row>
    <row r="13761" spans="1:7" x14ac:dyDescent="0.35">
      <c r="A13761" s="72" t="s">
        <v>804</v>
      </c>
      <c r="B13761" s="72" t="s">
        <v>805</v>
      </c>
      <c r="C13761" s="72" t="s">
        <v>1101</v>
      </c>
      <c r="D13761" s="72" t="s">
        <v>1095</v>
      </c>
      <c r="E13761" s="72">
        <v>280</v>
      </c>
      <c r="F13761" s="105">
        <v>7</v>
      </c>
      <c r="G13761" s="108">
        <f t="shared" si="214"/>
        <v>43739</v>
      </c>
    </row>
    <row r="13762" spans="1:7" x14ac:dyDescent="0.35">
      <c r="A13762" s="72" t="s">
        <v>804</v>
      </c>
      <c r="B13762" s="72" t="s">
        <v>805</v>
      </c>
      <c r="C13762" s="72" t="s">
        <v>1101</v>
      </c>
      <c r="D13762" s="72" t="s">
        <v>1096</v>
      </c>
      <c r="E13762" s="72">
        <v>277</v>
      </c>
      <c r="F13762" s="105">
        <v>7</v>
      </c>
      <c r="G13762" s="108">
        <f t="shared" si="214"/>
        <v>43647</v>
      </c>
    </row>
    <row r="13763" spans="1:7" x14ac:dyDescent="0.35">
      <c r="A13763" s="72" t="s">
        <v>804</v>
      </c>
      <c r="B13763" s="72" t="s">
        <v>805</v>
      </c>
      <c r="C13763" s="72" t="s">
        <v>1101</v>
      </c>
      <c r="D13763" s="72" t="s">
        <v>1097</v>
      </c>
      <c r="E13763" s="72">
        <v>278</v>
      </c>
      <c r="F13763" s="105">
        <v>5</v>
      </c>
      <c r="G13763" s="108">
        <f t="shared" si="214"/>
        <v>43556</v>
      </c>
    </row>
    <row r="13764" spans="1:7" x14ac:dyDescent="0.35">
      <c r="A13764" s="72" t="s">
        <v>804</v>
      </c>
      <c r="B13764" s="72" t="s">
        <v>805</v>
      </c>
      <c r="C13764" s="72" t="s">
        <v>1101</v>
      </c>
      <c r="D13764" s="72" t="s">
        <v>1098</v>
      </c>
      <c r="E13764" s="72">
        <v>261</v>
      </c>
      <c r="F13764" s="105">
        <v>4</v>
      </c>
      <c r="G13764" s="108">
        <f t="shared" ref="G13764:G13827" si="215">DATE(LEFT(D13764,4),RIGHT(LEFT(D13764,7),2),1)</f>
        <v>43466</v>
      </c>
    </row>
    <row r="13765" spans="1:7" x14ac:dyDescent="0.35">
      <c r="A13765" s="72" t="s">
        <v>804</v>
      </c>
      <c r="B13765" s="72" t="s">
        <v>805</v>
      </c>
      <c r="C13765" s="72" t="s">
        <v>1101</v>
      </c>
      <c r="D13765" s="72" t="s">
        <v>1099</v>
      </c>
      <c r="E13765" s="72">
        <v>274</v>
      </c>
      <c r="F13765" s="105">
        <v>10</v>
      </c>
      <c r="G13765" s="108">
        <f t="shared" si="215"/>
        <v>43374</v>
      </c>
    </row>
    <row r="13766" spans="1:7" x14ac:dyDescent="0.35">
      <c r="A13766" s="72" t="s">
        <v>804</v>
      </c>
      <c r="B13766" s="72" t="s">
        <v>805</v>
      </c>
      <c r="C13766" s="72" t="s">
        <v>1102</v>
      </c>
      <c r="D13766" s="72" t="s">
        <v>1088</v>
      </c>
      <c r="E13766" s="72">
        <v>1409</v>
      </c>
      <c r="F13766" s="105">
        <v>107</v>
      </c>
      <c r="G13766" s="108">
        <f t="shared" si="215"/>
        <v>44378</v>
      </c>
    </row>
    <row r="13767" spans="1:7" x14ac:dyDescent="0.35">
      <c r="A13767" s="72" t="s">
        <v>804</v>
      </c>
      <c r="B13767" s="72" t="s">
        <v>805</v>
      </c>
      <c r="C13767" s="72" t="s">
        <v>1102</v>
      </c>
      <c r="D13767" s="72" t="s">
        <v>1089</v>
      </c>
      <c r="E13767" s="72">
        <v>1417</v>
      </c>
      <c r="F13767" s="105">
        <v>85</v>
      </c>
      <c r="G13767" s="108">
        <f t="shared" si="215"/>
        <v>44287</v>
      </c>
    </row>
    <row r="13768" spans="1:7" x14ac:dyDescent="0.35">
      <c r="A13768" s="72" t="s">
        <v>804</v>
      </c>
      <c r="B13768" s="72" t="s">
        <v>805</v>
      </c>
      <c r="C13768" s="72" t="s">
        <v>1102</v>
      </c>
      <c r="D13768" s="72" t="s">
        <v>1090</v>
      </c>
      <c r="E13768" s="72">
        <v>1419</v>
      </c>
      <c r="F13768" s="105">
        <v>109</v>
      </c>
      <c r="G13768" s="108">
        <f t="shared" si="215"/>
        <v>44197</v>
      </c>
    </row>
    <row r="13769" spans="1:7" x14ac:dyDescent="0.35">
      <c r="A13769" s="72" t="s">
        <v>804</v>
      </c>
      <c r="B13769" s="72" t="s">
        <v>805</v>
      </c>
      <c r="C13769" s="72" t="s">
        <v>1102</v>
      </c>
      <c r="D13769" s="72" t="s">
        <v>1091</v>
      </c>
      <c r="E13769" s="72">
        <v>1410</v>
      </c>
      <c r="F13769" s="105">
        <v>101</v>
      </c>
      <c r="G13769" s="108">
        <f t="shared" si="215"/>
        <v>44105</v>
      </c>
    </row>
    <row r="13770" spans="1:7" x14ac:dyDescent="0.35">
      <c r="A13770" s="72" t="s">
        <v>804</v>
      </c>
      <c r="B13770" s="72" t="s">
        <v>805</v>
      </c>
      <c r="C13770" s="72" t="s">
        <v>1102</v>
      </c>
      <c r="D13770" s="72" t="s">
        <v>1092</v>
      </c>
      <c r="E13770" s="72">
        <v>1414</v>
      </c>
      <c r="F13770" s="105">
        <v>109</v>
      </c>
      <c r="G13770" s="108">
        <f t="shared" si="215"/>
        <v>44013</v>
      </c>
    </row>
    <row r="13771" spans="1:7" x14ac:dyDescent="0.35">
      <c r="A13771" s="72" t="s">
        <v>804</v>
      </c>
      <c r="B13771" s="72" t="s">
        <v>805</v>
      </c>
      <c r="C13771" s="72" t="s">
        <v>1102</v>
      </c>
      <c r="D13771" s="72" t="s">
        <v>1093</v>
      </c>
      <c r="E13771" s="72">
        <v>1403</v>
      </c>
      <c r="F13771" s="105">
        <v>106</v>
      </c>
      <c r="G13771" s="108">
        <f t="shared" si="215"/>
        <v>43922</v>
      </c>
    </row>
    <row r="13772" spans="1:7" x14ac:dyDescent="0.35">
      <c r="A13772" s="72" t="s">
        <v>804</v>
      </c>
      <c r="B13772" s="72" t="s">
        <v>805</v>
      </c>
      <c r="C13772" s="72" t="s">
        <v>1102</v>
      </c>
      <c r="D13772" s="72" t="s">
        <v>1094</v>
      </c>
      <c r="E13772" s="72">
        <v>1398</v>
      </c>
      <c r="F13772" s="105">
        <v>98</v>
      </c>
      <c r="G13772" s="108">
        <f t="shared" si="215"/>
        <v>43831</v>
      </c>
    </row>
    <row r="13773" spans="1:7" x14ac:dyDescent="0.35">
      <c r="A13773" s="72" t="s">
        <v>804</v>
      </c>
      <c r="B13773" s="72" t="s">
        <v>805</v>
      </c>
      <c r="C13773" s="72" t="s">
        <v>1102</v>
      </c>
      <c r="D13773" s="72" t="s">
        <v>1095</v>
      </c>
      <c r="E13773" s="72">
        <v>1396</v>
      </c>
      <c r="F13773" s="105">
        <v>96</v>
      </c>
      <c r="G13773" s="108">
        <f t="shared" si="215"/>
        <v>43739</v>
      </c>
    </row>
    <row r="13774" spans="1:7" x14ac:dyDescent="0.35">
      <c r="A13774" s="72" t="s">
        <v>804</v>
      </c>
      <c r="B13774" s="72" t="s">
        <v>805</v>
      </c>
      <c r="C13774" s="72" t="s">
        <v>1102</v>
      </c>
      <c r="D13774" s="72" t="s">
        <v>1096</v>
      </c>
      <c r="E13774" s="72">
        <v>1402</v>
      </c>
      <c r="F13774" s="105">
        <v>89</v>
      </c>
      <c r="G13774" s="108">
        <f t="shared" si="215"/>
        <v>43647</v>
      </c>
    </row>
    <row r="13775" spans="1:7" x14ac:dyDescent="0.35">
      <c r="A13775" s="72" t="s">
        <v>804</v>
      </c>
      <c r="B13775" s="72" t="s">
        <v>805</v>
      </c>
      <c r="C13775" s="72" t="s">
        <v>1102</v>
      </c>
      <c r="D13775" s="72" t="s">
        <v>1097</v>
      </c>
      <c r="E13775" s="72">
        <v>1405</v>
      </c>
      <c r="F13775" s="105">
        <v>80</v>
      </c>
      <c r="G13775" s="108">
        <f t="shared" si="215"/>
        <v>43556</v>
      </c>
    </row>
    <row r="13776" spans="1:7" x14ac:dyDescent="0.35">
      <c r="A13776" s="72" t="s">
        <v>804</v>
      </c>
      <c r="B13776" s="72" t="s">
        <v>805</v>
      </c>
      <c r="C13776" s="72" t="s">
        <v>1102</v>
      </c>
      <c r="D13776" s="72" t="s">
        <v>1098</v>
      </c>
      <c r="E13776" s="72">
        <v>1394</v>
      </c>
      <c r="F13776" s="105">
        <v>74</v>
      </c>
      <c r="G13776" s="108">
        <f t="shared" si="215"/>
        <v>43466</v>
      </c>
    </row>
    <row r="13777" spans="1:7" x14ac:dyDescent="0.35">
      <c r="A13777" s="72" t="s">
        <v>804</v>
      </c>
      <c r="B13777" s="72" t="s">
        <v>805</v>
      </c>
      <c r="C13777" s="72" t="s">
        <v>1102</v>
      </c>
      <c r="D13777" s="72" t="s">
        <v>1099</v>
      </c>
      <c r="E13777" s="72">
        <v>1503</v>
      </c>
      <c r="F13777" s="105">
        <v>111</v>
      </c>
      <c r="G13777" s="108">
        <f t="shared" si="215"/>
        <v>43374</v>
      </c>
    </row>
    <row r="13778" spans="1:7" x14ac:dyDescent="0.35">
      <c r="A13778" s="72" t="s">
        <v>806</v>
      </c>
      <c r="B13778" s="72" t="s">
        <v>807</v>
      </c>
      <c r="C13778" s="72" t="s">
        <v>1087</v>
      </c>
      <c r="D13778" s="72" t="s">
        <v>1088</v>
      </c>
      <c r="E13778" s="72">
        <v>1668</v>
      </c>
      <c r="F13778" s="105">
        <v>65</v>
      </c>
      <c r="G13778" s="108">
        <f t="shared" si="215"/>
        <v>44378</v>
      </c>
    </row>
    <row r="13779" spans="1:7" x14ac:dyDescent="0.35">
      <c r="A13779" s="72" t="s">
        <v>806</v>
      </c>
      <c r="B13779" s="72" t="s">
        <v>807</v>
      </c>
      <c r="C13779" s="72" t="s">
        <v>1087</v>
      </c>
      <c r="D13779" s="72" t="s">
        <v>1089</v>
      </c>
      <c r="E13779" s="72">
        <v>1669</v>
      </c>
      <c r="F13779" s="105">
        <v>65</v>
      </c>
      <c r="G13779" s="108">
        <f t="shared" si="215"/>
        <v>44287</v>
      </c>
    </row>
    <row r="13780" spans="1:7" x14ac:dyDescent="0.35">
      <c r="A13780" s="72" t="s">
        <v>806</v>
      </c>
      <c r="B13780" s="72" t="s">
        <v>807</v>
      </c>
      <c r="C13780" s="72" t="s">
        <v>1087</v>
      </c>
      <c r="D13780" s="72" t="s">
        <v>1090</v>
      </c>
      <c r="E13780" s="72">
        <v>1663</v>
      </c>
      <c r="F13780" s="105">
        <v>65</v>
      </c>
      <c r="G13780" s="108">
        <f t="shared" si="215"/>
        <v>44197</v>
      </c>
    </row>
    <row r="13781" spans="1:7" x14ac:dyDescent="0.35">
      <c r="A13781" s="72" t="s">
        <v>806</v>
      </c>
      <c r="B13781" s="72" t="s">
        <v>807</v>
      </c>
      <c r="C13781" s="72" t="s">
        <v>1087</v>
      </c>
      <c r="D13781" s="72" t="s">
        <v>1091</v>
      </c>
      <c r="E13781" s="72">
        <v>1665</v>
      </c>
      <c r="F13781" s="105">
        <v>65</v>
      </c>
      <c r="G13781" s="108">
        <f t="shared" si="215"/>
        <v>44105</v>
      </c>
    </row>
    <row r="13782" spans="1:7" x14ac:dyDescent="0.35">
      <c r="A13782" s="72" t="s">
        <v>806</v>
      </c>
      <c r="B13782" s="72" t="s">
        <v>807</v>
      </c>
      <c r="C13782" s="72" t="s">
        <v>1087</v>
      </c>
      <c r="D13782" s="72" t="s">
        <v>1092</v>
      </c>
      <c r="E13782" s="72">
        <v>1661</v>
      </c>
      <c r="F13782" s="105">
        <v>65</v>
      </c>
      <c r="G13782" s="108">
        <f t="shared" si="215"/>
        <v>44013</v>
      </c>
    </row>
    <row r="13783" spans="1:7" x14ac:dyDescent="0.35">
      <c r="A13783" s="72" t="s">
        <v>806</v>
      </c>
      <c r="B13783" s="72" t="s">
        <v>807</v>
      </c>
      <c r="C13783" s="72" t="s">
        <v>1087</v>
      </c>
      <c r="D13783" s="72" t="s">
        <v>1093</v>
      </c>
      <c r="E13783" s="72">
        <v>1656</v>
      </c>
      <c r="F13783" s="105">
        <v>62</v>
      </c>
      <c r="G13783" s="108">
        <f t="shared" si="215"/>
        <v>43922</v>
      </c>
    </row>
    <row r="13784" spans="1:7" x14ac:dyDescent="0.35">
      <c r="A13784" s="72" t="s">
        <v>806</v>
      </c>
      <c r="B13784" s="72" t="s">
        <v>807</v>
      </c>
      <c r="C13784" s="72" t="s">
        <v>1087</v>
      </c>
      <c r="D13784" s="72" t="s">
        <v>1094</v>
      </c>
      <c r="E13784" s="72">
        <v>1646</v>
      </c>
      <c r="F13784" s="105">
        <v>72</v>
      </c>
      <c r="G13784" s="108">
        <f t="shared" si="215"/>
        <v>43831</v>
      </c>
    </row>
    <row r="13785" spans="1:7" x14ac:dyDescent="0.35">
      <c r="A13785" s="72" t="s">
        <v>806</v>
      </c>
      <c r="B13785" s="72" t="s">
        <v>807</v>
      </c>
      <c r="C13785" s="72" t="s">
        <v>1087</v>
      </c>
      <c r="D13785" s="72" t="s">
        <v>1095</v>
      </c>
      <c r="E13785" s="72">
        <v>1636</v>
      </c>
      <c r="F13785" s="105">
        <v>72</v>
      </c>
      <c r="G13785" s="108">
        <f t="shared" si="215"/>
        <v>43739</v>
      </c>
    </row>
    <row r="13786" spans="1:7" x14ac:dyDescent="0.35">
      <c r="A13786" s="72" t="s">
        <v>806</v>
      </c>
      <c r="B13786" s="72" t="s">
        <v>807</v>
      </c>
      <c r="C13786" s="72" t="s">
        <v>1087</v>
      </c>
      <c r="D13786" s="72" t="s">
        <v>1096</v>
      </c>
      <c r="E13786" s="72">
        <v>1637</v>
      </c>
      <c r="F13786" s="105">
        <v>72</v>
      </c>
      <c r="G13786" s="108">
        <f t="shared" si="215"/>
        <v>43647</v>
      </c>
    </row>
    <row r="13787" spans="1:7" x14ac:dyDescent="0.35">
      <c r="A13787" s="72" t="s">
        <v>806</v>
      </c>
      <c r="B13787" s="72" t="s">
        <v>807</v>
      </c>
      <c r="C13787" s="72" t="s">
        <v>1087</v>
      </c>
      <c r="D13787" s="72" t="s">
        <v>1097</v>
      </c>
      <c r="E13787" s="72">
        <v>1636</v>
      </c>
      <c r="F13787" s="105">
        <v>164</v>
      </c>
      <c r="G13787" s="108">
        <f t="shared" si="215"/>
        <v>43556</v>
      </c>
    </row>
    <row r="13788" spans="1:7" x14ac:dyDescent="0.35">
      <c r="A13788" s="72" t="s">
        <v>806</v>
      </c>
      <c r="B13788" s="72" t="s">
        <v>807</v>
      </c>
      <c r="C13788" s="72" t="s">
        <v>1087</v>
      </c>
      <c r="D13788" s="72" t="s">
        <v>1098</v>
      </c>
      <c r="E13788" s="72">
        <v>1630</v>
      </c>
      <c r="F13788" s="105">
        <v>164</v>
      </c>
      <c r="G13788" s="108">
        <f t="shared" si="215"/>
        <v>43466</v>
      </c>
    </row>
    <row r="13789" spans="1:7" x14ac:dyDescent="0.35">
      <c r="A13789" s="72" t="s">
        <v>806</v>
      </c>
      <c r="B13789" s="72" t="s">
        <v>807</v>
      </c>
      <c r="C13789" s="72" t="s">
        <v>1087</v>
      </c>
      <c r="D13789" s="72" t="s">
        <v>1099</v>
      </c>
      <c r="E13789" s="72">
        <v>1668</v>
      </c>
      <c r="F13789" s="105">
        <v>173</v>
      </c>
      <c r="G13789" s="108">
        <f t="shared" si="215"/>
        <v>43374</v>
      </c>
    </row>
    <row r="13790" spans="1:7" x14ac:dyDescent="0.35">
      <c r="A13790" s="72" t="s">
        <v>806</v>
      </c>
      <c r="B13790" s="72" t="s">
        <v>807</v>
      </c>
      <c r="C13790" s="72" t="s">
        <v>1100</v>
      </c>
      <c r="D13790" s="72" t="s">
        <v>1088</v>
      </c>
      <c r="E13790" s="72">
        <v>1703</v>
      </c>
      <c r="F13790" s="105">
        <v>151</v>
      </c>
      <c r="G13790" s="108">
        <f t="shared" si="215"/>
        <v>44378</v>
      </c>
    </row>
    <row r="13791" spans="1:7" x14ac:dyDescent="0.35">
      <c r="A13791" s="72" t="s">
        <v>806</v>
      </c>
      <c r="B13791" s="72" t="s">
        <v>807</v>
      </c>
      <c r="C13791" s="72" t="s">
        <v>1100</v>
      </c>
      <c r="D13791" s="72" t="s">
        <v>1089</v>
      </c>
      <c r="E13791" s="72">
        <v>1711</v>
      </c>
      <c r="F13791" s="105">
        <v>153</v>
      </c>
      <c r="G13791" s="108">
        <f t="shared" si="215"/>
        <v>44287</v>
      </c>
    </row>
    <row r="13792" spans="1:7" x14ac:dyDescent="0.35">
      <c r="A13792" s="72" t="s">
        <v>806</v>
      </c>
      <c r="B13792" s="72" t="s">
        <v>807</v>
      </c>
      <c r="C13792" s="72" t="s">
        <v>1100</v>
      </c>
      <c r="D13792" s="72" t="s">
        <v>1090</v>
      </c>
      <c r="E13792" s="72">
        <v>1694</v>
      </c>
      <c r="F13792" s="105">
        <v>152</v>
      </c>
      <c r="G13792" s="108">
        <f t="shared" si="215"/>
        <v>44197</v>
      </c>
    </row>
    <row r="13793" spans="1:7" x14ac:dyDescent="0.35">
      <c r="A13793" s="72" t="s">
        <v>806</v>
      </c>
      <c r="B13793" s="72" t="s">
        <v>807</v>
      </c>
      <c r="C13793" s="72" t="s">
        <v>1100</v>
      </c>
      <c r="D13793" s="72" t="s">
        <v>1091</v>
      </c>
      <c r="E13793" s="72">
        <v>1691</v>
      </c>
      <c r="F13793" s="105">
        <v>153</v>
      </c>
      <c r="G13793" s="108">
        <f t="shared" si="215"/>
        <v>44105</v>
      </c>
    </row>
    <row r="13794" spans="1:7" x14ac:dyDescent="0.35">
      <c r="A13794" s="72" t="s">
        <v>806</v>
      </c>
      <c r="B13794" s="72" t="s">
        <v>807</v>
      </c>
      <c r="C13794" s="72" t="s">
        <v>1100</v>
      </c>
      <c r="D13794" s="72" t="s">
        <v>1092</v>
      </c>
      <c r="E13794" s="72">
        <v>1694</v>
      </c>
      <c r="F13794" s="105">
        <v>156</v>
      </c>
      <c r="G13794" s="108">
        <f t="shared" si="215"/>
        <v>44013</v>
      </c>
    </row>
    <row r="13795" spans="1:7" x14ac:dyDescent="0.35">
      <c r="A13795" s="72" t="s">
        <v>806</v>
      </c>
      <c r="B13795" s="72" t="s">
        <v>807</v>
      </c>
      <c r="C13795" s="72" t="s">
        <v>1100</v>
      </c>
      <c r="D13795" s="72" t="s">
        <v>1093</v>
      </c>
      <c r="E13795" s="72">
        <v>1687</v>
      </c>
      <c r="F13795" s="105">
        <v>139</v>
      </c>
      <c r="G13795" s="108">
        <f t="shared" si="215"/>
        <v>43922</v>
      </c>
    </row>
    <row r="13796" spans="1:7" x14ac:dyDescent="0.35">
      <c r="A13796" s="72" t="s">
        <v>806</v>
      </c>
      <c r="B13796" s="72" t="s">
        <v>807</v>
      </c>
      <c r="C13796" s="72" t="s">
        <v>1100</v>
      </c>
      <c r="D13796" s="72" t="s">
        <v>1094</v>
      </c>
      <c r="E13796" s="72">
        <v>1658</v>
      </c>
      <c r="F13796" s="105">
        <v>145</v>
      </c>
      <c r="G13796" s="108">
        <f t="shared" si="215"/>
        <v>43831</v>
      </c>
    </row>
    <row r="13797" spans="1:7" x14ac:dyDescent="0.35">
      <c r="A13797" s="72" t="s">
        <v>806</v>
      </c>
      <c r="B13797" s="72" t="s">
        <v>807</v>
      </c>
      <c r="C13797" s="72" t="s">
        <v>1100</v>
      </c>
      <c r="D13797" s="72" t="s">
        <v>1095</v>
      </c>
      <c r="E13797" s="72">
        <v>1655</v>
      </c>
      <c r="F13797" s="105">
        <v>151</v>
      </c>
      <c r="G13797" s="108">
        <f t="shared" si="215"/>
        <v>43739</v>
      </c>
    </row>
    <row r="13798" spans="1:7" x14ac:dyDescent="0.35">
      <c r="A13798" s="72" t="s">
        <v>806</v>
      </c>
      <c r="B13798" s="72" t="s">
        <v>807</v>
      </c>
      <c r="C13798" s="72" t="s">
        <v>1100</v>
      </c>
      <c r="D13798" s="72" t="s">
        <v>1096</v>
      </c>
      <c r="E13798" s="72">
        <v>1689</v>
      </c>
      <c r="F13798" s="105">
        <v>182</v>
      </c>
      <c r="G13798" s="108">
        <f t="shared" si="215"/>
        <v>43647</v>
      </c>
    </row>
    <row r="13799" spans="1:7" x14ac:dyDescent="0.35">
      <c r="A13799" s="72" t="s">
        <v>806</v>
      </c>
      <c r="B13799" s="72" t="s">
        <v>807</v>
      </c>
      <c r="C13799" s="72" t="s">
        <v>1100</v>
      </c>
      <c r="D13799" s="72" t="s">
        <v>1097</v>
      </c>
      <c r="E13799" s="72">
        <v>1692</v>
      </c>
      <c r="F13799" s="105">
        <v>337</v>
      </c>
      <c r="G13799" s="108">
        <f t="shared" si="215"/>
        <v>43556</v>
      </c>
    </row>
    <row r="13800" spans="1:7" x14ac:dyDescent="0.35">
      <c r="A13800" s="72" t="s">
        <v>806</v>
      </c>
      <c r="B13800" s="72" t="s">
        <v>807</v>
      </c>
      <c r="C13800" s="72" t="s">
        <v>1100</v>
      </c>
      <c r="D13800" s="72" t="s">
        <v>1098</v>
      </c>
      <c r="E13800" s="72">
        <v>1671</v>
      </c>
      <c r="F13800" s="105">
        <v>340</v>
      </c>
      <c r="G13800" s="108">
        <f t="shared" si="215"/>
        <v>43466</v>
      </c>
    </row>
    <row r="13801" spans="1:7" x14ac:dyDescent="0.35">
      <c r="A13801" s="72" t="s">
        <v>806</v>
      </c>
      <c r="B13801" s="72" t="s">
        <v>807</v>
      </c>
      <c r="C13801" s="72" t="s">
        <v>1100</v>
      </c>
      <c r="D13801" s="72" t="s">
        <v>1099</v>
      </c>
      <c r="E13801" s="72">
        <v>1740</v>
      </c>
      <c r="F13801" s="105">
        <v>378</v>
      </c>
      <c r="G13801" s="108">
        <f t="shared" si="215"/>
        <v>43374</v>
      </c>
    </row>
    <row r="13802" spans="1:7" x14ac:dyDescent="0.35">
      <c r="A13802" s="72" t="s">
        <v>806</v>
      </c>
      <c r="B13802" s="72" t="s">
        <v>807</v>
      </c>
      <c r="C13802" s="72" t="s">
        <v>1101</v>
      </c>
      <c r="D13802" s="72" t="s">
        <v>1088</v>
      </c>
      <c r="E13802" s="72">
        <v>627</v>
      </c>
      <c r="F13802" s="105">
        <v>10</v>
      </c>
      <c r="G13802" s="108">
        <f t="shared" si="215"/>
        <v>44378</v>
      </c>
    </row>
    <row r="13803" spans="1:7" x14ac:dyDescent="0.35">
      <c r="A13803" s="72" t="s">
        <v>806</v>
      </c>
      <c r="B13803" s="72" t="s">
        <v>807</v>
      </c>
      <c r="C13803" s="72" t="s">
        <v>1101</v>
      </c>
      <c r="D13803" s="72" t="s">
        <v>1089</v>
      </c>
      <c r="E13803" s="72">
        <v>625</v>
      </c>
      <c r="F13803" s="105">
        <v>10</v>
      </c>
      <c r="G13803" s="108">
        <f t="shared" si="215"/>
        <v>44287</v>
      </c>
    </row>
    <row r="13804" spans="1:7" x14ac:dyDescent="0.35">
      <c r="A13804" s="72" t="s">
        <v>806</v>
      </c>
      <c r="B13804" s="72" t="s">
        <v>807</v>
      </c>
      <c r="C13804" s="72" t="s">
        <v>1101</v>
      </c>
      <c r="D13804" s="72" t="s">
        <v>1090</v>
      </c>
      <c r="E13804" s="72">
        <v>616</v>
      </c>
      <c r="F13804" s="105">
        <v>10</v>
      </c>
      <c r="G13804" s="108">
        <f t="shared" si="215"/>
        <v>44197</v>
      </c>
    </row>
    <row r="13805" spans="1:7" x14ac:dyDescent="0.35">
      <c r="A13805" s="72" t="s">
        <v>806</v>
      </c>
      <c r="B13805" s="72" t="s">
        <v>807</v>
      </c>
      <c r="C13805" s="72" t="s">
        <v>1101</v>
      </c>
      <c r="D13805" s="72" t="s">
        <v>1091</v>
      </c>
      <c r="E13805" s="72">
        <v>589</v>
      </c>
      <c r="F13805" s="105">
        <v>10</v>
      </c>
      <c r="G13805" s="108">
        <f t="shared" si="215"/>
        <v>44105</v>
      </c>
    </row>
    <row r="13806" spans="1:7" x14ac:dyDescent="0.35">
      <c r="A13806" s="72" t="s">
        <v>806</v>
      </c>
      <c r="B13806" s="72" t="s">
        <v>807</v>
      </c>
      <c r="C13806" s="72" t="s">
        <v>1101</v>
      </c>
      <c r="D13806" s="72" t="s">
        <v>1092</v>
      </c>
      <c r="E13806" s="72">
        <v>579</v>
      </c>
      <c r="F13806" s="105">
        <v>10</v>
      </c>
      <c r="G13806" s="108">
        <f t="shared" si="215"/>
        <v>44013</v>
      </c>
    </row>
    <row r="13807" spans="1:7" x14ac:dyDescent="0.35">
      <c r="A13807" s="72" t="s">
        <v>806</v>
      </c>
      <c r="B13807" s="72" t="s">
        <v>807</v>
      </c>
      <c r="C13807" s="72" t="s">
        <v>1101</v>
      </c>
      <c r="D13807" s="72" t="s">
        <v>1093</v>
      </c>
      <c r="E13807" s="72">
        <v>545</v>
      </c>
      <c r="F13807" s="105">
        <v>8</v>
      </c>
      <c r="G13807" s="108">
        <f t="shared" si="215"/>
        <v>43922</v>
      </c>
    </row>
    <row r="13808" spans="1:7" x14ac:dyDescent="0.35">
      <c r="A13808" s="72" t="s">
        <v>806</v>
      </c>
      <c r="B13808" s="72" t="s">
        <v>807</v>
      </c>
      <c r="C13808" s="72" t="s">
        <v>1101</v>
      </c>
      <c r="D13808" s="72" t="s">
        <v>1094</v>
      </c>
      <c r="E13808" s="72">
        <v>512</v>
      </c>
      <c r="F13808" s="105">
        <v>10</v>
      </c>
      <c r="G13808" s="108">
        <f t="shared" si="215"/>
        <v>43831</v>
      </c>
    </row>
    <row r="13809" spans="1:7" x14ac:dyDescent="0.35">
      <c r="A13809" s="72" t="s">
        <v>806</v>
      </c>
      <c r="B13809" s="72" t="s">
        <v>807</v>
      </c>
      <c r="C13809" s="72" t="s">
        <v>1101</v>
      </c>
      <c r="D13809" s="72" t="s">
        <v>1095</v>
      </c>
      <c r="E13809" s="72">
        <v>490</v>
      </c>
      <c r="F13809" s="105">
        <v>10</v>
      </c>
      <c r="G13809" s="108">
        <f t="shared" si="215"/>
        <v>43739</v>
      </c>
    </row>
    <row r="13810" spans="1:7" x14ac:dyDescent="0.35">
      <c r="A13810" s="72" t="s">
        <v>806</v>
      </c>
      <c r="B13810" s="72" t="s">
        <v>807</v>
      </c>
      <c r="C13810" s="72" t="s">
        <v>1101</v>
      </c>
      <c r="D13810" s="72" t="s">
        <v>1096</v>
      </c>
      <c r="E13810" s="72">
        <v>490</v>
      </c>
      <c r="F13810" s="105">
        <v>9</v>
      </c>
      <c r="G13810" s="108">
        <f t="shared" si="215"/>
        <v>43647</v>
      </c>
    </row>
    <row r="13811" spans="1:7" x14ac:dyDescent="0.35">
      <c r="A13811" s="72" t="s">
        <v>806</v>
      </c>
      <c r="B13811" s="72" t="s">
        <v>807</v>
      </c>
      <c r="C13811" s="72" t="s">
        <v>1101</v>
      </c>
      <c r="D13811" s="72" t="s">
        <v>1097</v>
      </c>
      <c r="E13811" s="72">
        <v>490</v>
      </c>
      <c r="F13811" s="105">
        <v>16</v>
      </c>
      <c r="G13811" s="108">
        <f t="shared" si="215"/>
        <v>43556</v>
      </c>
    </row>
    <row r="13812" spans="1:7" x14ac:dyDescent="0.35">
      <c r="A13812" s="72" t="s">
        <v>806</v>
      </c>
      <c r="B13812" s="72" t="s">
        <v>807</v>
      </c>
      <c r="C13812" s="72" t="s">
        <v>1101</v>
      </c>
      <c r="D13812" s="72" t="s">
        <v>1098</v>
      </c>
      <c r="E13812" s="72">
        <v>482</v>
      </c>
      <c r="F13812" s="105">
        <v>17</v>
      </c>
      <c r="G13812" s="108">
        <f t="shared" si="215"/>
        <v>43466</v>
      </c>
    </row>
    <row r="13813" spans="1:7" x14ac:dyDescent="0.35">
      <c r="A13813" s="72" t="s">
        <v>806</v>
      </c>
      <c r="B13813" s="72" t="s">
        <v>807</v>
      </c>
      <c r="C13813" s="72" t="s">
        <v>1101</v>
      </c>
      <c r="D13813" s="72" t="s">
        <v>1099</v>
      </c>
      <c r="E13813" s="72">
        <v>508</v>
      </c>
      <c r="F13813" s="105">
        <v>21</v>
      </c>
      <c r="G13813" s="108">
        <f t="shared" si="215"/>
        <v>43374</v>
      </c>
    </row>
    <row r="13814" spans="1:7" x14ac:dyDescent="0.35">
      <c r="A13814" s="72" t="s">
        <v>806</v>
      </c>
      <c r="B13814" s="72" t="s">
        <v>807</v>
      </c>
      <c r="C13814" s="72" t="s">
        <v>1102</v>
      </c>
      <c r="D13814" s="72" t="s">
        <v>1088</v>
      </c>
      <c r="E13814" s="72">
        <v>3001</v>
      </c>
      <c r="F13814" s="105">
        <v>181</v>
      </c>
      <c r="G13814" s="108">
        <f t="shared" si="215"/>
        <v>44378</v>
      </c>
    </row>
    <row r="13815" spans="1:7" x14ac:dyDescent="0.35">
      <c r="A13815" s="72" t="s">
        <v>806</v>
      </c>
      <c r="B13815" s="72" t="s">
        <v>807</v>
      </c>
      <c r="C13815" s="72" t="s">
        <v>1102</v>
      </c>
      <c r="D13815" s="72" t="s">
        <v>1089</v>
      </c>
      <c r="E13815" s="72">
        <v>2997</v>
      </c>
      <c r="F13815" s="105">
        <v>176</v>
      </c>
      <c r="G13815" s="108">
        <f t="shared" si="215"/>
        <v>44287</v>
      </c>
    </row>
    <row r="13816" spans="1:7" x14ac:dyDescent="0.35">
      <c r="A13816" s="72" t="s">
        <v>806</v>
      </c>
      <c r="B13816" s="72" t="s">
        <v>807</v>
      </c>
      <c r="C13816" s="72" t="s">
        <v>1102</v>
      </c>
      <c r="D13816" s="72" t="s">
        <v>1090</v>
      </c>
      <c r="E13816" s="72">
        <v>3003</v>
      </c>
      <c r="F13816" s="105">
        <v>177</v>
      </c>
      <c r="G13816" s="108">
        <f t="shared" si="215"/>
        <v>44197</v>
      </c>
    </row>
    <row r="13817" spans="1:7" x14ac:dyDescent="0.35">
      <c r="A13817" s="72" t="s">
        <v>806</v>
      </c>
      <c r="B13817" s="72" t="s">
        <v>807</v>
      </c>
      <c r="C13817" s="72" t="s">
        <v>1102</v>
      </c>
      <c r="D13817" s="72" t="s">
        <v>1091</v>
      </c>
      <c r="E13817" s="72">
        <v>3003</v>
      </c>
      <c r="F13817" s="105">
        <v>180</v>
      </c>
      <c r="G13817" s="108">
        <f t="shared" si="215"/>
        <v>44105</v>
      </c>
    </row>
    <row r="13818" spans="1:7" x14ac:dyDescent="0.35">
      <c r="A13818" s="72" t="s">
        <v>806</v>
      </c>
      <c r="B13818" s="72" t="s">
        <v>807</v>
      </c>
      <c r="C13818" s="72" t="s">
        <v>1102</v>
      </c>
      <c r="D13818" s="72" t="s">
        <v>1092</v>
      </c>
      <c r="E13818" s="72">
        <v>3002</v>
      </c>
      <c r="F13818" s="105">
        <v>174</v>
      </c>
      <c r="G13818" s="108">
        <f t="shared" si="215"/>
        <v>44013</v>
      </c>
    </row>
    <row r="13819" spans="1:7" x14ac:dyDescent="0.35">
      <c r="A13819" s="72" t="s">
        <v>806</v>
      </c>
      <c r="B13819" s="72" t="s">
        <v>807</v>
      </c>
      <c r="C13819" s="72" t="s">
        <v>1102</v>
      </c>
      <c r="D13819" s="72" t="s">
        <v>1093</v>
      </c>
      <c r="E13819" s="72">
        <v>2997</v>
      </c>
      <c r="F13819" s="105">
        <v>160</v>
      </c>
      <c r="G13819" s="108">
        <f t="shared" si="215"/>
        <v>43922</v>
      </c>
    </row>
    <row r="13820" spans="1:7" x14ac:dyDescent="0.35">
      <c r="A13820" s="72" t="s">
        <v>806</v>
      </c>
      <c r="B13820" s="72" t="s">
        <v>807</v>
      </c>
      <c r="C13820" s="72" t="s">
        <v>1102</v>
      </c>
      <c r="D13820" s="72" t="s">
        <v>1094</v>
      </c>
      <c r="E13820" s="72">
        <v>2962</v>
      </c>
      <c r="F13820" s="105">
        <v>177</v>
      </c>
      <c r="G13820" s="108">
        <f t="shared" si="215"/>
        <v>43831</v>
      </c>
    </row>
    <row r="13821" spans="1:7" x14ac:dyDescent="0.35">
      <c r="A13821" s="72" t="s">
        <v>806</v>
      </c>
      <c r="B13821" s="72" t="s">
        <v>807</v>
      </c>
      <c r="C13821" s="72" t="s">
        <v>1102</v>
      </c>
      <c r="D13821" s="72" t="s">
        <v>1095</v>
      </c>
      <c r="E13821" s="72">
        <v>2977</v>
      </c>
      <c r="F13821" s="105">
        <v>190</v>
      </c>
      <c r="G13821" s="108">
        <f t="shared" si="215"/>
        <v>43739</v>
      </c>
    </row>
    <row r="13822" spans="1:7" x14ac:dyDescent="0.35">
      <c r="A13822" s="72" t="s">
        <v>806</v>
      </c>
      <c r="B13822" s="72" t="s">
        <v>807</v>
      </c>
      <c r="C13822" s="72" t="s">
        <v>1102</v>
      </c>
      <c r="D13822" s="72" t="s">
        <v>1096</v>
      </c>
      <c r="E13822" s="72">
        <v>2975</v>
      </c>
      <c r="F13822" s="105">
        <v>167</v>
      </c>
      <c r="G13822" s="108">
        <f t="shared" si="215"/>
        <v>43647</v>
      </c>
    </row>
    <row r="13823" spans="1:7" x14ac:dyDescent="0.35">
      <c r="A13823" s="72" t="s">
        <v>806</v>
      </c>
      <c r="B13823" s="72" t="s">
        <v>807</v>
      </c>
      <c r="C13823" s="72" t="s">
        <v>1102</v>
      </c>
      <c r="D13823" s="72" t="s">
        <v>1097</v>
      </c>
      <c r="E13823" s="72">
        <v>2974</v>
      </c>
      <c r="F13823" s="105">
        <v>274</v>
      </c>
      <c r="G13823" s="108">
        <f t="shared" si="215"/>
        <v>43556</v>
      </c>
    </row>
    <row r="13824" spans="1:7" x14ac:dyDescent="0.35">
      <c r="A13824" s="72" t="s">
        <v>806</v>
      </c>
      <c r="B13824" s="72" t="s">
        <v>807</v>
      </c>
      <c r="C13824" s="72" t="s">
        <v>1102</v>
      </c>
      <c r="D13824" s="72" t="s">
        <v>1098</v>
      </c>
      <c r="E13824" s="72">
        <v>2956</v>
      </c>
      <c r="F13824" s="105">
        <v>273</v>
      </c>
      <c r="G13824" s="108">
        <f t="shared" si="215"/>
        <v>43466</v>
      </c>
    </row>
    <row r="13825" spans="1:7" x14ac:dyDescent="0.35">
      <c r="A13825" s="72" t="s">
        <v>806</v>
      </c>
      <c r="B13825" s="72" t="s">
        <v>807</v>
      </c>
      <c r="C13825" s="72" t="s">
        <v>1102</v>
      </c>
      <c r="D13825" s="72" t="s">
        <v>1099</v>
      </c>
      <c r="E13825" s="72">
        <v>3037</v>
      </c>
      <c r="F13825" s="105">
        <v>298</v>
      </c>
      <c r="G13825" s="108">
        <f t="shared" si="215"/>
        <v>43374</v>
      </c>
    </row>
    <row r="13826" spans="1:7" x14ac:dyDescent="0.35">
      <c r="A13826" s="72" t="s">
        <v>808</v>
      </c>
      <c r="B13826" s="72" t="s">
        <v>809</v>
      </c>
      <c r="C13826" s="72" t="s">
        <v>1087</v>
      </c>
      <c r="D13826" s="72" t="s">
        <v>1088</v>
      </c>
      <c r="E13826" s="72">
        <v>1412</v>
      </c>
      <c r="F13826" s="105">
        <v>83</v>
      </c>
      <c r="G13826" s="108">
        <f t="shared" si="215"/>
        <v>44378</v>
      </c>
    </row>
    <row r="13827" spans="1:7" x14ac:dyDescent="0.35">
      <c r="A13827" s="72" t="s">
        <v>808</v>
      </c>
      <c r="B13827" s="72" t="s">
        <v>809</v>
      </c>
      <c r="C13827" s="72" t="s">
        <v>1087</v>
      </c>
      <c r="D13827" s="72" t="s">
        <v>1089</v>
      </c>
      <c r="E13827" s="72">
        <v>1405</v>
      </c>
      <c r="F13827" s="105">
        <v>79</v>
      </c>
      <c r="G13827" s="108">
        <f t="shared" si="215"/>
        <v>44287</v>
      </c>
    </row>
    <row r="13828" spans="1:7" x14ac:dyDescent="0.35">
      <c r="A13828" s="72" t="s">
        <v>808</v>
      </c>
      <c r="B13828" s="72" t="s">
        <v>809</v>
      </c>
      <c r="C13828" s="72" t="s">
        <v>1087</v>
      </c>
      <c r="D13828" s="72" t="s">
        <v>1090</v>
      </c>
      <c r="E13828" s="72">
        <v>1404</v>
      </c>
      <c r="F13828" s="105">
        <v>78</v>
      </c>
      <c r="G13828" s="108">
        <f t="shared" ref="G13828:G13891" si="216">DATE(LEFT(D13828,4),RIGHT(LEFT(D13828,7),2),1)</f>
        <v>44197</v>
      </c>
    </row>
    <row r="13829" spans="1:7" x14ac:dyDescent="0.35">
      <c r="A13829" s="72" t="s">
        <v>808</v>
      </c>
      <c r="B13829" s="72" t="s">
        <v>809</v>
      </c>
      <c r="C13829" s="72" t="s">
        <v>1087</v>
      </c>
      <c r="D13829" s="72" t="s">
        <v>1091</v>
      </c>
      <c r="E13829" s="72">
        <v>1401</v>
      </c>
      <c r="F13829" s="105">
        <v>76</v>
      </c>
      <c r="G13829" s="108">
        <f t="shared" si="216"/>
        <v>44105</v>
      </c>
    </row>
    <row r="13830" spans="1:7" x14ac:dyDescent="0.35">
      <c r="A13830" s="72" t="s">
        <v>808</v>
      </c>
      <c r="B13830" s="72" t="s">
        <v>809</v>
      </c>
      <c r="C13830" s="72" t="s">
        <v>1087</v>
      </c>
      <c r="D13830" s="72" t="s">
        <v>1092</v>
      </c>
      <c r="E13830" s="72">
        <v>1400</v>
      </c>
      <c r="F13830" s="105">
        <v>75</v>
      </c>
      <c r="G13830" s="108">
        <f t="shared" si="216"/>
        <v>44013</v>
      </c>
    </row>
    <row r="13831" spans="1:7" x14ac:dyDescent="0.35">
      <c r="A13831" s="72" t="s">
        <v>808</v>
      </c>
      <c r="B13831" s="72" t="s">
        <v>809</v>
      </c>
      <c r="C13831" s="72" t="s">
        <v>1087</v>
      </c>
      <c r="D13831" s="72" t="s">
        <v>1093</v>
      </c>
      <c r="E13831" s="72">
        <v>1398</v>
      </c>
      <c r="F13831" s="105">
        <v>68</v>
      </c>
      <c r="G13831" s="108">
        <f t="shared" si="216"/>
        <v>43922</v>
      </c>
    </row>
    <row r="13832" spans="1:7" x14ac:dyDescent="0.35">
      <c r="A13832" s="72" t="s">
        <v>808</v>
      </c>
      <c r="B13832" s="72" t="s">
        <v>809</v>
      </c>
      <c r="C13832" s="72" t="s">
        <v>1087</v>
      </c>
      <c r="D13832" s="72" t="s">
        <v>1094</v>
      </c>
      <c r="E13832" s="72">
        <v>1392</v>
      </c>
      <c r="F13832" s="105">
        <v>42</v>
      </c>
      <c r="G13832" s="108">
        <f t="shared" si="216"/>
        <v>43831</v>
      </c>
    </row>
    <row r="13833" spans="1:7" x14ac:dyDescent="0.35">
      <c r="A13833" s="72" t="s">
        <v>808</v>
      </c>
      <c r="B13833" s="72" t="s">
        <v>809</v>
      </c>
      <c r="C13833" s="72" t="s">
        <v>1087</v>
      </c>
      <c r="D13833" s="72" t="s">
        <v>1095</v>
      </c>
      <c r="E13833" s="72">
        <v>1391</v>
      </c>
      <c r="F13833" s="105">
        <v>38</v>
      </c>
      <c r="G13833" s="108">
        <f t="shared" si="216"/>
        <v>43739</v>
      </c>
    </row>
    <row r="13834" spans="1:7" x14ac:dyDescent="0.35">
      <c r="A13834" s="72" t="s">
        <v>808</v>
      </c>
      <c r="B13834" s="72" t="s">
        <v>809</v>
      </c>
      <c r="C13834" s="72" t="s">
        <v>1087</v>
      </c>
      <c r="D13834" s="72" t="s">
        <v>1096</v>
      </c>
      <c r="E13834" s="72">
        <v>1376</v>
      </c>
      <c r="F13834" s="105">
        <v>39</v>
      </c>
      <c r="G13834" s="108">
        <f t="shared" si="216"/>
        <v>43647</v>
      </c>
    </row>
    <row r="13835" spans="1:7" x14ac:dyDescent="0.35">
      <c r="A13835" s="72" t="s">
        <v>808</v>
      </c>
      <c r="B13835" s="72" t="s">
        <v>809</v>
      </c>
      <c r="C13835" s="72" t="s">
        <v>1087</v>
      </c>
      <c r="D13835" s="72" t="s">
        <v>1097</v>
      </c>
      <c r="E13835" s="72">
        <v>1379</v>
      </c>
      <c r="F13835" s="105">
        <v>41</v>
      </c>
      <c r="G13835" s="108">
        <f t="shared" si="216"/>
        <v>43556</v>
      </c>
    </row>
    <row r="13836" spans="1:7" x14ac:dyDescent="0.35">
      <c r="A13836" s="72" t="s">
        <v>808</v>
      </c>
      <c r="B13836" s="72" t="s">
        <v>809</v>
      </c>
      <c r="C13836" s="72" t="s">
        <v>1087</v>
      </c>
      <c r="D13836" s="72" t="s">
        <v>1098</v>
      </c>
      <c r="E13836" s="72">
        <v>1380</v>
      </c>
      <c r="F13836" s="105">
        <v>46</v>
      </c>
      <c r="G13836" s="108">
        <f t="shared" si="216"/>
        <v>43466</v>
      </c>
    </row>
    <row r="13837" spans="1:7" x14ac:dyDescent="0.35">
      <c r="A13837" s="72" t="s">
        <v>808</v>
      </c>
      <c r="B13837" s="72" t="s">
        <v>809</v>
      </c>
      <c r="C13837" s="72" t="s">
        <v>1087</v>
      </c>
      <c r="D13837" s="72" t="s">
        <v>1099</v>
      </c>
      <c r="E13837" s="72">
        <v>1431</v>
      </c>
      <c r="F13837" s="105">
        <v>49</v>
      </c>
      <c r="G13837" s="108">
        <f t="shared" si="216"/>
        <v>43374</v>
      </c>
    </row>
    <row r="13838" spans="1:7" x14ac:dyDescent="0.35">
      <c r="A13838" s="72" t="s">
        <v>808</v>
      </c>
      <c r="B13838" s="72" t="s">
        <v>809</v>
      </c>
      <c r="C13838" s="72" t="s">
        <v>1100</v>
      </c>
      <c r="D13838" s="72" t="s">
        <v>1088</v>
      </c>
      <c r="E13838" s="72">
        <v>1520</v>
      </c>
      <c r="F13838" s="105">
        <v>244</v>
      </c>
      <c r="G13838" s="108">
        <f t="shared" si="216"/>
        <v>44378</v>
      </c>
    </row>
    <row r="13839" spans="1:7" x14ac:dyDescent="0.35">
      <c r="A13839" s="72" t="s">
        <v>808</v>
      </c>
      <c r="B13839" s="72" t="s">
        <v>809</v>
      </c>
      <c r="C13839" s="72" t="s">
        <v>1100</v>
      </c>
      <c r="D13839" s="72" t="s">
        <v>1089</v>
      </c>
      <c r="E13839" s="72">
        <v>1510</v>
      </c>
      <c r="F13839" s="105">
        <v>238</v>
      </c>
      <c r="G13839" s="108">
        <f t="shared" si="216"/>
        <v>44287</v>
      </c>
    </row>
    <row r="13840" spans="1:7" x14ac:dyDescent="0.35">
      <c r="A13840" s="72" t="s">
        <v>808</v>
      </c>
      <c r="B13840" s="72" t="s">
        <v>809</v>
      </c>
      <c r="C13840" s="72" t="s">
        <v>1100</v>
      </c>
      <c r="D13840" s="72" t="s">
        <v>1090</v>
      </c>
      <c r="E13840" s="72">
        <v>1510</v>
      </c>
      <c r="F13840" s="105">
        <v>216</v>
      </c>
      <c r="G13840" s="108">
        <f t="shared" si="216"/>
        <v>44197</v>
      </c>
    </row>
    <row r="13841" spans="1:7" x14ac:dyDescent="0.35">
      <c r="A13841" s="72" t="s">
        <v>808</v>
      </c>
      <c r="B13841" s="72" t="s">
        <v>809</v>
      </c>
      <c r="C13841" s="72" t="s">
        <v>1100</v>
      </c>
      <c r="D13841" s="72" t="s">
        <v>1091</v>
      </c>
      <c r="E13841" s="72">
        <v>1503</v>
      </c>
      <c r="F13841" s="105">
        <v>210</v>
      </c>
      <c r="G13841" s="108">
        <f t="shared" si="216"/>
        <v>44105</v>
      </c>
    </row>
    <row r="13842" spans="1:7" x14ac:dyDescent="0.35">
      <c r="A13842" s="72" t="s">
        <v>808</v>
      </c>
      <c r="B13842" s="72" t="s">
        <v>809</v>
      </c>
      <c r="C13842" s="72" t="s">
        <v>1100</v>
      </c>
      <c r="D13842" s="72" t="s">
        <v>1092</v>
      </c>
      <c r="E13842" s="72">
        <v>1492</v>
      </c>
      <c r="F13842" s="105">
        <v>207</v>
      </c>
      <c r="G13842" s="108">
        <f t="shared" si="216"/>
        <v>44013</v>
      </c>
    </row>
    <row r="13843" spans="1:7" x14ac:dyDescent="0.35">
      <c r="A13843" s="72" t="s">
        <v>808</v>
      </c>
      <c r="B13843" s="72" t="s">
        <v>809</v>
      </c>
      <c r="C13843" s="72" t="s">
        <v>1100</v>
      </c>
      <c r="D13843" s="72" t="s">
        <v>1093</v>
      </c>
      <c r="E13843" s="72">
        <v>1492</v>
      </c>
      <c r="F13843" s="105">
        <v>174</v>
      </c>
      <c r="G13843" s="108">
        <f t="shared" si="216"/>
        <v>43922</v>
      </c>
    </row>
    <row r="13844" spans="1:7" x14ac:dyDescent="0.35">
      <c r="A13844" s="72" t="s">
        <v>808</v>
      </c>
      <c r="B13844" s="72" t="s">
        <v>809</v>
      </c>
      <c r="C13844" s="72" t="s">
        <v>1100</v>
      </c>
      <c r="D13844" s="72" t="s">
        <v>1094</v>
      </c>
      <c r="E13844" s="72">
        <v>1486</v>
      </c>
      <c r="F13844" s="105">
        <v>161</v>
      </c>
      <c r="G13844" s="108">
        <f t="shared" si="216"/>
        <v>43831</v>
      </c>
    </row>
    <row r="13845" spans="1:7" x14ac:dyDescent="0.35">
      <c r="A13845" s="72" t="s">
        <v>808</v>
      </c>
      <c r="B13845" s="72" t="s">
        <v>809</v>
      </c>
      <c r="C13845" s="72" t="s">
        <v>1100</v>
      </c>
      <c r="D13845" s="72" t="s">
        <v>1095</v>
      </c>
      <c r="E13845" s="72">
        <v>1476</v>
      </c>
      <c r="F13845" s="105">
        <v>152</v>
      </c>
      <c r="G13845" s="108">
        <f t="shared" si="216"/>
        <v>43739</v>
      </c>
    </row>
    <row r="13846" spans="1:7" x14ac:dyDescent="0.35">
      <c r="A13846" s="72" t="s">
        <v>808</v>
      </c>
      <c r="B13846" s="72" t="s">
        <v>809</v>
      </c>
      <c r="C13846" s="72" t="s">
        <v>1100</v>
      </c>
      <c r="D13846" s="72" t="s">
        <v>1096</v>
      </c>
      <c r="E13846" s="72">
        <v>1481</v>
      </c>
      <c r="F13846" s="105">
        <v>136</v>
      </c>
      <c r="G13846" s="108">
        <f t="shared" si="216"/>
        <v>43647</v>
      </c>
    </row>
    <row r="13847" spans="1:7" x14ac:dyDescent="0.35">
      <c r="A13847" s="72" t="s">
        <v>808</v>
      </c>
      <c r="B13847" s="72" t="s">
        <v>809</v>
      </c>
      <c r="C13847" s="72" t="s">
        <v>1100</v>
      </c>
      <c r="D13847" s="72" t="s">
        <v>1097</v>
      </c>
      <c r="E13847" s="72">
        <v>1479</v>
      </c>
      <c r="F13847" s="105">
        <v>119</v>
      </c>
      <c r="G13847" s="108">
        <f t="shared" si="216"/>
        <v>43556</v>
      </c>
    </row>
    <row r="13848" spans="1:7" x14ac:dyDescent="0.35">
      <c r="A13848" s="72" t="s">
        <v>808</v>
      </c>
      <c r="B13848" s="72" t="s">
        <v>809</v>
      </c>
      <c r="C13848" s="72" t="s">
        <v>1100</v>
      </c>
      <c r="D13848" s="72" t="s">
        <v>1098</v>
      </c>
      <c r="E13848" s="72">
        <v>1464</v>
      </c>
      <c r="F13848" s="105">
        <v>118</v>
      </c>
      <c r="G13848" s="108">
        <f t="shared" si="216"/>
        <v>43466</v>
      </c>
    </row>
    <row r="13849" spans="1:7" x14ac:dyDescent="0.35">
      <c r="A13849" s="72" t="s">
        <v>808</v>
      </c>
      <c r="B13849" s="72" t="s">
        <v>809</v>
      </c>
      <c r="C13849" s="72" t="s">
        <v>1100</v>
      </c>
      <c r="D13849" s="72" t="s">
        <v>1099</v>
      </c>
      <c r="E13849" s="72">
        <v>1587</v>
      </c>
      <c r="F13849" s="105">
        <v>121</v>
      </c>
      <c r="G13849" s="108">
        <f t="shared" si="216"/>
        <v>43374</v>
      </c>
    </row>
    <row r="13850" spans="1:7" x14ac:dyDescent="0.35">
      <c r="A13850" s="72" t="s">
        <v>808</v>
      </c>
      <c r="B13850" s="72" t="s">
        <v>809</v>
      </c>
      <c r="C13850" s="72" t="s">
        <v>1101</v>
      </c>
      <c r="D13850" s="72" t="s">
        <v>1088</v>
      </c>
      <c r="E13850" s="72">
        <v>166</v>
      </c>
      <c r="F13850" s="105">
        <v>11</v>
      </c>
      <c r="G13850" s="108">
        <f t="shared" si="216"/>
        <v>44378</v>
      </c>
    </row>
    <row r="13851" spans="1:7" x14ac:dyDescent="0.35">
      <c r="A13851" s="72" t="s">
        <v>808</v>
      </c>
      <c r="B13851" s="72" t="s">
        <v>809</v>
      </c>
      <c r="C13851" s="72" t="s">
        <v>1101</v>
      </c>
      <c r="D13851" s="72" t="s">
        <v>1089</v>
      </c>
      <c r="E13851" s="72">
        <v>165</v>
      </c>
      <c r="F13851" s="105">
        <v>11</v>
      </c>
      <c r="G13851" s="108">
        <f t="shared" si="216"/>
        <v>44287</v>
      </c>
    </row>
    <row r="13852" spans="1:7" x14ac:dyDescent="0.35">
      <c r="A13852" s="72" t="s">
        <v>808</v>
      </c>
      <c r="B13852" s="72" t="s">
        <v>809</v>
      </c>
      <c r="C13852" s="72" t="s">
        <v>1101</v>
      </c>
      <c r="D13852" s="72" t="s">
        <v>1090</v>
      </c>
      <c r="E13852" s="72">
        <v>165</v>
      </c>
      <c r="F13852" s="105">
        <v>10</v>
      </c>
      <c r="G13852" s="108">
        <f t="shared" si="216"/>
        <v>44197</v>
      </c>
    </row>
    <row r="13853" spans="1:7" x14ac:dyDescent="0.35">
      <c r="A13853" s="72" t="s">
        <v>808</v>
      </c>
      <c r="B13853" s="72" t="s">
        <v>809</v>
      </c>
      <c r="C13853" s="72" t="s">
        <v>1101</v>
      </c>
      <c r="D13853" s="72" t="s">
        <v>1091</v>
      </c>
      <c r="E13853" s="72">
        <v>164</v>
      </c>
      <c r="F13853" s="105">
        <v>9</v>
      </c>
      <c r="G13853" s="108">
        <f t="shared" si="216"/>
        <v>44105</v>
      </c>
    </row>
    <row r="13854" spans="1:7" x14ac:dyDescent="0.35">
      <c r="A13854" s="72" t="s">
        <v>808</v>
      </c>
      <c r="B13854" s="72" t="s">
        <v>809</v>
      </c>
      <c r="C13854" s="72" t="s">
        <v>1101</v>
      </c>
      <c r="D13854" s="72" t="s">
        <v>1092</v>
      </c>
      <c r="E13854" s="72">
        <v>163</v>
      </c>
      <c r="F13854" s="105">
        <v>7</v>
      </c>
      <c r="G13854" s="108">
        <f t="shared" si="216"/>
        <v>44013</v>
      </c>
    </row>
    <row r="13855" spans="1:7" x14ac:dyDescent="0.35">
      <c r="A13855" s="72" t="s">
        <v>808</v>
      </c>
      <c r="B13855" s="72" t="s">
        <v>809</v>
      </c>
      <c r="C13855" s="72" t="s">
        <v>1101</v>
      </c>
      <c r="D13855" s="72" t="s">
        <v>1093</v>
      </c>
      <c r="E13855" s="72">
        <v>152</v>
      </c>
      <c r="F13855" s="105">
        <v>7</v>
      </c>
      <c r="G13855" s="108">
        <f t="shared" si="216"/>
        <v>43922</v>
      </c>
    </row>
    <row r="13856" spans="1:7" x14ac:dyDescent="0.35">
      <c r="A13856" s="72" t="s">
        <v>808</v>
      </c>
      <c r="B13856" s="72" t="s">
        <v>809</v>
      </c>
      <c r="C13856" s="72" t="s">
        <v>1101</v>
      </c>
      <c r="D13856" s="72" t="s">
        <v>1094</v>
      </c>
      <c r="E13856" s="72">
        <v>149</v>
      </c>
      <c r="F13856" s="105">
        <v>5</v>
      </c>
      <c r="G13856" s="108">
        <f t="shared" si="216"/>
        <v>43831</v>
      </c>
    </row>
    <row r="13857" spans="1:7" x14ac:dyDescent="0.35">
      <c r="A13857" s="72" t="s">
        <v>808</v>
      </c>
      <c r="B13857" s="72" t="s">
        <v>809</v>
      </c>
      <c r="C13857" s="72" t="s">
        <v>1101</v>
      </c>
      <c r="D13857" s="72" t="s">
        <v>1095</v>
      </c>
      <c r="E13857" s="72">
        <v>153</v>
      </c>
      <c r="F13857" s="105">
        <v>5</v>
      </c>
      <c r="G13857" s="108">
        <f t="shared" si="216"/>
        <v>43739</v>
      </c>
    </row>
    <row r="13858" spans="1:7" x14ac:dyDescent="0.35">
      <c r="A13858" s="72" t="s">
        <v>808</v>
      </c>
      <c r="B13858" s="72" t="s">
        <v>809</v>
      </c>
      <c r="C13858" s="72" t="s">
        <v>1101</v>
      </c>
      <c r="D13858" s="72" t="s">
        <v>1096</v>
      </c>
      <c r="E13858" s="72">
        <v>153</v>
      </c>
      <c r="F13858" s="105">
        <v>3</v>
      </c>
      <c r="G13858" s="108">
        <f t="shared" si="216"/>
        <v>43647</v>
      </c>
    </row>
    <row r="13859" spans="1:7" x14ac:dyDescent="0.35">
      <c r="A13859" s="72" t="s">
        <v>808</v>
      </c>
      <c r="B13859" s="72" t="s">
        <v>809</v>
      </c>
      <c r="C13859" s="72" t="s">
        <v>1101</v>
      </c>
      <c r="D13859" s="72" t="s">
        <v>1097</v>
      </c>
      <c r="E13859" s="72">
        <v>153</v>
      </c>
      <c r="F13859" s="105">
        <v>2</v>
      </c>
      <c r="G13859" s="108">
        <f t="shared" si="216"/>
        <v>43556</v>
      </c>
    </row>
    <row r="13860" spans="1:7" x14ac:dyDescent="0.35">
      <c r="A13860" s="72" t="s">
        <v>808</v>
      </c>
      <c r="B13860" s="72" t="s">
        <v>809</v>
      </c>
      <c r="C13860" s="72" t="s">
        <v>1101</v>
      </c>
      <c r="D13860" s="72" t="s">
        <v>1098</v>
      </c>
      <c r="E13860" s="72">
        <v>154</v>
      </c>
      <c r="F13860" s="105">
        <v>2</v>
      </c>
      <c r="G13860" s="108">
        <f t="shared" si="216"/>
        <v>43466</v>
      </c>
    </row>
    <row r="13861" spans="1:7" x14ac:dyDescent="0.35">
      <c r="A13861" s="72" t="s">
        <v>808</v>
      </c>
      <c r="B13861" s="72" t="s">
        <v>809</v>
      </c>
      <c r="C13861" s="72" t="s">
        <v>1101</v>
      </c>
      <c r="D13861" s="72" t="s">
        <v>1099</v>
      </c>
      <c r="E13861" s="72">
        <v>170</v>
      </c>
      <c r="F13861" s="105">
        <v>4</v>
      </c>
      <c r="G13861" s="108">
        <f t="shared" si="216"/>
        <v>43374</v>
      </c>
    </row>
    <row r="13862" spans="1:7" x14ac:dyDescent="0.35">
      <c r="A13862" s="72" t="s">
        <v>808</v>
      </c>
      <c r="B13862" s="72" t="s">
        <v>809</v>
      </c>
      <c r="C13862" s="72" t="s">
        <v>1102</v>
      </c>
      <c r="D13862" s="72" t="s">
        <v>1088</v>
      </c>
      <c r="E13862" s="72">
        <v>1886</v>
      </c>
      <c r="F13862" s="105">
        <v>174</v>
      </c>
      <c r="G13862" s="108">
        <f t="shared" si="216"/>
        <v>44378</v>
      </c>
    </row>
    <row r="13863" spans="1:7" x14ac:dyDescent="0.35">
      <c r="A13863" s="72" t="s">
        <v>808</v>
      </c>
      <c r="B13863" s="72" t="s">
        <v>809</v>
      </c>
      <c r="C13863" s="72" t="s">
        <v>1102</v>
      </c>
      <c r="D13863" s="72" t="s">
        <v>1089</v>
      </c>
      <c r="E13863" s="72">
        <v>1884</v>
      </c>
      <c r="F13863" s="105">
        <v>164</v>
      </c>
      <c r="G13863" s="108">
        <f t="shared" si="216"/>
        <v>44287</v>
      </c>
    </row>
    <row r="13864" spans="1:7" x14ac:dyDescent="0.35">
      <c r="A13864" s="72" t="s">
        <v>808</v>
      </c>
      <c r="B13864" s="72" t="s">
        <v>809</v>
      </c>
      <c r="C13864" s="72" t="s">
        <v>1102</v>
      </c>
      <c r="D13864" s="72" t="s">
        <v>1090</v>
      </c>
      <c r="E13864" s="72">
        <v>1882</v>
      </c>
      <c r="F13864" s="105">
        <v>145</v>
      </c>
      <c r="G13864" s="108">
        <f t="shared" si="216"/>
        <v>44197</v>
      </c>
    </row>
    <row r="13865" spans="1:7" x14ac:dyDescent="0.35">
      <c r="A13865" s="72" t="s">
        <v>808</v>
      </c>
      <c r="B13865" s="72" t="s">
        <v>809</v>
      </c>
      <c r="C13865" s="72" t="s">
        <v>1102</v>
      </c>
      <c r="D13865" s="72" t="s">
        <v>1091</v>
      </c>
      <c r="E13865" s="72">
        <v>1886</v>
      </c>
      <c r="F13865" s="105">
        <v>150</v>
      </c>
      <c r="G13865" s="108">
        <f t="shared" si="216"/>
        <v>44105</v>
      </c>
    </row>
    <row r="13866" spans="1:7" x14ac:dyDescent="0.35">
      <c r="A13866" s="72" t="s">
        <v>808</v>
      </c>
      <c r="B13866" s="72" t="s">
        <v>809</v>
      </c>
      <c r="C13866" s="72" t="s">
        <v>1102</v>
      </c>
      <c r="D13866" s="72" t="s">
        <v>1092</v>
      </c>
      <c r="E13866" s="72">
        <v>1890</v>
      </c>
      <c r="F13866" s="105">
        <v>142</v>
      </c>
      <c r="G13866" s="108">
        <f t="shared" si="216"/>
        <v>44013</v>
      </c>
    </row>
    <row r="13867" spans="1:7" x14ac:dyDescent="0.35">
      <c r="A13867" s="72" t="s">
        <v>808</v>
      </c>
      <c r="B13867" s="72" t="s">
        <v>809</v>
      </c>
      <c r="C13867" s="72" t="s">
        <v>1102</v>
      </c>
      <c r="D13867" s="72" t="s">
        <v>1093</v>
      </c>
      <c r="E13867" s="72">
        <v>1889</v>
      </c>
      <c r="F13867" s="105">
        <v>120</v>
      </c>
      <c r="G13867" s="108">
        <f t="shared" si="216"/>
        <v>43922</v>
      </c>
    </row>
    <row r="13868" spans="1:7" x14ac:dyDescent="0.35">
      <c r="A13868" s="72" t="s">
        <v>808</v>
      </c>
      <c r="B13868" s="72" t="s">
        <v>809</v>
      </c>
      <c r="C13868" s="72" t="s">
        <v>1102</v>
      </c>
      <c r="D13868" s="72" t="s">
        <v>1094</v>
      </c>
      <c r="E13868" s="72">
        <v>1883</v>
      </c>
      <c r="F13868" s="105">
        <v>119</v>
      </c>
      <c r="G13868" s="108">
        <f t="shared" si="216"/>
        <v>43831</v>
      </c>
    </row>
    <row r="13869" spans="1:7" x14ac:dyDescent="0.35">
      <c r="A13869" s="72" t="s">
        <v>808</v>
      </c>
      <c r="B13869" s="72" t="s">
        <v>809</v>
      </c>
      <c r="C13869" s="72" t="s">
        <v>1102</v>
      </c>
      <c r="D13869" s="72" t="s">
        <v>1095</v>
      </c>
      <c r="E13869" s="72">
        <v>1887</v>
      </c>
      <c r="F13869" s="105">
        <v>115</v>
      </c>
      <c r="G13869" s="108">
        <f t="shared" si="216"/>
        <v>43739</v>
      </c>
    </row>
    <row r="13870" spans="1:7" x14ac:dyDescent="0.35">
      <c r="A13870" s="72" t="s">
        <v>808</v>
      </c>
      <c r="B13870" s="72" t="s">
        <v>809</v>
      </c>
      <c r="C13870" s="72" t="s">
        <v>1102</v>
      </c>
      <c r="D13870" s="72" t="s">
        <v>1096</v>
      </c>
      <c r="E13870" s="72">
        <v>1882</v>
      </c>
      <c r="F13870" s="105">
        <v>111</v>
      </c>
      <c r="G13870" s="108">
        <f t="shared" si="216"/>
        <v>43647</v>
      </c>
    </row>
    <row r="13871" spans="1:7" x14ac:dyDescent="0.35">
      <c r="A13871" s="72" t="s">
        <v>808</v>
      </c>
      <c r="B13871" s="72" t="s">
        <v>809</v>
      </c>
      <c r="C13871" s="72" t="s">
        <v>1102</v>
      </c>
      <c r="D13871" s="72" t="s">
        <v>1097</v>
      </c>
      <c r="E13871" s="72">
        <v>1879</v>
      </c>
      <c r="F13871" s="105">
        <v>113</v>
      </c>
      <c r="G13871" s="108">
        <f t="shared" si="216"/>
        <v>43556</v>
      </c>
    </row>
    <row r="13872" spans="1:7" x14ac:dyDescent="0.35">
      <c r="A13872" s="72" t="s">
        <v>808</v>
      </c>
      <c r="B13872" s="72" t="s">
        <v>809</v>
      </c>
      <c r="C13872" s="72" t="s">
        <v>1102</v>
      </c>
      <c r="D13872" s="72" t="s">
        <v>1098</v>
      </c>
      <c r="E13872" s="72">
        <v>1866</v>
      </c>
      <c r="F13872" s="105">
        <v>94</v>
      </c>
      <c r="G13872" s="108">
        <f t="shared" si="216"/>
        <v>43466</v>
      </c>
    </row>
    <row r="13873" spans="1:7" x14ac:dyDescent="0.35">
      <c r="A13873" s="72" t="s">
        <v>808</v>
      </c>
      <c r="B13873" s="72" t="s">
        <v>809</v>
      </c>
      <c r="C13873" s="72" t="s">
        <v>1102</v>
      </c>
      <c r="D13873" s="72" t="s">
        <v>1099</v>
      </c>
      <c r="E13873" s="72">
        <v>1911</v>
      </c>
      <c r="F13873" s="105">
        <v>99</v>
      </c>
      <c r="G13873" s="108">
        <f t="shared" si="216"/>
        <v>43374</v>
      </c>
    </row>
    <row r="13874" spans="1:7" x14ac:dyDescent="0.35">
      <c r="A13874" s="72" t="s">
        <v>810</v>
      </c>
      <c r="B13874" s="72" t="s">
        <v>811</v>
      </c>
      <c r="C13874" s="72" t="s">
        <v>1087</v>
      </c>
      <c r="D13874" s="72" t="s">
        <v>1088</v>
      </c>
      <c r="E13874" s="72">
        <v>2474</v>
      </c>
      <c r="F13874" s="105">
        <v>349</v>
      </c>
      <c r="G13874" s="108">
        <f t="shared" si="216"/>
        <v>44378</v>
      </c>
    </row>
    <row r="13875" spans="1:7" x14ac:dyDescent="0.35">
      <c r="A13875" s="72" t="s">
        <v>810</v>
      </c>
      <c r="B13875" s="72" t="s">
        <v>811</v>
      </c>
      <c r="C13875" s="72" t="s">
        <v>1087</v>
      </c>
      <c r="D13875" s="72" t="s">
        <v>1089</v>
      </c>
      <c r="E13875" s="72">
        <v>2457</v>
      </c>
      <c r="F13875" s="105">
        <v>347</v>
      </c>
      <c r="G13875" s="108">
        <f t="shared" si="216"/>
        <v>44287</v>
      </c>
    </row>
    <row r="13876" spans="1:7" x14ac:dyDescent="0.35">
      <c r="A13876" s="72" t="s">
        <v>810</v>
      </c>
      <c r="B13876" s="72" t="s">
        <v>811</v>
      </c>
      <c r="C13876" s="72" t="s">
        <v>1087</v>
      </c>
      <c r="D13876" s="72" t="s">
        <v>1090</v>
      </c>
      <c r="E13876" s="72">
        <v>2465</v>
      </c>
      <c r="F13876" s="105">
        <v>350</v>
      </c>
      <c r="G13876" s="108">
        <f t="shared" si="216"/>
        <v>44197</v>
      </c>
    </row>
    <row r="13877" spans="1:7" x14ac:dyDescent="0.35">
      <c r="A13877" s="72" t="s">
        <v>810</v>
      </c>
      <c r="B13877" s="72" t="s">
        <v>811</v>
      </c>
      <c r="C13877" s="72" t="s">
        <v>1087</v>
      </c>
      <c r="D13877" s="72" t="s">
        <v>1091</v>
      </c>
      <c r="E13877" s="72">
        <v>2460</v>
      </c>
      <c r="F13877" s="105">
        <v>351</v>
      </c>
      <c r="G13877" s="108">
        <f t="shared" si="216"/>
        <v>44105</v>
      </c>
    </row>
    <row r="13878" spans="1:7" x14ac:dyDescent="0.35">
      <c r="A13878" s="72" t="s">
        <v>810</v>
      </c>
      <c r="B13878" s="72" t="s">
        <v>811</v>
      </c>
      <c r="C13878" s="72" t="s">
        <v>1087</v>
      </c>
      <c r="D13878" s="72" t="s">
        <v>1092</v>
      </c>
      <c r="E13878" s="72">
        <v>2447</v>
      </c>
      <c r="F13878" s="105">
        <v>349</v>
      </c>
      <c r="G13878" s="108">
        <f t="shared" si="216"/>
        <v>44013</v>
      </c>
    </row>
    <row r="13879" spans="1:7" x14ac:dyDescent="0.35">
      <c r="A13879" s="72" t="s">
        <v>810</v>
      </c>
      <c r="B13879" s="72" t="s">
        <v>811</v>
      </c>
      <c r="C13879" s="72" t="s">
        <v>1087</v>
      </c>
      <c r="D13879" s="72" t="s">
        <v>1093</v>
      </c>
      <c r="E13879" s="72">
        <v>2461</v>
      </c>
      <c r="F13879" s="105">
        <v>356</v>
      </c>
      <c r="G13879" s="108">
        <f t="shared" si="216"/>
        <v>43922</v>
      </c>
    </row>
    <row r="13880" spans="1:7" x14ac:dyDescent="0.35">
      <c r="A13880" s="72" t="s">
        <v>810</v>
      </c>
      <c r="B13880" s="72" t="s">
        <v>811</v>
      </c>
      <c r="C13880" s="72" t="s">
        <v>1087</v>
      </c>
      <c r="D13880" s="72" t="s">
        <v>1094</v>
      </c>
      <c r="E13880" s="72">
        <v>2398</v>
      </c>
      <c r="F13880" s="105">
        <v>359</v>
      </c>
      <c r="G13880" s="108">
        <f t="shared" si="216"/>
        <v>43831</v>
      </c>
    </row>
    <row r="13881" spans="1:7" x14ac:dyDescent="0.35">
      <c r="A13881" s="72" t="s">
        <v>810</v>
      </c>
      <c r="B13881" s="72" t="s">
        <v>811</v>
      </c>
      <c r="C13881" s="72" t="s">
        <v>1087</v>
      </c>
      <c r="D13881" s="72" t="s">
        <v>1095</v>
      </c>
      <c r="E13881" s="72">
        <v>2388</v>
      </c>
      <c r="F13881" s="105">
        <v>360</v>
      </c>
      <c r="G13881" s="108">
        <f t="shared" si="216"/>
        <v>43739</v>
      </c>
    </row>
    <row r="13882" spans="1:7" x14ac:dyDescent="0.35">
      <c r="A13882" s="72" t="s">
        <v>810</v>
      </c>
      <c r="B13882" s="72" t="s">
        <v>811</v>
      </c>
      <c r="C13882" s="72" t="s">
        <v>1087</v>
      </c>
      <c r="D13882" s="72" t="s">
        <v>1096</v>
      </c>
      <c r="E13882" s="72">
        <v>2404</v>
      </c>
      <c r="F13882" s="105">
        <v>351</v>
      </c>
      <c r="G13882" s="108">
        <f t="shared" si="216"/>
        <v>43647</v>
      </c>
    </row>
    <row r="13883" spans="1:7" x14ac:dyDescent="0.35">
      <c r="A13883" s="72" t="s">
        <v>810</v>
      </c>
      <c r="B13883" s="72" t="s">
        <v>811</v>
      </c>
      <c r="C13883" s="72" t="s">
        <v>1087</v>
      </c>
      <c r="D13883" s="72" t="s">
        <v>1097</v>
      </c>
      <c r="E13883" s="72">
        <v>2412</v>
      </c>
      <c r="F13883" s="105">
        <v>315</v>
      </c>
      <c r="G13883" s="108">
        <f t="shared" si="216"/>
        <v>43556</v>
      </c>
    </row>
    <row r="13884" spans="1:7" x14ac:dyDescent="0.35">
      <c r="A13884" s="72" t="s">
        <v>810</v>
      </c>
      <c r="B13884" s="72" t="s">
        <v>811</v>
      </c>
      <c r="C13884" s="72" t="s">
        <v>1087</v>
      </c>
      <c r="D13884" s="72" t="s">
        <v>1098</v>
      </c>
      <c r="E13884" s="72">
        <v>2394</v>
      </c>
      <c r="F13884" s="105">
        <v>322</v>
      </c>
      <c r="G13884" s="108">
        <f t="shared" si="216"/>
        <v>43466</v>
      </c>
    </row>
    <row r="13885" spans="1:7" x14ac:dyDescent="0.35">
      <c r="A13885" s="72" t="s">
        <v>810</v>
      </c>
      <c r="B13885" s="72" t="s">
        <v>811</v>
      </c>
      <c r="C13885" s="72" t="s">
        <v>1087</v>
      </c>
      <c r="D13885" s="72" t="s">
        <v>1099</v>
      </c>
      <c r="E13885" s="72">
        <v>2523</v>
      </c>
      <c r="F13885" s="105">
        <v>351</v>
      </c>
      <c r="G13885" s="108">
        <f t="shared" si="216"/>
        <v>43374</v>
      </c>
    </row>
    <row r="13886" spans="1:7" x14ac:dyDescent="0.35">
      <c r="A13886" s="72" t="s">
        <v>810</v>
      </c>
      <c r="B13886" s="72" t="s">
        <v>811</v>
      </c>
      <c r="C13886" s="72" t="s">
        <v>1100</v>
      </c>
      <c r="D13886" s="72" t="s">
        <v>1088</v>
      </c>
      <c r="E13886" s="72">
        <v>1073</v>
      </c>
      <c r="F13886" s="105">
        <v>252</v>
      </c>
      <c r="G13886" s="108">
        <f t="shared" si="216"/>
        <v>44378</v>
      </c>
    </row>
    <row r="13887" spans="1:7" x14ac:dyDescent="0.35">
      <c r="A13887" s="72" t="s">
        <v>810</v>
      </c>
      <c r="B13887" s="72" t="s">
        <v>811</v>
      </c>
      <c r="C13887" s="72" t="s">
        <v>1100</v>
      </c>
      <c r="D13887" s="72" t="s">
        <v>1089</v>
      </c>
      <c r="E13887" s="72">
        <v>1071</v>
      </c>
      <c r="F13887" s="105">
        <v>251</v>
      </c>
      <c r="G13887" s="108">
        <f t="shared" si="216"/>
        <v>44287</v>
      </c>
    </row>
    <row r="13888" spans="1:7" x14ac:dyDescent="0.35">
      <c r="A13888" s="72" t="s">
        <v>810</v>
      </c>
      <c r="B13888" s="72" t="s">
        <v>811</v>
      </c>
      <c r="C13888" s="72" t="s">
        <v>1100</v>
      </c>
      <c r="D13888" s="72" t="s">
        <v>1090</v>
      </c>
      <c r="E13888" s="72">
        <v>1074</v>
      </c>
      <c r="F13888" s="105">
        <v>251</v>
      </c>
      <c r="G13888" s="108">
        <f t="shared" si="216"/>
        <v>44197</v>
      </c>
    </row>
    <row r="13889" spans="1:7" x14ac:dyDescent="0.35">
      <c r="A13889" s="72" t="s">
        <v>810</v>
      </c>
      <c r="B13889" s="72" t="s">
        <v>811</v>
      </c>
      <c r="C13889" s="72" t="s">
        <v>1100</v>
      </c>
      <c r="D13889" s="72" t="s">
        <v>1091</v>
      </c>
      <c r="E13889" s="72">
        <v>1074</v>
      </c>
      <c r="F13889" s="105">
        <v>255</v>
      </c>
      <c r="G13889" s="108">
        <f t="shared" si="216"/>
        <v>44105</v>
      </c>
    </row>
    <row r="13890" spans="1:7" x14ac:dyDescent="0.35">
      <c r="A13890" s="72" t="s">
        <v>810</v>
      </c>
      <c r="B13890" s="72" t="s">
        <v>811</v>
      </c>
      <c r="C13890" s="72" t="s">
        <v>1100</v>
      </c>
      <c r="D13890" s="72" t="s">
        <v>1092</v>
      </c>
      <c r="E13890" s="72">
        <v>1070</v>
      </c>
      <c r="F13890" s="105">
        <v>255</v>
      </c>
      <c r="G13890" s="108">
        <f t="shared" si="216"/>
        <v>44013</v>
      </c>
    </row>
    <row r="13891" spans="1:7" x14ac:dyDescent="0.35">
      <c r="A13891" s="72" t="s">
        <v>810</v>
      </c>
      <c r="B13891" s="72" t="s">
        <v>811</v>
      </c>
      <c r="C13891" s="72" t="s">
        <v>1100</v>
      </c>
      <c r="D13891" s="72" t="s">
        <v>1093</v>
      </c>
      <c r="E13891" s="72">
        <v>1086</v>
      </c>
      <c r="F13891" s="105">
        <v>262</v>
      </c>
      <c r="G13891" s="108">
        <f t="shared" si="216"/>
        <v>43922</v>
      </c>
    </row>
    <row r="13892" spans="1:7" x14ac:dyDescent="0.35">
      <c r="A13892" s="72" t="s">
        <v>810</v>
      </c>
      <c r="B13892" s="72" t="s">
        <v>811</v>
      </c>
      <c r="C13892" s="72" t="s">
        <v>1100</v>
      </c>
      <c r="D13892" s="72" t="s">
        <v>1094</v>
      </c>
      <c r="E13892" s="72">
        <v>1042</v>
      </c>
      <c r="F13892" s="105">
        <v>267</v>
      </c>
      <c r="G13892" s="108">
        <f t="shared" ref="G13892:G13955" si="217">DATE(LEFT(D13892,4),RIGHT(LEFT(D13892,7),2),1)</f>
        <v>43831</v>
      </c>
    </row>
    <row r="13893" spans="1:7" x14ac:dyDescent="0.35">
      <c r="A13893" s="72" t="s">
        <v>810</v>
      </c>
      <c r="B13893" s="72" t="s">
        <v>811</v>
      </c>
      <c r="C13893" s="72" t="s">
        <v>1100</v>
      </c>
      <c r="D13893" s="72" t="s">
        <v>1095</v>
      </c>
      <c r="E13893" s="72">
        <v>1045</v>
      </c>
      <c r="F13893" s="105">
        <v>271</v>
      </c>
      <c r="G13893" s="108">
        <f t="shared" si="217"/>
        <v>43739</v>
      </c>
    </row>
    <row r="13894" spans="1:7" x14ac:dyDescent="0.35">
      <c r="A13894" s="72" t="s">
        <v>810</v>
      </c>
      <c r="B13894" s="72" t="s">
        <v>811</v>
      </c>
      <c r="C13894" s="72" t="s">
        <v>1100</v>
      </c>
      <c r="D13894" s="72" t="s">
        <v>1096</v>
      </c>
      <c r="E13894" s="72">
        <v>1038</v>
      </c>
      <c r="F13894" s="105">
        <v>271</v>
      </c>
      <c r="G13894" s="108">
        <f t="shared" si="217"/>
        <v>43647</v>
      </c>
    </row>
    <row r="13895" spans="1:7" x14ac:dyDescent="0.35">
      <c r="A13895" s="72" t="s">
        <v>810</v>
      </c>
      <c r="B13895" s="72" t="s">
        <v>811</v>
      </c>
      <c r="C13895" s="72" t="s">
        <v>1100</v>
      </c>
      <c r="D13895" s="72" t="s">
        <v>1097</v>
      </c>
      <c r="E13895" s="72">
        <v>1036</v>
      </c>
      <c r="F13895" s="105">
        <v>238</v>
      </c>
      <c r="G13895" s="108">
        <f t="shared" si="217"/>
        <v>43556</v>
      </c>
    </row>
    <row r="13896" spans="1:7" x14ac:dyDescent="0.35">
      <c r="A13896" s="72" t="s">
        <v>810</v>
      </c>
      <c r="B13896" s="72" t="s">
        <v>811</v>
      </c>
      <c r="C13896" s="72" t="s">
        <v>1100</v>
      </c>
      <c r="D13896" s="72" t="s">
        <v>1098</v>
      </c>
      <c r="E13896" s="72">
        <v>1015</v>
      </c>
      <c r="F13896" s="105">
        <v>236</v>
      </c>
      <c r="G13896" s="108">
        <f t="shared" si="217"/>
        <v>43466</v>
      </c>
    </row>
    <row r="13897" spans="1:7" x14ac:dyDescent="0.35">
      <c r="A13897" s="72" t="s">
        <v>810</v>
      </c>
      <c r="B13897" s="72" t="s">
        <v>811</v>
      </c>
      <c r="C13897" s="72" t="s">
        <v>1100</v>
      </c>
      <c r="D13897" s="72" t="s">
        <v>1099</v>
      </c>
      <c r="E13897" s="72">
        <v>1058</v>
      </c>
      <c r="F13897" s="105">
        <v>251</v>
      </c>
      <c r="G13897" s="108">
        <f t="shared" si="217"/>
        <v>43374</v>
      </c>
    </row>
    <row r="13898" spans="1:7" x14ac:dyDescent="0.35">
      <c r="A13898" s="72" t="s">
        <v>810</v>
      </c>
      <c r="B13898" s="72" t="s">
        <v>811</v>
      </c>
      <c r="C13898" s="72" t="s">
        <v>1101</v>
      </c>
      <c r="D13898" s="72" t="s">
        <v>1088</v>
      </c>
      <c r="E13898" s="72">
        <v>179</v>
      </c>
      <c r="F13898" s="105">
        <v>11</v>
      </c>
      <c r="G13898" s="108">
        <f t="shared" si="217"/>
        <v>44378</v>
      </c>
    </row>
    <row r="13899" spans="1:7" x14ac:dyDescent="0.35">
      <c r="A13899" s="72" t="s">
        <v>810</v>
      </c>
      <c r="B13899" s="72" t="s">
        <v>811</v>
      </c>
      <c r="C13899" s="72" t="s">
        <v>1101</v>
      </c>
      <c r="D13899" s="72" t="s">
        <v>1089</v>
      </c>
      <c r="E13899" s="72">
        <v>178</v>
      </c>
      <c r="F13899" s="105">
        <v>11</v>
      </c>
      <c r="G13899" s="108">
        <f t="shared" si="217"/>
        <v>44287</v>
      </c>
    </row>
    <row r="13900" spans="1:7" x14ac:dyDescent="0.35">
      <c r="A13900" s="72" t="s">
        <v>810</v>
      </c>
      <c r="B13900" s="72" t="s">
        <v>811</v>
      </c>
      <c r="C13900" s="72" t="s">
        <v>1101</v>
      </c>
      <c r="D13900" s="72" t="s">
        <v>1090</v>
      </c>
      <c r="E13900" s="72">
        <v>179</v>
      </c>
      <c r="F13900" s="105">
        <v>11</v>
      </c>
      <c r="G13900" s="108">
        <f t="shared" si="217"/>
        <v>44197</v>
      </c>
    </row>
    <row r="13901" spans="1:7" x14ac:dyDescent="0.35">
      <c r="A13901" s="72" t="s">
        <v>810</v>
      </c>
      <c r="B13901" s="72" t="s">
        <v>811</v>
      </c>
      <c r="C13901" s="72" t="s">
        <v>1101</v>
      </c>
      <c r="D13901" s="72" t="s">
        <v>1091</v>
      </c>
      <c r="E13901" s="72">
        <v>172</v>
      </c>
      <c r="F13901" s="105">
        <v>10</v>
      </c>
      <c r="G13901" s="108">
        <f t="shared" si="217"/>
        <v>44105</v>
      </c>
    </row>
    <row r="13902" spans="1:7" x14ac:dyDescent="0.35">
      <c r="A13902" s="72" t="s">
        <v>810</v>
      </c>
      <c r="B13902" s="72" t="s">
        <v>811</v>
      </c>
      <c r="C13902" s="72" t="s">
        <v>1101</v>
      </c>
      <c r="D13902" s="72" t="s">
        <v>1092</v>
      </c>
      <c r="E13902" s="72">
        <v>172</v>
      </c>
      <c r="F13902" s="105">
        <v>10</v>
      </c>
      <c r="G13902" s="108">
        <f t="shared" si="217"/>
        <v>44013</v>
      </c>
    </row>
    <row r="13903" spans="1:7" x14ac:dyDescent="0.35">
      <c r="A13903" s="72" t="s">
        <v>810</v>
      </c>
      <c r="B13903" s="72" t="s">
        <v>811</v>
      </c>
      <c r="C13903" s="72" t="s">
        <v>1101</v>
      </c>
      <c r="D13903" s="72" t="s">
        <v>1093</v>
      </c>
      <c r="E13903" s="72">
        <v>172</v>
      </c>
      <c r="F13903" s="105">
        <v>10</v>
      </c>
      <c r="G13903" s="108">
        <f t="shared" si="217"/>
        <v>43922</v>
      </c>
    </row>
    <row r="13904" spans="1:7" x14ac:dyDescent="0.35">
      <c r="A13904" s="72" t="s">
        <v>810</v>
      </c>
      <c r="B13904" s="72" t="s">
        <v>811</v>
      </c>
      <c r="C13904" s="72" t="s">
        <v>1101</v>
      </c>
      <c r="D13904" s="72" t="s">
        <v>1094</v>
      </c>
      <c r="E13904" s="72">
        <v>170</v>
      </c>
      <c r="F13904" s="105">
        <v>11</v>
      </c>
      <c r="G13904" s="108">
        <f t="shared" si="217"/>
        <v>43831</v>
      </c>
    </row>
    <row r="13905" spans="1:7" x14ac:dyDescent="0.35">
      <c r="A13905" s="72" t="s">
        <v>810</v>
      </c>
      <c r="B13905" s="72" t="s">
        <v>811</v>
      </c>
      <c r="C13905" s="72" t="s">
        <v>1101</v>
      </c>
      <c r="D13905" s="72" t="s">
        <v>1095</v>
      </c>
      <c r="E13905" s="72">
        <v>170</v>
      </c>
      <c r="F13905" s="105">
        <v>11</v>
      </c>
      <c r="G13905" s="108">
        <f t="shared" si="217"/>
        <v>43739</v>
      </c>
    </row>
    <row r="13906" spans="1:7" x14ac:dyDescent="0.35">
      <c r="A13906" s="72" t="s">
        <v>810</v>
      </c>
      <c r="B13906" s="72" t="s">
        <v>811</v>
      </c>
      <c r="C13906" s="72" t="s">
        <v>1101</v>
      </c>
      <c r="D13906" s="72" t="s">
        <v>1096</v>
      </c>
      <c r="E13906" s="72">
        <v>168</v>
      </c>
      <c r="F13906" s="105">
        <v>10</v>
      </c>
      <c r="G13906" s="108">
        <f t="shared" si="217"/>
        <v>43647</v>
      </c>
    </row>
    <row r="13907" spans="1:7" x14ac:dyDescent="0.35">
      <c r="A13907" s="72" t="s">
        <v>810</v>
      </c>
      <c r="B13907" s="72" t="s">
        <v>811</v>
      </c>
      <c r="C13907" s="72" t="s">
        <v>1101</v>
      </c>
      <c r="D13907" s="72" t="s">
        <v>1097</v>
      </c>
      <c r="E13907" s="72">
        <v>169</v>
      </c>
      <c r="F13907" s="105">
        <v>9</v>
      </c>
      <c r="G13907" s="108">
        <f t="shared" si="217"/>
        <v>43556</v>
      </c>
    </row>
    <row r="13908" spans="1:7" x14ac:dyDescent="0.35">
      <c r="A13908" s="72" t="s">
        <v>810</v>
      </c>
      <c r="B13908" s="72" t="s">
        <v>811</v>
      </c>
      <c r="C13908" s="72" t="s">
        <v>1101</v>
      </c>
      <c r="D13908" s="72" t="s">
        <v>1098</v>
      </c>
      <c r="E13908" s="72">
        <v>159</v>
      </c>
      <c r="F13908" s="105">
        <v>9</v>
      </c>
      <c r="G13908" s="108">
        <f t="shared" si="217"/>
        <v>43466</v>
      </c>
    </row>
    <row r="13909" spans="1:7" x14ac:dyDescent="0.35">
      <c r="A13909" s="72" t="s">
        <v>810</v>
      </c>
      <c r="B13909" s="72" t="s">
        <v>811</v>
      </c>
      <c r="C13909" s="72" t="s">
        <v>1101</v>
      </c>
      <c r="D13909" s="72" t="s">
        <v>1099</v>
      </c>
      <c r="E13909" s="72">
        <v>175</v>
      </c>
      <c r="F13909" s="105">
        <v>12</v>
      </c>
      <c r="G13909" s="108">
        <f t="shared" si="217"/>
        <v>43374</v>
      </c>
    </row>
    <row r="13910" spans="1:7" x14ac:dyDescent="0.35">
      <c r="A13910" s="72" t="s">
        <v>810</v>
      </c>
      <c r="B13910" s="72" t="s">
        <v>811</v>
      </c>
      <c r="C13910" s="72" t="s">
        <v>1102</v>
      </c>
      <c r="D13910" s="72" t="s">
        <v>1088</v>
      </c>
      <c r="E13910" s="72">
        <v>3079</v>
      </c>
      <c r="F13910" s="105">
        <v>346</v>
      </c>
      <c r="G13910" s="108">
        <f t="shared" si="217"/>
        <v>44378</v>
      </c>
    </row>
    <row r="13911" spans="1:7" x14ac:dyDescent="0.35">
      <c r="A13911" s="72" t="s">
        <v>810</v>
      </c>
      <c r="B13911" s="72" t="s">
        <v>811</v>
      </c>
      <c r="C13911" s="72" t="s">
        <v>1102</v>
      </c>
      <c r="D13911" s="72" t="s">
        <v>1089</v>
      </c>
      <c r="E13911" s="72">
        <v>3070</v>
      </c>
      <c r="F13911" s="105">
        <v>344</v>
      </c>
      <c r="G13911" s="108">
        <f t="shared" si="217"/>
        <v>44287</v>
      </c>
    </row>
    <row r="13912" spans="1:7" x14ac:dyDescent="0.35">
      <c r="A13912" s="72" t="s">
        <v>810</v>
      </c>
      <c r="B13912" s="72" t="s">
        <v>811</v>
      </c>
      <c r="C13912" s="72" t="s">
        <v>1102</v>
      </c>
      <c r="D13912" s="72" t="s">
        <v>1090</v>
      </c>
      <c r="E13912" s="72">
        <v>3068</v>
      </c>
      <c r="F13912" s="105">
        <v>345</v>
      </c>
      <c r="G13912" s="108">
        <f t="shared" si="217"/>
        <v>44197</v>
      </c>
    </row>
    <row r="13913" spans="1:7" x14ac:dyDescent="0.35">
      <c r="A13913" s="72" t="s">
        <v>810</v>
      </c>
      <c r="B13913" s="72" t="s">
        <v>811</v>
      </c>
      <c r="C13913" s="72" t="s">
        <v>1102</v>
      </c>
      <c r="D13913" s="72" t="s">
        <v>1091</v>
      </c>
      <c r="E13913" s="72">
        <v>3075</v>
      </c>
      <c r="F13913" s="105">
        <v>350</v>
      </c>
      <c r="G13913" s="108">
        <f t="shared" si="217"/>
        <v>44105</v>
      </c>
    </row>
    <row r="13914" spans="1:7" x14ac:dyDescent="0.35">
      <c r="A13914" s="72" t="s">
        <v>810</v>
      </c>
      <c r="B13914" s="72" t="s">
        <v>811</v>
      </c>
      <c r="C13914" s="72" t="s">
        <v>1102</v>
      </c>
      <c r="D13914" s="72" t="s">
        <v>1092</v>
      </c>
      <c r="E13914" s="72">
        <v>3078</v>
      </c>
      <c r="F13914" s="105">
        <v>351</v>
      </c>
      <c r="G13914" s="108">
        <f t="shared" si="217"/>
        <v>44013</v>
      </c>
    </row>
    <row r="13915" spans="1:7" x14ac:dyDescent="0.35">
      <c r="A13915" s="72" t="s">
        <v>810</v>
      </c>
      <c r="B13915" s="72" t="s">
        <v>811</v>
      </c>
      <c r="C13915" s="72" t="s">
        <v>1102</v>
      </c>
      <c r="D13915" s="72" t="s">
        <v>1093</v>
      </c>
      <c r="E13915" s="72">
        <v>3094</v>
      </c>
      <c r="F13915" s="105">
        <v>361</v>
      </c>
      <c r="G13915" s="108">
        <f t="shared" si="217"/>
        <v>43922</v>
      </c>
    </row>
    <row r="13916" spans="1:7" x14ac:dyDescent="0.35">
      <c r="A13916" s="72" t="s">
        <v>810</v>
      </c>
      <c r="B13916" s="72" t="s">
        <v>811</v>
      </c>
      <c r="C13916" s="72" t="s">
        <v>1102</v>
      </c>
      <c r="D13916" s="72" t="s">
        <v>1094</v>
      </c>
      <c r="E13916" s="72">
        <v>3065</v>
      </c>
      <c r="F13916" s="105">
        <v>365</v>
      </c>
      <c r="G13916" s="108">
        <f t="shared" si="217"/>
        <v>43831</v>
      </c>
    </row>
    <row r="13917" spans="1:7" x14ac:dyDescent="0.35">
      <c r="A13917" s="72" t="s">
        <v>810</v>
      </c>
      <c r="B13917" s="72" t="s">
        <v>811</v>
      </c>
      <c r="C13917" s="72" t="s">
        <v>1102</v>
      </c>
      <c r="D13917" s="72" t="s">
        <v>1095</v>
      </c>
      <c r="E13917" s="72">
        <v>3059</v>
      </c>
      <c r="F13917" s="105">
        <v>367</v>
      </c>
      <c r="G13917" s="108">
        <f t="shared" si="217"/>
        <v>43739</v>
      </c>
    </row>
    <row r="13918" spans="1:7" x14ac:dyDescent="0.35">
      <c r="A13918" s="72" t="s">
        <v>810</v>
      </c>
      <c r="B13918" s="72" t="s">
        <v>811</v>
      </c>
      <c r="C13918" s="72" t="s">
        <v>1102</v>
      </c>
      <c r="D13918" s="72" t="s">
        <v>1096</v>
      </c>
      <c r="E13918" s="72">
        <v>3058</v>
      </c>
      <c r="F13918" s="105">
        <v>355</v>
      </c>
      <c r="G13918" s="108">
        <f t="shared" si="217"/>
        <v>43647</v>
      </c>
    </row>
    <row r="13919" spans="1:7" x14ac:dyDescent="0.35">
      <c r="A13919" s="72" t="s">
        <v>810</v>
      </c>
      <c r="B13919" s="72" t="s">
        <v>811</v>
      </c>
      <c r="C13919" s="72" t="s">
        <v>1102</v>
      </c>
      <c r="D13919" s="72" t="s">
        <v>1097</v>
      </c>
      <c r="E13919" s="72">
        <v>3064</v>
      </c>
      <c r="F13919" s="105">
        <v>305</v>
      </c>
      <c r="G13919" s="108">
        <f t="shared" si="217"/>
        <v>43556</v>
      </c>
    </row>
    <row r="13920" spans="1:7" x14ac:dyDescent="0.35">
      <c r="A13920" s="72" t="s">
        <v>810</v>
      </c>
      <c r="B13920" s="72" t="s">
        <v>811</v>
      </c>
      <c r="C13920" s="72" t="s">
        <v>1102</v>
      </c>
      <c r="D13920" s="72" t="s">
        <v>1098</v>
      </c>
      <c r="E13920" s="72">
        <v>3055</v>
      </c>
      <c r="F13920" s="105">
        <v>302</v>
      </c>
      <c r="G13920" s="108">
        <f t="shared" si="217"/>
        <v>43466</v>
      </c>
    </row>
    <row r="13921" spans="1:7" x14ac:dyDescent="0.35">
      <c r="A13921" s="72" t="s">
        <v>810</v>
      </c>
      <c r="B13921" s="72" t="s">
        <v>811</v>
      </c>
      <c r="C13921" s="72" t="s">
        <v>1102</v>
      </c>
      <c r="D13921" s="72" t="s">
        <v>1099</v>
      </c>
      <c r="E13921" s="72">
        <v>3124</v>
      </c>
      <c r="F13921" s="105">
        <v>310</v>
      </c>
      <c r="G13921" s="108">
        <f t="shared" si="217"/>
        <v>43374</v>
      </c>
    </row>
    <row r="13922" spans="1:7" x14ac:dyDescent="0.35">
      <c r="A13922" s="72" t="s">
        <v>812</v>
      </c>
      <c r="B13922" s="72" t="s">
        <v>813</v>
      </c>
      <c r="C13922" s="72" t="s">
        <v>1087</v>
      </c>
      <c r="D13922" s="72" t="s">
        <v>1088</v>
      </c>
      <c r="E13922" s="72">
        <v>694</v>
      </c>
      <c r="F13922" s="105">
        <v>45</v>
      </c>
      <c r="G13922" s="108">
        <f t="shared" si="217"/>
        <v>44378</v>
      </c>
    </row>
    <row r="13923" spans="1:7" x14ac:dyDescent="0.35">
      <c r="A13923" s="72" t="s">
        <v>812</v>
      </c>
      <c r="B13923" s="72" t="s">
        <v>813</v>
      </c>
      <c r="C13923" s="72" t="s">
        <v>1087</v>
      </c>
      <c r="D13923" s="72" t="s">
        <v>1089</v>
      </c>
      <c r="E13923" s="72">
        <v>696</v>
      </c>
      <c r="F13923" s="105">
        <v>45</v>
      </c>
      <c r="G13923" s="108">
        <f t="shared" si="217"/>
        <v>44287</v>
      </c>
    </row>
    <row r="13924" spans="1:7" x14ac:dyDescent="0.35">
      <c r="A13924" s="72" t="s">
        <v>812</v>
      </c>
      <c r="B13924" s="72" t="s">
        <v>813</v>
      </c>
      <c r="C13924" s="72" t="s">
        <v>1087</v>
      </c>
      <c r="D13924" s="72" t="s">
        <v>1090</v>
      </c>
      <c r="E13924" s="72">
        <v>690</v>
      </c>
      <c r="F13924" s="105">
        <v>45</v>
      </c>
      <c r="G13924" s="108">
        <f t="shared" si="217"/>
        <v>44197</v>
      </c>
    </row>
    <row r="13925" spans="1:7" x14ac:dyDescent="0.35">
      <c r="A13925" s="72" t="s">
        <v>812</v>
      </c>
      <c r="B13925" s="72" t="s">
        <v>813</v>
      </c>
      <c r="C13925" s="72" t="s">
        <v>1087</v>
      </c>
      <c r="D13925" s="72" t="s">
        <v>1091</v>
      </c>
      <c r="E13925" s="72">
        <v>691</v>
      </c>
      <c r="F13925" s="105">
        <v>46</v>
      </c>
      <c r="G13925" s="108">
        <f t="shared" si="217"/>
        <v>44105</v>
      </c>
    </row>
    <row r="13926" spans="1:7" x14ac:dyDescent="0.35">
      <c r="A13926" s="72" t="s">
        <v>812</v>
      </c>
      <c r="B13926" s="72" t="s">
        <v>813</v>
      </c>
      <c r="C13926" s="72" t="s">
        <v>1087</v>
      </c>
      <c r="D13926" s="72" t="s">
        <v>1092</v>
      </c>
      <c r="E13926" s="72">
        <v>695</v>
      </c>
      <c r="F13926" s="105">
        <v>47</v>
      </c>
      <c r="G13926" s="108">
        <f t="shared" si="217"/>
        <v>44013</v>
      </c>
    </row>
    <row r="13927" spans="1:7" x14ac:dyDescent="0.35">
      <c r="A13927" s="72" t="s">
        <v>812</v>
      </c>
      <c r="B13927" s="72" t="s">
        <v>813</v>
      </c>
      <c r="C13927" s="72" t="s">
        <v>1087</v>
      </c>
      <c r="D13927" s="72" t="s">
        <v>1093</v>
      </c>
      <c r="E13927" s="72">
        <v>694</v>
      </c>
      <c r="F13927" s="105">
        <v>49</v>
      </c>
      <c r="G13927" s="108">
        <f t="shared" si="217"/>
        <v>43922</v>
      </c>
    </row>
    <row r="13928" spans="1:7" x14ac:dyDescent="0.35">
      <c r="A13928" s="72" t="s">
        <v>812</v>
      </c>
      <c r="B13928" s="72" t="s">
        <v>813</v>
      </c>
      <c r="C13928" s="72" t="s">
        <v>1087</v>
      </c>
      <c r="D13928" s="72" t="s">
        <v>1094</v>
      </c>
      <c r="E13928" s="72">
        <v>690</v>
      </c>
      <c r="F13928" s="105">
        <v>50</v>
      </c>
      <c r="G13928" s="108">
        <f t="shared" si="217"/>
        <v>43831</v>
      </c>
    </row>
    <row r="13929" spans="1:7" x14ac:dyDescent="0.35">
      <c r="A13929" s="72" t="s">
        <v>812</v>
      </c>
      <c r="B13929" s="72" t="s">
        <v>813</v>
      </c>
      <c r="C13929" s="72" t="s">
        <v>1087</v>
      </c>
      <c r="D13929" s="72" t="s">
        <v>1095</v>
      </c>
      <c r="E13929" s="72">
        <v>687</v>
      </c>
      <c r="F13929" s="105">
        <v>46</v>
      </c>
      <c r="G13929" s="108">
        <f t="shared" si="217"/>
        <v>43739</v>
      </c>
    </row>
    <row r="13930" spans="1:7" x14ac:dyDescent="0.35">
      <c r="A13930" s="72" t="s">
        <v>812</v>
      </c>
      <c r="B13930" s="72" t="s">
        <v>813</v>
      </c>
      <c r="C13930" s="72" t="s">
        <v>1087</v>
      </c>
      <c r="D13930" s="72" t="s">
        <v>1096</v>
      </c>
      <c r="E13930" s="72">
        <v>686</v>
      </c>
      <c r="F13930" s="105">
        <v>42</v>
      </c>
      <c r="G13930" s="108">
        <f t="shared" si="217"/>
        <v>43647</v>
      </c>
    </row>
    <row r="13931" spans="1:7" x14ac:dyDescent="0.35">
      <c r="A13931" s="72" t="s">
        <v>812</v>
      </c>
      <c r="B13931" s="72" t="s">
        <v>813</v>
      </c>
      <c r="C13931" s="72" t="s">
        <v>1087</v>
      </c>
      <c r="D13931" s="72" t="s">
        <v>1097</v>
      </c>
      <c r="E13931" s="72">
        <v>687</v>
      </c>
      <c r="F13931" s="105">
        <v>43</v>
      </c>
      <c r="G13931" s="108">
        <f t="shared" si="217"/>
        <v>43556</v>
      </c>
    </row>
    <row r="13932" spans="1:7" x14ac:dyDescent="0.35">
      <c r="A13932" s="72" t="s">
        <v>812</v>
      </c>
      <c r="B13932" s="72" t="s">
        <v>813</v>
      </c>
      <c r="C13932" s="72" t="s">
        <v>1087</v>
      </c>
      <c r="D13932" s="72" t="s">
        <v>1098</v>
      </c>
      <c r="E13932" s="72">
        <v>679</v>
      </c>
      <c r="F13932" s="105">
        <v>40</v>
      </c>
      <c r="G13932" s="108">
        <f t="shared" si="217"/>
        <v>43466</v>
      </c>
    </row>
    <row r="13933" spans="1:7" x14ac:dyDescent="0.35">
      <c r="A13933" s="72" t="s">
        <v>812</v>
      </c>
      <c r="B13933" s="72" t="s">
        <v>813</v>
      </c>
      <c r="C13933" s="72" t="s">
        <v>1087</v>
      </c>
      <c r="D13933" s="72" t="s">
        <v>1099</v>
      </c>
      <c r="E13933" s="72">
        <v>690</v>
      </c>
      <c r="F13933" s="105">
        <v>40</v>
      </c>
      <c r="G13933" s="108">
        <f t="shared" si="217"/>
        <v>43374</v>
      </c>
    </row>
    <row r="13934" spans="1:7" x14ac:dyDescent="0.35">
      <c r="A13934" s="72" t="s">
        <v>812</v>
      </c>
      <c r="B13934" s="72" t="s">
        <v>813</v>
      </c>
      <c r="C13934" s="72" t="s">
        <v>1100</v>
      </c>
      <c r="D13934" s="72" t="s">
        <v>1088</v>
      </c>
      <c r="E13934" s="72">
        <v>411</v>
      </c>
      <c r="F13934" s="105">
        <v>53</v>
      </c>
      <c r="G13934" s="108">
        <f t="shared" si="217"/>
        <v>44378</v>
      </c>
    </row>
    <row r="13935" spans="1:7" x14ac:dyDescent="0.35">
      <c r="A13935" s="72" t="s">
        <v>812</v>
      </c>
      <c r="B13935" s="72" t="s">
        <v>813</v>
      </c>
      <c r="C13935" s="72" t="s">
        <v>1100</v>
      </c>
      <c r="D13935" s="72" t="s">
        <v>1089</v>
      </c>
      <c r="E13935" s="72">
        <v>413</v>
      </c>
      <c r="F13935" s="105">
        <v>52</v>
      </c>
      <c r="G13935" s="108">
        <f t="shared" si="217"/>
        <v>44287</v>
      </c>
    </row>
    <row r="13936" spans="1:7" x14ac:dyDescent="0.35">
      <c r="A13936" s="72" t="s">
        <v>812</v>
      </c>
      <c r="B13936" s="72" t="s">
        <v>813</v>
      </c>
      <c r="C13936" s="72" t="s">
        <v>1100</v>
      </c>
      <c r="D13936" s="72" t="s">
        <v>1090</v>
      </c>
      <c r="E13936" s="72">
        <v>411</v>
      </c>
      <c r="F13936" s="105">
        <v>52</v>
      </c>
      <c r="G13936" s="108">
        <f t="shared" si="217"/>
        <v>44197</v>
      </c>
    </row>
    <row r="13937" spans="1:7" x14ac:dyDescent="0.35">
      <c r="A13937" s="72" t="s">
        <v>812</v>
      </c>
      <c r="B13937" s="72" t="s">
        <v>813</v>
      </c>
      <c r="C13937" s="72" t="s">
        <v>1100</v>
      </c>
      <c r="D13937" s="72" t="s">
        <v>1091</v>
      </c>
      <c r="E13937" s="72">
        <v>405</v>
      </c>
      <c r="F13937" s="105">
        <v>55</v>
      </c>
      <c r="G13937" s="108">
        <f t="shared" si="217"/>
        <v>44105</v>
      </c>
    </row>
    <row r="13938" spans="1:7" x14ac:dyDescent="0.35">
      <c r="A13938" s="72" t="s">
        <v>812</v>
      </c>
      <c r="B13938" s="72" t="s">
        <v>813</v>
      </c>
      <c r="C13938" s="72" t="s">
        <v>1100</v>
      </c>
      <c r="D13938" s="72" t="s">
        <v>1092</v>
      </c>
      <c r="E13938" s="72">
        <v>409</v>
      </c>
      <c r="F13938" s="105">
        <v>58</v>
      </c>
      <c r="G13938" s="108">
        <f t="shared" si="217"/>
        <v>44013</v>
      </c>
    </row>
    <row r="13939" spans="1:7" x14ac:dyDescent="0.35">
      <c r="A13939" s="72" t="s">
        <v>812</v>
      </c>
      <c r="B13939" s="72" t="s">
        <v>813</v>
      </c>
      <c r="C13939" s="72" t="s">
        <v>1100</v>
      </c>
      <c r="D13939" s="72" t="s">
        <v>1093</v>
      </c>
      <c r="E13939" s="72">
        <v>405</v>
      </c>
      <c r="F13939" s="105">
        <v>57</v>
      </c>
      <c r="G13939" s="108">
        <f t="shared" si="217"/>
        <v>43922</v>
      </c>
    </row>
    <row r="13940" spans="1:7" x14ac:dyDescent="0.35">
      <c r="A13940" s="72" t="s">
        <v>812</v>
      </c>
      <c r="B13940" s="72" t="s">
        <v>813</v>
      </c>
      <c r="C13940" s="72" t="s">
        <v>1100</v>
      </c>
      <c r="D13940" s="72" t="s">
        <v>1094</v>
      </c>
      <c r="E13940" s="72">
        <v>400</v>
      </c>
      <c r="F13940" s="105">
        <v>59</v>
      </c>
      <c r="G13940" s="108">
        <f t="shared" si="217"/>
        <v>43831</v>
      </c>
    </row>
    <row r="13941" spans="1:7" x14ac:dyDescent="0.35">
      <c r="A13941" s="72" t="s">
        <v>812</v>
      </c>
      <c r="B13941" s="72" t="s">
        <v>813</v>
      </c>
      <c r="C13941" s="72" t="s">
        <v>1100</v>
      </c>
      <c r="D13941" s="72" t="s">
        <v>1095</v>
      </c>
      <c r="E13941" s="72">
        <v>397</v>
      </c>
      <c r="F13941" s="105">
        <v>59</v>
      </c>
      <c r="G13941" s="108">
        <f t="shared" si="217"/>
        <v>43739</v>
      </c>
    </row>
    <row r="13942" spans="1:7" x14ac:dyDescent="0.35">
      <c r="A13942" s="72" t="s">
        <v>812</v>
      </c>
      <c r="B13942" s="72" t="s">
        <v>813</v>
      </c>
      <c r="C13942" s="72" t="s">
        <v>1100</v>
      </c>
      <c r="D13942" s="72" t="s">
        <v>1096</v>
      </c>
      <c r="E13942" s="72">
        <v>401</v>
      </c>
      <c r="F13942" s="105">
        <v>61</v>
      </c>
      <c r="G13942" s="108">
        <f t="shared" si="217"/>
        <v>43647</v>
      </c>
    </row>
    <row r="13943" spans="1:7" x14ac:dyDescent="0.35">
      <c r="A13943" s="72" t="s">
        <v>812</v>
      </c>
      <c r="B13943" s="72" t="s">
        <v>813</v>
      </c>
      <c r="C13943" s="72" t="s">
        <v>1100</v>
      </c>
      <c r="D13943" s="72" t="s">
        <v>1097</v>
      </c>
      <c r="E13943" s="72">
        <v>400</v>
      </c>
      <c r="F13943" s="105">
        <v>53</v>
      </c>
      <c r="G13943" s="108">
        <f t="shared" si="217"/>
        <v>43556</v>
      </c>
    </row>
    <row r="13944" spans="1:7" x14ac:dyDescent="0.35">
      <c r="A13944" s="72" t="s">
        <v>812</v>
      </c>
      <c r="B13944" s="72" t="s">
        <v>813</v>
      </c>
      <c r="C13944" s="72" t="s">
        <v>1100</v>
      </c>
      <c r="D13944" s="72" t="s">
        <v>1098</v>
      </c>
      <c r="E13944" s="72">
        <v>393</v>
      </c>
      <c r="F13944" s="105">
        <v>56</v>
      </c>
      <c r="G13944" s="108">
        <f t="shared" si="217"/>
        <v>43466</v>
      </c>
    </row>
    <row r="13945" spans="1:7" x14ac:dyDescent="0.35">
      <c r="A13945" s="72" t="s">
        <v>812</v>
      </c>
      <c r="B13945" s="72" t="s">
        <v>813</v>
      </c>
      <c r="C13945" s="72" t="s">
        <v>1100</v>
      </c>
      <c r="D13945" s="72" t="s">
        <v>1099</v>
      </c>
      <c r="E13945" s="72">
        <v>401</v>
      </c>
      <c r="F13945" s="105">
        <v>62</v>
      </c>
      <c r="G13945" s="108">
        <f t="shared" si="217"/>
        <v>43374</v>
      </c>
    </row>
    <row r="13946" spans="1:7" x14ac:dyDescent="0.35">
      <c r="A13946" s="72" t="s">
        <v>812</v>
      </c>
      <c r="B13946" s="72" t="s">
        <v>813</v>
      </c>
      <c r="C13946" s="72" t="s">
        <v>1101</v>
      </c>
      <c r="D13946" s="72" t="s">
        <v>1088</v>
      </c>
      <c r="E13946" s="72">
        <v>51</v>
      </c>
      <c r="F13946" s="105">
        <v>2</v>
      </c>
      <c r="G13946" s="108">
        <f t="shared" si="217"/>
        <v>44378</v>
      </c>
    </row>
    <row r="13947" spans="1:7" x14ac:dyDescent="0.35">
      <c r="A13947" s="72" t="s">
        <v>812</v>
      </c>
      <c r="B13947" s="72" t="s">
        <v>813</v>
      </c>
      <c r="C13947" s="72" t="s">
        <v>1101</v>
      </c>
      <c r="D13947" s="72" t="s">
        <v>1089</v>
      </c>
      <c r="E13947" s="72">
        <v>51</v>
      </c>
      <c r="F13947" s="105">
        <v>2</v>
      </c>
      <c r="G13947" s="108">
        <f t="shared" si="217"/>
        <v>44287</v>
      </c>
    </row>
    <row r="13948" spans="1:7" x14ac:dyDescent="0.35">
      <c r="A13948" s="72" t="s">
        <v>812</v>
      </c>
      <c r="B13948" s="72" t="s">
        <v>813</v>
      </c>
      <c r="C13948" s="72" t="s">
        <v>1101</v>
      </c>
      <c r="D13948" s="72" t="s">
        <v>1090</v>
      </c>
      <c r="E13948" s="72">
        <v>50</v>
      </c>
      <c r="F13948" s="105">
        <v>2</v>
      </c>
      <c r="G13948" s="108">
        <f t="shared" si="217"/>
        <v>44197</v>
      </c>
    </row>
    <row r="13949" spans="1:7" x14ac:dyDescent="0.35">
      <c r="A13949" s="72" t="s">
        <v>812</v>
      </c>
      <c r="B13949" s="72" t="s">
        <v>813</v>
      </c>
      <c r="C13949" s="72" t="s">
        <v>1101</v>
      </c>
      <c r="D13949" s="72" t="s">
        <v>1091</v>
      </c>
      <c r="E13949" s="72">
        <v>50</v>
      </c>
      <c r="F13949" s="105">
        <v>2</v>
      </c>
      <c r="G13949" s="108">
        <f t="shared" si="217"/>
        <v>44105</v>
      </c>
    </row>
    <row r="13950" spans="1:7" x14ac:dyDescent="0.35">
      <c r="A13950" s="72" t="s">
        <v>812</v>
      </c>
      <c r="B13950" s="72" t="s">
        <v>813</v>
      </c>
      <c r="C13950" s="72" t="s">
        <v>1101</v>
      </c>
      <c r="D13950" s="72" t="s">
        <v>1092</v>
      </c>
      <c r="E13950" s="72">
        <v>49</v>
      </c>
      <c r="F13950" s="105">
        <v>3</v>
      </c>
      <c r="G13950" s="108">
        <f t="shared" si="217"/>
        <v>44013</v>
      </c>
    </row>
    <row r="13951" spans="1:7" x14ac:dyDescent="0.35">
      <c r="A13951" s="72" t="s">
        <v>812</v>
      </c>
      <c r="B13951" s="72" t="s">
        <v>813</v>
      </c>
      <c r="C13951" s="72" t="s">
        <v>1101</v>
      </c>
      <c r="D13951" s="72" t="s">
        <v>1093</v>
      </c>
      <c r="E13951" s="72">
        <v>50</v>
      </c>
      <c r="F13951" s="105">
        <v>3</v>
      </c>
      <c r="G13951" s="108">
        <f t="shared" si="217"/>
        <v>43922</v>
      </c>
    </row>
    <row r="13952" spans="1:7" x14ac:dyDescent="0.35">
      <c r="A13952" s="72" t="s">
        <v>812</v>
      </c>
      <c r="B13952" s="72" t="s">
        <v>813</v>
      </c>
      <c r="C13952" s="72" t="s">
        <v>1101</v>
      </c>
      <c r="D13952" s="72" t="s">
        <v>1094</v>
      </c>
      <c r="E13952" s="72">
        <v>50</v>
      </c>
      <c r="F13952" s="105">
        <v>4</v>
      </c>
      <c r="G13952" s="108">
        <f t="shared" si="217"/>
        <v>43831</v>
      </c>
    </row>
    <row r="13953" spans="1:7" x14ac:dyDescent="0.35">
      <c r="A13953" s="72" t="s">
        <v>812</v>
      </c>
      <c r="B13953" s="72" t="s">
        <v>813</v>
      </c>
      <c r="C13953" s="72" t="s">
        <v>1101</v>
      </c>
      <c r="D13953" s="72" t="s">
        <v>1095</v>
      </c>
      <c r="E13953" s="72">
        <v>49</v>
      </c>
      <c r="F13953" s="105">
        <v>4</v>
      </c>
      <c r="G13953" s="108">
        <f t="shared" si="217"/>
        <v>43739</v>
      </c>
    </row>
    <row r="13954" spans="1:7" x14ac:dyDescent="0.35">
      <c r="A13954" s="72" t="s">
        <v>812</v>
      </c>
      <c r="B13954" s="72" t="s">
        <v>813</v>
      </c>
      <c r="C13954" s="72" t="s">
        <v>1101</v>
      </c>
      <c r="D13954" s="72" t="s">
        <v>1096</v>
      </c>
      <c r="E13954" s="72">
        <v>50</v>
      </c>
      <c r="F13954" s="105">
        <v>4</v>
      </c>
      <c r="G13954" s="108">
        <f t="shared" si="217"/>
        <v>43647</v>
      </c>
    </row>
    <row r="13955" spans="1:7" x14ac:dyDescent="0.35">
      <c r="A13955" s="72" t="s">
        <v>812</v>
      </c>
      <c r="B13955" s="72" t="s">
        <v>813</v>
      </c>
      <c r="C13955" s="72" t="s">
        <v>1101</v>
      </c>
      <c r="D13955" s="72" t="s">
        <v>1097</v>
      </c>
      <c r="E13955" s="72">
        <v>50</v>
      </c>
      <c r="F13955" s="105">
        <v>4</v>
      </c>
      <c r="G13955" s="108">
        <f t="shared" si="217"/>
        <v>43556</v>
      </c>
    </row>
    <row r="13956" spans="1:7" x14ac:dyDescent="0.35">
      <c r="A13956" s="72" t="s">
        <v>812</v>
      </c>
      <c r="B13956" s="72" t="s">
        <v>813</v>
      </c>
      <c r="C13956" s="72" t="s">
        <v>1101</v>
      </c>
      <c r="D13956" s="72" t="s">
        <v>1098</v>
      </c>
      <c r="E13956" s="72">
        <v>47</v>
      </c>
      <c r="F13956" s="105">
        <v>4</v>
      </c>
      <c r="G13956" s="108">
        <f t="shared" ref="G13956:G14019" si="218">DATE(LEFT(D13956,4),RIGHT(LEFT(D13956,7),2),1)</f>
        <v>43466</v>
      </c>
    </row>
    <row r="13957" spans="1:7" x14ac:dyDescent="0.35">
      <c r="A13957" s="72" t="s">
        <v>812</v>
      </c>
      <c r="B13957" s="72" t="s">
        <v>813</v>
      </c>
      <c r="C13957" s="72" t="s">
        <v>1101</v>
      </c>
      <c r="D13957" s="72" t="s">
        <v>1099</v>
      </c>
      <c r="E13957" s="72">
        <v>48</v>
      </c>
      <c r="F13957" s="105">
        <v>5</v>
      </c>
      <c r="G13957" s="108">
        <f t="shared" si="218"/>
        <v>43374</v>
      </c>
    </row>
    <row r="13958" spans="1:7" x14ac:dyDescent="0.35">
      <c r="A13958" s="72" t="s">
        <v>812</v>
      </c>
      <c r="B13958" s="72" t="s">
        <v>813</v>
      </c>
      <c r="C13958" s="72" t="s">
        <v>1102</v>
      </c>
      <c r="D13958" s="72" t="s">
        <v>1088</v>
      </c>
      <c r="E13958" s="72">
        <v>661</v>
      </c>
      <c r="F13958" s="105">
        <v>50</v>
      </c>
      <c r="G13958" s="108">
        <f t="shared" si="218"/>
        <v>44378</v>
      </c>
    </row>
    <row r="13959" spans="1:7" x14ac:dyDescent="0.35">
      <c r="A13959" s="72" t="s">
        <v>812</v>
      </c>
      <c r="B13959" s="72" t="s">
        <v>813</v>
      </c>
      <c r="C13959" s="72" t="s">
        <v>1102</v>
      </c>
      <c r="D13959" s="72" t="s">
        <v>1089</v>
      </c>
      <c r="E13959" s="72">
        <v>664</v>
      </c>
      <c r="F13959" s="105">
        <v>51</v>
      </c>
      <c r="G13959" s="108">
        <f t="shared" si="218"/>
        <v>44287</v>
      </c>
    </row>
    <row r="13960" spans="1:7" x14ac:dyDescent="0.35">
      <c r="A13960" s="72" t="s">
        <v>812</v>
      </c>
      <c r="B13960" s="72" t="s">
        <v>813</v>
      </c>
      <c r="C13960" s="72" t="s">
        <v>1102</v>
      </c>
      <c r="D13960" s="72" t="s">
        <v>1090</v>
      </c>
      <c r="E13960" s="72">
        <v>664</v>
      </c>
      <c r="F13960" s="105">
        <v>51</v>
      </c>
      <c r="G13960" s="108">
        <f t="shared" si="218"/>
        <v>44197</v>
      </c>
    </row>
    <row r="13961" spans="1:7" x14ac:dyDescent="0.35">
      <c r="A13961" s="72" t="s">
        <v>812</v>
      </c>
      <c r="B13961" s="72" t="s">
        <v>813</v>
      </c>
      <c r="C13961" s="72" t="s">
        <v>1102</v>
      </c>
      <c r="D13961" s="72" t="s">
        <v>1091</v>
      </c>
      <c r="E13961" s="72">
        <v>660</v>
      </c>
      <c r="F13961" s="105">
        <v>52</v>
      </c>
      <c r="G13961" s="108">
        <f t="shared" si="218"/>
        <v>44105</v>
      </c>
    </row>
    <row r="13962" spans="1:7" x14ac:dyDescent="0.35">
      <c r="A13962" s="72" t="s">
        <v>812</v>
      </c>
      <c r="B13962" s="72" t="s">
        <v>813</v>
      </c>
      <c r="C13962" s="72" t="s">
        <v>1102</v>
      </c>
      <c r="D13962" s="72" t="s">
        <v>1092</v>
      </c>
      <c r="E13962" s="72">
        <v>658</v>
      </c>
      <c r="F13962" s="105">
        <v>52</v>
      </c>
      <c r="G13962" s="108">
        <f t="shared" si="218"/>
        <v>44013</v>
      </c>
    </row>
    <row r="13963" spans="1:7" x14ac:dyDescent="0.35">
      <c r="A13963" s="72" t="s">
        <v>812</v>
      </c>
      <c r="B13963" s="72" t="s">
        <v>813</v>
      </c>
      <c r="C13963" s="72" t="s">
        <v>1102</v>
      </c>
      <c r="D13963" s="72" t="s">
        <v>1093</v>
      </c>
      <c r="E13963" s="72">
        <v>660</v>
      </c>
      <c r="F13963" s="105">
        <v>53</v>
      </c>
      <c r="G13963" s="108">
        <f t="shared" si="218"/>
        <v>43922</v>
      </c>
    </row>
    <row r="13964" spans="1:7" x14ac:dyDescent="0.35">
      <c r="A13964" s="72" t="s">
        <v>812</v>
      </c>
      <c r="B13964" s="72" t="s">
        <v>813</v>
      </c>
      <c r="C13964" s="72" t="s">
        <v>1102</v>
      </c>
      <c r="D13964" s="72" t="s">
        <v>1094</v>
      </c>
      <c r="E13964" s="72">
        <v>658</v>
      </c>
      <c r="F13964" s="105">
        <v>57</v>
      </c>
      <c r="G13964" s="108">
        <f t="shared" si="218"/>
        <v>43831</v>
      </c>
    </row>
    <row r="13965" spans="1:7" x14ac:dyDescent="0.35">
      <c r="A13965" s="72" t="s">
        <v>812</v>
      </c>
      <c r="B13965" s="72" t="s">
        <v>813</v>
      </c>
      <c r="C13965" s="72" t="s">
        <v>1102</v>
      </c>
      <c r="D13965" s="72" t="s">
        <v>1095</v>
      </c>
      <c r="E13965" s="72">
        <v>663</v>
      </c>
      <c r="F13965" s="105">
        <v>57</v>
      </c>
      <c r="G13965" s="108">
        <f t="shared" si="218"/>
        <v>43739</v>
      </c>
    </row>
    <row r="13966" spans="1:7" x14ac:dyDescent="0.35">
      <c r="A13966" s="72" t="s">
        <v>812</v>
      </c>
      <c r="B13966" s="72" t="s">
        <v>813</v>
      </c>
      <c r="C13966" s="72" t="s">
        <v>1102</v>
      </c>
      <c r="D13966" s="72" t="s">
        <v>1096</v>
      </c>
      <c r="E13966" s="72">
        <v>663</v>
      </c>
      <c r="F13966" s="105">
        <v>57</v>
      </c>
      <c r="G13966" s="108">
        <f t="shared" si="218"/>
        <v>43647</v>
      </c>
    </row>
    <row r="13967" spans="1:7" x14ac:dyDescent="0.35">
      <c r="A13967" s="72" t="s">
        <v>812</v>
      </c>
      <c r="B13967" s="72" t="s">
        <v>813</v>
      </c>
      <c r="C13967" s="72" t="s">
        <v>1102</v>
      </c>
      <c r="D13967" s="72" t="s">
        <v>1097</v>
      </c>
      <c r="E13967" s="72">
        <v>661</v>
      </c>
      <c r="F13967" s="105">
        <v>58</v>
      </c>
      <c r="G13967" s="108">
        <f t="shared" si="218"/>
        <v>43556</v>
      </c>
    </row>
    <row r="13968" spans="1:7" x14ac:dyDescent="0.35">
      <c r="A13968" s="72" t="s">
        <v>812</v>
      </c>
      <c r="B13968" s="72" t="s">
        <v>813</v>
      </c>
      <c r="C13968" s="72" t="s">
        <v>1102</v>
      </c>
      <c r="D13968" s="72" t="s">
        <v>1098</v>
      </c>
      <c r="E13968" s="72">
        <v>661</v>
      </c>
      <c r="F13968" s="105">
        <v>61</v>
      </c>
      <c r="G13968" s="108">
        <f t="shared" si="218"/>
        <v>43466</v>
      </c>
    </row>
    <row r="13969" spans="1:7" x14ac:dyDescent="0.35">
      <c r="A13969" s="72" t="s">
        <v>812</v>
      </c>
      <c r="B13969" s="72" t="s">
        <v>813</v>
      </c>
      <c r="C13969" s="72" t="s">
        <v>1102</v>
      </c>
      <c r="D13969" s="72" t="s">
        <v>1099</v>
      </c>
      <c r="E13969" s="72">
        <v>676</v>
      </c>
      <c r="F13969" s="105">
        <v>68</v>
      </c>
      <c r="G13969" s="108">
        <f t="shared" si="218"/>
        <v>43374</v>
      </c>
    </row>
    <row r="13970" spans="1:7" x14ac:dyDescent="0.35">
      <c r="A13970" s="72" t="s">
        <v>814</v>
      </c>
      <c r="B13970" s="72" t="s">
        <v>815</v>
      </c>
      <c r="C13970" s="72" t="s">
        <v>1087</v>
      </c>
      <c r="D13970" s="72" t="s">
        <v>1088</v>
      </c>
      <c r="E13970" s="72">
        <v>670</v>
      </c>
      <c r="F13970" s="105">
        <v>60</v>
      </c>
      <c r="G13970" s="108">
        <f t="shared" si="218"/>
        <v>44378</v>
      </c>
    </row>
    <row r="13971" spans="1:7" x14ac:dyDescent="0.35">
      <c r="A13971" s="72" t="s">
        <v>814</v>
      </c>
      <c r="B13971" s="72" t="s">
        <v>815</v>
      </c>
      <c r="C13971" s="72" t="s">
        <v>1087</v>
      </c>
      <c r="D13971" s="72" t="s">
        <v>1089</v>
      </c>
      <c r="E13971" s="72">
        <v>675</v>
      </c>
      <c r="F13971" s="105">
        <v>68</v>
      </c>
      <c r="G13971" s="108">
        <f t="shared" si="218"/>
        <v>44287</v>
      </c>
    </row>
    <row r="13972" spans="1:7" x14ac:dyDescent="0.35">
      <c r="A13972" s="72" t="s">
        <v>814</v>
      </c>
      <c r="B13972" s="72" t="s">
        <v>815</v>
      </c>
      <c r="C13972" s="72" t="s">
        <v>1087</v>
      </c>
      <c r="D13972" s="72" t="s">
        <v>1090</v>
      </c>
      <c r="E13972" s="72">
        <v>676</v>
      </c>
      <c r="F13972" s="105">
        <v>62</v>
      </c>
      <c r="G13972" s="108">
        <f t="shared" si="218"/>
        <v>44197</v>
      </c>
    </row>
    <row r="13973" spans="1:7" x14ac:dyDescent="0.35">
      <c r="A13973" s="72" t="s">
        <v>814</v>
      </c>
      <c r="B13973" s="72" t="s">
        <v>815</v>
      </c>
      <c r="C13973" s="72" t="s">
        <v>1087</v>
      </c>
      <c r="D13973" s="72" t="s">
        <v>1091</v>
      </c>
      <c r="E13973" s="72">
        <v>673</v>
      </c>
      <c r="F13973" s="105">
        <v>60</v>
      </c>
      <c r="G13973" s="108">
        <f t="shared" si="218"/>
        <v>44105</v>
      </c>
    </row>
    <row r="13974" spans="1:7" x14ac:dyDescent="0.35">
      <c r="A13974" s="72" t="s">
        <v>814</v>
      </c>
      <c r="B13974" s="72" t="s">
        <v>815</v>
      </c>
      <c r="C13974" s="72" t="s">
        <v>1087</v>
      </c>
      <c r="D13974" s="72" t="s">
        <v>1092</v>
      </c>
      <c r="E13974" s="72">
        <v>674</v>
      </c>
      <c r="F13974" s="105">
        <v>56</v>
      </c>
      <c r="G13974" s="108">
        <f t="shared" si="218"/>
        <v>44013</v>
      </c>
    </row>
    <row r="13975" spans="1:7" x14ac:dyDescent="0.35">
      <c r="A13975" s="72" t="s">
        <v>814</v>
      </c>
      <c r="B13975" s="72" t="s">
        <v>815</v>
      </c>
      <c r="C13975" s="72" t="s">
        <v>1087</v>
      </c>
      <c r="D13975" s="72" t="s">
        <v>1093</v>
      </c>
      <c r="E13975" s="72">
        <v>676</v>
      </c>
      <c r="F13975" s="105">
        <v>62</v>
      </c>
      <c r="G13975" s="108">
        <f t="shared" si="218"/>
        <v>43922</v>
      </c>
    </row>
    <row r="13976" spans="1:7" x14ac:dyDescent="0.35">
      <c r="A13976" s="72" t="s">
        <v>814</v>
      </c>
      <c r="B13976" s="72" t="s">
        <v>815</v>
      </c>
      <c r="C13976" s="72" t="s">
        <v>1087</v>
      </c>
      <c r="D13976" s="72" t="s">
        <v>1094</v>
      </c>
      <c r="E13976" s="72">
        <v>672</v>
      </c>
      <c r="F13976" s="105">
        <v>58</v>
      </c>
      <c r="G13976" s="108">
        <f t="shared" si="218"/>
        <v>43831</v>
      </c>
    </row>
    <row r="13977" spans="1:7" x14ac:dyDescent="0.35">
      <c r="A13977" s="72" t="s">
        <v>814</v>
      </c>
      <c r="B13977" s="72" t="s">
        <v>815</v>
      </c>
      <c r="C13977" s="72" t="s">
        <v>1087</v>
      </c>
      <c r="D13977" s="72" t="s">
        <v>1095</v>
      </c>
      <c r="E13977" s="72">
        <v>676</v>
      </c>
      <c r="F13977" s="105">
        <v>59</v>
      </c>
      <c r="G13977" s="108">
        <f t="shared" si="218"/>
        <v>43739</v>
      </c>
    </row>
    <row r="13978" spans="1:7" x14ac:dyDescent="0.35">
      <c r="A13978" s="72" t="s">
        <v>814</v>
      </c>
      <c r="B13978" s="72" t="s">
        <v>815</v>
      </c>
      <c r="C13978" s="72" t="s">
        <v>1087</v>
      </c>
      <c r="D13978" s="72" t="s">
        <v>1096</v>
      </c>
      <c r="E13978" s="72">
        <v>672</v>
      </c>
      <c r="F13978" s="105">
        <v>57</v>
      </c>
      <c r="G13978" s="108">
        <f t="shared" si="218"/>
        <v>43647</v>
      </c>
    </row>
    <row r="13979" spans="1:7" x14ac:dyDescent="0.35">
      <c r="A13979" s="72" t="s">
        <v>814</v>
      </c>
      <c r="B13979" s="72" t="s">
        <v>815</v>
      </c>
      <c r="C13979" s="72" t="s">
        <v>1087</v>
      </c>
      <c r="D13979" s="72" t="s">
        <v>1097</v>
      </c>
      <c r="E13979" s="72">
        <v>671</v>
      </c>
      <c r="F13979" s="105">
        <v>49</v>
      </c>
      <c r="G13979" s="108">
        <f t="shared" si="218"/>
        <v>43556</v>
      </c>
    </row>
    <row r="13980" spans="1:7" x14ac:dyDescent="0.35">
      <c r="A13980" s="72" t="s">
        <v>814</v>
      </c>
      <c r="B13980" s="72" t="s">
        <v>815</v>
      </c>
      <c r="C13980" s="72" t="s">
        <v>1087</v>
      </c>
      <c r="D13980" s="72" t="s">
        <v>1098</v>
      </c>
      <c r="E13980" s="72">
        <v>669</v>
      </c>
      <c r="F13980" s="105">
        <v>56</v>
      </c>
      <c r="G13980" s="108">
        <f t="shared" si="218"/>
        <v>43466</v>
      </c>
    </row>
    <row r="13981" spans="1:7" x14ac:dyDescent="0.35">
      <c r="A13981" s="72" t="s">
        <v>814</v>
      </c>
      <c r="B13981" s="72" t="s">
        <v>815</v>
      </c>
      <c r="C13981" s="72" t="s">
        <v>1087</v>
      </c>
      <c r="D13981" s="72" t="s">
        <v>1099</v>
      </c>
      <c r="E13981" s="72">
        <v>684</v>
      </c>
      <c r="F13981" s="105">
        <v>74</v>
      </c>
      <c r="G13981" s="108">
        <f t="shared" si="218"/>
        <v>43374</v>
      </c>
    </row>
    <row r="13982" spans="1:7" x14ac:dyDescent="0.35">
      <c r="A13982" s="72" t="s">
        <v>814</v>
      </c>
      <c r="B13982" s="72" t="s">
        <v>815</v>
      </c>
      <c r="C13982" s="72" t="s">
        <v>1100</v>
      </c>
      <c r="D13982" s="72" t="s">
        <v>1088</v>
      </c>
      <c r="E13982" s="72">
        <v>666</v>
      </c>
      <c r="F13982" s="105">
        <v>76</v>
      </c>
      <c r="G13982" s="108">
        <f t="shared" si="218"/>
        <v>44378</v>
      </c>
    </row>
    <row r="13983" spans="1:7" x14ac:dyDescent="0.35">
      <c r="A13983" s="72" t="s">
        <v>814</v>
      </c>
      <c r="B13983" s="72" t="s">
        <v>815</v>
      </c>
      <c r="C13983" s="72" t="s">
        <v>1100</v>
      </c>
      <c r="D13983" s="72" t="s">
        <v>1089</v>
      </c>
      <c r="E13983" s="72">
        <v>666</v>
      </c>
      <c r="F13983" s="105">
        <v>83</v>
      </c>
      <c r="G13983" s="108">
        <f t="shared" si="218"/>
        <v>44287</v>
      </c>
    </row>
    <row r="13984" spans="1:7" x14ac:dyDescent="0.35">
      <c r="A13984" s="72" t="s">
        <v>814</v>
      </c>
      <c r="B13984" s="72" t="s">
        <v>815</v>
      </c>
      <c r="C13984" s="72" t="s">
        <v>1100</v>
      </c>
      <c r="D13984" s="72" t="s">
        <v>1090</v>
      </c>
      <c r="E13984" s="72">
        <v>671</v>
      </c>
      <c r="F13984" s="105">
        <v>84</v>
      </c>
      <c r="G13984" s="108">
        <f t="shared" si="218"/>
        <v>44197</v>
      </c>
    </row>
    <row r="13985" spans="1:7" x14ac:dyDescent="0.35">
      <c r="A13985" s="72" t="s">
        <v>814</v>
      </c>
      <c r="B13985" s="72" t="s">
        <v>815</v>
      </c>
      <c r="C13985" s="72" t="s">
        <v>1100</v>
      </c>
      <c r="D13985" s="72" t="s">
        <v>1091</v>
      </c>
      <c r="E13985" s="72">
        <v>672</v>
      </c>
      <c r="F13985" s="105">
        <v>81</v>
      </c>
      <c r="G13985" s="108">
        <f t="shared" si="218"/>
        <v>44105</v>
      </c>
    </row>
    <row r="13986" spans="1:7" x14ac:dyDescent="0.35">
      <c r="A13986" s="72" t="s">
        <v>814</v>
      </c>
      <c r="B13986" s="72" t="s">
        <v>815</v>
      </c>
      <c r="C13986" s="72" t="s">
        <v>1100</v>
      </c>
      <c r="D13986" s="72" t="s">
        <v>1092</v>
      </c>
      <c r="E13986" s="72">
        <v>664</v>
      </c>
      <c r="F13986" s="105">
        <v>64</v>
      </c>
      <c r="G13986" s="108">
        <f t="shared" si="218"/>
        <v>44013</v>
      </c>
    </row>
    <row r="13987" spans="1:7" x14ac:dyDescent="0.35">
      <c r="A13987" s="72" t="s">
        <v>814</v>
      </c>
      <c r="B13987" s="72" t="s">
        <v>815</v>
      </c>
      <c r="C13987" s="72" t="s">
        <v>1100</v>
      </c>
      <c r="D13987" s="72" t="s">
        <v>1093</v>
      </c>
      <c r="E13987" s="72">
        <v>664</v>
      </c>
      <c r="F13987" s="105">
        <v>69</v>
      </c>
      <c r="G13987" s="108">
        <f t="shared" si="218"/>
        <v>43922</v>
      </c>
    </row>
    <row r="13988" spans="1:7" x14ac:dyDescent="0.35">
      <c r="A13988" s="72" t="s">
        <v>814</v>
      </c>
      <c r="B13988" s="72" t="s">
        <v>815</v>
      </c>
      <c r="C13988" s="72" t="s">
        <v>1100</v>
      </c>
      <c r="D13988" s="72" t="s">
        <v>1094</v>
      </c>
      <c r="E13988" s="72">
        <v>669</v>
      </c>
      <c r="F13988" s="105">
        <v>69</v>
      </c>
      <c r="G13988" s="108">
        <f t="shared" si="218"/>
        <v>43831</v>
      </c>
    </row>
    <row r="13989" spans="1:7" x14ac:dyDescent="0.35">
      <c r="A13989" s="72" t="s">
        <v>814</v>
      </c>
      <c r="B13989" s="72" t="s">
        <v>815</v>
      </c>
      <c r="C13989" s="72" t="s">
        <v>1100</v>
      </c>
      <c r="D13989" s="72" t="s">
        <v>1095</v>
      </c>
      <c r="E13989" s="72">
        <v>666</v>
      </c>
      <c r="F13989" s="105">
        <v>69</v>
      </c>
      <c r="G13989" s="108">
        <f t="shared" si="218"/>
        <v>43739</v>
      </c>
    </row>
    <row r="13990" spans="1:7" x14ac:dyDescent="0.35">
      <c r="A13990" s="72" t="s">
        <v>814</v>
      </c>
      <c r="B13990" s="72" t="s">
        <v>815</v>
      </c>
      <c r="C13990" s="72" t="s">
        <v>1100</v>
      </c>
      <c r="D13990" s="72" t="s">
        <v>1096</v>
      </c>
      <c r="E13990" s="72">
        <v>668</v>
      </c>
      <c r="F13990" s="105">
        <v>69</v>
      </c>
      <c r="G13990" s="108">
        <f t="shared" si="218"/>
        <v>43647</v>
      </c>
    </row>
    <row r="13991" spans="1:7" x14ac:dyDescent="0.35">
      <c r="A13991" s="72" t="s">
        <v>814</v>
      </c>
      <c r="B13991" s="72" t="s">
        <v>815</v>
      </c>
      <c r="C13991" s="72" t="s">
        <v>1100</v>
      </c>
      <c r="D13991" s="72" t="s">
        <v>1097</v>
      </c>
      <c r="E13991" s="72">
        <v>668</v>
      </c>
      <c r="F13991" s="105">
        <v>57</v>
      </c>
      <c r="G13991" s="108">
        <f t="shared" si="218"/>
        <v>43556</v>
      </c>
    </row>
    <row r="13992" spans="1:7" x14ac:dyDescent="0.35">
      <c r="A13992" s="72" t="s">
        <v>814</v>
      </c>
      <c r="B13992" s="72" t="s">
        <v>815</v>
      </c>
      <c r="C13992" s="72" t="s">
        <v>1100</v>
      </c>
      <c r="D13992" s="72" t="s">
        <v>1098</v>
      </c>
      <c r="E13992" s="72">
        <v>659</v>
      </c>
      <c r="F13992" s="105">
        <v>60</v>
      </c>
      <c r="G13992" s="108">
        <f t="shared" si="218"/>
        <v>43466</v>
      </c>
    </row>
    <row r="13993" spans="1:7" x14ac:dyDescent="0.35">
      <c r="A13993" s="72" t="s">
        <v>814</v>
      </c>
      <c r="B13993" s="72" t="s">
        <v>815</v>
      </c>
      <c r="C13993" s="72" t="s">
        <v>1100</v>
      </c>
      <c r="D13993" s="72" t="s">
        <v>1099</v>
      </c>
      <c r="E13993" s="72">
        <v>712</v>
      </c>
      <c r="F13993" s="105">
        <v>92</v>
      </c>
      <c r="G13993" s="108">
        <f t="shared" si="218"/>
        <v>43374</v>
      </c>
    </row>
    <row r="13994" spans="1:7" x14ac:dyDescent="0.35">
      <c r="A13994" s="72" t="s">
        <v>814</v>
      </c>
      <c r="B13994" s="72" t="s">
        <v>815</v>
      </c>
      <c r="C13994" s="72" t="s">
        <v>1101</v>
      </c>
      <c r="D13994" s="72" t="s">
        <v>1088</v>
      </c>
      <c r="E13994" s="72">
        <v>154</v>
      </c>
      <c r="F13994" s="105">
        <v>4</v>
      </c>
      <c r="G13994" s="108">
        <f t="shared" si="218"/>
        <v>44378</v>
      </c>
    </row>
    <row r="13995" spans="1:7" x14ac:dyDescent="0.35">
      <c r="A13995" s="72" t="s">
        <v>814</v>
      </c>
      <c r="B13995" s="72" t="s">
        <v>815</v>
      </c>
      <c r="C13995" s="72" t="s">
        <v>1101</v>
      </c>
      <c r="D13995" s="72" t="s">
        <v>1089</v>
      </c>
      <c r="E13995" s="72">
        <v>151</v>
      </c>
      <c r="F13995" s="105">
        <v>4</v>
      </c>
      <c r="G13995" s="108">
        <f t="shared" si="218"/>
        <v>44287</v>
      </c>
    </row>
    <row r="13996" spans="1:7" x14ac:dyDescent="0.35">
      <c r="A13996" s="72" t="s">
        <v>814</v>
      </c>
      <c r="B13996" s="72" t="s">
        <v>815</v>
      </c>
      <c r="C13996" s="72" t="s">
        <v>1101</v>
      </c>
      <c r="D13996" s="72" t="s">
        <v>1090</v>
      </c>
      <c r="E13996" s="72">
        <v>152</v>
      </c>
      <c r="F13996" s="105">
        <v>5</v>
      </c>
      <c r="G13996" s="108">
        <f t="shared" si="218"/>
        <v>44197</v>
      </c>
    </row>
    <row r="13997" spans="1:7" x14ac:dyDescent="0.35">
      <c r="A13997" s="72" t="s">
        <v>814</v>
      </c>
      <c r="B13997" s="72" t="s">
        <v>815</v>
      </c>
      <c r="C13997" s="72" t="s">
        <v>1101</v>
      </c>
      <c r="D13997" s="72" t="s">
        <v>1091</v>
      </c>
      <c r="E13997" s="72">
        <v>149</v>
      </c>
      <c r="F13997" s="105">
        <v>4</v>
      </c>
      <c r="G13997" s="108">
        <f t="shared" si="218"/>
        <v>44105</v>
      </c>
    </row>
    <row r="13998" spans="1:7" x14ac:dyDescent="0.35">
      <c r="A13998" s="72" t="s">
        <v>814</v>
      </c>
      <c r="B13998" s="72" t="s">
        <v>815</v>
      </c>
      <c r="C13998" s="72" t="s">
        <v>1101</v>
      </c>
      <c r="D13998" s="72" t="s">
        <v>1092</v>
      </c>
      <c r="E13998" s="72">
        <v>151</v>
      </c>
      <c r="F13998" s="105">
        <v>4</v>
      </c>
      <c r="G13998" s="108">
        <f t="shared" si="218"/>
        <v>44013</v>
      </c>
    </row>
    <row r="13999" spans="1:7" x14ac:dyDescent="0.35">
      <c r="A13999" s="72" t="s">
        <v>814</v>
      </c>
      <c r="B13999" s="72" t="s">
        <v>815</v>
      </c>
      <c r="C13999" s="72" t="s">
        <v>1101</v>
      </c>
      <c r="D13999" s="72" t="s">
        <v>1093</v>
      </c>
      <c r="E13999" s="72">
        <v>150</v>
      </c>
      <c r="F13999" s="105">
        <v>4</v>
      </c>
      <c r="G13999" s="108">
        <f t="shared" si="218"/>
        <v>43922</v>
      </c>
    </row>
    <row r="14000" spans="1:7" x14ac:dyDescent="0.35">
      <c r="A14000" s="72" t="s">
        <v>814</v>
      </c>
      <c r="B14000" s="72" t="s">
        <v>815</v>
      </c>
      <c r="C14000" s="72" t="s">
        <v>1101</v>
      </c>
      <c r="D14000" s="72" t="s">
        <v>1094</v>
      </c>
      <c r="E14000" s="72">
        <v>152</v>
      </c>
      <c r="F14000" s="105">
        <v>5</v>
      </c>
      <c r="G14000" s="108">
        <f t="shared" si="218"/>
        <v>43831</v>
      </c>
    </row>
    <row r="14001" spans="1:7" x14ac:dyDescent="0.35">
      <c r="A14001" s="72" t="s">
        <v>814</v>
      </c>
      <c r="B14001" s="72" t="s">
        <v>815</v>
      </c>
      <c r="C14001" s="72" t="s">
        <v>1101</v>
      </c>
      <c r="D14001" s="72" t="s">
        <v>1095</v>
      </c>
      <c r="E14001" s="72">
        <v>152</v>
      </c>
      <c r="F14001" s="105">
        <v>4</v>
      </c>
      <c r="G14001" s="108">
        <f t="shared" si="218"/>
        <v>43739</v>
      </c>
    </row>
    <row r="14002" spans="1:7" x14ac:dyDescent="0.35">
      <c r="A14002" s="72" t="s">
        <v>814</v>
      </c>
      <c r="B14002" s="72" t="s">
        <v>815</v>
      </c>
      <c r="C14002" s="72" t="s">
        <v>1101</v>
      </c>
      <c r="D14002" s="72" t="s">
        <v>1096</v>
      </c>
      <c r="E14002" s="72">
        <v>151</v>
      </c>
      <c r="F14002" s="105">
        <v>3</v>
      </c>
      <c r="G14002" s="108">
        <f t="shared" si="218"/>
        <v>43647</v>
      </c>
    </row>
    <row r="14003" spans="1:7" x14ac:dyDescent="0.35">
      <c r="A14003" s="72" t="s">
        <v>814</v>
      </c>
      <c r="B14003" s="72" t="s">
        <v>815</v>
      </c>
      <c r="C14003" s="72" t="s">
        <v>1101</v>
      </c>
      <c r="D14003" s="72" t="s">
        <v>1097</v>
      </c>
      <c r="E14003" s="72">
        <v>153</v>
      </c>
      <c r="F14003" s="105">
        <v>3</v>
      </c>
      <c r="G14003" s="108">
        <f t="shared" si="218"/>
        <v>43556</v>
      </c>
    </row>
    <row r="14004" spans="1:7" x14ac:dyDescent="0.35">
      <c r="A14004" s="72" t="s">
        <v>814</v>
      </c>
      <c r="B14004" s="72" t="s">
        <v>815</v>
      </c>
      <c r="C14004" s="72" t="s">
        <v>1101</v>
      </c>
      <c r="D14004" s="72" t="s">
        <v>1098</v>
      </c>
      <c r="E14004" s="72">
        <v>151</v>
      </c>
      <c r="F14004" s="105">
        <v>3</v>
      </c>
      <c r="G14004" s="108">
        <f t="shared" si="218"/>
        <v>43466</v>
      </c>
    </row>
    <row r="14005" spans="1:7" x14ac:dyDescent="0.35">
      <c r="A14005" s="72" t="s">
        <v>814</v>
      </c>
      <c r="B14005" s="72" t="s">
        <v>815</v>
      </c>
      <c r="C14005" s="72" t="s">
        <v>1101</v>
      </c>
      <c r="D14005" s="72" t="s">
        <v>1099</v>
      </c>
      <c r="E14005" s="72">
        <v>159</v>
      </c>
      <c r="F14005" s="105">
        <v>5</v>
      </c>
      <c r="G14005" s="108">
        <f t="shared" si="218"/>
        <v>43374</v>
      </c>
    </row>
    <row r="14006" spans="1:7" x14ac:dyDescent="0.35">
      <c r="A14006" s="72" t="s">
        <v>814</v>
      </c>
      <c r="B14006" s="72" t="s">
        <v>815</v>
      </c>
      <c r="C14006" s="72" t="s">
        <v>1102</v>
      </c>
      <c r="D14006" s="72" t="s">
        <v>1088</v>
      </c>
      <c r="E14006" s="72">
        <v>886</v>
      </c>
      <c r="F14006" s="105">
        <v>67</v>
      </c>
      <c r="G14006" s="108">
        <f t="shared" si="218"/>
        <v>44378</v>
      </c>
    </row>
    <row r="14007" spans="1:7" x14ac:dyDescent="0.35">
      <c r="A14007" s="72" t="s">
        <v>814</v>
      </c>
      <c r="B14007" s="72" t="s">
        <v>815</v>
      </c>
      <c r="C14007" s="72" t="s">
        <v>1102</v>
      </c>
      <c r="D14007" s="72" t="s">
        <v>1089</v>
      </c>
      <c r="E14007" s="72">
        <v>883</v>
      </c>
      <c r="F14007" s="105">
        <v>68</v>
      </c>
      <c r="G14007" s="108">
        <f t="shared" si="218"/>
        <v>44287</v>
      </c>
    </row>
    <row r="14008" spans="1:7" x14ac:dyDescent="0.35">
      <c r="A14008" s="72" t="s">
        <v>814</v>
      </c>
      <c r="B14008" s="72" t="s">
        <v>815</v>
      </c>
      <c r="C14008" s="72" t="s">
        <v>1102</v>
      </c>
      <c r="D14008" s="72" t="s">
        <v>1090</v>
      </c>
      <c r="E14008" s="72">
        <v>886</v>
      </c>
      <c r="F14008" s="105">
        <v>68</v>
      </c>
      <c r="G14008" s="108">
        <f t="shared" si="218"/>
        <v>44197</v>
      </c>
    </row>
    <row r="14009" spans="1:7" x14ac:dyDescent="0.35">
      <c r="A14009" s="72" t="s">
        <v>814</v>
      </c>
      <c r="B14009" s="72" t="s">
        <v>815</v>
      </c>
      <c r="C14009" s="72" t="s">
        <v>1102</v>
      </c>
      <c r="D14009" s="72" t="s">
        <v>1091</v>
      </c>
      <c r="E14009" s="72">
        <v>888</v>
      </c>
      <c r="F14009" s="105">
        <v>75</v>
      </c>
      <c r="G14009" s="108">
        <f t="shared" si="218"/>
        <v>44105</v>
      </c>
    </row>
    <row r="14010" spans="1:7" x14ac:dyDescent="0.35">
      <c r="A14010" s="72" t="s">
        <v>814</v>
      </c>
      <c r="B14010" s="72" t="s">
        <v>815</v>
      </c>
      <c r="C14010" s="72" t="s">
        <v>1102</v>
      </c>
      <c r="D14010" s="72" t="s">
        <v>1092</v>
      </c>
      <c r="E14010" s="72">
        <v>893</v>
      </c>
      <c r="F14010" s="105">
        <v>78</v>
      </c>
      <c r="G14010" s="108">
        <f t="shared" si="218"/>
        <v>44013</v>
      </c>
    </row>
    <row r="14011" spans="1:7" x14ac:dyDescent="0.35">
      <c r="A14011" s="72" t="s">
        <v>814</v>
      </c>
      <c r="B14011" s="72" t="s">
        <v>815</v>
      </c>
      <c r="C14011" s="72" t="s">
        <v>1102</v>
      </c>
      <c r="D14011" s="72" t="s">
        <v>1093</v>
      </c>
      <c r="E14011" s="72">
        <v>897</v>
      </c>
      <c r="F14011" s="105">
        <v>92</v>
      </c>
      <c r="G14011" s="108">
        <f t="shared" si="218"/>
        <v>43922</v>
      </c>
    </row>
    <row r="14012" spans="1:7" x14ac:dyDescent="0.35">
      <c r="A14012" s="72" t="s">
        <v>814</v>
      </c>
      <c r="B14012" s="72" t="s">
        <v>815</v>
      </c>
      <c r="C14012" s="72" t="s">
        <v>1102</v>
      </c>
      <c r="D14012" s="72" t="s">
        <v>1094</v>
      </c>
      <c r="E14012" s="72">
        <v>896</v>
      </c>
      <c r="F14012" s="105">
        <v>92</v>
      </c>
      <c r="G14012" s="108">
        <f t="shared" si="218"/>
        <v>43831</v>
      </c>
    </row>
    <row r="14013" spans="1:7" x14ac:dyDescent="0.35">
      <c r="A14013" s="72" t="s">
        <v>814</v>
      </c>
      <c r="B14013" s="72" t="s">
        <v>815</v>
      </c>
      <c r="C14013" s="72" t="s">
        <v>1102</v>
      </c>
      <c r="D14013" s="72" t="s">
        <v>1095</v>
      </c>
      <c r="E14013" s="72">
        <v>894</v>
      </c>
      <c r="F14013" s="105">
        <v>89</v>
      </c>
      <c r="G14013" s="108">
        <f t="shared" si="218"/>
        <v>43739</v>
      </c>
    </row>
    <row r="14014" spans="1:7" x14ac:dyDescent="0.35">
      <c r="A14014" s="72" t="s">
        <v>814</v>
      </c>
      <c r="B14014" s="72" t="s">
        <v>815</v>
      </c>
      <c r="C14014" s="72" t="s">
        <v>1102</v>
      </c>
      <c r="D14014" s="72" t="s">
        <v>1096</v>
      </c>
      <c r="E14014" s="72">
        <v>891</v>
      </c>
      <c r="F14014" s="105">
        <v>89</v>
      </c>
      <c r="G14014" s="108">
        <f t="shared" si="218"/>
        <v>43647</v>
      </c>
    </row>
    <row r="14015" spans="1:7" x14ac:dyDescent="0.35">
      <c r="A14015" s="72" t="s">
        <v>814</v>
      </c>
      <c r="B14015" s="72" t="s">
        <v>815</v>
      </c>
      <c r="C14015" s="72" t="s">
        <v>1102</v>
      </c>
      <c r="D14015" s="72" t="s">
        <v>1097</v>
      </c>
      <c r="E14015" s="72">
        <v>889</v>
      </c>
      <c r="F14015" s="105">
        <v>83</v>
      </c>
      <c r="G14015" s="108">
        <f t="shared" si="218"/>
        <v>43556</v>
      </c>
    </row>
    <row r="14016" spans="1:7" x14ac:dyDescent="0.35">
      <c r="A14016" s="72" t="s">
        <v>814</v>
      </c>
      <c r="B14016" s="72" t="s">
        <v>815</v>
      </c>
      <c r="C14016" s="72" t="s">
        <v>1102</v>
      </c>
      <c r="D14016" s="72" t="s">
        <v>1098</v>
      </c>
      <c r="E14016" s="72">
        <v>887</v>
      </c>
      <c r="F14016" s="105">
        <v>88</v>
      </c>
      <c r="G14016" s="108">
        <f t="shared" si="218"/>
        <v>43466</v>
      </c>
    </row>
    <row r="14017" spans="1:7" x14ac:dyDescent="0.35">
      <c r="A14017" s="72" t="s">
        <v>814</v>
      </c>
      <c r="B14017" s="72" t="s">
        <v>815</v>
      </c>
      <c r="C14017" s="72" t="s">
        <v>1102</v>
      </c>
      <c r="D14017" s="72" t="s">
        <v>1099</v>
      </c>
      <c r="E14017" s="72">
        <v>907</v>
      </c>
      <c r="F14017" s="105">
        <v>91</v>
      </c>
      <c r="G14017" s="108">
        <f t="shared" si="218"/>
        <v>43374</v>
      </c>
    </row>
    <row r="14018" spans="1:7" x14ac:dyDescent="0.35">
      <c r="A14018" s="72" t="s">
        <v>1033</v>
      </c>
      <c r="B14018" s="72" t="s">
        <v>1034</v>
      </c>
      <c r="C14018" s="72" t="s">
        <v>1087</v>
      </c>
      <c r="D14018" s="72" t="s">
        <v>1088</v>
      </c>
      <c r="E14018" s="72">
        <v>1147</v>
      </c>
      <c r="F14018" s="105">
        <v>106</v>
      </c>
      <c r="G14018" s="108">
        <f t="shared" si="218"/>
        <v>44378</v>
      </c>
    </row>
    <row r="14019" spans="1:7" x14ac:dyDescent="0.35">
      <c r="A14019" s="72" t="s">
        <v>1033</v>
      </c>
      <c r="B14019" s="72" t="s">
        <v>1034</v>
      </c>
      <c r="C14019" s="72" t="s">
        <v>1087</v>
      </c>
      <c r="D14019" s="72" t="s">
        <v>1089</v>
      </c>
      <c r="E14019" s="72">
        <v>1160</v>
      </c>
      <c r="F14019" s="105">
        <v>106</v>
      </c>
      <c r="G14019" s="108">
        <f t="shared" si="218"/>
        <v>44287</v>
      </c>
    </row>
    <row r="14020" spans="1:7" x14ac:dyDescent="0.35">
      <c r="A14020" s="72" t="s">
        <v>1033</v>
      </c>
      <c r="B14020" s="72" t="s">
        <v>1034</v>
      </c>
      <c r="C14020" s="72" t="s">
        <v>1087</v>
      </c>
      <c r="D14020" s="72" t="s">
        <v>1090</v>
      </c>
      <c r="E14020" s="72">
        <v>1157</v>
      </c>
      <c r="F14020" s="105">
        <v>103</v>
      </c>
      <c r="G14020" s="108">
        <f t="shared" ref="G14020:G14083" si="219">DATE(LEFT(D14020,4),RIGHT(LEFT(D14020,7),2),1)</f>
        <v>44197</v>
      </c>
    </row>
    <row r="14021" spans="1:7" x14ac:dyDescent="0.35">
      <c r="A14021" s="72" t="s">
        <v>1033</v>
      </c>
      <c r="B14021" s="72" t="s">
        <v>1034</v>
      </c>
      <c r="C14021" s="72" t="s">
        <v>1087</v>
      </c>
      <c r="D14021" s="72" t="s">
        <v>1091</v>
      </c>
      <c r="E14021" s="72">
        <v>1153</v>
      </c>
      <c r="F14021" s="105">
        <v>99</v>
      </c>
      <c r="G14021" s="108">
        <f t="shared" si="219"/>
        <v>44105</v>
      </c>
    </row>
    <row r="14022" spans="1:7" x14ac:dyDescent="0.35">
      <c r="A14022" s="72" t="s">
        <v>1033</v>
      </c>
      <c r="B14022" s="72" t="s">
        <v>1034</v>
      </c>
      <c r="C14022" s="72" t="s">
        <v>1087</v>
      </c>
      <c r="D14022" s="72" t="s">
        <v>1092</v>
      </c>
      <c r="E14022" s="72">
        <v>1139</v>
      </c>
      <c r="F14022" s="105">
        <v>103</v>
      </c>
      <c r="G14022" s="108">
        <f t="shared" si="219"/>
        <v>44013</v>
      </c>
    </row>
    <row r="14023" spans="1:7" x14ac:dyDescent="0.35">
      <c r="A14023" s="72" t="s">
        <v>1033</v>
      </c>
      <c r="B14023" s="72" t="s">
        <v>1034</v>
      </c>
      <c r="C14023" s="72" t="s">
        <v>1087</v>
      </c>
      <c r="D14023" s="72" t="s">
        <v>1093</v>
      </c>
      <c r="E14023" s="72">
        <v>1154</v>
      </c>
      <c r="F14023" s="105">
        <v>105</v>
      </c>
      <c r="G14023" s="108">
        <f t="shared" si="219"/>
        <v>43922</v>
      </c>
    </row>
    <row r="14024" spans="1:7" x14ac:dyDescent="0.35">
      <c r="A14024" s="72" t="s">
        <v>1033</v>
      </c>
      <c r="B14024" s="72" t="s">
        <v>1034</v>
      </c>
      <c r="C14024" s="72" t="s">
        <v>1087</v>
      </c>
      <c r="D14024" s="72" t="s">
        <v>1094</v>
      </c>
      <c r="E14024" s="72">
        <v>1139</v>
      </c>
      <c r="F14024" s="105">
        <v>104</v>
      </c>
      <c r="G14024" s="108">
        <f t="shared" si="219"/>
        <v>43831</v>
      </c>
    </row>
    <row r="14025" spans="1:7" x14ac:dyDescent="0.35">
      <c r="A14025" s="72" t="s">
        <v>1033</v>
      </c>
      <c r="B14025" s="72" t="s">
        <v>1034</v>
      </c>
      <c r="C14025" s="72" t="s">
        <v>1087</v>
      </c>
      <c r="D14025" s="72" t="s">
        <v>1095</v>
      </c>
      <c r="E14025" s="72">
        <v>1125</v>
      </c>
      <c r="F14025" s="105">
        <v>94</v>
      </c>
      <c r="G14025" s="108">
        <f t="shared" si="219"/>
        <v>43739</v>
      </c>
    </row>
    <row r="14026" spans="1:7" x14ac:dyDescent="0.35">
      <c r="A14026" s="72" t="s">
        <v>1033</v>
      </c>
      <c r="B14026" s="72" t="s">
        <v>1034</v>
      </c>
      <c r="C14026" s="72" t="s">
        <v>1087</v>
      </c>
      <c r="D14026" s="72" t="s">
        <v>1096</v>
      </c>
      <c r="E14026" s="72">
        <v>1120</v>
      </c>
      <c r="F14026" s="105">
        <v>92</v>
      </c>
      <c r="G14026" s="108">
        <f t="shared" si="219"/>
        <v>43647</v>
      </c>
    </row>
    <row r="14027" spans="1:7" x14ac:dyDescent="0.35">
      <c r="A14027" s="72" t="s">
        <v>1033</v>
      </c>
      <c r="B14027" s="72" t="s">
        <v>1034</v>
      </c>
      <c r="C14027" s="72" t="s">
        <v>1087</v>
      </c>
      <c r="D14027" s="72" t="s">
        <v>1097</v>
      </c>
      <c r="E14027" s="72">
        <v>1129</v>
      </c>
      <c r="F14027" s="105">
        <v>94</v>
      </c>
      <c r="G14027" s="108">
        <f t="shared" si="219"/>
        <v>43556</v>
      </c>
    </row>
    <row r="14028" spans="1:7" x14ac:dyDescent="0.35">
      <c r="A14028" s="72" t="s">
        <v>1033</v>
      </c>
      <c r="B14028" s="72" t="s">
        <v>1034</v>
      </c>
      <c r="C14028" s="72" t="s">
        <v>1087</v>
      </c>
      <c r="D14028" s="72" t="s">
        <v>1098</v>
      </c>
      <c r="E14028" s="72">
        <v>1119</v>
      </c>
      <c r="F14028" s="105">
        <v>95</v>
      </c>
      <c r="G14028" s="108">
        <f t="shared" si="219"/>
        <v>43466</v>
      </c>
    </row>
    <row r="14029" spans="1:7" x14ac:dyDescent="0.35">
      <c r="A14029" s="72" t="s">
        <v>1033</v>
      </c>
      <c r="B14029" s="72" t="s">
        <v>1034</v>
      </c>
      <c r="C14029" s="72" t="s">
        <v>1087</v>
      </c>
      <c r="D14029" s="72" t="s">
        <v>1099</v>
      </c>
      <c r="E14029" s="72">
        <v>1147</v>
      </c>
      <c r="F14029" s="105">
        <v>98</v>
      </c>
      <c r="G14029" s="108">
        <f t="shared" si="219"/>
        <v>43374</v>
      </c>
    </row>
    <row r="14030" spans="1:7" x14ac:dyDescent="0.35">
      <c r="A14030" s="72" t="s">
        <v>1033</v>
      </c>
      <c r="B14030" s="72" t="s">
        <v>1034</v>
      </c>
      <c r="C14030" s="72" t="s">
        <v>1100</v>
      </c>
      <c r="D14030" s="72" t="s">
        <v>1088</v>
      </c>
      <c r="E14030" s="72">
        <v>878</v>
      </c>
      <c r="F14030" s="105">
        <v>153</v>
      </c>
      <c r="G14030" s="108">
        <f t="shared" si="219"/>
        <v>44378</v>
      </c>
    </row>
    <row r="14031" spans="1:7" x14ac:dyDescent="0.35">
      <c r="A14031" s="72" t="s">
        <v>1033</v>
      </c>
      <c r="B14031" s="72" t="s">
        <v>1034</v>
      </c>
      <c r="C14031" s="72" t="s">
        <v>1100</v>
      </c>
      <c r="D14031" s="72" t="s">
        <v>1089</v>
      </c>
      <c r="E14031" s="72">
        <v>880</v>
      </c>
      <c r="F14031" s="105">
        <v>151</v>
      </c>
      <c r="G14031" s="108">
        <f t="shared" si="219"/>
        <v>44287</v>
      </c>
    </row>
    <row r="14032" spans="1:7" x14ac:dyDescent="0.35">
      <c r="A14032" s="72" t="s">
        <v>1033</v>
      </c>
      <c r="B14032" s="72" t="s">
        <v>1034</v>
      </c>
      <c r="C14032" s="72" t="s">
        <v>1100</v>
      </c>
      <c r="D14032" s="72" t="s">
        <v>1090</v>
      </c>
      <c r="E14032" s="72">
        <v>883</v>
      </c>
      <c r="F14032" s="105">
        <v>151</v>
      </c>
      <c r="G14032" s="108">
        <f t="shared" si="219"/>
        <v>44197</v>
      </c>
    </row>
    <row r="14033" spans="1:7" x14ac:dyDescent="0.35">
      <c r="A14033" s="72" t="s">
        <v>1033</v>
      </c>
      <c r="B14033" s="72" t="s">
        <v>1034</v>
      </c>
      <c r="C14033" s="72" t="s">
        <v>1100</v>
      </c>
      <c r="D14033" s="72" t="s">
        <v>1091</v>
      </c>
      <c r="E14033" s="72">
        <v>883</v>
      </c>
      <c r="F14033" s="105">
        <v>144</v>
      </c>
      <c r="G14033" s="108">
        <f t="shared" si="219"/>
        <v>44105</v>
      </c>
    </row>
    <row r="14034" spans="1:7" x14ac:dyDescent="0.35">
      <c r="A14034" s="72" t="s">
        <v>1033</v>
      </c>
      <c r="B14034" s="72" t="s">
        <v>1034</v>
      </c>
      <c r="C14034" s="72" t="s">
        <v>1100</v>
      </c>
      <c r="D14034" s="72" t="s">
        <v>1092</v>
      </c>
      <c r="E14034" s="72">
        <v>867</v>
      </c>
      <c r="F14034" s="105">
        <v>142</v>
      </c>
      <c r="G14034" s="108">
        <f t="shared" si="219"/>
        <v>44013</v>
      </c>
    </row>
    <row r="14035" spans="1:7" x14ac:dyDescent="0.35">
      <c r="A14035" s="72" t="s">
        <v>1033</v>
      </c>
      <c r="B14035" s="72" t="s">
        <v>1034</v>
      </c>
      <c r="C14035" s="72" t="s">
        <v>1100</v>
      </c>
      <c r="D14035" s="72" t="s">
        <v>1093</v>
      </c>
      <c r="E14035" s="72">
        <v>858</v>
      </c>
      <c r="F14035" s="105">
        <v>143</v>
      </c>
      <c r="G14035" s="108">
        <f t="shared" si="219"/>
        <v>43922</v>
      </c>
    </row>
    <row r="14036" spans="1:7" x14ac:dyDescent="0.35">
      <c r="A14036" s="72" t="s">
        <v>1033</v>
      </c>
      <c r="B14036" s="72" t="s">
        <v>1034</v>
      </c>
      <c r="C14036" s="72" t="s">
        <v>1100</v>
      </c>
      <c r="D14036" s="72" t="s">
        <v>1094</v>
      </c>
      <c r="E14036" s="72">
        <v>850</v>
      </c>
      <c r="F14036" s="105">
        <v>151</v>
      </c>
      <c r="G14036" s="108">
        <f t="shared" si="219"/>
        <v>43831</v>
      </c>
    </row>
    <row r="14037" spans="1:7" x14ac:dyDescent="0.35">
      <c r="A14037" s="72" t="s">
        <v>1033</v>
      </c>
      <c r="B14037" s="72" t="s">
        <v>1034</v>
      </c>
      <c r="C14037" s="72" t="s">
        <v>1100</v>
      </c>
      <c r="D14037" s="72" t="s">
        <v>1095</v>
      </c>
      <c r="E14037" s="72">
        <v>849</v>
      </c>
      <c r="F14037" s="105">
        <v>140</v>
      </c>
      <c r="G14037" s="108">
        <f t="shared" si="219"/>
        <v>43739</v>
      </c>
    </row>
    <row r="14038" spans="1:7" x14ac:dyDescent="0.35">
      <c r="A14038" s="72" t="s">
        <v>1033</v>
      </c>
      <c r="B14038" s="72" t="s">
        <v>1034</v>
      </c>
      <c r="C14038" s="72" t="s">
        <v>1100</v>
      </c>
      <c r="D14038" s="72" t="s">
        <v>1096</v>
      </c>
      <c r="E14038" s="72">
        <v>848</v>
      </c>
      <c r="F14038" s="105">
        <v>137</v>
      </c>
      <c r="G14038" s="108">
        <f t="shared" si="219"/>
        <v>43647</v>
      </c>
    </row>
    <row r="14039" spans="1:7" x14ac:dyDescent="0.35">
      <c r="A14039" s="72" t="s">
        <v>1033</v>
      </c>
      <c r="B14039" s="72" t="s">
        <v>1034</v>
      </c>
      <c r="C14039" s="72" t="s">
        <v>1100</v>
      </c>
      <c r="D14039" s="72" t="s">
        <v>1097</v>
      </c>
      <c r="E14039" s="72">
        <v>845</v>
      </c>
      <c r="F14039" s="105">
        <v>137</v>
      </c>
      <c r="G14039" s="108">
        <f t="shared" si="219"/>
        <v>43556</v>
      </c>
    </row>
    <row r="14040" spans="1:7" x14ac:dyDescent="0.35">
      <c r="A14040" s="72" t="s">
        <v>1033</v>
      </c>
      <c r="B14040" s="72" t="s">
        <v>1034</v>
      </c>
      <c r="C14040" s="72" t="s">
        <v>1100</v>
      </c>
      <c r="D14040" s="72" t="s">
        <v>1098</v>
      </c>
      <c r="E14040" s="72">
        <v>843</v>
      </c>
      <c r="F14040" s="105">
        <v>138</v>
      </c>
      <c r="G14040" s="108">
        <f t="shared" si="219"/>
        <v>43466</v>
      </c>
    </row>
    <row r="14041" spans="1:7" x14ac:dyDescent="0.35">
      <c r="A14041" s="72" t="s">
        <v>1033</v>
      </c>
      <c r="B14041" s="72" t="s">
        <v>1034</v>
      </c>
      <c r="C14041" s="72" t="s">
        <v>1100</v>
      </c>
      <c r="D14041" s="72" t="s">
        <v>1099</v>
      </c>
      <c r="E14041" s="72">
        <v>880</v>
      </c>
      <c r="F14041" s="105">
        <v>148</v>
      </c>
      <c r="G14041" s="108">
        <f t="shared" si="219"/>
        <v>43374</v>
      </c>
    </row>
    <row r="14042" spans="1:7" x14ac:dyDescent="0.35">
      <c r="A14042" s="72" t="s">
        <v>1033</v>
      </c>
      <c r="B14042" s="72" t="s">
        <v>1034</v>
      </c>
      <c r="C14042" s="72" t="s">
        <v>1101</v>
      </c>
      <c r="D14042" s="72" t="s">
        <v>1088</v>
      </c>
      <c r="E14042" s="72">
        <v>351</v>
      </c>
      <c r="F14042" s="105">
        <v>13</v>
      </c>
      <c r="G14042" s="108">
        <f t="shared" si="219"/>
        <v>44378</v>
      </c>
    </row>
    <row r="14043" spans="1:7" x14ac:dyDescent="0.35">
      <c r="A14043" s="72" t="s">
        <v>1033</v>
      </c>
      <c r="B14043" s="72" t="s">
        <v>1034</v>
      </c>
      <c r="C14043" s="72" t="s">
        <v>1101</v>
      </c>
      <c r="D14043" s="72" t="s">
        <v>1089</v>
      </c>
      <c r="E14043" s="72">
        <v>354</v>
      </c>
      <c r="F14043" s="105">
        <v>13</v>
      </c>
      <c r="G14043" s="108">
        <f t="shared" si="219"/>
        <v>44287</v>
      </c>
    </row>
    <row r="14044" spans="1:7" x14ac:dyDescent="0.35">
      <c r="A14044" s="72" t="s">
        <v>1033</v>
      </c>
      <c r="B14044" s="72" t="s">
        <v>1034</v>
      </c>
      <c r="C14044" s="72" t="s">
        <v>1101</v>
      </c>
      <c r="D14044" s="72" t="s">
        <v>1090</v>
      </c>
      <c r="E14044" s="72">
        <v>353</v>
      </c>
      <c r="F14044" s="105">
        <v>9</v>
      </c>
      <c r="G14044" s="108">
        <f t="shared" si="219"/>
        <v>44197</v>
      </c>
    </row>
    <row r="14045" spans="1:7" x14ac:dyDescent="0.35">
      <c r="A14045" s="72" t="s">
        <v>1033</v>
      </c>
      <c r="B14045" s="72" t="s">
        <v>1034</v>
      </c>
      <c r="C14045" s="72" t="s">
        <v>1101</v>
      </c>
      <c r="D14045" s="72" t="s">
        <v>1091</v>
      </c>
      <c r="E14045" s="72">
        <v>356</v>
      </c>
      <c r="F14045" s="105">
        <v>9</v>
      </c>
      <c r="G14045" s="108">
        <f t="shared" si="219"/>
        <v>44105</v>
      </c>
    </row>
    <row r="14046" spans="1:7" x14ac:dyDescent="0.35">
      <c r="A14046" s="72" t="s">
        <v>1033</v>
      </c>
      <c r="B14046" s="72" t="s">
        <v>1034</v>
      </c>
      <c r="C14046" s="72" t="s">
        <v>1101</v>
      </c>
      <c r="D14046" s="72" t="s">
        <v>1092</v>
      </c>
      <c r="E14046" s="72">
        <v>347</v>
      </c>
      <c r="F14046" s="105">
        <v>9</v>
      </c>
      <c r="G14046" s="108">
        <f t="shared" si="219"/>
        <v>44013</v>
      </c>
    </row>
    <row r="14047" spans="1:7" x14ac:dyDescent="0.35">
      <c r="A14047" s="72" t="s">
        <v>1033</v>
      </c>
      <c r="B14047" s="72" t="s">
        <v>1034</v>
      </c>
      <c r="C14047" s="72" t="s">
        <v>1101</v>
      </c>
      <c r="D14047" s="72" t="s">
        <v>1093</v>
      </c>
      <c r="E14047" s="72">
        <v>343</v>
      </c>
      <c r="F14047" s="105">
        <v>9</v>
      </c>
      <c r="G14047" s="108">
        <f t="shared" si="219"/>
        <v>43922</v>
      </c>
    </row>
    <row r="14048" spans="1:7" x14ac:dyDescent="0.35">
      <c r="A14048" s="72" t="s">
        <v>1033</v>
      </c>
      <c r="B14048" s="72" t="s">
        <v>1034</v>
      </c>
      <c r="C14048" s="72" t="s">
        <v>1101</v>
      </c>
      <c r="D14048" s="72" t="s">
        <v>1094</v>
      </c>
      <c r="E14048" s="72">
        <v>337</v>
      </c>
      <c r="F14048" s="105">
        <v>10</v>
      </c>
      <c r="G14048" s="108">
        <f t="shared" si="219"/>
        <v>43831</v>
      </c>
    </row>
    <row r="14049" spans="1:7" x14ac:dyDescent="0.35">
      <c r="A14049" s="72" t="s">
        <v>1033</v>
      </c>
      <c r="B14049" s="72" t="s">
        <v>1034</v>
      </c>
      <c r="C14049" s="72" t="s">
        <v>1101</v>
      </c>
      <c r="D14049" s="72" t="s">
        <v>1095</v>
      </c>
      <c r="E14049" s="72">
        <v>333</v>
      </c>
      <c r="F14049" s="105">
        <v>9</v>
      </c>
      <c r="G14049" s="108">
        <f t="shared" si="219"/>
        <v>43739</v>
      </c>
    </row>
    <row r="14050" spans="1:7" x14ac:dyDescent="0.35">
      <c r="A14050" s="72" t="s">
        <v>1033</v>
      </c>
      <c r="B14050" s="72" t="s">
        <v>1034</v>
      </c>
      <c r="C14050" s="72" t="s">
        <v>1101</v>
      </c>
      <c r="D14050" s="72" t="s">
        <v>1096</v>
      </c>
      <c r="E14050" s="72">
        <v>334</v>
      </c>
      <c r="F14050" s="105">
        <v>9</v>
      </c>
      <c r="G14050" s="108">
        <f t="shared" si="219"/>
        <v>43647</v>
      </c>
    </row>
    <row r="14051" spans="1:7" x14ac:dyDescent="0.35">
      <c r="A14051" s="72" t="s">
        <v>1033</v>
      </c>
      <c r="B14051" s="72" t="s">
        <v>1034</v>
      </c>
      <c r="C14051" s="72" t="s">
        <v>1101</v>
      </c>
      <c r="D14051" s="72" t="s">
        <v>1097</v>
      </c>
      <c r="E14051" s="72">
        <v>331</v>
      </c>
      <c r="F14051" s="105">
        <v>9</v>
      </c>
      <c r="G14051" s="108">
        <f t="shared" si="219"/>
        <v>43556</v>
      </c>
    </row>
    <row r="14052" spans="1:7" x14ac:dyDescent="0.35">
      <c r="A14052" s="72" t="s">
        <v>1033</v>
      </c>
      <c r="B14052" s="72" t="s">
        <v>1034</v>
      </c>
      <c r="C14052" s="72" t="s">
        <v>1101</v>
      </c>
      <c r="D14052" s="72" t="s">
        <v>1098</v>
      </c>
      <c r="E14052" s="72">
        <v>325</v>
      </c>
      <c r="F14052" s="105">
        <v>9</v>
      </c>
      <c r="G14052" s="108">
        <f t="shared" si="219"/>
        <v>43466</v>
      </c>
    </row>
    <row r="14053" spans="1:7" x14ac:dyDescent="0.35">
      <c r="A14053" s="72" t="s">
        <v>1033</v>
      </c>
      <c r="B14053" s="72" t="s">
        <v>1034</v>
      </c>
      <c r="C14053" s="72" t="s">
        <v>1101</v>
      </c>
      <c r="D14053" s="72" t="s">
        <v>1099</v>
      </c>
      <c r="E14053" s="72">
        <v>342</v>
      </c>
      <c r="F14053" s="105">
        <v>14</v>
      </c>
      <c r="G14053" s="108">
        <f t="shared" si="219"/>
        <v>43374</v>
      </c>
    </row>
    <row r="14054" spans="1:7" x14ac:dyDescent="0.35">
      <c r="A14054" s="72" t="s">
        <v>1033</v>
      </c>
      <c r="B14054" s="72" t="s">
        <v>1034</v>
      </c>
      <c r="C14054" s="72" t="s">
        <v>1102</v>
      </c>
      <c r="D14054" s="72" t="s">
        <v>1088</v>
      </c>
      <c r="E14054" s="72">
        <v>1460</v>
      </c>
      <c r="F14054" s="105">
        <v>140</v>
      </c>
      <c r="G14054" s="108">
        <f t="shared" si="219"/>
        <v>44378</v>
      </c>
    </row>
    <row r="14055" spans="1:7" x14ac:dyDescent="0.35">
      <c r="A14055" s="72" t="s">
        <v>1033</v>
      </c>
      <c r="B14055" s="72" t="s">
        <v>1034</v>
      </c>
      <c r="C14055" s="72" t="s">
        <v>1102</v>
      </c>
      <c r="D14055" s="72" t="s">
        <v>1089</v>
      </c>
      <c r="E14055" s="72">
        <v>1452</v>
      </c>
      <c r="F14055" s="105">
        <v>140</v>
      </c>
      <c r="G14055" s="108">
        <f t="shared" si="219"/>
        <v>44287</v>
      </c>
    </row>
    <row r="14056" spans="1:7" x14ac:dyDescent="0.35">
      <c r="A14056" s="72" t="s">
        <v>1033</v>
      </c>
      <c r="B14056" s="72" t="s">
        <v>1034</v>
      </c>
      <c r="C14056" s="72" t="s">
        <v>1102</v>
      </c>
      <c r="D14056" s="72" t="s">
        <v>1090</v>
      </c>
      <c r="E14056" s="72">
        <v>1457</v>
      </c>
      <c r="F14056" s="105">
        <v>136</v>
      </c>
      <c r="G14056" s="108">
        <f t="shared" si="219"/>
        <v>44197</v>
      </c>
    </row>
    <row r="14057" spans="1:7" x14ac:dyDescent="0.35">
      <c r="A14057" s="72" t="s">
        <v>1033</v>
      </c>
      <c r="B14057" s="72" t="s">
        <v>1034</v>
      </c>
      <c r="C14057" s="72" t="s">
        <v>1102</v>
      </c>
      <c r="D14057" s="72" t="s">
        <v>1091</v>
      </c>
      <c r="E14057" s="72">
        <v>1456</v>
      </c>
      <c r="F14057" s="105">
        <v>148</v>
      </c>
      <c r="G14057" s="108">
        <f t="shared" si="219"/>
        <v>44105</v>
      </c>
    </row>
    <row r="14058" spans="1:7" x14ac:dyDescent="0.35">
      <c r="A14058" s="72" t="s">
        <v>1033</v>
      </c>
      <c r="B14058" s="72" t="s">
        <v>1034</v>
      </c>
      <c r="C14058" s="72" t="s">
        <v>1102</v>
      </c>
      <c r="D14058" s="72" t="s">
        <v>1092</v>
      </c>
      <c r="E14058" s="72">
        <v>1449</v>
      </c>
      <c r="F14058" s="105">
        <v>138</v>
      </c>
      <c r="G14058" s="108">
        <f t="shared" si="219"/>
        <v>44013</v>
      </c>
    </row>
    <row r="14059" spans="1:7" x14ac:dyDescent="0.35">
      <c r="A14059" s="72" t="s">
        <v>1033</v>
      </c>
      <c r="B14059" s="72" t="s">
        <v>1034</v>
      </c>
      <c r="C14059" s="72" t="s">
        <v>1102</v>
      </c>
      <c r="D14059" s="72" t="s">
        <v>1093</v>
      </c>
      <c r="E14059" s="72">
        <v>1449</v>
      </c>
      <c r="F14059" s="105">
        <v>137</v>
      </c>
      <c r="G14059" s="108">
        <f t="shared" si="219"/>
        <v>43922</v>
      </c>
    </row>
    <row r="14060" spans="1:7" x14ac:dyDescent="0.35">
      <c r="A14060" s="72" t="s">
        <v>1033</v>
      </c>
      <c r="B14060" s="72" t="s">
        <v>1034</v>
      </c>
      <c r="C14060" s="72" t="s">
        <v>1102</v>
      </c>
      <c r="D14060" s="72" t="s">
        <v>1094</v>
      </c>
      <c r="E14060" s="72">
        <v>1450</v>
      </c>
      <c r="F14060" s="105">
        <v>138</v>
      </c>
      <c r="G14060" s="108">
        <f t="shared" si="219"/>
        <v>43831</v>
      </c>
    </row>
    <row r="14061" spans="1:7" x14ac:dyDescent="0.35">
      <c r="A14061" s="72" t="s">
        <v>1033</v>
      </c>
      <c r="B14061" s="72" t="s">
        <v>1034</v>
      </c>
      <c r="C14061" s="72" t="s">
        <v>1102</v>
      </c>
      <c r="D14061" s="72" t="s">
        <v>1095</v>
      </c>
      <c r="E14061" s="72">
        <v>1449</v>
      </c>
      <c r="F14061" s="105">
        <v>121</v>
      </c>
      <c r="G14061" s="108">
        <f t="shared" si="219"/>
        <v>43739</v>
      </c>
    </row>
    <row r="14062" spans="1:7" x14ac:dyDescent="0.35">
      <c r="A14062" s="72" t="s">
        <v>1033</v>
      </c>
      <c r="B14062" s="72" t="s">
        <v>1034</v>
      </c>
      <c r="C14062" s="72" t="s">
        <v>1102</v>
      </c>
      <c r="D14062" s="72" t="s">
        <v>1096</v>
      </c>
      <c r="E14062" s="72">
        <v>1448</v>
      </c>
      <c r="F14062" s="105">
        <v>122</v>
      </c>
      <c r="G14062" s="108">
        <f t="shared" si="219"/>
        <v>43647</v>
      </c>
    </row>
    <row r="14063" spans="1:7" x14ac:dyDescent="0.35">
      <c r="A14063" s="72" t="s">
        <v>1033</v>
      </c>
      <c r="B14063" s="72" t="s">
        <v>1034</v>
      </c>
      <c r="C14063" s="72" t="s">
        <v>1102</v>
      </c>
      <c r="D14063" s="72" t="s">
        <v>1097</v>
      </c>
      <c r="E14063" s="72">
        <v>1449</v>
      </c>
      <c r="F14063" s="105">
        <v>122</v>
      </c>
      <c r="G14063" s="108">
        <f t="shared" si="219"/>
        <v>43556</v>
      </c>
    </row>
    <row r="14064" spans="1:7" x14ac:dyDescent="0.35">
      <c r="A14064" s="72" t="s">
        <v>1033</v>
      </c>
      <c r="B14064" s="72" t="s">
        <v>1034</v>
      </c>
      <c r="C14064" s="72" t="s">
        <v>1102</v>
      </c>
      <c r="D14064" s="72" t="s">
        <v>1098</v>
      </c>
      <c r="E14064" s="72">
        <v>1439</v>
      </c>
      <c r="F14064" s="105">
        <v>121</v>
      </c>
      <c r="G14064" s="108">
        <f t="shared" si="219"/>
        <v>43466</v>
      </c>
    </row>
    <row r="14065" spans="1:7" x14ac:dyDescent="0.35">
      <c r="A14065" s="72" t="s">
        <v>1033</v>
      </c>
      <c r="B14065" s="72" t="s">
        <v>1034</v>
      </c>
      <c r="C14065" s="72" t="s">
        <v>1102</v>
      </c>
      <c r="D14065" s="72" t="s">
        <v>1099</v>
      </c>
      <c r="E14065" s="72">
        <v>1679</v>
      </c>
      <c r="F14065" s="105">
        <v>152</v>
      </c>
      <c r="G14065" s="108">
        <f t="shared" si="219"/>
        <v>43374</v>
      </c>
    </row>
    <row r="14066" spans="1:7" x14ac:dyDescent="0.35">
      <c r="A14066" s="72" t="s">
        <v>816</v>
      </c>
      <c r="B14066" s="72" t="s">
        <v>817</v>
      </c>
      <c r="C14066" s="72" t="s">
        <v>1087</v>
      </c>
      <c r="D14066" s="72" t="s">
        <v>1088</v>
      </c>
      <c r="E14066" s="72">
        <v>1364</v>
      </c>
      <c r="F14066" s="105">
        <v>71</v>
      </c>
      <c r="G14066" s="108">
        <f t="shared" si="219"/>
        <v>44378</v>
      </c>
    </row>
    <row r="14067" spans="1:7" x14ac:dyDescent="0.35">
      <c r="A14067" s="72" t="s">
        <v>816</v>
      </c>
      <c r="B14067" s="72" t="s">
        <v>817</v>
      </c>
      <c r="C14067" s="72" t="s">
        <v>1087</v>
      </c>
      <c r="D14067" s="72" t="s">
        <v>1089</v>
      </c>
      <c r="E14067" s="72">
        <v>1366</v>
      </c>
      <c r="F14067" s="105">
        <v>70</v>
      </c>
      <c r="G14067" s="108">
        <f t="shared" si="219"/>
        <v>44287</v>
      </c>
    </row>
    <row r="14068" spans="1:7" x14ac:dyDescent="0.35">
      <c r="A14068" s="72" t="s">
        <v>816</v>
      </c>
      <c r="B14068" s="72" t="s">
        <v>817</v>
      </c>
      <c r="C14068" s="72" t="s">
        <v>1087</v>
      </c>
      <c r="D14068" s="72" t="s">
        <v>1090</v>
      </c>
      <c r="E14068" s="72">
        <v>1362</v>
      </c>
      <c r="F14068" s="105">
        <v>69</v>
      </c>
      <c r="G14068" s="108">
        <f t="shared" si="219"/>
        <v>44197</v>
      </c>
    </row>
    <row r="14069" spans="1:7" x14ac:dyDescent="0.35">
      <c r="A14069" s="72" t="s">
        <v>816</v>
      </c>
      <c r="B14069" s="72" t="s">
        <v>817</v>
      </c>
      <c r="C14069" s="72" t="s">
        <v>1087</v>
      </c>
      <c r="D14069" s="72" t="s">
        <v>1091</v>
      </c>
      <c r="E14069" s="72">
        <v>1342</v>
      </c>
      <c r="F14069" s="105">
        <v>65</v>
      </c>
      <c r="G14069" s="108">
        <f t="shared" si="219"/>
        <v>44105</v>
      </c>
    </row>
    <row r="14070" spans="1:7" x14ac:dyDescent="0.35">
      <c r="A14070" s="72" t="s">
        <v>816</v>
      </c>
      <c r="B14070" s="72" t="s">
        <v>817</v>
      </c>
      <c r="C14070" s="72" t="s">
        <v>1087</v>
      </c>
      <c r="D14070" s="72" t="s">
        <v>1092</v>
      </c>
      <c r="E14070" s="72">
        <v>1342</v>
      </c>
      <c r="F14070" s="105">
        <v>62</v>
      </c>
      <c r="G14070" s="108">
        <f t="shared" si="219"/>
        <v>44013</v>
      </c>
    </row>
    <row r="14071" spans="1:7" x14ac:dyDescent="0.35">
      <c r="A14071" s="72" t="s">
        <v>816</v>
      </c>
      <c r="B14071" s="72" t="s">
        <v>817</v>
      </c>
      <c r="C14071" s="72" t="s">
        <v>1087</v>
      </c>
      <c r="D14071" s="72" t="s">
        <v>1093</v>
      </c>
      <c r="E14071" s="72">
        <v>1336</v>
      </c>
      <c r="F14071" s="105">
        <v>61</v>
      </c>
      <c r="G14071" s="108">
        <f t="shared" si="219"/>
        <v>43922</v>
      </c>
    </row>
    <row r="14072" spans="1:7" x14ac:dyDescent="0.35">
      <c r="A14072" s="72" t="s">
        <v>816</v>
      </c>
      <c r="B14072" s="72" t="s">
        <v>817</v>
      </c>
      <c r="C14072" s="72" t="s">
        <v>1087</v>
      </c>
      <c r="D14072" s="72" t="s">
        <v>1094</v>
      </c>
      <c r="E14072" s="72">
        <v>1318</v>
      </c>
      <c r="F14072" s="105">
        <v>67</v>
      </c>
      <c r="G14072" s="108">
        <f t="shared" si="219"/>
        <v>43831</v>
      </c>
    </row>
    <row r="14073" spans="1:7" x14ac:dyDescent="0.35">
      <c r="A14073" s="72" t="s">
        <v>816</v>
      </c>
      <c r="B14073" s="72" t="s">
        <v>817</v>
      </c>
      <c r="C14073" s="72" t="s">
        <v>1087</v>
      </c>
      <c r="D14073" s="72" t="s">
        <v>1095</v>
      </c>
      <c r="E14073" s="72">
        <v>1317</v>
      </c>
      <c r="F14073" s="105">
        <v>66</v>
      </c>
      <c r="G14073" s="108">
        <f t="shared" si="219"/>
        <v>43739</v>
      </c>
    </row>
    <row r="14074" spans="1:7" x14ac:dyDescent="0.35">
      <c r="A14074" s="72" t="s">
        <v>816</v>
      </c>
      <c r="B14074" s="72" t="s">
        <v>817</v>
      </c>
      <c r="C14074" s="72" t="s">
        <v>1087</v>
      </c>
      <c r="D14074" s="72" t="s">
        <v>1096</v>
      </c>
      <c r="E14074" s="72">
        <v>1315</v>
      </c>
      <c r="F14074" s="105">
        <v>49</v>
      </c>
      <c r="G14074" s="108">
        <f t="shared" si="219"/>
        <v>43647</v>
      </c>
    </row>
    <row r="14075" spans="1:7" x14ac:dyDescent="0.35">
      <c r="A14075" s="72" t="s">
        <v>816</v>
      </c>
      <c r="B14075" s="72" t="s">
        <v>817</v>
      </c>
      <c r="C14075" s="72" t="s">
        <v>1087</v>
      </c>
      <c r="D14075" s="72" t="s">
        <v>1097</v>
      </c>
      <c r="E14075" s="72">
        <v>1315</v>
      </c>
      <c r="F14075" s="105">
        <v>38</v>
      </c>
      <c r="G14075" s="108">
        <f t="shared" si="219"/>
        <v>43556</v>
      </c>
    </row>
    <row r="14076" spans="1:7" x14ac:dyDescent="0.35">
      <c r="A14076" s="72" t="s">
        <v>816</v>
      </c>
      <c r="B14076" s="72" t="s">
        <v>817</v>
      </c>
      <c r="C14076" s="72" t="s">
        <v>1087</v>
      </c>
      <c r="D14076" s="72" t="s">
        <v>1098</v>
      </c>
      <c r="E14076" s="72">
        <v>1311</v>
      </c>
      <c r="F14076" s="105">
        <v>39</v>
      </c>
      <c r="G14076" s="108">
        <f t="shared" si="219"/>
        <v>43466</v>
      </c>
    </row>
    <row r="14077" spans="1:7" x14ac:dyDescent="0.35">
      <c r="A14077" s="72" t="s">
        <v>816</v>
      </c>
      <c r="B14077" s="72" t="s">
        <v>817</v>
      </c>
      <c r="C14077" s="72" t="s">
        <v>1087</v>
      </c>
      <c r="D14077" s="72" t="s">
        <v>1099</v>
      </c>
      <c r="E14077" s="72">
        <v>1378</v>
      </c>
      <c r="F14077" s="105">
        <v>45</v>
      </c>
      <c r="G14077" s="108">
        <f t="shared" si="219"/>
        <v>43374</v>
      </c>
    </row>
    <row r="14078" spans="1:7" x14ac:dyDescent="0.35">
      <c r="A14078" s="72" t="s">
        <v>816</v>
      </c>
      <c r="B14078" s="72" t="s">
        <v>817</v>
      </c>
      <c r="C14078" s="72" t="s">
        <v>1100</v>
      </c>
      <c r="D14078" s="72" t="s">
        <v>1088</v>
      </c>
      <c r="E14078" s="72">
        <v>717</v>
      </c>
      <c r="F14078" s="105">
        <v>63</v>
      </c>
      <c r="G14078" s="108">
        <f t="shared" si="219"/>
        <v>44378</v>
      </c>
    </row>
    <row r="14079" spans="1:7" x14ac:dyDescent="0.35">
      <c r="A14079" s="72" t="s">
        <v>816</v>
      </c>
      <c r="B14079" s="72" t="s">
        <v>817</v>
      </c>
      <c r="C14079" s="72" t="s">
        <v>1100</v>
      </c>
      <c r="D14079" s="72" t="s">
        <v>1089</v>
      </c>
      <c r="E14079" s="72">
        <v>730</v>
      </c>
      <c r="F14079" s="105">
        <v>64</v>
      </c>
      <c r="G14079" s="108">
        <f t="shared" si="219"/>
        <v>44287</v>
      </c>
    </row>
    <row r="14080" spans="1:7" x14ac:dyDescent="0.35">
      <c r="A14080" s="72" t="s">
        <v>816</v>
      </c>
      <c r="B14080" s="72" t="s">
        <v>817</v>
      </c>
      <c r="C14080" s="72" t="s">
        <v>1100</v>
      </c>
      <c r="D14080" s="72" t="s">
        <v>1090</v>
      </c>
      <c r="E14080" s="72">
        <v>730</v>
      </c>
      <c r="F14080" s="105">
        <v>59</v>
      </c>
      <c r="G14080" s="108">
        <f t="shared" si="219"/>
        <v>44197</v>
      </c>
    </row>
    <row r="14081" spans="1:7" x14ac:dyDescent="0.35">
      <c r="A14081" s="72" t="s">
        <v>816</v>
      </c>
      <c r="B14081" s="72" t="s">
        <v>817</v>
      </c>
      <c r="C14081" s="72" t="s">
        <v>1100</v>
      </c>
      <c r="D14081" s="72" t="s">
        <v>1091</v>
      </c>
      <c r="E14081" s="72">
        <v>718</v>
      </c>
      <c r="F14081" s="105">
        <v>69</v>
      </c>
      <c r="G14081" s="108">
        <f t="shared" si="219"/>
        <v>44105</v>
      </c>
    </row>
    <row r="14082" spans="1:7" x14ac:dyDescent="0.35">
      <c r="A14082" s="72" t="s">
        <v>816</v>
      </c>
      <c r="B14082" s="72" t="s">
        <v>817</v>
      </c>
      <c r="C14082" s="72" t="s">
        <v>1100</v>
      </c>
      <c r="D14082" s="72" t="s">
        <v>1092</v>
      </c>
      <c r="E14082" s="72">
        <v>715</v>
      </c>
      <c r="F14082" s="105">
        <v>56</v>
      </c>
      <c r="G14082" s="108">
        <f t="shared" si="219"/>
        <v>44013</v>
      </c>
    </row>
    <row r="14083" spans="1:7" x14ac:dyDescent="0.35">
      <c r="A14083" s="72" t="s">
        <v>816</v>
      </c>
      <c r="B14083" s="72" t="s">
        <v>817</v>
      </c>
      <c r="C14083" s="72" t="s">
        <v>1100</v>
      </c>
      <c r="D14083" s="72" t="s">
        <v>1093</v>
      </c>
      <c r="E14083" s="72">
        <v>727</v>
      </c>
      <c r="F14083" s="105">
        <v>55</v>
      </c>
      <c r="G14083" s="108">
        <f t="shared" si="219"/>
        <v>43922</v>
      </c>
    </row>
    <row r="14084" spans="1:7" x14ac:dyDescent="0.35">
      <c r="A14084" s="72" t="s">
        <v>816</v>
      </c>
      <c r="B14084" s="72" t="s">
        <v>817</v>
      </c>
      <c r="C14084" s="72" t="s">
        <v>1100</v>
      </c>
      <c r="D14084" s="72" t="s">
        <v>1094</v>
      </c>
      <c r="E14084" s="72">
        <v>732</v>
      </c>
      <c r="F14084" s="105">
        <v>55</v>
      </c>
      <c r="G14084" s="108">
        <f t="shared" ref="G14084:G14147" si="220">DATE(LEFT(D14084,4),RIGHT(LEFT(D14084,7),2),1)</f>
        <v>43831</v>
      </c>
    </row>
    <row r="14085" spans="1:7" x14ac:dyDescent="0.35">
      <c r="A14085" s="72" t="s">
        <v>816</v>
      </c>
      <c r="B14085" s="72" t="s">
        <v>817</v>
      </c>
      <c r="C14085" s="72" t="s">
        <v>1100</v>
      </c>
      <c r="D14085" s="72" t="s">
        <v>1095</v>
      </c>
      <c r="E14085" s="72">
        <v>680</v>
      </c>
      <c r="F14085" s="105">
        <v>58</v>
      </c>
      <c r="G14085" s="108">
        <f t="shared" si="220"/>
        <v>43739</v>
      </c>
    </row>
    <row r="14086" spans="1:7" x14ac:dyDescent="0.35">
      <c r="A14086" s="72" t="s">
        <v>816</v>
      </c>
      <c r="B14086" s="72" t="s">
        <v>817</v>
      </c>
      <c r="C14086" s="72" t="s">
        <v>1100</v>
      </c>
      <c r="D14086" s="72" t="s">
        <v>1096</v>
      </c>
      <c r="E14086" s="72">
        <v>678</v>
      </c>
      <c r="F14086" s="105">
        <v>49</v>
      </c>
      <c r="G14086" s="108">
        <f t="shared" si="220"/>
        <v>43647</v>
      </c>
    </row>
    <row r="14087" spans="1:7" x14ac:dyDescent="0.35">
      <c r="A14087" s="72" t="s">
        <v>816</v>
      </c>
      <c r="B14087" s="72" t="s">
        <v>817</v>
      </c>
      <c r="C14087" s="72" t="s">
        <v>1100</v>
      </c>
      <c r="D14087" s="72" t="s">
        <v>1097</v>
      </c>
      <c r="E14087" s="72">
        <v>683</v>
      </c>
      <c r="F14087" s="105">
        <v>44</v>
      </c>
      <c r="G14087" s="108">
        <f t="shared" si="220"/>
        <v>43556</v>
      </c>
    </row>
    <row r="14088" spans="1:7" x14ac:dyDescent="0.35">
      <c r="A14088" s="72" t="s">
        <v>816</v>
      </c>
      <c r="B14088" s="72" t="s">
        <v>817</v>
      </c>
      <c r="C14088" s="72" t="s">
        <v>1100</v>
      </c>
      <c r="D14088" s="72" t="s">
        <v>1098</v>
      </c>
      <c r="E14088" s="72">
        <v>673</v>
      </c>
      <c r="F14088" s="105">
        <v>45</v>
      </c>
      <c r="G14088" s="108">
        <f t="shared" si="220"/>
        <v>43466</v>
      </c>
    </row>
    <row r="14089" spans="1:7" x14ac:dyDescent="0.35">
      <c r="A14089" s="72" t="s">
        <v>816</v>
      </c>
      <c r="B14089" s="72" t="s">
        <v>817</v>
      </c>
      <c r="C14089" s="72" t="s">
        <v>1100</v>
      </c>
      <c r="D14089" s="72" t="s">
        <v>1099</v>
      </c>
      <c r="E14089" s="72">
        <v>720</v>
      </c>
      <c r="F14089" s="105">
        <v>52</v>
      </c>
      <c r="G14089" s="108">
        <f t="shared" si="220"/>
        <v>43374</v>
      </c>
    </row>
    <row r="14090" spans="1:7" x14ac:dyDescent="0.35">
      <c r="A14090" s="72" t="s">
        <v>816</v>
      </c>
      <c r="B14090" s="72" t="s">
        <v>817</v>
      </c>
      <c r="C14090" s="72" t="s">
        <v>1101</v>
      </c>
      <c r="D14090" s="72" t="s">
        <v>1088</v>
      </c>
      <c r="E14090" s="72">
        <v>771</v>
      </c>
      <c r="F14090" s="105">
        <v>5</v>
      </c>
      <c r="G14090" s="108">
        <f t="shared" si="220"/>
        <v>44378</v>
      </c>
    </row>
    <row r="14091" spans="1:7" x14ac:dyDescent="0.35">
      <c r="A14091" s="72" t="s">
        <v>816</v>
      </c>
      <c r="B14091" s="72" t="s">
        <v>817</v>
      </c>
      <c r="C14091" s="72" t="s">
        <v>1101</v>
      </c>
      <c r="D14091" s="72" t="s">
        <v>1089</v>
      </c>
      <c r="E14091" s="72">
        <v>768</v>
      </c>
      <c r="F14091" s="105">
        <v>5</v>
      </c>
      <c r="G14091" s="108">
        <f t="shared" si="220"/>
        <v>44287</v>
      </c>
    </row>
    <row r="14092" spans="1:7" x14ac:dyDescent="0.35">
      <c r="A14092" s="72" t="s">
        <v>816</v>
      </c>
      <c r="B14092" s="72" t="s">
        <v>817</v>
      </c>
      <c r="C14092" s="72" t="s">
        <v>1101</v>
      </c>
      <c r="D14092" s="72" t="s">
        <v>1090</v>
      </c>
      <c r="E14092" s="72">
        <v>770</v>
      </c>
      <c r="F14092" s="105">
        <v>5</v>
      </c>
      <c r="G14092" s="108">
        <f t="shared" si="220"/>
        <v>44197</v>
      </c>
    </row>
    <row r="14093" spans="1:7" x14ac:dyDescent="0.35">
      <c r="A14093" s="72" t="s">
        <v>816</v>
      </c>
      <c r="B14093" s="72" t="s">
        <v>817</v>
      </c>
      <c r="C14093" s="72" t="s">
        <v>1101</v>
      </c>
      <c r="D14093" s="72" t="s">
        <v>1091</v>
      </c>
      <c r="E14093" s="72">
        <v>759</v>
      </c>
      <c r="F14093" s="105">
        <v>6</v>
      </c>
      <c r="G14093" s="108">
        <f t="shared" si="220"/>
        <v>44105</v>
      </c>
    </row>
    <row r="14094" spans="1:7" x14ac:dyDescent="0.35">
      <c r="A14094" s="72" t="s">
        <v>816</v>
      </c>
      <c r="B14094" s="72" t="s">
        <v>817</v>
      </c>
      <c r="C14094" s="72" t="s">
        <v>1101</v>
      </c>
      <c r="D14094" s="72" t="s">
        <v>1092</v>
      </c>
      <c r="E14094" s="72">
        <v>759</v>
      </c>
      <c r="F14094" s="105">
        <v>4</v>
      </c>
      <c r="G14094" s="108">
        <f t="shared" si="220"/>
        <v>44013</v>
      </c>
    </row>
    <row r="14095" spans="1:7" x14ac:dyDescent="0.35">
      <c r="A14095" s="72" t="s">
        <v>816</v>
      </c>
      <c r="B14095" s="72" t="s">
        <v>817</v>
      </c>
      <c r="C14095" s="72" t="s">
        <v>1101</v>
      </c>
      <c r="D14095" s="72" t="s">
        <v>1093</v>
      </c>
      <c r="E14095" s="72">
        <v>749</v>
      </c>
      <c r="F14095" s="105">
        <v>4</v>
      </c>
      <c r="G14095" s="108">
        <f t="shared" si="220"/>
        <v>43922</v>
      </c>
    </row>
    <row r="14096" spans="1:7" x14ac:dyDescent="0.35">
      <c r="A14096" s="72" t="s">
        <v>816</v>
      </c>
      <c r="B14096" s="72" t="s">
        <v>817</v>
      </c>
      <c r="C14096" s="72" t="s">
        <v>1101</v>
      </c>
      <c r="D14096" s="72" t="s">
        <v>1094</v>
      </c>
      <c r="E14096" s="72">
        <v>731</v>
      </c>
      <c r="F14096" s="105">
        <v>5</v>
      </c>
      <c r="G14096" s="108">
        <f t="shared" si="220"/>
        <v>43831</v>
      </c>
    </row>
    <row r="14097" spans="1:7" x14ac:dyDescent="0.35">
      <c r="A14097" s="72" t="s">
        <v>816</v>
      </c>
      <c r="B14097" s="72" t="s">
        <v>817</v>
      </c>
      <c r="C14097" s="72" t="s">
        <v>1101</v>
      </c>
      <c r="D14097" s="72" t="s">
        <v>1095</v>
      </c>
      <c r="E14097" s="72">
        <v>732</v>
      </c>
      <c r="F14097" s="105">
        <v>5</v>
      </c>
      <c r="G14097" s="108">
        <f t="shared" si="220"/>
        <v>43739</v>
      </c>
    </row>
    <row r="14098" spans="1:7" x14ac:dyDescent="0.35">
      <c r="A14098" s="72" t="s">
        <v>816</v>
      </c>
      <c r="B14098" s="72" t="s">
        <v>817</v>
      </c>
      <c r="C14098" s="72" t="s">
        <v>1101</v>
      </c>
      <c r="D14098" s="72" t="s">
        <v>1096</v>
      </c>
      <c r="E14098" s="72">
        <v>736</v>
      </c>
      <c r="F14098" s="105">
        <v>4</v>
      </c>
      <c r="G14098" s="108">
        <f t="shared" si="220"/>
        <v>43647</v>
      </c>
    </row>
    <row r="14099" spans="1:7" x14ac:dyDescent="0.35">
      <c r="A14099" s="72" t="s">
        <v>816</v>
      </c>
      <c r="B14099" s="72" t="s">
        <v>817</v>
      </c>
      <c r="C14099" s="72" t="s">
        <v>1101</v>
      </c>
      <c r="D14099" s="72" t="s">
        <v>1097</v>
      </c>
      <c r="E14099" s="72">
        <v>736</v>
      </c>
      <c r="F14099" s="105">
        <v>4</v>
      </c>
      <c r="G14099" s="108">
        <f t="shared" si="220"/>
        <v>43556</v>
      </c>
    </row>
    <row r="14100" spans="1:7" x14ac:dyDescent="0.35">
      <c r="A14100" s="72" t="s">
        <v>816</v>
      </c>
      <c r="B14100" s="72" t="s">
        <v>817</v>
      </c>
      <c r="C14100" s="72" t="s">
        <v>1101</v>
      </c>
      <c r="D14100" s="72" t="s">
        <v>1098</v>
      </c>
      <c r="E14100" s="72">
        <v>702</v>
      </c>
      <c r="F14100" s="105">
        <v>4</v>
      </c>
      <c r="G14100" s="108">
        <f t="shared" si="220"/>
        <v>43466</v>
      </c>
    </row>
    <row r="14101" spans="1:7" x14ac:dyDescent="0.35">
      <c r="A14101" s="72" t="s">
        <v>816</v>
      </c>
      <c r="B14101" s="72" t="s">
        <v>817</v>
      </c>
      <c r="C14101" s="72" t="s">
        <v>1101</v>
      </c>
      <c r="D14101" s="72" t="s">
        <v>1099</v>
      </c>
      <c r="E14101" s="72">
        <v>759</v>
      </c>
      <c r="F14101" s="105">
        <v>7</v>
      </c>
      <c r="G14101" s="108">
        <f t="shared" si="220"/>
        <v>43374</v>
      </c>
    </row>
    <row r="14102" spans="1:7" x14ac:dyDescent="0.35">
      <c r="A14102" s="72" t="s">
        <v>816</v>
      </c>
      <c r="B14102" s="72" t="s">
        <v>817</v>
      </c>
      <c r="C14102" s="72" t="s">
        <v>1102</v>
      </c>
      <c r="D14102" s="72" t="s">
        <v>1088</v>
      </c>
      <c r="E14102" s="72">
        <v>1675</v>
      </c>
      <c r="F14102" s="105">
        <v>95</v>
      </c>
      <c r="G14102" s="108">
        <f t="shared" si="220"/>
        <v>44378</v>
      </c>
    </row>
    <row r="14103" spans="1:7" x14ac:dyDescent="0.35">
      <c r="A14103" s="72" t="s">
        <v>816</v>
      </c>
      <c r="B14103" s="72" t="s">
        <v>817</v>
      </c>
      <c r="C14103" s="72" t="s">
        <v>1102</v>
      </c>
      <c r="D14103" s="72" t="s">
        <v>1089</v>
      </c>
      <c r="E14103" s="72">
        <v>1687</v>
      </c>
      <c r="F14103" s="105">
        <v>93</v>
      </c>
      <c r="G14103" s="108">
        <f t="shared" si="220"/>
        <v>44287</v>
      </c>
    </row>
    <row r="14104" spans="1:7" x14ac:dyDescent="0.35">
      <c r="A14104" s="72" t="s">
        <v>816</v>
      </c>
      <c r="B14104" s="72" t="s">
        <v>817</v>
      </c>
      <c r="C14104" s="72" t="s">
        <v>1102</v>
      </c>
      <c r="D14104" s="72" t="s">
        <v>1090</v>
      </c>
      <c r="E14104" s="72">
        <v>1686</v>
      </c>
      <c r="F14104" s="105">
        <v>94</v>
      </c>
      <c r="G14104" s="108">
        <f t="shared" si="220"/>
        <v>44197</v>
      </c>
    </row>
    <row r="14105" spans="1:7" x14ac:dyDescent="0.35">
      <c r="A14105" s="72" t="s">
        <v>816</v>
      </c>
      <c r="B14105" s="72" t="s">
        <v>817</v>
      </c>
      <c r="C14105" s="72" t="s">
        <v>1102</v>
      </c>
      <c r="D14105" s="72" t="s">
        <v>1091</v>
      </c>
      <c r="E14105" s="72">
        <v>1685</v>
      </c>
      <c r="F14105" s="105">
        <v>99</v>
      </c>
      <c r="G14105" s="108">
        <f t="shared" si="220"/>
        <v>44105</v>
      </c>
    </row>
    <row r="14106" spans="1:7" x14ac:dyDescent="0.35">
      <c r="A14106" s="72" t="s">
        <v>816</v>
      </c>
      <c r="B14106" s="72" t="s">
        <v>817</v>
      </c>
      <c r="C14106" s="72" t="s">
        <v>1102</v>
      </c>
      <c r="D14106" s="72" t="s">
        <v>1092</v>
      </c>
      <c r="E14106" s="72">
        <v>1688</v>
      </c>
      <c r="F14106" s="105">
        <v>96</v>
      </c>
      <c r="G14106" s="108">
        <f t="shared" si="220"/>
        <v>44013</v>
      </c>
    </row>
    <row r="14107" spans="1:7" x14ac:dyDescent="0.35">
      <c r="A14107" s="72" t="s">
        <v>816</v>
      </c>
      <c r="B14107" s="72" t="s">
        <v>817</v>
      </c>
      <c r="C14107" s="72" t="s">
        <v>1102</v>
      </c>
      <c r="D14107" s="72" t="s">
        <v>1093</v>
      </c>
      <c r="E14107" s="72">
        <v>1689</v>
      </c>
      <c r="F14107" s="105">
        <v>95</v>
      </c>
      <c r="G14107" s="108">
        <f t="shared" si="220"/>
        <v>43922</v>
      </c>
    </row>
    <row r="14108" spans="1:7" x14ac:dyDescent="0.35">
      <c r="A14108" s="72" t="s">
        <v>816</v>
      </c>
      <c r="B14108" s="72" t="s">
        <v>817</v>
      </c>
      <c r="C14108" s="72" t="s">
        <v>1102</v>
      </c>
      <c r="D14108" s="72" t="s">
        <v>1094</v>
      </c>
      <c r="E14108" s="72">
        <v>1678</v>
      </c>
      <c r="F14108" s="105">
        <v>93</v>
      </c>
      <c r="G14108" s="108">
        <f t="shared" si="220"/>
        <v>43831</v>
      </c>
    </row>
    <row r="14109" spans="1:7" x14ac:dyDescent="0.35">
      <c r="A14109" s="72" t="s">
        <v>816</v>
      </c>
      <c r="B14109" s="72" t="s">
        <v>817</v>
      </c>
      <c r="C14109" s="72" t="s">
        <v>1102</v>
      </c>
      <c r="D14109" s="72" t="s">
        <v>1095</v>
      </c>
      <c r="E14109" s="72">
        <v>1685</v>
      </c>
      <c r="F14109" s="105">
        <v>97</v>
      </c>
      <c r="G14109" s="108">
        <f t="shared" si="220"/>
        <v>43739</v>
      </c>
    </row>
    <row r="14110" spans="1:7" x14ac:dyDescent="0.35">
      <c r="A14110" s="72" t="s">
        <v>816</v>
      </c>
      <c r="B14110" s="72" t="s">
        <v>817</v>
      </c>
      <c r="C14110" s="72" t="s">
        <v>1102</v>
      </c>
      <c r="D14110" s="72" t="s">
        <v>1096</v>
      </c>
      <c r="E14110" s="72">
        <v>1687</v>
      </c>
      <c r="F14110" s="105">
        <v>85</v>
      </c>
      <c r="G14110" s="108">
        <f t="shared" si="220"/>
        <v>43647</v>
      </c>
    </row>
    <row r="14111" spans="1:7" x14ac:dyDescent="0.35">
      <c r="A14111" s="72" t="s">
        <v>816</v>
      </c>
      <c r="B14111" s="72" t="s">
        <v>817</v>
      </c>
      <c r="C14111" s="72" t="s">
        <v>1102</v>
      </c>
      <c r="D14111" s="72" t="s">
        <v>1097</v>
      </c>
      <c r="E14111" s="72">
        <v>1683</v>
      </c>
      <c r="F14111" s="105">
        <v>73</v>
      </c>
      <c r="G14111" s="108">
        <f t="shared" si="220"/>
        <v>43556</v>
      </c>
    </row>
    <row r="14112" spans="1:7" x14ac:dyDescent="0.35">
      <c r="A14112" s="72" t="s">
        <v>816</v>
      </c>
      <c r="B14112" s="72" t="s">
        <v>817</v>
      </c>
      <c r="C14112" s="72" t="s">
        <v>1102</v>
      </c>
      <c r="D14112" s="72" t="s">
        <v>1098</v>
      </c>
      <c r="E14112" s="72">
        <v>1672</v>
      </c>
      <c r="F14112" s="105">
        <v>74</v>
      </c>
      <c r="G14112" s="108">
        <f t="shared" si="220"/>
        <v>43466</v>
      </c>
    </row>
    <row r="14113" spans="1:7" x14ac:dyDescent="0.35">
      <c r="A14113" s="72" t="s">
        <v>816</v>
      </c>
      <c r="B14113" s="72" t="s">
        <v>817</v>
      </c>
      <c r="C14113" s="72" t="s">
        <v>1102</v>
      </c>
      <c r="D14113" s="72" t="s">
        <v>1099</v>
      </c>
      <c r="E14113" s="72">
        <v>1728</v>
      </c>
      <c r="F14113" s="105">
        <v>78</v>
      </c>
      <c r="G14113" s="108">
        <f t="shared" si="220"/>
        <v>43374</v>
      </c>
    </row>
    <row r="14114" spans="1:7" x14ac:dyDescent="0.35">
      <c r="A14114" s="72" t="s">
        <v>818</v>
      </c>
      <c r="B14114" s="72" t="s">
        <v>819</v>
      </c>
      <c r="C14114" s="72" t="s">
        <v>1087</v>
      </c>
      <c r="D14114" s="72" t="s">
        <v>1088</v>
      </c>
      <c r="E14114" s="72">
        <v>1679</v>
      </c>
      <c r="F14114" s="105">
        <v>59</v>
      </c>
      <c r="G14114" s="108">
        <f t="shared" si="220"/>
        <v>44378</v>
      </c>
    </row>
    <row r="14115" spans="1:7" x14ac:dyDescent="0.35">
      <c r="A14115" s="72" t="s">
        <v>818</v>
      </c>
      <c r="B14115" s="72" t="s">
        <v>819</v>
      </c>
      <c r="C14115" s="72" t="s">
        <v>1087</v>
      </c>
      <c r="D14115" s="72" t="s">
        <v>1089</v>
      </c>
      <c r="E14115" s="72">
        <v>1692</v>
      </c>
      <c r="F14115" s="105">
        <v>59</v>
      </c>
      <c r="G14115" s="108">
        <f t="shared" si="220"/>
        <v>44287</v>
      </c>
    </row>
    <row r="14116" spans="1:7" x14ac:dyDescent="0.35">
      <c r="A14116" s="72" t="s">
        <v>818</v>
      </c>
      <c r="B14116" s="72" t="s">
        <v>819</v>
      </c>
      <c r="C14116" s="72" t="s">
        <v>1087</v>
      </c>
      <c r="D14116" s="72" t="s">
        <v>1090</v>
      </c>
      <c r="E14116" s="72">
        <v>1682</v>
      </c>
      <c r="F14116" s="105">
        <v>59</v>
      </c>
      <c r="G14116" s="108">
        <f t="shared" si="220"/>
        <v>44197</v>
      </c>
    </row>
    <row r="14117" spans="1:7" x14ac:dyDescent="0.35">
      <c r="A14117" s="72" t="s">
        <v>818</v>
      </c>
      <c r="B14117" s="72" t="s">
        <v>819</v>
      </c>
      <c r="C14117" s="72" t="s">
        <v>1087</v>
      </c>
      <c r="D14117" s="72" t="s">
        <v>1091</v>
      </c>
      <c r="E14117" s="72">
        <v>1684</v>
      </c>
      <c r="F14117" s="105">
        <v>59</v>
      </c>
      <c r="G14117" s="108">
        <f t="shared" si="220"/>
        <v>44105</v>
      </c>
    </row>
    <row r="14118" spans="1:7" x14ac:dyDescent="0.35">
      <c r="A14118" s="72" t="s">
        <v>818</v>
      </c>
      <c r="B14118" s="72" t="s">
        <v>819</v>
      </c>
      <c r="C14118" s="72" t="s">
        <v>1087</v>
      </c>
      <c r="D14118" s="72" t="s">
        <v>1092</v>
      </c>
      <c r="E14118" s="72">
        <v>1678</v>
      </c>
      <c r="F14118" s="105">
        <v>60</v>
      </c>
      <c r="G14118" s="108">
        <f t="shared" si="220"/>
        <v>44013</v>
      </c>
    </row>
    <row r="14119" spans="1:7" x14ac:dyDescent="0.35">
      <c r="A14119" s="72" t="s">
        <v>818</v>
      </c>
      <c r="B14119" s="72" t="s">
        <v>819</v>
      </c>
      <c r="C14119" s="72" t="s">
        <v>1087</v>
      </c>
      <c r="D14119" s="72" t="s">
        <v>1093</v>
      </c>
      <c r="E14119" s="72">
        <v>1681</v>
      </c>
      <c r="F14119" s="105">
        <v>60</v>
      </c>
      <c r="G14119" s="108">
        <f t="shared" si="220"/>
        <v>43922</v>
      </c>
    </row>
    <row r="14120" spans="1:7" x14ac:dyDescent="0.35">
      <c r="A14120" s="72" t="s">
        <v>818</v>
      </c>
      <c r="B14120" s="72" t="s">
        <v>819</v>
      </c>
      <c r="C14120" s="72" t="s">
        <v>1087</v>
      </c>
      <c r="D14120" s="72" t="s">
        <v>1094</v>
      </c>
      <c r="E14120" s="72">
        <v>1670</v>
      </c>
      <c r="F14120" s="105">
        <v>52</v>
      </c>
      <c r="G14120" s="108">
        <f t="shared" si="220"/>
        <v>43831</v>
      </c>
    </row>
    <row r="14121" spans="1:7" x14ac:dyDescent="0.35">
      <c r="A14121" s="72" t="s">
        <v>818</v>
      </c>
      <c r="B14121" s="72" t="s">
        <v>819</v>
      </c>
      <c r="C14121" s="72" t="s">
        <v>1087</v>
      </c>
      <c r="D14121" s="72" t="s">
        <v>1095</v>
      </c>
      <c r="E14121" s="72">
        <v>1669</v>
      </c>
      <c r="F14121" s="105">
        <v>48</v>
      </c>
      <c r="G14121" s="108">
        <f t="shared" si="220"/>
        <v>43739</v>
      </c>
    </row>
    <row r="14122" spans="1:7" x14ac:dyDescent="0.35">
      <c r="A14122" s="72" t="s">
        <v>818</v>
      </c>
      <c r="B14122" s="72" t="s">
        <v>819</v>
      </c>
      <c r="C14122" s="72" t="s">
        <v>1087</v>
      </c>
      <c r="D14122" s="72" t="s">
        <v>1096</v>
      </c>
      <c r="E14122" s="72">
        <v>1668</v>
      </c>
      <c r="F14122" s="105">
        <v>49</v>
      </c>
      <c r="G14122" s="108">
        <f t="shared" si="220"/>
        <v>43647</v>
      </c>
    </row>
    <row r="14123" spans="1:7" x14ac:dyDescent="0.35">
      <c r="A14123" s="72" t="s">
        <v>818</v>
      </c>
      <c r="B14123" s="72" t="s">
        <v>819</v>
      </c>
      <c r="C14123" s="72" t="s">
        <v>1087</v>
      </c>
      <c r="D14123" s="72" t="s">
        <v>1097</v>
      </c>
      <c r="E14123" s="72">
        <v>1667</v>
      </c>
      <c r="F14123" s="105">
        <v>47</v>
      </c>
      <c r="G14123" s="108">
        <f t="shared" si="220"/>
        <v>43556</v>
      </c>
    </row>
    <row r="14124" spans="1:7" x14ac:dyDescent="0.35">
      <c r="A14124" s="72" t="s">
        <v>818</v>
      </c>
      <c r="B14124" s="72" t="s">
        <v>819</v>
      </c>
      <c r="C14124" s="72" t="s">
        <v>1087</v>
      </c>
      <c r="D14124" s="72" t="s">
        <v>1098</v>
      </c>
      <c r="E14124" s="72">
        <v>1632</v>
      </c>
      <c r="F14124" s="105">
        <v>58</v>
      </c>
      <c r="G14124" s="108">
        <f t="shared" si="220"/>
        <v>43466</v>
      </c>
    </row>
    <row r="14125" spans="1:7" x14ac:dyDescent="0.35">
      <c r="A14125" s="72" t="s">
        <v>818</v>
      </c>
      <c r="B14125" s="72" t="s">
        <v>819</v>
      </c>
      <c r="C14125" s="72" t="s">
        <v>1087</v>
      </c>
      <c r="D14125" s="72" t="s">
        <v>1099</v>
      </c>
      <c r="E14125" s="72">
        <v>1682</v>
      </c>
      <c r="F14125" s="105">
        <v>74</v>
      </c>
      <c r="G14125" s="108">
        <f t="shared" si="220"/>
        <v>43374</v>
      </c>
    </row>
    <row r="14126" spans="1:7" x14ac:dyDescent="0.35">
      <c r="A14126" s="72" t="s">
        <v>818</v>
      </c>
      <c r="B14126" s="72" t="s">
        <v>819</v>
      </c>
      <c r="C14126" s="72" t="s">
        <v>1100</v>
      </c>
      <c r="D14126" s="72" t="s">
        <v>1088</v>
      </c>
      <c r="E14126" s="72">
        <v>943</v>
      </c>
      <c r="F14126" s="105">
        <v>50</v>
      </c>
      <c r="G14126" s="108">
        <f t="shared" si="220"/>
        <v>44378</v>
      </c>
    </row>
    <row r="14127" spans="1:7" x14ac:dyDescent="0.35">
      <c r="A14127" s="72" t="s">
        <v>818</v>
      </c>
      <c r="B14127" s="72" t="s">
        <v>819</v>
      </c>
      <c r="C14127" s="72" t="s">
        <v>1100</v>
      </c>
      <c r="D14127" s="72" t="s">
        <v>1089</v>
      </c>
      <c r="E14127" s="72">
        <v>941</v>
      </c>
      <c r="F14127" s="105">
        <v>51</v>
      </c>
      <c r="G14127" s="108">
        <f t="shared" si="220"/>
        <v>44287</v>
      </c>
    </row>
    <row r="14128" spans="1:7" x14ac:dyDescent="0.35">
      <c r="A14128" s="72" t="s">
        <v>818</v>
      </c>
      <c r="B14128" s="72" t="s">
        <v>819</v>
      </c>
      <c r="C14128" s="72" t="s">
        <v>1100</v>
      </c>
      <c r="D14128" s="72" t="s">
        <v>1090</v>
      </c>
      <c r="E14128" s="72">
        <v>942</v>
      </c>
      <c r="F14128" s="105">
        <v>53</v>
      </c>
      <c r="G14128" s="108">
        <f t="shared" si="220"/>
        <v>44197</v>
      </c>
    </row>
    <row r="14129" spans="1:7" x14ac:dyDescent="0.35">
      <c r="A14129" s="72" t="s">
        <v>818</v>
      </c>
      <c r="B14129" s="72" t="s">
        <v>819</v>
      </c>
      <c r="C14129" s="72" t="s">
        <v>1100</v>
      </c>
      <c r="D14129" s="72" t="s">
        <v>1091</v>
      </c>
      <c r="E14129" s="72">
        <v>941</v>
      </c>
      <c r="F14129" s="105">
        <v>53</v>
      </c>
      <c r="G14129" s="108">
        <f t="shared" si="220"/>
        <v>44105</v>
      </c>
    </row>
    <row r="14130" spans="1:7" x14ac:dyDescent="0.35">
      <c r="A14130" s="72" t="s">
        <v>818</v>
      </c>
      <c r="B14130" s="72" t="s">
        <v>819</v>
      </c>
      <c r="C14130" s="72" t="s">
        <v>1100</v>
      </c>
      <c r="D14130" s="72" t="s">
        <v>1092</v>
      </c>
      <c r="E14130" s="72">
        <v>924</v>
      </c>
      <c r="F14130" s="105">
        <v>55</v>
      </c>
      <c r="G14130" s="108">
        <f t="shared" si="220"/>
        <v>44013</v>
      </c>
    </row>
    <row r="14131" spans="1:7" x14ac:dyDescent="0.35">
      <c r="A14131" s="72" t="s">
        <v>818</v>
      </c>
      <c r="B14131" s="72" t="s">
        <v>819</v>
      </c>
      <c r="C14131" s="72" t="s">
        <v>1100</v>
      </c>
      <c r="D14131" s="72" t="s">
        <v>1093</v>
      </c>
      <c r="E14131" s="72">
        <v>928</v>
      </c>
      <c r="F14131" s="105">
        <v>60</v>
      </c>
      <c r="G14131" s="108">
        <f t="shared" si="220"/>
        <v>43922</v>
      </c>
    </row>
    <row r="14132" spans="1:7" x14ac:dyDescent="0.35">
      <c r="A14132" s="72" t="s">
        <v>818</v>
      </c>
      <c r="B14132" s="72" t="s">
        <v>819</v>
      </c>
      <c r="C14132" s="72" t="s">
        <v>1100</v>
      </c>
      <c r="D14132" s="72" t="s">
        <v>1094</v>
      </c>
      <c r="E14132" s="72">
        <v>905</v>
      </c>
      <c r="F14132" s="105">
        <v>58</v>
      </c>
      <c r="G14132" s="108">
        <f t="shared" si="220"/>
        <v>43831</v>
      </c>
    </row>
    <row r="14133" spans="1:7" x14ac:dyDescent="0.35">
      <c r="A14133" s="72" t="s">
        <v>818</v>
      </c>
      <c r="B14133" s="72" t="s">
        <v>819</v>
      </c>
      <c r="C14133" s="72" t="s">
        <v>1100</v>
      </c>
      <c r="D14133" s="72" t="s">
        <v>1095</v>
      </c>
      <c r="E14133" s="72">
        <v>904</v>
      </c>
      <c r="F14133" s="105">
        <v>57</v>
      </c>
      <c r="G14133" s="108">
        <f t="shared" si="220"/>
        <v>43739</v>
      </c>
    </row>
    <row r="14134" spans="1:7" x14ac:dyDescent="0.35">
      <c r="A14134" s="72" t="s">
        <v>818</v>
      </c>
      <c r="B14134" s="72" t="s">
        <v>819</v>
      </c>
      <c r="C14134" s="72" t="s">
        <v>1100</v>
      </c>
      <c r="D14134" s="72" t="s">
        <v>1096</v>
      </c>
      <c r="E14134" s="72">
        <v>909</v>
      </c>
      <c r="F14134" s="105">
        <v>66</v>
      </c>
      <c r="G14134" s="108">
        <f t="shared" si="220"/>
        <v>43647</v>
      </c>
    </row>
    <row r="14135" spans="1:7" x14ac:dyDescent="0.35">
      <c r="A14135" s="72" t="s">
        <v>818</v>
      </c>
      <c r="B14135" s="72" t="s">
        <v>819</v>
      </c>
      <c r="C14135" s="72" t="s">
        <v>1100</v>
      </c>
      <c r="D14135" s="72" t="s">
        <v>1097</v>
      </c>
      <c r="E14135" s="72">
        <v>907</v>
      </c>
      <c r="F14135" s="105">
        <v>66</v>
      </c>
      <c r="G14135" s="108">
        <f t="shared" si="220"/>
        <v>43556</v>
      </c>
    </row>
    <row r="14136" spans="1:7" x14ac:dyDescent="0.35">
      <c r="A14136" s="72" t="s">
        <v>818</v>
      </c>
      <c r="B14136" s="72" t="s">
        <v>819</v>
      </c>
      <c r="C14136" s="72" t="s">
        <v>1100</v>
      </c>
      <c r="D14136" s="72" t="s">
        <v>1098</v>
      </c>
      <c r="E14136" s="72">
        <v>900</v>
      </c>
      <c r="F14136" s="105">
        <v>72</v>
      </c>
      <c r="G14136" s="108">
        <f t="shared" si="220"/>
        <v>43466</v>
      </c>
    </row>
    <row r="14137" spans="1:7" x14ac:dyDescent="0.35">
      <c r="A14137" s="72" t="s">
        <v>818</v>
      </c>
      <c r="B14137" s="72" t="s">
        <v>819</v>
      </c>
      <c r="C14137" s="72" t="s">
        <v>1100</v>
      </c>
      <c r="D14137" s="72" t="s">
        <v>1099</v>
      </c>
      <c r="E14137" s="72">
        <v>963</v>
      </c>
      <c r="F14137" s="105">
        <v>71</v>
      </c>
      <c r="G14137" s="108">
        <f t="shared" si="220"/>
        <v>43374</v>
      </c>
    </row>
    <row r="14138" spans="1:7" x14ac:dyDescent="0.35">
      <c r="A14138" s="72" t="s">
        <v>818</v>
      </c>
      <c r="B14138" s="72" t="s">
        <v>819</v>
      </c>
      <c r="C14138" s="72" t="s">
        <v>1101</v>
      </c>
      <c r="D14138" s="72" t="s">
        <v>1088</v>
      </c>
      <c r="E14138" s="72">
        <v>236</v>
      </c>
      <c r="F14138" s="105">
        <v>2</v>
      </c>
      <c r="G14138" s="108">
        <f t="shared" si="220"/>
        <v>44378</v>
      </c>
    </row>
    <row r="14139" spans="1:7" x14ac:dyDescent="0.35">
      <c r="A14139" s="72" t="s">
        <v>818</v>
      </c>
      <c r="B14139" s="72" t="s">
        <v>819</v>
      </c>
      <c r="C14139" s="72" t="s">
        <v>1101</v>
      </c>
      <c r="D14139" s="72" t="s">
        <v>1089</v>
      </c>
      <c r="E14139" s="72">
        <v>240</v>
      </c>
      <c r="F14139" s="105">
        <v>2</v>
      </c>
      <c r="G14139" s="108">
        <f t="shared" si="220"/>
        <v>44287</v>
      </c>
    </row>
    <row r="14140" spans="1:7" x14ac:dyDescent="0.35">
      <c r="A14140" s="72" t="s">
        <v>818</v>
      </c>
      <c r="B14140" s="72" t="s">
        <v>819</v>
      </c>
      <c r="C14140" s="72" t="s">
        <v>1101</v>
      </c>
      <c r="D14140" s="72" t="s">
        <v>1090</v>
      </c>
      <c r="E14140" s="72">
        <v>242</v>
      </c>
      <c r="F14140" s="105">
        <v>3</v>
      </c>
      <c r="G14140" s="108">
        <f t="shared" si="220"/>
        <v>44197</v>
      </c>
    </row>
    <row r="14141" spans="1:7" x14ac:dyDescent="0.35">
      <c r="A14141" s="72" t="s">
        <v>818</v>
      </c>
      <c r="B14141" s="72" t="s">
        <v>819</v>
      </c>
      <c r="C14141" s="72" t="s">
        <v>1101</v>
      </c>
      <c r="D14141" s="72" t="s">
        <v>1091</v>
      </c>
      <c r="E14141" s="72">
        <v>235</v>
      </c>
      <c r="F14141" s="105">
        <v>3</v>
      </c>
      <c r="G14141" s="108">
        <f t="shared" si="220"/>
        <v>44105</v>
      </c>
    </row>
    <row r="14142" spans="1:7" x14ac:dyDescent="0.35">
      <c r="A14142" s="72" t="s">
        <v>818</v>
      </c>
      <c r="B14142" s="72" t="s">
        <v>819</v>
      </c>
      <c r="C14142" s="72" t="s">
        <v>1101</v>
      </c>
      <c r="D14142" s="72" t="s">
        <v>1092</v>
      </c>
      <c r="E14142" s="72">
        <v>235</v>
      </c>
      <c r="F14142" s="105">
        <v>3</v>
      </c>
      <c r="G14142" s="108">
        <f t="shared" si="220"/>
        <v>44013</v>
      </c>
    </row>
    <row r="14143" spans="1:7" x14ac:dyDescent="0.35">
      <c r="A14143" s="72" t="s">
        <v>818</v>
      </c>
      <c r="B14143" s="72" t="s">
        <v>819</v>
      </c>
      <c r="C14143" s="72" t="s">
        <v>1101</v>
      </c>
      <c r="D14143" s="72" t="s">
        <v>1093</v>
      </c>
      <c r="E14143" s="72">
        <v>224</v>
      </c>
      <c r="F14143" s="105">
        <v>3</v>
      </c>
      <c r="G14143" s="108">
        <f t="shared" si="220"/>
        <v>43922</v>
      </c>
    </row>
    <row r="14144" spans="1:7" x14ac:dyDescent="0.35">
      <c r="A14144" s="72" t="s">
        <v>818</v>
      </c>
      <c r="B14144" s="72" t="s">
        <v>819</v>
      </c>
      <c r="C14144" s="72" t="s">
        <v>1101</v>
      </c>
      <c r="D14144" s="72" t="s">
        <v>1094</v>
      </c>
      <c r="E14144" s="72">
        <v>216</v>
      </c>
      <c r="F14144" s="105">
        <v>4</v>
      </c>
      <c r="G14144" s="108">
        <f t="shared" si="220"/>
        <v>43831</v>
      </c>
    </row>
    <row r="14145" spans="1:7" x14ac:dyDescent="0.35">
      <c r="A14145" s="72" t="s">
        <v>818</v>
      </c>
      <c r="B14145" s="72" t="s">
        <v>819</v>
      </c>
      <c r="C14145" s="72" t="s">
        <v>1101</v>
      </c>
      <c r="D14145" s="72" t="s">
        <v>1095</v>
      </c>
      <c r="E14145" s="72">
        <v>212</v>
      </c>
      <c r="F14145" s="105">
        <v>3</v>
      </c>
      <c r="G14145" s="108">
        <f t="shared" si="220"/>
        <v>43739</v>
      </c>
    </row>
    <row r="14146" spans="1:7" x14ac:dyDescent="0.35">
      <c r="A14146" s="72" t="s">
        <v>818</v>
      </c>
      <c r="B14146" s="72" t="s">
        <v>819</v>
      </c>
      <c r="C14146" s="72" t="s">
        <v>1101</v>
      </c>
      <c r="D14146" s="72" t="s">
        <v>1096</v>
      </c>
      <c r="E14146" s="72">
        <v>209</v>
      </c>
      <c r="F14146" s="105">
        <v>2</v>
      </c>
      <c r="G14146" s="108">
        <f t="shared" si="220"/>
        <v>43647</v>
      </c>
    </row>
    <row r="14147" spans="1:7" x14ac:dyDescent="0.35">
      <c r="A14147" s="72" t="s">
        <v>818</v>
      </c>
      <c r="B14147" s="72" t="s">
        <v>819</v>
      </c>
      <c r="C14147" s="72" t="s">
        <v>1101</v>
      </c>
      <c r="D14147" s="72" t="s">
        <v>1097</v>
      </c>
      <c r="E14147" s="72">
        <v>207</v>
      </c>
      <c r="F14147" s="105">
        <v>3</v>
      </c>
      <c r="G14147" s="108">
        <f t="shared" si="220"/>
        <v>43556</v>
      </c>
    </row>
    <row r="14148" spans="1:7" x14ac:dyDescent="0.35">
      <c r="A14148" s="72" t="s">
        <v>818</v>
      </c>
      <c r="B14148" s="72" t="s">
        <v>819</v>
      </c>
      <c r="C14148" s="72" t="s">
        <v>1101</v>
      </c>
      <c r="D14148" s="72" t="s">
        <v>1098</v>
      </c>
      <c r="E14148" s="72">
        <v>187</v>
      </c>
      <c r="F14148" s="105">
        <v>4</v>
      </c>
      <c r="G14148" s="108">
        <f t="shared" ref="G14148:G14211" si="221">DATE(LEFT(D14148,4),RIGHT(LEFT(D14148,7),2),1)</f>
        <v>43466</v>
      </c>
    </row>
    <row r="14149" spans="1:7" x14ac:dyDescent="0.35">
      <c r="A14149" s="72" t="s">
        <v>818</v>
      </c>
      <c r="B14149" s="72" t="s">
        <v>819</v>
      </c>
      <c r="C14149" s="72" t="s">
        <v>1101</v>
      </c>
      <c r="D14149" s="72" t="s">
        <v>1099</v>
      </c>
      <c r="E14149" s="72">
        <v>200</v>
      </c>
      <c r="F14149" s="105">
        <v>2</v>
      </c>
      <c r="G14149" s="108">
        <f t="shared" si="221"/>
        <v>43374</v>
      </c>
    </row>
    <row r="14150" spans="1:7" x14ac:dyDescent="0.35">
      <c r="A14150" s="72" t="s">
        <v>818</v>
      </c>
      <c r="B14150" s="72" t="s">
        <v>819</v>
      </c>
      <c r="C14150" s="72" t="s">
        <v>1102</v>
      </c>
      <c r="D14150" s="72" t="s">
        <v>1088</v>
      </c>
      <c r="E14150" s="72">
        <v>1605</v>
      </c>
      <c r="F14150" s="105">
        <v>64</v>
      </c>
      <c r="G14150" s="108">
        <f t="shared" si="221"/>
        <v>44378</v>
      </c>
    </row>
    <row r="14151" spans="1:7" x14ac:dyDescent="0.35">
      <c r="A14151" s="72" t="s">
        <v>818</v>
      </c>
      <c r="B14151" s="72" t="s">
        <v>819</v>
      </c>
      <c r="C14151" s="72" t="s">
        <v>1102</v>
      </c>
      <c r="D14151" s="72" t="s">
        <v>1089</v>
      </c>
      <c r="E14151" s="72">
        <v>1612</v>
      </c>
      <c r="F14151" s="105">
        <v>65</v>
      </c>
      <c r="G14151" s="108">
        <f t="shared" si="221"/>
        <v>44287</v>
      </c>
    </row>
    <row r="14152" spans="1:7" x14ac:dyDescent="0.35">
      <c r="A14152" s="72" t="s">
        <v>818</v>
      </c>
      <c r="B14152" s="72" t="s">
        <v>819</v>
      </c>
      <c r="C14152" s="72" t="s">
        <v>1102</v>
      </c>
      <c r="D14152" s="72" t="s">
        <v>1090</v>
      </c>
      <c r="E14152" s="72">
        <v>1610</v>
      </c>
      <c r="F14152" s="105">
        <v>64</v>
      </c>
      <c r="G14152" s="108">
        <f t="shared" si="221"/>
        <v>44197</v>
      </c>
    </row>
    <row r="14153" spans="1:7" x14ac:dyDescent="0.35">
      <c r="A14153" s="72" t="s">
        <v>818</v>
      </c>
      <c r="B14153" s="72" t="s">
        <v>819</v>
      </c>
      <c r="C14153" s="72" t="s">
        <v>1102</v>
      </c>
      <c r="D14153" s="72" t="s">
        <v>1091</v>
      </c>
      <c r="E14153" s="72">
        <v>1622</v>
      </c>
      <c r="F14153" s="105">
        <v>66</v>
      </c>
      <c r="G14153" s="108">
        <f t="shared" si="221"/>
        <v>44105</v>
      </c>
    </row>
    <row r="14154" spans="1:7" x14ac:dyDescent="0.35">
      <c r="A14154" s="72" t="s">
        <v>818</v>
      </c>
      <c r="B14154" s="72" t="s">
        <v>819</v>
      </c>
      <c r="C14154" s="72" t="s">
        <v>1102</v>
      </c>
      <c r="D14154" s="72" t="s">
        <v>1092</v>
      </c>
      <c r="E14154" s="72">
        <v>1616</v>
      </c>
      <c r="F14154" s="105">
        <v>67</v>
      </c>
      <c r="G14154" s="108">
        <f t="shared" si="221"/>
        <v>44013</v>
      </c>
    </row>
    <row r="14155" spans="1:7" x14ac:dyDescent="0.35">
      <c r="A14155" s="72" t="s">
        <v>818</v>
      </c>
      <c r="B14155" s="72" t="s">
        <v>819</v>
      </c>
      <c r="C14155" s="72" t="s">
        <v>1102</v>
      </c>
      <c r="D14155" s="72" t="s">
        <v>1093</v>
      </c>
      <c r="E14155" s="72">
        <v>1596</v>
      </c>
      <c r="F14155" s="105">
        <v>69</v>
      </c>
      <c r="G14155" s="108">
        <f t="shared" si="221"/>
        <v>43922</v>
      </c>
    </row>
    <row r="14156" spans="1:7" x14ac:dyDescent="0.35">
      <c r="A14156" s="72" t="s">
        <v>818</v>
      </c>
      <c r="B14156" s="72" t="s">
        <v>819</v>
      </c>
      <c r="C14156" s="72" t="s">
        <v>1102</v>
      </c>
      <c r="D14156" s="72" t="s">
        <v>1094</v>
      </c>
      <c r="E14156" s="72">
        <v>1593</v>
      </c>
      <c r="F14156" s="105">
        <v>68</v>
      </c>
      <c r="G14156" s="108">
        <f t="shared" si="221"/>
        <v>43831</v>
      </c>
    </row>
    <row r="14157" spans="1:7" x14ac:dyDescent="0.35">
      <c r="A14157" s="72" t="s">
        <v>818</v>
      </c>
      <c r="B14157" s="72" t="s">
        <v>819</v>
      </c>
      <c r="C14157" s="72" t="s">
        <v>1102</v>
      </c>
      <c r="D14157" s="72" t="s">
        <v>1095</v>
      </c>
      <c r="E14157" s="72">
        <v>1594</v>
      </c>
      <c r="F14157" s="105">
        <v>62</v>
      </c>
      <c r="G14157" s="108">
        <f t="shared" si="221"/>
        <v>43739</v>
      </c>
    </row>
    <row r="14158" spans="1:7" x14ac:dyDescent="0.35">
      <c r="A14158" s="72" t="s">
        <v>818</v>
      </c>
      <c r="B14158" s="72" t="s">
        <v>819</v>
      </c>
      <c r="C14158" s="72" t="s">
        <v>1102</v>
      </c>
      <c r="D14158" s="72" t="s">
        <v>1096</v>
      </c>
      <c r="E14158" s="72">
        <v>1585</v>
      </c>
      <c r="F14158" s="105">
        <v>72</v>
      </c>
      <c r="G14158" s="108">
        <f t="shared" si="221"/>
        <v>43647</v>
      </c>
    </row>
    <row r="14159" spans="1:7" x14ac:dyDescent="0.35">
      <c r="A14159" s="72" t="s">
        <v>818</v>
      </c>
      <c r="B14159" s="72" t="s">
        <v>819</v>
      </c>
      <c r="C14159" s="72" t="s">
        <v>1102</v>
      </c>
      <c r="D14159" s="72" t="s">
        <v>1097</v>
      </c>
      <c r="E14159" s="72">
        <v>1583</v>
      </c>
      <c r="F14159" s="105">
        <v>64</v>
      </c>
      <c r="G14159" s="108">
        <f t="shared" si="221"/>
        <v>43556</v>
      </c>
    </row>
    <row r="14160" spans="1:7" x14ac:dyDescent="0.35">
      <c r="A14160" s="72" t="s">
        <v>818</v>
      </c>
      <c r="B14160" s="72" t="s">
        <v>819</v>
      </c>
      <c r="C14160" s="72" t="s">
        <v>1102</v>
      </c>
      <c r="D14160" s="72" t="s">
        <v>1098</v>
      </c>
      <c r="E14160" s="72">
        <v>1570</v>
      </c>
      <c r="F14160" s="105">
        <v>77</v>
      </c>
      <c r="G14160" s="108">
        <f t="shared" si="221"/>
        <v>43466</v>
      </c>
    </row>
    <row r="14161" spans="1:7" x14ac:dyDescent="0.35">
      <c r="A14161" s="72" t="s">
        <v>818</v>
      </c>
      <c r="B14161" s="72" t="s">
        <v>819</v>
      </c>
      <c r="C14161" s="72" t="s">
        <v>1102</v>
      </c>
      <c r="D14161" s="72" t="s">
        <v>1099</v>
      </c>
      <c r="E14161" s="72">
        <v>1652</v>
      </c>
      <c r="F14161" s="105">
        <v>102</v>
      </c>
      <c r="G14161" s="108">
        <f t="shared" si="221"/>
        <v>43374</v>
      </c>
    </row>
    <row r="14162" spans="1:7" x14ac:dyDescent="0.35">
      <c r="A14162" s="72" t="s">
        <v>820</v>
      </c>
      <c r="B14162" s="72" t="s">
        <v>821</v>
      </c>
      <c r="C14162" s="72" t="s">
        <v>1087</v>
      </c>
      <c r="D14162" s="72" t="s">
        <v>1088</v>
      </c>
      <c r="E14162" s="72">
        <v>1355</v>
      </c>
      <c r="F14162" s="105">
        <v>263</v>
      </c>
      <c r="G14162" s="108">
        <f t="shared" si="221"/>
        <v>44378</v>
      </c>
    </row>
    <row r="14163" spans="1:7" x14ac:dyDescent="0.35">
      <c r="A14163" s="72" t="s">
        <v>820</v>
      </c>
      <c r="B14163" s="72" t="s">
        <v>821</v>
      </c>
      <c r="C14163" s="72" t="s">
        <v>1087</v>
      </c>
      <c r="D14163" s="72" t="s">
        <v>1089</v>
      </c>
      <c r="E14163" s="72">
        <v>1359</v>
      </c>
      <c r="F14163" s="105">
        <v>266</v>
      </c>
      <c r="G14163" s="108">
        <f t="shared" si="221"/>
        <v>44287</v>
      </c>
    </row>
    <row r="14164" spans="1:7" x14ac:dyDescent="0.35">
      <c r="A14164" s="72" t="s">
        <v>820</v>
      </c>
      <c r="B14164" s="72" t="s">
        <v>821</v>
      </c>
      <c r="C14164" s="72" t="s">
        <v>1087</v>
      </c>
      <c r="D14164" s="72" t="s">
        <v>1090</v>
      </c>
      <c r="E14164" s="72">
        <v>1356</v>
      </c>
      <c r="F14164" s="105">
        <v>263</v>
      </c>
      <c r="G14164" s="108">
        <f t="shared" si="221"/>
        <v>44197</v>
      </c>
    </row>
    <row r="14165" spans="1:7" x14ac:dyDescent="0.35">
      <c r="A14165" s="72" t="s">
        <v>820</v>
      </c>
      <c r="B14165" s="72" t="s">
        <v>821</v>
      </c>
      <c r="C14165" s="72" t="s">
        <v>1087</v>
      </c>
      <c r="D14165" s="72" t="s">
        <v>1091</v>
      </c>
      <c r="E14165" s="72">
        <v>1355</v>
      </c>
      <c r="F14165" s="105">
        <v>257</v>
      </c>
      <c r="G14165" s="108">
        <f t="shared" si="221"/>
        <v>44105</v>
      </c>
    </row>
    <row r="14166" spans="1:7" x14ac:dyDescent="0.35">
      <c r="A14166" s="72" t="s">
        <v>820</v>
      </c>
      <c r="B14166" s="72" t="s">
        <v>821</v>
      </c>
      <c r="C14166" s="72" t="s">
        <v>1087</v>
      </c>
      <c r="D14166" s="72" t="s">
        <v>1092</v>
      </c>
      <c r="E14166" s="72">
        <v>1329</v>
      </c>
      <c r="F14166" s="105">
        <v>264</v>
      </c>
      <c r="G14166" s="108">
        <f t="shared" si="221"/>
        <v>44013</v>
      </c>
    </row>
    <row r="14167" spans="1:7" x14ac:dyDescent="0.35">
      <c r="A14167" s="72" t="s">
        <v>820</v>
      </c>
      <c r="B14167" s="72" t="s">
        <v>821</v>
      </c>
      <c r="C14167" s="72" t="s">
        <v>1087</v>
      </c>
      <c r="D14167" s="72" t="s">
        <v>1093</v>
      </c>
      <c r="E14167" s="72">
        <v>1330</v>
      </c>
      <c r="F14167" s="105">
        <v>257</v>
      </c>
      <c r="G14167" s="108">
        <f t="shared" si="221"/>
        <v>43922</v>
      </c>
    </row>
    <row r="14168" spans="1:7" x14ac:dyDescent="0.35">
      <c r="A14168" s="72" t="s">
        <v>820</v>
      </c>
      <c r="B14168" s="72" t="s">
        <v>821</v>
      </c>
      <c r="C14168" s="72" t="s">
        <v>1087</v>
      </c>
      <c r="D14168" s="72" t="s">
        <v>1094</v>
      </c>
      <c r="E14168" s="72">
        <v>1310</v>
      </c>
      <c r="F14168" s="105">
        <v>251</v>
      </c>
      <c r="G14168" s="108">
        <f t="shared" si="221"/>
        <v>43831</v>
      </c>
    </row>
    <row r="14169" spans="1:7" x14ac:dyDescent="0.35">
      <c r="A14169" s="72" t="s">
        <v>820</v>
      </c>
      <c r="B14169" s="72" t="s">
        <v>821</v>
      </c>
      <c r="C14169" s="72" t="s">
        <v>1087</v>
      </c>
      <c r="D14169" s="72" t="s">
        <v>1095</v>
      </c>
      <c r="E14169" s="72">
        <v>1313</v>
      </c>
      <c r="F14169" s="105">
        <v>256</v>
      </c>
      <c r="G14169" s="108">
        <f t="shared" si="221"/>
        <v>43739</v>
      </c>
    </row>
    <row r="14170" spans="1:7" x14ac:dyDescent="0.35">
      <c r="A14170" s="72" t="s">
        <v>820</v>
      </c>
      <c r="B14170" s="72" t="s">
        <v>821</v>
      </c>
      <c r="C14170" s="72" t="s">
        <v>1087</v>
      </c>
      <c r="D14170" s="72" t="s">
        <v>1096</v>
      </c>
      <c r="E14170" s="72">
        <v>1304</v>
      </c>
      <c r="F14170" s="105">
        <v>80</v>
      </c>
      <c r="G14170" s="108">
        <f t="shared" si="221"/>
        <v>43647</v>
      </c>
    </row>
    <row r="14171" spans="1:7" x14ac:dyDescent="0.35">
      <c r="A14171" s="72" t="s">
        <v>820</v>
      </c>
      <c r="B14171" s="72" t="s">
        <v>821</v>
      </c>
      <c r="C14171" s="72" t="s">
        <v>1087</v>
      </c>
      <c r="D14171" s="72" t="s">
        <v>1097</v>
      </c>
      <c r="E14171" s="72">
        <v>1311</v>
      </c>
      <c r="F14171" s="105">
        <v>59</v>
      </c>
      <c r="G14171" s="108">
        <f t="shared" si="221"/>
        <v>43556</v>
      </c>
    </row>
    <row r="14172" spans="1:7" x14ac:dyDescent="0.35">
      <c r="A14172" s="72" t="s">
        <v>820</v>
      </c>
      <c r="B14172" s="72" t="s">
        <v>821</v>
      </c>
      <c r="C14172" s="72" t="s">
        <v>1087</v>
      </c>
      <c r="D14172" s="72" t="s">
        <v>1098</v>
      </c>
      <c r="E14172" s="72">
        <v>1275</v>
      </c>
      <c r="F14172" s="105">
        <v>63</v>
      </c>
      <c r="G14172" s="108">
        <f t="shared" si="221"/>
        <v>43466</v>
      </c>
    </row>
    <row r="14173" spans="1:7" x14ac:dyDescent="0.35">
      <c r="A14173" s="72" t="s">
        <v>820</v>
      </c>
      <c r="B14173" s="72" t="s">
        <v>821</v>
      </c>
      <c r="C14173" s="72" t="s">
        <v>1087</v>
      </c>
      <c r="D14173" s="72" t="s">
        <v>1099</v>
      </c>
      <c r="E14173" s="72">
        <v>1514</v>
      </c>
      <c r="F14173" s="105">
        <v>79</v>
      </c>
      <c r="G14173" s="108">
        <f t="shared" si="221"/>
        <v>43374</v>
      </c>
    </row>
    <row r="14174" spans="1:7" x14ac:dyDescent="0.35">
      <c r="A14174" s="72" t="s">
        <v>820</v>
      </c>
      <c r="B14174" s="72" t="s">
        <v>821</v>
      </c>
      <c r="C14174" s="72" t="s">
        <v>1100</v>
      </c>
      <c r="D14174" s="72" t="s">
        <v>1088</v>
      </c>
      <c r="E14174" s="72">
        <v>713</v>
      </c>
      <c r="F14174" s="105">
        <v>162</v>
      </c>
      <c r="G14174" s="108">
        <f t="shared" si="221"/>
        <v>44378</v>
      </c>
    </row>
    <row r="14175" spans="1:7" x14ac:dyDescent="0.35">
      <c r="A14175" s="72" t="s">
        <v>820</v>
      </c>
      <c r="B14175" s="72" t="s">
        <v>821</v>
      </c>
      <c r="C14175" s="72" t="s">
        <v>1100</v>
      </c>
      <c r="D14175" s="72" t="s">
        <v>1089</v>
      </c>
      <c r="E14175" s="72">
        <v>715</v>
      </c>
      <c r="F14175" s="105">
        <v>159</v>
      </c>
      <c r="G14175" s="108">
        <f t="shared" si="221"/>
        <v>44287</v>
      </c>
    </row>
    <row r="14176" spans="1:7" x14ac:dyDescent="0.35">
      <c r="A14176" s="72" t="s">
        <v>820</v>
      </c>
      <c r="B14176" s="72" t="s">
        <v>821</v>
      </c>
      <c r="C14176" s="72" t="s">
        <v>1100</v>
      </c>
      <c r="D14176" s="72" t="s">
        <v>1090</v>
      </c>
      <c r="E14176" s="72">
        <v>716</v>
      </c>
      <c r="F14176" s="105">
        <v>157</v>
      </c>
      <c r="G14176" s="108">
        <f t="shared" si="221"/>
        <v>44197</v>
      </c>
    </row>
    <row r="14177" spans="1:7" x14ac:dyDescent="0.35">
      <c r="A14177" s="72" t="s">
        <v>820</v>
      </c>
      <c r="B14177" s="72" t="s">
        <v>821</v>
      </c>
      <c r="C14177" s="72" t="s">
        <v>1100</v>
      </c>
      <c r="D14177" s="72" t="s">
        <v>1091</v>
      </c>
      <c r="E14177" s="72">
        <v>711</v>
      </c>
      <c r="F14177" s="105">
        <v>154</v>
      </c>
      <c r="G14177" s="108">
        <f t="shared" si="221"/>
        <v>44105</v>
      </c>
    </row>
    <row r="14178" spans="1:7" x14ac:dyDescent="0.35">
      <c r="A14178" s="72" t="s">
        <v>820</v>
      </c>
      <c r="B14178" s="72" t="s">
        <v>821</v>
      </c>
      <c r="C14178" s="72" t="s">
        <v>1100</v>
      </c>
      <c r="D14178" s="72" t="s">
        <v>1092</v>
      </c>
      <c r="E14178" s="72">
        <v>699</v>
      </c>
      <c r="F14178" s="105">
        <v>142</v>
      </c>
      <c r="G14178" s="108">
        <f t="shared" si="221"/>
        <v>44013</v>
      </c>
    </row>
    <row r="14179" spans="1:7" x14ac:dyDescent="0.35">
      <c r="A14179" s="72" t="s">
        <v>820</v>
      </c>
      <c r="B14179" s="72" t="s">
        <v>821</v>
      </c>
      <c r="C14179" s="72" t="s">
        <v>1100</v>
      </c>
      <c r="D14179" s="72" t="s">
        <v>1093</v>
      </c>
      <c r="E14179" s="72">
        <v>693</v>
      </c>
      <c r="F14179" s="105">
        <v>137</v>
      </c>
      <c r="G14179" s="108">
        <f t="shared" si="221"/>
        <v>43922</v>
      </c>
    </row>
    <row r="14180" spans="1:7" x14ac:dyDescent="0.35">
      <c r="A14180" s="72" t="s">
        <v>820</v>
      </c>
      <c r="B14180" s="72" t="s">
        <v>821</v>
      </c>
      <c r="C14180" s="72" t="s">
        <v>1100</v>
      </c>
      <c r="D14180" s="72" t="s">
        <v>1094</v>
      </c>
      <c r="E14180" s="72">
        <v>686</v>
      </c>
      <c r="F14180" s="105">
        <v>138</v>
      </c>
      <c r="G14180" s="108">
        <f t="shared" si="221"/>
        <v>43831</v>
      </c>
    </row>
    <row r="14181" spans="1:7" x14ac:dyDescent="0.35">
      <c r="A14181" s="72" t="s">
        <v>820</v>
      </c>
      <c r="B14181" s="72" t="s">
        <v>821</v>
      </c>
      <c r="C14181" s="72" t="s">
        <v>1100</v>
      </c>
      <c r="D14181" s="72" t="s">
        <v>1095</v>
      </c>
      <c r="E14181" s="72">
        <v>694</v>
      </c>
      <c r="F14181" s="105">
        <v>143</v>
      </c>
      <c r="G14181" s="108">
        <f t="shared" si="221"/>
        <v>43739</v>
      </c>
    </row>
    <row r="14182" spans="1:7" x14ac:dyDescent="0.35">
      <c r="A14182" s="72" t="s">
        <v>820</v>
      </c>
      <c r="B14182" s="72" t="s">
        <v>821</v>
      </c>
      <c r="C14182" s="72" t="s">
        <v>1100</v>
      </c>
      <c r="D14182" s="72" t="s">
        <v>1096</v>
      </c>
      <c r="E14182" s="72">
        <v>685</v>
      </c>
      <c r="F14182" s="105">
        <v>54</v>
      </c>
      <c r="G14182" s="108">
        <f t="shared" si="221"/>
        <v>43647</v>
      </c>
    </row>
    <row r="14183" spans="1:7" x14ac:dyDescent="0.35">
      <c r="A14183" s="72" t="s">
        <v>820</v>
      </c>
      <c r="B14183" s="72" t="s">
        <v>821</v>
      </c>
      <c r="C14183" s="72" t="s">
        <v>1100</v>
      </c>
      <c r="D14183" s="72" t="s">
        <v>1097</v>
      </c>
      <c r="E14183" s="72">
        <v>684</v>
      </c>
      <c r="F14183" s="105">
        <v>23</v>
      </c>
      <c r="G14183" s="108">
        <f t="shared" si="221"/>
        <v>43556</v>
      </c>
    </row>
    <row r="14184" spans="1:7" x14ac:dyDescent="0.35">
      <c r="A14184" s="72" t="s">
        <v>820</v>
      </c>
      <c r="B14184" s="72" t="s">
        <v>821</v>
      </c>
      <c r="C14184" s="72" t="s">
        <v>1100</v>
      </c>
      <c r="D14184" s="72" t="s">
        <v>1098</v>
      </c>
      <c r="E14184" s="72">
        <v>675</v>
      </c>
      <c r="F14184" s="105">
        <v>23</v>
      </c>
      <c r="G14184" s="108">
        <f t="shared" si="221"/>
        <v>43466</v>
      </c>
    </row>
    <row r="14185" spans="1:7" x14ac:dyDescent="0.35">
      <c r="A14185" s="72" t="s">
        <v>820</v>
      </c>
      <c r="B14185" s="72" t="s">
        <v>821</v>
      </c>
      <c r="C14185" s="72" t="s">
        <v>1100</v>
      </c>
      <c r="D14185" s="72" t="s">
        <v>1099</v>
      </c>
      <c r="E14185" s="72">
        <v>711</v>
      </c>
      <c r="F14185" s="105">
        <v>22</v>
      </c>
      <c r="G14185" s="108">
        <f t="shared" si="221"/>
        <v>43374</v>
      </c>
    </row>
    <row r="14186" spans="1:7" x14ac:dyDescent="0.35">
      <c r="A14186" s="72" t="s">
        <v>820</v>
      </c>
      <c r="B14186" s="72" t="s">
        <v>821</v>
      </c>
      <c r="C14186" s="72" t="s">
        <v>1101</v>
      </c>
      <c r="D14186" s="72" t="s">
        <v>1088</v>
      </c>
      <c r="E14186" s="72">
        <v>378</v>
      </c>
      <c r="F14186" s="105">
        <v>26</v>
      </c>
      <c r="G14186" s="108">
        <f t="shared" si="221"/>
        <v>44378</v>
      </c>
    </row>
    <row r="14187" spans="1:7" x14ac:dyDescent="0.35">
      <c r="A14187" s="72" t="s">
        <v>820</v>
      </c>
      <c r="B14187" s="72" t="s">
        <v>821</v>
      </c>
      <c r="C14187" s="72" t="s">
        <v>1101</v>
      </c>
      <c r="D14187" s="72" t="s">
        <v>1089</v>
      </c>
      <c r="E14187" s="72">
        <v>378</v>
      </c>
      <c r="F14187" s="105">
        <v>24</v>
      </c>
      <c r="G14187" s="108">
        <f t="shared" si="221"/>
        <v>44287</v>
      </c>
    </row>
    <row r="14188" spans="1:7" x14ac:dyDescent="0.35">
      <c r="A14188" s="72" t="s">
        <v>820</v>
      </c>
      <c r="B14188" s="72" t="s">
        <v>821</v>
      </c>
      <c r="C14188" s="72" t="s">
        <v>1101</v>
      </c>
      <c r="D14188" s="72" t="s">
        <v>1090</v>
      </c>
      <c r="E14188" s="72">
        <v>376</v>
      </c>
      <c r="F14188" s="105">
        <v>25</v>
      </c>
      <c r="G14188" s="108">
        <f t="shared" si="221"/>
        <v>44197</v>
      </c>
    </row>
    <row r="14189" spans="1:7" x14ac:dyDescent="0.35">
      <c r="A14189" s="72" t="s">
        <v>820</v>
      </c>
      <c r="B14189" s="72" t="s">
        <v>821</v>
      </c>
      <c r="C14189" s="72" t="s">
        <v>1101</v>
      </c>
      <c r="D14189" s="72" t="s">
        <v>1091</v>
      </c>
      <c r="E14189" s="72">
        <v>379</v>
      </c>
      <c r="F14189" s="105">
        <v>23</v>
      </c>
      <c r="G14189" s="108">
        <f t="shared" si="221"/>
        <v>44105</v>
      </c>
    </row>
    <row r="14190" spans="1:7" x14ac:dyDescent="0.35">
      <c r="A14190" s="72" t="s">
        <v>820</v>
      </c>
      <c r="B14190" s="72" t="s">
        <v>821</v>
      </c>
      <c r="C14190" s="72" t="s">
        <v>1101</v>
      </c>
      <c r="D14190" s="72" t="s">
        <v>1092</v>
      </c>
      <c r="E14190" s="72">
        <v>382</v>
      </c>
      <c r="F14190" s="105">
        <v>21</v>
      </c>
      <c r="G14190" s="108">
        <f t="shared" si="221"/>
        <v>44013</v>
      </c>
    </row>
    <row r="14191" spans="1:7" x14ac:dyDescent="0.35">
      <c r="A14191" s="72" t="s">
        <v>820</v>
      </c>
      <c r="B14191" s="72" t="s">
        <v>821</v>
      </c>
      <c r="C14191" s="72" t="s">
        <v>1101</v>
      </c>
      <c r="D14191" s="72" t="s">
        <v>1093</v>
      </c>
      <c r="E14191" s="72">
        <v>384</v>
      </c>
      <c r="F14191" s="105">
        <v>22</v>
      </c>
      <c r="G14191" s="108">
        <f t="shared" si="221"/>
        <v>43922</v>
      </c>
    </row>
    <row r="14192" spans="1:7" x14ac:dyDescent="0.35">
      <c r="A14192" s="72" t="s">
        <v>820</v>
      </c>
      <c r="B14192" s="72" t="s">
        <v>821</v>
      </c>
      <c r="C14192" s="72" t="s">
        <v>1101</v>
      </c>
      <c r="D14192" s="72" t="s">
        <v>1094</v>
      </c>
      <c r="E14192" s="72">
        <v>377</v>
      </c>
      <c r="F14192" s="105">
        <v>22</v>
      </c>
      <c r="G14192" s="108">
        <f t="shared" si="221"/>
        <v>43831</v>
      </c>
    </row>
    <row r="14193" spans="1:7" x14ac:dyDescent="0.35">
      <c r="A14193" s="72" t="s">
        <v>820</v>
      </c>
      <c r="B14193" s="72" t="s">
        <v>821</v>
      </c>
      <c r="C14193" s="72" t="s">
        <v>1101</v>
      </c>
      <c r="D14193" s="72" t="s">
        <v>1095</v>
      </c>
      <c r="E14193" s="72">
        <v>372</v>
      </c>
      <c r="F14193" s="105">
        <v>23</v>
      </c>
      <c r="G14193" s="108">
        <f t="shared" si="221"/>
        <v>43739</v>
      </c>
    </row>
    <row r="14194" spans="1:7" x14ac:dyDescent="0.35">
      <c r="A14194" s="72" t="s">
        <v>820</v>
      </c>
      <c r="B14194" s="72" t="s">
        <v>821</v>
      </c>
      <c r="C14194" s="72" t="s">
        <v>1101</v>
      </c>
      <c r="D14194" s="72" t="s">
        <v>1096</v>
      </c>
      <c r="E14194" s="72">
        <v>371</v>
      </c>
      <c r="F14194" s="105">
        <v>5</v>
      </c>
      <c r="G14194" s="108">
        <f t="shared" si="221"/>
        <v>43647</v>
      </c>
    </row>
    <row r="14195" spans="1:7" x14ac:dyDescent="0.35">
      <c r="A14195" s="72" t="s">
        <v>820</v>
      </c>
      <c r="B14195" s="72" t="s">
        <v>821</v>
      </c>
      <c r="C14195" s="72" t="s">
        <v>1101</v>
      </c>
      <c r="D14195" s="72" t="s">
        <v>1097</v>
      </c>
      <c r="E14195" s="72">
        <v>368</v>
      </c>
      <c r="F14195" s="105">
        <v>9</v>
      </c>
      <c r="G14195" s="108">
        <f t="shared" si="221"/>
        <v>43556</v>
      </c>
    </row>
    <row r="14196" spans="1:7" x14ac:dyDescent="0.35">
      <c r="A14196" s="72" t="s">
        <v>820</v>
      </c>
      <c r="B14196" s="72" t="s">
        <v>821</v>
      </c>
      <c r="C14196" s="72" t="s">
        <v>1101</v>
      </c>
      <c r="D14196" s="72" t="s">
        <v>1098</v>
      </c>
      <c r="E14196" s="72">
        <v>348</v>
      </c>
      <c r="F14196" s="105">
        <v>9</v>
      </c>
      <c r="G14196" s="108">
        <f t="shared" si="221"/>
        <v>43466</v>
      </c>
    </row>
    <row r="14197" spans="1:7" x14ac:dyDescent="0.35">
      <c r="A14197" s="72" t="s">
        <v>820</v>
      </c>
      <c r="B14197" s="72" t="s">
        <v>821</v>
      </c>
      <c r="C14197" s="72" t="s">
        <v>1101</v>
      </c>
      <c r="D14197" s="72" t="s">
        <v>1099</v>
      </c>
      <c r="E14197" s="72">
        <v>368</v>
      </c>
      <c r="F14197" s="105">
        <v>8</v>
      </c>
      <c r="G14197" s="108">
        <f t="shared" si="221"/>
        <v>43374</v>
      </c>
    </row>
    <row r="14198" spans="1:7" x14ac:dyDescent="0.35">
      <c r="A14198" s="72" t="s">
        <v>820</v>
      </c>
      <c r="B14198" s="72" t="s">
        <v>821</v>
      </c>
      <c r="C14198" s="72" t="s">
        <v>1102</v>
      </c>
      <c r="D14198" s="72" t="s">
        <v>1088</v>
      </c>
      <c r="E14198" s="72">
        <v>1808</v>
      </c>
      <c r="F14198" s="105">
        <v>499</v>
      </c>
      <c r="G14198" s="108">
        <f t="shared" si="221"/>
        <v>44378</v>
      </c>
    </row>
    <row r="14199" spans="1:7" x14ac:dyDescent="0.35">
      <c r="A14199" s="72" t="s">
        <v>820</v>
      </c>
      <c r="B14199" s="72" t="s">
        <v>821</v>
      </c>
      <c r="C14199" s="72" t="s">
        <v>1102</v>
      </c>
      <c r="D14199" s="72" t="s">
        <v>1089</v>
      </c>
      <c r="E14199" s="72">
        <v>1806</v>
      </c>
      <c r="F14199" s="105">
        <v>491</v>
      </c>
      <c r="G14199" s="108">
        <f t="shared" si="221"/>
        <v>44287</v>
      </c>
    </row>
    <row r="14200" spans="1:7" x14ac:dyDescent="0.35">
      <c r="A14200" s="72" t="s">
        <v>820</v>
      </c>
      <c r="B14200" s="72" t="s">
        <v>821</v>
      </c>
      <c r="C14200" s="72" t="s">
        <v>1102</v>
      </c>
      <c r="D14200" s="72" t="s">
        <v>1090</v>
      </c>
      <c r="E14200" s="72">
        <v>1807</v>
      </c>
      <c r="F14200" s="105">
        <v>498</v>
      </c>
      <c r="G14200" s="108">
        <f t="shared" si="221"/>
        <v>44197</v>
      </c>
    </row>
    <row r="14201" spans="1:7" x14ac:dyDescent="0.35">
      <c r="A14201" s="72" t="s">
        <v>820</v>
      </c>
      <c r="B14201" s="72" t="s">
        <v>821</v>
      </c>
      <c r="C14201" s="72" t="s">
        <v>1102</v>
      </c>
      <c r="D14201" s="72" t="s">
        <v>1091</v>
      </c>
      <c r="E14201" s="72">
        <v>1802</v>
      </c>
      <c r="F14201" s="105">
        <v>476</v>
      </c>
      <c r="G14201" s="108">
        <f t="shared" si="221"/>
        <v>44105</v>
      </c>
    </row>
    <row r="14202" spans="1:7" x14ac:dyDescent="0.35">
      <c r="A14202" s="72" t="s">
        <v>820</v>
      </c>
      <c r="B14202" s="72" t="s">
        <v>821</v>
      </c>
      <c r="C14202" s="72" t="s">
        <v>1102</v>
      </c>
      <c r="D14202" s="72" t="s">
        <v>1092</v>
      </c>
      <c r="E14202" s="72">
        <v>1797</v>
      </c>
      <c r="F14202" s="105">
        <v>472</v>
      </c>
      <c r="G14202" s="108">
        <f t="shared" si="221"/>
        <v>44013</v>
      </c>
    </row>
    <row r="14203" spans="1:7" x14ac:dyDescent="0.35">
      <c r="A14203" s="72" t="s">
        <v>820</v>
      </c>
      <c r="B14203" s="72" t="s">
        <v>821</v>
      </c>
      <c r="C14203" s="72" t="s">
        <v>1102</v>
      </c>
      <c r="D14203" s="72" t="s">
        <v>1093</v>
      </c>
      <c r="E14203" s="72">
        <v>1794</v>
      </c>
      <c r="F14203" s="105">
        <v>446</v>
      </c>
      <c r="G14203" s="108">
        <f t="shared" si="221"/>
        <v>43922</v>
      </c>
    </row>
    <row r="14204" spans="1:7" x14ac:dyDescent="0.35">
      <c r="A14204" s="72" t="s">
        <v>820</v>
      </c>
      <c r="B14204" s="72" t="s">
        <v>821</v>
      </c>
      <c r="C14204" s="72" t="s">
        <v>1102</v>
      </c>
      <c r="D14204" s="72" t="s">
        <v>1094</v>
      </c>
      <c r="E14204" s="72">
        <v>1781</v>
      </c>
      <c r="F14204" s="105">
        <v>438</v>
      </c>
      <c r="G14204" s="108">
        <f t="shared" si="221"/>
        <v>43831</v>
      </c>
    </row>
    <row r="14205" spans="1:7" x14ac:dyDescent="0.35">
      <c r="A14205" s="72" t="s">
        <v>820</v>
      </c>
      <c r="B14205" s="72" t="s">
        <v>821</v>
      </c>
      <c r="C14205" s="72" t="s">
        <v>1102</v>
      </c>
      <c r="D14205" s="72" t="s">
        <v>1095</v>
      </c>
      <c r="E14205" s="72">
        <v>1785</v>
      </c>
      <c r="F14205" s="105">
        <v>438</v>
      </c>
      <c r="G14205" s="108">
        <f t="shared" si="221"/>
        <v>43739</v>
      </c>
    </row>
    <row r="14206" spans="1:7" x14ac:dyDescent="0.35">
      <c r="A14206" s="72" t="s">
        <v>820</v>
      </c>
      <c r="B14206" s="72" t="s">
        <v>821</v>
      </c>
      <c r="C14206" s="72" t="s">
        <v>1102</v>
      </c>
      <c r="D14206" s="72" t="s">
        <v>1096</v>
      </c>
      <c r="E14206" s="72">
        <v>1784</v>
      </c>
      <c r="F14206" s="105">
        <v>95</v>
      </c>
      <c r="G14206" s="108">
        <f t="shared" si="221"/>
        <v>43647</v>
      </c>
    </row>
    <row r="14207" spans="1:7" x14ac:dyDescent="0.35">
      <c r="A14207" s="72" t="s">
        <v>820</v>
      </c>
      <c r="B14207" s="72" t="s">
        <v>821</v>
      </c>
      <c r="C14207" s="72" t="s">
        <v>1102</v>
      </c>
      <c r="D14207" s="72" t="s">
        <v>1097</v>
      </c>
      <c r="E14207" s="72">
        <v>1784</v>
      </c>
      <c r="F14207" s="105">
        <v>82</v>
      </c>
      <c r="G14207" s="108">
        <f t="shared" si="221"/>
        <v>43556</v>
      </c>
    </row>
    <row r="14208" spans="1:7" x14ac:dyDescent="0.35">
      <c r="A14208" s="72" t="s">
        <v>820</v>
      </c>
      <c r="B14208" s="72" t="s">
        <v>821</v>
      </c>
      <c r="C14208" s="72" t="s">
        <v>1102</v>
      </c>
      <c r="D14208" s="72" t="s">
        <v>1098</v>
      </c>
      <c r="E14208" s="72">
        <v>1776</v>
      </c>
      <c r="F14208" s="105">
        <v>83</v>
      </c>
      <c r="G14208" s="108">
        <f t="shared" si="221"/>
        <v>43466</v>
      </c>
    </row>
    <row r="14209" spans="1:7" x14ac:dyDescent="0.35">
      <c r="A14209" s="72" t="s">
        <v>820</v>
      </c>
      <c r="B14209" s="72" t="s">
        <v>821</v>
      </c>
      <c r="C14209" s="72" t="s">
        <v>1102</v>
      </c>
      <c r="D14209" s="72" t="s">
        <v>1099</v>
      </c>
      <c r="E14209" s="72">
        <v>1844</v>
      </c>
      <c r="F14209" s="105">
        <v>70</v>
      </c>
      <c r="G14209" s="108">
        <f t="shared" si="221"/>
        <v>43374</v>
      </c>
    </row>
    <row r="14210" spans="1:7" x14ac:dyDescent="0.35">
      <c r="A14210" s="72" t="s">
        <v>822</v>
      </c>
      <c r="B14210" s="72" t="s">
        <v>823</v>
      </c>
      <c r="C14210" s="72" t="s">
        <v>1087</v>
      </c>
      <c r="D14210" s="72" t="s">
        <v>1088</v>
      </c>
      <c r="E14210" s="72">
        <v>1590</v>
      </c>
      <c r="F14210" s="105">
        <v>50</v>
      </c>
      <c r="G14210" s="108">
        <f t="shared" si="221"/>
        <v>44378</v>
      </c>
    </row>
    <row r="14211" spans="1:7" x14ac:dyDescent="0.35">
      <c r="A14211" s="72" t="s">
        <v>822</v>
      </c>
      <c r="B14211" s="72" t="s">
        <v>823</v>
      </c>
      <c r="C14211" s="72" t="s">
        <v>1087</v>
      </c>
      <c r="D14211" s="72" t="s">
        <v>1089</v>
      </c>
      <c r="E14211" s="72">
        <v>1596</v>
      </c>
      <c r="F14211" s="105">
        <v>54</v>
      </c>
      <c r="G14211" s="108">
        <f t="shared" si="221"/>
        <v>44287</v>
      </c>
    </row>
    <row r="14212" spans="1:7" x14ac:dyDescent="0.35">
      <c r="A14212" s="72" t="s">
        <v>822</v>
      </c>
      <c r="B14212" s="72" t="s">
        <v>823</v>
      </c>
      <c r="C14212" s="72" t="s">
        <v>1087</v>
      </c>
      <c r="D14212" s="72" t="s">
        <v>1090</v>
      </c>
      <c r="E14212" s="72">
        <v>1587</v>
      </c>
      <c r="F14212" s="105">
        <v>59</v>
      </c>
      <c r="G14212" s="108">
        <f t="shared" ref="G14212:G14275" si="222">DATE(LEFT(D14212,4),RIGHT(LEFT(D14212,7),2),1)</f>
        <v>44197</v>
      </c>
    </row>
    <row r="14213" spans="1:7" x14ac:dyDescent="0.35">
      <c r="A14213" s="72" t="s">
        <v>822</v>
      </c>
      <c r="B14213" s="72" t="s">
        <v>823</v>
      </c>
      <c r="C14213" s="72" t="s">
        <v>1087</v>
      </c>
      <c r="D14213" s="72" t="s">
        <v>1091</v>
      </c>
      <c r="E14213" s="72">
        <v>1577</v>
      </c>
      <c r="F14213" s="105">
        <v>49</v>
      </c>
      <c r="G14213" s="108">
        <f t="shared" si="222"/>
        <v>44105</v>
      </c>
    </row>
    <row r="14214" spans="1:7" x14ac:dyDescent="0.35">
      <c r="A14214" s="72" t="s">
        <v>822</v>
      </c>
      <c r="B14214" s="72" t="s">
        <v>823</v>
      </c>
      <c r="C14214" s="72" t="s">
        <v>1087</v>
      </c>
      <c r="D14214" s="72" t="s">
        <v>1092</v>
      </c>
      <c r="E14214" s="72">
        <v>1579</v>
      </c>
      <c r="F14214" s="105">
        <v>55</v>
      </c>
      <c r="G14214" s="108">
        <f t="shared" si="222"/>
        <v>44013</v>
      </c>
    </row>
    <row r="14215" spans="1:7" x14ac:dyDescent="0.35">
      <c r="A14215" s="72" t="s">
        <v>822</v>
      </c>
      <c r="B14215" s="72" t="s">
        <v>823</v>
      </c>
      <c r="C14215" s="72" t="s">
        <v>1087</v>
      </c>
      <c r="D14215" s="72" t="s">
        <v>1093</v>
      </c>
      <c r="E14215" s="72">
        <v>1570</v>
      </c>
      <c r="F14215" s="105">
        <v>56</v>
      </c>
      <c r="G14215" s="108">
        <f t="shared" si="222"/>
        <v>43922</v>
      </c>
    </row>
    <row r="14216" spans="1:7" x14ac:dyDescent="0.35">
      <c r="A14216" s="72" t="s">
        <v>822</v>
      </c>
      <c r="B14216" s="72" t="s">
        <v>823</v>
      </c>
      <c r="C14216" s="72" t="s">
        <v>1087</v>
      </c>
      <c r="D14216" s="72" t="s">
        <v>1094</v>
      </c>
      <c r="E14216" s="72">
        <v>1552</v>
      </c>
      <c r="F14216" s="105">
        <v>50</v>
      </c>
      <c r="G14216" s="108">
        <f t="shared" si="222"/>
        <v>43831</v>
      </c>
    </row>
    <row r="14217" spans="1:7" x14ac:dyDescent="0.35">
      <c r="A14217" s="72" t="s">
        <v>822</v>
      </c>
      <c r="B14217" s="72" t="s">
        <v>823</v>
      </c>
      <c r="C14217" s="72" t="s">
        <v>1087</v>
      </c>
      <c r="D14217" s="72" t="s">
        <v>1095</v>
      </c>
      <c r="E14217" s="72">
        <v>1550</v>
      </c>
      <c r="F14217" s="105">
        <v>51</v>
      </c>
      <c r="G14217" s="108">
        <f t="shared" si="222"/>
        <v>43739</v>
      </c>
    </row>
    <row r="14218" spans="1:7" x14ac:dyDescent="0.35">
      <c r="A14218" s="72" t="s">
        <v>822</v>
      </c>
      <c r="B14218" s="72" t="s">
        <v>823</v>
      </c>
      <c r="C14218" s="72" t="s">
        <v>1087</v>
      </c>
      <c r="D14218" s="72" t="s">
        <v>1096</v>
      </c>
      <c r="E14218" s="72">
        <v>1553</v>
      </c>
      <c r="F14218" s="105">
        <v>67</v>
      </c>
      <c r="G14218" s="108">
        <f t="shared" si="222"/>
        <v>43647</v>
      </c>
    </row>
    <row r="14219" spans="1:7" x14ac:dyDescent="0.35">
      <c r="A14219" s="72" t="s">
        <v>822</v>
      </c>
      <c r="B14219" s="72" t="s">
        <v>823</v>
      </c>
      <c r="C14219" s="72" t="s">
        <v>1087</v>
      </c>
      <c r="D14219" s="72" t="s">
        <v>1097</v>
      </c>
      <c r="E14219" s="72">
        <v>1545</v>
      </c>
      <c r="F14219" s="105">
        <v>56</v>
      </c>
      <c r="G14219" s="108">
        <f t="shared" si="222"/>
        <v>43556</v>
      </c>
    </row>
    <row r="14220" spans="1:7" x14ac:dyDescent="0.35">
      <c r="A14220" s="72" t="s">
        <v>822</v>
      </c>
      <c r="B14220" s="72" t="s">
        <v>823</v>
      </c>
      <c r="C14220" s="72" t="s">
        <v>1087</v>
      </c>
      <c r="D14220" s="72" t="s">
        <v>1098</v>
      </c>
      <c r="E14220" s="72">
        <v>1531</v>
      </c>
      <c r="F14220" s="105">
        <v>44</v>
      </c>
      <c r="G14220" s="108">
        <f t="shared" si="222"/>
        <v>43466</v>
      </c>
    </row>
    <row r="14221" spans="1:7" x14ac:dyDescent="0.35">
      <c r="A14221" s="72" t="s">
        <v>822</v>
      </c>
      <c r="B14221" s="72" t="s">
        <v>823</v>
      </c>
      <c r="C14221" s="72" t="s">
        <v>1087</v>
      </c>
      <c r="D14221" s="72" t="s">
        <v>1099</v>
      </c>
      <c r="E14221" s="72">
        <v>1569</v>
      </c>
      <c r="F14221" s="105">
        <v>40</v>
      </c>
      <c r="G14221" s="108">
        <f t="shared" si="222"/>
        <v>43374</v>
      </c>
    </row>
    <row r="14222" spans="1:7" x14ac:dyDescent="0.35">
      <c r="A14222" s="72" t="s">
        <v>822</v>
      </c>
      <c r="B14222" s="72" t="s">
        <v>823</v>
      </c>
      <c r="C14222" s="72" t="s">
        <v>1100</v>
      </c>
      <c r="D14222" s="72" t="s">
        <v>1088</v>
      </c>
      <c r="E14222" s="72">
        <v>909</v>
      </c>
      <c r="F14222" s="105">
        <v>67</v>
      </c>
      <c r="G14222" s="108">
        <f t="shared" si="222"/>
        <v>44378</v>
      </c>
    </row>
    <row r="14223" spans="1:7" x14ac:dyDescent="0.35">
      <c r="A14223" s="72" t="s">
        <v>822</v>
      </c>
      <c r="B14223" s="72" t="s">
        <v>823</v>
      </c>
      <c r="C14223" s="72" t="s">
        <v>1100</v>
      </c>
      <c r="D14223" s="72" t="s">
        <v>1089</v>
      </c>
      <c r="E14223" s="72">
        <v>905</v>
      </c>
      <c r="F14223" s="105">
        <v>68</v>
      </c>
      <c r="G14223" s="108">
        <f t="shared" si="222"/>
        <v>44287</v>
      </c>
    </row>
    <row r="14224" spans="1:7" x14ac:dyDescent="0.35">
      <c r="A14224" s="72" t="s">
        <v>822</v>
      </c>
      <c r="B14224" s="72" t="s">
        <v>823</v>
      </c>
      <c r="C14224" s="72" t="s">
        <v>1100</v>
      </c>
      <c r="D14224" s="72" t="s">
        <v>1090</v>
      </c>
      <c r="E14224" s="72">
        <v>910</v>
      </c>
      <c r="F14224" s="105">
        <v>72</v>
      </c>
      <c r="G14224" s="108">
        <f t="shared" si="222"/>
        <v>44197</v>
      </c>
    </row>
    <row r="14225" spans="1:7" x14ac:dyDescent="0.35">
      <c r="A14225" s="72" t="s">
        <v>822</v>
      </c>
      <c r="B14225" s="72" t="s">
        <v>823</v>
      </c>
      <c r="C14225" s="72" t="s">
        <v>1100</v>
      </c>
      <c r="D14225" s="72" t="s">
        <v>1091</v>
      </c>
      <c r="E14225" s="72">
        <v>911</v>
      </c>
      <c r="F14225" s="105">
        <v>59</v>
      </c>
      <c r="G14225" s="108">
        <f t="shared" si="222"/>
        <v>44105</v>
      </c>
    </row>
    <row r="14226" spans="1:7" x14ac:dyDescent="0.35">
      <c r="A14226" s="72" t="s">
        <v>822</v>
      </c>
      <c r="B14226" s="72" t="s">
        <v>823</v>
      </c>
      <c r="C14226" s="72" t="s">
        <v>1100</v>
      </c>
      <c r="D14226" s="72" t="s">
        <v>1092</v>
      </c>
      <c r="E14226" s="72">
        <v>896</v>
      </c>
      <c r="F14226" s="105">
        <v>64</v>
      </c>
      <c r="G14226" s="108">
        <f t="shared" si="222"/>
        <v>44013</v>
      </c>
    </row>
    <row r="14227" spans="1:7" x14ac:dyDescent="0.35">
      <c r="A14227" s="72" t="s">
        <v>822</v>
      </c>
      <c r="B14227" s="72" t="s">
        <v>823</v>
      </c>
      <c r="C14227" s="72" t="s">
        <v>1100</v>
      </c>
      <c r="D14227" s="72" t="s">
        <v>1093</v>
      </c>
      <c r="E14227" s="72">
        <v>900</v>
      </c>
      <c r="F14227" s="105">
        <v>62</v>
      </c>
      <c r="G14227" s="108">
        <f t="shared" si="222"/>
        <v>43922</v>
      </c>
    </row>
    <row r="14228" spans="1:7" x14ac:dyDescent="0.35">
      <c r="A14228" s="72" t="s">
        <v>822</v>
      </c>
      <c r="B14228" s="72" t="s">
        <v>823</v>
      </c>
      <c r="C14228" s="72" t="s">
        <v>1100</v>
      </c>
      <c r="D14228" s="72" t="s">
        <v>1094</v>
      </c>
      <c r="E14228" s="72">
        <v>898</v>
      </c>
      <c r="F14228" s="105">
        <v>65</v>
      </c>
      <c r="G14228" s="108">
        <f t="shared" si="222"/>
        <v>43831</v>
      </c>
    </row>
    <row r="14229" spans="1:7" x14ac:dyDescent="0.35">
      <c r="A14229" s="72" t="s">
        <v>822</v>
      </c>
      <c r="B14229" s="72" t="s">
        <v>823</v>
      </c>
      <c r="C14229" s="72" t="s">
        <v>1100</v>
      </c>
      <c r="D14229" s="72" t="s">
        <v>1095</v>
      </c>
      <c r="E14229" s="72">
        <v>896</v>
      </c>
      <c r="F14229" s="105">
        <v>49</v>
      </c>
      <c r="G14229" s="108">
        <f t="shared" si="222"/>
        <v>43739</v>
      </c>
    </row>
    <row r="14230" spans="1:7" x14ac:dyDescent="0.35">
      <c r="A14230" s="72" t="s">
        <v>822</v>
      </c>
      <c r="B14230" s="72" t="s">
        <v>823</v>
      </c>
      <c r="C14230" s="72" t="s">
        <v>1100</v>
      </c>
      <c r="D14230" s="72" t="s">
        <v>1096</v>
      </c>
      <c r="E14230" s="72">
        <v>900</v>
      </c>
      <c r="F14230" s="105">
        <v>60</v>
      </c>
      <c r="G14230" s="108">
        <f t="shared" si="222"/>
        <v>43647</v>
      </c>
    </row>
    <row r="14231" spans="1:7" x14ac:dyDescent="0.35">
      <c r="A14231" s="72" t="s">
        <v>822</v>
      </c>
      <c r="B14231" s="72" t="s">
        <v>823</v>
      </c>
      <c r="C14231" s="72" t="s">
        <v>1100</v>
      </c>
      <c r="D14231" s="72" t="s">
        <v>1097</v>
      </c>
      <c r="E14231" s="72">
        <v>902</v>
      </c>
      <c r="F14231" s="105">
        <v>42</v>
      </c>
      <c r="G14231" s="108">
        <f t="shared" si="222"/>
        <v>43556</v>
      </c>
    </row>
    <row r="14232" spans="1:7" x14ac:dyDescent="0.35">
      <c r="A14232" s="72" t="s">
        <v>822</v>
      </c>
      <c r="B14232" s="72" t="s">
        <v>823</v>
      </c>
      <c r="C14232" s="72" t="s">
        <v>1100</v>
      </c>
      <c r="D14232" s="72" t="s">
        <v>1098</v>
      </c>
      <c r="E14232" s="72">
        <v>897</v>
      </c>
      <c r="F14232" s="105">
        <v>37</v>
      </c>
      <c r="G14232" s="108">
        <f t="shared" si="222"/>
        <v>43466</v>
      </c>
    </row>
    <row r="14233" spans="1:7" x14ac:dyDescent="0.35">
      <c r="A14233" s="72" t="s">
        <v>822</v>
      </c>
      <c r="B14233" s="72" t="s">
        <v>823</v>
      </c>
      <c r="C14233" s="72" t="s">
        <v>1100</v>
      </c>
      <c r="D14233" s="72" t="s">
        <v>1099</v>
      </c>
      <c r="E14233" s="72">
        <v>942</v>
      </c>
      <c r="F14233" s="105">
        <v>49</v>
      </c>
      <c r="G14233" s="108">
        <f t="shared" si="222"/>
        <v>43374</v>
      </c>
    </row>
    <row r="14234" spans="1:7" x14ac:dyDescent="0.35">
      <c r="A14234" s="72" t="s">
        <v>822</v>
      </c>
      <c r="B14234" s="72" t="s">
        <v>823</v>
      </c>
      <c r="C14234" s="72" t="s">
        <v>1101</v>
      </c>
      <c r="D14234" s="72" t="s">
        <v>1088</v>
      </c>
      <c r="E14234" s="72">
        <v>207</v>
      </c>
      <c r="F14234" s="105">
        <v>2</v>
      </c>
      <c r="G14234" s="108">
        <f t="shared" si="222"/>
        <v>44378</v>
      </c>
    </row>
    <row r="14235" spans="1:7" x14ac:dyDescent="0.35">
      <c r="A14235" s="72" t="s">
        <v>822</v>
      </c>
      <c r="B14235" s="72" t="s">
        <v>823</v>
      </c>
      <c r="C14235" s="72" t="s">
        <v>1101</v>
      </c>
      <c r="D14235" s="72" t="s">
        <v>1089</v>
      </c>
      <c r="E14235" s="72">
        <v>203</v>
      </c>
      <c r="F14235" s="105">
        <v>2</v>
      </c>
      <c r="G14235" s="108">
        <f t="shared" si="222"/>
        <v>44287</v>
      </c>
    </row>
    <row r="14236" spans="1:7" x14ac:dyDescent="0.35">
      <c r="A14236" s="72" t="s">
        <v>822</v>
      </c>
      <c r="B14236" s="72" t="s">
        <v>823</v>
      </c>
      <c r="C14236" s="72" t="s">
        <v>1101</v>
      </c>
      <c r="D14236" s="72" t="s">
        <v>1090</v>
      </c>
      <c r="E14236" s="72">
        <v>202</v>
      </c>
      <c r="F14236" s="105">
        <v>2</v>
      </c>
      <c r="G14236" s="108">
        <f t="shared" si="222"/>
        <v>44197</v>
      </c>
    </row>
    <row r="14237" spans="1:7" x14ac:dyDescent="0.35">
      <c r="A14237" s="72" t="s">
        <v>822</v>
      </c>
      <c r="B14237" s="72" t="s">
        <v>823</v>
      </c>
      <c r="C14237" s="72" t="s">
        <v>1101</v>
      </c>
      <c r="D14237" s="72" t="s">
        <v>1091</v>
      </c>
      <c r="E14237" s="72">
        <v>205</v>
      </c>
      <c r="F14237" s="105">
        <v>2</v>
      </c>
      <c r="G14237" s="108">
        <f t="shared" si="222"/>
        <v>44105</v>
      </c>
    </row>
    <row r="14238" spans="1:7" x14ac:dyDescent="0.35">
      <c r="A14238" s="72" t="s">
        <v>822</v>
      </c>
      <c r="B14238" s="72" t="s">
        <v>823</v>
      </c>
      <c r="C14238" s="72" t="s">
        <v>1101</v>
      </c>
      <c r="D14238" s="72" t="s">
        <v>1092</v>
      </c>
      <c r="E14238" s="72">
        <v>194</v>
      </c>
      <c r="F14238" s="105">
        <v>2</v>
      </c>
      <c r="G14238" s="108">
        <f t="shared" si="222"/>
        <v>44013</v>
      </c>
    </row>
    <row r="14239" spans="1:7" x14ac:dyDescent="0.35">
      <c r="A14239" s="72" t="s">
        <v>822</v>
      </c>
      <c r="B14239" s="72" t="s">
        <v>823</v>
      </c>
      <c r="C14239" s="72" t="s">
        <v>1101</v>
      </c>
      <c r="D14239" s="72" t="s">
        <v>1093</v>
      </c>
      <c r="E14239" s="72">
        <v>195</v>
      </c>
      <c r="F14239" s="105">
        <v>2</v>
      </c>
      <c r="G14239" s="108">
        <f t="shared" si="222"/>
        <v>43922</v>
      </c>
    </row>
    <row r="14240" spans="1:7" x14ac:dyDescent="0.35">
      <c r="A14240" s="72" t="s">
        <v>822</v>
      </c>
      <c r="B14240" s="72" t="s">
        <v>823</v>
      </c>
      <c r="C14240" s="72" t="s">
        <v>1101</v>
      </c>
      <c r="D14240" s="72" t="s">
        <v>1094</v>
      </c>
      <c r="E14240" s="72">
        <v>195</v>
      </c>
      <c r="F14240" s="105">
        <v>2</v>
      </c>
      <c r="G14240" s="108">
        <f t="shared" si="222"/>
        <v>43831</v>
      </c>
    </row>
    <row r="14241" spans="1:7" x14ac:dyDescent="0.35">
      <c r="A14241" s="72" t="s">
        <v>822</v>
      </c>
      <c r="B14241" s="72" t="s">
        <v>823</v>
      </c>
      <c r="C14241" s="72" t="s">
        <v>1101</v>
      </c>
      <c r="D14241" s="72" t="s">
        <v>1095</v>
      </c>
      <c r="E14241" s="72">
        <v>191</v>
      </c>
      <c r="F14241" s="105">
        <v>2</v>
      </c>
      <c r="G14241" s="108">
        <f t="shared" si="222"/>
        <v>43739</v>
      </c>
    </row>
    <row r="14242" spans="1:7" x14ac:dyDescent="0.35">
      <c r="A14242" s="72" t="s">
        <v>822</v>
      </c>
      <c r="B14242" s="72" t="s">
        <v>823</v>
      </c>
      <c r="C14242" s="72" t="s">
        <v>1101</v>
      </c>
      <c r="D14242" s="72" t="s">
        <v>1096</v>
      </c>
      <c r="E14242" s="72">
        <v>188</v>
      </c>
      <c r="F14242" s="105">
        <v>1</v>
      </c>
      <c r="G14242" s="108">
        <f t="shared" si="222"/>
        <v>43647</v>
      </c>
    </row>
    <row r="14243" spans="1:7" x14ac:dyDescent="0.35">
      <c r="A14243" s="72" t="s">
        <v>822</v>
      </c>
      <c r="B14243" s="72" t="s">
        <v>823</v>
      </c>
      <c r="C14243" s="72" t="s">
        <v>1101</v>
      </c>
      <c r="D14243" s="72" t="s">
        <v>1097</v>
      </c>
      <c r="E14243" s="72">
        <v>187</v>
      </c>
      <c r="F14243" s="105">
        <v>1</v>
      </c>
      <c r="G14243" s="108">
        <f t="shared" si="222"/>
        <v>43556</v>
      </c>
    </row>
    <row r="14244" spans="1:7" x14ac:dyDescent="0.35">
      <c r="A14244" s="72" t="s">
        <v>822</v>
      </c>
      <c r="B14244" s="72" t="s">
        <v>823</v>
      </c>
      <c r="C14244" s="72" t="s">
        <v>1101</v>
      </c>
      <c r="D14244" s="72" t="s">
        <v>1098</v>
      </c>
      <c r="E14244" s="72">
        <v>184</v>
      </c>
      <c r="F14244" s="105">
        <v>1</v>
      </c>
      <c r="G14244" s="108">
        <f t="shared" si="222"/>
        <v>43466</v>
      </c>
    </row>
    <row r="14245" spans="1:7" x14ac:dyDescent="0.35">
      <c r="A14245" s="72" t="s">
        <v>822</v>
      </c>
      <c r="B14245" s="72" t="s">
        <v>823</v>
      </c>
      <c r="C14245" s="72" t="s">
        <v>1101</v>
      </c>
      <c r="D14245" s="72" t="s">
        <v>1099</v>
      </c>
      <c r="E14245" s="72">
        <v>192</v>
      </c>
      <c r="F14245" s="105">
        <v>1</v>
      </c>
      <c r="G14245" s="108">
        <f t="shared" si="222"/>
        <v>43374</v>
      </c>
    </row>
    <row r="14246" spans="1:7" x14ac:dyDescent="0.35">
      <c r="A14246" s="72" t="s">
        <v>822</v>
      </c>
      <c r="B14246" s="72" t="s">
        <v>823</v>
      </c>
      <c r="C14246" s="72" t="s">
        <v>1102</v>
      </c>
      <c r="D14246" s="72" t="s">
        <v>1088</v>
      </c>
      <c r="E14246" s="72">
        <v>1222</v>
      </c>
      <c r="F14246" s="105">
        <v>59</v>
      </c>
      <c r="G14246" s="108">
        <f t="shared" si="222"/>
        <v>44378</v>
      </c>
    </row>
    <row r="14247" spans="1:7" x14ac:dyDescent="0.35">
      <c r="A14247" s="72" t="s">
        <v>822</v>
      </c>
      <c r="B14247" s="72" t="s">
        <v>823</v>
      </c>
      <c r="C14247" s="72" t="s">
        <v>1102</v>
      </c>
      <c r="D14247" s="72" t="s">
        <v>1089</v>
      </c>
      <c r="E14247" s="72">
        <v>1216</v>
      </c>
      <c r="F14247" s="105">
        <v>57</v>
      </c>
      <c r="G14247" s="108">
        <f t="shared" si="222"/>
        <v>44287</v>
      </c>
    </row>
    <row r="14248" spans="1:7" x14ac:dyDescent="0.35">
      <c r="A14248" s="72" t="s">
        <v>822</v>
      </c>
      <c r="B14248" s="72" t="s">
        <v>823</v>
      </c>
      <c r="C14248" s="72" t="s">
        <v>1102</v>
      </c>
      <c r="D14248" s="72" t="s">
        <v>1090</v>
      </c>
      <c r="E14248" s="72">
        <v>1220</v>
      </c>
      <c r="F14248" s="105">
        <v>66</v>
      </c>
      <c r="G14248" s="108">
        <f t="shared" si="222"/>
        <v>44197</v>
      </c>
    </row>
    <row r="14249" spans="1:7" x14ac:dyDescent="0.35">
      <c r="A14249" s="72" t="s">
        <v>822</v>
      </c>
      <c r="B14249" s="72" t="s">
        <v>823</v>
      </c>
      <c r="C14249" s="72" t="s">
        <v>1102</v>
      </c>
      <c r="D14249" s="72" t="s">
        <v>1091</v>
      </c>
      <c r="E14249" s="72">
        <v>1214</v>
      </c>
      <c r="F14249" s="105">
        <v>65</v>
      </c>
      <c r="G14249" s="108">
        <f t="shared" si="222"/>
        <v>44105</v>
      </c>
    </row>
    <row r="14250" spans="1:7" x14ac:dyDescent="0.35">
      <c r="A14250" s="72" t="s">
        <v>822</v>
      </c>
      <c r="B14250" s="72" t="s">
        <v>823</v>
      </c>
      <c r="C14250" s="72" t="s">
        <v>1102</v>
      </c>
      <c r="D14250" s="72" t="s">
        <v>1092</v>
      </c>
      <c r="E14250" s="72">
        <v>1216</v>
      </c>
      <c r="F14250" s="105">
        <v>69</v>
      </c>
      <c r="G14250" s="108">
        <f t="shared" si="222"/>
        <v>44013</v>
      </c>
    </row>
    <row r="14251" spans="1:7" x14ac:dyDescent="0.35">
      <c r="A14251" s="72" t="s">
        <v>822</v>
      </c>
      <c r="B14251" s="72" t="s">
        <v>823</v>
      </c>
      <c r="C14251" s="72" t="s">
        <v>1102</v>
      </c>
      <c r="D14251" s="72" t="s">
        <v>1093</v>
      </c>
      <c r="E14251" s="72">
        <v>1215</v>
      </c>
      <c r="F14251" s="105">
        <v>66</v>
      </c>
      <c r="G14251" s="108">
        <f t="shared" si="222"/>
        <v>43922</v>
      </c>
    </row>
    <row r="14252" spans="1:7" x14ac:dyDescent="0.35">
      <c r="A14252" s="72" t="s">
        <v>822</v>
      </c>
      <c r="B14252" s="72" t="s">
        <v>823</v>
      </c>
      <c r="C14252" s="72" t="s">
        <v>1102</v>
      </c>
      <c r="D14252" s="72" t="s">
        <v>1094</v>
      </c>
      <c r="E14252" s="72">
        <v>1205</v>
      </c>
      <c r="F14252" s="105">
        <v>60</v>
      </c>
      <c r="G14252" s="108">
        <f t="shared" si="222"/>
        <v>43831</v>
      </c>
    </row>
    <row r="14253" spans="1:7" x14ac:dyDescent="0.35">
      <c r="A14253" s="72" t="s">
        <v>822</v>
      </c>
      <c r="B14253" s="72" t="s">
        <v>823</v>
      </c>
      <c r="C14253" s="72" t="s">
        <v>1102</v>
      </c>
      <c r="D14253" s="72" t="s">
        <v>1095</v>
      </c>
      <c r="E14253" s="72">
        <v>1203</v>
      </c>
      <c r="F14253" s="105">
        <v>63</v>
      </c>
      <c r="G14253" s="108">
        <f t="shared" si="222"/>
        <v>43739</v>
      </c>
    </row>
    <row r="14254" spans="1:7" x14ac:dyDescent="0.35">
      <c r="A14254" s="72" t="s">
        <v>822</v>
      </c>
      <c r="B14254" s="72" t="s">
        <v>823</v>
      </c>
      <c r="C14254" s="72" t="s">
        <v>1102</v>
      </c>
      <c r="D14254" s="72" t="s">
        <v>1096</v>
      </c>
      <c r="E14254" s="72">
        <v>1194</v>
      </c>
      <c r="F14254" s="105">
        <v>63</v>
      </c>
      <c r="G14254" s="108">
        <f t="shared" si="222"/>
        <v>43647</v>
      </c>
    </row>
    <row r="14255" spans="1:7" x14ac:dyDescent="0.35">
      <c r="A14255" s="72" t="s">
        <v>822</v>
      </c>
      <c r="B14255" s="72" t="s">
        <v>823</v>
      </c>
      <c r="C14255" s="72" t="s">
        <v>1102</v>
      </c>
      <c r="D14255" s="72" t="s">
        <v>1097</v>
      </c>
      <c r="E14255" s="72">
        <v>1201</v>
      </c>
      <c r="F14255" s="105">
        <v>43</v>
      </c>
      <c r="G14255" s="108">
        <f t="shared" si="222"/>
        <v>43556</v>
      </c>
    </row>
    <row r="14256" spans="1:7" x14ac:dyDescent="0.35">
      <c r="A14256" s="72" t="s">
        <v>822</v>
      </c>
      <c r="B14256" s="72" t="s">
        <v>823</v>
      </c>
      <c r="C14256" s="72" t="s">
        <v>1102</v>
      </c>
      <c r="D14256" s="72" t="s">
        <v>1098</v>
      </c>
      <c r="E14256" s="72">
        <v>1193</v>
      </c>
      <c r="F14256" s="105">
        <v>41</v>
      </c>
      <c r="G14256" s="108">
        <f t="shared" si="222"/>
        <v>43466</v>
      </c>
    </row>
    <row r="14257" spans="1:7" x14ac:dyDescent="0.35">
      <c r="A14257" s="72" t="s">
        <v>822</v>
      </c>
      <c r="B14257" s="72" t="s">
        <v>823</v>
      </c>
      <c r="C14257" s="72" t="s">
        <v>1102</v>
      </c>
      <c r="D14257" s="72" t="s">
        <v>1099</v>
      </c>
      <c r="E14257" s="72">
        <v>1230</v>
      </c>
      <c r="F14257" s="105">
        <v>45</v>
      </c>
      <c r="G14257" s="108">
        <f t="shared" si="222"/>
        <v>43374</v>
      </c>
    </row>
    <row r="14258" spans="1:7" x14ac:dyDescent="0.35">
      <c r="A14258" s="72" t="s">
        <v>824</v>
      </c>
      <c r="B14258" s="72" t="s">
        <v>825</v>
      </c>
      <c r="C14258" s="72" t="s">
        <v>1087</v>
      </c>
      <c r="D14258" s="72" t="s">
        <v>1088</v>
      </c>
      <c r="E14258" s="72">
        <v>970</v>
      </c>
      <c r="F14258" s="105">
        <v>37</v>
      </c>
      <c r="G14258" s="108">
        <f t="shared" si="222"/>
        <v>44378</v>
      </c>
    </row>
    <row r="14259" spans="1:7" x14ac:dyDescent="0.35">
      <c r="A14259" s="72" t="s">
        <v>824</v>
      </c>
      <c r="B14259" s="72" t="s">
        <v>825</v>
      </c>
      <c r="C14259" s="72" t="s">
        <v>1087</v>
      </c>
      <c r="D14259" s="72" t="s">
        <v>1089</v>
      </c>
      <c r="E14259" s="72">
        <v>972</v>
      </c>
      <c r="F14259" s="105">
        <v>39</v>
      </c>
      <c r="G14259" s="108">
        <f t="shared" si="222"/>
        <v>44287</v>
      </c>
    </row>
    <row r="14260" spans="1:7" x14ac:dyDescent="0.35">
      <c r="A14260" s="72" t="s">
        <v>824</v>
      </c>
      <c r="B14260" s="72" t="s">
        <v>825</v>
      </c>
      <c r="C14260" s="72" t="s">
        <v>1087</v>
      </c>
      <c r="D14260" s="72" t="s">
        <v>1090</v>
      </c>
      <c r="E14260" s="72">
        <v>975</v>
      </c>
      <c r="F14260" s="105">
        <v>38</v>
      </c>
      <c r="G14260" s="108">
        <f t="shared" si="222"/>
        <v>44197</v>
      </c>
    </row>
    <row r="14261" spans="1:7" x14ac:dyDescent="0.35">
      <c r="A14261" s="72" t="s">
        <v>824</v>
      </c>
      <c r="B14261" s="72" t="s">
        <v>825</v>
      </c>
      <c r="C14261" s="72" t="s">
        <v>1087</v>
      </c>
      <c r="D14261" s="72" t="s">
        <v>1091</v>
      </c>
      <c r="E14261" s="72">
        <v>973</v>
      </c>
      <c r="F14261" s="105">
        <v>39</v>
      </c>
      <c r="G14261" s="108">
        <f t="shared" si="222"/>
        <v>44105</v>
      </c>
    </row>
    <row r="14262" spans="1:7" x14ac:dyDescent="0.35">
      <c r="A14262" s="72" t="s">
        <v>824</v>
      </c>
      <c r="B14262" s="72" t="s">
        <v>825</v>
      </c>
      <c r="C14262" s="72" t="s">
        <v>1087</v>
      </c>
      <c r="D14262" s="72" t="s">
        <v>1092</v>
      </c>
      <c r="E14262" s="72">
        <v>970</v>
      </c>
      <c r="F14262" s="105">
        <v>39</v>
      </c>
      <c r="G14262" s="108">
        <f t="shared" si="222"/>
        <v>44013</v>
      </c>
    </row>
    <row r="14263" spans="1:7" x14ac:dyDescent="0.35">
      <c r="A14263" s="72" t="s">
        <v>824</v>
      </c>
      <c r="B14263" s="72" t="s">
        <v>825</v>
      </c>
      <c r="C14263" s="72" t="s">
        <v>1087</v>
      </c>
      <c r="D14263" s="72" t="s">
        <v>1093</v>
      </c>
      <c r="E14263" s="72">
        <v>969</v>
      </c>
      <c r="F14263" s="105">
        <v>39</v>
      </c>
      <c r="G14263" s="108">
        <f t="shared" si="222"/>
        <v>43922</v>
      </c>
    </row>
    <row r="14264" spans="1:7" x14ac:dyDescent="0.35">
      <c r="A14264" s="72" t="s">
        <v>824</v>
      </c>
      <c r="B14264" s="72" t="s">
        <v>825</v>
      </c>
      <c r="C14264" s="72" t="s">
        <v>1087</v>
      </c>
      <c r="D14264" s="72" t="s">
        <v>1094</v>
      </c>
      <c r="E14264" s="72">
        <v>957</v>
      </c>
      <c r="F14264" s="105">
        <v>37</v>
      </c>
      <c r="G14264" s="108">
        <f t="shared" si="222"/>
        <v>43831</v>
      </c>
    </row>
    <row r="14265" spans="1:7" x14ac:dyDescent="0.35">
      <c r="A14265" s="72" t="s">
        <v>824</v>
      </c>
      <c r="B14265" s="72" t="s">
        <v>825</v>
      </c>
      <c r="C14265" s="72" t="s">
        <v>1087</v>
      </c>
      <c r="D14265" s="72" t="s">
        <v>1095</v>
      </c>
      <c r="E14265" s="72">
        <v>956</v>
      </c>
      <c r="F14265" s="105">
        <v>30</v>
      </c>
      <c r="G14265" s="108">
        <f t="shared" si="222"/>
        <v>43739</v>
      </c>
    </row>
    <row r="14266" spans="1:7" x14ac:dyDescent="0.35">
      <c r="A14266" s="72" t="s">
        <v>824</v>
      </c>
      <c r="B14266" s="72" t="s">
        <v>825</v>
      </c>
      <c r="C14266" s="72" t="s">
        <v>1087</v>
      </c>
      <c r="D14266" s="72" t="s">
        <v>1096</v>
      </c>
      <c r="E14266" s="72">
        <v>958</v>
      </c>
      <c r="F14266" s="105">
        <v>29</v>
      </c>
      <c r="G14266" s="108">
        <f t="shared" si="222"/>
        <v>43647</v>
      </c>
    </row>
    <row r="14267" spans="1:7" x14ac:dyDescent="0.35">
      <c r="A14267" s="72" t="s">
        <v>824</v>
      </c>
      <c r="B14267" s="72" t="s">
        <v>825</v>
      </c>
      <c r="C14267" s="72" t="s">
        <v>1087</v>
      </c>
      <c r="D14267" s="72" t="s">
        <v>1097</v>
      </c>
      <c r="E14267" s="72">
        <v>958</v>
      </c>
      <c r="F14267" s="105">
        <v>29</v>
      </c>
      <c r="G14267" s="108">
        <f t="shared" si="222"/>
        <v>43556</v>
      </c>
    </row>
    <row r="14268" spans="1:7" x14ac:dyDescent="0.35">
      <c r="A14268" s="72" t="s">
        <v>824</v>
      </c>
      <c r="B14268" s="72" t="s">
        <v>825</v>
      </c>
      <c r="C14268" s="72" t="s">
        <v>1087</v>
      </c>
      <c r="D14268" s="72" t="s">
        <v>1098</v>
      </c>
      <c r="E14268" s="72">
        <v>948</v>
      </c>
      <c r="F14268" s="105">
        <v>28</v>
      </c>
      <c r="G14268" s="108">
        <f t="shared" si="222"/>
        <v>43466</v>
      </c>
    </row>
    <row r="14269" spans="1:7" x14ac:dyDescent="0.35">
      <c r="A14269" s="72" t="s">
        <v>824</v>
      </c>
      <c r="B14269" s="72" t="s">
        <v>825</v>
      </c>
      <c r="C14269" s="72" t="s">
        <v>1087</v>
      </c>
      <c r="D14269" s="72" t="s">
        <v>1099</v>
      </c>
      <c r="E14269" s="72">
        <v>976</v>
      </c>
      <c r="F14269" s="105">
        <v>37</v>
      </c>
      <c r="G14269" s="108">
        <f t="shared" si="222"/>
        <v>43374</v>
      </c>
    </row>
    <row r="14270" spans="1:7" x14ac:dyDescent="0.35">
      <c r="A14270" s="72" t="s">
        <v>824</v>
      </c>
      <c r="B14270" s="72" t="s">
        <v>825</v>
      </c>
      <c r="C14270" s="72" t="s">
        <v>1100</v>
      </c>
      <c r="D14270" s="72" t="s">
        <v>1088</v>
      </c>
      <c r="E14270" s="72">
        <v>630</v>
      </c>
      <c r="F14270" s="105">
        <v>37</v>
      </c>
      <c r="G14270" s="108">
        <f t="shared" si="222"/>
        <v>44378</v>
      </c>
    </row>
    <row r="14271" spans="1:7" x14ac:dyDescent="0.35">
      <c r="A14271" s="72" t="s">
        <v>824</v>
      </c>
      <c r="B14271" s="72" t="s">
        <v>825</v>
      </c>
      <c r="C14271" s="72" t="s">
        <v>1100</v>
      </c>
      <c r="D14271" s="72" t="s">
        <v>1089</v>
      </c>
      <c r="E14271" s="72">
        <v>625</v>
      </c>
      <c r="F14271" s="105">
        <v>37</v>
      </c>
      <c r="G14271" s="108">
        <f t="shared" si="222"/>
        <v>44287</v>
      </c>
    </row>
    <row r="14272" spans="1:7" x14ac:dyDescent="0.35">
      <c r="A14272" s="72" t="s">
        <v>824</v>
      </c>
      <c r="B14272" s="72" t="s">
        <v>825</v>
      </c>
      <c r="C14272" s="72" t="s">
        <v>1100</v>
      </c>
      <c r="D14272" s="72" t="s">
        <v>1090</v>
      </c>
      <c r="E14272" s="72">
        <v>624</v>
      </c>
      <c r="F14272" s="105">
        <v>37</v>
      </c>
      <c r="G14272" s="108">
        <f t="shared" si="222"/>
        <v>44197</v>
      </c>
    </row>
    <row r="14273" spans="1:7" x14ac:dyDescent="0.35">
      <c r="A14273" s="72" t="s">
        <v>824</v>
      </c>
      <c r="B14273" s="72" t="s">
        <v>825</v>
      </c>
      <c r="C14273" s="72" t="s">
        <v>1100</v>
      </c>
      <c r="D14273" s="72" t="s">
        <v>1091</v>
      </c>
      <c r="E14273" s="72">
        <v>623</v>
      </c>
      <c r="F14273" s="105">
        <v>37</v>
      </c>
      <c r="G14273" s="108">
        <f t="shared" si="222"/>
        <v>44105</v>
      </c>
    </row>
    <row r="14274" spans="1:7" x14ac:dyDescent="0.35">
      <c r="A14274" s="72" t="s">
        <v>824</v>
      </c>
      <c r="B14274" s="72" t="s">
        <v>825</v>
      </c>
      <c r="C14274" s="72" t="s">
        <v>1100</v>
      </c>
      <c r="D14274" s="72" t="s">
        <v>1092</v>
      </c>
      <c r="E14274" s="72">
        <v>623</v>
      </c>
      <c r="F14274" s="105">
        <v>37</v>
      </c>
      <c r="G14274" s="108">
        <f t="shared" si="222"/>
        <v>44013</v>
      </c>
    </row>
    <row r="14275" spans="1:7" x14ac:dyDescent="0.35">
      <c r="A14275" s="72" t="s">
        <v>824</v>
      </c>
      <c r="B14275" s="72" t="s">
        <v>825</v>
      </c>
      <c r="C14275" s="72" t="s">
        <v>1100</v>
      </c>
      <c r="D14275" s="72" t="s">
        <v>1093</v>
      </c>
      <c r="E14275" s="72">
        <v>618</v>
      </c>
      <c r="F14275" s="105">
        <v>39</v>
      </c>
      <c r="G14275" s="108">
        <f t="shared" si="222"/>
        <v>43922</v>
      </c>
    </row>
    <row r="14276" spans="1:7" x14ac:dyDescent="0.35">
      <c r="A14276" s="72" t="s">
        <v>824</v>
      </c>
      <c r="B14276" s="72" t="s">
        <v>825</v>
      </c>
      <c r="C14276" s="72" t="s">
        <v>1100</v>
      </c>
      <c r="D14276" s="72" t="s">
        <v>1094</v>
      </c>
      <c r="E14276" s="72">
        <v>614</v>
      </c>
      <c r="F14276" s="105">
        <v>34</v>
      </c>
      <c r="G14276" s="108">
        <f t="shared" ref="G14276:G14339" si="223">DATE(LEFT(D14276,4),RIGHT(LEFT(D14276,7),2),1)</f>
        <v>43831</v>
      </c>
    </row>
    <row r="14277" spans="1:7" x14ac:dyDescent="0.35">
      <c r="A14277" s="72" t="s">
        <v>824</v>
      </c>
      <c r="B14277" s="72" t="s">
        <v>825</v>
      </c>
      <c r="C14277" s="72" t="s">
        <v>1100</v>
      </c>
      <c r="D14277" s="72" t="s">
        <v>1095</v>
      </c>
      <c r="E14277" s="72">
        <v>616</v>
      </c>
      <c r="F14277" s="105">
        <v>19</v>
      </c>
      <c r="G14277" s="108">
        <f t="shared" si="223"/>
        <v>43739</v>
      </c>
    </row>
    <row r="14278" spans="1:7" x14ac:dyDescent="0.35">
      <c r="A14278" s="72" t="s">
        <v>824</v>
      </c>
      <c r="B14278" s="72" t="s">
        <v>825</v>
      </c>
      <c r="C14278" s="72" t="s">
        <v>1100</v>
      </c>
      <c r="D14278" s="72" t="s">
        <v>1096</v>
      </c>
      <c r="E14278" s="72">
        <v>612</v>
      </c>
      <c r="F14278" s="105">
        <v>19</v>
      </c>
      <c r="G14278" s="108">
        <f t="shared" si="223"/>
        <v>43647</v>
      </c>
    </row>
    <row r="14279" spans="1:7" x14ac:dyDescent="0.35">
      <c r="A14279" s="72" t="s">
        <v>824</v>
      </c>
      <c r="B14279" s="72" t="s">
        <v>825</v>
      </c>
      <c r="C14279" s="72" t="s">
        <v>1100</v>
      </c>
      <c r="D14279" s="72" t="s">
        <v>1097</v>
      </c>
      <c r="E14279" s="72">
        <v>614</v>
      </c>
      <c r="F14279" s="105">
        <v>17</v>
      </c>
      <c r="G14279" s="108">
        <f t="shared" si="223"/>
        <v>43556</v>
      </c>
    </row>
    <row r="14280" spans="1:7" x14ac:dyDescent="0.35">
      <c r="A14280" s="72" t="s">
        <v>824</v>
      </c>
      <c r="B14280" s="72" t="s">
        <v>825</v>
      </c>
      <c r="C14280" s="72" t="s">
        <v>1100</v>
      </c>
      <c r="D14280" s="72" t="s">
        <v>1098</v>
      </c>
      <c r="E14280" s="72">
        <v>599</v>
      </c>
      <c r="F14280" s="105">
        <v>22</v>
      </c>
      <c r="G14280" s="108">
        <f t="shared" si="223"/>
        <v>43466</v>
      </c>
    </row>
    <row r="14281" spans="1:7" x14ac:dyDescent="0.35">
      <c r="A14281" s="72" t="s">
        <v>824</v>
      </c>
      <c r="B14281" s="72" t="s">
        <v>825</v>
      </c>
      <c r="C14281" s="72" t="s">
        <v>1100</v>
      </c>
      <c r="D14281" s="72" t="s">
        <v>1099</v>
      </c>
      <c r="E14281" s="72">
        <v>633</v>
      </c>
      <c r="F14281" s="105">
        <v>26</v>
      </c>
      <c r="G14281" s="108">
        <f t="shared" si="223"/>
        <v>43374</v>
      </c>
    </row>
    <row r="14282" spans="1:7" x14ac:dyDescent="0.35">
      <c r="A14282" s="72" t="s">
        <v>824</v>
      </c>
      <c r="B14282" s="72" t="s">
        <v>825</v>
      </c>
      <c r="C14282" s="72" t="s">
        <v>1101</v>
      </c>
      <c r="D14282" s="72" t="s">
        <v>1088</v>
      </c>
      <c r="E14282" s="72">
        <v>262</v>
      </c>
      <c r="F14282" s="105">
        <v>3</v>
      </c>
      <c r="G14282" s="108">
        <f t="shared" si="223"/>
        <v>44378</v>
      </c>
    </row>
    <row r="14283" spans="1:7" x14ac:dyDescent="0.35">
      <c r="A14283" s="72" t="s">
        <v>824</v>
      </c>
      <c r="B14283" s="72" t="s">
        <v>825</v>
      </c>
      <c r="C14283" s="72" t="s">
        <v>1101</v>
      </c>
      <c r="D14283" s="72" t="s">
        <v>1089</v>
      </c>
      <c r="E14283" s="72">
        <v>260</v>
      </c>
      <c r="F14283" s="105">
        <v>3</v>
      </c>
      <c r="G14283" s="108">
        <f t="shared" si="223"/>
        <v>44287</v>
      </c>
    </row>
    <row r="14284" spans="1:7" x14ac:dyDescent="0.35">
      <c r="A14284" s="72" t="s">
        <v>824</v>
      </c>
      <c r="B14284" s="72" t="s">
        <v>825</v>
      </c>
      <c r="C14284" s="72" t="s">
        <v>1101</v>
      </c>
      <c r="D14284" s="72" t="s">
        <v>1090</v>
      </c>
      <c r="E14284" s="72">
        <v>260</v>
      </c>
      <c r="F14284" s="105">
        <v>3</v>
      </c>
      <c r="G14284" s="108">
        <f t="shared" si="223"/>
        <v>44197</v>
      </c>
    </row>
    <row r="14285" spans="1:7" x14ac:dyDescent="0.35">
      <c r="A14285" s="72" t="s">
        <v>824</v>
      </c>
      <c r="B14285" s="72" t="s">
        <v>825</v>
      </c>
      <c r="C14285" s="72" t="s">
        <v>1101</v>
      </c>
      <c r="D14285" s="72" t="s">
        <v>1091</v>
      </c>
      <c r="E14285" s="72">
        <v>253</v>
      </c>
      <c r="F14285" s="105">
        <v>3</v>
      </c>
      <c r="G14285" s="108">
        <f t="shared" si="223"/>
        <v>44105</v>
      </c>
    </row>
    <row r="14286" spans="1:7" x14ac:dyDescent="0.35">
      <c r="A14286" s="72" t="s">
        <v>824</v>
      </c>
      <c r="B14286" s="72" t="s">
        <v>825</v>
      </c>
      <c r="C14286" s="72" t="s">
        <v>1101</v>
      </c>
      <c r="D14286" s="72" t="s">
        <v>1092</v>
      </c>
      <c r="E14286" s="72">
        <v>255</v>
      </c>
      <c r="F14286" s="105">
        <v>3</v>
      </c>
      <c r="G14286" s="108">
        <f t="shared" si="223"/>
        <v>44013</v>
      </c>
    </row>
    <row r="14287" spans="1:7" x14ac:dyDescent="0.35">
      <c r="A14287" s="72" t="s">
        <v>824</v>
      </c>
      <c r="B14287" s="72" t="s">
        <v>825</v>
      </c>
      <c r="C14287" s="72" t="s">
        <v>1101</v>
      </c>
      <c r="D14287" s="72" t="s">
        <v>1093</v>
      </c>
      <c r="E14287" s="72">
        <v>253</v>
      </c>
      <c r="F14287" s="105">
        <v>3</v>
      </c>
      <c r="G14287" s="108">
        <f t="shared" si="223"/>
        <v>43922</v>
      </c>
    </row>
    <row r="14288" spans="1:7" x14ac:dyDescent="0.35">
      <c r="A14288" s="72" t="s">
        <v>824</v>
      </c>
      <c r="B14288" s="72" t="s">
        <v>825</v>
      </c>
      <c r="C14288" s="72" t="s">
        <v>1101</v>
      </c>
      <c r="D14288" s="72" t="s">
        <v>1094</v>
      </c>
      <c r="E14288" s="72">
        <v>247</v>
      </c>
      <c r="F14288" s="105">
        <v>5</v>
      </c>
      <c r="G14288" s="108">
        <f t="shared" si="223"/>
        <v>43831</v>
      </c>
    </row>
    <row r="14289" spans="1:7" x14ac:dyDescent="0.35">
      <c r="A14289" s="72" t="s">
        <v>824</v>
      </c>
      <c r="B14289" s="72" t="s">
        <v>825</v>
      </c>
      <c r="C14289" s="72" t="s">
        <v>1101</v>
      </c>
      <c r="D14289" s="72" t="s">
        <v>1095</v>
      </c>
      <c r="E14289" s="72">
        <v>248</v>
      </c>
      <c r="F14289" s="105">
        <v>3</v>
      </c>
      <c r="G14289" s="108">
        <f t="shared" si="223"/>
        <v>43739</v>
      </c>
    </row>
    <row r="14290" spans="1:7" x14ac:dyDescent="0.35">
      <c r="A14290" s="72" t="s">
        <v>824</v>
      </c>
      <c r="B14290" s="72" t="s">
        <v>825</v>
      </c>
      <c r="C14290" s="72" t="s">
        <v>1101</v>
      </c>
      <c r="D14290" s="72" t="s">
        <v>1096</v>
      </c>
      <c r="E14290" s="72">
        <v>247</v>
      </c>
      <c r="F14290" s="105">
        <v>3</v>
      </c>
      <c r="G14290" s="108">
        <f t="shared" si="223"/>
        <v>43647</v>
      </c>
    </row>
    <row r="14291" spans="1:7" x14ac:dyDescent="0.35">
      <c r="A14291" s="72" t="s">
        <v>824</v>
      </c>
      <c r="B14291" s="72" t="s">
        <v>825</v>
      </c>
      <c r="C14291" s="72" t="s">
        <v>1101</v>
      </c>
      <c r="D14291" s="72" t="s">
        <v>1097</v>
      </c>
      <c r="E14291" s="72">
        <v>247</v>
      </c>
      <c r="F14291" s="105">
        <v>2</v>
      </c>
      <c r="G14291" s="108">
        <f t="shared" si="223"/>
        <v>43556</v>
      </c>
    </row>
    <row r="14292" spans="1:7" x14ac:dyDescent="0.35">
      <c r="A14292" s="72" t="s">
        <v>824</v>
      </c>
      <c r="B14292" s="72" t="s">
        <v>825</v>
      </c>
      <c r="C14292" s="72" t="s">
        <v>1101</v>
      </c>
      <c r="D14292" s="72" t="s">
        <v>1098</v>
      </c>
      <c r="E14292" s="72">
        <v>237</v>
      </c>
      <c r="F14292" s="105">
        <v>2</v>
      </c>
      <c r="G14292" s="108">
        <f t="shared" si="223"/>
        <v>43466</v>
      </c>
    </row>
    <row r="14293" spans="1:7" x14ac:dyDescent="0.35">
      <c r="A14293" s="72" t="s">
        <v>824</v>
      </c>
      <c r="B14293" s="72" t="s">
        <v>825</v>
      </c>
      <c r="C14293" s="72" t="s">
        <v>1101</v>
      </c>
      <c r="D14293" s="72" t="s">
        <v>1099</v>
      </c>
      <c r="E14293" s="72">
        <v>248</v>
      </c>
      <c r="F14293" s="105">
        <v>2</v>
      </c>
      <c r="G14293" s="108">
        <f t="shared" si="223"/>
        <v>43374</v>
      </c>
    </row>
    <row r="14294" spans="1:7" x14ac:dyDescent="0.35">
      <c r="A14294" s="72" t="s">
        <v>824</v>
      </c>
      <c r="B14294" s="72" t="s">
        <v>825</v>
      </c>
      <c r="C14294" s="72" t="s">
        <v>1102</v>
      </c>
      <c r="D14294" s="72" t="s">
        <v>1088</v>
      </c>
      <c r="E14294" s="72">
        <v>782</v>
      </c>
      <c r="F14294" s="105">
        <v>60</v>
      </c>
      <c r="G14294" s="108">
        <f t="shared" si="223"/>
        <v>44378</v>
      </c>
    </row>
    <row r="14295" spans="1:7" x14ac:dyDescent="0.35">
      <c r="A14295" s="72" t="s">
        <v>824</v>
      </c>
      <c r="B14295" s="72" t="s">
        <v>825</v>
      </c>
      <c r="C14295" s="72" t="s">
        <v>1102</v>
      </c>
      <c r="D14295" s="72" t="s">
        <v>1089</v>
      </c>
      <c r="E14295" s="72">
        <v>779</v>
      </c>
      <c r="F14295" s="105">
        <v>58</v>
      </c>
      <c r="G14295" s="108">
        <f t="shared" si="223"/>
        <v>44287</v>
      </c>
    </row>
    <row r="14296" spans="1:7" x14ac:dyDescent="0.35">
      <c r="A14296" s="72" t="s">
        <v>824</v>
      </c>
      <c r="B14296" s="72" t="s">
        <v>825</v>
      </c>
      <c r="C14296" s="72" t="s">
        <v>1102</v>
      </c>
      <c r="D14296" s="72" t="s">
        <v>1090</v>
      </c>
      <c r="E14296" s="72">
        <v>780</v>
      </c>
      <c r="F14296" s="105">
        <v>59</v>
      </c>
      <c r="G14296" s="108">
        <f t="shared" si="223"/>
        <v>44197</v>
      </c>
    </row>
    <row r="14297" spans="1:7" x14ac:dyDescent="0.35">
      <c r="A14297" s="72" t="s">
        <v>824</v>
      </c>
      <c r="B14297" s="72" t="s">
        <v>825</v>
      </c>
      <c r="C14297" s="72" t="s">
        <v>1102</v>
      </c>
      <c r="D14297" s="72" t="s">
        <v>1091</v>
      </c>
      <c r="E14297" s="72">
        <v>785</v>
      </c>
      <c r="F14297" s="105">
        <v>60</v>
      </c>
      <c r="G14297" s="108">
        <f t="shared" si="223"/>
        <v>44105</v>
      </c>
    </row>
    <row r="14298" spans="1:7" x14ac:dyDescent="0.35">
      <c r="A14298" s="72" t="s">
        <v>824</v>
      </c>
      <c r="B14298" s="72" t="s">
        <v>825</v>
      </c>
      <c r="C14298" s="72" t="s">
        <v>1102</v>
      </c>
      <c r="D14298" s="72" t="s">
        <v>1092</v>
      </c>
      <c r="E14298" s="72">
        <v>785</v>
      </c>
      <c r="F14298" s="105">
        <v>59</v>
      </c>
      <c r="G14298" s="108">
        <f t="shared" si="223"/>
        <v>44013</v>
      </c>
    </row>
    <row r="14299" spans="1:7" x14ac:dyDescent="0.35">
      <c r="A14299" s="72" t="s">
        <v>824</v>
      </c>
      <c r="B14299" s="72" t="s">
        <v>825</v>
      </c>
      <c r="C14299" s="72" t="s">
        <v>1102</v>
      </c>
      <c r="D14299" s="72" t="s">
        <v>1093</v>
      </c>
      <c r="E14299" s="72">
        <v>771</v>
      </c>
      <c r="F14299" s="105">
        <v>59</v>
      </c>
      <c r="G14299" s="108">
        <f t="shared" si="223"/>
        <v>43922</v>
      </c>
    </row>
    <row r="14300" spans="1:7" x14ac:dyDescent="0.35">
      <c r="A14300" s="72" t="s">
        <v>824</v>
      </c>
      <c r="B14300" s="72" t="s">
        <v>825</v>
      </c>
      <c r="C14300" s="72" t="s">
        <v>1102</v>
      </c>
      <c r="D14300" s="72" t="s">
        <v>1094</v>
      </c>
      <c r="E14300" s="72">
        <v>747</v>
      </c>
      <c r="F14300" s="105">
        <v>61</v>
      </c>
      <c r="G14300" s="108">
        <f t="shared" si="223"/>
        <v>43831</v>
      </c>
    </row>
    <row r="14301" spans="1:7" x14ac:dyDescent="0.35">
      <c r="A14301" s="72" t="s">
        <v>824</v>
      </c>
      <c r="B14301" s="72" t="s">
        <v>825</v>
      </c>
      <c r="C14301" s="72" t="s">
        <v>1102</v>
      </c>
      <c r="D14301" s="72" t="s">
        <v>1095</v>
      </c>
      <c r="E14301" s="72">
        <v>745</v>
      </c>
      <c r="F14301" s="105">
        <v>46</v>
      </c>
      <c r="G14301" s="108">
        <f t="shared" si="223"/>
        <v>43739</v>
      </c>
    </row>
    <row r="14302" spans="1:7" x14ac:dyDescent="0.35">
      <c r="A14302" s="72" t="s">
        <v>824</v>
      </c>
      <c r="B14302" s="72" t="s">
        <v>825</v>
      </c>
      <c r="C14302" s="72" t="s">
        <v>1102</v>
      </c>
      <c r="D14302" s="72" t="s">
        <v>1096</v>
      </c>
      <c r="E14302" s="72">
        <v>742</v>
      </c>
      <c r="F14302" s="105">
        <v>48</v>
      </c>
      <c r="G14302" s="108">
        <f t="shared" si="223"/>
        <v>43647</v>
      </c>
    </row>
    <row r="14303" spans="1:7" x14ac:dyDescent="0.35">
      <c r="A14303" s="72" t="s">
        <v>824</v>
      </c>
      <c r="B14303" s="72" t="s">
        <v>825</v>
      </c>
      <c r="C14303" s="72" t="s">
        <v>1102</v>
      </c>
      <c r="D14303" s="72" t="s">
        <v>1097</v>
      </c>
      <c r="E14303" s="72">
        <v>744</v>
      </c>
      <c r="F14303" s="105">
        <v>46</v>
      </c>
      <c r="G14303" s="108">
        <f t="shared" si="223"/>
        <v>43556</v>
      </c>
    </row>
    <row r="14304" spans="1:7" x14ac:dyDescent="0.35">
      <c r="A14304" s="72" t="s">
        <v>824</v>
      </c>
      <c r="B14304" s="72" t="s">
        <v>825</v>
      </c>
      <c r="C14304" s="72" t="s">
        <v>1102</v>
      </c>
      <c r="D14304" s="72" t="s">
        <v>1098</v>
      </c>
      <c r="E14304" s="72">
        <v>742</v>
      </c>
      <c r="F14304" s="105">
        <v>51</v>
      </c>
      <c r="G14304" s="108">
        <f t="shared" si="223"/>
        <v>43466</v>
      </c>
    </row>
    <row r="14305" spans="1:7" x14ac:dyDescent="0.35">
      <c r="A14305" s="72" t="s">
        <v>824</v>
      </c>
      <c r="B14305" s="72" t="s">
        <v>825</v>
      </c>
      <c r="C14305" s="72" t="s">
        <v>1102</v>
      </c>
      <c r="D14305" s="72" t="s">
        <v>1099</v>
      </c>
      <c r="E14305" s="72">
        <v>758</v>
      </c>
      <c r="F14305" s="105">
        <v>51</v>
      </c>
      <c r="G14305" s="108">
        <f t="shared" si="223"/>
        <v>43374</v>
      </c>
    </row>
    <row r="14306" spans="1:7" x14ac:dyDescent="0.35">
      <c r="A14306" s="72" t="s">
        <v>826</v>
      </c>
      <c r="B14306" s="72" t="s">
        <v>827</v>
      </c>
      <c r="C14306" s="72" t="s">
        <v>1087</v>
      </c>
      <c r="D14306" s="72" t="s">
        <v>1088</v>
      </c>
      <c r="E14306" s="72">
        <v>1059</v>
      </c>
      <c r="F14306" s="105">
        <v>76</v>
      </c>
      <c r="G14306" s="108">
        <f t="shared" si="223"/>
        <v>44378</v>
      </c>
    </row>
    <row r="14307" spans="1:7" x14ac:dyDescent="0.35">
      <c r="A14307" s="72" t="s">
        <v>826</v>
      </c>
      <c r="B14307" s="72" t="s">
        <v>827</v>
      </c>
      <c r="C14307" s="72" t="s">
        <v>1087</v>
      </c>
      <c r="D14307" s="72" t="s">
        <v>1089</v>
      </c>
      <c r="E14307" s="72">
        <v>1067</v>
      </c>
      <c r="F14307" s="105">
        <v>76</v>
      </c>
      <c r="G14307" s="108">
        <f t="shared" si="223"/>
        <v>44287</v>
      </c>
    </row>
    <row r="14308" spans="1:7" x14ac:dyDescent="0.35">
      <c r="A14308" s="72" t="s">
        <v>826</v>
      </c>
      <c r="B14308" s="72" t="s">
        <v>827</v>
      </c>
      <c r="C14308" s="72" t="s">
        <v>1087</v>
      </c>
      <c r="D14308" s="72" t="s">
        <v>1090</v>
      </c>
      <c r="E14308" s="72">
        <v>1066</v>
      </c>
      <c r="F14308" s="105">
        <v>76</v>
      </c>
      <c r="G14308" s="108">
        <f t="shared" si="223"/>
        <v>44197</v>
      </c>
    </row>
    <row r="14309" spans="1:7" x14ac:dyDescent="0.35">
      <c r="A14309" s="72" t="s">
        <v>826</v>
      </c>
      <c r="B14309" s="72" t="s">
        <v>827</v>
      </c>
      <c r="C14309" s="72" t="s">
        <v>1087</v>
      </c>
      <c r="D14309" s="72" t="s">
        <v>1091</v>
      </c>
      <c r="E14309" s="72">
        <v>1069</v>
      </c>
      <c r="F14309" s="105">
        <v>77</v>
      </c>
      <c r="G14309" s="108">
        <f t="shared" si="223"/>
        <v>44105</v>
      </c>
    </row>
    <row r="14310" spans="1:7" x14ac:dyDescent="0.35">
      <c r="A14310" s="72" t="s">
        <v>826</v>
      </c>
      <c r="B14310" s="72" t="s">
        <v>827</v>
      </c>
      <c r="C14310" s="72" t="s">
        <v>1087</v>
      </c>
      <c r="D14310" s="72" t="s">
        <v>1092</v>
      </c>
      <c r="E14310" s="72">
        <v>1069</v>
      </c>
      <c r="F14310" s="105">
        <v>77</v>
      </c>
      <c r="G14310" s="108">
        <f t="shared" si="223"/>
        <v>44013</v>
      </c>
    </row>
    <row r="14311" spans="1:7" x14ac:dyDescent="0.35">
      <c r="A14311" s="72" t="s">
        <v>826</v>
      </c>
      <c r="B14311" s="72" t="s">
        <v>827</v>
      </c>
      <c r="C14311" s="72" t="s">
        <v>1087</v>
      </c>
      <c r="D14311" s="72" t="s">
        <v>1093</v>
      </c>
      <c r="E14311" s="72">
        <v>1061</v>
      </c>
      <c r="F14311" s="105">
        <v>77</v>
      </c>
      <c r="G14311" s="108">
        <f t="shared" si="223"/>
        <v>43922</v>
      </c>
    </row>
    <row r="14312" spans="1:7" x14ac:dyDescent="0.35">
      <c r="A14312" s="72" t="s">
        <v>826</v>
      </c>
      <c r="B14312" s="72" t="s">
        <v>827</v>
      </c>
      <c r="C14312" s="72" t="s">
        <v>1087</v>
      </c>
      <c r="D14312" s="72" t="s">
        <v>1094</v>
      </c>
      <c r="E14312" s="72">
        <v>1046</v>
      </c>
      <c r="F14312" s="105">
        <v>80</v>
      </c>
      <c r="G14312" s="108">
        <f t="shared" si="223"/>
        <v>43831</v>
      </c>
    </row>
    <row r="14313" spans="1:7" x14ac:dyDescent="0.35">
      <c r="A14313" s="72" t="s">
        <v>826</v>
      </c>
      <c r="B14313" s="72" t="s">
        <v>827</v>
      </c>
      <c r="C14313" s="72" t="s">
        <v>1087</v>
      </c>
      <c r="D14313" s="72" t="s">
        <v>1095</v>
      </c>
      <c r="E14313" s="72">
        <v>1045</v>
      </c>
      <c r="F14313" s="105">
        <v>85</v>
      </c>
      <c r="G14313" s="108">
        <f t="shared" si="223"/>
        <v>43739</v>
      </c>
    </row>
    <row r="14314" spans="1:7" x14ac:dyDescent="0.35">
      <c r="A14314" s="72" t="s">
        <v>826</v>
      </c>
      <c r="B14314" s="72" t="s">
        <v>827</v>
      </c>
      <c r="C14314" s="72" t="s">
        <v>1087</v>
      </c>
      <c r="D14314" s="72" t="s">
        <v>1096</v>
      </c>
      <c r="E14314" s="72">
        <v>1035</v>
      </c>
      <c r="F14314" s="105">
        <v>89</v>
      </c>
      <c r="G14314" s="108">
        <f t="shared" si="223"/>
        <v>43647</v>
      </c>
    </row>
    <row r="14315" spans="1:7" x14ac:dyDescent="0.35">
      <c r="A14315" s="72" t="s">
        <v>826</v>
      </c>
      <c r="B14315" s="72" t="s">
        <v>827</v>
      </c>
      <c r="C14315" s="72" t="s">
        <v>1087</v>
      </c>
      <c r="D14315" s="72" t="s">
        <v>1097</v>
      </c>
      <c r="E14315" s="72">
        <v>1032</v>
      </c>
      <c r="F14315" s="105">
        <v>90</v>
      </c>
      <c r="G14315" s="108">
        <f t="shared" si="223"/>
        <v>43556</v>
      </c>
    </row>
    <row r="14316" spans="1:7" x14ac:dyDescent="0.35">
      <c r="A14316" s="72" t="s">
        <v>826</v>
      </c>
      <c r="B14316" s="72" t="s">
        <v>827</v>
      </c>
      <c r="C14316" s="72" t="s">
        <v>1087</v>
      </c>
      <c r="D14316" s="72" t="s">
        <v>1098</v>
      </c>
      <c r="E14316" s="72">
        <v>998</v>
      </c>
      <c r="F14316" s="105">
        <v>77</v>
      </c>
      <c r="G14316" s="108">
        <f t="shared" si="223"/>
        <v>43466</v>
      </c>
    </row>
    <row r="14317" spans="1:7" x14ac:dyDescent="0.35">
      <c r="A14317" s="72" t="s">
        <v>826</v>
      </c>
      <c r="B14317" s="72" t="s">
        <v>827</v>
      </c>
      <c r="C14317" s="72" t="s">
        <v>1087</v>
      </c>
      <c r="D14317" s="72" t="s">
        <v>1099</v>
      </c>
      <c r="E14317" s="72">
        <v>999</v>
      </c>
      <c r="F14317" s="105">
        <v>81</v>
      </c>
      <c r="G14317" s="108">
        <f t="shared" si="223"/>
        <v>43374</v>
      </c>
    </row>
    <row r="14318" spans="1:7" x14ac:dyDescent="0.35">
      <c r="A14318" s="72" t="s">
        <v>826</v>
      </c>
      <c r="B14318" s="72" t="s">
        <v>827</v>
      </c>
      <c r="C14318" s="72" t="s">
        <v>1100</v>
      </c>
      <c r="D14318" s="72" t="s">
        <v>1088</v>
      </c>
      <c r="E14318" s="72">
        <v>663</v>
      </c>
      <c r="F14318" s="105">
        <v>107</v>
      </c>
      <c r="G14318" s="108">
        <f t="shared" si="223"/>
        <v>44378</v>
      </c>
    </row>
    <row r="14319" spans="1:7" x14ac:dyDescent="0.35">
      <c r="A14319" s="72" t="s">
        <v>826</v>
      </c>
      <c r="B14319" s="72" t="s">
        <v>827</v>
      </c>
      <c r="C14319" s="72" t="s">
        <v>1100</v>
      </c>
      <c r="D14319" s="72" t="s">
        <v>1089</v>
      </c>
      <c r="E14319" s="72">
        <v>669</v>
      </c>
      <c r="F14319" s="105">
        <v>112</v>
      </c>
      <c r="G14319" s="108">
        <f t="shared" si="223"/>
        <v>44287</v>
      </c>
    </row>
    <row r="14320" spans="1:7" x14ac:dyDescent="0.35">
      <c r="A14320" s="72" t="s">
        <v>826</v>
      </c>
      <c r="B14320" s="72" t="s">
        <v>827</v>
      </c>
      <c r="C14320" s="72" t="s">
        <v>1100</v>
      </c>
      <c r="D14320" s="72" t="s">
        <v>1090</v>
      </c>
      <c r="E14320" s="72">
        <v>672</v>
      </c>
      <c r="F14320" s="105">
        <v>115</v>
      </c>
      <c r="G14320" s="108">
        <f t="shared" si="223"/>
        <v>44197</v>
      </c>
    </row>
    <row r="14321" spans="1:7" x14ac:dyDescent="0.35">
      <c r="A14321" s="72" t="s">
        <v>826</v>
      </c>
      <c r="B14321" s="72" t="s">
        <v>827</v>
      </c>
      <c r="C14321" s="72" t="s">
        <v>1100</v>
      </c>
      <c r="D14321" s="72" t="s">
        <v>1091</v>
      </c>
      <c r="E14321" s="72">
        <v>669</v>
      </c>
      <c r="F14321" s="105">
        <v>112</v>
      </c>
      <c r="G14321" s="108">
        <f t="shared" si="223"/>
        <v>44105</v>
      </c>
    </row>
    <row r="14322" spans="1:7" x14ac:dyDescent="0.35">
      <c r="A14322" s="72" t="s">
        <v>826</v>
      </c>
      <c r="B14322" s="72" t="s">
        <v>827</v>
      </c>
      <c r="C14322" s="72" t="s">
        <v>1100</v>
      </c>
      <c r="D14322" s="72" t="s">
        <v>1092</v>
      </c>
      <c r="E14322" s="72">
        <v>668</v>
      </c>
      <c r="F14322" s="105">
        <v>111</v>
      </c>
      <c r="G14322" s="108">
        <f t="shared" si="223"/>
        <v>44013</v>
      </c>
    </row>
    <row r="14323" spans="1:7" x14ac:dyDescent="0.35">
      <c r="A14323" s="72" t="s">
        <v>826</v>
      </c>
      <c r="B14323" s="72" t="s">
        <v>827</v>
      </c>
      <c r="C14323" s="72" t="s">
        <v>1100</v>
      </c>
      <c r="D14323" s="72" t="s">
        <v>1093</v>
      </c>
      <c r="E14323" s="72">
        <v>674</v>
      </c>
      <c r="F14323" s="105">
        <v>117</v>
      </c>
      <c r="G14323" s="108">
        <f t="shared" si="223"/>
        <v>43922</v>
      </c>
    </row>
    <row r="14324" spans="1:7" x14ac:dyDescent="0.35">
      <c r="A14324" s="72" t="s">
        <v>826</v>
      </c>
      <c r="B14324" s="72" t="s">
        <v>827</v>
      </c>
      <c r="C14324" s="72" t="s">
        <v>1100</v>
      </c>
      <c r="D14324" s="72" t="s">
        <v>1094</v>
      </c>
      <c r="E14324" s="72">
        <v>656</v>
      </c>
      <c r="F14324" s="105">
        <v>119</v>
      </c>
      <c r="G14324" s="108">
        <f t="shared" si="223"/>
        <v>43831</v>
      </c>
    </row>
    <row r="14325" spans="1:7" x14ac:dyDescent="0.35">
      <c r="A14325" s="72" t="s">
        <v>826</v>
      </c>
      <c r="B14325" s="72" t="s">
        <v>827</v>
      </c>
      <c r="C14325" s="72" t="s">
        <v>1100</v>
      </c>
      <c r="D14325" s="72" t="s">
        <v>1095</v>
      </c>
      <c r="E14325" s="72">
        <v>659</v>
      </c>
      <c r="F14325" s="105">
        <v>125</v>
      </c>
      <c r="G14325" s="108">
        <f t="shared" si="223"/>
        <v>43739</v>
      </c>
    </row>
    <row r="14326" spans="1:7" x14ac:dyDescent="0.35">
      <c r="A14326" s="72" t="s">
        <v>826</v>
      </c>
      <c r="B14326" s="72" t="s">
        <v>827</v>
      </c>
      <c r="C14326" s="72" t="s">
        <v>1100</v>
      </c>
      <c r="D14326" s="72" t="s">
        <v>1096</v>
      </c>
      <c r="E14326" s="72">
        <v>663</v>
      </c>
      <c r="F14326" s="105">
        <v>126</v>
      </c>
      <c r="G14326" s="108">
        <f t="shared" si="223"/>
        <v>43647</v>
      </c>
    </row>
    <row r="14327" spans="1:7" x14ac:dyDescent="0.35">
      <c r="A14327" s="72" t="s">
        <v>826</v>
      </c>
      <c r="B14327" s="72" t="s">
        <v>827</v>
      </c>
      <c r="C14327" s="72" t="s">
        <v>1100</v>
      </c>
      <c r="D14327" s="72" t="s">
        <v>1097</v>
      </c>
      <c r="E14327" s="72">
        <v>658</v>
      </c>
      <c r="F14327" s="105">
        <v>118</v>
      </c>
      <c r="G14327" s="108">
        <f t="shared" si="223"/>
        <v>43556</v>
      </c>
    </row>
    <row r="14328" spans="1:7" x14ac:dyDescent="0.35">
      <c r="A14328" s="72" t="s">
        <v>826</v>
      </c>
      <c r="B14328" s="72" t="s">
        <v>827</v>
      </c>
      <c r="C14328" s="72" t="s">
        <v>1100</v>
      </c>
      <c r="D14328" s="72" t="s">
        <v>1098</v>
      </c>
      <c r="E14328" s="72">
        <v>641</v>
      </c>
      <c r="F14328" s="105">
        <v>116</v>
      </c>
      <c r="G14328" s="108">
        <f t="shared" si="223"/>
        <v>43466</v>
      </c>
    </row>
    <row r="14329" spans="1:7" x14ac:dyDescent="0.35">
      <c r="A14329" s="72" t="s">
        <v>826</v>
      </c>
      <c r="B14329" s="72" t="s">
        <v>827</v>
      </c>
      <c r="C14329" s="72" t="s">
        <v>1100</v>
      </c>
      <c r="D14329" s="72" t="s">
        <v>1099</v>
      </c>
      <c r="E14329" s="72">
        <v>674</v>
      </c>
      <c r="F14329" s="105">
        <v>121</v>
      </c>
      <c r="G14329" s="108">
        <f t="shared" si="223"/>
        <v>43374</v>
      </c>
    </row>
    <row r="14330" spans="1:7" x14ac:dyDescent="0.35">
      <c r="A14330" s="72" t="s">
        <v>826</v>
      </c>
      <c r="B14330" s="72" t="s">
        <v>827</v>
      </c>
      <c r="C14330" s="72" t="s">
        <v>1101</v>
      </c>
      <c r="D14330" s="72" t="s">
        <v>1088</v>
      </c>
      <c r="E14330" s="72">
        <v>469</v>
      </c>
      <c r="F14330" s="105">
        <v>15</v>
      </c>
      <c r="G14330" s="108">
        <f t="shared" si="223"/>
        <v>44378</v>
      </c>
    </row>
    <row r="14331" spans="1:7" x14ac:dyDescent="0.35">
      <c r="A14331" s="72" t="s">
        <v>826</v>
      </c>
      <c r="B14331" s="72" t="s">
        <v>827</v>
      </c>
      <c r="C14331" s="72" t="s">
        <v>1101</v>
      </c>
      <c r="D14331" s="72" t="s">
        <v>1089</v>
      </c>
      <c r="E14331" s="72">
        <v>468</v>
      </c>
      <c r="F14331" s="105">
        <v>15</v>
      </c>
      <c r="G14331" s="108">
        <f t="shared" si="223"/>
        <v>44287</v>
      </c>
    </row>
    <row r="14332" spans="1:7" x14ac:dyDescent="0.35">
      <c r="A14332" s="72" t="s">
        <v>826</v>
      </c>
      <c r="B14332" s="72" t="s">
        <v>827</v>
      </c>
      <c r="C14332" s="72" t="s">
        <v>1101</v>
      </c>
      <c r="D14332" s="72" t="s">
        <v>1090</v>
      </c>
      <c r="E14332" s="72">
        <v>471</v>
      </c>
      <c r="F14332" s="105">
        <v>15</v>
      </c>
      <c r="G14332" s="108">
        <f t="shared" si="223"/>
        <v>44197</v>
      </c>
    </row>
    <row r="14333" spans="1:7" x14ac:dyDescent="0.35">
      <c r="A14333" s="72" t="s">
        <v>826</v>
      </c>
      <c r="B14333" s="72" t="s">
        <v>827</v>
      </c>
      <c r="C14333" s="72" t="s">
        <v>1101</v>
      </c>
      <c r="D14333" s="72" t="s">
        <v>1091</v>
      </c>
      <c r="E14333" s="72">
        <v>463</v>
      </c>
      <c r="F14333" s="105">
        <v>15</v>
      </c>
      <c r="G14333" s="108">
        <f t="shared" si="223"/>
        <v>44105</v>
      </c>
    </row>
    <row r="14334" spans="1:7" x14ac:dyDescent="0.35">
      <c r="A14334" s="72" t="s">
        <v>826</v>
      </c>
      <c r="B14334" s="72" t="s">
        <v>827</v>
      </c>
      <c r="C14334" s="72" t="s">
        <v>1101</v>
      </c>
      <c r="D14334" s="72" t="s">
        <v>1092</v>
      </c>
      <c r="E14334" s="72">
        <v>452</v>
      </c>
      <c r="F14334" s="105">
        <v>15</v>
      </c>
      <c r="G14334" s="108">
        <f t="shared" si="223"/>
        <v>44013</v>
      </c>
    </row>
    <row r="14335" spans="1:7" x14ac:dyDescent="0.35">
      <c r="A14335" s="72" t="s">
        <v>826</v>
      </c>
      <c r="B14335" s="72" t="s">
        <v>827</v>
      </c>
      <c r="C14335" s="72" t="s">
        <v>1101</v>
      </c>
      <c r="D14335" s="72" t="s">
        <v>1093</v>
      </c>
      <c r="E14335" s="72">
        <v>434</v>
      </c>
      <c r="F14335" s="105">
        <v>15</v>
      </c>
      <c r="G14335" s="108">
        <f t="shared" si="223"/>
        <v>43922</v>
      </c>
    </row>
    <row r="14336" spans="1:7" x14ac:dyDescent="0.35">
      <c r="A14336" s="72" t="s">
        <v>826</v>
      </c>
      <c r="B14336" s="72" t="s">
        <v>827</v>
      </c>
      <c r="C14336" s="72" t="s">
        <v>1101</v>
      </c>
      <c r="D14336" s="72" t="s">
        <v>1094</v>
      </c>
      <c r="E14336" s="72">
        <v>418</v>
      </c>
      <c r="F14336" s="105">
        <v>15</v>
      </c>
      <c r="G14336" s="108">
        <f t="shared" si="223"/>
        <v>43831</v>
      </c>
    </row>
    <row r="14337" spans="1:7" x14ac:dyDescent="0.35">
      <c r="A14337" s="72" t="s">
        <v>826</v>
      </c>
      <c r="B14337" s="72" t="s">
        <v>827</v>
      </c>
      <c r="C14337" s="72" t="s">
        <v>1101</v>
      </c>
      <c r="D14337" s="72" t="s">
        <v>1095</v>
      </c>
      <c r="E14337" s="72">
        <v>399</v>
      </c>
      <c r="F14337" s="105">
        <v>17</v>
      </c>
      <c r="G14337" s="108">
        <f t="shared" si="223"/>
        <v>43739</v>
      </c>
    </row>
    <row r="14338" spans="1:7" x14ac:dyDescent="0.35">
      <c r="A14338" s="72" t="s">
        <v>826</v>
      </c>
      <c r="B14338" s="72" t="s">
        <v>827</v>
      </c>
      <c r="C14338" s="72" t="s">
        <v>1101</v>
      </c>
      <c r="D14338" s="72" t="s">
        <v>1096</v>
      </c>
      <c r="E14338" s="72">
        <v>399</v>
      </c>
      <c r="F14338" s="105">
        <v>16</v>
      </c>
      <c r="G14338" s="108">
        <f t="shared" si="223"/>
        <v>43647</v>
      </c>
    </row>
    <row r="14339" spans="1:7" x14ac:dyDescent="0.35">
      <c r="A14339" s="72" t="s">
        <v>826</v>
      </c>
      <c r="B14339" s="72" t="s">
        <v>827</v>
      </c>
      <c r="C14339" s="72" t="s">
        <v>1101</v>
      </c>
      <c r="D14339" s="72" t="s">
        <v>1097</v>
      </c>
      <c r="E14339" s="72">
        <v>396</v>
      </c>
      <c r="F14339" s="105">
        <v>16</v>
      </c>
      <c r="G14339" s="108">
        <f t="shared" si="223"/>
        <v>43556</v>
      </c>
    </row>
    <row r="14340" spans="1:7" x14ac:dyDescent="0.35">
      <c r="A14340" s="72" t="s">
        <v>826</v>
      </c>
      <c r="B14340" s="72" t="s">
        <v>827</v>
      </c>
      <c r="C14340" s="72" t="s">
        <v>1101</v>
      </c>
      <c r="D14340" s="72" t="s">
        <v>1098</v>
      </c>
      <c r="E14340" s="72">
        <v>366</v>
      </c>
      <c r="F14340" s="105">
        <v>16</v>
      </c>
      <c r="G14340" s="108">
        <f t="shared" ref="G14340:G14403" si="224">DATE(LEFT(D14340,4),RIGHT(LEFT(D14340,7),2),1)</f>
        <v>43466</v>
      </c>
    </row>
    <row r="14341" spans="1:7" x14ac:dyDescent="0.35">
      <c r="A14341" s="72" t="s">
        <v>826</v>
      </c>
      <c r="B14341" s="72" t="s">
        <v>827</v>
      </c>
      <c r="C14341" s="72" t="s">
        <v>1101</v>
      </c>
      <c r="D14341" s="72" t="s">
        <v>1099</v>
      </c>
      <c r="E14341" s="72">
        <v>386</v>
      </c>
      <c r="F14341" s="105">
        <v>19</v>
      </c>
      <c r="G14341" s="108">
        <f t="shared" si="224"/>
        <v>43374</v>
      </c>
    </row>
    <row r="14342" spans="1:7" x14ac:dyDescent="0.35">
      <c r="A14342" s="72" t="s">
        <v>826</v>
      </c>
      <c r="B14342" s="72" t="s">
        <v>827</v>
      </c>
      <c r="C14342" s="72" t="s">
        <v>1102</v>
      </c>
      <c r="D14342" s="72" t="s">
        <v>1088</v>
      </c>
      <c r="E14342" s="72">
        <v>2296</v>
      </c>
      <c r="F14342" s="105">
        <v>215</v>
      </c>
      <c r="G14342" s="108">
        <f t="shared" si="224"/>
        <v>44378</v>
      </c>
    </row>
    <row r="14343" spans="1:7" x14ac:dyDescent="0.35">
      <c r="A14343" s="72" t="s">
        <v>826</v>
      </c>
      <c r="B14343" s="72" t="s">
        <v>827</v>
      </c>
      <c r="C14343" s="72" t="s">
        <v>1102</v>
      </c>
      <c r="D14343" s="72" t="s">
        <v>1089</v>
      </c>
      <c r="E14343" s="72">
        <v>2306</v>
      </c>
      <c r="F14343" s="105">
        <v>215</v>
      </c>
      <c r="G14343" s="108">
        <f t="shared" si="224"/>
        <v>44287</v>
      </c>
    </row>
    <row r="14344" spans="1:7" x14ac:dyDescent="0.35">
      <c r="A14344" s="72" t="s">
        <v>826</v>
      </c>
      <c r="B14344" s="72" t="s">
        <v>827</v>
      </c>
      <c r="C14344" s="72" t="s">
        <v>1102</v>
      </c>
      <c r="D14344" s="72" t="s">
        <v>1090</v>
      </c>
      <c r="E14344" s="72">
        <v>2310</v>
      </c>
      <c r="F14344" s="105">
        <v>216</v>
      </c>
      <c r="G14344" s="108">
        <f t="shared" si="224"/>
        <v>44197</v>
      </c>
    </row>
    <row r="14345" spans="1:7" x14ac:dyDescent="0.35">
      <c r="A14345" s="72" t="s">
        <v>826</v>
      </c>
      <c r="B14345" s="72" t="s">
        <v>827</v>
      </c>
      <c r="C14345" s="72" t="s">
        <v>1102</v>
      </c>
      <c r="D14345" s="72" t="s">
        <v>1091</v>
      </c>
      <c r="E14345" s="72">
        <v>2315</v>
      </c>
      <c r="F14345" s="105">
        <v>217</v>
      </c>
      <c r="G14345" s="108">
        <f t="shared" si="224"/>
        <v>44105</v>
      </c>
    </row>
    <row r="14346" spans="1:7" x14ac:dyDescent="0.35">
      <c r="A14346" s="72" t="s">
        <v>826</v>
      </c>
      <c r="B14346" s="72" t="s">
        <v>827</v>
      </c>
      <c r="C14346" s="72" t="s">
        <v>1102</v>
      </c>
      <c r="D14346" s="72" t="s">
        <v>1092</v>
      </c>
      <c r="E14346" s="72">
        <v>2303</v>
      </c>
      <c r="F14346" s="105">
        <v>222</v>
      </c>
      <c r="G14346" s="108">
        <f t="shared" si="224"/>
        <v>44013</v>
      </c>
    </row>
    <row r="14347" spans="1:7" x14ac:dyDescent="0.35">
      <c r="A14347" s="72" t="s">
        <v>826</v>
      </c>
      <c r="B14347" s="72" t="s">
        <v>827</v>
      </c>
      <c r="C14347" s="72" t="s">
        <v>1102</v>
      </c>
      <c r="D14347" s="72" t="s">
        <v>1093</v>
      </c>
      <c r="E14347" s="72">
        <v>2297</v>
      </c>
      <c r="F14347" s="105">
        <v>227</v>
      </c>
      <c r="G14347" s="108">
        <f t="shared" si="224"/>
        <v>43922</v>
      </c>
    </row>
    <row r="14348" spans="1:7" x14ac:dyDescent="0.35">
      <c r="A14348" s="72" t="s">
        <v>826</v>
      </c>
      <c r="B14348" s="72" t="s">
        <v>827</v>
      </c>
      <c r="C14348" s="72" t="s">
        <v>1102</v>
      </c>
      <c r="D14348" s="72" t="s">
        <v>1094</v>
      </c>
      <c r="E14348" s="72">
        <v>2290</v>
      </c>
      <c r="F14348" s="105">
        <v>230</v>
      </c>
      <c r="G14348" s="108">
        <f t="shared" si="224"/>
        <v>43831</v>
      </c>
    </row>
    <row r="14349" spans="1:7" x14ac:dyDescent="0.35">
      <c r="A14349" s="72" t="s">
        <v>826</v>
      </c>
      <c r="B14349" s="72" t="s">
        <v>827</v>
      </c>
      <c r="C14349" s="72" t="s">
        <v>1102</v>
      </c>
      <c r="D14349" s="72" t="s">
        <v>1095</v>
      </c>
      <c r="E14349" s="72">
        <v>2286</v>
      </c>
      <c r="F14349" s="105">
        <v>236</v>
      </c>
      <c r="G14349" s="108">
        <f t="shared" si="224"/>
        <v>43739</v>
      </c>
    </row>
    <row r="14350" spans="1:7" x14ac:dyDescent="0.35">
      <c r="A14350" s="72" t="s">
        <v>826</v>
      </c>
      <c r="B14350" s="72" t="s">
        <v>827</v>
      </c>
      <c r="C14350" s="72" t="s">
        <v>1102</v>
      </c>
      <c r="D14350" s="72" t="s">
        <v>1096</v>
      </c>
      <c r="E14350" s="72">
        <v>2292</v>
      </c>
      <c r="F14350" s="105">
        <v>241</v>
      </c>
      <c r="G14350" s="108">
        <f t="shared" si="224"/>
        <v>43647</v>
      </c>
    </row>
    <row r="14351" spans="1:7" x14ac:dyDescent="0.35">
      <c r="A14351" s="72" t="s">
        <v>826</v>
      </c>
      <c r="B14351" s="72" t="s">
        <v>827</v>
      </c>
      <c r="C14351" s="72" t="s">
        <v>1102</v>
      </c>
      <c r="D14351" s="72" t="s">
        <v>1097</v>
      </c>
      <c r="E14351" s="72">
        <v>2286</v>
      </c>
      <c r="F14351" s="105">
        <v>236</v>
      </c>
      <c r="G14351" s="108">
        <f t="shared" si="224"/>
        <v>43556</v>
      </c>
    </row>
    <row r="14352" spans="1:7" x14ac:dyDescent="0.35">
      <c r="A14352" s="72" t="s">
        <v>826</v>
      </c>
      <c r="B14352" s="72" t="s">
        <v>827</v>
      </c>
      <c r="C14352" s="72" t="s">
        <v>1102</v>
      </c>
      <c r="D14352" s="72" t="s">
        <v>1098</v>
      </c>
      <c r="E14352" s="72">
        <v>2276</v>
      </c>
      <c r="F14352" s="105">
        <v>225</v>
      </c>
      <c r="G14352" s="108">
        <f t="shared" si="224"/>
        <v>43466</v>
      </c>
    </row>
    <row r="14353" spans="1:7" x14ac:dyDescent="0.35">
      <c r="A14353" s="72" t="s">
        <v>826</v>
      </c>
      <c r="B14353" s="72" t="s">
        <v>827</v>
      </c>
      <c r="C14353" s="72" t="s">
        <v>1102</v>
      </c>
      <c r="D14353" s="72" t="s">
        <v>1099</v>
      </c>
      <c r="E14353" s="72">
        <v>2585</v>
      </c>
      <c r="F14353" s="105">
        <v>302</v>
      </c>
      <c r="G14353" s="108">
        <f t="shared" si="224"/>
        <v>43374</v>
      </c>
    </row>
    <row r="14354" spans="1:7" x14ac:dyDescent="0.35">
      <c r="A14354" s="72" t="s">
        <v>828</v>
      </c>
      <c r="B14354" s="72" t="s">
        <v>829</v>
      </c>
      <c r="C14354" s="72" t="s">
        <v>1087</v>
      </c>
      <c r="D14354" s="72" t="s">
        <v>1088</v>
      </c>
      <c r="E14354" s="72">
        <v>431</v>
      </c>
      <c r="F14354" s="105">
        <v>52</v>
      </c>
      <c r="G14354" s="108">
        <f t="shared" si="224"/>
        <v>44378</v>
      </c>
    </row>
    <row r="14355" spans="1:7" x14ac:dyDescent="0.35">
      <c r="A14355" s="72" t="s">
        <v>828</v>
      </c>
      <c r="B14355" s="72" t="s">
        <v>829</v>
      </c>
      <c r="C14355" s="72" t="s">
        <v>1087</v>
      </c>
      <c r="D14355" s="72" t="s">
        <v>1089</v>
      </c>
      <c r="E14355" s="72">
        <v>427</v>
      </c>
      <c r="F14355" s="105">
        <v>56</v>
      </c>
      <c r="G14355" s="108">
        <f t="shared" si="224"/>
        <v>44287</v>
      </c>
    </row>
    <row r="14356" spans="1:7" x14ac:dyDescent="0.35">
      <c r="A14356" s="72" t="s">
        <v>828</v>
      </c>
      <c r="B14356" s="72" t="s">
        <v>829</v>
      </c>
      <c r="C14356" s="72" t="s">
        <v>1087</v>
      </c>
      <c r="D14356" s="72" t="s">
        <v>1090</v>
      </c>
      <c r="E14356" s="72">
        <v>429</v>
      </c>
      <c r="F14356" s="105">
        <v>54</v>
      </c>
      <c r="G14356" s="108">
        <f t="shared" si="224"/>
        <v>44197</v>
      </c>
    </row>
    <row r="14357" spans="1:7" x14ac:dyDescent="0.35">
      <c r="A14357" s="72" t="s">
        <v>828</v>
      </c>
      <c r="B14357" s="72" t="s">
        <v>829</v>
      </c>
      <c r="C14357" s="72" t="s">
        <v>1087</v>
      </c>
      <c r="D14357" s="72" t="s">
        <v>1091</v>
      </c>
      <c r="E14357" s="72">
        <v>430</v>
      </c>
      <c r="F14357" s="105">
        <v>51</v>
      </c>
      <c r="G14357" s="108">
        <f t="shared" si="224"/>
        <v>44105</v>
      </c>
    </row>
    <row r="14358" spans="1:7" x14ac:dyDescent="0.35">
      <c r="A14358" s="72" t="s">
        <v>828</v>
      </c>
      <c r="B14358" s="72" t="s">
        <v>829</v>
      </c>
      <c r="C14358" s="72" t="s">
        <v>1087</v>
      </c>
      <c r="D14358" s="72" t="s">
        <v>1092</v>
      </c>
      <c r="E14358" s="72">
        <v>429</v>
      </c>
      <c r="F14358" s="105">
        <v>51</v>
      </c>
      <c r="G14358" s="108">
        <f t="shared" si="224"/>
        <v>44013</v>
      </c>
    </row>
    <row r="14359" spans="1:7" x14ac:dyDescent="0.35">
      <c r="A14359" s="72" t="s">
        <v>828</v>
      </c>
      <c r="B14359" s="72" t="s">
        <v>829</v>
      </c>
      <c r="C14359" s="72" t="s">
        <v>1087</v>
      </c>
      <c r="D14359" s="72" t="s">
        <v>1093</v>
      </c>
      <c r="E14359" s="72">
        <v>425</v>
      </c>
      <c r="F14359" s="105">
        <v>49</v>
      </c>
      <c r="G14359" s="108">
        <f t="shared" si="224"/>
        <v>43922</v>
      </c>
    </row>
    <row r="14360" spans="1:7" x14ac:dyDescent="0.35">
      <c r="A14360" s="72" t="s">
        <v>828</v>
      </c>
      <c r="B14360" s="72" t="s">
        <v>829</v>
      </c>
      <c r="C14360" s="72" t="s">
        <v>1087</v>
      </c>
      <c r="D14360" s="72" t="s">
        <v>1094</v>
      </c>
      <c r="E14360" s="72">
        <v>426</v>
      </c>
      <c r="F14360" s="105">
        <v>47</v>
      </c>
      <c r="G14360" s="108">
        <f t="shared" si="224"/>
        <v>43831</v>
      </c>
    </row>
    <row r="14361" spans="1:7" x14ac:dyDescent="0.35">
      <c r="A14361" s="72" t="s">
        <v>828</v>
      </c>
      <c r="B14361" s="72" t="s">
        <v>829</v>
      </c>
      <c r="C14361" s="72" t="s">
        <v>1087</v>
      </c>
      <c r="D14361" s="72" t="s">
        <v>1095</v>
      </c>
      <c r="E14361" s="72">
        <v>425</v>
      </c>
      <c r="F14361" s="105">
        <v>45</v>
      </c>
      <c r="G14361" s="108">
        <f t="shared" si="224"/>
        <v>43739</v>
      </c>
    </row>
    <row r="14362" spans="1:7" x14ac:dyDescent="0.35">
      <c r="A14362" s="72" t="s">
        <v>828</v>
      </c>
      <c r="B14362" s="72" t="s">
        <v>829</v>
      </c>
      <c r="C14362" s="72" t="s">
        <v>1087</v>
      </c>
      <c r="D14362" s="72" t="s">
        <v>1096</v>
      </c>
      <c r="E14362" s="72">
        <v>422</v>
      </c>
      <c r="F14362" s="105">
        <v>15</v>
      </c>
      <c r="G14362" s="108">
        <f t="shared" si="224"/>
        <v>43647</v>
      </c>
    </row>
    <row r="14363" spans="1:7" x14ac:dyDescent="0.35">
      <c r="A14363" s="72" t="s">
        <v>828</v>
      </c>
      <c r="B14363" s="72" t="s">
        <v>829</v>
      </c>
      <c r="C14363" s="72" t="s">
        <v>1087</v>
      </c>
      <c r="D14363" s="72" t="s">
        <v>1097</v>
      </c>
      <c r="E14363" s="72">
        <v>421</v>
      </c>
      <c r="F14363" s="105">
        <v>13</v>
      </c>
      <c r="G14363" s="108">
        <f t="shared" si="224"/>
        <v>43556</v>
      </c>
    </row>
    <row r="14364" spans="1:7" x14ac:dyDescent="0.35">
      <c r="A14364" s="72" t="s">
        <v>828</v>
      </c>
      <c r="B14364" s="72" t="s">
        <v>829</v>
      </c>
      <c r="C14364" s="72" t="s">
        <v>1087</v>
      </c>
      <c r="D14364" s="72" t="s">
        <v>1098</v>
      </c>
      <c r="E14364" s="72">
        <v>411</v>
      </c>
      <c r="F14364" s="105">
        <v>14</v>
      </c>
      <c r="G14364" s="108">
        <f t="shared" si="224"/>
        <v>43466</v>
      </c>
    </row>
    <row r="14365" spans="1:7" x14ac:dyDescent="0.35">
      <c r="A14365" s="72" t="s">
        <v>828</v>
      </c>
      <c r="B14365" s="72" t="s">
        <v>829</v>
      </c>
      <c r="C14365" s="72" t="s">
        <v>1087</v>
      </c>
      <c r="D14365" s="72" t="s">
        <v>1099</v>
      </c>
      <c r="E14365" s="72">
        <v>434</v>
      </c>
      <c r="F14365" s="105">
        <v>13</v>
      </c>
      <c r="G14365" s="108">
        <f t="shared" si="224"/>
        <v>43374</v>
      </c>
    </row>
    <row r="14366" spans="1:7" x14ac:dyDescent="0.35">
      <c r="A14366" s="72" t="s">
        <v>828</v>
      </c>
      <c r="B14366" s="72" t="s">
        <v>829</v>
      </c>
      <c r="C14366" s="72" t="s">
        <v>1100</v>
      </c>
      <c r="D14366" s="72" t="s">
        <v>1088</v>
      </c>
      <c r="E14366" s="72">
        <v>629</v>
      </c>
      <c r="F14366" s="105">
        <v>99</v>
      </c>
      <c r="G14366" s="108">
        <f t="shared" si="224"/>
        <v>44378</v>
      </c>
    </row>
    <row r="14367" spans="1:7" x14ac:dyDescent="0.35">
      <c r="A14367" s="72" t="s">
        <v>828</v>
      </c>
      <c r="B14367" s="72" t="s">
        <v>829</v>
      </c>
      <c r="C14367" s="72" t="s">
        <v>1100</v>
      </c>
      <c r="D14367" s="72" t="s">
        <v>1089</v>
      </c>
      <c r="E14367" s="72">
        <v>634</v>
      </c>
      <c r="F14367" s="105">
        <v>108</v>
      </c>
      <c r="G14367" s="108">
        <f t="shared" si="224"/>
        <v>44287</v>
      </c>
    </row>
    <row r="14368" spans="1:7" x14ac:dyDescent="0.35">
      <c r="A14368" s="72" t="s">
        <v>828</v>
      </c>
      <c r="B14368" s="72" t="s">
        <v>829</v>
      </c>
      <c r="C14368" s="72" t="s">
        <v>1100</v>
      </c>
      <c r="D14368" s="72" t="s">
        <v>1090</v>
      </c>
      <c r="E14368" s="72">
        <v>630</v>
      </c>
      <c r="F14368" s="105">
        <v>99</v>
      </c>
      <c r="G14368" s="108">
        <f t="shared" si="224"/>
        <v>44197</v>
      </c>
    </row>
    <row r="14369" spans="1:7" x14ac:dyDescent="0.35">
      <c r="A14369" s="72" t="s">
        <v>828</v>
      </c>
      <c r="B14369" s="72" t="s">
        <v>829</v>
      </c>
      <c r="C14369" s="72" t="s">
        <v>1100</v>
      </c>
      <c r="D14369" s="72" t="s">
        <v>1091</v>
      </c>
      <c r="E14369" s="72">
        <v>634</v>
      </c>
      <c r="F14369" s="105">
        <v>91</v>
      </c>
      <c r="G14369" s="108">
        <f t="shared" si="224"/>
        <v>44105</v>
      </c>
    </row>
    <row r="14370" spans="1:7" x14ac:dyDescent="0.35">
      <c r="A14370" s="72" t="s">
        <v>828</v>
      </c>
      <c r="B14370" s="72" t="s">
        <v>829</v>
      </c>
      <c r="C14370" s="72" t="s">
        <v>1100</v>
      </c>
      <c r="D14370" s="72" t="s">
        <v>1092</v>
      </c>
      <c r="E14370" s="72">
        <v>640</v>
      </c>
      <c r="F14370" s="105">
        <v>93</v>
      </c>
      <c r="G14370" s="108">
        <f t="shared" si="224"/>
        <v>44013</v>
      </c>
    </row>
    <row r="14371" spans="1:7" x14ac:dyDescent="0.35">
      <c r="A14371" s="72" t="s">
        <v>828</v>
      </c>
      <c r="B14371" s="72" t="s">
        <v>829</v>
      </c>
      <c r="C14371" s="72" t="s">
        <v>1100</v>
      </c>
      <c r="D14371" s="72" t="s">
        <v>1093</v>
      </c>
      <c r="E14371" s="72">
        <v>636</v>
      </c>
      <c r="F14371" s="105">
        <v>88</v>
      </c>
      <c r="G14371" s="108">
        <f t="shared" si="224"/>
        <v>43922</v>
      </c>
    </row>
    <row r="14372" spans="1:7" x14ac:dyDescent="0.35">
      <c r="A14372" s="72" t="s">
        <v>828</v>
      </c>
      <c r="B14372" s="72" t="s">
        <v>829</v>
      </c>
      <c r="C14372" s="72" t="s">
        <v>1100</v>
      </c>
      <c r="D14372" s="72" t="s">
        <v>1094</v>
      </c>
      <c r="E14372" s="72">
        <v>525</v>
      </c>
      <c r="F14372" s="105">
        <v>118</v>
      </c>
      <c r="G14372" s="108">
        <f t="shared" si="224"/>
        <v>43831</v>
      </c>
    </row>
    <row r="14373" spans="1:7" x14ac:dyDescent="0.35">
      <c r="A14373" s="72" t="s">
        <v>828</v>
      </c>
      <c r="B14373" s="72" t="s">
        <v>829</v>
      </c>
      <c r="C14373" s="72" t="s">
        <v>1100</v>
      </c>
      <c r="D14373" s="72" t="s">
        <v>1095</v>
      </c>
      <c r="E14373" s="72">
        <v>528</v>
      </c>
      <c r="F14373" s="105">
        <v>119</v>
      </c>
      <c r="G14373" s="108">
        <f t="shared" si="224"/>
        <v>43739</v>
      </c>
    </row>
    <row r="14374" spans="1:7" x14ac:dyDescent="0.35">
      <c r="A14374" s="72" t="s">
        <v>828</v>
      </c>
      <c r="B14374" s="72" t="s">
        <v>829</v>
      </c>
      <c r="C14374" s="72" t="s">
        <v>1100</v>
      </c>
      <c r="D14374" s="72" t="s">
        <v>1096</v>
      </c>
      <c r="E14374" s="72">
        <v>527</v>
      </c>
      <c r="F14374" s="105">
        <v>80</v>
      </c>
      <c r="G14374" s="108">
        <f t="shared" si="224"/>
        <v>43647</v>
      </c>
    </row>
    <row r="14375" spans="1:7" x14ac:dyDescent="0.35">
      <c r="A14375" s="72" t="s">
        <v>828</v>
      </c>
      <c r="B14375" s="72" t="s">
        <v>829</v>
      </c>
      <c r="C14375" s="72" t="s">
        <v>1100</v>
      </c>
      <c r="D14375" s="72" t="s">
        <v>1097</v>
      </c>
      <c r="E14375" s="72">
        <v>530</v>
      </c>
      <c r="F14375" s="105">
        <v>78</v>
      </c>
      <c r="G14375" s="108">
        <f t="shared" si="224"/>
        <v>43556</v>
      </c>
    </row>
    <row r="14376" spans="1:7" x14ac:dyDescent="0.35">
      <c r="A14376" s="72" t="s">
        <v>828</v>
      </c>
      <c r="B14376" s="72" t="s">
        <v>829</v>
      </c>
      <c r="C14376" s="72" t="s">
        <v>1100</v>
      </c>
      <c r="D14376" s="72" t="s">
        <v>1098</v>
      </c>
      <c r="E14376" s="72">
        <v>469</v>
      </c>
      <c r="F14376" s="105">
        <v>40</v>
      </c>
      <c r="G14376" s="108">
        <f t="shared" si="224"/>
        <v>43466</v>
      </c>
    </row>
    <row r="14377" spans="1:7" x14ac:dyDescent="0.35">
      <c r="A14377" s="72" t="s">
        <v>828</v>
      </c>
      <c r="B14377" s="72" t="s">
        <v>829</v>
      </c>
      <c r="C14377" s="72" t="s">
        <v>1100</v>
      </c>
      <c r="D14377" s="72" t="s">
        <v>1099</v>
      </c>
      <c r="E14377" s="72">
        <v>534</v>
      </c>
      <c r="F14377" s="105">
        <v>71</v>
      </c>
      <c r="G14377" s="108">
        <f t="shared" si="224"/>
        <v>43374</v>
      </c>
    </row>
    <row r="14378" spans="1:7" x14ac:dyDescent="0.35">
      <c r="A14378" s="72" t="s">
        <v>828</v>
      </c>
      <c r="B14378" s="72" t="s">
        <v>829</v>
      </c>
      <c r="C14378" s="72" t="s">
        <v>1101</v>
      </c>
      <c r="D14378" s="72" t="s">
        <v>1088</v>
      </c>
      <c r="E14378" s="72">
        <v>75</v>
      </c>
      <c r="F14378" s="105">
        <v>7</v>
      </c>
      <c r="G14378" s="108">
        <f t="shared" si="224"/>
        <v>44378</v>
      </c>
    </row>
    <row r="14379" spans="1:7" x14ac:dyDescent="0.35">
      <c r="A14379" s="72" t="s">
        <v>828</v>
      </c>
      <c r="B14379" s="72" t="s">
        <v>829</v>
      </c>
      <c r="C14379" s="72" t="s">
        <v>1101</v>
      </c>
      <c r="D14379" s="72" t="s">
        <v>1089</v>
      </c>
      <c r="E14379" s="72">
        <v>76</v>
      </c>
      <c r="F14379" s="105">
        <v>7</v>
      </c>
      <c r="G14379" s="108">
        <f t="shared" si="224"/>
        <v>44287</v>
      </c>
    </row>
    <row r="14380" spans="1:7" x14ac:dyDescent="0.35">
      <c r="A14380" s="72" t="s">
        <v>828</v>
      </c>
      <c r="B14380" s="72" t="s">
        <v>829</v>
      </c>
      <c r="C14380" s="72" t="s">
        <v>1101</v>
      </c>
      <c r="D14380" s="72" t="s">
        <v>1090</v>
      </c>
      <c r="E14380" s="72">
        <v>75</v>
      </c>
      <c r="F14380" s="105">
        <v>7</v>
      </c>
      <c r="G14380" s="108">
        <f t="shared" si="224"/>
        <v>44197</v>
      </c>
    </row>
    <row r="14381" spans="1:7" x14ac:dyDescent="0.35">
      <c r="A14381" s="72" t="s">
        <v>828</v>
      </c>
      <c r="B14381" s="72" t="s">
        <v>829</v>
      </c>
      <c r="C14381" s="72" t="s">
        <v>1101</v>
      </c>
      <c r="D14381" s="72" t="s">
        <v>1091</v>
      </c>
      <c r="E14381" s="72">
        <v>77</v>
      </c>
      <c r="F14381" s="105">
        <v>7</v>
      </c>
      <c r="G14381" s="108">
        <f t="shared" si="224"/>
        <v>44105</v>
      </c>
    </row>
    <row r="14382" spans="1:7" x14ac:dyDescent="0.35">
      <c r="A14382" s="72" t="s">
        <v>828</v>
      </c>
      <c r="B14382" s="72" t="s">
        <v>829</v>
      </c>
      <c r="C14382" s="72" t="s">
        <v>1101</v>
      </c>
      <c r="D14382" s="72" t="s">
        <v>1092</v>
      </c>
      <c r="E14382" s="72">
        <v>77</v>
      </c>
      <c r="F14382" s="105">
        <v>8</v>
      </c>
      <c r="G14382" s="108">
        <f t="shared" si="224"/>
        <v>44013</v>
      </c>
    </row>
    <row r="14383" spans="1:7" x14ac:dyDescent="0.35">
      <c r="A14383" s="72" t="s">
        <v>828</v>
      </c>
      <c r="B14383" s="72" t="s">
        <v>829</v>
      </c>
      <c r="C14383" s="72" t="s">
        <v>1101</v>
      </c>
      <c r="D14383" s="72" t="s">
        <v>1093</v>
      </c>
      <c r="E14383" s="72">
        <v>76</v>
      </c>
      <c r="F14383" s="105">
        <v>8</v>
      </c>
      <c r="G14383" s="108">
        <f t="shared" si="224"/>
        <v>43922</v>
      </c>
    </row>
    <row r="14384" spans="1:7" x14ac:dyDescent="0.35">
      <c r="A14384" s="72" t="s">
        <v>828</v>
      </c>
      <c r="B14384" s="72" t="s">
        <v>829</v>
      </c>
      <c r="C14384" s="72" t="s">
        <v>1101</v>
      </c>
      <c r="D14384" s="72" t="s">
        <v>1094</v>
      </c>
      <c r="E14384" s="72">
        <v>74</v>
      </c>
      <c r="F14384" s="105">
        <v>8</v>
      </c>
      <c r="G14384" s="108">
        <f t="shared" si="224"/>
        <v>43831</v>
      </c>
    </row>
    <row r="14385" spans="1:7" x14ac:dyDescent="0.35">
      <c r="A14385" s="72" t="s">
        <v>828</v>
      </c>
      <c r="B14385" s="72" t="s">
        <v>829</v>
      </c>
      <c r="C14385" s="72" t="s">
        <v>1101</v>
      </c>
      <c r="D14385" s="72" t="s">
        <v>1095</v>
      </c>
      <c r="E14385" s="72">
        <v>75</v>
      </c>
      <c r="F14385" s="105">
        <v>8</v>
      </c>
      <c r="G14385" s="108">
        <f t="shared" si="224"/>
        <v>43739</v>
      </c>
    </row>
    <row r="14386" spans="1:7" x14ac:dyDescent="0.35">
      <c r="A14386" s="72" t="s">
        <v>828</v>
      </c>
      <c r="B14386" s="72" t="s">
        <v>829</v>
      </c>
      <c r="C14386" s="72" t="s">
        <v>1101</v>
      </c>
      <c r="D14386" s="72" t="s">
        <v>1096</v>
      </c>
      <c r="E14386" s="72">
        <v>76</v>
      </c>
      <c r="F14386" s="105">
        <v>3</v>
      </c>
      <c r="G14386" s="108">
        <f t="shared" si="224"/>
        <v>43647</v>
      </c>
    </row>
    <row r="14387" spans="1:7" x14ac:dyDescent="0.35">
      <c r="A14387" s="72" t="s">
        <v>828</v>
      </c>
      <c r="B14387" s="72" t="s">
        <v>829</v>
      </c>
      <c r="C14387" s="72" t="s">
        <v>1101</v>
      </c>
      <c r="D14387" s="72" t="s">
        <v>1097</v>
      </c>
      <c r="E14387" s="72">
        <v>75</v>
      </c>
      <c r="F14387" s="105">
        <v>2</v>
      </c>
      <c r="G14387" s="108">
        <f t="shared" si="224"/>
        <v>43556</v>
      </c>
    </row>
    <row r="14388" spans="1:7" x14ac:dyDescent="0.35">
      <c r="A14388" s="72" t="s">
        <v>828</v>
      </c>
      <c r="B14388" s="72" t="s">
        <v>829</v>
      </c>
      <c r="C14388" s="72" t="s">
        <v>1101</v>
      </c>
      <c r="D14388" s="72" t="s">
        <v>1098</v>
      </c>
      <c r="E14388" s="72">
        <v>71</v>
      </c>
      <c r="F14388" s="105">
        <v>5</v>
      </c>
      <c r="G14388" s="108">
        <f t="shared" si="224"/>
        <v>43466</v>
      </c>
    </row>
    <row r="14389" spans="1:7" x14ac:dyDescent="0.35">
      <c r="A14389" s="72" t="s">
        <v>828</v>
      </c>
      <c r="B14389" s="72" t="s">
        <v>829</v>
      </c>
      <c r="C14389" s="72" t="s">
        <v>1101</v>
      </c>
      <c r="D14389" s="72" t="s">
        <v>1099</v>
      </c>
      <c r="E14389" s="72">
        <v>75</v>
      </c>
      <c r="F14389" s="105">
        <v>7</v>
      </c>
      <c r="G14389" s="108">
        <f t="shared" si="224"/>
        <v>43374</v>
      </c>
    </row>
    <row r="14390" spans="1:7" x14ac:dyDescent="0.35">
      <c r="A14390" s="72" t="s">
        <v>828</v>
      </c>
      <c r="B14390" s="72" t="s">
        <v>829</v>
      </c>
      <c r="C14390" s="72" t="s">
        <v>1102</v>
      </c>
      <c r="D14390" s="72" t="s">
        <v>1088</v>
      </c>
      <c r="E14390" s="72">
        <v>564</v>
      </c>
      <c r="F14390" s="105">
        <v>45</v>
      </c>
      <c r="G14390" s="108">
        <f t="shared" si="224"/>
        <v>44378</v>
      </c>
    </row>
    <row r="14391" spans="1:7" x14ac:dyDescent="0.35">
      <c r="A14391" s="72" t="s">
        <v>828</v>
      </c>
      <c r="B14391" s="72" t="s">
        <v>829</v>
      </c>
      <c r="C14391" s="72" t="s">
        <v>1102</v>
      </c>
      <c r="D14391" s="72" t="s">
        <v>1089</v>
      </c>
      <c r="E14391" s="72">
        <v>564</v>
      </c>
      <c r="F14391" s="105">
        <v>46</v>
      </c>
      <c r="G14391" s="108">
        <f t="shared" si="224"/>
        <v>44287</v>
      </c>
    </row>
    <row r="14392" spans="1:7" x14ac:dyDescent="0.35">
      <c r="A14392" s="72" t="s">
        <v>828</v>
      </c>
      <c r="B14392" s="72" t="s">
        <v>829</v>
      </c>
      <c r="C14392" s="72" t="s">
        <v>1102</v>
      </c>
      <c r="D14392" s="72" t="s">
        <v>1090</v>
      </c>
      <c r="E14392" s="72">
        <v>573</v>
      </c>
      <c r="F14392" s="105">
        <v>53</v>
      </c>
      <c r="G14392" s="108">
        <f t="shared" si="224"/>
        <v>44197</v>
      </c>
    </row>
    <row r="14393" spans="1:7" x14ac:dyDescent="0.35">
      <c r="A14393" s="72" t="s">
        <v>828</v>
      </c>
      <c r="B14393" s="72" t="s">
        <v>829</v>
      </c>
      <c r="C14393" s="72" t="s">
        <v>1102</v>
      </c>
      <c r="D14393" s="72" t="s">
        <v>1091</v>
      </c>
      <c r="E14393" s="72">
        <v>583</v>
      </c>
      <c r="F14393" s="105">
        <v>62</v>
      </c>
      <c r="G14393" s="108">
        <f t="shared" si="224"/>
        <v>44105</v>
      </c>
    </row>
    <row r="14394" spans="1:7" x14ac:dyDescent="0.35">
      <c r="A14394" s="72" t="s">
        <v>828</v>
      </c>
      <c r="B14394" s="72" t="s">
        <v>829</v>
      </c>
      <c r="C14394" s="72" t="s">
        <v>1102</v>
      </c>
      <c r="D14394" s="72" t="s">
        <v>1092</v>
      </c>
      <c r="E14394" s="72">
        <v>580</v>
      </c>
      <c r="F14394" s="105">
        <v>69</v>
      </c>
      <c r="G14394" s="108">
        <f t="shared" si="224"/>
        <v>44013</v>
      </c>
    </row>
    <row r="14395" spans="1:7" x14ac:dyDescent="0.35">
      <c r="A14395" s="72" t="s">
        <v>828</v>
      </c>
      <c r="B14395" s="72" t="s">
        <v>829</v>
      </c>
      <c r="C14395" s="72" t="s">
        <v>1102</v>
      </c>
      <c r="D14395" s="72" t="s">
        <v>1093</v>
      </c>
      <c r="E14395" s="72">
        <v>582</v>
      </c>
      <c r="F14395" s="105">
        <v>68</v>
      </c>
      <c r="G14395" s="108">
        <f t="shared" si="224"/>
        <v>43922</v>
      </c>
    </row>
    <row r="14396" spans="1:7" x14ac:dyDescent="0.35">
      <c r="A14396" s="72" t="s">
        <v>828</v>
      </c>
      <c r="B14396" s="72" t="s">
        <v>829</v>
      </c>
      <c r="C14396" s="72" t="s">
        <v>1102</v>
      </c>
      <c r="D14396" s="72" t="s">
        <v>1094</v>
      </c>
      <c r="E14396" s="72">
        <v>586</v>
      </c>
      <c r="F14396" s="105">
        <v>58</v>
      </c>
      <c r="G14396" s="108">
        <f t="shared" si="224"/>
        <v>43831</v>
      </c>
    </row>
    <row r="14397" spans="1:7" x14ac:dyDescent="0.35">
      <c r="A14397" s="72" t="s">
        <v>828</v>
      </c>
      <c r="B14397" s="72" t="s">
        <v>829</v>
      </c>
      <c r="C14397" s="72" t="s">
        <v>1102</v>
      </c>
      <c r="D14397" s="72" t="s">
        <v>1095</v>
      </c>
      <c r="E14397" s="72">
        <v>590</v>
      </c>
      <c r="F14397" s="105">
        <v>60</v>
      </c>
      <c r="G14397" s="108">
        <f t="shared" si="224"/>
        <v>43739</v>
      </c>
    </row>
    <row r="14398" spans="1:7" x14ac:dyDescent="0.35">
      <c r="A14398" s="72" t="s">
        <v>828</v>
      </c>
      <c r="B14398" s="72" t="s">
        <v>829</v>
      </c>
      <c r="C14398" s="72" t="s">
        <v>1102</v>
      </c>
      <c r="D14398" s="72" t="s">
        <v>1096</v>
      </c>
      <c r="E14398" s="72">
        <v>593</v>
      </c>
      <c r="F14398" s="105">
        <v>44</v>
      </c>
      <c r="G14398" s="108">
        <f t="shared" si="224"/>
        <v>43647</v>
      </c>
    </row>
    <row r="14399" spans="1:7" x14ac:dyDescent="0.35">
      <c r="A14399" s="72" t="s">
        <v>828</v>
      </c>
      <c r="B14399" s="72" t="s">
        <v>829</v>
      </c>
      <c r="C14399" s="72" t="s">
        <v>1102</v>
      </c>
      <c r="D14399" s="72" t="s">
        <v>1097</v>
      </c>
      <c r="E14399" s="72">
        <v>590</v>
      </c>
      <c r="F14399" s="105">
        <v>39</v>
      </c>
      <c r="G14399" s="108">
        <f t="shared" si="224"/>
        <v>43556</v>
      </c>
    </row>
    <row r="14400" spans="1:7" x14ac:dyDescent="0.35">
      <c r="A14400" s="72" t="s">
        <v>828</v>
      </c>
      <c r="B14400" s="72" t="s">
        <v>829</v>
      </c>
      <c r="C14400" s="72" t="s">
        <v>1102</v>
      </c>
      <c r="D14400" s="72" t="s">
        <v>1098</v>
      </c>
      <c r="E14400" s="72">
        <v>578</v>
      </c>
      <c r="F14400" s="105">
        <v>39</v>
      </c>
      <c r="G14400" s="108">
        <f t="shared" si="224"/>
        <v>43466</v>
      </c>
    </row>
    <row r="14401" spans="1:7" x14ac:dyDescent="0.35">
      <c r="A14401" s="72" t="s">
        <v>828</v>
      </c>
      <c r="B14401" s="72" t="s">
        <v>829</v>
      </c>
      <c r="C14401" s="72" t="s">
        <v>1102</v>
      </c>
      <c r="D14401" s="72" t="s">
        <v>1099</v>
      </c>
      <c r="E14401" s="72">
        <v>657</v>
      </c>
      <c r="F14401" s="105">
        <v>104</v>
      </c>
      <c r="G14401" s="108">
        <f t="shared" si="224"/>
        <v>43374</v>
      </c>
    </row>
    <row r="14402" spans="1:7" x14ac:dyDescent="0.35">
      <c r="A14402" s="72" t="s">
        <v>830</v>
      </c>
      <c r="B14402" s="72" t="s">
        <v>831</v>
      </c>
      <c r="C14402" s="72" t="s">
        <v>1087</v>
      </c>
      <c r="D14402" s="72" t="s">
        <v>1088</v>
      </c>
      <c r="E14402" s="72">
        <v>1525</v>
      </c>
      <c r="F14402" s="105">
        <v>50</v>
      </c>
      <c r="G14402" s="108">
        <f t="shared" si="224"/>
        <v>44378</v>
      </c>
    </row>
    <row r="14403" spans="1:7" x14ac:dyDescent="0.35">
      <c r="A14403" s="72" t="s">
        <v>830</v>
      </c>
      <c r="B14403" s="72" t="s">
        <v>831</v>
      </c>
      <c r="C14403" s="72" t="s">
        <v>1087</v>
      </c>
      <c r="D14403" s="72" t="s">
        <v>1089</v>
      </c>
      <c r="E14403" s="72">
        <v>1520</v>
      </c>
      <c r="F14403" s="105">
        <v>44</v>
      </c>
      <c r="G14403" s="108">
        <f t="shared" si="224"/>
        <v>44287</v>
      </c>
    </row>
    <row r="14404" spans="1:7" x14ac:dyDescent="0.35">
      <c r="A14404" s="72" t="s">
        <v>830</v>
      </c>
      <c r="B14404" s="72" t="s">
        <v>831</v>
      </c>
      <c r="C14404" s="72" t="s">
        <v>1087</v>
      </c>
      <c r="D14404" s="72" t="s">
        <v>1090</v>
      </c>
      <c r="E14404" s="72">
        <v>1516</v>
      </c>
      <c r="F14404" s="105">
        <v>46</v>
      </c>
      <c r="G14404" s="108">
        <f t="shared" ref="G14404:G14467" si="225">DATE(LEFT(D14404,4),RIGHT(LEFT(D14404,7),2),1)</f>
        <v>44197</v>
      </c>
    </row>
    <row r="14405" spans="1:7" x14ac:dyDescent="0.35">
      <c r="A14405" s="72" t="s">
        <v>830</v>
      </c>
      <c r="B14405" s="72" t="s">
        <v>831</v>
      </c>
      <c r="C14405" s="72" t="s">
        <v>1087</v>
      </c>
      <c r="D14405" s="72" t="s">
        <v>1091</v>
      </c>
      <c r="E14405" s="72">
        <v>1514</v>
      </c>
      <c r="F14405" s="105">
        <v>67</v>
      </c>
      <c r="G14405" s="108">
        <f t="shared" si="225"/>
        <v>44105</v>
      </c>
    </row>
    <row r="14406" spans="1:7" x14ac:dyDescent="0.35">
      <c r="A14406" s="72" t="s">
        <v>830</v>
      </c>
      <c r="B14406" s="72" t="s">
        <v>831</v>
      </c>
      <c r="C14406" s="72" t="s">
        <v>1087</v>
      </c>
      <c r="D14406" s="72" t="s">
        <v>1092</v>
      </c>
      <c r="E14406" s="72">
        <v>1516</v>
      </c>
      <c r="F14406" s="105">
        <v>63</v>
      </c>
      <c r="G14406" s="108">
        <f t="shared" si="225"/>
        <v>44013</v>
      </c>
    </row>
    <row r="14407" spans="1:7" x14ac:dyDescent="0.35">
      <c r="A14407" s="72" t="s">
        <v>830</v>
      </c>
      <c r="B14407" s="72" t="s">
        <v>831</v>
      </c>
      <c r="C14407" s="72" t="s">
        <v>1087</v>
      </c>
      <c r="D14407" s="72" t="s">
        <v>1093</v>
      </c>
      <c r="E14407" s="72">
        <v>1495</v>
      </c>
      <c r="F14407" s="105">
        <v>69</v>
      </c>
      <c r="G14407" s="108">
        <f t="shared" si="225"/>
        <v>43922</v>
      </c>
    </row>
    <row r="14408" spans="1:7" x14ac:dyDescent="0.35">
      <c r="A14408" s="72" t="s">
        <v>830</v>
      </c>
      <c r="B14408" s="72" t="s">
        <v>831</v>
      </c>
      <c r="C14408" s="72" t="s">
        <v>1087</v>
      </c>
      <c r="D14408" s="72" t="s">
        <v>1094</v>
      </c>
      <c r="E14408" s="72">
        <v>1491</v>
      </c>
      <c r="F14408" s="105">
        <v>66</v>
      </c>
      <c r="G14408" s="108">
        <f t="shared" si="225"/>
        <v>43831</v>
      </c>
    </row>
    <row r="14409" spans="1:7" x14ac:dyDescent="0.35">
      <c r="A14409" s="72" t="s">
        <v>830</v>
      </c>
      <c r="B14409" s="72" t="s">
        <v>831</v>
      </c>
      <c r="C14409" s="72" t="s">
        <v>1087</v>
      </c>
      <c r="D14409" s="72" t="s">
        <v>1095</v>
      </c>
      <c r="E14409" s="72">
        <v>1491</v>
      </c>
      <c r="F14409" s="105">
        <v>65</v>
      </c>
      <c r="G14409" s="108">
        <f t="shared" si="225"/>
        <v>43739</v>
      </c>
    </row>
    <row r="14410" spans="1:7" x14ac:dyDescent="0.35">
      <c r="A14410" s="72" t="s">
        <v>830</v>
      </c>
      <c r="B14410" s="72" t="s">
        <v>831</v>
      </c>
      <c r="C14410" s="72" t="s">
        <v>1087</v>
      </c>
      <c r="D14410" s="72" t="s">
        <v>1096</v>
      </c>
      <c r="E14410" s="72">
        <v>1481</v>
      </c>
      <c r="F14410" s="105">
        <v>67</v>
      </c>
      <c r="G14410" s="108">
        <f t="shared" si="225"/>
        <v>43647</v>
      </c>
    </row>
    <row r="14411" spans="1:7" x14ac:dyDescent="0.35">
      <c r="A14411" s="72" t="s">
        <v>830</v>
      </c>
      <c r="B14411" s="72" t="s">
        <v>831</v>
      </c>
      <c r="C14411" s="72" t="s">
        <v>1087</v>
      </c>
      <c r="D14411" s="72" t="s">
        <v>1097</v>
      </c>
      <c r="E14411" s="72">
        <v>1479</v>
      </c>
      <c r="F14411" s="105">
        <v>11</v>
      </c>
      <c r="G14411" s="108">
        <f t="shared" si="225"/>
        <v>43556</v>
      </c>
    </row>
    <row r="14412" spans="1:7" x14ac:dyDescent="0.35">
      <c r="A14412" s="72" t="s">
        <v>830</v>
      </c>
      <c r="B14412" s="72" t="s">
        <v>831</v>
      </c>
      <c r="C14412" s="72" t="s">
        <v>1087</v>
      </c>
      <c r="D14412" s="72" t="s">
        <v>1098</v>
      </c>
      <c r="E14412" s="72">
        <v>1464</v>
      </c>
      <c r="F14412" s="105">
        <v>35</v>
      </c>
      <c r="G14412" s="108">
        <f t="shared" si="225"/>
        <v>43466</v>
      </c>
    </row>
    <row r="14413" spans="1:7" x14ac:dyDescent="0.35">
      <c r="A14413" s="72" t="s">
        <v>830</v>
      </c>
      <c r="B14413" s="72" t="s">
        <v>831</v>
      </c>
      <c r="C14413" s="72" t="s">
        <v>1087</v>
      </c>
      <c r="D14413" s="72" t="s">
        <v>1099</v>
      </c>
      <c r="E14413" s="72">
        <v>1553</v>
      </c>
      <c r="F14413" s="105">
        <v>40</v>
      </c>
      <c r="G14413" s="108">
        <f t="shared" si="225"/>
        <v>43374</v>
      </c>
    </row>
    <row r="14414" spans="1:7" x14ac:dyDescent="0.35">
      <c r="A14414" s="72" t="s">
        <v>830</v>
      </c>
      <c r="B14414" s="72" t="s">
        <v>831</v>
      </c>
      <c r="C14414" s="72" t="s">
        <v>1100</v>
      </c>
      <c r="D14414" s="72" t="s">
        <v>1088</v>
      </c>
      <c r="E14414" s="72">
        <v>557</v>
      </c>
      <c r="F14414" s="105">
        <v>40</v>
      </c>
      <c r="G14414" s="108">
        <f t="shared" si="225"/>
        <v>44378</v>
      </c>
    </row>
    <row r="14415" spans="1:7" x14ac:dyDescent="0.35">
      <c r="A14415" s="72" t="s">
        <v>830</v>
      </c>
      <c r="B14415" s="72" t="s">
        <v>831</v>
      </c>
      <c r="C14415" s="72" t="s">
        <v>1100</v>
      </c>
      <c r="D14415" s="72" t="s">
        <v>1089</v>
      </c>
      <c r="E14415" s="72">
        <v>559</v>
      </c>
      <c r="F14415" s="105">
        <v>38</v>
      </c>
      <c r="G14415" s="108">
        <f t="shared" si="225"/>
        <v>44287</v>
      </c>
    </row>
    <row r="14416" spans="1:7" x14ac:dyDescent="0.35">
      <c r="A14416" s="72" t="s">
        <v>830</v>
      </c>
      <c r="B14416" s="72" t="s">
        <v>831</v>
      </c>
      <c r="C14416" s="72" t="s">
        <v>1100</v>
      </c>
      <c r="D14416" s="72" t="s">
        <v>1090</v>
      </c>
      <c r="E14416" s="72">
        <v>558</v>
      </c>
      <c r="F14416" s="105">
        <v>29</v>
      </c>
      <c r="G14416" s="108">
        <f t="shared" si="225"/>
        <v>44197</v>
      </c>
    </row>
    <row r="14417" spans="1:7" x14ac:dyDescent="0.35">
      <c r="A14417" s="72" t="s">
        <v>830</v>
      </c>
      <c r="B14417" s="72" t="s">
        <v>831</v>
      </c>
      <c r="C14417" s="72" t="s">
        <v>1100</v>
      </c>
      <c r="D14417" s="72" t="s">
        <v>1091</v>
      </c>
      <c r="E14417" s="72">
        <v>557</v>
      </c>
      <c r="F14417" s="105">
        <v>40</v>
      </c>
      <c r="G14417" s="108">
        <f t="shared" si="225"/>
        <v>44105</v>
      </c>
    </row>
    <row r="14418" spans="1:7" x14ac:dyDescent="0.35">
      <c r="A14418" s="72" t="s">
        <v>830</v>
      </c>
      <c r="B14418" s="72" t="s">
        <v>831</v>
      </c>
      <c r="C14418" s="72" t="s">
        <v>1100</v>
      </c>
      <c r="D14418" s="72" t="s">
        <v>1092</v>
      </c>
      <c r="E14418" s="72">
        <v>559</v>
      </c>
      <c r="F14418" s="105">
        <v>40</v>
      </c>
      <c r="G14418" s="108">
        <f t="shared" si="225"/>
        <v>44013</v>
      </c>
    </row>
    <row r="14419" spans="1:7" x14ac:dyDescent="0.35">
      <c r="A14419" s="72" t="s">
        <v>830</v>
      </c>
      <c r="B14419" s="72" t="s">
        <v>831</v>
      </c>
      <c r="C14419" s="72" t="s">
        <v>1100</v>
      </c>
      <c r="D14419" s="72" t="s">
        <v>1093</v>
      </c>
      <c r="E14419" s="72">
        <v>559</v>
      </c>
      <c r="F14419" s="105">
        <v>39</v>
      </c>
      <c r="G14419" s="108">
        <f t="shared" si="225"/>
        <v>43922</v>
      </c>
    </row>
    <row r="14420" spans="1:7" x14ac:dyDescent="0.35">
      <c r="A14420" s="72" t="s">
        <v>830</v>
      </c>
      <c r="B14420" s="72" t="s">
        <v>831</v>
      </c>
      <c r="C14420" s="72" t="s">
        <v>1100</v>
      </c>
      <c r="D14420" s="72" t="s">
        <v>1094</v>
      </c>
      <c r="E14420" s="72">
        <v>565</v>
      </c>
      <c r="F14420" s="105">
        <v>37</v>
      </c>
      <c r="G14420" s="108">
        <f t="shared" si="225"/>
        <v>43831</v>
      </c>
    </row>
    <row r="14421" spans="1:7" x14ac:dyDescent="0.35">
      <c r="A14421" s="72" t="s">
        <v>830</v>
      </c>
      <c r="B14421" s="72" t="s">
        <v>831</v>
      </c>
      <c r="C14421" s="72" t="s">
        <v>1100</v>
      </c>
      <c r="D14421" s="72" t="s">
        <v>1095</v>
      </c>
      <c r="E14421" s="72">
        <v>556</v>
      </c>
      <c r="F14421" s="105">
        <v>31</v>
      </c>
      <c r="G14421" s="108">
        <f t="shared" si="225"/>
        <v>43739</v>
      </c>
    </row>
    <row r="14422" spans="1:7" x14ac:dyDescent="0.35">
      <c r="A14422" s="72" t="s">
        <v>830</v>
      </c>
      <c r="B14422" s="72" t="s">
        <v>831</v>
      </c>
      <c r="C14422" s="72" t="s">
        <v>1100</v>
      </c>
      <c r="D14422" s="72" t="s">
        <v>1096</v>
      </c>
      <c r="E14422" s="72">
        <v>553</v>
      </c>
      <c r="F14422" s="105">
        <v>37</v>
      </c>
      <c r="G14422" s="108">
        <f t="shared" si="225"/>
        <v>43647</v>
      </c>
    </row>
    <row r="14423" spans="1:7" x14ac:dyDescent="0.35">
      <c r="A14423" s="72" t="s">
        <v>830</v>
      </c>
      <c r="B14423" s="72" t="s">
        <v>831</v>
      </c>
      <c r="C14423" s="72" t="s">
        <v>1100</v>
      </c>
      <c r="D14423" s="72" t="s">
        <v>1097</v>
      </c>
      <c r="E14423" s="72">
        <v>554</v>
      </c>
      <c r="F14423" s="105">
        <v>3</v>
      </c>
      <c r="G14423" s="108">
        <f t="shared" si="225"/>
        <v>43556</v>
      </c>
    </row>
    <row r="14424" spans="1:7" x14ac:dyDescent="0.35">
      <c r="A14424" s="72" t="s">
        <v>830</v>
      </c>
      <c r="B14424" s="72" t="s">
        <v>831</v>
      </c>
      <c r="C14424" s="72" t="s">
        <v>1100</v>
      </c>
      <c r="D14424" s="72" t="s">
        <v>1098</v>
      </c>
      <c r="E14424" s="72">
        <v>548</v>
      </c>
      <c r="F14424" s="105">
        <v>11</v>
      </c>
      <c r="G14424" s="108">
        <f t="shared" si="225"/>
        <v>43466</v>
      </c>
    </row>
    <row r="14425" spans="1:7" x14ac:dyDescent="0.35">
      <c r="A14425" s="72" t="s">
        <v>830</v>
      </c>
      <c r="B14425" s="72" t="s">
        <v>831</v>
      </c>
      <c r="C14425" s="72" t="s">
        <v>1100</v>
      </c>
      <c r="D14425" s="72" t="s">
        <v>1099</v>
      </c>
      <c r="E14425" s="72">
        <v>571</v>
      </c>
      <c r="F14425" s="105">
        <v>17</v>
      </c>
      <c r="G14425" s="108">
        <f t="shared" si="225"/>
        <v>43374</v>
      </c>
    </row>
    <row r="14426" spans="1:7" x14ac:dyDescent="0.35">
      <c r="A14426" s="72" t="s">
        <v>830</v>
      </c>
      <c r="B14426" s="72" t="s">
        <v>831</v>
      </c>
      <c r="C14426" s="72" t="s">
        <v>1101</v>
      </c>
      <c r="D14426" s="72" t="s">
        <v>1088</v>
      </c>
      <c r="E14426" s="72">
        <v>101</v>
      </c>
      <c r="F14426" s="105">
        <v>3</v>
      </c>
      <c r="G14426" s="108">
        <f t="shared" si="225"/>
        <v>44378</v>
      </c>
    </row>
    <row r="14427" spans="1:7" x14ac:dyDescent="0.35">
      <c r="A14427" s="72" t="s">
        <v>830</v>
      </c>
      <c r="B14427" s="72" t="s">
        <v>831</v>
      </c>
      <c r="C14427" s="72" t="s">
        <v>1101</v>
      </c>
      <c r="D14427" s="72" t="s">
        <v>1089</v>
      </c>
      <c r="E14427" s="72">
        <v>102</v>
      </c>
      <c r="F14427" s="105">
        <v>3</v>
      </c>
      <c r="G14427" s="108">
        <f t="shared" si="225"/>
        <v>44287</v>
      </c>
    </row>
    <row r="14428" spans="1:7" x14ac:dyDescent="0.35">
      <c r="A14428" s="72" t="s">
        <v>830</v>
      </c>
      <c r="B14428" s="72" t="s">
        <v>831</v>
      </c>
      <c r="C14428" s="72" t="s">
        <v>1101</v>
      </c>
      <c r="D14428" s="72" t="s">
        <v>1090</v>
      </c>
      <c r="E14428" s="72">
        <v>102</v>
      </c>
      <c r="F14428" s="105">
        <v>3</v>
      </c>
      <c r="G14428" s="108">
        <f t="shared" si="225"/>
        <v>44197</v>
      </c>
    </row>
    <row r="14429" spans="1:7" x14ac:dyDescent="0.35">
      <c r="A14429" s="72" t="s">
        <v>830</v>
      </c>
      <c r="B14429" s="72" t="s">
        <v>831</v>
      </c>
      <c r="C14429" s="72" t="s">
        <v>1101</v>
      </c>
      <c r="D14429" s="72" t="s">
        <v>1091</v>
      </c>
      <c r="E14429" s="72">
        <v>101</v>
      </c>
      <c r="F14429" s="105">
        <v>3</v>
      </c>
      <c r="G14429" s="108">
        <f t="shared" si="225"/>
        <v>44105</v>
      </c>
    </row>
    <row r="14430" spans="1:7" x14ac:dyDescent="0.35">
      <c r="A14430" s="72" t="s">
        <v>830</v>
      </c>
      <c r="B14430" s="72" t="s">
        <v>831</v>
      </c>
      <c r="C14430" s="72" t="s">
        <v>1101</v>
      </c>
      <c r="D14430" s="72" t="s">
        <v>1092</v>
      </c>
      <c r="E14430" s="72">
        <v>100</v>
      </c>
      <c r="F14430" s="105">
        <v>3</v>
      </c>
      <c r="G14430" s="108">
        <f t="shared" si="225"/>
        <v>44013</v>
      </c>
    </row>
    <row r="14431" spans="1:7" x14ac:dyDescent="0.35">
      <c r="A14431" s="72" t="s">
        <v>830</v>
      </c>
      <c r="B14431" s="72" t="s">
        <v>831</v>
      </c>
      <c r="C14431" s="72" t="s">
        <v>1101</v>
      </c>
      <c r="D14431" s="72" t="s">
        <v>1093</v>
      </c>
      <c r="E14431" s="72">
        <v>101</v>
      </c>
      <c r="F14431" s="105">
        <v>4</v>
      </c>
      <c r="G14431" s="108">
        <f t="shared" si="225"/>
        <v>43922</v>
      </c>
    </row>
    <row r="14432" spans="1:7" x14ac:dyDescent="0.35">
      <c r="A14432" s="72" t="s">
        <v>830</v>
      </c>
      <c r="B14432" s="72" t="s">
        <v>831</v>
      </c>
      <c r="C14432" s="72" t="s">
        <v>1101</v>
      </c>
      <c r="D14432" s="72" t="s">
        <v>1094</v>
      </c>
      <c r="E14432" s="72">
        <v>101</v>
      </c>
      <c r="F14432" s="105">
        <v>3</v>
      </c>
      <c r="G14432" s="108">
        <f t="shared" si="225"/>
        <v>43831</v>
      </c>
    </row>
    <row r="14433" spans="1:7" x14ac:dyDescent="0.35">
      <c r="A14433" s="72" t="s">
        <v>830</v>
      </c>
      <c r="B14433" s="72" t="s">
        <v>831</v>
      </c>
      <c r="C14433" s="72" t="s">
        <v>1101</v>
      </c>
      <c r="D14433" s="72" t="s">
        <v>1095</v>
      </c>
      <c r="E14433" s="72">
        <v>99</v>
      </c>
      <c r="F14433" s="105">
        <v>2</v>
      </c>
      <c r="G14433" s="108">
        <f t="shared" si="225"/>
        <v>43739</v>
      </c>
    </row>
    <row r="14434" spans="1:7" x14ac:dyDescent="0.35">
      <c r="A14434" s="72" t="s">
        <v>830</v>
      </c>
      <c r="B14434" s="72" t="s">
        <v>831</v>
      </c>
      <c r="C14434" s="72" t="s">
        <v>1101</v>
      </c>
      <c r="D14434" s="72" t="s">
        <v>1096</v>
      </c>
      <c r="E14434" s="72">
        <v>96</v>
      </c>
      <c r="F14434" s="105">
        <v>2</v>
      </c>
      <c r="G14434" s="108">
        <f t="shared" si="225"/>
        <v>43647</v>
      </c>
    </row>
    <row r="14435" spans="1:7" x14ac:dyDescent="0.35">
      <c r="A14435" s="72" t="s">
        <v>830</v>
      </c>
      <c r="B14435" s="72" t="s">
        <v>831</v>
      </c>
      <c r="C14435" s="72" t="s">
        <v>1101</v>
      </c>
      <c r="D14435" s="72" t="s">
        <v>1097</v>
      </c>
      <c r="E14435" s="72">
        <v>96</v>
      </c>
      <c r="F14435" s="105">
        <v>0</v>
      </c>
      <c r="G14435" s="108">
        <f t="shared" si="225"/>
        <v>43556</v>
      </c>
    </row>
    <row r="14436" spans="1:7" x14ac:dyDescent="0.35">
      <c r="A14436" s="72" t="s">
        <v>830</v>
      </c>
      <c r="B14436" s="72" t="s">
        <v>831</v>
      </c>
      <c r="C14436" s="72" t="s">
        <v>1101</v>
      </c>
      <c r="D14436" s="72" t="s">
        <v>1098</v>
      </c>
      <c r="E14436" s="72">
        <v>93</v>
      </c>
      <c r="F14436" s="105">
        <v>1</v>
      </c>
      <c r="G14436" s="108">
        <f t="shared" si="225"/>
        <v>43466</v>
      </c>
    </row>
    <row r="14437" spans="1:7" x14ac:dyDescent="0.35">
      <c r="A14437" s="72" t="s">
        <v>830</v>
      </c>
      <c r="B14437" s="72" t="s">
        <v>831</v>
      </c>
      <c r="C14437" s="72" t="s">
        <v>1101</v>
      </c>
      <c r="D14437" s="72" t="s">
        <v>1099</v>
      </c>
      <c r="E14437" s="72">
        <v>99</v>
      </c>
      <c r="F14437" s="105">
        <v>2</v>
      </c>
      <c r="G14437" s="108">
        <f t="shared" si="225"/>
        <v>43374</v>
      </c>
    </row>
    <row r="14438" spans="1:7" x14ac:dyDescent="0.35">
      <c r="A14438" s="72" t="s">
        <v>830</v>
      </c>
      <c r="B14438" s="72" t="s">
        <v>831</v>
      </c>
      <c r="C14438" s="72" t="s">
        <v>1102</v>
      </c>
      <c r="D14438" s="72" t="s">
        <v>1088</v>
      </c>
      <c r="E14438" s="72">
        <v>1473</v>
      </c>
      <c r="F14438" s="105">
        <v>69</v>
      </c>
      <c r="G14438" s="108">
        <f t="shared" si="225"/>
        <v>44378</v>
      </c>
    </row>
    <row r="14439" spans="1:7" x14ac:dyDescent="0.35">
      <c r="A14439" s="72" t="s">
        <v>830</v>
      </c>
      <c r="B14439" s="72" t="s">
        <v>831</v>
      </c>
      <c r="C14439" s="72" t="s">
        <v>1102</v>
      </c>
      <c r="D14439" s="72" t="s">
        <v>1089</v>
      </c>
      <c r="E14439" s="72">
        <v>1475</v>
      </c>
      <c r="F14439" s="105">
        <v>69</v>
      </c>
      <c r="G14439" s="108">
        <f t="shared" si="225"/>
        <v>44287</v>
      </c>
    </row>
    <row r="14440" spans="1:7" x14ac:dyDescent="0.35">
      <c r="A14440" s="72" t="s">
        <v>830</v>
      </c>
      <c r="B14440" s="72" t="s">
        <v>831</v>
      </c>
      <c r="C14440" s="72" t="s">
        <v>1102</v>
      </c>
      <c r="D14440" s="72" t="s">
        <v>1090</v>
      </c>
      <c r="E14440" s="72">
        <v>1477</v>
      </c>
      <c r="F14440" s="105">
        <v>69</v>
      </c>
      <c r="G14440" s="108">
        <f t="shared" si="225"/>
        <v>44197</v>
      </c>
    </row>
    <row r="14441" spans="1:7" x14ac:dyDescent="0.35">
      <c r="A14441" s="72" t="s">
        <v>830</v>
      </c>
      <c r="B14441" s="72" t="s">
        <v>831</v>
      </c>
      <c r="C14441" s="72" t="s">
        <v>1102</v>
      </c>
      <c r="D14441" s="72" t="s">
        <v>1091</v>
      </c>
      <c r="E14441" s="72">
        <v>1472</v>
      </c>
      <c r="F14441" s="105">
        <v>82</v>
      </c>
      <c r="G14441" s="108">
        <f t="shared" si="225"/>
        <v>44105</v>
      </c>
    </row>
    <row r="14442" spans="1:7" x14ac:dyDescent="0.35">
      <c r="A14442" s="72" t="s">
        <v>830</v>
      </c>
      <c r="B14442" s="72" t="s">
        <v>831</v>
      </c>
      <c r="C14442" s="72" t="s">
        <v>1102</v>
      </c>
      <c r="D14442" s="72" t="s">
        <v>1092</v>
      </c>
      <c r="E14442" s="72">
        <v>1473</v>
      </c>
      <c r="F14442" s="105">
        <v>87</v>
      </c>
      <c r="G14442" s="108">
        <f t="shared" si="225"/>
        <v>44013</v>
      </c>
    </row>
    <row r="14443" spans="1:7" x14ac:dyDescent="0.35">
      <c r="A14443" s="72" t="s">
        <v>830</v>
      </c>
      <c r="B14443" s="72" t="s">
        <v>831</v>
      </c>
      <c r="C14443" s="72" t="s">
        <v>1102</v>
      </c>
      <c r="D14443" s="72" t="s">
        <v>1093</v>
      </c>
      <c r="E14443" s="72">
        <v>1476</v>
      </c>
      <c r="F14443" s="105">
        <v>92</v>
      </c>
      <c r="G14443" s="108">
        <f t="shared" si="225"/>
        <v>43922</v>
      </c>
    </row>
    <row r="14444" spans="1:7" x14ac:dyDescent="0.35">
      <c r="A14444" s="72" t="s">
        <v>830</v>
      </c>
      <c r="B14444" s="72" t="s">
        <v>831</v>
      </c>
      <c r="C14444" s="72" t="s">
        <v>1102</v>
      </c>
      <c r="D14444" s="72" t="s">
        <v>1094</v>
      </c>
      <c r="E14444" s="72">
        <v>1479</v>
      </c>
      <c r="F14444" s="105">
        <v>91</v>
      </c>
      <c r="G14444" s="108">
        <f t="shared" si="225"/>
        <v>43831</v>
      </c>
    </row>
    <row r="14445" spans="1:7" x14ac:dyDescent="0.35">
      <c r="A14445" s="72" t="s">
        <v>830</v>
      </c>
      <c r="B14445" s="72" t="s">
        <v>831</v>
      </c>
      <c r="C14445" s="72" t="s">
        <v>1102</v>
      </c>
      <c r="D14445" s="72" t="s">
        <v>1095</v>
      </c>
      <c r="E14445" s="72">
        <v>1473</v>
      </c>
      <c r="F14445" s="105">
        <v>71</v>
      </c>
      <c r="G14445" s="108">
        <f t="shared" si="225"/>
        <v>43739</v>
      </c>
    </row>
    <row r="14446" spans="1:7" x14ac:dyDescent="0.35">
      <c r="A14446" s="72" t="s">
        <v>830</v>
      </c>
      <c r="B14446" s="72" t="s">
        <v>831</v>
      </c>
      <c r="C14446" s="72" t="s">
        <v>1102</v>
      </c>
      <c r="D14446" s="72" t="s">
        <v>1096</v>
      </c>
      <c r="E14446" s="72">
        <v>1473</v>
      </c>
      <c r="F14446" s="105">
        <v>82</v>
      </c>
      <c r="G14446" s="108">
        <f t="shared" si="225"/>
        <v>43647</v>
      </c>
    </row>
    <row r="14447" spans="1:7" x14ac:dyDescent="0.35">
      <c r="A14447" s="72" t="s">
        <v>830</v>
      </c>
      <c r="B14447" s="72" t="s">
        <v>831</v>
      </c>
      <c r="C14447" s="72" t="s">
        <v>1102</v>
      </c>
      <c r="D14447" s="72" t="s">
        <v>1097</v>
      </c>
      <c r="E14447" s="72">
        <v>1478</v>
      </c>
      <c r="F14447" s="105">
        <v>28</v>
      </c>
      <c r="G14447" s="108">
        <f t="shared" si="225"/>
        <v>43556</v>
      </c>
    </row>
    <row r="14448" spans="1:7" x14ac:dyDescent="0.35">
      <c r="A14448" s="72" t="s">
        <v>830</v>
      </c>
      <c r="B14448" s="72" t="s">
        <v>831</v>
      </c>
      <c r="C14448" s="72" t="s">
        <v>1102</v>
      </c>
      <c r="D14448" s="72" t="s">
        <v>1098</v>
      </c>
      <c r="E14448" s="72">
        <v>1479</v>
      </c>
      <c r="F14448" s="105">
        <v>57</v>
      </c>
      <c r="G14448" s="108">
        <f t="shared" si="225"/>
        <v>43466</v>
      </c>
    </row>
    <row r="14449" spans="1:7" x14ac:dyDescent="0.35">
      <c r="A14449" s="72" t="s">
        <v>830</v>
      </c>
      <c r="B14449" s="72" t="s">
        <v>831</v>
      </c>
      <c r="C14449" s="72" t="s">
        <v>1102</v>
      </c>
      <c r="D14449" s="72" t="s">
        <v>1099</v>
      </c>
      <c r="E14449" s="72">
        <v>1547</v>
      </c>
      <c r="F14449" s="105">
        <v>61</v>
      </c>
      <c r="G14449" s="108">
        <f t="shared" si="225"/>
        <v>43374</v>
      </c>
    </row>
    <row r="14450" spans="1:7" x14ac:dyDescent="0.35">
      <c r="A14450" s="72" t="s">
        <v>832</v>
      </c>
      <c r="B14450" s="72" t="s">
        <v>833</v>
      </c>
      <c r="C14450" s="72" t="s">
        <v>1087</v>
      </c>
      <c r="D14450" s="72" t="s">
        <v>1088</v>
      </c>
      <c r="E14450" s="72">
        <v>949</v>
      </c>
      <c r="F14450" s="105">
        <v>55</v>
      </c>
      <c r="G14450" s="108">
        <f t="shared" si="225"/>
        <v>44378</v>
      </c>
    </row>
    <row r="14451" spans="1:7" x14ac:dyDescent="0.35">
      <c r="A14451" s="72" t="s">
        <v>832</v>
      </c>
      <c r="B14451" s="72" t="s">
        <v>833</v>
      </c>
      <c r="C14451" s="72" t="s">
        <v>1087</v>
      </c>
      <c r="D14451" s="72" t="s">
        <v>1089</v>
      </c>
      <c r="E14451" s="72">
        <v>944</v>
      </c>
      <c r="F14451" s="105">
        <v>42</v>
      </c>
      <c r="G14451" s="108">
        <f t="shared" si="225"/>
        <v>44287</v>
      </c>
    </row>
    <row r="14452" spans="1:7" x14ac:dyDescent="0.35">
      <c r="A14452" s="72" t="s">
        <v>832</v>
      </c>
      <c r="B14452" s="72" t="s">
        <v>833</v>
      </c>
      <c r="C14452" s="72" t="s">
        <v>1087</v>
      </c>
      <c r="D14452" s="72" t="s">
        <v>1090</v>
      </c>
      <c r="E14452" s="72">
        <v>942</v>
      </c>
      <c r="F14452" s="105">
        <v>48</v>
      </c>
      <c r="G14452" s="108">
        <f t="shared" si="225"/>
        <v>44197</v>
      </c>
    </row>
    <row r="14453" spans="1:7" x14ac:dyDescent="0.35">
      <c r="A14453" s="72" t="s">
        <v>832</v>
      </c>
      <c r="B14453" s="72" t="s">
        <v>833</v>
      </c>
      <c r="C14453" s="72" t="s">
        <v>1087</v>
      </c>
      <c r="D14453" s="72" t="s">
        <v>1091</v>
      </c>
      <c r="E14453" s="72">
        <v>939</v>
      </c>
      <c r="F14453" s="105">
        <v>51</v>
      </c>
      <c r="G14453" s="108">
        <f t="shared" si="225"/>
        <v>44105</v>
      </c>
    </row>
    <row r="14454" spans="1:7" x14ac:dyDescent="0.35">
      <c r="A14454" s="72" t="s">
        <v>832</v>
      </c>
      <c r="B14454" s="72" t="s">
        <v>833</v>
      </c>
      <c r="C14454" s="72" t="s">
        <v>1087</v>
      </c>
      <c r="D14454" s="72" t="s">
        <v>1092</v>
      </c>
      <c r="E14454" s="72">
        <v>935</v>
      </c>
      <c r="F14454" s="105">
        <v>52</v>
      </c>
      <c r="G14454" s="108">
        <f t="shared" si="225"/>
        <v>44013</v>
      </c>
    </row>
    <row r="14455" spans="1:7" x14ac:dyDescent="0.35">
      <c r="A14455" s="72" t="s">
        <v>832</v>
      </c>
      <c r="B14455" s="72" t="s">
        <v>833</v>
      </c>
      <c r="C14455" s="72" t="s">
        <v>1087</v>
      </c>
      <c r="D14455" s="72" t="s">
        <v>1093</v>
      </c>
      <c r="E14455" s="72">
        <v>937</v>
      </c>
      <c r="F14455" s="105">
        <v>41</v>
      </c>
      <c r="G14455" s="108">
        <f t="shared" si="225"/>
        <v>43922</v>
      </c>
    </row>
    <row r="14456" spans="1:7" x14ac:dyDescent="0.35">
      <c r="A14456" s="72" t="s">
        <v>832</v>
      </c>
      <c r="B14456" s="72" t="s">
        <v>833</v>
      </c>
      <c r="C14456" s="72" t="s">
        <v>1087</v>
      </c>
      <c r="D14456" s="72" t="s">
        <v>1094</v>
      </c>
      <c r="E14456" s="72">
        <v>929</v>
      </c>
      <c r="F14456" s="105">
        <v>43</v>
      </c>
      <c r="G14456" s="108">
        <f t="shared" si="225"/>
        <v>43831</v>
      </c>
    </row>
    <row r="14457" spans="1:7" x14ac:dyDescent="0.35">
      <c r="A14457" s="72" t="s">
        <v>832</v>
      </c>
      <c r="B14457" s="72" t="s">
        <v>833</v>
      </c>
      <c r="C14457" s="72" t="s">
        <v>1087</v>
      </c>
      <c r="D14457" s="72" t="s">
        <v>1095</v>
      </c>
      <c r="E14457" s="72">
        <v>926</v>
      </c>
      <c r="F14457" s="105">
        <v>48</v>
      </c>
      <c r="G14457" s="108">
        <f t="shared" si="225"/>
        <v>43739</v>
      </c>
    </row>
    <row r="14458" spans="1:7" x14ac:dyDescent="0.35">
      <c r="A14458" s="72" t="s">
        <v>832</v>
      </c>
      <c r="B14458" s="72" t="s">
        <v>833</v>
      </c>
      <c r="C14458" s="72" t="s">
        <v>1087</v>
      </c>
      <c r="D14458" s="72" t="s">
        <v>1096</v>
      </c>
      <c r="E14458" s="72">
        <v>927</v>
      </c>
      <c r="F14458" s="105">
        <v>46</v>
      </c>
      <c r="G14458" s="108">
        <f t="shared" si="225"/>
        <v>43647</v>
      </c>
    </row>
    <row r="14459" spans="1:7" x14ac:dyDescent="0.35">
      <c r="A14459" s="72" t="s">
        <v>832</v>
      </c>
      <c r="B14459" s="72" t="s">
        <v>833</v>
      </c>
      <c r="C14459" s="72" t="s">
        <v>1087</v>
      </c>
      <c r="D14459" s="72" t="s">
        <v>1097</v>
      </c>
      <c r="E14459" s="72">
        <v>930</v>
      </c>
      <c r="F14459" s="105">
        <v>45</v>
      </c>
      <c r="G14459" s="108">
        <f t="shared" si="225"/>
        <v>43556</v>
      </c>
    </row>
    <row r="14460" spans="1:7" x14ac:dyDescent="0.35">
      <c r="A14460" s="72" t="s">
        <v>832</v>
      </c>
      <c r="B14460" s="72" t="s">
        <v>833</v>
      </c>
      <c r="C14460" s="72" t="s">
        <v>1087</v>
      </c>
      <c r="D14460" s="72" t="s">
        <v>1098</v>
      </c>
      <c r="E14460" s="72">
        <v>919</v>
      </c>
      <c r="F14460" s="105">
        <v>49</v>
      </c>
      <c r="G14460" s="108">
        <f t="shared" si="225"/>
        <v>43466</v>
      </c>
    </row>
    <row r="14461" spans="1:7" x14ac:dyDescent="0.35">
      <c r="A14461" s="72" t="s">
        <v>832</v>
      </c>
      <c r="B14461" s="72" t="s">
        <v>833</v>
      </c>
      <c r="C14461" s="72" t="s">
        <v>1087</v>
      </c>
      <c r="D14461" s="72" t="s">
        <v>1099</v>
      </c>
      <c r="E14461" s="72">
        <v>953</v>
      </c>
      <c r="F14461" s="105">
        <v>71</v>
      </c>
      <c r="G14461" s="108">
        <f t="shared" si="225"/>
        <v>43374</v>
      </c>
    </row>
    <row r="14462" spans="1:7" x14ac:dyDescent="0.35">
      <c r="A14462" s="72" t="s">
        <v>832</v>
      </c>
      <c r="B14462" s="72" t="s">
        <v>833</v>
      </c>
      <c r="C14462" s="72" t="s">
        <v>1100</v>
      </c>
      <c r="D14462" s="72" t="s">
        <v>1088</v>
      </c>
      <c r="E14462" s="72">
        <v>1024</v>
      </c>
      <c r="F14462" s="105">
        <v>112</v>
      </c>
      <c r="G14462" s="108">
        <f t="shared" si="225"/>
        <v>44378</v>
      </c>
    </row>
    <row r="14463" spans="1:7" x14ac:dyDescent="0.35">
      <c r="A14463" s="72" t="s">
        <v>832</v>
      </c>
      <c r="B14463" s="72" t="s">
        <v>833</v>
      </c>
      <c r="C14463" s="72" t="s">
        <v>1100</v>
      </c>
      <c r="D14463" s="72" t="s">
        <v>1089</v>
      </c>
      <c r="E14463" s="72">
        <v>1030</v>
      </c>
      <c r="F14463" s="105">
        <v>115</v>
      </c>
      <c r="G14463" s="108">
        <f t="shared" si="225"/>
        <v>44287</v>
      </c>
    </row>
    <row r="14464" spans="1:7" x14ac:dyDescent="0.35">
      <c r="A14464" s="72" t="s">
        <v>832</v>
      </c>
      <c r="B14464" s="72" t="s">
        <v>833</v>
      </c>
      <c r="C14464" s="72" t="s">
        <v>1100</v>
      </c>
      <c r="D14464" s="72" t="s">
        <v>1090</v>
      </c>
      <c r="E14464" s="72">
        <v>1036</v>
      </c>
      <c r="F14464" s="105">
        <v>118</v>
      </c>
      <c r="G14464" s="108">
        <f t="shared" si="225"/>
        <v>44197</v>
      </c>
    </row>
    <row r="14465" spans="1:7" x14ac:dyDescent="0.35">
      <c r="A14465" s="72" t="s">
        <v>832</v>
      </c>
      <c r="B14465" s="72" t="s">
        <v>833</v>
      </c>
      <c r="C14465" s="72" t="s">
        <v>1100</v>
      </c>
      <c r="D14465" s="72" t="s">
        <v>1091</v>
      </c>
      <c r="E14465" s="72">
        <v>1031</v>
      </c>
      <c r="F14465" s="105">
        <v>117</v>
      </c>
      <c r="G14465" s="108">
        <f t="shared" si="225"/>
        <v>44105</v>
      </c>
    </row>
    <row r="14466" spans="1:7" x14ac:dyDescent="0.35">
      <c r="A14466" s="72" t="s">
        <v>832</v>
      </c>
      <c r="B14466" s="72" t="s">
        <v>833</v>
      </c>
      <c r="C14466" s="72" t="s">
        <v>1100</v>
      </c>
      <c r="D14466" s="72" t="s">
        <v>1092</v>
      </c>
      <c r="E14466" s="72">
        <v>1032</v>
      </c>
      <c r="F14466" s="105">
        <v>106</v>
      </c>
      <c r="G14466" s="108">
        <f t="shared" si="225"/>
        <v>44013</v>
      </c>
    </row>
    <row r="14467" spans="1:7" x14ac:dyDescent="0.35">
      <c r="A14467" s="72" t="s">
        <v>832</v>
      </c>
      <c r="B14467" s="72" t="s">
        <v>833</v>
      </c>
      <c r="C14467" s="72" t="s">
        <v>1100</v>
      </c>
      <c r="D14467" s="72" t="s">
        <v>1093</v>
      </c>
      <c r="E14467" s="72">
        <v>1025</v>
      </c>
      <c r="F14467" s="105">
        <v>101</v>
      </c>
      <c r="G14467" s="108">
        <f t="shared" si="225"/>
        <v>43922</v>
      </c>
    </row>
    <row r="14468" spans="1:7" x14ac:dyDescent="0.35">
      <c r="A14468" s="72" t="s">
        <v>832</v>
      </c>
      <c r="B14468" s="72" t="s">
        <v>833</v>
      </c>
      <c r="C14468" s="72" t="s">
        <v>1100</v>
      </c>
      <c r="D14468" s="72" t="s">
        <v>1094</v>
      </c>
      <c r="E14468" s="72">
        <v>1019</v>
      </c>
      <c r="F14468" s="105">
        <v>112</v>
      </c>
      <c r="G14468" s="108">
        <f t="shared" ref="G14468:G14531" si="226">DATE(LEFT(D14468,4),RIGHT(LEFT(D14468,7),2),1)</f>
        <v>43831</v>
      </c>
    </row>
    <row r="14469" spans="1:7" x14ac:dyDescent="0.35">
      <c r="A14469" s="72" t="s">
        <v>832</v>
      </c>
      <c r="B14469" s="72" t="s">
        <v>833</v>
      </c>
      <c r="C14469" s="72" t="s">
        <v>1100</v>
      </c>
      <c r="D14469" s="72" t="s">
        <v>1095</v>
      </c>
      <c r="E14469" s="72">
        <v>1015</v>
      </c>
      <c r="F14469" s="105">
        <v>107</v>
      </c>
      <c r="G14469" s="108">
        <f t="shared" si="226"/>
        <v>43739</v>
      </c>
    </row>
    <row r="14470" spans="1:7" x14ac:dyDescent="0.35">
      <c r="A14470" s="72" t="s">
        <v>832</v>
      </c>
      <c r="B14470" s="72" t="s">
        <v>833</v>
      </c>
      <c r="C14470" s="72" t="s">
        <v>1100</v>
      </c>
      <c r="D14470" s="72" t="s">
        <v>1096</v>
      </c>
      <c r="E14470" s="72">
        <v>1013</v>
      </c>
      <c r="F14470" s="105">
        <v>112</v>
      </c>
      <c r="G14470" s="108">
        <f t="shared" si="226"/>
        <v>43647</v>
      </c>
    </row>
    <row r="14471" spans="1:7" x14ac:dyDescent="0.35">
      <c r="A14471" s="72" t="s">
        <v>832</v>
      </c>
      <c r="B14471" s="72" t="s">
        <v>833</v>
      </c>
      <c r="C14471" s="72" t="s">
        <v>1100</v>
      </c>
      <c r="D14471" s="72" t="s">
        <v>1097</v>
      </c>
      <c r="E14471" s="72">
        <v>1011</v>
      </c>
      <c r="F14471" s="105">
        <v>110</v>
      </c>
      <c r="G14471" s="108">
        <f t="shared" si="226"/>
        <v>43556</v>
      </c>
    </row>
    <row r="14472" spans="1:7" x14ac:dyDescent="0.35">
      <c r="A14472" s="72" t="s">
        <v>832</v>
      </c>
      <c r="B14472" s="72" t="s">
        <v>833</v>
      </c>
      <c r="C14472" s="72" t="s">
        <v>1100</v>
      </c>
      <c r="D14472" s="72" t="s">
        <v>1098</v>
      </c>
      <c r="E14472" s="72">
        <v>1008</v>
      </c>
      <c r="F14472" s="105">
        <v>101</v>
      </c>
      <c r="G14472" s="108">
        <f t="shared" si="226"/>
        <v>43466</v>
      </c>
    </row>
    <row r="14473" spans="1:7" x14ac:dyDescent="0.35">
      <c r="A14473" s="72" t="s">
        <v>832</v>
      </c>
      <c r="B14473" s="72" t="s">
        <v>833</v>
      </c>
      <c r="C14473" s="72" t="s">
        <v>1100</v>
      </c>
      <c r="D14473" s="72" t="s">
        <v>1099</v>
      </c>
      <c r="E14473" s="72">
        <v>1037</v>
      </c>
      <c r="F14473" s="105">
        <v>123</v>
      </c>
      <c r="G14473" s="108">
        <f t="shared" si="226"/>
        <v>43374</v>
      </c>
    </row>
    <row r="14474" spans="1:7" x14ac:dyDescent="0.35">
      <c r="A14474" s="72" t="s">
        <v>832</v>
      </c>
      <c r="B14474" s="72" t="s">
        <v>833</v>
      </c>
      <c r="C14474" s="72" t="s">
        <v>1101</v>
      </c>
      <c r="D14474" s="72" t="s">
        <v>1088</v>
      </c>
      <c r="E14474" s="72">
        <v>145</v>
      </c>
      <c r="F14474" s="105">
        <v>5</v>
      </c>
      <c r="G14474" s="108">
        <f t="shared" si="226"/>
        <v>44378</v>
      </c>
    </row>
    <row r="14475" spans="1:7" x14ac:dyDescent="0.35">
      <c r="A14475" s="72" t="s">
        <v>832</v>
      </c>
      <c r="B14475" s="72" t="s">
        <v>833</v>
      </c>
      <c r="C14475" s="72" t="s">
        <v>1101</v>
      </c>
      <c r="D14475" s="72" t="s">
        <v>1089</v>
      </c>
      <c r="E14475" s="72">
        <v>145</v>
      </c>
      <c r="F14475" s="105">
        <v>6</v>
      </c>
      <c r="G14475" s="108">
        <f t="shared" si="226"/>
        <v>44287</v>
      </c>
    </row>
    <row r="14476" spans="1:7" x14ac:dyDescent="0.35">
      <c r="A14476" s="72" t="s">
        <v>832</v>
      </c>
      <c r="B14476" s="72" t="s">
        <v>833</v>
      </c>
      <c r="C14476" s="72" t="s">
        <v>1101</v>
      </c>
      <c r="D14476" s="72" t="s">
        <v>1090</v>
      </c>
      <c r="E14476" s="72">
        <v>147</v>
      </c>
      <c r="F14476" s="105">
        <v>6</v>
      </c>
      <c r="G14476" s="108">
        <f t="shared" si="226"/>
        <v>44197</v>
      </c>
    </row>
    <row r="14477" spans="1:7" x14ac:dyDescent="0.35">
      <c r="A14477" s="72" t="s">
        <v>832</v>
      </c>
      <c r="B14477" s="72" t="s">
        <v>833</v>
      </c>
      <c r="C14477" s="72" t="s">
        <v>1101</v>
      </c>
      <c r="D14477" s="72" t="s">
        <v>1091</v>
      </c>
      <c r="E14477" s="72">
        <v>152</v>
      </c>
      <c r="F14477" s="105">
        <v>5</v>
      </c>
      <c r="G14477" s="108">
        <f t="shared" si="226"/>
        <v>44105</v>
      </c>
    </row>
    <row r="14478" spans="1:7" x14ac:dyDescent="0.35">
      <c r="A14478" s="72" t="s">
        <v>832</v>
      </c>
      <c r="B14478" s="72" t="s">
        <v>833</v>
      </c>
      <c r="C14478" s="72" t="s">
        <v>1101</v>
      </c>
      <c r="D14478" s="72" t="s">
        <v>1092</v>
      </c>
      <c r="E14478" s="72">
        <v>149</v>
      </c>
      <c r="F14478" s="105">
        <v>4</v>
      </c>
      <c r="G14478" s="108">
        <f t="shared" si="226"/>
        <v>44013</v>
      </c>
    </row>
    <row r="14479" spans="1:7" x14ac:dyDescent="0.35">
      <c r="A14479" s="72" t="s">
        <v>832</v>
      </c>
      <c r="B14479" s="72" t="s">
        <v>833</v>
      </c>
      <c r="C14479" s="72" t="s">
        <v>1101</v>
      </c>
      <c r="D14479" s="72" t="s">
        <v>1093</v>
      </c>
      <c r="E14479" s="72">
        <v>147</v>
      </c>
      <c r="F14479" s="105">
        <v>3</v>
      </c>
      <c r="G14479" s="108">
        <f t="shared" si="226"/>
        <v>43922</v>
      </c>
    </row>
    <row r="14480" spans="1:7" x14ac:dyDescent="0.35">
      <c r="A14480" s="72" t="s">
        <v>832</v>
      </c>
      <c r="B14480" s="72" t="s">
        <v>833</v>
      </c>
      <c r="C14480" s="72" t="s">
        <v>1101</v>
      </c>
      <c r="D14480" s="72" t="s">
        <v>1094</v>
      </c>
      <c r="E14480" s="72">
        <v>146</v>
      </c>
      <c r="F14480" s="105">
        <v>4</v>
      </c>
      <c r="G14480" s="108">
        <f t="shared" si="226"/>
        <v>43831</v>
      </c>
    </row>
    <row r="14481" spans="1:7" x14ac:dyDescent="0.35">
      <c r="A14481" s="72" t="s">
        <v>832</v>
      </c>
      <c r="B14481" s="72" t="s">
        <v>833</v>
      </c>
      <c r="C14481" s="72" t="s">
        <v>1101</v>
      </c>
      <c r="D14481" s="72" t="s">
        <v>1095</v>
      </c>
      <c r="E14481" s="72">
        <v>146</v>
      </c>
      <c r="F14481" s="105">
        <v>3</v>
      </c>
      <c r="G14481" s="108">
        <f t="shared" si="226"/>
        <v>43739</v>
      </c>
    </row>
    <row r="14482" spans="1:7" x14ac:dyDescent="0.35">
      <c r="A14482" s="72" t="s">
        <v>832</v>
      </c>
      <c r="B14482" s="72" t="s">
        <v>833</v>
      </c>
      <c r="C14482" s="72" t="s">
        <v>1101</v>
      </c>
      <c r="D14482" s="72" t="s">
        <v>1096</v>
      </c>
      <c r="E14482" s="72">
        <v>143</v>
      </c>
      <c r="F14482" s="105">
        <v>3</v>
      </c>
      <c r="G14482" s="108">
        <f t="shared" si="226"/>
        <v>43647</v>
      </c>
    </row>
    <row r="14483" spans="1:7" x14ac:dyDescent="0.35">
      <c r="A14483" s="72" t="s">
        <v>832</v>
      </c>
      <c r="B14483" s="72" t="s">
        <v>833</v>
      </c>
      <c r="C14483" s="72" t="s">
        <v>1101</v>
      </c>
      <c r="D14483" s="72" t="s">
        <v>1097</v>
      </c>
      <c r="E14483" s="72">
        <v>143</v>
      </c>
      <c r="F14483" s="105">
        <v>4</v>
      </c>
      <c r="G14483" s="108">
        <f t="shared" si="226"/>
        <v>43556</v>
      </c>
    </row>
    <row r="14484" spans="1:7" x14ac:dyDescent="0.35">
      <c r="A14484" s="72" t="s">
        <v>832</v>
      </c>
      <c r="B14484" s="72" t="s">
        <v>833</v>
      </c>
      <c r="C14484" s="72" t="s">
        <v>1101</v>
      </c>
      <c r="D14484" s="72" t="s">
        <v>1098</v>
      </c>
      <c r="E14484" s="72">
        <v>144</v>
      </c>
      <c r="F14484" s="105">
        <v>5</v>
      </c>
      <c r="G14484" s="108">
        <f t="shared" si="226"/>
        <v>43466</v>
      </c>
    </row>
    <row r="14485" spans="1:7" x14ac:dyDescent="0.35">
      <c r="A14485" s="72" t="s">
        <v>832</v>
      </c>
      <c r="B14485" s="72" t="s">
        <v>833</v>
      </c>
      <c r="C14485" s="72" t="s">
        <v>1101</v>
      </c>
      <c r="D14485" s="72" t="s">
        <v>1099</v>
      </c>
      <c r="E14485" s="72">
        <v>160</v>
      </c>
      <c r="F14485" s="105">
        <v>6</v>
      </c>
      <c r="G14485" s="108">
        <f t="shared" si="226"/>
        <v>43374</v>
      </c>
    </row>
    <row r="14486" spans="1:7" x14ac:dyDescent="0.35">
      <c r="A14486" s="72" t="s">
        <v>832</v>
      </c>
      <c r="B14486" s="72" t="s">
        <v>833</v>
      </c>
      <c r="C14486" s="72" t="s">
        <v>1102</v>
      </c>
      <c r="D14486" s="72" t="s">
        <v>1088</v>
      </c>
      <c r="E14486" s="72">
        <v>947</v>
      </c>
      <c r="F14486" s="105">
        <v>54</v>
      </c>
      <c r="G14486" s="108">
        <f t="shared" si="226"/>
        <v>44378</v>
      </c>
    </row>
    <row r="14487" spans="1:7" x14ac:dyDescent="0.35">
      <c r="A14487" s="72" t="s">
        <v>832</v>
      </c>
      <c r="B14487" s="72" t="s">
        <v>833</v>
      </c>
      <c r="C14487" s="72" t="s">
        <v>1102</v>
      </c>
      <c r="D14487" s="72" t="s">
        <v>1089</v>
      </c>
      <c r="E14487" s="72">
        <v>951</v>
      </c>
      <c r="F14487" s="105">
        <v>53</v>
      </c>
      <c r="G14487" s="108">
        <f t="shared" si="226"/>
        <v>44287</v>
      </c>
    </row>
    <row r="14488" spans="1:7" x14ac:dyDescent="0.35">
      <c r="A14488" s="72" t="s">
        <v>832</v>
      </c>
      <c r="B14488" s="72" t="s">
        <v>833</v>
      </c>
      <c r="C14488" s="72" t="s">
        <v>1102</v>
      </c>
      <c r="D14488" s="72" t="s">
        <v>1090</v>
      </c>
      <c r="E14488" s="72">
        <v>955</v>
      </c>
      <c r="F14488" s="105">
        <v>54</v>
      </c>
      <c r="G14488" s="108">
        <f t="shared" si="226"/>
        <v>44197</v>
      </c>
    </row>
    <row r="14489" spans="1:7" x14ac:dyDescent="0.35">
      <c r="A14489" s="72" t="s">
        <v>832</v>
      </c>
      <c r="B14489" s="72" t="s">
        <v>833</v>
      </c>
      <c r="C14489" s="72" t="s">
        <v>1102</v>
      </c>
      <c r="D14489" s="72" t="s">
        <v>1091</v>
      </c>
      <c r="E14489" s="72">
        <v>952</v>
      </c>
      <c r="F14489" s="105">
        <v>59</v>
      </c>
      <c r="G14489" s="108">
        <f t="shared" si="226"/>
        <v>44105</v>
      </c>
    </row>
    <row r="14490" spans="1:7" x14ac:dyDescent="0.35">
      <c r="A14490" s="72" t="s">
        <v>832</v>
      </c>
      <c r="B14490" s="72" t="s">
        <v>833</v>
      </c>
      <c r="C14490" s="72" t="s">
        <v>1102</v>
      </c>
      <c r="D14490" s="72" t="s">
        <v>1092</v>
      </c>
      <c r="E14490" s="72">
        <v>948</v>
      </c>
      <c r="F14490" s="105">
        <v>58</v>
      </c>
      <c r="G14490" s="108">
        <f t="shared" si="226"/>
        <v>44013</v>
      </c>
    </row>
    <row r="14491" spans="1:7" x14ac:dyDescent="0.35">
      <c r="A14491" s="72" t="s">
        <v>832</v>
      </c>
      <c r="B14491" s="72" t="s">
        <v>833</v>
      </c>
      <c r="C14491" s="72" t="s">
        <v>1102</v>
      </c>
      <c r="D14491" s="72" t="s">
        <v>1093</v>
      </c>
      <c r="E14491" s="72">
        <v>949</v>
      </c>
      <c r="F14491" s="105">
        <v>59</v>
      </c>
      <c r="G14491" s="108">
        <f t="shared" si="226"/>
        <v>43922</v>
      </c>
    </row>
    <row r="14492" spans="1:7" x14ac:dyDescent="0.35">
      <c r="A14492" s="72" t="s">
        <v>832</v>
      </c>
      <c r="B14492" s="72" t="s">
        <v>833</v>
      </c>
      <c r="C14492" s="72" t="s">
        <v>1102</v>
      </c>
      <c r="D14492" s="72" t="s">
        <v>1094</v>
      </c>
      <c r="E14492" s="72">
        <v>947</v>
      </c>
      <c r="F14492" s="105">
        <v>67</v>
      </c>
      <c r="G14492" s="108">
        <f t="shared" si="226"/>
        <v>43831</v>
      </c>
    </row>
    <row r="14493" spans="1:7" x14ac:dyDescent="0.35">
      <c r="A14493" s="72" t="s">
        <v>832</v>
      </c>
      <c r="B14493" s="72" t="s">
        <v>833</v>
      </c>
      <c r="C14493" s="72" t="s">
        <v>1102</v>
      </c>
      <c r="D14493" s="72" t="s">
        <v>1095</v>
      </c>
      <c r="E14493" s="72">
        <v>949</v>
      </c>
      <c r="F14493" s="105">
        <v>66</v>
      </c>
      <c r="G14493" s="108">
        <f t="shared" si="226"/>
        <v>43739</v>
      </c>
    </row>
    <row r="14494" spans="1:7" x14ac:dyDescent="0.35">
      <c r="A14494" s="72" t="s">
        <v>832</v>
      </c>
      <c r="B14494" s="72" t="s">
        <v>833</v>
      </c>
      <c r="C14494" s="72" t="s">
        <v>1102</v>
      </c>
      <c r="D14494" s="72" t="s">
        <v>1096</v>
      </c>
      <c r="E14494" s="72">
        <v>945</v>
      </c>
      <c r="F14494" s="105">
        <v>63</v>
      </c>
      <c r="G14494" s="108">
        <f t="shared" si="226"/>
        <v>43647</v>
      </c>
    </row>
    <row r="14495" spans="1:7" x14ac:dyDescent="0.35">
      <c r="A14495" s="72" t="s">
        <v>832</v>
      </c>
      <c r="B14495" s="72" t="s">
        <v>833</v>
      </c>
      <c r="C14495" s="72" t="s">
        <v>1102</v>
      </c>
      <c r="D14495" s="72" t="s">
        <v>1097</v>
      </c>
      <c r="E14495" s="72">
        <v>946</v>
      </c>
      <c r="F14495" s="105">
        <v>66</v>
      </c>
      <c r="G14495" s="108">
        <f t="shared" si="226"/>
        <v>43556</v>
      </c>
    </row>
    <row r="14496" spans="1:7" x14ac:dyDescent="0.35">
      <c r="A14496" s="72" t="s">
        <v>832</v>
      </c>
      <c r="B14496" s="72" t="s">
        <v>833</v>
      </c>
      <c r="C14496" s="72" t="s">
        <v>1102</v>
      </c>
      <c r="D14496" s="72" t="s">
        <v>1098</v>
      </c>
      <c r="E14496" s="72">
        <v>936</v>
      </c>
      <c r="F14496" s="105">
        <v>74</v>
      </c>
      <c r="G14496" s="108">
        <f t="shared" si="226"/>
        <v>43466</v>
      </c>
    </row>
    <row r="14497" spans="1:7" x14ac:dyDescent="0.35">
      <c r="A14497" s="72" t="s">
        <v>832</v>
      </c>
      <c r="B14497" s="72" t="s">
        <v>833</v>
      </c>
      <c r="C14497" s="72" t="s">
        <v>1102</v>
      </c>
      <c r="D14497" s="72" t="s">
        <v>1099</v>
      </c>
      <c r="E14497" s="72">
        <v>957</v>
      </c>
      <c r="F14497" s="105">
        <v>75</v>
      </c>
      <c r="G14497" s="108">
        <f t="shared" si="226"/>
        <v>43374</v>
      </c>
    </row>
    <row r="14498" spans="1:7" x14ac:dyDescent="0.35">
      <c r="A14498" s="72" t="s">
        <v>834</v>
      </c>
      <c r="B14498" s="72" t="s">
        <v>835</v>
      </c>
      <c r="C14498" s="72" t="s">
        <v>1087</v>
      </c>
      <c r="D14498" s="72" t="s">
        <v>1088</v>
      </c>
      <c r="E14498" s="72">
        <v>725</v>
      </c>
      <c r="F14498" s="105">
        <v>60</v>
      </c>
      <c r="G14498" s="108">
        <f t="shared" si="226"/>
        <v>44378</v>
      </c>
    </row>
    <row r="14499" spans="1:7" x14ac:dyDescent="0.35">
      <c r="A14499" s="72" t="s">
        <v>834</v>
      </c>
      <c r="B14499" s="72" t="s">
        <v>835</v>
      </c>
      <c r="C14499" s="72" t="s">
        <v>1087</v>
      </c>
      <c r="D14499" s="72" t="s">
        <v>1089</v>
      </c>
      <c r="E14499" s="72">
        <v>726</v>
      </c>
      <c r="F14499" s="105">
        <v>61</v>
      </c>
      <c r="G14499" s="108">
        <f t="shared" si="226"/>
        <v>44287</v>
      </c>
    </row>
    <row r="14500" spans="1:7" x14ac:dyDescent="0.35">
      <c r="A14500" s="72" t="s">
        <v>834</v>
      </c>
      <c r="B14500" s="72" t="s">
        <v>835</v>
      </c>
      <c r="C14500" s="72" t="s">
        <v>1087</v>
      </c>
      <c r="D14500" s="72" t="s">
        <v>1090</v>
      </c>
      <c r="E14500" s="72">
        <v>728</v>
      </c>
      <c r="F14500" s="105">
        <v>66</v>
      </c>
      <c r="G14500" s="108">
        <f t="shared" si="226"/>
        <v>44197</v>
      </c>
    </row>
    <row r="14501" spans="1:7" x14ac:dyDescent="0.35">
      <c r="A14501" s="72" t="s">
        <v>834</v>
      </c>
      <c r="B14501" s="72" t="s">
        <v>835</v>
      </c>
      <c r="C14501" s="72" t="s">
        <v>1087</v>
      </c>
      <c r="D14501" s="72" t="s">
        <v>1091</v>
      </c>
      <c r="E14501" s="72">
        <v>726</v>
      </c>
      <c r="F14501" s="105">
        <v>68</v>
      </c>
      <c r="G14501" s="108">
        <f t="shared" si="226"/>
        <v>44105</v>
      </c>
    </row>
    <row r="14502" spans="1:7" x14ac:dyDescent="0.35">
      <c r="A14502" s="72" t="s">
        <v>834</v>
      </c>
      <c r="B14502" s="72" t="s">
        <v>835</v>
      </c>
      <c r="C14502" s="72" t="s">
        <v>1087</v>
      </c>
      <c r="D14502" s="72" t="s">
        <v>1092</v>
      </c>
      <c r="E14502" s="72">
        <v>727</v>
      </c>
      <c r="F14502" s="105">
        <v>69</v>
      </c>
      <c r="G14502" s="108">
        <f t="shared" si="226"/>
        <v>44013</v>
      </c>
    </row>
    <row r="14503" spans="1:7" x14ac:dyDescent="0.35">
      <c r="A14503" s="72" t="s">
        <v>834</v>
      </c>
      <c r="B14503" s="72" t="s">
        <v>835</v>
      </c>
      <c r="C14503" s="72" t="s">
        <v>1087</v>
      </c>
      <c r="D14503" s="72" t="s">
        <v>1093</v>
      </c>
      <c r="E14503" s="72">
        <v>723</v>
      </c>
      <c r="F14503" s="105">
        <v>65</v>
      </c>
      <c r="G14503" s="108">
        <f t="shared" si="226"/>
        <v>43922</v>
      </c>
    </row>
    <row r="14504" spans="1:7" x14ac:dyDescent="0.35">
      <c r="A14504" s="72" t="s">
        <v>834</v>
      </c>
      <c r="B14504" s="72" t="s">
        <v>835</v>
      </c>
      <c r="C14504" s="72" t="s">
        <v>1087</v>
      </c>
      <c r="D14504" s="72" t="s">
        <v>1094</v>
      </c>
      <c r="E14504" s="72">
        <v>719</v>
      </c>
      <c r="F14504" s="105">
        <v>68</v>
      </c>
      <c r="G14504" s="108">
        <f t="shared" si="226"/>
        <v>43831</v>
      </c>
    </row>
    <row r="14505" spans="1:7" x14ac:dyDescent="0.35">
      <c r="A14505" s="72" t="s">
        <v>834</v>
      </c>
      <c r="B14505" s="72" t="s">
        <v>835</v>
      </c>
      <c r="C14505" s="72" t="s">
        <v>1087</v>
      </c>
      <c r="D14505" s="72" t="s">
        <v>1095</v>
      </c>
      <c r="E14505" s="72">
        <v>720</v>
      </c>
      <c r="F14505" s="105">
        <v>75</v>
      </c>
      <c r="G14505" s="108">
        <f t="shared" si="226"/>
        <v>43739</v>
      </c>
    </row>
    <row r="14506" spans="1:7" x14ac:dyDescent="0.35">
      <c r="A14506" s="72" t="s">
        <v>834</v>
      </c>
      <c r="B14506" s="72" t="s">
        <v>835</v>
      </c>
      <c r="C14506" s="72" t="s">
        <v>1087</v>
      </c>
      <c r="D14506" s="72" t="s">
        <v>1096</v>
      </c>
      <c r="E14506" s="72">
        <v>717</v>
      </c>
      <c r="F14506" s="105">
        <v>42</v>
      </c>
      <c r="G14506" s="108">
        <f t="shared" si="226"/>
        <v>43647</v>
      </c>
    </row>
    <row r="14507" spans="1:7" x14ac:dyDescent="0.35">
      <c r="A14507" s="72" t="s">
        <v>834</v>
      </c>
      <c r="B14507" s="72" t="s">
        <v>835</v>
      </c>
      <c r="C14507" s="72" t="s">
        <v>1087</v>
      </c>
      <c r="D14507" s="72" t="s">
        <v>1097</v>
      </c>
      <c r="E14507" s="72">
        <v>720</v>
      </c>
      <c r="F14507" s="105">
        <v>42</v>
      </c>
      <c r="G14507" s="108">
        <f t="shared" si="226"/>
        <v>43556</v>
      </c>
    </row>
    <row r="14508" spans="1:7" x14ac:dyDescent="0.35">
      <c r="A14508" s="72" t="s">
        <v>834</v>
      </c>
      <c r="B14508" s="72" t="s">
        <v>835</v>
      </c>
      <c r="C14508" s="72" t="s">
        <v>1087</v>
      </c>
      <c r="D14508" s="72" t="s">
        <v>1098</v>
      </c>
      <c r="E14508" s="72">
        <v>720</v>
      </c>
      <c r="F14508" s="105">
        <v>43</v>
      </c>
      <c r="G14508" s="108">
        <f t="shared" si="226"/>
        <v>43466</v>
      </c>
    </row>
    <row r="14509" spans="1:7" x14ac:dyDescent="0.35">
      <c r="A14509" s="72" t="s">
        <v>834</v>
      </c>
      <c r="B14509" s="72" t="s">
        <v>835</v>
      </c>
      <c r="C14509" s="72" t="s">
        <v>1087</v>
      </c>
      <c r="D14509" s="72" t="s">
        <v>1099</v>
      </c>
      <c r="E14509" s="72">
        <v>755</v>
      </c>
      <c r="F14509" s="105">
        <v>48</v>
      </c>
      <c r="G14509" s="108">
        <f t="shared" si="226"/>
        <v>43374</v>
      </c>
    </row>
    <row r="14510" spans="1:7" x14ac:dyDescent="0.35">
      <c r="A14510" s="72" t="s">
        <v>834</v>
      </c>
      <c r="B14510" s="72" t="s">
        <v>835</v>
      </c>
      <c r="C14510" s="72" t="s">
        <v>1100</v>
      </c>
      <c r="D14510" s="72" t="s">
        <v>1088</v>
      </c>
      <c r="E14510" s="72">
        <v>583</v>
      </c>
      <c r="F14510" s="105">
        <v>128</v>
      </c>
      <c r="G14510" s="108">
        <f t="shared" si="226"/>
        <v>44378</v>
      </c>
    </row>
    <row r="14511" spans="1:7" x14ac:dyDescent="0.35">
      <c r="A14511" s="72" t="s">
        <v>834</v>
      </c>
      <c r="B14511" s="72" t="s">
        <v>835</v>
      </c>
      <c r="C14511" s="72" t="s">
        <v>1100</v>
      </c>
      <c r="D14511" s="72" t="s">
        <v>1089</v>
      </c>
      <c r="E14511" s="72">
        <v>587</v>
      </c>
      <c r="F14511" s="105">
        <v>128</v>
      </c>
      <c r="G14511" s="108">
        <f t="shared" si="226"/>
        <v>44287</v>
      </c>
    </row>
    <row r="14512" spans="1:7" x14ac:dyDescent="0.35">
      <c r="A14512" s="72" t="s">
        <v>834</v>
      </c>
      <c r="B14512" s="72" t="s">
        <v>835</v>
      </c>
      <c r="C14512" s="72" t="s">
        <v>1100</v>
      </c>
      <c r="D14512" s="72" t="s">
        <v>1090</v>
      </c>
      <c r="E14512" s="72">
        <v>591</v>
      </c>
      <c r="F14512" s="105">
        <v>131</v>
      </c>
      <c r="G14512" s="108">
        <f t="shared" si="226"/>
        <v>44197</v>
      </c>
    </row>
    <row r="14513" spans="1:7" x14ac:dyDescent="0.35">
      <c r="A14513" s="72" t="s">
        <v>834</v>
      </c>
      <c r="B14513" s="72" t="s">
        <v>835</v>
      </c>
      <c r="C14513" s="72" t="s">
        <v>1100</v>
      </c>
      <c r="D14513" s="72" t="s">
        <v>1091</v>
      </c>
      <c r="E14513" s="72">
        <v>593</v>
      </c>
      <c r="F14513" s="105">
        <v>121</v>
      </c>
      <c r="G14513" s="108">
        <f t="shared" si="226"/>
        <v>44105</v>
      </c>
    </row>
    <row r="14514" spans="1:7" x14ac:dyDescent="0.35">
      <c r="A14514" s="72" t="s">
        <v>834</v>
      </c>
      <c r="B14514" s="72" t="s">
        <v>835</v>
      </c>
      <c r="C14514" s="72" t="s">
        <v>1100</v>
      </c>
      <c r="D14514" s="72" t="s">
        <v>1092</v>
      </c>
      <c r="E14514" s="72">
        <v>591</v>
      </c>
      <c r="F14514" s="105">
        <v>123</v>
      </c>
      <c r="G14514" s="108">
        <f t="shared" si="226"/>
        <v>44013</v>
      </c>
    </row>
    <row r="14515" spans="1:7" x14ac:dyDescent="0.35">
      <c r="A14515" s="72" t="s">
        <v>834</v>
      </c>
      <c r="B14515" s="72" t="s">
        <v>835</v>
      </c>
      <c r="C14515" s="72" t="s">
        <v>1100</v>
      </c>
      <c r="D14515" s="72" t="s">
        <v>1093</v>
      </c>
      <c r="E14515" s="72">
        <v>584</v>
      </c>
      <c r="F14515" s="105">
        <v>124</v>
      </c>
      <c r="G14515" s="108">
        <f t="shared" si="226"/>
        <v>43922</v>
      </c>
    </row>
    <row r="14516" spans="1:7" x14ac:dyDescent="0.35">
      <c r="A14516" s="72" t="s">
        <v>834</v>
      </c>
      <c r="B14516" s="72" t="s">
        <v>835</v>
      </c>
      <c r="C14516" s="72" t="s">
        <v>1100</v>
      </c>
      <c r="D14516" s="72" t="s">
        <v>1094</v>
      </c>
      <c r="E14516" s="72">
        <v>584</v>
      </c>
      <c r="F14516" s="105">
        <v>103</v>
      </c>
      <c r="G14516" s="108">
        <f t="shared" si="226"/>
        <v>43831</v>
      </c>
    </row>
    <row r="14517" spans="1:7" x14ac:dyDescent="0.35">
      <c r="A14517" s="72" t="s">
        <v>834</v>
      </c>
      <c r="B14517" s="72" t="s">
        <v>835</v>
      </c>
      <c r="C14517" s="72" t="s">
        <v>1100</v>
      </c>
      <c r="D14517" s="72" t="s">
        <v>1095</v>
      </c>
      <c r="E14517" s="72">
        <v>590</v>
      </c>
      <c r="F14517" s="105">
        <v>99</v>
      </c>
      <c r="G14517" s="108">
        <f t="shared" si="226"/>
        <v>43739</v>
      </c>
    </row>
    <row r="14518" spans="1:7" x14ac:dyDescent="0.35">
      <c r="A14518" s="72" t="s">
        <v>834</v>
      </c>
      <c r="B14518" s="72" t="s">
        <v>835</v>
      </c>
      <c r="C14518" s="72" t="s">
        <v>1100</v>
      </c>
      <c r="D14518" s="72" t="s">
        <v>1096</v>
      </c>
      <c r="E14518" s="72">
        <v>551</v>
      </c>
      <c r="F14518" s="105">
        <v>89</v>
      </c>
      <c r="G14518" s="108">
        <f t="shared" si="226"/>
        <v>43647</v>
      </c>
    </row>
    <row r="14519" spans="1:7" x14ac:dyDescent="0.35">
      <c r="A14519" s="72" t="s">
        <v>834</v>
      </c>
      <c r="B14519" s="72" t="s">
        <v>835</v>
      </c>
      <c r="C14519" s="72" t="s">
        <v>1100</v>
      </c>
      <c r="D14519" s="72" t="s">
        <v>1097</v>
      </c>
      <c r="E14519" s="72">
        <v>550</v>
      </c>
      <c r="F14519" s="105">
        <v>76</v>
      </c>
      <c r="G14519" s="108">
        <f t="shared" si="226"/>
        <v>43556</v>
      </c>
    </row>
    <row r="14520" spans="1:7" x14ac:dyDescent="0.35">
      <c r="A14520" s="72" t="s">
        <v>834</v>
      </c>
      <c r="B14520" s="72" t="s">
        <v>835</v>
      </c>
      <c r="C14520" s="72" t="s">
        <v>1100</v>
      </c>
      <c r="D14520" s="72" t="s">
        <v>1098</v>
      </c>
      <c r="E14520" s="72">
        <v>544</v>
      </c>
      <c r="F14520" s="105">
        <v>74</v>
      </c>
      <c r="G14520" s="108">
        <f t="shared" si="226"/>
        <v>43466</v>
      </c>
    </row>
    <row r="14521" spans="1:7" x14ac:dyDescent="0.35">
      <c r="A14521" s="72" t="s">
        <v>834</v>
      </c>
      <c r="B14521" s="72" t="s">
        <v>835</v>
      </c>
      <c r="C14521" s="72" t="s">
        <v>1100</v>
      </c>
      <c r="D14521" s="72" t="s">
        <v>1099</v>
      </c>
      <c r="E14521" s="72">
        <v>581</v>
      </c>
      <c r="F14521" s="105">
        <v>96</v>
      </c>
      <c r="G14521" s="108">
        <f t="shared" si="226"/>
        <v>43374</v>
      </c>
    </row>
    <row r="14522" spans="1:7" x14ac:dyDescent="0.35">
      <c r="A14522" s="72" t="s">
        <v>834</v>
      </c>
      <c r="B14522" s="72" t="s">
        <v>835</v>
      </c>
      <c r="C14522" s="72" t="s">
        <v>1101</v>
      </c>
      <c r="D14522" s="72" t="s">
        <v>1088</v>
      </c>
      <c r="E14522" s="72">
        <v>1107</v>
      </c>
      <c r="F14522" s="105">
        <v>41</v>
      </c>
      <c r="G14522" s="108">
        <f t="shared" si="226"/>
        <v>44378</v>
      </c>
    </row>
    <row r="14523" spans="1:7" x14ac:dyDescent="0.35">
      <c r="A14523" s="72" t="s">
        <v>834</v>
      </c>
      <c r="B14523" s="72" t="s">
        <v>835</v>
      </c>
      <c r="C14523" s="72" t="s">
        <v>1101</v>
      </c>
      <c r="D14523" s="72" t="s">
        <v>1089</v>
      </c>
      <c r="E14523" s="72">
        <v>1105</v>
      </c>
      <c r="F14523" s="105">
        <v>43</v>
      </c>
      <c r="G14523" s="108">
        <f t="shared" si="226"/>
        <v>44287</v>
      </c>
    </row>
    <row r="14524" spans="1:7" x14ac:dyDescent="0.35">
      <c r="A14524" s="72" t="s">
        <v>834</v>
      </c>
      <c r="B14524" s="72" t="s">
        <v>835</v>
      </c>
      <c r="C14524" s="72" t="s">
        <v>1101</v>
      </c>
      <c r="D14524" s="72" t="s">
        <v>1090</v>
      </c>
      <c r="E14524" s="72">
        <v>1099</v>
      </c>
      <c r="F14524" s="105">
        <v>43</v>
      </c>
      <c r="G14524" s="108">
        <f t="shared" si="226"/>
        <v>44197</v>
      </c>
    </row>
    <row r="14525" spans="1:7" x14ac:dyDescent="0.35">
      <c r="A14525" s="72" t="s">
        <v>834</v>
      </c>
      <c r="B14525" s="72" t="s">
        <v>835</v>
      </c>
      <c r="C14525" s="72" t="s">
        <v>1101</v>
      </c>
      <c r="D14525" s="72" t="s">
        <v>1091</v>
      </c>
      <c r="E14525" s="72">
        <v>1087</v>
      </c>
      <c r="F14525" s="105">
        <v>44</v>
      </c>
      <c r="G14525" s="108">
        <f t="shared" si="226"/>
        <v>44105</v>
      </c>
    </row>
    <row r="14526" spans="1:7" x14ac:dyDescent="0.35">
      <c r="A14526" s="72" t="s">
        <v>834</v>
      </c>
      <c r="B14526" s="72" t="s">
        <v>835</v>
      </c>
      <c r="C14526" s="72" t="s">
        <v>1101</v>
      </c>
      <c r="D14526" s="72" t="s">
        <v>1092</v>
      </c>
      <c r="E14526" s="72">
        <v>1065</v>
      </c>
      <c r="F14526" s="105">
        <v>42</v>
      </c>
      <c r="G14526" s="108">
        <f t="shared" si="226"/>
        <v>44013</v>
      </c>
    </row>
    <row r="14527" spans="1:7" x14ac:dyDescent="0.35">
      <c r="A14527" s="72" t="s">
        <v>834</v>
      </c>
      <c r="B14527" s="72" t="s">
        <v>835</v>
      </c>
      <c r="C14527" s="72" t="s">
        <v>1101</v>
      </c>
      <c r="D14527" s="72" t="s">
        <v>1093</v>
      </c>
      <c r="E14527" s="72">
        <v>1038</v>
      </c>
      <c r="F14527" s="105">
        <v>46</v>
      </c>
      <c r="G14527" s="108">
        <f t="shared" si="226"/>
        <v>43922</v>
      </c>
    </row>
    <row r="14528" spans="1:7" x14ac:dyDescent="0.35">
      <c r="A14528" s="72" t="s">
        <v>834</v>
      </c>
      <c r="B14528" s="72" t="s">
        <v>835</v>
      </c>
      <c r="C14528" s="72" t="s">
        <v>1101</v>
      </c>
      <c r="D14528" s="72" t="s">
        <v>1094</v>
      </c>
      <c r="E14528" s="72">
        <v>993</v>
      </c>
      <c r="F14528" s="105">
        <v>46</v>
      </c>
      <c r="G14528" s="108">
        <f t="shared" si="226"/>
        <v>43831</v>
      </c>
    </row>
    <row r="14529" spans="1:7" x14ac:dyDescent="0.35">
      <c r="A14529" s="72" t="s">
        <v>834</v>
      </c>
      <c r="B14529" s="72" t="s">
        <v>835</v>
      </c>
      <c r="C14529" s="72" t="s">
        <v>1101</v>
      </c>
      <c r="D14529" s="72" t="s">
        <v>1095</v>
      </c>
      <c r="E14529" s="72">
        <v>996</v>
      </c>
      <c r="F14529" s="105">
        <v>50</v>
      </c>
      <c r="G14529" s="108">
        <f t="shared" si="226"/>
        <v>43739</v>
      </c>
    </row>
    <row r="14530" spans="1:7" x14ac:dyDescent="0.35">
      <c r="A14530" s="72" t="s">
        <v>834</v>
      </c>
      <c r="B14530" s="72" t="s">
        <v>835</v>
      </c>
      <c r="C14530" s="72" t="s">
        <v>1101</v>
      </c>
      <c r="D14530" s="72" t="s">
        <v>1096</v>
      </c>
      <c r="E14530" s="72">
        <v>996</v>
      </c>
      <c r="F14530" s="105">
        <v>24</v>
      </c>
      <c r="G14530" s="108">
        <f t="shared" si="226"/>
        <v>43647</v>
      </c>
    </row>
    <row r="14531" spans="1:7" x14ac:dyDescent="0.35">
      <c r="A14531" s="72" t="s">
        <v>834</v>
      </c>
      <c r="B14531" s="72" t="s">
        <v>835</v>
      </c>
      <c r="C14531" s="72" t="s">
        <v>1101</v>
      </c>
      <c r="D14531" s="72" t="s">
        <v>1097</v>
      </c>
      <c r="E14531" s="72">
        <v>992</v>
      </c>
      <c r="F14531" s="105">
        <v>21</v>
      </c>
      <c r="G14531" s="108">
        <f t="shared" si="226"/>
        <v>43556</v>
      </c>
    </row>
    <row r="14532" spans="1:7" x14ac:dyDescent="0.35">
      <c r="A14532" s="72" t="s">
        <v>834</v>
      </c>
      <c r="B14532" s="72" t="s">
        <v>835</v>
      </c>
      <c r="C14532" s="72" t="s">
        <v>1101</v>
      </c>
      <c r="D14532" s="72" t="s">
        <v>1098</v>
      </c>
      <c r="E14532" s="72">
        <v>961</v>
      </c>
      <c r="F14532" s="105">
        <v>19</v>
      </c>
      <c r="G14532" s="108">
        <f t="shared" ref="G14532:G14595" si="227">DATE(LEFT(D14532,4),RIGHT(LEFT(D14532,7),2),1)</f>
        <v>43466</v>
      </c>
    </row>
    <row r="14533" spans="1:7" x14ac:dyDescent="0.35">
      <c r="A14533" s="72" t="s">
        <v>834</v>
      </c>
      <c r="B14533" s="72" t="s">
        <v>835</v>
      </c>
      <c r="C14533" s="72" t="s">
        <v>1101</v>
      </c>
      <c r="D14533" s="72" t="s">
        <v>1099</v>
      </c>
      <c r="E14533" s="72">
        <v>991</v>
      </c>
      <c r="F14533" s="105">
        <v>17</v>
      </c>
      <c r="G14533" s="108">
        <f t="shared" si="227"/>
        <v>43374</v>
      </c>
    </row>
    <row r="14534" spans="1:7" x14ac:dyDescent="0.35">
      <c r="A14534" s="72" t="s">
        <v>834</v>
      </c>
      <c r="B14534" s="72" t="s">
        <v>835</v>
      </c>
      <c r="C14534" s="72" t="s">
        <v>1102</v>
      </c>
      <c r="D14534" s="72" t="s">
        <v>1088</v>
      </c>
      <c r="E14534" s="72">
        <v>2389</v>
      </c>
      <c r="F14534" s="105">
        <v>257</v>
      </c>
      <c r="G14534" s="108">
        <f t="shared" si="227"/>
        <v>44378</v>
      </c>
    </row>
    <row r="14535" spans="1:7" x14ac:dyDescent="0.35">
      <c r="A14535" s="72" t="s">
        <v>834</v>
      </c>
      <c r="B14535" s="72" t="s">
        <v>835</v>
      </c>
      <c r="C14535" s="72" t="s">
        <v>1102</v>
      </c>
      <c r="D14535" s="72" t="s">
        <v>1089</v>
      </c>
      <c r="E14535" s="72">
        <v>2404</v>
      </c>
      <c r="F14535" s="105">
        <v>259</v>
      </c>
      <c r="G14535" s="108">
        <f t="shared" si="227"/>
        <v>44287</v>
      </c>
    </row>
    <row r="14536" spans="1:7" x14ac:dyDescent="0.35">
      <c r="A14536" s="72" t="s">
        <v>834</v>
      </c>
      <c r="B14536" s="72" t="s">
        <v>835</v>
      </c>
      <c r="C14536" s="72" t="s">
        <v>1102</v>
      </c>
      <c r="D14536" s="72" t="s">
        <v>1090</v>
      </c>
      <c r="E14536" s="72">
        <v>2402</v>
      </c>
      <c r="F14536" s="105">
        <v>263</v>
      </c>
      <c r="G14536" s="108">
        <f t="shared" si="227"/>
        <v>44197</v>
      </c>
    </row>
    <row r="14537" spans="1:7" x14ac:dyDescent="0.35">
      <c r="A14537" s="72" t="s">
        <v>834</v>
      </c>
      <c r="B14537" s="72" t="s">
        <v>835</v>
      </c>
      <c r="C14537" s="72" t="s">
        <v>1102</v>
      </c>
      <c r="D14537" s="72" t="s">
        <v>1091</v>
      </c>
      <c r="E14537" s="72">
        <v>2401</v>
      </c>
      <c r="F14537" s="105">
        <v>265</v>
      </c>
      <c r="G14537" s="108">
        <f t="shared" si="227"/>
        <v>44105</v>
      </c>
    </row>
    <row r="14538" spans="1:7" x14ac:dyDescent="0.35">
      <c r="A14538" s="72" t="s">
        <v>834</v>
      </c>
      <c r="B14538" s="72" t="s">
        <v>835</v>
      </c>
      <c r="C14538" s="72" t="s">
        <v>1102</v>
      </c>
      <c r="D14538" s="72" t="s">
        <v>1092</v>
      </c>
      <c r="E14538" s="72">
        <v>2397</v>
      </c>
      <c r="F14538" s="105">
        <v>261</v>
      </c>
      <c r="G14538" s="108">
        <f t="shared" si="227"/>
        <v>44013</v>
      </c>
    </row>
    <row r="14539" spans="1:7" x14ac:dyDescent="0.35">
      <c r="A14539" s="72" t="s">
        <v>834</v>
      </c>
      <c r="B14539" s="72" t="s">
        <v>835</v>
      </c>
      <c r="C14539" s="72" t="s">
        <v>1102</v>
      </c>
      <c r="D14539" s="72" t="s">
        <v>1093</v>
      </c>
      <c r="E14539" s="72">
        <v>2402</v>
      </c>
      <c r="F14539" s="105">
        <v>272</v>
      </c>
      <c r="G14539" s="108">
        <f t="shared" si="227"/>
        <v>43922</v>
      </c>
    </row>
    <row r="14540" spans="1:7" x14ac:dyDescent="0.35">
      <c r="A14540" s="72" t="s">
        <v>834</v>
      </c>
      <c r="B14540" s="72" t="s">
        <v>835</v>
      </c>
      <c r="C14540" s="72" t="s">
        <v>1102</v>
      </c>
      <c r="D14540" s="72" t="s">
        <v>1094</v>
      </c>
      <c r="E14540" s="72">
        <v>2395</v>
      </c>
      <c r="F14540" s="105">
        <v>261</v>
      </c>
      <c r="G14540" s="108">
        <f t="shared" si="227"/>
        <v>43831</v>
      </c>
    </row>
    <row r="14541" spans="1:7" x14ac:dyDescent="0.35">
      <c r="A14541" s="72" t="s">
        <v>834</v>
      </c>
      <c r="B14541" s="72" t="s">
        <v>835</v>
      </c>
      <c r="C14541" s="72" t="s">
        <v>1102</v>
      </c>
      <c r="D14541" s="72" t="s">
        <v>1095</v>
      </c>
      <c r="E14541" s="72">
        <v>2404</v>
      </c>
      <c r="F14541" s="105">
        <v>278</v>
      </c>
      <c r="G14541" s="108">
        <f t="shared" si="227"/>
        <v>43739</v>
      </c>
    </row>
    <row r="14542" spans="1:7" x14ac:dyDescent="0.35">
      <c r="A14542" s="72" t="s">
        <v>834</v>
      </c>
      <c r="B14542" s="72" t="s">
        <v>835</v>
      </c>
      <c r="C14542" s="72" t="s">
        <v>1102</v>
      </c>
      <c r="D14542" s="72" t="s">
        <v>1096</v>
      </c>
      <c r="E14542" s="72">
        <v>2399</v>
      </c>
      <c r="F14542" s="105">
        <v>243</v>
      </c>
      <c r="G14542" s="108">
        <f t="shared" si="227"/>
        <v>43647</v>
      </c>
    </row>
    <row r="14543" spans="1:7" x14ac:dyDescent="0.35">
      <c r="A14543" s="72" t="s">
        <v>834</v>
      </c>
      <c r="B14543" s="72" t="s">
        <v>835</v>
      </c>
      <c r="C14543" s="72" t="s">
        <v>1102</v>
      </c>
      <c r="D14543" s="72" t="s">
        <v>1097</v>
      </c>
      <c r="E14543" s="72">
        <v>2398</v>
      </c>
      <c r="F14543" s="105">
        <v>224</v>
      </c>
      <c r="G14543" s="108">
        <f t="shared" si="227"/>
        <v>43556</v>
      </c>
    </row>
    <row r="14544" spans="1:7" x14ac:dyDescent="0.35">
      <c r="A14544" s="72" t="s">
        <v>834</v>
      </c>
      <c r="B14544" s="72" t="s">
        <v>835</v>
      </c>
      <c r="C14544" s="72" t="s">
        <v>1102</v>
      </c>
      <c r="D14544" s="72" t="s">
        <v>1098</v>
      </c>
      <c r="E14544" s="72">
        <v>2375</v>
      </c>
      <c r="F14544" s="105">
        <v>224</v>
      </c>
      <c r="G14544" s="108">
        <f t="shared" si="227"/>
        <v>43466</v>
      </c>
    </row>
    <row r="14545" spans="1:7" x14ac:dyDescent="0.35">
      <c r="A14545" s="72" t="s">
        <v>834</v>
      </c>
      <c r="B14545" s="72" t="s">
        <v>835</v>
      </c>
      <c r="C14545" s="72" t="s">
        <v>1102</v>
      </c>
      <c r="D14545" s="72" t="s">
        <v>1099</v>
      </c>
      <c r="E14545" s="72">
        <v>2444</v>
      </c>
      <c r="F14545" s="105">
        <v>238</v>
      </c>
      <c r="G14545" s="108">
        <f t="shared" si="227"/>
        <v>43374</v>
      </c>
    </row>
    <row r="14546" spans="1:7" x14ac:dyDescent="0.35">
      <c r="A14546" s="72" t="s">
        <v>836</v>
      </c>
      <c r="B14546" s="72" t="s">
        <v>837</v>
      </c>
      <c r="C14546" s="72" t="s">
        <v>1087</v>
      </c>
      <c r="D14546" s="72" t="s">
        <v>1088</v>
      </c>
      <c r="E14546" s="72">
        <v>1062</v>
      </c>
      <c r="F14546" s="105">
        <v>7</v>
      </c>
      <c r="G14546" s="108">
        <f t="shared" si="227"/>
        <v>44378</v>
      </c>
    </row>
    <row r="14547" spans="1:7" x14ac:dyDescent="0.35">
      <c r="A14547" s="72" t="s">
        <v>836</v>
      </c>
      <c r="B14547" s="72" t="s">
        <v>837</v>
      </c>
      <c r="C14547" s="72" t="s">
        <v>1087</v>
      </c>
      <c r="D14547" s="72" t="s">
        <v>1089</v>
      </c>
      <c r="E14547" s="72">
        <v>1062</v>
      </c>
      <c r="F14547" s="105">
        <v>7</v>
      </c>
      <c r="G14547" s="108">
        <f t="shared" si="227"/>
        <v>44287</v>
      </c>
    </row>
    <row r="14548" spans="1:7" x14ac:dyDescent="0.35">
      <c r="A14548" s="72" t="s">
        <v>836</v>
      </c>
      <c r="B14548" s="72" t="s">
        <v>837</v>
      </c>
      <c r="C14548" s="72" t="s">
        <v>1087</v>
      </c>
      <c r="D14548" s="72" t="s">
        <v>1090</v>
      </c>
      <c r="E14548" s="72">
        <v>1062</v>
      </c>
      <c r="F14548" s="105">
        <v>6</v>
      </c>
      <c r="G14548" s="108">
        <f t="shared" si="227"/>
        <v>44197</v>
      </c>
    </row>
    <row r="14549" spans="1:7" x14ac:dyDescent="0.35">
      <c r="A14549" s="72" t="s">
        <v>836</v>
      </c>
      <c r="B14549" s="72" t="s">
        <v>837</v>
      </c>
      <c r="C14549" s="72" t="s">
        <v>1087</v>
      </c>
      <c r="D14549" s="72" t="s">
        <v>1091</v>
      </c>
      <c r="E14549" s="72">
        <v>1062</v>
      </c>
      <c r="F14549" s="105">
        <v>7</v>
      </c>
      <c r="G14549" s="108">
        <f t="shared" si="227"/>
        <v>44105</v>
      </c>
    </row>
    <row r="14550" spans="1:7" x14ac:dyDescent="0.35">
      <c r="A14550" s="72" t="s">
        <v>836</v>
      </c>
      <c r="B14550" s="72" t="s">
        <v>837</v>
      </c>
      <c r="C14550" s="72" t="s">
        <v>1087</v>
      </c>
      <c r="D14550" s="72" t="s">
        <v>1092</v>
      </c>
      <c r="E14550" s="72">
        <v>1061</v>
      </c>
      <c r="F14550" s="105">
        <v>8</v>
      </c>
      <c r="G14550" s="108">
        <f t="shared" si="227"/>
        <v>44013</v>
      </c>
    </row>
    <row r="14551" spans="1:7" x14ac:dyDescent="0.35">
      <c r="A14551" s="72" t="s">
        <v>836</v>
      </c>
      <c r="B14551" s="72" t="s">
        <v>837</v>
      </c>
      <c r="C14551" s="72" t="s">
        <v>1087</v>
      </c>
      <c r="D14551" s="72" t="s">
        <v>1093</v>
      </c>
      <c r="E14551" s="72">
        <v>1062</v>
      </c>
      <c r="F14551" s="105">
        <v>23</v>
      </c>
      <c r="G14551" s="108">
        <f t="shared" si="227"/>
        <v>43922</v>
      </c>
    </row>
    <row r="14552" spans="1:7" x14ac:dyDescent="0.35">
      <c r="A14552" s="72" t="s">
        <v>836</v>
      </c>
      <c r="B14552" s="72" t="s">
        <v>837</v>
      </c>
      <c r="C14552" s="72" t="s">
        <v>1087</v>
      </c>
      <c r="D14552" s="72" t="s">
        <v>1094</v>
      </c>
      <c r="E14552" s="72">
        <v>1040</v>
      </c>
      <c r="F14552" s="105">
        <v>21</v>
      </c>
      <c r="G14552" s="108">
        <f t="shared" si="227"/>
        <v>43831</v>
      </c>
    </row>
    <row r="14553" spans="1:7" x14ac:dyDescent="0.35">
      <c r="A14553" s="72" t="s">
        <v>836</v>
      </c>
      <c r="B14553" s="72" t="s">
        <v>837</v>
      </c>
      <c r="C14553" s="72" t="s">
        <v>1087</v>
      </c>
      <c r="D14553" s="72" t="s">
        <v>1095</v>
      </c>
      <c r="E14553" s="72">
        <v>1032</v>
      </c>
      <c r="F14553" s="105">
        <v>28</v>
      </c>
      <c r="G14553" s="108">
        <f t="shared" si="227"/>
        <v>43739</v>
      </c>
    </row>
    <row r="14554" spans="1:7" x14ac:dyDescent="0.35">
      <c r="A14554" s="72" t="s">
        <v>836</v>
      </c>
      <c r="B14554" s="72" t="s">
        <v>837</v>
      </c>
      <c r="C14554" s="72" t="s">
        <v>1087</v>
      </c>
      <c r="D14554" s="72" t="s">
        <v>1096</v>
      </c>
      <c r="E14554" s="72">
        <v>1035</v>
      </c>
      <c r="F14554" s="105">
        <v>35</v>
      </c>
      <c r="G14554" s="108">
        <f t="shared" si="227"/>
        <v>43647</v>
      </c>
    </row>
    <row r="14555" spans="1:7" x14ac:dyDescent="0.35">
      <c r="A14555" s="72" t="s">
        <v>836</v>
      </c>
      <c r="B14555" s="72" t="s">
        <v>837</v>
      </c>
      <c r="C14555" s="72" t="s">
        <v>1087</v>
      </c>
      <c r="D14555" s="72" t="s">
        <v>1097</v>
      </c>
      <c r="E14555" s="72">
        <v>1032</v>
      </c>
      <c r="F14555" s="105">
        <v>69</v>
      </c>
      <c r="G14555" s="108">
        <f t="shared" si="227"/>
        <v>43556</v>
      </c>
    </row>
    <row r="14556" spans="1:7" x14ac:dyDescent="0.35">
      <c r="A14556" s="72" t="s">
        <v>836</v>
      </c>
      <c r="B14556" s="72" t="s">
        <v>837</v>
      </c>
      <c r="C14556" s="72" t="s">
        <v>1087</v>
      </c>
      <c r="D14556" s="72" t="s">
        <v>1098</v>
      </c>
      <c r="E14556" s="72">
        <v>1014</v>
      </c>
      <c r="F14556" s="105">
        <v>67</v>
      </c>
      <c r="G14556" s="108">
        <f t="shared" si="227"/>
        <v>43466</v>
      </c>
    </row>
    <row r="14557" spans="1:7" x14ac:dyDescent="0.35">
      <c r="A14557" s="72" t="s">
        <v>836</v>
      </c>
      <c r="B14557" s="72" t="s">
        <v>837</v>
      </c>
      <c r="C14557" s="72" t="s">
        <v>1087</v>
      </c>
      <c r="D14557" s="72" t="s">
        <v>1099</v>
      </c>
      <c r="E14557" s="72">
        <v>1056</v>
      </c>
      <c r="F14557" s="105">
        <v>70</v>
      </c>
      <c r="G14557" s="108">
        <f t="shared" si="227"/>
        <v>43374</v>
      </c>
    </row>
    <row r="14558" spans="1:7" x14ac:dyDescent="0.35">
      <c r="A14558" s="72" t="s">
        <v>836</v>
      </c>
      <c r="B14558" s="72" t="s">
        <v>837</v>
      </c>
      <c r="C14558" s="72" t="s">
        <v>1100</v>
      </c>
      <c r="D14558" s="72" t="s">
        <v>1088</v>
      </c>
      <c r="E14558" s="72">
        <v>546</v>
      </c>
      <c r="F14558" s="105">
        <v>7</v>
      </c>
      <c r="G14558" s="108">
        <f t="shared" si="227"/>
        <v>44378</v>
      </c>
    </row>
    <row r="14559" spans="1:7" x14ac:dyDescent="0.35">
      <c r="A14559" s="72" t="s">
        <v>836</v>
      </c>
      <c r="B14559" s="72" t="s">
        <v>837</v>
      </c>
      <c r="C14559" s="72" t="s">
        <v>1100</v>
      </c>
      <c r="D14559" s="72" t="s">
        <v>1089</v>
      </c>
      <c r="E14559" s="72">
        <v>545</v>
      </c>
      <c r="F14559" s="105">
        <v>7</v>
      </c>
      <c r="G14559" s="108">
        <f t="shared" si="227"/>
        <v>44287</v>
      </c>
    </row>
    <row r="14560" spans="1:7" x14ac:dyDescent="0.35">
      <c r="A14560" s="72" t="s">
        <v>836</v>
      </c>
      <c r="B14560" s="72" t="s">
        <v>837</v>
      </c>
      <c r="C14560" s="72" t="s">
        <v>1100</v>
      </c>
      <c r="D14560" s="72" t="s">
        <v>1090</v>
      </c>
      <c r="E14560" s="72">
        <v>545</v>
      </c>
      <c r="F14560" s="105">
        <v>7</v>
      </c>
      <c r="G14560" s="108">
        <f t="shared" si="227"/>
        <v>44197</v>
      </c>
    </row>
    <row r="14561" spans="1:7" x14ac:dyDescent="0.35">
      <c r="A14561" s="72" t="s">
        <v>836</v>
      </c>
      <c r="B14561" s="72" t="s">
        <v>837</v>
      </c>
      <c r="C14561" s="72" t="s">
        <v>1100</v>
      </c>
      <c r="D14561" s="72" t="s">
        <v>1091</v>
      </c>
      <c r="E14561" s="72">
        <v>543</v>
      </c>
      <c r="F14561" s="105">
        <v>8</v>
      </c>
      <c r="G14561" s="108">
        <f t="shared" si="227"/>
        <v>44105</v>
      </c>
    </row>
    <row r="14562" spans="1:7" x14ac:dyDescent="0.35">
      <c r="A14562" s="72" t="s">
        <v>836</v>
      </c>
      <c r="B14562" s="72" t="s">
        <v>837</v>
      </c>
      <c r="C14562" s="72" t="s">
        <v>1100</v>
      </c>
      <c r="D14562" s="72" t="s">
        <v>1092</v>
      </c>
      <c r="E14562" s="72">
        <v>541</v>
      </c>
      <c r="F14562" s="105">
        <v>5</v>
      </c>
      <c r="G14562" s="108">
        <f t="shared" si="227"/>
        <v>44013</v>
      </c>
    </row>
    <row r="14563" spans="1:7" x14ac:dyDescent="0.35">
      <c r="A14563" s="72" t="s">
        <v>836</v>
      </c>
      <c r="B14563" s="72" t="s">
        <v>837</v>
      </c>
      <c r="C14563" s="72" t="s">
        <v>1100</v>
      </c>
      <c r="D14563" s="72" t="s">
        <v>1093</v>
      </c>
      <c r="E14563" s="72">
        <v>536</v>
      </c>
      <c r="F14563" s="105">
        <v>26</v>
      </c>
      <c r="G14563" s="108">
        <f t="shared" si="227"/>
        <v>43922</v>
      </c>
    </row>
    <row r="14564" spans="1:7" x14ac:dyDescent="0.35">
      <c r="A14564" s="72" t="s">
        <v>836</v>
      </c>
      <c r="B14564" s="72" t="s">
        <v>837</v>
      </c>
      <c r="C14564" s="72" t="s">
        <v>1100</v>
      </c>
      <c r="D14564" s="72" t="s">
        <v>1094</v>
      </c>
      <c r="E14564" s="72">
        <v>517</v>
      </c>
      <c r="F14564" s="105">
        <v>20</v>
      </c>
      <c r="G14564" s="108">
        <f t="shared" si="227"/>
        <v>43831</v>
      </c>
    </row>
    <row r="14565" spans="1:7" x14ac:dyDescent="0.35">
      <c r="A14565" s="72" t="s">
        <v>836</v>
      </c>
      <c r="B14565" s="72" t="s">
        <v>837</v>
      </c>
      <c r="C14565" s="72" t="s">
        <v>1100</v>
      </c>
      <c r="D14565" s="72" t="s">
        <v>1095</v>
      </c>
      <c r="E14565" s="72">
        <v>522</v>
      </c>
      <c r="F14565" s="105">
        <v>25</v>
      </c>
      <c r="G14565" s="108">
        <f t="shared" si="227"/>
        <v>43739</v>
      </c>
    </row>
    <row r="14566" spans="1:7" x14ac:dyDescent="0.35">
      <c r="A14566" s="72" t="s">
        <v>836</v>
      </c>
      <c r="B14566" s="72" t="s">
        <v>837</v>
      </c>
      <c r="C14566" s="72" t="s">
        <v>1100</v>
      </c>
      <c r="D14566" s="72" t="s">
        <v>1096</v>
      </c>
      <c r="E14566" s="72">
        <v>515</v>
      </c>
      <c r="F14566" s="105">
        <v>26</v>
      </c>
      <c r="G14566" s="108">
        <f t="shared" si="227"/>
        <v>43647</v>
      </c>
    </row>
    <row r="14567" spans="1:7" x14ac:dyDescent="0.35">
      <c r="A14567" s="72" t="s">
        <v>836</v>
      </c>
      <c r="B14567" s="72" t="s">
        <v>837</v>
      </c>
      <c r="C14567" s="72" t="s">
        <v>1100</v>
      </c>
      <c r="D14567" s="72" t="s">
        <v>1097</v>
      </c>
      <c r="E14567" s="72">
        <v>515</v>
      </c>
      <c r="F14567" s="105">
        <v>64</v>
      </c>
      <c r="G14567" s="108">
        <f t="shared" si="227"/>
        <v>43556</v>
      </c>
    </row>
    <row r="14568" spans="1:7" x14ac:dyDescent="0.35">
      <c r="A14568" s="72" t="s">
        <v>836</v>
      </c>
      <c r="B14568" s="72" t="s">
        <v>837</v>
      </c>
      <c r="C14568" s="72" t="s">
        <v>1100</v>
      </c>
      <c r="D14568" s="72" t="s">
        <v>1098</v>
      </c>
      <c r="E14568" s="72">
        <v>504</v>
      </c>
      <c r="F14568" s="105">
        <v>65</v>
      </c>
      <c r="G14568" s="108">
        <f t="shared" si="227"/>
        <v>43466</v>
      </c>
    </row>
    <row r="14569" spans="1:7" x14ac:dyDescent="0.35">
      <c r="A14569" s="72" t="s">
        <v>836</v>
      </c>
      <c r="B14569" s="72" t="s">
        <v>837</v>
      </c>
      <c r="C14569" s="72" t="s">
        <v>1100</v>
      </c>
      <c r="D14569" s="72" t="s">
        <v>1099</v>
      </c>
      <c r="E14569" s="72">
        <v>508</v>
      </c>
      <c r="F14569" s="105">
        <v>56</v>
      </c>
      <c r="G14569" s="108">
        <f t="shared" si="227"/>
        <v>43374</v>
      </c>
    </row>
    <row r="14570" spans="1:7" x14ac:dyDescent="0.35">
      <c r="A14570" s="72" t="s">
        <v>836</v>
      </c>
      <c r="B14570" s="72" t="s">
        <v>837</v>
      </c>
      <c r="C14570" s="72" t="s">
        <v>1101</v>
      </c>
      <c r="D14570" s="72" t="s">
        <v>1088</v>
      </c>
      <c r="E14570" s="72">
        <v>56</v>
      </c>
      <c r="F14570" s="105">
        <v>0</v>
      </c>
      <c r="G14570" s="108">
        <f t="shared" si="227"/>
        <v>44378</v>
      </c>
    </row>
    <row r="14571" spans="1:7" x14ac:dyDescent="0.35">
      <c r="A14571" s="72" t="s">
        <v>836</v>
      </c>
      <c r="B14571" s="72" t="s">
        <v>837</v>
      </c>
      <c r="C14571" s="72" t="s">
        <v>1101</v>
      </c>
      <c r="D14571" s="72" t="s">
        <v>1089</v>
      </c>
      <c r="E14571" s="72">
        <v>56</v>
      </c>
      <c r="F14571" s="105">
        <v>0</v>
      </c>
      <c r="G14571" s="108">
        <f t="shared" si="227"/>
        <v>44287</v>
      </c>
    </row>
    <row r="14572" spans="1:7" x14ac:dyDescent="0.35">
      <c r="A14572" s="72" t="s">
        <v>836</v>
      </c>
      <c r="B14572" s="72" t="s">
        <v>837</v>
      </c>
      <c r="C14572" s="72" t="s">
        <v>1101</v>
      </c>
      <c r="D14572" s="72" t="s">
        <v>1090</v>
      </c>
      <c r="E14572" s="72">
        <v>56</v>
      </c>
      <c r="F14572" s="105">
        <v>0</v>
      </c>
      <c r="G14572" s="108">
        <f t="shared" si="227"/>
        <v>44197</v>
      </c>
    </row>
    <row r="14573" spans="1:7" x14ac:dyDescent="0.35">
      <c r="A14573" s="72" t="s">
        <v>836</v>
      </c>
      <c r="B14573" s="72" t="s">
        <v>837</v>
      </c>
      <c r="C14573" s="72" t="s">
        <v>1101</v>
      </c>
      <c r="D14573" s="72" t="s">
        <v>1091</v>
      </c>
      <c r="E14573" s="72">
        <v>55</v>
      </c>
      <c r="F14573" s="105">
        <v>0</v>
      </c>
      <c r="G14573" s="108">
        <f t="shared" si="227"/>
        <v>44105</v>
      </c>
    </row>
    <row r="14574" spans="1:7" x14ac:dyDescent="0.35">
      <c r="A14574" s="72" t="s">
        <v>836</v>
      </c>
      <c r="B14574" s="72" t="s">
        <v>837</v>
      </c>
      <c r="C14574" s="72" t="s">
        <v>1101</v>
      </c>
      <c r="D14574" s="72" t="s">
        <v>1092</v>
      </c>
      <c r="E14574" s="72">
        <v>52</v>
      </c>
      <c r="F14574" s="105">
        <v>0</v>
      </c>
      <c r="G14574" s="108">
        <f t="shared" si="227"/>
        <v>44013</v>
      </c>
    </row>
    <row r="14575" spans="1:7" x14ac:dyDescent="0.35">
      <c r="A14575" s="72" t="s">
        <v>836</v>
      </c>
      <c r="B14575" s="72" t="s">
        <v>837</v>
      </c>
      <c r="C14575" s="72" t="s">
        <v>1101</v>
      </c>
      <c r="D14575" s="72" t="s">
        <v>1093</v>
      </c>
      <c r="E14575" s="72">
        <v>52</v>
      </c>
      <c r="F14575" s="105">
        <v>0</v>
      </c>
      <c r="G14575" s="108">
        <f t="shared" si="227"/>
        <v>43922</v>
      </c>
    </row>
    <row r="14576" spans="1:7" x14ac:dyDescent="0.35">
      <c r="A14576" s="72" t="s">
        <v>836</v>
      </c>
      <c r="B14576" s="72" t="s">
        <v>837</v>
      </c>
      <c r="C14576" s="72" t="s">
        <v>1101</v>
      </c>
      <c r="D14576" s="72" t="s">
        <v>1094</v>
      </c>
      <c r="E14576" s="72">
        <v>54</v>
      </c>
      <c r="F14576" s="105">
        <v>0</v>
      </c>
      <c r="G14576" s="108">
        <f t="shared" si="227"/>
        <v>43831</v>
      </c>
    </row>
    <row r="14577" spans="1:7" x14ac:dyDescent="0.35">
      <c r="A14577" s="72" t="s">
        <v>836</v>
      </c>
      <c r="B14577" s="72" t="s">
        <v>837</v>
      </c>
      <c r="C14577" s="72" t="s">
        <v>1101</v>
      </c>
      <c r="D14577" s="72" t="s">
        <v>1095</v>
      </c>
      <c r="E14577" s="72">
        <v>53</v>
      </c>
      <c r="F14577" s="105">
        <v>0</v>
      </c>
      <c r="G14577" s="108">
        <f t="shared" si="227"/>
        <v>43739</v>
      </c>
    </row>
    <row r="14578" spans="1:7" x14ac:dyDescent="0.35">
      <c r="A14578" s="72" t="s">
        <v>836</v>
      </c>
      <c r="B14578" s="72" t="s">
        <v>837</v>
      </c>
      <c r="C14578" s="72" t="s">
        <v>1101</v>
      </c>
      <c r="D14578" s="72" t="s">
        <v>1096</v>
      </c>
      <c r="E14578" s="72">
        <v>53</v>
      </c>
      <c r="F14578" s="105">
        <v>0</v>
      </c>
      <c r="G14578" s="108">
        <f t="shared" si="227"/>
        <v>43647</v>
      </c>
    </row>
    <row r="14579" spans="1:7" x14ac:dyDescent="0.35">
      <c r="A14579" s="72" t="s">
        <v>836</v>
      </c>
      <c r="B14579" s="72" t="s">
        <v>837</v>
      </c>
      <c r="C14579" s="72" t="s">
        <v>1101</v>
      </c>
      <c r="D14579" s="72" t="s">
        <v>1097</v>
      </c>
      <c r="E14579" s="72">
        <v>53</v>
      </c>
      <c r="F14579" s="105">
        <v>1</v>
      </c>
      <c r="G14579" s="108">
        <f t="shared" si="227"/>
        <v>43556</v>
      </c>
    </row>
    <row r="14580" spans="1:7" x14ac:dyDescent="0.35">
      <c r="A14580" s="72" t="s">
        <v>836</v>
      </c>
      <c r="B14580" s="72" t="s">
        <v>837</v>
      </c>
      <c r="C14580" s="72" t="s">
        <v>1101</v>
      </c>
      <c r="D14580" s="72" t="s">
        <v>1098</v>
      </c>
      <c r="E14580" s="72">
        <v>53</v>
      </c>
      <c r="F14580" s="105">
        <v>1</v>
      </c>
      <c r="G14580" s="108">
        <f t="shared" si="227"/>
        <v>43466</v>
      </c>
    </row>
    <row r="14581" spans="1:7" x14ac:dyDescent="0.35">
      <c r="A14581" s="72" t="s">
        <v>836</v>
      </c>
      <c r="B14581" s="72" t="s">
        <v>837</v>
      </c>
      <c r="C14581" s="72" t="s">
        <v>1101</v>
      </c>
      <c r="D14581" s="72" t="s">
        <v>1099</v>
      </c>
      <c r="E14581" s="72">
        <v>56</v>
      </c>
      <c r="F14581" s="105">
        <v>1</v>
      </c>
      <c r="G14581" s="108">
        <f t="shared" si="227"/>
        <v>43374</v>
      </c>
    </row>
    <row r="14582" spans="1:7" x14ac:dyDescent="0.35">
      <c r="A14582" s="72" t="s">
        <v>836</v>
      </c>
      <c r="B14582" s="72" t="s">
        <v>837</v>
      </c>
      <c r="C14582" s="72" t="s">
        <v>1102</v>
      </c>
      <c r="D14582" s="72" t="s">
        <v>1088</v>
      </c>
      <c r="E14582" s="72">
        <v>980</v>
      </c>
      <c r="F14582" s="105">
        <v>10</v>
      </c>
      <c r="G14582" s="108">
        <f t="shared" si="227"/>
        <v>44378</v>
      </c>
    </row>
    <row r="14583" spans="1:7" x14ac:dyDescent="0.35">
      <c r="A14583" s="72" t="s">
        <v>836</v>
      </c>
      <c r="B14583" s="72" t="s">
        <v>837</v>
      </c>
      <c r="C14583" s="72" t="s">
        <v>1102</v>
      </c>
      <c r="D14583" s="72" t="s">
        <v>1089</v>
      </c>
      <c r="E14583" s="72">
        <v>978</v>
      </c>
      <c r="F14583" s="105">
        <v>10</v>
      </c>
      <c r="G14583" s="108">
        <f t="shared" si="227"/>
        <v>44287</v>
      </c>
    </row>
    <row r="14584" spans="1:7" x14ac:dyDescent="0.35">
      <c r="A14584" s="72" t="s">
        <v>836</v>
      </c>
      <c r="B14584" s="72" t="s">
        <v>837</v>
      </c>
      <c r="C14584" s="72" t="s">
        <v>1102</v>
      </c>
      <c r="D14584" s="72" t="s">
        <v>1090</v>
      </c>
      <c r="E14584" s="72">
        <v>978</v>
      </c>
      <c r="F14584" s="105">
        <v>10</v>
      </c>
      <c r="G14584" s="108">
        <f t="shared" si="227"/>
        <v>44197</v>
      </c>
    </row>
    <row r="14585" spans="1:7" x14ac:dyDescent="0.35">
      <c r="A14585" s="72" t="s">
        <v>836</v>
      </c>
      <c r="B14585" s="72" t="s">
        <v>837</v>
      </c>
      <c r="C14585" s="72" t="s">
        <v>1102</v>
      </c>
      <c r="D14585" s="72" t="s">
        <v>1091</v>
      </c>
      <c r="E14585" s="72">
        <v>979</v>
      </c>
      <c r="F14585" s="105">
        <v>9</v>
      </c>
      <c r="G14585" s="108">
        <f t="shared" si="227"/>
        <v>44105</v>
      </c>
    </row>
    <row r="14586" spans="1:7" x14ac:dyDescent="0.35">
      <c r="A14586" s="72" t="s">
        <v>836</v>
      </c>
      <c r="B14586" s="72" t="s">
        <v>837</v>
      </c>
      <c r="C14586" s="72" t="s">
        <v>1102</v>
      </c>
      <c r="D14586" s="72" t="s">
        <v>1092</v>
      </c>
      <c r="E14586" s="72">
        <v>978</v>
      </c>
      <c r="F14586" s="105">
        <v>10</v>
      </c>
      <c r="G14586" s="108">
        <f t="shared" si="227"/>
        <v>44013</v>
      </c>
    </row>
    <row r="14587" spans="1:7" x14ac:dyDescent="0.35">
      <c r="A14587" s="72" t="s">
        <v>836</v>
      </c>
      <c r="B14587" s="72" t="s">
        <v>837</v>
      </c>
      <c r="C14587" s="72" t="s">
        <v>1102</v>
      </c>
      <c r="D14587" s="72" t="s">
        <v>1093</v>
      </c>
      <c r="E14587" s="72">
        <v>973</v>
      </c>
      <c r="F14587" s="105">
        <v>24</v>
      </c>
      <c r="G14587" s="108">
        <f t="shared" si="227"/>
        <v>43922</v>
      </c>
    </row>
    <row r="14588" spans="1:7" x14ac:dyDescent="0.35">
      <c r="A14588" s="72" t="s">
        <v>836</v>
      </c>
      <c r="B14588" s="72" t="s">
        <v>837</v>
      </c>
      <c r="C14588" s="72" t="s">
        <v>1102</v>
      </c>
      <c r="D14588" s="72" t="s">
        <v>1094</v>
      </c>
      <c r="E14588" s="72">
        <v>979</v>
      </c>
      <c r="F14588" s="105">
        <v>19</v>
      </c>
      <c r="G14588" s="108">
        <f t="shared" si="227"/>
        <v>43831</v>
      </c>
    </row>
    <row r="14589" spans="1:7" x14ac:dyDescent="0.35">
      <c r="A14589" s="72" t="s">
        <v>836</v>
      </c>
      <c r="B14589" s="72" t="s">
        <v>837</v>
      </c>
      <c r="C14589" s="72" t="s">
        <v>1102</v>
      </c>
      <c r="D14589" s="72" t="s">
        <v>1095</v>
      </c>
      <c r="E14589" s="72">
        <v>975</v>
      </c>
      <c r="F14589" s="105">
        <v>19</v>
      </c>
      <c r="G14589" s="108">
        <f t="shared" si="227"/>
        <v>43739</v>
      </c>
    </row>
    <row r="14590" spans="1:7" x14ac:dyDescent="0.35">
      <c r="A14590" s="72" t="s">
        <v>836</v>
      </c>
      <c r="B14590" s="72" t="s">
        <v>837</v>
      </c>
      <c r="C14590" s="72" t="s">
        <v>1102</v>
      </c>
      <c r="D14590" s="72" t="s">
        <v>1096</v>
      </c>
      <c r="E14590" s="72">
        <v>978</v>
      </c>
      <c r="F14590" s="105">
        <v>26</v>
      </c>
      <c r="G14590" s="108">
        <f t="shared" si="227"/>
        <v>43647</v>
      </c>
    </row>
    <row r="14591" spans="1:7" x14ac:dyDescent="0.35">
      <c r="A14591" s="72" t="s">
        <v>836</v>
      </c>
      <c r="B14591" s="72" t="s">
        <v>837</v>
      </c>
      <c r="C14591" s="72" t="s">
        <v>1102</v>
      </c>
      <c r="D14591" s="72" t="s">
        <v>1097</v>
      </c>
      <c r="E14591" s="72">
        <v>975</v>
      </c>
      <c r="F14591" s="105">
        <v>113</v>
      </c>
      <c r="G14591" s="108">
        <f t="shared" si="227"/>
        <v>43556</v>
      </c>
    </row>
    <row r="14592" spans="1:7" x14ac:dyDescent="0.35">
      <c r="A14592" s="72" t="s">
        <v>836</v>
      </c>
      <c r="B14592" s="72" t="s">
        <v>837</v>
      </c>
      <c r="C14592" s="72" t="s">
        <v>1102</v>
      </c>
      <c r="D14592" s="72" t="s">
        <v>1098</v>
      </c>
      <c r="E14592" s="72">
        <v>969</v>
      </c>
      <c r="F14592" s="105">
        <v>104</v>
      </c>
      <c r="G14592" s="108">
        <f t="shared" si="227"/>
        <v>43466</v>
      </c>
    </row>
    <row r="14593" spans="1:7" x14ac:dyDescent="0.35">
      <c r="A14593" s="72" t="s">
        <v>836</v>
      </c>
      <c r="B14593" s="72" t="s">
        <v>837</v>
      </c>
      <c r="C14593" s="72" t="s">
        <v>1102</v>
      </c>
      <c r="D14593" s="72" t="s">
        <v>1099</v>
      </c>
      <c r="E14593" s="72">
        <v>990</v>
      </c>
      <c r="F14593" s="105">
        <v>104</v>
      </c>
      <c r="G14593" s="108">
        <f t="shared" si="227"/>
        <v>43374</v>
      </c>
    </row>
    <row r="14594" spans="1:7" x14ac:dyDescent="0.35">
      <c r="A14594" s="72" t="s">
        <v>838</v>
      </c>
      <c r="B14594" s="72" t="s">
        <v>839</v>
      </c>
      <c r="C14594" s="72" t="s">
        <v>1087</v>
      </c>
      <c r="D14594" s="72" t="s">
        <v>1088</v>
      </c>
      <c r="E14594" s="72">
        <v>785</v>
      </c>
      <c r="F14594" s="105">
        <v>58</v>
      </c>
      <c r="G14594" s="108">
        <f t="shared" si="227"/>
        <v>44378</v>
      </c>
    </row>
    <row r="14595" spans="1:7" x14ac:dyDescent="0.35">
      <c r="A14595" s="72" t="s">
        <v>838</v>
      </c>
      <c r="B14595" s="72" t="s">
        <v>839</v>
      </c>
      <c r="C14595" s="72" t="s">
        <v>1087</v>
      </c>
      <c r="D14595" s="72" t="s">
        <v>1089</v>
      </c>
      <c r="E14595" s="72">
        <v>785</v>
      </c>
      <c r="F14595" s="105">
        <v>65</v>
      </c>
      <c r="G14595" s="108">
        <f t="shared" si="227"/>
        <v>44287</v>
      </c>
    </row>
    <row r="14596" spans="1:7" x14ac:dyDescent="0.35">
      <c r="A14596" s="72" t="s">
        <v>838</v>
      </c>
      <c r="B14596" s="72" t="s">
        <v>839</v>
      </c>
      <c r="C14596" s="72" t="s">
        <v>1087</v>
      </c>
      <c r="D14596" s="72" t="s">
        <v>1090</v>
      </c>
      <c r="E14596" s="72">
        <v>790</v>
      </c>
      <c r="F14596" s="105">
        <v>61</v>
      </c>
      <c r="G14596" s="108">
        <f t="shared" ref="G14596:G14659" si="228">DATE(LEFT(D14596,4),RIGHT(LEFT(D14596,7),2),1)</f>
        <v>44197</v>
      </c>
    </row>
    <row r="14597" spans="1:7" x14ac:dyDescent="0.35">
      <c r="A14597" s="72" t="s">
        <v>838</v>
      </c>
      <c r="B14597" s="72" t="s">
        <v>839</v>
      </c>
      <c r="C14597" s="72" t="s">
        <v>1087</v>
      </c>
      <c r="D14597" s="72" t="s">
        <v>1091</v>
      </c>
      <c r="E14597" s="72">
        <v>787</v>
      </c>
      <c r="F14597" s="105">
        <v>61</v>
      </c>
      <c r="G14597" s="108">
        <f t="shared" si="228"/>
        <v>44105</v>
      </c>
    </row>
    <row r="14598" spans="1:7" x14ac:dyDescent="0.35">
      <c r="A14598" s="72" t="s">
        <v>838</v>
      </c>
      <c r="B14598" s="72" t="s">
        <v>839</v>
      </c>
      <c r="C14598" s="72" t="s">
        <v>1087</v>
      </c>
      <c r="D14598" s="72" t="s">
        <v>1092</v>
      </c>
      <c r="E14598" s="72">
        <v>784</v>
      </c>
      <c r="F14598" s="105">
        <v>61</v>
      </c>
      <c r="G14598" s="108">
        <f t="shared" si="228"/>
        <v>44013</v>
      </c>
    </row>
    <row r="14599" spans="1:7" x14ac:dyDescent="0.35">
      <c r="A14599" s="72" t="s">
        <v>838</v>
      </c>
      <c r="B14599" s="72" t="s">
        <v>839</v>
      </c>
      <c r="C14599" s="72" t="s">
        <v>1087</v>
      </c>
      <c r="D14599" s="72" t="s">
        <v>1093</v>
      </c>
      <c r="E14599" s="72">
        <v>772</v>
      </c>
      <c r="F14599" s="105">
        <v>73</v>
      </c>
      <c r="G14599" s="108">
        <f t="shared" si="228"/>
        <v>43922</v>
      </c>
    </row>
    <row r="14600" spans="1:7" x14ac:dyDescent="0.35">
      <c r="A14600" s="72" t="s">
        <v>838</v>
      </c>
      <c r="B14600" s="72" t="s">
        <v>839</v>
      </c>
      <c r="C14600" s="72" t="s">
        <v>1087</v>
      </c>
      <c r="D14600" s="72" t="s">
        <v>1094</v>
      </c>
      <c r="E14600" s="72">
        <v>749</v>
      </c>
      <c r="F14600" s="105">
        <v>75</v>
      </c>
      <c r="G14600" s="108">
        <f t="shared" si="228"/>
        <v>43831</v>
      </c>
    </row>
    <row r="14601" spans="1:7" x14ac:dyDescent="0.35">
      <c r="A14601" s="72" t="s">
        <v>838</v>
      </c>
      <c r="B14601" s="72" t="s">
        <v>839</v>
      </c>
      <c r="C14601" s="72" t="s">
        <v>1087</v>
      </c>
      <c r="D14601" s="72" t="s">
        <v>1095</v>
      </c>
      <c r="E14601" s="72">
        <v>749</v>
      </c>
      <c r="F14601" s="105">
        <v>72</v>
      </c>
      <c r="G14601" s="108">
        <f t="shared" si="228"/>
        <v>43739</v>
      </c>
    </row>
    <row r="14602" spans="1:7" x14ac:dyDescent="0.35">
      <c r="A14602" s="72" t="s">
        <v>838</v>
      </c>
      <c r="B14602" s="72" t="s">
        <v>839</v>
      </c>
      <c r="C14602" s="72" t="s">
        <v>1087</v>
      </c>
      <c r="D14602" s="72" t="s">
        <v>1096</v>
      </c>
      <c r="E14602" s="72">
        <v>750</v>
      </c>
      <c r="F14602" s="105">
        <v>60</v>
      </c>
      <c r="G14602" s="108">
        <f t="shared" si="228"/>
        <v>43647</v>
      </c>
    </row>
    <row r="14603" spans="1:7" x14ac:dyDescent="0.35">
      <c r="A14603" s="72" t="s">
        <v>838</v>
      </c>
      <c r="B14603" s="72" t="s">
        <v>839</v>
      </c>
      <c r="C14603" s="72" t="s">
        <v>1087</v>
      </c>
      <c r="D14603" s="72" t="s">
        <v>1097</v>
      </c>
      <c r="E14603" s="72">
        <v>752</v>
      </c>
      <c r="F14603" s="105">
        <v>59</v>
      </c>
      <c r="G14603" s="108">
        <f t="shared" si="228"/>
        <v>43556</v>
      </c>
    </row>
    <row r="14604" spans="1:7" x14ac:dyDescent="0.35">
      <c r="A14604" s="72" t="s">
        <v>838</v>
      </c>
      <c r="B14604" s="72" t="s">
        <v>839</v>
      </c>
      <c r="C14604" s="72" t="s">
        <v>1087</v>
      </c>
      <c r="D14604" s="72" t="s">
        <v>1098</v>
      </c>
      <c r="E14604" s="72">
        <v>738</v>
      </c>
      <c r="F14604" s="105">
        <v>63</v>
      </c>
      <c r="G14604" s="108">
        <f t="shared" si="228"/>
        <v>43466</v>
      </c>
    </row>
    <row r="14605" spans="1:7" x14ac:dyDescent="0.35">
      <c r="A14605" s="72" t="s">
        <v>838</v>
      </c>
      <c r="B14605" s="72" t="s">
        <v>839</v>
      </c>
      <c r="C14605" s="72" t="s">
        <v>1087</v>
      </c>
      <c r="D14605" s="72" t="s">
        <v>1099</v>
      </c>
      <c r="E14605" s="72">
        <v>769</v>
      </c>
      <c r="F14605" s="105">
        <v>65</v>
      </c>
      <c r="G14605" s="108">
        <f t="shared" si="228"/>
        <v>43374</v>
      </c>
    </row>
    <row r="14606" spans="1:7" x14ac:dyDescent="0.35">
      <c r="A14606" s="72" t="s">
        <v>838</v>
      </c>
      <c r="B14606" s="72" t="s">
        <v>839</v>
      </c>
      <c r="C14606" s="72" t="s">
        <v>1100</v>
      </c>
      <c r="D14606" s="72" t="s">
        <v>1088</v>
      </c>
      <c r="E14606" s="72">
        <v>256</v>
      </c>
      <c r="F14606" s="105">
        <v>33</v>
      </c>
      <c r="G14606" s="108">
        <f t="shared" si="228"/>
        <v>44378</v>
      </c>
    </row>
    <row r="14607" spans="1:7" x14ac:dyDescent="0.35">
      <c r="A14607" s="72" t="s">
        <v>838</v>
      </c>
      <c r="B14607" s="72" t="s">
        <v>839</v>
      </c>
      <c r="C14607" s="72" t="s">
        <v>1100</v>
      </c>
      <c r="D14607" s="72" t="s">
        <v>1089</v>
      </c>
      <c r="E14607" s="72">
        <v>258</v>
      </c>
      <c r="F14607" s="105">
        <v>29</v>
      </c>
      <c r="G14607" s="108">
        <f t="shared" si="228"/>
        <v>44287</v>
      </c>
    </row>
    <row r="14608" spans="1:7" x14ac:dyDescent="0.35">
      <c r="A14608" s="72" t="s">
        <v>838</v>
      </c>
      <c r="B14608" s="72" t="s">
        <v>839</v>
      </c>
      <c r="C14608" s="72" t="s">
        <v>1100</v>
      </c>
      <c r="D14608" s="72" t="s">
        <v>1090</v>
      </c>
      <c r="E14608" s="72">
        <v>257</v>
      </c>
      <c r="F14608" s="105">
        <v>32</v>
      </c>
      <c r="G14608" s="108">
        <f t="shared" si="228"/>
        <v>44197</v>
      </c>
    </row>
    <row r="14609" spans="1:7" x14ac:dyDescent="0.35">
      <c r="A14609" s="72" t="s">
        <v>838</v>
      </c>
      <c r="B14609" s="72" t="s">
        <v>839</v>
      </c>
      <c r="C14609" s="72" t="s">
        <v>1100</v>
      </c>
      <c r="D14609" s="72" t="s">
        <v>1091</v>
      </c>
      <c r="E14609" s="72">
        <v>257</v>
      </c>
      <c r="F14609" s="105">
        <v>34</v>
      </c>
      <c r="G14609" s="108">
        <f t="shared" si="228"/>
        <v>44105</v>
      </c>
    </row>
    <row r="14610" spans="1:7" x14ac:dyDescent="0.35">
      <c r="A14610" s="72" t="s">
        <v>838</v>
      </c>
      <c r="B14610" s="72" t="s">
        <v>839</v>
      </c>
      <c r="C14610" s="72" t="s">
        <v>1100</v>
      </c>
      <c r="D14610" s="72" t="s">
        <v>1092</v>
      </c>
      <c r="E14610" s="72">
        <v>257</v>
      </c>
      <c r="F14610" s="105">
        <v>34</v>
      </c>
      <c r="G14610" s="108">
        <f t="shared" si="228"/>
        <v>44013</v>
      </c>
    </row>
    <row r="14611" spans="1:7" x14ac:dyDescent="0.35">
      <c r="A14611" s="72" t="s">
        <v>838</v>
      </c>
      <c r="B14611" s="72" t="s">
        <v>839</v>
      </c>
      <c r="C14611" s="72" t="s">
        <v>1100</v>
      </c>
      <c r="D14611" s="72" t="s">
        <v>1093</v>
      </c>
      <c r="E14611" s="72">
        <v>259</v>
      </c>
      <c r="F14611" s="105">
        <v>39</v>
      </c>
      <c r="G14611" s="108">
        <f t="shared" si="228"/>
        <v>43922</v>
      </c>
    </row>
    <row r="14612" spans="1:7" x14ac:dyDescent="0.35">
      <c r="A14612" s="72" t="s">
        <v>838</v>
      </c>
      <c r="B14612" s="72" t="s">
        <v>839</v>
      </c>
      <c r="C14612" s="72" t="s">
        <v>1100</v>
      </c>
      <c r="D14612" s="72" t="s">
        <v>1094</v>
      </c>
      <c r="E14612" s="72">
        <v>256</v>
      </c>
      <c r="F14612" s="105">
        <v>36</v>
      </c>
      <c r="G14612" s="108">
        <f t="shared" si="228"/>
        <v>43831</v>
      </c>
    </row>
    <row r="14613" spans="1:7" x14ac:dyDescent="0.35">
      <c r="A14613" s="72" t="s">
        <v>838</v>
      </c>
      <c r="B14613" s="72" t="s">
        <v>839</v>
      </c>
      <c r="C14613" s="72" t="s">
        <v>1100</v>
      </c>
      <c r="D14613" s="72" t="s">
        <v>1095</v>
      </c>
      <c r="E14613" s="72">
        <v>257</v>
      </c>
      <c r="F14613" s="105">
        <v>44</v>
      </c>
      <c r="G14613" s="108">
        <f t="shared" si="228"/>
        <v>43739</v>
      </c>
    </row>
    <row r="14614" spans="1:7" x14ac:dyDescent="0.35">
      <c r="A14614" s="72" t="s">
        <v>838</v>
      </c>
      <c r="B14614" s="72" t="s">
        <v>839</v>
      </c>
      <c r="C14614" s="72" t="s">
        <v>1100</v>
      </c>
      <c r="D14614" s="72" t="s">
        <v>1096</v>
      </c>
      <c r="E14614" s="72">
        <v>260</v>
      </c>
      <c r="F14614" s="105">
        <v>39</v>
      </c>
      <c r="G14614" s="108">
        <f t="shared" si="228"/>
        <v>43647</v>
      </c>
    </row>
    <row r="14615" spans="1:7" x14ac:dyDescent="0.35">
      <c r="A14615" s="72" t="s">
        <v>838</v>
      </c>
      <c r="B14615" s="72" t="s">
        <v>839</v>
      </c>
      <c r="C14615" s="72" t="s">
        <v>1100</v>
      </c>
      <c r="D14615" s="72" t="s">
        <v>1097</v>
      </c>
      <c r="E14615" s="72">
        <v>262</v>
      </c>
      <c r="F14615" s="105">
        <v>37</v>
      </c>
      <c r="G14615" s="108">
        <f t="shared" si="228"/>
        <v>43556</v>
      </c>
    </row>
    <row r="14616" spans="1:7" x14ac:dyDescent="0.35">
      <c r="A14616" s="72" t="s">
        <v>838</v>
      </c>
      <c r="B14616" s="72" t="s">
        <v>839</v>
      </c>
      <c r="C14616" s="72" t="s">
        <v>1100</v>
      </c>
      <c r="D14616" s="72" t="s">
        <v>1098</v>
      </c>
      <c r="E14616" s="72">
        <v>256</v>
      </c>
      <c r="F14616" s="105">
        <v>39</v>
      </c>
      <c r="G14616" s="108">
        <f t="shared" si="228"/>
        <v>43466</v>
      </c>
    </row>
    <row r="14617" spans="1:7" x14ac:dyDescent="0.35">
      <c r="A14617" s="72" t="s">
        <v>838</v>
      </c>
      <c r="B14617" s="72" t="s">
        <v>839</v>
      </c>
      <c r="C14617" s="72" t="s">
        <v>1100</v>
      </c>
      <c r="D14617" s="72" t="s">
        <v>1099</v>
      </c>
      <c r="E14617" s="72">
        <v>278</v>
      </c>
      <c r="F14617" s="105">
        <v>47</v>
      </c>
      <c r="G14617" s="108">
        <f t="shared" si="228"/>
        <v>43374</v>
      </c>
    </row>
    <row r="14618" spans="1:7" x14ac:dyDescent="0.35">
      <c r="A14618" s="72" t="s">
        <v>838</v>
      </c>
      <c r="B14618" s="72" t="s">
        <v>839</v>
      </c>
      <c r="C14618" s="72" t="s">
        <v>1101</v>
      </c>
      <c r="D14618" s="72" t="s">
        <v>1088</v>
      </c>
      <c r="E14618" s="72">
        <v>1360</v>
      </c>
      <c r="F14618" s="105">
        <v>17</v>
      </c>
      <c r="G14618" s="108">
        <f t="shared" si="228"/>
        <v>44378</v>
      </c>
    </row>
    <row r="14619" spans="1:7" x14ac:dyDescent="0.35">
      <c r="A14619" s="72" t="s">
        <v>838</v>
      </c>
      <c r="B14619" s="72" t="s">
        <v>839</v>
      </c>
      <c r="C14619" s="72" t="s">
        <v>1101</v>
      </c>
      <c r="D14619" s="72" t="s">
        <v>1089</v>
      </c>
      <c r="E14619" s="72">
        <v>1363</v>
      </c>
      <c r="F14619" s="105">
        <v>19</v>
      </c>
      <c r="G14619" s="108">
        <f t="shared" si="228"/>
        <v>44287</v>
      </c>
    </row>
    <row r="14620" spans="1:7" x14ac:dyDescent="0.35">
      <c r="A14620" s="72" t="s">
        <v>838</v>
      </c>
      <c r="B14620" s="72" t="s">
        <v>839</v>
      </c>
      <c r="C14620" s="72" t="s">
        <v>1101</v>
      </c>
      <c r="D14620" s="72" t="s">
        <v>1090</v>
      </c>
      <c r="E14620" s="72">
        <v>1369</v>
      </c>
      <c r="F14620" s="105">
        <v>19</v>
      </c>
      <c r="G14620" s="108">
        <f t="shared" si="228"/>
        <v>44197</v>
      </c>
    </row>
    <row r="14621" spans="1:7" x14ac:dyDescent="0.35">
      <c r="A14621" s="72" t="s">
        <v>838</v>
      </c>
      <c r="B14621" s="72" t="s">
        <v>839</v>
      </c>
      <c r="C14621" s="72" t="s">
        <v>1101</v>
      </c>
      <c r="D14621" s="72" t="s">
        <v>1091</v>
      </c>
      <c r="E14621" s="72">
        <v>1365</v>
      </c>
      <c r="F14621" s="105">
        <v>18</v>
      </c>
      <c r="G14621" s="108">
        <f t="shared" si="228"/>
        <v>44105</v>
      </c>
    </row>
    <row r="14622" spans="1:7" x14ac:dyDescent="0.35">
      <c r="A14622" s="72" t="s">
        <v>838</v>
      </c>
      <c r="B14622" s="72" t="s">
        <v>839</v>
      </c>
      <c r="C14622" s="72" t="s">
        <v>1101</v>
      </c>
      <c r="D14622" s="72" t="s">
        <v>1092</v>
      </c>
      <c r="E14622" s="72">
        <v>1342</v>
      </c>
      <c r="F14622" s="105">
        <v>18</v>
      </c>
      <c r="G14622" s="108">
        <f t="shared" si="228"/>
        <v>44013</v>
      </c>
    </row>
    <row r="14623" spans="1:7" x14ac:dyDescent="0.35">
      <c r="A14623" s="72" t="s">
        <v>838</v>
      </c>
      <c r="B14623" s="72" t="s">
        <v>839</v>
      </c>
      <c r="C14623" s="72" t="s">
        <v>1101</v>
      </c>
      <c r="D14623" s="72" t="s">
        <v>1093</v>
      </c>
      <c r="E14623" s="72">
        <v>1313</v>
      </c>
      <c r="F14623" s="105">
        <v>28</v>
      </c>
      <c r="G14623" s="108">
        <f t="shared" si="228"/>
        <v>43922</v>
      </c>
    </row>
    <row r="14624" spans="1:7" x14ac:dyDescent="0.35">
      <c r="A14624" s="72" t="s">
        <v>838</v>
      </c>
      <c r="B14624" s="72" t="s">
        <v>839</v>
      </c>
      <c r="C14624" s="72" t="s">
        <v>1101</v>
      </c>
      <c r="D14624" s="72" t="s">
        <v>1094</v>
      </c>
      <c r="E14624" s="72">
        <v>1267</v>
      </c>
      <c r="F14624" s="105">
        <v>27</v>
      </c>
      <c r="G14624" s="108">
        <f t="shared" si="228"/>
        <v>43831</v>
      </c>
    </row>
    <row r="14625" spans="1:7" x14ac:dyDescent="0.35">
      <c r="A14625" s="72" t="s">
        <v>838</v>
      </c>
      <c r="B14625" s="72" t="s">
        <v>839</v>
      </c>
      <c r="C14625" s="72" t="s">
        <v>1101</v>
      </c>
      <c r="D14625" s="72" t="s">
        <v>1095</v>
      </c>
      <c r="E14625" s="72">
        <v>1264</v>
      </c>
      <c r="F14625" s="105">
        <v>29</v>
      </c>
      <c r="G14625" s="108">
        <f t="shared" si="228"/>
        <v>43739</v>
      </c>
    </row>
    <row r="14626" spans="1:7" x14ac:dyDescent="0.35">
      <c r="A14626" s="72" t="s">
        <v>838</v>
      </c>
      <c r="B14626" s="72" t="s">
        <v>839</v>
      </c>
      <c r="C14626" s="72" t="s">
        <v>1101</v>
      </c>
      <c r="D14626" s="72" t="s">
        <v>1096</v>
      </c>
      <c r="E14626" s="72">
        <v>1248</v>
      </c>
      <c r="F14626" s="105">
        <v>9</v>
      </c>
      <c r="G14626" s="108">
        <f t="shared" si="228"/>
        <v>43647</v>
      </c>
    </row>
    <row r="14627" spans="1:7" x14ac:dyDescent="0.35">
      <c r="A14627" s="72" t="s">
        <v>838</v>
      </c>
      <c r="B14627" s="72" t="s">
        <v>839</v>
      </c>
      <c r="C14627" s="72" t="s">
        <v>1101</v>
      </c>
      <c r="D14627" s="72" t="s">
        <v>1097</v>
      </c>
      <c r="E14627" s="72">
        <v>1249</v>
      </c>
      <c r="F14627" s="105">
        <v>10</v>
      </c>
      <c r="G14627" s="108">
        <f t="shared" si="228"/>
        <v>43556</v>
      </c>
    </row>
    <row r="14628" spans="1:7" x14ac:dyDescent="0.35">
      <c r="A14628" s="72" t="s">
        <v>838</v>
      </c>
      <c r="B14628" s="72" t="s">
        <v>839</v>
      </c>
      <c r="C14628" s="72" t="s">
        <v>1101</v>
      </c>
      <c r="D14628" s="72" t="s">
        <v>1098</v>
      </c>
      <c r="E14628" s="72">
        <v>1190</v>
      </c>
      <c r="F14628" s="105">
        <v>11</v>
      </c>
      <c r="G14628" s="108">
        <f t="shared" si="228"/>
        <v>43466</v>
      </c>
    </row>
    <row r="14629" spans="1:7" x14ac:dyDescent="0.35">
      <c r="A14629" s="72" t="s">
        <v>838</v>
      </c>
      <c r="B14629" s="72" t="s">
        <v>839</v>
      </c>
      <c r="C14629" s="72" t="s">
        <v>1101</v>
      </c>
      <c r="D14629" s="72" t="s">
        <v>1099</v>
      </c>
      <c r="E14629" s="72">
        <v>1291</v>
      </c>
      <c r="F14629" s="105">
        <v>11</v>
      </c>
      <c r="G14629" s="108">
        <f t="shared" si="228"/>
        <v>43374</v>
      </c>
    </row>
    <row r="14630" spans="1:7" x14ac:dyDescent="0.35">
      <c r="A14630" s="72" t="s">
        <v>838</v>
      </c>
      <c r="B14630" s="72" t="s">
        <v>839</v>
      </c>
      <c r="C14630" s="72" t="s">
        <v>1102</v>
      </c>
      <c r="D14630" s="72" t="s">
        <v>1088</v>
      </c>
      <c r="E14630" s="72">
        <v>922</v>
      </c>
      <c r="F14630" s="105">
        <v>85</v>
      </c>
      <c r="G14630" s="108">
        <f t="shared" si="228"/>
        <v>44378</v>
      </c>
    </row>
    <row r="14631" spans="1:7" x14ac:dyDescent="0.35">
      <c r="A14631" s="72" t="s">
        <v>838</v>
      </c>
      <c r="B14631" s="72" t="s">
        <v>839</v>
      </c>
      <c r="C14631" s="72" t="s">
        <v>1102</v>
      </c>
      <c r="D14631" s="72" t="s">
        <v>1089</v>
      </c>
      <c r="E14631" s="72">
        <v>920</v>
      </c>
      <c r="F14631" s="105">
        <v>92</v>
      </c>
      <c r="G14631" s="108">
        <f t="shared" si="228"/>
        <v>44287</v>
      </c>
    </row>
    <row r="14632" spans="1:7" x14ac:dyDescent="0.35">
      <c r="A14632" s="72" t="s">
        <v>838</v>
      </c>
      <c r="B14632" s="72" t="s">
        <v>839</v>
      </c>
      <c r="C14632" s="72" t="s">
        <v>1102</v>
      </c>
      <c r="D14632" s="72" t="s">
        <v>1090</v>
      </c>
      <c r="E14632" s="72">
        <v>925</v>
      </c>
      <c r="F14632" s="105">
        <v>91</v>
      </c>
      <c r="G14632" s="108">
        <f t="shared" si="228"/>
        <v>44197</v>
      </c>
    </row>
    <row r="14633" spans="1:7" x14ac:dyDescent="0.35">
      <c r="A14633" s="72" t="s">
        <v>838</v>
      </c>
      <c r="B14633" s="72" t="s">
        <v>839</v>
      </c>
      <c r="C14633" s="72" t="s">
        <v>1102</v>
      </c>
      <c r="D14633" s="72" t="s">
        <v>1091</v>
      </c>
      <c r="E14633" s="72">
        <v>922</v>
      </c>
      <c r="F14633" s="105">
        <v>92</v>
      </c>
      <c r="G14633" s="108">
        <f t="shared" si="228"/>
        <v>44105</v>
      </c>
    </row>
    <row r="14634" spans="1:7" x14ac:dyDescent="0.35">
      <c r="A14634" s="72" t="s">
        <v>838</v>
      </c>
      <c r="B14634" s="72" t="s">
        <v>839</v>
      </c>
      <c r="C14634" s="72" t="s">
        <v>1102</v>
      </c>
      <c r="D14634" s="72" t="s">
        <v>1092</v>
      </c>
      <c r="E14634" s="72">
        <v>925</v>
      </c>
      <c r="F14634" s="105">
        <v>91</v>
      </c>
      <c r="G14634" s="108">
        <f t="shared" si="228"/>
        <v>44013</v>
      </c>
    </row>
    <row r="14635" spans="1:7" x14ac:dyDescent="0.35">
      <c r="A14635" s="72" t="s">
        <v>838</v>
      </c>
      <c r="B14635" s="72" t="s">
        <v>839</v>
      </c>
      <c r="C14635" s="72" t="s">
        <v>1102</v>
      </c>
      <c r="D14635" s="72" t="s">
        <v>1093</v>
      </c>
      <c r="E14635" s="72">
        <v>917</v>
      </c>
      <c r="F14635" s="105">
        <v>90</v>
      </c>
      <c r="G14635" s="108">
        <f t="shared" si="228"/>
        <v>43922</v>
      </c>
    </row>
    <row r="14636" spans="1:7" x14ac:dyDescent="0.35">
      <c r="A14636" s="72" t="s">
        <v>838</v>
      </c>
      <c r="B14636" s="72" t="s">
        <v>839</v>
      </c>
      <c r="C14636" s="72" t="s">
        <v>1102</v>
      </c>
      <c r="D14636" s="72" t="s">
        <v>1094</v>
      </c>
      <c r="E14636" s="72">
        <v>916</v>
      </c>
      <c r="F14636" s="105">
        <v>95</v>
      </c>
      <c r="G14636" s="108">
        <f t="shared" si="228"/>
        <v>43831</v>
      </c>
    </row>
    <row r="14637" spans="1:7" x14ac:dyDescent="0.35">
      <c r="A14637" s="72" t="s">
        <v>838</v>
      </c>
      <c r="B14637" s="72" t="s">
        <v>839</v>
      </c>
      <c r="C14637" s="72" t="s">
        <v>1102</v>
      </c>
      <c r="D14637" s="72" t="s">
        <v>1095</v>
      </c>
      <c r="E14637" s="72">
        <v>919</v>
      </c>
      <c r="F14637" s="105">
        <v>93</v>
      </c>
      <c r="G14637" s="108">
        <f t="shared" si="228"/>
        <v>43739</v>
      </c>
    </row>
    <row r="14638" spans="1:7" x14ac:dyDescent="0.35">
      <c r="A14638" s="72" t="s">
        <v>838</v>
      </c>
      <c r="B14638" s="72" t="s">
        <v>839</v>
      </c>
      <c r="C14638" s="72" t="s">
        <v>1102</v>
      </c>
      <c r="D14638" s="72" t="s">
        <v>1096</v>
      </c>
      <c r="E14638" s="72">
        <v>921</v>
      </c>
      <c r="F14638" s="105">
        <v>87</v>
      </c>
      <c r="G14638" s="108">
        <f t="shared" si="228"/>
        <v>43647</v>
      </c>
    </row>
    <row r="14639" spans="1:7" x14ac:dyDescent="0.35">
      <c r="A14639" s="72" t="s">
        <v>838</v>
      </c>
      <c r="B14639" s="72" t="s">
        <v>839</v>
      </c>
      <c r="C14639" s="72" t="s">
        <v>1102</v>
      </c>
      <c r="D14639" s="72" t="s">
        <v>1097</v>
      </c>
      <c r="E14639" s="72">
        <v>911</v>
      </c>
      <c r="F14639" s="105">
        <v>89</v>
      </c>
      <c r="G14639" s="108">
        <f t="shared" si="228"/>
        <v>43556</v>
      </c>
    </row>
    <row r="14640" spans="1:7" x14ac:dyDescent="0.35">
      <c r="A14640" s="72" t="s">
        <v>838</v>
      </c>
      <c r="B14640" s="72" t="s">
        <v>839</v>
      </c>
      <c r="C14640" s="72" t="s">
        <v>1102</v>
      </c>
      <c r="D14640" s="72" t="s">
        <v>1098</v>
      </c>
      <c r="E14640" s="72">
        <v>920</v>
      </c>
      <c r="F14640" s="105">
        <v>90</v>
      </c>
      <c r="G14640" s="108">
        <f t="shared" si="228"/>
        <v>43466</v>
      </c>
    </row>
    <row r="14641" spans="1:7" x14ac:dyDescent="0.35">
      <c r="A14641" s="72" t="s">
        <v>838</v>
      </c>
      <c r="B14641" s="72" t="s">
        <v>839</v>
      </c>
      <c r="C14641" s="72" t="s">
        <v>1102</v>
      </c>
      <c r="D14641" s="72" t="s">
        <v>1099</v>
      </c>
      <c r="E14641" s="72">
        <v>966</v>
      </c>
      <c r="F14641" s="105">
        <v>96</v>
      </c>
      <c r="G14641" s="108">
        <f t="shared" si="228"/>
        <v>43374</v>
      </c>
    </row>
    <row r="14642" spans="1:7" x14ac:dyDescent="0.35">
      <c r="A14642" s="72" t="s">
        <v>840</v>
      </c>
      <c r="B14642" s="72" t="s">
        <v>841</v>
      </c>
      <c r="C14642" s="72" t="s">
        <v>1087</v>
      </c>
      <c r="D14642" s="72" t="s">
        <v>1088</v>
      </c>
      <c r="E14642" s="72">
        <v>1946</v>
      </c>
      <c r="F14642" s="105">
        <v>357</v>
      </c>
      <c r="G14642" s="108">
        <f t="shared" si="228"/>
        <v>44378</v>
      </c>
    </row>
    <row r="14643" spans="1:7" x14ac:dyDescent="0.35">
      <c r="A14643" s="72" t="s">
        <v>840</v>
      </c>
      <c r="B14643" s="72" t="s">
        <v>841</v>
      </c>
      <c r="C14643" s="72" t="s">
        <v>1087</v>
      </c>
      <c r="D14643" s="72" t="s">
        <v>1089</v>
      </c>
      <c r="E14643" s="72">
        <v>1966</v>
      </c>
      <c r="F14643" s="105">
        <v>345</v>
      </c>
      <c r="G14643" s="108">
        <f t="shared" si="228"/>
        <v>44287</v>
      </c>
    </row>
    <row r="14644" spans="1:7" x14ac:dyDescent="0.35">
      <c r="A14644" s="72" t="s">
        <v>840</v>
      </c>
      <c r="B14644" s="72" t="s">
        <v>841</v>
      </c>
      <c r="C14644" s="72" t="s">
        <v>1087</v>
      </c>
      <c r="D14644" s="72" t="s">
        <v>1090</v>
      </c>
      <c r="E14644" s="72">
        <v>1971</v>
      </c>
      <c r="F14644" s="105">
        <v>337</v>
      </c>
      <c r="G14644" s="108">
        <f t="shared" si="228"/>
        <v>44197</v>
      </c>
    </row>
    <row r="14645" spans="1:7" x14ac:dyDescent="0.35">
      <c r="A14645" s="72" t="s">
        <v>840</v>
      </c>
      <c r="B14645" s="72" t="s">
        <v>841</v>
      </c>
      <c r="C14645" s="72" t="s">
        <v>1087</v>
      </c>
      <c r="D14645" s="72" t="s">
        <v>1091</v>
      </c>
      <c r="E14645" s="72">
        <v>1964</v>
      </c>
      <c r="F14645" s="105">
        <v>337</v>
      </c>
      <c r="G14645" s="108">
        <f t="shared" si="228"/>
        <v>44105</v>
      </c>
    </row>
    <row r="14646" spans="1:7" x14ac:dyDescent="0.35">
      <c r="A14646" s="72" t="s">
        <v>840</v>
      </c>
      <c r="B14646" s="72" t="s">
        <v>841</v>
      </c>
      <c r="C14646" s="72" t="s">
        <v>1087</v>
      </c>
      <c r="D14646" s="72" t="s">
        <v>1092</v>
      </c>
      <c r="E14646" s="72">
        <v>1954</v>
      </c>
      <c r="F14646" s="105">
        <v>329</v>
      </c>
      <c r="G14646" s="108">
        <f t="shared" si="228"/>
        <v>44013</v>
      </c>
    </row>
    <row r="14647" spans="1:7" x14ac:dyDescent="0.35">
      <c r="A14647" s="72" t="s">
        <v>840</v>
      </c>
      <c r="B14647" s="72" t="s">
        <v>841</v>
      </c>
      <c r="C14647" s="72" t="s">
        <v>1087</v>
      </c>
      <c r="D14647" s="72" t="s">
        <v>1093</v>
      </c>
      <c r="E14647" s="72">
        <v>1953</v>
      </c>
      <c r="F14647" s="105">
        <v>248</v>
      </c>
      <c r="G14647" s="108">
        <f t="shared" si="228"/>
        <v>43922</v>
      </c>
    </row>
    <row r="14648" spans="1:7" x14ac:dyDescent="0.35">
      <c r="A14648" s="72" t="s">
        <v>840</v>
      </c>
      <c r="B14648" s="72" t="s">
        <v>841</v>
      </c>
      <c r="C14648" s="72" t="s">
        <v>1087</v>
      </c>
      <c r="D14648" s="72" t="s">
        <v>1094</v>
      </c>
      <c r="E14648" s="72">
        <v>1841</v>
      </c>
      <c r="F14648" s="105">
        <v>254</v>
      </c>
      <c r="G14648" s="108">
        <f t="shared" si="228"/>
        <v>43831</v>
      </c>
    </row>
    <row r="14649" spans="1:7" x14ac:dyDescent="0.35">
      <c r="A14649" s="72" t="s">
        <v>840</v>
      </c>
      <c r="B14649" s="72" t="s">
        <v>841</v>
      </c>
      <c r="C14649" s="72" t="s">
        <v>1087</v>
      </c>
      <c r="D14649" s="72" t="s">
        <v>1095</v>
      </c>
      <c r="E14649" s="72">
        <v>1862</v>
      </c>
      <c r="F14649" s="105">
        <v>255</v>
      </c>
      <c r="G14649" s="108">
        <f t="shared" si="228"/>
        <v>43739</v>
      </c>
    </row>
    <row r="14650" spans="1:7" x14ac:dyDescent="0.35">
      <c r="A14650" s="72" t="s">
        <v>840</v>
      </c>
      <c r="B14650" s="72" t="s">
        <v>841</v>
      </c>
      <c r="C14650" s="72" t="s">
        <v>1087</v>
      </c>
      <c r="D14650" s="72" t="s">
        <v>1096</v>
      </c>
      <c r="E14650" s="72">
        <v>1882</v>
      </c>
      <c r="F14650" s="105">
        <v>266</v>
      </c>
      <c r="G14650" s="108">
        <f t="shared" si="228"/>
        <v>43647</v>
      </c>
    </row>
    <row r="14651" spans="1:7" x14ac:dyDescent="0.35">
      <c r="A14651" s="72" t="s">
        <v>840</v>
      </c>
      <c r="B14651" s="72" t="s">
        <v>841</v>
      </c>
      <c r="C14651" s="72" t="s">
        <v>1087</v>
      </c>
      <c r="D14651" s="72" t="s">
        <v>1097</v>
      </c>
      <c r="E14651" s="72">
        <v>1875</v>
      </c>
      <c r="F14651" s="105">
        <v>269</v>
      </c>
      <c r="G14651" s="108">
        <f t="shared" si="228"/>
        <v>43556</v>
      </c>
    </row>
    <row r="14652" spans="1:7" x14ac:dyDescent="0.35">
      <c r="A14652" s="72" t="s">
        <v>840</v>
      </c>
      <c r="B14652" s="72" t="s">
        <v>841</v>
      </c>
      <c r="C14652" s="72" t="s">
        <v>1087</v>
      </c>
      <c r="D14652" s="72" t="s">
        <v>1098</v>
      </c>
      <c r="E14652" s="72">
        <v>1882</v>
      </c>
      <c r="F14652" s="105">
        <v>274</v>
      </c>
      <c r="G14652" s="108">
        <f t="shared" si="228"/>
        <v>43466</v>
      </c>
    </row>
    <row r="14653" spans="1:7" x14ac:dyDescent="0.35">
      <c r="A14653" s="72" t="s">
        <v>840</v>
      </c>
      <c r="B14653" s="72" t="s">
        <v>841</v>
      </c>
      <c r="C14653" s="72" t="s">
        <v>1087</v>
      </c>
      <c r="D14653" s="72" t="s">
        <v>1099</v>
      </c>
      <c r="E14653" s="72">
        <v>1946</v>
      </c>
      <c r="F14653" s="105">
        <v>317</v>
      </c>
      <c r="G14653" s="108">
        <f t="shared" si="228"/>
        <v>43374</v>
      </c>
    </row>
    <row r="14654" spans="1:7" x14ac:dyDescent="0.35">
      <c r="A14654" s="72" t="s">
        <v>840</v>
      </c>
      <c r="B14654" s="72" t="s">
        <v>841</v>
      </c>
      <c r="C14654" s="72" t="s">
        <v>1100</v>
      </c>
      <c r="D14654" s="72" t="s">
        <v>1088</v>
      </c>
      <c r="E14654" s="72">
        <v>7049</v>
      </c>
      <c r="F14654" s="105">
        <v>2005</v>
      </c>
      <c r="G14654" s="108">
        <f t="shared" si="228"/>
        <v>44378</v>
      </c>
    </row>
    <row r="14655" spans="1:7" x14ac:dyDescent="0.35">
      <c r="A14655" s="72" t="s">
        <v>840</v>
      </c>
      <c r="B14655" s="72" t="s">
        <v>841</v>
      </c>
      <c r="C14655" s="72" t="s">
        <v>1100</v>
      </c>
      <c r="D14655" s="72" t="s">
        <v>1089</v>
      </c>
      <c r="E14655" s="72">
        <v>7086</v>
      </c>
      <c r="F14655" s="105">
        <v>1572</v>
      </c>
      <c r="G14655" s="108">
        <f t="shared" si="228"/>
        <v>44287</v>
      </c>
    </row>
    <row r="14656" spans="1:7" x14ac:dyDescent="0.35">
      <c r="A14656" s="72" t="s">
        <v>840</v>
      </c>
      <c r="B14656" s="72" t="s">
        <v>841</v>
      </c>
      <c r="C14656" s="72" t="s">
        <v>1100</v>
      </c>
      <c r="D14656" s="72" t="s">
        <v>1090</v>
      </c>
      <c r="E14656" s="72">
        <v>7054</v>
      </c>
      <c r="F14656" s="105">
        <v>1467</v>
      </c>
      <c r="G14656" s="108">
        <f t="shared" si="228"/>
        <v>44197</v>
      </c>
    </row>
    <row r="14657" spans="1:7" x14ac:dyDescent="0.35">
      <c r="A14657" s="72" t="s">
        <v>840</v>
      </c>
      <c r="B14657" s="72" t="s">
        <v>841</v>
      </c>
      <c r="C14657" s="72" t="s">
        <v>1100</v>
      </c>
      <c r="D14657" s="72" t="s">
        <v>1091</v>
      </c>
      <c r="E14657" s="72">
        <v>6945</v>
      </c>
      <c r="F14657" s="105">
        <v>1098</v>
      </c>
      <c r="G14657" s="108">
        <f t="shared" si="228"/>
        <v>44105</v>
      </c>
    </row>
    <row r="14658" spans="1:7" x14ac:dyDescent="0.35">
      <c r="A14658" s="72" t="s">
        <v>840</v>
      </c>
      <c r="B14658" s="72" t="s">
        <v>841</v>
      </c>
      <c r="C14658" s="72" t="s">
        <v>1100</v>
      </c>
      <c r="D14658" s="72" t="s">
        <v>1092</v>
      </c>
      <c r="E14658" s="72">
        <v>6899</v>
      </c>
      <c r="F14658" s="105">
        <v>960</v>
      </c>
      <c r="G14658" s="108">
        <f t="shared" si="228"/>
        <v>44013</v>
      </c>
    </row>
    <row r="14659" spans="1:7" x14ac:dyDescent="0.35">
      <c r="A14659" s="72" t="s">
        <v>840</v>
      </c>
      <c r="B14659" s="72" t="s">
        <v>841</v>
      </c>
      <c r="C14659" s="72" t="s">
        <v>1100</v>
      </c>
      <c r="D14659" s="72" t="s">
        <v>1093</v>
      </c>
      <c r="E14659" s="72">
        <v>6591</v>
      </c>
      <c r="F14659" s="105">
        <v>800</v>
      </c>
      <c r="G14659" s="108">
        <f t="shared" si="228"/>
        <v>43922</v>
      </c>
    </row>
    <row r="14660" spans="1:7" x14ac:dyDescent="0.35">
      <c r="A14660" s="72" t="s">
        <v>840</v>
      </c>
      <c r="B14660" s="72" t="s">
        <v>841</v>
      </c>
      <c r="C14660" s="72" t="s">
        <v>1100</v>
      </c>
      <c r="D14660" s="72" t="s">
        <v>1094</v>
      </c>
      <c r="E14660" s="72">
        <v>6317</v>
      </c>
      <c r="F14660" s="105">
        <v>824</v>
      </c>
      <c r="G14660" s="108">
        <f t="shared" ref="G14660:G14723" si="229">DATE(LEFT(D14660,4),RIGHT(LEFT(D14660,7),2),1)</f>
        <v>43831</v>
      </c>
    </row>
    <row r="14661" spans="1:7" x14ac:dyDescent="0.35">
      <c r="A14661" s="72" t="s">
        <v>840</v>
      </c>
      <c r="B14661" s="72" t="s">
        <v>841</v>
      </c>
      <c r="C14661" s="72" t="s">
        <v>1100</v>
      </c>
      <c r="D14661" s="72" t="s">
        <v>1095</v>
      </c>
      <c r="E14661" s="72">
        <v>6187</v>
      </c>
      <c r="F14661" s="105">
        <v>828</v>
      </c>
      <c r="G14661" s="108">
        <f t="shared" si="229"/>
        <v>43739</v>
      </c>
    </row>
    <row r="14662" spans="1:7" x14ac:dyDescent="0.35">
      <c r="A14662" s="72" t="s">
        <v>840</v>
      </c>
      <c r="B14662" s="72" t="s">
        <v>841</v>
      </c>
      <c r="C14662" s="72" t="s">
        <v>1100</v>
      </c>
      <c r="D14662" s="72" t="s">
        <v>1096</v>
      </c>
      <c r="E14662" s="72">
        <v>6196</v>
      </c>
      <c r="F14662" s="105">
        <v>853</v>
      </c>
      <c r="G14662" s="108">
        <f t="shared" si="229"/>
        <v>43647</v>
      </c>
    </row>
    <row r="14663" spans="1:7" x14ac:dyDescent="0.35">
      <c r="A14663" s="72" t="s">
        <v>840</v>
      </c>
      <c r="B14663" s="72" t="s">
        <v>841</v>
      </c>
      <c r="C14663" s="72" t="s">
        <v>1100</v>
      </c>
      <c r="D14663" s="72" t="s">
        <v>1097</v>
      </c>
      <c r="E14663" s="72">
        <v>6212</v>
      </c>
      <c r="F14663" s="105">
        <v>866</v>
      </c>
      <c r="G14663" s="108">
        <f t="shared" si="229"/>
        <v>43556</v>
      </c>
    </row>
    <row r="14664" spans="1:7" x14ac:dyDescent="0.35">
      <c r="A14664" s="72" t="s">
        <v>840</v>
      </c>
      <c r="B14664" s="72" t="s">
        <v>841</v>
      </c>
      <c r="C14664" s="72" t="s">
        <v>1100</v>
      </c>
      <c r="D14664" s="72" t="s">
        <v>1098</v>
      </c>
      <c r="E14664" s="72">
        <v>5884</v>
      </c>
      <c r="F14664" s="105">
        <v>793</v>
      </c>
      <c r="G14664" s="108">
        <f t="shared" si="229"/>
        <v>43466</v>
      </c>
    </row>
    <row r="14665" spans="1:7" x14ac:dyDescent="0.35">
      <c r="A14665" s="72" t="s">
        <v>840</v>
      </c>
      <c r="B14665" s="72" t="s">
        <v>841</v>
      </c>
      <c r="C14665" s="72" t="s">
        <v>1100</v>
      </c>
      <c r="D14665" s="72" t="s">
        <v>1099</v>
      </c>
      <c r="E14665" s="72">
        <v>6031</v>
      </c>
      <c r="F14665" s="105">
        <v>1006</v>
      </c>
      <c r="G14665" s="108">
        <f t="shared" si="229"/>
        <v>43374</v>
      </c>
    </row>
    <row r="14666" spans="1:7" x14ac:dyDescent="0.35">
      <c r="A14666" s="72" t="s">
        <v>840</v>
      </c>
      <c r="B14666" s="72" t="s">
        <v>841</v>
      </c>
      <c r="C14666" s="72" t="s">
        <v>1101</v>
      </c>
      <c r="D14666" s="72" t="s">
        <v>1088</v>
      </c>
      <c r="E14666" s="72">
        <v>188</v>
      </c>
      <c r="F14666" s="105">
        <v>36</v>
      </c>
      <c r="G14666" s="108">
        <f t="shared" si="229"/>
        <v>44378</v>
      </c>
    </row>
    <row r="14667" spans="1:7" x14ac:dyDescent="0.35">
      <c r="A14667" s="72" t="s">
        <v>840</v>
      </c>
      <c r="B14667" s="72" t="s">
        <v>841</v>
      </c>
      <c r="C14667" s="72" t="s">
        <v>1101</v>
      </c>
      <c r="D14667" s="72" t="s">
        <v>1089</v>
      </c>
      <c r="E14667" s="72">
        <v>189</v>
      </c>
      <c r="F14667" s="105">
        <v>38</v>
      </c>
      <c r="G14667" s="108">
        <f t="shared" si="229"/>
        <v>44287</v>
      </c>
    </row>
    <row r="14668" spans="1:7" x14ac:dyDescent="0.35">
      <c r="A14668" s="72" t="s">
        <v>840</v>
      </c>
      <c r="B14668" s="72" t="s">
        <v>841</v>
      </c>
      <c r="C14668" s="72" t="s">
        <v>1101</v>
      </c>
      <c r="D14668" s="72" t="s">
        <v>1090</v>
      </c>
      <c r="E14668" s="72">
        <v>190</v>
      </c>
      <c r="F14668" s="105">
        <v>38</v>
      </c>
      <c r="G14668" s="108">
        <f t="shared" si="229"/>
        <v>44197</v>
      </c>
    </row>
    <row r="14669" spans="1:7" x14ac:dyDescent="0.35">
      <c r="A14669" s="72" t="s">
        <v>840</v>
      </c>
      <c r="B14669" s="72" t="s">
        <v>841</v>
      </c>
      <c r="C14669" s="72" t="s">
        <v>1101</v>
      </c>
      <c r="D14669" s="72" t="s">
        <v>1091</v>
      </c>
      <c r="E14669" s="72">
        <v>183</v>
      </c>
      <c r="F14669" s="105">
        <v>38</v>
      </c>
      <c r="G14669" s="108">
        <f t="shared" si="229"/>
        <v>44105</v>
      </c>
    </row>
    <row r="14670" spans="1:7" x14ac:dyDescent="0.35">
      <c r="A14670" s="72" t="s">
        <v>840</v>
      </c>
      <c r="B14670" s="72" t="s">
        <v>841</v>
      </c>
      <c r="C14670" s="72" t="s">
        <v>1101</v>
      </c>
      <c r="D14670" s="72" t="s">
        <v>1092</v>
      </c>
      <c r="E14670" s="72">
        <v>183</v>
      </c>
      <c r="F14670" s="105">
        <v>38</v>
      </c>
      <c r="G14670" s="108">
        <f t="shared" si="229"/>
        <v>44013</v>
      </c>
    </row>
    <row r="14671" spans="1:7" x14ac:dyDescent="0.35">
      <c r="A14671" s="72" t="s">
        <v>840</v>
      </c>
      <c r="B14671" s="72" t="s">
        <v>841</v>
      </c>
      <c r="C14671" s="72" t="s">
        <v>1101</v>
      </c>
      <c r="D14671" s="72" t="s">
        <v>1093</v>
      </c>
      <c r="E14671" s="72">
        <v>180</v>
      </c>
      <c r="F14671" s="105">
        <v>36</v>
      </c>
      <c r="G14671" s="108">
        <f t="shared" si="229"/>
        <v>43922</v>
      </c>
    </row>
    <row r="14672" spans="1:7" x14ac:dyDescent="0.35">
      <c r="A14672" s="72" t="s">
        <v>840</v>
      </c>
      <c r="B14672" s="72" t="s">
        <v>841</v>
      </c>
      <c r="C14672" s="72" t="s">
        <v>1101</v>
      </c>
      <c r="D14672" s="72" t="s">
        <v>1094</v>
      </c>
      <c r="E14672" s="72">
        <v>172</v>
      </c>
      <c r="F14672" s="105">
        <v>37</v>
      </c>
      <c r="G14672" s="108">
        <f t="shared" si="229"/>
        <v>43831</v>
      </c>
    </row>
    <row r="14673" spans="1:7" x14ac:dyDescent="0.35">
      <c r="A14673" s="72" t="s">
        <v>840</v>
      </c>
      <c r="B14673" s="72" t="s">
        <v>841</v>
      </c>
      <c r="C14673" s="72" t="s">
        <v>1101</v>
      </c>
      <c r="D14673" s="72" t="s">
        <v>1095</v>
      </c>
      <c r="E14673" s="72">
        <v>170</v>
      </c>
      <c r="F14673" s="105">
        <v>37</v>
      </c>
      <c r="G14673" s="108">
        <f t="shared" si="229"/>
        <v>43739</v>
      </c>
    </row>
    <row r="14674" spans="1:7" x14ac:dyDescent="0.35">
      <c r="A14674" s="72" t="s">
        <v>840</v>
      </c>
      <c r="B14674" s="72" t="s">
        <v>841</v>
      </c>
      <c r="C14674" s="72" t="s">
        <v>1101</v>
      </c>
      <c r="D14674" s="72" t="s">
        <v>1096</v>
      </c>
      <c r="E14674" s="72">
        <v>170</v>
      </c>
      <c r="F14674" s="105">
        <v>36</v>
      </c>
      <c r="G14674" s="108">
        <f t="shared" si="229"/>
        <v>43647</v>
      </c>
    </row>
    <row r="14675" spans="1:7" x14ac:dyDescent="0.35">
      <c r="A14675" s="72" t="s">
        <v>840</v>
      </c>
      <c r="B14675" s="72" t="s">
        <v>841</v>
      </c>
      <c r="C14675" s="72" t="s">
        <v>1101</v>
      </c>
      <c r="D14675" s="72" t="s">
        <v>1097</v>
      </c>
      <c r="E14675" s="72">
        <v>168</v>
      </c>
      <c r="F14675" s="105">
        <v>36</v>
      </c>
      <c r="G14675" s="108">
        <f t="shared" si="229"/>
        <v>43556</v>
      </c>
    </row>
    <row r="14676" spans="1:7" x14ac:dyDescent="0.35">
      <c r="A14676" s="72" t="s">
        <v>840</v>
      </c>
      <c r="B14676" s="72" t="s">
        <v>841</v>
      </c>
      <c r="C14676" s="72" t="s">
        <v>1101</v>
      </c>
      <c r="D14676" s="72" t="s">
        <v>1098</v>
      </c>
      <c r="E14676" s="72">
        <v>172</v>
      </c>
      <c r="F14676" s="105">
        <v>41</v>
      </c>
      <c r="G14676" s="108">
        <f t="shared" si="229"/>
        <v>43466</v>
      </c>
    </row>
    <row r="14677" spans="1:7" x14ac:dyDescent="0.35">
      <c r="A14677" s="72" t="s">
        <v>840</v>
      </c>
      <c r="B14677" s="72" t="s">
        <v>841</v>
      </c>
      <c r="C14677" s="72" t="s">
        <v>1101</v>
      </c>
      <c r="D14677" s="72" t="s">
        <v>1099</v>
      </c>
      <c r="E14677" s="72">
        <v>183</v>
      </c>
      <c r="F14677" s="105">
        <v>43</v>
      </c>
      <c r="G14677" s="108">
        <f t="shared" si="229"/>
        <v>43374</v>
      </c>
    </row>
    <row r="14678" spans="1:7" x14ac:dyDescent="0.35">
      <c r="A14678" s="72" t="s">
        <v>840</v>
      </c>
      <c r="B14678" s="72" t="s">
        <v>841</v>
      </c>
      <c r="C14678" s="72" t="s">
        <v>1102</v>
      </c>
      <c r="D14678" s="72" t="s">
        <v>1088</v>
      </c>
      <c r="E14678" s="72">
        <v>4581</v>
      </c>
      <c r="F14678" s="105">
        <v>400</v>
      </c>
      <c r="G14678" s="108">
        <f t="shared" si="229"/>
        <v>44378</v>
      </c>
    </row>
    <row r="14679" spans="1:7" x14ac:dyDescent="0.35">
      <c r="A14679" s="72" t="s">
        <v>840</v>
      </c>
      <c r="B14679" s="72" t="s">
        <v>841</v>
      </c>
      <c r="C14679" s="72" t="s">
        <v>1102</v>
      </c>
      <c r="D14679" s="72" t="s">
        <v>1089</v>
      </c>
      <c r="E14679" s="72">
        <v>4600</v>
      </c>
      <c r="F14679" s="105">
        <v>386</v>
      </c>
      <c r="G14679" s="108">
        <f t="shared" si="229"/>
        <v>44287</v>
      </c>
    </row>
    <row r="14680" spans="1:7" x14ac:dyDescent="0.35">
      <c r="A14680" s="72" t="s">
        <v>840</v>
      </c>
      <c r="B14680" s="72" t="s">
        <v>841</v>
      </c>
      <c r="C14680" s="72" t="s">
        <v>1102</v>
      </c>
      <c r="D14680" s="72" t="s">
        <v>1090</v>
      </c>
      <c r="E14680" s="72">
        <v>4598</v>
      </c>
      <c r="F14680" s="105">
        <v>376</v>
      </c>
      <c r="G14680" s="108">
        <f t="shared" si="229"/>
        <v>44197</v>
      </c>
    </row>
    <row r="14681" spans="1:7" x14ac:dyDescent="0.35">
      <c r="A14681" s="72" t="s">
        <v>840</v>
      </c>
      <c r="B14681" s="72" t="s">
        <v>841</v>
      </c>
      <c r="C14681" s="72" t="s">
        <v>1102</v>
      </c>
      <c r="D14681" s="72" t="s">
        <v>1091</v>
      </c>
      <c r="E14681" s="72">
        <v>4578</v>
      </c>
      <c r="F14681" s="105">
        <v>396</v>
      </c>
      <c r="G14681" s="108">
        <f t="shared" si="229"/>
        <v>44105</v>
      </c>
    </row>
    <row r="14682" spans="1:7" x14ac:dyDescent="0.35">
      <c r="A14682" s="72" t="s">
        <v>840</v>
      </c>
      <c r="B14682" s="72" t="s">
        <v>841</v>
      </c>
      <c r="C14682" s="72" t="s">
        <v>1102</v>
      </c>
      <c r="D14682" s="72" t="s">
        <v>1092</v>
      </c>
      <c r="E14682" s="72">
        <v>4573</v>
      </c>
      <c r="F14682" s="105">
        <v>384</v>
      </c>
      <c r="G14682" s="108">
        <f t="shared" si="229"/>
        <v>44013</v>
      </c>
    </row>
    <row r="14683" spans="1:7" x14ac:dyDescent="0.35">
      <c r="A14683" s="72" t="s">
        <v>840</v>
      </c>
      <c r="B14683" s="72" t="s">
        <v>841</v>
      </c>
      <c r="C14683" s="72" t="s">
        <v>1102</v>
      </c>
      <c r="D14683" s="72" t="s">
        <v>1093</v>
      </c>
      <c r="E14683" s="72">
        <v>4574</v>
      </c>
      <c r="F14683" s="105">
        <v>361</v>
      </c>
      <c r="G14683" s="108">
        <f t="shared" si="229"/>
        <v>43922</v>
      </c>
    </row>
    <row r="14684" spans="1:7" x14ac:dyDescent="0.35">
      <c r="A14684" s="72" t="s">
        <v>840</v>
      </c>
      <c r="B14684" s="72" t="s">
        <v>841</v>
      </c>
      <c r="C14684" s="72" t="s">
        <v>1102</v>
      </c>
      <c r="D14684" s="72" t="s">
        <v>1094</v>
      </c>
      <c r="E14684" s="72">
        <v>4520</v>
      </c>
      <c r="F14684" s="105">
        <v>368</v>
      </c>
      <c r="G14684" s="108">
        <f t="shared" si="229"/>
        <v>43831</v>
      </c>
    </row>
    <row r="14685" spans="1:7" x14ac:dyDescent="0.35">
      <c r="A14685" s="72" t="s">
        <v>840</v>
      </c>
      <c r="B14685" s="72" t="s">
        <v>841</v>
      </c>
      <c r="C14685" s="72" t="s">
        <v>1102</v>
      </c>
      <c r="D14685" s="72" t="s">
        <v>1095</v>
      </c>
      <c r="E14685" s="72">
        <v>4520</v>
      </c>
      <c r="F14685" s="105">
        <v>374</v>
      </c>
      <c r="G14685" s="108">
        <f t="shared" si="229"/>
        <v>43739</v>
      </c>
    </row>
    <row r="14686" spans="1:7" x14ac:dyDescent="0.35">
      <c r="A14686" s="72" t="s">
        <v>840</v>
      </c>
      <c r="B14686" s="72" t="s">
        <v>841</v>
      </c>
      <c r="C14686" s="72" t="s">
        <v>1102</v>
      </c>
      <c r="D14686" s="72" t="s">
        <v>1096</v>
      </c>
      <c r="E14686" s="72">
        <v>4517</v>
      </c>
      <c r="F14686" s="105">
        <v>373</v>
      </c>
      <c r="G14686" s="108">
        <f t="shared" si="229"/>
        <v>43647</v>
      </c>
    </row>
    <row r="14687" spans="1:7" x14ac:dyDescent="0.35">
      <c r="A14687" s="72" t="s">
        <v>840</v>
      </c>
      <c r="B14687" s="72" t="s">
        <v>841</v>
      </c>
      <c r="C14687" s="72" t="s">
        <v>1102</v>
      </c>
      <c r="D14687" s="72" t="s">
        <v>1097</v>
      </c>
      <c r="E14687" s="72">
        <v>4519</v>
      </c>
      <c r="F14687" s="105">
        <v>380</v>
      </c>
      <c r="G14687" s="108">
        <f t="shared" si="229"/>
        <v>43556</v>
      </c>
    </row>
    <row r="14688" spans="1:7" x14ac:dyDescent="0.35">
      <c r="A14688" s="72" t="s">
        <v>840</v>
      </c>
      <c r="B14688" s="72" t="s">
        <v>841</v>
      </c>
      <c r="C14688" s="72" t="s">
        <v>1102</v>
      </c>
      <c r="D14688" s="72" t="s">
        <v>1098</v>
      </c>
      <c r="E14688" s="72">
        <v>4484</v>
      </c>
      <c r="F14688" s="105">
        <v>343</v>
      </c>
      <c r="G14688" s="108">
        <f t="shared" si="229"/>
        <v>43466</v>
      </c>
    </row>
    <row r="14689" spans="1:7" x14ac:dyDescent="0.35">
      <c r="A14689" s="72" t="s">
        <v>840</v>
      </c>
      <c r="B14689" s="72" t="s">
        <v>841</v>
      </c>
      <c r="C14689" s="72" t="s">
        <v>1102</v>
      </c>
      <c r="D14689" s="72" t="s">
        <v>1099</v>
      </c>
      <c r="E14689" s="72">
        <v>4719</v>
      </c>
      <c r="F14689" s="105">
        <v>389</v>
      </c>
      <c r="G14689" s="108">
        <f t="shared" si="229"/>
        <v>43374</v>
      </c>
    </row>
    <row r="14690" spans="1:7" x14ac:dyDescent="0.35">
      <c r="A14690" s="72" t="s">
        <v>842</v>
      </c>
      <c r="B14690" s="72" t="s">
        <v>843</v>
      </c>
      <c r="C14690" s="72" t="s">
        <v>1087</v>
      </c>
      <c r="D14690" s="72" t="s">
        <v>1088</v>
      </c>
      <c r="E14690" s="72">
        <v>1699</v>
      </c>
      <c r="F14690" s="105">
        <v>220</v>
      </c>
      <c r="G14690" s="108">
        <f t="shared" si="229"/>
        <v>44378</v>
      </c>
    </row>
    <row r="14691" spans="1:7" x14ac:dyDescent="0.35">
      <c r="A14691" s="72" t="s">
        <v>842</v>
      </c>
      <c r="B14691" s="72" t="s">
        <v>843</v>
      </c>
      <c r="C14691" s="72" t="s">
        <v>1087</v>
      </c>
      <c r="D14691" s="72" t="s">
        <v>1089</v>
      </c>
      <c r="E14691" s="72">
        <v>1703</v>
      </c>
      <c r="F14691" s="105">
        <v>214</v>
      </c>
      <c r="G14691" s="108">
        <f t="shared" si="229"/>
        <v>44287</v>
      </c>
    </row>
    <row r="14692" spans="1:7" x14ac:dyDescent="0.35">
      <c r="A14692" s="72" t="s">
        <v>842</v>
      </c>
      <c r="B14692" s="72" t="s">
        <v>843</v>
      </c>
      <c r="C14692" s="72" t="s">
        <v>1087</v>
      </c>
      <c r="D14692" s="72" t="s">
        <v>1090</v>
      </c>
      <c r="E14692" s="72">
        <v>1693</v>
      </c>
      <c r="F14692" s="105">
        <v>207</v>
      </c>
      <c r="G14692" s="108">
        <f t="shared" si="229"/>
        <v>44197</v>
      </c>
    </row>
    <row r="14693" spans="1:7" x14ac:dyDescent="0.35">
      <c r="A14693" s="72" t="s">
        <v>842</v>
      </c>
      <c r="B14693" s="72" t="s">
        <v>843</v>
      </c>
      <c r="C14693" s="72" t="s">
        <v>1087</v>
      </c>
      <c r="D14693" s="72" t="s">
        <v>1091</v>
      </c>
      <c r="E14693" s="72">
        <v>1698</v>
      </c>
      <c r="F14693" s="105">
        <v>201</v>
      </c>
      <c r="G14693" s="108">
        <f t="shared" si="229"/>
        <v>44105</v>
      </c>
    </row>
    <row r="14694" spans="1:7" x14ac:dyDescent="0.35">
      <c r="A14694" s="72" t="s">
        <v>842</v>
      </c>
      <c r="B14694" s="72" t="s">
        <v>843</v>
      </c>
      <c r="C14694" s="72" t="s">
        <v>1087</v>
      </c>
      <c r="D14694" s="72" t="s">
        <v>1092</v>
      </c>
      <c r="E14694" s="72">
        <v>1691</v>
      </c>
      <c r="F14694" s="105">
        <v>196</v>
      </c>
      <c r="G14694" s="108">
        <f t="shared" si="229"/>
        <v>44013</v>
      </c>
    </row>
    <row r="14695" spans="1:7" x14ac:dyDescent="0.35">
      <c r="A14695" s="72" t="s">
        <v>842</v>
      </c>
      <c r="B14695" s="72" t="s">
        <v>843</v>
      </c>
      <c r="C14695" s="72" t="s">
        <v>1087</v>
      </c>
      <c r="D14695" s="72" t="s">
        <v>1093</v>
      </c>
      <c r="E14695" s="72">
        <v>1690</v>
      </c>
      <c r="F14695" s="105">
        <v>173</v>
      </c>
      <c r="G14695" s="108">
        <f t="shared" si="229"/>
        <v>43922</v>
      </c>
    </row>
    <row r="14696" spans="1:7" x14ac:dyDescent="0.35">
      <c r="A14696" s="72" t="s">
        <v>842</v>
      </c>
      <c r="B14696" s="72" t="s">
        <v>843</v>
      </c>
      <c r="C14696" s="72" t="s">
        <v>1087</v>
      </c>
      <c r="D14696" s="72" t="s">
        <v>1094</v>
      </c>
      <c r="E14696" s="72">
        <v>1678</v>
      </c>
      <c r="F14696" s="105">
        <v>169</v>
      </c>
      <c r="G14696" s="108">
        <f t="shared" si="229"/>
        <v>43831</v>
      </c>
    </row>
    <row r="14697" spans="1:7" x14ac:dyDescent="0.35">
      <c r="A14697" s="72" t="s">
        <v>842</v>
      </c>
      <c r="B14697" s="72" t="s">
        <v>843</v>
      </c>
      <c r="C14697" s="72" t="s">
        <v>1087</v>
      </c>
      <c r="D14697" s="72" t="s">
        <v>1095</v>
      </c>
      <c r="E14697" s="72">
        <v>1689</v>
      </c>
      <c r="F14697" s="105">
        <v>165</v>
      </c>
      <c r="G14697" s="108">
        <f t="shared" si="229"/>
        <v>43739</v>
      </c>
    </row>
    <row r="14698" spans="1:7" x14ac:dyDescent="0.35">
      <c r="A14698" s="72" t="s">
        <v>842</v>
      </c>
      <c r="B14698" s="72" t="s">
        <v>843</v>
      </c>
      <c r="C14698" s="72" t="s">
        <v>1087</v>
      </c>
      <c r="D14698" s="72" t="s">
        <v>1096</v>
      </c>
      <c r="E14698" s="72">
        <v>1695</v>
      </c>
      <c r="F14698" s="105">
        <v>181</v>
      </c>
      <c r="G14698" s="108">
        <f t="shared" si="229"/>
        <v>43647</v>
      </c>
    </row>
    <row r="14699" spans="1:7" x14ac:dyDescent="0.35">
      <c r="A14699" s="72" t="s">
        <v>842</v>
      </c>
      <c r="B14699" s="72" t="s">
        <v>843</v>
      </c>
      <c r="C14699" s="72" t="s">
        <v>1087</v>
      </c>
      <c r="D14699" s="72" t="s">
        <v>1097</v>
      </c>
      <c r="E14699" s="72">
        <v>1688</v>
      </c>
      <c r="F14699" s="105">
        <v>203</v>
      </c>
      <c r="G14699" s="108">
        <f t="shared" si="229"/>
        <v>43556</v>
      </c>
    </row>
    <row r="14700" spans="1:7" x14ac:dyDescent="0.35">
      <c r="A14700" s="72" t="s">
        <v>842</v>
      </c>
      <c r="B14700" s="72" t="s">
        <v>843</v>
      </c>
      <c r="C14700" s="72" t="s">
        <v>1087</v>
      </c>
      <c r="D14700" s="72" t="s">
        <v>1098</v>
      </c>
      <c r="E14700" s="72">
        <v>1683</v>
      </c>
      <c r="F14700" s="105">
        <v>200</v>
      </c>
      <c r="G14700" s="108">
        <f t="shared" si="229"/>
        <v>43466</v>
      </c>
    </row>
    <row r="14701" spans="1:7" x14ac:dyDescent="0.35">
      <c r="A14701" s="72" t="s">
        <v>842</v>
      </c>
      <c r="B14701" s="72" t="s">
        <v>843</v>
      </c>
      <c r="C14701" s="72" t="s">
        <v>1087</v>
      </c>
      <c r="D14701" s="72" t="s">
        <v>1099</v>
      </c>
      <c r="E14701" s="72">
        <v>1763</v>
      </c>
      <c r="F14701" s="105">
        <v>226</v>
      </c>
      <c r="G14701" s="108">
        <f t="shared" si="229"/>
        <v>43374</v>
      </c>
    </row>
    <row r="14702" spans="1:7" x14ac:dyDescent="0.35">
      <c r="A14702" s="72" t="s">
        <v>842</v>
      </c>
      <c r="B14702" s="72" t="s">
        <v>843</v>
      </c>
      <c r="C14702" s="72" t="s">
        <v>1100</v>
      </c>
      <c r="D14702" s="72" t="s">
        <v>1088</v>
      </c>
      <c r="E14702" s="72">
        <v>2448</v>
      </c>
      <c r="F14702" s="105">
        <v>653</v>
      </c>
      <c r="G14702" s="108">
        <f t="shared" si="229"/>
        <v>44378</v>
      </c>
    </row>
    <row r="14703" spans="1:7" x14ac:dyDescent="0.35">
      <c r="A14703" s="72" t="s">
        <v>842</v>
      </c>
      <c r="B14703" s="72" t="s">
        <v>843</v>
      </c>
      <c r="C14703" s="72" t="s">
        <v>1100</v>
      </c>
      <c r="D14703" s="72" t="s">
        <v>1089</v>
      </c>
      <c r="E14703" s="72">
        <v>2456</v>
      </c>
      <c r="F14703" s="105">
        <v>620</v>
      </c>
      <c r="G14703" s="108">
        <f t="shared" si="229"/>
        <v>44287</v>
      </c>
    </row>
    <row r="14704" spans="1:7" x14ac:dyDescent="0.35">
      <c r="A14704" s="72" t="s">
        <v>842</v>
      </c>
      <c r="B14704" s="72" t="s">
        <v>843</v>
      </c>
      <c r="C14704" s="72" t="s">
        <v>1100</v>
      </c>
      <c r="D14704" s="72" t="s">
        <v>1090</v>
      </c>
      <c r="E14704" s="72">
        <v>2458</v>
      </c>
      <c r="F14704" s="105">
        <v>592</v>
      </c>
      <c r="G14704" s="108">
        <f t="shared" si="229"/>
        <v>44197</v>
      </c>
    </row>
    <row r="14705" spans="1:7" x14ac:dyDescent="0.35">
      <c r="A14705" s="72" t="s">
        <v>842</v>
      </c>
      <c r="B14705" s="72" t="s">
        <v>843</v>
      </c>
      <c r="C14705" s="72" t="s">
        <v>1100</v>
      </c>
      <c r="D14705" s="72" t="s">
        <v>1091</v>
      </c>
      <c r="E14705" s="72">
        <v>2459</v>
      </c>
      <c r="F14705" s="105">
        <v>555</v>
      </c>
      <c r="G14705" s="108">
        <f t="shared" si="229"/>
        <v>44105</v>
      </c>
    </row>
    <row r="14706" spans="1:7" x14ac:dyDescent="0.35">
      <c r="A14706" s="72" t="s">
        <v>842</v>
      </c>
      <c r="B14706" s="72" t="s">
        <v>843</v>
      </c>
      <c r="C14706" s="72" t="s">
        <v>1100</v>
      </c>
      <c r="D14706" s="72" t="s">
        <v>1092</v>
      </c>
      <c r="E14706" s="72">
        <v>2472</v>
      </c>
      <c r="F14706" s="105">
        <v>538</v>
      </c>
      <c r="G14706" s="108">
        <f t="shared" si="229"/>
        <v>44013</v>
      </c>
    </row>
    <row r="14707" spans="1:7" x14ac:dyDescent="0.35">
      <c r="A14707" s="72" t="s">
        <v>842</v>
      </c>
      <c r="B14707" s="72" t="s">
        <v>843</v>
      </c>
      <c r="C14707" s="72" t="s">
        <v>1100</v>
      </c>
      <c r="D14707" s="72" t="s">
        <v>1093</v>
      </c>
      <c r="E14707" s="72">
        <v>2422</v>
      </c>
      <c r="F14707" s="105">
        <v>512</v>
      </c>
      <c r="G14707" s="108">
        <f t="shared" si="229"/>
        <v>43922</v>
      </c>
    </row>
    <row r="14708" spans="1:7" x14ac:dyDescent="0.35">
      <c r="A14708" s="72" t="s">
        <v>842</v>
      </c>
      <c r="B14708" s="72" t="s">
        <v>843</v>
      </c>
      <c r="C14708" s="72" t="s">
        <v>1100</v>
      </c>
      <c r="D14708" s="72" t="s">
        <v>1094</v>
      </c>
      <c r="E14708" s="72">
        <v>2447</v>
      </c>
      <c r="F14708" s="105">
        <v>484</v>
      </c>
      <c r="G14708" s="108">
        <f t="shared" si="229"/>
        <v>43831</v>
      </c>
    </row>
    <row r="14709" spans="1:7" x14ac:dyDescent="0.35">
      <c r="A14709" s="72" t="s">
        <v>842</v>
      </c>
      <c r="B14709" s="72" t="s">
        <v>843</v>
      </c>
      <c r="C14709" s="72" t="s">
        <v>1100</v>
      </c>
      <c r="D14709" s="72" t="s">
        <v>1095</v>
      </c>
      <c r="E14709" s="72">
        <v>2428</v>
      </c>
      <c r="F14709" s="105">
        <v>476</v>
      </c>
      <c r="G14709" s="108">
        <f t="shared" si="229"/>
        <v>43739</v>
      </c>
    </row>
    <row r="14710" spans="1:7" x14ac:dyDescent="0.35">
      <c r="A14710" s="72" t="s">
        <v>842</v>
      </c>
      <c r="B14710" s="72" t="s">
        <v>843</v>
      </c>
      <c r="C14710" s="72" t="s">
        <v>1100</v>
      </c>
      <c r="D14710" s="72" t="s">
        <v>1096</v>
      </c>
      <c r="E14710" s="72">
        <v>2418</v>
      </c>
      <c r="F14710" s="105">
        <v>462</v>
      </c>
      <c r="G14710" s="108">
        <f t="shared" si="229"/>
        <v>43647</v>
      </c>
    </row>
    <row r="14711" spans="1:7" x14ac:dyDescent="0.35">
      <c r="A14711" s="72" t="s">
        <v>842</v>
      </c>
      <c r="B14711" s="72" t="s">
        <v>843</v>
      </c>
      <c r="C14711" s="72" t="s">
        <v>1100</v>
      </c>
      <c r="D14711" s="72" t="s">
        <v>1097</v>
      </c>
      <c r="E14711" s="72">
        <v>2417</v>
      </c>
      <c r="F14711" s="105">
        <v>540</v>
      </c>
      <c r="G14711" s="108">
        <f t="shared" si="229"/>
        <v>43556</v>
      </c>
    </row>
    <row r="14712" spans="1:7" x14ac:dyDescent="0.35">
      <c r="A14712" s="72" t="s">
        <v>842</v>
      </c>
      <c r="B14712" s="72" t="s">
        <v>843</v>
      </c>
      <c r="C14712" s="72" t="s">
        <v>1100</v>
      </c>
      <c r="D14712" s="72" t="s">
        <v>1098</v>
      </c>
      <c r="E14712" s="72">
        <v>2422</v>
      </c>
      <c r="F14712" s="105">
        <v>519</v>
      </c>
      <c r="G14712" s="108">
        <f t="shared" si="229"/>
        <v>43466</v>
      </c>
    </row>
    <row r="14713" spans="1:7" x14ac:dyDescent="0.35">
      <c r="A14713" s="72" t="s">
        <v>842</v>
      </c>
      <c r="B14713" s="72" t="s">
        <v>843</v>
      </c>
      <c r="C14713" s="72" t="s">
        <v>1100</v>
      </c>
      <c r="D14713" s="72" t="s">
        <v>1099</v>
      </c>
      <c r="E14713" s="72">
        <v>2584</v>
      </c>
      <c r="F14713" s="105">
        <v>572</v>
      </c>
      <c r="G14713" s="108">
        <f t="shared" si="229"/>
        <v>43374</v>
      </c>
    </row>
    <row r="14714" spans="1:7" x14ac:dyDescent="0.35">
      <c r="A14714" s="72" t="s">
        <v>842</v>
      </c>
      <c r="B14714" s="72" t="s">
        <v>843</v>
      </c>
      <c r="C14714" s="72" t="s">
        <v>1101</v>
      </c>
      <c r="D14714" s="72" t="s">
        <v>1088</v>
      </c>
      <c r="E14714" s="72">
        <v>236</v>
      </c>
      <c r="F14714" s="105">
        <v>17</v>
      </c>
      <c r="G14714" s="108">
        <f t="shared" si="229"/>
        <v>44378</v>
      </c>
    </row>
    <row r="14715" spans="1:7" x14ac:dyDescent="0.35">
      <c r="A14715" s="72" t="s">
        <v>842</v>
      </c>
      <c r="B14715" s="72" t="s">
        <v>843</v>
      </c>
      <c r="C14715" s="72" t="s">
        <v>1101</v>
      </c>
      <c r="D14715" s="72" t="s">
        <v>1089</v>
      </c>
      <c r="E14715" s="72">
        <v>232</v>
      </c>
      <c r="F14715" s="105">
        <v>18</v>
      </c>
      <c r="G14715" s="108">
        <f t="shared" si="229"/>
        <v>44287</v>
      </c>
    </row>
    <row r="14716" spans="1:7" x14ac:dyDescent="0.35">
      <c r="A14716" s="72" t="s">
        <v>842</v>
      </c>
      <c r="B14716" s="72" t="s">
        <v>843</v>
      </c>
      <c r="C14716" s="72" t="s">
        <v>1101</v>
      </c>
      <c r="D14716" s="72" t="s">
        <v>1090</v>
      </c>
      <c r="E14716" s="72">
        <v>232</v>
      </c>
      <c r="F14716" s="105">
        <v>18</v>
      </c>
      <c r="G14716" s="108">
        <f t="shared" si="229"/>
        <v>44197</v>
      </c>
    </row>
    <row r="14717" spans="1:7" x14ac:dyDescent="0.35">
      <c r="A14717" s="72" t="s">
        <v>842</v>
      </c>
      <c r="B14717" s="72" t="s">
        <v>843</v>
      </c>
      <c r="C14717" s="72" t="s">
        <v>1101</v>
      </c>
      <c r="D14717" s="72" t="s">
        <v>1091</v>
      </c>
      <c r="E14717" s="72">
        <v>216</v>
      </c>
      <c r="F14717" s="105">
        <v>15</v>
      </c>
      <c r="G14717" s="108">
        <f t="shared" si="229"/>
        <v>44105</v>
      </c>
    </row>
    <row r="14718" spans="1:7" x14ac:dyDescent="0.35">
      <c r="A14718" s="72" t="s">
        <v>842</v>
      </c>
      <c r="B14718" s="72" t="s">
        <v>843</v>
      </c>
      <c r="C14718" s="72" t="s">
        <v>1101</v>
      </c>
      <c r="D14718" s="72" t="s">
        <v>1092</v>
      </c>
      <c r="E14718" s="72">
        <v>214</v>
      </c>
      <c r="F14718" s="105">
        <v>13</v>
      </c>
      <c r="G14718" s="108">
        <f t="shared" si="229"/>
        <v>44013</v>
      </c>
    </row>
    <row r="14719" spans="1:7" x14ac:dyDescent="0.35">
      <c r="A14719" s="72" t="s">
        <v>842</v>
      </c>
      <c r="B14719" s="72" t="s">
        <v>843</v>
      </c>
      <c r="C14719" s="72" t="s">
        <v>1101</v>
      </c>
      <c r="D14719" s="72" t="s">
        <v>1093</v>
      </c>
      <c r="E14719" s="72">
        <v>211</v>
      </c>
      <c r="F14719" s="105">
        <v>11</v>
      </c>
      <c r="G14719" s="108">
        <f t="shared" si="229"/>
        <v>43922</v>
      </c>
    </row>
    <row r="14720" spans="1:7" x14ac:dyDescent="0.35">
      <c r="A14720" s="72" t="s">
        <v>842</v>
      </c>
      <c r="B14720" s="72" t="s">
        <v>843</v>
      </c>
      <c r="C14720" s="72" t="s">
        <v>1101</v>
      </c>
      <c r="D14720" s="72" t="s">
        <v>1094</v>
      </c>
      <c r="E14720" s="72">
        <v>204</v>
      </c>
      <c r="F14720" s="105">
        <v>8</v>
      </c>
      <c r="G14720" s="108">
        <f t="shared" si="229"/>
        <v>43831</v>
      </c>
    </row>
    <row r="14721" spans="1:7" x14ac:dyDescent="0.35">
      <c r="A14721" s="72" t="s">
        <v>842</v>
      </c>
      <c r="B14721" s="72" t="s">
        <v>843</v>
      </c>
      <c r="C14721" s="72" t="s">
        <v>1101</v>
      </c>
      <c r="D14721" s="72" t="s">
        <v>1095</v>
      </c>
      <c r="E14721" s="72">
        <v>206</v>
      </c>
      <c r="F14721" s="105">
        <v>8</v>
      </c>
      <c r="G14721" s="108">
        <f t="shared" si="229"/>
        <v>43739</v>
      </c>
    </row>
    <row r="14722" spans="1:7" x14ac:dyDescent="0.35">
      <c r="A14722" s="72" t="s">
        <v>842</v>
      </c>
      <c r="B14722" s="72" t="s">
        <v>843</v>
      </c>
      <c r="C14722" s="72" t="s">
        <v>1101</v>
      </c>
      <c r="D14722" s="72" t="s">
        <v>1096</v>
      </c>
      <c r="E14722" s="72">
        <v>204</v>
      </c>
      <c r="F14722" s="105">
        <v>6</v>
      </c>
      <c r="G14722" s="108">
        <f t="shared" si="229"/>
        <v>43647</v>
      </c>
    </row>
    <row r="14723" spans="1:7" x14ac:dyDescent="0.35">
      <c r="A14723" s="72" t="s">
        <v>842</v>
      </c>
      <c r="B14723" s="72" t="s">
        <v>843</v>
      </c>
      <c r="C14723" s="72" t="s">
        <v>1101</v>
      </c>
      <c r="D14723" s="72" t="s">
        <v>1097</v>
      </c>
      <c r="E14723" s="72">
        <v>204</v>
      </c>
      <c r="F14723" s="105">
        <v>7</v>
      </c>
      <c r="G14723" s="108">
        <f t="shared" si="229"/>
        <v>43556</v>
      </c>
    </row>
    <row r="14724" spans="1:7" x14ac:dyDescent="0.35">
      <c r="A14724" s="72" t="s">
        <v>842</v>
      </c>
      <c r="B14724" s="72" t="s">
        <v>843</v>
      </c>
      <c r="C14724" s="72" t="s">
        <v>1101</v>
      </c>
      <c r="D14724" s="72" t="s">
        <v>1098</v>
      </c>
      <c r="E14724" s="72">
        <v>197</v>
      </c>
      <c r="F14724" s="105">
        <v>6</v>
      </c>
      <c r="G14724" s="108">
        <f t="shared" ref="G14724:G14787" si="230">DATE(LEFT(D14724,4),RIGHT(LEFT(D14724,7),2),1)</f>
        <v>43466</v>
      </c>
    </row>
    <row r="14725" spans="1:7" x14ac:dyDescent="0.35">
      <c r="A14725" s="72" t="s">
        <v>842</v>
      </c>
      <c r="B14725" s="72" t="s">
        <v>843</v>
      </c>
      <c r="C14725" s="72" t="s">
        <v>1101</v>
      </c>
      <c r="D14725" s="72" t="s">
        <v>1099</v>
      </c>
      <c r="E14725" s="72">
        <v>210</v>
      </c>
      <c r="F14725" s="105">
        <v>13</v>
      </c>
      <c r="G14725" s="108">
        <f t="shared" si="230"/>
        <v>43374</v>
      </c>
    </row>
    <row r="14726" spans="1:7" x14ac:dyDescent="0.35">
      <c r="A14726" s="72" t="s">
        <v>842</v>
      </c>
      <c r="B14726" s="72" t="s">
        <v>843</v>
      </c>
      <c r="C14726" s="72" t="s">
        <v>1102</v>
      </c>
      <c r="D14726" s="72" t="s">
        <v>1088</v>
      </c>
      <c r="E14726" s="72">
        <v>3950</v>
      </c>
      <c r="F14726" s="105">
        <v>1445</v>
      </c>
      <c r="G14726" s="108">
        <f t="shared" si="230"/>
        <v>44378</v>
      </c>
    </row>
    <row r="14727" spans="1:7" x14ac:dyDescent="0.35">
      <c r="A14727" s="72" t="s">
        <v>842</v>
      </c>
      <c r="B14727" s="72" t="s">
        <v>843</v>
      </c>
      <c r="C14727" s="72" t="s">
        <v>1102</v>
      </c>
      <c r="D14727" s="72" t="s">
        <v>1089</v>
      </c>
      <c r="E14727" s="72">
        <v>3955</v>
      </c>
      <c r="F14727" s="105">
        <v>1409</v>
      </c>
      <c r="G14727" s="108">
        <f t="shared" si="230"/>
        <v>44287</v>
      </c>
    </row>
    <row r="14728" spans="1:7" x14ac:dyDescent="0.35">
      <c r="A14728" s="72" t="s">
        <v>842</v>
      </c>
      <c r="B14728" s="72" t="s">
        <v>843</v>
      </c>
      <c r="C14728" s="72" t="s">
        <v>1102</v>
      </c>
      <c r="D14728" s="72" t="s">
        <v>1090</v>
      </c>
      <c r="E14728" s="72">
        <v>3959</v>
      </c>
      <c r="F14728" s="105">
        <v>1395</v>
      </c>
      <c r="G14728" s="108">
        <f t="shared" si="230"/>
        <v>44197</v>
      </c>
    </row>
    <row r="14729" spans="1:7" x14ac:dyDescent="0.35">
      <c r="A14729" s="72" t="s">
        <v>842</v>
      </c>
      <c r="B14729" s="72" t="s">
        <v>843</v>
      </c>
      <c r="C14729" s="72" t="s">
        <v>1102</v>
      </c>
      <c r="D14729" s="72" t="s">
        <v>1091</v>
      </c>
      <c r="E14729" s="72">
        <v>3954</v>
      </c>
      <c r="F14729" s="105">
        <v>1394</v>
      </c>
      <c r="G14729" s="108">
        <f t="shared" si="230"/>
        <v>44105</v>
      </c>
    </row>
    <row r="14730" spans="1:7" x14ac:dyDescent="0.35">
      <c r="A14730" s="72" t="s">
        <v>842</v>
      </c>
      <c r="B14730" s="72" t="s">
        <v>843</v>
      </c>
      <c r="C14730" s="72" t="s">
        <v>1102</v>
      </c>
      <c r="D14730" s="72" t="s">
        <v>1092</v>
      </c>
      <c r="E14730" s="72">
        <v>3955</v>
      </c>
      <c r="F14730" s="105">
        <v>1397</v>
      </c>
      <c r="G14730" s="108">
        <f t="shared" si="230"/>
        <v>44013</v>
      </c>
    </row>
    <row r="14731" spans="1:7" x14ac:dyDescent="0.35">
      <c r="A14731" s="72" t="s">
        <v>842</v>
      </c>
      <c r="B14731" s="72" t="s">
        <v>843</v>
      </c>
      <c r="C14731" s="72" t="s">
        <v>1102</v>
      </c>
      <c r="D14731" s="72" t="s">
        <v>1093</v>
      </c>
      <c r="E14731" s="72">
        <v>3953</v>
      </c>
      <c r="F14731" s="105">
        <v>1378</v>
      </c>
      <c r="G14731" s="108">
        <f t="shared" si="230"/>
        <v>43922</v>
      </c>
    </row>
    <row r="14732" spans="1:7" x14ac:dyDescent="0.35">
      <c r="A14732" s="72" t="s">
        <v>842</v>
      </c>
      <c r="B14732" s="72" t="s">
        <v>843</v>
      </c>
      <c r="C14732" s="72" t="s">
        <v>1102</v>
      </c>
      <c r="D14732" s="72" t="s">
        <v>1094</v>
      </c>
      <c r="E14732" s="72">
        <v>3944</v>
      </c>
      <c r="F14732" s="105">
        <v>1373</v>
      </c>
      <c r="G14732" s="108">
        <f t="shared" si="230"/>
        <v>43831</v>
      </c>
    </row>
    <row r="14733" spans="1:7" x14ac:dyDescent="0.35">
      <c r="A14733" s="72" t="s">
        <v>842</v>
      </c>
      <c r="B14733" s="72" t="s">
        <v>843</v>
      </c>
      <c r="C14733" s="72" t="s">
        <v>1102</v>
      </c>
      <c r="D14733" s="72" t="s">
        <v>1095</v>
      </c>
      <c r="E14733" s="72">
        <v>3936</v>
      </c>
      <c r="F14733" s="105">
        <v>1363</v>
      </c>
      <c r="G14733" s="108">
        <f t="shared" si="230"/>
        <v>43739</v>
      </c>
    </row>
    <row r="14734" spans="1:7" x14ac:dyDescent="0.35">
      <c r="A14734" s="72" t="s">
        <v>842</v>
      </c>
      <c r="B14734" s="72" t="s">
        <v>843</v>
      </c>
      <c r="C14734" s="72" t="s">
        <v>1102</v>
      </c>
      <c r="D14734" s="72" t="s">
        <v>1096</v>
      </c>
      <c r="E14734" s="72">
        <v>3933</v>
      </c>
      <c r="F14734" s="105">
        <v>1356</v>
      </c>
      <c r="G14734" s="108">
        <f t="shared" si="230"/>
        <v>43647</v>
      </c>
    </row>
    <row r="14735" spans="1:7" x14ac:dyDescent="0.35">
      <c r="A14735" s="72" t="s">
        <v>842</v>
      </c>
      <c r="B14735" s="72" t="s">
        <v>843</v>
      </c>
      <c r="C14735" s="72" t="s">
        <v>1102</v>
      </c>
      <c r="D14735" s="72" t="s">
        <v>1097</v>
      </c>
      <c r="E14735" s="72">
        <v>3943</v>
      </c>
      <c r="F14735" s="105">
        <v>1396</v>
      </c>
      <c r="G14735" s="108">
        <f t="shared" si="230"/>
        <v>43556</v>
      </c>
    </row>
    <row r="14736" spans="1:7" x14ac:dyDescent="0.35">
      <c r="A14736" s="72" t="s">
        <v>842</v>
      </c>
      <c r="B14736" s="72" t="s">
        <v>843</v>
      </c>
      <c r="C14736" s="72" t="s">
        <v>1102</v>
      </c>
      <c r="D14736" s="72" t="s">
        <v>1098</v>
      </c>
      <c r="E14736" s="72">
        <v>2741</v>
      </c>
      <c r="F14736" s="105">
        <v>203</v>
      </c>
      <c r="G14736" s="108">
        <f t="shared" si="230"/>
        <v>43466</v>
      </c>
    </row>
    <row r="14737" spans="1:7" x14ac:dyDescent="0.35">
      <c r="A14737" s="72" t="s">
        <v>842</v>
      </c>
      <c r="B14737" s="72" t="s">
        <v>843</v>
      </c>
      <c r="C14737" s="72" t="s">
        <v>1102</v>
      </c>
      <c r="D14737" s="72" t="s">
        <v>1099</v>
      </c>
      <c r="E14737" s="72">
        <v>2859</v>
      </c>
      <c r="F14737" s="105">
        <v>302</v>
      </c>
      <c r="G14737" s="108">
        <f t="shared" si="230"/>
        <v>43374</v>
      </c>
    </row>
    <row r="14738" spans="1:7" x14ac:dyDescent="0.35">
      <c r="A14738" s="72" t="s">
        <v>844</v>
      </c>
      <c r="B14738" s="72" t="s">
        <v>845</v>
      </c>
      <c r="C14738" s="72" t="s">
        <v>1087</v>
      </c>
      <c r="D14738" s="72" t="s">
        <v>1088</v>
      </c>
      <c r="E14738" s="72">
        <v>861</v>
      </c>
      <c r="F14738" s="105">
        <v>45</v>
      </c>
      <c r="G14738" s="108">
        <f t="shared" si="230"/>
        <v>44378</v>
      </c>
    </row>
    <row r="14739" spans="1:7" x14ac:dyDescent="0.35">
      <c r="A14739" s="72" t="s">
        <v>844</v>
      </c>
      <c r="B14739" s="72" t="s">
        <v>845</v>
      </c>
      <c r="C14739" s="72" t="s">
        <v>1087</v>
      </c>
      <c r="D14739" s="72" t="s">
        <v>1089</v>
      </c>
      <c r="E14739" s="72">
        <v>860</v>
      </c>
      <c r="F14739" s="105">
        <v>43</v>
      </c>
      <c r="G14739" s="108">
        <f t="shared" si="230"/>
        <v>44287</v>
      </c>
    </row>
    <row r="14740" spans="1:7" x14ac:dyDescent="0.35">
      <c r="A14740" s="72" t="s">
        <v>844</v>
      </c>
      <c r="B14740" s="72" t="s">
        <v>845</v>
      </c>
      <c r="C14740" s="72" t="s">
        <v>1087</v>
      </c>
      <c r="D14740" s="72" t="s">
        <v>1090</v>
      </c>
      <c r="E14740" s="72">
        <v>860</v>
      </c>
      <c r="F14740" s="105">
        <v>40</v>
      </c>
      <c r="G14740" s="108">
        <f t="shared" si="230"/>
        <v>44197</v>
      </c>
    </row>
    <row r="14741" spans="1:7" x14ac:dyDescent="0.35">
      <c r="A14741" s="72" t="s">
        <v>844</v>
      </c>
      <c r="B14741" s="72" t="s">
        <v>845</v>
      </c>
      <c r="C14741" s="72" t="s">
        <v>1087</v>
      </c>
      <c r="D14741" s="72" t="s">
        <v>1091</v>
      </c>
      <c r="E14741" s="72">
        <v>860</v>
      </c>
      <c r="F14741" s="105">
        <v>35</v>
      </c>
      <c r="G14741" s="108">
        <f t="shared" si="230"/>
        <v>44105</v>
      </c>
    </row>
    <row r="14742" spans="1:7" x14ac:dyDescent="0.35">
      <c r="A14742" s="72" t="s">
        <v>844</v>
      </c>
      <c r="B14742" s="72" t="s">
        <v>845</v>
      </c>
      <c r="C14742" s="72" t="s">
        <v>1087</v>
      </c>
      <c r="D14742" s="72" t="s">
        <v>1092</v>
      </c>
      <c r="E14742" s="72">
        <v>849</v>
      </c>
      <c r="F14742" s="105">
        <v>38</v>
      </c>
      <c r="G14742" s="108">
        <f t="shared" si="230"/>
        <v>44013</v>
      </c>
    </row>
    <row r="14743" spans="1:7" x14ac:dyDescent="0.35">
      <c r="A14743" s="72" t="s">
        <v>844</v>
      </c>
      <c r="B14743" s="72" t="s">
        <v>845</v>
      </c>
      <c r="C14743" s="72" t="s">
        <v>1087</v>
      </c>
      <c r="D14743" s="72" t="s">
        <v>1093</v>
      </c>
      <c r="E14743" s="72">
        <v>843</v>
      </c>
      <c r="F14743" s="105">
        <v>39</v>
      </c>
      <c r="G14743" s="108">
        <f t="shared" si="230"/>
        <v>43922</v>
      </c>
    </row>
    <row r="14744" spans="1:7" x14ac:dyDescent="0.35">
      <c r="A14744" s="72" t="s">
        <v>844</v>
      </c>
      <c r="B14744" s="72" t="s">
        <v>845</v>
      </c>
      <c r="C14744" s="72" t="s">
        <v>1087</v>
      </c>
      <c r="D14744" s="72" t="s">
        <v>1094</v>
      </c>
      <c r="E14744" s="72">
        <v>838</v>
      </c>
      <c r="F14744" s="105">
        <v>39</v>
      </c>
      <c r="G14744" s="108">
        <f t="shared" si="230"/>
        <v>43831</v>
      </c>
    </row>
    <row r="14745" spans="1:7" x14ac:dyDescent="0.35">
      <c r="A14745" s="72" t="s">
        <v>844</v>
      </c>
      <c r="B14745" s="72" t="s">
        <v>845</v>
      </c>
      <c r="C14745" s="72" t="s">
        <v>1087</v>
      </c>
      <c r="D14745" s="72" t="s">
        <v>1095</v>
      </c>
      <c r="E14745" s="72">
        <v>838</v>
      </c>
      <c r="F14745" s="105">
        <v>43</v>
      </c>
      <c r="G14745" s="108">
        <f t="shared" si="230"/>
        <v>43739</v>
      </c>
    </row>
    <row r="14746" spans="1:7" x14ac:dyDescent="0.35">
      <c r="A14746" s="72" t="s">
        <v>844</v>
      </c>
      <c r="B14746" s="72" t="s">
        <v>845</v>
      </c>
      <c r="C14746" s="72" t="s">
        <v>1087</v>
      </c>
      <c r="D14746" s="72" t="s">
        <v>1096</v>
      </c>
      <c r="E14746" s="72">
        <v>839</v>
      </c>
      <c r="F14746" s="105">
        <v>47</v>
      </c>
      <c r="G14746" s="108">
        <f t="shared" si="230"/>
        <v>43647</v>
      </c>
    </row>
    <row r="14747" spans="1:7" x14ac:dyDescent="0.35">
      <c r="A14747" s="72" t="s">
        <v>844</v>
      </c>
      <c r="B14747" s="72" t="s">
        <v>845</v>
      </c>
      <c r="C14747" s="72" t="s">
        <v>1087</v>
      </c>
      <c r="D14747" s="72" t="s">
        <v>1097</v>
      </c>
      <c r="E14747" s="72">
        <v>838</v>
      </c>
      <c r="F14747" s="105">
        <v>45</v>
      </c>
      <c r="G14747" s="108">
        <f t="shared" si="230"/>
        <v>43556</v>
      </c>
    </row>
    <row r="14748" spans="1:7" x14ac:dyDescent="0.35">
      <c r="A14748" s="72" t="s">
        <v>844</v>
      </c>
      <c r="B14748" s="72" t="s">
        <v>845</v>
      </c>
      <c r="C14748" s="72" t="s">
        <v>1087</v>
      </c>
      <c r="D14748" s="72" t="s">
        <v>1098</v>
      </c>
      <c r="E14748" s="72">
        <v>820</v>
      </c>
      <c r="F14748" s="105">
        <v>48</v>
      </c>
      <c r="G14748" s="108">
        <f t="shared" si="230"/>
        <v>43466</v>
      </c>
    </row>
    <row r="14749" spans="1:7" x14ac:dyDescent="0.35">
      <c r="A14749" s="72" t="s">
        <v>844</v>
      </c>
      <c r="B14749" s="72" t="s">
        <v>845</v>
      </c>
      <c r="C14749" s="72" t="s">
        <v>1087</v>
      </c>
      <c r="D14749" s="72" t="s">
        <v>1099</v>
      </c>
      <c r="E14749" s="72">
        <v>859</v>
      </c>
      <c r="F14749" s="105">
        <v>54</v>
      </c>
      <c r="G14749" s="108">
        <f t="shared" si="230"/>
        <v>43374</v>
      </c>
    </row>
    <row r="14750" spans="1:7" x14ac:dyDescent="0.35">
      <c r="A14750" s="72" t="s">
        <v>844</v>
      </c>
      <c r="B14750" s="72" t="s">
        <v>845</v>
      </c>
      <c r="C14750" s="72" t="s">
        <v>1100</v>
      </c>
      <c r="D14750" s="72" t="s">
        <v>1088</v>
      </c>
      <c r="E14750" s="72">
        <v>953</v>
      </c>
      <c r="F14750" s="105">
        <v>125</v>
      </c>
      <c r="G14750" s="108">
        <f t="shared" si="230"/>
        <v>44378</v>
      </c>
    </row>
    <row r="14751" spans="1:7" x14ac:dyDescent="0.35">
      <c r="A14751" s="72" t="s">
        <v>844</v>
      </c>
      <c r="B14751" s="72" t="s">
        <v>845</v>
      </c>
      <c r="C14751" s="72" t="s">
        <v>1100</v>
      </c>
      <c r="D14751" s="72" t="s">
        <v>1089</v>
      </c>
      <c r="E14751" s="72">
        <v>944</v>
      </c>
      <c r="F14751" s="105">
        <v>128</v>
      </c>
      <c r="G14751" s="108">
        <f t="shared" si="230"/>
        <v>44287</v>
      </c>
    </row>
    <row r="14752" spans="1:7" x14ac:dyDescent="0.35">
      <c r="A14752" s="72" t="s">
        <v>844</v>
      </c>
      <c r="B14752" s="72" t="s">
        <v>845</v>
      </c>
      <c r="C14752" s="72" t="s">
        <v>1100</v>
      </c>
      <c r="D14752" s="72" t="s">
        <v>1090</v>
      </c>
      <c r="E14752" s="72">
        <v>929</v>
      </c>
      <c r="F14752" s="105">
        <v>106</v>
      </c>
      <c r="G14752" s="108">
        <f t="shared" si="230"/>
        <v>44197</v>
      </c>
    </row>
    <row r="14753" spans="1:7" x14ac:dyDescent="0.35">
      <c r="A14753" s="72" t="s">
        <v>844</v>
      </c>
      <c r="B14753" s="72" t="s">
        <v>845</v>
      </c>
      <c r="C14753" s="72" t="s">
        <v>1100</v>
      </c>
      <c r="D14753" s="72" t="s">
        <v>1091</v>
      </c>
      <c r="E14753" s="72">
        <v>935</v>
      </c>
      <c r="F14753" s="105">
        <v>109</v>
      </c>
      <c r="G14753" s="108">
        <f t="shared" si="230"/>
        <v>44105</v>
      </c>
    </row>
    <row r="14754" spans="1:7" x14ac:dyDescent="0.35">
      <c r="A14754" s="72" t="s">
        <v>844</v>
      </c>
      <c r="B14754" s="72" t="s">
        <v>845</v>
      </c>
      <c r="C14754" s="72" t="s">
        <v>1100</v>
      </c>
      <c r="D14754" s="72" t="s">
        <v>1092</v>
      </c>
      <c r="E14754" s="72">
        <v>921</v>
      </c>
      <c r="F14754" s="105">
        <v>92</v>
      </c>
      <c r="G14754" s="108">
        <f t="shared" si="230"/>
        <v>44013</v>
      </c>
    </row>
    <row r="14755" spans="1:7" x14ac:dyDescent="0.35">
      <c r="A14755" s="72" t="s">
        <v>844</v>
      </c>
      <c r="B14755" s="72" t="s">
        <v>845</v>
      </c>
      <c r="C14755" s="72" t="s">
        <v>1100</v>
      </c>
      <c r="D14755" s="72" t="s">
        <v>1093</v>
      </c>
      <c r="E14755" s="72">
        <v>913</v>
      </c>
      <c r="F14755" s="105">
        <v>94</v>
      </c>
      <c r="G14755" s="108">
        <f t="shared" si="230"/>
        <v>43922</v>
      </c>
    </row>
    <row r="14756" spans="1:7" x14ac:dyDescent="0.35">
      <c r="A14756" s="72" t="s">
        <v>844</v>
      </c>
      <c r="B14756" s="72" t="s">
        <v>845</v>
      </c>
      <c r="C14756" s="72" t="s">
        <v>1100</v>
      </c>
      <c r="D14756" s="72" t="s">
        <v>1094</v>
      </c>
      <c r="E14756" s="72">
        <v>902</v>
      </c>
      <c r="F14756" s="105">
        <v>92</v>
      </c>
      <c r="G14756" s="108">
        <f t="shared" si="230"/>
        <v>43831</v>
      </c>
    </row>
    <row r="14757" spans="1:7" x14ac:dyDescent="0.35">
      <c r="A14757" s="72" t="s">
        <v>844</v>
      </c>
      <c r="B14757" s="72" t="s">
        <v>845</v>
      </c>
      <c r="C14757" s="72" t="s">
        <v>1100</v>
      </c>
      <c r="D14757" s="72" t="s">
        <v>1095</v>
      </c>
      <c r="E14757" s="72">
        <v>902</v>
      </c>
      <c r="F14757" s="105">
        <v>92</v>
      </c>
      <c r="G14757" s="108">
        <f t="shared" si="230"/>
        <v>43739</v>
      </c>
    </row>
    <row r="14758" spans="1:7" x14ac:dyDescent="0.35">
      <c r="A14758" s="72" t="s">
        <v>844</v>
      </c>
      <c r="B14758" s="72" t="s">
        <v>845</v>
      </c>
      <c r="C14758" s="72" t="s">
        <v>1100</v>
      </c>
      <c r="D14758" s="72" t="s">
        <v>1096</v>
      </c>
      <c r="E14758" s="72">
        <v>894</v>
      </c>
      <c r="F14758" s="105">
        <v>91</v>
      </c>
      <c r="G14758" s="108">
        <f t="shared" si="230"/>
        <v>43647</v>
      </c>
    </row>
    <row r="14759" spans="1:7" x14ac:dyDescent="0.35">
      <c r="A14759" s="72" t="s">
        <v>844</v>
      </c>
      <c r="B14759" s="72" t="s">
        <v>845</v>
      </c>
      <c r="C14759" s="72" t="s">
        <v>1100</v>
      </c>
      <c r="D14759" s="72" t="s">
        <v>1097</v>
      </c>
      <c r="E14759" s="72">
        <v>895</v>
      </c>
      <c r="F14759" s="105">
        <v>83</v>
      </c>
      <c r="G14759" s="108">
        <f t="shared" si="230"/>
        <v>43556</v>
      </c>
    </row>
    <row r="14760" spans="1:7" x14ac:dyDescent="0.35">
      <c r="A14760" s="72" t="s">
        <v>844</v>
      </c>
      <c r="B14760" s="72" t="s">
        <v>845</v>
      </c>
      <c r="C14760" s="72" t="s">
        <v>1100</v>
      </c>
      <c r="D14760" s="72" t="s">
        <v>1098</v>
      </c>
      <c r="E14760" s="72">
        <v>891</v>
      </c>
      <c r="F14760" s="105">
        <v>85</v>
      </c>
      <c r="G14760" s="108">
        <f t="shared" si="230"/>
        <v>43466</v>
      </c>
    </row>
    <row r="14761" spans="1:7" x14ac:dyDescent="0.35">
      <c r="A14761" s="72" t="s">
        <v>844</v>
      </c>
      <c r="B14761" s="72" t="s">
        <v>845</v>
      </c>
      <c r="C14761" s="72" t="s">
        <v>1100</v>
      </c>
      <c r="D14761" s="72" t="s">
        <v>1099</v>
      </c>
      <c r="E14761" s="72">
        <v>964</v>
      </c>
      <c r="F14761" s="105">
        <v>129</v>
      </c>
      <c r="G14761" s="108">
        <f t="shared" si="230"/>
        <v>43374</v>
      </c>
    </row>
    <row r="14762" spans="1:7" x14ac:dyDescent="0.35">
      <c r="A14762" s="72" t="s">
        <v>844</v>
      </c>
      <c r="B14762" s="72" t="s">
        <v>845</v>
      </c>
      <c r="C14762" s="72" t="s">
        <v>1101</v>
      </c>
      <c r="D14762" s="72" t="s">
        <v>1088</v>
      </c>
      <c r="E14762" s="72">
        <v>213</v>
      </c>
      <c r="F14762" s="105">
        <v>7</v>
      </c>
      <c r="G14762" s="108">
        <f t="shared" si="230"/>
        <v>44378</v>
      </c>
    </row>
    <row r="14763" spans="1:7" x14ac:dyDescent="0.35">
      <c r="A14763" s="72" t="s">
        <v>844</v>
      </c>
      <c r="B14763" s="72" t="s">
        <v>845</v>
      </c>
      <c r="C14763" s="72" t="s">
        <v>1101</v>
      </c>
      <c r="D14763" s="72" t="s">
        <v>1089</v>
      </c>
      <c r="E14763" s="72">
        <v>213</v>
      </c>
      <c r="F14763" s="105">
        <v>7</v>
      </c>
      <c r="G14763" s="108">
        <f t="shared" si="230"/>
        <v>44287</v>
      </c>
    </row>
    <row r="14764" spans="1:7" x14ac:dyDescent="0.35">
      <c r="A14764" s="72" t="s">
        <v>844</v>
      </c>
      <c r="B14764" s="72" t="s">
        <v>845</v>
      </c>
      <c r="C14764" s="72" t="s">
        <v>1101</v>
      </c>
      <c r="D14764" s="72" t="s">
        <v>1090</v>
      </c>
      <c r="E14764" s="72">
        <v>215</v>
      </c>
      <c r="F14764" s="105">
        <v>7</v>
      </c>
      <c r="G14764" s="108">
        <f t="shared" si="230"/>
        <v>44197</v>
      </c>
    </row>
    <row r="14765" spans="1:7" x14ac:dyDescent="0.35">
      <c r="A14765" s="72" t="s">
        <v>844</v>
      </c>
      <c r="B14765" s="72" t="s">
        <v>845</v>
      </c>
      <c r="C14765" s="72" t="s">
        <v>1101</v>
      </c>
      <c r="D14765" s="72" t="s">
        <v>1091</v>
      </c>
      <c r="E14765" s="72">
        <v>213</v>
      </c>
      <c r="F14765" s="105">
        <v>8</v>
      </c>
      <c r="G14765" s="108">
        <f t="shared" si="230"/>
        <v>44105</v>
      </c>
    </row>
    <row r="14766" spans="1:7" x14ac:dyDescent="0.35">
      <c r="A14766" s="72" t="s">
        <v>844</v>
      </c>
      <c r="B14766" s="72" t="s">
        <v>845</v>
      </c>
      <c r="C14766" s="72" t="s">
        <v>1101</v>
      </c>
      <c r="D14766" s="72" t="s">
        <v>1092</v>
      </c>
      <c r="E14766" s="72">
        <v>209</v>
      </c>
      <c r="F14766" s="105">
        <v>7</v>
      </c>
      <c r="G14766" s="108">
        <f t="shared" si="230"/>
        <v>44013</v>
      </c>
    </row>
    <row r="14767" spans="1:7" x14ac:dyDescent="0.35">
      <c r="A14767" s="72" t="s">
        <v>844</v>
      </c>
      <c r="B14767" s="72" t="s">
        <v>845</v>
      </c>
      <c r="C14767" s="72" t="s">
        <v>1101</v>
      </c>
      <c r="D14767" s="72" t="s">
        <v>1093</v>
      </c>
      <c r="E14767" s="72">
        <v>205</v>
      </c>
      <c r="F14767" s="105">
        <v>7</v>
      </c>
      <c r="G14767" s="108">
        <f t="shared" si="230"/>
        <v>43922</v>
      </c>
    </row>
    <row r="14768" spans="1:7" x14ac:dyDescent="0.35">
      <c r="A14768" s="72" t="s">
        <v>844</v>
      </c>
      <c r="B14768" s="72" t="s">
        <v>845</v>
      </c>
      <c r="C14768" s="72" t="s">
        <v>1101</v>
      </c>
      <c r="D14768" s="72" t="s">
        <v>1094</v>
      </c>
      <c r="E14768" s="72">
        <v>193</v>
      </c>
      <c r="F14768" s="105">
        <v>7</v>
      </c>
      <c r="G14768" s="108">
        <f t="shared" si="230"/>
        <v>43831</v>
      </c>
    </row>
    <row r="14769" spans="1:7" x14ac:dyDescent="0.35">
      <c r="A14769" s="72" t="s">
        <v>844</v>
      </c>
      <c r="B14769" s="72" t="s">
        <v>845</v>
      </c>
      <c r="C14769" s="72" t="s">
        <v>1101</v>
      </c>
      <c r="D14769" s="72" t="s">
        <v>1095</v>
      </c>
      <c r="E14769" s="72">
        <v>187</v>
      </c>
      <c r="F14769" s="105">
        <v>7</v>
      </c>
      <c r="G14769" s="108">
        <f t="shared" si="230"/>
        <v>43739</v>
      </c>
    </row>
    <row r="14770" spans="1:7" x14ac:dyDescent="0.35">
      <c r="A14770" s="72" t="s">
        <v>844</v>
      </c>
      <c r="B14770" s="72" t="s">
        <v>845</v>
      </c>
      <c r="C14770" s="72" t="s">
        <v>1101</v>
      </c>
      <c r="D14770" s="72" t="s">
        <v>1096</v>
      </c>
      <c r="E14770" s="72">
        <v>185</v>
      </c>
      <c r="F14770" s="105">
        <v>8</v>
      </c>
      <c r="G14770" s="108">
        <f t="shared" si="230"/>
        <v>43647</v>
      </c>
    </row>
    <row r="14771" spans="1:7" x14ac:dyDescent="0.35">
      <c r="A14771" s="72" t="s">
        <v>844</v>
      </c>
      <c r="B14771" s="72" t="s">
        <v>845</v>
      </c>
      <c r="C14771" s="72" t="s">
        <v>1101</v>
      </c>
      <c r="D14771" s="72" t="s">
        <v>1097</v>
      </c>
      <c r="E14771" s="72">
        <v>186</v>
      </c>
      <c r="F14771" s="105">
        <v>6</v>
      </c>
      <c r="G14771" s="108">
        <f t="shared" si="230"/>
        <v>43556</v>
      </c>
    </row>
    <row r="14772" spans="1:7" x14ac:dyDescent="0.35">
      <c r="A14772" s="72" t="s">
        <v>844</v>
      </c>
      <c r="B14772" s="72" t="s">
        <v>845</v>
      </c>
      <c r="C14772" s="72" t="s">
        <v>1101</v>
      </c>
      <c r="D14772" s="72" t="s">
        <v>1098</v>
      </c>
      <c r="E14772" s="72">
        <v>183</v>
      </c>
      <c r="F14772" s="105">
        <v>6</v>
      </c>
      <c r="G14772" s="108">
        <f t="shared" si="230"/>
        <v>43466</v>
      </c>
    </row>
    <row r="14773" spans="1:7" x14ac:dyDescent="0.35">
      <c r="A14773" s="72" t="s">
        <v>844</v>
      </c>
      <c r="B14773" s="72" t="s">
        <v>845</v>
      </c>
      <c r="C14773" s="72" t="s">
        <v>1101</v>
      </c>
      <c r="D14773" s="72" t="s">
        <v>1099</v>
      </c>
      <c r="E14773" s="72">
        <v>192</v>
      </c>
      <c r="F14773" s="105">
        <v>8</v>
      </c>
      <c r="G14773" s="108">
        <f t="shared" si="230"/>
        <v>43374</v>
      </c>
    </row>
    <row r="14774" spans="1:7" x14ac:dyDescent="0.35">
      <c r="A14774" s="72" t="s">
        <v>844</v>
      </c>
      <c r="B14774" s="72" t="s">
        <v>845</v>
      </c>
      <c r="C14774" s="72" t="s">
        <v>1102</v>
      </c>
      <c r="D14774" s="72" t="s">
        <v>1088</v>
      </c>
      <c r="E14774" s="72">
        <v>1507</v>
      </c>
      <c r="F14774" s="105">
        <v>125</v>
      </c>
      <c r="G14774" s="108">
        <f t="shared" si="230"/>
        <v>44378</v>
      </c>
    </row>
    <row r="14775" spans="1:7" x14ac:dyDescent="0.35">
      <c r="A14775" s="72" t="s">
        <v>844</v>
      </c>
      <c r="B14775" s="72" t="s">
        <v>845</v>
      </c>
      <c r="C14775" s="72" t="s">
        <v>1102</v>
      </c>
      <c r="D14775" s="72" t="s">
        <v>1089</v>
      </c>
      <c r="E14775" s="72">
        <v>1508</v>
      </c>
      <c r="F14775" s="105">
        <v>118</v>
      </c>
      <c r="G14775" s="108">
        <f t="shared" si="230"/>
        <v>44287</v>
      </c>
    </row>
    <row r="14776" spans="1:7" x14ac:dyDescent="0.35">
      <c r="A14776" s="72" t="s">
        <v>844</v>
      </c>
      <c r="B14776" s="72" t="s">
        <v>845</v>
      </c>
      <c r="C14776" s="72" t="s">
        <v>1102</v>
      </c>
      <c r="D14776" s="72" t="s">
        <v>1090</v>
      </c>
      <c r="E14776" s="72">
        <v>1510</v>
      </c>
      <c r="F14776" s="105">
        <v>116</v>
      </c>
      <c r="G14776" s="108">
        <f t="shared" si="230"/>
        <v>44197</v>
      </c>
    </row>
    <row r="14777" spans="1:7" x14ac:dyDescent="0.35">
      <c r="A14777" s="72" t="s">
        <v>844</v>
      </c>
      <c r="B14777" s="72" t="s">
        <v>845</v>
      </c>
      <c r="C14777" s="72" t="s">
        <v>1102</v>
      </c>
      <c r="D14777" s="72" t="s">
        <v>1091</v>
      </c>
      <c r="E14777" s="72">
        <v>1507</v>
      </c>
      <c r="F14777" s="105">
        <v>123</v>
      </c>
      <c r="G14777" s="108">
        <f t="shared" si="230"/>
        <v>44105</v>
      </c>
    </row>
    <row r="14778" spans="1:7" x14ac:dyDescent="0.35">
      <c r="A14778" s="72" t="s">
        <v>844</v>
      </c>
      <c r="B14778" s="72" t="s">
        <v>845</v>
      </c>
      <c r="C14778" s="72" t="s">
        <v>1102</v>
      </c>
      <c r="D14778" s="72" t="s">
        <v>1092</v>
      </c>
      <c r="E14778" s="72">
        <v>1502</v>
      </c>
      <c r="F14778" s="105">
        <v>118</v>
      </c>
      <c r="G14778" s="108">
        <f t="shared" si="230"/>
        <v>44013</v>
      </c>
    </row>
    <row r="14779" spans="1:7" x14ac:dyDescent="0.35">
      <c r="A14779" s="72" t="s">
        <v>844</v>
      </c>
      <c r="B14779" s="72" t="s">
        <v>845</v>
      </c>
      <c r="C14779" s="72" t="s">
        <v>1102</v>
      </c>
      <c r="D14779" s="72" t="s">
        <v>1093</v>
      </c>
      <c r="E14779" s="72">
        <v>1504</v>
      </c>
      <c r="F14779" s="105">
        <v>121</v>
      </c>
      <c r="G14779" s="108">
        <f t="shared" si="230"/>
        <v>43922</v>
      </c>
    </row>
    <row r="14780" spans="1:7" x14ac:dyDescent="0.35">
      <c r="A14780" s="72" t="s">
        <v>844</v>
      </c>
      <c r="B14780" s="72" t="s">
        <v>845</v>
      </c>
      <c r="C14780" s="72" t="s">
        <v>1102</v>
      </c>
      <c r="D14780" s="72" t="s">
        <v>1094</v>
      </c>
      <c r="E14780" s="72">
        <v>1506</v>
      </c>
      <c r="F14780" s="105">
        <v>122</v>
      </c>
      <c r="G14780" s="108">
        <f t="shared" si="230"/>
        <v>43831</v>
      </c>
    </row>
    <row r="14781" spans="1:7" x14ac:dyDescent="0.35">
      <c r="A14781" s="72" t="s">
        <v>844</v>
      </c>
      <c r="B14781" s="72" t="s">
        <v>845</v>
      </c>
      <c r="C14781" s="72" t="s">
        <v>1102</v>
      </c>
      <c r="D14781" s="72" t="s">
        <v>1095</v>
      </c>
      <c r="E14781" s="72">
        <v>1503</v>
      </c>
      <c r="F14781" s="105">
        <v>124</v>
      </c>
      <c r="G14781" s="108">
        <f t="shared" si="230"/>
        <v>43739</v>
      </c>
    </row>
    <row r="14782" spans="1:7" x14ac:dyDescent="0.35">
      <c r="A14782" s="72" t="s">
        <v>844</v>
      </c>
      <c r="B14782" s="72" t="s">
        <v>845</v>
      </c>
      <c r="C14782" s="72" t="s">
        <v>1102</v>
      </c>
      <c r="D14782" s="72" t="s">
        <v>1096</v>
      </c>
      <c r="E14782" s="72">
        <v>1517</v>
      </c>
      <c r="F14782" s="105">
        <v>130</v>
      </c>
      <c r="G14782" s="108">
        <f t="shared" si="230"/>
        <v>43647</v>
      </c>
    </row>
    <row r="14783" spans="1:7" x14ac:dyDescent="0.35">
      <c r="A14783" s="72" t="s">
        <v>844</v>
      </c>
      <c r="B14783" s="72" t="s">
        <v>845</v>
      </c>
      <c r="C14783" s="72" t="s">
        <v>1102</v>
      </c>
      <c r="D14783" s="72" t="s">
        <v>1097</v>
      </c>
      <c r="E14783" s="72">
        <v>1518</v>
      </c>
      <c r="F14783" s="105">
        <v>141</v>
      </c>
      <c r="G14783" s="108">
        <f t="shared" si="230"/>
        <v>43556</v>
      </c>
    </row>
    <row r="14784" spans="1:7" x14ac:dyDescent="0.35">
      <c r="A14784" s="72" t="s">
        <v>844</v>
      </c>
      <c r="B14784" s="72" t="s">
        <v>845</v>
      </c>
      <c r="C14784" s="72" t="s">
        <v>1102</v>
      </c>
      <c r="D14784" s="72" t="s">
        <v>1098</v>
      </c>
      <c r="E14784" s="72">
        <v>1512</v>
      </c>
      <c r="F14784" s="105">
        <v>142</v>
      </c>
      <c r="G14784" s="108">
        <f t="shared" si="230"/>
        <v>43466</v>
      </c>
    </row>
    <row r="14785" spans="1:7" x14ac:dyDescent="0.35">
      <c r="A14785" s="72" t="s">
        <v>844</v>
      </c>
      <c r="B14785" s="72" t="s">
        <v>845</v>
      </c>
      <c r="C14785" s="72" t="s">
        <v>1102</v>
      </c>
      <c r="D14785" s="72" t="s">
        <v>1099</v>
      </c>
      <c r="E14785" s="72">
        <v>1550</v>
      </c>
      <c r="F14785" s="105">
        <v>145</v>
      </c>
      <c r="G14785" s="108">
        <f t="shared" si="230"/>
        <v>43374</v>
      </c>
    </row>
    <row r="14786" spans="1:7" x14ac:dyDescent="0.35">
      <c r="A14786" s="72" t="s">
        <v>846</v>
      </c>
      <c r="B14786" s="72" t="s">
        <v>847</v>
      </c>
      <c r="C14786" s="72" t="s">
        <v>1087</v>
      </c>
      <c r="D14786" s="72" t="s">
        <v>1088</v>
      </c>
      <c r="E14786" s="72">
        <v>945</v>
      </c>
      <c r="F14786" s="105">
        <v>26</v>
      </c>
      <c r="G14786" s="108">
        <f t="shared" si="230"/>
        <v>44378</v>
      </c>
    </row>
    <row r="14787" spans="1:7" x14ac:dyDescent="0.35">
      <c r="A14787" s="72" t="s">
        <v>846</v>
      </c>
      <c r="B14787" s="72" t="s">
        <v>847</v>
      </c>
      <c r="C14787" s="72" t="s">
        <v>1087</v>
      </c>
      <c r="D14787" s="72" t="s">
        <v>1089</v>
      </c>
      <c r="E14787" s="72">
        <v>945</v>
      </c>
      <c r="F14787" s="105">
        <v>23</v>
      </c>
      <c r="G14787" s="108">
        <f t="shared" si="230"/>
        <v>44287</v>
      </c>
    </row>
    <row r="14788" spans="1:7" x14ac:dyDescent="0.35">
      <c r="A14788" s="72" t="s">
        <v>846</v>
      </c>
      <c r="B14788" s="72" t="s">
        <v>847</v>
      </c>
      <c r="C14788" s="72" t="s">
        <v>1087</v>
      </c>
      <c r="D14788" s="72" t="s">
        <v>1090</v>
      </c>
      <c r="E14788" s="72">
        <v>948</v>
      </c>
      <c r="F14788" s="105">
        <v>20</v>
      </c>
      <c r="G14788" s="108">
        <f t="shared" ref="G14788:G14851" si="231">DATE(LEFT(D14788,4),RIGHT(LEFT(D14788,7),2),1)</f>
        <v>44197</v>
      </c>
    </row>
    <row r="14789" spans="1:7" x14ac:dyDescent="0.35">
      <c r="A14789" s="72" t="s">
        <v>846</v>
      </c>
      <c r="B14789" s="72" t="s">
        <v>847</v>
      </c>
      <c r="C14789" s="72" t="s">
        <v>1087</v>
      </c>
      <c r="D14789" s="72" t="s">
        <v>1091</v>
      </c>
      <c r="E14789" s="72">
        <v>933</v>
      </c>
      <c r="F14789" s="105">
        <v>22</v>
      </c>
      <c r="G14789" s="108">
        <f t="shared" si="231"/>
        <v>44105</v>
      </c>
    </row>
    <row r="14790" spans="1:7" x14ac:dyDescent="0.35">
      <c r="A14790" s="72" t="s">
        <v>846</v>
      </c>
      <c r="B14790" s="72" t="s">
        <v>847</v>
      </c>
      <c r="C14790" s="72" t="s">
        <v>1087</v>
      </c>
      <c r="D14790" s="72" t="s">
        <v>1092</v>
      </c>
      <c r="E14790" s="72">
        <v>923</v>
      </c>
      <c r="F14790" s="105">
        <v>18</v>
      </c>
      <c r="G14790" s="108">
        <f t="shared" si="231"/>
        <v>44013</v>
      </c>
    </row>
    <row r="14791" spans="1:7" x14ac:dyDescent="0.35">
      <c r="A14791" s="72" t="s">
        <v>846</v>
      </c>
      <c r="B14791" s="72" t="s">
        <v>847</v>
      </c>
      <c r="C14791" s="72" t="s">
        <v>1087</v>
      </c>
      <c r="D14791" s="72" t="s">
        <v>1093</v>
      </c>
      <c r="E14791" s="72">
        <v>923</v>
      </c>
      <c r="F14791" s="105">
        <v>21</v>
      </c>
      <c r="G14791" s="108">
        <f t="shared" si="231"/>
        <v>43922</v>
      </c>
    </row>
    <row r="14792" spans="1:7" x14ac:dyDescent="0.35">
      <c r="A14792" s="72" t="s">
        <v>846</v>
      </c>
      <c r="B14792" s="72" t="s">
        <v>847</v>
      </c>
      <c r="C14792" s="72" t="s">
        <v>1087</v>
      </c>
      <c r="D14792" s="72" t="s">
        <v>1094</v>
      </c>
      <c r="E14792" s="72">
        <v>918</v>
      </c>
      <c r="F14792" s="105">
        <v>21</v>
      </c>
      <c r="G14792" s="108">
        <f t="shared" si="231"/>
        <v>43831</v>
      </c>
    </row>
    <row r="14793" spans="1:7" x14ac:dyDescent="0.35">
      <c r="A14793" s="72" t="s">
        <v>846</v>
      </c>
      <c r="B14793" s="72" t="s">
        <v>847</v>
      </c>
      <c r="C14793" s="72" t="s">
        <v>1087</v>
      </c>
      <c r="D14793" s="72" t="s">
        <v>1095</v>
      </c>
      <c r="E14793" s="72">
        <v>913</v>
      </c>
      <c r="F14793" s="105">
        <v>21</v>
      </c>
      <c r="G14793" s="108">
        <f t="shared" si="231"/>
        <v>43739</v>
      </c>
    </row>
    <row r="14794" spans="1:7" x14ac:dyDescent="0.35">
      <c r="A14794" s="72" t="s">
        <v>846</v>
      </c>
      <c r="B14794" s="72" t="s">
        <v>847</v>
      </c>
      <c r="C14794" s="72" t="s">
        <v>1087</v>
      </c>
      <c r="D14794" s="72" t="s">
        <v>1096</v>
      </c>
      <c r="E14794" s="72">
        <v>916</v>
      </c>
      <c r="F14794" s="105">
        <v>18</v>
      </c>
      <c r="G14794" s="108">
        <f t="shared" si="231"/>
        <v>43647</v>
      </c>
    </row>
    <row r="14795" spans="1:7" x14ac:dyDescent="0.35">
      <c r="A14795" s="72" t="s">
        <v>846</v>
      </c>
      <c r="B14795" s="72" t="s">
        <v>847</v>
      </c>
      <c r="C14795" s="72" t="s">
        <v>1087</v>
      </c>
      <c r="D14795" s="72" t="s">
        <v>1097</v>
      </c>
      <c r="E14795" s="72">
        <v>913</v>
      </c>
      <c r="F14795" s="105">
        <v>18</v>
      </c>
      <c r="G14795" s="108">
        <f t="shared" si="231"/>
        <v>43556</v>
      </c>
    </row>
    <row r="14796" spans="1:7" x14ac:dyDescent="0.35">
      <c r="A14796" s="72" t="s">
        <v>846</v>
      </c>
      <c r="B14796" s="72" t="s">
        <v>847</v>
      </c>
      <c r="C14796" s="72" t="s">
        <v>1087</v>
      </c>
      <c r="D14796" s="72" t="s">
        <v>1098</v>
      </c>
      <c r="E14796" s="72">
        <v>899</v>
      </c>
      <c r="F14796" s="105">
        <v>25</v>
      </c>
      <c r="G14796" s="108">
        <f t="shared" si="231"/>
        <v>43466</v>
      </c>
    </row>
    <row r="14797" spans="1:7" x14ac:dyDescent="0.35">
      <c r="A14797" s="72" t="s">
        <v>846</v>
      </c>
      <c r="B14797" s="72" t="s">
        <v>847</v>
      </c>
      <c r="C14797" s="72" t="s">
        <v>1087</v>
      </c>
      <c r="D14797" s="72" t="s">
        <v>1099</v>
      </c>
      <c r="E14797" s="72">
        <v>962</v>
      </c>
      <c r="F14797" s="105">
        <v>28</v>
      </c>
      <c r="G14797" s="108">
        <f t="shared" si="231"/>
        <v>43374</v>
      </c>
    </row>
    <row r="14798" spans="1:7" x14ac:dyDescent="0.35">
      <c r="A14798" s="72" t="s">
        <v>846</v>
      </c>
      <c r="B14798" s="72" t="s">
        <v>847</v>
      </c>
      <c r="C14798" s="72" t="s">
        <v>1100</v>
      </c>
      <c r="D14798" s="72" t="s">
        <v>1088</v>
      </c>
      <c r="E14798" s="72">
        <v>901</v>
      </c>
      <c r="F14798" s="105">
        <v>75</v>
      </c>
      <c r="G14798" s="108">
        <f t="shared" si="231"/>
        <v>44378</v>
      </c>
    </row>
    <row r="14799" spans="1:7" x14ac:dyDescent="0.35">
      <c r="A14799" s="72" t="s">
        <v>846</v>
      </c>
      <c r="B14799" s="72" t="s">
        <v>847</v>
      </c>
      <c r="C14799" s="72" t="s">
        <v>1100</v>
      </c>
      <c r="D14799" s="72" t="s">
        <v>1089</v>
      </c>
      <c r="E14799" s="72">
        <v>895</v>
      </c>
      <c r="F14799" s="105">
        <v>60</v>
      </c>
      <c r="G14799" s="108">
        <f t="shared" si="231"/>
        <v>44287</v>
      </c>
    </row>
    <row r="14800" spans="1:7" x14ac:dyDescent="0.35">
      <c r="A14800" s="72" t="s">
        <v>846</v>
      </c>
      <c r="B14800" s="72" t="s">
        <v>847</v>
      </c>
      <c r="C14800" s="72" t="s">
        <v>1100</v>
      </c>
      <c r="D14800" s="72" t="s">
        <v>1090</v>
      </c>
      <c r="E14800" s="72">
        <v>894</v>
      </c>
      <c r="F14800" s="105">
        <v>47</v>
      </c>
      <c r="G14800" s="108">
        <f t="shared" si="231"/>
        <v>44197</v>
      </c>
    </row>
    <row r="14801" spans="1:7" x14ac:dyDescent="0.35">
      <c r="A14801" s="72" t="s">
        <v>846</v>
      </c>
      <c r="B14801" s="72" t="s">
        <v>847</v>
      </c>
      <c r="C14801" s="72" t="s">
        <v>1100</v>
      </c>
      <c r="D14801" s="72" t="s">
        <v>1091</v>
      </c>
      <c r="E14801" s="72">
        <v>891</v>
      </c>
      <c r="F14801" s="105">
        <v>50</v>
      </c>
      <c r="G14801" s="108">
        <f t="shared" si="231"/>
        <v>44105</v>
      </c>
    </row>
    <row r="14802" spans="1:7" x14ac:dyDescent="0.35">
      <c r="A14802" s="72" t="s">
        <v>846</v>
      </c>
      <c r="B14802" s="72" t="s">
        <v>847</v>
      </c>
      <c r="C14802" s="72" t="s">
        <v>1100</v>
      </c>
      <c r="D14802" s="72" t="s">
        <v>1092</v>
      </c>
      <c r="E14802" s="72">
        <v>885</v>
      </c>
      <c r="F14802" s="105">
        <v>47</v>
      </c>
      <c r="G14802" s="108">
        <f t="shared" si="231"/>
        <v>44013</v>
      </c>
    </row>
    <row r="14803" spans="1:7" x14ac:dyDescent="0.35">
      <c r="A14803" s="72" t="s">
        <v>846</v>
      </c>
      <c r="B14803" s="72" t="s">
        <v>847</v>
      </c>
      <c r="C14803" s="72" t="s">
        <v>1100</v>
      </c>
      <c r="D14803" s="72" t="s">
        <v>1093</v>
      </c>
      <c r="E14803" s="72">
        <v>887</v>
      </c>
      <c r="F14803" s="105">
        <v>25</v>
      </c>
      <c r="G14803" s="108">
        <f t="shared" si="231"/>
        <v>43922</v>
      </c>
    </row>
    <row r="14804" spans="1:7" x14ac:dyDescent="0.35">
      <c r="A14804" s="72" t="s">
        <v>846</v>
      </c>
      <c r="B14804" s="72" t="s">
        <v>847</v>
      </c>
      <c r="C14804" s="72" t="s">
        <v>1100</v>
      </c>
      <c r="D14804" s="72" t="s">
        <v>1094</v>
      </c>
      <c r="E14804" s="72">
        <v>881</v>
      </c>
      <c r="F14804" s="105">
        <v>25</v>
      </c>
      <c r="G14804" s="108">
        <f t="shared" si="231"/>
        <v>43831</v>
      </c>
    </row>
    <row r="14805" spans="1:7" x14ac:dyDescent="0.35">
      <c r="A14805" s="72" t="s">
        <v>846</v>
      </c>
      <c r="B14805" s="72" t="s">
        <v>847</v>
      </c>
      <c r="C14805" s="72" t="s">
        <v>1100</v>
      </c>
      <c r="D14805" s="72" t="s">
        <v>1095</v>
      </c>
      <c r="E14805" s="72">
        <v>878</v>
      </c>
      <c r="F14805" s="105">
        <v>21</v>
      </c>
      <c r="G14805" s="108">
        <f t="shared" si="231"/>
        <v>43739</v>
      </c>
    </row>
    <row r="14806" spans="1:7" x14ac:dyDescent="0.35">
      <c r="A14806" s="72" t="s">
        <v>846</v>
      </c>
      <c r="B14806" s="72" t="s">
        <v>847</v>
      </c>
      <c r="C14806" s="72" t="s">
        <v>1100</v>
      </c>
      <c r="D14806" s="72" t="s">
        <v>1096</v>
      </c>
      <c r="E14806" s="72">
        <v>879</v>
      </c>
      <c r="F14806" s="105">
        <v>30</v>
      </c>
      <c r="G14806" s="108">
        <f t="shared" si="231"/>
        <v>43647</v>
      </c>
    </row>
    <row r="14807" spans="1:7" x14ac:dyDescent="0.35">
      <c r="A14807" s="72" t="s">
        <v>846</v>
      </c>
      <c r="B14807" s="72" t="s">
        <v>847</v>
      </c>
      <c r="C14807" s="72" t="s">
        <v>1100</v>
      </c>
      <c r="D14807" s="72" t="s">
        <v>1097</v>
      </c>
      <c r="E14807" s="72">
        <v>890</v>
      </c>
      <c r="F14807" s="105">
        <v>32</v>
      </c>
      <c r="G14807" s="108">
        <f t="shared" si="231"/>
        <v>43556</v>
      </c>
    </row>
    <row r="14808" spans="1:7" x14ac:dyDescent="0.35">
      <c r="A14808" s="72" t="s">
        <v>846</v>
      </c>
      <c r="B14808" s="72" t="s">
        <v>847</v>
      </c>
      <c r="C14808" s="72" t="s">
        <v>1100</v>
      </c>
      <c r="D14808" s="72" t="s">
        <v>1098</v>
      </c>
      <c r="E14808" s="72">
        <v>878</v>
      </c>
      <c r="F14808" s="105">
        <v>23</v>
      </c>
      <c r="G14808" s="108">
        <f t="shared" si="231"/>
        <v>43466</v>
      </c>
    </row>
    <row r="14809" spans="1:7" x14ac:dyDescent="0.35">
      <c r="A14809" s="72" t="s">
        <v>846</v>
      </c>
      <c r="B14809" s="72" t="s">
        <v>847</v>
      </c>
      <c r="C14809" s="72" t="s">
        <v>1100</v>
      </c>
      <c r="D14809" s="72" t="s">
        <v>1099</v>
      </c>
      <c r="E14809" s="72">
        <v>915</v>
      </c>
      <c r="F14809" s="105">
        <v>36</v>
      </c>
      <c r="G14809" s="108">
        <f t="shared" si="231"/>
        <v>43374</v>
      </c>
    </row>
    <row r="14810" spans="1:7" x14ac:dyDescent="0.35">
      <c r="A14810" s="72" t="s">
        <v>846</v>
      </c>
      <c r="B14810" s="72" t="s">
        <v>847</v>
      </c>
      <c r="C14810" s="72" t="s">
        <v>1101</v>
      </c>
      <c r="D14810" s="72" t="s">
        <v>1088</v>
      </c>
      <c r="E14810" s="72">
        <v>229</v>
      </c>
      <c r="F14810" s="105">
        <v>5</v>
      </c>
      <c r="G14810" s="108">
        <f t="shared" si="231"/>
        <v>44378</v>
      </c>
    </row>
    <row r="14811" spans="1:7" x14ac:dyDescent="0.35">
      <c r="A14811" s="72" t="s">
        <v>846</v>
      </c>
      <c r="B14811" s="72" t="s">
        <v>847</v>
      </c>
      <c r="C14811" s="72" t="s">
        <v>1101</v>
      </c>
      <c r="D14811" s="72" t="s">
        <v>1089</v>
      </c>
      <c r="E14811" s="72">
        <v>232</v>
      </c>
      <c r="F14811" s="105">
        <v>5</v>
      </c>
      <c r="G14811" s="108">
        <f t="shared" si="231"/>
        <v>44287</v>
      </c>
    </row>
    <row r="14812" spans="1:7" x14ac:dyDescent="0.35">
      <c r="A14812" s="72" t="s">
        <v>846</v>
      </c>
      <c r="B14812" s="72" t="s">
        <v>847</v>
      </c>
      <c r="C14812" s="72" t="s">
        <v>1101</v>
      </c>
      <c r="D14812" s="72" t="s">
        <v>1090</v>
      </c>
      <c r="E14812" s="72">
        <v>230</v>
      </c>
      <c r="F14812" s="105">
        <v>5</v>
      </c>
      <c r="G14812" s="108">
        <f t="shared" si="231"/>
        <v>44197</v>
      </c>
    </row>
    <row r="14813" spans="1:7" x14ac:dyDescent="0.35">
      <c r="A14813" s="72" t="s">
        <v>846</v>
      </c>
      <c r="B14813" s="72" t="s">
        <v>847</v>
      </c>
      <c r="C14813" s="72" t="s">
        <v>1101</v>
      </c>
      <c r="D14813" s="72" t="s">
        <v>1091</v>
      </c>
      <c r="E14813" s="72">
        <v>231</v>
      </c>
      <c r="F14813" s="105">
        <v>5</v>
      </c>
      <c r="G14813" s="108">
        <f t="shared" si="231"/>
        <v>44105</v>
      </c>
    </row>
    <row r="14814" spans="1:7" x14ac:dyDescent="0.35">
      <c r="A14814" s="72" t="s">
        <v>846</v>
      </c>
      <c r="B14814" s="72" t="s">
        <v>847</v>
      </c>
      <c r="C14814" s="72" t="s">
        <v>1101</v>
      </c>
      <c r="D14814" s="72" t="s">
        <v>1092</v>
      </c>
      <c r="E14814" s="72">
        <v>230</v>
      </c>
      <c r="F14814" s="105">
        <v>5</v>
      </c>
      <c r="G14814" s="108">
        <f t="shared" si="231"/>
        <v>44013</v>
      </c>
    </row>
    <row r="14815" spans="1:7" x14ac:dyDescent="0.35">
      <c r="A14815" s="72" t="s">
        <v>846</v>
      </c>
      <c r="B14815" s="72" t="s">
        <v>847</v>
      </c>
      <c r="C14815" s="72" t="s">
        <v>1101</v>
      </c>
      <c r="D14815" s="72" t="s">
        <v>1093</v>
      </c>
      <c r="E14815" s="72">
        <v>231</v>
      </c>
      <c r="F14815" s="105">
        <v>3</v>
      </c>
      <c r="G14815" s="108">
        <f t="shared" si="231"/>
        <v>43922</v>
      </c>
    </row>
    <row r="14816" spans="1:7" x14ac:dyDescent="0.35">
      <c r="A14816" s="72" t="s">
        <v>846</v>
      </c>
      <c r="B14816" s="72" t="s">
        <v>847</v>
      </c>
      <c r="C14816" s="72" t="s">
        <v>1101</v>
      </c>
      <c r="D14816" s="72" t="s">
        <v>1094</v>
      </c>
      <c r="E14816" s="72">
        <v>231</v>
      </c>
      <c r="F14816" s="105">
        <v>3</v>
      </c>
      <c r="G14816" s="108">
        <f t="shared" si="231"/>
        <v>43831</v>
      </c>
    </row>
    <row r="14817" spans="1:7" x14ac:dyDescent="0.35">
      <c r="A14817" s="72" t="s">
        <v>846</v>
      </c>
      <c r="B14817" s="72" t="s">
        <v>847</v>
      </c>
      <c r="C14817" s="72" t="s">
        <v>1101</v>
      </c>
      <c r="D14817" s="72" t="s">
        <v>1095</v>
      </c>
      <c r="E14817" s="72">
        <v>229</v>
      </c>
      <c r="F14817" s="105">
        <v>2</v>
      </c>
      <c r="G14817" s="108">
        <f t="shared" si="231"/>
        <v>43739</v>
      </c>
    </row>
    <row r="14818" spans="1:7" x14ac:dyDescent="0.35">
      <c r="A14818" s="72" t="s">
        <v>846</v>
      </c>
      <c r="B14818" s="72" t="s">
        <v>847</v>
      </c>
      <c r="C14818" s="72" t="s">
        <v>1101</v>
      </c>
      <c r="D14818" s="72" t="s">
        <v>1096</v>
      </c>
      <c r="E14818" s="72">
        <v>231</v>
      </c>
      <c r="F14818" s="105">
        <v>2</v>
      </c>
      <c r="G14818" s="108">
        <f t="shared" si="231"/>
        <v>43647</v>
      </c>
    </row>
    <row r="14819" spans="1:7" x14ac:dyDescent="0.35">
      <c r="A14819" s="72" t="s">
        <v>846</v>
      </c>
      <c r="B14819" s="72" t="s">
        <v>847</v>
      </c>
      <c r="C14819" s="72" t="s">
        <v>1101</v>
      </c>
      <c r="D14819" s="72" t="s">
        <v>1097</v>
      </c>
      <c r="E14819" s="72">
        <v>231</v>
      </c>
      <c r="F14819" s="105">
        <v>2</v>
      </c>
      <c r="G14819" s="108">
        <f t="shared" si="231"/>
        <v>43556</v>
      </c>
    </row>
    <row r="14820" spans="1:7" x14ac:dyDescent="0.35">
      <c r="A14820" s="72" t="s">
        <v>846</v>
      </c>
      <c r="B14820" s="72" t="s">
        <v>847</v>
      </c>
      <c r="C14820" s="72" t="s">
        <v>1101</v>
      </c>
      <c r="D14820" s="72" t="s">
        <v>1098</v>
      </c>
      <c r="E14820" s="72">
        <v>219</v>
      </c>
      <c r="F14820" s="105">
        <v>3</v>
      </c>
      <c r="G14820" s="108">
        <f t="shared" si="231"/>
        <v>43466</v>
      </c>
    </row>
    <row r="14821" spans="1:7" x14ac:dyDescent="0.35">
      <c r="A14821" s="72" t="s">
        <v>846</v>
      </c>
      <c r="B14821" s="72" t="s">
        <v>847</v>
      </c>
      <c r="C14821" s="72" t="s">
        <v>1101</v>
      </c>
      <c r="D14821" s="72" t="s">
        <v>1099</v>
      </c>
      <c r="E14821" s="72">
        <v>232</v>
      </c>
      <c r="F14821" s="105">
        <v>3</v>
      </c>
      <c r="G14821" s="108">
        <f t="shared" si="231"/>
        <v>43374</v>
      </c>
    </row>
    <row r="14822" spans="1:7" x14ac:dyDescent="0.35">
      <c r="A14822" s="72" t="s">
        <v>846</v>
      </c>
      <c r="B14822" s="72" t="s">
        <v>847</v>
      </c>
      <c r="C14822" s="72" t="s">
        <v>1102</v>
      </c>
      <c r="D14822" s="72" t="s">
        <v>1088</v>
      </c>
      <c r="E14822" s="72">
        <v>781</v>
      </c>
      <c r="F14822" s="105">
        <v>30</v>
      </c>
      <c r="G14822" s="108">
        <f t="shared" si="231"/>
        <v>44378</v>
      </c>
    </row>
    <row r="14823" spans="1:7" x14ac:dyDescent="0.35">
      <c r="A14823" s="72" t="s">
        <v>846</v>
      </c>
      <c r="B14823" s="72" t="s">
        <v>847</v>
      </c>
      <c r="C14823" s="72" t="s">
        <v>1102</v>
      </c>
      <c r="D14823" s="72" t="s">
        <v>1089</v>
      </c>
      <c r="E14823" s="72">
        <v>780</v>
      </c>
      <c r="F14823" s="105">
        <v>25</v>
      </c>
      <c r="G14823" s="108">
        <f t="shared" si="231"/>
        <v>44287</v>
      </c>
    </row>
    <row r="14824" spans="1:7" x14ac:dyDescent="0.35">
      <c r="A14824" s="72" t="s">
        <v>846</v>
      </c>
      <c r="B14824" s="72" t="s">
        <v>847</v>
      </c>
      <c r="C14824" s="72" t="s">
        <v>1102</v>
      </c>
      <c r="D14824" s="72" t="s">
        <v>1090</v>
      </c>
      <c r="E14824" s="72">
        <v>784</v>
      </c>
      <c r="F14824" s="105">
        <v>22</v>
      </c>
      <c r="G14824" s="108">
        <f t="shared" si="231"/>
        <v>44197</v>
      </c>
    </row>
    <row r="14825" spans="1:7" x14ac:dyDescent="0.35">
      <c r="A14825" s="72" t="s">
        <v>846</v>
      </c>
      <c r="B14825" s="72" t="s">
        <v>847</v>
      </c>
      <c r="C14825" s="72" t="s">
        <v>1102</v>
      </c>
      <c r="D14825" s="72" t="s">
        <v>1091</v>
      </c>
      <c r="E14825" s="72">
        <v>787</v>
      </c>
      <c r="F14825" s="105">
        <v>22</v>
      </c>
      <c r="G14825" s="108">
        <f t="shared" si="231"/>
        <v>44105</v>
      </c>
    </row>
    <row r="14826" spans="1:7" x14ac:dyDescent="0.35">
      <c r="A14826" s="72" t="s">
        <v>846</v>
      </c>
      <c r="B14826" s="72" t="s">
        <v>847</v>
      </c>
      <c r="C14826" s="72" t="s">
        <v>1102</v>
      </c>
      <c r="D14826" s="72" t="s">
        <v>1092</v>
      </c>
      <c r="E14826" s="72">
        <v>793</v>
      </c>
      <c r="F14826" s="105">
        <v>19</v>
      </c>
      <c r="G14826" s="108">
        <f t="shared" si="231"/>
        <v>44013</v>
      </c>
    </row>
    <row r="14827" spans="1:7" x14ac:dyDescent="0.35">
      <c r="A14827" s="72" t="s">
        <v>846</v>
      </c>
      <c r="B14827" s="72" t="s">
        <v>847</v>
      </c>
      <c r="C14827" s="72" t="s">
        <v>1102</v>
      </c>
      <c r="D14827" s="72" t="s">
        <v>1093</v>
      </c>
      <c r="E14827" s="72">
        <v>791</v>
      </c>
      <c r="F14827" s="105">
        <v>21</v>
      </c>
      <c r="G14827" s="108">
        <f t="shared" si="231"/>
        <v>43922</v>
      </c>
    </row>
    <row r="14828" spans="1:7" x14ac:dyDescent="0.35">
      <c r="A14828" s="72" t="s">
        <v>846</v>
      </c>
      <c r="B14828" s="72" t="s">
        <v>847</v>
      </c>
      <c r="C14828" s="72" t="s">
        <v>1102</v>
      </c>
      <c r="D14828" s="72" t="s">
        <v>1094</v>
      </c>
      <c r="E14828" s="72">
        <v>789</v>
      </c>
      <c r="F14828" s="105">
        <v>22</v>
      </c>
      <c r="G14828" s="108">
        <f t="shared" si="231"/>
        <v>43831</v>
      </c>
    </row>
    <row r="14829" spans="1:7" x14ac:dyDescent="0.35">
      <c r="A14829" s="72" t="s">
        <v>846</v>
      </c>
      <c r="B14829" s="72" t="s">
        <v>847</v>
      </c>
      <c r="C14829" s="72" t="s">
        <v>1102</v>
      </c>
      <c r="D14829" s="72" t="s">
        <v>1095</v>
      </c>
      <c r="E14829" s="72">
        <v>784</v>
      </c>
      <c r="F14829" s="105">
        <v>19</v>
      </c>
      <c r="G14829" s="108">
        <f t="shared" si="231"/>
        <v>43739</v>
      </c>
    </row>
    <row r="14830" spans="1:7" x14ac:dyDescent="0.35">
      <c r="A14830" s="72" t="s">
        <v>846</v>
      </c>
      <c r="B14830" s="72" t="s">
        <v>847</v>
      </c>
      <c r="C14830" s="72" t="s">
        <v>1102</v>
      </c>
      <c r="D14830" s="72" t="s">
        <v>1096</v>
      </c>
      <c r="E14830" s="72">
        <v>781</v>
      </c>
      <c r="F14830" s="105">
        <v>23</v>
      </c>
      <c r="G14830" s="108">
        <f t="shared" si="231"/>
        <v>43647</v>
      </c>
    </row>
    <row r="14831" spans="1:7" x14ac:dyDescent="0.35">
      <c r="A14831" s="72" t="s">
        <v>846</v>
      </c>
      <c r="B14831" s="72" t="s">
        <v>847</v>
      </c>
      <c r="C14831" s="72" t="s">
        <v>1102</v>
      </c>
      <c r="D14831" s="72" t="s">
        <v>1097</v>
      </c>
      <c r="E14831" s="72">
        <v>784</v>
      </c>
      <c r="F14831" s="105">
        <v>24</v>
      </c>
      <c r="G14831" s="108">
        <f t="shared" si="231"/>
        <v>43556</v>
      </c>
    </row>
    <row r="14832" spans="1:7" x14ac:dyDescent="0.35">
      <c r="A14832" s="72" t="s">
        <v>846</v>
      </c>
      <c r="B14832" s="72" t="s">
        <v>847</v>
      </c>
      <c r="C14832" s="72" t="s">
        <v>1102</v>
      </c>
      <c r="D14832" s="72" t="s">
        <v>1098</v>
      </c>
      <c r="E14832" s="72">
        <v>773</v>
      </c>
      <c r="F14832" s="105">
        <v>18</v>
      </c>
      <c r="G14832" s="108">
        <f t="shared" si="231"/>
        <v>43466</v>
      </c>
    </row>
    <row r="14833" spans="1:7" x14ac:dyDescent="0.35">
      <c r="A14833" s="72" t="s">
        <v>846</v>
      </c>
      <c r="B14833" s="72" t="s">
        <v>847</v>
      </c>
      <c r="C14833" s="72" t="s">
        <v>1102</v>
      </c>
      <c r="D14833" s="72" t="s">
        <v>1099</v>
      </c>
      <c r="E14833" s="72">
        <v>816</v>
      </c>
      <c r="F14833" s="105">
        <v>20</v>
      </c>
      <c r="G14833" s="108">
        <f t="shared" si="231"/>
        <v>43374</v>
      </c>
    </row>
    <row r="14834" spans="1:7" x14ac:dyDescent="0.35">
      <c r="A14834" s="72" t="s">
        <v>848</v>
      </c>
      <c r="B14834" s="72" t="s">
        <v>849</v>
      </c>
      <c r="C14834" s="72" t="s">
        <v>1087</v>
      </c>
      <c r="D14834" s="72" t="s">
        <v>1088</v>
      </c>
      <c r="E14834" s="72">
        <v>936</v>
      </c>
      <c r="F14834" s="105">
        <v>189</v>
      </c>
      <c r="G14834" s="108">
        <f t="shared" si="231"/>
        <v>44378</v>
      </c>
    </row>
    <row r="14835" spans="1:7" x14ac:dyDescent="0.35">
      <c r="A14835" s="72" t="s">
        <v>848</v>
      </c>
      <c r="B14835" s="72" t="s">
        <v>849</v>
      </c>
      <c r="C14835" s="72" t="s">
        <v>1087</v>
      </c>
      <c r="D14835" s="72" t="s">
        <v>1089</v>
      </c>
      <c r="E14835" s="72">
        <v>933</v>
      </c>
      <c r="F14835" s="105">
        <v>187</v>
      </c>
      <c r="G14835" s="108">
        <f t="shared" si="231"/>
        <v>44287</v>
      </c>
    </row>
    <row r="14836" spans="1:7" x14ac:dyDescent="0.35">
      <c r="A14836" s="72" t="s">
        <v>848</v>
      </c>
      <c r="B14836" s="72" t="s">
        <v>849</v>
      </c>
      <c r="C14836" s="72" t="s">
        <v>1087</v>
      </c>
      <c r="D14836" s="72" t="s">
        <v>1090</v>
      </c>
      <c r="E14836" s="72">
        <v>924</v>
      </c>
      <c r="F14836" s="105">
        <v>191</v>
      </c>
      <c r="G14836" s="108">
        <f t="shared" si="231"/>
        <v>44197</v>
      </c>
    </row>
    <row r="14837" spans="1:7" x14ac:dyDescent="0.35">
      <c r="A14837" s="72" t="s">
        <v>848</v>
      </c>
      <c r="B14837" s="72" t="s">
        <v>849</v>
      </c>
      <c r="C14837" s="72" t="s">
        <v>1087</v>
      </c>
      <c r="D14837" s="72" t="s">
        <v>1091</v>
      </c>
      <c r="E14837" s="72">
        <v>916</v>
      </c>
      <c r="F14837" s="105">
        <v>187</v>
      </c>
      <c r="G14837" s="108">
        <f t="shared" si="231"/>
        <v>44105</v>
      </c>
    </row>
    <row r="14838" spans="1:7" x14ac:dyDescent="0.35">
      <c r="A14838" s="72" t="s">
        <v>848</v>
      </c>
      <c r="B14838" s="72" t="s">
        <v>849</v>
      </c>
      <c r="C14838" s="72" t="s">
        <v>1087</v>
      </c>
      <c r="D14838" s="72" t="s">
        <v>1092</v>
      </c>
      <c r="E14838" s="72">
        <v>914</v>
      </c>
      <c r="F14838" s="105">
        <v>183</v>
      </c>
      <c r="G14838" s="108">
        <f t="shared" si="231"/>
        <v>44013</v>
      </c>
    </row>
    <row r="14839" spans="1:7" x14ac:dyDescent="0.35">
      <c r="A14839" s="72" t="s">
        <v>848</v>
      </c>
      <c r="B14839" s="72" t="s">
        <v>849</v>
      </c>
      <c r="C14839" s="72" t="s">
        <v>1087</v>
      </c>
      <c r="D14839" s="72" t="s">
        <v>1093</v>
      </c>
      <c r="E14839" s="72">
        <v>903</v>
      </c>
      <c r="F14839" s="105">
        <v>183</v>
      </c>
      <c r="G14839" s="108">
        <f t="shared" si="231"/>
        <v>43922</v>
      </c>
    </row>
    <row r="14840" spans="1:7" x14ac:dyDescent="0.35">
      <c r="A14840" s="72" t="s">
        <v>848</v>
      </c>
      <c r="B14840" s="72" t="s">
        <v>849</v>
      </c>
      <c r="C14840" s="72" t="s">
        <v>1087</v>
      </c>
      <c r="D14840" s="72" t="s">
        <v>1094</v>
      </c>
      <c r="E14840" s="72">
        <v>854</v>
      </c>
      <c r="F14840" s="105">
        <v>94</v>
      </c>
      <c r="G14840" s="108">
        <f t="shared" si="231"/>
        <v>43831</v>
      </c>
    </row>
    <row r="14841" spans="1:7" x14ac:dyDescent="0.35">
      <c r="A14841" s="72" t="s">
        <v>848</v>
      </c>
      <c r="B14841" s="72" t="s">
        <v>849</v>
      </c>
      <c r="C14841" s="72" t="s">
        <v>1087</v>
      </c>
      <c r="D14841" s="72" t="s">
        <v>1095</v>
      </c>
      <c r="E14841" s="72">
        <v>851</v>
      </c>
      <c r="F14841" s="105">
        <v>94</v>
      </c>
      <c r="G14841" s="108">
        <f t="shared" si="231"/>
        <v>43739</v>
      </c>
    </row>
    <row r="14842" spans="1:7" x14ac:dyDescent="0.35">
      <c r="A14842" s="72" t="s">
        <v>848</v>
      </c>
      <c r="B14842" s="72" t="s">
        <v>849</v>
      </c>
      <c r="C14842" s="72" t="s">
        <v>1087</v>
      </c>
      <c r="D14842" s="72" t="s">
        <v>1096</v>
      </c>
      <c r="E14842" s="72">
        <v>859</v>
      </c>
      <c r="F14842" s="105">
        <v>99</v>
      </c>
      <c r="G14842" s="108">
        <f t="shared" si="231"/>
        <v>43647</v>
      </c>
    </row>
    <row r="14843" spans="1:7" x14ac:dyDescent="0.35">
      <c r="A14843" s="72" t="s">
        <v>848</v>
      </c>
      <c r="B14843" s="72" t="s">
        <v>849</v>
      </c>
      <c r="C14843" s="72" t="s">
        <v>1087</v>
      </c>
      <c r="D14843" s="72" t="s">
        <v>1097</v>
      </c>
      <c r="E14843" s="72">
        <v>859</v>
      </c>
      <c r="F14843" s="105">
        <v>102</v>
      </c>
      <c r="G14843" s="108">
        <f t="shared" si="231"/>
        <v>43556</v>
      </c>
    </row>
    <row r="14844" spans="1:7" x14ac:dyDescent="0.35">
      <c r="A14844" s="72" t="s">
        <v>848</v>
      </c>
      <c r="B14844" s="72" t="s">
        <v>849</v>
      </c>
      <c r="C14844" s="72" t="s">
        <v>1087</v>
      </c>
      <c r="D14844" s="72" t="s">
        <v>1098</v>
      </c>
      <c r="E14844" s="72">
        <v>847</v>
      </c>
      <c r="F14844" s="105">
        <v>87</v>
      </c>
      <c r="G14844" s="108">
        <f t="shared" si="231"/>
        <v>43466</v>
      </c>
    </row>
    <row r="14845" spans="1:7" x14ac:dyDescent="0.35">
      <c r="A14845" s="72" t="s">
        <v>848</v>
      </c>
      <c r="B14845" s="72" t="s">
        <v>849</v>
      </c>
      <c r="C14845" s="72" t="s">
        <v>1087</v>
      </c>
      <c r="D14845" s="72" t="s">
        <v>1099</v>
      </c>
      <c r="E14845" s="72">
        <v>869</v>
      </c>
      <c r="F14845" s="105">
        <v>86</v>
      </c>
      <c r="G14845" s="108">
        <f t="shared" si="231"/>
        <v>43374</v>
      </c>
    </row>
    <row r="14846" spans="1:7" x14ac:dyDescent="0.35">
      <c r="A14846" s="72" t="s">
        <v>848</v>
      </c>
      <c r="B14846" s="72" t="s">
        <v>849</v>
      </c>
      <c r="C14846" s="72" t="s">
        <v>1100</v>
      </c>
      <c r="D14846" s="72" t="s">
        <v>1088</v>
      </c>
      <c r="E14846" s="72">
        <v>605</v>
      </c>
      <c r="F14846" s="105">
        <v>78</v>
      </c>
      <c r="G14846" s="108">
        <f t="shared" si="231"/>
        <v>44378</v>
      </c>
    </row>
    <row r="14847" spans="1:7" x14ac:dyDescent="0.35">
      <c r="A14847" s="72" t="s">
        <v>848</v>
      </c>
      <c r="B14847" s="72" t="s">
        <v>849</v>
      </c>
      <c r="C14847" s="72" t="s">
        <v>1100</v>
      </c>
      <c r="D14847" s="72" t="s">
        <v>1089</v>
      </c>
      <c r="E14847" s="72">
        <v>603</v>
      </c>
      <c r="F14847" s="105">
        <v>79</v>
      </c>
      <c r="G14847" s="108">
        <f t="shared" si="231"/>
        <v>44287</v>
      </c>
    </row>
    <row r="14848" spans="1:7" x14ac:dyDescent="0.35">
      <c r="A14848" s="72" t="s">
        <v>848</v>
      </c>
      <c r="B14848" s="72" t="s">
        <v>849</v>
      </c>
      <c r="C14848" s="72" t="s">
        <v>1100</v>
      </c>
      <c r="D14848" s="72" t="s">
        <v>1090</v>
      </c>
      <c r="E14848" s="72">
        <v>606</v>
      </c>
      <c r="F14848" s="105">
        <v>80</v>
      </c>
      <c r="G14848" s="108">
        <f t="shared" si="231"/>
        <v>44197</v>
      </c>
    </row>
    <row r="14849" spans="1:7" x14ac:dyDescent="0.35">
      <c r="A14849" s="72" t="s">
        <v>848</v>
      </c>
      <c r="B14849" s="72" t="s">
        <v>849</v>
      </c>
      <c r="C14849" s="72" t="s">
        <v>1100</v>
      </c>
      <c r="D14849" s="72" t="s">
        <v>1091</v>
      </c>
      <c r="E14849" s="72">
        <v>589</v>
      </c>
      <c r="F14849" s="105">
        <v>82</v>
      </c>
      <c r="G14849" s="108">
        <f t="shared" si="231"/>
        <v>44105</v>
      </c>
    </row>
    <row r="14850" spans="1:7" x14ac:dyDescent="0.35">
      <c r="A14850" s="72" t="s">
        <v>848</v>
      </c>
      <c r="B14850" s="72" t="s">
        <v>849</v>
      </c>
      <c r="C14850" s="72" t="s">
        <v>1100</v>
      </c>
      <c r="D14850" s="72" t="s">
        <v>1092</v>
      </c>
      <c r="E14850" s="72">
        <v>593</v>
      </c>
      <c r="F14850" s="105">
        <v>86</v>
      </c>
      <c r="G14850" s="108">
        <f t="shared" si="231"/>
        <v>44013</v>
      </c>
    </row>
    <row r="14851" spans="1:7" x14ac:dyDescent="0.35">
      <c r="A14851" s="72" t="s">
        <v>848</v>
      </c>
      <c r="B14851" s="72" t="s">
        <v>849</v>
      </c>
      <c r="C14851" s="72" t="s">
        <v>1100</v>
      </c>
      <c r="D14851" s="72" t="s">
        <v>1093</v>
      </c>
      <c r="E14851" s="72">
        <v>556</v>
      </c>
      <c r="F14851" s="105">
        <v>86</v>
      </c>
      <c r="G14851" s="108">
        <f t="shared" si="231"/>
        <v>43922</v>
      </c>
    </row>
    <row r="14852" spans="1:7" x14ac:dyDescent="0.35">
      <c r="A14852" s="72" t="s">
        <v>848</v>
      </c>
      <c r="B14852" s="72" t="s">
        <v>849</v>
      </c>
      <c r="C14852" s="72" t="s">
        <v>1100</v>
      </c>
      <c r="D14852" s="72" t="s">
        <v>1094</v>
      </c>
      <c r="E14852" s="72">
        <v>548</v>
      </c>
      <c r="F14852" s="105">
        <v>76</v>
      </c>
      <c r="G14852" s="108">
        <f t="shared" ref="G14852:G14915" si="232">DATE(LEFT(D14852,4),RIGHT(LEFT(D14852,7),2),1)</f>
        <v>43831</v>
      </c>
    </row>
    <row r="14853" spans="1:7" x14ac:dyDescent="0.35">
      <c r="A14853" s="72" t="s">
        <v>848</v>
      </c>
      <c r="B14853" s="72" t="s">
        <v>849</v>
      </c>
      <c r="C14853" s="72" t="s">
        <v>1100</v>
      </c>
      <c r="D14853" s="72" t="s">
        <v>1095</v>
      </c>
      <c r="E14853" s="72">
        <v>549</v>
      </c>
      <c r="F14853" s="105">
        <v>74</v>
      </c>
      <c r="G14853" s="108">
        <f t="shared" si="232"/>
        <v>43739</v>
      </c>
    </row>
    <row r="14854" spans="1:7" x14ac:dyDescent="0.35">
      <c r="A14854" s="72" t="s">
        <v>848</v>
      </c>
      <c r="B14854" s="72" t="s">
        <v>849</v>
      </c>
      <c r="C14854" s="72" t="s">
        <v>1100</v>
      </c>
      <c r="D14854" s="72" t="s">
        <v>1096</v>
      </c>
      <c r="E14854" s="72">
        <v>549</v>
      </c>
      <c r="F14854" s="105">
        <v>84</v>
      </c>
      <c r="G14854" s="108">
        <f t="shared" si="232"/>
        <v>43647</v>
      </c>
    </row>
    <row r="14855" spans="1:7" x14ac:dyDescent="0.35">
      <c r="A14855" s="72" t="s">
        <v>848</v>
      </c>
      <c r="B14855" s="72" t="s">
        <v>849</v>
      </c>
      <c r="C14855" s="72" t="s">
        <v>1100</v>
      </c>
      <c r="D14855" s="72" t="s">
        <v>1097</v>
      </c>
      <c r="E14855" s="72">
        <v>555</v>
      </c>
      <c r="F14855" s="105">
        <v>76</v>
      </c>
      <c r="G14855" s="108">
        <f t="shared" si="232"/>
        <v>43556</v>
      </c>
    </row>
    <row r="14856" spans="1:7" x14ac:dyDescent="0.35">
      <c r="A14856" s="72" t="s">
        <v>848</v>
      </c>
      <c r="B14856" s="72" t="s">
        <v>849</v>
      </c>
      <c r="C14856" s="72" t="s">
        <v>1100</v>
      </c>
      <c r="D14856" s="72" t="s">
        <v>1098</v>
      </c>
      <c r="E14856" s="72">
        <v>553</v>
      </c>
      <c r="F14856" s="105">
        <v>55</v>
      </c>
      <c r="G14856" s="108">
        <f t="shared" si="232"/>
        <v>43466</v>
      </c>
    </row>
    <row r="14857" spans="1:7" x14ac:dyDescent="0.35">
      <c r="A14857" s="72" t="s">
        <v>848</v>
      </c>
      <c r="B14857" s="72" t="s">
        <v>849</v>
      </c>
      <c r="C14857" s="72" t="s">
        <v>1100</v>
      </c>
      <c r="D14857" s="72" t="s">
        <v>1099</v>
      </c>
      <c r="E14857" s="72">
        <v>579</v>
      </c>
      <c r="F14857" s="105">
        <v>67</v>
      </c>
      <c r="G14857" s="108">
        <f t="shared" si="232"/>
        <v>43374</v>
      </c>
    </row>
    <row r="14858" spans="1:7" x14ac:dyDescent="0.35">
      <c r="A14858" s="72" t="s">
        <v>848</v>
      </c>
      <c r="B14858" s="72" t="s">
        <v>849</v>
      </c>
      <c r="C14858" s="72" t="s">
        <v>1101</v>
      </c>
      <c r="D14858" s="72" t="s">
        <v>1088</v>
      </c>
      <c r="E14858" s="72">
        <v>228</v>
      </c>
      <c r="F14858" s="105">
        <v>4</v>
      </c>
      <c r="G14858" s="108">
        <f t="shared" si="232"/>
        <v>44378</v>
      </c>
    </row>
    <row r="14859" spans="1:7" x14ac:dyDescent="0.35">
      <c r="A14859" s="72" t="s">
        <v>848</v>
      </c>
      <c r="B14859" s="72" t="s">
        <v>849</v>
      </c>
      <c r="C14859" s="72" t="s">
        <v>1101</v>
      </c>
      <c r="D14859" s="72" t="s">
        <v>1089</v>
      </c>
      <c r="E14859" s="72">
        <v>226</v>
      </c>
      <c r="F14859" s="105">
        <v>4</v>
      </c>
      <c r="G14859" s="108">
        <f t="shared" si="232"/>
        <v>44287</v>
      </c>
    </row>
    <row r="14860" spans="1:7" x14ac:dyDescent="0.35">
      <c r="A14860" s="72" t="s">
        <v>848</v>
      </c>
      <c r="B14860" s="72" t="s">
        <v>849</v>
      </c>
      <c r="C14860" s="72" t="s">
        <v>1101</v>
      </c>
      <c r="D14860" s="72" t="s">
        <v>1090</v>
      </c>
      <c r="E14860" s="72">
        <v>226</v>
      </c>
      <c r="F14860" s="105">
        <v>4</v>
      </c>
      <c r="G14860" s="108">
        <f t="shared" si="232"/>
        <v>44197</v>
      </c>
    </row>
    <row r="14861" spans="1:7" x14ac:dyDescent="0.35">
      <c r="A14861" s="72" t="s">
        <v>848</v>
      </c>
      <c r="B14861" s="72" t="s">
        <v>849</v>
      </c>
      <c r="C14861" s="72" t="s">
        <v>1101</v>
      </c>
      <c r="D14861" s="72" t="s">
        <v>1091</v>
      </c>
      <c r="E14861" s="72">
        <v>225</v>
      </c>
      <c r="F14861" s="105">
        <v>4</v>
      </c>
      <c r="G14861" s="108">
        <f t="shared" si="232"/>
        <v>44105</v>
      </c>
    </row>
    <row r="14862" spans="1:7" x14ac:dyDescent="0.35">
      <c r="A14862" s="72" t="s">
        <v>848</v>
      </c>
      <c r="B14862" s="72" t="s">
        <v>849</v>
      </c>
      <c r="C14862" s="72" t="s">
        <v>1101</v>
      </c>
      <c r="D14862" s="72" t="s">
        <v>1092</v>
      </c>
      <c r="E14862" s="72">
        <v>222</v>
      </c>
      <c r="F14862" s="105">
        <v>4</v>
      </c>
      <c r="G14862" s="108">
        <f t="shared" si="232"/>
        <v>44013</v>
      </c>
    </row>
    <row r="14863" spans="1:7" x14ac:dyDescent="0.35">
      <c r="A14863" s="72" t="s">
        <v>848</v>
      </c>
      <c r="B14863" s="72" t="s">
        <v>849</v>
      </c>
      <c r="C14863" s="72" t="s">
        <v>1101</v>
      </c>
      <c r="D14863" s="72" t="s">
        <v>1093</v>
      </c>
      <c r="E14863" s="72">
        <v>219</v>
      </c>
      <c r="F14863" s="105">
        <v>1</v>
      </c>
      <c r="G14863" s="108">
        <f t="shared" si="232"/>
        <v>43922</v>
      </c>
    </row>
    <row r="14864" spans="1:7" x14ac:dyDescent="0.35">
      <c r="A14864" s="72" t="s">
        <v>848</v>
      </c>
      <c r="B14864" s="72" t="s">
        <v>849</v>
      </c>
      <c r="C14864" s="72" t="s">
        <v>1101</v>
      </c>
      <c r="D14864" s="72" t="s">
        <v>1094</v>
      </c>
      <c r="E14864" s="72">
        <v>220</v>
      </c>
      <c r="F14864" s="105">
        <v>4</v>
      </c>
      <c r="G14864" s="108">
        <f t="shared" si="232"/>
        <v>43831</v>
      </c>
    </row>
    <row r="14865" spans="1:7" x14ac:dyDescent="0.35">
      <c r="A14865" s="72" t="s">
        <v>848</v>
      </c>
      <c r="B14865" s="72" t="s">
        <v>849</v>
      </c>
      <c r="C14865" s="72" t="s">
        <v>1101</v>
      </c>
      <c r="D14865" s="72" t="s">
        <v>1095</v>
      </c>
      <c r="E14865" s="72">
        <v>220</v>
      </c>
      <c r="F14865" s="105">
        <v>3</v>
      </c>
      <c r="G14865" s="108">
        <f t="shared" si="232"/>
        <v>43739</v>
      </c>
    </row>
    <row r="14866" spans="1:7" x14ac:dyDescent="0.35">
      <c r="A14866" s="72" t="s">
        <v>848</v>
      </c>
      <c r="B14866" s="72" t="s">
        <v>849</v>
      </c>
      <c r="C14866" s="72" t="s">
        <v>1101</v>
      </c>
      <c r="D14866" s="72" t="s">
        <v>1096</v>
      </c>
      <c r="E14866" s="72">
        <v>218</v>
      </c>
      <c r="F14866" s="105">
        <v>4</v>
      </c>
      <c r="G14866" s="108">
        <f t="shared" si="232"/>
        <v>43647</v>
      </c>
    </row>
    <row r="14867" spans="1:7" x14ac:dyDescent="0.35">
      <c r="A14867" s="72" t="s">
        <v>848</v>
      </c>
      <c r="B14867" s="72" t="s">
        <v>849</v>
      </c>
      <c r="C14867" s="72" t="s">
        <v>1101</v>
      </c>
      <c r="D14867" s="72" t="s">
        <v>1097</v>
      </c>
      <c r="E14867" s="72">
        <v>219</v>
      </c>
      <c r="F14867" s="105">
        <v>5</v>
      </c>
      <c r="G14867" s="108">
        <f t="shared" si="232"/>
        <v>43556</v>
      </c>
    </row>
    <row r="14868" spans="1:7" x14ac:dyDescent="0.35">
      <c r="A14868" s="72" t="s">
        <v>848</v>
      </c>
      <c r="B14868" s="72" t="s">
        <v>849</v>
      </c>
      <c r="C14868" s="72" t="s">
        <v>1101</v>
      </c>
      <c r="D14868" s="72" t="s">
        <v>1098</v>
      </c>
      <c r="E14868" s="72">
        <v>216</v>
      </c>
      <c r="F14868" s="105">
        <v>2</v>
      </c>
      <c r="G14868" s="108">
        <f t="shared" si="232"/>
        <v>43466</v>
      </c>
    </row>
    <row r="14869" spans="1:7" x14ac:dyDescent="0.35">
      <c r="A14869" s="72" t="s">
        <v>848</v>
      </c>
      <c r="B14869" s="72" t="s">
        <v>849</v>
      </c>
      <c r="C14869" s="72" t="s">
        <v>1101</v>
      </c>
      <c r="D14869" s="72" t="s">
        <v>1099</v>
      </c>
      <c r="E14869" s="72">
        <v>237</v>
      </c>
      <c r="F14869" s="105">
        <v>9</v>
      </c>
      <c r="G14869" s="108">
        <f t="shared" si="232"/>
        <v>43374</v>
      </c>
    </row>
    <row r="14870" spans="1:7" x14ac:dyDescent="0.35">
      <c r="A14870" s="72" t="s">
        <v>848</v>
      </c>
      <c r="B14870" s="72" t="s">
        <v>849</v>
      </c>
      <c r="C14870" s="72" t="s">
        <v>1102</v>
      </c>
      <c r="D14870" s="72" t="s">
        <v>1088</v>
      </c>
      <c r="E14870" s="72">
        <v>1487</v>
      </c>
      <c r="F14870" s="105">
        <v>93</v>
      </c>
      <c r="G14870" s="108">
        <f t="shared" si="232"/>
        <v>44378</v>
      </c>
    </row>
    <row r="14871" spans="1:7" x14ac:dyDescent="0.35">
      <c r="A14871" s="72" t="s">
        <v>848</v>
      </c>
      <c r="B14871" s="72" t="s">
        <v>849</v>
      </c>
      <c r="C14871" s="72" t="s">
        <v>1102</v>
      </c>
      <c r="D14871" s="72" t="s">
        <v>1089</v>
      </c>
      <c r="E14871" s="72">
        <v>1491</v>
      </c>
      <c r="F14871" s="105">
        <v>93</v>
      </c>
      <c r="G14871" s="108">
        <f t="shared" si="232"/>
        <v>44287</v>
      </c>
    </row>
    <row r="14872" spans="1:7" x14ac:dyDescent="0.35">
      <c r="A14872" s="72" t="s">
        <v>848</v>
      </c>
      <c r="B14872" s="72" t="s">
        <v>849</v>
      </c>
      <c r="C14872" s="72" t="s">
        <v>1102</v>
      </c>
      <c r="D14872" s="72" t="s">
        <v>1090</v>
      </c>
      <c r="E14872" s="72">
        <v>1489</v>
      </c>
      <c r="F14872" s="105">
        <v>94</v>
      </c>
      <c r="G14872" s="108">
        <f t="shared" si="232"/>
        <v>44197</v>
      </c>
    </row>
    <row r="14873" spans="1:7" x14ac:dyDescent="0.35">
      <c r="A14873" s="72" t="s">
        <v>848</v>
      </c>
      <c r="B14873" s="72" t="s">
        <v>849</v>
      </c>
      <c r="C14873" s="72" t="s">
        <v>1102</v>
      </c>
      <c r="D14873" s="72" t="s">
        <v>1091</v>
      </c>
      <c r="E14873" s="72">
        <v>1493</v>
      </c>
      <c r="F14873" s="105">
        <v>96</v>
      </c>
      <c r="G14873" s="108">
        <f t="shared" si="232"/>
        <v>44105</v>
      </c>
    </row>
    <row r="14874" spans="1:7" x14ac:dyDescent="0.35">
      <c r="A14874" s="72" t="s">
        <v>848</v>
      </c>
      <c r="B14874" s="72" t="s">
        <v>849</v>
      </c>
      <c r="C14874" s="72" t="s">
        <v>1102</v>
      </c>
      <c r="D14874" s="72" t="s">
        <v>1092</v>
      </c>
      <c r="E14874" s="72">
        <v>1463</v>
      </c>
      <c r="F14874" s="105">
        <v>99</v>
      </c>
      <c r="G14874" s="108">
        <f t="shared" si="232"/>
        <v>44013</v>
      </c>
    </row>
    <row r="14875" spans="1:7" x14ac:dyDescent="0.35">
      <c r="A14875" s="72" t="s">
        <v>848</v>
      </c>
      <c r="B14875" s="72" t="s">
        <v>849</v>
      </c>
      <c r="C14875" s="72" t="s">
        <v>1102</v>
      </c>
      <c r="D14875" s="72" t="s">
        <v>1093</v>
      </c>
      <c r="E14875" s="72">
        <v>1452</v>
      </c>
      <c r="F14875" s="105">
        <v>101</v>
      </c>
      <c r="G14875" s="108">
        <f t="shared" si="232"/>
        <v>43922</v>
      </c>
    </row>
    <row r="14876" spans="1:7" x14ac:dyDescent="0.35">
      <c r="A14876" s="72" t="s">
        <v>848</v>
      </c>
      <c r="B14876" s="72" t="s">
        <v>849</v>
      </c>
      <c r="C14876" s="72" t="s">
        <v>1102</v>
      </c>
      <c r="D14876" s="72" t="s">
        <v>1094</v>
      </c>
      <c r="E14876" s="72">
        <v>1435</v>
      </c>
      <c r="F14876" s="105">
        <v>96</v>
      </c>
      <c r="G14876" s="108">
        <f t="shared" si="232"/>
        <v>43831</v>
      </c>
    </row>
    <row r="14877" spans="1:7" x14ac:dyDescent="0.35">
      <c r="A14877" s="72" t="s">
        <v>848</v>
      </c>
      <c r="B14877" s="72" t="s">
        <v>849</v>
      </c>
      <c r="C14877" s="72" t="s">
        <v>1102</v>
      </c>
      <c r="D14877" s="72" t="s">
        <v>1095</v>
      </c>
      <c r="E14877" s="72">
        <v>1438</v>
      </c>
      <c r="F14877" s="105">
        <v>96</v>
      </c>
      <c r="G14877" s="108">
        <f t="shared" si="232"/>
        <v>43739</v>
      </c>
    </row>
    <row r="14878" spans="1:7" x14ac:dyDescent="0.35">
      <c r="A14878" s="72" t="s">
        <v>848</v>
      </c>
      <c r="B14878" s="72" t="s">
        <v>849</v>
      </c>
      <c r="C14878" s="72" t="s">
        <v>1102</v>
      </c>
      <c r="D14878" s="72" t="s">
        <v>1096</v>
      </c>
      <c r="E14878" s="72">
        <v>1441</v>
      </c>
      <c r="F14878" s="105">
        <v>104</v>
      </c>
      <c r="G14878" s="108">
        <f t="shared" si="232"/>
        <v>43647</v>
      </c>
    </row>
    <row r="14879" spans="1:7" x14ac:dyDescent="0.35">
      <c r="A14879" s="72" t="s">
        <v>848</v>
      </c>
      <c r="B14879" s="72" t="s">
        <v>849</v>
      </c>
      <c r="C14879" s="72" t="s">
        <v>1102</v>
      </c>
      <c r="D14879" s="72" t="s">
        <v>1097</v>
      </c>
      <c r="E14879" s="72">
        <v>1441</v>
      </c>
      <c r="F14879" s="105">
        <v>143</v>
      </c>
      <c r="G14879" s="108">
        <f t="shared" si="232"/>
        <v>43556</v>
      </c>
    </row>
    <row r="14880" spans="1:7" x14ac:dyDescent="0.35">
      <c r="A14880" s="72" t="s">
        <v>848</v>
      </c>
      <c r="B14880" s="72" t="s">
        <v>849</v>
      </c>
      <c r="C14880" s="72" t="s">
        <v>1102</v>
      </c>
      <c r="D14880" s="72" t="s">
        <v>1098</v>
      </c>
      <c r="E14880" s="72">
        <v>1438</v>
      </c>
      <c r="F14880" s="105">
        <v>61</v>
      </c>
      <c r="G14880" s="108">
        <f t="shared" si="232"/>
        <v>43466</v>
      </c>
    </row>
    <row r="14881" spans="1:7" x14ac:dyDescent="0.35">
      <c r="A14881" s="72" t="s">
        <v>848</v>
      </c>
      <c r="B14881" s="72" t="s">
        <v>849</v>
      </c>
      <c r="C14881" s="72" t="s">
        <v>1102</v>
      </c>
      <c r="D14881" s="72" t="s">
        <v>1099</v>
      </c>
      <c r="E14881" s="72">
        <v>1463</v>
      </c>
      <c r="F14881" s="105">
        <v>63</v>
      </c>
      <c r="G14881" s="108">
        <f t="shared" si="232"/>
        <v>43374</v>
      </c>
    </row>
    <row r="14882" spans="1:7" x14ac:dyDescent="0.35">
      <c r="A14882" s="72" t="s">
        <v>850</v>
      </c>
      <c r="B14882" s="72" t="s">
        <v>851</v>
      </c>
      <c r="C14882" s="72" t="s">
        <v>1087</v>
      </c>
      <c r="D14882" s="72" t="s">
        <v>1088</v>
      </c>
      <c r="E14882" s="72">
        <v>773</v>
      </c>
      <c r="F14882" s="105">
        <v>56</v>
      </c>
      <c r="G14882" s="108">
        <f t="shared" si="232"/>
        <v>44378</v>
      </c>
    </row>
    <row r="14883" spans="1:7" x14ac:dyDescent="0.35">
      <c r="A14883" s="72" t="s">
        <v>850</v>
      </c>
      <c r="B14883" s="72" t="s">
        <v>851</v>
      </c>
      <c r="C14883" s="72" t="s">
        <v>1087</v>
      </c>
      <c r="D14883" s="72" t="s">
        <v>1089</v>
      </c>
      <c r="E14883" s="72">
        <v>771</v>
      </c>
      <c r="F14883" s="105">
        <v>55</v>
      </c>
      <c r="G14883" s="108">
        <f t="shared" si="232"/>
        <v>44287</v>
      </c>
    </row>
    <row r="14884" spans="1:7" x14ac:dyDescent="0.35">
      <c r="A14884" s="72" t="s">
        <v>850</v>
      </c>
      <c r="B14884" s="72" t="s">
        <v>851</v>
      </c>
      <c r="C14884" s="72" t="s">
        <v>1087</v>
      </c>
      <c r="D14884" s="72" t="s">
        <v>1090</v>
      </c>
      <c r="E14884" s="72">
        <v>774</v>
      </c>
      <c r="F14884" s="105">
        <v>57</v>
      </c>
      <c r="G14884" s="108">
        <f t="shared" si="232"/>
        <v>44197</v>
      </c>
    </row>
    <row r="14885" spans="1:7" x14ac:dyDescent="0.35">
      <c r="A14885" s="72" t="s">
        <v>850</v>
      </c>
      <c r="B14885" s="72" t="s">
        <v>851</v>
      </c>
      <c r="C14885" s="72" t="s">
        <v>1087</v>
      </c>
      <c r="D14885" s="72" t="s">
        <v>1091</v>
      </c>
      <c r="E14885" s="72">
        <v>765</v>
      </c>
      <c r="F14885" s="105">
        <v>56</v>
      </c>
      <c r="G14885" s="108">
        <f t="shared" si="232"/>
        <v>44105</v>
      </c>
    </row>
    <row r="14886" spans="1:7" x14ac:dyDescent="0.35">
      <c r="A14886" s="72" t="s">
        <v>850</v>
      </c>
      <c r="B14886" s="72" t="s">
        <v>851</v>
      </c>
      <c r="C14886" s="72" t="s">
        <v>1087</v>
      </c>
      <c r="D14886" s="72" t="s">
        <v>1092</v>
      </c>
      <c r="E14886" s="72">
        <v>769</v>
      </c>
      <c r="F14886" s="105">
        <v>56</v>
      </c>
      <c r="G14886" s="108">
        <f t="shared" si="232"/>
        <v>44013</v>
      </c>
    </row>
    <row r="14887" spans="1:7" x14ac:dyDescent="0.35">
      <c r="A14887" s="72" t="s">
        <v>850</v>
      </c>
      <c r="B14887" s="72" t="s">
        <v>851</v>
      </c>
      <c r="C14887" s="72" t="s">
        <v>1087</v>
      </c>
      <c r="D14887" s="72" t="s">
        <v>1093</v>
      </c>
      <c r="E14887" s="72">
        <v>764</v>
      </c>
      <c r="F14887" s="105">
        <v>58</v>
      </c>
      <c r="G14887" s="108">
        <f t="shared" si="232"/>
        <v>43922</v>
      </c>
    </row>
    <row r="14888" spans="1:7" x14ac:dyDescent="0.35">
      <c r="A14888" s="72" t="s">
        <v>850</v>
      </c>
      <c r="B14888" s="72" t="s">
        <v>851</v>
      </c>
      <c r="C14888" s="72" t="s">
        <v>1087</v>
      </c>
      <c r="D14888" s="72" t="s">
        <v>1094</v>
      </c>
      <c r="E14888" s="72">
        <v>750</v>
      </c>
      <c r="F14888" s="105">
        <v>57</v>
      </c>
      <c r="G14888" s="108">
        <f t="shared" si="232"/>
        <v>43831</v>
      </c>
    </row>
    <row r="14889" spans="1:7" x14ac:dyDescent="0.35">
      <c r="A14889" s="72" t="s">
        <v>850</v>
      </c>
      <c r="B14889" s="72" t="s">
        <v>851</v>
      </c>
      <c r="C14889" s="72" t="s">
        <v>1087</v>
      </c>
      <c r="D14889" s="72" t="s">
        <v>1095</v>
      </c>
      <c r="E14889" s="72">
        <v>747</v>
      </c>
      <c r="F14889" s="105">
        <v>60</v>
      </c>
      <c r="G14889" s="108">
        <f t="shared" si="232"/>
        <v>43739</v>
      </c>
    </row>
    <row r="14890" spans="1:7" x14ac:dyDescent="0.35">
      <c r="A14890" s="72" t="s">
        <v>850</v>
      </c>
      <c r="B14890" s="72" t="s">
        <v>851</v>
      </c>
      <c r="C14890" s="72" t="s">
        <v>1087</v>
      </c>
      <c r="D14890" s="72" t="s">
        <v>1096</v>
      </c>
      <c r="E14890" s="72">
        <v>750</v>
      </c>
      <c r="F14890" s="105">
        <v>57</v>
      </c>
      <c r="G14890" s="108">
        <f t="shared" si="232"/>
        <v>43647</v>
      </c>
    </row>
    <row r="14891" spans="1:7" x14ac:dyDescent="0.35">
      <c r="A14891" s="72" t="s">
        <v>850</v>
      </c>
      <c r="B14891" s="72" t="s">
        <v>851</v>
      </c>
      <c r="C14891" s="72" t="s">
        <v>1087</v>
      </c>
      <c r="D14891" s="72" t="s">
        <v>1097</v>
      </c>
      <c r="E14891" s="72">
        <v>749</v>
      </c>
      <c r="F14891" s="105">
        <v>52</v>
      </c>
      <c r="G14891" s="108">
        <f t="shared" si="232"/>
        <v>43556</v>
      </c>
    </row>
    <row r="14892" spans="1:7" x14ac:dyDescent="0.35">
      <c r="A14892" s="72" t="s">
        <v>850</v>
      </c>
      <c r="B14892" s="72" t="s">
        <v>851</v>
      </c>
      <c r="C14892" s="72" t="s">
        <v>1087</v>
      </c>
      <c r="D14892" s="72" t="s">
        <v>1098</v>
      </c>
      <c r="E14892" s="72">
        <v>751</v>
      </c>
      <c r="F14892" s="105">
        <v>50</v>
      </c>
      <c r="G14892" s="108">
        <f t="shared" si="232"/>
        <v>43466</v>
      </c>
    </row>
    <row r="14893" spans="1:7" x14ac:dyDescent="0.35">
      <c r="A14893" s="72" t="s">
        <v>850</v>
      </c>
      <c r="B14893" s="72" t="s">
        <v>851</v>
      </c>
      <c r="C14893" s="72" t="s">
        <v>1087</v>
      </c>
      <c r="D14893" s="72" t="s">
        <v>1099</v>
      </c>
      <c r="E14893" s="72">
        <v>777</v>
      </c>
      <c r="F14893" s="105">
        <v>60</v>
      </c>
      <c r="G14893" s="108">
        <f t="shared" si="232"/>
        <v>43374</v>
      </c>
    </row>
    <row r="14894" spans="1:7" x14ac:dyDescent="0.35">
      <c r="A14894" s="72" t="s">
        <v>850</v>
      </c>
      <c r="B14894" s="72" t="s">
        <v>851</v>
      </c>
      <c r="C14894" s="72" t="s">
        <v>1100</v>
      </c>
      <c r="D14894" s="72" t="s">
        <v>1088</v>
      </c>
      <c r="E14894" s="72">
        <v>1264</v>
      </c>
      <c r="F14894" s="105">
        <v>203</v>
      </c>
      <c r="G14894" s="108">
        <f t="shared" si="232"/>
        <v>44378</v>
      </c>
    </row>
    <row r="14895" spans="1:7" x14ac:dyDescent="0.35">
      <c r="A14895" s="72" t="s">
        <v>850</v>
      </c>
      <c r="B14895" s="72" t="s">
        <v>851</v>
      </c>
      <c r="C14895" s="72" t="s">
        <v>1100</v>
      </c>
      <c r="D14895" s="72" t="s">
        <v>1089</v>
      </c>
      <c r="E14895" s="72">
        <v>1264</v>
      </c>
      <c r="F14895" s="105">
        <v>203</v>
      </c>
      <c r="G14895" s="108">
        <f t="shared" si="232"/>
        <v>44287</v>
      </c>
    </row>
    <row r="14896" spans="1:7" x14ac:dyDescent="0.35">
      <c r="A14896" s="72" t="s">
        <v>850</v>
      </c>
      <c r="B14896" s="72" t="s">
        <v>851</v>
      </c>
      <c r="C14896" s="72" t="s">
        <v>1100</v>
      </c>
      <c r="D14896" s="72" t="s">
        <v>1090</v>
      </c>
      <c r="E14896" s="72">
        <v>1264</v>
      </c>
      <c r="F14896" s="105">
        <v>204</v>
      </c>
      <c r="G14896" s="108">
        <f t="shared" si="232"/>
        <v>44197</v>
      </c>
    </row>
    <row r="14897" spans="1:7" x14ac:dyDescent="0.35">
      <c r="A14897" s="72" t="s">
        <v>850</v>
      </c>
      <c r="B14897" s="72" t="s">
        <v>851</v>
      </c>
      <c r="C14897" s="72" t="s">
        <v>1100</v>
      </c>
      <c r="D14897" s="72" t="s">
        <v>1091</v>
      </c>
      <c r="E14897" s="72">
        <v>1264</v>
      </c>
      <c r="F14897" s="105">
        <v>204</v>
      </c>
      <c r="G14897" s="108">
        <f t="shared" si="232"/>
        <v>44105</v>
      </c>
    </row>
    <row r="14898" spans="1:7" x14ac:dyDescent="0.35">
      <c r="A14898" s="72" t="s">
        <v>850</v>
      </c>
      <c r="B14898" s="72" t="s">
        <v>851</v>
      </c>
      <c r="C14898" s="72" t="s">
        <v>1100</v>
      </c>
      <c r="D14898" s="72" t="s">
        <v>1092</v>
      </c>
      <c r="E14898" s="72">
        <v>1272</v>
      </c>
      <c r="F14898" s="105">
        <v>206</v>
      </c>
      <c r="G14898" s="108">
        <f t="shared" si="232"/>
        <v>44013</v>
      </c>
    </row>
    <row r="14899" spans="1:7" x14ac:dyDescent="0.35">
      <c r="A14899" s="72" t="s">
        <v>850</v>
      </c>
      <c r="B14899" s="72" t="s">
        <v>851</v>
      </c>
      <c r="C14899" s="72" t="s">
        <v>1100</v>
      </c>
      <c r="D14899" s="72" t="s">
        <v>1093</v>
      </c>
      <c r="E14899" s="72">
        <v>1273</v>
      </c>
      <c r="F14899" s="105">
        <v>213</v>
      </c>
      <c r="G14899" s="108">
        <f t="shared" si="232"/>
        <v>43922</v>
      </c>
    </row>
    <row r="14900" spans="1:7" x14ac:dyDescent="0.35">
      <c r="A14900" s="72" t="s">
        <v>850</v>
      </c>
      <c r="B14900" s="72" t="s">
        <v>851</v>
      </c>
      <c r="C14900" s="72" t="s">
        <v>1100</v>
      </c>
      <c r="D14900" s="72" t="s">
        <v>1094</v>
      </c>
      <c r="E14900" s="72">
        <v>1265</v>
      </c>
      <c r="F14900" s="105">
        <v>215</v>
      </c>
      <c r="G14900" s="108">
        <f t="shared" si="232"/>
        <v>43831</v>
      </c>
    </row>
    <row r="14901" spans="1:7" x14ac:dyDescent="0.35">
      <c r="A14901" s="72" t="s">
        <v>850</v>
      </c>
      <c r="B14901" s="72" t="s">
        <v>851</v>
      </c>
      <c r="C14901" s="72" t="s">
        <v>1100</v>
      </c>
      <c r="D14901" s="72" t="s">
        <v>1095</v>
      </c>
      <c r="E14901" s="72">
        <v>1269</v>
      </c>
      <c r="F14901" s="105">
        <v>217</v>
      </c>
      <c r="G14901" s="108">
        <f t="shared" si="232"/>
        <v>43739</v>
      </c>
    </row>
    <row r="14902" spans="1:7" x14ac:dyDescent="0.35">
      <c r="A14902" s="72" t="s">
        <v>850</v>
      </c>
      <c r="B14902" s="72" t="s">
        <v>851</v>
      </c>
      <c r="C14902" s="72" t="s">
        <v>1100</v>
      </c>
      <c r="D14902" s="72" t="s">
        <v>1096</v>
      </c>
      <c r="E14902" s="72">
        <v>1271</v>
      </c>
      <c r="F14902" s="105">
        <v>213</v>
      </c>
      <c r="G14902" s="108">
        <f t="shared" si="232"/>
        <v>43647</v>
      </c>
    </row>
    <row r="14903" spans="1:7" x14ac:dyDescent="0.35">
      <c r="A14903" s="72" t="s">
        <v>850</v>
      </c>
      <c r="B14903" s="72" t="s">
        <v>851</v>
      </c>
      <c r="C14903" s="72" t="s">
        <v>1100</v>
      </c>
      <c r="D14903" s="72" t="s">
        <v>1097</v>
      </c>
      <c r="E14903" s="72">
        <v>1271</v>
      </c>
      <c r="F14903" s="105">
        <v>191</v>
      </c>
      <c r="G14903" s="108">
        <f t="shared" si="232"/>
        <v>43556</v>
      </c>
    </row>
    <row r="14904" spans="1:7" x14ac:dyDescent="0.35">
      <c r="A14904" s="72" t="s">
        <v>850</v>
      </c>
      <c r="B14904" s="72" t="s">
        <v>851</v>
      </c>
      <c r="C14904" s="72" t="s">
        <v>1100</v>
      </c>
      <c r="D14904" s="72" t="s">
        <v>1098</v>
      </c>
      <c r="E14904" s="72">
        <v>1263</v>
      </c>
      <c r="F14904" s="105">
        <v>189</v>
      </c>
      <c r="G14904" s="108">
        <f t="shared" si="232"/>
        <v>43466</v>
      </c>
    </row>
    <row r="14905" spans="1:7" x14ac:dyDescent="0.35">
      <c r="A14905" s="72" t="s">
        <v>850</v>
      </c>
      <c r="B14905" s="72" t="s">
        <v>851</v>
      </c>
      <c r="C14905" s="72" t="s">
        <v>1100</v>
      </c>
      <c r="D14905" s="72" t="s">
        <v>1099</v>
      </c>
      <c r="E14905" s="72">
        <v>1303</v>
      </c>
      <c r="F14905" s="105">
        <v>176</v>
      </c>
      <c r="G14905" s="108">
        <f t="shared" si="232"/>
        <v>43374</v>
      </c>
    </row>
    <row r="14906" spans="1:7" x14ac:dyDescent="0.35">
      <c r="A14906" s="72" t="s">
        <v>850</v>
      </c>
      <c r="B14906" s="72" t="s">
        <v>851</v>
      </c>
      <c r="C14906" s="72" t="s">
        <v>1101</v>
      </c>
      <c r="D14906" s="72" t="s">
        <v>1088</v>
      </c>
      <c r="E14906" s="72">
        <v>228</v>
      </c>
      <c r="F14906" s="105">
        <v>2</v>
      </c>
      <c r="G14906" s="108">
        <f t="shared" si="232"/>
        <v>44378</v>
      </c>
    </row>
    <row r="14907" spans="1:7" x14ac:dyDescent="0.35">
      <c r="A14907" s="72" t="s">
        <v>850</v>
      </c>
      <c r="B14907" s="72" t="s">
        <v>851</v>
      </c>
      <c r="C14907" s="72" t="s">
        <v>1101</v>
      </c>
      <c r="D14907" s="72" t="s">
        <v>1089</v>
      </c>
      <c r="E14907" s="72">
        <v>228</v>
      </c>
      <c r="F14907" s="105">
        <v>2</v>
      </c>
      <c r="G14907" s="108">
        <f t="shared" si="232"/>
        <v>44287</v>
      </c>
    </row>
    <row r="14908" spans="1:7" x14ac:dyDescent="0.35">
      <c r="A14908" s="72" t="s">
        <v>850</v>
      </c>
      <c r="B14908" s="72" t="s">
        <v>851</v>
      </c>
      <c r="C14908" s="72" t="s">
        <v>1101</v>
      </c>
      <c r="D14908" s="72" t="s">
        <v>1090</v>
      </c>
      <c r="E14908" s="72">
        <v>218</v>
      </c>
      <c r="F14908" s="105">
        <v>2</v>
      </c>
      <c r="G14908" s="108">
        <f t="shared" si="232"/>
        <v>44197</v>
      </c>
    </row>
    <row r="14909" spans="1:7" x14ac:dyDescent="0.35">
      <c r="A14909" s="72" t="s">
        <v>850</v>
      </c>
      <c r="B14909" s="72" t="s">
        <v>851</v>
      </c>
      <c r="C14909" s="72" t="s">
        <v>1101</v>
      </c>
      <c r="D14909" s="72" t="s">
        <v>1091</v>
      </c>
      <c r="E14909" s="72">
        <v>212</v>
      </c>
      <c r="F14909" s="105">
        <v>2</v>
      </c>
      <c r="G14909" s="108">
        <f t="shared" si="232"/>
        <v>44105</v>
      </c>
    </row>
    <row r="14910" spans="1:7" x14ac:dyDescent="0.35">
      <c r="A14910" s="72" t="s">
        <v>850</v>
      </c>
      <c r="B14910" s="72" t="s">
        <v>851</v>
      </c>
      <c r="C14910" s="72" t="s">
        <v>1101</v>
      </c>
      <c r="D14910" s="72" t="s">
        <v>1092</v>
      </c>
      <c r="E14910" s="72">
        <v>213</v>
      </c>
      <c r="F14910" s="105">
        <v>2</v>
      </c>
      <c r="G14910" s="108">
        <f t="shared" si="232"/>
        <v>44013</v>
      </c>
    </row>
    <row r="14911" spans="1:7" x14ac:dyDescent="0.35">
      <c r="A14911" s="72" t="s">
        <v>850</v>
      </c>
      <c r="B14911" s="72" t="s">
        <v>851</v>
      </c>
      <c r="C14911" s="72" t="s">
        <v>1101</v>
      </c>
      <c r="D14911" s="72" t="s">
        <v>1093</v>
      </c>
      <c r="E14911" s="72">
        <v>206</v>
      </c>
      <c r="F14911" s="105">
        <v>2</v>
      </c>
      <c r="G14911" s="108">
        <f t="shared" si="232"/>
        <v>43922</v>
      </c>
    </row>
    <row r="14912" spans="1:7" x14ac:dyDescent="0.35">
      <c r="A14912" s="72" t="s">
        <v>850</v>
      </c>
      <c r="B14912" s="72" t="s">
        <v>851</v>
      </c>
      <c r="C14912" s="72" t="s">
        <v>1101</v>
      </c>
      <c r="D14912" s="72" t="s">
        <v>1094</v>
      </c>
      <c r="E14912" s="72">
        <v>199</v>
      </c>
      <c r="F14912" s="105">
        <v>2</v>
      </c>
      <c r="G14912" s="108">
        <f t="shared" si="232"/>
        <v>43831</v>
      </c>
    </row>
    <row r="14913" spans="1:7" x14ac:dyDescent="0.35">
      <c r="A14913" s="72" t="s">
        <v>850</v>
      </c>
      <c r="B14913" s="72" t="s">
        <v>851</v>
      </c>
      <c r="C14913" s="72" t="s">
        <v>1101</v>
      </c>
      <c r="D14913" s="72" t="s">
        <v>1095</v>
      </c>
      <c r="E14913" s="72">
        <v>199</v>
      </c>
      <c r="F14913" s="105">
        <v>2</v>
      </c>
      <c r="G14913" s="108">
        <f t="shared" si="232"/>
        <v>43739</v>
      </c>
    </row>
    <row r="14914" spans="1:7" x14ac:dyDescent="0.35">
      <c r="A14914" s="72" t="s">
        <v>850</v>
      </c>
      <c r="B14914" s="72" t="s">
        <v>851</v>
      </c>
      <c r="C14914" s="72" t="s">
        <v>1101</v>
      </c>
      <c r="D14914" s="72" t="s">
        <v>1096</v>
      </c>
      <c r="E14914" s="72">
        <v>201</v>
      </c>
      <c r="F14914" s="105">
        <v>3</v>
      </c>
      <c r="G14914" s="108">
        <f t="shared" si="232"/>
        <v>43647</v>
      </c>
    </row>
    <row r="14915" spans="1:7" x14ac:dyDescent="0.35">
      <c r="A14915" s="72" t="s">
        <v>850</v>
      </c>
      <c r="B14915" s="72" t="s">
        <v>851</v>
      </c>
      <c r="C14915" s="72" t="s">
        <v>1101</v>
      </c>
      <c r="D14915" s="72" t="s">
        <v>1097</v>
      </c>
      <c r="E14915" s="72">
        <v>201</v>
      </c>
      <c r="F14915" s="105">
        <v>2</v>
      </c>
      <c r="G14915" s="108">
        <f t="shared" si="232"/>
        <v>43556</v>
      </c>
    </row>
    <row r="14916" spans="1:7" x14ac:dyDescent="0.35">
      <c r="A14916" s="72" t="s">
        <v>850</v>
      </c>
      <c r="B14916" s="72" t="s">
        <v>851</v>
      </c>
      <c r="C14916" s="72" t="s">
        <v>1101</v>
      </c>
      <c r="D14916" s="72" t="s">
        <v>1098</v>
      </c>
      <c r="E14916" s="72">
        <v>190</v>
      </c>
      <c r="F14916" s="105">
        <v>3</v>
      </c>
      <c r="G14916" s="108">
        <f t="shared" ref="G14916:G14979" si="233">DATE(LEFT(D14916,4),RIGHT(LEFT(D14916,7),2),1)</f>
        <v>43466</v>
      </c>
    </row>
    <row r="14917" spans="1:7" x14ac:dyDescent="0.35">
      <c r="A14917" s="72" t="s">
        <v>850</v>
      </c>
      <c r="B14917" s="72" t="s">
        <v>851</v>
      </c>
      <c r="C14917" s="72" t="s">
        <v>1101</v>
      </c>
      <c r="D14917" s="72" t="s">
        <v>1099</v>
      </c>
      <c r="E14917" s="72">
        <v>225</v>
      </c>
      <c r="F14917" s="105">
        <v>17</v>
      </c>
      <c r="G14917" s="108">
        <f t="shared" si="233"/>
        <v>43374</v>
      </c>
    </row>
    <row r="14918" spans="1:7" x14ac:dyDescent="0.35">
      <c r="A14918" s="72" t="s">
        <v>850</v>
      </c>
      <c r="B14918" s="72" t="s">
        <v>851</v>
      </c>
      <c r="C14918" s="72" t="s">
        <v>1102</v>
      </c>
      <c r="D14918" s="72" t="s">
        <v>1088</v>
      </c>
      <c r="E14918" s="72">
        <v>1084</v>
      </c>
      <c r="F14918" s="105">
        <v>69</v>
      </c>
      <c r="G14918" s="108">
        <f t="shared" si="233"/>
        <v>44378</v>
      </c>
    </row>
    <row r="14919" spans="1:7" x14ac:dyDescent="0.35">
      <c r="A14919" s="72" t="s">
        <v>850</v>
      </c>
      <c r="B14919" s="72" t="s">
        <v>851</v>
      </c>
      <c r="C14919" s="72" t="s">
        <v>1102</v>
      </c>
      <c r="D14919" s="72" t="s">
        <v>1089</v>
      </c>
      <c r="E14919" s="72">
        <v>1086</v>
      </c>
      <c r="F14919" s="105">
        <v>69</v>
      </c>
      <c r="G14919" s="108">
        <f t="shared" si="233"/>
        <v>44287</v>
      </c>
    </row>
    <row r="14920" spans="1:7" x14ac:dyDescent="0.35">
      <c r="A14920" s="72" t="s">
        <v>850</v>
      </c>
      <c r="B14920" s="72" t="s">
        <v>851</v>
      </c>
      <c r="C14920" s="72" t="s">
        <v>1102</v>
      </c>
      <c r="D14920" s="72" t="s">
        <v>1090</v>
      </c>
      <c r="E14920" s="72">
        <v>1079</v>
      </c>
      <c r="F14920" s="105">
        <v>68</v>
      </c>
      <c r="G14920" s="108">
        <f t="shared" si="233"/>
        <v>44197</v>
      </c>
    </row>
    <row r="14921" spans="1:7" x14ac:dyDescent="0.35">
      <c r="A14921" s="72" t="s">
        <v>850</v>
      </c>
      <c r="B14921" s="72" t="s">
        <v>851</v>
      </c>
      <c r="C14921" s="72" t="s">
        <v>1102</v>
      </c>
      <c r="D14921" s="72" t="s">
        <v>1091</v>
      </c>
      <c r="E14921" s="72">
        <v>1072</v>
      </c>
      <c r="F14921" s="105">
        <v>71</v>
      </c>
      <c r="G14921" s="108">
        <f t="shared" si="233"/>
        <v>44105</v>
      </c>
    </row>
    <row r="14922" spans="1:7" x14ac:dyDescent="0.35">
      <c r="A14922" s="72" t="s">
        <v>850</v>
      </c>
      <c r="B14922" s="72" t="s">
        <v>851</v>
      </c>
      <c r="C14922" s="72" t="s">
        <v>1102</v>
      </c>
      <c r="D14922" s="72" t="s">
        <v>1092</v>
      </c>
      <c r="E14922" s="72">
        <v>1077</v>
      </c>
      <c r="F14922" s="105">
        <v>73</v>
      </c>
      <c r="G14922" s="108">
        <f t="shared" si="233"/>
        <v>44013</v>
      </c>
    </row>
    <row r="14923" spans="1:7" x14ac:dyDescent="0.35">
      <c r="A14923" s="72" t="s">
        <v>850</v>
      </c>
      <c r="B14923" s="72" t="s">
        <v>851</v>
      </c>
      <c r="C14923" s="72" t="s">
        <v>1102</v>
      </c>
      <c r="D14923" s="72" t="s">
        <v>1093</v>
      </c>
      <c r="E14923" s="72">
        <v>1074</v>
      </c>
      <c r="F14923" s="105">
        <v>73</v>
      </c>
      <c r="G14923" s="108">
        <f t="shared" si="233"/>
        <v>43922</v>
      </c>
    </row>
    <row r="14924" spans="1:7" x14ac:dyDescent="0.35">
      <c r="A14924" s="72" t="s">
        <v>850</v>
      </c>
      <c r="B14924" s="72" t="s">
        <v>851</v>
      </c>
      <c r="C14924" s="72" t="s">
        <v>1102</v>
      </c>
      <c r="D14924" s="72" t="s">
        <v>1094</v>
      </c>
      <c r="E14924" s="72">
        <v>1069</v>
      </c>
      <c r="F14924" s="105">
        <v>73</v>
      </c>
      <c r="G14924" s="108">
        <f t="shared" si="233"/>
        <v>43831</v>
      </c>
    </row>
    <row r="14925" spans="1:7" x14ac:dyDescent="0.35">
      <c r="A14925" s="72" t="s">
        <v>850</v>
      </c>
      <c r="B14925" s="72" t="s">
        <v>851</v>
      </c>
      <c r="C14925" s="72" t="s">
        <v>1102</v>
      </c>
      <c r="D14925" s="72" t="s">
        <v>1095</v>
      </c>
      <c r="E14925" s="72">
        <v>1059</v>
      </c>
      <c r="F14925" s="105">
        <v>71</v>
      </c>
      <c r="G14925" s="108">
        <f t="shared" si="233"/>
        <v>43739</v>
      </c>
    </row>
    <row r="14926" spans="1:7" x14ac:dyDescent="0.35">
      <c r="A14926" s="72" t="s">
        <v>850</v>
      </c>
      <c r="B14926" s="72" t="s">
        <v>851</v>
      </c>
      <c r="C14926" s="72" t="s">
        <v>1102</v>
      </c>
      <c r="D14926" s="72" t="s">
        <v>1096</v>
      </c>
      <c r="E14926" s="72">
        <v>1066</v>
      </c>
      <c r="F14926" s="105">
        <v>65</v>
      </c>
      <c r="G14926" s="108">
        <f t="shared" si="233"/>
        <v>43647</v>
      </c>
    </row>
    <row r="14927" spans="1:7" x14ac:dyDescent="0.35">
      <c r="A14927" s="72" t="s">
        <v>850</v>
      </c>
      <c r="B14927" s="72" t="s">
        <v>851</v>
      </c>
      <c r="C14927" s="72" t="s">
        <v>1102</v>
      </c>
      <c r="D14927" s="72" t="s">
        <v>1097</v>
      </c>
      <c r="E14927" s="72">
        <v>1065</v>
      </c>
      <c r="F14927" s="105">
        <v>57</v>
      </c>
      <c r="G14927" s="108">
        <f t="shared" si="233"/>
        <v>43556</v>
      </c>
    </row>
    <row r="14928" spans="1:7" x14ac:dyDescent="0.35">
      <c r="A14928" s="72" t="s">
        <v>850</v>
      </c>
      <c r="B14928" s="72" t="s">
        <v>851</v>
      </c>
      <c r="C14928" s="72" t="s">
        <v>1102</v>
      </c>
      <c r="D14928" s="72" t="s">
        <v>1098</v>
      </c>
      <c r="E14928" s="72">
        <v>1066</v>
      </c>
      <c r="F14928" s="105">
        <v>57</v>
      </c>
      <c r="G14928" s="108">
        <f t="shared" si="233"/>
        <v>43466</v>
      </c>
    </row>
    <row r="14929" spans="1:7" x14ac:dyDescent="0.35">
      <c r="A14929" s="72" t="s">
        <v>850</v>
      </c>
      <c r="B14929" s="72" t="s">
        <v>851</v>
      </c>
      <c r="C14929" s="72" t="s">
        <v>1102</v>
      </c>
      <c r="D14929" s="72" t="s">
        <v>1099</v>
      </c>
      <c r="E14929" s="72">
        <v>1113</v>
      </c>
      <c r="F14929" s="105">
        <v>90</v>
      </c>
      <c r="G14929" s="108">
        <f t="shared" si="233"/>
        <v>43374</v>
      </c>
    </row>
    <row r="14930" spans="1:7" x14ac:dyDescent="0.35">
      <c r="A14930" s="72" t="s">
        <v>852</v>
      </c>
      <c r="B14930" s="72" t="s">
        <v>853</v>
      </c>
      <c r="C14930" s="72" t="s">
        <v>1087</v>
      </c>
      <c r="D14930" s="72" t="s">
        <v>1088</v>
      </c>
      <c r="E14930" s="72">
        <v>3482</v>
      </c>
      <c r="F14930" s="105">
        <v>137</v>
      </c>
      <c r="G14930" s="108">
        <f t="shared" si="233"/>
        <v>44378</v>
      </c>
    </row>
    <row r="14931" spans="1:7" x14ac:dyDescent="0.35">
      <c r="A14931" s="72" t="s">
        <v>852</v>
      </c>
      <c r="B14931" s="72" t="s">
        <v>853</v>
      </c>
      <c r="C14931" s="72" t="s">
        <v>1087</v>
      </c>
      <c r="D14931" s="72" t="s">
        <v>1089</v>
      </c>
      <c r="E14931" s="72">
        <v>3500</v>
      </c>
      <c r="F14931" s="105">
        <v>144</v>
      </c>
      <c r="G14931" s="108">
        <f t="shared" si="233"/>
        <v>44287</v>
      </c>
    </row>
    <row r="14932" spans="1:7" x14ac:dyDescent="0.35">
      <c r="A14932" s="72" t="s">
        <v>852</v>
      </c>
      <c r="B14932" s="72" t="s">
        <v>853</v>
      </c>
      <c r="C14932" s="72" t="s">
        <v>1087</v>
      </c>
      <c r="D14932" s="72" t="s">
        <v>1090</v>
      </c>
      <c r="E14932" s="72">
        <v>3492</v>
      </c>
      <c r="F14932" s="105">
        <v>183</v>
      </c>
      <c r="G14932" s="108">
        <f t="shared" si="233"/>
        <v>44197</v>
      </c>
    </row>
    <row r="14933" spans="1:7" x14ac:dyDescent="0.35">
      <c r="A14933" s="72" t="s">
        <v>852</v>
      </c>
      <c r="B14933" s="72" t="s">
        <v>853</v>
      </c>
      <c r="C14933" s="72" t="s">
        <v>1087</v>
      </c>
      <c r="D14933" s="72" t="s">
        <v>1091</v>
      </c>
      <c r="E14933" s="72">
        <v>3504</v>
      </c>
      <c r="F14933" s="105">
        <v>186</v>
      </c>
      <c r="G14933" s="108">
        <f t="shared" si="233"/>
        <v>44105</v>
      </c>
    </row>
    <row r="14934" spans="1:7" x14ac:dyDescent="0.35">
      <c r="A14934" s="72" t="s">
        <v>852</v>
      </c>
      <c r="B14934" s="72" t="s">
        <v>853</v>
      </c>
      <c r="C14934" s="72" t="s">
        <v>1087</v>
      </c>
      <c r="D14934" s="72" t="s">
        <v>1092</v>
      </c>
      <c r="E14934" s="72">
        <v>3491</v>
      </c>
      <c r="F14934" s="105">
        <v>181</v>
      </c>
      <c r="G14934" s="108">
        <f t="shared" si="233"/>
        <v>44013</v>
      </c>
    </row>
    <row r="14935" spans="1:7" x14ac:dyDescent="0.35">
      <c r="A14935" s="72" t="s">
        <v>852</v>
      </c>
      <c r="B14935" s="72" t="s">
        <v>853</v>
      </c>
      <c r="C14935" s="72" t="s">
        <v>1087</v>
      </c>
      <c r="D14935" s="72" t="s">
        <v>1093</v>
      </c>
      <c r="E14935" s="72">
        <v>3481</v>
      </c>
      <c r="F14935" s="105">
        <v>183</v>
      </c>
      <c r="G14935" s="108">
        <f t="shared" si="233"/>
        <v>43922</v>
      </c>
    </row>
    <row r="14936" spans="1:7" x14ac:dyDescent="0.35">
      <c r="A14936" s="72" t="s">
        <v>852</v>
      </c>
      <c r="B14936" s="72" t="s">
        <v>853</v>
      </c>
      <c r="C14936" s="72" t="s">
        <v>1087</v>
      </c>
      <c r="D14936" s="72" t="s">
        <v>1094</v>
      </c>
      <c r="E14936" s="72">
        <v>3460</v>
      </c>
      <c r="F14936" s="105">
        <v>187</v>
      </c>
      <c r="G14936" s="108">
        <f t="shared" si="233"/>
        <v>43831</v>
      </c>
    </row>
    <row r="14937" spans="1:7" x14ac:dyDescent="0.35">
      <c r="A14937" s="72" t="s">
        <v>852</v>
      </c>
      <c r="B14937" s="72" t="s">
        <v>853</v>
      </c>
      <c r="C14937" s="72" t="s">
        <v>1087</v>
      </c>
      <c r="D14937" s="72" t="s">
        <v>1095</v>
      </c>
      <c r="E14937" s="72">
        <v>3471</v>
      </c>
      <c r="F14937" s="105">
        <v>177</v>
      </c>
      <c r="G14937" s="108">
        <f t="shared" si="233"/>
        <v>43739</v>
      </c>
    </row>
    <row r="14938" spans="1:7" x14ac:dyDescent="0.35">
      <c r="A14938" s="72" t="s">
        <v>852</v>
      </c>
      <c r="B14938" s="72" t="s">
        <v>853</v>
      </c>
      <c r="C14938" s="72" t="s">
        <v>1087</v>
      </c>
      <c r="D14938" s="72" t="s">
        <v>1096</v>
      </c>
      <c r="E14938" s="72">
        <v>3464</v>
      </c>
      <c r="F14938" s="105">
        <v>163</v>
      </c>
      <c r="G14938" s="108">
        <f t="shared" si="233"/>
        <v>43647</v>
      </c>
    </row>
    <row r="14939" spans="1:7" x14ac:dyDescent="0.35">
      <c r="A14939" s="72" t="s">
        <v>852</v>
      </c>
      <c r="B14939" s="72" t="s">
        <v>853</v>
      </c>
      <c r="C14939" s="72" t="s">
        <v>1087</v>
      </c>
      <c r="D14939" s="72" t="s">
        <v>1097</v>
      </c>
      <c r="E14939" s="72">
        <v>3471</v>
      </c>
      <c r="F14939" s="105">
        <v>187</v>
      </c>
      <c r="G14939" s="108">
        <f t="shared" si="233"/>
        <v>43556</v>
      </c>
    </row>
    <row r="14940" spans="1:7" x14ac:dyDescent="0.35">
      <c r="A14940" s="72" t="s">
        <v>852</v>
      </c>
      <c r="B14940" s="72" t="s">
        <v>853</v>
      </c>
      <c r="C14940" s="72" t="s">
        <v>1087</v>
      </c>
      <c r="D14940" s="72" t="s">
        <v>1098</v>
      </c>
      <c r="E14940" s="72">
        <v>2769</v>
      </c>
      <c r="F14940" s="105">
        <v>186</v>
      </c>
      <c r="G14940" s="108">
        <f t="shared" si="233"/>
        <v>43466</v>
      </c>
    </row>
    <row r="14941" spans="1:7" x14ac:dyDescent="0.35">
      <c r="A14941" s="72" t="s">
        <v>852</v>
      </c>
      <c r="B14941" s="72" t="s">
        <v>853</v>
      </c>
      <c r="C14941" s="72" t="s">
        <v>1087</v>
      </c>
      <c r="D14941" s="72" t="s">
        <v>1099</v>
      </c>
      <c r="E14941" s="72">
        <v>3000</v>
      </c>
      <c r="F14941" s="105">
        <v>235</v>
      </c>
      <c r="G14941" s="108">
        <f t="shared" si="233"/>
        <v>43374</v>
      </c>
    </row>
    <row r="14942" spans="1:7" x14ac:dyDescent="0.35">
      <c r="A14942" s="72" t="s">
        <v>852</v>
      </c>
      <c r="B14942" s="72" t="s">
        <v>853</v>
      </c>
      <c r="C14942" s="72" t="s">
        <v>1100</v>
      </c>
      <c r="D14942" s="72" t="s">
        <v>1088</v>
      </c>
      <c r="E14942" s="72">
        <v>2010</v>
      </c>
      <c r="F14942" s="105">
        <v>281</v>
      </c>
      <c r="G14942" s="108">
        <f t="shared" si="233"/>
        <v>44378</v>
      </c>
    </row>
    <row r="14943" spans="1:7" x14ac:dyDescent="0.35">
      <c r="A14943" s="72" t="s">
        <v>852</v>
      </c>
      <c r="B14943" s="72" t="s">
        <v>853</v>
      </c>
      <c r="C14943" s="72" t="s">
        <v>1100</v>
      </c>
      <c r="D14943" s="72" t="s">
        <v>1089</v>
      </c>
      <c r="E14943" s="72">
        <v>2028</v>
      </c>
      <c r="F14943" s="105">
        <v>276</v>
      </c>
      <c r="G14943" s="108">
        <f t="shared" si="233"/>
        <v>44287</v>
      </c>
    </row>
    <row r="14944" spans="1:7" x14ac:dyDescent="0.35">
      <c r="A14944" s="72" t="s">
        <v>852</v>
      </c>
      <c r="B14944" s="72" t="s">
        <v>853</v>
      </c>
      <c r="C14944" s="72" t="s">
        <v>1100</v>
      </c>
      <c r="D14944" s="72" t="s">
        <v>1090</v>
      </c>
      <c r="E14944" s="72">
        <v>2038</v>
      </c>
      <c r="F14944" s="105">
        <v>372</v>
      </c>
      <c r="G14944" s="108">
        <f t="shared" si="233"/>
        <v>44197</v>
      </c>
    </row>
    <row r="14945" spans="1:7" x14ac:dyDescent="0.35">
      <c r="A14945" s="72" t="s">
        <v>852</v>
      </c>
      <c r="B14945" s="72" t="s">
        <v>853</v>
      </c>
      <c r="C14945" s="72" t="s">
        <v>1100</v>
      </c>
      <c r="D14945" s="72" t="s">
        <v>1091</v>
      </c>
      <c r="E14945" s="72">
        <v>2028</v>
      </c>
      <c r="F14945" s="105">
        <v>342</v>
      </c>
      <c r="G14945" s="108">
        <f t="shared" si="233"/>
        <v>44105</v>
      </c>
    </row>
    <row r="14946" spans="1:7" x14ac:dyDescent="0.35">
      <c r="A14946" s="72" t="s">
        <v>852</v>
      </c>
      <c r="B14946" s="72" t="s">
        <v>853</v>
      </c>
      <c r="C14946" s="72" t="s">
        <v>1100</v>
      </c>
      <c r="D14946" s="72" t="s">
        <v>1092</v>
      </c>
      <c r="E14946" s="72">
        <v>2049</v>
      </c>
      <c r="F14946" s="105">
        <v>341</v>
      </c>
      <c r="G14946" s="108">
        <f t="shared" si="233"/>
        <v>44013</v>
      </c>
    </row>
    <row r="14947" spans="1:7" x14ac:dyDescent="0.35">
      <c r="A14947" s="72" t="s">
        <v>852</v>
      </c>
      <c r="B14947" s="72" t="s">
        <v>853</v>
      </c>
      <c r="C14947" s="72" t="s">
        <v>1100</v>
      </c>
      <c r="D14947" s="72" t="s">
        <v>1093</v>
      </c>
      <c r="E14947" s="72">
        <v>2025</v>
      </c>
      <c r="F14947" s="105">
        <v>327</v>
      </c>
      <c r="G14947" s="108">
        <f t="shared" si="233"/>
        <v>43922</v>
      </c>
    </row>
    <row r="14948" spans="1:7" x14ac:dyDescent="0.35">
      <c r="A14948" s="72" t="s">
        <v>852</v>
      </c>
      <c r="B14948" s="72" t="s">
        <v>853</v>
      </c>
      <c r="C14948" s="72" t="s">
        <v>1100</v>
      </c>
      <c r="D14948" s="72" t="s">
        <v>1094</v>
      </c>
      <c r="E14948" s="72">
        <v>2001</v>
      </c>
      <c r="F14948" s="105">
        <v>338</v>
      </c>
      <c r="G14948" s="108">
        <f t="shared" si="233"/>
        <v>43831</v>
      </c>
    </row>
    <row r="14949" spans="1:7" x14ac:dyDescent="0.35">
      <c r="A14949" s="72" t="s">
        <v>852</v>
      </c>
      <c r="B14949" s="72" t="s">
        <v>853</v>
      </c>
      <c r="C14949" s="72" t="s">
        <v>1100</v>
      </c>
      <c r="D14949" s="72" t="s">
        <v>1095</v>
      </c>
      <c r="E14949" s="72">
        <v>1989</v>
      </c>
      <c r="F14949" s="105">
        <v>331</v>
      </c>
      <c r="G14949" s="108">
        <f t="shared" si="233"/>
        <v>43739</v>
      </c>
    </row>
    <row r="14950" spans="1:7" x14ac:dyDescent="0.35">
      <c r="A14950" s="72" t="s">
        <v>852</v>
      </c>
      <c r="B14950" s="72" t="s">
        <v>853</v>
      </c>
      <c r="C14950" s="72" t="s">
        <v>1100</v>
      </c>
      <c r="D14950" s="72" t="s">
        <v>1096</v>
      </c>
      <c r="E14950" s="72">
        <v>1984</v>
      </c>
      <c r="F14950" s="105">
        <v>311</v>
      </c>
      <c r="G14950" s="108">
        <f t="shared" si="233"/>
        <v>43647</v>
      </c>
    </row>
    <row r="14951" spans="1:7" x14ac:dyDescent="0.35">
      <c r="A14951" s="72" t="s">
        <v>852</v>
      </c>
      <c r="B14951" s="72" t="s">
        <v>853</v>
      </c>
      <c r="C14951" s="72" t="s">
        <v>1100</v>
      </c>
      <c r="D14951" s="72" t="s">
        <v>1097</v>
      </c>
      <c r="E14951" s="72">
        <v>1972</v>
      </c>
      <c r="F14951" s="105">
        <v>324</v>
      </c>
      <c r="G14951" s="108">
        <f t="shared" si="233"/>
        <v>43556</v>
      </c>
    </row>
    <row r="14952" spans="1:7" x14ac:dyDescent="0.35">
      <c r="A14952" s="72" t="s">
        <v>852</v>
      </c>
      <c r="B14952" s="72" t="s">
        <v>853</v>
      </c>
      <c r="C14952" s="72" t="s">
        <v>1100</v>
      </c>
      <c r="D14952" s="72" t="s">
        <v>1098</v>
      </c>
      <c r="E14952" s="72">
        <v>1930</v>
      </c>
      <c r="F14952" s="105">
        <v>324</v>
      </c>
      <c r="G14952" s="108">
        <f t="shared" si="233"/>
        <v>43466</v>
      </c>
    </row>
    <row r="14953" spans="1:7" x14ac:dyDescent="0.35">
      <c r="A14953" s="72" t="s">
        <v>852</v>
      </c>
      <c r="B14953" s="72" t="s">
        <v>853</v>
      </c>
      <c r="C14953" s="72" t="s">
        <v>1100</v>
      </c>
      <c r="D14953" s="72" t="s">
        <v>1099</v>
      </c>
      <c r="E14953" s="72">
        <v>2196</v>
      </c>
      <c r="F14953" s="105">
        <v>456</v>
      </c>
      <c r="G14953" s="108">
        <f t="shared" si="233"/>
        <v>43374</v>
      </c>
    </row>
    <row r="14954" spans="1:7" x14ac:dyDescent="0.35">
      <c r="A14954" s="72" t="s">
        <v>852</v>
      </c>
      <c r="B14954" s="72" t="s">
        <v>853</v>
      </c>
      <c r="C14954" s="72" t="s">
        <v>1101</v>
      </c>
      <c r="D14954" s="72" t="s">
        <v>1088</v>
      </c>
      <c r="E14954" s="72">
        <v>321</v>
      </c>
      <c r="F14954" s="105">
        <v>16</v>
      </c>
      <c r="G14954" s="108">
        <f t="shared" si="233"/>
        <v>44378</v>
      </c>
    </row>
    <row r="14955" spans="1:7" x14ac:dyDescent="0.35">
      <c r="A14955" s="72" t="s">
        <v>852</v>
      </c>
      <c r="B14955" s="72" t="s">
        <v>853</v>
      </c>
      <c r="C14955" s="72" t="s">
        <v>1101</v>
      </c>
      <c r="D14955" s="72" t="s">
        <v>1089</v>
      </c>
      <c r="E14955" s="72">
        <v>329</v>
      </c>
      <c r="F14955" s="105">
        <v>16</v>
      </c>
      <c r="G14955" s="108">
        <f t="shared" si="233"/>
        <v>44287</v>
      </c>
    </row>
    <row r="14956" spans="1:7" x14ac:dyDescent="0.35">
      <c r="A14956" s="72" t="s">
        <v>852</v>
      </c>
      <c r="B14956" s="72" t="s">
        <v>853</v>
      </c>
      <c r="C14956" s="72" t="s">
        <v>1101</v>
      </c>
      <c r="D14956" s="72" t="s">
        <v>1090</v>
      </c>
      <c r="E14956" s="72">
        <v>326</v>
      </c>
      <c r="F14956" s="105">
        <v>20</v>
      </c>
      <c r="G14956" s="108">
        <f t="shared" si="233"/>
        <v>44197</v>
      </c>
    </row>
    <row r="14957" spans="1:7" x14ac:dyDescent="0.35">
      <c r="A14957" s="72" t="s">
        <v>852</v>
      </c>
      <c r="B14957" s="72" t="s">
        <v>853</v>
      </c>
      <c r="C14957" s="72" t="s">
        <v>1101</v>
      </c>
      <c r="D14957" s="72" t="s">
        <v>1091</v>
      </c>
      <c r="E14957" s="72">
        <v>330</v>
      </c>
      <c r="F14957" s="105">
        <v>18</v>
      </c>
      <c r="G14957" s="108">
        <f t="shared" si="233"/>
        <v>44105</v>
      </c>
    </row>
    <row r="14958" spans="1:7" x14ac:dyDescent="0.35">
      <c r="A14958" s="72" t="s">
        <v>852</v>
      </c>
      <c r="B14958" s="72" t="s">
        <v>853</v>
      </c>
      <c r="C14958" s="72" t="s">
        <v>1101</v>
      </c>
      <c r="D14958" s="72" t="s">
        <v>1092</v>
      </c>
      <c r="E14958" s="72">
        <v>327</v>
      </c>
      <c r="F14958" s="105">
        <v>16</v>
      </c>
      <c r="G14958" s="108">
        <f t="shared" si="233"/>
        <v>44013</v>
      </c>
    </row>
    <row r="14959" spans="1:7" x14ac:dyDescent="0.35">
      <c r="A14959" s="72" t="s">
        <v>852</v>
      </c>
      <c r="B14959" s="72" t="s">
        <v>853</v>
      </c>
      <c r="C14959" s="72" t="s">
        <v>1101</v>
      </c>
      <c r="D14959" s="72" t="s">
        <v>1093</v>
      </c>
      <c r="E14959" s="72">
        <v>328</v>
      </c>
      <c r="F14959" s="105">
        <v>7</v>
      </c>
      <c r="G14959" s="108">
        <f t="shared" si="233"/>
        <v>43922</v>
      </c>
    </row>
    <row r="14960" spans="1:7" x14ac:dyDescent="0.35">
      <c r="A14960" s="72" t="s">
        <v>852</v>
      </c>
      <c r="B14960" s="72" t="s">
        <v>853</v>
      </c>
      <c r="C14960" s="72" t="s">
        <v>1101</v>
      </c>
      <c r="D14960" s="72" t="s">
        <v>1094</v>
      </c>
      <c r="E14960" s="72">
        <v>324</v>
      </c>
      <c r="F14960" s="105">
        <v>7</v>
      </c>
      <c r="G14960" s="108">
        <f t="shared" si="233"/>
        <v>43831</v>
      </c>
    </row>
    <row r="14961" spans="1:7" x14ac:dyDescent="0.35">
      <c r="A14961" s="72" t="s">
        <v>852</v>
      </c>
      <c r="B14961" s="72" t="s">
        <v>853</v>
      </c>
      <c r="C14961" s="72" t="s">
        <v>1101</v>
      </c>
      <c r="D14961" s="72" t="s">
        <v>1095</v>
      </c>
      <c r="E14961" s="72">
        <v>329</v>
      </c>
      <c r="F14961" s="105">
        <v>7</v>
      </c>
      <c r="G14961" s="108">
        <f t="shared" si="233"/>
        <v>43739</v>
      </c>
    </row>
    <row r="14962" spans="1:7" x14ac:dyDescent="0.35">
      <c r="A14962" s="72" t="s">
        <v>852</v>
      </c>
      <c r="B14962" s="72" t="s">
        <v>853</v>
      </c>
      <c r="C14962" s="72" t="s">
        <v>1101</v>
      </c>
      <c r="D14962" s="72" t="s">
        <v>1096</v>
      </c>
      <c r="E14962" s="72">
        <v>333</v>
      </c>
      <c r="F14962" s="105">
        <v>6</v>
      </c>
      <c r="G14962" s="108">
        <f t="shared" si="233"/>
        <v>43647</v>
      </c>
    </row>
    <row r="14963" spans="1:7" x14ac:dyDescent="0.35">
      <c r="A14963" s="72" t="s">
        <v>852</v>
      </c>
      <c r="B14963" s="72" t="s">
        <v>853</v>
      </c>
      <c r="C14963" s="72" t="s">
        <v>1101</v>
      </c>
      <c r="D14963" s="72" t="s">
        <v>1097</v>
      </c>
      <c r="E14963" s="72">
        <v>335</v>
      </c>
      <c r="F14963" s="105">
        <v>6</v>
      </c>
      <c r="G14963" s="108">
        <f t="shared" si="233"/>
        <v>43556</v>
      </c>
    </row>
    <row r="14964" spans="1:7" x14ac:dyDescent="0.35">
      <c r="A14964" s="72" t="s">
        <v>852</v>
      </c>
      <c r="B14964" s="72" t="s">
        <v>853</v>
      </c>
      <c r="C14964" s="72" t="s">
        <v>1101</v>
      </c>
      <c r="D14964" s="72" t="s">
        <v>1098</v>
      </c>
      <c r="E14964" s="72">
        <v>324</v>
      </c>
      <c r="F14964" s="105">
        <v>7</v>
      </c>
      <c r="G14964" s="108">
        <f t="shared" si="233"/>
        <v>43466</v>
      </c>
    </row>
    <row r="14965" spans="1:7" x14ac:dyDescent="0.35">
      <c r="A14965" s="72" t="s">
        <v>852</v>
      </c>
      <c r="B14965" s="72" t="s">
        <v>853</v>
      </c>
      <c r="C14965" s="72" t="s">
        <v>1101</v>
      </c>
      <c r="D14965" s="72" t="s">
        <v>1099</v>
      </c>
      <c r="E14965" s="72">
        <v>368</v>
      </c>
      <c r="F14965" s="105">
        <v>15</v>
      </c>
      <c r="G14965" s="108">
        <f t="shared" si="233"/>
        <v>43374</v>
      </c>
    </row>
    <row r="14966" spans="1:7" x14ac:dyDescent="0.35">
      <c r="A14966" s="72" t="s">
        <v>852</v>
      </c>
      <c r="B14966" s="72" t="s">
        <v>853</v>
      </c>
      <c r="C14966" s="72" t="s">
        <v>1102</v>
      </c>
      <c r="D14966" s="72" t="s">
        <v>1088</v>
      </c>
      <c r="E14966" s="72">
        <v>4111</v>
      </c>
      <c r="F14966" s="105">
        <v>310</v>
      </c>
      <c r="G14966" s="108">
        <f t="shared" si="233"/>
        <v>44378</v>
      </c>
    </row>
    <row r="14967" spans="1:7" x14ac:dyDescent="0.35">
      <c r="A14967" s="72" t="s">
        <v>852</v>
      </c>
      <c r="B14967" s="72" t="s">
        <v>853</v>
      </c>
      <c r="C14967" s="72" t="s">
        <v>1102</v>
      </c>
      <c r="D14967" s="72" t="s">
        <v>1089</v>
      </c>
      <c r="E14967" s="72">
        <v>4137</v>
      </c>
      <c r="F14967" s="105">
        <v>306</v>
      </c>
      <c r="G14967" s="108">
        <f t="shared" si="233"/>
        <v>44287</v>
      </c>
    </row>
    <row r="14968" spans="1:7" x14ac:dyDescent="0.35">
      <c r="A14968" s="72" t="s">
        <v>852</v>
      </c>
      <c r="B14968" s="72" t="s">
        <v>853</v>
      </c>
      <c r="C14968" s="72" t="s">
        <v>1102</v>
      </c>
      <c r="D14968" s="72" t="s">
        <v>1090</v>
      </c>
      <c r="E14968" s="72">
        <v>4125</v>
      </c>
      <c r="F14968" s="105">
        <v>354</v>
      </c>
      <c r="G14968" s="108">
        <f t="shared" si="233"/>
        <v>44197</v>
      </c>
    </row>
    <row r="14969" spans="1:7" x14ac:dyDescent="0.35">
      <c r="A14969" s="72" t="s">
        <v>852</v>
      </c>
      <c r="B14969" s="72" t="s">
        <v>853</v>
      </c>
      <c r="C14969" s="72" t="s">
        <v>1102</v>
      </c>
      <c r="D14969" s="72" t="s">
        <v>1091</v>
      </c>
      <c r="E14969" s="72">
        <v>4130</v>
      </c>
      <c r="F14969" s="105">
        <v>351</v>
      </c>
      <c r="G14969" s="108">
        <f t="shared" si="233"/>
        <v>44105</v>
      </c>
    </row>
    <row r="14970" spans="1:7" x14ac:dyDescent="0.35">
      <c r="A14970" s="72" t="s">
        <v>852</v>
      </c>
      <c r="B14970" s="72" t="s">
        <v>853</v>
      </c>
      <c r="C14970" s="72" t="s">
        <v>1102</v>
      </c>
      <c r="D14970" s="72" t="s">
        <v>1092</v>
      </c>
      <c r="E14970" s="72">
        <v>4123</v>
      </c>
      <c r="F14970" s="105">
        <v>354</v>
      </c>
      <c r="G14970" s="108">
        <f t="shared" si="233"/>
        <v>44013</v>
      </c>
    </row>
    <row r="14971" spans="1:7" x14ac:dyDescent="0.35">
      <c r="A14971" s="72" t="s">
        <v>852</v>
      </c>
      <c r="B14971" s="72" t="s">
        <v>853</v>
      </c>
      <c r="C14971" s="72" t="s">
        <v>1102</v>
      </c>
      <c r="D14971" s="72" t="s">
        <v>1093</v>
      </c>
      <c r="E14971" s="72">
        <v>4129</v>
      </c>
      <c r="F14971" s="105">
        <v>360</v>
      </c>
      <c r="G14971" s="108">
        <f t="shared" si="233"/>
        <v>43922</v>
      </c>
    </row>
    <row r="14972" spans="1:7" x14ac:dyDescent="0.35">
      <c r="A14972" s="72" t="s">
        <v>852</v>
      </c>
      <c r="B14972" s="72" t="s">
        <v>853</v>
      </c>
      <c r="C14972" s="72" t="s">
        <v>1102</v>
      </c>
      <c r="D14972" s="72" t="s">
        <v>1094</v>
      </c>
      <c r="E14972" s="72">
        <v>4115</v>
      </c>
      <c r="F14972" s="105">
        <v>356</v>
      </c>
      <c r="G14972" s="108">
        <f t="shared" si="233"/>
        <v>43831</v>
      </c>
    </row>
    <row r="14973" spans="1:7" x14ac:dyDescent="0.35">
      <c r="A14973" s="72" t="s">
        <v>852</v>
      </c>
      <c r="B14973" s="72" t="s">
        <v>853</v>
      </c>
      <c r="C14973" s="72" t="s">
        <v>1102</v>
      </c>
      <c r="D14973" s="72" t="s">
        <v>1095</v>
      </c>
      <c r="E14973" s="72">
        <v>4112</v>
      </c>
      <c r="F14973" s="105">
        <v>379</v>
      </c>
      <c r="G14973" s="108">
        <f t="shared" si="233"/>
        <v>43739</v>
      </c>
    </row>
    <row r="14974" spans="1:7" x14ac:dyDescent="0.35">
      <c r="A14974" s="72" t="s">
        <v>852</v>
      </c>
      <c r="B14974" s="72" t="s">
        <v>853</v>
      </c>
      <c r="C14974" s="72" t="s">
        <v>1102</v>
      </c>
      <c r="D14974" s="72" t="s">
        <v>1096</v>
      </c>
      <c r="E14974" s="72">
        <v>4117</v>
      </c>
      <c r="F14974" s="105">
        <v>359</v>
      </c>
      <c r="G14974" s="108">
        <f t="shared" si="233"/>
        <v>43647</v>
      </c>
    </row>
    <row r="14975" spans="1:7" x14ac:dyDescent="0.35">
      <c r="A14975" s="72" t="s">
        <v>852</v>
      </c>
      <c r="B14975" s="72" t="s">
        <v>853</v>
      </c>
      <c r="C14975" s="72" t="s">
        <v>1102</v>
      </c>
      <c r="D14975" s="72" t="s">
        <v>1097</v>
      </c>
      <c r="E14975" s="72">
        <v>4104</v>
      </c>
      <c r="F14975" s="105">
        <v>378</v>
      </c>
      <c r="G14975" s="108">
        <f t="shared" si="233"/>
        <v>43556</v>
      </c>
    </row>
    <row r="14976" spans="1:7" x14ac:dyDescent="0.35">
      <c r="A14976" s="72" t="s">
        <v>852</v>
      </c>
      <c r="B14976" s="72" t="s">
        <v>853</v>
      </c>
      <c r="C14976" s="72" t="s">
        <v>1102</v>
      </c>
      <c r="D14976" s="72" t="s">
        <v>1098</v>
      </c>
      <c r="E14976" s="72">
        <v>4108</v>
      </c>
      <c r="F14976" s="105">
        <v>414</v>
      </c>
      <c r="G14976" s="108">
        <f t="shared" si="233"/>
        <v>43466</v>
      </c>
    </row>
    <row r="14977" spans="1:7" x14ac:dyDescent="0.35">
      <c r="A14977" s="72" t="s">
        <v>852</v>
      </c>
      <c r="B14977" s="72" t="s">
        <v>853</v>
      </c>
      <c r="C14977" s="72" t="s">
        <v>1102</v>
      </c>
      <c r="D14977" s="72" t="s">
        <v>1099</v>
      </c>
      <c r="E14977" s="72">
        <v>4295</v>
      </c>
      <c r="F14977" s="105">
        <v>488</v>
      </c>
      <c r="G14977" s="108">
        <f t="shared" si="233"/>
        <v>43374</v>
      </c>
    </row>
    <row r="14978" spans="1:7" x14ac:dyDescent="0.35">
      <c r="A14978" s="72" t="s">
        <v>854</v>
      </c>
      <c r="B14978" s="72" t="s">
        <v>855</v>
      </c>
      <c r="C14978" s="72" t="s">
        <v>1087</v>
      </c>
      <c r="D14978" s="72" t="s">
        <v>1088</v>
      </c>
      <c r="E14978" s="72">
        <v>2967</v>
      </c>
      <c r="F14978" s="105">
        <v>147</v>
      </c>
      <c r="G14978" s="108">
        <f t="shared" si="233"/>
        <v>44378</v>
      </c>
    </row>
    <row r="14979" spans="1:7" x14ac:dyDescent="0.35">
      <c r="A14979" s="72" t="s">
        <v>854</v>
      </c>
      <c r="B14979" s="72" t="s">
        <v>855</v>
      </c>
      <c r="C14979" s="72" t="s">
        <v>1087</v>
      </c>
      <c r="D14979" s="72" t="s">
        <v>1089</v>
      </c>
      <c r="E14979" s="72">
        <v>2985</v>
      </c>
      <c r="F14979" s="105">
        <v>179</v>
      </c>
      <c r="G14979" s="108">
        <f t="shared" si="233"/>
        <v>44287</v>
      </c>
    </row>
    <row r="14980" spans="1:7" x14ac:dyDescent="0.35">
      <c r="A14980" s="72" t="s">
        <v>854</v>
      </c>
      <c r="B14980" s="72" t="s">
        <v>855</v>
      </c>
      <c r="C14980" s="72" t="s">
        <v>1087</v>
      </c>
      <c r="D14980" s="72" t="s">
        <v>1090</v>
      </c>
      <c r="E14980" s="72">
        <v>2984</v>
      </c>
      <c r="F14980" s="105">
        <v>180</v>
      </c>
      <c r="G14980" s="108">
        <f t="shared" ref="G14980:G15043" si="234">DATE(LEFT(D14980,4),RIGHT(LEFT(D14980,7),2),1)</f>
        <v>44197</v>
      </c>
    </row>
    <row r="14981" spans="1:7" x14ac:dyDescent="0.35">
      <c r="A14981" s="72" t="s">
        <v>854</v>
      </c>
      <c r="B14981" s="72" t="s">
        <v>855</v>
      </c>
      <c r="C14981" s="72" t="s">
        <v>1087</v>
      </c>
      <c r="D14981" s="72" t="s">
        <v>1091</v>
      </c>
      <c r="E14981" s="72">
        <v>2992</v>
      </c>
      <c r="F14981" s="105">
        <v>184</v>
      </c>
      <c r="G14981" s="108">
        <f t="shared" si="234"/>
        <v>44105</v>
      </c>
    </row>
    <row r="14982" spans="1:7" x14ac:dyDescent="0.35">
      <c r="A14982" s="72" t="s">
        <v>854</v>
      </c>
      <c r="B14982" s="72" t="s">
        <v>855</v>
      </c>
      <c r="C14982" s="72" t="s">
        <v>1087</v>
      </c>
      <c r="D14982" s="72" t="s">
        <v>1092</v>
      </c>
      <c r="E14982" s="72">
        <v>2979</v>
      </c>
      <c r="F14982" s="105">
        <v>185</v>
      </c>
      <c r="G14982" s="108">
        <f t="shared" si="234"/>
        <v>44013</v>
      </c>
    </row>
    <row r="14983" spans="1:7" x14ac:dyDescent="0.35">
      <c r="A14983" s="72" t="s">
        <v>854</v>
      </c>
      <c r="B14983" s="72" t="s">
        <v>855</v>
      </c>
      <c r="C14983" s="72" t="s">
        <v>1087</v>
      </c>
      <c r="D14983" s="72" t="s">
        <v>1093</v>
      </c>
      <c r="E14983" s="72">
        <v>2986</v>
      </c>
      <c r="F14983" s="105">
        <v>168</v>
      </c>
      <c r="G14983" s="108">
        <f t="shared" si="234"/>
        <v>43922</v>
      </c>
    </row>
    <row r="14984" spans="1:7" x14ac:dyDescent="0.35">
      <c r="A14984" s="72" t="s">
        <v>854</v>
      </c>
      <c r="B14984" s="72" t="s">
        <v>855</v>
      </c>
      <c r="C14984" s="72" t="s">
        <v>1087</v>
      </c>
      <c r="D14984" s="72" t="s">
        <v>1094</v>
      </c>
      <c r="E14984" s="72">
        <v>2965</v>
      </c>
      <c r="F14984" s="105">
        <v>147</v>
      </c>
      <c r="G14984" s="108">
        <f t="shared" si="234"/>
        <v>43831</v>
      </c>
    </row>
    <row r="14985" spans="1:7" x14ac:dyDescent="0.35">
      <c r="A14985" s="72" t="s">
        <v>854</v>
      </c>
      <c r="B14985" s="72" t="s">
        <v>855</v>
      </c>
      <c r="C14985" s="72" t="s">
        <v>1087</v>
      </c>
      <c r="D14985" s="72" t="s">
        <v>1095</v>
      </c>
      <c r="E14985" s="72">
        <v>2962</v>
      </c>
      <c r="F14985" s="105">
        <v>172</v>
      </c>
      <c r="G14985" s="108">
        <f t="shared" si="234"/>
        <v>43739</v>
      </c>
    </row>
    <row r="14986" spans="1:7" x14ac:dyDescent="0.35">
      <c r="A14986" s="72" t="s">
        <v>854</v>
      </c>
      <c r="B14986" s="72" t="s">
        <v>855</v>
      </c>
      <c r="C14986" s="72" t="s">
        <v>1087</v>
      </c>
      <c r="D14986" s="72" t="s">
        <v>1096</v>
      </c>
      <c r="E14986" s="72">
        <v>2963</v>
      </c>
      <c r="F14986" s="105">
        <v>159</v>
      </c>
      <c r="G14986" s="108">
        <f t="shared" si="234"/>
        <v>43647</v>
      </c>
    </row>
    <row r="14987" spans="1:7" x14ac:dyDescent="0.35">
      <c r="A14987" s="72" t="s">
        <v>854</v>
      </c>
      <c r="B14987" s="72" t="s">
        <v>855</v>
      </c>
      <c r="C14987" s="72" t="s">
        <v>1087</v>
      </c>
      <c r="D14987" s="72" t="s">
        <v>1097</v>
      </c>
      <c r="E14987" s="72">
        <v>2957</v>
      </c>
      <c r="F14987" s="105">
        <v>164</v>
      </c>
      <c r="G14987" s="108">
        <f t="shared" si="234"/>
        <v>43556</v>
      </c>
    </row>
    <row r="14988" spans="1:7" x14ac:dyDescent="0.35">
      <c r="A14988" s="72" t="s">
        <v>854</v>
      </c>
      <c r="B14988" s="72" t="s">
        <v>855</v>
      </c>
      <c r="C14988" s="72" t="s">
        <v>1087</v>
      </c>
      <c r="D14988" s="72" t="s">
        <v>1098</v>
      </c>
      <c r="E14988" s="72">
        <v>2925</v>
      </c>
      <c r="F14988" s="105">
        <v>163</v>
      </c>
      <c r="G14988" s="108">
        <f t="shared" si="234"/>
        <v>43466</v>
      </c>
    </row>
    <row r="14989" spans="1:7" x14ac:dyDescent="0.35">
      <c r="A14989" s="72" t="s">
        <v>854</v>
      </c>
      <c r="B14989" s="72" t="s">
        <v>855</v>
      </c>
      <c r="C14989" s="72" t="s">
        <v>1087</v>
      </c>
      <c r="D14989" s="72" t="s">
        <v>1099</v>
      </c>
      <c r="E14989" s="72">
        <v>3039</v>
      </c>
      <c r="F14989" s="105">
        <v>175</v>
      </c>
      <c r="G14989" s="108">
        <f t="shared" si="234"/>
        <v>43374</v>
      </c>
    </row>
    <row r="14990" spans="1:7" x14ac:dyDescent="0.35">
      <c r="A14990" s="72" t="s">
        <v>854</v>
      </c>
      <c r="B14990" s="72" t="s">
        <v>855</v>
      </c>
      <c r="C14990" s="72" t="s">
        <v>1100</v>
      </c>
      <c r="D14990" s="72" t="s">
        <v>1088</v>
      </c>
      <c r="E14990" s="72">
        <v>1095</v>
      </c>
      <c r="F14990" s="105">
        <v>69</v>
      </c>
      <c r="G14990" s="108">
        <f t="shared" si="234"/>
        <v>44378</v>
      </c>
    </row>
    <row r="14991" spans="1:7" x14ac:dyDescent="0.35">
      <c r="A14991" s="72" t="s">
        <v>854</v>
      </c>
      <c r="B14991" s="72" t="s">
        <v>855</v>
      </c>
      <c r="C14991" s="72" t="s">
        <v>1100</v>
      </c>
      <c r="D14991" s="72" t="s">
        <v>1089</v>
      </c>
      <c r="E14991" s="72">
        <v>1096</v>
      </c>
      <c r="F14991" s="105">
        <v>68</v>
      </c>
      <c r="G14991" s="108">
        <f t="shared" si="234"/>
        <v>44287</v>
      </c>
    </row>
    <row r="14992" spans="1:7" x14ac:dyDescent="0.35">
      <c r="A14992" s="72" t="s">
        <v>854</v>
      </c>
      <c r="B14992" s="72" t="s">
        <v>855</v>
      </c>
      <c r="C14992" s="72" t="s">
        <v>1100</v>
      </c>
      <c r="D14992" s="72" t="s">
        <v>1090</v>
      </c>
      <c r="E14992" s="72">
        <v>1091</v>
      </c>
      <c r="F14992" s="105">
        <v>70</v>
      </c>
      <c r="G14992" s="108">
        <f t="shared" si="234"/>
        <v>44197</v>
      </c>
    </row>
    <row r="14993" spans="1:7" x14ac:dyDescent="0.35">
      <c r="A14993" s="72" t="s">
        <v>854</v>
      </c>
      <c r="B14993" s="72" t="s">
        <v>855</v>
      </c>
      <c r="C14993" s="72" t="s">
        <v>1100</v>
      </c>
      <c r="D14993" s="72" t="s">
        <v>1091</v>
      </c>
      <c r="E14993" s="72">
        <v>1085</v>
      </c>
      <c r="F14993" s="105">
        <v>68</v>
      </c>
      <c r="G14993" s="108">
        <f t="shared" si="234"/>
        <v>44105</v>
      </c>
    </row>
    <row r="14994" spans="1:7" x14ac:dyDescent="0.35">
      <c r="A14994" s="72" t="s">
        <v>854</v>
      </c>
      <c r="B14994" s="72" t="s">
        <v>855</v>
      </c>
      <c r="C14994" s="72" t="s">
        <v>1100</v>
      </c>
      <c r="D14994" s="72" t="s">
        <v>1092</v>
      </c>
      <c r="E14994" s="72">
        <v>1082</v>
      </c>
      <c r="F14994" s="105">
        <v>68</v>
      </c>
      <c r="G14994" s="108">
        <f t="shared" si="234"/>
        <v>44013</v>
      </c>
    </row>
    <row r="14995" spans="1:7" x14ac:dyDescent="0.35">
      <c r="A14995" s="72" t="s">
        <v>854</v>
      </c>
      <c r="B14995" s="72" t="s">
        <v>855</v>
      </c>
      <c r="C14995" s="72" t="s">
        <v>1100</v>
      </c>
      <c r="D14995" s="72" t="s">
        <v>1093</v>
      </c>
      <c r="E14995" s="72">
        <v>1075</v>
      </c>
      <c r="F14995" s="105">
        <v>64</v>
      </c>
      <c r="G14995" s="108">
        <f t="shared" si="234"/>
        <v>43922</v>
      </c>
    </row>
    <row r="14996" spans="1:7" x14ac:dyDescent="0.35">
      <c r="A14996" s="72" t="s">
        <v>854</v>
      </c>
      <c r="B14996" s="72" t="s">
        <v>855</v>
      </c>
      <c r="C14996" s="72" t="s">
        <v>1100</v>
      </c>
      <c r="D14996" s="72" t="s">
        <v>1094</v>
      </c>
      <c r="E14996" s="72">
        <v>1063</v>
      </c>
      <c r="F14996" s="105">
        <v>67</v>
      </c>
      <c r="G14996" s="108">
        <f t="shared" si="234"/>
        <v>43831</v>
      </c>
    </row>
    <row r="14997" spans="1:7" x14ac:dyDescent="0.35">
      <c r="A14997" s="72" t="s">
        <v>854</v>
      </c>
      <c r="B14997" s="72" t="s">
        <v>855</v>
      </c>
      <c r="C14997" s="72" t="s">
        <v>1100</v>
      </c>
      <c r="D14997" s="72" t="s">
        <v>1095</v>
      </c>
      <c r="E14997" s="72">
        <v>1067</v>
      </c>
      <c r="F14997" s="105">
        <v>85</v>
      </c>
      <c r="G14997" s="108">
        <f t="shared" si="234"/>
        <v>43739</v>
      </c>
    </row>
    <row r="14998" spans="1:7" x14ac:dyDescent="0.35">
      <c r="A14998" s="72" t="s">
        <v>854</v>
      </c>
      <c r="B14998" s="72" t="s">
        <v>855</v>
      </c>
      <c r="C14998" s="72" t="s">
        <v>1100</v>
      </c>
      <c r="D14998" s="72" t="s">
        <v>1096</v>
      </c>
      <c r="E14998" s="72">
        <v>1073</v>
      </c>
      <c r="F14998" s="105">
        <v>75</v>
      </c>
      <c r="G14998" s="108">
        <f t="shared" si="234"/>
        <v>43647</v>
      </c>
    </row>
    <row r="14999" spans="1:7" x14ac:dyDescent="0.35">
      <c r="A14999" s="72" t="s">
        <v>854</v>
      </c>
      <c r="B14999" s="72" t="s">
        <v>855</v>
      </c>
      <c r="C14999" s="72" t="s">
        <v>1100</v>
      </c>
      <c r="D14999" s="72" t="s">
        <v>1097</v>
      </c>
      <c r="E14999" s="72">
        <v>1079</v>
      </c>
      <c r="F14999" s="105">
        <v>73</v>
      </c>
      <c r="G14999" s="108">
        <f t="shared" si="234"/>
        <v>43556</v>
      </c>
    </row>
    <row r="15000" spans="1:7" x14ac:dyDescent="0.35">
      <c r="A15000" s="72" t="s">
        <v>854</v>
      </c>
      <c r="B15000" s="72" t="s">
        <v>855</v>
      </c>
      <c r="C15000" s="72" t="s">
        <v>1100</v>
      </c>
      <c r="D15000" s="72" t="s">
        <v>1098</v>
      </c>
      <c r="E15000" s="72">
        <v>1071</v>
      </c>
      <c r="F15000" s="105">
        <v>78</v>
      </c>
      <c r="G15000" s="108">
        <f t="shared" si="234"/>
        <v>43466</v>
      </c>
    </row>
    <row r="15001" spans="1:7" x14ac:dyDescent="0.35">
      <c r="A15001" s="72" t="s">
        <v>854</v>
      </c>
      <c r="B15001" s="72" t="s">
        <v>855</v>
      </c>
      <c r="C15001" s="72" t="s">
        <v>1100</v>
      </c>
      <c r="D15001" s="72" t="s">
        <v>1099</v>
      </c>
      <c r="E15001" s="72">
        <v>1216</v>
      </c>
      <c r="F15001" s="105">
        <v>112</v>
      </c>
      <c r="G15001" s="108">
        <f t="shared" si="234"/>
        <v>43374</v>
      </c>
    </row>
    <row r="15002" spans="1:7" x14ac:dyDescent="0.35">
      <c r="A15002" s="72" t="s">
        <v>854</v>
      </c>
      <c r="B15002" s="72" t="s">
        <v>855</v>
      </c>
      <c r="C15002" s="72" t="s">
        <v>1101</v>
      </c>
      <c r="D15002" s="72" t="s">
        <v>1088</v>
      </c>
      <c r="E15002" s="72">
        <v>124</v>
      </c>
      <c r="F15002" s="105">
        <v>4</v>
      </c>
      <c r="G15002" s="108">
        <f t="shared" si="234"/>
        <v>44378</v>
      </c>
    </row>
    <row r="15003" spans="1:7" x14ac:dyDescent="0.35">
      <c r="A15003" s="72" t="s">
        <v>854</v>
      </c>
      <c r="B15003" s="72" t="s">
        <v>855</v>
      </c>
      <c r="C15003" s="72" t="s">
        <v>1101</v>
      </c>
      <c r="D15003" s="72" t="s">
        <v>1089</v>
      </c>
      <c r="E15003" s="72">
        <v>128</v>
      </c>
      <c r="F15003" s="105">
        <v>3</v>
      </c>
      <c r="G15003" s="108">
        <f t="shared" si="234"/>
        <v>44287</v>
      </c>
    </row>
    <row r="15004" spans="1:7" x14ac:dyDescent="0.35">
      <c r="A15004" s="72" t="s">
        <v>854</v>
      </c>
      <c r="B15004" s="72" t="s">
        <v>855</v>
      </c>
      <c r="C15004" s="72" t="s">
        <v>1101</v>
      </c>
      <c r="D15004" s="72" t="s">
        <v>1090</v>
      </c>
      <c r="E15004" s="72">
        <v>127</v>
      </c>
      <c r="F15004" s="105">
        <v>3</v>
      </c>
      <c r="G15004" s="108">
        <f t="shared" si="234"/>
        <v>44197</v>
      </c>
    </row>
    <row r="15005" spans="1:7" x14ac:dyDescent="0.35">
      <c r="A15005" s="72" t="s">
        <v>854</v>
      </c>
      <c r="B15005" s="72" t="s">
        <v>855</v>
      </c>
      <c r="C15005" s="72" t="s">
        <v>1101</v>
      </c>
      <c r="D15005" s="72" t="s">
        <v>1091</v>
      </c>
      <c r="E15005" s="72">
        <v>123</v>
      </c>
      <c r="F15005" s="105">
        <v>2</v>
      </c>
      <c r="G15005" s="108">
        <f t="shared" si="234"/>
        <v>44105</v>
      </c>
    </row>
    <row r="15006" spans="1:7" x14ac:dyDescent="0.35">
      <c r="A15006" s="72" t="s">
        <v>854</v>
      </c>
      <c r="B15006" s="72" t="s">
        <v>855</v>
      </c>
      <c r="C15006" s="72" t="s">
        <v>1101</v>
      </c>
      <c r="D15006" s="72" t="s">
        <v>1092</v>
      </c>
      <c r="E15006" s="72">
        <v>124</v>
      </c>
      <c r="F15006" s="105">
        <v>2</v>
      </c>
      <c r="G15006" s="108">
        <f t="shared" si="234"/>
        <v>44013</v>
      </c>
    </row>
    <row r="15007" spans="1:7" x14ac:dyDescent="0.35">
      <c r="A15007" s="72" t="s">
        <v>854</v>
      </c>
      <c r="B15007" s="72" t="s">
        <v>855</v>
      </c>
      <c r="C15007" s="72" t="s">
        <v>1101</v>
      </c>
      <c r="D15007" s="72" t="s">
        <v>1093</v>
      </c>
      <c r="E15007" s="72">
        <v>123</v>
      </c>
      <c r="F15007" s="105">
        <v>3</v>
      </c>
      <c r="G15007" s="108">
        <f t="shared" si="234"/>
        <v>43922</v>
      </c>
    </row>
    <row r="15008" spans="1:7" x14ac:dyDescent="0.35">
      <c r="A15008" s="72" t="s">
        <v>854</v>
      </c>
      <c r="B15008" s="72" t="s">
        <v>855</v>
      </c>
      <c r="C15008" s="72" t="s">
        <v>1101</v>
      </c>
      <c r="D15008" s="72" t="s">
        <v>1094</v>
      </c>
      <c r="E15008" s="72">
        <v>120</v>
      </c>
      <c r="F15008" s="105">
        <v>2</v>
      </c>
      <c r="G15008" s="108">
        <f t="shared" si="234"/>
        <v>43831</v>
      </c>
    </row>
    <row r="15009" spans="1:7" x14ac:dyDescent="0.35">
      <c r="A15009" s="72" t="s">
        <v>854</v>
      </c>
      <c r="B15009" s="72" t="s">
        <v>855</v>
      </c>
      <c r="C15009" s="72" t="s">
        <v>1101</v>
      </c>
      <c r="D15009" s="72" t="s">
        <v>1095</v>
      </c>
      <c r="E15009" s="72">
        <v>120</v>
      </c>
      <c r="F15009" s="105">
        <v>2</v>
      </c>
      <c r="G15009" s="108">
        <f t="shared" si="234"/>
        <v>43739</v>
      </c>
    </row>
    <row r="15010" spans="1:7" x14ac:dyDescent="0.35">
      <c r="A15010" s="72" t="s">
        <v>854</v>
      </c>
      <c r="B15010" s="72" t="s">
        <v>855</v>
      </c>
      <c r="C15010" s="72" t="s">
        <v>1101</v>
      </c>
      <c r="D15010" s="72" t="s">
        <v>1096</v>
      </c>
      <c r="E15010" s="72">
        <v>120</v>
      </c>
      <c r="F15010" s="105">
        <v>2</v>
      </c>
      <c r="G15010" s="108">
        <f t="shared" si="234"/>
        <v>43647</v>
      </c>
    </row>
    <row r="15011" spans="1:7" x14ac:dyDescent="0.35">
      <c r="A15011" s="72" t="s">
        <v>854</v>
      </c>
      <c r="B15011" s="72" t="s">
        <v>855</v>
      </c>
      <c r="C15011" s="72" t="s">
        <v>1101</v>
      </c>
      <c r="D15011" s="72" t="s">
        <v>1097</v>
      </c>
      <c r="E15011" s="72">
        <v>119</v>
      </c>
      <c r="F15011" s="105">
        <v>2</v>
      </c>
      <c r="G15011" s="108">
        <f t="shared" si="234"/>
        <v>43556</v>
      </c>
    </row>
    <row r="15012" spans="1:7" x14ac:dyDescent="0.35">
      <c r="A15012" s="72" t="s">
        <v>854</v>
      </c>
      <c r="B15012" s="72" t="s">
        <v>855</v>
      </c>
      <c r="C15012" s="72" t="s">
        <v>1101</v>
      </c>
      <c r="D15012" s="72" t="s">
        <v>1098</v>
      </c>
      <c r="E15012" s="72">
        <v>118</v>
      </c>
      <c r="F15012" s="105">
        <v>2</v>
      </c>
      <c r="G15012" s="108">
        <f t="shared" si="234"/>
        <v>43466</v>
      </c>
    </row>
    <row r="15013" spans="1:7" x14ac:dyDescent="0.35">
      <c r="A15013" s="72" t="s">
        <v>854</v>
      </c>
      <c r="B15013" s="72" t="s">
        <v>855</v>
      </c>
      <c r="C15013" s="72" t="s">
        <v>1101</v>
      </c>
      <c r="D15013" s="72" t="s">
        <v>1099</v>
      </c>
      <c r="E15013" s="72">
        <v>136</v>
      </c>
      <c r="F15013" s="105">
        <v>4</v>
      </c>
      <c r="G15013" s="108">
        <f t="shared" si="234"/>
        <v>43374</v>
      </c>
    </row>
    <row r="15014" spans="1:7" x14ac:dyDescent="0.35">
      <c r="A15014" s="72" t="s">
        <v>854</v>
      </c>
      <c r="B15014" s="72" t="s">
        <v>855</v>
      </c>
      <c r="C15014" s="72" t="s">
        <v>1102</v>
      </c>
      <c r="D15014" s="72" t="s">
        <v>1088</v>
      </c>
      <c r="E15014" s="72">
        <v>2908</v>
      </c>
      <c r="F15014" s="105">
        <v>196</v>
      </c>
      <c r="G15014" s="108">
        <f t="shared" si="234"/>
        <v>44378</v>
      </c>
    </row>
    <row r="15015" spans="1:7" x14ac:dyDescent="0.35">
      <c r="A15015" s="72" t="s">
        <v>854</v>
      </c>
      <c r="B15015" s="72" t="s">
        <v>855</v>
      </c>
      <c r="C15015" s="72" t="s">
        <v>1102</v>
      </c>
      <c r="D15015" s="72" t="s">
        <v>1089</v>
      </c>
      <c r="E15015" s="72">
        <v>2920</v>
      </c>
      <c r="F15015" s="105">
        <v>200</v>
      </c>
      <c r="G15015" s="108">
        <f t="shared" si="234"/>
        <v>44287</v>
      </c>
    </row>
    <row r="15016" spans="1:7" x14ac:dyDescent="0.35">
      <c r="A15016" s="72" t="s">
        <v>854</v>
      </c>
      <c r="B15016" s="72" t="s">
        <v>855</v>
      </c>
      <c r="C15016" s="72" t="s">
        <v>1102</v>
      </c>
      <c r="D15016" s="72" t="s">
        <v>1090</v>
      </c>
      <c r="E15016" s="72">
        <v>2915</v>
      </c>
      <c r="F15016" s="105">
        <v>199</v>
      </c>
      <c r="G15016" s="108">
        <f t="shared" si="234"/>
        <v>44197</v>
      </c>
    </row>
    <row r="15017" spans="1:7" x14ac:dyDescent="0.35">
      <c r="A15017" s="72" t="s">
        <v>854</v>
      </c>
      <c r="B15017" s="72" t="s">
        <v>855</v>
      </c>
      <c r="C15017" s="72" t="s">
        <v>1102</v>
      </c>
      <c r="D15017" s="72" t="s">
        <v>1091</v>
      </c>
      <c r="E15017" s="72">
        <v>2919</v>
      </c>
      <c r="F15017" s="105">
        <v>199</v>
      </c>
      <c r="G15017" s="108">
        <f t="shared" si="234"/>
        <v>44105</v>
      </c>
    </row>
    <row r="15018" spans="1:7" x14ac:dyDescent="0.35">
      <c r="A15018" s="72" t="s">
        <v>854</v>
      </c>
      <c r="B15018" s="72" t="s">
        <v>855</v>
      </c>
      <c r="C15018" s="72" t="s">
        <v>1102</v>
      </c>
      <c r="D15018" s="72" t="s">
        <v>1092</v>
      </c>
      <c r="E15018" s="72">
        <v>2916</v>
      </c>
      <c r="F15018" s="105">
        <v>200</v>
      </c>
      <c r="G15018" s="108">
        <f t="shared" si="234"/>
        <v>44013</v>
      </c>
    </row>
    <row r="15019" spans="1:7" x14ac:dyDescent="0.35">
      <c r="A15019" s="72" t="s">
        <v>854</v>
      </c>
      <c r="B15019" s="72" t="s">
        <v>855</v>
      </c>
      <c r="C15019" s="72" t="s">
        <v>1102</v>
      </c>
      <c r="D15019" s="72" t="s">
        <v>1093</v>
      </c>
      <c r="E15019" s="72">
        <v>2914</v>
      </c>
      <c r="F15019" s="105">
        <v>183</v>
      </c>
      <c r="G15019" s="108">
        <f t="shared" si="234"/>
        <v>43922</v>
      </c>
    </row>
    <row r="15020" spans="1:7" x14ac:dyDescent="0.35">
      <c r="A15020" s="72" t="s">
        <v>854</v>
      </c>
      <c r="B15020" s="72" t="s">
        <v>855</v>
      </c>
      <c r="C15020" s="72" t="s">
        <v>1102</v>
      </c>
      <c r="D15020" s="72" t="s">
        <v>1094</v>
      </c>
      <c r="E15020" s="72">
        <v>2899</v>
      </c>
      <c r="F15020" s="105">
        <v>175</v>
      </c>
      <c r="G15020" s="108">
        <f t="shared" si="234"/>
        <v>43831</v>
      </c>
    </row>
    <row r="15021" spans="1:7" x14ac:dyDescent="0.35">
      <c r="A15021" s="72" t="s">
        <v>854</v>
      </c>
      <c r="B15021" s="72" t="s">
        <v>855</v>
      </c>
      <c r="C15021" s="72" t="s">
        <v>1102</v>
      </c>
      <c r="D15021" s="72" t="s">
        <v>1095</v>
      </c>
      <c r="E15021" s="72">
        <v>2897</v>
      </c>
      <c r="F15021" s="105">
        <v>198</v>
      </c>
      <c r="G15021" s="108">
        <f t="shared" si="234"/>
        <v>43739</v>
      </c>
    </row>
    <row r="15022" spans="1:7" x14ac:dyDescent="0.35">
      <c r="A15022" s="72" t="s">
        <v>854</v>
      </c>
      <c r="B15022" s="72" t="s">
        <v>855</v>
      </c>
      <c r="C15022" s="72" t="s">
        <v>1102</v>
      </c>
      <c r="D15022" s="72" t="s">
        <v>1096</v>
      </c>
      <c r="E15022" s="72">
        <v>2904</v>
      </c>
      <c r="F15022" s="105">
        <v>173</v>
      </c>
      <c r="G15022" s="108">
        <f t="shared" si="234"/>
        <v>43647</v>
      </c>
    </row>
    <row r="15023" spans="1:7" x14ac:dyDescent="0.35">
      <c r="A15023" s="72" t="s">
        <v>854</v>
      </c>
      <c r="B15023" s="72" t="s">
        <v>855</v>
      </c>
      <c r="C15023" s="72" t="s">
        <v>1102</v>
      </c>
      <c r="D15023" s="72" t="s">
        <v>1097</v>
      </c>
      <c r="E15023" s="72">
        <v>2910</v>
      </c>
      <c r="F15023" s="105">
        <v>187</v>
      </c>
      <c r="G15023" s="108">
        <f t="shared" si="234"/>
        <v>43556</v>
      </c>
    </row>
    <row r="15024" spans="1:7" x14ac:dyDescent="0.35">
      <c r="A15024" s="72" t="s">
        <v>854</v>
      </c>
      <c r="B15024" s="72" t="s">
        <v>855</v>
      </c>
      <c r="C15024" s="72" t="s">
        <v>1102</v>
      </c>
      <c r="D15024" s="72" t="s">
        <v>1098</v>
      </c>
      <c r="E15024" s="72">
        <v>2890</v>
      </c>
      <c r="F15024" s="105">
        <v>195</v>
      </c>
      <c r="G15024" s="108">
        <f t="shared" si="234"/>
        <v>43466</v>
      </c>
    </row>
    <row r="15025" spans="1:7" x14ac:dyDescent="0.35">
      <c r="A15025" s="72" t="s">
        <v>854</v>
      </c>
      <c r="B15025" s="72" t="s">
        <v>855</v>
      </c>
      <c r="C15025" s="72" t="s">
        <v>1102</v>
      </c>
      <c r="D15025" s="72" t="s">
        <v>1099</v>
      </c>
      <c r="E15025" s="72">
        <v>2985</v>
      </c>
      <c r="F15025" s="105">
        <v>193</v>
      </c>
      <c r="G15025" s="108">
        <f t="shared" si="234"/>
        <v>43374</v>
      </c>
    </row>
    <row r="15026" spans="1:7" x14ac:dyDescent="0.35">
      <c r="A15026" s="72" t="s">
        <v>856</v>
      </c>
      <c r="B15026" s="72" t="s">
        <v>857</v>
      </c>
      <c r="C15026" s="72" t="s">
        <v>1087</v>
      </c>
      <c r="D15026" s="72" t="s">
        <v>1088</v>
      </c>
      <c r="E15026" s="72">
        <v>1259</v>
      </c>
      <c r="F15026" s="105">
        <v>108</v>
      </c>
      <c r="G15026" s="108">
        <f t="shared" si="234"/>
        <v>44378</v>
      </c>
    </row>
    <row r="15027" spans="1:7" x14ac:dyDescent="0.35">
      <c r="A15027" s="72" t="s">
        <v>856</v>
      </c>
      <c r="B15027" s="72" t="s">
        <v>857</v>
      </c>
      <c r="C15027" s="72" t="s">
        <v>1087</v>
      </c>
      <c r="D15027" s="72" t="s">
        <v>1089</v>
      </c>
      <c r="E15027" s="72">
        <v>1258</v>
      </c>
      <c r="F15027" s="105">
        <v>106</v>
      </c>
      <c r="G15027" s="108">
        <f t="shared" si="234"/>
        <v>44287</v>
      </c>
    </row>
    <row r="15028" spans="1:7" x14ac:dyDescent="0.35">
      <c r="A15028" s="72" t="s">
        <v>856</v>
      </c>
      <c r="B15028" s="72" t="s">
        <v>857</v>
      </c>
      <c r="C15028" s="72" t="s">
        <v>1087</v>
      </c>
      <c r="D15028" s="72" t="s">
        <v>1090</v>
      </c>
      <c r="E15028" s="72">
        <v>1257</v>
      </c>
      <c r="F15028" s="105">
        <v>107</v>
      </c>
      <c r="G15028" s="108">
        <f t="shared" si="234"/>
        <v>44197</v>
      </c>
    </row>
    <row r="15029" spans="1:7" x14ac:dyDescent="0.35">
      <c r="A15029" s="72" t="s">
        <v>856</v>
      </c>
      <c r="B15029" s="72" t="s">
        <v>857</v>
      </c>
      <c r="C15029" s="72" t="s">
        <v>1087</v>
      </c>
      <c r="D15029" s="72" t="s">
        <v>1091</v>
      </c>
      <c r="E15029" s="72">
        <v>1262</v>
      </c>
      <c r="F15029" s="105">
        <v>104</v>
      </c>
      <c r="G15029" s="108">
        <f t="shared" si="234"/>
        <v>44105</v>
      </c>
    </row>
    <row r="15030" spans="1:7" x14ac:dyDescent="0.35">
      <c r="A15030" s="72" t="s">
        <v>856</v>
      </c>
      <c r="B15030" s="72" t="s">
        <v>857</v>
      </c>
      <c r="C15030" s="72" t="s">
        <v>1087</v>
      </c>
      <c r="D15030" s="72" t="s">
        <v>1092</v>
      </c>
      <c r="E15030" s="72">
        <v>1264</v>
      </c>
      <c r="F15030" s="105">
        <v>95</v>
      </c>
      <c r="G15030" s="108">
        <f t="shared" si="234"/>
        <v>44013</v>
      </c>
    </row>
    <row r="15031" spans="1:7" x14ac:dyDescent="0.35">
      <c r="A15031" s="72" t="s">
        <v>856</v>
      </c>
      <c r="B15031" s="72" t="s">
        <v>857</v>
      </c>
      <c r="C15031" s="72" t="s">
        <v>1087</v>
      </c>
      <c r="D15031" s="72" t="s">
        <v>1093</v>
      </c>
      <c r="E15031" s="72">
        <v>1264</v>
      </c>
      <c r="F15031" s="105">
        <v>95</v>
      </c>
      <c r="G15031" s="108">
        <f t="shared" si="234"/>
        <v>43922</v>
      </c>
    </row>
    <row r="15032" spans="1:7" x14ac:dyDescent="0.35">
      <c r="A15032" s="72" t="s">
        <v>856</v>
      </c>
      <c r="B15032" s="72" t="s">
        <v>857</v>
      </c>
      <c r="C15032" s="72" t="s">
        <v>1087</v>
      </c>
      <c r="D15032" s="72" t="s">
        <v>1094</v>
      </c>
      <c r="E15032" s="72">
        <v>1258</v>
      </c>
      <c r="F15032" s="105">
        <v>95</v>
      </c>
      <c r="G15032" s="108">
        <f t="shared" si="234"/>
        <v>43831</v>
      </c>
    </row>
    <row r="15033" spans="1:7" x14ac:dyDescent="0.35">
      <c r="A15033" s="72" t="s">
        <v>856</v>
      </c>
      <c r="B15033" s="72" t="s">
        <v>857</v>
      </c>
      <c r="C15033" s="72" t="s">
        <v>1087</v>
      </c>
      <c r="D15033" s="72" t="s">
        <v>1095</v>
      </c>
      <c r="E15033" s="72">
        <v>1254</v>
      </c>
      <c r="F15033" s="105">
        <v>99</v>
      </c>
      <c r="G15033" s="108">
        <f t="shared" si="234"/>
        <v>43739</v>
      </c>
    </row>
    <row r="15034" spans="1:7" x14ac:dyDescent="0.35">
      <c r="A15034" s="72" t="s">
        <v>856</v>
      </c>
      <c r="B15034" s="72" t="s">
        <v>857</v>
      </c>
      <c r="C15034" s="72" t="s">
        <v>1087</v>
      </c>
      <c r="D15034" s="72" t="s">
        <v>1096</v>
      </c>
      <c r="E15034" s="72">
        <v>1246</v>
      </c>
      <c r="F15034" s="105">
        <v>106</v>
      </c>
      <c r="G15034" s="108">
        <f t="shared" si="234"/>
        <v>43647</v>
      </c>
    </row>
    <row r="15035" spans="1:7" x14ac:dyDescent="0.35">
      <c r="A15035" s="72" t="s">
        <v>856</v>
      </c>
      <c r="B15035" s="72" t="s">
        <v>857</v>
      </c>
      <c r="C15035" s="72" t="s">
        <v>1087</v>
      </c>
      <c r="D15035" s="72" t="s">
        <v>1097</v>
      </c>
      <c r="E15035" s="72">
        <v>1246</v>
      </c>
      <c r="F15035" s="105">
        <v>89</v>
      </c>
      <c r="G15035" s="108">
        <f t="shared" si="234"/>
        <v>43556</v>
      </c>
    </row>
    <row r="15036" spans="1:7" x14ac:dyDescent="0.35">
      <c r="A15036" s="72" t="s">
        <v>856</v>
      </c>
      <c r="B15036" s="72" t="s">
        <v>857</v>
      </c>
      <c r="C15036" s="72" t="s">
        <v>1087</v>
      </c>
      <c r="D15036" s="72" t="s">
        <v>1098</v>
      </c>
      <c r="E15036" s="72">
        <v>1234</v>
      </c>
      <c r="F15036" s="105">
        <v>77</v>
      </c>
      <c r="G15036" s="108">
        <f t="shared" si="234"/>
        <v>43466</v>
      </c>
    </row>
    <row r="15037" spans="1:7" x14ac:dyDescent="0.35">
      <c r="A15037" s="72" t="s">
        <v>856</v>
      </c>
      <c r="B15037" s="72" t="s">
        <v>857</v>
      </c>
      <c r="C15037" s="72" t="s">
        <v>1087</v>
      </c>
      <c r="D15037" s="72" t="s">
        <v>1099</v>
      </c>
      <c r="E15037" s="72">
        <v>1299</v>
      </c>
      <c r="F15037" s="105">
        <v>121</v>
      </c>
      <c r="G15037" s="108">
        <f t="shared" si="234"/>
        <v>43374</v>
      </c>
    </row>
    <row r="15038" spans="1:7" x14ac:dyDescent="0.35">
      <c r="A15038" s="72" t="s">
        <v>856</v>
      </c>
      <c r="B15038" s="72" t="s">
        <v>857</v>
      </c>
      <c r="C15038" s="72" t="s">
        <v>1100</v>
      </c>
      <c r="D15038" s="72" t="s">
        <v>1088</v>
      </c>
      <c r="E15038" s="72">
        <v>927</v>
      </c>
      <c r="F15038" s="105">
        <v>159</v>
      </c>
      <c r="G15038" s="108">
        <f t="shared" si="234"/>
        <v>44378</v>
      </c>
    </row>
    <row r="15039" spans="1:7" x14ac:dyDescent="0.35">
      <c r="A15039" s="72" t="s">
        <v>856</v>
      </c>
      <c r="B15039" s="72" t="s">
        <v>857</v>
      </c>
      <c r="C15039" s="72" t="s">
        <v>1100</v>
      </c>
      <c r="D15039" s="72" t="s">
        <v>1089</v>
      </c>
      <c r="E15039" s="72">
        <v>932</v>
      </c>
      <c r="F15039" s="105">
        <v>161</v>
      </c>
      <c r="G15039" s="108">
        <f t="shared" si="234"/>
        <v>44287</v>
      </c>
    </row>
    <row r="15040" spans="1:7" x14ac:dyDescent="0.35">
      <c r="A15040" s="72" t="s">
        <v>856</v>
      </c>
      <c r="B15040" s="72" t="s">
        <v>857</v>
      </c>
      <c r="C15040" s="72" t="s">
        <v>1100</v>
      </c>
      <c r="D15040" s="72" t="s">
        <v>1090</v>
      </c>
      <c r="E15040" s="72">
        <v>928</v>
      </c>
      <c r="F15040" s="105">
        <v>154</v>
      </c>
      <c r="G15040" s="108">
        <f t="shared" si="234"/>
        <v>44197</v>
      </c>
    </row>
    <row r="15041" spans="1:7" x14ac:dyDescent="0.35">
      <c r="A15041" s="72" t="s">
        <v>856</v>
      </c>
      <c r="B15041" s="72" t="s">
        <v>857</v>
      </c>
      <c r="C15041" s="72" t="s">
        <v>1100</v>
      </c>
      <c r="D15041" s="72" t="s">
        <v>1091</v>
      </c>
      <c r="E15041" s="72">
        <v>917</v>
      </c>
      <c r="F15041" s="105">
        <v>151</v>
      </c>
      <c r="G15041" s="108">
        <f t="shared" si="234"/>
        <v>44105</v>
      </c>
    </row>
    <row r="15042" spans="1:7" x14ac:dyDescent="0.35">
      <c r="A15042" s="72" t="s">
        <v>856</v>
      </c>
      <c r="B15042" s="72" t="s">
        <v>857</v>
      </c>
      <c r="C15042" s="72" t="s">
        <v>1100</v>
      </c>
      <c r="D15042" s="72" t="s">
        <v>1092</v>
      </c>
      <c r="E15042" s="72">
        <v>921</v>
      </c>
      <c r="F15042" s="105">
        <v>139</v>
      </c>
      <c r="G15042" s="108">
        <f t="shared" si="234"/>
        <v>44013</v>
      </c>
    </row>
    <row r="15043" spans="1:7" x14ac:dyDescent="0.35">
      <c r="A15043" s="72" t="s">
        <v>856</v>
      </c>
      <c r="B15043" s="72" t="s">
        <v>857</v>
      </c>
      <c r="C15043" s="72" t="s">
        <v>1100</v>
      </c>
      <c r="D15043" s="72" t="s">
        <v>1093</v>
      </c>
      <c r="E15043" s="72">
        <v>930</v>
      </c>
      <c r="F15043" s="105">
        <v>138</v>
      </c>
      <c r="G15043" s="108">
        <f t="shared" si="234"/>
        <v>43922</v>
      </c>
    </row>
    <row r="15044" spans="1:7" x14ac:dyDescent="0.35">
      <c r="A15044" s="72" t="s">
        <v>856</v>
      </c>
      <c r="B15044" s="72" t="s">
        <v>857</v>
      </c>
      <c r="C15044" s="72" t="s">
        <v>1100</v>
      </c>
      <c r="D15044" s="72" t="s">
        <v>1094</v>
      </c>
      <c r="E15044" s="72">
        <v>934</v>
      </c>
      <c r="F15044" s="105">
        <v>127</v>
      </c>
      <c r="G15044" s="108">
        <f t="shared" ref="G15044:G15107" si="235">DATE(LEFT(D15044,4),RIGHT(LEFT(D15044,7),2),1)</f>
        <v>43831</v>
      </c>
    </row>
    <row r="15045" spans="1:7" x14ac:dyDescent="0.35">
      <c r="A15045" s="72" t="s">
        <v>856</v>
      </c>
      <c r="B15045" s="72" t="s">
        <v>857</v>
      </c>
      <c r="C15045" s="72" t="s">
        <v>1100</v>
      </c>
      <c r="D15045" s="72" t="s">
        <v>1095</v>
      </c>
      <c r="E15045" s="72">
        <v>882</v>
      </c>
      <c r="F15045" s="105">
        <v>124</v>
      </c>
      <c r="G15045" s="108">
        <f t="shared" si="235"/>
        <v>43739</v>
      </c>
    </row>
    <row r="15046" spans="1:7" x14ac:dyDescent="0.35">
      <c r="A15046" s="72" t="s">
        <v>856</v>
      </c>
      <c r="B15046" s="72" t="s">
        <v>857</v>
      </c>
      <c r="C15046" s="72" t="s">
        <v>1100</v>
      </c>
      <c r="D15046" s="72" t="s">
        <v>1096</v>
      </c>
      <c r="E15046" s="72">
        <v>855</v>
      </c>
      <c r="F15046" s="105">
        <v>131</v>
      </c>
      <c r="G15046" s="108">
        <f t="shared" si="235"/>
        <v>43647</v>
      </c>
    </row>
    <row r="15047" spans="1:7" x14ac:dyDescent="0.35">
      <c r="A15047" s="72" t="s">
        <v>856</v>
      </c>
      <c r="B15047" s="72" t="s">
        <v>857</v>
      </c>
      <c r="C15047" s="72" t="s">
        <v>1100</v>
      </c>
      <c r="D15047" s="72" t="s">
        <v>1097</v>
      </c>
      <c r="E15047" s="72">
        <v>852</v>
      </c>
      <c r="F15047" s="105">
        <v>68</v>
      </c>
      <c r="G15047" s="108">
        <f t="shared" si="235"/>
        <v>43556</v>
      </c>
    </row>
    <row r="15048" spans="1:7" x14ac:dyDescent="0.35">
      <c r="A15048" s="72" t="s">
        <v>856</v>
      </c>
      <c r="B15048" s="72" t="s">
        <v>857</v>
      </c>
      <c r="C15048" s="72" t="s">
        <v>1100</v>
      </c>
      <c r="D15048" s="72" t="s">
        <v>1098</v>
      </c>
      <c r="E15048" s="72">
        <v>796</v>
      </c>
      <c r="F15048" s="105">
        <v>67</v>
      </c>
      <c r="G15048" s="108">
        <f t="shared" si="235"/>
        <v>43466</v>
      </c>
    </row>
    <row r="15049" spans="1:7" x14ac:dyDescent="0.35">
      <c r="A15049" s="72" t="s">
        <v>856</v>
      </c>
      <c r="B15049" s="72" t="s">
        <v>857</v>
      </c>
      <c r="C15049" s="72" t="s">
        <v>1100</v>
      </c>
      <c r="D15049" s="72" t="s">
        <v>1099</v>
      </c>
      <c r="E15049" s="72">
        <v>827</v>
      </c>
      <c r="F15049" s="105">
        <v>73</v>
      </c>
      <c r="G15049" s="108">
        <f t="shared" si="235"/>
        <v>43374</v>
      </c>
    </row>
    <row r="15050" spans="1:7" x14ac:dyDescent="0.35">
      <c r="A15050" s="72" t="s">
        <v>856</v>
      </c>
      <c r="B15050" s="72" t="s">
        <v>857</v>
      </c>
      <c r="C15050" s="72" t="s">
        <v>1101</v>
      </c>
      <c r="D15050" s="72" t="s">
        <v>1088</v>
      </c>
      <c r="E15050" s="72">
        <v>97</v>
      </c>
      <c r="F15050" s="105">
        <v>2</v>
      </c>
      <c r="G15050" s="108">
        <f t="shared" si="235"/>
        <v>44378</v>
      </c>
    </row>
    <row r="15051" spans="1:7" x14ac:dyDescent="0.35">
      <c r="A15051" s="72" t="s">
        <v>856</v>
      </c>
      <c r="B15051" s="72" t="s">
        <v>857</v>
      </c>
      <c r="C15051" s="72" t="s">
        <v>1101</v>
      </c>
      <c r="D15051" s="72" t="s">
        <v>1089</v>
      </c>
      <c r="E15051" s="72">
        <v>97</v>
      </c>
      <c r="F15051" s="105">
        <v>2</v>
      </c>
      <c r="G15051" s="108">
        <f t="shared" si="235"/>
        <v>44287</v>
      </c>
    </row>
    <row r="15052" spans="1:7" x14ac:dyDescent="0.35">
      <c r="A15052" s="72" t="s">
        <v>856</v>
      </c>
      <c r="B15052" s="72" t="s">
        <v>857</v>
      </c>
      <c r="C15052" s="72" t="s">
        <v>1101</v>
      </c>
      <c r="D15052" s="72" t="s">
        <v>1090</v>
      </c>
      <c r="E15052" s="72">
        <v>97</v>
      </c>
      <c r="F15052" s="105">
        <v>2</v>
      </c>
      <c r="G15052" s="108">
        <f t="shared" si="235"/>
        <v>44197</v>
      </c>
    </row>
    <row r="15053" spans="1:7" x14ac:dyDescent="0.35">
      <c r="A15053" s="72" t="s">
        <v>856</v>
      </c>
      <c r="B15053" s="72" t="s">
        <v>857</v>
      </c>
      <c r="C15053" s="72" t="s">
        <v>1101</v>
      </c>
      <c r="D15053" s="72" t="s">
        <v>1091</v>
      </c>
      <c r="E15053" s="72">
        <v>98</v>
      </c>
      <c r="F15053" s="105">
        <v>2</v>
      </c>
      <c r="G15053" s="108">
        <f t="shared" si="235"/>
        <v>44105</v>
      </c>
    </row>
    <row r="15054" spans="1:7" x14ac:dyDescent="0.35">
      <c r="A15054" s="72" t="s">
        <v>856</v>
      </c>
      <c r="B15054" s="72" t="s">
        <v>857</v>
      </c>
      <c r="C15054" s="72" t="s">
        <v>1101</v>
      </c>
      <c r="D15054" s="72" t="s">
        <v>1092</v>
      </c>
      <c r="E15054" s="72">
        <v>98</v>
      </c>
      <c r="F15054" s="105">
        <v>2</v>
      </c>
      <c r="G15054" s="108">
        <f t="shared" si="235"/>
        <v>44013</v>
      </c>
    </row>
    <row r="15055" spans="1:7" x14ac:dyDescent="0.35">
      <c r="A15055" s="72" t="s">
        <v>856</v>
      </c>
      <c r="B15055" s="72" t="s">
        <v>857</v>
      </c>
      <c r="C15055" s="72" t="s">
        <v>1101</v>
      </c>
      <c r="D15055" s="72" t="s">
        <v>1093</v>
      </c>
      <c r="E15055" s="72">
        <v>95</v>
      </c>
      <c r="F15055" s="105">
        <v>2</v>
      </c>
      <c r="G15055" s="108">
        <f t="shared" si="235"/>
        <v>43922</v>
      </c>
    </row>
    <row r="15056" spans="1:7" x14ac:dyDescent="0.35">
      <c r="A15056" s="72" t="s">
        <v>856</v>
      </c>
      <c r="B15056" s="72" t="s">
        <v>857</v>
      </c>
      <c r="C15056" s="72" t="s">
        <v>1101</v>
      </c>
      <c r="D15056" s="72" t="s">
        <v>1094</v>
      </c>
      <c r="E15056" s="72">
        <v>94</v>
      </c>
      <c r="F15056" s="105">
        <v>3</v>
      </c>
      <c r="G15056" s="108">
        <f t="shared" si="235"/>
        <v>43831</v>
      </c>
    </row>
    <row r="15057" spans="1:7" x14ac:dyDescent="0.35">
      <c r="A15057" s="72" t="s">
        <v>856</v>
      </c>
      <c r="B15057" s="72" t="s">
        <v>857</v>
      </c>
      <c r="C15057" s="72" t="s">
        <v>1101</v>
      </c>
      <c r="D15057" s="72" t="s">
        <v>1095</v>
      </c>
      <c r="E15057" s="72">
        <v>95</v>
      </c>
      <c r="F15057" s="105">
        <v>4</v>
      </c>
      <c r="G15057" s="108">
        <f t="shared" si="235"/>
        <v>43739</v>
      </c>
    </row>
    <row r="15058" spans="1:7" x14ac:dyDescent="0.35">
      <c r="A15058" s="72" t="s">
        <v>856</v>
      </c>
      <c r="B15058" s="72" t="s">
        <v>857</v>
      </c>
      <c r="C15058" s="72" t="s">
        <v>1101</v>
      </c>
      <c r="D15058" s="72" t="s">
        <v>1096</v>
      </c>
      <c r="E15058" s="72">
        <v>96</v>
      </c>
      <c r="F15058" s="105">
        <v>3</v>
      </c>
      <c r="G15058" s="108">
        <f t="shared" si="235"/>
        <v>43647</v>
      </c>
    </row>
    <row r="15059" spans="1:7" x14ac:dyDescent="0.35">
      <c r="A15059" s="72" t="s">
        <v>856</v>
      </c>
      <c r="B15059" s="72" t="s">
        <v>857</v>
      </c>
      <c r="C15059" s="72" t="s">
        <v>1101</v>
      </c>
      <c r="D15059" s="72" t="s">
        <v>1097</v>
      </c>
      <c r="E15059" s="72">
        <v>96</v>
      </c>
      <c r="F15059" s="105">
        <v>2</v>
      </c>
      <c r="G15059" s="108">
        <f t="shared" si="235"/>
        <v>43556</v>
      </c>
    </row>
    <row r="15060" spans="1:7" x14ac:dyDescent="0.35">
      <c r="A15060" s="72" t="s">
        <v>856</v>
      </c>
      <c r="B15060" s="72" t="s">
        <v>857</v>
      </c>
      <c r="C15060" s="72" t="s">
        <v>1101</v>
      </c>
      <c r="D15060" s="72" t="s">
        <v>1098</v>
      </c>
      <c r="E15060" s="72">
        <v>96</v>
      </c>
      <c r="F15060" s="105">
        <v>2</v>
      </c>
      <c r="G15060" s="108">
        <f t="shared" si="235"/>
        <v>43466</v>
      </c>
    </row>
    <row r="15061" spans="1:7" x14ac:dyDescent="0.35">
      <c r="A15061" s="72" t="s">
        <v>856</v>
      </c>
      <c r="B15061" s="72" t="s">
        <v>857</v>
      </c>
      <c r="C15061" s="72" t="s">
        <v>1101</v>
      </c>
      <c r="D15061" s="72" t="s">
        <v>1099</v>
      </c>
      <c r="E15061" s="72">
        <v>101</v>
      </c>
      <c r="F15061" s="105">
        <v>4</v>
      </c>
      <c r="G15061" s="108">
        <f t="shared" si="235"/>
        <v>43374</v>
      </c>
    </row>
    <row r="15062" spans="1:7" x14ac:dyDescent="0.35">
      <c r="A15062" s="72" t="s">
        <v>856</v>
      </c>
      <c r="B15062" s="72" t="s">
        <v>857</v>
      </c>
      <c r="C15062" s="72" t="s">
        <v>1102</v>
      </c>
      <c r="D15062" s="72" t="s">
        <v>1088</v>
      </c>
      <c r="E15062" s="72">
        <v>3514</v>
      </c>
      <c r="F15062" s="105">
        <v>142</v>
      </c>
      <c r="G15062" s="108">
        <f t="shared" si="235"/>
        <v>44378</v>
      </c>
    </row>
    <row r="15063" spans="1:7" x14ac:dyDescent="0.35">
      <c r="A15063" s="72" t="s">
        <v>856</v>
      </c>
      <c r="B15063" s="72" t="s">
        <v>857</v>
      </c>
      <c r="C15063" s="72" t="s">
        <v>1102</v>
      </c>
      <c r="D15063" s="72" t="s">
        <v>1089</v>
      </c>
      <c r="E15063" s="72">
        <v>3512</v>
      </c>
      <c r="F15063" s="105">
        <v>140</v>
      </c>
      <c r="G15063" s="108">
        <f t="shared" si="235"/>
        <v>44287</v>
      </c>
    </row>
    <row r="15064" spans="1:7" x14ac:dyDescent="0.35">
      <c r="A15064" s="72" t="s">
        <v>856</v>
      </c>
      <c r="B15064" s="72" t="s">
        <v>857</v>
      </c>
      <c r="C15064" s="72" t="s">
        <v>1102</v>
      </c>
      <c r="D15064" s="72" t="s">
        <v>1090</v>
      </c>
      <c r="E15064" s="72">
        <v>3514</v>
      </c>
      <c r="F15064" s="105">
        <v>153</v>
      </c>
      <c r="G15064" s="108">
        <f t="shared" si="235"/>
        <v>44197</v>
      </c>
    </row>
    <row r="15065" spans="1:7" x14ac:dyDescent="0.35">
      <c r="A15065" s="72" t="s">
        <v>856</v>
      </c>
      <c r="B15065" s="72" t="s">
        <v>857</v>
      </c>
      <c r="C15065" s="72" t="s">
        <v>1102</v>
      </c>
      <c r="D15065" s="72" t="s">
        <v>1091</v>
      </c>
      <c r="E15065" s="72">
        <v>3507</v>
      </c>
      <c r="F15065" s="105">
        <v>150</v>
      </c>
      <c r="G15065" s="108">
        <f t="shared" si="235"/>
        <v>44105</v>
      </c>
    </row>
    <row r="15066" spans="1:7" x14ac:dyDescent="0.35">
      <c r="A15066" s="72" t="s">
        <v>856</v>
      </c>
      <c r="B15066" s="72" t="s">
        <v>857</v>
      </c>
      <c r="C15066" s="72" t="s">
        <v>1102</v>
      </c>
      <c r="D15066" s="72" t="s">
        <v>1092</v>
      </c>
      <c r="E15066" s="72">
        <v>3499</v>
      </c>
      <c r="F15066" s="105">
        <v>137</v>
      </c>
      <c r="G15066" s="108">
        <f t="shared" si="235"/>
        <v>44013</v>
      </c>
    </row>
    <row r="15067" spans="1:7" x14ac:dyDescent="0.35">
      <c r="A15067" s="72" t="s">
        <v>856</v>
      </c>
      <c r="B15067" s="72" t="s">
        <v>857</v>
      </c>
      <c r="C15067" s="72" t="s">
        <v>1102</v>
      </c>
      <c r="D15067" s="72" t="s">
        <v>1093</v>
      </c>
      <c r="E15067" s="72">
        <v>3501</v>
      </c>
      <c r="F15067" s="105">
        <v>137</v>
      </c>
      <c r="G15067" s="108">
        <f t="shared" si="235"/>
        <v>43922</v>
      </c>
    </row>
    <row r="15068" spans="1:7" x14ac:dyDescent="0.35">
      <c r="A15068" s="72" t="s">
        <v>856</v>
      </c>
      <c r="B15068" s="72" t="s">
        <v>857</v>
      </c>
      <c r="C15068" s="72" t="s">
        <v>1102</v>
      </c>
      <c r="D15068" s="72" t="s">
        <v>1094</v>
      </c>
      <c r="E15068" s="72">
        <v>3496</v>
      </c>
      <c r="F15068" s="105">
        <v>136</v>
      </c>
      <c r="G15068" s="108">
        <f t="shared" si="235"/>
        <v>43831</v>
      </c>
    </row>
    <row r="15069" spans="1:7" x14ac:dyDescent="0.35">
      <c r="A15069" s="72" t="s">
        <v>856</v>
      </c>
      <c r="B15069" s="72" t="s">
        <v>857</v>
      </c>
      <c r="C15069" s="72" t="s">
        <v>1102</v>
      </c>
      <c r="D15069" s="72" t="s">
        <v>1095</v>
      </c>
      <c r="E15069" s="72">
        <v>3493</v>
      </c>
      <c r="F15069" s="105">
        <v>126</v>
      </c>
      <c r="G15069" s="108">
        <f t="shared" si="235"/>
        <v>43739</v>
      </c>
    </row>
    <row r="15070" spans="1:7" x14ac:dyDescent="0.35">
      <c r="A15070" s="72" t="s">
        <v>856</v>
      </c>
      <c r="B15070" s="72" t="s">
        <v>857</v>
      </c>
      <c r="C15070" s="72" t="s">
        <v>1102</v>
      </c>
      <c r="D15070" s="72" t="s">
        <v>1096</v>
      </c>
      <c r="E15070" s="72">
        <v>3496</v>
      </c>
      <c r="F15070" s="105">
        <v>120</v>
      </c>
      <c r="G15070" s="108">
        <f t="shared" si="235"/>
        <v>43647</v>
      </c>
    </row>
    <row r="15071" spans="1:7" x14ac:dyDescent="0.35">
      <c r="A15071" s="72" t="s">
        <v>856</v>
      </c>
      <c r="B15071" s="72" t="s">
        <v>857</v>
      </c>
      <c r="C15071" s="72" t="s">
        <v>1102</v>
      </c>
      <c r="D15071" s="72" t="s">
        <v>1097</v>
      </c>
      <c r="E15071" s="72">
        <v>3479</v>
      </c>
      <c r="F15071" s="105">
        <v>111</v>
      </c>
      <c r="G15071" s="108">
        <f t="shared" si="235"/>
        <v>43556</v>
      </c>
    </row>
    <row r="15072" spans="1:7" x14ac:dyDescent="0.35">
      <c r="A15072" s="72" t="s">
        <v>856</v>
      </c>
      <c r="B15072" s="72" t="s">
        <v>857</v>
      </c>
      <c r="C15072" s="72" t="s">
        <v>1102</v>
      </c>
      <c r="D15072" s="72" t="s">
        <v>1098</v>
      </c>
      <c r="E15072" s="72">
        <v>3447</v>
      </c>
      <c r="F15072" s="105">
        <v>97</v>
      </c>
      <c r="G15072" s="108">
        <f t="shared" si="235"/>
        <v>43466</v>
      </c>
    </row>
    <row r="15073" spans="1:7" x14ac:dyDescent="0.35">
      <c r="A15073" s="72" t="s">
        <v>856</v>
      </c>
      <c r="B15073" s="72" t="s">
        <v>857</v>
      </c>
      <c r="C15073" s="72" t="s">
        <v>1102</v>
      </c>
      <c r="D15073" s="72" t="s">
        <v>1099</v>
      </c>
      <c r="E15073" s="72">
        <v>3523</v>
      </c>
      <c r="F15073" s="105">
        <v>117</v>
      </c>
      <c r="G15073" s="108">
        <f t="shared" si="235"/>
        <v>43374</v>
      </c>
    </row>
    <row r="15074" spans="1:7" x14ac:dyDescent="0.35">
      <c r="A15074" s="72" t="s">
        <v>858</v>
      </c>
      <c r="B15074" s="72" t="s">
        <v>859</v>
      </c>
      <c r="C15074" s="72" t="s">
        <v>1087</v>
      </c>
      <c r="D15074" s="72" t="s">
        <v>1088</v>
      </c>
      <c r="E15074" s="72">
        <v>1357</v>
      </c>
      <c r="F15074" s="105">
        <v>126</v>
      </c>
      <c r="G15074" s="108">
        <f t="shared" si="235"/>
        <v>44378</v>
      </c>
    </row>
    <row r="15075" spans="1:7" x14ac:dyDescent="0.35">
      <c r="A15075" s="72" t="s">
        <v>858</v>
      </c>
      <c r="B15075" s="72" t="s">
        <v>859</v>
      </c>
      <c r="C15075" s="72" t="s">
        <v>1087</v>
      </c>
      <c r="D15075" s="72" t="s">
        <v>1089</v>
      </c>
      <c r="E15075" s="72">
        <v>1354</v>
      </c>
      <c r="F15075" s="105">
        <v>111</v>
      </c>
      <c r="G15075" s="108">
        <f t="shared" si="235"/>
        <v>44287</v>
      </c>
    </row>
    <row r="15076" spans="1:7" x14ac:dyDescent="0.35">
      <c r="A15076" s="72" t="s">
        <v>858</v>
      </c>
      <c r="B15076" s="72" t="s">
        <v>859</v>
      </c>
      <c r="C15076" s="72" t="s">
        <v>1087</v>
      </c>
      <c r="D15076" s="72" t="s">
        <v>1090</v>
      </c>
      <c r="E15076" s="72">
        <v>1353</v>
      </c>
      <c r="F15076" s="105">
        <v>110</v>
      </c>
      <c r="G15076" s="108">
        <f t="shared" si="235"/>
        <v>44197</v>
      </c>
    </row>
    <row r="15077" spans="1:7" x14ac:dyDescent="0.35">
      <c r="A15077" s="72" t="s">
        <v>858</v>
      </c>
      <c r="B15077" s="72" t="s">
        <v>859</v>
      </c>
      <c r="C15077" s="72" t="s">
        <v>1087</v>
      </c>
      <c r="D15077" s="72" t="s">
        <v>1091</v>
      </c>
      <c r="E15077" s="72">
        <v>1351</v>
      </c>
      <c r="F15077" s="105">
        <v>111</v>
      </c>
      <c r="G15077" s="108">
        <f t="shared" si="235"/>
        <v>44105</v>
      </c>
    </row>
    <row r="15078" spans="1:7" x14ac:dyDescent="0.35">
      <c r="A15078" s="72" t="s">
        <v>858</v>
      </c>
      <c r="B15078" s="72" t="s">
        <v>859</v>
      </c>
      <c r="C15078" s="72" t="s">
        <v>1087</v>
      </c>
      <c r="D15078" s="72" t="s">
        <v>1092</v>
      </c>
      <c r="E15078" s="72">
        <v>1356</v>
      </c>
      <c r="F15078" s="105">
        <v>113</v>
      </c>
      <c r="G15078" s="108">
        <f t="shared" si="235"/>
        <v>44013</v>
      </c>
    </row>
    <row r="15079" spans="1:7" x14ac:dyDescent="0.35">
      <c r="A15079" s="72" t="s">
        <v>858</v>
      </c>
      <c r="B15079" s="72" t="s">
        <v>859</v>
      </c>
      <c r="C15079" s="72" t="s">
        <v>1087</v>
      </c>
      <c r="D15079" s="72" t="s">
        <v>1093</v>
      </c>
      <c r="E15079" s="72">
        <v>1350</v>
      </c>
      <c r="F15079" s="105">
        <v>113</v>
      </c>
      <c r="G15079" s="108">
        <f t="shared" si="235"/>
        <v>43922</v>
      </c>
    </row>
    <row r="15080" spans="1:7" x14ac:dyDescent="0.35">
      <c r="A15080" s="72" t="s">
        <v>858</v>
      </c>
      <c r="B15080" s="72" t="s">
        <v>859</v>
      </c>
      <c r="C15080" s="72" t="s">
        <v>1087</v>
      </c>
      <c r="D15080" s="72" t="s">
        <v>1094</v>
      </c>
      <c r="E15080" s="72">
        <v>1355</v>
      </c>
      <c r="F15080" s="105">
        <v>104</v>
      </c>
      <c r="G15080" s="108">
        <f t="shared" si="235"/>
        <v>43831</v>
      </c>
    </row>
    <row r="15081" spans="1:7" x14ac:dyDescent="0.35">
      <c r="A15081" s="72" t="s">
        <v>858</v>
      </c>
      <c r="B15081" s="72" t="s">
        <v>859</v>
      </c>
      <c r="C15081" s="72" t="s">
        <v>1087</v>
      </c>
      <c r="D15081" s="72" t="s">
        <v>1095</v>
      </c>
      <c r="E15081" s="72">
        <v>1359</v>
      </c>
      <c r="F15081" s="105">
        <v>125</v>
      </c>
      <c r="G15081" s="108">
        <f t="shared" si="235"/>
        <v>43739</v>
      </c>
    </row>
    <row r="15082" spans="1:7" x14ac:dyDescent="0.35">
      <c r="A15082" s="72" t="s">
        <v>858</v>
      </c>
      <c r="B15082" s="72" t="s">
        <v>859</v>
      </c>
      <c r="C15082" s="72" t="s">
        <v>1087</v>
      </c>
      <c r="D15082" s="72" t="s">
        <v>1096</v>
      </c>
      <c r="E15082" s="72">
        <v>1360</v>
      </c>
      <c r="F15082" s="105">
        <v>117</v>
      </c>
      <c r="G15082" s="108">
        <f t="shared" si="235"/>
        <v>43647</v>
      </c>
    </row>
    <row r="15083" spans="1:7" x14ac:dyDescent="0.35">
      <c r="A15083" s="72" t="s">
        <v>858</v>
      </c>
      <c r="B15083" s="72" t="s">
        <v>859</v>
      </c>
      <c r="C15083" s="72" t="s">
        <v>1087</v>
      </c>
      <c r="D15083" s="72" t="s">
        <v>1097</v>
      </c>
      <c r="E15083" s="72">
        <v>1379</v>
      </c>
      <c r="F15083" s="105">
        <v>103</v>
      </c>
      <c r="G15083" s="108">
        <f t="shared" si="235"/>
        <v>43556</v>
      </c>
    </row>
    <row r="15084" spans="1:7" x14ac:dyDescent="0.35">
      <c r="A15084" s="72" t="s">
        <v>858</v>
      </c>
      <c r="B15084" s="72" t="s">
        <v>859</v>
      </c>
      <c r="C15084" s="72" t="s">
        <v>1087</v>
      </c>
      <c r="D15084" s="72" t="s">
        <v>1098</v>
      </c>
      <c r="E15084" s="72">
        <v>1392</v>
      </c>
      <c r="F15084" s="105">
        <v>91</v>
      </c>
      <c r="G15084" s="108">
        <f t="shared" si="235"/>
        <v>43466</v>
      </c>
    </row>
    <row r="15085" spans="1:7" x14ac:dyDescent="0.35">
      <c r="A15085" s="72" t="s">
        <v>858</v>
      </c>
      <c r="B15085" s="72" t="s">
        <v>859</v>
      </c>
      <c r="C15085" s="72" t="s">
        <v>1087</v>
      </c>
      <c r="D15085" s="72" t="s">
        <v>1099</v>
      </c>
      <c r="E15085" s="72">
        <v>1432</v>
      </c>
      <c r="F15085" s="105">
        <v>97</v>
      </c>
      <c r="G15085" s="108">
        <f t="shared" si="235"/>
        <v>43374</v>
      </c>
    </row>
    <row r="15086" spans="1:7" x14ac:dyDescent="0.35">
      <c r="A15086" s="72" t="s">
        <v>858</v>
      </c>
      <c r="B15086" s="72" t="s">
        <v>859</v>
      </c>
      <c r="C15086" s="72" t="s">
        <v>1100</v>
      </c>
      <c r="D15086" s="72" t="s">
        <v>1088</v>
      </c>
      <c r="E15086" s="72">
        <v>2035</v>
      </c>
      <c r="F15086" s="105">
        <v>262</v>
      </c>
      <c r="G15086" s="108">
        <f t="shared" si="235"/>
        <v>44378</v>
      </c>
    </row>
    <row r="15087" spans="1:7" x14ac:dyDescent="0.35">
      <c r="A15087" s="72" t="s">
        <v>858</v>
      </c>
      <c r="B15087" s="72" t="s">
        <v>859</v>
      </c>
      <c r="C15087" s="72" t="s">
        <v>1100</v>
      </c>
      <c r="D15087" s="72" t="s">
        <v>1089</v>
      </c>
      <c r="E15087" s="72">
        <v>2014</v>
      </c>
      <c r="F15087" s="105">
        <v>207</v>
      </c>
      <c r="G15087" s="108">
        <f t="shared" si="235"/>
        <v>44287</v>
      </c>
    </row>
    <row r="15088" spans="1:7" x14ac:dyDescent="0.35">
      <c r="A15088" s="72" t="s">
        <v>858</v>
      </c>
      <c r="B15088" s="72" t="s">
        <v>859</v>
      </c>
      <c r="C15088" s="72" t="s">
        <v>1100</v>
      </c>
      <c r="D15088" s="72" t="s">
        <v>1090</v>
      </c>
      <c r="E15088" s="72">
        <v>2016</v>
      </c>
      <c r="F15088" s="105">
        <v>208</v>
      </c>
      <c r="G15088" s="108">
        <f t="shared" si="235"/>
        <v>44197</v>
      </c>
    </row>
    <row r="15089" spans="1:7" x14ac:dyDescent="0.35">
      <c r="A15089" s="72" t="s">
        <v>858</v>
      </c>
      <c r="B15089" s="72" t="s">
        <v>859</v>
      </c>
      <c r="C15089" s="72" t="s">
        <v>1100</v>
      </c>
      <c r="D15089" s="72" t="s">
        <v>1091</v>
      </c>
      <c r="E15089" s="72">
        <v>1995</v>
      </c>
      <c r="F15089" s="105">
        <v>210</v>
      </c>
      <c r="G15089" s="108">
        <f t="shared" si="235"/>
        <v>44105</v>
      </c>
    </row>
    <row r="15090" spans="1:7" x14ac:dyDescent="0.35">
      <c r="A15090" s="72" t="s">
        <v>858</v>
      </c>
      <c r="B15090" s="72" t="s">
        <v>859</v>
      </c>
      <c r="C15090" s="72" t="s">
        <v>1100</v>
      </c>
      <c r="D15090" s="72" t="s">
        <v>1092</v>
      </c>
      <c r="E15090" s="72">
        <v>1989</v>
      </c>
      <c r="F15090" s="105">
        <v>208</v>
      </c>
      <c r="G15090" s="108">
        <f t="shared" si="235"/>
        <v>44013</v>
      </c>
    </row>
    <row r="15091" spans="1:7" x14ac:dyDescent="0.35">
      <c r="A15091" s="72" t="s">
        <v>858</v>
      </c>
      <c r="B15091" s="72" t="s">
        <v>859</v>
      </c>
      <c r="C15091" s="72" t="s">
        <v>1100</v>
      </c>
      <c r="D15091" s="72" t="s">
        <v>1093</v>
      </c>
      <c r="E15091" s="72">
        <v>1973</v>
      </c>
      <c r="F15091" s="105">
        <v>216</v>
      </c>
      <c r="G15091" s="108">
        <f t="shared" si="235"/>
        <v>43922</v>
      </c>
    </row>
    <row r="15092" spans="1:7" x14ac:dyDescent="0.35">
      <c r="A15092" s="72" t="s">
        <v>858</v>
      </c>
      <c r="B15092" s="72" t="s">
        <v>859</v>
      </c>
      <c r="C15092" s="72" t="s">
        <v>1100</v>
      </c>
      <c r="D15092" s="72" t="s">
        <v>1094</v>
      </c>
      <c r="E15092" s="72">
        <v>1967</v>
      </c>
      <c r="F15092" s="105">
        <v>219</v>
      </c>
      <c r="G15092" s="108">
        <f t="shared" si="235"/>
        <v>43831</v>
      </c>
    </row>
    <row r="15093" spans="1:7" x14ac:dyDescent="0.35">
      <c r="A15093" s="72" t="s">
        <v>858</v>
      </c>
      <c r="B15093" s="72" t="s">
        <v>859</v>
      </c>
      <c r="C15093" s="72" t="s">
        <v>1100</v>
      </c>
      <c r="D15093" s="72" t="s">
        <v>1095</v>
      </c>
      <c r="E15093" s="72">
        <v>1967</v>
      </c>
      <c r="F15093" s="105">
        <v>352</v>
      </c>
      <c r="G15093" s="108">
        <f t="shared" si="235"/>
        <v>43739</v>
      </c>
    </row>
    <row r="15094" spans="1:7" x14ac:dyDescent="0.35">
      <c r="A15094" s="72" t="s">
        <v>858</v>
      </c>
      <c r="B15094" s="72" t="s">
        <v>859</v>
      </c>
      <c r="C15094" s="72" t="s">
        <v>1100</v>
      </c>
      <c r="D15094" s="72" t="s">
        <v>1096</v>
      </c>
      <c r="E15094" s="72">
        <v>1964</v>
      </c>
      <c r="F15094" s="105">
        <v>356</v>
      </c>
      <c r="G15094" s="108">
        <f t="shared" si="235"/>
        <v>43647</v>
      </c>
    </row>
    <row r="15095" spans="1:7" x14ac:dyDescent="0.35">
      <c r="A15095" s="72" t="s">
        <v>858</v>
      </c>
      <c r="B15095" s="72" t="s">
        <v>859</v>
      </c>
      <c r="C15095" s="72" t="s">
        <v>1100</v>
      </c>
      <c r="D15095" s="72" t="s">
        <v>1097</v>
      </c>
      <c r="E15095" s="72">
        <v>1970</v>
      </c>
      <c r="F15095" s="105">
        <v>162</v>
      </c>
      <c r="G15095" s="108">
        <f t="shared" si="235"/>
        <v>43556</v>
      </c>
    </row>
    <row r="15096" spans="1:7" x14ac:dyDescent="0.35">
      <c r="A15096" s="72" t="s">
        <v>858</v>
      </c>
      <c r="B15096" s="72" t="s">
        <v>859</v>
      </c>
      <c r="C15096" s="72" t="s">
        <v>1100</v>
      </c>
      <c r="D15096" s="72" t="s">
        <v>1098</v>
      </c>
      <c r="E15096" s="72">
        <v>1952</v>
      </c>
      <c r="F15096" s="105">
        <v>165</v>
      </c>
      <c r="G15096" s="108">
        <f t="shared" si="235"/>
        <v>43466</v>
      </c>
    </row>
    <row r="15097" spans="1:7" x14ac:dyDescent="0.35">
      <c r="A15097" s="72" t="s">
        <v>858</v>
      </c>
      <c r="B15097" s="72" t="s">
        <v>859</v>
      </c>
      <c r="C15097" s="72" t="s">
        <v>1100</v>
      </c>
      <c r="D15097" s="72" t="s">
        <v>1099</v>
      </c>
      <c r="E15097" s="72">
        <v>2017</v>
      </c>
      <c r="F15097" s="105">
        <v>188</v>
      </c>
      <c r="G15097" s="108">
        <f t="shared" si="235"/>
        <v>43374</v>
      </c>
    </row>
    <row r="15098" spans="1:7" x14ac:dyDescent="0.35">
      <c r="A15098" s="72" t="s">
        <v>858</v>
      </c>
      <c r="B15098" s="72" t="s">
        <v>859</v>
      </c>
      <c r="C15098" s="72" t="s">
        <v>1101</v>
      </c>
      <c r="D15098" s="72" t="s">
        <v>1088</v>
      </c>
      <c r="E15098" s="72">
        <v>139</v>
      </c>
      <c r="F15098" s="105">
        <v>4</v>
      </c>
      <c r="G15098" s="108">
        <f t="shared" si="235"/>
        <v>44378</v>
      </c>
    </row>
    <row r="15099" spans="1:7" x14ac:dyDescent="0.35">
      <c r="A15099" s="72" t="s">
        <v>858</v>
      </c>
      <c r="B15099" s="72" t="s">
        <v>859</v>
      </c>
      <c r="C15099" s="72" t="s">
        <v>1101</v>
      </c>
      <c r="D15099" s="72" t="s">
        <v>1089</v>
      </c>
      <c r="E15099" s="72">
        <v>139</v>
      </c>
      <c r="F15099" s="105">
        <v>2</v>
      </c>
      <c r="G15099" s="108">
        <f t="shared" si="235"/>
        <v>44287</v>
      </c>
    </row>
    <row r="15100" spans="1:7" x14ac:dyDescent="0.35">
      <c r="A15100" s="72" t="s">
        <v>858</v>
      </c>
      <c r="B15100" s="72" t="s">
        <v>859</v>
      </c>
      <c r="C15100" s="72" t="s">
        <v>1101</v>
      </c>
      <c r="D15100" s="72" t="s">
        <v>1090</v>
      </c>
      <c r="E15100" s="72">
        <v>139</v>
      </c>
      <c r="F15100" s="105">
        <v>2</v>
      </c>
      <c r="G15100" s="108">
        <f t="shared" si="235"/>
        <v>44197</v>
      </c>
    </row>
    <row r="15101" spans="1:7" x14ac:dyDescent="0.35">
      <c r="A15101" s="72" t="s">
        <v>858</v>
      </c>
      <c r="B15101" s="72" t="s">
        <v>859</v>
      </c>
      <c r="C15101" s="72" t="s">
        <v>1101</v>
      </c>
      <c r="D15101" s="72" t="s">
        <v>1091</v>
      </c>
      <c r="E15101" s="72">
        <v>138</v>
      </c>
      <c r="F15101" s="105">
        <v>2</v>
      </c>
      <c r="G15101" s="108">
        <f t="shared" si="235"/>
        <v>44105</v>
      </c>
    </row>
    <row r="15102" spans="1:7" x14ac:dyDescent="0.35">
      <c r="A15102" s="72" t="s">
        <v>858</v>
      </c>
      <c r="B15102" s="72" t="s">
        <v>859</v>
      </c>
      <c r="C15102" s="72" t="s">
        <v>1101</v>
      </c>
      <c r="D15102" s="72" t="s">
        <v>1092</v>
      </c>
      <c r="E15102" s="72">
        <v>135</v>
      </c>
      <c r="F15102" s="105">
        <v>2</v>
      </c>
      <c r="G15102" s="108">
        <f t="shared" si="235"/>
        <v>44013</v>
      </c>
    </row>
    <row r="15103" spans="1:7" x14ac:dyDescent="0.35">
      <c r="A15103" s="72" t="s">
        <v>858</v>
      </c>
      <c r="B15103" s="72" t="s">
        <v>859</v>
      </c>
      <c r="C15103" s="72" t="s">
        <v>1101</v>
      </c>
      <c r="D15103" s="72" t="s">
        <v>1093</v>
      </c>
      <c r="E15103" s="72">
        <v>131</v>
      </c>
      <c r="F15103" s="105">
        <v>2</v>
      </c>
      <c r="G15103" s="108">
        <f t="shared" si="235"/>
        <v>43922</v>
      </c>
    </row>
    <row r="15104" spans="1:7" x14ac:dyDescent="0.35">
      <c r="A15104" s="72" t="s">
        <v>858</v>
      </c>
      <c r="B15104" s="72" t="s">
        <v>859</v>
      </c>
      <c r="C15104" s="72" t="s">
        <v>1101</v>
      </c>
      <c r="D15104" s="72" t="s">
        <v>1094</v>
      </c>
      <c r="E15104" s="72">
        <v>132</v>
      </c>
      <c r="F15104" s="105">
        <v>2</v>
      </c>
      <c r="G15104" s="108">
        <f t="shared" si="235"/>
        <v>43831</v>
      </c>
    </row>
    <row r="15105" spans="1:7" x14ac:dyDescent="0.35">
      <c r="A15105" s="72" t="s">
        <v>858</v>
      </c>
      <c r="B15105" s="72" t="s">
        <v>859</v>
      </c>
      <c r="C15105" s="72" t="s">
        <v>1101</v>
      </c>
      <c r="D15105" s="72" t="s">
        <v>1095</v>
      </c>
      <c r="E15105" s="72">
        <v>132</v>
      </c>
      <c r="F15105" s="105">
        <v>2</v>
      </c>
      <c r="G15105" s="108">
        <f t="shared" si="235"/>
        <v>43739</v>
      </c>
    </row>
    <row r="15106" spans="1:7" x14ac:dyDescent="0.35">
      <c r="A15106" s="72" t="s">
        <v>858</v>
      </c>
      <c r="B15106" s="72" t="s">
        <v>859</v>
      </c>
      <c r="C15106" s="72" t="s">
        <v>1101</v>
      </c>
      <c r="D15106" s="72" t="s">
        <v>1096</v>
      </c>
      <c r="E15106" s="72">
        <v>133</v>
      </c>
      <c r="F15106" s="105">
        <v>2</v>
      </c>
      <c r="G15106" s="108">
        <f t="shared" si="235"/>
        <v>43647</v>
      </c>
    </row>
    <row r="15107" spans="1:7" x14ac:dyDescent="0.35">
      <c r="A15107" s="72" t="s">
        <v>858</v>
      </c>
      <c r="B15107" s="72" t="s">
        <v>859</v>
      </c>
      <c r="C15107" s="72" t="s">
        <v>1101</v>
      </c>
      <c r="D15107" s="72" t="s">
        <v>1097</v>
      </c>
      <c r="E15107" s="72">
        <v>134</v>
      </c>
      <c r="F15107" s="105">
        <v>0</v>
      </c>
      <c r="G15107" s="108">
        <f t="shared" si="235"/>
        <v>43556</v>
      </c>
    </row>
    <row r="15108" spans="1:7" x14ac:dyDescent="0.35">
      <c r="A15108" s="72" t="s">
        <v>858</v>
      </c>
      <c r="B15108" s="72" t="s">
        <v>859</v>
      </c>
      <c r="C15108" s="72" t="s">
        <v>1101</v>
      </c>
      <c r="D15108" s="72" t="s">
        <v>1098</v>
      </c>
      <c r="E15108" s="72">
        <v>133</v>
      </c>
      <c r="F15108" s="105">
        <v>0</v>
      </c>
      <c r="G15108" s="108">
        <f t="shared" ref="G15108:G15171" si="236">DATE(LEFT(D15108,4),RIGHT(LEFT(D15108,7),2),1)</f>
        <v>43466</v>
      </c>
    </row>
    <row r="15109" spans="1:7" x14ac:dyDescent="0.35">
      <c r="A15109" s="72" t="s">
        <v>858</v>
      </c>
      <c r="B15109" s="72" t="s">
        <v>859</v>
      </c>
      <c r="C15109" s="72" t="s">
        <v>1101</v>
      </c>
      <c r="D15109" s="72" t="s">
        <v>1099</v>
      </c>
      <c r="E15109" s="72">
        <v>134</v>
      </c>
      <c r="F15109" s="105">
        <v>2</v>
      </c>
      <c r="G15109" s="108">
        <f t="shared" si="236"/>
        <v>43374</v>
      </c>
    </row>
    <row r="15110" spans="1:7" x14ac:dyDescent="0.35">
      <c r="A15110" s="72" t="s">
        <v>858</v>
      </c>
      <c r="B15110" s="72" t="s">
        <v>859</v>
      </c>
      <c r="C15110" s="72" t="s">
        <v>1102</v>
      </c>
      <c r="D15110" s="72" t="s">
        <v>1088</v>
      </c>
      <c r="E15110" s="72">
        <v>3884</v>
      </c>
      <c r="F15110" s="105">
        <v>240</v>
      </c>
      <c r="G15110" s="108">
        <f t="shared" si="236"/>
        <v>44378</v>
      </c>
    </row>
    <row r="15111" spans="1:7" x14ac:dyDescent="0.35">
      <c r="A15111" s="72" t="s">
        <v>858</v>
      </c>
      <c r="B15111" s="72" t="s">
        <v>859</v>
      </c>
      <c r="C15111" s="72" t="s">
        <v>1102</v>
      </c>
      <c r="D15111" s="72" t="s">
        <v>1089</v>
      </c>
      <c r="E15111" s="72">
        <v>3892</v>
      </c>
      <c r="F15111" s="105">
        <v>256</v>
      </c>
      <c r="G15111" s="108">
        <f t="shared" si="236"/>
        <v>44287</v>
      </c>
    </row>
    <row r="15112" spans="1:7" x14ac:dyDescent="0.35">
      <c r="A15112" s="72" t="s">
        <v>858</v>
      </c>
      <c r="B15112" s="72" t="s">
        <v>859</v>
      </c>
      <c r="C15112" s="72" t="s">
        <v>1102</v>
      </c>
      <c r="D15112" s="72" t="s">
        <v>1090</v>
      </c>
      <c r="E15112" s="72">
        <v>3895</v>
      </c>
      <c r="F15112" s="105">
        <v>259</v>
      </c>
      <c r="G15112" s="108">
        <f t="shared" si="236"/>
        <v>44197</v>
      </c>
    </row>
    <row r="15113" spans="1:7" x14ac:dyDescent="0.35">
      <c r="A15113" s="72" t="s">
        <v>858</v>
      </c>
      <c r="B15113" s="72" t="s">
        <v>859</v>
      </c>
      <c r="C15113" s="72" t="s">
        <v>1102</v>
      </c>
      <c r="D15113" s="72" t="s">
        <v>1091</v>
      </c>
      <c r="E15113" s="72">
        <v>3890</v>
      </c>
      <c r="F15113" s="105">
        <v>261</v>
      </c>
      <c r="G15113" s="108">
        <f t="shared" si="236"/>
        <v>44105</v>
      </c>
    </row>
    <row r="15114" spans="1:7" x14ac:dyDescent="0.35">
      <c r="A15114" s="72" t="s">
        <v>858</v>
      </c>
      <c r="B15114" s="72" t="s">
        <v>859</v>
      </c>
      <c r="C15114" s="72" t="s">
        <v>1102</v>
      </c>
      <c r="D15114" s="72" t="s">
        <v>1092</v>
      </c>
      <c r="E15114" s="72">
        <v>3892</v>
      </c>
      <c r="F15114" s="105">
        <v>259</v>
      </c>
      <c r="G15114" s="108">
        <f t="shared" si="236"/>
        <v>44013</v>
      </c>
    </row>
    <row r="15115" spans="1:7" x14ac:dyDescent="0.35">
      <c r="A15115" s="72" t="s">
        <v>858</v>
      </c>
      <c r="B15115" s="72" t="s">
        <v>859</v>
      </c>
      <c r="C15115" s="72" t="s">
        <v>1102</v>
      </c>
      <c r="D15115" s="72" t="s">
        <v>1093</v>
      </c>
      <c r="E15115" s="72">
        <v>3845</v>
      </c>
      <c r="F15115" s="105">
        <v>259</v>
      </c>
      <c r="G15115" s="108">
        <f t="shared" si="236"/>
        <v>43922</v>
      </c>
    </row>
    <row r="15116" spans="1:7" x14ac:dyDescent="0.35">
      <c r="A15116" s="72" t="s">
        <v>858</v>
      </c>
      <c r="B15116" s="72" t="s">
        <v>859</v>
      </c>
      <c r="C15116" s="72" t="s">
        <v>1102</v>
      </c>
      <c r="D15116" s="72" t="s">
        <v>1094</v>
      </c>
      <c r="E15116" s="72">
        <v>3844</v>
      </c>
      <c r="F15116" s="105">
        <v>252</v>
      </c>
      <c r="G15116" s="108">
        <f t="shared" si="236"/>
        <v>43831</v>
      </c>
    </row>
    <row r="15117" spans="1:7" x14ac:dyDescent="0.35">
      <c r="A15117" s="72" t="s">
        <v>858</v>
      </c>
      <c r="B15117" s="72" t="s">
        <v>859</v>
      </c>
      <c r="C15117" s="72" t="s">
        <v>1102</v>
      </c>
      <c r="D15117" s="72" t="s">
        <v>1095</v>
      </c>
      <c r="E15117" s="72">
        <v>3841</v>
      </c>
      <c r="F15117" s="105">
        <v>257</v>
      </c>
      <c r="G15117" s="108">
        <f t="shared" si="236"/>
        <v>43739</v>
      </c>
    </row>
    <row r="15118" spans="1:7" x14ac:dyDescent="0.35">
      <c r="A15118" s="72" t="s">
        <v>858</v>
      </c>
      <c r="B15118" s="72" t="s">
        <v>859</v>
      </c>
      <c r="C15118" s="72" t="s">
        <v>1102</v>
      </c>
      <c r="D15118" s="72" t="s">
        <v>1096</v>
      </c>
      <c r="E15118" s="72">
        <v>3843</v>
      </c>
      <c r="F15118" s="105">
        <v>236</v>
      </c>
      <c r="G15118" s="108">
        <f t="shared" si="236"/>
        <v>43647</v>
      </c>
    </row>
    <row r="15119" spans="1:7" x14ac:dyDescent="0.35">
      <c r="A15119" s="72" t="s">
        <v>858</v>
      </c>
      <c r="B15119" s="72" t="s">
        <v>859</v>
      </c>
      <c r="C15119" s="72" t="s">
        <v>1102</v>
      </c>
      <c r="D15119" s="72" t="s">
        <v>1097</v>
      </c>
      <c r="E15119" s="72">
        <v>3836</v>
      </c>
      <c r="F15119" s="105">
        <v>150</v>
      </c>
      <c r="G15119" s="108">
        <f t="shared" si="236"/>
        <v>43556</v>
      </c>
    </row>
    <row r="15120" spans="1:7" x14ac:dyDescent="0.35">
      <c r="A15120" s="72" t="s">
        <v>858</v>
      </c>
      <c r="B15120" s="72" t="s">
        <v>859</v>
      </c>
      <c r="C15120" s="72" t="s">
        <v>1102</v>
      </c>
      <c r="D15120" s="72" t="s">
        <v>1098</v>
      </c>
      <c r="E15120" s="72">
        <v>3840</v>
      </c>
      <c r="F15120" s="105">
        <v>132</v>
      </c>
      <c r="G15120" s="108">
        <f t="shared" si="236"/>
        <v>43466</v>
      </c>
    </row>
    <row r="15121" spans="1:7" x14ac:dyDescent="0.35">
      <c r="A15121" s="72" t="s">
        <v>858</v>
      </c>
      <c r="B15121" s="72" t="s">
        <v>859</v>
      </c>
      <c r="C15121" s="72" t="s">
        <v>1102</v>
      </c>
      <c r="D15121" s="72" t="s">
        <v>1099</v>
      </c>
      <c r="E15121" s="72">
        <v>3953</v>
      </c>
      <c r="F15121" s="105">
        <v>166</v>
      </c>
      <c r="G15121" s="108">
        <f t="shared" si="236"/>
        <v>43374</v>
      </c>
    </row>
    <row r="15122" spans="1:7" x14ac:dyDescent="0.35">
      <c r="A15122" s="72" t="s">
        <v>860</v>
      </c>
      <c r="B15122" s="72" t="s">
        <v>861</v>
      </c>
      <c r="C15122" s="72" t="s">
        <v>1087</v>
      </c>
      <c r="D15122" s="72" t="s">
        <v>1088</v>
      </c>
      <c r="E15122" s="72">
        <v>1737</v>
      </c>
      <c r="F15122" s="105">
        <v>166</v>
      </c>
      <c r="G15122" s="108">
        <f t="shared" si="236"/>
        <v>44378</v>
      </c>
    </row>
    <row r="15123" spans="1:7" x14ac:dyDescent="0.35">
      <c r="A15123" s="72" t="s">
        <v>860</v>
      </c>
      <c r="B15123" s="72" t="s">
        <v>861</v>
      </c>
      <c r="C15123" s="72" t="s">
        <v>1087</v>
      </c>
      <c r="D15123" s="72" t="s">
        <v>1089</v>
      </c>
      <c r="E15123" s="72">
        <v>1732</v>
      </c>
      <c r="F15123" s="105">
        <v>157</v>
      </c>
      <c r="G15123" s="108">
        <f t="shared" si="236"/>
        <v>44287</v>
      </c>
    </row>
    <row r="15124" spans="1:7" x14ac:dyDescent="0.35">
      <c r="A15124" s="72" t="s">
        <v>860</v>
      </c>
      <c r="B15124" s="72" t="s">
        <v>861</v>
      </c>
      <c r="C15124" s="72" t="s">
        <v>1087</v>
      </c>
      <c r="D15124" s="72" t="s">
        <v>1090</v>
      </c>
      <c r="E15124" s="72">
        <v>1735</v>
      </c>
      <c r="F15124" s="105">
        <v>158</v>
      </c>
      <c r="G15124" s="108">
        <f t="shared" si="236"/>
        <v>44197</v>
      </c>
    </row>
    <row r="15125" spans="1:7" x14ac:dyDescent="0.35">
      <c r="A15125" s="72" t="s">
        <v>860</v>
      </c>
      <c r="B15125" s="72" t="s">
        <v>861</v>
      </c>
      <c r="C15125" s="72" t="s">
        <v>1087</v>
      </c>
      <c r="D15125" s="72" t="s">
        <v>1091</v>
      </c>
      <c r="E15125" s="72">
        <v>1734</v>
      </c>
      <c r="F15125" s="105">
        <v>158</v>
      </c>
      <c r="G15125" s="108">
        <f t="shared" si="236"/>
        <v>44105</v>
      </c>
    </row>
    <row r="15126" spans="1:7" x14ac:dyDescent="0.35">
      <c r="A15126" s="72" t="s">
        <v>860</v>
      </c>
      <c r="B15126" s="72" t="s">
        <v>861</v>
      </c>
      <c r="C15126" s="72" t="s">
        <v>1087</v>
      </c>
      <c r="D15126" s="72" t="s">
        <v>1092</v>
      </c>
      <c r="E15126" s="72">
        <v>1729</v>
      </c>
      <c r="F15126" s="105">
        <v>158</v>
      </c>
      <c r="G15126" s="108">
        <f t="shared" si="236"/>
        <v>44013</v>
      </c>
    </row>
    <row r="15127" spans="1:7" x14ac:dyDescent="0.35">
      <c r="A15127" s="72" t="s">
        <v>860</v>
      </c>
      <c r="B15127" s="72" t="s">
        <v>861</v>
      </c>
      <c r="C15127" s="72" t="s">
        <v>1087</v>
      </c>
      <c r="D15127" s="72" t="s">
        <v>1093</v>
      </c>
      <c r="E15127" s="72">
        <v>1708</v>
      </c>
      <c r="F15127" s="105">
        <v>159</v>
      </c>
      <c r="G15127" s="108">
        <f t="shared" si="236"/>
        <v>43922</v>
      </c>
    </row>
    <row r="15128" spans="1:7" x14ac:dyDescent="0.35">
      <c r="A15128" s="72" t="s">
        <v>860</v>
      </c>
      <c r="B15128" s="72" t="s">
        <v>861</v>
      </c>
      <c r="C15128" s="72" t="s">
        <v>1087</v>
      </c>
      <c r="D15128" s="72" t="s">
        <v>1094</v>
      </c>
      <c r="E15128" s="72">
        <v>1694</v>
      </c>
      <c r="F15128" s="105">
        <v>161</v>
      </c>
      <c r="G15128" s="108">
        <f t="shared" si="236"/>
        <v>43831</v>
      </c>
    </row>
    <row r="15129" spans="1:7" x14ac:dyDescent="0.35">
      <c r="A15129" s="72" t="s">
        <v>860</v>
      </c>
      <c r="B15129" s="72" t="s">
        <v>861</v>
      </c>
      <c r="C15129" s="72" t="s">
        <v>1087</v>
      </c>
      <c r="D15129" s="72" t="s">
        <v>1095</v>
      </c>
      <c r="E15129" s="72">
        <v>1693</v>
      </c>
      <c r="F15129" s="105">
        <v>164</v>
      </c>
      <c r="G15129" s="108">
        <f t="shared" si="236"/>
        <v>43739</v>
      </c>
    </row>
    <row r="15130" spans="1:7" x14ac:dyDescent="0.35">
      <c r="A15130" s="72" t="s">
        <v>860</v>
      </c>
      <c r="B15130" s="72" t="s">
        <v>861</v>
      </c>
      <c r="C15130" s="72" t="s">
        <v>1087</v>
      </c>
      <c r="D15130" s="72" t="s">
        <v>1096</v>
      </c>
      <c r="E15130" s="72">
        <v>1688</v>
      </c>
      <c r="F15130" s="105">
        <v>169</v>
      </c>
      <c r="G15130" s="108">
        <f t="shared" si="236"/>
        <v>43647</v>
      </c>
    </row>
    <row r="15131" spans="1:7" x14ac:dyDescent="0.35">
      <c r="A15131" s="72" t="s">
        <v>860</v>
      </c>
      <c r="B15131" s="72" t="s">
        <v>861</v>
      </c>
      <c r="C15131" s="72" t="s">
        <v>1087</v>
      </c>
      <c r="D15131" s="72" t="s">
        <v>1097</v>
      </c>
      <c r="E15131" s="72">
        <v>1690</v>
      </c>
      <c r="F15131" s="105">
        <v>179</v>
      </c>
      <c r="G15131" s="108">
        <f t="shared" si="236"/>
        <v>43556</v>
      </c>
    </row>
    <row r="15132" spans="1:7" x14ac:dyDescent="0.35">
      <c r="A15132" s="72" t="s">
        <v>860</v>
      </c>
      <c r="B15132" s="72" t="s">
        <v>861</v>
      </c>
      <c r="C15132" s="72" t="s">
        <v>1087</v>
      </c>
      <c r="D15132" s="72" t="s">
        <v>1098</v>
      </c>
      <c r="E15132" s="72">
        <v>1680</v>
      </c>
      <c r="F15132" s="105">
        <v>161</v>
      </c>
      <c r="G15132" s="108">
        <f t="shared" si="236"/>
        <v>43466</v>
      </c>
    </row>
    <row r="15133" spans="1:7" x14ac:dyDescent="0.35">
      <c r="A15133" s="72" t="s">
        <v>860</v>
      </c>
      <c r="B15133" s="72" t="s">
        <v>861</v>
      </c>
      <c r="C15133" s="72" t="s">
        <v>1087</v>
      </c>
      <c r="D15133" s="72" t="s">
        <v>1099</v>
      </c>
      <c r="E15133" s="72">
        <v>1730</v>
      </c>
      <c r="F15133" s="105">
        <v>173</v>
      </c>
      <c r="G15133" s="108">
        <f t="shared" si="236"/>
        <v>43374</v>
      </c>
    </row>
    <row r="15134" spans="1:7" x14ac:dyDescent="0.35">
      <c r="A15134" s="72" t="s">
        <v>860</v>
      </c>
      <c r="B15134" s="72" t="s">
        <v>861</v>
      </c>
      <c r="C15134" s="72" t="s">
        <v>1100</v>
      </c>
      <c r="D15134" s="72" t="s">
        <v>1088</v>
      </c>
      <c r="E15134" s="72">
        <v>1982</v>
      </c>
      <c r="F15134" s="105">
        <v>358</v>
      </c>
      <c r="G15134" s="108">
        <f t="shared" si="236"/>
        <v>44378</v>
      </c>
    </row>
    <row r="15135" spans="1:7" x14ac:dyDescent="0.35">
      <c r="A15135" s="72" t="s">
        <v>860</v>
      </c>
      <c r="B15135" s="72" t="s">
        <v>861</v>
      </c>
      <c r="C15135" s="72" t="s">
        <v>1100</v>
      </c>
      <c r="D15135" s="72" t="s">
        <v>1089</v>
      </c>
      <c r="E15135" s="72">
        <v>1996</v>
      </c>
      <c r="F15135" s="105">
        <v>339</v>
      </c>
      <c r="G15135" s="108">
        <f t="shared" si="236"/>
        <v>44287</v>
      </c>
    </row>
    <row r="15136" spans="1:7" x14ac:dyDescent="0.35">
      <c r="A15136" s="72" t="s">
        <v>860</v>
      </c>
      <c r="B15136" s="72" t="s">
        <v>861</v>
      </c>
      <c r="C15136" s="72" t="s">
        <v>1100</v>
      </c>
      <c r="D15136" s="72" t="s">
        <v>1090</v>
      </c>
      <c r="E15136" s="72">
        <v>1997</v>
      </c>
      <c r="F15136" s="105">
        <v>311</v>
      </c>
      <c r="G15136" s="108">
        <f t="shared" si="236"/>
        <v>44197</v>
      </c>
    </row>
    <row r="15137" spans="1:7" x14ac:dyDescent="0.35">
      <c r="A15137" s="72" t="s">
        <v>860</v>
      </c>
      <c r="B15137" s="72" t="s">
        <v>861</v>
      </c>
      <c r="C15137" s="72" t="s">
        <v>1100</v>
      </c>
      <c r="D15137" s="72" t="s">
        <v>1091</v>
      </c>
      <c r="E15137" s="72">
        <v>2011</v>
      </c>
      <c r="F15137" s="105">
        <v>318</v>
      </c>
      <c r="G15137" s="108">
        <f t="shared" si="236"/>
        <v>44105</v>
      </c>
    </row>
    <row r="15138" spans="1:7" x14ac:dyDescent="0.35">
      <c r="A15138" s="72" t="s">
        <v>860</v>
      </c>
      <c r="B15138" s="72" t="s">
        <v>861</v>
      </c>
      <c r="C15138" s="72" t="s">
        <v>1100</v>
      </c>
      <c r="D15138" s="72" t="s">
        <v>1092</v>
      </c>
      <c r="E15138" s="72">
        <v>1994</v>
      </c>
      <c r="F15138" s="105">
        <v>324</v>
      </c>
      <c r="G15138" s="108">
        <f t="shared" si="236"/>
        <v>44013</v>
      </c>
    </row>
    <row r="15139" spans="1:7" x14ac:dyDescent="0.35">
      <c r="A15139" s="72" t="s">
        <v>860</v>
      </c>
      <c r="B15139" s="72" t="s">
        <v>861</v>
      </c>
      <c r="C15139" s="72" t="s">
        <v>1100</v>
      </c>
      <c r="D15139" s="72" t="s">
        <v>1093</v>
      </c>
      <c r="E15139" s="72">
        <v>1984</v>
      </c>
      <c r="F15139" s="105">
        <v>334</v>
      </c>
      <c r="G15139" s="108">
        <f t="shared" si="236"/>
        <v>43922</v>
      </c>
    </row>
    <row r="15140" spans="1:7" x14ac:dyDescent="0.35">
      <c r="A15140" s="72" t="s">
        <v>860</v>
      </c>
      <c r="B15140" s="72" t="s">
        <v>861</v>
      </c>
      <c r="C15140" s="72" t="s">
        <v>1100</v>
      </c>
      <c r="D15140" s="72" t="s">
        <v>1094</v>
      </c>
      <c r="E15140" s="72">
        <v>1962</v>
      </c>
      <c r="F15140" s="105">
        <v>342</v>
      </c>
      <c r="G15140" s="108">
        <f t="shared" si="236"/>
        <v>43831</v>
      </c>
    </row>
    <row r="15141" spans="1:7" x14ac:dyDescent="0.35">
      <c r="A15141" s="72" t="s">
        <v>860</v>
      </c>
      <c r="B15141" s="72" t="s">
        <v>861</v>
      </c>
      <c r="C15141" s="72" t="s">
        <v>1100</v>
      </c>
      <c r="D15141" s="72" t="s">
        <v>1095</v>
      </c>
      <c r="E15141" s="72">
        <v>1953</v>
      </c>
      <c r="F15141" s="105">
        <v>362</v>
      </c>
      <c r="G15141" s="108">
        <f t="shared" si="236"/>
        <v>43739</v>
      </c>
    </row>
    <row r="15142" spans="1:7" x14ac:dyDescent="0.35">
      <c r="A15142" s="72" t="s">
        <v>860</v>
      </c>
      <c r="B15142" s="72" t="s">
        <v>861</v>
      </c>
      <c r="C15142" s="72" t="s">
        <v>1100</v>
      </c>
      <c r="D15142" s="72" t="s">
        <v>1096</v>
      </c>
      <c r="E15142" s="72">
        <v>1977</v>
      </c>
      <c r="F15142" s="105">
        <v>404</v>
      </c>
      <c r="G15142" s="108">
        <f t="shared" si="236"/>
        <v>43647</v>
      </c>
    </row>
    <row r="15143" spans="1:7" x14ac:dyDescent="0.35">
      <c r="A15143" s="72" t="s">
        <v>860</v>
      </c>
      <c r="B15143" s="72" t="s">
        <v>861</v>
      </c>
      <c r="C15143" s="72" t="s">
        <v>1100</v>
      </c>
      <c r="D15143" s="72" t="s">
        <v>1097</v>
      </c>
      <c r="E15143" s="72">
        <v>1987</v>
      </c>
      <c r="F15143" s="105">
        <v>404</v>
      </c>
      <c r="G15143" s="108">
        <f t="shared" si="236"/>
        <v>43556</v>
      </c>
    </row>
    <row r="15144" spans="1:7" x14ac:dyDescent="0.35">
      <c r="A15144" s="72" t="s">
        <v>860</v>
      </c>
      <c r="B15144" s="72" t="s">
        <v>861</v>
      </c>
      <c r="C15144" s="72" t="s">
        <v>1100</v>
      </c>
      <c r="D15144" s="72" t="s">
        <v>1098</v>
      </c>
      <c r="E15144" s="72">
        <v>1984</v>
      </c>
      <c r="F15144" s="105">
        <v>383</v>
      </c>
      <c r="G15144" s="108">
        <f t="shared" si="236"/>
        <v>43466</v>
      </c>
    </row>
    <row r="15145" spans="1:7" x14ac:dyDescent="0.35">
      <c r="A15145" s="72" t="s">
        <v>860</v>
      </c>
      <c r="B15145" s="72" t="s">
        <v>861</v>
      </c>
      <c r="C15145" s="72" t="s">
        <v>1100</v>
      </c>
      <c r="D15145" s="72" t="s">
        <v>1099</v>
      </c>
      <c r="E15145" s="72">
        <v>2066</v>
      </c>
      <c r="F15145" s="105">
        <v>418</v>
      </c>
      <c r="G15145" s="108">
        <f t="shared" si="236"/>
        <v>43374</v>
      </c>
    </row>
    <row r="15146" spans="1:7" x14ac:dyDescent="0.35">
      <c r="A15146" s="72" t="s">
        <v>860</v>
      </c>
      <c r="B15146" s="72" t="s">
        <v>861</v>
      </c>
      <c r="C15146" s="72" t="s">
        <v>1101</v>
      </c>
      <c r="D15146" s="72" t="s">
        <v>1088</v>
      </c>
      <c r="E15146" s="72">
        <v>181</v>
      </c>
      <c r="F15146" s="105">
        <v>6</v>
      </c>
      <c r="G15146" s="108">
        <f t="shared" si="236"/>
        <v>44378</v>
      </c>
    </row>
    <row r="15147" spans="1:7" x14ac:dyDescent="0.35">
      <c r="A15147" s="72" t="s">
        <v>860</v>
      </c>
      <c r="B15147" s="72" t="s">
        <v>861</v>
      </c>
      <c r="C15147" s="72" t="s">
        <v>1101</v>
      </c>
      <c r="D15147" s="72" t="s">
        <v>1089</v>
      </c>
      <c r="E15147" s="72">
        <v>181</v>
      </c>
      <c r="F15147" s="105">
        <v>6</v>
      </c>
      <c r="G15147" s="108">
        <f t="shared" si="236"/>
        <v>44287</v>
      </c>
    </row>
    <row r="15148" spans="1:7" x14ac:dyDescent="0.35">
      <c r="A15148" s="72" t="s">
        <v>860</v>
      </c>
      <c r="B15148" s="72" t="s">
        <v>861</v>
      </c>
      <c r="C15148" s="72" t="s">
        <v>1101</v>
      </c>
      <c r="D15148" s="72" t="s">
        <v>1090</v>
      </c>
      <c r="E15148" s="72">
        <v>180</v>
      </c>
      <c r="F15148" s="105">
        <v>5</v>
      </c>
      <c r="G15148" s="108">
        <f t="shared" si="236"/>
        <v>44197</v>
      </c>
    </row>
    <row r="15149" spans="1:7" x14ac:dyDescent="0.35">
      <c r="A15149" s="72" t="s">
        <v>860</v>
      </c>
      <c r="B15149" s="72" t="s">
        <v>861</v>
      </c>
      <c r="C15149" s="72" t="s">
        <v>1101</v>
      </c>
      <c r="D15149" s="72" t="s">
        <v>1091</v>
      </c>
      <c r="E15149" s="72">
        <v>182</v>
      </c>
      <c r="F15149" s="105">
        <v>5</v>
      </c>
      <c r="G15149" s="108">
        <f t="shared" si="236"/>
        <v>44105</v>
      </c>
    </row>
    <row r="15150" spans="1:7" x14ac:dyDescent="0.35">
      <c r="A15150" s="72" t="s">
        <v>860</v>
      </c>
      <c r="B15150" s="72" t="s">
        <v>861</v>
      </c>
      <c r="C15150" s="72" t="s">
        <v>1101</v>
      </c>
      <c r="D15150" s="72" t="s">
        <v>1092</v>
      </c>
      <c r="E15150" s="72">
        <v>176</v>
      </c>
      <c r="F15150" s="105">
        <v>5</v>
      </c>
      <c r="G15150" s="108">
        <f t="shared" si="236"/>
        <v>44013</v>
      </c>
    </row>
    <row r="15151" spans="1:7" x14ac:dyDescent="0.35">
      <c r="A15151" s="72" t="s">
        <v>860</v>
      </c>
      <c r="B15151" s="72" t="s">
        <v>861</v>
      </c>
      <c r="C15151" s="72" t="s">
        <v>1101</v>
      </c>
      <c r="D15151" s="72" t="s">
        <v>1093</v>
      </c>
      <c r="E15151" s="72">
        <v>171</v>
      </c>
      <c r="F15151" s="105">
        <v>5</v>
      </c>
      <c r="G15151" s="108">
        <f t="shared" si="236"/>
        <v>43922</v>
      </c>
    </row>
    <row r="15152" spans="1:7" x14ac:dyDescent="0.35">
      <c r="A15152" s="72" t="s">
        <v>860</v>
      </c>
      <c r="B15152" s="72" t="s">
        <v>861</v>
      </c>
      <c r="C15152" s="72" t="s">
        <v>1101</v>
      </c>
      <c r="D15152" s="72" t="s">
        <v>1094</v>
      </c>
      <c r="E15152" s="72">
        <v>168</v>
      </c>
      <c r="F15152" s="105">
        <v>5</v>
      </c>
      <c r="G15152" s="108">
        <f t="shared" si="236"/>
        <v>43831</v>
      </c>
    </row>
    <row r="15153" spans="1:7" x14ac:dyDescent="0.35">
      <c r="A15153" s="72" t="s">
        <v>860</v>
      </c>
      <c r="B15153" s="72" t="s">
        <v>861</v>
      </c>
      <c r="C15153" s="72" t="s">
        <v>1101</v>
      </c>
      <c r="D15153" s="72" t="s">
        <v>1095</v>
      </c>
      <c r="E15153" s="72">
        <v>168</v>
      </c>
      <c r="F15153" s="105">
        <v>5</v>
      </c>
      <c r="G15153" s="108">
        <f t="shared" si="236"/>
        <v>43739</v>
      </c>
    </row>
    <row r="15154" spans="1:7" x14ac:dyDescent="0.35">
      <c r="A15154" s="72" t="s">
        <v>860</v>
      </c>
      <c r="B15154" s="72" t="s">
        <v>861</v>
      </c>
      <c r="C15154" s="72" t="s">
        <v>1101</v>
      </c>
      <c r="D15154" s="72" t="s">
        <v>1096</v>
      </c>
      <c r="E15154" s="72">
        <v>168</v>
      </c>
      <c r="F15154" s="105">
        <v>4</v>
      </c>
      <c r="G15154" s="108">
        <f t="shared" si="236"/>
        <v>43647</v>
      </c>
    </row>
    <row r="15155" spans="1:7" x14ac:dyDescent="0.35">
      <c r="A15155" s="72" t="s">
        <v>860</v>
      </c>
      <c r="B15155" s="72" t="s">
        <v>861</v>
      </c>
      <c r="C15155" s="72" t="s">
        <v>1101</v>
      </c>
      <c r="D15155" s="72" t="s">
        <v>1097</v>
      </c>
      <c r="E15155" s="72">
        <v>169</v>
      </c>
      <c r="F15155" s="105">
        <v>4</v>
      </c>
      <c r="G15155" s="108">
        <f t="shared" si="236"/>
        <v>43556</v>
      </c>
    </row>
    <row r="15156" spans="1:7" x14ac:dyDescent="0.35">
      <c r="A15156" s="72" t="s">
        <v>860</v>
      </c>
      <c r="B15156" s="72" t="s">
        <v>861</v>
      </c>
      <c r="C15156" s="72" t="s">
        <v>1101</v>
      </c>
      <c r="D15156" s="72" t="s">
        <v>1098</v>
      </c>
      <c r="E15156" s="72">
        <v>169</v>
      </c>
      <c r="F15156" s="105">
        <v>6</v>
      </c>
      <c r="G15156" s="108">
        <f t="shared" si="236"/>
        <v>43466</v>
      </c>
    </row>
    <row r="15157" spans="1:7" x14ac:dyDescent="0.35">
      <c r="A15157" s="72" t="s">
        <v>860</v>
      </c>
      <c r="B15157" s="72" t="s">
        <v>861</v>
      </c>
      <c r="C15157" s="72" t="s">
        <v>1101</v>
      </c>
      <c r="D15157" s="72" t="s">
        <v>1099</v>
      </c>
      <c r="E15157" s="72">
        <v>178</v>
      </c>
      <c r="F15157" s="105">
        <v>10</v>
      </c>
      <c r="G15157" s="108">
        <f t="shared" si="236"/>
        <v>43374</v>
      </c>
    </row>
    <row r="15158" spans="1:7" x14ac:dyDescent="0.35">
      <c r="A15158" s="72" t="s">
        <v>860</v>
      </c>
      <c r="B15158" s="72" t="s">
        <v>861</v>
      </c>
      <c r="C15158" s="72" t="s">
        <v>1102</v>
      </c>
      <c r="D15158" s="72" t="s">
        <v>1088</v>
      </c>
      <c r="E15158" s="72">
        <v>2101</v>
      </c>
      <c r="F15158" s="105">
        <v>207</v>
      </c>
      <c r="G15158" s="108">
        <f t="shared" si="236"/>
        <v>44378</v>
      </c>
    </row>
    <row r="15159" spans="1:7" x14ac:dyDescent="0.35">
      <c r="A15159" s="72" t="s">
        <v>860</v>
      </c>
      <c r="B15159" s="72" t="s">
        <v>861</v>
      </c>
      <c r="C15159" s="72" t="s">
        <v>1102</v>
      </c>
      <c r="D15159" s="72" t="s">
        <v>1089</v>
      </c>
      <c r="E15159" s="72">
        <v>2099</v>
      </c>
      <c r="F15159" s="105">
        <v>199</v>
      </c>
      <c r="G15159" s="108">
        <f t="shared" si="236"/>
        <v>44287</v>
      </c>
    </row>
    <row r="15160" spans="1:7" x14ac:dyDescent="0.35">
      <c r="A15160" s="72" t="s">
        <v>860</v>
      </c>
      <c r="B15160" s="72" t="s">
        <v>861</v>
      </c>
      <c r="C15160" s="72" t="s">
        <v>1102</v>
      </c>
      <c r="D15160" s="72" t="s">
        <v>1090</v>
      </c>
      <c r="E15160" s="72">
        <v>2103</v>
      </c>
      <c r="F15160" s="105">
        <v>188</v>
      </c>
      <c r="G15160" s="108">
        <f t="shared" si="236"/>
        <v>44197</v>
      </c>
    </row>
    <row r="15161" spans="1:7" x14ac:dyDescent="0.35">
      <c r="A15161" s="72" t="s">
        <v>860</v>
      </c>
      <c r="B15161" s="72" t="s">
        <v>861</v>
      </c>
      <c r="C15161" s="72" t="s">
        <v>1102</v>
      </c>
      <c r="D15161" s="72" t="s">
        <v>1091</v>
      </c>
      <c r="E15161" s="72">
        <v>2104</v>
      </c>
      <c r="F15161" s="105">
        <v>189</v>
      </c>
      <c r="G15161" s="108">
        <f t="shared" si="236"/>
        <v>44105</v>
      </c>
    </row>
    <row r="15162" spans="1:7" x14ac:dyDescent="0.35">
      <c r="A15162" s="72" t="s">
        <v>860</v>
      </c>
      <c r="B15162" s="72" t="s">
        <v>861</v>
      </c>
      <c r="C15162" s="72" t="s">
        <v>1102</v>
      </c>
      <c r="D15162" s="72" t="s">
        <v>1092</v>
      </c>
      <c r="E15162" s="72">
        <v>2053</v>
      </c>
      <c r="F15162" s="105">
        <v>192</v>
      </c>
      <c r="G15162" s="108">
        <f t="shared" si="236"/>
        <v>44013</v>
      </c>
    </row>
    <row r="15163" spans="1:7" x14ac:dyDescent="0.35">
      <c r="A15163" s="72" t="s">
        <v>860</v>
      </c>
      <c r="B15163" s="72" t="s">
        <v>861</v>
      </c>
      <c r="C15163" s="72" t="s">
        <v>1102</v>
      </c>
      <c r="D15163" s="72" t="s">
        <v>1093</v>
      </c>
      <c r="E15163" s="72">
        <v>2110</v>
      </c>
      <c r="F15163" s="105">
        <v>201</v>
      </c>
      <c r="G15163" s="108">
        <f t="shared" si="236"/>
        <v>43922</v>
      </c>
    </row>
    <row r="15164" spans="1:7" x14ac:dyDescent="0.35">
      <c r="A15164" s="72" t="s">
        <v>860</v>
      </c>
      <c r="B15164" s="72" t="s">
        <v>861</v>
      </c>
      <c r="C15164" s="72" t="s">
        <v>1102</v>
      </c>
      <c r="D15164" s="72" t="s">
        <v>1094</v>
      </c>
      <c r="E15164" s="72">
        <v>2104</v>
      </c>
      <c r="F15164" s="105">
        <v>198</v>
      </c>
      <c r="G15164" s="108">
        <f t="shared" si="236"/>
        <v>43831</v>
      </c>
    </row>
    <row r="15165" spans="1:7" x14ac:dyDescent="0.35">
      <c r="A15165" s="72" t="s">
        <v>860</v>
      </c>
      <c r="B15165" s="72" t="s">
        <v>861</v>
      </c>
      <c r="C15165" s="72" t="s">
        <v>1102</v>
      </c>
      <c r="D15165" s="72" t="s">
        <v>1095</v>
      </c>
      <c r="E15165" s="72">
        <v>2095</v>
      </c>
      <c r="F15165" s="105">
        <v>215</v>
      </c>
      <c r="G15165" s="108">
        <f t="shared" si="236"/>
        <v>43739</v>
      </c>
    </row>
    <row r="15166" spans="1:7" x14ac:dyDescent="0.35">
      <c r="A15166" s="72" t="s">
        <v>860</v>
      </c>
      <c r="B15166" s="72" t="s">
        <v>861</v>
      </c>
      <c r="C15166" s="72" t="s">
        <v>1102</v>
      </c>
      <c r="D15166" s="72" t="s">
        <v>1096</v>
      </c>
      <c r="E15166" s="72">
        <v>2096</v>
      </c>
      <c r="F15166" s="105">
        <v>214</v>
      </c>
      <c r="G15166" s="108">
        <f t="shared" si="236"/>
        <v>43647</v>
      </c>
    </row>
    <row r="15167" spans="1:7" x14ac:dyDescent="0.35">
      <c r="A15167" s="72" t="s">
        <v>860</v>
      </c>
      <c r="B15167" s="72" t="s">
        <v>861</v>
      </c>
      <c r="C15167" s="72" t="s">
        <v>1102</v>
      </c>
      <c r="D15167" s="72" t="s">
        <v>1097</v>
      </c>
      <c r="E15167" s="72">
        <v>2096</v>
      </c>
      <c r="F15167" s="105">
        <v>207</v>
      </c>
      <c r="G15167" s="108">
        <f t="shared" si="236"/>
        <v>43556</v>
      </c>
    </row>
    <row r="15168" spans="1:7" x14ac:dyDescent="0.35">
      <c r="A15168" s="72" t="s">
        <v>860</v>
      </c>
      <c r="B15168" s="72" t="s">
        <v>861</v>
      </c>
      <c r="C15168" s="72" t="s">
        <v>1102</v>
      </c>
      <c r="D15168" s="72" t="s">
        <v>1098</v>
      </c>
      <c r="E15168" s="72">
        <v>2097</v>
      </c>
      <c r="F15168" s="105">
        <v>225</v>
      </c>
      <c r="G15168" s="108">
        <f t="shared" si="236"/>
        <v>43466</v>
      </c>
    </row>
    <row r="15169" spans="1:7" x14ac:dyDescent="0.35">
      <c r="A15169" s="72" t="s">
        <v>860</v>
      </c>
      <c r="B15169" s="72" t="s">
        <v>861</v>
      </c>
      <c r="C15169" s="72" t="s">
        <v>1102</v>
      </c>
      <c r="D15169" s="72" t="s">
        <v>1099</v>
      </c>
      <c r="E15169" s="72">
        <v>2302</v>
      </c>
      <c r="F15169" s="105">
        <v>271</v>
      </c>
      <c r="G15169" s="108">
        <f t="shared" si="236"/>
        <v>43374</v>
      </c>
    </row>
    <row r="15170" spans="1:7" x14ac:dyDescent="0.35">
      <c r="A15170" s="72" t="s">
        <v>862</v>
      </c>
      <c r="B15170" s="72" t="s">
        <v>863</v>
      </c>
      <c r="C15170" s="72" t="s">
        <v>1087</v>
      </c>
      <c r="D15170" s="72" t="s">
        <v>1088</v>
      </c>
      <c r="E15170" s="72">
        <v>919</v>
      </c>
      <c r="F15170" s="105">
        <v>51</v>
      </c>
      <c r="G15170" s="108">
        <f t="shared" si="236"/>
        <v>44378</v>
      </c>
    </row>
    <row r="15171" spans="1:7" x14ac:dyDescent="0.35">
      <c r="A15171" s="72" t="s">
        <v>862</v>
      </c>
      <c r="B15171" s="72" t="s">
        <v>863</v>
      </c>
      <c r="C15171" s="72" t="s">
        <v>1087</v>
      </c>
      <c r="D15171" s="72" t="s">
        <v>1089</v>
      </c>
      <c r="E15171" s="72">
        <v>920</v>
      </c>
      <c r="F15171" s="105">
        <v>52</v>
      </c>
      <c r="G15171" s="108">
        <f t="shared" si="236"/>
        <v>44287</v>
      </c>
    </row>
    <row r="15172" spans="1:7" x14ac:dyDescent="0.35">
      <c r="A15172" s="72" t="s">
        <v>862</v>
      </c>
      <c r="B15172" s="72" t="s">
        <v>863</v>
      </c>
      <c r="C15172" s="72" t="s">
        <v>1087</v>
      </c>
      <c r="D15172" s="72" t="s">
        <v>1090</v>
      </c>
      <c r="E15172" s="72">
        <v>919</v>
      </c>
      <c r="F15172" s="105">
        <v>51</v>
      </c>
      <c r="G15172" s="108">
        <f t="shared" ref="G15172:G15235" si="237">DATE(LEFT(D15172,4),RIGHT(LEFT(D15172,7),2),1)</f>
        <v>44197</v>
      </c>
    </row>
    <row r="15173" spans="1:7" x14ac:dyDescent="0.35">
      <c r="A15173" s="72" t="s">
        <v>862</v>
      </c>
      <c r="B15173" s="72" t="s">
        <v>863</v>
      </c>
      <c r="C15173" s="72" t="s">
        <v>1087</v>
      </c>
      <c r="D15173" s="72" t="s">
        <v>1091</v>
      </c>
      <c r="E15173" s="72">
        <v>927</v>
      </c>
      <c r="F15173" s="105">
        <v>53</v>
      </c>
      <c r="G15173" s="108">
        <f t="shared" si="237"/>
        <v>44105</v>
      </c>
    </row>
    <row r="15174" spans="1:7" x14ac:dyDescent="0.35">
      <c r="A15174" s="72" t="s">
        <v>862</v>
      </c>
      <c r="B15174" s="72" t="s">
        <v>863</v>
      </c>
      <c r="C15174" s="72" t="s">
        <v>1087</v>
      </c>
      <c r="D15174" s="72" t="s">
        <v>1092</v>
      </c>
      <c r="E15174" s="72">
        <v>924</v>
      </c>
      <c r="F15174" s="105">
        <v>53</v>
      </c>
      <c r="G15174" s="108">
        <f t="shared" si="237"/>
        <v>44013</v>
      </c>
    </row>
    <row r="15175" spans="1:7" x14ac:dyDescent="0.35">
      <c r="A15175" s="72" t="s">
        <v>862</v>
      </c>
      <c r="B15175" s="72" t="s">
        <v>863</v>
      </c>
      <c r="C15175" s="72" t="s">
        <v>1087</v>
      </c>
      <c r="D15175" s="72" t="s">
        <v>1093</v>
      </c>
      <c r="E15175" s="72">
        <v>918</v>
      </c>
      <c r="F15175" s="105">
        <v>56</v>
      </c>
      <c r="G15175" s="108">
        <f t="shared" si="237"/>
        <v>43922</v>
      </c>
    </row>
    <row r="15176" spans="1:7" x14ac:dyDescent="0.35">
      <c r="A15176" s="72" t="s">
        <v>862</v>
      </c>
      <c r="B15176" s="72" t="s">
        <v>863</v>
      </c>
      <c r="C15176" s="72" t="s">
        <v>1087</v>
      </c>
      <c r="D15176" s="72" t="s">
        <v>1094</v>
      </c>
      <c r="E15176" s="72">
        <v>901</v>
      </c>
      <c r="F15176" s="105">
        <v>56</v>
      </c>
      <c r="G15176" s="108">
        <f t="shared" si="237"/>
        <v>43831</v>
      </c>
    </row>
    <row r="15177" spans="1:7" x14ac:dyDescent="0.35">
      <c r="A15177" s="72" t="s">
        <v>862</v>
      </c>
      <c r="B15177" s="72" t="s">
        <v>863</v>
      </c>
      <c r="C15177" s="72" t="s">
        <v>1087</v>
      </c>
      <c r="D15177" s="72" t="s">
        <v>1095</v>
      </c>
      <c r="E15177" s="72">
        <v>906</v>
      </c>
      <c r="F15177" s="105">
        <v>48</v>
      </c>
      <c r="G15177" s="108">
        <f t="shared" si="237"/>
        <v>43739</v>
      </c>
    </row>
    <row r="15178" spans="1:7" x14ac:dyDescent="0.35">
      <c r="A15178" s="72" t="s">
        <v>862</v>
      </c>
      <c r="B15178" s="72" t="s">
        <v>863</v>
      </c>
      <c r="C15178" s="72" t="s">
        <v>1087</v>
      </c>
      <c r="D15178" s="72" t="s">
        <v>1096</v>
      </c>
      <c r="E15178" s="72">
        <v>908</v>
      </c>
      <c r="F15178" s="105">
        <v>55</v>
      </c>
      <c r="G15178" s="108">
        <f t="shared" si="237"/>
        <v>43647</v>
      </c>
    </row>
    <row r="15179" spans="1:7" x14ac:dyDescent="0.35">
      <c r="A15179" s="72" t="s">
        <v>862</v>
      </c>
      <c r="B15179" s="72" t="s">
        <v>863</v>
      </c>
      <c r="C15179" s="72" t="s">
        <v>1087</v>
      </c>
      <c r="D15179" s="72" t="s">
        <v>1097</v>
      </c>
      <c r="E15179" s="72">
        <v>912</v>
      </c>
      <c r="F15179" s="105">
        <v>62</v>
      </c>
      <c r="G15179" s="108">
        <f t="shared" si="237"/>
        <v>43556</v>
      </c>
    </row>
    <row r="15180" spans="1:7" x14ac:dyDescent="0.35">
      <c r="A15180" s="72" t="s">
        <v>862</v>
      </c>
      <c r="B15180" s="72" t="s">
        <v>863</v>
      </c>
      <c r="C15180" s="72" t="s">
        <v>1087</v>
      </c>
      <c r="D15180" s="72" t="s">
        <v>1098</v>
      </c>
      <c r="E15180" s="72">
        <v>905</v>
      </c>
      <c r="F15180" s="105">
        <v>60</v>
      </c>
      <c r="G15180" s="108">
        <f t="shared" si="237"/>
        <v>43466</v>
      </c>
    </row>
    <row r="15181" spans="1:7" x14ac:dyDescent="0.35">
      <c r="A15181" s="72" t="s">
        <v>862</v>
      </c>
      <c r="B15181" s="72" t="s">
        <v>863</v>
      </c>
      <c r="C15181" s="72" t="s">
        <v>1087</v>
      </c>
      <c r="D15181" s="72" t="s">
        <v>1099</v>
      </c>
      <c r="E15181" s="72">
        <v>923</v>
      </c>
      <c r="F15181" s="105">
        <v>58</v>
      </c>
      <c r="G15181" s="108">
        <f t="shared" si="237"/>
        <v>43374</v>
      </c>
    </row>
    <row r="15182" spans="1:7" x14ac:dyDescent="0.35">
      <c r="A15182" s="72" t="s">
        <v>862</v>
      </c>
      <c r="B15182" s="72" t="s">
        <v>863</v>
      </c>
      <c r="C15182" s="72" t="s">
        <v>1100</v>
      </c>
      <c r="D15182" s="72" t="s">
        <v>1088</v>
      </c>
      <c r="E15182" s="72">
        <v>1461</v>
      </c>
      <c r="F15182" s="105">
        <v>174</v>
      </c>
      <c r="G15182" s="108">
        <f t="shared" si="237"/>
        <v>44378</v>
      </c>
    </row>
    <row r="15183" spans="1:7" x14ac:dyDescent="0.35">
      <c r="A15183" s="72" t="s">
        <v>862</v>
      </c>
      <c r="B15183" s="72" t="s">
        <v>863</v>
      </c>
      <c r="C15183" s="72" t="s">
        <v>1100</v>
      </c>
      <c r="D15183" s="72" t="s">
        <v>1089</v>
      </c>
      <c r="E15183" s="72">
        <v>1463</v>
      </c>
      <c r="F15183" s="105">
        <v>174</v>
      </c>
      <c r="G15183" s="108">
        <f t="shared" si="237"/>
        <v>44287</v>
      </c>
    </row>
    <row r="15184" spans="1:7" x14ac:dyDescent="0.35">
      <c r="A15184" s="72" t="s">
        <v>862</v>
      </c>
      <c r="B15184" s="72" t="s">
        <v>863</v>
      </c>
      <c r="C15184" s="72" t="s">
        <v>1100</v>
      </c>
      <c r="D15184" s="72" t="s">
        <v>1090</v>
      </c>
      <c r="E15184" s="72">
        <v>1465</v>
      </c>
      <c r="F15184" s="105">
        <v>174</v>
      </c>
      <c r="G15184" s="108">
        <f t="shared" si="237"/>
        <v>44197</v>
      </c>
    </row>
    <row r="15185" spans="1:7" x14ac:dyDescent="0.35">
      <c r="A15185" s="72" t="s">
        <v>862</v>
      </c>
      <c r="B15185" s="72" t="s">
        <v>863</v>
      </c>
      <c r="C15185" s="72" t="s">
        <v>1100</v>
      </c>
      <c r="D15185" s="72" t="s">
        <v>1091</v>
      </c>
      <c r="E15185" s="72">
        <v>1471</v>
      </c>
      <c r="F15185" s="105">
        <v>175</v>
      </c>
      <c r="G15185" s="108">
        <f t="shared" si="237"/>
        <v>44105</v>
      </c>
    </row>
    <row r="15186" spans="1:7" x14ac:dyDescent="0.35">
      <c r="A15186" s="72" t="s">
        <v>862</v>
      </c>
      <c r="B15186" s="72" t="s">
        <v>863</v>
      </c>
      <c r="C15186" s="72" t="s">
        <v>1100</v>
      </c>
      <c r="D15186" s="72" t="s">
        <v>1092</v>
      </c>
      <c r="E15186" s="72">
        <v>1472</v>
      </c>
      <c r="F15186" s="105">
        <v>175</v>
      </c>
      <c r="G15186" s="108">
        <f t="shared" si="237"/>
        <v>44013</v>
      </c>
    </row>
    <row r="15187" spans="1:7" x14ac:dyDescent="0.35">
      <c r="A15187" s="72" t="s">
        <v>862</v>
      </c>
      <c r="B15187" s="72" t="s">
        <v>863</v>
      </c>
      <c r="C15187" s="72" t="s">
        <v>1100</v>
      </c>
      <c r="D15187" s="72" t="s">
        <v>1093</v>
      </c>
      <c r="E15187" s="72">
        <v>1462</v>
      </c>
      <c r="F15187" s="105">
        <v>176</v>
      </c>
      <c r="G15187" s="108">
        <f t="shared" si="237"/>
        <v>43922</v>
      </c>
    </row>
    <row r="15188" spans="1:7" x14ac:dyDescent="0.35">
      <c r="A15188" s="72" t="s">
        <v>862</v>
      </c>
      <c r="B15188" s="72" t="s">
        <v>863</v>
      </c>
      <c r="C15188" s="72" t="s">
        <v>1100</v>
      </c>
      <c r="D15188" s="72" t="s">
        <v>1094</v>
      </c>
      <c r="E15188" s="72">
        <v>1457</v>
      </c>
      <c r="F15188" s="105">
        <v>186</v>
      </c>
      <c r="G15188" s="108">
        <f t="shared" si="237"/>
        <v>43831</v>
      </c>
    </row>
    <row r="15189" spans="1:7" x14ac:dyDescent="0.35">
      <c r="A15189" s="72" t="s">
        <v>862</v>
      </c>
      <c r="B15189" s="72" t="s">
        <v>863</v>
      </c>
      <c r="C15189" s="72" t="s">
        <v>1100</v>
      </c>
      <c r="D15189" s="72" t="s">
        <v>1095</v>
      </c>
      <c r="E15189" s="72">
        <v>1454</v>
      </c>
      <c r="F15189" s="105">
        <v>178</v>
      </c>
      <c r="G15189" s="108">
        <f t="shared" si="237"/>
        <v>43739</v>
      </c>
    </row>
    <row r="15190" spans="1:7" x14ac:dyDescent="0.35">
      <c r="A15190" s="72" t="s">
        <v>862</v>
      </c>
      <c r="B15190" s="72" t="s">
        <v>863</v>
      </c>
      <c r="C15190" s="72" t="s">
        <v>1100</v>
      </c>
      <c r="D15190" s="72" t="s">
        <v>1096</v>
      </c>
      <c r="E15190" s="72">
        <v>1453</v>
      </c>
      <c r="F15190" s="105">
        <v>180</v>
      </c>
      <c r="G15190" s="108">
        <f t="shared" si="237"/>
        <v>43647</v>
      </c>
    </row>
    <row r="15191" spans="1:7" x14ac:dyDescent="0.35">
      <c r="A15191" s="72" t="s">
        <v>862</v>
      </c>
      <c r="B15191" s="72" t="s">
        <v>863</v>
      </c>
      <c r="C15191" s="72" t="s">
        <v>1100</v>
      </c>
      <c r="D15191" s="72" t="s">
        <v>1097</v>
      </c>
      <c r="E15191" s="72">
        <v>1452</v>
      </c>
      <c r="F15191" s="105">
        <v>194</v>
      </c>
      <c r="G15191" s="108">
        <f t="shared" si="237"/>
        <v>43556</v>
      </c>
    </row>
    <row r="15192" spans="1:7" x14ac:dyDescent="0.35">
      <c r="A15192" s="72" t="s">
        <v>862</v>
      </c>
      <c r="B15192" s="72" t="s">
        <v>863</v>
      </c>
      <c r="C15192" s="72" t="s">
        <v>1100</v>
      </c>
      <c r="D15192" s="72" t="s">
        <v>1098</v>
      </c>
      <c r="E15192" s="72">
        <v>1444</v>
      </c>
      <c r="F15192" s="105">
        <v>185</v>
      </c>
      <c r="G15192" s="108">
        <f t="shared" si="237"/>
        <v>43466</v>
      </c>
    </row>
    <row r="15193" spans="1:7" x14ac:dyDescent="0.35">
      <c r="A15193" s="72" t="s">
        <v>862</v>
      </c>
      <c r="B15193" s="72" t="s">
        <v>863</v>
      </c>
      <c r="C15193" s="72" t="s">
        <v>1100</v>
      </c>
      <c r="D15193" s="72" t="s">
        <v>1099</v>
      </c>
      <c r="E15193" s="72">
        <v>1492</v>
      </c>
      <c r="F15193" s="105">
        <v>200</v>
      </c>
      <c r="G15193" s="108">
        <f t="shared" si="237"/>
        <v>43374</v>
      </c>
    </row>
    <row r="15194" spans="1:7" x14ac:dyDescent="0.35">
      <c r="A15194" s="72" t="s">
        <v>862</v>
      </c>
      <c r="B15194" s="72" t="s">
        <v>863</v>
      </c>
      <c r="C15194" s="72" t="s">
        <v>1101</v>
      </c>
      <c r="D15194" s="72" t="s">
        <v>1088</v>
      </c>
      <c r="E15194" s="72">
        <v>321</v>
      </c>
      <c r="F15194" s="105">
        <v>29</v>
      </c>
      <c r="G15194" s="108">
        <f t="shared" si="237"/>
        <v>44378</v>
      </c>
    </row>
    <row r="15195" spans="1:7" x14ac:dyDescent="0.35">
      <c r="A15195" s="72" t="s">
        <v>862</v>
      </c>
      <c r="B15195" s="72" t="s">
        <v>863</v>
      </c>
      <c r="C15195" s="72" t="s">
        <v>1101</v>
      </c>
      <c r="D15195" s="72" t="s">
        <v>1089</v>
      </c>
      <c r="E15195" s="72">
        <v>321</v>
      </c>
      <c r="F15195" s="105">
        <v>29</v>
      </c>
      <c r="G15195" s="108">
        <f t="shared" si="237"/>
        <v>44287</v>
      </c>
    </row>
    <row r="15196" spans="1:7" x14ac:dyDescent="0.35">
      <c r="A15196" s="72" t="s">
        <v>862</v>
      </c>
      <c r="B15196" s="72" t="s">
        <v>863</v>
      </c>
      <c r="C15196" s="72" t="s">
        <v>1101</v>
      </c>
      <c r="D15196" s="72" t="s">
        <v>1090</v>
      </c>
      <c r="E15196" s="72">
        <v>319</v>
      </c>
      <c r="F15196" s="105">
        <v>29</v>
      </c>
      <c r="G15196" s="108">
        <f t="shared" si="237"/>
        <v>44197</v>
      </c>
    </row>
    <row r="15197" spans="1:7" x14ac:dyDescent="0.35">
      <c r="A15197" s="72" t="s">
        <v>862</v>
      </c>
      <c r="B15197" s="72" t="s">
        <v>863</v>
      </c>
      <c r="C15197" s="72" t="s">
        <v>1101</v>
      </c>
      <c r="D15197" s="72" t="s">
        <v>1091</v>
      </c>
      <c r="E15197" s="72">
        <v>320</v>
      </c>
      <c r="F15197" s="105">
        <v>29</v>
      </c>
      <c r="G15197" s="108">
        <f t="shared" si="237"/>
        <v>44105</v>
      </c>
    </row>
    <row r="15198" spans="1:7" x14ac:dyDescent="0.35">
      <c r="A15198" s="72" t="s">
        <v>862</v>
      </c>
      <c r="B15198" s="72" t="s">
        <v>863</v>
      </c>
      <c r="C15198" s="72" t="s">
        <v>1101</v>
      </c>
      <c r="D15198" s="72" t="s">
        <v>1092</v>
      </c>
      <c r="E15198" s="72">
        <v>325</v>
      </c>
      <c r="F15198" s="105">
        <v>29</v>
      </c>
      <c r="G15198" s="108">
        <f t="shared" si="237"/>
        <v>44013</v>
      </c>
    </row>
    <row r="15199" spans="1:7" x14ac:dyDescent="0.35">
      <c r="A15199" s="72" t="s">
        <v>862</v>
      </c>
      <c r="B15199" s="72" t="s">
        <v>863</v>
      </c>
      <c r="C15199" s="72" t="s">
        <v>1101</v>
      </c>
      <c r="D15199" s="72" t="s">
        <v>1093</v>
      </c>
      <c r="E15199" s="72">
        <v>318</v>
      </c>
      <c r="F15199" s="105">
        <v>29</v>
      </c>
      <c r="G15199" s="108">
        <f t="shared" si="237"/>
        <v>43922</v>
      </c>
    </row>
    <row r="15200" spans="1:7" x14ac:dyDescent="0.35">
      <c r="A15200" s="72" t="s">
        <v>862</v>
      </c>
      <c r="B15200" s="72" t="s">
        <v>863</v>
      </c>
      <c r="C15200" s="72" t="s">
        <v>1101</v>
      </c>
      <c r="D15200" s="72" t="s">
        <v>1094</v>
      </c>
      <c r="E15200" s="72">
        <v>306</v>
      </c>
      <c r="F15200" s="105">
        <v>29</v>
      </c>
      <c r="G15200" s="108">
        <f t="shared" si="237"/>
        <v>43831</v>
      </c>
    </row>
    <row r="15201" spans="1:7" x14ac:dyDescent="0.35">
      <c r="A15201" s="72" t="s">
        <v>862</v>
      </c>
      <c r="B15201" s="72" t="s">
        <v>863</v>
      </c>
      <c r="C15201" s="72" t="s">
        <v>1101</v>
      </c>
      <c r="D15201" s="72" t="s">
        <v>1095</v>
      </c>
      <c r="E15201" s="72">
        <v>310</v>
      </c>
      <c r="F15201" s="105">
        <v>26</v>
      </c>
      <c r="G15201" s="108">
        <f t="shared" si="237"/>
        <v>43739</v>
      </c>
    </row>
    <row r="15202" spans="1:7" x14ac:dyDescent="0.35">
      <c r="A15202" s="72" t="s">
        <v>862</v>
      </c>
      <c r="B15202" s="72" t="s">
        <v>863</v>
      </c>
      <c r="C15202" s="72" t="s">
        <v>1101</v>
      </c>
      <c r="D15202" s="72" t="s">
        <v>1096</v>
      </c>
      <c r="E15202" s="72">
        <v>313</v>
      </c>
      <c r="F15202" s="105">
        <v>25</v>
      </c>
      <c r="G15202" s="108">
        <f t="shared" si="237"/>
        <v>43647</v>
      </c>
    </row>
    <row r="15203" spans="1:7" x14ac:dyDescent="0.35">
      <c r="A15203" s="72" t="s">
        <v>862</v>
      </c>
      <c r="B15203" s="72" t="s">
        <v>863</v>
      </c>
      <c r="C15203" s="72" t="s">
        <v>1101</v>
      </c>
      <c r="D15203" s="72" t="s">
        <v>1097</v>
      </c>
      <c r="E15203" s="72">
        <v>313</v>
      </c>
      <c r="F15203" s="105">
        <v>23</v>
      </c>
      <c r="G15203" s="108">
        <f t="shared" si="237"/>
        <v>43556</v>
      </c>
    </row>
    <row r="15204" spans="1:7" x14ac:dyDescent="0.35">
      <c r="A15204" s="72" t="s">
        <v>862</v>
      </c>
      <c r="B15204" s="72" t="s">
        <v>863</v>
      </c>
      <c r="C15204" s="72" t="s">
        <v>1101</v>
      </c>
      <c r="D15204" s="72" t="s">
        <v>1098</v>
      </c>
      <c r="E15204" s="72">
        <v>271</v>
      </c>
      <c r="F15204" s="105">
        <v>25</v>
      </c>
      <c r="G15204" s="108">
        <f t="shared" si="237"/>
        <v>43466</v>
      </c>
    </row>
    <row r="15205" spans="1:7" x14ac:dyDescent="0.35">
      <c r="A15205" s="72" t="s">
        <v>862</v>
      </c>
      <c r="B15205" s="72" t="s">
        <v>863</v>
      </c>
      <c r="C15205" s="72" t="s">
        <v>1101</v>
      </c>
      <c r="D15205" s="72" t="s">
        <v>1099</v>
      </c>
      <c r="E15205" s="72">
        <v>296</v>
      </c>
      <c r="F15205" s="105">
        <v>30</v>
      </c>
      <c r="G15205" s="108">
        <f t="shared" si="237"/>
        <v>43374</v>
      </c>
    </row>
    <row r="15206" spans="1:7" x14ac:dyDescent="0.35">
      <c r="A15206" s="72" t="s">
        <v>862</v>
      </c>
      <c r="B15206" s="72" t="s">
        <v>863</v>
      </c>
      <c r="C15206" s="72" t="s">
        <v>1102</v>
      </c>
      <c r="D15206" s="72" t="s">
        <v>1088</v>
      </c>
      <c r="E15206" s="72">
        <v>1672</v>
      </c>
      <c r="F15206" s="105">
        <v>109</v>
      </c>
      <c r="G15206" s="108">
        <f t="shared" si="237"/>
        <v>44378</v>
      </c>
    </row>
    <row r="15207" spans="1:7" x14ac:dyDescent="0.35">
      <c r="A15207" s="72" t="s">
        <v>862</v>
      </c>
      <c r="B15207" s="72" t="s">
        <v>863</v>
      </c>
      <c r="C15207" s="72" t="s">
        <v>1102</v>
      </c>
      <c r="D15207" s="72" t="s">
        <v>1089</v>
      </c>
      <c r="E15207" s="72">
        <v>1673</v>
      </c>
      <c r="F15207" s="105">
        <v>109</v>
      </c>
      <c r="G15207" s="108">
        <f t="shared" si="237"/>
        <v>44287</v>
      </c>
    </row>
    <row r="15208" spans="1:7" x14ac:dyDescent="0.35">
      <c r="A15208" s="72" t="s">
        <v>862</v>
      </c>
      <c r="B15208" s="72" t="s">
        <v>863</v>
      </c>
      <c r="C15208" s="72" t="s">
        <v>1102</v>
      </c>
      <c r="D15208" s="72" t="s">
        <v>1090</v>
      </c>
      <c r="E15208" s="72">
        <v>1670</v>
      </c>
      <c r="F15208" s="105">
        <v>109</v>
      </c>
      <c r="G15208" s="108">
        <f t="shared" si="237"/>
        <v>44197</v>
      </c>
    </row>
    <row r="15209" spans="1:7" x14ac:dyDescent="0.35">
      <c r="A15209" s="72" t="s">
        <v>862</v>
      </c>
      <c r="B15209" s="72" t="s">
        <v>863</v>
      </c>
      <c r="C15209" s="72" t="s">
        <v>1102</v>
      </c>
      <c r="D15209" s="72" t="s">
        <v>1091</v>
      </c>
      <c r="E15209" s="72">
        <v>1673</v>
      </c>
      <c r="F15209" s="105">
        <v>108</v>
      </c>
      <c r="G15209" s="108">
        <f t="shared" si="237"/>
        <v>44105</v>
      </c>
    </row>
    <row r="15210" spans="1:7" x14ac:dyDescent="0.35">
      <c r="A15210" s="72" t="s">
        <v>862</v>
      </c>
      <c r="B15210" s="72" t="s">
        <v>863</v>
      </c>
      <c r="C15210" s="72" t="s">
        <v>1102</v>
      </c>
      <c r="D15210" s="72" t="s">
        <v>1092</v>
      </c>
      <c r="E15210" s="72">
        <v>1678</v>
      </c>
      <c r="F15210" s="105">
        <v>110</v>
      </c>
      <c r="G15210" s="108">
        <f t="shared" si="237"/>
        <v>44013</v>
      </c>
    </row>
    <row r="15211" spans="1:7" x14ac:dyDescent="0.35">
      <c r="A15211" s="72" t="s">
        <v>862</v>
      </c>
      <c r="B15211" s="72" t="s">
        <v>863</v>
      </c>
      <c r="C15211" s="72" t="s">
        <v>1102</v>
      </c>
      <c r="D15211" s="72" t="s">
        <v>1093</v>
      </c>
      <c r="E15211" s="72">
        <v>1678</v>
      </c>
      <c r="F15211" s="105">
        <v>114</v>
      </c>
      <c r="G15211" s="108">
        <f t="shared" si="237"/>
        <v>43922</v>
      </c>
    </row>
    <row r="15212" spans="1:7" x14ac:dyDescent="0.35">
      <c r="A15212" s="72" t="s">
        <v>862</v>
      </c>
      <c r="B15212" s="72" t="s">
        <v>863</v>
      </c>
      <c r="C15212" s="72" t="s">
        <v>1102</v>
      </c>
      <c r="D15212" s="72" t="s">
        <v>1094</v>
      </c>
      <c r="E15212" s="72">
        <v>1675</v>
      </c>
      <c r="F15212" s="105">
        <v>110</v>
      </c>
      <c r="G15212" s="108">
        <f t="shared" si="237"/>
        <v>43831</v>
      </c>
    </row>
    <row r="15213" spans="1:7" x14ac:dyDescent="0.35">
      <c r="A15213" s="72" t="s">
        <v>862</v>
      </c>
      <c r="B15213" s="72" t="s">
        <v>863</v>
      </c>
      <c r="C15213" s="72" t="s">
        <v>1102</v>
      </c>
      <c r="D15213" s="72" t="s">
        <v>1095</v>
      </c>
      <c r="E15213" s="72">
        <v>1672</v>
      </c>
      <c r="F15213" s="105">
        <v>108</v>
      </c>
      <c r="G15213" s="108">
        <f t="shared" si="237"/>
        <v>43739</v>
      </c>
    </row>
    <row r="15214" spans="1:7" x14ac:dyDescent="0.35">
      <c r="A15214" s="72" t="s">
        <v>862</v>
      </c>
      <c r="B15214" s="72" t="s">
        <v>863</v>
      </c>
      <c r="C15214" s="72" t="s">
        <v>1102</v>
      </c>
      <c r="D15214" s="72" t="s">
        <v>1096</v>
      </c>
      <c r="E15214" s="72">
        <v>1672</v>
      </c>
      <c r="F15214" s="105">
        <v>114</v>
      </c>
      <c r="G15214" s="108">
        <f t="shared" si="237"/>
        <v>43647</v>
      </c>
    </row>
    <row r="15215" spans="1:7" x14ac:dyDescent="0.35">
      <c r="A15215" s="72" t="s">
        <v>862</v>
      </c>
      <c r="B15215" s="72" t="s">
        <v>863</v>
      </c>
      <c r="C15215" s="72" t="s">
        <v>1102</v>
      </c>
      <c r="D15215" s="72" t="s">
        <v>1097</v>
      </c>
      <c r="E15215" s="72">
        <v>1668</v>
      </c>
      <c r="F15215" s="105">
        <v>117</v>
      </c>
      <c r="G15215" s="108">
        <f t="shared" si="237"/>
        <v>43556</v>
      </c>
    </row>
    <row r="15216" spans="1:7" x14ac:dyDescent="0.35">
      <c r="A15216" s="72" t="s">
        <v>862</v>
      </c>
      <c r="B15216" s="72" t="s">
        <v>863</v>
      </c>
      <c r="C15216" s="72" t="s">
        <v>1102</v>
      </c>
      <c r="D15216" s="72" t="s">
        <v>1098</v>
      </c>
      <c r="E15216" s="72">
        <v>1667</v>
      </c>
      <c r="F15216" s="105">
        <v>115</v>
      </c>
      <c r="G15216" s="108">
        <f t="shared" si="237"/>
        <v>43466</v>
      </c>
    </row>
    <row r="15217" spans="1:7" x14ac:dyDescent="0.35">
      <c r="A15217" s="72" t="s">
        <v>862</v>
      </c>
      <c r="B15217" s="72" t="s">
        <v>863</v>
      </c>
      <c r="C15217" s="72" t="s">
        <v>1102</v>
      </c>
      <c r="D15217" s="72" t="s">
        <v>1099</v>
      </c>
      <c r="E15217" s="72">
        <v>1709</v>
      </c>
      <c r="F15217" s="105">
        <v>114</v>
      </c>
      <c r="G15217" s="108">
        <f t="shared" si="237"/>
        <v>43374</v>
      </c>
    </row>
    <row r="15218" spans="1:7" x14ac:dyDescent="0.35">
      <c r="A15218" s="72" t="s">
        <v>864</v>
      </c>
      <c r="B15218" s="72" t="s">
        <v>865</v>
      </c>
      <c r="C15218" s="72" t="s">
        <v>1087</v>
      </c>
      <c r="D15218" s="72" t="s">
        <v>1088</v>
      </c>
      <c r="E15218" s="72">
        <v>513</v>
      </c>
      <c r="F15218" s="105">
        <v>55</v>
      </c>
      <c r="G15218" s="108">
        <f t="shared" si="237"/>
        <v>44378</v>
      </c>
    </row>
    <row r="15219" spans="1:7" x14ac:dyDescent="0.35">
      <c r="A15219" s="72" t="s">
        <v>864</v>
      </c>
      <c r="B15219" s="72" t="s">
        <v>865</v>
      </c>
      <c r="C15219" s="72" t="s">
        <v>1087</v>
      </c>
      <c r="D15219" s="72" t="s">
        <v>1089</v>
      </c>
      <c r="E15219" s="72">
        <v>512</v>
      </c>
      <c r="F15219" s="105">
        <v>51</v>
      </c>
      <c r="G15219" s="108">
        <f t="shared" si="237"/>
        <v>44287</v>
      </c>
    </row>
    <row r="15220" spans="1:7" x14ac:dyDescent="0.35">
      <c r="A15220" s="72" t="s">
        <v>864</v>
      </c>
      <c r="B15220" s="72" t="s">
        <v>865</v>
      </c>
      <c r="C15220" s="72" t="s">
        <v>1087</v>
      </c>
      <c r="D15220" s="72" t="s">
        <v>1090</v>
      </c>
      <c r="E15220" s="72">
        <v>517</v>
      </c>
      <c r="F15220" s="105">
        <v>54</v>
      </c>
      <c r="G15220" s="108">
        <f t="shared" si="237"/>
        <v>44197</v>
      </c>
    </row>
    <row r="15221" spans="1:7" x14ac:dyDescent="0.35">
      <c r="A15221" s="72" t="s">
        <v>864</v>
      </c>
      <c r="B15221" s="72" t="s">
        <v>865</v>
      </c>
      <c r="C15221" s="72" t="s">
        <v>1087</v>
      </c>
      <c r="D15221" s="72" t="s">
        <v>1091</v>
      </c>
      <c r="E15221" s="72">
        <v>514</v>
      </c>
      <c r="F15221" s="105">
        <v>47</v>
      </c>
      <c r="G15221" s="108">
        <f t="shared" si="237"/>
        <v>44105</v>
      </c>
    </row>
    <row r="15222" spans="1:7" x14ac:dyDescent="0.35">
      <c r="A15222" s="72" t="s">
        <v>864</v>
      </c>
      <c r="B15222" s="72" t="s">
        <v>865</v>
      </c>
      <c r="C15222" s="72" t="s">
        <v>1087</v>
      </c>
      <c r="D15222" s="72" t="s">
        <v>1092</v>
      </c>
      <c r="E15222" s="72">
        <v>515</v>
      </c>
      <c r="F15222" s="105">
        <v>47</v>
      </c>
      <c r="G15222" s="108">
        <f t="shared" si="237"/>
        <v>44013</v>
      </c>
    </row>
    <row r="15223" spans="1:7" x14ac:dyDescent="0.35">
      <c r="A15223" s="72" t="s">
        <v>864</v>
      </c>
      <c r="B15223" s="72" t="s">
        <v>865</v>
      </c>
      <c r="C15223" s="72" t="s">
        <v>1087</v>
      </c>
      <c r="D15223" s="72" t="s">
        <v>1093</v>
      </c>
      <c r="E15223" s="72">
        <v>517</v>
      </c>
      <c r="F15223" s="105">
        <v>53</v>
      </c>
      <c r="G15223" s="108">
        <f t="shared" si="237"/>
        <v>43922</v>
      </c>
    </row>
    <row r="15224" spans="1:7" x14ac:dyDescent="0.35">
      <c r="A15224" s="72" t="s">
        <v>864</v>
      </c>
      <c r="B15224" s="72" t="s">
        <v>865</v>
      </c>
      <c r="C15224" s="72" t="s">
        <v>1087</v>
      </c>
      <c r="D15224" s="72" t="s">
        <v>1094</v>
      </c>
      <c r="E15224" s="72">
        <v>522</v>
      </c>
      <c r="F15224" s="105">
        <v>52</v>
      </c>
      <c r="G15224" s="108">
        <f t="shared" si="237"/>
        <v>43831</v>
      </c>
    </row>
    <row r="15225" spans="1:7" x14ac:dyDescent="0.35">
      <c r="A15225" s="72" t="s">
        <v>864</v>
      </c>
      <c r="B15225" s="72" t="s">
        <v>865</v>
      </c>
      <c r="C15225" s="72" t="s">
        <v>1087</v>
      </c>
      <c r="D15225" s="72" t="s">
        <v>1095</v>
      </c>
      <c r="E15225" s="72">
        <v>519</v>
      </c>
      <c r="F15225" s="105">
        <v>49</v>
      </c>
      <c r="G15225" s="108">
        <f t="shared" si="237"/>
        <v>43739</v>
      </c>
    </row>
    <row r="15226" spans="1:7" x14ac:dyDescent="0.35">
      <c r="A15226" s="72" t="s">
        <v>864</v>
      </c>
      <c r="B15226" s="72" t="s">
        <v>865</v>
      </c>
      <c r="C15226" s="72" t="s">
        <v>1087</v>
      </c>
      <c r="D15226" s="72" t="s">
        <v>1096</v>
      </c>
      <c r="E15226" s="72">
        <v>527</v>
      </c>
      <c r="F15226" s="105">
        <v>48</v>
      </c>
      <c r="G15226" s="108">
        <f t="shared" si="237"/>
        <v>43647</v>
      </c>
    </row>
    <row r="15227" spans="1:7" x14ac:dyDescent="0.35">
      <c r="A15227" s="72" t="s">
        <v>864</v>
      </c>
      <c r="B15227" s="72" t="s">
        <v>865</v>
      </c>
      <c r="C15227" s="72" t="s">
        <v>1087</v>
      </c>
      <c r="D15227" s="72" t="s">
        <v>1097</v>
      </c>
      <c r="E15227" s="72">
        <v>524</v>
      </c>
      <c r="F15227" s="105">
        <v>32</v>
      </c>
      <c r="G15227" s="108">
        <f t="shared" si="237"/>
        <v>43556</v>
      </c>
    </row>
    <row r="15228" spans="1:7" x14ac:dyDescent="0.35">
      <c r="A15228" s="72" t="s">
        <v>864</v>
      </c>
      <c r="B15228" s="72" t="s">
        <v>865</v>
      </c>
      <c r="C15228" s="72" t="s">
        <v>1087</v>
      </c>
      <c r="D15228" s="72" t="s">
        <v>1098</v>
      </c>
      <c r="E15228" s="72">
        <v>538</v>
      </c>
      <c r="F15228" s="105">
        <v>31</v>
      </c>
      <c r="G15228" s="108">
        <f t="shared" si="237"/>
        <v>43466</v>
      </c>
    </row>
    <row r="15229" spans="1:7" x14ac:dyDescent="0.35">
      <c r="A15229" s="72" t="s">
        <v>864</v>
      </c>
      <c r="B15229" s="72" t="s">
        <v>865</v>
      </c>
      <c r="C15229" s="72" t="s">
        <v>1087</v>
      </c>
      <c r="D15229" s="72" t="s">
        <v>1099</v>
      </c>
      <c r="E15229" s="72">
        <v>571</v>
      </c>
      <c r="F15229" s="105">
        <v>35</v>
      </c>
      <c r="G15229" s="108">
        <f t="shared" si="237"/>
        <v>43374</v>
      </c>
    </row>
    <row r="15230" spans="1:7" x14ac:dyDescent="0.35">
      <c r="A15230" s="72" t="s">
        <v>864</v>
      </c>
      <c r="B15230" s="72" t="s">
        <v>865</v>
      </c>
      <c r="C15230" s="72" t="s">
        <v>1100</v>
      </c>
      <c r="D15230" s="72" t="s">
        <v>1088</v>
      </c>
      <c r="E15230" s="72">
        <v>793</v>
      </c>
      <c r="F15230" s="105">
        <v>154</v>
      </c>
      <c r="G15230" s="108">
        <f t="shared" si="237"/>
        <v>44378</v>
      </c>
    </row>
    <row r="15231" spans="1:7" x14ac:dyDescent="0.35">
      <c r="A15231" s="72" t="s">
        <v>864</v>
      </c>
      <c r="B15231" s="72" t="s">
        <v>865</v>
      </c>
      <c r="C15231" s="72" t="s">
        <v>1100</v>
      </c>
      <c r="D15231" s="72" t="s">
        <v>1089</v>
      </c>
      <c r="E15231" s="72">
        <v>786</v>
      </c>
      <c r="F15231" s="105">
        <v>126</v>
      </c>
      <c r="G15231" s="108">
        <f t="shared" si="237"/>
        <v>44287</v>
      </c>
    </row>
    <row r="15232" spans="1:7" x14ac:dyDescent="0.35">
      <c r="A15232" s="72" t="s">
        <v>864</v>
      </c>
      <c r="B15232" s="72" t="s">
        <v>865</v>
      </c>
      <c r="C15232" s="72" t="s">
        <v>1100</v>
      </c>
      <c r="D15232" s="72" t="s">
        <v>1090</v>
      </c>
      <c r="E15232" s="72">
        <v>784</v>
      </c>
      <c r="F15232" s="105">
        <v>107</v>
      </c>
      <c r="G15232" s="108">
        <f t="shared" si="237"/>
        <v>44197</v>
      </c>
    </row>
    <row r="15233" spans="1:7" x14ac:dyDescent="0.35">
      <c r="A15233" s="72" t="s">
        <v>864</v>
      </c>
      <c r="B15233" s="72" t="s">
        <v>865</v>
      </c>
      <c r="C15233" s="72" t="s">
        <v>1100</v>
      </c>
      <c r="D15233" s="72" t="s">
        <v>1091</v>
      </c>
      <c r="E15233" s="72">
        <v>786</v>
      </c>
      <c r="F15233" s="105">
        <v>98</v>
      </c>
      <c r="G15233" s="108">
        <f t="shared" si="237"/>
        <v>44105</v>
      </c>
    </row>
    <row r="15234" spans="1:7" x14ac:dyDescent="0.35">
      <c r="A15234" s="72" t="s">
        <v>864</v>
      </c>
      <c r="B15234" s="72" t="s">
        <v>865</v>
      </c>
      <c r="C15234" s="72" t="s">
        <v>1100</v>
      </c>
      <c r="D15234" s="72" t="s">
        <v>1092</v>
      </c>
      <c r="E15234" s="72">
        <v>883</v>
      </c>
      <c r="F15234" s="105">
        <v>202</v>
      </c>
      <c r="G15234" s="108">
        <f t="shared" si="237"/>
        <v>44013</v>
      </c>
    </row>
    <row r="15235" spans="1:7" x14ac:dyDescent="0.35">
      <c r="A15235" s="72" t="s">
        <v>864</v>
      </c>
      <c r="B15235" s="72" t="s">
        <v>865</v>
      </c>
      <c r="C15235" s="72" t="s">
        <v>1100</v>
      </c>
      <c r="D15235" s="72" t="s">
        <v>1093</v>
      </c>
      <c r="E15235" s="72">
        <v>879</v>
      </c>
      <c r="F15235" s="105">
        <v>112</v>
      </c>
      <c r="G15235" s="108">
        <f t="shared" si="237"/>
        <v>43922</v>
      </c>
    </row>
    <row r="15236" spans="1:7" x14ac:dyDescent="0.35">
      <c r="A15236" s="72" t="s">
        <v>864</v>
      </c>
      <c r="B15236" s="72" t="s">
        <v>865</v>
      </c>
      <c r="C15236" s="72" t="s">
        <v>1100</v>
      </c>
      <c r="D15236" s="72" t="s">
        <v>1094</v>
      </c>
      <c r="E15236" s="72">
        <v>874</v>
      </c>
      <c r="F15236" s="105">
        <v>90</v>
      </c>
      <c r="G15236" s="108">
        <f t="shared" ref="G15236:G15299" si="238">DATE(LEFT(D15236,4),RIGHT(LEFT(D15236,7),2),1)</f>
        <v>43831</v>
      </c>
    </row>
    <row r="15237" spans="1:7" x14ac:dyDescent="0.35">
      <c r="A15237" s="72" t="s">
        <v>864</v>
      </c>
      <c r="B15237" s="72" t="s">
        <v>865</v>
      </c>
      <c r="C15237" s="72" t="s">
        <v>1100</v>
      </c>
      <c r="D15237" s="72" t="s">
        <v>1095</v>
      </c>
      <c r="E15237" s="72">
        <v>870</v>
      </c>
      <c r="F15237" s="105">
        <v>90</v>
      </c>
      <c r="G15237" s="108">
        <f t="shared" si="238"/>
        <v>43739</v>
      </c>
    </row>
    <row r="15238" spans="1:7" x14ac:dyDescent="0.35">
      <c r="A15238" s="72" t="s">
        <v>864</v>
      </c>
      <c r="B15238" s="72" t="s">
        <v>865</v>
      </c>
      <c r="C15238" s="72" t="s">
        <v>1100</v>
      </c>
      <c r="D15238" s="72" t="s">
        <v>1096</v>
      </c>
      <c r="E15238" s="72">
        <v>883</v>
      </c>
      <c r="F15238" s="105">
        <v>105</v>
      </c>
      <c r="G15238" s="108">
        <f t="shared" si="238"/>
        <v>43647</v>
      </c>
    </row>
    <row r="15239" spans="1:7" x14ac:dyDescent="0.35">
      <c r="A15239" s="72" t="s">
        <v>864</v>
      </c>
      <c r="B15239" s="72" t="s">
        <v>865</v>
      </c>
      <c r="C15239" s="72" t="s">
        <v>1100</v>
      </c>
      <c r="D15239" s="72" t="s">
        <v>1097</v>
      </c>
      <c r="E15239" s="72">
        <v>884</v>
      </c>
      <c r="F15239" s="105">
        <v>68</v>
      </c>
      <c r="G15239" s="108">
        <f t="shared" si="238"/>
        <v>43556</v>
      </c>
    </row>
    <row r="15240" spans="1:7" x14ac:dyDescent="0.35">
      <c r="A15240" s="72" t="s">
        <v>864</v>
      </c>
      <c r="B15240" s="72" t="s">
        <v>865</v>
      </c>
      <c r="C15240" s="72" t="s">
        <v>1100</v>
      </c>
      <c r="D15240" s="72" t="s">
        <v>1098</v>
      </c>
      <c r="E15240" s="72">
        <v>891</v>
      </c>
      <c r="F15240" s="105">
        <v>59</v>
      </c>
      <c r="G15240" s="108">
        <f t="shared" si="238"/>
        <v>43466</v>
      </c>
    </row>
    <row r="15241" spans="1:7" x14ac:dyDescent="0.35">
      <c r="A15241" s="72" t="s">
        <v>864</v>
      </c>
      <c r="B15241" s="72" t="s">
        <v>865</v>
      </c>
      <c r="C15241" s="72" t="s">
        <v>1100</v>
      </c>
      <c r="D15241" s="72" t="s">
        <v>1099</v>
      </c>
      <c r="E15241" s="72">
        <v>967</v>
      </c>
      <c r="F15241" s="105">
        <v>71</v>
      </c>
      <c r="G15241" s="108">
        <f t="shared" si="238"/>
        <v>43374</v>
      </c>
    </row>
    <row r="15242" spans="1:7" x14ac:dyDescent="0.35">
      <c r="A15242" s="72" t="s">
        <v>864</v>
      </c>
      <c r="B15242" s="72" t="s">
        <v>865</v>
      </c>
      <c r="C15242" s="72" t="s">
        <v>1101</v>
      </c>
      <c r="D15242" s="72" t="s">
        <v>1088</v>
      </c>
      <c r="E15242" s="72">
        <v>77</v>
      </c>
      <c r="F15242" s="105">
        <v>4</v>
      </c>
      <c r="G15242" s="108">
        <f t="shared" si="238"/>
        <v>44378</v>
      </c>
    </row>
    <row r="15243" spans="1:7" x14ac:dyDescent="0.35">
      <c r="A15243" s="72" t="s">
        <v>864</v>
      </c>
      <c r="B15243" s="72" t="s">
        <v>865</v>
      </c>
      <c r="C15243" s="72" t="s">
        <v>1101</v>
      </c>
      <c r="D15243" s="72" t="s">
        <v>1089</v>
      </c>
      <c r="E15243" s="72">
        <v>75</v>
      </c>
      <c r="F15243" s="105">
        <v>4</v>
      </c>
      <c r="G15243" s="108">
        <f t="shared" si="238"/>
        <v>44287</v>
      </c>
    </row>
    <row r="15244" spans="1:7" x14ac:dyDescent="0.35">
      <c r="A15244" s="72" t="s">
        <v>864</v>
      </c>
      <c r="B15244" s="72" t="s">
        <v>865</v>
      </c>
      <c r="C15244" s="72" t="s">
        <v>1101</v>
      </c>
      <c r="D15244" s="72" t="s">
        <v>1090</v>
      </c>
      <c r="E15244" s="72">
        <v>74</v>
      </c>
      <c r="F15244" s="105">
        <v>4</v>
      </c>
      <c r="G15244" s="108">
        <f t="shared" si="238"/>
        <v>44197</v>
      </c>
    </row>
    <row r="15245" spans="1:7" x14ac:dyDescent="0.35">
      <c r="A15245" s="72" t="s">
        <v>864</v>
      </c>
      <c r="B15245" s="72" t="s">
        <v>865</v>
      </c>
      <c r="C15245" s="72" t="s">
        <v>1101</v>
      </c>
      <c r="D15245" s="72" t="s">
        <v>1091</v>
      </c>
      <c r="E15245" s="72">
        <v>69</v>
      </c>
      <c r="F15245" s="105">
        <v>2</v>
      </c>
      <c r="G15245" s="108">
        <f t="shared" si="238"/>
        <v>44105</v>
      </c>
    </row>
    <row r="15246" spans="1:7" x14ac:dyDescent="0.35">
      <c r="A15246" s="72" t="s">
        <v>864</v>
      </c>
      <c r="B15246" s="72" t="s">
        <v>865</v>
      </c>
      <c r="C15246" s="72" t="s">
        <v>1101</v>
      </c>
      <c r="D15246" s="72" t="s">
        <v>1092</v>
      </c>
      <c r="E15246" s="72">
        <v>69</v>
      </c>
      <c r="F15246" s="105">
        <v>2</v>
      </c>
      <c r="G15246" s="108">
        <f t="shared" si="238"/>
        <v>44013</v>
      </c>
    </row>
    <row r="15247" spans="1:7" x14ac:dyDescent="0.35">
      <c r="A15247" s="72" t="s">
        <v>864</v>
      </c>
      <c r="B15247" s="72" t="s">
        <v>865</v>
      </c>
      <c r="C15247" s="72" t="s">
        <v>1101</v>
      </c>
      <c r="D15247" s="72" t="s">
        <v>1093</v>
      </c>
      <c r="E15247" s="72">
        <v>68</v>
      </c>
      <c r="F15247" s="105">
        <v>2</v>
      </c>
      <c r="G15247" s="108">
        <f t="shared" si="238"/>
        <v>43922</v>
      </c>
    </row>
    <row r="15248" spans="1:7" x14ac:dyDescent="0.35">
      <c r="A15248" s="72" t="s">
        <v>864</v>
      </c>
      <c r="B15248" s="72" t="s">
        <v>865</v>
      </c>
      <c r="C15248" s="72" t="s">
        <v>1101</v>
      </c>
      <c r="D15248" s="72" t="s">
        <v>1094</v>
      </c>
      <c r="E15248" s="72">
        <v>65</v>
      </c>
      <c r="F15248" s="105">
        <v>2</v>
      </c>
      <c r="G15248" s="108">
        <f t="shared" si="238"/>
        <v>43831</v>
      </c>
    </row>
    <row r="15249" spans="1:7" x14ac:dyDescent="0.35">
      <c r="A15249" s="72" t="s">
        <v>864</v>
      </c>
      <c r="B15249" s="72" t="s">
        <v>865</v>
      </c>
      <c r="C15249" s="72" t="s">
        <v>1101</v>
      </c>
      <c r="D15249" s="72" t="s">
        <v>1095</v>
      </c>
      <c r="E15249" s="72">
        <v>62</v>
      </c>
      <c r="F15249" s="105">
        <v>3</v>
      </c>
      <c r="G15249" s="108">
        <f t="shared" si="238"/>
        <v>43739</v>
      </c>
    </row>
    <row r="15250" spans="1:7" x14ac:dyDescent="0.35">
      <c r="A15250" s="72" t="s">
        <v>864</v>
      </c>
      <c r="B15250" s="72" t="s">
        <v>865</v>
      </c>
      <c r="C15250" s="72" t="s">
        <v>1101</v>
      </c>
      <c r="D15250" s="72" t="s">
        <v>1096</v>
      </c>
      <c r="E15250" s="72">
        <v>62</v>
      </c>
      <c r="F15250" s="105">
        <v>3</v>
      </c>
      <c r="G15250" s="108">
        <f t="shared" si="238"/>
        <v>43647</v>
      </c>
    </row>
    <row r="15251" spans="1:7" x14ac:dyDescent="0.35">
      <c r="A15251" s="72" t="s">
        <v>864</v>
      </c>
      <c r="B15251" s="72" t="s">
        <v>865</v>
      </c>
      <c r="C15251" s="72" t="s">
        <v>1101</v>
      </c>
      <c r="D15251" s="72" t="s">
        <v>1097</v>
      </c>
      <c r="E15251" s="72">
        <v>61</v>
      </c>
      <c r="F15251" s="105">
        <v>2</v>
      </c>
      <c r="G15251" s="108">
        <f t="shared" si="238"/>
        <v>43556</v>
      </c>
    </row>
    <row r="15252" spans="1:7" x14ac:dyDescent="0.35">
      <c r="A15252" s="72" t="s">
        <v>864</v>
      </c>
      <c r="B15252" s="72" t="s">
        <v>865</v>
      </c>
      <c r="C15252" s="72" t="s">
        <v>1101</v>
      </c>
      <c r="D15252" s="72" t="s">
        <v>1098</v>
      </c>
      <c r="E15252" s="72">
        <v>58</v>
      </c>
      <c r="F15252" s="105">
        <v>1</v>
      </c>
      <c r="G15252" s="108">
        <f t="shared" si="238"/>
        <v>43466</v>
      </c>
    </row>
    <row r="15253" spans="1:7" x14ac:dyDescent="0.35">
      <c r="A15253" s="72" t="s">
        <v>864</v>
      </c>
      <c r="B15253" s="72" t="s">
        <v>865</v>
      </c>
      <c r="C15253" s="72" t="s">
        <v>1101</v>
      </c>
      <c r="D15253" s="72" t="s">
        <v>1099</v>
      </c>
      <c r="E15253" s="72">
        <v>61</v>
      </c>
      <c r="F15253" s="105">
        <v>0</v>
      </c>
      <c r="G15253" s="108">
        <f t="shared" si="238"/>
        <v>43374</v>
      </c>
    </row>
    <row r="15254" spans="1:7" x14ac:dyDescent="0.35">
      <c r="A15254" s="72" t="s">
        <v>864</v>
      </c>
      <c r="B15254" s="72" t="s">
        <v>865</v>
      </c>
      <c r="C15254" s="72" t="s">
        <v>1102</v>
      </c>
      <c r="D15254" s="72" t="s">
        <v>1088</v>
      </c>
      <c r="E15254" s="72">
        <v>1225</v>
      </c>
      <c r="F15254" s="105">
        <v>104</v>
      </c>
      <c r="G15254" s="108">
        <f t="shared" si="238"/>
        <v>44378</v>
      </c>
    </row>
    <row r="15255" spans="1:7" x14ac:dyDescent="0.35">
      <c r="A15255" s="72" t="s">
        <v>864</v>
      </c>
      <c r="B15255" s="72" t="s">
        <v>865</v>
      </c>
      <c r="C15255" s="72" t="s">
        <v>1102</v>
      </c>
      <c r="D15255" s="72" t="s">
        <v>1089</v>
      </c>
      <c r="E15255" s="72">
        <v>1225</v>
      </c>
      <c r="F15255" s="105">
        <v>95</v>
      </c>
      <c r="G15255" s="108">
        <f t="shared" si="238"/>
        <v>44287</v>
      </c>
    </row>
    <row r="15256" spans="1:7" x14ac:dyDescent="0.35">
      <c r="A15256" s="72" t="s">
        <v>864</v>
      </c>
      <c r="B15256" s="72" t="s">
        <v>865</v>
      </c>
      <c r="C15256" s="72" t="s">
        <v>1102</v>
      </c>
      <c r="D15256" s="72" t="s">
        <v>1090</v>
      </c>
      <c r="E15256" s="72">
        <v>1227</v>
      </c>
      <c r="F15256" s="105">
        <v>104</v>
      </c>
      <c r="G15256" s="108">
        <f t="shared" si="238"/>
        <v>44197</v>
      </c>
    </row>
    <row r="15257" spans="1:7" x14ac:dyDescent="0.35">
      <c r="A15257" s="72" t="s">
        <v>864</v>
      </c>
      <c r="B15257" s="72" t="s">
        <v>865</v>
      </c>
      <c r="C15257" s="72" t="s">
        <v>1102</v>
      </c>
      <c r="D15257" s="72" t="s">
        <v>1091</v>
      </c>
      <c r="E15257" s="72">
        <v>1223</v>
      </c>
      <c r="F15257" s="105">
        <v>86</v>
      </c>
      <c r="G15257" s="108">
        <f t="shared" si="238"/>
        <v>44105</v>
      </c>
    </row>
    <row r="15258" spans="1:7" x14ac:dyDescent="0.35">
      <c r="A15258" s="72" t="s">
        <v>864</v>
      </c>
      <c r="B15258" s="72" t="s">
        <v>865</v>
      </c>
      <c r="C15258" s="72" t="s">
        <v>1102</v>
      </c>
      <c r="D15258" s="72" t="s">
        <v>1092</v>
      </c>
      <c r="E15258" s="72">
        <v>1217</v>
      </c>
      <c r="F15258" s="105">
        <v>97</v>
      </c>
      <c r="G15258" s="108">
        <f t="shared" si="238"/>
        <v>44013</v>
      </c>
    </row>
    <row r="15259" spans="1:7" x14ac:dyDescent="0.35">
      <c r="A15259" s="72" t="s">
        <v>864</v>
      </c>
      <c r="B15259" s="72" t="s">
        <v>865</v>
      </c>
      <c r="C15259" s="72" t="s">
        <v>1102</v>
      </c>
      <c r="D15259" s="72" t="s">
        <v>1093</v>
      </c>
      <c r="E15259" s="72">
        <v>1210</v>
      </c>
      <c r="F15259" s="105">
        <v>100</v>
      </c>
      <c r="G15259" s="108">
        <f t="shared" si="238"/>
        <v>43922</v>
      </c>
    </row>
    <row r="15260" spans="1:7" x14ac:dyDescent="0.35">
      <c r="A15260" s="72" t="s">
        <v>864</v>
      </c>
      <c r="B15260" s="72" t="s">
        <v>865</v>
      </c>
      <c r="C15260" s="72" t="s">
        <v>1102</v>
      </c>
      <c r="D15260" s="72" t="s">
        <v>1094</v>
      </c>
      <c r="E15260" s="72">
        <v>1207</v>
      </c>
      <c r="F15260" s="105">
        <v>95</v>
      </c>
      <c r="G15260" s="108">
        <f t="shared" si="238"/>
        <v>43831</v>
      </c>
    </row>
    <row r="15261" spans="1:7" x14ac:dyDescent="0.35">
      <c r="A15261" s="72" t="s">
        <v>864</v>
      </c>
      <c r="B15261" s="72" t="s">
        <v>865</v>
      </c>
      <c r="C15261" s="72" t="s">
        <v>1102</v>
      </c>
      <c r="D15261" s="72" t="s">
        <v>1095</v>
      </c>
      <c r="E15261" s="72">
        <v>1202</v>
      </c>
      <c r="F15261" s="105">
        <v>104</v>
      </c>
      <c r="G15261" s="108">
        <f t="shared" si="238"/>
        <v>43739</v>
      </c>
    </row>
    <row r="15262" spans="1:7" x14ac:dyDescent="0.35">
      <c r="A15262" s="72" t="s">
        <v>864</v>
      </c>
      <c r="B15262" s="72" t="s">
        <v>865</v>
      </c>
      <c r="C15262" s="72" t="s">
        <v>1102</v>
      </c>
      <c r="D15262" s="72" t="s">
        <v>1096</v>
      </c>
      <c r="E15262" s="72">
        <v>1207</v>
      </c>
      <c r="F15262" s="105">
        <v>106</v>
      </c>
      <c r="G15262" s="108">
        <f t="shared" si="238"/>
        <v>43647</v>
      </c>
    </row>
    <row r="15263" spans="1:7" x14ac:dyDescent="0.35">
      <c r="A15263" s="72" t="s">
        <v>864</v>
      </c>
      <c r="B15263" s="72" t="s">
        <v>865</v>
      </c>
      <c r="C15263" s="72" t="s">
        <v>1102</v>
      </c>
      <c r="D15263" s="72" t="s">
        <v>1097</v>
      </c>
      <c r="E15263" s="72">
        <v>1207</v>
      </c>
      <c r="F15263" s="105">
        <v>70</v>
      </c>
      <c r="G15263" s="108">
        <f t="shared" si="238"/>
        <v>43556</v>
      </c>
    </row>
    <row r="15264" spans="1:7" x14ac:dyDescent="0.35">
      <c r="A15264" s="72" t="s">
        <v>864</v>
      </c>
      <c r="B15264" s="72" t="s">
        <v>865</v>
      </c>
      <c r="C15264" s="72" t="s">
        <v>1102</v>
      </c>
      <c r="D15264" s="72" t="s">
        <v>1098</v>
      </c>
      <c r="E15264" s="72">
        <v>1194</v>
      </c>
      <c r="F15264" s="105">
        <v>50</v>
      </c>
      <c r="G15264" s="108">
        <f t="shared" si="238"/>
        <v>43466</v>
      </c>
    </row>
    <row r="15265" spans="1:7" x14ac:dyDescent="0.35">
      <c r="A15265" s="72" t="s">
        <v>864</v>
      </c>
      <c r="B15265" s="72" t="s">
        <v>865</v>
      </c>
      <c r="C15265" s="72" t="s">
        <v>1102</v>
      </c>
      <c r="D15265" s="72" t="s">
        <v>1099</v>
      </c>
      <c r="E15265" s="72">
        <v>1345</v>
      </c>
      <c r="F15265" s="105">
        <v>63</v>
      </c>
      <c r="G15265" s="108">
        <f t="shared" si="238"/>
        <v>43374</v>
      </c>
    </row>
    <row r="15266" spans="1:7" x14ac:dyDescent="0.35">
      <c r="A15266" s="72" t="s">
        <v>1035</v>
      </c>
      <c r="B15266" s="72" t="s">
        <v>1036</v>
      </c>
      <c r="C15266" s="72" t="s">
        <v>1087</v>
      </c>
      <c r="D15266" s="72" t="s">
        <v>1088</v>
      </c>
      <c r="E15266" s="72">
        <v>1150</v>
      </c>
      <c r="F15266" s="105">
        <v>97</v>
      </c>
      <c r="G15266" s="108">
        <f t="shared" si="238"/>
        <v>44378</v>
      </c>
    </row>
    <row r="15267" spans="1:7" x14ac:dyDescent="0.35">
      <c r="A15267" s="72" t="s">
        <v>1035</v>
      </c>
      <c r="B15267" s="72" t="s">
        <v>1036</v>
      </c>
      <c r="C15267" s="72" t="s">
        <v>1087</v>
      </c>
      <c r="D15267" s="72" t="s">
        <v>1089</v>
      </c>
      <c r="E15267" s="72">
        <v>1155</v>
      </c>
      <c r="F15267" s="105">
        <v>98</v>
      </c>
      <c r="G15267" s="108">
        <f t="shared" si="238"/>
        <v>44287</v>
      </c>
    </row>
    <row r="15268" spans="1:7" x14ac:dyDescent="0.35">
      <c r="A15268" s="72" t="s">
        <v>1035</v>
      </c>
      <c r="B15268" s="72" t="s">
        <v>1036</v>
      </c>
      <c r="C15268" s="72" t="s">
        <v>1087</v>
      </c>
      <c r="D15268" s="72" t="s">
        <v>1090</v>
      </c>
      <c r="E15268" s="72">
        <v>1153</v>
      </c>
      <c r="F15268" s="105">
        <v>98</v>
      </c>
      <c r="G15268" s="108">
        <f t="shared" si="238"/>
        <v>44197</v>
      </c>
    </row>
    <row r="15269" spans="1:7" x14ac:dyDescent="0.35">
      <c r="A15269" s="72" t="s">
        <v>1035</v>
      </c>
      <c r="B15269" s="72" t="s">
        <v>1036</v>
      </c>
      <c r="C15269" s="72" t="s">
        <v>1087</v>
      </c>
      <c r="D15269" s="72" t="s">
        <v>1091</v>
      </c>
      <c r="E15269" s="72">
        <v>1146</v>
      </c>
      <c r="F15269" s="105">
        <v>98</v>
      </c>
      <c r="G15269" s="108">
        <f t="shared" si="238"/>
        <v>44105</v>
      </c>
    </row>
    <row r="15270" spans="1:7" x14ac:dyDescent="0.35">
      <c r="A15270" s="72" t="s">
        <v>1035</v>
      </c>
      <c r="B15270" s="72" t="s">
        <v>1036</v>
      </c>
      <c r="C15270" s="72" t="s">
        <v>1087</v>
      </c>
      <c r="D15270" s="72" t="s">
        <v>1092</v>
      </c>
      <c r="E15270" s="72">
        <v>1141</v>
      </c>
      <c r="F15270" s="105">
        <v>98</v>
      </c>
      <c r="G15270" s="108">
        <f t="shared" si="238"/>
        <v>44013</v>
      </c>
    </row>
    <row r="15271" spans="1:7" x14ac:dyDescent="0.35">
      <c r="A15271" s="72" t="s">
        <v>1035</v>
      </c>
      <c r="B15271" s="72" t="s">
        <v>1036</v>
      </c>
      <c r="C15271" s="72" t="s">
        <v>1087</v>
      </c>
      <c r="D15271" s="72" t="s">
        <v>1093</v>
      </c>
      <c r="E15271" s="72">
        <v>1119</v>
      </c>
      <c r="F15271" s="105">
        <v>98</v>
      </c>
      <c r="G15271" s="108">
        <f t="shared" si="238"/>
        <v>43922</v>
      </c>
    </row>
    <row r="15272" spans="1:7" x14ac:dyDescent="0.35">
      <c r="A15272" s="72" t="s">
        <v>1035</v>
      </c>
      <c r="B15272" s="72" t="s">
        <v>1036</v>
      </c>
      <c r="C15272" s="72" t="s">
        <v>1087</v>
      </c>
      <c r="D15272" s="72" t="s">
        <v>1094</v>
      </c>
      <c r="E15272" s="72">
        <v>1097</v>
      </c>
      <c r="F15272" s="105">
        <v>97</v>
      </c>
      <c r="G15272" s="108">
        <f t="shared" si="238"/>
        <v>43831</v>
      </c>
    </row>
    <row r="15273" spans="1:7" x14ac:dyDescent="0.35">
      <c r="A15273" s="72" t="s">
        <v>1035</v>
      </c>
      <c r="B15273" s="72" t="s">
        <v>1036</v>
      </c>
      <c r="C15273" s="72" t="s">
        <v>1087</v>
      </c>
      <c r="D15273" s="72" t="s">
        <v>1095</v>
      </c>
      <c r="E15273" s="72">
        <v>1095</v>
      </c>
      <c r="F15273" s="105">
        <v>98</v>
      </c>
      <c r="G15273" s="108">
        <f t="shared" si="238"/>
        <v>43739</v>
      </c>
    </row>
    <row r="15274" spans="1:7" x14ac:dyDescent="0.35">
      <c r="A15274" s="72" t="s">
        <v>1035</v>
      </c>
      <c r="B15274" s="72" t="s">
        <v>1036</v>
      </c>
      <c r="C15274" s="72" t="s">
        <v>1087</v>
      </c>
      <c r="D15274" s="72" t="s">
        <v>1096</v>
      </c>
      <c r="E15274" s="72">
        <v>1089</v>
      </c>
      <c r="F15274" s="105">
        <v>100</v>
      </c>
      <c r="G15274" s="108">
        <f t="shared" si="238"/>
        <v>43647</v>
      </c>
    </row>
    <row r="15275" spans="1:7" x14ac:dyDescent="0.35">
      <c r="A15275" s="72" t="s">
        <v>1035</v>
      </c>
      <c r="B15275" s="72" t="s">
        <v>1036</v>
      </c>
      <c r="C15275" s="72" t="s">
        <v>1087</v>
      </c>
      <c r="D15275" s="72" t="s">
        <v>1097</v>
      </c>
      <c r="E15275" s="72">
        <v>1088</v>
      </c>
      <c r="F15275" s="105">
        <v>89</v>
      </c>
      <c r="G15275" s="108">
        <f t="shared" si="238"/>
        <v>43556</v>
      </c>
    </row>
    <row r="15276" spans="1:7" x14ac:dyDescent="0.35">
      <c r="A15276" s="72" t="s">
        <v>1035</v>
      </c>
      <c r="B15276" s="72" t="s">
        <v>1036</v>
      </c>
      <c r="C15276" s="72" t="s">
        <v>1087</v>
      </c>
      <c r="D15276" s="72" t="s">
        <v>1098</v>
      </c>
      <c r="E15276" s="72">
        <v>1059</v>
      </c>
      <c r="F15276" s="105">
        <v>86</v>
      </c>
      <c r="G15276" s="108">
        <f t="shared" si="238"/>
        <v>43466</v>
      </c>
    </row>
    <row r="15277" spans="1:7" x14ac:dyDescent="0.35">
      <c r="A15277" s="72" t="s">
        <v>1035</v>
      </c>
      <c r="B15277" s="72" t="s">
        <v>1036</v>
      </c>
      <c r="C15277" s="72" t="s">
        <v>1087</v>
      </c>
      <c r="D15277" s="72" t="s">
        <v>1099</v>
      </c>
      <c r="E15277" s="72">
        <v>1088</v>
      </c>
      <c r="F15277" s="105">
        <v>95</v>
      </c>
      <c r="G15277" s="108">
        <f t="shared" si="238"/>
        <v>43374</v>
      </c>
    </row>
    <row r="15278" spans="1:7" x14ac:dyDescent="0.35">
      <c r="A15278" s="72" t="s">
        <v>1035</v>
      </c>
      <c r="B15278" s="72" t="s">
        <v>1036</v>
      </c>
      <c r="C15278" s="72" t="s">
        <v>1100</v>
      </c>
      <c r="D15278" s="72" t="s">
        <v>1088</v>
      </c>
      <c r="E15278" s="72">
        <v>703</v>
      </c>
      <c r="F15278" s="105">
        <v>88</v>
      </c>
      <c r="G15278" s="108">
        <f t="shared" si="238"/>
        <v>44378</v>
      </c>
    </row>
    <row r="15279" spans="1:7" x14ac:dyDescent="0.35">
      <c r="A15279" s="72" t="s">
        <v>1035</v>
      </c>
      <c r="B15279" s="72" t="s">
        <v>1036</v>
      </c>
      <c r="C15279" s="72" t="s">
        <v>1100</v>
      </c>
      <c r="D15279" s="72" t="s">
        <v>1089</v>
      </c>
      <c r="E15279" s="72">
        <v>710</v>
      </c>
      <c r="F15279" s="105">
        <v>88</v>
      </c>
      <c r="G15279" s="108">
        <f t="shared" si="238"/>
        <v>44287</v>
      </c>
    </row>
    <row r="15280" spans="1:7" x14ac:dyDescent="0.35">
      <c r="A15280" s="72" t="s">
        <v>1035</v>
      </c>
      <c r="B15280" s="72" t="s">
        <v>1036</v>
      </c>
      <c r="C15280" s="72" t="s">
        <v>1100</v>
      </c>
      <c r="D15280" s="72" t="s">
        <v>1090</v>
      </c>
      <c r="E15280" s="72">
        <v>710</v>
      </c>
      <c r="F15280" s="105">
        <v>88</v>
      </c>
      <c r="G15280" s="108">
        <f t="shared" si="238"/>
        <v>44197</v>
      </c>
    </row>
    <row r="15281" spans="1:7" x14ac:dyDescent="0.35">
      <c r="A15281" s="72" t="s">
        <v>1035</v>
      </c>
      <c r="B15281" s="72" t="s">
        <v>1036</v>
      </c>
      <c r="C15281" s="72" t="s">
        <v>1100</v>
      </c>
      <c r="D15281" s="72" t="s">
        <v>1091</v>
      </c>
      <c r="E15281" s="72">
        <v>700</v>
      </c>
      <c r="F15281" s="105">
        <v>88</v>
      </c>
      <c r="G15281" s="108">
        <f t="shared" si="238"/>
        <v>44105</v>
      </c>
    </row>
    <row r="15282" spans="1:7" x14ac:dyDescent="0.35">
      <c r="A15282" s="72" t="s">
        <v>1035</v>
      </c>
      <c r="B15282" s="72" t="s">
        <v>1036</v>
      </c>
      <c r="C15282" s="72" t="s">
        <v>1100</v>
      </c>
      <c r="D15282" s="72" t="s">
        <v>1092</v>
      </c>
      <c r="E15282" s="72">
        <v>698</v>
      </c>
      <c r="F15282" s="105">
        <v>88</v>
      </c>
      <c r="G15282" s="108">
        <f t="shared" si="238"/>
        <v>44013</v>
      </c>
    </row>
    <row r="15283" spans="1:7" x14ac:dyDescent="0.35">
      <c r="A15283" s="72" t="s">
        <v>1035</v>
      </c>
      <c r="B15283" s="72" t="s">
        <v>1036</v>
      </c>
      <c r="C15283" s="72" t="s">
        <v>1100</v>
      </c>
      <c r="D15283" s="72" t="s">
        <v>1093</v>
      </c>
      <c r="E15283" s="72">
        <v>686</v>
      </c>
      <c r="F15283" s="105">
        <v>88</v>
      </c>
      <c r="G15283" s="108">
        <f t="shared" si="238"/>
        <v>43922</v>
      </c>
    </row>
    <row r="15284" spans="1:7" x14ac:dyDescent="0.35">
      <c r="A15284" s="72" t="s">
        <v>1035</v>
      </c>
      <c r="B15284" s="72" t="s">
        <v>1036</v>
      </c>
      <c r="C15284" s="72" t="s">
        <v>1100</v>
      </c>
      <c r="D15284" s="72" t="s">
        <v>1094</v>
      </c>
      <c r="E15284" s="72">
        <v>671</v>
      </c>
      <c r="F15284" s="105">
        <v>88</v>
      </c>
      <c r="G15284" s="108">
        <f t="shared" si="238"/>
        <v>43831</v>
      </c>
    </row>
    <row r="15285" spans="1:7" x14ac:dyDescent="0.35">
      <c r="A15285" s="72" t="s">
        <v>1035</v>
      </c>
      <c r="B15285" s="72" t="s">
        <v>1036</v>
      </c>
      <c r="C15285" s="72" t="s">
        <v>1100</v>
      </c>
      <c r="D15285" s="72" t="s">
        <v>1095</v>
      </c>
      <c r="E15285" s="72">
        <v>670</v>
      </c>
      <c r="F15285" s="105">
        <v>89</v>
      </c>
      <c r="G15285" s="108">
        <f t="shared" si="238"/>
        <v>43739</v>
      </c>
    </row>
    <row r="15286" spans="1:7" x14ac:dyDescent="0.35">
      <c r="A15286" s="72" t="s">
        <v>1035</v>
      </c>
      <c r="B15286" s="72" t="s">
        <v>1036</v>
      </c>
      <c r="C15286" s="72" t="s">
        <v>1100</v>
      </c>
      <c r="D15286" s="72" t="s">
        <v>1096</v>
      </c>
      <c r="E15286" s="72">
        <v>668</v>
      </c>
      <c r="F15286" s="105">
        <v>96</v>
      </c>
      <c r="G15286" s="108">
        <f t="shared" si="238"/>
        <v>43647</v>
      </c>
    </row>
    <row r="15287" spans="1:7" x14ac:dyDescent="0.35">
      <c r="A15287" s="72" t="s">
        <v>1035</v>
      </c>
      <c r="B15287" s="72" t="s">
        <v>1036</v>
      </c>
      <c r="C15287" s="72" t="s">
        <v>1100</v>
      </c>
      <c r="D15287" s="72" t="s">
        <v>1097</v>
      </c>
      <c r="E15287" s="72">
        <v>667</v>
      </c>
      <c r="F15287" s="105">
        <v>68</v>
      </c>
      <c r="G15287" s="108">
        <f t="shared" si="238"/>
        <v>43556</v>
      </c>
    </row>
    <row r="15288" spans="1:7" x14ac:dyDescent="0.35">
      <c r="A15288" s="72" t="s">
        <v>1035</v>
      </c>
      <c r="B15288" s="72" t="s">
        <v>1036</v>
      </c>
      <c r="C15288" s="72" t="s">
        <v>1100</v>
      </c>
      <c r="D15288" s="72" t="s">
        <v>1098</v>
      </c>
      <c r="E15288" s="72">
        <v>648</v>
      </c>
      <c r="F15288" s="105">
        <v>68</v>
      </c>
      <c r="G15288" s="108">
        <f t="shared" si="238"/>
        <v>43466</v>
      </c>
    </row>
    <row r="15289" spans="1:7" x14ac:dyDescent="0.35">
      <c r="A15289" s="72" t="s">
        <v>1035</v>
      </c>
      <c r="B15289" s="72" t="s">
        <v>1036</v>
      </c>
      <c r="C15289" s="72" t="s">
        <v>1100</v>
      </c>
      <c r="D15289" s="72" t="s">
        <v>1099</v>
      </c>
      <c r="E15289" s="72">
        <v>663</v>
      </c>
      <c r="F15289" s="105">
        <v>70</v>
      </c>
      <c r="G15289" s="108">
        <f t="shared" si="238"/>
        <v>43374</v>
      </c>
    </row>
    <row r="15290" spans="1:7" x14ac:dyDescent="0.35">
      <c r="A15290" s="72" t="s">
        <v>1035</v>
      </c>
      <c r="B15290" s="72" t="s">
        <v>1036</v>
      </c>
      <c r="C15290" s="72" t="s">
        <v>1101</v>
      </c>
      <c r="D15290" s="72" t="s">
        <v>1088</v>
      </c>
      <c r="E15290" s="72">
        <v>980</v>
      </c>
      <c r="F15290" s="105">
        <v>17</v>
      </c>
      <c r="G15290" s="108">
        <f t="shared" si="238"/>
        <v>44378</v>
      </c>
    </row>
    <row r="15291" spans="1:7" x14ac:dyDescent="0.35">
      <c r="A15291" s="72" t="s">
        <v>1035</v>
      </c>
      <c r="B15291" s="72" t="s">
        <v>1036</v>
      </c>
      <c r="C15291" s="72" t="s">
        <v>1101</v>
      </c>
      <c r="D15291" s="72" t="s">
        <v>1089</v>
      </c>
      <c r="E15291" s="72">
        <v>977</v>
      </c>
      <c r="F15291" s="105">
        <v>17</v>
      </c>
      <c r="G15291" s="108">
        <f t="shared" si="238"/>
        <v>44287</v>
      </c>
    </row>
    <row r="15292" spans="1:7" x14ac:dyDescent="0.35">
      <c r="A15292" s="72" t="s">
        <v>1035</v>
      </c>
      <c r="B15292" s="72" t="s">
        <v>1036</v>
      </c>
      <c r="C15292" s="72" t="s">
        <v>1101</v>
      </c>
      <c r="D15292" s="72" t="s">
        <v>1090</v>
      </c>
      <c r="E15292" s="72">
        <v>978</v>
      </c>
      <c r="F15292" s="105">
        <v>17</v>
      </c>
      <c r="G15292" s="108">
        <f t="shared" si="238"/>
        <v>44197</v>
      </c>
    </row>
    <row r="15293" spans="1:7" x14ac:dyDescent="0.35">
      <c r="A15293" s="72" t="s">
        <v>1035</v>
      </c>
      <c r="B15293" s="72" t="s">
        <v>1036</v>
      </c>
      <c r="C15293" s="72" t="s">
        <v>1101</v>
      </c>
      <c r="D15293" s="72" t="s">
        <v>1091</v>
      </c>
      <c r="E15293" s="72">
        <v>961</v>
      </c>
      <c r="F15293" s="105">
        <v>17</v>
      </c>
      <c r="G15293" s="108">
        <f t="shared" si="238"/>
        <v>44105</v>
      </c>
    </row>
    <row r="15294" spans="1:7" x14ac:dyDescent="0.35">
      <c r="A15294" s="72" t="s">
        <v>1035</v>
      </c>
      <c r="B15294" s="72" t="s">
        <v>1036</v>
      </c>
      <c r="C15294" s="72" t="s">
        <v>1101</v>
      </c>
      <c r="D15294" s="72" t="s">
        <v>1092</v>
      </c>
      <c r="E15294" s="72">
        <v>943</v>
      </c>
      <c r="F15294" s="105">
        <v>17</v>
      </c>
      <c r="G15294" s="108">
        <f t="shared" si="238"/>
        <v>44013</v>
      </c>
    </row>
    <row r="15295" spans="1:7" x14ac:dyDescent="0.35">
      <c r="A15295" s="72" t="s">
        <v>1035</v>
      </c>
      <c r="B15295" s="72" t="s">
        <v>1036</v>
      </c>
      <c r="C15295" s="72" t="s">
        <v>1101</v>
      </c>
      <c r="D15295" s="72" t="s">
        <v>1093</v>
      </c>
      <c r="E15295" s="72">
        <v>908</v>
      </c>
      <c r="F15295" s="105">
        <v>17</v>
      </c>
      <c r="G15295" s="108">
        <f t="shared" si="238"/>
        <v>43922</v>
      </c>
    </row>
    <row r="15296" spans="1:7" x14ac:dyDescent="0.35">
      <c r="A15296" s="72" t="s">
        <v>1035</v>
      </c>
      <c r="B15296" s="72" t="s">
        <v>1036</v>
      </c>
      <c r="C15296" s="72" t="s">
        <v>1101</v>
      </c>
      <c r="D15296" s="72" t="s">
        <v>1094</v>
      </c>
      <c r="E15296" s="72">
        <v>896</v>
      </c>
      <c r="F15296" s="105">
        <v>17</v>
      </c>
      <c r="G15296" s="108">
        <f t="shared" si="238"/>
        <v>43831</v>
      </c>
    </row>
    <row r="15297" spans="1:7" x14ac:dyDescent="0.35">
      <c r="A15297" s="72" t="s">
        <v>1035</v>
      </c>
      <c r="B15297" s="72" t="s">
        <v>1036</v>
      </c>
      <c r="C15297" s="72" t="s">
        <v>1101</v>
      </c>
      <c r="D15297" s="72" t="s">
        <v>1095</v>
      </c>
      <c r="E15297" s="72">
        <v>873</v>
      </c>
      <c r="F15297" s="105">
        <v>16</v>
      </c>
      <c r="G15297" s="108">
        <f t="shared" si="238"/>
        <v>43739</v>
      </c>
    </row>
    <row r="15298" spans="1:7" x14ac:dyDescent="0.35">
      <c r="A15298" s="72" t="s">
        <v>1035</v>
      </c>
      <c r="B15298" s="72" t="s">
        <v>1036</v>
      </c>
      <c r="C15298" s="72" t="s">
        <v>1101</v>
      </c>
      <c r="D15298" s="72" t="s">
        <v>1096</v>
      </c>
      <c r="E15298" s="72">
        <v>854</v>
      </c>
      <c r="F15298" s="105">
        <v>13</v>
      </c>
      <c r="G15298" s="108">
        <f t="shared" si="238"/>
        <v>43647</v>
      </c>
    </row>
    <row r="15299" spans="1:7" x14ac:dyDescent="0.35">
      <c r="A15299" s="72" t="s">
        <v>1035</v>
      </c>
      <c r="B15299" s="72" t="s">
        <v>1036</v>
      </c>
      <c r="C15299" s="72" t="s">
        <v>1101</v>
      </c>
      <c r="D15299" s="72" t="s">
        <v>1097</v>
      </c>
      <c r="E15299" s="72">
        <v>842</v>
      </c>
      <c r="F15299" s="105">
        <v>12</v>
      </c>
      <c r="G15299" s="108">
        <f t="shared" si="238"/>
        <v>43556</v>
      </c>
    </row>
    <row r="15300" spans="1:7" x14ac:dyDescent="0.35">
      <c r="A15300" s="72" t="s">
        <v>1035</v>
      </c>
      <c r="B15300" s="72" t="s">
        <v>1036</v>
      </c>
      <c r="C15300" s="72" t="s">
        <v>1101</v>
      </c>
      <c r="D15300" s="72" t="s">
        <v>1098</v>
      </c>
      <c r="E15300" s="72">
        <v>795</v>
      </c>
      <c r="F15300" s="105">
        <v>7</v>
      </c>
      <c r="G15300" s="108">
        <f t="shared" ref="G15300:G15363" si="239">DATE(LEFT(D15300,4),RIGHT(LEFT(D15300,7),2),1)</f>
        <v>43466</v>
      </c>
    </row>
    <row r="15301" spans="1:7" x14ac:dyDescent="0.35">
      <c r="A15301" s="72" t="s">
        <v>1035</v>
      </c>
      <c r="B15301" s="72" t="s">
        <v>1036</v>
      </c>
      <c r="C15301" s="72" t="s">
        <v>1101</v>
      </c>
      <c r="D15301" s="72" t="s">
        <v>1099</v>
      </c>
      <c r="E15301" s="72">
        <v>789</v>
      </c>
      <c r="F15301" s="105">
        <v>8</v>
      </c>
      <c r="G15301" s="108">
        <f t="shared" si="239"/>
        <v>43374</v>
      </c>
    </row>
    <row r="15302" spans="1:7" x14ac:dyDescent="0.35">
      <c r="A15302" s="72" t="s">
        <v>1035</v>
      </c>
      <c r="B15302" s="72" t="s">
        <v>1036</v>
      </c>
      <c r="C15302" s="72" t="s">
        <v>1102</v>
      </c>
      <c r="D15302" s="72" t="s">
        <v>1088</v>
      </c>
      <c r="E15302" s="72">
        <v>1786</v>
      </c>
      <c r="F15302" s="105">
        <v>136</v>
      </c>
      <c r="G15302" s="108">
        <f t="shared" si="239"/>
        <v>44378</v>
      </c>
    </row>
    <row r="15303" spans="1:7" x14ac:dyDescent="0.35">
      <c r="A15303" s="72" t="s">
        <v>1035</v>
      </c>
      <c r="B15303" s="72" t="s">
        <v>1036</v>
      </c>
      <c r="C15303" s="72" t="s">
        <v>1102</v>
      </c>
      <c r="D15303" s="72" t="s">
        <v>1089</v>
      </c>
      <c r="E15303" s="72">
        <v>1795</v>
      </c>
      <c r="F15303" s="105">
        <v>137</v>
      </c>
      <c r="G15303" s="108">
        <f t="shared" si="239"/>
        <v>44287</v>
      </c>
    </row>
    <row r="15304" spans="1:7" x14ac:dyDescent="0.35">
      <c r="A15304" s="72" t="s">
        <v>1035</v>
      </c>
      <c r="B15304" s="72" t="s">
        <v>1036</v>
      </c>
      <c r="C15304" s="72" t="s">
        <v>1102</v>
      </c>
      <c r="D15304" s="72" t="s">
        <v>1090</v>
      </c>
      <c r="E15304" s="72">
        <v>1789</v>
      </c>
      <c r="F15304" s="105">
        <v>137</v>
      </c>
      <c r="G15304" s="108">
        <f t="shared" si="239"/>
        <v>44197</v>
      </c>
    </row>
    <row r="15305" spans="1:7" x14ac:dyDescent="0.35">
      <c r="A15305" s="72" t="s">
        <v>1035</v>
      </c>
      <c r="B15305" s="72" t="s">
        <v>1036</v>
      </c>
      <c r="C15305" s="72" t="s">
        <v>1102</v>
      </c>
      <c r="D15305" s="72" t="s">
        <v>1091</v>
      </c>
      <c r="E15305" s="72">
        <v>1785</v>
      </c>
      <c r="F15305" s="105">
        <v>137</v>
      </c>
      <c r="G15305" s="108">
        <f t="shared" si="239"/>
        <v>44105</v>
      </c>
    </row>
    <row r="15306" spans="1:7" x14ac:dyDescent="0.35">
      <c r="A15306" s="72" t="s">
        <v>1035</v>
      </c>
      <c r="B15306" s="72" t="s">
        <v>1036</v>
      </c>
      <c r="C15306" s="72" t="s">
        <v>1102</v>
      </c>
      <c r="D15306" s="72" t="s">
        <v>1092</v>
      </c>
      <c r="E15306" s="72">
        <v>1772</v>
      </c>
      <c r="F15306" s="105">
        <v>137</v>
      </c>
      <c r="G15306" s="108">
        <f t="shared" si="239"/>
        <v>44013</v>
      </c>
    </row>
    <row r="15307" spans="1:7" x14ac:dyDescent="0.35">
      <c r="A15307" s="72" t="s">
        <v>1035</v>
      </c>
      <c r="B15307" s="72" t="s">
        <v>1036</v>
      </c>
      <c r="C15307" s="72" t="s">
        <v>1102</v>
      </c>
      <c r="D15307" s="72" t="s">
        <v>1093</v>
      </c>
      <c r="E15307" s="72">
        <v>1744</v>
      </c>
      <c r="F15307" s="105">
        <v>137</v>
      </c>
      <c r="G15307" s="108">
        <f t="shared" si="239"/>
        <v>43922</v>
      </c>
    </row>
    <row r="15308" spans="1:7" x14ac:dyDescent="0.35">
      <c r="A15308" s="72" t="s">
        <v>1035</v>
      </c>
      <c r="B15308" s="72" t="s">
        <v>1036</v>
      </c>
      <c r="C15308" s="72" t="s">
        <v>1102</v>
      </c>
      <c r="D15308" s="72" t="s">
        <v>1094</v>
      </c>
      <c r="E15308" s="72">
        <v>1720</v>
      </c>
      <c r="F15308" s="105">
        <v>137</v>
      </c>
      <c r="G15308" s="108">
        <f t="shared" si="239"/>
        <v>43831</v>
      </c>
    </row>
    <row r="15309" spans="1:7" x14ac:dyDescent="0.35">
      <c r="A15309" s="72" t="s">
        <v>1035</v>
      </c>
      <c r="B15309" s="72" t="s">
        <v>1036</v>
      </c>
      <c r="C15309" s="72" t="s">
        <v>1102</v>
      </c>
      <c r="D15309" s="72" t="s">
        <v>1095</v>
      </c>
      <c r="E15309" s="72">
        <v>1713</v>
      </c>
      <c r="F15309" s="105">
        <v>137</v>
      </c>
      <c r="G15309" s="108">
        <f t="shared" si="239"/>
        <v>43739</v>
      </c>
    </row>
    <row r="15310" spans="1:7" x14ac:dyDescent="0.35">
      <c r="A15310" s="72" t="s">
        <v>1035</v>
      </c>
      <c r="B15310" s="72" t="s">
        <v>1036</v>
      </c>
      <c r="C15310" s="72" t="s">
        <v>1102</v>
      </c>
      <c r="D15310" s="72" t="s">
        <v>1096</v>
      </c>
      <c r="E15310" s="72">
        <v>1699</v>
      </c>
      <c r="F15310" s="105">
        <v>133</v>
      </c>
      <c r="G15310" s="108">
        <f t="shared" si="239"/>
        <v>43647</v>
      </c>
    </row>
    <row r="15311" spans="1:7" x14ac:dyDescent="0.35">
      <c r="A15311" s="72" t="s">
        <v>1035</v>
      </c>
      <c r="B15311" s="72" t="s">
        <v>1036</v>
      </c>
      <c r="C15311" s="72" t="s">
        <v>1102</v>
      </c>
      <c r="D15311" s="72" t="s">
        <v>1097</v>
      </c>
      <c r="E15311" s="72">
        <v>1687</v>
      </c>
      <c r="F15311" s="105">
        <v>97</v>
      </c>
      <c r="G15311" s="108">
        <f t="shared" si="239"/>
        <v>43556</v>
      </c>
    </row>
    <row r="15312" spans="1:7" x14ac:dyDescent="0.35">
      <c r="A15312" s="72" t="s">
        <v>1035</v>
      </c>
      <c r="B15312" s="72" t="s">
        <v>1036</v>
      </c>
      <c r="C15312" s="72" t="s">
        <v>1102</v>
      </c>
      <c r="D15312" s="72" t="s">
        <v>1098</v>
      </c>
      <c r="E15312" s="72">
        <v>1666</v>
      </c>
      <c r="F15312" s="105">
        <v>101</v>
      </c>
      <c r="G15312" s="108">
        <f t="shared" si="239"/>
        <v>43466</v>
      </c>
    </row>
    <row r="15313" spans="1:7" x14ac:dyDescent="0.35">
      <c r="A15313" s="72" t="s">
        <v>1035</v>
      </c>
      <c r="B15313" s="72" t="s">
        <v>1036</v>
      </c>
      <c r="C15313" s="72" t="s">
        <v>1102</v>
      </c>
      <c r="D15313" s="72" t="s">
        <v>1099</v>
      </c>
      <c r="E15313" s="72">
        <v>1665</v>
      </c>
      <c r="F15313" s="105">
        <v>103</v>
      </c>
      <c r="G15313" s="108">
        <f t="shared" si="239"/>
        <v>43374</v>
      </c>
    </row>
    <row r="15314" spans="1:7" x14ac:dyDescent="0.35">
      <c r="A15314" s="72" t="s">
        <v>866</v>
      </c>
      <c r="B15314" s="72" t="s">
        <v>867</v>
      </c>
      <c r="C15314" s="72" t="s">
        <v>1087</v>
      </c>
      <c r="D15314" s="72" t="s">
        <v>1088</v>
      </c>
      <c r="E15314" s="72">
        <v>723</v>
      </c>
      <c r="F15314" s="105">
        <v>54</v>
      </c>
      <c r="G15314" s="108">
        <f t="shared" si="239"/>
        <v>44378</v>
      </c>
    </row>
    <row r="15315" spans="1:7" x14ac:dyDescent="0.35">
      <c r="A15315" s="72" t="s">
        <v>866</v>
      </c>
      <c r="B15315" s="72" t="s">
        <v>867</v>
      </c>
      <c r="C15315" s="72" t="s">
        <v>1087</v>
      </c>
      <c r="D15315" s="72" t="s">
        <v>1089</v>
      </c>
      <c r="E15315" s="72">
        <v>724</v>
      </c>
      <c r="F15315" s="105">
        <v>54</v>
      </c>
      <c r="G15315" s="108">
        <f t="shared" si="239"/>
        <v>44287</v>
      </c>
    </row>
    <row r="15316" spans="1:7" x14ac:dyDescent="0.35">
      <c r="A15316" s="72" t="s">
        <v>866</v>
      </c>
      <c r="B15316" s="72" t="s">
        <v>867</v>
      </c>
      <c r="C15316" s="72" t="s">
        <v>1087</v>
      </c>
      <c r="D15316" s="72" t="s">
        <v>1090</v>
      </c>
      <c r="E15316" s="72">
        <v>725</v>
      </c>
      <c r="F15316" s="105">
        <v>54</v>
      </c>
      <c r="G15316" s="108">
        <f t="shared" si="239"/>
        <v>44197</v>
      </c>
    </row>
    <row r="15317" spans="1:7" x14ac:dyDescent="0.35">
      <c r="A15317" s="72" t="s">
        <v>866</v>
      </c>
      <c r="B15317" s="72" t="s">
        <v>867</v>
      </c>
      <c r="C15317" s="72" t="s">
        <v>1087</v>
      </c>
      <c r="D15317" s="72" t="s">
        <v>1091</v>
      </c>
      <c r="E15317" s="72">
        <v>718</v>
      </c>
      <c r="F15317" s="105">
        <v>53</v>
      </c>
      <c r="G15317" s="108">
        <f t="shared" si="239"/>
        <v>44105</v>
      </c>
    </row>
    <row r="15318" spans="1:7" x14ac:dyDescent="0.35">
      <c r="A15318" s="72" t="s">
        <v>866</v>
      </c>
      <c r="B15318" s="72" t="s">
        <v>867</v>
      </c>
      <c r="C15318" s="72" t="s">
        <v>1087</v>
      </c>
      <c r="D15318" s="72" t="s">
        <v>1092</v>
      </c>
      <c r="E15318" s="72">
        <v>721</v>
      </c>
      <c r="F15318" s="105">
        <v>55</v>
      </c>
      <c r="G15318" s="108">
        <f t="shared" si="239"/>
        <v>44013</v>
      </c>
    </row>
    <row r="15319" spans="1:7" x14ac:dyDescent="0.35">
      <c r="A15319" s="72" t="s">
        <v>866</v>
      </c>
      <c r="B15319" s="72" t="s">
        <v>867</v>
      </c>
      <c r="C15319" s="72" t="s">
        <v>1087</v>
      </c>
      <c r="D15319" s="72" t="s">
        <v>1093</v>
      </c>
      <c r="E15319" s="72">
        <v>718</v>
      </c>
      <c r="F15319" s="105">
        <v>55</v>
      </c>
      <c r="G15319" s="108">
        <f t="shared" si="239"/>
        <v>43922</v>
      </c>
    </row>
    <row r="15320" spans="1:7" x14ac:dyDescent="0.35">
      <c r="A15320" s="72" t="s">
        <v>866</v>
      </c>
      <c r="B15320" s="72" t="s">
        <v>867</v>
      </c>
      <c r="C15320" s="72" t="s">
        <v>1087</v>
      </c>
      <c r="D15320" s="72" t="s">
        <v>1094</v>
      </c>
      <c r="E15320" s="72">
        <v>720</v>
      </c>
      <c r="F15320" s="105">
        <v>55</v>
      </c>
      <c r="G15320" s="108">
        <f t="shared" si="239"/>
        <v>43831</v>
      </c>
    </row>
    <row r="15321" spans="1:7" x14ac:dyDescent="0.35">
      <c r="A15321" s="72" t="s">
        <v>866</v>
      </c>
      <c r="B15321" s="72" t="s">
        <v>867</v>
      </c>
      <c r="C15321" s="72" t="s">
        <v>1087</v>
      </c>
      <c r="D15321" s="72" t="s">
        <v>1095</v>
      </c>
      <c r="E15321" s="72">
        <v>711</v>
      </c>
      <c r="F15321" s="105">
        <v>55</v>
      </c>
      <c r="G15321" s="108">
        <f t="shared" si="239"/>
        <v>43739</v>
      </c>
    </row>
    <row r="15322" spans="1:7" x14ac:dyDescent="0.35">
      <c r="A15322" s="72" t="s">
        <v>866</v>
      </c>
      <c r="B15322" s="72" t="s">
        <v>867</v>
      </c>
      <c r="C15322" s="72" t="s">
        <v>1087</v>
      </c>
      <c r="D15322" s="72" t="s">
        <v>1096</v>
      </c>
      <c r="E15322" s="72">
        <v>715</v>
      </c>
      <c r="F15322" s="105">
        <v>55</v>
      </c>
      <c r="G15322" s="108">
        <f t="shared" si="239"/>
        <v>43647</v>
      </c>
    </row>
    <row r="15323" spans="1:7" x14ac:dyDescent="0.35">
      <c r="A15323" s="72" t="s">
        <v>866</v>
      </c>
      <c r="B15323" s="72" t="s">
        <v>867</v>
      </c>
      <c r="C15323" s="72" t="s">
        <v>1087</v>
      </c>
      <c r="D15323" s="72" t="s">
        <v>1097</v>
      </c>
      <c r="E15323" s="72">
        <v>711</v>
      </c>
      <c r="F15323" s="105">
        <v>54</v>
      </c>
      <c r="G15323" s="108">
        <f t="shared" si="239"/>
        <v>43556</v>
      </c>
    </row>
    <row r="15324" spans="1:7" x14ac:dyDescent="0.35">
      <c r="A15324" s="72" t="s">
        <v>866</v>
      </c>
      <c r="B15324" s="72" t="s">
        <v>867</v>
      </c>
      <c r="C15324" s="72" t="s">
        <v>1087</v>
      </c>
      <c r="D15324" s="72" t="s">
        <v>1098</v>
      </c>
      <c r="E15324" s="72">
        <v>707</v>
      </c>
      <c r="F15324" s="105">
        <v>53</v>
      </c>
      <c r="G15324" s="108">
        <f t="shared" si="239"/>
        <v>43466</v>
      </c>
    </row>
    <row r="15325" spans="1:7" x14ac:dyDescent="0.35">
      <c r="A15325" s="72" t="s">
        <v>866</v>
      </c>
      <c r="B15325" s="72" t="s">
        <v>867</v>
      </c>
      <c r="C15325" s="72" t="s">
        <v>1087</v>
      </c>
      <c r="D15325" s="72" t="s">
        <v>1099</v>
      </c>
      <c r="E15325" s="72">
        <v>737</v>
      </c>
      <c r="F15325" s="105">
        <v>74</v>
      </c>
      <c r="G15325" s="108">
        <f t="shared" si="239"/>
        <v>43374</v>
      </c>
    </row>
    <row r="15326" spans="1:7" x14ac:dyDescent="0.35">
      <c r="A15326" s="72" t="s">
        <v>866</v>
      </c>
      <c r="B15326" s="72" t="s">
        <v>867</v>
      </c>
      <c r="C15326" s="72" t="s">
        <v>1100</v>
      </c>
      <c r="D15326" s="72" t="s">
        <v>1088</v>
      </c>
      <c r="E15326" s="72">
        <v>1049</v>
      </c>
      <c r="F15326" s="105">
        <v>83</v>
      </c>
      <c r="G15326" s="108">
        <f t="shared" si="239"/>
        <v>44378</v>
      </c>
    </row>
    <row r="15327" spans="1:7" x14ac:dyDescent="0.35">
      <c r="A15327" s="72" t="s">
        <v>866</v>
      </c>
      <c r="B15327" s="72" t="s">
        <v>867</v>
      </c>
      <c r="C15327" s="72" t="s">
        <v>1100</v>
      </c>
      <c r="D15327" s="72" t="s">
        <v>1089</v>
      </c>
      <c r="E15327" s="72">
        <v>1046</v>
      </c>
      <c r="F15327" s="105">
        <v>82</v>
      </c>
      <c r="G15327" s="108">
        <f t="shared" si="239"/>
        <v>44287</v>
      </c>
    </row>
    <row r="15328" spans="1:7" x14ac:dyDescent="0.35">
      <c r="A15328" s="72" t="s">
        <v>866</v>
      </c>
      <c r="B15328" s="72" t="s">
        <v>867</v>
      </c>
      <c r="C15328" s="72" t="s">
        <v>1100</v>
      </c>
      <c r="D15328" s="72" t="s">
        <v>1090</v>
      </c>
      <c r="E15328" s="72">
        <v>1046</v>
      </c>
      <c r="F15328" s="105">
        <v>83</v>
      </c>
      <c r="G15328" s="108">
        <f t="shared" si="239"/>
        <v>44197</v>
      </c>
    </row>
    <row r="15329" spans="1:7" x14ac:dyDescent="0.35">
      <c r="A15329" s="72" t="s">
        <v>866</v>
      </c>
      <c r="B15329" s="72" t="s">
        <v>867</v>
      </c>
      <c r="C15329" s="72" t="s">
        <v>1100</v>
      </c>
      <c r="D15329" s="72" t="s">
        <v>1091</v>
      </c>
      <c r="E15329" s="72">
        <v>1046</v>
      </c>
      <c r="F15329" s="105">
        <v>83</v>
      </c>
      <c r="G15329" s="108">
        <f t="shared" si="239"/>
        <v>44105</v>
      </c>
    </row>
    <row r="15330" spans="1:7" x14ac:dyDescent="0.35">
      <c r="A15330" s="72" t="s">
        <v>866</v>
      </c>
      <c r="B15330" s="72" t="s">
        <v>867</v>
      </c>
      <c r="C15330" s="72" t="s">
        <v>1100</v>
      </c>
      <c r="D15330" s="72" t="s">
        <v>1092</v>
      </c>
      <c r="E15330" s="72">
        <v>1050</v>
      </c>
      <c r="F15330" s="105">
        <v>83</v>
      </c>
      <c r="G15330" s="108">
        <f t="shared" si="239"/>
        <v>44013</v>
      </c>
    </row>
    <row r="15331" spans="1:7" x14ac:dyDescent="0.35">
      <c r="A15331" s="72" t="s">
        <v>866</v>
      </c>
      <c r="B15331" s="72" t="s">
        <v>867</v>
      </c>
      <c r="C15331" s="72" t="s">
        <v>1100</v>
      </c>
      <c r="D15331" s="72" t="s">
        <v>1093</v>
      </c>
      <c r="E15331" s="72">
        <v>1034</v>
      </c>
      <c r="F15331" s="105">
        <v>83</v>
      </c>
      <c r="G15331" s="108">
        <f t="shared" si="239"/>
        <v>43922</v>
      </c>
    </row>
    <row r="15332" spans="1:7" x14ac:dyDescent="0.35">
      <c r="A15332" s="72" t="s">
        <v>866</v>
      </c>
      <c r="B15332" s="72" t="s">
        <v>867</v>
      </c>
      <c r="C15332" s="72" t="s">
        <v>1100</v>
      </c>
      <c r="D15332" s="72" t="s">
        <v>1094</v>
      </c>
      <c r="E15332" s="72">
        <v>1043</v>
      </c>
      <c r="F15332" s="105">
        <v>92</v>
      </c>
      <c r="G15332" s="108">
        <f t="shared" si="239"/>
        <v>43831</v>
      </c>
    </row>
    <row r="15333" spans="1:7" x14ac:dyDescent="0.35">
      <c r="A15333" s="72" t="s">
        <v>866</v>
      </c>
      <c r="B15333" s="72" t="s">
        <v>867</v>
      </c>
      <c r="C15333" s="72" t="s">
        <v>1100</v>
      </c>
      <c r="D15333" s="72" t="s">
        <v>1095</v>
      </c>
      <c r="E15333" s="72">
        <v>1040</v>
      </c>
      <c r="F15333" s="105">
        <v>91</v>
      </c>
      <c r="G15333" s="108">
        <f t="shared" si="239"/>
        <v>43739</v>
      </c>
    </row>
    <row r="15334" spans="1:7" x14ac:dyDescent="0.35">
      <c r="A15334" s="72" t="s">
        <v>866</v>
      </c>
      <c r="B15334" s="72" t="s">
        <v>867</v>
      </c>
      <c r="C15334" s="72" t="s">
        <v>1100</v>
      </c>
      <c r="D15334" s="72" t="s">
        <v>1096</v>
      </c>
      <c r="E15334" s="72">
        <v>1043</v>
      </c>
      <c r="F15334" s="105">
        <v>91</v>
      </c>
      <c r="G15334" s="108">
        <f t="shared" si="239"/>
        <v>43647</v>
      </c>
    </row>
    <row r="15335" spans="1:7" x14ac:dyDescent="0.35">
      <c r="A15335" s="72" t="s">
        <v>866</v>
      </c>
      <c r="B15335" s="72" t="s">
        <v>867</v>
      </c>
      <c r="C15335" s="72" t="s">
        <v>1100</v>
      </c>
      <c r="D15335" s="72" t="s">
        <v>1097</v>
      </c>
      <c r="E15335" s="72">
        <v>1046</v>
      </c>
      <c r="F15335" s="105">
        <v>90</v>
      </c>
      <c r="G15335" s="108">
        <f t="shared" si="239"/>
        <v>43556</v>
      </c>
    </row>
    <row r="15336" spans="1:7" x14ac:dyDescent="0.35">
      <c r="A15336" s="72" t="s">
        <v>866</v>
      </c>
      <c r="B15336" s="72" t="s">
        <v>867</v>
      </c>
      <c r="C15336" s="72" t="s">
        <v>1100</v>
      </c>
      <c r="D15336" s="72" t="s">
        <v>1098</v>
      </c>
      <c r="E15336" s="72">
        <v>1052</v>
      </c>
      <c r="F15336" s="105">
        <v>101</v>
      </c>
      <c r="G15336" s="108">
        <f t="shared" si="239"/>
        <v>43466</v>
      </c>
    </row>
    <row r="15337" spans="1:7" x14ac:dyDescent="0.35">
      <c r="A15337" s="72" t="s">
        <v>866</v>
      </c>
      <c r="B15337" s="72" t="s">
        <v>867</v>
      </c>
      <c r="C15337" s="72" t="s">
        <v>1100</v>
      </c>
      <c r="D15337" s="72" t="s">
        <v>1099</v>
      </c>
      <c r="E15337" s="72">
        <v>1180</v>
      </c>
      <c r="F15337" s="105">
        <v>208</v>
      </c>
      <c r="G15337" s="108">
        <f t="shared" si="239"/>
        <v>43374</v>
      </c>
    </row>
    <row r="15338" spans="1:7" x14ac:dyDescent="0.35">
      <c r="A15338" s="72" t="s">
        <v>866</v>
      </c>
      <c r="B15338" s="72" t="s">
        <v>867</v>
      </c>
      <c r="C15338" s="72" t="s">
        <v>1101</v>
      </c>
      <c r="D15338" s="72" t="s">
        <v>1088</v>
      </c>
      <c r="E15338" s="72">
        <v>184</v>
      </c>
      <c r="F15338" s="105">
        <v>2</v>
      </c>
      <c r="G15338" s="108">
        <f t="shared" si="239"/>
        <v>44378</v>
      </c>
    </row>
    <row r="15339" spans="1:7" x14ac:dyDescent="0.35">
      <c r="A15339" s="72" t="s">
        <v>866</v>
      </c>
      <c r="B15339" s="72" t="s">
        <v>867</v>
      </c>
      <c r="C15339" s="72" t="s">
        <v>1101</v>
      </c>
      <c r="D15339" s="72" t="s">
        <v>1089</v>
      </c>
      <c r="E15339" s="72">
        <v>185</v>
      </c>
      <c r="F15339" s="105">
        <v>2</v>
      </c>
      <c r="G15339" s="108">
        <f t="shared" si="239"/>
        <v>44287</v>
      </c>
    </row>
    <row r="15340" spans="1:7" x14ac:dyDescent="0.35">
      <c r="A15340" s="72" t="s">
        <v>866</v>
      </c>
      <c r="B15340" s="72" t="s">
        <v>867</v>
      </c>
      <c r="C15340" s="72" t="s">
        <v>1101</v>
      </c>
      <c r="D15340" s="72" t="s">
        <v>1090</v>
      </c>
      <c r="E15340" s="72">
        <v>184</v>
      </c>
      <c r="F15340" s="105">
        <v>2</v>
      </c>
      <c r="G15340" s="108">
        <f t="shared" si="239"/>
        <v>44197</v>
      </c>
    </row>
    <row r="15341" spans="1:7" x14ac:dyDescent="0.35">
      <c r="A15341" s="72" t="s">
        <v>866</v>
      </c>
      <c r="B15341" s="72" t="s">
        <v>867</v>
      </c>
      <c r="C15341" s="72" t="s">
        <v>1101</v>
      </c>
      <c r="D15341" s="72" t="s">
        <v>1091</v>
      </c>
      <c r="E15341" s="72">
        <v>191</v>
      </c>
      <c r="F15341" s="105">
        <v>2</v>
      </c>
      <c r="G15341" s="108">
        <f t="shared" si="239"/>
        <v>44105</v>
      </c>
    </row>
    <row r="15342" spans="1:7" x14ac:dyDescent="0.35">
      <c r="A15342" s="72" t="s">
        <v>866</v>
      </c>
      <c r="B15342" s="72" t="s">
        <v>867</v>
      </c>
      <c r="C15342" s="72" t="s">
        <v>1101</v>
      </c>
      <c r="D15342" s="72" t="s">
        <v>1092</v>
      </c>
      <c r="E15342" s="72">
        <v>193</v>
      </c>
      <c r="F15342" s="105">
        <v>2</v>
      </c>
      <c r="G15342" s="108">
        <f t="shared" si="239"/>
        <v>44013</v>
      </c>
    </row>
    <row r="15343" spans="1:7" x14ac:dyDescent="0.35">
      <c r="A15343" s="72" t="s">
        <v>866</v>
      </c>
      <c r="B15343" s="72" t="s">
        <v>867</v>
      </c>
      <c r="C15343" s="72" t="s">
        <v>1101</v>
      </c>
      <c r="D15343" s="72" t="s">
        <v>1093</v>
      </c>
      <c r="E15343" s="72">
        <v>192</v>
      </c>
      <c r="F15343" s="105">
        <v>2</v>
      </c>
      <c r="G15343" s="108">
        <f t="shared" si="239"/>
        <v>43922</v>
      </c>
    </row>
    <row r="15344" spans="1:7" x14ac:dyDescent="0.35">
      <c r="A15344" s="72" t="s">
        <v>866</v>
      </c>
      <c r="B15344" s="72" t="s">
        <v>867</v>
      </c>
      <c r="C15344" s="72" t="s">
        <v>1101</v>
      </c>
      <c r="D15344" s="72" t="s">
        <v>1094</v>
      </c>
      <c r="E15344" s="72">
        <v>194</v>
      </c>
      <c r="F15344" s="105">
        <v>2</v>
      </c>
      <c r="G15344" s="108">
        <f t="shared" si="239"/>
        <v>43831</v>
      </c>
    </row>
    <row r="15345" spans="1:7" x14ac:dyDescent="0.35">
      <c r="A15345" s="72" t="s">
        <v>866</v>
      </c>
      <c r="B15345" s="72" t="s">
        <v>867</v>
      </c>
      <c r="C15345" s="72" t="s">
        <v>1101</v>
      </c>
      <c r="D15345" s="72" t="s">
        <v>1095</v>
      </c>
      <c r="E15345" s="72">
        <v>185</v>
      </c>
      <c r="F15345" s="105">
        <v>2</v>
      </c>
      <c r="G15345" s="108">
        <f t="shared" si="239"/>
        <v>43739</v>
      </c>
    </row>
    <row r="15346" spans="1:7" x14ac:dyDescent="0.35">
      <c r="A15346" s="72" t="s">
        <v>866</v>
      </c>
      <c r="B15346" s="72" t="s">
        <v>867</v>
      </c>
      <c r="C15346" s="72" t="s">
        <v>1101</v>
      </c>
      <c r="D15346" s="72" t="s">
        <v>1096</v>
      </c>
      <c r="E15346" s="72">
        <v>182</v>
      </c>
      <c r="F15346" s="105">
        <v>2</v>
      </c>
      <c r="G15346" s="108">
        <f t="shared" si="239"/>
        <v>43647</v>
      </c>
    </row>
    <row r="15347" spans="1:7" x14ac:dyDescent="0.35">
      <c r="A15347" s="72" t="s">
        <v>866</v>
      </c>
      <c r="B15347" s="72" t="s">
        <v>867</v>
      </c>
      <c r="C15347" s="72" t="s">
        <v>1101</v>
      </c>
      <c r="D15347" s="72" t="s">
        <v>1097</v>
      </c>
      <c r="E15347" s="72">
        <v>182</v>
      </c>
      <c r="F15347" s="105">
        <v>2</v>
      </c>
      <c r="G15347" s="108">
        <f t="shared" si="239"/>
        <v>43556</v>
      </c>
    </row>
    <row r="15348" spans="1:7" x14ac:dyDescent="0.35">
      <c r="A15348" s="72" t="s">
        <v>866</v>
      </c>
      <c r="B15348" s="72" t="s">
        <v>867</v>
      </c>
      <c r="C15348" s="72" t="s">
        <v>1101</v>
      </c>
      <c r="D15348" s="72" t="s">
        <v>1098</v>
      </c>
      <c r="E15348" s="72">
        <v>178</v>
      </c>
      <c r="F15348" s="105">
        <v>2</v>
      </c>
      <c r="G15348" s="108">
        <f t="shared" si="239"/>
        <v>43466</v>
      </c>
    </row>
    <row r="15349" spans="1:7" x14ac:dyDescent="0.35">
      <c r="A15349" s="72" t="s">
        <v>866</v>
      </c>
      <c r="B15349" s="72" t="s">
        <v>867</v>
      </c>
      <c r="C15349" s="72" t="s">
        <v>1101</v>
      </c>
      <c r="D15349" s="72" t="s">
        <v>1099</v>
      </c>
      <c r="E15349" s="72">
        <v>184</v>
      </c>
      <c r="F15349" s="105">
        <v>2</v>
      </c>
      <c r="G15349" s="108">
        <f t="shared" si="239"/>
        <v>43374</v>
      </c>
    </row>
    <row r="15350" spans="1:7" x14ac:dyDescent="0.35">
      <c r="A15350" s="72" t="s">
        <v>866</v>
      </c>
      <c r="B15350" s="72" t="s">
        <v>867</v>
      </c>
      <c r="C15350" s="72" t="s">
        <v>1102</v>
      </c>
      <c r="D15350" s="72" t="s">
        <v>1088</v>
      </c>
      <c r="E15350" s="72">
        <v>1342</v>
      </c>
      <c r="F15350" s="105">
        <v>68</v>
      </c>
      <c r="G15350" s="108">
        <f t="shared" si="239"/>
        <v>44378</v>
      </c>
    </row>
    <row r="15351" spans="1:7" x14ac:dyDescent="0.35">
      <c r="A15351" s="72" t="s">
        <v>866</v>
      </c>
      <c r="B15351" s="72" t="s">
        <v>867</v>
      </c>
      <c r="C15351" s="72" t="s">
        <v>1102</v>
      </c>
      <c r="D15351" s="72" t="s">
        <v>1089</v>
      </c>
      <c r="E15351" s="72">
        <v>1343</v>
      </c>
      <c r="F15351" s="105">
        <v>69</v>
      </c>
      <c r="G15351" s="108">
        <f t="shared" si="239"/>
        <v>44287</v>
      </c>
    </row>
    <row r="15352" spans="1:7" x14ac:dyDescent="0.35">
      <c r="A15352" s="72" t="s">
        <v>866</v>
      </c>
      <c r="B15352" s="72" t="s">
        <v>867</v>
      </c>
      <c r="C15352" s="72" t="s">
        <v>1102</v>
      </c>
      <c r="D15352" s="72" t="s">
        <v>1090</v>
      </c>
      <c r="E15352" s="72">
        <v>1345</v>
      </c>
      <c r="F15352" s="105">
        <v>68</v>
      </c>
      <c r="G15352" s="108">
        <f t="shared" si="239"/>
        <v>44197</v>
      </c>
    </row>
    <row r="15353" spans="1:7" x14ac:dyDescent="0.35">
      <c r="A15353" s="72" t="s">
        <v>866</v>
      </c>
      <c r="B15353" s="72" t="s">
        <v>867</v>
      </c>
      <c r="C15353" s="72" t="s">
        <v>1102</v>
      </c>
      <c r="D15353" s="72" t="s">
        <v>1091</v>
      </c>
      <c r="E15353" s="72">
        <v>1348</v>
      </c>
      <c r="F15353" s="105">
        <v>69</v>
      </c>
      <c r="G15353" s="108">
        <f t="shared" si="239"/>
        <v>44105</v>
      </c>
    </row>
    <row r="15354" spans="1:7" x14ac:dyDescent="0.35">
      <c r="A15354" s="72" t="s">
        <v>866</v>
      </c>
      <c r="B15354" s="72" t="s">
        <v>867</v>
      </c>
      <c r="C15354" s="72" t="s">
        <v>1102</v>
      </c>
      <c r="D15354" s="72" t="s">
        <v>1092</v>
      </c>
      <c r="E15354" s="72">
        <v>1350</v>
      </c>
      <c r="F15354" s="105">
        <v>69</v>
      </c>
      <c r="G15354" s="108">
        <f t="shared" si="239"/>
        <v>44013</v>
      </c>
    </row>
    <row r="15355" spans="1:7" x14ac:dyDescent="0.35">
      <c r="A15355" s="72" t="s">
        <v>866</v>
      </c>
      <c r="B15355" s="72" t="s">
        <v>867</v>
      </c>
      <c r="C15355" s="72" t="s">
        <v>1102</v>
      </c>
      <c r="D15355" s="72" t="s">
        <v>1093</v>
      </c>
      <c r="E15355" s="72">
        <v>1348</v>
      </c>
      <c r="F15355" s="105">
        <v>71</v>
      </c>
      <c r="G15355" s="108">
        <f t="shared" si="239"/>
        <v>43922</v>
      </c>
    </row>
    <row r="15356" spans="1:7" x14ac:dyDescent="0.35">
      <c r="A15356" s="72" t="s">
        <v>866</v>
      </c>
      <c r="B15356" s="72" t="s">
        <v>867</v>
      </c>
      <c r="C15356" s="72" t="s">
        <v>1102</v>
      </c>
      <c r="D15356" s="72" t="s">
        <v>1094</v>
      </c>
      <c r="E15356" s="72">
        <v>1348</v>
      </c>
      <c r="F15356" s="105">
        <v>71</v>
      </c>
      <c r="G15356" s="108">
        <f t="shared" si="239"/>
        <v>43831</v>
      </c>
    </row>
    <row r="15357" spans="1:7" x14ac:dyDescent="0.35">
      <c r="A15357" s="72" t="s">
        <v>866</v>
      </c>
      <c r="B15357" s="72" t="s">
        <v>867</v>
      </c>
      <c r="C15357" s="72" t="s">
        <v>1102</v>
      </c>
      <c r="D15357" s="72" t="s">
        <v>1095</v>
      </c>
      <c r="E15357" s="72">
        <v>1347</v>
      </c>
      <c r="F15357" s="105">
        <v>72</v>
      </c>
      <c r="G15357" s="108">
        <f t="shared" si="239"/>
        <v>43739</v>
      </c>
    </row>
    <row r="15358" spans="1:7" x14ac:dyDescent="0.35">
      <c r="A15358" s="72" t="s">
        <v>866</v>
      </c>
      <c r="B15358" s="72" t="s">
        <v>867</v>
      </c>
      <c r="C15358" s="72" t="s">
        <v>1102</v>
      </c>
      <c r="D15358" s="72" t="s">
        <v>1096</v>
      </c>
      <c r="E15358" s="72">
        <v>1345</v>
      </c>
      <c r="F15358" s="105">
        <v>75</v>
      </c>
      <c r="G15358" s="108">
        <f t="shared" si="239"/>
        <v>43647</v>
      </c>
    </row>
    <row r="15359" spans="1:7" x14ac:dyDescent="0.35">
      <c r="A15359" s="72" t="s">
        <v>866</v>
      </c>
      <c r="B15359" s="72" t="s">
        <v>867</v>
      </c>
      <c r="C15359" s="72" t="s">
        <v>1102</v>
      </c>
      <c r="D15359" s="72" t="s">
        <v>1097</v>
      </c>
      <c r="E15359" s="72">
        <v>1346</v>
      </c>
      <c r="F15359" s="105">
        <v>74</v>
      </c>
      <c r="G15359" s="108">
        <f t="shared" si="239"/>
        <v>43556</v>
      </c>
    </row>
    <row r="15360" spans="1:7" x14ac:dyDescent="0.35">
      <c r="A15360" s="72" t="s">
        <v>866</v>
      </c>
      <c r="B15360" s="72" t="s">
        <v>867</v>
      </c>
      <c r="C15360" s="72" t="s">
        <v>1102</v>
      </c>
      <c r="D15360" s="72" t="s">
        <v>1098</v>
      </c>
      <c r="E15360" s="72">
        <v>1348</v>
      </c>
      <c r="F15360" s="105">
        <v>74</v>
      </c>
      <c r="G15360" s="108">
        <f t="shared" si="239"/>
        <v>43466</v>
      </c>
    </row>
    <row r="15361" spans="1:7" x14ac:dyDescent="0.35">
      <c r="A15361" s="72" t="s">
        <v>866</v>
      </c>
      <c r="B15361" s="72" t="s">
        <v>867</v>
      </c>
      <c r="C15361" s="72" t="s">
        <v>1102</v>
      </c>
      <c r="D15361" s="72" t="s">
        <v>1099</v>
      </c>
      <c r="E15361" s="72">
        <v>1389</v>
      </c>
      <c r="F15361" s="105">
        <v>122</v>
      </c>
      <c r="G15361" s="108">
        <f t="shared" si="239"/>
        <v>43374</v>
      </c>
    </row>
    <row r="15362" spans="1:7" x14ac:dyDescent="0.35">
      <c r="A15362" s="72" t="s">
        <v>868</v>
      </c>
      <c r="B15362" s="72" t="s">
        <v>869</v>
      </c>
      <c r="C15362" s="72" t="s">
        <v>1087</v>
      </c>
      <c r="D15362" s="72" t="s">
        <v>1088</v>
      </c>
      <c r="E15362" s="72">
        <v>2000</v>
      </c>
      <c r="F15362" s="105">
        <v>67</v>
      </c>
      <c r="G15362" s="108">
        <f t="shared" si="239"/>
        <v>44378</v>
      </c>
    </row>
    <row r="15363" spans="1:7" x14ac:dyDescent="0.35">
      <c r="A15363" s="72" t="s">
        <v>868</v>
      </c>
      <c r="B15363" s="72" t="s">
        <v>869</v>
      </c>
      <c r="C15363" s="72" t="s">
        <v>1087</v>
      </c>
      <c r="D15363" s="72" t="s">
        <v>1089</v>
      </c>
      <c r="E15363" s="72">
        <v>2004</v>
      </c>
      <c r="F15363" s="105">
        <v>68</v>
      </c>
      <c r="G15363" s="108">
        <f t="shared" si="239"/>
        <v>44287</v>
      </c>
    </row>
    <row r="15364" spans="1:7" x14ac:dyDescent="0.35">
      <c r="A15364" s="72" t="s">
        <v>868</v>
      </c>
      <c r="B15364" s="72" t="s">
        <v>869</v>
      </c>
      <c r="C15364" s="72" t="s">
        <v>1087</v>
      </c>
      <c r="D15364" s="72" t="s">
        <v>1090</v>
      </c>
      <c r="E15364" s="72">
        <v>2005</v>
      </c>
      <c r="F15364" s="105">
        <v>63</v>
      </c>
      <c r="G15364" s="108">
        <f t="shared" ref="G15364:G15427" si="240">DATE(LEFT(D15364,4),RIGHT(LEFT(D15364,7),2),1)</f>
        <v>44197</v>
      </c>
    </row>
    <row r="15365" spans="1:7" x14ac:dyDescent="0.35">
      <c r="A15365" s="72" t="s">
        <v>868</v>
      </c>
      <c r="B15365" s="72" t="s">
        <v>869</v>
      </c>
      <c r="C15365" s="72" t="s">
        <v>1087</v>
      </c>
      <c r="D15365" s="72" t="s">
        <v>1091</v>
      </c>
      <c r="E15365" s="72">
        <v>1996</v>
      </c>
      <c r="F15365" s="105">
        <v>63</v>
      </c>
      <c r="G15365" s="108">
        <f t="shared" si="240"/>
        <v>44105</v>
      </c>
    </row>
    <row r="15366" spans="1:7" x14ac:dyDescent="0.35">
      <c r="A15366" s="72" t="s">
        <v>868</v>
      </c>
      <c r="B15366" s="72" t="s">
        <v>869</v>
      </c>
      <c r="C15366" s="72" t="s">
        <v>1087</v>
      </c>
      <c r="D15366" s="72" t="s">
        <v>1092</v>
      </c>
      <c r="E15366" s="72">
        <v>1994</v>
      </c>
      <c r="F15366" s="105">
        <v>57</v>
      </c>
      <c r="G15366" s="108">
        <f t="shared" si="240"/>
        <v>44013</v>
      </c>
    </row>
    <row r="15367" spans="1:7" x14ac:dyDescent="0.35">
      <c r="A15367" s="72" t="s">
        <v>868</v>
      </c>
      <c r="B15367" s="72" t="s">
        <v>869</v>
      </c>
      <c r="C15367" s="72" t="s">
        <v>1087</v>
      </c>
      <c r="D15367" s="72" t="s">
        <v>1093</v>
      </c>
      <c r="E15367" s="72">
        <v>1961</v>
      </c>
      <c r="F15367" s="105">
        <v>52</v>
      </c>
      <c r="G15367" s="108">
        <f t="shared" si="240"/>
        <v>43922</v>
      </c>
    </row>
    <row r="15368" spans="1:7" x14ac:dyDescent="0.35">
      <c r="A15368" s="72" t="s">
        <v>868</v>
      </c>
      <c r="B15368" s="72" t="s">
        <v>869</v>
      </c>
      <c r="C15368" s="72" t="s">
        <v>1087</v>
      </c>
      <c r="D15368" s="72" t="s">
        <v>1094</v>
      </c>
      <c r="E15368" s="72">
        <v>1964</v>
      </c>
      <c r="F15368" s="105">
        <v>13</v>
      </c>
      <c r="G15368" s="108">
        <f t="shared" si="240"/>
        <v>43831</v>
      </c>
    </row>
    <row r="15369" spans="1:7" x14ac:dyDescent="0.35">
      <c r="A15369" s="72" t="s">
        <v>868</v>
      </c>
      <c r="B15369" s="72" t="s">
        <v>869</v>
      </c>
      <c r="C15369" s="72" t="s">
        <v>1087</v>
      </c>
      <c r="D15369" s="72" t="s">
        <v>1095</v>
      </c>
      <c r="E15369" s="72">
        <v>1946</v>
      </c>
      <c r="F15369" s="105">
        <v>13</v>
      </c>
      <c r="G15369" s="108">
        <f t="shared" si="240"/>
        <v>43739</v>
      </c>
    </row>
    <row r="15370" spans="1:7" x14ac:dyDescent="0.35">
      <c r="A15370" s="72" t="s">
        <v>868</v>
      </c>
      <c r="B15370" s="72" t="s">
        <v>869</v>
      </c>
      <c r="C15370" s="72" t="s">
        <v>1087</v>
      </c>
      <c r="D15370" s="72" t="s">
        <v>1096</v>
      </c>
      <c r="E15370" s="72">
        <v>1945</v>
      </c>
      <c r="F15370" s="105">
        <v>73</v>
      </c>
      <c r="G15370" s="108">
        <f t="shared" si="240"/>
        <v>43647</v>
      </c>
    </row>
    <row r="15371" spans="1:7" x14ac:dyDescent="0.35">
      <c r="A15371" s="72" t="s">
        <v>868</v>
      </c>
      <c r="B15371" s="72" t="s">
        <v>869</v>
      </c>
      <c r="C15371" s="72" t="s">
        <v>1087</v>
      </c>
      <c r="D15371" s="72" t="s">
        <v>1097</v>
      </c>
      <c r="E15371" s="72">
        <v>1940</v>
      </c>
      <c r="F15371" s="105">
        <v>67</v>
      </c>
      <c r="G15371" s="108">
        <f t="shared" si="240"/>
        <v>43556</v>
      </c>
    </row>
    <row r="15372" spans="1:7" x14ac:dyDescent="0.35">
      <c r="A15372" s="72" t="s">
        <v>868</v>
      </c>
      <c r="B15372" s="72" t="s">
        <v>869</v>
      </c>
      <c r="C15372" s="72" t="s">
        <v>1087</v>
      </c>
      <c r="D15372" s="72" t="s">
        <v>1098</v>
      </c>
      <c r="E15372" s="72">
        <v>1881</v>
      </c>
      <c r="F15372" s="105">
        <v>61</v>
      </c>
      <c r="G15372" s="108">
        <f t="shared" si="240"/>
        <v>43466</v>
      </c>
    </row>
    <row r="15373" spans="1:7" x14ac:dyDescent="0.35">
      <c r="A15373" s="72" t="s">
        <v>868</v>
      </c>
      <c r="B15373" s="72" t="s">
        <v>869</v>
      </c>
      <c r="C15373" s="72" t="s">
        <v>1087</v>
      </c>
      <c r="D15373" s="72" t="s">
        <v>1099</v>
      </c>
      <c r="E15373" s="72">
        <v>1974</v>
      </c>
      <c r="F15373" s="105">
        <v>72</v>
      </c>
      <c r="G15373" s="108">
        <f t="shared" si="240"/>
        <v>43374</v>
      </c>
    </row>
    <row r="15374" spans="1:7" x14ac:dyDescent="0.35">
      <c r="A15374" s="72" t="s">
        <v>868</v>
      </c>
      <c r="B15374" s="72" t="s">
        <v>869</v>
      </c>
      <c r="C15374" s="72" t="s">
        <v>1100</v>
      </c>
      <c r="D15374" s="72" t="s">
        <v>1088</v>
      </c>
      <c r="E15374" s="72">
        <v>962</v>
      </c>
      <c r="F15374" s="105">
        <v>69</v>
      </c>
      <c r="G15374" s="108">
        <f t="shared" si="240"/>
        <v>44378</v>
      </c>
    </row>
    <row r="15375" spans="1:7" x14ac:dyDescent="0.35">
      <c r="A15375" s="72" t="s">
        <v>868</v>
      </c>
      <c r="B15375" s="72" t="s">
        <v>869</v>
      </c>
      <c r="C15375" s="72" t="s">
        <v>1100</v>
      </c>
      <c r="D15375" s="72" t="s">
        <v>1089</v>
      </c>
      <c r="E15375" s="72">
        <v>972</v>
      </c>
      <c r="F15375" s="105">
        <v>67</v>
      </c>
      <c r="G15375" s="108">
        <f t="shared" si="240"/>
        <v>44287</v>
      </c>
    </row>
    <row r="15376" spans="1:7" x14ac:dyDescent="0.35">
      <c r="A15376" s="72" t="s">
        <v>868</v>
      </c>
      <c r="B15376" s="72" t="s">
        <v>869</v>
      </c>
      <c r="C15376" s="72" t="s">
        <v>1100</v>
      </c>
      <c r="D15376" s="72" t="s">
        <v>1090</v>
      </c>
      <c r="E15376" s="72">
        <v>967</v>
      </c>
      <c r="F15376" s="105">
        <v>62</v>
      </c>
      <c r="G15376" s="108">
        <f t="shared" si="240"/>
        <v>44197</v>
      </c>
    </row>
    <row r="15377" spans="1:7" x14ac:dyDescent="0.35">
      <c r="A15377" s="72" t="s">
        <v>868</v>
      </c>
      <c r="B15377" s="72" t="s">
        <v>869</v>
      </c>
      <c r="C15377" s="72" t="s">
        <v>1100</v>
      </c>
      <c r="D15377" s="72" t="s">
        <v>1091</v>
      </c>
      <c r="E15377" s="72">
        <v>970</v>
      </c>
      <c r="F15377" s="105">
        <v>62</v>
      </c>
      <c r="G15377" s="108">
        <f t="shared" si="240"/>
        <v>44105</v>
      </c>
    </row>
    <row r="15378" spans="1:7" x14ac:dyDescent="0.35">
      <c r="A15378" s="72" t="s">
        <v>868</v>
      </c>
      <c r="B15378" s="72" t="s">
        <v>869</v>
      </c>
      <c r="C15378" s="72" t="s">
        <v>1100</v>
      </c>
      <c r="D15378" s="72" t="s">
        <v>1092</v>
      </c>
      <c r="E15378" s="72">
        <v>968</v>
      </c>
      <c r="F15378" s="105">
        <v>73</v>
      </c>
      <c r="G15378" s="108">
        <f t="shared" si="240"/>
        <v>44013</v>
      </c>
    </row>
    <row r="15379" spans="1:7" x14ac:dyDescent="0.35">
      <c r="A15379" s="72" t="s">
        <v>868</v>
      </c>
      <c r="B15379" s="72" t="s">
        <v>869</v>
      </c>
      <c r="C15379" s="72" t="s">
        <v>1100</v>
      </c>
      <c r="D15379" s="72" t="s">
        <v>1093</v>
      </c>
      <c r="E15379" s="72">
        <v>966</v>
      </c>
      <c r="F15379" s="105">
        <v>66</v>
      </c>
      <c r="G15379" s="108">
        <f t="shared" si="240"/>
        <v>43922</v>
      </c>
    </row>
    <row r="15380" spans="1:7" x14ac:dyDescent="0.35">
      <c r="A15380" s="72" t="s">
        <v>868</v>
      </c>
      <c r="B15380" s="72" t="s">
        <v>869</v>
      </c>
      <c r="C15380" s="72" t="s">
        <v>1100</v>
      </c>
      <c r="D15380" s="72" t="s">
        <v>1094</v>
      </c>
      <c r="E15380" s="72">
        <v>969</v>
      </c>
      <c r="F15380" s="105">
        <v>14</v>
      </c>
      <c r="G15380" s="108">
        <f t="shared" si="240"/>
        <v>43831</v>
      </c>
    </row>
    <row r="15381" spans="1:7" x14ac:dyDescent="0.35">
      <c r="A15381" s="72" t="s">
        <v>868</v>
      </c>
      <c r="B15381" s="72" t="s">
        <v>869</v>
      </c>
      <c r="C15381" s="72" t="s">
        <v>1100</v>
      </c>
      <c r="D15381" s="72" t="s">
        <v>1095</v>
      </c>
      <c r="E15381" s="72">
        <v>895</v>
      </c>
      <c r="F15381" s="105">
        <v>12</v>
      </c>
      <c r="G15381" s="108">
        <f t="shared" si="240"/>
        <v>43739</v>
      </c>
    </row>
    <row r="15382" spans="1:7" x14ac:dyDescent="0.35">
      <c r="A15382" s="72" t="s">
        <v>868</v>
      </c>
      <c r="B15382" s="72" t="s">
        <v>869</v>
      </c>
      <c r="C15382" s="72" t="s">
        <v>1100</v>
      </c>
      <c r="D15382" s="72" t="s">
        <v>1096</v>
      </c>
      <c r="E15382" s="72">
        <v>888</v>
      </c>
      <c r="F15382" s="105">
        <v>55</v>
      </c>
      <c r="G15382" s="108">
        <f t="shared" si="240"/>
        <v>43647</v>
      </c>
    </row>
    <row r="15383" spans="1:7" x14ac:dyDescent="0.35">
      <c r="A15383" s="72" t="s">
        <v>868</v>
      </c>
      <c r="B15383" s="72" t="s">
        <v>869</v>
      </c>
      <c r="C15383" s="72" t="s">
        <v>1100</v>
      </c>
      <c r="D15383" s="72" t="s">
        <v>1097</v>
      </c>
      <c r="E15383" s="72">
        <v>889</v>
      </c>
      <c r="F15383" s="105">
        <v>47</v>
      </c>
      <c r="G15383" s="108">
        <f t="shared" si="240"/>
        <v>43556</v>
      </c>
    </row>
    <row r="15384" spans="1:7" x14ac:dyDescent="0.35">
      <c r="A15384" s="72" t="s">
        <v>868</v>
      </c>
      <c r="B15384" s="72" t="s">
        <v>869</v>
      </c>
      <c r="C15384" s="72" t="s">
        <v>1100</v>
      </c>
      <c r="D15384" s="72" t="s">
        <v>1098</v>
      </c>
      <c r="E15384" s="72">
        <v>876</v>
      </c>
      <c r="F15384" s="105">
        <v>42</v>
      </c>
      <c r="G15384" s="108">
        <f t="shared" si="240"/>
        <v>43466</v>
      </c>
    </row>
    <row r="15385" spans="1:7" x14ac:dyDescent="0.35">
      <c r="A15385" s="72" t="s">
        <v>868</v>
      </c>
      <c r="B15385" s="72" t="s">
        <v>869</v>
      </c>
      <c r="C15385" s="72" t="s">
        <v>1100</v>
      </c>
      <c r="D15385" s="72" t="s">
        <v>1099</v>
      </c>
      <c r="E15385" s="72">
        <v>924</v>
      </c>
      <c r="F15385" s="105">
        <v>59</v>
      </c>
      <c r="G15385" s="108">
        <f t="shared" si="240"/>
        <v>43374</v>
      </c>
    </row>
    <row r="15386" spans="1:7" x14ac:dyDescent="0.35">
      <c r="A15386" s="72" t="s">
        <v>868</v>
      </c>
      <c r="B15386" s="72" t="s">
        <v>869</v>
      </c>
      <c r="C15386" s="72" t="s">
        <v>1101</v>
      </c>
      <c r="D15386" s="72" t="s">
        <v>1088</v>
      </c>
      <c r="E15386" s="72">
        <v>589</v>
      </c>
      <c r="F15386" s="105">
        <v>9</v>
      </c>
      <c r="G15386" s="108">
        <f t="shared" si="240"/>
        <v>44378</v>
      </c>
    </row>
    <row r="15387" spans="1:7" x14ac:dyDescent="0.35">
      <c r="A15387" s="72" t="s">
        <v>868</v>
      </c>
      <c r="B15387" s="72" t="s">
        <v>869</v>
      </c>
      <c r="C15387" s="72" t="s">
        <v>1101</v>
      </c>
      <c r="D15387" s="72" t="s">
        <v>1089</v>
      </c>
      <c r="E15387" s="72">
        <v>589</v>
      </c>
      <c r="F15387" s="105">
        <v>9</v>
      </c>
      <c r="G15387" s="108">
        <f t="shared" si="240"/>
        <v>44287</v>
      </c>
    </row>
    <row r="15388" spans="1:7" x14ac:dyDescent="0.35">
      <c r="A15388" s="72" t="s">
        <v>868</v>
      </c>
      <c r="B15388" s="72" t="s">
        <v>869</v>
      </c>
      <c r="C15388" s="72" t="s">
        <v>1101</v>
      </c>
      <c r="D15388" s="72" t="s">
        <v>1090</v>
      </c>
      <c r="E15388" s="72">
        <v>593</v>
      </c>
      <c r="F15388" s="105">
        <v>8</v>
      </c>
      <c r="G15388" s="108">
        <f t="shared" si="240"/>
        <v>44197</v>
      </c>
    </row>
    <row r="15389" spans="1:7" x14ac:dyDescent="0.35">
      <c r="A15389" s="72" t="s">
        <v>868</v>
      </c>
      <c r="B15389" s="72" t="s">
        <v>869</v>
      </c>
      <c r="C15389" s="72" t="s">
        <v>1101</v>
      </c>
      <c r="D15389" s="72" t="s">
        <v>1091</v>
      </c>
      <c r="E15389" s="72">
        <v>593</v>
      </c>
      <c r="F15389" s="105">
        <v>7</v>
      </c>
      <c r="G15389" s="108">
        <f t="shared" si="240"/>
        <v>44105</v>
      </c>
    </row>
    <row r="15390" spans="1:7" x14ac:dyDescent="0.35">
      <c r="A15390" s="72" t="s">
        <v>868</v>
      </c>
      <c r="B15390" s="72" t="s">
        <v>869</v>
      </c>
      <c r="C15390" s="72" t="s">
        <v>1101</v>
      </c>
      <c r="D15390" s="72" t="s">
        <v>1092</v>
      </c>
      <c r="E15390" s="72">
        <v>590</v>
      </c>
      <c r="F15390" s="105">
        <v>8</v>
      </c>
      <c r="G15390" s="108">
        <f t="shared" si="240"/>
        <v>44013</v>
      </c>
    </row>
    <row r="15391" spans="1:7" x14ac:dyDescent="0.35">
      <c r="A15391" s="72" t="s">
        <v>868</v>
      </c>
      <c r="B15391" s="72" t="s">
        <v>869</v>
      </c>
      <c r="C15391" s="72" t="s">
        <v>1101</v>
      </c>
      <c r="D15391" s="72" t="s">
        <v>1093</v>
      </c>
      <c r="E15391" s="72">
        <v>580</v>
      </c>
      <c r="F15391" s="105">
        <v>6</v>
      </c>
      <c r="G15391" s="108">
        <f t="shared" si="240"/>
        <v>43922</v>
      </c>
    </row>
    <row r="15392" spans="1:7" x14ac:dyDescent="0.35">
      <c r="A15392" s="72" t="s">
        <v>868</v>
      </c>
      <c r="B15392" s="72" t="s">
        <v>869</v>
      </c>
      <c r="C15392" s="72" t="s">
        <v>1101</v>
      </c>
      <c r="D15392" s="72" t="s">
        <v>1094</v>
      </c>
      <c r="E15392" s="72">
        <v>586</v>
      </c>
      <c r="F15392" s="105">
        <v>3</v>
      </c>
      <c r="G15392" s="108">
        <f t="shared" si="240"/>
        <v>43831</v>
      </c>
    </row>
    <row r="15393" spans="1:7" x14ac:dyDescent="0.35">
      <c r="A15393" s="72" t="s">
        <v>868</v>
      </c>
      <c r="B15393" s="72" t="s">
        <v>869</v>
      </c>
      <c r="C15393" s="72" t="s">
        <v>1101</v>
      </c>
      <c r="D15393" s="72" t="s">
        <v>1095</v>
      </c>
      <c r="E15393" s="72">
        <v>565</v>
      </c>
      <c r="F15393" s="105">
        <v>1</v>
      </c>
      <c r="G15393" s="108">
        <f t="shared" si="240"/>
        <v>43739</v>
      </c>
    </row>
    <row r="15394" spans="1:7" x14ac:dyDescent="0.35">
      <c r="A15394" s="72" t="s">
        <v>868</v>
      </c>
      <c r="B15394" s="72" t="s">
        <v>869</v>
      </c>
      <c r="C15394" s="72" t="s">
        <v>1101</v>
      </c>
      <c r="D15394" s="72" t="s">
        <v>1096</v>
      </c>
      <c r="E15394" s="72">
        <v>563</v>
      </c>
      <c r="F15394" s="105">
        <v>8</v>
      </c>
      <c r="G15394" s="108">
        <f t="shared" si="240"/>
        <v>43647</v>
      </c>
    </row>
    <row r="15395" spans="1:7" x14ac:dyDescent="0.35">
      <c r="A15395" s="72" t="s">
        <v>868</v>
      </c>
      <c r="B15395" s="72" t="s">
        <v>869</v>
      </c>
      <c r="C15395" s="72" t="s">
        <v>1101</v>
      </c>
      <c r="D15395" s="72" t="s">
        <v>1097</v>
      </c>
      <c r="E15395" s="72">
        <v>566</v>
      </c>
      <c r="F15395" s="105">
        <v>8</v>
      </c>
      <c r="G15395" s="108">
        <f t="shared" si="240"/>
        <v>43556</v>
      </c>
    </row>
    <row r="15396" spans="1:7" x14ac:dyDescent="0.35">
      <c r="A15396" s="72" t="s">
        <v>868</v>
      </c>
      <c r="B15396" s="72" t="s">
        <v>869</v>
      </c>
      <c r="C15396" s="72" t="s">
        <v>1101</v>
      </c>
      <c r="D15396" s="72" t="s">
        <v>1098</v>
      </c>
      <c r="E15396" s="72">
        <v>530</v>
      </c>
      <c r="F15396" s="105">
        <v>9</v>
      </c>
      <c r="G15396" s="108">
        <f t="shared" si="240"/>
        <v>43466</v>
      </c>
    </row>
    <row r="15397" spans="1:7" x14ac:dyDescent="0.35">
      <c r="A15397" s="72" t="s">
        <v>868</v>
      </c>
      <c r="B15397" s="72" t="s">
        <v>869</v>
      </c>
      <c r="C15397" s="72" t="s">
        <v>1101</v>
      </c>
      <c r="D15397" s="72" t="s">
        <v>1099</v>
      </c>
      <c r="E15397" s="72">
        <v>577</v>
      </c>
      <c r="F15397" s="105">
        <v>11</v>
      </c>
      <c r="G15397" s="108">
        <f t="shared" si="240"/>
        <v>43374</v>
      </c>
    </row>
    <row r="15398" spans="1:7" x14ac:dyDescent="0.35">
      <c r="A15398" s="72" t="s">
        <v>868</v>
      </c>
      <c r="B15398" s="72" t="s">
        <v>869</v>
      </c>
      <c r="C15398" s="72" t="s">
        <v>1102</v>
      </c>
      <c r="D15398" s="72" t="s">
        <v>1088</v>
      </c>
      <c r="E15398" s="72">
        <v>1921</v>
      </c>
      <c r="F15398" s="105">
        <v>114</v>
      </c>
      <c r="G15398" s="108">
        <f t="shared" si="240"/>
        <v>44378</v>
      </c>
    </row>
    <row r="15399" spans="1:7" x14ac:dyDescent="0.35">
      <c r="A15399" s="72" t="s">
        <v>868</v>
      </c>
      <c r="B15399" s="72" t="s">
        <v>869</v>
      </c>
      <c r="C15399" s="72" t="s">
        <v>1102</v>
      </c>
      <c r="D15399" s="72" t="s">
        <v>1089</v>
      </c>
      <c r="E15399" s="72">
        <v>1914</v>
      </c>
      <c r="F15399" s="105">
        <v>113</v>
      </c>
      <c r="G15399" s="108">
        <f t="shared" si="240"/>
        <v>44287</v>
      </c>
    </row>
    <row r="15400" spans="1:7" x14ac:dyDescent="0.35">
      <c r="A15400" s="72" t="s">
        <v>868</v>
      </c>
      <c r="B15400" s="72" t="s">
        <v>869</v>
      </c>
      <c r="C15400" s="72" t="s">
        <v>1102</v>
      </c>
      <c r="D15400" s="72" t="s">
        <v>1090</v>
      </c>
      <c r="E15400" s="72">
        <v>1916</v>
      </c>
      <c r="F15400" s="105">
        <v>109</v>
      </c>
      <c r="G15400" s="108">
        <f t="shared" si="240"/>
        <v>44197</v>
      </c>
    </row>
    <row r="15401" spans="1:7" x14ac:dyDescent="0.35">
      <c r="A15401" s="72" t="s">
        <v>868</v>
      </c>
      <c r="B15401" s="72" t="s">
        <v>869</v>
      </c>
      <c r="C15401" s="72" t="s">
        <v>1102</v>
      </c>
      <c r="D15401" s="72" t="s">
        <v>1091</v>
      </c>
      <c r="E15401" s="72">
        <v>1931</v>
      </c>
      <c r="F15401" s="105">
        <v>106</v>
      </c>
      <c r="G15401" s="108">
        <f t="shared" si="240"/>
        <v>44105</v>
      </c>
    </row>
    <row r="15402" spans="1:7" x14ac:dyDescent="0.35">
      <c r="A15402" s="72" t="s">
        <v>868</v>
      </c>
      <c r="B15402" s="72" t="s">
        <v>869</v>
      </c>
      <c r="C15402" s="72" t="s">
        <v>1102</v>
      </c>
      <c r="D15402" s="72" t="s">
        <v>1092</v>
      </c>
      <c r="E15402" s="72">
        <v>1931</v>
      </c>
      <c r="F15402" s="105">
        <v>106</v>
      </c>
      <c r="G15402" s="108">
        <f t="shared" si="240"/>
        <v>44013</v>
      </c>
    </row>
    <row r="15403" spans="1:7" x14ac:dyDescent="0.35">
      <c r="A15403" s="72" t="s">
        <v>868</v>
      </c>
      <c r="B15403" s="72" t="s">
        <v>869</v>
      </c>
      <c r="C15403" s="72" t="s">
        <v>1102</v>
      </c>
      <c r="D15403" s="72" t="s">
        <v>1093</v>
      </c>
      <c r="E15403" s="72">
        <v>1912</v>
      </c>
      <c r="F15403" s="105">
        <v>101</v>
      </c>
      <c r="G15403" s="108">
        <f t="shared" si="240"/>
        <v>43922</v>
      </c>
    </row>
    <row r="15404" spans="1:7" x14ac:dyDescent="0.35">
      <c r="A15404" s="72" t="s">
        <v>868</v>
      </c>
      <c r="B15404" s="72" t="s">
        <v>869</v>
      </c>
      <c r="C15404" s="72" t="s">
        <v>1102</v>
      </c>
      <c r="D15404" s="72" t="s">
        <v>1094</v>
      </c>
      <c r="E15404" s="72">
        <v>1916</v>
      </c>
      <c r="F15404" s="105">
        <v>27</v>
      </c>
      <c r="G15404" s="108">
        <f t="shared" si="240"/>
        <v>43831</v>
      </c>
    </row>
    <row r="15405" spans="1:7" x14ac:dyDescent="0.35">
      <c r="A15405" s="72" t="s">
        <v>868</v>
      </c>
      <c r="B15405" s="72" t="s">
        <v>869</v>
      </c>
      <c r="C15405" s="72" t="s">
        <v>1102</v>
      </c>
      <c r="D15405" s="72" t="s">
        <v>1095</v>
      </c>
      <c r="E15405" s="72">
        <v>1896</v>
      </c>
      <c r="F15405" s="105">
        <v>28</v>
      </c>
      <c r="G15405" s="108">
        <f t="shared" si="240"/>
        <v>43739</v>
      </c>
    </row>
    <row r="15406" spans="1:7" x14ac:dyDescent="0.35">
      <c r="A15406" s="72" t="s">
        <v>868</v>
      </c>
      <c r="B15406" s="72" t="s">
        <v>869</v>
      </c>
      <c r="C15406" s="72" t="s">
        <v>1102</v>
      </c>
      <c r="D15406" s="72" t="s">
        <v>1096</v>
      </c>
      <c r="E15406" s="72">
        <v>1903</v>
      </c>
      <c r="F15406" s="105">
        <v>122</v>
      </c>
      <c r="G15406" s="108">
        <f t="shared" si="240"/>
        <v>43647</v>
      </c>
    </row>
    <row r="15407" spans="1:7" x14ac:dyDescent="0.35">
      <c r="A15407" s="72" t="s">
        <v>868</v>
      </c>
      <c r="B15407" s="72" t="s">
        <v>869</v>
      </c>
      <c r="C15407" s="72" t="s">
        <v>1102</v>
      </c>
      <c r="D15407" s="72" t="s">
        <v>1097</v>
      </c>
      <c r="E15407" s="72">
        <v>1894</v>
      </c>
      <c r="F15407" s="105">
        <v>96</v>
      </c>
      <c r="G15407" s="108">
        <f t="shared" si="240"/>
        <v>43556</v>
      </c>
    </row>
    <row r="15408" spans="1:7" x14ac:dyDescent="0.35">
      <c r="A15408" s="72" t="s">
        <v>868</v>
      </c>
      <c r="B15408" s="72" t="s">
        <v>869</v>
      </c>
      <c r="C15408" s="72" t="s">
        <v>1102</v>
      </c>
      <c r="D15408" s="72" t="s">
        <v>1098</v>
      </c>
      <c r="E15408" s="72">
        <v>1877</v>
      </c>
      <c r="F15408" s="105">
        <v>95</v>
      </c>
      <c r="G15408" s="108">
        <f t="shared" si="240"/>
        <v>43466</v>
      </c>
    </row>
    <row r="15409" spans="1:7" x14ac:dyDescent="0.35">
      <c r="A15409" s="72" t="s">
        <v>868</v>
      </c>
      <c r="B15409" s="72" t="s">
        <v>869</v>
      </c>
      <c r="C15409" s="72" t="s">
        <v>1102</v>
      </c>
      <c r="D15409" s="72" t="s">
        <v>1099</v>
      </c>
      <c r="E15409" s="72">
        <v>1959</v>
      </c>
      <c r="F15409" s="105">
        <v>107</v>
      </c>
      <c r="G15409" s="108">
        <f t="shared" si="240"/>
        <v>43374</v>
      </c>
    </row>
    <row r="15410" spans="1:7" x14ac:dyDescent="0.35">
      <c r="A15410" s="72" t="s">
        <v>1037</v>
      </c>
      <c r="B15410" s="72" t="s">
        <v>1038</v>
      </c>
      <c r="C15410" s="72" t="s">
        <v>1087</v>
      </c>
      <c r="D15410" s="72" t="s">
        <v>1088</v>
      </c>
      <c r="E15410" s="72">
        <v>994</v>
      </c>
      <c r="F15410" s="105">
        <v>62</v>
      </c>
      <c r="G15410" s="108">
        <f t="shared" si="240"/>
        <v>44378</v>
      </c>
    </row>
    <row r="15411" spans="1:7" x14ac:dyDescent="0.35">
      <c r="A15411" s="72" t="s">
        <v>1037</v>
      </c>
      <c r="B15411" s="72" t="s">
        <v>1038</v>
      </c>
      <c r="C15411" s="72" t="s">
        <v>1087</v>
      </c>
      <c r="D15411" s="72" t="s">
        <v>1089</v>
      </c>
      <c r="E15411" s="72">
        <v>995</v>
      </c>
      <c r="F15411" s="105">
        <v>61</v>
      </c>
      <c r="G15411" s="108">
        <f t="shared" si="240"/>
        <v>44287</v>
      </c>
    </row>
    <row r="15412" spans="1:7" x14ac:dyDescent="0.35">
      <c r="A15412" s="72" t="s">
        <v>1037</v>
      </c>
      <c r="B15412" s="72" t="s">
        <v>1038</v>
      </c>
      <c r="C15412" s="72" t="s">
        <v>1087</v>
      </c>
      <c r="D15412" s="72" t="s">
        <v>1090</v>
      </c>
      <c r="E15412" s="72">
        <v>996</v>
      </c>
      <c r="F15412" s="105">
        <v>60</v>
      </c>
      <c r="G15412" s="108">
        <f t="shared" si="240"/>
        <v>44197</v>
      </c>
    </row>
    <row r="15413" spans="1:7" x14ac:dyDescent="0.35">
      <c r="A15413" s="72" t="s">
        <v>1037</v>
      </c>
      <c r="B15413" s="72" t="s">
        <v>1038</v>
      </c>
      <c r="C15413" s="72" t="s">
        <v>1087</v>
      </c>
      <c r="D15413" s="72" t="s">
        <v>1091</v>
      </c>
      <c r="E15413" s="72">
        <v>992</v>
      </c>
      <c r="F15413" s="105">
        <v>61</v>
      </c>
      <c r="G15413" s="108">
        <f t="shared" si="240"/>
        <v>44105</v>
      </c>
    </row>
    <row r="15414" spans="1:7" x14ac:dyDescent="0.35">
      <c r="A15414" s="72" t="s">
        <v>1037</v>
      </c>
      <c r="B15414" s="72" t="s">
        <v>1038</v>
      </c>
      <c r="C15414" s="72" t="s">
        <v>1087</v>
      </c>
      <c r="D15414" s="72" t="s">
        <v>1092</v>
      </c>
      <c r="E15414" s="72">
        <v>1000</v>
      </c>
      <c r="F15414" s="105">
        <v>61</v>
      </c>
      <c r="G15414" s="108">
        <f t="shared" si="240"/>
        <v>44013</v>
      </c>
    </row>
    <row r="15415" spans="1:7" x14ac:dyDescent="0.35">
      <c r="A15415" s="72" t="s">
        <v>1037</v>
      </c>
      <c r="B15415" s="72" t="s">
        <v>1038</v>
      </c>
      <c r="C15415" s="72" t="s">
        <v>1087</v>
      </c>
      <c r="D15415" s="72" t="s">
        <v>1093</v>
      </c>
      <c r="E15415" s="72">
        <v>995</v>
      </c>
      <c r="F15415" s="105">
        <v>59</v>
      </c>
      <c r="G15415" s="108">
        <f t="shared" si="240"/>
        <v>43922</v>
      </c>
    </row>
    <row r="15416" spans="1:7" x14ac:dyDescent="0.35">
      <c r="A15416" s="72" t="s">
        <v>1037</v>
      </c>
      <c r="B15416" s="72" t="s">
        <v>1038</v>
      </c>
      <c r="C15416" s="72" t="s">
        <v>1087</v>
      </c>
      <c r="D15416" s="72" t="s">
        <v>1094</v>
      </c>
      <c r="E15416" s="72">
        <v>994</v>
      </c>
      <c r="F15416" s="105">
        <v>62</v>
      </c>
      <c r="G15416" s="108">
        <f t="shared" si="240"/>
        <v>43831</v>
      </c>
    </row>
    <row r="15417" spans="1:7" x14ac:dyDescent="0.35">
      <c r="A15417" s="72" t="s">
        <v>1037</v>
      </c>
      <c r="B15417" s="72" t="s">
        <v>1038</v>
      </c>
      <c r="C15417" s="72" t="s">
        <v>1087</v>
      </c>
      <c r="D15417" s="72" t="s">
        <v>1095</v>
      </c>
      <c r="E15417" s="72">
        <v>988</v>
      </c>
      <c r="F15417" s="105">
        <v>54</v>
      </c>
      <c r="G15417" s="108">
        <f t="shared" si="240"/>
        <v>43739</v>
      </c>
    </row>
    <row r="15418" spans="1:7" x14ac:dyDescent="0.35">
      <c r="A15418" s="72" t="s">
        <v>1037</v>
      </c>
      <c r="B15418" s="72" t="s">
        <v>1038</v>
      </c>
      <c r="C15418" s="72" t="s">
        <v>1087</v>
      </c>
      <c r="D15418" s="72" t="s">
        <v>1096</v>
      </c>
      <c r="E15418" s="72">
        <v>987</v>
      </c>
      <c r="F15418" s="105">
        <v>52</v>
      </c>
      <c r="G15418" s="108">
        <f t="shared" si="240"/>
        <v>43647</v>
      </c>
    </row>
    <row r="15419" spans="1:7" x14ac:dyDescent="0.35">
      <c r="A15419" s="72" t="s">
        <v>1037</v>
      </c>
      <c r="B15419" s="72" t="s">
        <v>1038</v>
      </c>
      <c r="C15419" s="72" t="s">
        <v>1087</v>
      </c>
      <c r="D15419" s="72" t="s">
        <v>1097</v>
      </c>
      <c r="E15419" s="72">
        <v>988</v>
      </c>
      <c r="F15419" s="105">
        <v>47</v>
      </c>
      <c r="G15419" s="108">
        <f t="shared" si="240"/>
        <v>43556</v>
      </c>
    </row>
    <row r="15420" spans="1:7" x14ac:dyDescent="0.35">
      <c r="A15420" s="72" t="s">
        <v>1037</v>
      </c>
      <c r="B15420" s="72" t="s">
        <v>1038</v>
      </c>
      <c r="C15420" s="72" t="s">
        <v>1087</v>
      </c>
      <c r="D15420" s="72" t="s">
        <v>1098</v>
      </c>
      <c r="E15420" s="72">
        <v>975</v>
      </c>
      <c r="F15420" s="105">
        <v>50</v>
      </c>
      <c r="G15420" s="108">
        <f t="shared" si="240"/>
        <v>43466</v>
      </c>
    </row>
    <row r="15421" spans="1:7" x14ac:dyDescent="0.35">
      <c r="A15421" s="72" t="s">
        <v>1037</v>
      </c>
      <c r="B15421" s="72" t="s">
        <v>1038</v>
      </c>
      <c r="C15421" s="72" t="s">
        <v>1087</v>
      </c>
      <c r="D15421" s="72" t="s">
        <v>1099</v>
      </c>
      <c r="E15421" s="72">
        <v>997</v>
      </c>
      <c r="F15421" s="105">
        <v>67</v>
      </c>
      <c r="G15421" s="108">
        <f t="shared" si="240"/>
        <v>43374</v>
      </c>
    </row>
    <row r="15422" spans="1:7" x14ac:dyDescent="0.35">
      <c r="A15422" s="72" t="s">
        <v>1037</v>
      </c>
      <c r="B15422" s="72" t="s">
        <v>1038</v>
      </c>
      <c r="C15422" s="72" t="s">
        <v>1100</v>
      </c>
      <c r="D15422" s="72" t="s">
        <v>1088</v>
      </c>
      <c r="E15422" s="72">
        <v>485</v>
      </c>
      <c r="F15422" s="105">
        <v>51</v>
      </c>
      <c r="G15422" s="108">
        <f t="shared" si="240"/>
        <v>44378</v>
      </c>
    </row>
    <row r="15423" spans="1:7" x14ac:dyDescent="0.35">
      <c r="A15423" s="72" t="s">
        <v>1037</v>
      </c>
      <c r="B15423" s="72" t="s">
        <v>1038</v>
      </c>
      <c r="C15423" s="72" t="s">
        <v>1100</v>
      </c>
      <c r="D15423" s="72" t="s">
        <v>1089</v>
      </c>
      <c r="E15423" s="72">
        <v>485</v>
      </c>
      <c r="F15423" s="105">
        <v>51</v>
      </c>
      <c r="G15423" s="108">
        <f t="shared" si="240"/>
        <v>44287</v>
      </c>
    </row>
    <row r="15424" spans="1:7" x14ac:dyDescent="0.35">
      <c r="A15424" s="72" t="s">
        <v>1037</v>
      </c>
      <c r="B15424" s="72" t="s">
        <v>1038</v>
      </c>
      <c r="C15424" s="72" t="s">
        <v>1100</v>
      </c>
      <c r="D15424" s="72" t="s">
        <v>1090</v>
      </c>
      <c r="E15424" s="72">
        <v>487</v>
      </c>
      <c r="F15424" s="105">
        <v>51</v>
      </c>
      <c r="G15424" s="108">
        <f t="shared" si="240"/>
        <v>44197</v>
      </c>
    </row>
    <row r="15425" spans="1:7" x14ac:dyDescent="0.35">
      <c r="A15425" s="72" t="s">
        <v>1037</v>
      </c>
      <c r="B15425" s="72" t="s">
        <v>1038</v>
      </c>
      <c r="C15425" s="72" t="s">
        <v>1100</v>
      </c>
      <c r="D15425" s="72" t="s">
        <v>1091</v>
      </c>
      <c r="E15425" s="72">
        <v>481</v>
      </c>
      <c r="F15425" s="105">
        <v>52</v>
      </c>
      <c r="G15425" s="108">
        <f t="shared" si="240"/>
        <v>44105</v>
      </c>
    </row>
    <row r="15426" spans="1:7" x14ac:dyDescent="0.35">
      <c r="A15426" s="72" t="s">
        <v>1037</v>
      </c>
      <c r="B15426" s="72" t="s">
        <v>1038</v>
      </c>
      <c r="C15426" s="72" t="s">
        <v>1100</v>
      </c>
      <c r="D15426" s="72" t="s">
        <v>1092</v>
      </c>
      <c r="E15426" s="72">
        <v>479</v>
      </c>
      <c r="F15426" s="105">
        <v>52</v>
      </c>
      <c r="G15426" s="108">
        <f t="shared" si="240"/>
        <v>44013</v>
      </c>
    </row>
    <row r="15427" spans="1:7" x14ac:dyDescent="0.35">
      <c r="A15427" s="72" t="s">
        <v>1037</v>
      </c>
      <c r="B15427" s="72" t="s">
        <v>1038</v>
      </c>
      <c r="C15427" s="72" t="s">
        <v>1100</v>
      </c>
      <c r="D15427" s="72" t="s">
        <v>1093</v>
      </c>
      <c r="E15427" s="72">
        <v>481</v>
      </c>
      <c r="F15427" s="105">
        <v>53</v>
      </c>
      <c r="G15427" s="108">
        <f t="shared" si="240"/>
        <v>43922</v>
      </c>
    </row>
    <row r="15428" spans="1:7" x14ac:dyDescent="0.35">
      <c r="A15428" s="72" t="s">
        <v>1037</v>
      </c>
      <c r="B15428" s="72" t="s">
        <v>1038</v>
      </c>
      <c r="C15428" s="72" t="s">
        <v>1100</v>
      </c>
      <c r="D15428" s="72" t="s">
        <v>1094</v>
      </c>
      <c r="E15428" s="72">
        <v>476</v>
      </c>
      <c r="F15428" s="105">
        <v>53</v>
      </c>
      <c r="G15428" s="108">
        <f t="shared" ref="G15428:G15491" si="241">DATE(LEFT(D15428,4),RIGHT(LEFT(D15428,7),2),1)</f>
        <v>43831</v>
      </c>
    </row>
    <row r="15429" spans="1:7" x14ac:dyDescent="0.35">
      <c r="A15429" s="72" t="s">
        <v>1037</v>
      </c>
      <c r="B15429" s="72" t="s">
        <v>1038</v>
      </c>
      <c r="C15429" s="72" t="s">
        <v>1100</v>
      </c>
      <c r="D15429" s="72" t="s">
        <v>1095</v>
      </c>
      <c r="E15429" s="72">
        <v>471</v>
      </c>
      <c r="F15429" s="105">
        <v>53</v>
      </c>
      <c r="G15429" s="108">
        <f t="shared" si="241"/>
        <v>43739</v>
      </c>
    </row>
    <row r="15430" spans="1:7" x14ac:dyDescent="0.35">
      <c r="A15430" s="72" t="s">
        <v>1037</v>
      </c>
      <c r="B15430" s="72" t="s">
        <v>1038</v>
      </c>
      <c r="C15430" s="72" t="s">
        <v>1100</v>
      </c>
      <c r="D15430" s="72" t="s">
        <v>1096</v>
      </c>
      <c r="E15430" s="72">
        <v>472</v>
      </c>
      <c r="F15430" s="105">
        <v>55</v>
      </c>
      <c r="G15430" s="108">
        <f t="shared" si="241"/>
        <v>43647</v>
      </c>
    </row>
    <row r="15431" spans="1:7" x14ac:dyDescent="0.35">
      <c r="A15431" s="72" t="s">
        <v>1037</v>
      </c>
      <c r="B15431" s="72" t="s">
        <v>1038</v>
      </c>
      <c r="C15431" s="72" t="s">
        <v>1100</v>
      </c>
      <c r="D15431" s="72" t="s">
        <v>1097</v>
      </c>
      <c r="E15431" s="72">
        <v>471</v>
      </c>
      <c r="F15431" s="105">
        <v>51</v>
      </c>
      <c r="G15431" s="108">
        <f t="shared" si="241"/>
        <v>43556</v>
      </c>
    </row>
    <row r="15432" spans="1:7" x14ac:dyDescent="0.35">
      <c r="A15432" s="72" t="s">
        <v>1037</v>
      </c>
      <c r="B15432" s="72" t="s">
        <v>1038</v>
      </c>
      <c r="C15432" s="72" t="s">
        <v>1100</v>
      </c>
      <c r="D15432" s="72" t="s">
        <v>1098</v>
      </c>
      <c r="E15432" s="72">
        <v>466</v>
      </c>
      <c r="F15432" s="105">
        <v>50</v>
      </c>
      <c r="G15432" s="108">
        <f t="shared" si="241"/>
        <v>43466</v>
      </c>
    </row>
    <row r="15433" spans="1:7" x14ac:dyDescent="0.35">
      <c r="A15433" s="72" t="s">
        <v>1037</v>
      </c>
      <c r="B15433" s="72" t="s">
        <v>1038</v>
      </c>
      <c r="C15433" s="72" t="s">
        <v>1100</v>
      </c>
      <c r="D15433" s="72" t="s">
        <v>1099</v>
      </c>
      <c r="E15433" s="72">
        <v>484</v>
      </c>
      <c r="F15433" s="105">
        <v>53</v>
      </c>
      <c r="G15433" s="108">
        <f t="shared" si="241"/>
        <v>43374</v>
      </c>
    </row>
    <row r="15434" spans="1:7" x14ac:dyDescent="0.35">
      <c r="A15434" s="72" t="s">
        <v>1037</v>
      </c>
      <c r="B15434" s="72" t="s">
        <v>1038</v>
      </c>
      <c r="C15434" s="72" t="s">
        <v>1101</v>
      </c>
      <c r="D15434" s="72" t="s">
        <v>1088</v>
      </c>
      <c r="E15434" s="72">
        <v>104</v>
      </c>
      <c r="F15434" s="105">
        <v>6</v>
      </c>
      <c r="G15434" s="108">
        <f t="shared" si="241"/>
        <v>44378</v>
      </c>
    </row>
    <row r="15435" spans="1:7" x14ac:dyDescent="0.35">
      <c r="A15435" s="72" t="s">
        <v>1037</v>
      </c>
      <c r="B15435" s="72" t="s">
        <v>1038</v>
      </c>
      <c r="C15435" s="72" t="s">
        <v>1101</v>
      </c>
      <c r="D15435" s="72" t="s">
        <v>1089</v>
      </c>
      <c r="E15435" s="72">
        <v>104</v>
      </c>
      <c r="F15435" s="105">
        <v>6</v>
      </c>
      <c r="G15435" s="108">
        <f t="shared" si="241"/>
        <v>44287</v>
      </c>
    </row>
    <row r="15436" spans="1:7" x14ac:dyDescent="0.35">
      <c r="A15436" s="72" t="s">
        <v>1037</v>
      </c>
      <c r="B15436" s="72" t="s">
        <v>1038</v>
      </c>
      <c r="C15436" s="72" t="s">
        <v>1101</v>
      </c>
      <c r="D15436" s="72" t="s">
        <v>1090</v>
      </c>
      <c r="E15436" s="72">
        <v>103</v>
      </c>
      <c r="F15436" s="105">
        <v>6</v>
      </c>
      <c r="G15436" s="108">
        <f t="shared" si="241"/>
        <v>44197</v>
      </c>
    </row>
    <row r="15437" spans="1:7" x14ac:dyDescent="0.35">
      <c r="A15437" s="72" t="s">
        <v>1037</v>
      </c>
      <c r="B15437" s="72" t="s">
        <v>1038</v>
      </c>
      <c r="C15437" s="72" t="s">
        <v>1101</v>
      </c>
      <c r="D15437" s="72" t="s">
        <v>1091</v>
      </c>
      <c r="E15437" s="72">
        <v>102</v>
      </c>
      <c r="F15437" s="105">
        <v>6</v>
      </c>
      <c r="G15437" s="108">
        <f t="shared" si="241"/>
        <v>44105</v>
      </c>
    </row>
    <row r="15438" spans="1:7" x14ac:dyDescent="0.35">
      <c r="A15438" s="72" t="s">
        <v>1037</v>
      </c>
      <c r="B15438" s="72" t="s">
        <v>1038</v>
      </c>
      <c r="C15438" s="72" t="s">
        <v>1101</v>
      </c>
      <c r="D15438" s="72" t="s">
        <v>1092</v>
      </c>
      <c r="E15438" s="72">
        <v>101</v>
      </c>
      <c r="F15438" s="105">
        <v>6</v>
      </c>
      <c r="G15438" s="108">
        <f t="shared" si="241"/>
        <v>44013</v>
      </c>
    </row>
    <row r="15439" spans="1:7" x14ac:dyDescent="0.35">
      <c r="A15439" s="72" t="s">
        <v>1037</v>
      </c>
      <c r="B15439" s="72" t="s">
        <v>1038</v>
      </c>
      <c r="C15439" s="72" t="s">
        <v>1101</v>
      </c>
      <c r="D15439" s="72" t="s">
        <v>1093</v>
      </c>
      <c r="E15439" s="72">
        <v>100</v>
      </c>
      <c r="F15439" s="105">
        <v>6</v>
      </c>
      <c r="G15439" s="108">
        <f t="shared" si="241"/>
        <v>43922</v>
      </c>
    </row>
    <row r="15440" spans="1:7" x14ac:dyDescent="0.35">
      <c r="A15440" s="72" t="s">
        <v>1037</v>
      </c>
      <c r="B15440" s="72" t="s">
        <v>1038</v>
      </c>
      <c r="C15440" s="72" t="s">
        <v>1101</v>
      </c>
      <c r="D15440" s="72" t="s">
        <v>1094</v>
      </c>
      <c r="E15440" s="72">
        <v>102</v>
      </c>
      <c r="F15440" s="105">
        <v>7</v>
      </c>
      <c r="G15440" s="108">
        <f t="shared" si="241"/>
        <v>43831</v>
      </c>
    </row>
    <row r="15441" spans="1:7" x14ac:dyDescent="0.35">
      <c r="A15441" s="72" t="s">
        <v>1037</v>
      </c>
      <c r="B15441" s="72" t="s">
        <v>1038</v>
      </c>
      <c r="C15441" s="72" t="s">
        <v>1101</v>
      </c>
      <c r="D15441" s="72" t="s">
        <v>1095</v>
      </c>
      <c r="E15441" s="72">
        <v>102</v>
      </c>
      <c r="F15441" s="105">
        <v>7</v>
      </c>
      <c r="G15441" s="108">
        <f t="shared" si="241"/>
        <v>43739</v>
      </c>
    </row>
    <row r="15442" spans="1:7" x14ac:dyDescent="0.35">
      <c r="A15442" s="72" t="s">
        <v>1037</v>
      </c>
      <c r="B15442" s="72" t="s">
        <v>1038</v>
      </c>
      <c r="C15442" s="72" t="s">
        <v>1101</v>
      </c>
      <c r="D15442" s="72" t="s">
        <v>1096</v>
      </c>
      <c r="E15442" s="72">
        <v>102</v>
      </c>
      <c r="F15442" s="105">
        <v>7</v>
      </c>
      <c r="G15442" s="108">
        <f t="shared" si="241"/>
        <v>43647</v>
      </c>
    </row>
    <row r="15443" spans="1:7" x14ac:dyDescent="0.35">
      <c r="A15443" s="72" t="s">
        <v>1037</v>
      </c>
      <c r="B15443" s="72" t="s">
        <v>1038</v>
      </c>
      <c r="C15443" s="72" t="s">
        <v>1101</v>
      </c>
      <c r="D15443" s="72" t="s">
        <v>1097</v>
      </c>
      <c r="E15443" s="72">
        <v>102</v>
      </c>
      <c r="F15443" s="105">
        <v>6</v>
      </c>
      <c r="G15443" s="108">
        <f t="shared" si="241"/>
        <v>43556</v>
      </c>
    </row>
    <row r="15444" spans="1:7" x14ac:dyDescent="0.35">
      <c r="A15444" s="72" t="s">
        <v>1037</v>
      </c>
      <c r="B15444" s="72" t="s">
        <v>1038</v>
      </c>
      <c r="C15444" s="72" t="s">
        <v>1101</v>
      </c>
      <c r="D15444" s="72" t="s">
        <v>1098</v>
      </c>
      <c r="E15444" s="72">
        <v>100</v>
      </c>
      <c r="F15444" s="105">
        <v>6</v>
      </c>
      <c r="G15444" s="108">
        <f t="shared" si="241"/>
        <v>43466</v>
      </c>
    </row>
    <row r="15445" spans="1:7" x14ac:dyDescent="0.35">
      <c r="A15445" s="72" t="s">
        <v>1037</v>
      </c>
      <c r="B15445" s="72" t="s">
        <v>1038</v>
      </c>
      <c r="C15445" s="72" t="s">
        <v>1101</v>
      </c>
      <c r="D15445" s="72" t="s">
        <v>1099</v>
      </c>
      <c r="E15445" s="72">
        <v>108</v>
      </c>
      <c r="F15445" s="105">
        <v>6</v>
      </c>
      <c r="G15445" s="108">
        <f t="shared" si="241"/>
        <v>43374</v>
      </c>
    </row>
    <row r="15446" spans="1:7" x14ac:dyDescent="0.35">
      <c r="A15446" s="72" t="s">
        <v>1037</v>
      </c>
      <c r="B15446" s="72" t="s">
        <v>1038</v>
      </c>
      <c r="C15446" s="72" t="s">
        <v>1102</v>
      </c>
      <c r="D15446" s="72" t="s">
        <v>1088</v>
      </c>
      <c r="E15446" s="72">
        <v>767</v>
      </c>
      <c r="F15446" s="105">
        <v>57</v>
      </c>
      <c r="G15446" s="108">
        <f t="shared" si="241"/>
        <v>44378</v>
      </c>
    </row>
    <row r="15447" spans="1:7" x14ac:dyDescent="0.35">
      <c r="A15447" s="72" t="s">
        <v>1037</v>
      </c>
      <c r="B15447" s="72" t="s">
        <v>1038</v>
      </c>
      <c r="C15447" s="72" t="s">
        <v>1102</v>
      </c>
      <c r="D15447" s="72" t="s">
        <v>1089</v>
      </c>
      <c r="E15447" s="72">
        <v>765</v>
      </c>
      <c r="F15447" s="105">
        <v>57</v>
      </c>
      <c r="G15447" s="108">
        <f t="shared" si="241"/>
        <v>44287</v>
      </c>
    </row>
    <row r="15448" spans="1:7" x14ac:dyDescent="0.35">
      <c r="A15448" s="72" t="s">
        <v>1037</v>
      </c>
      <c r="B15448" s="72" t="s">
        <v>1038</v>
      </c>
      <c r="C15448" s="72" t="s">
        <v>1102</v>
      </c>
      <c r="D15448" s="72" t="s">
        <v>1090</v>
      </c>
      <c r="E15448" s="72">
        <v>766</v>
      </c>
      <c r="F15448" s="105">
        <v>57</v>
      </c>
      <c r="G15448" s="108">
        <f t="shared" si="241"/>
        <v>44197</v>
      </c>
    </row>
    <row r="15449" spans="1:7" x14ac:dyDescent="0.35">
      <c r="A15449" s="72" t="s">
        <v>1037</v>
      </c>
      <c r="B15449" s="72" t="s">
        <v>1038</v>
      </c>
      <c r="C15449" s="72" t="s">
        <v>1102</v>
      </c>
      <c r="D15449" s="72" t="s">
        <v>1091</v>
      </c>
      <c r="E15449" s="72">
        <v>768</v>
      </c>
      <c r="F15449" s="105">
        <v>57</v>
      </c>
      <c r="G15449" s="108">
        <f t="shared" si="241"/>
        <v>44105</v>
      </c>
    </row>
    <row r="15450" spans="1:7" x14ac:dyDescent="0.35">
      <c r="A15450" s="72" t="s">
        <v>1037</v>
      </c>
      <c r="B15450" s="72" t="s">
        <v>1038</v>
      </c>
      <c r="C15450" s="72" t="s">
        <v>1102</v>
      </c>
      <c r="D15450" s="72" t="s">
        <v>1092</v>
      </c>
      <c r="E15450" s="72">
        <v>772</v>
      </c>
      <c r="F15450" s="105">
        <v>59</v>
      </c>
      <c r="G15450" s="108">
        <f t="shared" si="241"/>
        <v>44013</v>
      </c>
    </row>
    <row r="15451" spans="1:7" x14ac:dyDescent="0.35">
      <c r="A15451" s="72" t="s">
        <v>1037</v>
      </c>
      <c r="B15451" s="72" t="s">
        <v>1038</v>
      </c>
      <c r="C15451" s="72" t="s">
        <v>1102</v>
      </c>
      <c r="D15451" s="72" t="s">
        <v>1093</v>
      </c>
      <c r="E15451" s="72">
        <v>772</v>
      </c>
      <c r="F15451" s="105">
        <v>59</v>
      </c>
      <c r="G15451" s="108">
        <f t="shared" si="241"/>
        <v>43922</v>
      </c>
    </row>
    <row r="15452" spans="1:7" x14ac:dyDescent="0.35">
      <c r="A15452" s="72" t="s">
        <v>1037</v>
      </c>
      <c r="B15452" s="72" t="s">
        <v>1038</v>
      </c>
      <c r="C15452" s="72" t="s">
        <v>1102</v>
      </c>
      <c r="D15452" s="72" t="s">
        <v>1094</v>
      </c>
      <c r="E15452" s="72">
        <v>779</v>
      </c>
      <c r="F15452" s="105">
        <v>67</v>
      </c>
      <c r="G15452" s="108">
        <f t="shared" si="241"/>
        <v>43831</v>
      </c>
    </row>
    <row r="15453" spans="1:7" x14ac:dyDescent="0.35">
      <c r="A15453" s="72" t="s">
        <v>1037</v>
      </c>
      <c r="B15453" s="72" t="s">
        <v>1038</v>
      </c>
      <c r="C15453" s="72" t="s">
        <v>1102</v>
      </c>
      <c r="D15453" s="72" t="s">
        <v>1095</v>
      </c>
      <c r="E15453" s="72">
        <v>779</v>
      </c>
      <c r="F15453" s="105">
        <v>66</v>
      </c>
      <c r="G15453" s="108">
        <f t="shared" si="241"/>
        <v>43739</v>
      </c>
    </row>
    <row r="15454" spans="1:7" x14ac:dyDescent="0.35">
      <c r="A15454" s="72" t="s">
        <v>1037</v>
      </c>
      <c r="B15454" s="72" t="s">
        <v>1038</v>
      </c>
      <c r="C15454" s="72" t="s">
        <v>1102</v>
      </c>
      <c r="D15454" s="72" t="s">
        <v>1096</v>
      </c>
      <c r="E15454" s="72">
        <v>780</v>
      </c>
      <c r="F15454" s="105">
        <v>66</v>
      </c>
      <c r="G15454" s="108">
        <f t="shared" si="241"/>
        <v>43647</v>
      </c>
    </row>
    <row r="15455" spans="1:7" x14ac:dyDescent="0.35">
      <c r="A15455" s="72" t="s">
        <v>1037</v>
      </c>
      <c r="B15455" s="72" t="s">
        <v>1038</v>
      </c>
      <c r="C15455" s="72" t="s">
        <v>1102</v>
      </c>
      <c r="D15455" s="72" t="s">
        <v>1097</v>
      </c>
      <c r="E15455" s="72">
        <v>780</v>
      </c>
      <c r="F15455" s="105">
        <v>57</v>
      </c>
      <c r="G15455" s="108">
        <f t="shared" si="241"/>
        <v>43556</v>
      </c>
    </row>
    <row r="15456" spans="1:7" x14ac:dyDescent="0.35">
      <c r="A15456" s="72" t="s">
        <v>1037</v>
      </c>
      <c r="B15456" s="72" t="s">
        <v>1038</v>
      </c>
      <c r="C15456" s="72" t="s">
        <v>1102</v>
      </c>
      <c r="D15456" s="72" t="s">
        <v>1098</v>
      </c>
      <c r="E15456" s="72">
        <v>771</v>
      </c>
      <c r="F15456" s="105">
        <v>53</v>
      </c>
      <c r="G15456" s="108">
        <f t="shared" si="241"/>
        <v>43466</v>
      </c>
    </row>
    <row r="15457" spans="1:7" x14ac:dyDescent="0.35">
      <c r="A15457" s="72" t="s">
        <v>1037</v>
      </c>
      <c r="B15457" s="72" t="s">
        <v>1038</v>
      </c>
      <c r="C15457" s="72" t="s">
        <v>1102</v>
      </c>
      <c r="D15457" s="72" t="s">
        <v>1099</v>
      </c>
      <c r="E15457" s="72">
        <v>796</v>
      </c>
      <c r="F15457" s="105">
        <v>57</v>
      </c>
      <c r="G15457" s="108">
        <f t="shared" si="241"/>
        <v>43374</v>
      </c>
    </row>
    <row r="15458" spans="1:7" x14ac:dyDescent="0.35">
      <c r="A15458" s="72" t="s">
        <v>870</v>
      </c>
      <c r="B15458" s="72" t="s">
        <v>871</v>
      </c>
      <c r="C15458" s="72" t="s">
        <v>1087</v>
      </c>
      <c r="D15458" s="72" t="s">
        <v>1088</v>
      </c>
      <c r="E15458" s="72">
        <v>624</v>
      </c>
      <c r="F15458" s="105">
        <v>11</v>
      </c>
      <c r="G15458" s="108">
        <f t="shared" si="241"/>
        <v>44378</v>
      </c>
    </row>
    <row r="15459" spans="1:7" x14ac:dyDescent="0.35">
      <c r="A15459" s="72" t="s">
        <v>870</v>
      </c>
      <c r="B15459" s="72" t="s">
        <v>871</v>
      </c>
      <c r="C15459" s="72" t="s">
        <v>1087</v>
      </c>
      <c r="D15459" s="72" t="s">
        <v>1089</v>
      </c>
      <c r="E15459" s="72">
        <v>627</v>
      </c>
      <c r="F15459" s="105">
        <v>29</v>
      </c>
      <c r="G15459" s="108">
        <f t="shared" si="241"/>
        <v>44287</v>
      </c>
    </row>
    <row r="15460" spans="1:7" x14ac:dyDescent="0.35">
      <c r="A15460" s="72" t="s">
        <v>870</v>
      </c>
      <c r="B15460" s="72" t="s">
        <v>871</v>
      </c>
      <c r="C15460" s="72" t="s">
        <v>1087</v>
      </c>
      <c r="D15460" s="72" t="s">
        <v>1090</v>
      </c>
      <c r="E15460" s="72">
        <v>629</v>
      </c>
      <c r="F15460" s="105">
        <v>29</v>
      </c>
      <c r="G15460" s="108">
        <f t="shared" si="241"/>
        <v>44197</v>
      </c>
    </row>
    <row r="15461" spans="1:7" x14ac:dyDescent="0.35">
      <c r="A15461" s="72" t="s">
        <v>870</v>
      </c>
      <c r="B15461" s="72" t="s">
        <v>871</v>
      </c>
      <c r="C15461" s="72" t="s">
        <v>1087</v>
      </c>
      <c r="D15461" s="72" t="s">
        <v>1091</v>
      </c>
      <c r="E15461" s="72">
        <v>630</v>
      </c>
      <c r="F15461" s="105">
        <v>30</v>
      </c>
      <c r="G15461" s="108">
        <f t="shared" si="241"/>
        <v>44105</v>
      </c>
    </row>
    <row r="15462" spans="1:7" x14ac:dyDescent="0.35">
      <c r="A15462" s="72" t="s">
        <v>870</v>
      </c>
      <c r="B15462" s="72" t="s">
        <v>871</v>
      </c>
      <c r="C15462" s="72" t="s">
        <v>1087</v>
      </c>
      <c r="D15462" s="72" t="s">
        <v>1092</v>
      </c>
      <c r="E15462" s="72">
        <v>632</v>
      </c>
      <c r="F15462" s="105">
        <v>30</v>
      </c>
      <c r="G15462" s="108">
        <f t="shared" si="241"/>
        <v>44013</v>
      </c>
    </row>
    <row r="15463" spans="1:7" x14ac:dyDescent="0.35">
      <c r="A15463" s="72" t="s">
        <v>870</v>
      </c>
      <c r="B15463" s="72" t="s">
        <v>871</v>
      </c>
      <c r="C15463" s="72" t="s">
        <v>1087</v>
      </c>
      <c r="D15463" s="72" t="s">
        <v>1093</v>
      </c>
      <c r="E15463" s="72">
        <v>631</v>
      </c>
      <c r="F15463" s="105">
        <v>28</v>
      </c>
      <c r="G15463" s="108">
        <f t="shared" si="241"/>
        <v>43922</v>
      </c>
    </row>
    <row r="15464" spans="1:7" x14ac:dyDescent="0.35">
      <c r="A15464" s="72" t="s">
        <v>870</v>
      </c>
      <c r="B15464" s="72" t="s">
        <v>871</v>
      </c>
      <c r="C15464" s="72" t="s">
        <v>1087</v>
      </c>
      <c r="D15464" s="72" t="s">
        <v>1094</v>
      </c>
      <c r="E15464" s="72">
        <v>632</v>
      </c>
      <c r="F15464" s="105">
        <v>31</v>
      </c>
      <c r="G15464" s="108">
        <f t="shared" si="241"/>
        <v>43831</v>
      </c>
    </row>
    <row r="15465" spans="1:7" x14ac:dyDescent="0.35">
      <c r="A15465" s="72" t="s">
        <v>870</v>
      </c>
      <c r="B15465" s="72" t="s">
        <v>871</v>
      </c>
      <c r="C15465" s="72" t="s">
        <v>1087</v>
      </c>
      <c r="D15465" s="72" t="s">
        <v>1095</v>
      </c>
      <c r="E15465" s="72">
        <v>635</v>
      </c>
      <c r="F15465" s="105">
        <v>30</v>
      </c>
      <c r="G15465" s="108">
        <f t="shared" si="241"/>
        <v>43739</v>
      </c>
    </row>
    <row r="15466" spans="1:7" x14ac:dyDescent="0.35">
      <c r="A15466" s="72" t="s">
        <v>870</v>
      </c>
      <c r="B15466" s="72" t="s">
        <v>871</v>
      </c>
      <c r="C15466" s="72" t="s">
        <v>1087</v>
      </c>
      <c r="D15466" s="72" t="s">
        <v>1096</v>
      </c>
      <c r="E15466" s="72">
        <v>631</v>
      </c>
      <c r="F15466" s="105">
        <v>32</v>
      </c>
      <c r="G15466" s="108">
        <f t="shared" si="241"/>
        <v>43647</v>
      </c>
    </row>
    <row r="15467" spans="1:7" x14ac:dyDescent="0.35">
      <c r="A15467" s="72" t="s">
        <v>870</v>
      </c>
      <c r="B15467" s="72" t="s">
        <v>871</v>
      </c>
      <c r="C15467" s="72" t="s">
        <v>1087</v>
      </c>
      <c r="D15467" s="72" t="s">
        <v>1097</v>
      </c>
      <c r="E15467" s="72">
        <v>631</v>
      </c>
      <c r="F15467" s="105">
        <v>28</v>
      </c>
      <c r="G15467" s="108">
        <f t="shared" si="241"/>
        <v>43556</v>
      </c>
    </row>
    <row r="15468" spans="1:7" x14ac:dyDescent="0.35">
      <c r="A15468" s="72" t="s">
        <v>870</v>
      </c>
      <c r="B15468" s="72" t="s">
        <v>871</v>
      </c>
      <c r="C15468" s="72" t="s">
        <v>1087</v>
      </c>
      <c r="D15468" s="72" t="s">
        <v>1098</v>
      </c>
      <c r="E15468" s="72">
        <v>627</v>
      </c>
      <c r="F15468" s="105">
        <v>19</v>
      </c>
      <c r="G15468" s="108">
        <f t="shared" si="241"/>
        <v>43466</v>
      </c>
    </row>
    <row r="15469" spans="1:7" x14ac:dyDescent="0.35">
      <c r="A15469" s="72" t="s">
        <v>870</v>
      </c>
      <c r="B15469" s="72" t="s">
        <v>871</v>
      </c>
      <c r="C15469" s="72" t="s">
        <v>1087</v>
      </c>
      <c r="D15469" s="72" t="s">
        <v>1099</v>
      </c>
      <c r="E15469" s="72">
        <v>662</v>
      </c>
      <c r="F15469" s="105">
        <v>27</v>
      </c>
      <c r="G15469" s="108">
        <f t="shared" si="241"/>
        <v>43374</v>
      </c>
    </row>
    <row r="15470" spans="1:7" x14ac:dyDescent="0.35">
      <c r="A15470" s="72" t="s">
        <v>870</v>
      </c>
      <c r="B15470" s="72" t="s">
        <v>871</v>
      </c>
      <c r="C15470" s="72" t="s">
        <v>1100</v>
      </c>
      <c r="D15470" s="72" t="s">
        <v>1088</v>
      </c>
      <c r="E15470" s="72">
        <v>802</v>
      </c>
      <c r="F15470" s="105">
        <v>59</v>
      </c>
      <c r="G15470" s="108">
        <f t="shared" si="241"/>
        <v>44378</v>
      </c>
    </row>
    <row r="15471" spans="1:7" x14ac:dyDescent="0.35">
      <c r="A15471" s="72" t="s">
        <v>870</v>
      </c>
      <c r="B15471" s="72" t="s">
        <v>871</v>
      </c>
      <c r="C15471" s="72" t="s">
        <v>1100</v>
      </c>
      <c r="D15471" s="72" t="s">
        <v>1089</v>
      </c>
      <c r="E15471" s="72">
        <v>797</v>
      </c>
      <c r="F15471" s="105">
        <v>84</v>
      </c>
      <c r="G15471" s="108">
        <f t="shared" si="241"/>
        <v>44287</v>
      </c>
    </row>
    <row r="15472" spans="1:7" x14ac:dyDescent="0.35">
      <c r="A15472" s="72" t="s">
        <v>870</v>
      </c>
      <c r="B15472" s="72" t="s">
        <v>871</v>
      </c>
      <c r="C15472" s="72" t="s">
        <v>1100</v>
      </c>
      <c r="D15472" s="72" t="s">
        <v>1090</v>
      </c>
      <c r="E15472" s="72">
        <v>806</v>
      </c>
      <c r="F15472" s="105">
        <v>85</v>
      </c>
      <c r="G15472" s="108">
        <f t="shared" si="241"/>
        <v>44197</v>
      </c>
    </row>
    <row r="15473" spans="1:7" x14ac:dyDescent="0.35">
      <c r="A15473" s="72" t="s">
        <v>870</v>
      </c>
      <c r="B15473" s="72" t="s">
        <v>871</v>
      </c>
      <c r="C15473" s="72" t="s">
        <v>1100</v>
      </c>
      <c r="D15473" s="72" t="s">
        <v>1091</v>
      </c>
      <c r="E15473" s="72">
        <v>804</v>
      </c>
      <c r="F15473" s="105">
        <v>84</v>
      </c>
      <c r="G15473" s="108">
        <f t="shared" si="241"/>
        <v>44105</v>
      </c>
    </row>
    <row r="15474" spans="1:7" x14ac:dyDescent="0.35">
      <c r="A15474" s="72" t="s">
        <v>870</v>
      </c>
      <c r="B15474" s="72" t="s">
        <v>871</v>
      </c>
      <c r="C15474" s="72" t="s">
        <v>1100</v>
      </c>
      <c r="D15474" s="72" t="s">
        <v>1092</v>
      </c>
      <c r="E15474" s="72">
        <v>809</v>
      </c>
      <c r="F15474" s="105">
        <v>89</v>
      </c>
      <c r="G15474" s="108">
        <f t="shared" si="241"/>
        <v>44013</v>
      </c>
    </row>
    <row r="15475" spans="1:7" x14ac:dyDescent="0.35">
      <c r="A15475" s="72" t="s">
        <v>870</v>
      </c>
      <c r="B15475" s="72" t="s">
        <v>871</v>
      </c>
      <c r="C15475" s="72" t="s">
        <v>1100</v>
      </c>
      <c r="D15475" s="72" t="s">
        <v>1093</v>
      </c>
      <c r="E15475" s="72">
        <v>800</v>
      </c>
      <c r="F15475" s="105">
        <v>88</v>
      </c>
      <c r="G15475" s="108">
        <f t="shared" si="241"/>
        <v>43922</v>
      </c>
    </row>
    <row r="15476" spans="1:7" x14ac:dyDescent="0.35">
      <c r="A15476" s="72" t="s">
        <v>870</v>
      </c>
      <c r="B15476" s="72" t="s">
        <v>871</v>
      </c>
      <c r="C15476" s="72" t="s">
        <v>1100</v>
      </c>
      <c r="D15476" s="72" t="s">
        <v>1094</v>
      </c>
      <c r="E15476" s="72">
        <v>795</v>
      </c>
      <c r="F15476" s="105">
        <v>71</v>
      </c>
      <c r="G15476" s="108">
        <f t="shared" si="241"/>
        <v>43831</v>
      </c>
    </row>
    <row r="15477" spans="1:7" x14ac:dyDescent="0.35">
      <c r="A15477" s="72" t="s">
        <v>870</v>
      </c>
      <c r="B15477" s="72" t="s">
        <v>871</v>
      </c>
      <c r="C15477" s="72" t="s">
        <v>1100</v>
      </c>
      <c r="D15477" s="72" t="s">
        <v>1095</v>
      </c>
      <c r="E15477" s="72">
        <v>797</v>
      </c>
      <c r="F15477" s="105">
        <v>71</v>
      </c>
      <c r="G15477" s="108">
        <f t="shared" si="241"/>
        <v>43739</v>
      </c>
    </row>
    <row r="15478" spans="1:7" x14ac:dyDescent="0.35">
      <c r="A15478" s="72" t="s">
        <v>870</v>
      </c>
      <c r="B15478" s="72" t="s">
        <v>871</v>
      </c>
      <c r="C15478" s="72" t="s">
        <v>1100</v>
      </c>
      <c r="D15478" s="72" t="s">
        <v>1096</v>
      </c>
      <c r="E15478" s="72">
        <v>794</v>
      </c>
      <c r="F15478" s="105">
        <v>75</v>
      </c>
      <c r="G15478" s="108">
        <f t="shared" si="241"/>
        <v>43647</v>
      </c>
    </row>
    <row r="15479" spans="1:7" x14ac:dyDescent="0.35">
      <c r="A15479" s="72" t="s">
        <v>870</v>
      </c>
      <c r="B15479" s="72" t="s">
        <v>871</v>
      </c>
      <c r="C15479" s="72" t="s">
        <v>1100</v>
      </c>
      <c r="D15479" s="72" t="s">
        <v>1097</v>
      </c>
      <c r="E15479" s="72">
        <v>799</v>
      </c>
      <c r="F15479" s="105">
        <v>65</v>
      </c>
      <c r="G15479" s="108">
        <f t="shared" si="241"/>
        <v>43556</v>
      </c>
    </row>
    <row r="15480" spans="1:7" x14ac:dyDescent="0.35">
      <c r="A15480" s="72" t="s">
        <v>870</v>
      </c>
      <c r="B15480" s="72" t="s">
        <v>871</v>
      </c>
      <c r="C15480" s="72" t="s">
        <v>1100</v>
      </c>
      <c r="D15480" s="72" t="s">
        <v>1098</v>
      </c>
      <c r="E15480" s="72">
        <v>798</v>
      </c>
      <c r="F15480" s="105">
        <v>54</v>
      </c>
      <c r="G15480" s="108">
        <f t="shared" si="241"/>
        <v>43466</v>
      </c>
    </row>
    <row r="15481" spans="1:7" x14ac:dyDescent="0.35">
      <c r="A15481" s="72" t="s">
        <v>870</v>
      </c>
      <c r="B15481" s="72" t="s">
        <v>871</v>
      </c>
      <c r="C15481" s="72" t="s">
        <v>1100</v>
      </c>
      <c r="D15481" s="72" t="s">
        <v>1099</v>
      </c>
      <c r="E15481" s="72">
        <v>850</v>
      </c>
      <c r="F15481" s="105">
        <v>80</v>
      </c>
      <c r="G15481" s="108">
        <f t="shared" si="241"/>
        <v>43374</v>
      </c>
    </row>
    <row r="15482" spans="1:7" x14ac:dyDescent="0.35">
      <c r="A15482" s="72" t="s">
        <v>870</v>
      </c>
      <c r="B15482" s="72" t="s">
        <v>871</v>
      </c>
      <c r="C15482" s="72" t="s">
        <v>1101</v>
      </c>
      <c r="D15482" s="72" t="s">
        <v>1088</v>
      </c>
      <c r="E15482" s="72">
        <v>93</v>
      </c>
      <c r="F15482" s="105">
        <v>1</v>
      </c>
      <c r="G15482" s="108">
        <f t="shared" si="241"/>
        <v>44378</v>
      </c>
    </row>
    <row r="15483" spans="1:7" x14ac:dyDescent="0.35">
      <c r="A15483" s="72" t="s">
        <v>870</v>
      </c>
      <c r="B15483" s="72" t="s">
        <v>871</v>
      </c>
      <c r="C15483" s="72" t="s">
        <v>1101</v>
      </c>
      <c r="D15483" s="72" t="s">
        <v>1089</v>
      </c>
      <c r="E15483" s="72">
        <v>94</v>
      </c>
      <c r="F15483" s="105">
        <v>0</v>
      </c>
      <c r="G15483" s="108">
        <f t="shared" si="241"/>
        <v>44287</v>
      </c>
    </row>
    <row r="15484" spans="1:7" x14ac:dyDescent="0.35">
      <c r="A15484" s="72" t="s">
        <v>870</v>
      </c>
      <c r="B15484" s="72" t="s">
        <v>871</v>
      </c>
      <c r="C15484" s="72" t="s">
        <v>1101</v>
      </c>
      <c r="D15484" s="72" t="s">
        <v>1090</v>
      </c>
      <c r="E15484" s="72">
        <v>93</v>
      </c>
      <c r="F15484" s="105">
        <v>0</v>
      </c>
      <c r="G15484" s="108">
        <f t="shared" si="241"/>
        <v>44197</v>
      </c>
    </row>
    <row r="15485" spans="1:7" x14ac:dyDescent="0.35">
      <c r="A15485" s="72" t="s">
        <v>870</v>
      </c>
      <c r="B15485" s="72" t="s">
        <v>871</v>
      </c>
      <c r="C15485" s="72" t="s">
        <v>1101</v>
      </c>
      <c r="D15485" s="72" t="s">
        <v>1091</v>
      </c>
      <c r="E15485" s="72">
        <v>92</v>
      </c>
      <c r="F15485" s="105">
        <v>0</v>
      </c>
      <c r="G15485" s="108">
        <f t="shared" si="241"/>
        <v>44105</v>
      </c>
    </row>
    <row r="15486" spans="1:7" x14ac:dyDescent="0.35">
      <c r="A15486" s="72" t="s">
        <v>870</v>
      </c>
      <c r="B15486" s="72" t="s">
        <v>871</v>
      </c>
      <c r="C15486" s="72" t="s">
        <v>1101</v>
      </c>
      <c r="D15486" s="72" t="s">
        <v>1092</v>
      </c>
      <c r="E15486" s="72">
        <v>92</v>
      </c>
      <c r="F15486" s="105">
        <v>0</v>
      </c>
      <c r="G15486" s="108">
        <f t="shared" si="241"/>
        <v>44013</v>
      </c>
    </row>
    <row r="15487" spans="1:7" x14ac:dyDescent="0.35">
      <c r="A15487" s="72" t="s">
        <v>870</v>
      </c>
      <c r="B15487" s="72" t="s">
        <v>871</v>
      </c>
      <c r="C15487" s="72" t="s">
        <v>1101</v>
      </c>
      <c r="D15487" s="72" t="s">
        <v>1093</v>
      </c>
      <c r="E15487" s="72">
        <v>94</v>
      </c>
      <c r="F15487" s="105">
        <v>0</v>
      </c>
      <c r="G15487" s="108">
        <f t="shared" si="241"/>
        <v>43922</v>
      </c>
    </row>
    <row r="15488" spans="1:7" x14ac:dyDescent="0.35">
      <c r="A15488" s="72" t="s">
        <v>870</v>
      </c>
      <c r="B15488" s="72" t="s">
        <v>871</v>
      </c>
      <c r="C15488" s="72" t="s">
        <v>1101</v>
      </c>
      <c r="D15488" s="72" t="s">
        <v>1094</v>
      </c>
      <c r="E15488" s="72">
        <v>87</v>
      </c>
      <c r="F15488" s="105">
        <v>0</v>
      </c>
      <c r="G15488" s="108">
        <f t="shared" si="241"/>
        <v>43831</v>
      </c>
    </row>
    <row r="15489" spans="1:7" x14ac:dyDescent="0.35">
      <c r="A15489" s="72" t="s">
        <v>870</v>
      </c>
      <c r="B15489" s="72" t="s">
        <v>871</v>
      </c>
      <c r="C15489" s="72" t="s">
        <v>1101</v>
      </c>
      <c r="D15489" s="72" t="s">
        <v>1095</v>
      </c>
      <c r="E15489" s="72">
        <v>78</v>
      </c>
      <c r="F15489" s="105">
        <v>0</v>
      </c>
      <c r="G15489" s="108">
        <f t="shared" si="241"/>
        <v>43739</v>
      </c>
    </row>
    <row r="15490" spans="1:7" x14ac:dyDescent="0.35">
      <c r="A15490" s="72" t="s">
        <v>870</v>
      </c>
      <c r="B15490" s="72" t="s">
        <v>871</v>
      </c>
      <c r="C15490" s="72" t="s">
        <v>1101</v>
      </c>
      <c r="D15490" s="72" t="s">
        <v>1096</v>
      </c>
      <c r="E15490" s="72">
        <v>77</v>
      </c>
      <c r="F15490" s="105">
        <v>0</v>
      </c>
      <c r="G15490" s="108">
        <f t="shared" si="241"/>
        <v>43647</v>
      </c>
    </row>
    <row r="15491" spans="1:7" x14ac:dyDescent="0.35">
      <c r="A15491" s="72" t="s">
        <v>870</v>
      </c>
      <c r="B15491" s="72" t="s">
        <v>871</v>
      </c>
      <c r="C15491" s="72" t="s">
        <v>1101</v>
      </c>
      <c r="D15491" s="72" t="s">
        <v>1097</v>
      </c>
      <c r="E15491" s="72">
        <v>80</v>
      </c>
      <c r="F15491" s="105">
        <v>0</v>
      </c>
      <c r="G15491" s="108">
        <f t="shared" si="241"/>
        <v>43556</v>
      </c>
    </row>
    <row r="15492" spans="1:7" x14ac:dyDescent="0.35">
      <c r="A15492" s="72" t="s">
        <v>870</v>
      </c>
      <c r="B15492" s="72" t="s">
        <v>871</v>
      </c>
      <c r="C15492" s="72" t="s">
        <v>1101</v>
      </c>
      <c r="D15492" s="72" t="s">
        <v>1098</v>
      </c>
      <c r="E15492" s="72">
        <v>73</v>
      </c>
      <c r="F15492" s="105">
        <v>0</v>
      </c>
      <c r="G15492" s="108">
        <f t="shared" ref="G15492:G15555" si="242">DATE(LEFT(D15492,4),RIGHT(LEFT(D15492,7),2),1)</f>
        <v>43466</v>
      </c>
    </row>
    <row r="15493" spans="1:7" x14ac:dyDescent="0.35">
      <c r="A15493" s="72" t="s">
        <v>870</v>
      </c>
      <c r="B15493" s="72" t="s">
        <v>871</v>
      </c>
      <c r="C15493" s="72" t="s">
        <v>1101</v>
      </c>
      <c r="D15493" s="72" t="s">
        <v>1099</v>
      </c>
      <c r="E15493" s="72">
        <v>86</v>
      </c>
      <c r="F15493" s="105">
        <v>0</v>
      </c>
      <c r="G15493" s="108">
        <f t="shared" si="242"/>
        <v>43374</v>
      </c>
    </row>
    <row r="15494" spans="1:7" x14ac:dyDescent="0.35">
      <c r="A15494" s="72" t="s">
        <v>870</v>
      </c>
      <c r="B15494" s="72" t="s">
        <v>871</v>
      </c>
      <c r="C15494" s="72" t="s">
        <v>1102</v>
      </c>
      <c r="D15494" s="72" t="s">
        <v>1088</v>
      </c>
      <c r="E15494" s="72">
        <v>941</v>
      </c>
      <c r="F15494" s="105">
        <v>32</v>
      </c>
      <c r="G15494" s="108">
        <f t="shared" si="242"/>
        <v>44378</v>
      </c>
    </row>
    <row r="15495" spans="1:7" x14ac:dyDescent="0.35">
      <c r="A15495" s="72" t="s">
        <v>870</v>
      </c>
      <c r="B15495" s="72" t="s">
        <v>871</v>
      </c>
      <c r="C15495" s="72" t="s">
        <v>1102</v>
      </c>
      <c r="D15495" s="72" t="s">
        <v>1089</v>
      </c>
      <c r="E15495" s="72">
        <v>939</v>
      </c>
      <c r="F15495" s="105">
        <v>56</v>
      </c>
      <c r="G15495" s="108">
        <f t="shared" si="242"/>
        <v>44287</v>
      </c>
    </row>
    <row r="15496" spans="1:7" x14ac:dyDescent="0.35">
      <c r="A15496" s="72" t="s">
        <v>870</v>
      </c>
      <c r="B15496" s="72" t="s">
        <v>871</v>
      </c>
      <c r="C15496" s="72" t="s">
        <v>1102</v>
      </c>
      <c r="D15496" s="72" t="s">
        <v>1090</v>
      </c>
      <c r="E15496" s="72">
        <v>949</v>
      </c>
      <c r="F15496" s="105">
        <v>56</v>
      </c>
      <c r="G15496" s="108">
        <f t="shared" si="242"/>
        <v>44197</v>
      </c>
    </row>
    <row r="15497" spans="1:7" x14ac:dyDescent="0.35">
      <c r="A15497" s="72" t="s">
        <v>870</v>
      </c>
      <c r="B15497" s="72" t="s">
        <v>871</v>
      </c>
      <c r="C15497" s="72" t="s">
        <v>1102</v>
      </c>
      <c r="D15497" s="72" t="s">
        <v>1091</v>
      </c>
      <c r="E15497" s="72">
        <v>945</v>
      </c>
      <c r="F15497" s="105">
        <v>56</v>
      </c>
      <c r="G15497" s="108">
        <f t="shared" si="242"/>
        <v>44105</v>
      </c>
    </row>
    <row r="15498" spans="1:7" x14ac:dyDescent="0.35">
      <c r="A15498" s="72" t="s">
        <v>870</v>
      </c>
      <c r="B15498" s="72" t="s">
        <v>871</v>
      </c>
      <c r="C15498" s="72" t="s">
        <v>1102</v>
      </c>
      <c r="D15498" s="72" t="s">
        <v>1092</v>
      </c>
      <c r="E15498" s="72">
        <v>948</v>
      </c>
      <c r="F15498" s="105">
        <v>56</v>
      </c>
      <c r="G15498" s="108">
        <f t="shared" si="242"/>
        <v>44013</v>
      </c>
    </row>
    <row r="15499" spans="1:7" x14ac:dyDescent="0.35">
      <c r="A15499" s="72" t="s">
        <v>870</v>
      </c>
      <c r="B15499" s="72" t="s">
        <v>871</v>
      </c>
      <c r="C15499" s="72" t="s">
        <v>1102</v>
      </c>
      <c r="D15499" s="72" t="s">
        <v>1093</v>
      </c>
      <c r="E15499" s="72">
        <v>950</v>
      </c>
      <c r="F15499" s="105">
        <v>55</v>
      </c>
      <c r="G15499" s="108">
        <f t="shared" si="242"/>
        <v>43922</v>
      </c>
    </row>
    <row r="15500" spans="1:7" x14ac:dyDescent="0.35">
      <c r="A15500" s="72" t="s">
        <v>870</v>
      </c>
      <c r="B15500" s="72" t="s">
        <v>871</v>
      </c>
      <c r="C15500" s="72" t="s">
        <v>1102</v>
      </c>
      <c r="D15500" s="72" t="s">
        <v>1094</v>
      </c>
      <c r="E15500" s="72">
        <v>949</v>
      </c>
      <c r="F15500" s="105">
        <v>54</v>
      </c>
      <c r="G15500" s="108">
        <f t="shared" si="242"/>
        <v>43831</v>
      </c>
    </row>
    <row r="15501" spans="1:7" x14ac:dyDescent="0.35">
      <c r="A15501" s="72" t="s">
        <v>870</v>
      </c>
      <c r="B15501" s="72" t="s">
        <v>871</v>
      </c>
      <c r="C15501" s="72" t="s">
        <v>1102</v>
      </c>
      <c r="D15501" s="72" t="s">
        <v>1095</v>
      </c>
      <c r="E15501" s="72">
        <v>949</v>
      </c>
      <c r="F15501" s="105">
        <v>51</v>
      </c>
      <c r="G15501" s="108">
        <f t="shared" si="242"/>
        <v>43739</v>
      </c>
    </row>
    <row r="15502" spans="1:7" x14ac:dyDescent="0.35">
      <c r="A15502" s="72" t="s">
        <v>870</v>
      </c>
      <c r="B15502" s="72" t="s">
        <v>871</v>
      </c>
      <c r="C15502" s="72" t="s">
        <v>1102</v>
      </c>
      <c r="D15502" s="72" t="s">
        <v>1096</v>
      </c>
      <c r="E15502" s="72">
        <v>946</v>
      </c>
      <c r="F15502" s="105">
        <v>60</v>
      </c>
      <c r="G15502" s="108">
        <f t="shared" si="242"/>
        <v>43647</v>
      </c>
    </row>
    <row r="15503" spans="1:7" x14ac:dyDescent="0.35">
      <c r="A15503" s="72" t="s">
        <v>870</v>
      </c>
      <c r="B15503" s="72" t="s">
        <v>871</v>
      </c>
      <c r="C15503" s="72" t="s">
        <v>1102</v>
      </c>
      <c r="D15503" s="72" t="s">
        <v>1097</v>
      </c>
      <c r="E15503" s="72">
        <v>947</v>
      </c>
      <c r="F15503" s="105">
        <v>56</v>
      </c>
      <c r="G15503" s="108">
        <f t="shared" si="242"/>
        <v>43556</v>
      </c>
    </row>
    <row r="15504" spans="1:7" x14ac:dyDescent="0.35">
      <c r="A15504" s="72" t="s">
        <v>870</v>
      </c>
      <c r="B15504" s="72" t="s">
        <v>871</v>
      </c>
      <c r="C15504" s="72" t="s">
        <v>1102</v>
      </c>
      <c r="D15504" s="72" t="s">
        <v>1098</v>
      </c>
      <c r="E15504" s="72">
        <v>941</v>
      </c>
      <c r="F15504" s="105">
        <v>52</v>
      </c>
      <c r="G15504" s="108">
        <f t="shared" si="242"/>
        <v>43466</v>
      </c>
    </row>
    <row r="15505" spans="1:7" x14ac:dyDescent="0.35">
      <c r="A15505" s="72" t="s">
        <v>870</v>
      </c>
      <c r="B15505" s="72" t="s">
        <v>871</v>
      </c>
      <c r="C15505" s="72" t="s">
        <v>1102</v>
      </c>
      <c r="D15505" s="72" t="s">
        <v>1099</v>
      </c>
      <c r="E15505" s="72">
        <v>974</v>
      </c>
      <c r="F15505" s="105">
        <v>49</v>
      </c>
      <c r="G15505" s="108">
        <f t="shared" si="242"/>
        <v>43374</v>
      </c>
    </row>
    <row r="15506" spans="1:7" x14ac:dyDescent="0.35">
      <c r="A15506" s="72" t="s">
        <v>872</v>
      </c>
      <c r="B15506" s="72" t="s">
        <v>873</v>
      </c>
      <c r="C15506" s="72" t="s">
        <v>1087</v>
      </c>
      <c r="D15506" s="72" t="s">
        <v>1088</v>
      </c>
      <c r="E15506" s="72">
        <v>1435</v>
      </c>
      <c r="F15506" s="105">
        <v>41</v>
      </c>
      <c r="G15506" s="108">
        <f t="shared" si="242"/>
        <v>44378</v>
      </c>
    </row>
    <row r="15507" spans="1:7" x14ac:dyDescent="0.35">
      <c r="A15507" s="72" t="s">
        <v>872</v>
      </c>
      <c r="B15507" s="72" t="s">
        <v>873</v>
      </c>
      <c r="C15507" s="72" t="s">
        <v>1087</v>
      </c>
      <c r="D15507" s="72" t="s">
        <v>1089</v>
      </c>
      <c r="E15507" s="72">
        <v>1440</v>
      </c>
      <c r="F15507" s="105">
        <v>41</v>
      </c>
      <c r="G15507" s="108">
        <f t="shared" si="242"/>
        <v>44287</v>
      </c>
    </row>
    <row r="15508" spans="1:7" x14ac:dyDescent="0.35">
      <c r="A15508" s="72" t="s">
        <v>872</v>
      </c>
      <c r="B15508" s="72" t="s">
        <v>873</v>
      </c>
      <c r="C15508" s="72" t="s">
        <v>1087</v>
      </c>
      <c r="D15508" s="72" t="s">
        <v>1090</v>
      </c>
      <c r="E15508" s="72">
        <v>1439</v>
      </c>
      <c r="F15508" s="105">
        <v>44</v>
      </c>
      <c r="G15508" s="108">
        <f t="shared" si="242"/>
        <v>44197</v>
      </c>
    </row>
    <row r="15509" spans="1:7" x14ac:dyDescent="0.35">
      <c r="A15509" s="72" t="s">
        <v>872</v>
      </c>
      <c r="B15509" s="72" t="s">
        <v>873</v>
      </c>
      <c r="C15509" s="72" t="s">
        <v>1087</v>
      </c>
      <c r="D15509" s="72" t="s">
        <v>1091</v>
      </c>
      <c r="E15509" s="72">
        <v>1438</v>
      </c>
      <c r="F15509" s="105">
        <v>48</v>
      </c>
      <c r="G15509" s="108">
        <f t="shared" si="242"/>
        <v>44105</v>
      </c>
    </row>
    <row r="15510" spans="1:7" x14ac:dyDescent="0.35">
      <c r="A15510" s="72" t="s">
        <v>872</v>
      </c>
      <c r="B15510" s="72" t="s">
        <v>873</v>
      </c>
      <c r="C15510" s="72" t="s">
        <v>1087</v>
      </c>
      <c r="D15510" s="72" t="s">
        <v>1092</v>
      </c>
      <c r="E15510" s="72">
        <v>1426</v>
      </c>
      <c r="F15510" s="105">
        <v>46</v>
      </c>
      <c r="G15510" s="108">
        <f t="shared" si="242"/>
        <v>44013</v>
      </c>
    </row>
    <row r="15511" spans="1:7" x14ac:dyDescent="0.35">
      <c r="A15511" s="72" t="s">
        <v>872</v>
      </c>
      <c r="B15511" s="72" t="s">
        <v>873</v>
      </c>
      <c r="C15511" s="72" t="s">
        <v>1087</v>
      </c>
      <c r="D15511" s="72" t="s">
        <v>1093</v>
      </c>
      <c r="E15511" s="72">
        <v>1411</v>
      </c>
      <c r="F15511" s="105">
        <v>47</v>
      </c>
      <c r="G15511" s="108">
        <f t="shared" si="242"/>
        <v>43922</v>
      </c>
    </row>
    <row r="15512" spans="1:7" x14ac:dyDescent="0.35">
      <c r="A15512" s="72" t="s">
        <v>872</v>
      </c>
      <c r="B15512" s="72" t="s">
        <v>873</v>
      </c>
      <c r="C15512" s="72" t="s">
        <v>1087</v>
      </c>
      <c r="D15512" s="72" t="s">
        <v>1094</v>
      </c>
      <c r="E15512" s="72">
        <v>1410</v>
      </c>
      <c r="F15512" s="105">
        <v>28</v>
      </c>
      <c r="G15512" s="108">
        <f t="shared" si="242"/>
        <v>43831</v>
      </c>
    </row>
    <row r="15513" spans="1:7" x14ac:dyDescent="0.35">
      <c r="A15513" s="72" t="s">
        <v>872</v>
      </c>
      <c r="B15513" s="72" t="s">
        <v>873</v>
      </c>
      <c r="C15513" s="72" t="s">
        <v>1087</v>
      </c>
      <c r="D15513" s="72" t="s">
        <v>1095</v>
      </c>
      <c r="E15513" s="72">
        <v>1417</v>
      </c>
      <c r="F15513" s="105">
        <v>30</v>
      </c>
      <c r="G15513" s="108">
        <f t="shared" si="242"/>
        <v>43739</v>
      </c>
    </row>
    <row r="15514" spans="1:7" x14ac:dyDescent="0.35">
      <c r="A15514" s="72" t="s">
        <v>872</v>
      </c>
      <c r="B15514" s="72" t="s">
        <v>873</v>
      </c>
      <c r="C15514" s="72" t="s">
        <v>1087</v>
      </c>
      <c r="D15514" s="72" t="s">
        <v>1096</v>
      </c>
      <c r="E15514" s="72">
        <v>1407</v>
      </c>
      <c r="F15514" s="105">
        <v>29</v>
      </c>
      <c r="G15514" s="108">
        <f t="shared" si="242"/>
        <v>43647</v>
      </c>
    </row>
    <row r="15515" spans="1:7" x14ac:dyDescent="0.35">
      <c r="A15515" s="72" t="s">
        <v>872</v>
      </c>
      <c r="B15515" s="72" t="s">
        <v>873</v>
      </c>
      <c r="C15515" s="72" t="s">
        <v>1087</v>
      </c>
      <c r="D15515" s="72" t="s">
        <v>1097</v>
      </c>
      <c r="E15515" s="72">
        <v>1398</v>
      </c>
      <c r="F15515" s="105">
        <v>24</v>
      </c>
      <c r="G15515" s="108">
        <f t="shared" si="242"/>
        <v>43556</v>
      </c>
    </row>
    <row r="15516" spans="1:7" x14ac:dyDescent="0.35">
      <c r="A15516" s="72" t="s">
        <v>872</v>
      </c>
      <c r="B15516" s="72" t="s">
        <v>873</v>
      </c>
      <c r="C15516" s="72" t="s">
        <v>1087</v>
      </c>
      <c r="D15516" s="72" t="s">
        <v>1098</v>
      </c>
      <c r="E15516" s="72">
        <v>1389</v>
      </c>
      <c r="F15516" s="105">
        <v>30</v>
      </c>
      <c r="G15516" s="108">
        <f t="shared" si="242"/>
        <v>43466</v>
      </c>
    </row>
    <row r="15517" spans="1:7" x14ac:dyDescent="0.35">
      <c r="A15517" s="72" t="s">
        <v>872</v>
      </c>
      <c r="B15517" s="72" t="s">
        <v>873</v>
      </c>
      <c r="C15517" s="72" t="s">
        <v>1087</v>
      </c>
      <c r="D15517" s="72" t="s">
        <v>1099</v>
      </c>
      <c r="E15517" s="72">
        <v>1464</v>
      </c>
      <c r="F15517" s="105">
        <v>33</v>
      </c>
      <c r="G15517" s="108">
        <f t="shared" si="242"/>
        <v>43374</v>
      </c>
    </row>
    <row r="15518" spans="1:7" x14ac:dyDescent="0.35">
      <c r="A15518" s="72" t="s">
        <v>872</v>
      </c>
      <c r="B15518" s="72" t="s">
        <v>873</v>
      </c>
      <c r="C15518" s="72" t="s">
        <v>1100</v>
      </c>
      <c r="D15518" s="72" t="s">
        <v>1088</v>
      </c>
      <c r="E15518" s="72">
        <v>1638</v>
      </c>
      <c r="F15518" s="105">
        <v>77</v>
      </c>
      <c r="G15518" s="108">
        <f t="shared" si="242"/>
        <v>44378</v>
      </c>
    </row>
    <row r="15519" spans="1:7" x14ac:dyDescent="0.35">
      <c r="A15519" s="72" t="s">
        <v>872</v>
      </c>
      <c r="B15519" s="72" t="s">
        <v>873</v>
      </c>
      <c r="C15519" s="72" t="s">
        <v>1100</v>
      </c>
      <c r="D15519" s="72" t="s">
        <v>1089</v>
      </c>
      <c r="E15519" s="72">
        <v>1614</v>
      </c>
      <c r="F15519" s="105">
        <v>79</v>
      </c>
      <c r="G15519" s="108">
        <f t="shared" si="242"/>
        <v>44287</v>
      </c>
    </row>
    <row r="15520" spans="1:7" x14ac:dyDescent="0.35">
      <c r="A15520" s="72" t="s">
        <v>872</v>
      </c>
      <c r="B15520" s="72" t="s">
        <v>873</v>
      </c>
      <c r="C15520" s="72" t="s">
        <v>1100</v>
      </c>
      <c r="D15520" s="72" t="s">
        <v>1090</v>
      </c>
      <c r="E15520" s="72">
        <v>1614</v>
      </c>
      <c r="F15520" s="105">
        <v>78</v>
      </c>
      <c r="G15520" s="108">
        <f t="shared" si="242"/>
        <v>44197</v>
      </c>
    </row>
    <row r="15521" spans="1:7" x14ac:dyDescent="0.35">
      <c r="A15521" s="72" t="s">
        <v>872</v>
      </c>
      <c r="B15521" s="72" t="s">
        <v>873</v>
      </c>
      <c r="C15521" s="72" t="s">
        <v>1100</v>
      </c>
      <c r="D15521" s="72" t="s">
        <v>1091</v>
      </c>
      <c r="E15521" s="72">
        <v>1593</v>
      </c>
      <c r="F15521" s="105">
        <v>81</v>
      </c>
      <c r="G15521" s="108">
        <f t="shared" si="242"/>
        <v>44105</v>
      </c>
    </row>
    <row r="15522" spans="1:7" x14ac:dyDescent="0.35">
      <c r="A15522" s="72" t="s">
        <v>872</v>
      </c>
      <c r="B15522" s="72" t="s">
        <v>873</v>
      </c>
      <c r="C15522" s="72" t="s">
        <v>1100</v>
      </c>
      <c r="D15522" s="72" t="s">
        <v>1092</v>
      </c>
      <c r="E15522" s="72">
        <v>1588</v>
      </c>
      <c r="F15522" s="105">
        <v>80</v>
      </c>
      <c r="G15522" s="108">
        <f t="shared" si="242"/>
        <v>44013</v>
      </c>
    </row>
    <row r="15523" spans="1:7" x14ac:dyDescent="0.35">
      <c r="A15523" s="72" t="s">
        <v>872</v>
      </c>
      <c r="B15523" s="72" t="s">
        <v>873</v>
      </c>
      <c r="C15523" s="72" t="s">
        <v>1100</v>
      </c>
      <c r="D15523" s="72" t="s">
        <v>1093</v>
      </c>
      <c r="E15523" s="72">
        <v>1622</v>
      </c>
      <c r="F15523" s="105">
        <v>75</v>
      </c>
      <c r="G15523" s="108">
        <f t="shared" si="242"/>
        <v>43922</v>
      </c>
    </row>
    <row r="15524" spans="1:7" x14ac:dyDescent="0.35">
      <c r="A15524" s="72" t="s">
        <v>872</v>
      </c>
      <c r="B15524" s="72" t="s">
        <v>873</v>
      </c>
      <c r="C15524" s="72" t="s">
        <v>1100</v>
      </c>
      <c r="D15524" s="72" t="s">
        <v>1094</v>
      </c>
      <c r="E15524" s="72">
        <v>1620</v>
      </c>
      <c r="F15524" s="105">
        <v>55</v>
      </c>
      <c r="G15524" s="108">
        <f t="shared" si="242"/>
        <v>43831</v>
      </c>
    </row>
    <row r="15525" spans="1:7" x14ac:dyDescent="0.35">
      <c r="A15525" s="72" t="s">
        <v>872</v>
      </c>
      <c r="B15525" s="72" t="s">
        <v>873</v>
      </c>
      <c r="C15525" s="72" t="s">
        <v>1100</v>
      </c>
      <c r="D15525" s="72" t="s">
        <v>1095</v>
      </c>
      <c r="E15525" s="72">
        <v>1631</v>
      </c>
      <c r="F15525" s="105">
        <v>58</v>
      </c>
      <c r="G15525" s="108">
        <f t="shared" si="242"/>
        <v>43739</v>
      </c>
    </row>
    <row r="15526" spans="1:7" x14ac:dyDescent="0.35">
      <c r="A15526" s="72" t="s">
        <v>872</v>
      </c>
      <c r="B15526" s="72" t="s">
        <v>873</v>
      </c>
      <c r="C15526" s="72" t="s">
        <v>1100</v>
      </c>
      <c r="D15526" s="72" t="s">
        <v>1096</v>
      </c>
      <c r="E15526" s="72">
        <v>1630</v>
      </c>
      <c r="F15526" s="105">
        <v>58</v>
      </c>
      <c r="G15526" s="108">
        <f t="shared" si="242"/>
        <v>43647</v>
      </c>
    </row>
    <row r="15527" spans="1:7" x14ac:dyDescent="0.35">
      <c r="A15527" s="72" t="s">
        <v>872</v>
      </c>
      <c r="B15527" s="72" t="s">
        <v>873</v>
      </c>
      <c r="C15527" s="72" t="s">
        <v>1100</v>
      </c>
      <c r="D15527" s="72" t="s">
        <v>1097</v>
      </c>
      <c r="E15527" s="72">
        <v>1625</v>
      </c>
      <c r="F15527" s="105">
        <v>54</v>
      </c>
      <c r="G15527" s="108">
        <f t="shared" si="242"/>
        <v>43556</v>
      </c>
    </row>
    <row r="15528" spans="1:7" x14ac:dyDescent="0.35">
      <c r="A15528" s="72" t="s">
        <v>872</v>
      </c>
      <c r="B15528" s="72" t="s">
        <v>873</v>
      </c>
      <c r="C15528" s="72" t="s">
        <v>1100</v>
      </c>
      <c r="D15528" s="72" t="s">
        <v>1098</v>
      </c>
      <c r="E15528" s="72">
        <v>1613</v>
      </c>
      <c r="F15528" s="105">
        <v>59</v>
      </c>
      <c r="G15528" s="108">
        <f t="shared" si="242"/>
        <v>43466</v>
      </c>
    </row>
    <row r="15529" spans="1:7" x14ac:dyDescent="0.35">
      <c r="A15529" s="72" t="s">
        <v>872</v>
      </c>
      <c r="B15529" s="72" t="s">
        <v>873</v>
      </c>
      <c r="C15529" s="72" t="s">
        <v>1100</v>
      </c>
      <c r="D15529" s="72" t="s">
        <v>1099</v>
      </c>
      <c r="E15529" s="72">
        <v>1697</v>
      </c>
      <c r="F15529" s="105">
        <v>68</v>
      </c>
      <c r="G15529" s="108">
        <f t="shared" si="242"/>
        <v>43374</v>
      </c>
    </row>
    <row r="15530" spans="1:7" x14ac:dyDescent="0.35">
      <c r="A15530" s="72" t="s">
        <v>872</v>
      </c>
      <c r="B15530" s="72" t="s">
        <v>873</v>
      </c>
      <c r="C15530" s="72" t="s">
        <v>1101</v>
      </c>
      <c r="D15530" s="72" t="s">
        <v>1088</v>
      </c>
      <c r="E15530" s="72">
        <v>218</v>
      </c>
      <c r="F15530" s="105">
        <v>2</v>
      </c>
      <c r="G15530" s="108">
        <f t="shared" si="242"/>
        <v>44378</v>
      </c>
    </row>
    <row r="15531" spans="1:7" x14ac:dyDescent="0.35">
      <c r="A15531" s="72" t="s">
        <v>872</v>
      </c>
      <c r="B15531" s="72" t="s">
        <v>873</v>
      </c>
      <c r="C15531" s="72" t="s">
        <v>1101</v>
      </c>
      <c r="D15531" s="72" t="s">
        <v>1089</v>
      </c>
      <c r="E15531" s="72">
        <v>219</v>
      </c>
      <c r="F15531" s="105">
        <v>2</v>
      </c>
      <c r="G15531" s="108">
        <f t="shared" si="242"/>
        <v>44287</v>
      </c>
    </row>
    <row r="15532" spans="1:7" x14ac:dyDescent="0.35">
      <c r="A15532" s="72" t="s">
        <v>872</v>
      </c>
      <c r="B15532" s="72" t="s">
        <v>873</v>
      </c>
      <c r="C15532" s="72" t="s">
        <v>1101</v>
      </c>
      <c r="D15532" s="72" t="s">
        <v>1090</v>
      </c>
      <c r="E15532" s="72">
        <v>219</v>
      </c>
      <c r="F15532" s="105">
        <v>2</v>
      </c>
      <c r="G15532" s="108">
        <f t="shared" si="242"/>
        <v>44197</v>
      </c>
    </row>
    <row r="15533" spans="1:7" x14ac:dyDescent="0.35">
      <c r="A15533" s="72" t="s">
        <v>872</v>
      </c>
      <c r="B15533" s="72" t="s">
        <v>873</v>
      </c>
      <c r="C15533" s="72" t="s">
        <v>1101</v>
      </c>
      <c r="D15533" s="72" t="s">
        <v>1091</v>
      </c>
      <c r="E15533" s="72">
        <v>213</v>
      </c>
      <c r="F15533" s="105">
        <v>2</v>
      </c>
      <c r="G15533" s="108">
        <f t="shared" si="242"/>
        <v>44105</v>
      </c>
    </row>
    <row r="15534" spans="1:7" x14ac:dyDescent="0.35">
      <c r="A15534" s="72" t="s">
        <v>872</v>
      </c>
      <c r="B15534" s="72" t="s">
        <v>873</v>
      </c>
      <c r="C15534" s="72" t="s">
        <v>1101</v>
      </c>
      <c r="D15534" s="72" t="s">
        <v>1092</v>
      </c>
      <c r="E15534" s="72">
        <v>212</v>
      </c>
      <c r="F15534" s="105">
        <v>2</v>
      </c>
      <c r="G15534" s="108">
        <f t="shared" si="242"/>
        <v>44013</v>
      </c>
    </row>
    <row r="15535" spans="1:7" x14ac:dyDescent="0.35">
      <c r="A15535" s="72" t="s">
        <v>872</v>
      </c>
      <c r="B15535" s="72" t="s">
        <v>873</v>
      </c>
      <c r="C15535" s="72" t="s">
        <v>1101</v>
      </c>
      <c r="D15535" s="72" t="s">
        <v>1093</v>
      </c>
      <c r="E15535" s="72">
        <v>214</v>
      </c>
      <c r="F15535" s="105">
        <v>2</v>
      </c>
      <c r="G15535" s="108">
        <f t="shared" si="242"/>
        <v>43922</v>
      </c>
    </row>
    <row r="15536" spans="1:7" x14ac:dyDescent="0.35">
      <c r="A15536" s="72" t="s">
        <v>872</v>
      </c>
      <c r="B15536" s="72" t="s">
        <v>873</v>
      </c>
      <c r="C15536" s="72" t="s">
        <v>1101</v>
      </c>
      <c r="D15536" s="72" t="s">
        <v>1094</v>
      </c>
      <c r="E15536" s="72">
        <v>211</v>
      </c>
      <c r="F15536" s="105">
        <v>2</v>
      </c>
      <c r="G15536" s="108">
        <f t="shared" si="242"/>
        <v>43831</v>
      </c>
    </row>
    <row r="15537" spans="1:7" x14ac:dyDescent="0.35">
      <c r="A15537" s="72" t="s">
        <v>872</v>
      </c>
      <c r="B15537" s="72" t="s">
        <v>873</v>
      </c>
      <c r="C15537" s="72" t="s">
        <v>1101</v>
      </c>
      <c r="D15537" s="72" t="s">
        <v>1095</v>
      </c>
      <c r="E15537" s="72">
        <v>211</v>
      </c>
      <c r="F15537" s="105">
        <v>2</v>
      </c>
      <c r="G15537" s="108">
        <f t="shared" si="242"/>
        <v>43739</v>
      </c>
    </row>
    <row r="15538" spans="1:7" x14ac:dyDescent="0.35">
      <c r="A15538" s="72" t="s">
        <v>872</v>
      </c>
      <c r="B15538" s="72" t="s">
        <v>873</v>
      </c>
      <c r="C15538" s="72" t="s">
        <v>1101</v>
      </c>
      <c r="D15538" s="72" t="s">
        <v>1096</v>
      </c>
      <c r="E15538" s="72">
        <v>213</v>
      </c>
      <c r="F15538" s="105">
        <v>2</v>
      </c>
      <c r="G15538" s="108">
        <f t="shared" si="242"/>
        <v>43647</v>
      </c>
    </row>
    <row r="15539" spans="1:7" x14ac:dyDescent="0.35">
      <c r="A15539" s="72" t="s">
        <v>872</v>
      </c>
      <c r="B15539" s="72" t="s">
        <v>873</v>
      </c>
      <c r="C15539" s="72" t="s">
        <v>1101</v>
      </c>
      <c r="D15539" s="72" t="s">
        <v>1097</v>
      </c>
      <c r="E15539" s="72">
        <v>213</v>
      </c>
      <c r="F15539" s="105">
        <v>2</v>
      </c>
      <c r="G15539" s="108">
        <f t="shared" si="242"/>
        <v>43556</v>
      </c>
    </row>
    <row r="15540" spans="1:7" x14ac:dyDescent="0.35">
      <c r="A15540" s="72" t="s">
        <v>872</v>
      </c>
      <c r="B15540" s="72" t="s">
        <v>873</v>
      </c>
      <c r="C15540" s="72" t="s">
        <v>1101</v>
      </c>
      <c r="D15540" s="72" t="s">
        <v>1098</v>
      </c>
      <c r="E15540" s="72">
        <v>202</v>
      </c>
      <c r="F15540" s="105">
        <v>2</v>
      </c>
      <c r="G15540" s="108">
        <f t="shared" si="242"/>
        <v>43466</v>
      </c>
    </row>
    <row r="15541" spans="1:7" x14ac:dyDescent="0.35">
      <c r="A15541" s="72" t="s">
        <v>872</v>
      </c>
      <c r="B15541" s="72" t="s">
        <v>873</v>
      </c>
      <c r="C15541" s="72" t="s">
        <v>1101</v>
      </c>
      <c r="D15541" s="72" t="s">
        <v>1099</v>
      </c>
      <c r="E15541" s="72">
        <v>215</v>
      </c>
      <c r="F15541" s="105">
        <v>3</v>
      </c>
      <c r="G15541" s="108">
        <f t="shared" si="242"/>
        <v>43374</v>
      </c>
    </row>
    <row r="15542" spans="1:7" x14ac:dyDescent="0.35">
      <c r="A15542" s="72" t="s">
        <v>872</v>
      </c>
      <c r="B15542" s="72" t="s">
        <v>873</v>
      </c>
      <c r="C15542" s="72" t="s">
        <v>1102</v>
      </c>
      <c r="D15542" s="72" t="s">
        <v>1088</v>
      </c>
      <c r="E15542" s="72">
        <v>1424</v>
      </c>
      <c r="F15542" s="105">
        <v>56</v>
      </c>
      <c r="G15542" s="108">
        <f t="shared" si="242"/>
        <v>44378</v>
      </c>
    </row>
    <row r="15543" spans="1:7" x14ac:dyDescent="0.35">
      <c r="A15543" s="72" t="s">
        <v>872</v>
      </c>
      <c r="B15543" s="72" t="s">
        <v>873</v>
      </c>
      <c r="C15543" s="72" t="s">
        <v>1102</v>
      </c>
      <c r="D15543" s="72" t="s">
        <v>1089</v>
      </c>
      <c r="E15543" s="72">
        <v>1418</v>
      </c>
      <c r="F15543" s="105">
        <v>53</v>
      </c>
      <c r="G15543" s="108">
        <f t="shared" si="242"/>
        <v>44287</v>
      </c>
    </row>
    <row r="15544" spans="1:7" x14ac:dyDescent="0.35">
      <c r="A15544" s="72" t="s">
        <v>872</v>
      </c>
      <c r="B15544" s="72" t="s">
        <v>873</v>
      </c>
      <c r="C15544" s="72" t="s">
        <v>1102</v>
      </c>
      <c r="D15544" s="72" t="s">
        <v>1090</v>
      </c>
      <c r="E15544" s="72">
        <v>1425</v>
      </c>
      <c r="F15544" s="105">
        <v>57</v>
      </c>
      <c r="G15544" s="108">
        <f t="shared" si="242"/>
        <v>44197</v>
      </c>
    </row>
    <row r="15545" spans="1:7" x14ac:dyDescent="0.35">
      <c r="A15545" s="72" t="s">
        <v>872</v>
      </c>
      <c r="B15545" s="72" t="s">
        <v>873</v>
      </c>
      <c r="C15545" s="72" t="s">
        <v>1102</v>
      </c>
      <c r="D15545" s="72" t="s">
        <v>1091</v>
      </c>
      <c r="E15545" s="72">
        <v>1428</v>
      </c>
      <c r="F15545" s="105">
        <v>58</v>
      </c>
      <c r="G15545" s="108">
        <f t="shared" si="242"/>
        <v>44105</v>
      </c>
    </row>
    <row r="15546" spans="1:7" x14ac:dyDescent="0.35">
      <c r="A15546" s="72" t="s">
        <v>872</v>
      </c>
      <c r="B15546" s="72" t="s">
        <v>873</v>
      </c>
      <c r="C15546" s="72" t="s">
        <v>1102</v>
      </c>
      <c r="D15546" s="72" t="s">
        <v>1092</v>
      </c>
      <c r="E15546" s="72">
        <v>1427</v>
      </c>
      <c r="F15546" s="105">
        <v>60</v>
      </c>
      <c r="G15546" s="108">
        <f t="shared" si="242"/>
        <v>44013</v>
      </c>
    </row>
    <row r="15547" spans="1:7" x14ac:dyDescent="0.35">
      <c r="A15547" s="72" t="s">
        <v>872</v>
      </c>
      <c r="B15547" s="72" t="s">
        <v>873</v>
      </c>
      <c r="C15547" s="72" t="s">
        <v>1102</v>
      </c>
      <c r="D15547" s="72" t="s">
        <v>1093</v>
      </c>
      <c r="E15547" s="72">
        <v>1427</v>
      </c>
      <c r="F15547" s="105">
        <v>60</v>
      </c>
      <c r="G15547" s="108">
        <f t="shared" si="242"/>
        <v>43922</v>
      </c>
    </row>
    <row r="15548" spans="1:7" x14ac:dyDescent="0.35">
      <c r="A15548" s="72" t="s">
        <v>872</v>
      </c>
      <c r="B15548" s="72" t="s">
        <v>873</v>
      </c>
      <c r="C15548" s="72" t="s">
        <v>1102</v>
      </c>
      <c r="D15548" s="72" t="s">
        <v>1094</v>
      </c>
      <c r="E15548" s="72">
        <v>1422</v>
      </c>
      <c r="F15548" s="105">
        <v>36</v>
      </c>
      <c r="G15548" s="108">
        <f t="shared" si="242"/>
        <v>43831</v>
      </c>
    </row>
    <row r="15549" spans="1:7" x14ac:dyDescent="0.35">
      <c r="A15549" s="72" t="s">
        <v>872</v>
      </c>
      <c r="B15549" s="72" t="s">
        <v>873</v>
      </c>
      <c r="C15549" s="72" t="s">
        <v>1102</v>
      </c>
      <c r="D15549" s="72" t="s">
        <v>1095</v>
      </c>
      <c r="E15549" s="72">
        <v>1422</v>
      </c>
      <c r="F15549" s="105">
        <v>35</v>
      </c>
      <c r="G15549" s="108">
        <f t="shared" si="242"/>
        <v>43739</v>
      </c>
    </row>
    <row r="15550" spans="1:7" x14ac:dyDescent="0.35">
      <c r="A15550" s="72" t="s">
        <v>872</v>
      </c>
      <c r="B15550" s="72" t="s">
        <v>873</v>
      </c>
      <c r="C15550" s="72" t="s">
        <v>1102</v>
      </c>
      <c r="D15550" s="72" t="s">
        <v>1096</v>
      </c>
      <c r="E15550" s="72">
        <v>1423</v>
      </c>
      <c r="F15550" s="105">
        <v>36</v>
      </c>
      <c r="G15550" s="108">
        <f t="shared" si="242"/>
        <v>43647</v>
      </c>
    </row>
    <row r="15551" spans="1:7" x14ac:dyDescent="0.35">
      <c r="A15551" s="72" t="s">
        <v>872</v>
      </c>
      <c r="B15551" s="72" t="s">
        <v>873</v>
      </c>
      <c r="C15551" s="72" t="s">
        <v>1102</v>
      </c>
      <c r="D15551" s="72" t="s">
        <v>1097</v>
      </c>
      <c r="E15551" s="72">
        <v>1411</v>
      </c>
      <c r="F15551" s="105">
        <v>33</v>
      </c>
      <c r="G15551" s="108">
        <f t="shared" si="242"/>
        <v>43556</v>
      </c>
    </row>
    <row r="15552" spans="1:7" x14ac:dyDescent="0.35">
      <c r="A15552" s="72" t="s">
        <v>872</v>
      </c>
      <c r="B15552" s="72" t="s">
        <v>873</v>
      </c>
      <c r="C15552" s="72" t="s">
        <v>1102</v>
      </c>
      <c r="D15552" s="72" t="s">
        <v>1098</v>
      </c>
      <c r="E15552" s="72">
        <v>1387</v>
      </c>
      <c r="F15552" s="105">
        <v>34</v>
      </c>
      <c r="G15552" s="108">
        <f t="shared" si="242"/>
        <v>43466</v>
      </c>
    </row>
    <row r="15553" spans="1:7" x14ac:dyDescent="0.35">
      <c r="A15553" s="72" t="s">
        <v>872</v>
      </c>
      <c r="B15553" s="72" t="s">
        <v>873</v>
      </c>
      <c r="C15553" s="72" t="s">
        <v>1102</v>
      </c>
      <c r="D15553" s="72" t="s">
        <v>1099</v>
      </c>
      <c r="E15553" s="72">
        <v>1450</v>
      </c>
      <c r="F15553" s="105">
        <v>47</v>
      </c>
      <c r="G15553" s="108">
        <f t="shared" si="242"/>
        <v>43374</v>
      </c>
    </row>
    <row r="15554" spans="1:7" x14ac:dyDescent="0.35">
      <c r="A15554" s="72" t="s">
        <v>874</v>
      </c>
      <c r="B15554" s="72" t="s">
        <v>875</v>
      </c>
      <c r="C15554" s="72" t="s">
        <v>1087</v>
      </c>
      <c r="D15554" s="72" t="s">
        <v>1088</v>
      </c>
      <c r="E15554" s="72">
        <v>449</v>
      </c>
      <c r="F15554" s="105">
        <v>7</v>
      </c>
      <c r="G15554" s="108">
        <f t="shared" si="242"/>
        <v>44378</v>
      </c>
    </row>
    <row r="15555" spans="1:7" x14ac:dyDescent="0.35">
      <c r="A15555" s="72" t="s">
        <v>874</v>
      </c>
      <c r="B15555" s="72" t="s">
        <v>875</v>
      </c>
      <c r="C15555" s="72" t="s">
        <v>1087</v>
      </c>
      <c r="D15555" s="72" t="s">
        <v>1089</v>
      </c>
      <c r="E15555" s="72">
        <v>452</v>
      </c>
      <c r="F15555" s="105">
        <v>8</v>
      </c>
      <c r="G15555" s="108">
        <f t="shared" si="242"/>
        <v>44287</v>
      </c>
    </row>
    <row r="15556" spans="1:7" x14ac:dyDescent="0.35">
      <c r="A15556" s="72" t="s">
        <v>874</v>
      </c>
      <c r="B15556" s="72" t="s">
        <v>875</v>
      </c>
      <c r="C15556" s="72" t="s">
        <v>1087</v>
      </c>
      <c r="D15556" s="72" t="s">
        <v>1090</v>
      </c>
      <c r="E15556" s="72">
        <v>451</v>
      </c>
      <c r="F15556" s="105">
        <v>8</v>
      </c>
      <c r="G15556" s="108">
        <f t="shared" ref="G15556:G15619" si="243">DATE(LEFT(D15556,4),RIGHT(LEFT(D15556,7),2),1)</f>
        <v>44197</v>
      </c>
    </row>
    <row r="15557" spans="1:7" x14ac:dyDescent="0.35">
      <c r="A15557" s="72" t="s">
        <v>874</v>
      </c>
      <c r="B15557" s="72" t="s">
        <v>875</v>
      </c>
      <c r="C15557" s="72" t="s">
        <v>1087</v>
      </c>
      <c r="D15557" s="72" t="s">
        <v>1091</v>
      </c>
      <c r="E15557" s="72">
        <v>454</v>
      </c>
      <c r="F15557" s="105">
        <v>8</v>
      </c>
      <c r="G15557" s="108">
        <f t="shared" si="243"/>
        <v>44105</v>
      </c>
    </row>
    <row r="15558" spans="1:7" x14ac:dyDescent="0.35">
      <c r="A15558" s="72" t="s">
        <v>874</v>
      </c>
      <c r="B15558" s="72" t="s">
        <v>875</v>
      </c>
      <c r="C15558" s="72" t="s">
        <v>1087</v>
      </c>
      <c r="D15558" s="72" t="s">
        <v>1092</v>
      </c>
      <c r="E15558" s="72">
        <v>446</v>
      </c>
      <c r="F15558" s="105">
        <v>7</v>
      </c>
      <c r="G15558" s="108">
        <f t="shared" si="243"/>
        <v>44013</v>
      </c>
    </row>
    <row r="15559" spans="1:7" x14ac:dyDescent="0.35">
      <c r="A15559" s="72" t="s">
        <v>874</v>
      </c>
      <c r="B15559" s="72" t="s">
        <v>875</v>
      </c>
      <c r="C15559" s="72" t="s">
        <v>1087</v>
      </c>
      <c r="D15559" s="72" t="s">
        <v>1093</v>
      </c>
      <c r="E15559" s="72">
        <v>443</v>
      </c>
      <c r="F15559" s="105">
        <v>5</v>
      </c>
      <c r="G15559" s="108">
        <f t="shared" si="243"/>
        <v>43922</v>
      </c>
    </row>
    <row r="15560" spans="1:7" x14ac:dyDescent="0.35">
      <c r="A15560" s="72" t="s">
        <v>874</v>
      </c>
      <c r="B15560" s="72" t="s">
        <v>875</v>
      </c>
      <c r="C15560" s="72" t="s">
        <v>1087</v>
      </c>
      <c r="D15560" s="72" t="s">
        <v>1094</v>
      </c>
      <c r="E15560" s="72">
        <v>439</v>
      </c>
      <c r="F15560" s="105">
        <v>5</v>
      </c>
      <c r="G15560" s="108">
        <f t="shared" si="243"/>
        <v>43831</v>
      </c>
    </row>
    <row r="15561" spans="1:7" x14ac:dyDescent="0.35">
      <c r="A15561" s="72" t="s">
        <v>874</v>
      </c>
      <c r="B15561" s="72" t="s">
        <v>875</v>
      </c>
      <c r="C15561" s="72" t="s">
        <v>1087</v>
      </c>
      <c r="D15561" s="72" t="s">
        <v>1095</v>
      </c>
      <c r="E15561" s="72">
        <v>428</v>
      </c>
      <c r="F15561" s="105">
        <v>6</v>
      </c>
      <c r="G15561" s="108">
        <f t="shared" si="243"/>
        <v>43739</v>
      </c>
    </row>
    <row r="15562" spans="1:7" x14ac:dyDescent="0.35">
      <c r="A15562" s="72" t="s">
        <v>874</v>
      </c>
      <c r="B15562" s="72" t="s">
        <v>875</v>
      </c>
      <c r="C15562" s="72" t="s">
        <v>1087</v>
      </c>
      <c r="D15562" s="72" t="s">
        <v>1096</v>
      </c>
      <c r="E15562" s="72">
        <v>427</v>
      </c>
      <c r="F15562" s="105">
        <v>6</v>
      </c>
      <c r="G15562" s="108">
        <f t="shared" si="243"/>
        <v>43647</v>
      </c>
    </row>
    <row r="15563" spans="1:7" x14ac:dyDescent="0.35">
      <c r="A15563" s="72" t="s">
        <v>874</v>
      </c>
      <c r="B15563" s="72" t="s">
        <v>875</v>
      </c>
      <c r="C15563" s="72" t="s">
        <v>1087</v>
      </c>
      <c r="D15563" s="72" t="s">
        <v>1097</v>
      </c>
      <c r="E15563" s="72">
        <v>425</v>
      </c>
      <c r="F15563" s="105">
        <v>5</v>
      </c>
      <c r="G15563" s="108">
        <f t="shared" si="243"/>
        <v>43556</v>
      </c>
    </row>
    <row r="15564" spans="1:7" x14ac:dyDescent="0.35">
      <c r="A15564" s="72" t="s">
        <v>874</v>
      </c>
      <c r="B15564" s="72" t="s">
        <v>875</v>
      </c>
      <c r="C15564" s="72" t="s">
        <v>1087</v>
      </c>
      <c r="D15564" s="72" t="s">
        <v>1098</v>
      </c>
      <c r="E15564" s="72">
        <v>423</v>
      </c>
      <c r="F15564" s="105">
        <v>5</v>
      </c>
      <c r="G15564" s="108">
        <f t="shared" si="243"/>
        <v>43466</v>
      </c>
    </row>
    <row r="15565" spans="1:7" x14ac:dyDescent="0.35">
      <c r="A15565" s="72" t="s">
        <v>874</v>
      </c>
      <c r="B15565" s="72" t="s">
        <v>875</v>
      </c>
      <c r="C15565" s="72" t="s">
        <v>1087</v>
      </c>
      <c r="D15565" s="72" t="s">
        <v>1099</v>
      </c>
      <c r="E15565" s="72">
        <v>439</v>
      </c>
      <c r="F15565" s="105">
        <v>3</v>
      </c>
      <c r="G15565" s="108">
        <f t="shared" si="243"/>
        <v>43374</v>
      </c>
    </row>
    <row r="15566" spans="1:7" x14ac:dyDescent="0.35">
      <c r="A15566" s="72" t="s">
        <v>874</v>
      </c>
      <c r="B15566" s="72" t="s">
        <v>875</v>
      </c>
      <c r="C15566" s="72" t="s">
        <v>1100</v>
      </c>
      <c r="D15566" s="72" t="s">
        <v>1088</v>
      </c>
      <c r="E15566" s="72">
        <v>297</v>
      </c>
      <c r="F15566" s="105">
        <v>4</v>
      </c>
      <c r="G15566" s="108">
        <f t="shared" si="243"/>
        <v>44378</v>
      </c>
    </row>
    <row r="15567" spans="1:7" x14ac:dyDescent="0.35">
      <c r="A15567" s="72" t="s">
        <v>874</v>
      </c>
      <c r="B15567" s="72" t="s">
        <v>875</v>
      </c>
      <c r="C15567" s="72" t="s">
        <v>1100</v>
      </c>
      <c r="D15567" s="72" t="s">
        <v>1089</v>
      </c>
      <c r="E15567" s="72">
        <v>297</v>
      </c>
      <c r="F15567" s="105">
        <v>4</v>
      </c>
      <c r="G15567" s="108">
        <f t="shared" si="243"/>
        <v>44287</v>
      </c>
    </row>
    <row r="15568" spans="1:7" x14ac:dyDescent="0.35">
      <c r="A15568" s="72" t="s">
        <v>874</v>
      </c>
      <c r="B15568" s="72" t="s">
        <v>875</v>
      </c>
      <c r="C15568" s="72" t="s">
        <v>1100</v>
      </c>
      <c r="D15568" s="72" t="s">
        <v>1090</v>
      </c>
      <c r="E15568" s="72">
        <v>298</v>
      </c>
      <c r="F15568" s="105">
        <v>4</v>
      </c>
      <c r="G15568" s="108">
        <f t="shared" si="243"/>
        <v>44197</v>
      </c>
    </row>
    <row r="15569" spans="1:7" x14ac:dyDescent="0.35">
      <c r="A15569" s="72" t="s">
        <v>874</v>
      </c>
      <c r="B15569" s="72" t="s">
        <v>875</v>
      </c>
      <c r="C15569" s="72" t="s">
        <v>1100</v>
      </c>
      <c r="D15569" s="72" t="s">
        <v>1091</v>
      </c>
      <c r="E15569" s="72">
        <v>298</v>
      </c>
      <c r="F15569" s="105">
        <v>4</v>
      </c>
      <c r="G15569" s="108">
        <f t="shared" si="243"/>
        <v>44105</v>
      </c>
    </row>
    <row r="15570" spans="1:7" x14ac:dyDescent="0.35">
      <c r="A15570" s="72" t="s">
        <v>874</v>
      </c>
      <c r="B15570" s="72" t="s">
        <v>875</v>
      </c>
      <c r="C15570" s="72" t="s">
        <v>1100</v>
      </c>
      <c r="D15570" s="72" t="s">
        <v>1092</v>
      </c>
      <c r="E15570" s="72">
        <v>299</v>
      </c>
      <c r="F15570" s="105">
        <v>4</v>
      </c>
      <c r="G15570" s="108">
        <f t="shared" si="243"/>
        <v>44013</v>
      </c>
    </row>
    <row r="15571" spans="1:7" x14ac:dyDescent="0.35">
      <c r="A15571" s="72" t="s">
        <v>874</v>
      </c>
      <c r="B15571" s="72" t="s">
        <v>875</v>
      </c>
      <c r="C15571" s="72" t="s">
        <v>1100</v>
      </c>
      <c r="D15571" s="72" t="s">
        <v>1093</v>
      </c>
      <c r="E15571" s="72">
        <v>298</v>
      </c>
      <c r="F15571" s="105">
        <v>4</v>
      </c>
      <c r="G15571" s="108">
        <f t="shared" si="243"/>
        <v>43922</v>
      </c>
    </row>
    <row r="15572" spans="1:7" x14ac:dyDescent="0.35">
      <c r="A15572" s="72" t="s">
        <v>874</v>
      </c>
      <c r="B15572" s="72" t="s">
        <v>875</v>
      </c>
      <c r="C15572" s="72" t="s">
        <v>1100</v>
      </c>
      <c r="D15572" s="72" t="s">
        <v>1094</v>
      </c>
      <c r="E15572" s="72">
        <v>294</v>
      </c>
      <c r="F15572" s="105">
        <v>5</v>
      </c>
      <c r="G15572" s="108">
        <f t="shared" si="243"/>
        <v>43831</v>
      </c>
    </row>
    <row r="15573" spans="1:7" x14ac:dyDescent="0.35">
      <c r="A15573" s="72" t="s">
        <v>874</v>
      </c>
      <c r="B15573" s="72" t="s">
        <v>875</v>
      </c>
      <c r="C15573" s="72" t="s">
        <v>1100</v>
      </c>
      <c r="D15573" s="72" t="s">
        <v>1095</v>
      </c>
      <c r="E15573" s="72">
        <v>291</v>
      </c>
      <c r="F15573" s="105">
        <v>5</v>
      </c>
      <c r="G15573" s="108">
        <f t="shared" si="243"/>
        <v>43739</v>
      </c>
    </row>
    <row r="15574" spans="1:7" x14ac:dyDescent="0.35">
      <c r="A15574" s="72" t="s">
        <v>874</v>
      </c>
      <c r="B15574" s="72" t="s">
        <v>875</v>
      </c>
      <c r="C15574" s="72" t="s">
        <v>1100</v>
      </c>
      <c r="D15574" s="72" t="s">
        <v>1096</v>
      </c>
      <c r="E15574" s="72">
        <v>291</v>
      </c>
      <c r="F15574" s="105">
        <v>5</v>
      </c>
      <c r="G15574" s="108">
        <f t="shared" si="243"/>
        <v>43647</v>
      </c>
    </row>
    <row r="15575" spans="1:7" x14ac:dyDescent="0.35">
      <c r="A15575" s="72" t="s">
        <v>874</v>
      </c>
      <c r="B15575" s="72" t="s">
        <v>875</v>
      </c>
      <c r="C15575" s="72" t="s">
        <v>1100</v>
      </c>
      <c r="D15575" s="72" t="s">
        <v>1097</v>
      </c>
      <c r="E15575" s="72">
        <v>291</v>
      </c>
      <c r="F15575" s="105">
        <v>4</v>
      </c>
      <c r="G15575" s="108">
        <f t="shared" si="243"/>
        <v>43556</v>
      </c>
    </row>
    <row r="15576" spans="1:7" x14ac:dyDescent="0.35">
      <c r="A15576" s="72" t="s">
        <v>874</v>
      </c>
      <c r="B15576" s="72" t="s">
        <v>875</v>
      </c>
      <c r="C15576" s="72" t="s">
        <v>1100</v>
      </c>
      <c r="D15576" s="72" t="s">
        <v>1098</v>
      </c>
      <c r="E15576" s="72">
        <v>289</v>
      </c>
      <c r="F15576" s="105">
        <v>4</v>
      </c>
      <c r="G15576" s="108">
        <f t="shared" si="243"/>
        <v>43466</v>
      </c>
    </row>
    <row r="15577" spans="1:7" x14ac:dyDescent="0.35">
      <c r="A15577" s="72" t="s">
        <v>874</v>
      </c>
      <c r="B15577" s="72" t="s">
        <v>875</v>
      </c>
      <c r="C15577" s="72" t="s">
        <v>1100</v>
      </c>
      <c r="D15577" s="72" t="s">
        <v>1099</v>
      </c>
      <c r="E15577" s="72">
        <v>304</v>
      </c>
      <c r="F15577" s="105">
        <v>8</v>
      </c>
      <c r="G15577" s="108">
        <f t="shared" si="243"/>
        <v>43374</v>
      </c>
    </row>
    <row r="15578" spans="1:7" x14ac:dyDescent="0.35">
      <c r="A15578" s="72" t="s">
        <v>874</v>
      </c>
      <c r="B15578" s="72" t="s">
        <v>875</v>
      </c>
      <c r="C15578" s="72" t="s">
        <v>1101</v>
      </c>
      <c r="D15578" s="72" t="s">
        <v>1088</v>
      </c>
      <c r="E15578" s="72">
        <v>410</v>
      </c>
      <c r="F15578" s="105">
        <v>1</v>
      </c>
      <c r="G15578" s="108">
        <f t="shared" si="243"/>
        <v>44378</v>
      </c>
    </row>
    <row r="15579" spans="1:7" x14ac:dyDescent="0.35">
      <c r="A15579" s="72" t="s">
        <v>874</v>
      </c>
      <c r="B15579" s="72" t="s">
        <v>875</v>
      </c>
      <c r="C15579" s="72" t="s">
        <v>1101</v>
      </c>
      <c r="D15579" s="72" t="s">
        <v>1089</v>
      </c>
      <c r="E15579" s="72">
        <v>409</v>
      </c>
      <c r="F15579" s="105">
        <v>1</v>
      </c>
      <c r="G15579" s="108">
        <f t="shared" si="243"/>
        <v>44287</v>
      </c>
    </row>
    <row r="15580" spans="1:7" x14ac:dyDescent="0.35">
      <c r="A15580" s="72" t="s">
        <v>874</v>
      </c>
      <c r="B15580" s="72" t="s">
        <v>875</v>
      </c>
      <c r="C15580" s="72" t="s">
        <v>1101</v>
      </c>
      <c r="D15580" s="72" t="s">
        <v>1090</v>
      </c>
      <c r="E15580" s="72">
        <v>410</v>
      </c>
      <c r="F15580" s="105">
        <v>1</v>
      </c>
      <c r="G15580" s="108">
        <f t="shared" si="243"/>
        <v>44197</v>
      </c>
    </row>
    <row r="15581" spans="1:7" x14ac:dyDescent="0.35">
      <c r="A15581" s="72" t="s">
        <v>874</v>
      </c>
      <c r="B15581" s="72" t="s">
        <v>875</v>
      </c>
      <c r="C15581" s="72" t="s">
        <v>1101</v>
      </c>
      <c r="D15581" s="72" t="s">
        <v>1091</v>
      </c>
      <c r="E15581" s="72">
        <v>406</v>
      </c>
      <c r="F15581" s="105">
        <v>1</v>
      </c>
      <c r="G15581" s="108">
        <f t="shared" si="243"/>
        <v>44105</v>
      </c>
    </row>
    <row r="15582" spans="1:7" x14ac:dyDescent="0.35">
      <c r="A15582" s="72" t="s">
        <v>874</v>
      </c>
      <c r="B15582" s="72" t="s">
        <v>875</v>
      </c>
      <c r="C15582" s="72" t="s">
        <v>1101</v>
      </c>
      <c r="D15582" s="72" t="s">
        <v>1092</v>
      </c>
      <c r="E15582" s="72">
        <v>409</v>
      </c>
      <c r="F15582" s="105">
        <v>1</v>
      </c>
      <c r="G15582" s="108">
        <f t="shared" si="243"/>
        <v>44013</v>
      </c>
    </row>
    <row r="15583" spans="1:7" x14ac:dyDescent="0.35">
      <c r="A15583" s="72" t="s">
        <v>874</v>
      </c>
      <c r="B15583" s="72" t="s">
        <v>875</v>
      </c>
      <c r="C15583" s="72" t="s">
        <v>1101</v>
      </c>
      <c r="D15583" s="72" t="s">
        <v>1093</v>
      </c>
      <c r="E15583" s="72">
        <v>388</v>
      </c>
      <c r="F15583" s="105">
        <v>1</v>
      </c>
      <c r="G15583" s="108">
        <f t="shared" si="243"/>
        <v>43922</v>
      </c>
    </row>
    <row r="15584" spans="1:7" x14ac:dyDescent="0.35">
      <c r="A15584" s="72" t="s">
        <v>874</v>
      </c>
      <c r="B15584" s="72" t="s">
        <v>875</v>
      </c>
      <c r="C15584" s="72" t="s">
        <v>1101</v>
      </c>
      <c r="D15584" s="72" t="s">
        <v>1094</v>
      </c>
      <c r="E15584" s="72">
        <v>381</v>
      </c>
      <c r="F15584" s="105">
        <v>1</v>
      </c>
      <c r="G15584" s="108">
        <f t="shared" si="243"/>
        <v>43831</v>
      </c>
    </row>
    <row r="15585" spans="1:7" x14ac:dyDescent="0.35">
      <c r="A15585" s="72" t="s">
        <v>874</v>
      </c>
      <c r="B15585" s="72" t="s">
        <v>875</v>
      </c>
      <c r="C15585" s="72" t="s">
        <v>1101</v>
      </c>
      <c r="D15585" s="72" t="s">
        <v>1095</v>
      </c>
      <c r="E15585" s="72">
        <v>364</v>
      </c>
      <c r="F15585" s="105">
        <v>1</v>
      </c>
      <c r="G15585" s="108">
        <f t="shared" si="243"/>
        <v>43739</v>
      </c>
    </row>
    <row r="15586" spans="1:7" x14ac:dyDescent="0.35">
      <c r="A15586" s="72" t="s">
        <v>874</v>
      </c>
      <c r="B15586" s="72" t="s">
        <v>875</v>
      </c>
      <c r="C15586" s="72" t="s">
        <v>1101</v>
      </c>
      <c r="D15586" s="72" t="s">
        <v>1096</v>
      </c>
      <c r="E15586" s="72">
        <v>363</v>
      </c>
      <c r="F15586" s="105">
        <v>1</v>
      </c>
      <c r="G15586" s="108">
        <f t="shared" si="243"/>
        <v>43647</v>
      </c>
    </row>
    <row r="15587" spans="1:7" x14ac:dyDescent="0.35">
      <c r="A15587" s="72" t="s">
        <v>874</v>
      </c>
      <c r="B15587" s="72" t="s">
        <v>875</v>
      </c>
      <c r="C15587" s="72" t="s">
        <v>1101</v>
      </c>
      <c r="D15587" s="72" t="s">
        <v>1097</v>
      </c>
      <c r="E15587" s="72">
        <v>362</v>
      </c>
      <c r="F15587" s="105">
        <v>1</v>
      </c>
      <c r="G15587" s="108">
        <f t="shared" si="243"/>
        <v>43556</v>
      </c>
    </row>
    <row r="15588" spans="1:7" x14ac:dyDescent="0.35">
      <c r="A15588" s="72" t="s">
        <v>874</v>
      </c>
      <c r="B15588" s="72" t="s">
        <v>875</v>
      </c>
      <c r="C15588" s="72" t="s">
        <v>1101</v>
      </c>
      <c r="D15588" s="72" t="s">
        <v>1098</v>
      </c>
      <c r="E15588" s="72">
        <v>355</v>
      </c>
      <c r="F15588" s="105">
        <v>1</v>
      </c>
      <c r="G15588" s="108">
        <f t="shared" si="243"/>
        <v>43466</v>
      </c>
    </row>
    <row r="15589" spans="1:7" x14ac:dyDescent="0.35">
      <c r="A15589" s="72" t="s">
        <v>874</v>
      </c>
      <c r="B15589" s="72" t="s">
        <v>875</v>
      </c>
      <c r="C15589" s="72" t="s">
        <v>1101</v>
      </c>
      <c r="D15589" s="72" t="s">
        <v>1099</v>
      </c>
      <c r="E15589" s="72">
        <v>373</v>
      </c>
      <c r="F15589" s="105">
        <v>2</v>
      </c>
      <c r="G15589" s="108">
        <f t="shared" si="243"/>
        <v>43374</v>
      </c>
    </row>
    <row r="15590" spans="1:7" x14ac:dyDescent="0.35">
      <c r="A15590" s="72" t="s">
        <v>874</v>
      </c>
      <c r="B15590" s="72" t="s">
        <v>875</v>
      </c>
      <c r="C15590" s="72" t="s">
        <v>1102</v>
      </c>
      <c r="D15590" s="72" t="s">
        <v>1088</v>
      </c>
      <c r="E15590" s="72">
        <v>759</v>
      </c>
      <c r="F15590" s="105">
        <v>9</v>
      </c>
      <c r="G15590" s="108">
        <f t="shared" si="243"/>
        <v>44378</v>
      </c>
    </row>
    <row r="15591" spans="1:7" x14ac:dyDescent="0.35">
      <c r="A15591" s="72" t="s">
        <v>874</v>
      </c>
      <c r="B15591" s="72" t="s">
        <v>875</v>
      </c>
      <c r="C15591" s="72" t="s">
        <v>1102</v>
      </c>
      <c r="D15591" s="72" t="s">
        <v>1089</v>
      </c>
      <c r="E15591" s="72">
        <v>759</v>
      </c>
      <c r="F15591" s="105">
        <v>9</v>
      </c>
      <c r="G15591" s="108">
        <f t="shared" si="243"/>
        <v>44287</v>
      </c>
    </row>
    <row r="15592" spans="1:7" x14ac:dyDescent="0.35">
      <c r="A15592" s="72" t="s">
        <v>874</v>
      </c>
      <c r="B15592" s="72" t="s">
        <v>875</v>
      </c>
      <c r="C15592" s="72" t="s">
        <v>1102</v>
      </c>
      <c r="D15592" s="72" t="s">
        <v>1090</v>
      </c>
      <c r="E15592" s="72">
        <v>756</v>
      </c>
      <c r="F15592" s="105">
        <v>9</v>
      </c>
      <c r="G15592" s="108">
        <f t="shared" si="243"/>
        <v>44197</v>
      </c>
    </row>
    <row r="15593" spans="1:7" x14ac:dyDescent="0.35">
      <c r="A15593" s="72" t="s">
        <v>874</v>
      </c>
      <c r="B15593" s="72" t="s">
        <v>875</v>
      </c>
      <c r="C15593" s="72" t="s">
        <v>1102</v>
      </c>
      <c r="D15593" s="72" t="s">
        <v>1091</v>
      </c>
      <c r="E15593" s="72">
        <v>753</v>
      </c>
      <c r="F15593" s="105">
        <v>9</v>
      </c>
      <c r="G15593" s="108">
        <f t="shared" si="243"/>
        <v>44105</v>
      </c>
    </row>
    <row r="15594" spans="1:7" x14ac:dyDescent="0.35">
      <c r="A15594" s="72" t="s">
        <v>874</v>
      </c>
      <c r="B15594" s="72" t="s">
        <v>875</v>
      </c>
      <c r="C15594" s="72" t="s">
        <v>1102</v>
      </c>
      <c r="D15594" s="72" t="s">
        <v>1092</v>
      </c>
      <c r="E15594" s="72">
        <v>755</v>
      </c>
      <c r="F15594" s="105">
        <v>9</v>
      </c>
      <c r="G15594" s="108">
        <f t="shared" si="243"/>
        <v>44013</v>
      </c>
    </row>
    <row r="15595" spans="1:7" x14ac:dyDescent="0.35">
      <c r="A15595" s="72" t="s">
        <v>874</v>
      </c>
      <c r="B15595" s="72" t="s">
        <v>875</v>
      </c>
      <c r="C15595" s="72" t="s">
        <v>1102</v>
      </c>
      <c r="D15595" s="72" t="s">
        <v>1093</v>
      </c>
      <c r="E15595" s="72">
        <v>753</v>
      </c>
      <c r="F15595" s="105">
        <v>6</v>
      </c>
      <c r="G15595" s="108">
        <f t="shared" si="243"/>
        <v>43922</v>
      </c>
    </row>
    <row r="15596" spans="1:7" x14ac:dyDescent="0.35">
      <c r="A15596" s="72" t="s">
        <v>874</v>
      </c>
      <c r="B15596" s="72" t="s">
        <v>875</v>
      </c>
      <c r="C15596" s="72" t="s">
        <v>1102</v>
      </c>
      <c r="D15596" s="72" t="s">
        <v>1094</v>
      </c>
      <c r="E15596" s="72">
        <v>758</v>
      </c>
      <c r="F15596" s="105">
        <v>7</v>
      </c>
      <c r="G15596" s="108">
        <f t="shared" si="243"/>
        <v>43831</v>
      </c>
    </row>
    <row r="15597" spans="1:7" x14ac:dyDescent="0.35">
      <c r="A15597" s="72" t="s">
        <v>874</v>
      </c>
      <c r="B15597" s="72" t="s">
        <v>875</v>
      </c>
      <c r="C15597" s="72" t="s">
        <v>1102</v>
      </c>
      <c r="D15597" s="72" t="s">
        <v>1095</v>
      </c>
      <c r="E15597" s="72">
        <v>758</v>
      </c>
      <c r="F15597" s="105">
        <v>7</v>
      </c>
      <c r="G15597" s="108">
        <f t="shared" si="243"/>
        <v>43739</v>
      </c>
    </row>
    <row r="15598" spans="1:7" x14ac:dyDescent="0.35">
      <c r="A15598" s="72" t="s">
        <v>874</v>
      </c>
      <c r="B15598" s="72" t="s">
        <v>875</v>
      </c>
      <c r="C15598" s="72" t="s">
        <v>1102</v>
      </c>
      <c r="D15598" s="72" t="s">
        <v>1096</v>
      </c>
      <c r="E15598" s="72">
        <v>758</v>
      </c>
      <c r="F15598" s="105">
        <v>7</v>
      </c>
      <c r="G15598" s="108">
        <f t="shared" si="243"/>
        <v>43647</v>
      </c>
    </row>
    <row r="15599" spans="1:7" x14ac:dyDescent="0.35">
      <c r="A15599" s="72" t="s">
        <v>874</v>
      </c>
      <c r="B15599" s="72" t="s">
        <v>875</v>
      </c>
      <c r="C15599" s="72" t="s">
        <v>1102</v>
      </c>
      <c r="D15599" s="72" t="s">
        <v>1097</v>
      </c>
      <c r="E15599" s="72">
        <v>759</v>
      </c>
      <c r="F15599" s="105">
        <v>7</v>
      </c>
      <c r="G15599" s="108">
        <f t="shared" si="243"/>
        <v>43556</v>
      </c>
    </row>
    <row r="15600" spans="1:7" x14ac:dyDescent="0.35">
      <c r="A15600" s="72" t="s">
        <v>874</v>
      </c>
      <c r="B15600" s="72" t="s">
        <v>875</v>
      </c>
      <c r="C15600" s="72" t="s">
        <v>1102</v>
      </c>
      <c r="D15600" s="72" t="s">
        <v>1098</v>
      </c>
      <c r="E15600" s="72">
        <v>754</v>
      </c>
      <c r="F15600" s="105">
        <v>7</v>
      </c>
      <c r="G15600" s="108">
        <f t="shared" si="243"/>
        <v>43466</v>
      </c>
    </row>
    <row r="15601" spans="1:7" x14ac:dyDescent="0.35">
      <c r="A15601" s="72" t="s">
        <v>874</v>
      </c>
      <c r="B15601" s="72" t="s">
        <v>875</v>
      </c>
      <c r="C15601" s="72" t="s">
        <v>1102</v>
      </c>
      <c r="D15601" s="72" t="s">
        <v>1099</v>
      </c>
      <c r="E15601" s="72">
        <v>780</v>
      </c>
      <c r="F15601" s="105">
        <v>12</v>
      </c>
      <c r="G15601" s="108">
        <f t="shared" si="243"/>
        <v>43374</v>
      </c>
    </row>
    <row r="15602" spans="1:7" x14ac:dyDescent="0.35">
      <c r="A15602" s="72" t="s">
        <v>1040</v>
      </c>
      <c r="B15602" s="72" t="s">
        <v>1041</v>
      </c>
      <c r="C15602" s="72" t="s">
        <v>1087</v>
      </c>
      <c r="D15602" s="72" t="s">
        <v>1088</v>
      </c>
      <c r="E15602" s="72">
        <v>1498</v>
      </c>
      <c r="F15602" s="105">
        <v>90</v>
      </c>
      <c r="G15602" s="108">
        <f t="shared" si="243"/>
        <v>44378</v>
      </c>
    </row>
    <row r="15603" spans="1:7" x14ac:dyDescent="0.35">
      <c r="A15603" s="72" t="s">
        <v>1040</v>
      </c>
      <c r="B15603" s="72" t="s">
        <v>1041</v>
      </c>
      <c r="C15603" s="72" t="s">
        <v>1087</v>
      </c>
      <c r="D15603" s="72" t="s">
        <v>1089</v>
      </c>
      <c r="E15603" s="72">
        <v>1500</v>
      </c>
      <c r="F15603" s="105">
        <v>82</v>
      </c>
      <c r="G15603" s="108">
        <f t="shared" si="243"/>
        <v>44287</v>
      </c>
    </row>
    <row r="15604" spans="1:7" x14ac:dyDescent="0.35">
      <c r="A15604" s="72" t="s">
        <v>1040</v>
      </c>
      <c r="B15604" s="72" t="s">
        <v>1041</v>
      </c>
      <c r="C15604" s="72" t="s">
        <v>1087</v>
      </c>
      <c r="D15604" s="72" t="s">
        <v>1090</v>
      </c>
      <c r="E15604" s="72">
        <v>1492</v>
      </c>
      <c r="F15604" s="105">
        <v>79</v>
      </c>
      <c r="G15604" s="108">
        <f t="shared" si="243"/>
        <v>44197</v>
      </c>
    </row>
    <row r="15605" spans="1:7" x14ac:dyDescent="0.35">
      <c r="A15605" s="72" t="s">
        <v>1040</v>
      </c>
      <c r="B15605" s="72" t="s">
        <v>1041</v>
      </c>
      <c r="C15605" s="72" t="s">
        <v>1087</v>
      </c>
      <c r="D15605" s="72" t="s">
        <v>1091</v>
      </c>
      <c r="E15605" s="72">
        <v>1498</v>
      </c>
      <c r="F15605" s="105">
        <v>76</v>
      </c>
      <c r="G15605" s="108">
        <f t="shared" si="243"/>
        <v>44105</v>
      </c>
    </row>
    <row r="15606" spans="1:7" x14ac:dyDescent="0.35">
      <c r="A15606" s="72" t="s">
        <v>1040</v>
      </c>
      <c r="B15606" s="72" t="s">
        <v>1041</v>
      </c>
      <c r="C15606" s="72" t="s">
        <v>1087</v>
      </c>
      <c r="D15606" s="72" t="s">
        <v>1092</v>
      </c>
      <c r="E15606" s="72">
        <v>1493</v>
      </c>
      <c r="F15606" s="105">
        <v>77</v>
      </c>
      <c r="G15606" s="108">
        <f t="shared" si="243"/>
        <v>44013</v>
      </c>
    </row>
    <row r="15607" spans="1:7" x14ac:dyDescent="0.35">
      <c r="A15607" s="72" t="s">
        <v>1040</v>
      </c>
      <c r="B15607" s="72" t="s">
        <v>1041</v>
      </c>
      <c r="C15607" s="72" t="s">
        <v>1087</v>
      </c>
      <c r="D15607" s="72" t="s">
        <v>1093</v>
      </c>
      <c r="E15607" s="72">
        <v>1491</v>
      </c>
      <c r="F15607" s="105">
        <v>65</v>
      </c>
      <c r="G15607" s="108">
        <f t="shared" si="243"/>
        <v>43922</v>
      </c>
    </row>
    <row r="15608" spans="1:7" x14ac:dyDescent="0.35">
      <c r="A15608" s="72" t="s">
        <v>1040</v>
      </c>
      <c r="B15608" s="72" t="s">
        <v>1041</v>
      </c>
      <c r="C15608" s="72" t="s">
        <v>1087</v>
      </c>
      <c r="D15608" s="72" t="s">
        <v>1094</v>
      </c>
      <c r="E15608" s="72">
        <v>1491</v>
      </c>
      <c r="F15608" s="105">
        <v>67</v>
      </c>
      <c r="G15608" s="108">
        <f t="shared" si="243"/>
        <v>43831</v>
      </c>
    </row>
    <row r="15609" spans="1:7" x14ac:dyDescent="0.35">
      <c r="A15609" s="72" t="s">
        <v>1040</v>
      </c>
      <c r="B15609" s="72" t="s">
        <v>1041</v>
      </c>
      <c r="C15609" s="72" t="s">
        <v>1087</v>
      </c>
      <c r="D15609" s="72" t="s">
        <v>1095</v>
      </c>
      <c r="E15609" s="72">
        <v>1498</v>
      </c>
      <c r="F15609" s="105">
        <v>74</v>
      </c>
      <c r="G15609" s="108">
        <f t="shared" si="243"/>
        <v>43739</v>
      </c>
    </row>
    <row r="15610" spans="1:7" x14ac:dyDescent="0.35">
      <c r="A15610" s="72" t="s">
        <v>1040</v>
      </c>
      <c r="B15610" s="72" t="s">
        <v>1041</v>
      </c>
      <c r="C15610" s="72" t="s">
        <v>1087</v>
      </c>
      <c r="D15610" s="72" t="s">
        <v>1096</v>
      </c>
      <c r="E15610" s="72">
        <v>1498</v>
      </c>
      <c r="F15610" s="105">
        <v>72</v>
      </c>
      <c r="G15610" s="108">
        <f t="shared" si="243"/>
        <v>43647</v>
      </c>
    </row>
    <row r="15611" spans="1:7" x14ac:dyDescent="0.35">
      <c r="A15611" s="72" t="s">
        <v>1040</v>
      </c>
      <c r="B15611" s="72" t="s">
        <v>1041</v>
      </c>
      <c r="C15611" s="72" t="s">
        <v>1087</v>
      </c>
      <c r="D15611" s="72" t="s">
        <v>1097</v>
      </c>
      <c r="E15611" s="72">
        <v>1491</v>
      </c>
      <c r="F15611" s="105">
        <v>68</v>
      </c>
      <c r="G15611" s="108">
        <f t="shared" si="243"/>
        <v>43556</v>
      </c>
    </row>
    <row r="15612" spans="1:7" x14ac:dyDescent="0.35">
      <c r="A15612" s="72" t="s">
        <v>1040</v>
      </c>
      <c r="B15612" s="72" t="s">
        <v>1041</v>
      </c>
      <c r="C15612" s="72" t="s">
        <v>1087</v>
      </c>
      <c r="D15612" s="72" t="s">
        <v>1098</v>
      </c>
      <c r="E15612" s="72">
        <v>1455</v>
      </c>
      <c r="F15612" s="105">
        <v>47</v>
      </c>
      <c r="G15612" s="108">
        <f t="shared" si="243"/>
        <v>43466</v>
      </c>
    </row>
    <row r="15613" spans="1:7" x14ac:dyDescent="0.35">
      <c r="A15613" s="72" t="s">
        <v>1040</v>
      </c>
      <c r="B15613" s="72" t="s">
        <v>1041</v>
      </c>
      <c r="C15613" s="72" t="s">
        <v>1087</v>
      </c>
      <c r="D15613" s="72" t="s">
        <v>1099</v>
      </c>
      <c r="E15613" s="72">
        <v>1514</v>
      </c>
      <c r="F15613" s="105">
        <v>63</v>
      </c>
      <c r="G15613" s="108">
        <f t="shared" si="243"/>
        <v>43374</v>
      </c>
    </row>
    <row r="15614" spans="1:7" x14ac:dyDescent="0.35">
      <c r="A15614" s="72" t="s">
        <v>1040</v>
      </c>
      <c r="B15614" s="72" t="s">
        <v>1041</v>
      </c>
      <c r="C15614" s="72" t="s">
        <v>1100</v>
      </c>
      <c r="D15614" s="72" t="s">
        <v>1088</v>
      </c>
      <c r="E15614" s="72">
        <v>787</v>
      </c>
      <c r="F15614" s="105">
        <v>82</v>
      </c>
      <c r="G15614" s="108">
        <f t="shared" si="243"/>
        <v>44378</v>
      </c>
    </row>
    <row r="15615" spans="1:7" x14ac:dyDescent="0.35">
      <c r="A15615" s="72" t="s">
        <v>1040</v>
      </c>
      <c r="B15615" s="72" t="s">
        <v>1041</v>
      </c>
      <c r="C15615" s="72" t="s">
        <v>1100</v>
      </c>
      <c r="D15615" s="72" t="s">
        <v>1089</v>
      </c>
      <c r="E15615" s="72">
        <v>788</v>
      </c>
      <c r="F15615" s="105">
        <v>80</v>
      </c>
      <c r="G15615" s="108">
        <f t="shared" si="243"/>
        <v>44287</v>
      </c>
    </row>
    <row r="15616" spans="1:7" x14ac:dyDescent="0.35">
      <c r="A15616" s="72" t="s">
        <v>1040</v>
      </c>
      <c r="B15616" s="72" t="s">
        <v>1041</v>
      </c>
      <c r="C15616" s="72" t="s">
        <v>1100</v>
      </c>
      <c r="D15616" s="72" t="s">
        <v>1090</v>
      </c>
      <c r="E15616" s="72">
        <v>786</v>
      </c>
      <c r="F15616" s="105">
        <v>73</v>
      </c>
      <c r="G15616" s="108">
        <f t="shared" si="243"/>
        <v>44197</v>
      </c>
    </row>
    <row r="15617" spans="1:7" x14ac:dyDescent="0.35">
      <c r="A15617" s="72" t="s">
        <v>1040</v>
      </c>
      <c r="B15617" s="72" t="s">
        <v>1041</v>
      </c>
      <c r="C15617" s="72" t="s">
        <v>1100</v>
      </c>
      <c r="D15617" s="72" t="s">
        <v>1091</v>
      </c>
      <c r="E15617" s="72">
        <v>791</v>
      </c>
      <c r="F15617" s="105">
        <v>75</v>
      </c>
      <c r="G15617" s="108">
        <f t="shared" si="243"/>
        <v>44105</v>
      </c>
    </row>
    <row r="15618" spans="1:7" x14ac:dyDescent="0.35">
      <c r="A15618" s="72" t="s">
        <v>1040</v>
      </c>
      <c r="B15618" s="72" t="s">
        <v>1041</v>
      </c>
      <c r="C15618" s="72" t="s">
        <v>1100</v>
      </c>
      <c r="D15618" s="72" t="s">
        <v>1092</v>
      </c>
      <c r="E15618" s="72">
        <v>788</v>
      </c>
      <c r="F15618" s="105">
        <v>75</v>
      </c>
      <c r="G15618" s="108">
        <f t="shared" si="243"/>
        <v>44013</v>
      </c>
    </row>
    <row r="15619" spans="1:7" x14ac:dyDescent="0.35">
      <c r="A15619" s="72" t="s">
        <v>1040</v>
      </c>
      <c r="B15619" s="72" t="s">
        <v>1041</v>
      </c>
      <c r="C15619" s="72" t="s">
        <v>1100</v>
      </c>
      <c r="D15619" s="72" t="s">
        <v>1093</v>
      </c>
      <c r="E15619" s="72">
        <v>785</v>
      </c>
      <c r="F15619" s="105">
        <v>60</v>
      </c>
      <c r="G15619" s="108">
        <f t="shared" si="243"/>
        <v>43922</v>
      </c>
    </row>
    <row r="15620" spans="1:7" x14ac:dyDescent="0.35">
      <c r="A15620" s="72" t="s">
        <v>1040</v>
      </c>
      <c r="B15620" s="72" t="s">
        <v>1041</v>
      </c>
      <c r="C15620" s="72" t="s">
        <v>1100</v>
      </c>
      <c r="D15620" s="72" t="s">
        <v>1094</v>
      </c>
      <c r="E15620" s="72">
        <v>787</v>
      </c>
      <c r="F15620" s="105">
        <v>64</v>
      </c>
      <c r="G15620" s="108">
        <f t="shared" ref="G15620:G15683" si="244">DATE(LEFT(D15620,4),RIGHT(LEFT(D15620,7),2),1)</f>
        <v>43831</v>
      </c>
    </row>
    <row r="15621" spans="1:7" x14ac:dyDescent="0.35">
      <c r="A15621" s="72" t="s">
        <v>1040</v>
      </c>
      <c r="B15621" s="72" t="s">
        <v>1041</v>
      </c>
      <c r="C15621" s="72" t="s">
        <v>1100</v>
      </c>
      <c r="D15621" s="72" t="s">
        <v>1095</v>
      </c>
      <c r="E15621" s="72">
        <v>768</v>
      </c>
      <c r="F15621" s="105">
        <v>69</v>
      </c>
      <c r="G15621" s="108">
        <f t="shared" si="244"/>
        <v>43739</v>
      </c>
    </row>
    <row r="15622" spans="1:7" x14ac:dyDescent="0.35">
      <c r="A15622" s="72" t="s">
        <v>1040</v>
      </c>
      <c r="B15622" s="72" t="s">
        <v>1041</v>
      </c>
      <c r="C15622" s="72" t="s">
        <v>1100</v>
      </c>
      <c r="D15622" s="72" t="s">
        <v>1096</v>
      </c>
      <c r="E15622" s="72">
        <v>763</v>
      </c>
      <c r="F15622" s="105">
        <v>64</v>
      </c>
      <c r="G15622" s="108">
        <f t="shared" si="244"/>
        <v>43647</v>
      </c>
    </row>
    <row r="15623" spans="1:7" x14ac:dyDescent="0.35">
      <c r="A15623" s="72" t="s">
        <v>1040</v>
      </c>
      <c r="B15623" s="72" t="s">
        <v>1041</v>
      </c>
      <c r="C15623" s="72" t="s">
        <v>1100</v>
      </c>
      <c r="D15623" s="72" t="s">
        <v>1097</v>
      </c>
      <c r="E15623" s="72">
        <v>769</v>
      </c>
      <c r="F15623" s="105">
        <v>68</v>
      </c>
      <c r="G15623" s="108">
        <f t="shared" si="244"/>
        <v>43556</v>
      </c>
    </row>
    <row r="15624" spans="1:7" x14ac:dyDescent="0.35">
      <c r="A15624" s="72" t="s">
        <v>1040</v>
      </c>
      <c r="B15624" s="72" t="s">
        <v>1041</v>
      </c>
      <c r="C15624" s="72" t="s">
        <v>1100</v>
      </c>
      <c r="D15624" s="72" t="s">
        <v>1098</v>
      </c>
      <c r="E15624" s="72">
        <v>761</v>
      </c>
      <c r="F15624" s="105">
        <v>69</v>
      </c>
      <c r="G15624" s="108">
        <f t="shared" si="244"/>
        <v>43466</v>
      </c>
    </row>
    <row r="15625" spans="1:7" x14ac:dyDescent="0.35">
      <c r="A15625" s="72" t="s">
        <v>1040</v>
      </c>
      <c r="B15625" s="72" t="s">
        <v>1041</v>
      </c>
      <c r="C15625" s="72" t="s">
        <v>1100</v>
      </c>
      <c r="D15625" s="72" t="s">
        <v>1099</v>
      </c>
      <c r="E15625" s="72">
        <v>829</v>
      </c>
      <c r="F15625" s="105">
        <v>70</v>
      </c>
      <c r="G15625" s="108">
        <f t="shared" si="244"/>
        <v>43374</v>
      </c>
    </row>
    <row r="15626" spans="1:7" x14ac:dyDescent="0.35">
      <c r="A15626" s="72" t="s">
        <v>1040</v>
      </c>
      <c r="B15626" s="72" t="s">
        <v>1041</v>
      </c>
      <c r="C15626" s="72" t="s">
        <v>1101</v>
      </c>
      <c r="D15626" s="72" t="s">
        <v>1088</v>
      </c>
      <c r="E15626" s="72">
        <v>1268</v>
      </c>
      <c r="F15626" s="105">
        <v>29</v>
      </c>
      <c r="G15626" s="108">
        <f t="shared" si="244"/>
        <v>44378</v>
      </c>
    </row>
    <row r="15627" spans="1:7" x14ac:dyDescent="0.35">
      <c r="A15627" s="72" t="s">
        <v>1040</v>
      </c>
      <c r="B15627" s="72" t="s">
        <v>1041</v>
      </c>
      <c r="C15627" s="72" t="s">
        <v>1101</v>
      </c>
      <c r="D15627" s="72" t="s">
        <v>1089</v>
      </c>
      <c r="E15627" s="72">
        <v>1267</v>
      </c>
      <c r="F15627" s="105">
        <v>27</v>
      </c>
      <c r="G15627" s="108">
        <f t="shared" si="244"/>
        <v>44287</v>
      </c>
    </row>
    <row r="15628" spans="1:7" x14ac:dyDescent="0.35">
      <c r="A15628" s="72" t="s">
        <v>1040</v>
      </c>
      <c r="B15628" s="72" t="s">
        <v>1041</v>
      </c>
      <c r="C15628" s="72" t="s">
        <v>1101</v>
      </c>
      <c r="D15628" s="72" t="s">
        <v>1090</v>
      </c>
      <c r="E15628" s="72">
        <v>1266</v>
      </c>
      <c r="F15628" s="105">
        <v>27</v>
      </c>
      <c r="G15628" s="108">
        <f t="shared" si="244"/>
        <v>44197</v>
      </c>
    </row>
    <row r="15629" spans="1:7" x14ac:dyDescent="0.35">
      <c r="A15629" s="72" t="s">
        <v>1040</v>
      </c>
      <c r="B15629" s="72" t="s">
        <v>1041</v>
      </c>
      <c r="C15629" s="72" t="s">
        <v>1101</v>
      </c>
      <c r="D15629" s="72" t="s">
        <v>1091</v>
      </c>
      <c r="E15629" s="72">
        <v>1265</v>
      </c>
      <c r="F15629" s="105">
        <v>25</v>
      </c>
      <c r="G15629" s="108">
        <f t="shared" si="244"/>
        <v>44105</v>
      </c>
    </row>
    <row r="15630" spans="1:7" x14ac:dyDescent="0.35">
      <c r="A15630" s="72" t="s">
        <v>1040</v>
      </c>
      <c r="B15630" s="72" t="s">
        <v>1041</v>
      </c>
      <c r="C15630" s="72" t="s">
        <v>1101</v>
      </c>
      <c r="D15630" s="72" t="s">
        <v>1092</v>
      </c>
      <c r="E15630" s="72">
        <v>1235</v>
      </c>
      <c r="F15630" s="105">
        <v>31</v>
      </c>
      <c r="G15630" s="108">
        <f t="shared" si="244"/>
        <v>44013</v>
      </c>
    </row>
    <row r="15631" spans="1:7" x14ac:dyDescent="0.35">
      <c r="A15631" s="72" t="s">
        <v>1040</v>
      </c>
      <c r="B15631" s="72" t="s">
        <v>1041</v>
      </c>
      <c r="C15631" s="72" t="s">
        <v>1101</v>
      </c>
      <c r="D15631" s="72" t="s">
        <v>1093</v>
      </c>
      <c r="E15631" s="72">
        <v>1215</v>
      </c>
      <c r="F15631" s="105">
        <v>16</v>
      </c>
      <c r="G15631" s="108">
        <f t="shared" si="244"/>
        <v>43922</v>
      </c>
    </row>
    <row r="15632" spans="1:7" x14ac:dyDescent="0.35">
      <c r="A15632" s="72" t="s">
        <v>1040</v>
      </c>
      <c r="B15632" s="72" t="s">
        <v>1041</v>
      </c>
      <c r="C15632" s="72" t="s">
        <v>1101</v>
      </c>
      <c r="D15632" s="72" t="s">
        <v>1094</v>
      </c>
      <c r="E15632" s="72">
        <v>1176</v>
      </c>
      <c r="F15632" s="105">
        <v>16</v>
      </c>
      <c r="G15632" s="108">
        <f t="shared" si="244"/>
        <v>43831</v>
      </c>
    </row>
    <row r="15633" spans="1:7" x14ac:dyDescent="0.35">
      <c r="A15633" s="72" t="s">
        <v>1040</v>
      </c>
      <c r="B15633" s="72" t="s">
        <v>1041</v>
      </c>
      <c r="C15633" s="72" t="s">
        <v>1101</v>
      </c>
      <c r="D15633" s="72" t="s">
        <v>1095</v>
      </c>
      <c r="E15633" s="72">
        <v>1142</v>
      </c>
      <c r="F15633" s="105">
        <v>15</v>
      </c>
      <c r="G15633" s="108">
        <f t="shared" si="244"/>
        <v>43739</v>
      </c>
    </row>
    <row r="15634" spans="1:7" x14ac:dyDescent="0.35">
      <c r="A15634" s="72" t="s">
        <v>1040</v>
      </c>
      <c r="B15634" s="72" t="s">
        <v>1041</v>
      </c>
      <c r="C15634" s="72" t="s">
        <v>1101</v>
      </c>
      <c r="D15634" s="72" t="s">
        <v>1096</v>
      </c>
      <c r="E15634" s="72">
        <v>1150</v>
      </c>
      <c r="F15634" s="105">
        <v>14</v>
      </c>
      <c r="G15634" s="108">
        <f t="shared" si="244"/>
        <v>43647</v>
      </c>
    </row>
    <row r="15635" spans="1:7" x14ac:dyDescent="0.35">
      <c r="A15635" s="72" t="s">
        <v>1040</v>
      </c>
      <c r="B15635" s="72" t="s">
        <v>1041</v>
      </c>
      <c r="C15635" s="72" t="s">
        <v>1101</v>
      </c>
      <c r="D15635" s="72" t="s">
        <v>1097</v>
      </c>
      <c r="E15635" s="72">
        <v>1147</v>
      </c>
      <c r="F15635" s="105">
        <v>10</v>
      </c>
      <c r="G15635" s="108">
        <f t="shared" si="244"/>
        <v>43556</v>
      </c>
    </row>
    <row r="15636" spans="1:7" x14ac:dyDescent="0.35">
      <c r="A15636" s="72" t="s">
        <v>1040</v>
      </c>
      <c r="B15636" s="72" t="s">
        <v>1041</v>
      </c>
      <c r="C15636" s="72" t="s">
        <v>1101</v>
      </c>
      <c r="D15636" s="72" t="s">
        <v>1098</v>
      </c>
      <c r="E15636" s="72">
        <v>1109</v>
      </c>
      <c r="F15636" s="105">
        <v>11</v>
      </c>
      <c r="G15636" s="108">
        <f t="shared" si="244"/>
        <v>43466</v>
      </c>
    </row>
    <row r="15637" spans="1:7" x14ac:dyDescent="0.35">
      <c r="A15637" s="72" t="s">
        <v>1040</v>
      </c>
      <c r="B15637" s="72" t="s">
        <v>1041</v>
      </c>
      <c r="C15637" s="72" t="s">
        <v>1101</v>
      </c>
      <c r="D15637" s="72" t="s">
        <v>1099</v>
      </c>
      <c r="E15637" s="72">
        <v>1167</v>
      </c>
      <c r="F15637" s="105">
        <v>3</v>
      </c>
      <c r="G15637" s="108">
        <f t="shared" si="244"/>
        <v>43374</v>
      </c>
    </row>
    <row r="15638" spans="1:7" x14ac:dyDescent="0.35">
      <c r="A15638" s="72" t="s">
        <v>1040</v>
      </c>
      <c r="B15638" s="72" t="s">
        <v>1041</v>
      </c>
      <c r="C15638" s="72" t="s">
        <v>1102</v>
      </c>
      <c r="D15638" s="72" t="s">
        <v>1088</v>
      </c>
      <c r="E15638" s="72">
        <v>1787</v>
      </c>
      <c r="F15638" s="105">
        <v>119</v>
      </c>
      <c r="G15638" s="108">
        <f t="shared" si="244"/>
        <v>44378</v>
      </c>
    </row>
    <row r="15639" spans="1:7" x14ac:dyDescent="0.35">
      <c r="A15639" s="72" t="s">
        <v>1040</v>
      </c>
      <c r="B15639" s="72" t="s">
        <v>1041</v>
      </c>
      <c r="C15639" s="72" t="s">
        <v>1102</v>
      </c>
      <c r="D15639" s="72" t="s">
        <v>1089</v>
      </c>
      <c r="E15639" s="72">
        <v>1787</v>
      </c>
      <c r="F15639" s="105">
        <v>108</v>
      </c>
      <c r="G15639" s="108">
        <f t="shared" si="244"/>
        <v>44287</v>
      </c>
    </row>
    <row r="15640" spans="1:7" x14ac:dyDescent="0.35">
      <c r="A15640" s="72" t="s">
        <v>1040</v>
      </c>
      <c r="B15640" s="72" t="s">
        <v>1041</v>
      </c>
      <c r="C15640" s="72" t="s">
        <v>1102</v>
      </c>
      <c r="D15640" s="72" t="s">
        <v>1090</v>
      </c>
      <c r="E15640" s="72">
        <v>1785</v>
      </c>
      <c r="F15640" s="105">
        <v>104</v>
      </c>
      <c r="G15640" s="108">
        <f t="shared" si="244"/>
        <v>44197</v>
      </c>
    </row>
    <row r="15641" spans="1:7" x14ac:dyDescent="0.35">
      <c r="A15641" s="72" t="s">
        <v>1040</v>
      </c>
      <c r="B15641" s="72" t="s">
        <v>1041</v>
      </c>
      <c r="C15641" s="72" t="s">
        <v>1102</v>
      </c>
      <c r="D15641" s="72" t="s">
        <v>1091</v>
      </c>
      <c r="E15641" s="72">
        <v>1777</v>
      </c>
      <c r="F15641" s="105">
        <v>108</v>
      </c>
      <c r="G15641" s="108">
        <f t="shared" si="244"/>
        <v>44105</v>
      </c>
    </row>
    <row r="15642" spans="1:7" x14ac:dyDescent="0.35">
      <c r="A15642" s="72" t="s">
        <v>1040</v>
      </c>
      <c r="B15642" s="72" t="s">
        <v>1041</v>
      </c>
      <c r="C15642" s="72" t="s">
        <v>1102</v>
      </c>
      <c r="D15642" s="72" t="s">
        <v>1092</v>
      </c>
      <c r="E15642" s="72">
        <v>1783</v>
      </c>
      <c r="F15642" s="105">
        <v>119</v>
      </c>
      <c r="G15642" s="108">
        <f t="shared" si="244"/>
        <v>44013</v>
      </c>
    </row>
    <row r="15643" spans="1:7" x14ac:dyDescent="0.35">
      <c r="A15643" s="72" t="s">
        <v>1040</v>
      </c>
      <c r="B15643" s="72" t="s">
        <v>1041</v>
      </c>
      <c r="C15643" s="72" t="s">
        <v>1102</v>
      </c>
      <c r="D15643" s="72" t="s">
        <v>1093</v>
      </c>
      <c r="E15643" s="72">
        <v>1781</v>
      </c>
      <c r="F15643" s="105">
        <v>98</v>
      </c>
      <c r="G15643" s="108">
        <f t="shared" si="244"/>
        <v>43922</v>
      </c>
    </row>
    <row r="15644" spans="1:7" x14ac:dyDescent="0.35">
      <c r="A15644" s="72" t="s">
        <v>1040</v>
      </c>
      <c r="B15644" s="72" t="s">
        <v>1041</v>
      </c>
      <c r="C15644" s="72" t="s">
        <v>1102</v>
      </c>
      <c r="D15644" s="72" t="s">
        <v>1094</v>
      </c>
      <c r="E15644" s="72">
        <v>1771</v>
      </c>
      <c r="F15644" s="105">
        <v>100</v>
      </c>
      <c r="G15644" s="108">
        <f t="shared" si="244"/>
        <v>43831</v>
      </c>
    </row>
    <row r="15645" spans="1:7" x14ac:dyDescent="0.35">
      <c r="A15645" s="72" t="s">
        <v>1040</v>
      </c>
      <c r="B15645" s="72" t="s">
        <v>1041</v>
      </c>
      <c r="C15645" s="72" t="s">
        <v>1102</v>
      </c>
      <c r="D15645" s="72" t="s">
        <v>1095</v>
      </c>
      <c r="E15645" s="72">
        <v>1777</v>
      </c>
      <c r="F15645" s="105">
        <v>102</v>
      </c>
      <c r="G15645" s="108">
        <f t="shared" si="244"/>
        <v>43739</v>
      </c>
    </row>
    <row r="15646" spans="1:7" x14ac:dyDescent="0.35">
      <c r="A15646" s="72" t="s">
        <v>1040</v>
      </c>
      <c r="B15646" s="72" t="s">
        <v>1041</v>
      </c>
      <c r="C15646" s="72" t="s">
        <v>1102</v>
      </c>
      <c r="D15646" s="72" t="s">
        <v>1096</v>
      </c>
      <c r="E15646" s="72">
        <v>1773</v>
      </c>
      <c r="F15646" s="105">
        <v>103</v>
      </c>
      <c r="G15646" s="108">
        <f t="shared" si="244"/>
        <v>43647</v>
      </c>
    </row>
    <row r="15647" spans="1:7" x14ac:dyDescent="0.35">
      <c r="A15647" s="72" t="s">
        <v>1040</v>
      </c>
      <c r="B15647" s="72" t="s">
        <v>1041</v>
      </c>
      <c r="C15647" s="72" t="s">
        <v>1102</v>
      </c>
      <c r="D15647" s="72" t="s">
        <v>1097</v>
      </c>
      <c r="E15647" s="72">
        <v>1766</v>
      </c>
      <c r="F15647" s="105">
        <v>100</v>
      </c>
      <c r="G15647" s="108">
        <f t="shared" si="244"/>
        <v>43556</v>
      </c>
    </row>
    <row r="15648" spans="1:7" x14ac:dyDescent="0.35">
      <c r="A15648" s="72" t="s">
        <v>1040</v>
      </c>
      <c r="B15648" s="72" t="s">
        <v>1041</v>
      </c>
      <c r="C15648" s="72" t="s">
        <v>1102</v>
      </c>
      <c r="D15648" s="72" t="s">
        <v>1098</v>
      </c>
      <c r="E15648" s="72">
        <v>1756</v>
      </c>
      <c r="F15648" s="105">
        <v>91</v>
      </c>
      <c r="G15648" s="108">
        <f t="shared" si="244"/>
        <v>43466</v>
      </c>
    </row>
    <row r="15649" spans="1:7" x14ac:dyDescent="0.35">
      <c r="A15649" s="72" t="s">
        <v>1040</v>
      </c>
      <c r="B15649" s="72" t="s">
        <v>1041</v>
      </c>
      <c r="C15649" s="72" t="s">
        <v>1102</v>
      </c>
      <c r="D15649" s="72" t="s">
        <v>1099</v>
      </c>
      <c r="E15649" s="72">
        <v>1813</v>
      </c>
      <c r="F15649" s="105">
        <v>79</v>
      </c>
      <c r="G15649" s="108">
        <f t="shared" si="244"/>
        <v>43374</v>
      </c>
    </row>
    <row r="15650" spans="1:7" x14ac:dyDescent="0.35">
      <c r="A15650" s="72" t="s">
        <v>878</v>
      </c>
      <c r="B15650" s="72" t="s">
        <v>879</v>
      </c>
      <c r="C15650" s="72" t="s">
        <v>1087</v>
      </c>
      <c r="D15650" s="72" t="s">
        <v>1088</v>
      </c>
      <c r="E15650" s="72">
        <v>1038</v>
      </c>
      <c r="F15650" s="105">
        <v>18</v>
      </c>
      <c r="G15650" s="108">
        <f t="shared" si="244"/>
        <v>44378</v>
      </c>
    </row>
    <row r="15651" spans="1:7" x14ac:dyDescent="0.35">
      <c r="A15651" s="72" t="s">
        <v>878</v>
      </c>
      <c r="B15651" s="72" t="s">
        <v>879</v>
      </c>
      <c r="C15651" s="72" t="s">
        <v>1087</v>
      </c>
      <c r="D15651" s="72" t="s">
        <v>1089</v>
      </c>
      <c r="E15651" s="72">
        <v>1041</v>
      </c>
      <c r="F15651" s="105">
        <v>18</v>
      </c>
      <c r="G15651" s="108">
        <f t="shared" si="244"/>
        <v>44287</v>
      </c>
    </row>
    <row r="15652" spans="1:7" x14ac:dyDescent="0.35">
      <c r="A15652" s="72" t="s">
        <v>878</v>
      </c>
      <c r="B15652" s="72" t="s">
        <v>879</v>
      </c>
      <c r="C15652" s="72" t="s">
        <v>1087</v>
      </c>
      <c r="D15652" s="72" t="s">
        <v>1090</v>
      </c>
      <c r="E15652" s="72">
        <v>1036</v>
      </c>
      <c r="F15652" s="105">
        <v>18</v>
      </c>
      <c r="G15652" s="108">
        <f t="shared" si="244"/>
        <v>44197</v>
      </c>
    </row>
    <row r="15653" spans="1:7" x14ac:dyDescent="0.35">
      <c r="A15653" s="72" t="s">
        <v>878</v>
      </c>
      <c r="B15653" s="72" t="s">
        <v>879</v>
      </c>
      <c r="C15653" s="72" t="s">
        <v>1087</v>
      </c>
      <c r="D15653" s="72" t="s">
        <v>1091</v>
      </c>
      <c r="E15653" s="72">
        <v>1038</v>
      </c>
      <c r="F15653" s="105">
        <v>21</v>
      </c>
      <c r="G15653" s="108">
        <f t="shared" si="244"/>
        <v>44105</v>
      </c>
    </row>
    <row r="15654" spans="1:7" x14ac:dyDescent="0.35">
      <c r="A15654" s="72" t="s">
        <v>878</v>
      </c>
      <c r="B15654" s="72" t="s">
        <v>879</v>
      </c>
      <c r="C15654" s="72" t="s">
        <v>1087</v>
      </c>
      <c r="D15654" s="72" t="s">
        <v>1092</v>
      </c>
      <c r="E15654" s="72">
        <v>1035</v>
      </c>
      <c r="F15654" s="105">
        <v>25</v>
      </c>
      <c r="G15654" s="108">
        <f t="shared" si="244"/>
        <v>44013</v>
      </c>
    </row>
    <row r="15655" spans="1:7" x14ac:dyDescent="0.35">
      <c r="A15655" s="72" t="s">
        <v>878</v>
      </c>
      <c r="B15655" s="72" t="s">
        <v>879</v>
      </c>
      <c r="C15655" s="72" t="s">
        <v>1087</v>
      </c>
      <c r="D15655" s="72" t="s">
        <v>1093</v>
      </c>
      <c r="E15655" s="72">
        <v>1025</v>
      </c>
      <c r="F15655" s="105">
        <v>30</v>
      </c>
      <c r="G15655" s="108">
        <f t="shared" si="244"/>
        <v>43922</v>
      </c>
    </row>
    <row r="15656" spans="1:7" x14ac:dyDescent="0.35">
      <c r="A15656" s="72" t="s">
        <v>878</v>
      </c>
      <c r="B15656" s="72" t="s">
        <v>879</v>
      </c>
      <c r="C15656" s="72" t="s">
        <v>1087</v>
      </c>
      <c r="D15656" s="72" t="s">
        <v>1094</v>
      </c>
      <c r="E15656" s="72">
        <v>1025</v>
      </c>
      <c r="F15656" s="105">
        <v>32</v>
      </c>
      <c r="G15656" s="108">
        <f t="shared" si="244"/>
        <v>43831</v>
      </c>
    </row>
    <row r="15657" spans="1:7" x14ac:dyDescent="0.35">
      <c r="A15657" s="72" t="s">
        <v>878</v>
      </c>
      <c r="B15657" s="72" t="s">
        <v>879</v>
      </c>
      <c r="C15657" s="72" t="s">
        <v>1087</v>
      </c>
      <c r="D15657" s="72" t="s">
        <v>1095</v>
      </c>
      <c r="E15657" s="72">
        <v>1021</v>
      </c>
      <c r="F15657" s="105">
        <v>27</v>
      </c>
      <c r="G15657" s="108">
        <f t="shared" si="244"/>
        <v>43739</v>
      </c>
    </row>
    <row r="15658" spans="1:7" x14ac:dyDescent="0.35">
      <c r="A15658" s="72" t="s">
        <v>878</v>
      </c>
      <c r="B15658" s="72" t="s">
        <v>879</v>
      </c>
      <c r="C15658" s="72" t="s">
        <v>1087</v>
      </c>
      <c r="D15658" s="72" t="s">
        <v>1096</v>
      </c>
      <c r="E15658" s="72">
        <v>1015</v>
      </c>
      <c r="F15658" s="105">
        <v>29</v>
      </c>
      <c r="G15658" s="108">
        <f t="shared" si="244"/>
        <v>43647</v>
      </c>
    </row>
    <row r="15659" spans="1:7" x14ac:dyDescent="0.35">
      <c r="A15659" s="72" t="s">
        <v>878</v>
      </c>
      <c r="B15659" s="72" t="s">
        <v>879</v>
      </c>
      <c r="C15659" s="72" t="s">
        <v>1087</v>
      </c>
      <c r="D15659" s="72" t="s">
        <v>1097</v>
      </c>
      <c r="E15659" s="72">
        <v>1013</v>
      </c>
      <c r="F15659" s="105">
        <v>49</v>
      </c>
      <c r="G15659" s="108">
        <f t="shared" si="244"/>
        <v>43556</v>
      </c>
    </row>
    <row r="15660" spans="1:7" x14ac:dyDescent="0.35">
      <c r="A15660" s="72" t="s">
        <v>878</v>
      </c>
      <c r="B15660" s="72" t="s">
        <v>879</v>
      </c>
      <c r="C15660" s="72" t="s">
        <v>1087</v>
      </c>
      <c r="D15660" s="72" t="s">
        <v>1098</v>
      </c>
      <c r="E15660" s="72">
        <v>1019</v>
      </c>
      <c r="F15660" s="105">
        <v>35</v>
      </c>
      <c r="G15660" s="108">
        <f t="shared" si="244"/>
        <v>43466</v>
      </c>
    </row>
    <row r="15661" spans="1:7" x14ac:dyDescent="0.35">
      <c r="A15661" s="72" t="s">
        <v>878</v>
      </c>
      <c r="B15661" s="72" t="s">
        <v>879</v>
      </c>
      <c r="C15661" s="72" t="s">
        <v>1087</v>
      </c>
      <c r="D15661" s="72" t="s">
        <v>1099</v>
      </c>
      <c r="E15661" s="72">
        <v>1037</v>
      </c>
      <c r="F15661" s="105">
        <v>37</v>
      </c>
      <c r="G15661" s="108">
        <f t="shared" si="244"/>
        <v>43374</v>
      </c>
    </row>
    <row r="15662" spans="1:7" x14ac:dyDescent="0.35">
      <c r="A15662" s="72" t="s">
        <v>878</v>
      </c>
      <c r="B15662" s="72" t="s">
        <v>879</v>
      </c>
      <c r="C15662" s="72" t="s">
        <v>1100</v>
      </c>
      <c r="D15662" s="72" t="s">
        <v>1088</v>
      </c>
      <c r="E15662" s="72">
        <v>675</v>
      </c>
      <c r="F15662" s="105">
        <v>18</v>
      </c>
      <c r="G15662" s="108">
        <f t="shared" si="244"/>
        <v>44378</v>
      </c>
    </row>
    <row r="15663" spans="1:7" x14ac:dyDescent="0.35">
      <c r="A15663" s="72" t="s">
        <v>878</v>
      </c>
      <c r="B15663" s="72" t="s">
        <v>879</v>
      </c>
      <c r="C15663" s="72" t="s">
        <v>1100</v>
      </c>
      <c r="D15663" s="72" t="s">
        <v>1089</v>
      </c>
      <c r="E15663" s="72">
        <v>677</v>
      </c>
      <c r="F15663" s="105">
        <v>10</v>
      </c>
      <c r="G15663" s="108">
        <f t="shared" si="244"/>
        <v>44287</v>
      </c>
    </row>
    <row r="15664" spans="1:7" x14ac:dyDescent="0.35">
      <c r="A15664" s="72" t="s">
        <v>878</v>
      </c>
      <c r="B15664" s="72" t="s">
        <v>879</v>
      </c>
      <c r="C15664" s="72" t="s">
        <v>1100</v>
      </c>
      <c r="D15664" s="72" t="s">
        <v>1090</v>
      </c>
      <c r="E15664" s="72">
        <v>673</v>
      </c>
      <c r="F15664" s="105">
        <v>10</v>
      </c>
      <c r="G15664" s="108">
        <f t="shared" si="244"/>
        <v>44197</v>
      </c>
    </row>
    <row r="15665" spans="1:7" x14ac:dyDescent="0.35">
      <c r="A15665" s="72" t="s">
        <v>878</v>
      </c>
      <c r="B15665" s="72" t="s">
        <v>879</v>
      </c>
      <c r="C15665" s="72" t="s">
        <v>1100</v>
      </c>
      <c r="D15665" s="72" t="s">
        <v>1091</v>
      </c>
      <c r="E15665" s="72">
        <v>668</v>
      </c>
      <c r="F15665" s="105">
        <v>15</v>
      </c>
      <c r="G15665" s="108">
        <f t="shared" si="244"/>
        <v>44105</v>
      </c>
    </row>
    <row r="15666" spans="1:7" x14ac:dyDescent="0.35">
      <c r="A15666" s="72" t="s">
        <v>878</v>
      </c>
      <c r="B15666" s="72" t="s">
        <v>879</v>
      </c>
      <c r="C15666" s="72" t="s">
        <v>1100</v>
      </c>
      <c r="D15666" s="72" t="s">
        <v>1092</v>
      </c>
      <c r="E15666" s="72">
        <v>671</v>
      </c>
      <c r="F15666" s="105">
        <v>13</v>
      </c>
      <c r="G15666" s="108">
        <f t="shared" si="244"/>
        <v>44013</v>
      </c>
    </row>
    <row r="15667" spans="1:7" x14ac:dyDescent="0.35">
      <c r="A15667" s="72" t="s">
        <v>878</v>
      </c>
      <c r="B15667" s="72" t="s">
        <v>879</v>
      </c>
      <c r="C15667" s="72" t="s">
        <v>1100</v>
      </c>
      <c r="D15667" s="72" t="s">
        <v>1093</v>
      </c>
      <c r="E15667" s="72">
        <v>635</v>
      </c>
      <c r="F15667" s="105">
        <v>15</v>
      </c>
      <c r="G15667" s="108">
        <f t="shared" si="244"/>
        <v>43922</v>
      </c>
    </row>
    <row r="15668" spans="1:7" x14ac:dyDescent="0.35">
      <c r="A15668" s="72" t="s">
        <v>878</v>
      </c>
      <c r="B15668" s="72" t="s">
        <v>879</v>
      </c>
      <c r="C15668" s="72" t="s">
        <v>1100</v>
      </c>
      <c r="D15668" s="72" t="s">
        <v>1094</v>
      </c>
      <c r="E15668" s="72">
        <v>602</v>
      </c>
      <c r="F15668" s="105">
        <v>16</v>
      </c>
      <c r="G15668" s="108">
        <f t="shared" si="244"/>
        <v>43831</v>
      </c>
    </row>
    <row r="15669" spans="1:7" x14ac:dyDescent="0.35">
      <c r="A15669" s="72" t="s">
        <v>878</v>
      </c>
      <c r="B15669" s="72" t="s">
        <v>879</v>
      </c>
      <c r="C15669" s="72" t="s">
        <v>1100</v>
      </c>
      <c r="D15669" s="72" t="s">
        <v>1095</v>
      </c>
      <c r="E15669" s="72">
        <v>605</v>
      </c>
      <c r="F15669" s="105">
        <v>15</v>
      </c>
      <c r="G15669" s="108">
        <f t="shared" si="244"/>
        <v>43739</v>
      </c>
    </row>
    <row r="15670" spans="1:7" x14ac:dyDescent="0.35">
      <c r="A15670" s="72" t="s">
        <v>878</v>
      </c>
      <c r="B15670" s="72" t="s">
        <v>879</v>
      </c>
      <c r="C15670" s="72" t="s">
        <v>1100</v>
      </c>
      <c r="D15670" s="72" t="s">
        <v>1096</v>
      </c>
      <c r="E15670" s="72">
        <v>599</v>
      </c>
      <c r="F15670" s="105">
        <v>15</v>
      </c>
      <c r="G15670" s="108">
        <f t="shared" si="244"/>
        <v>43647</v>
      </c>
    </row>
    <row r="15671" spans="1:7" x14ac:dyDescent="0.35">
      <c r="A15671" s="72" t="s">
        <v>878</v>
      </c>
      <c r="B15671" s="72" t="s">
        <v>879</v>
      </c>
      <c r="C15671" s="72" t="s">
        <v>1100</v>
      </c>
      <c r="D15671" s="72" t="s">
        <v>1097</v>
      </c>
      <c r="E15671" s="72">
        <v>595</v>
      </c>
      <c r="F15671" s="105">
        <v>35</v>
      </c>
      <c r="G15671" s="108">
        <f t="shared" si="244"/>
        <v>43556</v>
      </c>
    </row>
    <row r="15672" spans="1:7" x14ac:dyDescent="0.35">
      <c r="A15672" s="72" t="s">
        <v>878</v>
      </c>
      <c r="B15672" s="72" t="s">
        <v>879</v>
      </c>
      <c r="C15672" s="72" t="s">
        <v>1100</v>
      </c>
      <c r="D15672" s="72" t="s">
        <v>1098</v>
      </c>
      <c r="E15672" s="72">
        <v>597</v>
      </c>
      <c r="F15672" s="105">
        <v>18</v>
      </c>
      <c r="G15672" s="108">
        <f t="shared" si="244"/>
        <v>43466</v>
      </c>
    </row>
    <row r="15673" spans="1:7" x14ac:dyDescent="0.35">
      <c r="A15673" s="72" t="s">
        <v>878</v>
      </c>
      <c r="B15673" s="72" t="s">
        <v>879</v>
      </c>
      <c r="C15673" s="72" t="s">
        <v>1100</v>
      </c>
      <c r="D15673" s="72" t="s">
        <v>1099</v>
      </c>
      <c r="E15673" s="72">
        <v>619</v>
      </c>
      <c r="F15673" s="105">
        <v>23</v>
      </c>
      <c r="G15673" s="108">
        <f t="shared" si="244"/>
        <v>43374</v>
      </c>
    </row>
    <row r="15674" spans="1:7" x14ac:dyDescent="0.35">
      <c r="A15674" s="72" t="s">
        <v>878</v>
      </c>
      <c r="B15674" s="72" t="s">
        <v>879</v>
      </c>
      <c r="C15674" s="72" t="s">
        <v>1101</v>
      </c>
      <c r="D15674" s="72" t="s">
        <v>1088</v>
      </c>
      <c r="E15674" s="72">
        <v>187</v>
      </c>
      <c r="F15674" s="105">
        <v>1</v>
      </c>
      <c r="G15674" s="108">
        <f t="shared" si="244"/>
        <v>44378</v>
      </c>
    </row>
    <row r="15675" spans="1:7" x14ac:dyDescent="0.35">
      <c r="A15675" s="72" t="s">
        <v>878</v>
      </c>
      <c r="B15675" s="72" t="s">
        <v>879</v>
      </c>
      <c r="C15675" s="72" t="s">
        <v>1101</v>
      </c>
      <c r="D15675" s="72" t="s">
        <v>1089</v>
      </c>
      <c r="E15675" s="72">
        <v>186</v>
      </c>
      <c r="F15675" s="105">
        <v>1</v>
      </c>
      <c r="G15675" s="108">
        <f t="shared" si="244"/>
        <v>44287</v>
      </c>
    </row>
    <row r="15676" spans="1:7" x14ac:dyDescent="0.35">
      <c r="A15676" s="72" t="s">
        <v>878</v>
      </c>
      <c r="B15676" s="72" t="s">
        <v>879</v>
      </c>
      <c r="C15676" s="72" t="s">
        <v>1101</v>
      </c>
      <c r="D15676" s="72" t="s">
        <v>1090</v>
      </c>
      <c r="E15676" s="72">
        <v>184</v>
      </c>
      <c r="F15676" s="105">
        <v>2</v>
      </c>
      <c r="G15676" s="108">
        <f t="shared" si="244"/>
        <v>44197</v>
      </c>
    </row>
    <row r="15677" spans="1:7" x14ac:dyDescent="0.35">
      <c r="A15677" s="72" t="s">
        <v>878</v>
      </c>
      <c r="B15677" s="72" t="s">
        <v>879</v>
      </c>
      <c r="C15677" s="72" t="s">
        <v>1101</v>
      </c>
      <c r="D15677" s="72" t="s">
        <v>1091</v>
      </c>
      <c r="E15677" s="72">
        <v>185</v>
      </c>
      <c r="F15677" s="105">
        <v>2</v>
      </c>
      <c r="G15677" s="108">
        <f t="shared" si="244"/>
        <v>44105</v>
      </c>
    </row>
    <row r="15678" spans="1:7" x14ac:dyDescent="0.35">
      <c r="A15678" s="72" t="s">
        <v>878</v>
      </c>
      <c r="B15678" s="72" t="s">
        <v>879</v>
      </c>
      <c r="C15678" s="72" t="s">
        <v>1101</v>
      </c>
      <c r="D15678" s="72" t="s">
        <v>1092</v>
      </c>
      <c r="E15678" s="72">
        <v>181</v>
      </c>
      <c r="F15678" s="105">
        <v>1</v>
      </c>
      <c r="G15678" s="108">
        <f t="shared" si="244"/>
        <v>44013</v>
      </c>
    </row>
    <row r="15679" spans="1:7" x14ac:dyDescent="0.35">
      <c r="A15679" s="72" t="s">
        <v>878</v>
      </c>
      <c r="B15679" s="72" t="s">
        <v>879</v>
      </c>
      <c r="C15679" s="72" t="s">
        <v>1101</v>
      </c>
      <c r="D15679" s="72" t="s">
        <v>1093</v>
      </c>
      <c r="E15679" s="72">
        <v>180</v>
      </c>
      <c r="F15679" s="105">
        <v>2</v>
      </c>
      <c r="G15679" s="108">
        <f t="shared" si="244"/>
        <v>43922</v>
      </c>
    </row>
    <row r="15680" spans="1:7" x14ac:dyDescent="0.35">
      <c r="A15680" s="72" t="s">
        <v>878</v>
      </c>
      <c r="B15680" s="72" t="s">
        <v>879</v>
      </c>
      <c r="C15680" s="72" t="s">
        <v>1101</v>
      </c>
      <c r="D15680" s="72" t="s">
        <v>1094</v>
      </c>
      <c r="E15680" s="72">
        <v>177</v>
      </c>
      <c r="F15680" s="105">
        <v>2</v>
      </c>
      <c r="G15680" s="108">
        <f t="shared" si="244"/>
        <v>43831</v>
      </c>
    </row>
    <row r="15681" spans="1:7" x14ac:dyDescent="0.35">
      <c r="A15681" s="72" t="s">
        <v>878</v>
      </c>
      <c r="B15681" s="72" t="s">
        <v>879</v>
      </c>
      <c r="C15681" s="72" t="s">
        <v>1101</v>
      </c>
      <c r="D15681" s="72" t="s">
        <v>1095</v>
      </c>
      <c r="E15681" s="72">
        <v>178</v>
      </c>
      <c r="F15681" s="105">
        <v>2</v>
      </c>
      <c r="G15681" s="108">
        <f t="shared" si="244"/>
        <v>43739</v>
      </c>
    </row>
    <row r="15682" spans="1:7" x14ac:dyDescent="0.35">
      <c r="A15682" s="72" t="s">
        <v>878</v>
      </c>
      <c r="B15682" s="72" t="s">
        <v>879</v>
      </c>
      <c r="C15682" s="72" t="s">
        <v>1101</v>
      </c>
      <c r="D15682" s="72" t="s">
        <v>1096</v>
      </c>
      <c r="E15682" s="72">
        <v>179</v>
      </c>
      <c r="F15682" s="105">
        <v>2</v>
      </c>
      <c r="G15682" s="108">
        <f t="shared" si="244"/>
        <v>43647</v>
      </c>
    </row>
    <row r="15683" spans="1:7" x14ac:dyDescent="0.35">
      <c r="A15683" s="72" t="s">
        <v>878</v>
      </c>
      <c r="B15683" s="72" t="s">
        <v>879</v>
      </c>
      <c r="C15683" s="72" t="s">
        <v>1101</v>
      </c>
      <c r="D15683" s="72" t="s">
        <v>1097</v>
      </c>
      <c r="E15683" s="72">
        <v>179</v>
      </c>
      <c r="F15683" s="105">
        <v>6</v>
      </c>
      <c r="G15683" s="108">
        <f t="shared" si="244"/>
        <v>43556</v>
      </c>
    </row>
    <row r="15684" spans="1:7" x14ac:dyDescent="0.35">
      <c r="A15684" s="72" t="s">
        <v>878</v>
      </c>
      <c r="B15684" s="72" t="s">
        <v>879</v>
      </c>
      <c r="C15684" s="72" t="s">
        <v>1101</v>
      </c>
      <c r="D15684" s="72" t="s">
        <v>1098</v>
      </c>
      <c r="E15684" s="72">
        <v>177</v>
      </c>
      <c r="F15684" s="105">
        <v>2</v>
      </c>
      <c r="G15684" s="108">
        <f t="shared" ref="G15684:G15747" si="245">DATE(LEFT(D15684,4),RIGHT(LEFT(D15684,7),2),1)</f>
        <v>43466</v>
      </c>
    </row>
    <row r="15685" spans="1:7" x14ac:dyDescent="0.35">
      <c r="A15685" s="72" t="s">
        <v>878</v>
      </c>
      <c r="B15685" s="72" t="s">
        <v>879</v>
      </c>
      <c r="C15685" s="72" t="s">
        <v>1101</v>
      </c>
      <c r="D15685" s="72" t="s">
        <v>1099</v>
      </c>
      <c r="E15685" s="72">
        <v>181</v>
      </c>
      <c r="F15685" s="105">
        <v>2</v>
      </c>
      <c r="G15685" s="108">
        <f t="shared" si="245"/>
        <v>43374</v>
      </c>
    </row>
    <row r="15686" spans="1:7" x14ac:dyDescent="0.35">
      <c r="A15686" s="72" t="s">
        <v>878</v>
      </c>
      <c r="B15686" s="72" t="s">
        <v>879</v>
      </c>
      <c r="C15686" s="72" t="s">
        <v>1102</v>
      </c>
      <c r="D15686" s="72" t="s">
        <v>1088</v>
      </c>
      <c r="E15686" s="72">
        <v>1305</v>
      </c>
      <c r="F15686" s="105">
        <v>33</v>
      </c>
      <c r="G15686" s="108">
        <f t="shared" si="245"/>
        <v>44378</v>
      </c>
    </row>
    <row r="15687" spans="1:7" x14ac:dyDescent="0.35">
      <c r="A15687" s="72" t="s">
        <v>878</v>
      </c>
      <c r="B15687" s="72" t="s">
        <v>879</v>
      </c>
      <c r="C15687" s="72" t="s">
        <v>1102</v>
      </c>
      <c r="D15687" s="72" t="s">
        <v>1089</v>
      </c>
      <c r="E15687" s="72">
        <v>1302</v>
      </c>
      <c r="F15687" s="105">
        <v>38</v>
      </c>
      <c r="G15687" s="108">
        <f t="shared" si="245"/>
        <v>44287</v>
      </c>
    </row>
    <row r="15688" spans="1:7" x14ac:dyDescent="0.35">
      <c r="A15688" s="72" t="s">
        <v>878</v>
      </c>
      <c r="B15688" s="72" t="s">
        <v>879</v>
      </c>
      <c r="C15688" s="72" t="s">
        <v>1102</v>
      </c>
      <c r="D15688" s="72" t="s">
        <v>1090</v>
      </c>
      <c r="E15688" s="72">
        <v>1303</v>
      </c>
      <c r="F15688" s="105">
        <v>41</v>
      </c>
      <c r="G15688" s="108">
        <f t="shared" si="245"/>
        <v>44197</v>
      </c>
    </row>
    <row r="15689" spans="1:7" x14ac:dyDescent="0.35">
      <c r="A15689" s="72" t="s">
        <v>878</v>
      </c>
      <c r="B15689" s="72" t="s">
        <v>879</v>
      </c>
      <c r="C15689" s="72" t="s">
        <v>1102</v>
      </c>
      <c r="D15689" s="72" t="s">
        <v>1091</v>
      </c>
      <c r="E15689" s="72">
        <v>1307</v>
      </c>
      <c r="F15689" s="105">
        <v>50</v>
      </c>
      <c r="G15689" s="108">
        <f t="shared" si="245"/>
        <v>44105</v>
      </c>
    </row>
    <row r="15690" spans="1:7" x14ac:dyDescent="0.35">
      <c r="A15690" s="72" t="s">
        <v>878</v>
      </c>
      <c r="B15690" s="72" t="s">
        <v>879</v>
      </c>
      <c r="C15690" s="72" t="s">
        <v>1102</v>
      </c>
      <c r="D15690" s="72" t="s">
        <v>1092</v>
      </c>
      <c r="E15690" s="72">
        <v>1300</v>
      </c>
      <c r="F15690" s="105">
        <v>51</v>
      </c>
      <c r="G15690" s="108">
        <f t="shared" si="245"/>
        <v>44013</v>
      </c>
    </row>
    <row r="15691" spans="1:7" x14ac:dyDescent="0.35">
      <c r="A15691" s="72" t="s">
        <v>878</v>
      </c>
      <c r="B15691" s="72" t="s">
        <v>879</v>
      </c>
      <c r="C15691" s="72" t="s">
        <v>1102</v>
      </c>
      <c r="D15691" s="72" t="s">
        <v>1093</v>
      </c>
      <c r="E15691" s="72">
        <v>1284</v>
      </c>
      <c r="F15691" s="105">
        <v>53</v>
      </c>
      <c r="G15691" s="108">
        <f t="shared" si="245"/>
        <v>43922</v>
      </c>
    </row>
    <row r="15692" spans="1:7" x14ac:dyDescent="0.35">
      <c r="A15692" s="72" t="s">
        <v>878</v>
      </c>
      <c r="B15692" s="72" t="s">
        <v>879</v>
      </c>
      <c r="C15692" s="72" t="s">
        <v>1102</v>
      </c>
      <c r="D15692" s="72" t="s">
        <v>1094</v>
      </c>
      <c r="E15692" s="72">
        <v>1284</v>
      </c>
      <c r="F15692" s="105">
        <v>53</v>
      </c>
      <c r="G15692" s="108">
        <f t="shared" si="245"/>
        <v>43831</v>
      </c>
    </row>
    <row r="15693" spans="1:7" x14ac:dyDescent="0.35">
      <c r="A15693" s="72" t="s">
        <v>878</v>
      </c>
      <c r="B15693" s="72" t="s">
        <v>879</v>
      </c>
      <c r="C15693" s="72" t="s">
        <v>1102</v>
      </c>
      <c r="D15693" s="72" t="s">
        <v>1095</v>
      </c>
      <c r="E15693" s="72">
        <v>1283</v>
      </c>
      <c r="F15693" s="105">
        <v>54</v>
      </c>
      <c r="G15693" s="108">
        <f t="shared" si="245"/>
        <v>43739</v>
      </c>
    </row>
    <row r="15694" spans="1:7" x14ac:dyDescent="0.35">
      <c r="A15694" s="72" t="s">
        <v>878</v>
      </c>
      <c r="B15694" s="72" t="s">
        <v>879</v>
      </c>
      <c r="C15694" s="72" t="s">
        <v>1102</v>
      </c>
      <c r="D15694" s="72" t="s">
        <v>1096</v>
      </c>
      <c r="E15694" s="72">
        <v>1288</v>
      </c>
      <c r="F15694" s="105">
        <v>62</v>
      </c>
      <c r="G15694" s="108">
        <f t="shared" si="245"/>
        <v>43647</v>
      </c>
    </row>
    <row r="15695" spans="1:7" x14ac:dyDescent="0.35">
      <c r="A15695" s="72" t="s">
        <v>878</v>
      </c>
      <c r="B15695" s="72" t="s">
        <v>879</v>
      </c>
      <c r="C15695" s="72" t="s">
        <v>1102</v>
      </c>
      <c r="D15695" s="72" t="s">
        <v>1097</v>
      </c>
      <c r="E15695" s="72">
        <v>1284</v>
      </c>
      <c r="F15695" s="105">
        <v>88</v>
      </c>
      <c r="G15695" s="108">
        <f t="shared" si="245"/>
        <v>43556</v>
      </c>
    </row>
    <row r="15696" spans="1:7" x14ac:dyDescent="0.35">
      <c r="A15696" s="72" t="s">
        <v>878</v>
      </c>
      <c r="B15696" s="72" t="s">
        <v>879</v>
      </c>
      <c r="C15696" s="72" t="s">
        <v>1102</v>
      </c>
      <c r="D15696" s="72" t="s">
        <v>1098</v>
      </c>
      <c r="E15696" s="72">
        <v>1270</v>
      </c>
      <c r="F15696" s="105">
        <v>61</v>
      </c>
      <c r="G15696" s="108">
        <f t="shared" si="245"/>
        <v>43466</v>
      </c>
    </row>
    <row r="15697" spans="1:7" x14ac:dyDescent="0.35">
      <c r="A15697" s="72" t="s">
        <v>878</v>
      </c>
      <c r="B15697" s="72" t="s">
        <v>879</v>
      </c>
      <c r="C15697" s="72" t="s">
        <v>1102</v>
      </c>
      <c r="D15697" s="72" t="s">
        <v>1099</v>
      </c>
      <c r="E15697" s="72">
        <v>1309</v>
      </c>
      <c r="F15697" s="105">
        <v>57</v>
      </c>
      <c r="G15697" s="108">
        <f t="shared" si="245"/>
        <v>43374</v>
      </c>
    </row>
    <row r="15698" spans="1:7" x14ac:dyDescent="0.35">
      <c r="A15698" s="72" t="s">
        <v>880</v>
      </c>
      <c r="B15698" s="72" t="s">
        <v>881</v>
      </c>
      <c r="C15698" s="72" t="s">
        <v>1087</v>
      </c>
      <c r="D15698" s="72" t="s">
        <v>1088</v>
      </c>
      <c r="E15698" s="72">
        <v>797</v>
      </c>
      <c r="F15698" s="105">
        <v>62</v>
      </c>
      <c r="G15698" s="108">
        <f t="shared" si="245"/>
        <v>44378</v>
      </c>
    </row>
    <row r="15699" spans="1:7" x14ac:dyDescent="0.35">
      <c r="A15699" s="72" t="s">
        <v>880</v>
      </c>
      <c r="B15699" s="72" t="s">
        <v>881</v>
      </c>
      <c r="C15699" s="72" t="s">
        <v>1087</v>
      </c>
      <c r="D15699" s="72" t="s">
        <v>1089</v>
      </c>
      <c r="E15699" s="72">
        <v>801</v>
      </c>
      <c r="F15699" s="105">
        <v>63</v>
      </c>
      <c r="G15699" s="108">
        <f t="shared" si="245"/>
        <v>44287</v>
      </c>
    </row>
    <row r="15700" spans="1:7" x14ac:dyDescent="0.35">
      <c r="A15700" s="72" t="s">
        <v>880</v>
      </c>
      <c r="B15700" s="72" t="s">
        <v>881</v>
      </c>
      <c r="C15700" s="72" t="s">
        <v>1087</v>
      </c>
      <c r="D15700" s="72" t="s">
        <v>1090</v>
      </c>
      <c r="E15700" s="72">
        <v>800</v>
      </c>
      <c r="F15700" s="105">
        <v>64</v>
      </c>
      <c r="G15700" s="108">
        <f t="shared" si="245"/>
        <v>44197</v>
      </c>
    </row>
    <row r="15701" spans="1:7" x14ac:dyDescent="0.35">
      <c r="A15701" s="72" t="s">
        <v>880</v>
      </c>
      <c r="B15701" s="72" t="s">
        <v>881</v>
      </c>
      <c r="C15701" s="72" t="s">
        <v>1087</v>
      </c>
      <c r="D15701" s="72" t="s">
        <v>1091</v>
      </c>
      <c r="E15701" s="72">
        <v>789</v>
      </c>
      <c r="F15701" s="105">
        <v>61</v>
      </c>
      <c r="G15701" s="108">
        <f t="shared" si="245"/>
        <v>44105</v>
      </c>
    </row>
    <row r="15702" spans="1:7" x14ac:dyDescent="0.35">
      <c r="A15702" s="72" t="s">
        <v>880</v>
      </c>
      <c r="B15702" s="72" t="s">
        <v>881</v>
      </c>
      <c r="C15702" s="72" t="s">
        <v>1087</v>
      </c>
      <c r="D15702" s="72" t="s">
        <v>1092</v>
      </c>
      <c r="E15702" s="72">
        <v>795</v>
      </c>
      <c r="F15702" s="105">
        <v>63</v>
      </c>
      <c r="G15702" s="108">
        <f t="shared" si="245"/>
        <v>44013</v>
      </c>
    </row>
    <row r="15703" spans="1:7" x14ac:dyDescent="0.35">
      <c r="A15703" s="72" t="s">
        <v>880</v>
      </c>
      <c r="B15703" s="72" t="s">
        <v>881</v>
      </c>
      <c r="C15703" s="72" t="s">
        <v>1087</v>
      </c>
      <c r="D15703" s="72" t="s">
        <v>1093</v>
      </c>
      <c r="E15703" s="72">
        <v>787</v>
      </c>
      <c r="F15703" s="105">
        <v>65</v>
      </c>
      <c r="G15703" s="108">
        <f t="shared" si="245"/>
        <v>43922</v>
      </c>
    </row>
    <row r="15704" spans="1:7" x14ac:dyDescent="0.35">
      <c r="A15704" s="72" t="s">
        <v>880</v>
      </c>
      <c r="B15704" s="72" t="s">
        <v>881</v>
      </c>
      <c r="C15704" s="72" t="s">
        <v>1087</v>
      </c>
      <c r="D15704" s="72" t="s">
        <v>1094</v>
      </c>
      <c r="E15704" s="72">
        <v>768</v>
      </c>
      <c r="F15704" s="105">
        <v>61</v>
      </c>
      <c r="G15704" s="108">
        <f t="shared" si="245"/>
        <v>43831</v>
      </c>
    </row>
    <row r="15705" spans="1:7" x14ac:dyDescent="0.35">
      <c r="A15705" s="72" t="s">
        <v>880</v>
      </c>
      <c r="B15705" s="72" t="s">
        <v>881</v>
      </c>
      <c r="C15705" s="72" t="s">
        <v>1087</v>
      </c>
      <c r="D15705" s="72" t="s">
        <v>1095</v>
      </c>
      <c r="E15705" s="72">
        <v>763</v>
      </c>
      <c r="F15705" s="105">
        <v>58</v>
      </c>
      <c r="G15705" s="108">
        <f t="shared" si="245"/>
        <v>43739</v>
      </c>
    </row>
    <row r="15706" spans="1:7" x14ac:dyDescent="0.35">
      <c r="A15706" s="72" t="s">
        <v>880</v>
      </c>
      <c r="B15706" s="72" t="s">
        <v>881</v>
      </c>
      <c r="C15706" s="72" t="s">
        <v>1087</v>
      </c>
      <c r="D15706" s="72" t="s">
        <v>1096</v>
      </c>
      <c r="E15706" s="72">
        <v>762</v>
      </c>
      <c r="F15706" s="105">
        <v>57</v>
      </c>
      <c r="G15706" s="108">
        <f t="shared" si="245"/>
        <v>43647</v>
      </c>
    </row>
    <row r="15707" spans="1:7" x14ac:dyDescent="0.35">
      <c r="A15707" s="72" t="s">
        <v>880</v>
      </c>
      <c r="B15707" s="72" t="s">
        <v>881</v>
      </c>
      <c r="C15707" s="72" t="s">
        <v>1087</v>
      </c>
      <c r="D15707" s="72" t="s">
        <v>1097</v>
      </c>
      <c r="E15707" s="72">
        <v>762</v>
      </c>
      <c r="F15707" s="105">
        <v>60</v>
      </c>
      <c r="G15707" s="108">
        <f t="shared" si="245"/>
        <v>43556</v>
      </c>
    </row>
    <row r="15708" spans="1:7" x14ac:dyDescent="0.35">
      <c r="A15708" s="72" t="s">
        <v>880</v>
      </c>
      <c r="B15708" s="72" t="s">
        <v>881</v>
      </c>
      <c r="C15708" s="72" t="s">
        <v>1087</v>
      </c>
      <c r="D15708" s="72" t="s">
        <v>1098</v>
      </c>
      <c r="E15708" s="72">
        <v>751</v>
      </c>
      <c r="F15708" s="105">
        <v>54</v>
      </c>
      <c r="G15708" s="108">
        <f t="shared" si="245"/>
        <v>43466</v>
      </c>
    </row>
    <row r="15709" spans="1:7" x14ac:dyDescent="0.35">
      <c r="A15709" s="72" t="s">
        <v>880</v>
      </c>
      <c r="B15709" s="72" t="s">
        <v>881</v>
      </c>
      <c r="C15709" s="72" t="s">
        <v>1087</v>
      </c>
      <c r="D15709" s="72" t="s">
        <v>1099</v>
      </c>
      <c r="E15709" s="72">
        <v>785</v>
      </c>
      <c r="F15709" s="105">
        <v>59</v>
      </c>
      <c r="G15709" s="108">
        <f t="shared" si="245"/>
        <v>43374</v>
      </c>
    </row>
    <row r="15710" spans="1:7" x14ac:dyDescent="0.35">
      <c r="A15710" s="72" t="s">
        <v>880</v>
      </c>
      <c r="B15710" s="72" t="s">
        <v>881</v>
      </c>
      <c r="C15710" s="72" t="s">
        <v>1100</v>
      </c>
      <c r="D15710" s="72" t="s">
        <v>1088</v>
      </c>
      <c r="E15710" s="72">
        <v>387</v>
      </c>
      <c r="F15710" s="105">
        <v>84</v>
      </c>
      <c r="G15710" s="108">
        <f t="shared" si="245"/>
        <v>44378</v>
      </c>
    </row>
    <row r="15711" spans="1:7" x14ac:dyDescent="0.35">
      <c r="A15711" s="72" t="s">
        <v>880</v>
      </c>
      <c r="B15711" s="72" t="s">
        <v>881</v>
      </c>
      <c r="C15711" s="72" t="s">
        <v>1100</v>
      </c>
      <c r="D15711" s="72" t="s">
        <v>1089</v>
      </c>
      <c r="E15711" s="72">
        <v>386</v>
      </c>
      <c r="F15711" s="105">
        <v>85</v>
      </c>
      <c r="G15711" s="108">
        <f t="shared" si="245"/>
        <v>44287</v>
      </c>
    </row>
    <row r="15712" spans="1:7" x14ac:dyDescent="0.35">
      <c r="A15712" s="72" t="s">
        <v>880</v>
      </c>
      <c r="B15712" s="72" t="s">
        <v>881</v>
      </c>
      <c r="C15712" s="72" t="s">
        <v>1100</v>
      </c>
      <c r="D15712" s="72" t="s">
        <v>1090</v>
      </c>
      <c r="E15712" s="72">
        <v>379</v>
      </c>
      <c r="F15712" s="105">
        <v>83</v>
      </c>
      <c r="G15712" s="108">
        <f t="shared" si="245"/>
        <v>44197</v>
      </c>
    </row>
    <row r="15713" spans="1:7" x14ac:dyDescent="0.35">
      <c r="A15713" s="72" t="s">
        <v>880</v>
      </c>
      <c r="B15713" s="72" t="s">
        <v>881</v>
      </c>
      <c r="C15713" s="72" t="s">
        <v>1100</v>
      </c>
      <c r="D15713" s="72" t="s">
        <v>1091</v>
      </c>
      <c r="E15713" s="72">
        <v>380</v>
      </c>
      <c r="F15713" s="105">
        <v>82</v>
      </c>
      <c r="G15713" s="108">
        <f t="shared" si="245"/>
        <v>44105</v>
      </c>
    </row>
    <row r="15714" spans="1:7" x14ac:dyDescent="0.35">
      <c r="A15714" s="72" t="s">
        <v>880</v>
      </c>
      <c r="B15714" s="72" t="s">
        <v>881</v>
      </c>
      <c r="C15714" s="72" t="s">
        <v>1100</v>
      </c>
      <c r="D15714" s="72" t="s">
        <v>1092</v>
      </c>
      <c r="E15714" s="72">
        <v>385</v>
      </c>
      <c r="F15714" s="105">
        <v>89</v>
      </c>
      <c r="G15714" s="108">
        <f t="shared" si="245"/>
        <v>44013</v>
      </c>
    </row>
    <row r="15715" spans="1:7" x14ac:dyDescent="0.35">
      <c r="A15715" s="72" t="s">
        <v>880</v>
      </c>
      <c r="B15715" s="72" t="s">
        <v>881</v>
      </c>
      <c r="C15715" s="72" t="s">
        <v>1100</v>
      </c>
      <c r="D15715" s="72" t="s">
        <v>1093</v>
      </c>
      <c r="E15715" s="72">
        <v>387</v>
      </c>
      <c r="F15715" s="105">
        <v>85</v>
      </c>
      <c r="G15715" s="108">
        <f t="shared" si="245"/>
        <v>43922</v>
      </c>
    </row>
    <row r="15716" spans="1:7" x14ac:dyDescent="0.35">
      <c r="A15716" s="72" t="s">
        <v>880</v>
      </c>
      <c r="B15716" s="72" t="s">
        <v>881</v>
      </c>
      <c r="C15716" s="72" t="s">
        <v>1100</v>
      </c>
      <c r="D15716" s="72" t="s">
        <v>1094</v>
      </c>
      <c r="E15716" s="72">
        <v>378</v>
      </c>
      <c r="F15716" s="105">
        <v>85</v>
      </c>
      <c r="G15716" s="108">
        <f t="shared" si="245"/>
        <v>43831</v>
      </c>
    </row>
    <row r="15717" spans="1:7" x14ac:dyDescent="0.35">
      <c r="A15717" s="72" t="s">
        <v>880</v>
      </c>
      <c r="B15717" s="72" t="s">
        <v>881</v>
      </c>
      <c r="C15717" s="72" t="s">
        <v>1100</v>
      </c>
      <c r="D15717" s="72" t="s">
        <v>1095</v>
      </c>
      <c r="E15717" s="72">
        <v>382</v>
      </c>
      <c r="F15717" s="105">
        <v>89</v>
      </c>
      <c r="G15717" s="108">
        <f t="shared" si="245"/>
        <v>43739</v>
      </c>
    </row>
    <row r="15718" spans="1:7" x14ac:dyDescent="0.35">
      <c r="A15718" s="72" t="s">
        <v>880</v>
      </c>
      <c r="B15718" s="72" t="s">
        <v>881</v>
      </c>
      <c r="C15718" s="72" t="s">
        <v>1100</v>
      </c>
      <c r="D15718" s="72" t="s">
        <v>1096</v>
      </c>
      <c r="E15718" s="72">
        <v>376</v>
      </c>
      <c r="F15718" s="105">
        <v>86</v>
      </c>
      <c r="G15718" s="108">
        <f t="shared" si="245"/>
        <v>43647</v>
      </c>
    </row>
    <row r="15719" spans="1:7" x14ac:dyDescent="0.35">
      <c r="A15719" s="72" t="s">
        <v>880</v>
      </c>
      <c r="B15719" s="72" t="s">
        <v>881</v>
      </c>
      <c r="C15719" s="72" t="s">
        <v>1100</v>
      </c>
      <c r="D15719" s="72" t="s">
        <v>1097</v>
      </c>
      <c r="E15719" s="72">
        <v>374</v>
      </c>
      <c r="F15719" s="105">
        <v>85</v>
      </c>
      <c r="G15719" s="108">
        <f t="shared" si="245"/>
        <v>43556</v>
      </c>
    </row>
    <row r="15720" spans="1:7" x14ac:dyDescent="0.35">
      <c r="A15720" s="72" t="s">
        <v>880</v>
      </c>
      <c r="B15720" s="72" t="s">
        <v>881</v>
      </c>
      <c r="C15720" s="72" t="s">
        <v>1100</v>
      </c>
      <c r="D15720" s="72" t="s">
        <v>1098</v>
      </c>
      <c r="E15720" s="72">
        <v>371</v>
      </c>
      <c r="F15720" s="105">
        <v>87</v>
      </c>
      <c r="G15720" s="108">
        <f t="shared" si="245"/>
        <v>43466</v>
      </c>
    </row>
    <row r="15721" spans="1:7" x14ac:dyDescent="0.35">
      <c r="A15721" s="72" t="s">
        <v>880</v>
      </c>
      <c r="B15721" s="72" t="s">
        <v>881</v>
      </c>
      <c r="C15721" s="72" t="s">
        <v>1100</v>
      </c>
      <c r="D15721" s="72" t="s">
        <v>1099</v>
      </c>
      <c r="E15721" s="72">
        <v>405</v>
      </c>
      <c r="F15721" s="105">
        <v>95</v>
      </c>
      <c r="G15721" s="108">
        <f t="shared" si="245"/>
        <v>43374</v>
      </c>
    </row>
    <row r="15722" spans="1:7" x14ac:dyDescent="0.35">
      <c r="A15722" s="72" t="s">
        <v>880</v>
      </c>
      <c r="B15722" s="72" t="s">
        <v>881</v>
      </c>
      <c r="C15722" s="72" t="s">
        <v>1101</v>
      </c>
      <c r="D15722" s="72" t="s">
        <v>1088</v>
      </c>
      <c r="E15722" s="72">
        <v>290</v>
      </c>
      <c r="F15722" s="105">
        <v>10</v>
      </c>
      <c r="G15722" s="108">
        <f t="shared" si="245"/>
        <v>44378</v>
      </c>
    </row>
    <row r="15723" spans="1:7" x14ac:dyDescent="0.35">
      <c r="A15723" s="72" t="s">
        <v>880</v>
      </c>
      <c r="B15723" s="72" t="s">
        <v>881</v>
      </c>
      <c r="C15723" s="72" t="s">
        <v>1101</v>
      </c>
      <c r="D15723" s="72" t="s">
        <v>1089</v>
      </c>
      <c r="E15723" s="72">
        <v>286</v>
      </c>
      <c r="F15723" s="105">
        <v>9</v>
      </c>
      <c r="G15723" s="108">
        <f t="shared" si="245"/>
        <v>44287</v>
      </c>
    </row>
    <row r="15724" spans="1:7" x14ac:dyDescent="0.35">
      <c r="A15724" s="72" t="s">
        <v>880</v>
      </c>
      <c r="B15724" s="72" t="s">
        <v>881</v>
      </c>
      <c r="C15724" s="72" t="s">
        <v>1101</v>
      </c>
      <c r="D15724" s="72" t="s">
        <v>1090</v>
      </c>
      <c r="E15724" s="72">
        <v>285</v>
      </c>
      <c r="F15724" s="105">
        <v>9</v>
      </c>
      <c r="G15724" s="108">
        <f t="shared" si="245"/>
        <v>44197</v>
      </c>
    </row>
    <row r="15725" spans="1:7" x14ac:dyDescent="0.35">
      <c r="A15725" s="72" t="s">
        <v>880</v>
      </c>
      <c r="B15725" s="72" t="s">
        <v>881</v>
      </c>
      <c r="C15725" s="72" t="s">
        <v>1101</v>
      </c>
      <c r="D15725" s="72" t="s">
        <v>1091</v>
      </c>
      <c r="E15725" s="72">
        <v>287</v>
      </c>
      <c r="F15725" s="105">
        <v>9</v>
      </c>
      <c r="G15725" s="108">
        <f t="shared" si="245"/>
        <v>44105</v>
      </c>
    </row>
    <row r="15726" spans="1:7" x14ac:dyDescent="0.35">
      <c r="A15726" s="72" t="s">
        <v>880</v>
      </c>
      <c r="B15726" s="72" t="s">
        <v>881</v>
      </c>
      <c r="C15726" s="72" t="s">
        <v>1101</v>
      </c>
      <c r="D15726" s="72" t="s">
        <v>1092</v>
      </c>
      <c r="E15726" s="72">
        <v>274</v>
      </c>
      <c r="F15726" s="105">
        <v>10</v>
      </c>
      <c r="G15726" s="108">
        <f t="shared" si="245"/>
        <v>44013</v>
      </c>
    </row>
    <row r="15727" spans="1:7" x14ac:dyDescent="0.35">
      <c r="A15727" s="72" t="s">
        <v>880</v>
      </c>
      <c r="B15727" s="72" t="s">
        <v>881</v>
      </c>
      <c r="C15727" s="72" t="s">
        <v>1101</v>
      </c>
      <c r="D15727" s="72" t="s">
        <v>1093</v>
      </c>
      <c r="E15727" s="72">
        <v>269</v>
      </c>
      <c r="F15727" s="105">
        <v>9</v>
      </c>
      <c r="G15727" s="108">
        <f t="shared" si="245"/>
        <v>43922</v>
      </c>
    </row>
    <row r="15728" spans="1:7" x14ac:dyDescent="0.35">
      <c r="A15728" s="72" t="s">
        <v>880</v>
      </c>
      <c r="B15728" s="72" t="s">
        <v>881</v>
      </c>
      <c r="C15728" s="72" t="s">
        <v>1101</v>
      </c>
      <c r="D15728" s="72" t="s">
        <v>1094</v>
      </c>
      <c r="E15728" s="72">
        <v>258</v>
      </c>
      <c r="F15728" s="105">
        <v>8</v>
      </c>
      <c r="G15728" s="108">
        <f t="shared" si="245"/>
        <v>43831</v>
      </c>
    </row>
    <row r="15729" spans="1:7" x14ac:dyDescent="0.35">
      <c r="A15729" s="72" t="s">
        <v>880</v>
      </c>
      <c r="B15729" s="72" t="s">
        <v>881</v>
      </c>
      <c r="C15729" s="72" t="s">
        <v>1101</v>
      </c>
      <c r="D15729" s="72" t="s">
        <v>1095</v>
      </c>
      <c r="E15729" s="72">
        <v>256</v>
      </c>
      <c r="F15729" s="105">
        <v>9</v>
      </c>
      <c r="G15729" s="108">
        <f t="shared" si="245"/>
        <v>43739</v>
      </c>
    </row>
    <row r="15730" spans="1:7" x14ac:dyDescent="0.35">
      <c r="A15730" s="72" t="s">
        <v>880</v>
      </c>
      <c r="B15730" s="72" t="s">
        <v>881</v>
      </c>
      <c r="C15730" s="72" t="s">
        <v>1101</v>
      </c>
      <c r="D15730" s="72" t="s">
        <v>1096</v>
      </c>
      <c r="E15730" s="72">
        <v>256</v>
      </c>
      <c r="F15730" s="105">
        <v>7</v>
      </c>
      <c r="G15730" s="108">
        <f t="shared" si="245"/>
        <v>43647</v>
      </c>
    </row>
    <row r="15731" spans="1:7" x14ac:dyDescent="0.35">
      <c r="A15731" s="72" t="s">
        <v>880</v>
      </c>
      <c r="B15731" s="72" t="s">
        <v>881</v>
      </c>
      <c r="C15731" s="72" t="s">
        <v>1101</v>
      </c>
      <c r="D15731" s="72" t="s">
        <v>1097</v>
      </c>
      <c r="E15731" s="72">
        <v>255</v>
      </c>
      <c r="F15731" s="105">
        <v>7</v>
      </c>
      <c r="G15731" s="108">
        <f t="shared" si="245"/>
        <v>43556</v>
      </c>
    </row>
    <row r="15732" spans="1:7" x14ac:dyDescent="0.35">
      <c r="A15732" s="72" t="s">
        <v>880</v>
      </c>
      <c r="B15732" s="72" t="s">
        <v>881</v>
      </c>
      <c r="C15732" s="72" t="s">
        <v>1101</v>
      </c>
      <c r="D15732" s="72" t="s">
        <v>1098</v>
      </c>
      <c r="E15732" s="72">
        <v>255</v>
      </c>
      <c r="F15732" s="105">
        <v>8</v>
      </c>
      <c r="G15732" s="108">
        <f t="shared" si="245"/>
        <v>43466</v>
      </c>
    </row>
    <row r="15733" spans="1:7" x14ac:dyDescent="0.35">
      <c r="A15733" s="72" t="s">
        <v>880</v>
      </c>
      <c r="B15733" s="72" t="s">
        <v>881</v>
      </c>
      <c r="C15733" s="72" t="s">
        <v>1101</v>
      </c>
      <c r="D15733" s="72" t="s">
        <v>1099</v>
      </c>
      <c r="E15733" s="72">
        <v>267</v>
      </c>
      <c r="F15733" s="105">
        <v>16</v>
      </c>
      <c r="G15733" s="108">
        <f t="shared" si="245"/>
        <v>43374</v>
      </c>
    </row>
    <row r="15734" spans="1:7" x14ac:dyDescent="0.35">
      <c r="A15734" s="72" t="s">
        <v>880</v>
      </c>
      <c r="B15734" s="72" t="s">
        <v>881</v>
      </c>
      <c r="C15734" s="72" t="s">
        <v>1102</v>
      </c>
      <c r="D15734" s="72" t="s">
        <v>1088</v>
      </c>
      <c r="E15734" s="72">
        <v>887</v>
      </c>
      <c r="F15734" s="105">
        <v>109</v>
      </c>
      <c r="G15734" s="108">
        <f t="shared" si="245"/>
        <v>44378</v>
      </c>
    </row>
    <row r="15735" spans="1:7" x14ac:dyDescent="0.35">
      <c r="A15735" s="72" t="s">
        <v>880</v>
      </c>
      <c r="B15735" s="72" t="s">
        <v>881</v>
      </c>
      <c r="C15735" s="72" t="s">
        <v>1102</v>
      </c>
      <c r="D15735" s="72" t="s">
        <v>1089</v>
      </c>
      <c r="E15735" s="72">
        <v>889</v>
      </c>
      <c r="F15735" s="105">
        <v>109</v>
      </c>
      <c r="G15735" s="108">
        <f t="shared" si="245"/>
        <v>44287</v>
      </c>
    </row>
    <row r="15736" spans="1:7" x14ac:dyDescent="0.35">
      <c r="A15736" s="72" t="s">
        <v>880</v>
      </c>
      <c r="B15736" s="72" t="s">
        <v>881</v>
      </c>
      <c r="C15736" s="72" t="s">
        <v>1102</v>
      </c>
      <c r="D15736" s="72" t="s">
        <v>1090</v>
      </c>
      <c r="E15736" s="72">
        <v>884</v>
      </c>
      <c r="F15736" s="105">
        <v>108</v>
      </c>
      <c r="G15736" s="108">
        <f t="shared" si="245"/>
        <v>44197</v>
      </c>
    </row>
    <row r="15737" spans="1:7" x14ac:dyDescent="0.35">
      <c r="A15737" s="72" t="s">
        <v>880</v>
      </c>
      <c r="B15737" s="72" t="s">
        <v>881</v>
      </c>
      <c r="C15737" s="72" t="s">
        <v>1102</v>
      </c>
      <c r="D15737" s="72" t="s">
        <v>1091</v>
      </c>
      <c r="E15737" s="72">
        <v>881</v>
      </c>
      <c r="F15737" s="105">
        <v>108</v>
      </c>
      <c r="G15737" s="108">
        <f t="shared" si="245"/>
        <v>44105</v>
      </c>
    </row>
    <row r="15738" spans="1:7" x14ac:dyDescent="0.35">
      <c r="A15738" s="72" t="s">
        <v>880</v>
      </c>
      <c r="B15738" s="72" t="s">
        <v>881</v>
      </c>
      <c r="C15738" s="72" t="s">
        <v>1102</v>
      </c>
      <c r="D15738" s="72" t="s">
        <v>1092</v>
      </c>
      <c r="E15738" s="72">
        <v>883</v>
      </c>
      <c r="F15738" s="105">
        <v>105</v>
      </c>
      <c r="G15738" s="108">
        <f t="shared" si="245"/>
        <v>44013</v>
      </c>
    </row>
    <row r="15739" spans="1:7" x14ac:dyDescent="0.35">
      <c r="A15739" s="72" t="s">
        <v>880</v>
      </c>
      <c r="B15739" s="72" t="s">
        <v>881</v>
      </c>
      <c r="C15739" s="72" t="s">
        <v>1102</v>
      </c>
      <c r="D15739" s="72" t="s">
        <v>1093</v>
      </c>
      <c r="E15739" s="72">
        <v>884</v>
      </c>
      <c r="F15739" s="105">
        <v>101</v>
      </c>
      <c r="G15739" s="108">
        <f t="shared" si="245"/>
        <v>43922</v>
      </c>
    </row>
    <row r="15740" spans="1:7" x14ac:dyDescent="0.35">
      <c r="A15740" s="72" t="s">
        <v>880</v>
      </c>
      <c r="B15740" s="72" t="s">
        <v>881</v>
      </c>
      <c r="C15740" s="72" t="s">
        <v>1102</v>
      </c>
      <c r="D15740" s="72" t="s">
        <v>1094</v>
      </c>
      <c r="E15740" s="72">
        <v>886</v>
      </c>
      <c r="F15740" s="105">
        <v>106</v>
      </c>
      <c r="G15740" s="108">
        <f t="shared" si="245"/>
        <v>43831</v>
      </c>
    </row>
    <row r="15741" spans="1:7" x14ac:dyDescent="0.35">
      <c r="A15741" s="72" t="s">
        <v>880</v>
      </c>
      <c r="B15741" s="72" t="s">
        <v>881</v>
      </c>
      <c r="C15741" s="72" t="s">
        <v>1102</v>
      </c>
      <c r="D15741" s="72" t="s">
        <v>1095</v>
      </c>
      <c r="E15741" s="72">
        <v>882</v>
      </c>
      <c r="F15741" s="105">
        <v>111</v>
      </c>
      <c r="G15741" s="108">
        <f t="shared" si="245"/>
        <v>43739</v>
      </c>
    </row>
    <row r="15742" spans="1:7" x14ac:dyDescent="0.35">
      <c r="A15742" s="72" t="s">
        <v>880</v>
      </c>
      <c r="B15742" s="72" t="s">
        <v>881</v>
      </c>
      <c r="C15742" s="72" t="s">
        <v>1102</v>
      </c>
      <c r="D15742" s="72" t="s">
        <v>1096</v>
      </c>
      <c r="E15742" s="72">
        <v>885</v>
      </c>
      <c r="F15742" s="105">
        <v>107</v>
      </c>
      <c r="G15742" s="108">
        <f t="shared" si="245"/>
        <v>43647</v>
      </c>
    </row>
    <row r="15743" spans="1:7" x14ac:dyDescent="0.35">
      <c r="A15743" s="72" t="s">
        <v>880</v>
      </c>
      <c r="B15743" s="72" t="s">
        <v>881</v>
      </c>
      <c r="C15743" s="72" t="s">
        <v>1102</v>
      </c>
      <c r="D15743" s="72" t="s">
        <v>1097</v>
      </c>
      <c r="E15743" s="72">
        <v>881</v>
      </c>
      <c r="F15743" s="105">
        <v>102</v>
      </c>
      <c r="G15743" s="108">
        <f t="shared" si="245"/>
        <v>43556</v>
      </c>
    </row>
    <row r="15744" spans="1:7" x14ac:dyDescent="0.35">
      <c r="A15744" s="72" t="s">
        <v>880</v>
      </c>
      <c r="B15744" s="72" t="s">
        <v>881</v>
      </c>
      <c r="C15744" s="72" t="s">
        <v>1102</v>
      </c>
      <c r="D15744" s="72" t="s">
        <v>1098</v>
      </c>
      <c r="E15744" s="72">
        <v>884</v>
      </c>
      <c r="F15744" s="105">
        <v>96</v>
      </c>
      <c r="G15744" s="108">
        <f t="shared" si="245"/>
        <v>43466</v>
      </c>
    </row>
    <row r="15745" spans="1:7" x14ac:dyDescent="0.35">
      <c r="A15745" s="72" t="s">
        <v>880</v>
      </c>
      <c r="B15745" s="72" t="s">
        <v>881</v>
      </c>
      <c r="C15745" s="72" t="s">
        <v>1102</v>
      </c>
      <c r="D15745" s="72" t="s">
        <v>1099</v>
      </c>
      <c r="E15745" s="72">
        <v>914</v>
      </c>
      <c r="F15745" s="105">
        <v>102</v>
      </c>
      <c r="G15745" s="108">
        <f t="shared" si="245"/>
        <v>43374</v>
      </c>
    </row>
    <row r="15746" spans="1:7" x14ac:dyDescent="0.35">
      <c r="A15746" s="72" t="s">
        <v>886</v>
      </c>
      <c r="B15746" s="72" t="s">
        <v>887</v>
      </c>
      <c r="C15746" s="72" t="s">
        <v>1087</v>
      </c>
      <c r="D15746" s="72" t="s">
        <v>1088</v>
      </c>
      <c r="E15746" s="72">
        <v>1120</v>
      </c>
      <c r="F15746" s="105">
        <v>6</v>
      </c>
      <c r="G15746" s="108">
        <f t="shared" si="245"/>
        <v>44378</v>
      </c>
    </row>
    <row r="15747" spans="1:7" x14ac:dyDescent="0.35">
      <c r="A15747" s="72" t="s">
        <v>886</v>
      </c>
      <c r="B15747" s="72" t="s">
        <v>887</v>
      </c>
      <c r="C15747" s="72" t="s">
        <v>1087</v>
      </c>
      <c r="D15747" s="72" t="s">
        <v>1089</v>
      </c>
      <c r="E15747" s="72">
        <v>1125</v>
      </c>
      <c r="F15747" s="105">
        <v>9</v>
      </c>
      <c r="G15747" s="108">
        <f t="shared" si="245"/>
        <v>44287</v>
      </c>
    </row>
    <row r="15748" spans="1:7" x14ac:dyDescent="0.35">
      <c r="A15748" s="72" t="s">
        <v>886</v>
      </c>
      <c r="B15748" s="72" t="s">
        <v>887</v>
      </c>
      <c r="C15748" s="72" t="s">
        <v>1087</v>
      </c>
      <c r="D15748" s="72" t="s">
        <v>1090</v>
      </c>
      <c r="E15748" s="72">
        <v>1125</v>
      </c>
      <c r="F15748" s="105">
        <v>33</v>
      </c>
      <c r="G15748" s="108">
        <f t="shared" ref="G15748:G15811" si="246">DATE(LEFT(D15748,4),RIGHT(LEFT(D15748,7),2),1)</f>
        <v>44197</v>
      </c>
    </row>
    <row r="15749" spans="1:7" x14ac:dyDescent="0.35">
      <c r="A15749" s="72" t="s">
        <v>886</v>
      </c>
      <c r="B15749" s="72" t="s">
        <v>887</v>
      </c>
      <c r="C15749" s="72" t="s">
        <v>1087</v>
      </c>
      <c r="D15749" s="72" t="s">
        <v>1091</v>
      </c>
      <c r="E15749" s="72">
        <v>1126</v>
      </c>
      <c r="F15749" s="105">
        <v>40</v>
      </c>
      <c r="G15749" s="108">
        <f t="shared" si="246"/>
        <v>44105</v>
      </c>
    </row>
    <row r="15750" spans="1:7" x14ac:dyDescent="0.35">
      <c r="A15750" s="72" t="s">
        <v>886</v>
      </c>
      <c r="B15750" s="72" t="s">
        <v>887</v>
      </c>
      <c r="C15750" s="72" t="s">
        <v>1087</v>
      </c>
      <c r="D15750" s="72" t="s">
        <v>1092</v>
      </c>
      <c r="E15750" s="72">
        <v>1131</v>
      </c>
      <c r="F15750" s="105">
        <v>31</v>
      </c>
      <c r="G15750" s="108">
        <f t="shared" si="246"/>
        <v>44013</v>
      </c>
    </row>
    <row r="15751" spans="1:7" x14ac:dyDescent="0.35">
      <c r="A15751" s="72" t="s">
        <v>886</v>
      </c>
      <c r="B15751" s="72" t="s">
        <v>887</v>
      </c>
      <c r="C15751" s="72" t="s">
        <v>1087</v>
      </c>
      <c r="D15751" s="72" t="s">
        <v>1093</v>
      </c>
      <c r="E15751" s="72">
        <v>1111</v>
      </c>
      <c r="F15751" s="105">
        <v>33</v>
      </c>
      <c r="G15751" s="108">
        <f t="shared" si="246"/>
        <v>43922</v>
      </c>
    </row>
    <row r="15752" spans="1:7" x14ac:dyDescent="0.35">
      <c r="A15752" s="72" t="s">
        <v>886</v>
      </c>
      <c r="B15752" s="72" t="s">
        <v>887</v>
      </c>
      <c r="C15752" s="72" t="s">
        <v>1087</v>
      </c>
      <c r="D15752" s="72" t="s">
        <v>1094</v>
      </c>
      <c r="E15752" s="72">
        <v>1108</v>
      </c>
      <c r="F15752" s="105">
        <v>29</v>
      </c>
      <c r="G15752" s="108">
        <f t="shared" si="246"/>
        <v>43831</v>
      </c>
    </row>
    <row r="15753" spans="1:7" x14ac:dyDescent="0.35">
      <c r="A15753" s="72" t="s">
        <v>886</v>
      </c>
      <c r="B15753" s="72" t="s">
        <v>887</v>
      </c>
      <c r="C15753" s="72" t="s">
        <v>1087</v>
      </c>
      <c r="D15753" s="72" t="s">
        <v>1095</v>
      </c>
      <c r="E15753" s="72">
        <v>1074</v>
      </c>
      <c r="F15753" s="105">
        <v>31</v>
      </c>
      <c r="G15753" s="108">
        <f t="shared" si="246"/>
        <v>43739</v>
      </c>
    </row>
    <row r="15754" spans="1:7" x14ac:dyDescent="0.35">
      <c r="A15754" s="72" t="s">
        <v>886</v>
      </c>
      <c r="B15754" s="72" t="s">
        <v>887</v>
      </c>
      <c r="C15754" s="72" t="s">
        <v>1087</v>
      </c>
      <c r="D15754" s="72" t="s">
        <v>1096</v>
      </c>
      <c r="E15754" s="72">
        <v>1073</v>
      </c>
      <c r="F15754" s="105">
        <v>30</v>
      </c>
      <c r="G15754" s="108">
        <f t="shared" si="246"/>
        <v>43647</v>
      </c>
    </row>
    <row r="15755" spans="1:7" x14ac:dyDescent="0.35">
      <c r="A15755" s="72" t="s">
        <v>886</v>
      </c>
      <c r="B15755" s="72" t="s">
        <v>887</v>
      </c>
      <c r="C15755" s="72" t="s">
        <v>1087</v>
      </c>
      <c r="D15755" s="72" t="s">
        <v>1097</v>
      </c>
      <c r="E15755" s="72">
        <v>1074</v>
      </c>
      <c r="F15755" s="105">
        <v>27</v>
      </c>
      <c r="G15755" s="108">
        <f t="shared" si="246"/>
        <v>43556</v>
      </c>
    </row>
    <row r="15756" spans="1:7" x14ac:dyDescent="0.35">
      <c r="A15756" s="72" t="s">
        <v>886</v>
      </c>
      <c r="B15756" s="72" t="s">
        <v>887</v>
      </c>
      <c r="C15756" s="72" t="s">
        <v>1087</v>
      </c>
      <c r="D15756" s="72" t="s">
        <v>1098</v>
      </c>
      <c r="E15756" s="72">
        <v>1061</v>
      </c>
      <c r="F15756" s="105">
        <v>33</v>
      </c>
      <c r="G15756" s="108">
        <f t="shared" si="246"/>
        <v>43466</v>
      </c>
    </row>
    <row r="15757" spans="1:7" x14ac:dyDescent="0.35">
      <c r="A15757" s="72" t="s">
        <v>886</v>
      </c>
      <c r="B15757" s="72" t="s">
        <v>887</v>
      </c>
      <c r="C15757" s="72" t="s">
        <v>1087</v>
      </c>
      <c r="D15757" s="72" t="s">
        <v>1099</v>
      </c>
      <c r="E15757" s="72">
        <v>1110</v>
      </c>
      <c r="F15757" s="105">
        <v>37</v>
      </c>
      <c r="G15757" s="108">
        <f t="shared" si="246"/>
        <v>43374</v>
      </c>
    </row>
    <row r="15758" spans="1:7" x14ac:dyDescent="0.35">
      <c r="A15758" s="72" t="s">
        <v>886</v>
      </c>
      <c r="B15758" s="72" t="s">
        <v>887</v>
      </c>
      <c r="C15758" s="72" t="s">
        <v>1100</v>
      </c>
      <c r="D15758" s="72" t="s">
        <v>1088</v>
      </c>
      <c r="E15758" s="72">
        <v>995</v>
      </c>
      <c r="F15758" s="105">
        <v>3</v>
      </c>
      <c r="G15758" s="108">
        <f t="shared" si="246"/>
        <v>44378</v>
      </c>
    </row>
    <row r="15759" spans="1:7" x14ac:dyDescent="0.35">
      <c r="A15759" s="72" t="s">
        <v>886</v>
      </c>
      <c r="B15759" s="72" t="s">
        <v>887</v>
      </c>
      <c r="C15759" s="72" t="s">
        <v>1100</v>
      </c>
      <c r="D15759" s="72" t="s">
        <v>1089</v>
      </c>
      <c r="E15759" s="72">
        <v>993</v>
      </c>
      <c r="F15759" s="105">
        <v>3</v>
      </c>
      <c r="G15759" s="108">
        <f t="shared" si="246"/>
        <v>44287</v>
      </c>
    </row>
    <row r="15760" spans="1:7" x14ac:dyDescent="0.35">
      <c r="A15760" s="72" t="s">
        <v>886</v>
      </c>
      <c r="B15760" s="72" t="s">
        <v>887</v>
      </c>
      <c r="C15760" s="72" t="s">
        <v>1100</v>
      </c>
      <c r="D15760" s="72" t="s">
        <v>1090</v>
      </c>
      <c r="E15760" s="72">
        <v>991</v>
      </c>
      <c r="F15760" s="105">
        <v>64</v>
      </c>
      <c r="G15760" s="108">
        <f t="shared" si="246"/>
        <v>44197</v>
      </c>
    </row>
    <row r="15761" spans="1:7" x14ac:dyDescent="0.35">
      <c r="A15761" s="72" t="s">
        <v>886</v>
      </c>
      <c r="B15761" s="72" t="s">
        <v>887</v>
      </c>
      <c r="C15761" s="72" t="s">
        <v>1100</v>
      </c>
      <c r="D15761" s="72" t="s">
        <v>1091</v>
      </c>
      <c r="E15761" s="72">
        <v>993</v>
      </c>
      <c r="F15761" s="105">
        <v>62</v>
      </c>
      <c r="G15761" s="108">
        <f t="shared" si="246"/>
        <v>44105</v>
      </c>
    </row>
    <row r="15762" spans="1:7" x14ac:dyDescent="0.35">
      <c r="A15762" s="72" t="s">
        <v>886</v>
      </c>
      <c r="B15762" s="72" t="s">
        <v>887</v>
      </c>
      <c r="C15762" s="72" t="s">
        <v>1100</v>
      </c>
      <c r="D15762" s="72" t="s">
        <v>1092</v>
      </c>
      <c r="E15762" s="72">
        <v>984</v>
      </c>
      <c r="F15762" s="105">
        <v>52</v>
      </c>
      <c r="G15762" s="108">
        <f t="shared" si="246"/>
        <v>44013</v>
      </c>
    </row>
    <row r="15763" spans="1:7" x14ac:dyDescent="0.35">
      <c r="A15763" s="72" t="s">
        <v>886</v>
      </c>
      <c r="B15763" s="72" t="s">
        <v>887</v>
      </c>
      <c r="C15763" s="72" t="s">
        <v>1100</v>
      </c>
      <c r="D15763" s="72" t="s">
        <v>1093</v>
      </c>
      <c r="E15763" s="72">
        <v>978</v>
      </c>
      <c r="F15763" s="105">
        <v>44</v>
      </c>
      <c r="G15763" s="108">
        <f t="shared" si="246"/>
        <v>43922</v>
      </c>
    </row>
    <row r="15764" spans="1:7" x14ac:dyDescent="0.35">
      <c r="A15764" s="72" t="s">
        <v>886</v>
      </c>
      <c r="B15764" s="72" t="s">
        <v>887</v>
      </c>
      <c r="C15764" s="72" t="s">
        <v>1100</v>
      </c>
      <c r="D15764" s="72" t="s">
        <v>1094</v>
      </c>
      <c r="E15764" s="72">
        <v>974</v>
      </c>
      <c r="F15764" s="105">
        <v>36</v>
      </c>
      <c r="G15764" s="108">
        <f t="shared" si="246"/>
        <v>43831</v>
      </c>
    </row>
    <row r="15765" spans="1:7" x14ac:dyDescent="0.35">
      <c r="A15765" s="72" t="s">
        <v>886</v>
      </c>
      <c r="B15765" s="72" t="s">
        <v>887</v>
      </c>
      <c r="C15765" s="72" t="s">
        <v>1100</v>
      </c>
      <c r="D15765" s="72" t="s">
        <v>1095</v>
      </c>
      <c r="E15765" s="72">
        <v>974</v>
      </c>
      <c r="F15765" s="105">
        <v>43</v>
      </c>
      <c r="G15765" s="108">
        <f t="shared" si="246"/>
        <v>43739</v>
      </c>
    </row>
    <row r="15766" spans="1:7" x14ac:dyDescent="0.35">
      <c r="A15766" s="72" t="s">
        <v>886</v>
      </c>
      <c r="B15766" s="72" t="s">
        <v>887</v>
      </c>
      <c r="C15766" s="72" t="s">
        <v>1100</v>
      </c>
      <c r="D15766" s="72" t="s">
        <v>1096</v>
      </c>
      <c r="E15766" s="72">
        <v>971</v>
      </c>
      <c r="F15766" s="105">
        <v>41</v>
      </c>
      <c r="G15766" s="108">
        <f t="shared" si="246"/>
        <v>43647</v>
      </c>
    </row>
    <row r="15767" spans="1:7" x14ac:dyDescent="0.35">
      <c r="A15767" s="72" t="s">
        <v>886</v>
      </c>
      <c r="B15767" s="72" t="s">
        <v>887</v>
      </c>
      <c r="C15767" s="72" t="s">
        <v>1100</v>
      </c>
      <c r="D15767" s="72" t="s">
        <v>1097</v>
      </c>
      <c r="E15767" s="72">
        <v>971</v>
      </c>
      <c r="F15767" s="105">
        <v>46</v>
      </c>
      <c r="G15767" s="108">
        <f t="shared" si="246"/>
        <v>43556</v>
      </c>
    </row>
    <row r="15768" spans="1:7" x14ac:dyDescent="0.35">
      <c r="A15768" s="72" t="s">
        <v>886</v>
      </c>
      <c r="B15768" s="72" t="s">
        <v>887</v>
      </c>
      <c r="C15768" s="72" t="s">
        <v>1100</v>
      </c>
      <c r="D15768" s="72" t="s">
        <v>1098</v>
      </c>
      <c r="E15768" s="72">
        <v>945</v>
      </c>
      <c r="F15768" s="105">
        <v>45</v>
      </c>
      <c r="G15768" s="108">
        <f t="shared" si="246"/>
        <v>43466</v>
      </c>
    </row>
    <row r="15769" spans="1:7" x14ac:dyDescent="0.35">
      <c r="A15769" s="72" t="s">
        <v>886</v>
      </c>
      <c r="B15769" s="72" t="s">
        <v>887</v>
      </c>
      <c r="C15769" s="72" t="s">
        <v>1100</v>
      </c>
      <c r="D15769" s="72" t="s">
        <v>1099</v>
      </c>
      <c r="E15769" s="72">
        <v>981</v>
      </c>
      <c r="F15769" s="105">
        <v>53</v>
      </c>
      <c r="G15769" s="108">
        <f t="shared" si="246"/>
        <v>43374</v>
      </c>
    </row>
    <row r="15770" spans="1:7" x14ac:dyDescent="0.35">
      <c r="A15770" s="72" t="s">
        <v>886</v>
      </c>
      <c r="B15770" s="72" t="s">
        <v>887</v>
      </c>
      <c r="C15770" s="72" t="s">
        <v>1101</v>
      </c>
      <c r="D15770" s="72" t="s">
        <v>1088</v>
      </c>
      <c r="E15770" s="72">
        <v>436</v>
      </c>
      <c r="F15770" s="105">
        <v>1</v>
      </c>
      <c r="G15770" s="108">
        <f t="shared" si="246"/>
        <v>44378</v>
      </c>
    </row>
    <row r="15771" spans="1:7" x14ac:dyDescent="0.35">
      <c r="A15771" s="72" t="s">
        <v>886</v>
      </c>
      <c r="B15771" s="72" t="s">
        <v>887</v>
      </c>
      <c r="C15771" s="72" t="s">
        <v>1101</v>
      </c>
      <c r="D15771" s="72" t="s">
        <v>1089</v>
      </c>
      <c r="E15771" s="72">
        <v>431</v>
      </c>
      <c r="F15771" s="105">
        <v>1</v>
      </c>
      <c r="G15771" s="108">
        <f t="shared" si="246"/>
        <v>44287</v>
      </c>
    </row>
    <row r="15772" spans="1:7" x14ac:dyDescent="0.35">
      <c r="A15772" s="72" t="s">
        <v>886</v>
      </c>
      <c r="B15772" s="72" t="s">
        <v>887</v>
      </c>
      <c r="C15772" s="72" t="s">
        <v>1101</v>
      </c>
      <c r="D15772" s="72" t="s">
        <v>1090</v>
      </c>
      <c r="E15772" s="72">
        <v>431</v>
      </c>
      <c r="F15772" s="105">
        <v>2</v>
      </c>
      <c r="G15772" s="108">
        <f t="shared" si="246"/>
        <v>44197</v>
      </c>
    </row>
    <row r="15773" spans="1:7" x14ac:dyDescent="0.35">
      <c r="A15773" s="72" t="s">
        <v>886</v>
      </c>
      <c r="B15773" s="72" t="s">
        <v>887</v>
      </c>
      <c r="C15773" s="72" t="s">
        <v>1101</v>
      </c>
      <c r="D15773" s="72" t="s">
        <v>1091</v>
      </c>
      <c r="E15773" s="72">
        <v>423</v>
      </c>
      <c r="F15773" s="105">
        <v>2</v>
      </c>
      <c r="G15773" s="108">
        <f t="shared" si="246"/>
        <v>44105</v>
      </c>
    </row>
    <row r="15774" spans="1:7" x14ac:dyDescent="0.35">
      <c r="A15774" s="72" t="s">
        <v>886</v>
      </c>
      <c r="B15774" s="72" t="s">
        <v>887</v>
      </c>
      <c r="C15774" s="72" t="s">
        <v>1101</v>
      </c>
      <c r="D15774" s="72" t="s">
        <v>1092</v>
      </c>
      <c r="E15774" s="72">
        <v>409</v>
      </c>
      <c r="F15774" s="105">
        <v>2</v>
      </c>
      <c r="G15774" s="108">
        <f t="shared" si="246"/>
        <v>44013</v>
      </c>
    </row>
    <row r="15775" spans="1:7" x14ac:dyDescent="0.35">
      <c r="A15775" s="72" t="s">
        <v>886</v>
      </c>
      <c r="B15775" s="72" t="s">
        <v>887</v>
      </c>
      <c r="C15775" s="72" t="s">
        <v>1101</v>
      </c>
      <c r="D15775" s="72" t="s">
        <v>1093</v>
      </c>
      <c r="E15775" s="72">
        <v>400</v>
      </c>
      <c r="F15775" s="105">
        <v>3</v>
      </c>
      <c r="G15775" s="108">
        <f t="shared" si="246"/>
        <v>43922</v>
      </c>
    </row>
    <row r="15776" spans="1:7" x14ac:dyDescent="0.35">
      <c r="A15776" s="72" t="s">
        <v>886</v>
      </c>
      <c r="B15776" s="72" t="s">
        <v>887</v>
      </c>
      <c r="C15776" s="72" t="s">
        <v>1101</v>
      </c>
      <c r="D15776" s="72" t="s">
        <v>1094</v>
      </c>
      <c r="E15776" s="72">
        <v>386</v>
      </c>
      <c r="F15776" s="105">
        <v>2</v>
      </c>
      <c r="G15776" s="108">
        <f t="shared" si="246"/>
        <v>43831</v>
      </c>
    </row>
    <row r="15777" spans="1:7" x14ac:dyDescent="0.35">
      <c r="A15777" s="72" t="s">
        <v>886</v>
      </c>
      <c r="B15777" s="72" t="s">
        <v>887</v>
      </c>
      <c r="C15777" s="72" t="s">
        <v>1101</v>
      </c>
      <c r="D15777" s="72" t="s">
        <v>1095</v>
      </c>
      <c r="E15777" s="72">
        <v>378</v>
      </c>
      <c r="F15777" s="105">
        <v>3</v>
      </c>
      <c r="G15777" s="108">
        <f t="shared" si="246"/>
        <v>43739</v>
      </c>
    </row>
    <row r="15778" spans="1:7" x14ac:dyDescent="0.35">
      <c r="A15778" s="72" t="s">
        <v>886</v>
      </c>
      <c r="B15778" s="72" t="s">
        <v>887</v>
      </c>
      <c r="C15778" s="72" t="s">
        <v>1101</v>
      </c>
      <c r="D15778" s="72" t="s">
        <v>1096</v>
      </c>
      <c r="E15778" s="72">
        <v>381</v>
      </c>
      <c r="F15778" s="105">
        <v>3</v>
      </c>
      <c r="G15778" s="108">
        <f t="shared" si="246"/>
        <v>43647</v>
      </c>
    </row>
    <row r="15779" spans="1:7" x14ac:dyDescent="0.35">
      <c r="A15779" s="72" t="s">
        <v>886</v>
      </c>
      <c r="B15779" s="72" t="s">
        <v>887</v>
      </c>
      <c r="C15779" s="72" t="s">
        <v>1101</v>
      </c>
      <c r="D15779" s="72" t="s">
        <v>1097</v>
      </c>
      <c r="E15779" s="72">
        <v>388</v>
      </c>
      <c r="F15779" s="105">
        <v>2</v>
      </c>
      <c r="G15779" s="108">
        <f t="shared" si="246"/>
        <v>43556</v>
      </c>
    </row>
    <row r="15780" spans="1:7" x14ac:dyDescent="0.35">
      <c r="A15780" s="72" t="s">
        <v>886</v>
      </c>
      <c r="B15780" s="72" t="s">
        <v>887</v>
      </c>
      <c r="C15780" s="72" t="s">
        <v>1101</v>
      </c>
      <c r="D15780" s="72" t="s">
        <v>1098</v>
      </c>
      <c r="E15780" s="72">
        <v>342</v>
      </c>
      <c r="F15780" s="105">
        <v>2</v>
      </c>
      <c r="G15780" s="108">
        <f t="shared" si="246"/>
        <v>43466</v>
      </c>
    </row>
    <row r="15781" spans="1:7" x14ac:dyDescent="0.35">
      <c r="A15781" s="72" t="s">
        <v>886</v>
      </c>
      <c r="B15781" s="72" t="s">
        <v>887</v>
      </c>
      <c r="C15781" s="72" t="s">
        <v>1101</v>
      </c>
      <c r="D15781" s="72" t="s">
        <v>1099</v>
      </c>
      <c r="E15781" s="72">
        <v>352</v>
      </c>
      <c r="F15781" s="105">
        <v>2</v>
      </c>
      <c r="G15781" s="108">
        <f t="shared" si="246"/>
        <v>43374</v>
      </c>
    </row>
    <row r="15782" spans="1:7" x14ac:dyDescent="0.35">
      <c r="A15782" s="72" t="s">
        <v>886</v>
      </c>
      <c r="B15782" s="72" t="s">
        <v>887</v>
      </c>
      <c r="C15782" s="72" t="s">
        <v>1102</v>
      </c>
      <c r="D15782" s="72" t="s">
        <v>1088</v>
      </c>
      <c r="E15782" s="72">
        <v>1119</v>
      </c>
      <c r="F15782" s="105">
        <v>5</v>
      </c>
      <c r="G15782" s="108">
        <f t="shared" si="246"/>
        <v>44378</v>
      </c>
    </row>
    <row r="15783" spans="1:7" x14ac:dyDescent="0.35">
      <c r="A15783" s="72" t="s">
        <v>886</v>
      </c>
      <c r="B15783" s="72" t="s">
        <v>887</v>
      </c>
      <c r="C15783" s="72" t="s">
        <v>1102</v>
      </c>
      <c r="D15783" s="72" t="s">
        <v>1089</v>
      </c>
      <c r="E15783" s="72">
        <v>1222</v>
      </c>
      <c r="F15783" s="105">
        <v>6</v>
      </c>
      <c r="G15783" s="108">
        <f t="shared" si="246"/>
        <v>44287</v>
      </c>
    </row>
    <row r="15784" spans="1:7" x14ac:dyDescent="0.35">
      <c r="A15784" s="72" t="s">
        <v>886</v>
      </c>
      <c r="B15784" s="72" t="s">
        <v>887</v>
      </c>
      <c r="C15784" s="72" t="s">
        <v>1102</v>
      </c>
      <c r="D15784" s="72" t="s">
        <v>1090</v>
      </c>
      <c r="E15784" s="72">
        <v>1226</v>
      </c>
      <c r="F15784" s="105">
        <v>39</v>
      </c>
      <c r="G15784" s="108">
        <f t="shared" si="246"/>
        <v>44197</v>
      </c>
    </row>
    <row r="15785" spans="1:7" x14ac:dyDescent="0.35">
      <c r="A15785" s="72" t="s">
        <v>886</v>
      </c>
      <c r="B15785" s="72" t="s">
        <v>887</v>
      </c>
      <c r="C15785" s="72" t="s">
        <v>1102</v>
      </c>
      <c r="D15785" s="72" t="s">
        <v>1091</v>
      </c>
      <c r="E15785" s="72">
        <v>1216</v>
      </c>
      <c r="F15785" s="105">
        <v>42</v>
      </c>
      <c r="G15785" s="108">
        <f t="shared" si="246"/>
        <v>44105</v>
      </c>
    </row>
    <row r="15786" spans="1:7" x14ac:dyDescent="0.35">
      <c r="A15786" s="72" t="s">
        <v>886</v>
      </c>
      <c r="B15786" s="72" t="s">
        <v>887</v>
      </c>
      <c r="C15786" s="72" t="s">
        <v>1102</v>
      </c>
      <c r="D15786" s="72" t="s">
        <v>1092</v>
      </c>
      <c r="E15786" s="72">
        <v>1203</v>
      </c>
      <c r="F15786" s="105">
        <v>38</v>
      </c>
      <c r="G15786" s="108">
        <f t="shared" si="246"/>
        <v>44013</v>
      </c>
    </row>
    <row r="15787" spans="1:7" x14ac:dyDescent="0.35">
      <c r="A15787" s="72" t="s">
        <v>886</v>
      </c>
      <c r="B15787" s="72" t="s">
        <v>887</v>
      </c>
      <c r="C15787" s="72" t="s">
        <v>1102</v>
      </c>
      <c r="D15787" s="72" t="s">
        <v>1093</v>
      </c>
      <c r="E15787" s="72">
        <v>1204</v>
      </c>
      <c r="F15787" s="105">
        <v>38</v>
      </c>
      <c r="G15787" s="108">
        <f t="shared" si="246"/>
        <v>43922</v>
      </c>
    </row>
    <row r="15788" spans="1:7" x14ac:dyDescent="0.35">
      <c r="A15788" s="72" t="s">
        <v>886</v>
      </c>
      <c r="B15788" s="72" t="s">
        <v>887</v>
      </c>
      <c r="C15788" s="72" t="s">
        <v>1102</v>
      </c>
      <c r="D15788" s="72" t="s">
        <v>1094</v>
      </c>
      <c r="E15788" s="72">
        <v>1184</v>
      </c>
      <c r="F15788" s="105">
        <v>26</v>
      </c>
      <c r="G15788" s="108">
        <f t="shared" si="246"/>
        <v>43831</v>
      </c>
    </row>
    <row r="15789" spans="1:7" x14ac:dyDescent="0.35">
      <c r="A15789" s="72" t="s">
        <v>886</v>
      </c>
      <c r="B15789" s="72" t="s">
        <v>887</v>
      </c>
      <c r="C15789" s="72" t="s">
        <v>1102</v>
      </c>
      <c r="D15789" s="72" t="s">
        <v>1095</v>
      </c>
      <c r="E15789" s="72">
        <v>1189</v>
      </c>
      <c r="F15789" s="105">
        <v>31</v>
      </c>
      <c r="G15789" s="108">
        <f t="shared" si="246"/>
        <v>43739</v>
      </c>
    </row>
    <row r="15790" spans="1:7" x14ac:dyDescent="0.35">
      <c r="A15790" s="72" t="s">
        <v>886</v>
      </c>
      <c r="B15790" s="72" t="s">
        <v>887</v>
      </c>
      <c r="C15790" s="72" t="s">
        <v>1102</v>
      </c>
      <c r="D15790" s="72" t="s">
        <v>1096</v>
      </c>
      <c r="E15790" s="72">
        <v>1106</v>
      </c>
      <c r="F15790" s="105">
        <v>25</v>
      </c>
      <c r="G15790" s="108">
        <f t="shared" si="246"/>
        <v>43647</v>
      </c>
    </row>
    <row r="15791" spans="1:7" x14ac:dyDescent="0.35">
      <c r="A15791" s="72" t="s">
        <v>886</v>
      </c>
      <c r="B15791" s="72" t="s">
        <v>887</v>
      </c>
      <c r="C15791" s="72" t="s">
        <v>1102</v>
      </c>
      <c r="D15791" s="72" t="s">
        <v>1097</v>
      </c>
      <c r="E15791" s="72">
        <v>1099</v>
      </c>
      <c r="F15791" s="105">
        <v>23</v>
      </c>
      <c r="G15791" s="108">
        <f t="shared" si="246"/>
        <v>43556</v>
      </c>
    </row>
    <row r="15792" spans="1:7" x14ac:dyDescent="0.35">
      <c r="A15792" s="72" t="s">
        <v>886</v>
      </c>
      <c r="B15792" s="72" t="s">
        <v>887</v>
      </c>
      <c r="C15792" s="72" t="s">
        <v>1102</v>
      </c>
      <c r="D15792" s="72" t="s">
        <v>1098</v>
      </c>
      <c r="E15792" s="72">
        <v>1089</v>
      </c>
      <c r="F15792" s="105">
        <v>28</v>
      </c>
      <c r="G15792" s="108">
        <f t="shared" si="246"/>
        <v>43466</v>
      </c>
    </row>
    <row r="15793" spans="1:7" x14ac:dyDescent="0.35">
      <c r="A15793" s="72" t="s">
        <v>886</v>
      </c>
      <c r="B15793" s="72" t="s">
        <v>887</v>
      </c>
      <c r="C15793" s="72" t="s">
        <v>1102</v>
      </c>
      <c r="D15793" s="72" t="s">
        <v>1099</v>
      </c>
      <c r="E15793" s="72">
        <v>1112</v>
      </c>
      <c r="F15793" s="105">
        <v>30</v>
      </c>
      <c r="G15793" s="108">
        <f t="shared" si="246"/>
        <v>43374</v>
      </c>
    </row>
    <row r="15794" spans="1:7" x14ac:dyDescent="0.35">
      <c r="A15794" s="72" t="s">
        <v>1042</v>
      </c>
      <c r="B15794" s="72" t="s">
        <v>1043</v>
      </c>
      <c r="C15794" s="72" t="s">
        <v>1087</v>
      </c>
      <c r="D15794" s="72" t="s">
        <v>1088</v>
      </c>
      <c r="E15794" s="72">
        <v>372</v>
      </c>
      <c r="F15794" s="105">
        <v>15</v>
      </c>
      <c r="G15794" s="108">
        <f t="shared" si="246"/>
        <v>44378</v>
      </c>
    </row>
    <row r="15795" spans="1:7" x14ac:dyDescent="0.35">
      <c r="A15795" s="72" t="s">
        <v>1042</v>
      </c>
      <c r="B15795" s="72" t="s">
        <v>1043</v>
      </c>
      <c r="C15795" s="72" t="s">
        <v>1087</v>
      </c>
      <c r="D15795" s="72" t="s">
        <v>1089</v>
      </c>
      <c r="E15795" s="72">
        <v>375</v>
      </c>
      <c r="F15795" s="105">
        <v>15</v>
      </c>
      <c r="G15795" s="108">
        <f t="shared" si="246"/>
        <v>44287</v>
      </c>
    </row>
    <row r="15796" spans="1:7" x14ac:dyDescent="0.35">
      <c r="A15796" s="72" t="s">
        <v>1042</v>
      </c>
      <c r="B15796" s="72" t="s">
        <v>1043</v>
      </c>
      <c r="C15796" s="72" t="s">
        <v>1087</v>
      </c>
      <c r="D15796" s="72" t="s">
        <v>1090</v>
      </c>
      <c r="E15796" s="72">
        <v>370</v>
      </c>
      <c r="F15796" s="105">
        <v>12</v>
      </c>
      <c r="G15796" s="108">
        <f t="shared" si="246"/>
        <v>44197</v>
      </c>
    </row>
    <row r="15797" spans="1:7" x14ac:dyDescent="0.35">
      <c r="A15797" s="72" t="s">
        <v>1042</v>
      </c>
      <c r="B15797" s="72" t="s">
        <v>1043</v>
      </c>
      <c r="C15797" s="72" t="s">
        <v>1087</v>
      </c>
      <c r="D15797" s="72" t="s">
        <v>1091</v>
      </c>
      <c r="E15797" s="72">
        <v>370</v>
      </c>
      <c r="F15797" s="105">
        <v>9</v>
      </c>
      <c r="G15797" s="108">
        <f t="shared" si="246"/>
        <v>44105</v>
      </c>
    </row>
    <row r="15798" spans="1:7" x14ac:dyDescent="0.35">
      <c r="A15798" s="72" t="s">
        <v>1042</v>
      </c>
      <c r="B15798" s="72" t="s">
        <v>1043</v>
      </c>
      <c r="C15798" s="72" t="s">
        <v>1087</v>
      </c>
      <c r="D15798" s="72" t="s">
        <v>1092</v>
      </c>
      <c r="E15798" s="72">
        <v>372</v>
      </c>
      <c r="F15798" s="105">
        <v>19</v>
      </c>
      <c r="G15798" s="108">
        <f t="shared" si="246"/>
        <v>44013</v>
      </c>
    </row>
    <row r="15799" spans="1:7" x14ac:dyDescent="0.35">
      <c r="A15799" s="72" t="s">
        <v>1042</v>
      </c>
      <c r="B15799" s="72" t="s">
        <v>1043</v>
      </c>
      <c r="C15799" s="72" t="s">
        <v>1087</v>
      </c>
      <c r="D15799" s="72" t="s">
        <v>1093</v>
      </c>
      <c r="E15799" s="72">
        <v>372</v>
      </c>
      <c r="F15799" s="105">
        <v>18</v>
      </c>
      <c r="G15799" s="108">
        <f t="shared" si="246"/>
        <v>43922</v>
      </c>
    </row>
    <row r="15800" spans="1:7" x14ac:dyDescent="0.35">
      <c r="A15800" s="72" t="s">
        <v>1042</v>
      </c>
      <c r="B15800" s="72" t="s">
        <v>1043</v>
      </c>
      <c r="C15800" s="72" t="s">
        <v>1087</v>
      </c>
      <c r="D15800" s="72" t="s">
        <v>1094</v>
      </c>
      <c r="E15800" s="72">
        <v>371</v>
      </c>
      <c r="F15800" s="105">
        <v>17</v>
      </c>
      <c r="G15800" s="108">
        <f t="shared" si="246"/>
        <v>43831</v>
      </c>
    </row>
    <row r="15801" spans="1:7" x14ac:dyDescent="0.35">
      <c r="A15801" s="72" t="s">
        <v>1042</v>
      </c>
      <c r="B15801" s="72" t="s">
        <v>1043</v>
      </c>
      <c r="C15801" s="72" t="s">
        <v>1087</v>
      </c>
      <c r="D15801" s="72" t="s">
        <v>1095</v>
      </c>
      <c r="E15801" s="72">
        <v>361</v>
      </c>
      <c r="F15801" s="105">
        <v>18</v>
      </c>
      <c r="G15801" s="108">
        <f t="shared" si="246"/>
        <v>43739</v>
      </c>
    </row>
    <row r="15802" spans="1:7" x14ac:dyDescent="0.35">
      <c r="A15802" s="72" t="s">
        <v>1042</v>
      </c>
      <c r="B15802" s="72" t="s">
        <v>1043</v>
      </c>
      <c r="C15802" s="72" t="s">
        <v>1087</v>
      </c>
      <c r="D15802" s="72" t="s">
        <v>1096</v>
      </c>
      <c r="E15802" s="72">
        <v>364</v>
      </c>
      <c r="F15802" s="105">
        <v>18</v>
      </c>
      <c r="G15802" s="108">
        <f t="shared" si="246"/>
        <v>43647</v>
      </c>
    </row>
    <row r="15803" spans="1:7" x14ac:dyDescent="0.35">
      <c r="A15803" s="72" t="s">
        <v>1042</v>
      </c>
      <c r="B15803" s="72" t="s">
        <v>1043</v>
      </c>
      <c r="C15803" s="72" t="s">
        <v>1087</v>
      </c>
      <c r="D15803" s="72" t="s">
        <v>1097</v>
      </c>
      <c r="E15803" s="72">
        <v>362</v>
      </c>
      <c r="F15803" s="105">
        <v>18</v>
      </c>
      <c r="G15803" s="108">
        <f t="shared" si="246"/>
        <v>43556</v>
      </c>
    </row>
    <row r="15804" spans="1:7" x14ac:dyDescent="0.35">
      <c r="A15804" s="72" t="s">
        <v>1042</v>
      </c>
      <c r="B15804" s="72" t="s">
        <v>1043</v>
      </c>
      <c r="C15804" s="72" t="s">
        <v>1087</v>
      </c>
      <c r="D15804" s="72" t="s">
        <v>1098</v>
      </c>
      <c r="E15804" s="72">
        <v>363</v>
      </c>
      <c r="F15804" s="105">
        <v>18</v>
      </c>
      <c r="G15804" s="108">
        <f t="shared" si="246"/>
        <v>43466</v>
      </c>
    </row>
    <row r="15805" spans="1:7" x14ac:dyDescent="0.35">
      <c r="A15805" s="72" t="s">
        <v>1042</v>
      </c>
      <c r="B15805" s="72" t="s">
        <v>1043</v>
      </c>
      <c r="C15805" s="72" t="s">
        <v>1087</v>
      </c>
      <c r="D15805" s="72" t="s">
        <v>1099</v>
      </c>
      <c r="E15805" s="72">
        <v>377</v>
      </c>
      <c r="F15805" s="105">
        <v>14</v>
      </c>
      <c r="G15805" s="108">
        <f t="shared" si="246"/>
        <v>43374</v>
      </c>
    </row>
    <row r="15806" spans="1:7" x14ac:dyDescent="0.35">
      <c r="A15806" s="72" t="s">
        <v>1042</v>
      </c>
      <c r="B15806" s="72" t="s">
        <v>1043</v>
      </c>
      <c r="C15806" s="72" t="s">
        <v>1100</v>
      </c>
      <c r="D15806" s="72" t="s">
        <v>1088</v>
      </c>
      <c r="E15806" s="72">
        <v>118</v>
      </c>
      <c r="F15806" s="105">
        <v>10</v>
      </c>
      <c r="G15806" s="108">
        <f t="shared" si="246"/>
        <v>44378</v>
      </c>
    </row>
    <row r="15807" spans="1:7" x14ac:dyDescent="0.35">
      <c r="A15807" s="72" t="s">
        <v>1042</v>
      </c>
      <c r="B15807" s="72" t="s">
        <v>1043</v>
      </c>
      <c r="C15807" s="72" t="s">
        <v>1100</v>
      </c>
      <c r="D15807" s="72" t="s">
        <v>1089</v>
      </c>
      <c r="E15807" s="72">
        <v>116</v>
      </c>
      <c r="F15807" s="105">
        <v>11</v>
      </c>
      <c r="G15807" s="108">
        <f t="shared" si="246"/>
        <v>44287</v>
      </c>
    </row>
    <row r="15808" spans="1:7" x14ac:dyDescent="0.35">
      <c r="A15808" s="72" t="s">
        <v>1042</v>
      </c>
      <c r="B15808" s="72" t="s">
        <v>1043</v>
      </c>
      <c r="C15808" s="72" t="s">
        <v>1100</v>
      </c>
      <c r="D15808" s="72" t="s">
        <v>1090</v>
      </c>
      <c r="E15808" s="72">
        <v>118</v>
      </c>
      <c r="F15808" s="105">
        <v>13</v>
      </c>
      <c r="G15808" s="108">
        <f t="shared" si="246"/>
        <v>44197</v>
      </c>
    </row>
    <row r="15809" spans="1:7" x14ac:dyDescent="0.35">
      <c r="A15809" s="72" t="s">
        <v>1042</v>
      </c>
      <c r="B15809" s="72" t="s">
        <v>1043</v>
      </c>
      <c r="C15809" s="72" t="s">
        <v>1100</v>
      </c>
      <c r="D15809" s="72" t="s">
        <v>1091</v>
      </c>
      <c r="E15809" s="72">
        <v>117</v>
      </c>
      <c r="F15809" s="105">
        <v>14</v>
      </c>
      <c r="G15809" s="108">
        <f t="shared" si="246"/>
        <v>44105</v>
      </c>
    </row>
    <row r="15810" spans="1:7" x14ac:dyDescent="0.35">
      <c r="A15810" s="72" t="s">
        <v>1042</v>
      </c>
      <c r="B15810" s="72" t="s">
        <v>1043</v>
      </c>
      <c r="C15810" s="72" t="s">
        <v>1100</v>
      </c>
      <c r="D15810" s="72" t="s">
        <v>1092</v>
      </c>
      <c r="E15810" s="72">
        <v>112</v>
      </c>
      <c r="F15810" s="105">
        <v>11</v>
      </c>
      <c r="G15810" s="108">
        <f t="shared" si="246"/>
        <v>44013</v>
      </c>
    </row>
    <row r="15811" spans="1:7" x14ac:dyDescent="0.35">
      <c r="A15811" s="72" t="s">
        <v>1042</v>
      </c>
      <c r="B15811" s="72" t="s">
        <v>1043</v>
      </c>
      <c r="C15811" s="72" t="s">
        <v>1100</v>
      </c>
      <c r="D15811" s="72" t="s">
        <v>1093</v>
      </c>
      <c r="E15811" s="72">
        <v>111</v>
      </c>
      <c r="F15811" s="105">
        <v>10</v>
      </c>
      <c r="G15811" s="108">
        <f t="shared" si="246"/>
        <v>43922</v>
      </c>
    </row>
    <row r="15812" spans="1:7" x14ac:dyDescent="0.35">
      <c r="A15812" s="72" t="s">
        <v>1042</v>
      </c>
      <c r="B15812" s="72" t="s">
        <v>1043</v>
      </c>
      <c r="C15812" s="72" t="s">
        <v>1100</v>
      </c>
      <c r="D15812" s="72" t="s">
        <v>1094</v>
      </c>
      <c r="E15812" s="72">
        <v>114</v>
      </c>
      <c r="F15812" s="105">
        <v>12</v>
      </c>
      <c r="G15812" s="108">
        <f t="shared" ref="G15812:G15875" si="247">DATE(LEFT(D15812,4),RIGHT(LEFT(D15812,7),2),1)</f>
        <v>43831</v>
      </c>
    </row>
    <row r="15813" spans="1:7" x14ac:dyDescent="0.35">
      <c r="A15813" s="72" t="s">
        <v>1042</v>
      </c>
      <c r="B15813" s="72" t="s">
        <v>1043</v>
      </c>
      <c r="C15813" s="72" t="s">
        <v>1100</v>
      </c>
      <c r="D15813" s="72" t="s">
        <v>1095</v>
      </c>
      <c r="E15813" s="72">
        <v>117</v>
      </c>
      <c r="F15813" s="105">
        <v>12</v>
      </c>
      <c r="G15813" s="108">
        <f t="shared" si="247"/>
        <v>43739</v>
      </c>
    </row>
    <row r="15814" spans="1:7" x14ac:dyDescent="0.35">
      <c r="A15814" s="72" t="s">
        <v>1042</v>
      </c>
      <c r="B15814" s="72" t="s">
        <v>1043</v>
      </c>
      <c r="C15814" s="72" t="s">
        <v>1100</v>
      </c>
      <c r="D15814" s="72" t="s">
        <v>1096</v>
      </c>
      <c r="E15814" s="72">
        <v>114</v>
      </c>
      <c r="F15814" s="105">
        <v>12</v>
      </c>
      <c r="G15814" s="108">
        <f t="shared" si="247"/>
        <v>43647</v>
      </c>
    </row>
    <row r="15815" spans="1:7" x14ac:dyDescent="0.35">
      <c r="A15815" s="72" t="s">
        <v>1042</v>
      </c>
      <c r="B15815" s="72" t="s">
        <v>1043</v>
      </c>
      <c r="C15815" s="72" t="s">
        <v>1100</v>
      </c>
      <c r="D15815" s="72" t="s">
        <v>1097</v>
      </c>
      <c r="E15815" s="72">
        <v>114</v>
      </c>
      <c r="F15815" s="105">
        <v>12</v>
      </c>
      <c r="G15815" s="108">
        <f t="shared" si="247"/>
        <v>43556</v>
      </c>
    </row>
    <row r="15816" spans="1:7" x14ac:dyDescent="0.35">
      <c r="A15816" s="72" t="s">
        <v>1042</v>
      </c>
      <c r="B15816" s="72" t="s">
        <v>1043</v>
      </c>
      <c r="C15816" s="72" t="s">
        <v>1100</v>
      </c>
      <c r="D15816" s="72" t="s">
        <v>1098</v>
      </c>
      <c r="E15816" s="72">
        <v>115</v>
      </c>
      <c r="F15816" s="105">
        <v>12</v>
      </c>
      <c r="G15816" s="108">
        <f t="shared" si="247"/>
        <v>43466</v>
      </c>
    </row>
    <row r="15817" spans="1:7" x14ac:dyDescent="0.35">
      <c r="A15817" s="72" t="s">
        <v>1042</v>
      </c>
      <c r="B15817" s="72" t="s">
        <v>1043</v>
      </c>
      <c r="C15817" s="72" t="s">
        <v>1100</v>
      </c>
      <c r="D15817" s="72" t="s">
        <v>1099</v>
      </c>
      <c r="E15817" s="72">
        <v>115</v>
      </c>
      <c r="F15817" s="105">
        <v>12</v>
      </c>
      <c r="G15817" s="108">
        <f t="shared" si="247"/>
        <v>43374</v>
      </c>
    </row>
    <row r="15818" spans="1:7" x14ac:dyDescent="0.35">
      <c r="A15818" s="72" t="s">
        <v>1042</v>
      </c>
      <c r="B15818" s="72" t="s">
        <v>1043</v>
      </c>
      <c r="C15818" s="72" t="s">
        <v>1101</v>
      </c>
      <c r="D15818" s="72" t="s">
        <v>1088</v>
      </c>
      <c r="E15818" s="72">
        <v>631</v>
      </c>
      <c r="F15818" s="105">
        <v>4</v>
      </c>
      <c r="G15818" s="108">
        <f t="shared" si="247"/>
        <v>44378</v>
      </c>
    </row>
    <row r="15819" spans="1:7" x14ac:dyDescent="0.35">
      <c r="A15819" s="72" t="s">
        <v>1042</v>
      </c>
      <c r="B15819" s="72" t="s">
        <v>1043</v>
      </c>
      <c r="C15819" s="72" t="s">
        <v>1101</v>
      </c>
      <c r="D15819" s="72" t="s">
        <v>1089</v>
      </c>
      <c r="E15819" s="72">
        <v>634</v>
      </c>
      <c r="F15819" s="105">
        <v>4</v>
      </c>
      <c r="G15819" s="108">
        <f t="shared" si="247"/>
        <v>44287</v>
      </c>
    </row>
    <row r="15820" spans="1:7" x14ac:dyDescent="0.35">
      <c r="A15820" s="72" t="s">
        <v>1042</v>
      </c>
      <c r="B15820" s="72" t="s">
        <v>1043</v>
      </c>
      <c r="C15820" s="72" t="s">
        <v>1101</v>
      </c>
      <c r="D15820" s="72" t="s">
        <v>1090</v>
      </c>
      <c r="E15820" s="72">
        <v>633</v>
      </c>
      <c r="F15820" s="105">
        <v>4</v>
      </c>
      <c r="G15820" s="108">
        <f t="shared" si="247"/>
        <v>44197</v>
      </c>
    </row>
    <row r="15821" spans="1:7" x14ac:dyDescent="0.35">
      <c r="A15821" s="72" t="s">
        <v>1042</v>
      </c>
      <c r="B15821" s="72" t="s">
        <v>1043</v>
      </c>
      <c r="C15821" s="72" t="s">
        <v>1101</v>
      </c>
      <c r="D15821" s="72" t="s">
        <v>1091</v>
      </c>
      <c r="E15821" s="72">
        <v>632</v>
      </c>
      <c r="F15821" s="105">
        <v>5</v>
      </c>
      <c r="G15821" s="108">
        <f t="shared" si="247"/>
        <v>44105</v>
      </c>
    </row>
    <row r="15822" spans="1:7" x14ac:dyDescent="0.35">
      <c r="A15822" s="72" t="s">
        <v>1042</v>
      </c>
      <c r="B15822" s="72" t="s">
        <v>1043</v>
      </c>
      <c r="C15822" s="72" t="s">
        <v>1101</v>
      </c>
      <c r="D15822" s="72" t="s">
        <v>1092</v>
      </c>
      <c r="E15822" s="72">
        <v>626</v>
      </c>
      <c r="F15822" s="105">
        <v>7</v>
      </c>
      <c r="G15822" s="108">
        <f t="shared" si="247"/>
        <v>44013</v>
      </c>
    </row>
    <row r="15823" spans="1:7" x14ac:dyDescent="0.35">
      <c r="A15823" s="72" t="s">
        <v>1042</v>
      </c>
      <c r="B15823" s="72" t="s">
        <v>1043</v>
      </c>
      <c r="C15823" s="72" t="s">
        <v>1101</v>
      </c>
      <c r="D15823" s="72" t="s">
        <v>1093</v>
      </c>
      <c r="E15823" s="72">
        <v>620</v>
      </c>
      <c r="F15823" s="105">
        <v>7</v>
      </c>
      <c r="G15823" s="108">
        <f t="shared" si="247"/>
        <v>43922</v>
      </c>
    </row>
    <row r="15824" spans="1:7" x14ac:dyDescent="0.35">
      <c r="A15824" s="72" t="s">
        <v>1042</v>
      </c>
      <c r="B15824" s="72" t="s">
        <v>1043</v>
      </c>
      <c r="C15824" s="72" t="s">
        <v>1101</v>
      </c>
      <c r="D15824" s="72" t="s">
        <v>1094</v>
      </c>
      <c r="E15824" s="72">
        <v>595</v>
      </c>
      <c r="F15824" s="105">
        <v>6</v>
      </c>
      <c r="G15824" s="108">
        <f t="shared" si="247"/>
        <v>43831</v>
      </c>
    </row>
    <row r="15825" spans="1:7" x14ac:dyDescent="0.35">
      <c r="A15825" s="72" t="s">
        <v>1042</v>
      </c>
      <c r="B15825" s="72" t="s">
        <v>1043</v>
      </c>
      <c r="C15825" s="72" t="s">
        <v>1101</v>
      </c>
      <c r="D15825" s="72" t="s">
        <v>1095</v>
      </c>
      <c r="E15825" s="72">
        <v>589</v>
      </c>
      <c r="F15825" s="105">
        <v>14</v>
      </c>
      <c r="G15825" s="108">
        <f t="shared" si="247"/>
        <v>43739</v>
      </c>
    </row>
    <row r="15826" spans="1:7" x14ac:dyDescent="0.35">
      <c r="A15826" s="72" t="s">
        <v>1042</v>
      </c>
      <c r="B15826" s="72" t="s">
        <v>1043</v>
      </c>
      <c r="C15826" s="72" t="s">
        <v>1101</v>
      </c>
      <c r="D15826" s="72" t="s">
        <v>1096</v>
      </c>
      <c r="E15826" s="72">
        <v>589</v>
      </c>
      <c r="F15826" s="105">
        <v>14</v>
      </c>
      <c r="G15826" s="108">
        <f t="shared" si="247"/>
        <v>43647</v>
      </c>
    </row>
    <row r="15827" spans="1:7" x14ac:dyDescent="0.35">
      <c r="A15827" s="72" t="s">
        <v>1042</v>
      </c>
      <c r="B15827" s="72" t="s">
        <v>1043</v>
      </c>
      <c r="C15827" s="72" t="s">
        <v>1101</v>
      </c>
      <c r="D15827" s="72" t="s">
        <v>1097</v>
      </c>
      <c r="E15827" s="72">
        <v>583</v>
      </c>
      <c r="F15827" s="105">
        <v>14</v>
      </c>
      <c r="G15827" s="108">
        <f t="shared" si="247"/>
        <v>43556</v>
      </c>
    </row>
    <row r="15828" spans="1:7" x14ac:dyDescent="0.35">
      <c r="A15828" s="72" t="s">
        <v>1042</v>
      </c>
      <c r="B15828" s="72" t="s">
        <v>1043</v>
      </c>
      <c r="C15828" s="72" t="s">
        <v>1101</v>
      </c>
      <c r="D15828" s="72" t="s">
        <v>1098</v>
      </c>
      <c r="E15828" s="72">
        <v>571</v>
      </c>
      <c r="F15828" s="105">
        <v>14</v>
      </c>
      <c r="G15828" s="108">
        <f t="shared" si="247"/>
        <v>43466</v>
      </c>
    </row>
    <row r="15829" spans="1:7" x14ac:dyDescent="0.35">
      <c r="A15829" s="72" t="s">
        <v>1042</v>
      </c>
      <c r="B15829" s="72" t="s">
        <v>1043</v>
      </c>
      <c r="C15829" s="72" t="s">
        <v>1101</v>
      </c>
      <c r="D15829" s="72" t="s">
        <v>1099</v>
      </c>
      <c r="E15829" s="72">
        <v>596</v>
      </c>
      <c r="F15829" s="105">
        <v>10</v>
      </c>
      <c r="G15829" s="108">
        <f t="shared" si="247"/>
        <v>43374</v>
      </c>
    </row>
    <row r="15830" spans="1:7" x14ac:dyDescent="0.35">
      <c r="A15830" s="72" t="s">
        <v>1042</v>
      </c>
      <c r="B15830" s="72" t="s">
        <v>1043</v>
      </c>
      <c r="C15830" s="72" t="s">
        <v>1102</v>
      </c>
      <c r="D15830" s="72" t="s">
        <v>1088</v>
      </c>
      <c r="E15830" s="72">
        <v>643</v>
      </c>
      <c r="F15830" s="105">
        <v>30</v>
      </c>
      <c r="G15830" s="108">
        <f t="shared" si="247"/>
        <v>44378</v>
      </c>
    </row>
    <row r="15831" spans="1:7" x14ac:dyDescent="0.35">
      <c r="A15831" s="72" t="s">
        <v>1042</v>
      </c>
      <c r="B15831" s="72" t="s">
        <v>1043</v>
      </c>
      <c r="C15831" s="72" t="s">
        <v>1102</v>
      </c>
      <c r="D15831" s="72" t="s">
        <v>1089</v>
      </c>
      <c r="E15831" s="72">
        <v>641</v>
      </c>
      <c r="F15831" s="105">
        <v>29</v>
      </c>
      <c r="G15831" s="108">
        <f t="shared" si="247"/>
        <v>44287</v>
      </c>
    </row>
    <row r="15832" spans="1:7" x14ac:dyDescent="0.35">
      <c r="A15832" s="72" t="s">
        <v>1042</v>
      </c>
      <c r="B15832" s="72" t="s">
        <v>1043</v>
      </c>
      <c r="C15832" s="72" t="s">
        <v>1102</v>
      </c>
      <c r="D15832" s="72" t="s">
        <v>1090</v>
      </c>
      <c r="E15832" s="72">
        <v>643</v>
      </c>
      <c r="F15832" s="105">
        <v>31</v>
      </c>
      <c r="G15832" s="108">
        <f t="shared" si="247"/>
        <v>44197</v>
      </c>
    </row>
    <row r="15833" spans="1:7" x14ac:dyDescent="0.35">
      <c r="A15833" s="72" t="s">
        <v>1042</v>
      </c>
      <c r="B15833" s="72" t="s">
        <v>1043</v>
      </c>
      <c r="C15833" s="72" t="s">
        <v>1102</v>
      </c>
      <c r="D15833" s="72" t="s">
        <v>1091</v>
      </c>
      <c r="E15833" s="72">
        <v>639</v>
      </c>
      <c r="F15833" s="105">
        <v>38</v>
      </c>
      <c r="G15833" s="108">
        <f t="shared" si="247"/>
        <v>44105</v>
      </c>
    </row>
    <row r="15834" spans="1:7" x14ac:dyDescent="0.35">
      <c r="A15834" s="72" t="s">
        <v>1042</v>
      </c>
      <c r="B15834" s="72" t="s">
        <v>1043</v>
      </c>
      <c r="C15834" s="72" t="s">
        <v>1102</v>
      </c>
      <c r="D15834" s="72" t="s">
        <v>1092</v>
      </c>
      <c r="E15834" s="72">
        <v>645</v>
      </c>
      <c r="F15834" s="105">
        <v>35</v>
      </c>
      <c r="G15834" s="108">
        <f t="shared" si="247"/>
        <v>44013</v>
      </c>
    </row>
    <row r="15835" spans="1:7" x14ac:dyDescent="0.35">
      <c r="A15835" s="72" t="s">
        <v>1042</v>
      </c>
      <c r="B15835" s="72" t="s">
        <v>1043</v>
      </c>
      <c r="C15835" s="72" t="s">
        <v>1102</v>
      </c>
      <c r="D15835" s="72" t="s">
        <v>1093</v>
      </c>
      <c r="E15835" s="72">
        <v>638</v>
      </c>
      <c r="F15835" s="105">
        <v>34</v>
      </c>
      <c r="G15835" s="108">
        <f t="shared" si="247"/>
        <v>43922</v>
      </c>
    </row>
    <row r="15836" spans="1:7" x14ac:dyDescent="0.35">
      <c r="A15836" s="72" t="s">
        <v>1042</v>
      </c>
      <c r="B15836" s="72" t="s">
        <v>1043</v>
      </c>
      <c r="C15836" s="72" t="s">
        <v>1102</v>
      </c>
      <c r="D15836" s="72" t="s">
        <v>1094</v>
      </c>
      <c r="E15836" s="72">
        <v>634</v>
      </c>
      <c r="F15836" s="105">
        <v>35</v>
      </c>
      <c r="G15836" s="108">
        <f t="shared" si="247"/>
        <v>43831</v>
      </c>
    </row>
    <row r="15837" spans="1:7" x14ac:dyDescent="0.35">
      <c r="A15837" s="72" t="s">
        <v>1042</v>
      </c>
      <c r="B15837" s="72" t="s">
        <v>1043</v>
      </c>
      <c r="C15837" s="72" t="s">
        <v>1102</v>
      </c>
      <c r="D15837" s="72" t="s">
        <v>1095</v>
      </c>
      <c r="E15837" s="72">
        <v>636</v>
      </c>
      <c r="F15837" s="105">
        <v>51</v>
      </c>
      <c r="G15837" s="108">
        <f t="shared" si="247"/>
        <v>43739</v>
      </c>
    </row>
    <row r="15838" spans="1:7" x14ac:dyDescent="0.35">
      <c r="A15838" s="72" t="s">
        <v>1042</v>
      </c>
      <c r="B15838" s="72" t="s">
        <v>1043</v>
      </c>
      <c r="C15838" s="72" t="s">
        <v>1102</v>
      </c>
      <c r="D15838" s="72" t="s">
        <v>1096</v>
      </c>
      <c r="E15838" s="72">
        <v>630</v>
      </c>
      <c r="F15838" s="105">
        <v>50</v>
      </c>
      <c r="G15838" s="108">
        <f t="shared" si="247"/>
        <v>43647</v>
      </c>
    </row>
    <row r="15839" spans="1:7" x14ac:dyDescent="0.35">
      <c r="A15839" s="72" t="s">
        <v>1042</v>
      </c>
      <c r="B15839" s="72" t="s">
        <v>1043</v>
      </c>
      <c r="C15839" s="72" t="s">
        <v>1102</v>
      </c>
      <c r="D15839" s="72" t="s">
        <v>1097</v>
      </c>
      <c r="E15839" s="72">
        <v>632</v>
      </c>
      <c r="F15839" s="105">
        <v>50</v>
      </c>
      <c r="G15839" s="108">
        <f t="shared" si="247"/>
        <v>43556</v>
      </c>
    </row>
    <row r="15840" spans="1:7" x14ac:dyDescent="0.35">
      <c r="A15840" s="72" t="s">
        <v>1042</v>
      </c>
      <c r="B15840" s="72" t="s">
        <v>1043</v>
      </c>
      <c r="C15840" s="72" t="s">
        <v>1102</v>
      </c>
      <c r="D15840" s="72" t="s">
        <v>1098</v>
      </c>
      <c r="E15840" s="72">
        <v>636</v>
      </c>
      <c r="F15840" s="105">
        <v>55</v>
      </c>
      <c r="G15840" s="108">
        <f t="shared" si="247"/>
        <v>43466</v>
      </c>
    </row>
    <row r="15841" spans="1:7" x14ac:dyDescent="0.35">
      <c r="A15841" s="72" t="s">
        <v>1042</v>
      </c>
      <c r="B15841" s="72" t="s">
        <v>1043</v>
      </c>
      <c r="C15841" s="72" t="s">
        <v>1102</v>
      </c>
      <c r="D15841" s="72" t="s">
        <v>1099</v>
      </c>
      <c r="E15841" s="72">
        <v>651</v>
      </c>
      <c r="F15841" s="105">
        <v>48</v>
      </c>
      <c r="G15841" s="108">
        <f t="shared" si="247"/>
        <v>43374</v>
      </c>
    </row>
    <row r="15842" spans="1:7" x14ac:dyDescent="0.35">
      <c r="A15842" s="72" t="s">
        <v>890</v>
      </c>
      <c r="B15842" s="72" t="s">
        <v>891</v>
      </c>
      <c r="C15842" s="72" t="s">
        <v>1087</v>
      </c>
      <c r="D15842" s="72" t="s">
        <v>1088</v>
      </c>
      <c r="E15842" s="72">
        <v>264</v>
      </c>
      <c r="F15842" s="105">
        <v>0</v>
      </c>
      <c r="G15842" s="108">
        <f t="shared" si="247"/>
        <v>44378</v>
      </c>
    </row>
    <row r="15843" spans="1:7" x14ac:dyDescent="0.35">
      <c r="A15843" s="72" t="s">
        <v>890</v>
      </c>
      <c r="B15843" s="72" t="s">
        <v>891</v>
      </c>
      <c r="C15843" s="72" t="s">
        <v>1087</v>
      </c>
      <c r="D15843" s="72" t="s">
        <v>1089</v>
      </c>
      <c r="E15843" s="72">
        <v>263</v>
      </c>
      <c r="F15843" s="105">
        <v>0</v>
      </c>
      <c r="G15843" s="108">
        <f t="shared" si="247"/>
        <v>44287</v>
      </c>
    </row>
    <row r="15844" spans="1:7" x14ac:dyDescent="0.35">
      <c r="A15844" s="72" t="s">
        <v>890</v>
      </c>
      <c r="B15844" s="72" t="s">
        <v>891</v>
      </c>
      <c r="C15844" s="72" t="s">
        <v>1087</v>
      </c>
      <c r="D15844" s="72" t="s">
        <v>1090</v>
      </c>
      <c r="E15844" s="72">
        <v>262</v>
      </c>
      <c r="F15844" s="105">
        <v>0</v>
      </c>
      <c r="G15844" s="108">
        <f t="shared" si="247"/>
        <v>44197</v>
      </c>
    </row>
    <row r="15845" spans="1:7" x14ac:dyDescent="0.35">
      <c r="A15845" s="72" t="s">
        <v>890</v>
      </c>
      <c r="B15845" s="72" t="s">
        <v>891</v>
      </c>
      <c r="C15845" s="72" t="s">
        <v>1087</v>
      </c>
      <c r="D15845" s="72" t="s">
        <v>1091</v>
      </c>
      <c r="E15845" s="72">
        <v>266</v>
      </c>
      <c r="F15845" s="105">
        <v>0</v>
      </c>
      <c r="G15845" s="108">
        <f t="shared" si="247"/>
        <v>44105</v>
      </c>
    </row>
    <row r="15846" spans="1:7" x14ac:dyDescent="0.35">
      <c r="A15846" s="72" t="s">
        <v>890</v>
      </c>
      <c r="B15846" s="72" t="s">
        <v>891</v>
      </c>
      <c r="C15846" s="72" t="s">
        <v>1087</v>
      </c>
      <c r="D15846" s="72" t="s">
        <v>1092</v>
      </c>
      <c r="E15846" s="72">
        <v>268</v>
      </c>
      <c r="F15846" s="105">
        <v>0</v>
      </c>
      <c r="G15846" s="108">
        <f t="shared" si="247"/>
        <v>44013</v>
      </c>
    </row>
    <row r="15847" spans="1:7" x14ac:dyDescent="0.35">
      <c r="A15847" s="72" t="s">
        <v>890</v>
      </c>
      <c r="B15847" s="72" t="s">
        <v>891</v>
      </c>
      <c r="C15847" s="72" t="s">
        <v>1087</v>
      </c>
      <c r="D15847" s="72" t="s">
        <v>1093</v>
      </c>
      <c r="E15847" s="72">
        <v>270</v>
      </c>
      <c r="F15847" s="105">
        <v>0</v>
      </c>
      <c r="G15847" s="108">
        <f t="shared" si="247"/>
        <v>43922</v>
      </c>
    </row>
    <row r="15848" spans="1:7" x14ac:dyDescent="0.35">
      <c r="A15848" s="72" t="s">
        <v>890</v>
      </c>
      <c r="B15848" s="72" t="s">
        <v>891</v>
      </c>
      <c r="C15848" s="72" t="s">
        <v>1087</v>
      </c>
      <c r="D15848" s="72" t="s">
        <v>1094</v>
      </c>
      <c r="E15848" s="72">
        <v>271</v>
      </c>
      <c r="F15848" s="105">
        <v>0</v>
      </c>
      <c r="G15848" s="108">
        <f t="shared" si="247"/>
        <v>43831</v>
      </c>
    </row>
    <row r="15849" spans="1:7" x14ac:dyDescent="0.35">
      <c r="A15849" s="72" t="s">
        <v>890</v>
      </c>
      <c r="B15849" s="72" t="s">
        <v>891</v>
      </c>
      <c r="C15849" s="72" t="s">
        <v>1087</v>
      </c>
      <c r="D15849" s="72" t="s">
        <v>1095</v>
      </c>
      <c r="E15849" s="72">
        <v>272</v>
      </c>
      <c r="F15849" s="105">
        <v>0</v>
      </c>
      <c r="G15849" s="108">
        <f t="shared" si="247"/>
        <v>43739</v>
      </c>
    </row>
    <row r="15850" spans="1:7" x14ac:dyDescent="0.35">
      <c r="A15850" s="72" t="s">
        <v>890</v>
      </c>
      <c r="B15850" s="72" t="s">
        <v>891</v>
      </c>
      <c r="C15850" s="72" t="s">
        <v>1087</v>
      </c>
      <c r="D15850" s="72" t="s">
        <v>1096</v>
      </c>
      <c r="E15850" s="72">
        <v>274</v>
      </c>
      <c r="F15850" s="105">
        <v>0</v>
      </c>
      <c r="G15850" s="108">
        <f t="shared" si="247"/>
        <v>43647</v>
      </c>
    </row>
    <row r="15851" spans="1:7" x14ac:dyDescent="0.35">
      <c r="A15851" s="72" t="s">
        <v>890</v>
      </c>
      <c r="B15851" s="72" t="s">
        <v>891</v>
      </c>
      <c r="C15851" s="72" t="s">
        <v>1087</v>
      </c>
      <c r="D15851" s="72" t="s">
        <v>1097</v>
      </c>
      <c r="E15851" s="72">
        <v>276</v>
      </c>
      <c r="F15851" s="105">
        <v>0</v>
      </c>
      <c r="G15851" s="108">
        <f t="shared" si="247"/>
        <v>43556</v>
      </c>
    </row>
    <row r="15852" spans="1:7" x14ac:dyDescent="0.35">
      <c r="A15852" s="72" t="s">
        <v>890</v>
      </c>
      <c r="B15852" s="72" t="s">
        <v>891</v>
      </c>
      <c r="C15852" s="72" t="s">
        <v>1087</v>
      </c>
      <c r="D15852" s="72" t="s">
        <v>1098</v>
      </c>
      <c r="E15852" s="72">
        <v>280</v>
      </c>
      <c r="F15852" s="105">
        <v>0</v>
      </c>
      <c r="G15852" s="108">
        <f t="shared" si="247"/>
        <v>43466</v>
      </c>
    </row>
    <row r="15853" spans="1:7" x14ac:dyDescent="0.35">
      <c r="A15853" s="72" t="s">
        <v>890</v>
      </c>
      <c r="B15853" s="72" t="s">
        <v>891</v>
      </c>
      <c r="C15853" s="72" t="s">
        <v>1087</v>
      </c>
      <c r="D15853" s="72" t="s">
        <v>1099</v>
      </c>
      <c r="E15853" s="72">
        <v>293</v>
      </c>
      <c r="F15853" s="105">
        <v>0</v>
      </c>
      <c r="G15853" s="108">
        <f t="shared" si="247"/>
        <v>43374</v>
      </c>
    </row>
    <row r="15854" spans="1:7" x14ac:dyDescent="0.35">
      <c r="A15854" s="72" t="s">
        <v>890</v>
      </c>
      <c r="B15854" s="72" t="s">
        <v>891</v>
      </c>
      <c r="C15854" s="72" t="s">
        <v>1100</v>
      </c>
      <c r="D15854" s="72" t="s">
        <v>1088</v>
      </c>
      <c r="E15854" s="72">
        <v>22358</v>
      </c>
      <c r="F15854" s="105">
        <v>0</v>
      </c>
      <c r="G15854" s="108">
        <f t="shared" si="247"/>
        <v>44378</v>
      </c>
    </row>
    <row r="15855" spans="1:7" x14ac:dyDescent="0.35">
      <c r="A15855" s="72" t="s">
        <v>890</v>
      </c>
      <c r="B15855" s="72" t="s">
        <v>891</v>
      </c>
      <c r="C15855" s="72" t="s">
        <v>1100</v>
      </c>
      <c r="D15855" s="72" t="s">
        <v>1089</v>
      </c>
      <c r="E15855" s="72">
        <v>22400</v>
      </c>
      <c r="F15855" s="105">
        <v>0</v>
      </c>
      <c r="G15855" s="108">
        <f t="shared" si="247"/>
        <v>44287</v>
      </c>
    </row>
    <row r="15856" spans="1:7" x14ac:dyDescent="0.35">
      <c r="A15856" s="72" t="s">
        <v>890</v>
      </c>
      <c r="B15856" s="72" t="s">
        <v>891</v>
      </c>
      <c r="C15856" s="72" t="s">
        <v>1100</v>
      </c>
      <c r="D15856" s="72" t="s">
        <v>1090</v>
      </c>
      <c r="E15856" s="72">
        <v>22405</v>
      </c>
      <c r="F15856" s="105">
        <v>0</v>
      </c>
      <c r="G15856" s="108">
        <f t="shared" si="247"/>
        <v>44197</v>
      </c>
    </row>
    <row r="15857" spans="1:7" x14ac:dyDescent="0.35">
      <c r="A15857" s="72" t="s">
        <v>890</v>
      </c>
      <c r="B15857" s="72" t="s">
        <v>891</v>
      </c>
      <c r="C15857" s="72" t="s">
        <v>1100</v>
      </c>
      <c r="D15857" s="72" t="s">
        <v>1091</v>
      </c>
      <c r="E15857" s="72">
        <v>22314</v>
      </c>
      <c r="F15857" s="105">
        <v>0</v>
      </c>
      <c r="G15857" s="108">
        <f t="shared" si="247"/>
        <v>44105</v>
      </c>
    </row>
    <row r="15858" spans="1:7" x14ac:dyDescent="0.35">
      <c r="A15858" s="72" t="s">
        <v>890</v>
      </c>
      <c r="B15858" s="72" t="s">
        <v>891</v>
      </c>
      <c r="C15858" s="72" t="s">
        <v>1100</v>
      </c>
      <c r="D15858" s="72" t="s">
        <v>1092</v>
      </c>
      <c r="E15858" s="72">
        <v>22346</v>
      </c>
      <c r="F15858" s="105">
        <v>0</v>
      </c>
      <c r="G15858" s="108">
        <f t="shared" si="247"/>
        <v>44013</v>
      </c>
    </row>
    <row r="15859" spans="1:7" x14ac:dyDescent="0.35">
      <c r="A15859" s="72" t="s">
        <v>890</v>
      </c>
      <c r="B15859" s="72" t="s">
        <v>891</v>
      </c>
      <c r="C15859" s="72" t="s">
        <v>1100</v>
      </c>
      <c r="D15859" s="72" t="s">
        <v>1093</v>
      </c>
      <c r="E15859" s="72">
        <v>22396</v>
      </c>
      <c r="F15859" s="105">
        <v>0</v>
      </c>
      <c r="G15859" s="108">
        <f t="shared" si="247"/>
        <v>43922</v>
      </c>
    </row>
    <row r="15860" spans="1:7" x14ac:dyDescent="0.35">
      <c r="A15860" s="72" t="s">
        <v>890</v>
      </c>
      <c r="B15860" s="72" t="s">
        <v>891</v>
      </c>
      <c r="C15860" s="72" t="s">
        <v>1100</v>
      </c>
      <c r="D15860" s="72" t="s">
        <v>1094</v>
      </c>
      <c r="E15860" s="72">
        <v>22088</v>
      </c>
      <c r="F15860" s="105">
        <v>0</v>
      </c>
      <c r="G15860" s="108">
        <f t="shared" si="247"/>
        <v>43831</v>
      </c>
    </row>
    <row r="15861" spans="1:7" x14ac:dyDescent="0.35">
      <c r="A15861" s="72" t="s">
        <v>890</v>
      </c>
      <c r="B15861" s="72" t="s">
        <v>891</v>
      </c>
      <c r="C15861" s="72" t="s">
        <v>1100</v>
      </c>
      <c r="D15861" s="72" t="s">
        <v>1095</v>
      </c>
      <c r="E15861" s="72">
        <v>21665</v>
      </c>
      <c r="F15861" s="105">
        <v>0</v>
      </c>
      <c r="G15861" s="108">
        <f t="shared" si="247"/>
        <v>43739</v>
      </c>
    </row>
    <row r="15862" spans="1:7" x14ac:dyDescent="0.35">
      <c r="A15862" s="72" t="s">
        <v>890</v>
      </c>
      <c r="B15862" s="72" t="s">
        <v>891</v>
      </c>
      <c r="C15862" s="72" t="s">
        <v>1100</v>
      </c>
      <c r="D15862" s="72" t="s">
        <v>1096</v>
      </c>
      <c r="E15862" s="72">
        <v>21494</v>
      </c>
      <c r="F15862" s="105">
        <v>0</v>
      </c>
      <c r="G15862" s="108">
        <f t="shared" si="247"/>
        <v>43647</v>
      </c>
    </row>
    <row r="15863" spans="1:7" x14ac:dyDescent="0.35">
      <c r="A15863" s="72" t="s">
        <v>890</v>
      </c>
      <c r="B15863" s="72" t="s">
        <v>891</v>
      </c>
      <c r="C15863" s="72" t="s">
        <v>1100</v>
      </c>
      <c r="D15863" s="72" t="s">
        <v>1097</v>
      </c>
      <c r="E15863" s="72">
        <v>21471</v>
      </c>
      <c r="F15863" s="105">
        <v>0</v>
      </c>
      <c r="G15863" s="108">
        <f t="shared" si="247"/>
        <v>43556</v>
      </c>
    </row>
    <row r="15864" spans="1:7" x14ac:dyDescent="0.35">
      <c r="A15864" s="72" t="s">
        <v>890</v>
      </c>
      <c r="B15864" s="72" t="s">
        <v>891</v>
      </c>
      <c r="C15864" s="72" t="s">
        <v>1100</v>
      </c>
      <c r="D15864" s="72" t="s">
        <v>1098</v>
      </c>
      <c r="E15864" s="72">
        <v>21021</v>
      </c>
      <c r="F15864" s="105">
        <v>0</v>
      </c>
      <c r="G15864" s="108">
        <f t="shared" si="247"/>
        <v>43466</v>
      </c>
    </row>
    <row r="15865" spans="1:7" x14ac:dyDescent="0.35">
      <c r="A15865" s="72" t="s">
        <v>890</v>
      </c>
      <c r="B15865" s="72" t="s">
        <v>891</v>
      </c>
      <c r="C15865" s="72" t="s">
        <v>1100</v>
      </c>
      <c r="D15865" s="72" t="s">
        <v>1099</v>
      </c>
      <c r="E15865" s="72">
        <v>21786</v>
      </c>
      <c r="F15865" s="105">
        <v>0</v>
      </c>
      <c r="G15865" s="108">
        <f t="shared" si="247"/>
        <v>43374</v>
      </c>
    </row>
    <row r="15866" spans="1:7" x14ac:dyDescent="0.35">
      <c r="A15866" s="72" t="s">
        <v>890</v>
      </c>
      <c r="B15866" s="72" t="s">
        <v>891</v>
      </c>
      <c r="C15866" s="72" t="s">
        <v>1101</v>
      </c>
      <c r="D15866" s="72" t="s">
        <v>1088</v>
      </c>
      <c r="E15866" s="72">
        <v>589</v>
      </c>
      <c r="F15866" s="105">
        <v>0</v>
      </c>
      <c r="G15866" s="108">
        <f t="shared" si="247"/>
        <v>44378</v>
      </c>
    </row>
    <row r="15867" spans="1:7" x14ac:dyDescent="0.35">
      <c r="A15867" s="72" t="s">
        <v>890</v>
      </c>
      <c r="B15867" s="72" t="s">
        <v>891</v>
      </c>
      <c r="C15867" s="72" t="s">
        <v>1101</v>
      </c>
      <c r="D15867" s="72" t="s">
        <v>1089</v>
      </c>
      <c r="E15867" s="72">
        <v>590</v>
      </c>
      <c r="F15867" s="105">
        <v>0</v>
      </c>
      <c r="G15867" s="108">
        <f t="shared" si="247"/>
        <v>44287</v>
      </c>
    </row>
    <row r="15868" spans="1:7" x14ac:dyDescent="0.35">
      <c r="A15868" s="72" t="s">
        <v>890</v>
      </c>
      <c r="B15868" s="72" t="s">
        <v>891</v>
      </c>
      <c r="C15868" s="72" t="s">
        <v>1101</v>
      </c>
      <c r="D15868" s="72" t="s">
        <v>1090</v>
      </c>
      <c r="E15868" s="72">
        <v>590</v>
      </c>
      <c r="F15868" s="105">
        <v>0</v>
      </c>
      <c r="G15868" s="108">
        <f t="shared" si="247"/>
        <v>44197</v>
      </c>
    </row>
    <row r="15869" spans="1:7" x14ac:dyDescent="0.35">
      <c r="A15869" s="72" t="s">
        <v>890</v>
      </c>
      <c r="B15869" s="72" t="s">
        <v>891</v>
      </c>
      <c r="C15869" s="72" t="s">
        <v>1101</v>
      </c>
      <c r="D15869" s="72" t="s">
        <v>1091</v>
      </c>
      <c r="E15869" s="72">
        <v>585</v>
      </c>
      <c r="F15869" s="105">
        <v>0</v>
      </c>
      <c r="G15869" s="108">
        <f t="shared" si="247"/>
        <v>44105</v>
      </c>
    </row>
    <row r="15870" spans="1:7" x14ac:dyDescent="0.35">
      <c r="A15870" s="72" t="s">
        <v>890</v>
      </c>
      <c r="B15870" s="72" t="s">
        <v>891</v>
      </c>
      <c r="C15870" s="72" t="s">
        <v>1101</v>
      </c>
      <c r="D15870" s="72" t="s">
        <v>1092</v>
      </c>
      <c r="E15870" s="72">
        <v>587</v>
      </c>
      <c r="F15870" s="105">
        <v>0</v>
      </c>
      <c r="G15870" s="108">
        <f t="shared" si="247"/>
        <v>44013</v>
      </c>
    </row>
    <row r="15871" spans="1:7" x14ac:dyDescent="0.35">
      <c r="A15871" s="72" t="s">
        <v>890</v>
      </c>
      <c r="B15871" s="72" t="s">
        <v>891</v>
      </c>
      <c r="C15871" s="72" t="s">
        <v>1101</v>
      </c>
      <c r="D15871" s="72" t="s">
        <v>1093</v>
      </c>
      <c r="E15871" s="72">
        <v>590</v>
      </c>
      <c r="F15871" s="105">
        <v>0</v>
      </c>
      <c r="G15871" s="108">
        <f t="shared" si="247"/>
        <v>43922</v>
      </c>
    </row>
    <row r="15872" spans="1:7" x14ac:dyDescent="0.35">
      <c r="A15872" s="72" t="s">
        <v>890</v>
      </c>
      <c r="B15872" s="72" t="s">
        <v>891</v>
      </c>
      <c r="C15872" s="72" t="s">
        <v>1101</v>
      </c>
      <c r="D15872" s="72" t="s">
        <v>1094</v>
      </c>
      <c r="E15872" s="72">
        <v>570</v>
      </c>
      <c r="F15872" s="105">
        <v>0</v>
      </c>
      <c r="G15872" s="108">
        <f t="shared" si="247"/>
        <v>43831</v>
      </c>
    </row>
    <row r="15873" spans="1:7" x14ac:dyDescent="0.35">
      <c r="A15873" s="72" t="s">
        <v>890</v>
      </c>
      <c r="B15873" s="72" t="s">
        <v>891</v>
      </c>
      <c r="C15873" s="72" t="s">
        <v>1101</v>
      </c>
      <c r="D15873" s="72" t="s">
        <v>1095</v>
      </c>
      <c r="E15873" s="72">
        <v>570</v>
      </c>
      <c r="F15873" s="105">
        <v>0</v>
      </c>
      <c r="G15873" s="108">
        <f t="shared" si="247"/>
        <v>43739</v>
      </c>
    </row>
    <row r="15874" spans="1:7" x14ac:dyDescent="0.35">
      <c r="A15874" s="72" t="s">
        <v>890</v>
      </c>
      <c r="B15874" s="72" t="s">
        <v>891</v>
      </c>
      <c r="C15874" s="72" t="s">
        <v>1101</v>
      </c>
      <c r="D15874" s="72" t="s">
        <v>1096</v>
      </c>
      <c r="E15874" s="72">
        <v>569</v>
      </c>
      <c r="F15874" s="105">
        <v>0</v>
      </c>
      <c r="G15874" s="108">
        <f t="shared" si="247"/>
        <v>43647</v>
      </c>
    </row>
    <row r="15875" spans="1:7" x14ac:dyDescent="0.35">
      <c r="A15875" s="72" t="s">
        <v>890</v>
      </c>
      <c r="B15875" s="72" t="s">
        <v>891</v>
      </c>
      <c r="C15875" s="72" t="s">
        <v>1101</v>
      </c>
      <c r="D15875" s="72" t="s">
        <v>1097</v>
      </c>
      <c r="E15875" s="72">
        <v>567</v>
      </c>
      <c r="F15875" s="105">
        <v>0</v>
      </c>
      <c r="G15875" s="108">
        <f t="shared" si="247"/>
        <v>43556</v>
      </c>
    </row>
    <row r="15876" spans="1:7" x14ac:dyDescent="0.35">
      <c r="A15876" s="72" t="s">
        <v>890</v>
      </c>
      <c r="B15876" s="72" t="s">
        <v>891</v>
      </c>
      <c r="C15876" s="72" t="s">
        <v>1101</v>
      </c>
      <c r="D15876" s="72" t="s">
        <v>1098</v>
      </c>
      <c r="E15876" s="72">
        <v>558</v>
      </c>
      <c r="F15876" s="105">
        <v>0</v>
      </c>
      <c r="G15876" s="108">
        <f t="shared" ref="G15876:G15939" si="248">DATE(LEFT(D15876,4),RIGHT(LEFT(D15876,7),2),1)</f>
        <v>43466</v>
      </c>
    </row>
    <row r="15877" spans="1:7" x14ac:dyDescent="0.35">
      <c r="A15877" s="72" t="s">
        <v>890</v>
      </c>
      <c r="B15877" s="72" t="s">
        <v>891</v>
      </c>
      <c r="C15877" s="72" t="s">
        <v>1101</v>
      </c>
      <c r="D15877" s="72" t="s">
        <v>1099</v>
      </c>
      <c r="E15877" s="72">
        <v>563</v>
      </c>
      <c r="F15877" s="105">
        <v>0</v>
      </c>
      <c r="G15877" s="108">
        <f t="shared" si="248"/>
        <v>43374</v>
      </c>
    </row>
    <row r="15878" spans="1:7" x14ac:dyDescent="0.35">
      <c r="A15878" s="72" t="s">
        <v>890</v>
      </c>
      <c r="B15878" s="72" t="s">
        <v>891</v>
      </c>
      <c r="C15878" s="72" t="s">
        <v>1102</v>
      </c>
      <c r="D15878" s="72" t="s">
        <v>1088</v>
      </c>
      <c r="E15878" s="72">
        <v>9507</v>
      </c>
      <c r="F15878" s="105">
        <v>0</v>
      </c>
      <c r="G15878" s="108">
        <f t="shared" si="248"/>
        <v>44378</v>
      </c>
    </row>
    <row r="15879" spans="1:7" x14ac:dyDescent="0.35">
      <c r="A15879" s="72" t="s">
        <v>890</v>
      </c>
      <c r="B15879" s="72" t="s">
        <v>891</v>
      </c>
      <c r="C15879" s="72" t="s">
        <v>1102</v>
      </c>
      <c r="D15879" s="72" t="s">
        <v>1089</v>
      </c>
      <c r="E15879" s="72">
        <v>9501</v>
      </c>
      <c r="F15879" s="105">
        <v>0</v>
      </c>
      <c r="G15879" s="108">
        <f t="shared" si="248"/>
        <v>44287</v>
      </c>
    </row>
    <row r="15880" spans="1:7" x14ac:dyDescent="0.35">
      <c r="A15880" s="72" t="s">
        <v>890</v>
      </c>
      <c r="B15880" s="72" t="s">
        <v>891</v>
      </c>
      <c r="C15880" s="72" t="s">
        <v>1102</v>
      </c>
      <c r="D15880" s="72" t="s">
        <v>1090</v>
      </c>
      <c r="E15880" s="72">
        <v>9503</v>
      </c>
      <c r="F15880" s="105">
        <v>0</v>
      </c>
      <c r="G15880" s="108">
        <f t="shared" si="248"/>
        <v>44197</v>
      </c>
    </row>
    <row r="15881" spans="1:7" x14ac:dyDescent="0.35">
      <c r="A15881" s="72" t="s">
        <v>890</v>
      </c>
      <c r="B15881" s="72" t="s">
        <v>891</v>
      </c>
      <c r="C15881" s="72" t="s">
        <v>1102</v>
      </c>
      <c r="D15881" s="72" t="s">
        <v>1091</v>
      </c>
      <c r="E15881" s="72">
        <v>9520</v>
      </c>
      <c r="F15881" s="105">
        <v>0</v>
      </c>
      <c r="G15881" s="108">
        <f t="shared" si="248"/>
        <v>44105</v>
      </c>
    </row>
    <row r="15882" spans="1:7" x14ac:dyDescent="0.35">
      <c r="A15882" s="72" t="s">
        <v>890</v>
      </c>
      <c r="B15882" s="72" t="s">
        <v>891</v>
      </c>
      <c r="C15882" s="72" t="s">
        <v>1102</v>
      </c>
      <c r="D15882" s="72" t="s">
        <v>1092</v>
      </c>
      <c r="E15882" s="72">
        <v>9515</v>
      </c>
      <c r="F15882" s="105">
        <v>0</v>
      </c>
      <c r="G15882" s="108">
        <f t="shared" si="248"/>
        <v>44013</v>
      </c>
    </row>
    <row r="15883" spans="1:7" x14ac:dyDescent="0.35">
      <c r="A15883" s="72" t="s">
        <v>890</v>
      </c>
      <c r="B15883" s="72" t="s">
        <v>891</v>
      </c>
      <c r="C15883" s="72" t="s">
        <v>1102</v>
      </c>
      <c r="D15883" s="72" t="s">
        <v>1093</v>
      </c>
      <c r="E15883" s="72">
        <v>9520</v>
      </c>
      <c r="F15883" s="105">
        <v>0</v>
      </c>
      <c r="G15883" s="108">
        <f t="shared" si="248"/>
        <v>43922</v>
      </c>
    </row>
    <row r="15884" spans="1:7" x14ac:dyDescent="0.35">
      <c r="A15884" s="72" t="s">
        <v>890</v>
      </c>
      <c r="B15884" s="72" t="s">
        <v>891</v>
      </c>
      <c r="C15884" s="72" t="s">
        <v>1102</v>
      </c>
      <c r="D15884" s="72" t="s">
        <v>1094</v>
      </c>
      <c r="E15884" s="72">
        <v>9506</v>
      </c>
      <c r="F15884" s="105">
        <v>0</v>
      </c>
      <c r="G15884" s="108">
        <f t="shared" si="248"/>
        <v>43831</v>
      </c>
    </row>
    <row r="15885" spans="1:7" x14ac:dyDescent="0.35">
      <c r="A15885" s="72" t="s">
        <v>890</v>
      </c>
      <c r="B15885" s="72" t="s">
        <v>891</v>
      </c>
      <c r="C15885" s="72" t="s">
        <v>1102</v>
      </c>
      <c r="D15885" s="72" t="s">
        <v>1095</v>
      </c>
      <c r="E15885" s="72">
        <v>9470</v>
      </c>
      <c r="F15885" s="105">
        <v>0</v>
      </c>
      <c r="G15885" s="108">
        <f t="shared" si="248"/>
        <v>43739</v>
      </c>
    </row>
    <row r="15886" spans="1:7" x14ac:dyDescent="0.35">
      <c r="A15886" s="72" t="s">
        <v>890</v>
      </c>
      <c r="B15886" s="72" t="s">
        <v>891</v>
      </c>
      <c r="C15886" s="72" t="s">
        <v>1102</v>
      </c>
      <c r="D15886" s="72" t="s">
        <v>1096</v>
      </c>
      <c r="E15886" s="72">
        <v>9468</v>
      </c>
      <c r="F15886" s="105">
        <v>0</v>
      </c>
      <c r="G15886" s="108">
        <f t="shared" si="248"/>
        <v>43647</v>
      </c>
    </row>
    <row r="15887" spans="1:7" x14ac:dyDescent="0.35">
      <c r="A15887" s="72" t="s">
        <v>890</v>
      </c>
      <c r="B15887" s="72" t="s">
        <v>891</v>
      </c>
      <c r="C15887" s="72" t="s">
        <v>1102</v>
      </c>
      <c r="D15887" s="72" t="s">
        <v>1097</v>
      </c>
      <c r="E15887" s="72">
        <v>9479</v>
      </c>
      <c r="F15887" s="105">
        <v>0</v>
      </c>
      <c r="G15887" s="108">
        <f t="shared" si="248"/>
        <v>43556</v>
      </c>
    </row>
    <row r="15888" spans="1:7" x14ac:dyDescent="0.35">
      <c r="A15888" s="72" t="s">
        <v>890</v>
      </c>
      <c r="B15888" s="72" t="s">
        <v>891</v>
      </c>
      <c r="C15888" s="72" t="s">
        <v>1102</v>
      </c>
      <c r="D15888" s="72" t="s">
        <v>1098</v>
      </c>
      <c r="E15888" s="72">
        <v>9487</v>
      </c>
      <c r="F15888" s="105">
        <v>0</v>
      </c>
      <c r="G15888" s="108">
        <f t="shared" si="248"/>
        <v>43466</v>
      </c>
    </row>
    <row r="15889" spans="1:7" x14ac:dyDescent="0.35">
      <c r="A15889" s="72" t="s">
        <v>890</v>
      </c>
      <c r="B15889" s="72" t="s">
        <v>891</v>
      </c>
      <c r="C15889" s="72" t="s">
        <v>1102</v>
      </c>
      <c r="D15889" s="72" t="s">
        <v>1099</v>
      </c>
      <c r="E15889" s="72">
        <v>9821</v>
      </c>
      <c r="F15889" s="105">
        <v>0</v>
      </c>
      <c r="G15889" s="108">
        <f t="shared" si="248"/>
        <v>43374</v>
      </c>
    </row>
    <row r="15890" spans="1:7" x14ac:dyDescent="0.35">
      <c r="A15890" s="72" t="s">
        <v>1044</v>
      </c>
      <c r="B15890" s="72" t="s">
        <v>1045</v>
      </c>
      <c r="C15890" s="72" t="s">
        <v>1087</v>
      </c>
      <c r="D15890" s="72" t="s">
        <v>1088</v>
      </c>
      <c r="E15890" s="72">
        <v>355</v>
      </c>
      <c r="F15890" s="105">
        <v>17</v>
      </c>
      <c r="G15890" s="108">
        <f t="shared" si="248"/>
        <v>44378</v>
      </c>
    </row>
    <row r="15891" spans="1:7" x14ac:dyDescent="0.35">
      <c r="A15891" s="72" t="s">
        <v>1044</v>
      </c>
      <c r="B15891" s="72" t="s">
        <v>1045</v>
      </c>
      <c r="C15891" s="72" t="s">
        <v>1087</v>
      </c>
      <c r="D15891" s="72" t="s">
        <v>1089</v>
      </c>
      <c r="E15891" s="72">
        <v>359</v>
      </c>
      <c r="F15891" s="105">
        <v>15</v>
      </c>
      <c r="G15891" s="108">
        <f t="shared" si="248"/>
        <v>44287</v>
      </c>
    </row>
    <row r="15892" spans="1:7" x14ac:dyDescent="0.35">
      <c r="A15892" s="72" t="s">
        <v>1044</v>
      </c>
      <c r="B15892" s="72" t="s">
        <v>1045</v>
      </c>
      <c r="C15892" s="72" t="s">
        <v>1087</v>
      </c>
      <c r="D15892" s="72" t="s">
        <v>1090</v>
      </c>
      <c r="E15892" s="72">
        <v>356</v>
      </c>
      <c r="F15892" s="105">
        <v>17</v>
      </c>
      <c r="G15892" s="108">
        <f t="shared" si="248"/>
        <v>44197</v>
      </c>
    </row>
    <row r="15893" spans="1:7" x14ac:dyDescent="0.35">
      <c r="A15893" s="72" t="s">
        <v>1044</v>
      </c>
      <c r="B15893" s="72" t="s">
        <v>1045</v>
      </c>
      <c r="C15893" s="72" t="s">
        <v>1087</v>
      </c>
      <c r="D15893" s="72" t="s">
        <v>1091</v>
      </c>
      <c r="E15893" s="72">
        <v>343</v>
      </c>
      <c r="F15893" s="105">
        <v>18</v>
      </c>
      <c r="G15893" s="108">
        <f t="shared" si="248"/>
        <v>44105</v>
      </c>
    </row>
    <row r="15894" spans="1:7" x14ac:dyDescent="0.35">
      <c r="A15894" s="72" t="s">
        <v>1044</v>
      </c>
      <c r="B15894" s="72" t="s">
        <v>1045</v>
      </c>
      <c r="C15894" s="72" t="s">
        <v>1087</v>
      </c>
      <c r="D15894" s="72" t="s">
        <v>1092</v>
      </c>
      <c r="E15894" s="72">
        <v>342</v>
      </c>
      <c r="F15894" s="105">
        <v>19</v>
      </c>
      <c r="G15894" s="108">
        <f t="shared" si="248"/>
        <v>44013</v>
      </c>
    </row>
    <row r="15895" spans="1:7" x14ac:dyDescent="0.35">
      <c r="A15895" s="72" t="s">
        <v>1044</v>
      </c>
      <c r="B15895" s="72" t="s">
        <v>1045</v>
      </c>
      <c r="C15895" s="72" t="s">
        <v>1087</v>
      </c>
      <c r="D15895" s="72" t="s">
        <v>1093</v>
      </c>
      <c r="E15895" s="72">
        <v>340</v>
      </c>
      <c r="F15895" s="105">
        <v>18</v>
      </c>
      <c r="G15895" s="108">
        <f t="shared" si="248"/>
        <v>43922</v>
      </c>
    </row>
    <row r="15896" spans="1:7" x14ac:dyDescent="0.35">
      <c r="A15896" s="72" t="s">
        <v>1044</v>
      </c>
      <c r="B15896" s="72" t="s">
        <v>1045</v>
      </c>
      <c r="C15896" s="72" t="s">
        <v>1087</v>
      </c>
      <c r="D15896" s="72" t="s">
        <v>1094</v>
      </c>
      <c r="E15896" s="72">
        <v>345</v>
      </c>
      <c r="F15896" s="105">
        <v>22</v>
      </c>
      <c r="G15896" s="108">
        <f t="shared" si="248"/>
        <v>43831</v>
      </c>
    </row>
    <row r="15897" spans="1:7" x14ac:dyDescent="0.35">
      <c r="A15897" s="72" t="s">
        <v>1044</v>
      </c>
      <c r="B15897" s="72" t="s">
        <v>1045</v>
      </c>
      <c r="C15897" s="72" t="s">
        <v>1087</v>
      </c>
      <c r="D15897" s="72" t="s">
        <v>1095</v>
      </c>
      <c r="E15897" s="72">
        <v>343</v>
      </c>
      <c r="F15897" s="105">
        <v>22</v>
      </c>
      <c r="G15897" s="108">
        <f t="shared" si="248"/>
        <v>43739</v>
      </c>
    </row>
    <row r="15898" spans="1:7" x14ac:dyDescent="0.35">
      <c r="A15898" s="72" t="s">
        <v>1044</v>
      </c>
      <c r="B15898" s="72" t="s">
        <v>1045</v>
      </c>
      <c r="C15898" s="72" t="s">
        <v>1087</v>
      </c>
      <c r="D15898" s="72" t="s">
        <v>1096</v>
      </c>
      <c r="E15898" s="72">
        <v>343</v>
      </c>
      <c r="F15898" s="105">
        <v>25</v>
      </c>
      <c r="G15898" s="108">
        <f t="shared" si="248"/>
        <v>43647</v>
      </c>
    </row>
    <row r="15899" spans="1:7" x14ac:dyDescent="0.35">
      <c r="A15899" s="72" t="s">
        <v>1044</v>
      </c>
      <c r="B15899" s="72" t="s">
        <v>1045</v>
      </c>
      <c r="C15899" s="72" t="s">
        <v>1087</v>
      </c>
      <c r="D15899" s="72" t="s">
        <v>1097</v>
      </c>
      <c r="E15899" s="72">
        <v>342</v>
      </c>
      <c r="F15899" s="105">
        <v>26</v>
      </c>
      <c r="G15899" s="108">
        <f t="shared" si="248"/>
        <v>43556</v>
      </c>
    </row>
    <row r="15900" spans="1:7" x14ac:dyDescent="0.35">
      <c r="A15900" s="72" t="s">
        <v>1044</v>
      </c>
      <c r="B15900" s="72" t="s">
        <v>1045</v>
      </c>
      <c r="C15900" s="72" t="s">
        <v>1087</v>
      </c>
      <c r="D15900" s="72" t="s">
        <v>1098</v>
      </c>
      <c r="E15900" s="72">
        <v>333</v>
      </c>
      <c r="F15900" s="105">
        <v>29</v>
      </c>
      <c r="G15900" s="108">
        <f t="shared" si="248"/>
        <v>43466</v>
      </c>
    </row>
    <row r="15901" spans="1:7" x14ac:dyDescent="0.35">
      <c r="A15901" s="72" t="s">
        <v>1044</v>
      </c>
      <c r="B15901" s="72" t="s">
        <v>1045</v>
      </c>
      <c r="C15901" s="72" t="s">
        <v>1087</v>
      </c>
      <c r="D15901" s="72" t="s">
        <v>1099</v>
      </c>
      <c r="E15901" s="72">
        <v>343</v>
      </c>
      <c r="F15901" s="105">
        <v>24</v>
      </c>
      <c r="G15901" s="108">
        <f t="shared" si="248"/>
        <v>43374</v>
      </c>
    </row>
    <row r="15902" spans="1:7" x14ac:dyDescent="0.35">
      <c r="A15902" s="72" t="s">
        <v>1044</v>
      </c>
      <c r="B15902" s="72" t="s">
        <v>1045</v>
      </c>
      <c r="C15902" s="72" t="s">
        <v>1100</v>
      </c>
      <c r="D15902" s="72" t="s">
        <v>1088</v>
      </c>
      <c r="E15902" s="72">
        <v>206</v>
      </c>
      <c r="F15902" s="105">
        <v>36</v>
      </c>
      <c r="G15902" s="108">
        <f t="shared" si="248"/>
        <v>44378</v>
      </c>
    </row>
    <row r="15903" spans="1:7" x14ac:dyDescent="0.35">
      <c r="A15903" s="72" t="s">
        <v>1044</v>
      </c>
      <c r="B15903" s="72" t="s">
        <v>1045</v>
      </c>
      <c r="C15903" s="72" t="s">
        <v>1100</v>
      </c>
      <c r="D15903" s="72" t="s">
        <v>1089</v>
      </c>
      <c r="E15903" s="72">
        <v>204</v>
      </c>
      <c r="F15903" s="105">
        <v>36</v>
      </c>
      <c r="G15903" s="108">
        <f t="shared" si="248"/>
        <v>44287</v>
      </c>
    </row>
    <row r="15904" spans="1:7" x14ac:dyDescent="0.35">
      <c r="A15904" s="72" t="s">
        <v>1044</v>
      </c>
      <c r="B15904" s="72" t="s">
        <v>1045</v>
      </c>
      <c r="C15904" s="72" t="s">
        <v>1100</v>
      </c>
      <c r="D15904" s="72" t="s">
        <v>1090</v>
      </c>
      <c r="E15904" s="72">
        <v>205</v>
      </c>
      <c r="F15904" s="105">
        <v>36</v>
      </c>
      <c r="G15904" s="108">
        <f t="shared" si="248"/>
        <v>44197</v>
      </c>
    </row>
    <row r="15905" spans="1:7" x14ac:dyDescent="0.35">
      <c r="A15905" s="72" t="s">
        <v>1044</v>
      </c>
      <c r="B15905" s="72" t="s">
        <v>1045</v>
      </c>
      <c r="C15905" s="72" t="s">
        <v>1100</v>
      </c>
      <c r="D15905" s="72" t="s">
        <v>1091</v>
      </c>
      <c r="E15905" s="72">
        <v>202</v>
      </c>
      <c r="F15905" s="105">
        <v>35</v>
      </c>
      <c r="G15905" s="108">
        <f t="shared" si="248"/>
        <v>44105</v>
      </c>
    </row>
    <row r="15906" spans="1:7" x14ac:dyDescent="0.35">
      <c r="A15906" s="72" t="s">
        <v>1044</v>
      </c>
      <c r="B15906" s="72" t="s">
        <v>1045</v>
      </c>
      <c r="C15906" s="72" t="s">
        <v>1100</v>
      </c>
      <c r="D15906" s="72" t="s">
        <v>1092</v>
      </c>
      <c r="E15906" s="72">
        <v>201</v>
      </c>
      <c r="F15906" s="105">
        <v>36</v>
      </c>
      <c r="G15906" s="108">
        <f t="shared" si="248"/>
        <v>44013</v>
      </c>
    </row>
    <row r="15907" spans="1:7" x14ac:dyDescent="0.35">
      <c r="A15907" s="72" t="s">
        <v>1044</v>
      </c>
      <c r="B15907" s="72" t="s">
        <v>1045</v>
      </c>
      <c r="C15907" s="72" t="s">
        <v>1100</v>
      </c>
      <c r="D15907" s="72" t="s">
        <v>1093</v>
      </c>
      <c r="E15907" s="72">
        <v>199</v>
      </c>
      <c r="F15907" s="105">
        <v>45</v>
      </c>
      <c r="G15907" s="108">
        <f t="shared" si="248"/>
        <v>43922</v>
      </c>
    </row>
    <row r="15908" spans="1:7" x14ac:dyDescent="0.35">
      <c r="A15908" s="72" t="s">
        <v>1044</v>
      </c>
      <c r="B15908" s="72" t="s">
        <v>1045</v>
      </c>
      <c r="C15908" s="72" t="s">
        <v>1100</v>
      </c>
      <c r="D15908" s="72" t="s">
        <v>1094</v>
      </c>
      <c r="E15908" s="72">
        <v>197</v>
      </c>
      <c r="F15908" s="105">
        <v>46</v>
      </c>
      <c r="G15908" s="108">
        <f t="shared" si="248"/>
        <v>43831</v>
      </c>
    </row>
    <row r="15909" spans="1:7" x14ac:dyDescent="0.35">
      <c r="A15909" s="72" t="s">
        <v>1044</v>
      </c>
      <c r="B15909" s="72" t="s">
        <v>1045</v>
      </c>
      <c r="C15909" s="72" t="s">
        <v>1100</v>
      </c>
      <c r="D15909" s="72" t="s">
        <v>1095</v>
      </c>
      <c r="E15909" s="72">
        <v>196</v>
      </c>
      <c r="F15909" s="105">
        <v>48</v>
      </c>
      <c r="G15909" s="108">
        <f t="shared" si="248"/>
        <v>43739</v>
      </c>
    </row>
    <row r="15910" spans="1:7" x14ac:dyDescent="0.35">
      <c r="A15910" s="72" t="s">
        <v>1044</v>
      </c>
      <c r="B15910" s="72" t="s">
        <v>1045</v>
      </c>
      <c r="C15910" s="72" t="s">
        <v>1100</v>
      </c>
      <c r="D15910" s="72" t="s">
        <v>1096</v>
      </c>
      <c r="E15910" s="72">
        <v>203</v>
      </c>
      <c r="F15910" s="105">
        <v>48</v>
      </c>
      <c r="G15910" s="108">
        <f t="shared" si="248"/>
        <v>43647</v>
      </c>
    </row>
    <row r="15911" spans="1:7" x14ac:dyDescent="0.35">
      <c r="A15911" s="72" t="s">
        <v>1044</v>
      </c>
      <c r="B15911" s="72" t="s">
        <v>1045</v>
      </c>
      <c r="C15911" s="72" t="s">
        <v>1100</v>
      </c>
      <c r="D15911" s="72" t="s">
        <v>1097</v>
      </c>
      <c r="E15911" s="72">
        <v>203</v>
      </c>
      <c r="F15911" s="105">
        <v>47</v>
      </c>
      <c r="G15911" s="108">
        <f t="shared" si="248"/>
        <v>43556</v>
      </c>
    </row>
    <row r="15912" spans="1:7" x14ac:dyDescent="0.35">
      <c r="A15912" s="72" t="s">
        <v>1044</v>
      </c>
      <c r="B15912" s="72" t="s">
        <v>1045</v>
      </c>
      <c r="C15912" s="72" t="s">
        <v>1100</v>
      </c>
      <c r="D15912" s="72" t="s">
        <v>1098</v>
      </c>
      <c r="E15912" s="72">
        <v>197</v>
      </c>
      <c r="F15912" s="105">
        <v>48</v>
      </c>
      <c r="G15912" s="108">
        <f t="shared" si="248"/>
        <v>43466</v>
      </c>
    </row>
    <row r="15913" spans="1:7" x14ac:dyDescent="0.35">
      <c r="A15913" s="72" t="s">
        <v>1044</v>
      </c>
      <c r="B15913" s="72" t="s">
        <v>1045</v>
      </c>
      <c r="C15913" s="72" t="s">
        <v>1100</v>
      </c>
      <c r="D15913" s="72" t="s">
        <v>1099</v>
      </c>
      <c r="E15913" s="72">
        <v>221</v>
      </c>
      <c r="F15913" s="105">
        <v>56</v>
      </c>
      <c r="G15913" s="108">
        <f t="shared" si="248"/>
        <v>43374</v>
      </c>
    </row>
    <row r="15914" spans="1:7" x14ac:dyDescent="0.35">
      <c r="A15914" s="72" t="s">
        <v>1044</v>
      </c>
      <c r="B15914" s="72" t="s">
        <v>1045</v>
      </c>
      <c r="C15914" s="72" t="s">
        <v>1101</v>
      </c>
      <c r="D15914" s="72" t="s">
        <v>1088</v>
      </c>
      <c r="E15914" s="72">
        <v>646</v>
      </c>
      <c r="F15914" s="105">
        <v>26</v>
      </c>
      <c r="G15914" s="108">
        <f t="shared" si="248"/>
        <v>44378</v>
      </c>
    </row>
    <row r="15915" spans="1:7" x14ac:dyDescent="0.35">
      <c r="A15915" s="72" t="s">
        <v>1044</v>
      </c>
      <c r="B15915" s="72" t="s">
        <v>1045</v>
      </c>
      <c r="C15915" s="72" t="s">
        <v>1101</v>
      </c>
      <c r="D15915" s="72" t="s">
        <v>1089</v>
      </c>
      <c r="E15915" s="72">
        <v>628</v>
      </c>
      <c r="F15915" s="105">
        <v>23</v>
      </c>
      <c r="G15915" s="108">
        <f t="shared" si="248"/>
        <v>44287</v>
      </c>
    </row>
    <row r="15916" spans="1:7" x14ac:dyDescent="0.35">
      <c r="A15916" s="72" t="s">
        <v>1044</v>
      </c>
      <c r="B15916" s="72" t="s">
        <v>1045</v>
      </c>
      <c r="C15916" s="72" t="s">
        <v>1101</v>
      </c>
      <c r="D15916" s="72" t="s">
        <v>1090</v>
      </c>
      <c r="E15916" s="72">
        <v>618</v>
      </c>
      <c r="F15916" s="105">
        <v>24</v>
      </c>
      <c r="G15916" s="108">
        <f t="shared" si="248"/>
        <v>44197</v>
      </c>
    </row>
    <row r="15917" spans="1:7" x14ac:dyDescent="0.35">
      <c r="A15917" s="72" t="s">
        <v>1044</v>
      </c>
      <c r="B15917" s="72" t="s">
        <v>1045</v>
      </c>
      <c r="C15917" s="72" t="s">
        <v>1101</v>
      </c>
      <c r="D15917" s="72" t="s">
        <v>1091</v>
      </c>
      <c r="E15917" s="72">
        <v>608</v>
      </c>
      <c r="F15917" s="105">
        <v>24</v>
      </c>
      <c r="G15917" s="108">
        <f t="shared" si="248"/>
        <v>44105</v>
      </c>
    </row>
    <row r="15918" spans="1:7" x14ac:dyDescent="0.35">
      <c r="A15918" s="72" t="s">
        <v>1044</v>
      </c>
      <c r="B15918" s="72" t="s">
        <v>1045</v>
      </c>
      <c r="C15918" s="72" t="s">
        <v>1101</v>
      </c>
      <c r="D15918" s="72" t="s">
        <v>1092</v>
      </c>
      <c r="E15918" s="72">
        <v>593</v>
      </c>
      <c r="F15918" s="105">
        <v>28</v>
      </c>
      <c r="G15918" s="108">
        <f t="shared" si="248"/>
        <v>44013</v>
      </c>
    </row>
    <row r="15919" spans="1:7" x14ac:dyDescent="0.35">
      <c r="A15919" s="72" t="s">
        <v>1044</v>
      </c>
      <c r="B15919" s="72" t="s">
        <v>1045</v>
      </c>
      <c r="C15919" s="72" t="s">
        <v>1101</v>
      </c>
      <c r="D15919" s="72" t="s">
        <v>1093</v>
      </c>
      <c r="E15919" s="72">
        <v>576</v>
      </c>
      <c r="F15919" s="105">
        <v>26</v>
      </c>
      <c r="G15919" s="108">
        <f t="shared" si="248"/>
        <v>43922</v>
      </c>
    </row>
    <row r="15920" spans="1:7" x14ac:dyDescent="0.35">
      <c r="A15920" s="72" t="s">
        <v>1044</v>
      </c>
      <c r="B15920" s="72" t="s">
        <v>1045</v>
      </c>
      <c r="C15920" s="72" t="s">
        <v>1101</v>
      </c>
      <c r="D15920" s="72" t="s">
        <v>1094</v>
      </c>
      <c r="E15920" s="72">
        <v>564</v>
      </c>
      <c r="F15920" s="105">
        <v>26</v>
      </c>
      <c r="G15920" s="108">
        <f t="shared" si="248"/>
        <v>43831</v>
      </c>
    </row>
    <row r="15921" spans="1:7" x14ac:dyDescent="0.35">
      <c r="A15921" s="72" t="s">
        <v>1044</v>
      </c>
      <c r="B15921" s="72" t="s">
        <v>1045</v>
      </c>
      <c r="C15921" s="72" t="s">
        <v>1101</v>
      </c>
      <c r="D15921" s="72" t="s">
        <v>1095</v>
      </c>
      <c r="E15921" s="72">
        <v>548</v>
      </c>
      <c r="F15921" s="105">
        <v>24</v>
      </c>
      <c r="G15921" s="108">
        <f t="shared" si="248"/>
        <v>43739</v>
      </c>
    </row>
    <row r="15922" spans="1:7" x14ac:dyDescent="0.35">
      <c r="A15922" s="72" t="s">
        <v>1044</v>
      </c>
      <c r="B15922" s="72" t="s">
        <v>1045</v>
      </c>
      <c r="C15922" s="72" t="s">
        <v>1101</v>
      </c>
      <c r="D15922" s="72" t="s">
        <v>1096</v>
      </c>
      <c r="E15922" s="72">
        <v>546</v>
      </c>
      <c r="F15922" s="105">
        <v>25</v>
      </c>
      <c r="G15922" s="108">
        <f t="shared" si="248"/>
        <v>43647</v>
      </c>
    </row>
    <row r="15923" spans="1:7" x14ac:dyDescent="0.35">
      <c r="A15923" s="72" t="s">
        <v>1044</v>
      </c>
      <c r="B15923" s="72" t="s">
        <v>1045</v>
      </c>
      <c r="C15923" s="72" t="s">
        <v>1101</v>
      </c>
      <c r="D15923" s="72" t="s">
        <v>1097</v>
      </c>
      <c r="E15923" s="72">
        <v>547</v>
      </c>
      <c r="F15923" s="105">
        <v>20</v>
      </c>
      <c r="G15923" s="108">
        <f t="shared" si="248"/>
        <v>43556</v>
      </c>
    </row>
    <row r="15924" spans="1:7" x14ac:dyDescent="0.35">
      <c r="A15924" s="72" t="s">
        <v>1044</v>
      </c>
      <c r="B15924" s="72" t="s">
        <v>1045</v>
      </c>
      <c r="C15924" s="72" t="s">
        <v>1101</v>
      </c>
      <c r="D15924" s="72" t="s">
        <v>1098</v>
      </c>
      <c r="E15924" s="72">
        <v>520</v>
      </c>
      <c r="F15924" s="105">
        <v>19</v>
      </c>
      <c r="G15924" s="108">
        <f t="shared" si="248"/>
        <v>43466</v>
      </c>
    </row>
    <row r="15925" spans="1:7" x14ac:dyDescent="0.35">
      <c r="A15925" s="72" t="s">
        <v>1044</v>
      </c>
      <c r="B15925" s="72" t="s">
        <v>1045</v>
      </c>
      <c r="C15925" s="72" t="s">
        <v>1101</v>
      </c>
      <c r="D15925" s="72" t="s">
        <v>1099</v>
      </c>
      <c r="E15925" s="72">
        <v>555</v>
      </c>
      <c r="F15925" s="105">
        <v>8</v>
      </c>
      <c r="G15925" s="108">
        <f t="shared" si="248"/>
        <v>43374</v>
      </c>
    </row>
    <row r="15926" spans="1:7" x14ac:dyDescent="0.35">
      <c r="A15926" s="72" t="s">
        <v>1044</v>
      </c>
      <c r="B15926" s="72" t="s">
        <v>1045</v>
      </c>
      <c r="C15926" s="72" t="s">
        <v>1102</v>
      </c>
      <c r="D15926" s="72" t="s">
        <v>1088</v>
      </c>
      <c r="E15926" s="72">
        <v>999</v>
      </c>
      <c r="F15926" s="105">
        <v>112</v>
      </c>
      <c r="G15926" s="108">
        <f t="shared" si="248"/>
        <v>44378</v>
      </c>
    </row>
    <row r="15927" spans="1:7" x14ac:dyDescent="0.35">
      <c r="A15927" s="72" t="s">
        <v>1044</v>
      </c>
      <c r="B15927" s="72" t="s">
        <v>1045</v>
      </c>
      <c r="C15927" s="72" t="s">
        <v>1102</v>
      </c>
      <c r="D15927" s="72" t="s">
        <v>1089</v>
      </c>
      <c r="E15927" s="72">
        <v>988</v>
      </c>
      <c r="F15927" s="105">
        <v>112</v>
      </c>
      <c r="G15927" s="108">
        <f t="shared" si="248"/>
        <v>44287</v>
      </c>
    </row>
    <row r="15928" spans="1:7" x14ac:dyDescent="0.35">
      <c r="A15928" s="72" t="s">
        <v>1044</v>
      </c>
      <c r="B15928" s="72" t="s">
        <v>1045</v>
      </c>
      <c r="C15928" s="72" t="s">
        <v>1102</v>
      </c>
      <c r="D15928" s="72" t="s">
        <v>1090</v>
      </c>
      <c r="E15928" s="72">
        <v>985</v>
      </c>
      <c r="F15928" s="105">
        <v>103</v>
      </c>
      <c r="G15928" s="108">
        <f t="shared" si="248"/>
        <v>44197</v>
      </c>
    </row>
    <row r="15929" spans="1:7" x14ac:dyDescent="0.35">
      <c r="A15929" s="72" t="s">
        <v>1044</v>
      </c>
      <c r="B15929" s="72" t="s">
        <v>1045</v>
      </c>
      <c r="C15929" s="72" t="s">
        <v>1102</v>
      </c>
      <c r="D15929" s="72" t="s">
        <v>1091</v>
      </c>
      <c r="E15929" s="72">
        <v>981</v>
      </c>
      <c r="F15929" s="105">
        <v>100</v>
      </c>
      <c r="G15929" s="108">
        <f t="shared" si="248"/>
        <v>44105</v>
      </c>
    </row>
    <row r="15930" spans="1:7" x14ac:dyDescent="0.35">
      <c r="A15930" s="72" t="s">
        <v>1044</v>
      </c>
      <c r="B15930" s="72" t="s">
        <v>1045</v>
      </c>
      <c r="C15930" s="72" t="s">
        <v>1102</v>
      </c>
      <c r="D15930" s="72" t="s">
        <v>1092</v>
      </c>
      <c r="E15930" s="72">
        <v>967</v>
      </c>
      <c r="F15930" s="105">
        <v>98</v>
      </c>
      <c r="G15930" s="108">
        <f t="shared" si="248"/>
        <v>44013</v>
      </c>
    </row>
    <row r="15931" spans="1:7" x14ac:dyDescent="0.35">
      <c r="A15931" s="72" t="s">
        <v>1044</v>
      </c>
      <c r="B15931" s="72" t="s">
        <v>1045</v>
      </c>
      <c r="C15931" s="72" t="s">
        <v>1102</v>
      </c>
      <c r="D15931" s="72" t="s">
        <v>1093</v>
      </c>
      <c r="E15931" s="72">
        <v>967</v>
      </c>
      <c r="F15931" s="105">
        <v>106</v>
      </c>
      <c r="G15931" s="108">
        <f t="shared" si="248"/>
        <v>43922</v>
      </c>
    </row>
    <row r="15932" spans="1:7" x14ac:dyDescent="0.35">
      <c r="A15932" s="72" t="s">
        <v>1044</v>
      </c>
      <c r="B15932" s="72" t="s">
        <v>1045</v>
      </c>
      <c r="C15932" s="72" t="s">
        <v>1102</v>
      </c>
      <c r="D15932" s="72" t="s">
        <v>1094</v>
      </c>
      <c r="E15932" s="72">
        <v>964</v>
      </c>
      <c r="F15932" s="105">
        <v>108</v>
      </c>
      <c r="G15932" s="108">
        <f t="shared" si="248"/>
        <v>43831</v>
      </c>
    </row>
    <row r="15933" spans="1:7" x14ac:dyDescent="0.35">
      <c r="A15933" s="72" t="s">
        <v>1044</v>
      </c>
      <c r="B15933" s="72" t="s">
        <v>1045</v>
      </c>
      <c r="C15933" s="72" t="s">
        <v>1102</v>
      </c>
      <c r="D15933" s="72" t="s">
        <v>1095</v>
      </c>
      <c r="E15933" s="72">
        <v>968</v>
      </c>
      <c r="F15933" s="105">
        <v>111</v>
      </c>
      <c r="G15933" s="108">
        <f t="shared" si="248"/>
        <v>43739</v>
      </c>
    </row>
    <row r="15934" spans="1:7" x14ac:dyDescent="0.35">
      <c r="A15934" s="72" t="s">
        <v>1044</v>
      </c>
      <c r="B15934" s="72" t="s">
        <v>1045</v>
      </c>
      <c r="C15934" s="72" t="s">
        <v>1102</v>
      </c>
      <c r="D15934" s="72" t="s">
        <v>1096</v>
      </c>
      <c r="E15934" s="72">
        <v>969</v>
      </c>
      <c r="F15934" s="105">
        <v>108</v>
      </c>
      <c r="G15934" s="108">
        <f t="shared" si="248"/>
        <v>43647</v>
      </c>
    </row>
    <row r="15935" spans="1:7" x14ac:dyDescent="0.35">
      <c r="A15935" s="72" t="s">
        <v>1044</v>
      </c>
      <c r="B15935" s="72" t="s">
        <v>1045</v>
      </c>
      <c r="C15935" s="72" t="s">
        <v>1102</v>
      </c>
      <c r="D15935" s="72" t="s">
        <v>1097</v>
      </c>
      <c r="E15935" s="72">
        <v>977</v>
      </c>
      <c r="F15935" s="105">
        <v>112</v>
      </c>
      <c r="G15935" s="108">
        <f t="shared" si="248"/>
        <v>43556</v>
      </c>
    </row>
    <row r="15936" spans="1:7" x14ac:dyDescent="0.35">
      <c r="A15936" s="72" t="s">
        <v>1044</v>
      </c>
      <c r="B15936" s="72" t="s">
        <v>1045</v>
      </c>
      <c r="C15936" s="72" t="s">
        <v>1102</v>
      </c>
      <c r="D15936" s="72" t="s">
        <v>1098</v>
      </c>
      <c r="E15936" s="72">
        <v>975</v>
      </c>
      <c r="F15936" s="105">
        <v>113</v>
      </c>
      <c r="G15936" s="108">
        <f t="shared" si="248"/>
        <v>43466</v>
      </c>
    </row>
    <row r="15937" spans="1:7" x14ac:dyDescent="0.35">
      <c r="A15937" s="72" t="s">
        <v>1044</v>
      </c>
      <c r="B15937" s="72" t="s">
        <v>1045</v>
      </c>
      <c r="C15937" s="72" t="s">
        <v>1102</v>
      </c>
      <c r="D15937" s="72" t="s">
        <v>1099</v>
      </c>
      <c r="E15937" s="72">
        <v>1045</v>
      </c>
      <c r="F15937" s="105">
        <v>113</v>
      </c>
      <c r="G15937" s="108">
        <f t="shared" si="248"/>
        <v>43374</v>
      </c>
    </row>
    <row r="15938" spans="1:7" x14ac:dyDescent="0.35">
      <c r="A15938" s="72" t="s">
        <v>892</v>
      </c>
      <c r="B15938" s="72" t="s">
        <v>893</v>
      </c>
      <c r="C15938" s="72" t="s">
        <v>1087</v>
      </c>
      <c r="D15938" s="72" t="s">
        <v>1088</v>
      </c>
      <c r="E15938" s="72">
        <v>2696</v>
      </c>
      <c r="F15938" s="105">
        <v>190</v>
      </c>
      <c r="G15938" s="108">
        <f t="shared" si="248"/>
        <v>44378</v>
      </c>
    </row>
    <row r="15939" spans="1:7" x14ac:dyDescent="0.35">
      <c r="A15939" s="72" t="s">
        <v>892</v>
      </c>
      <c r="B15939" s="72" t="s">
        <v>893</v>
      </c>
      <c r="C15939" s="72" t="s">
        <v>1087</v>
      </c>
      <c r="D15939" s="72" t="s">
        <v>1089</v>
      </c>
      <c r="E15939" s="72">
        <v>2720</v>
      </c>
      <c r="F15939" s="105">
        <v>197</v>
      </c>
      <c r="G15939" s="108">
        <f t="shared" si="248"/>
        <v>44287</v>
      </c>
    </row>
    <row r="15940" spans="1:7" x14ac:dyDescent="0.35">
      <c r="A15940" s="72" t="s">
        <v>892</v>
      </c>
      <c r="B15940" s="72" t="s">
        <v>893</v>
      </c>
      <c r="C15940" s="72" t="s">
        <v>1087</v>
      </c>
      <c r="D15940" s="72" t="s">
        <v>1090</v>
      </c>
      <c r="E15940" s="72">
        <v>2729</v>
      </c>
      <c r="F15940" s="105">
        <v>197</v>
      </c>
      <c r="G15940" s="108">
        <f t="shared" ref="G15940:G16003" si="249">DATE(LEFT(D15940,4),RIGHT(LEFT(D15940,7),2),1)</f>
        <v>44197</v>
      </c>
    </row>
    <row r="15941" spans="1:7" x14ac:dyDescent="0.35">
      <c r="A15941" s="72" t="s">
        <v>892</v>
      </c>
      <c r="B15941" s="72" t="s">
        <v>893</v>
      </c>
      <c r="C15941" s="72" t="s">
        <v>1087</v>
      </c>
      <c r="D15941" s="72" t="s">
        <v>1091</v>
      </c>
      <c r="E15941" s="72">
        <v>2717</v>
      </c>
      <c r="F15941" s="105">
        <v>198</v>
      </c>
      <c r="G15941" s="108">
        <f t="shared" si="249"/>
        <v>44105</v>
      </c>
    </row>
    <row r="15942" spans="1:7" x14ac:dyDescent="0.35">
      <c r="A15942" s="72" t="s">
        <v>892</v>
      </c>
      <c r="B15942" s="72" t="s">
        <v>893</v>
      </c>
      <c r="C15942" s="72" t="s">
        <v>1087</v>
      </c>
      <c r="D15942" s="72" t="s">
        <v>1092</v>
      </c>
      <c r="E15942" s="72">
        <v>2673</v>
      </c>
      <c r="F15942" s="105">
        <v>201</v>
      </c>
      <c r="G15942" s="108">
        <f t="shared" si="249"/>
        <v>44013</v>
      </c>
    </row>
    <row r="15943" spans="1:7" x14ac:dyDescent="0.35">
      <c r="A15943" s="72" t="s">
        <v>892</v>
      </c>
      <c r="B15943" s="72" t="s">
        <v>893</v>
      </c>
      <c r="C15943" s="72" t="s">
        <v>1087</v>
      </c>
      <c r="D15943" s="72" t="s">
        <v>1093</v>
      </c>
      <c r="E15943" s="72">
        <v>2667</v>
      </c>
      <c r="F15943" s="105">
        <v>212</v>
      </c>
      <c r="G15943" s="108">
        <f t="shared" si="249"/>
        <v>43922</v>
      </c>
    </row>
    <row r="15944" spans="1:7" x14ac:dyDescent="0.35">
      <c r="A15944" s="72" t="s">
        <v>892</v>
      </c>
      <c r="B15944" s="72" t="s">
        <v>893</v>
      </c>
      <c r="C15944" s="72" t="s">
        <v>1087</v>
      </c>
      <c r="D15944" s="72" t="s">
        <v>1094</v>
      </c>
      <c r="E15944" s="72">
        <v>2634</v>
      </c>
      <c r="F15944" s="105">
        <v>185</v>
      </c>
      <c r="G15944" s="108">
        <f t="shared" si="249"/>
        <v>43831</v>
      </c>
    </row>
    <row r="15945" spans="1:7" x14ac:dyDescent="0.35">
      <c r="A15945" s="72" t="s">
        <v>892</v>
      </c>
      <c r="B15945" s="72" t="s">
        <v>893</v>
      </c>
      <c r="C15945" s="72" t="s">
        <v>1087</v>
      </c>
      <c r="D15945" s="72" t="s">
        <v>1095</v>
      </c>
      <c r="E15945" s="72">
        <v>2614</v>
      </c>
      <c r="F15945" s="105">
        <v>192</v>
      </c>
      <c r="G15945" s="108">
        <f t="shared" si="249"/>
        <v>43739</v>
      </c>
    </row>
    <row r="15946" spans="1:7" x14ac:dyDescent="0.35">
      <c r="A15946" s="72" t="s">
        <v>892</v>
      </c>
      <c r="B15946" s="72" t="s">
        <v>893</v>
      </c>
      <c r="C15946" s="72" t="s">
        <v>1087</v>
      </c>
      <c r="D15946" s="72" t="s">
        <v>1096</v>
      </c>
      <c r="E15946" s="72">
        <v>2608</v>
      </c>
      <c r="F15946" s="105">
        <v>225</v>
      </c>
      <c r="G15946" s="108">
        <f t="shared" si="249"/>
        <v>43647</v>
      </c>
    </row>
    <row r="15947" spans="1:7" x14ac:dyDescent="0.35">
      <c r="A15947" s="72" t="s">
        <v>892</v>
      </c>
      <c r="B15947" s="72" t="s">
        <v>893</v>
      </c>
      <c r="C15947" s="72" t="s">
        <v>1087</v>
      </c>
      <c r="D15947" s="72" t="s">
        <v>1097</v>
      </c>
      <c r="E15947" s="72">
        <v>2606</v>
      </c>
      <c r="F15947" s="105">
        <v>76</v>
      </c>
      <c r="G15947" s="108">
        <f t="shared" si="249"/>
        <v>43556</v>
      </c>
    </row>
    <row r="15948" spans="1:7" x14ac:dyDescent="0.35">
      <c r="A15948" s="72" t="s">
        <v>892</v>
      </c>
      <c r="B15948" s="72" t="s">
        <v>893</v>
      </c>
      <c r="C15948" s="72" t="s">
        <v>1087</v>
      </c>
      <c r="D15948" s="72" t="s">
        <v>1098</v>
      </c>
      <c r="E15948" s="72">
        <v>2597</v>
      </c>
      <c r="F15948" s="105">
        <v>59</v>
      </c>
      <c r="G15948" s="108">
        <f t="shared" si="249"/>
        <v>43466</v>
      </c>
    </row>
    <row r="15949" spans="1:7" x14ac:dyDescent="0.35">
      <c r="A15949" s="72" t="s">
        <v>892</v>
      </c>
      <c r="B15949" s="72" t="s">
        <v>893</v>
      </c>
      <c r="C15949" s="72" t="s">
        <v>1087</v>
      </c>
      <c r="D15949" s="72" t="s">
        <v>1099</v>
      </c>
      <c r="E15949" s="72">
        <v>2702</v>
      </c>
      <c r="F15949" s="105">
        <v>65</v>
      </c>
      <c r="G15949" s="108">
        <f t="shared" si="249"/>
        <v>43374</v>
      </c>
    </row>
    <row r="15950" spans="1:7" x14ac:dyDescent="0.35">
      <c r="A15950" s="72" t="s">
        <v>892</v>
      </c>
      <c r="B15950" s="72" t="s">
        <v>893</v>
      </c>
      <c r="C15950" s="72" t="s">
        <v>1100</v>
      </c>
      <c r="D15950" s="72" t="s">
        <v>1088</v>
      </c>
      <c r="E15950" s="72">
        <v>1541</v>
      </c>
      <c r="F15950" s="105">
        <v>233</v>
      </c>
      <c r="G15950" s="108">
        <f t="shared" si="249"/>
        <v>44378</v>
      </c>
    </row>
    <row r="15951" spans="1:7" x14ac:dyDescent="0.35">
      <c r="A15951" s="72" t="s">
        <v>892</v>
      </c>
      <c r="B15951" s="72" t="s">
        <v>893</v>
      </c>
      <c r="C15951" s="72" t="s">
        <v>1100</v>
      </c>
      <c r="D15951" s="72" t="s">
        <v>1089</v>
      </c>
      <c r="E15951" s="72">
        <v>1548</v>
      </c>
      <c r="F15951" s="105">
        <v>233</v>
      </c>
      <c r="G15951" s="108">
        <f t="shared" si="249"/>
        <v>44287</v>
      </c>
    </row>
    <row r="15952" spans="1:7" x14ac:dyDescent="0.35">
      <c r="A15952" s="72" t="s">
        <v>892</v>
      </c>
      <c r="B15952" s="72" t="s">
        <v>893</v>
      </c>
      <c r="C15952" s="72" t="s">
        <v>1100</v>
      </c>
      <c r="D15952" s="72" t="s">
        <v>1090</v>
      </c>
      <c r="E15952" s="72">
        <v>1544</v>
      </c>
      <c r="F15952" s="105">
        <v>233</v>
      </c>
      <c r="G15952" s="108">
        <f t="shared" si="249"/>
        <v>44197</v>
      </c>
    </row>
    <row r="15953" spans="1:7" x14ac:dyDescent="0.35">
      <c r="A15953" s="72" t="s">
        <v>892</v>
      </c>
      <c r="B15953" s="72" t="s">
        <v>893</v>
      </c>
      <c r="C15953" s="72" t="s">
        <v>1100</v>
      </c>
      <c r="D15953" s="72" t="s">
        <v>1091</v>
      </c>
      <c r="E15953" s="72">
        <v>1528</v>
      </c>
      <c r="F15953" s="105">
        <v>236</v>
      </c>
      <c r="G15953" s="108">
        <f t="shared" si="249"/>
        <v>44105</v>
      </c>
    </row>
    <row r="15954" spans="1:7" x14ac:dyDescent="0.35">
      <c r="A15954" s="72" t="s">
        <v>892</v>
      </c>
      <c r="B15954" s="72" t="s">
        <v>893</v>
      </c>
      <c r="C15954" s="72" t="s">
        <v>1100</v>
      </c>
      <c r="D15954" s="72" t="s">
        <v>1092</v>
      </c>
      <c r="E15954" s="72">
        <v>1513</v>
      </c>
      <c r="F15954" s="105">
        <v>243</v>
      </c>
      <c r="G15954" s="108">
        <f t="shared" si="249"/>
        <v>44013</v>
      </c>
    </row>
    <row r="15955" spans="1:7" x14ac:dyDescent="0.35">
      <c r="A15955" s="72" t="s">
        <v>892</v>
      </c>
      <c r="B15955" s="72" t="s">
        <v>893</v>
      </c>
      <c r="C15955" s="72" t="s">
        <v>1100</v>
      </c>
      <c r="D15955" s="72" t="s">
        <v>1093</v>
      </c>
      <c r="E15955" s="72">
        <v>1518</v>
      </c>
      <c r="F15955" s="105">
        <v>240</v>
      </c>
      <c r="G15955" s="108">
        <f t="shared" si="249"/>
        <v>43922</v>
      </c>
    </row>
    <row r="15956" spans="1:7" x14ac:dyDescent="0.35">
      <c r="A15956" s="72" t="s">
        <v>892</v>
      </c>
      <c r="B15956" s="72" t="s">
        <v>893</v>
      </c>
      <c r="C15956" s="72" t="s">
        <v>1100</v>
      </c>
      <c r="D15956" s="72" t="s">
        <v>1094</v>
      </c>
      <c r="E15956" s="72">
        <v>1485</v>
      </c>
      <c r="F15956" s="105">
        <v>210</v>
      </c>
      <c r="G15956" s="108">
        <f t="shared" si="249"/>
        <v>43831</v>
      </c>
    </row>
    <row r="15957" spans="1:7" x14ac:dyDescent="0.35">
      <c r="A15957" s="72" t="s">
        <v>892</v>
      </c>
      <c r="B15957" s="72" t="s">
        <v>893</v>
      </c>
      <c r="C15957" s="72" t="s">
        <v>1100</v>
      </c>
      <c r="D15957" s="72" t="s">
        <v>1095</v>
      </c>
      <c r="E15957" s="72">
        <v>1482</v>
      </c>
      <c r="F15957" s="105">
        <v>213</v>
      </c>
      <c r="G15957" s="108">
        <f t="shared" si="249"/>
        <v>43739</v>
      </c>
    </row>
    <row r="15958" spans="1:7" x14ac:dyDescent="0.35">
      <c r="A15958" s="72" t="s">
        <v>892</v>
      </c>
      <c r="B15958" s="72" t="s">
        <v>893</v>
      </c>
      <c r="C15958" s="72" t="s">
        <v>1100</v>
      </c>
      <c r="D15958" s="72" t="s">
        <v>1096</v>
      </c>
      <c r="E15958" s="72">
        <v>1482</v>
      </c>
      <c r="F15958" s="105">
        <v>250</v>
      </c>
      <c r="G15958" s="108">
        <f t="shared" si="249"/>
        <v>43647</v>
      </c>
    </row>
    <row r="15959" spans="1:7" x14ac:dyDescent="0.35">
      <c r="A15959" s="72" t="s">
        <v>892</v>
      </c>
      <c r="B15959" s="72" t="s">
        <v>893</v>
      </c>
      <c r="C15959" s="72" t="s">
        <v>1100</v>
      </c>
      <c r="D15959" s="72" t="s">
        <v>1097</v>
      </c>
      <c r="E15959" s="72">
        <v>1483</v>
      </c>
      <c r="F15959" s="105">
        <v>18</v>
      </c>
      <c r="G15959" s="108">
        <f t="shared" si="249"/>
        <v>43556</v>
      </c>
    </row>
    <row r="15960" spans="1:7" x14ac:dyDescent="0.35">
      <c r="A15960" s="72" t="s">
        <v>892</v>
      </c>
      <c r="B15960" s="72" t="s">
        <v>893</v>
      </c>
      <c r="C15960" s="72" t="s">
        <v>1100</v>
      </c>
      <c r="D15960" s="72" t="s">
        <v>1098</v>
      </c>
      <c r="E15960" s="72">
        <v>1477</v>
      </c>
      <c r="F15960" s="105">
        <v>7</v>
      </c>
      <c r="G15960" s="108">
        <f t="shared" si="249"/>
        <v>43466</v>
      </c>
    </row>
    <row r="15961" spans="1:7" x14ac:dyDescent="0.35">
      <c r="A15961" s="72" t="s">
        <v>892</v>
      </c>
      <c r="B15961" s="72" t="s">
        <v>893</v>
      </c>
      <c r="C15961" s="72" t="s">
        <v>1100</v>
      </c>
      <c r="D15961" s="72" t="s">
        <v>1099</v>
      </c>
      <c r="E15961" s="72">
        <v>1527</v>
      </c>
      <c r="F15961" s="105">
        <v>19</v>
      </c>
      <c r="G15961" s="108">
        <f t="shared" si="249"/>
        <v>43374</v>
      </c>
    </row>
    <row r="15962" spans="1:7" x14ac:dyDescent="0.35">
      <c r="A15962" s="72" t="s">
        <v>892</v>
      </c>
      <c r="B15962" s="72" t="s">
        <v>893</v>
      </c>
      <c r="C15962" s="72" t="s">
        <v>1101</v>
      </c>
      <c r="D15962" s="72" t="s">
        <v>1088</v>
      </c>
      <c r="E15962" s="72">
        <v>329</v>
      </c>
      <c r="F15962" s="105">
        <v>14</v>
      </c>
      <c r="G15962" s="108">
        <f t="shared" si="249"/>
        <v>44378</v>
      </c>
    </row>
    <row r="15963" spans="1:7" x14ac:dyDescent="0.35">
      <c r="A15963" s="72" t="s">
        <v>892</v>
      </c>
      <c r="B15963" s="72" t="s">
        <v>893</v>
      </c>
      <c r="C15963" s="72" t="s">
        <v>1101</v>
      </c>
      <c r="D15963" s="72" t="s">
        <v>1089</v>
      </c>
      <c r="E15963" s="72">
        <v>338</v>
      </c>
      <c r="F15963" s="105">
        <v>14</v>
      </c>
      <c r="G15963" s="108">
        <f t="shared" si="249"/>
        <v>44287</v>
      </c>
    </row>
    <row r="15964" spans="1:7" x14ac:dyDescent="0.35">
      <c r="A15964" s="72" t="s">
        <v>892</v>
      </c>
      <c r="B15964" s="72" t="s">
        <v>893</v>
      </c>
      <c r="C15964" s="72" t="s">
        <v>1101</v>
      </c>
      <c r="D15964" s="72" t="s">
        <v>1090</v>
      </c>
      <c r="E15964" s="72">
        <v>338</v>
      </c>
      <c r="F15964" s="105">
        <v>14</v>
      </c>
      <c r="G15964" s="108">
        <f t="shared" si="249"/>
        <v>44197</v>
      </c>
    </row>
    <row r="15965" spans="1:7" x14ac:dyDescent="0.35">
      <c r="A15965" s="72" t="s">
        <v>892</v>
      </c>
      <c r="B15965" s="72" t="s">
        <v>893</v>
      </c>
      <c r="C15965" s="72" t="s">
        <v>1101</v>
      </c>
      <c r="D15965" s="72" t="s">
        <v>1091</v>
      </c>
      <c r="E15965" s="72">
        <v>334</v>
      </c>
      <c r="F15965" s="105">
        <v>15</v>
      </c>
      <c r="G15965" s="108">
        <f t="shared" si="249"/>
        <v>44105</v>
      </c>
    </row>
    <row r="15966" spans="1:7" x14ac:dyDescent="0.35">
      <c r="A15966" s="72" t="s">
        <v>892</v>
      </c>
      <c r="B15966" s="72" t="s">
        <v>893</v>
      </c>
      <c r="C15966" s="72" t="s">
        <v>1101</v>
      </c>
      <c r="D15966" s="72" t="s">
        <v>1092</v>
      </c>
      <c r="E15966" s="72">
        <v>317</v>
      </c>
      <c r="F15966" s="105">
        <v>15</v>
      </c>
      <c r="G15966" s="108">
        <f t="shared" si="249"/>
        <v>44013</v>
      </c>
    </row>
    <row r="15967" spans="1:7" x14ac:dyDescent="0.35">
      <c r="A15967" s="72" t="s">
        <v>892</v>
      </c>
      <c r="B15967" s="72" t="s">
        <v>893</v>
      </c>
      <c r="C15967" s="72" t="s">
        <v>1101</v>
      </c>
      <c r="D15967" s="72" t="s">
        <v>1093</v>
      </c>
      <c r="E15967" s="72">
        <v>310</v>
      </c>
      <c r="F15967" s="105">
        <v>16</v>
      </c>
      <c r="G15967" s="108">
        <f t="shared" si="249"/>
        <v>43922</v>
      </c>
    </row>
    <row r="15968" spans="1:7" x14ac:dyDescent="0.35">
      <c r="A15968" s="72" t="s">
        <v>892</v>
      </c>
      <c r="B15968" s="72" t="s">
        <v>893</v>
      </c>
      <c r="C15968" s="72" t="s">
        <v>1101</v>
      </c>
      <c r="D15968" s="72" t="s">
        <v>1094</v>
      </c>
      <c r="E15968" s="72">
        <v>305</v>
      </c>
      <c r="F15968" s="105">
        <v>14</v>
      </c>
      <c r="G15968" s="108">
        <f t="shared" si="249"/>
        <v>43831</v>
      </c>
    </row>
    <row r="15969" spans="1:7" x14ac:dyDescent="0.35">
      <c r="A15969" s="72" t="s">
        <v>892</v>
      </c>
      <c r="B15969" s="72" t="s">
        <v>893</v>
      </c>
      <c r="C15969" s="72" t="s">
        <v>1101</v>
      </c>
      <c r="D15969" s="72" t="s">
        <v>1095</v>
      </c>
      <c r="E15969" s="72">
        <v>304</v>
      </c>
      <c r="F15969" s="105">
        <v>14</v>
      </c>
      <c r="G15969" s="108">
        <f t="shared" si="249"/>
        <v>43739</v>
      </c>
    </row>
    <row r="15970" spans="1:7" x14ac:dyDescent="0.35">
      <c r="A15970" s="72" t="s">
        <v>892</v>
      </c>
      <c r="B15970" s="72" t="s">
        <v>893</v>
      </c>
      <c r="C15970" s="72" t="s">
        <v>1101</v>
      </c>
      <c r="D15970" s="72" t="s">
        <v>1096</v>
      </c>
      <c r="E15970" s="72">
        <v>303</v>
      </c>
      <c r="F15970" s="105">
        <v>17</v>
      </c>
      <c r="G15970" s="108">
        <f t="shared" si="249"/>
        <v>43647</v>
      </c>
    </row>
    <row r="15971" spans="1:7" x14ac:dyDescent="0.35">
      <c r="A15971" s="72" t="s">
        <v>892</v>
      </c>
      <c r="B15971" s="72" t="s">
        <v>893</v>
      </c>
      <c r="C15971" s="72" t="s">
        <v>1101</v>
      </c>
      <c r="D15971" s="72" t="s">
        <v>1097</v>
      </c>
      <c r="E15971" s="72">
        <v>303</v>
      </c>
      <c r="F15971" s="105">
        <v>7</v>
      </c>
      <c r="G15971" s="108">
        <f t="shared" si="249"/>
        <v>43556</v>
      </c>
    </row>
    <row r="15972" spans="1:7" x14ac:dyDescent="0.35">
      <c r="A15972" s="72" t="s">
        <v>892</v>
      </c>
      <c r="B15972" s="72" t="s">
        <v>893</v>
      </c>
      <c r="C15972" s="72" t="s">
        <v>1101</v>
      </c>
      <c r="D15972" s="72" t="s">
        <v>1098</v>
      </c>
      <c r="E15972" s="72">
        <v>300</v>
      </c>
      <c r="F15972" s="105">
        <v>4</v>
      </c>
      <c r="G15972" s="108">
        <f t="shared" si="249"/>
        <v>43466</v>
      </c>
    </row>
    <row r="15973" spans="1:7" x14ac:dyDescent="0.35">
      <c r="A15973" s="72" t="s">
        <v>892</v>
      </c>
      <c r="B15973" s="72" t="s">
        <v>893</v>
      </c>
      <c r="C15973" s="72" t="s">
        <v>1101</v>
      </c>
      <c r="D15973" s="72" t="s">
        <v>1099</v>
      </c>
      <c r="E15973" s="72">
        <v>323</v>
      </c>
      <c r="F15973" s="105">
        <v>3</v>
      </c>
      <c r="G15973" s="108">
        <f t="shared" si="249"/>
        <v>43374</v>
      </c>
    </row>
    <row r="15974" spans="1:7" x14ac:dyDescent="0.35">
      <c r="A15974" s="72" t="s">
        <v>892</v>
      </c>
      <c r="B15974" s="72" t="s">
        <v>893</v>
      </c>
      <c r="C15974" s="72" t="s">
        <v>1102</v>
      </c>
      <c r="D15974" s="72" t="s">
        <v>1088</v>
      </c>
      <c r="E15974" s="72">
        <v>3897</v>
      </c>
      <c r="F15974" s="105">
        <v>354</v>
      </c>
      <c r="G15974" s="108">
        <f t="shared" si="249"/>
        <v>44378</v>
      </c>
    </row>
    <row r="15975" spans="1:7" x14ac:dyDescent="0.35">
      <c r="A15975" s="72" t="s">
        <v>892</v>
      </c>
      <c r="B15975" s="72" t="s">
        <v>893</v>
      </c>
      <c r="C15975" s="72" t="s">
        <v>1102</v>
      </c>
      <c r="D15975" s="72" t="s">
        <v>1089</v>
      </c>
      <c r="E15975" s="72">
        <v>3899</v>
      </c>
      <c r="F15975" s="105">
        <v>356</v>
      </c>
      <c r="G15975" s="108">
        <f t="shared" si="249"/>
        <v>44287</v>
      </c>
    </row>
    <row r="15976" spans="1:7" x14ac:dyDescent="0.35">
      <c r="A15976" s="72" t="s">
        <v>892</v>
      </c>
      <c r="B15976" s="72" t="s">
        <v>893</v>
      </c>
      <c r="C15976" s="72" t="s">
        <v>1102</v>
      </c>
      <c r="D15976" s="72" t="s">
        <v>1090</v>
      </c>
      <c r="E15976" s="72">
        <v>3897</v>
      </c>
      <c r="F15976" s="105">
        <v>356</v>
      </c>
      <c r="G15976" s="108">
        <f t="shared" si="249"/>
        <v>44197</v>
      </c>
    </row>
    <row r="15977" spans="1:7" x14ac:dyDescent="0.35">
      <c r="A15977" s="72" t="s">
        <v>892</v>
      </c>
      <c r="B15977" s="72" t="s">
        <v>893</v>
      </c>
      <c r="C15977" s="72" t="s">
        <v>1102</v>
      </c>
      <c r="D15977" s="72" t="s">
        <v>1091</v>
      </c>
      <c r="E15977" s="72">
        <v>3892</v>
      </c>
      <c r="F15977" s="105">
        <v>359</v>
      </c>
      <c r="G15977" s="108">
        <f t="shared" si="249"/>
        <v>44105</v>
      </c>
    </row>
    <row r="15978" spans="1:7" x14ac:dyDescent="0.35">
      <c r="A15978" s="72" t="s">
        <v>892</v>
      </c>
      <c r="B15978" s="72" t="s">
        <v>893</v>
      </c>
      <c r="C15978" s="72" t="s">
        <v>1102</v>
      </c>
      <c r="D15978" s="72" t="s">
        <v>1092</v>
      </c>
      <c r="E15978" s="72">
        <v>3866</v>
      </c>
      <c r="F15978" s="105">
        <v>360</v>
      </c>
      <c r="G15978" s="108">
        <f t="shared" si="249"/>
        <v>44013</v>
      </c>
    </row>
    <row r="15979" spans="1:7" x14ac:dyDescent="0.35">
      <c r="A15979" s="72" t="s">
        <v>892</v>
      </c>
      <c r="B15979" s="72" t="s">
        <v>893</v>
      </c>
      <c r="C15979" s="72" t="s">
        <v>1102</v>
      </c>
      <c r="D15979" s="72" t="s">
        <v>1093</v>
      </c>
      <c r="E15979" s="72">
        <v>3858</v>
      </c>
      <c r="F15979" s="105">
        <v>354</v>
      </c>
      <c r="G15979" s="108">
        <f t="shared" si="249"/>
        <v>43922</v>
      </c>
    </row>
    <row r="15980" spans="1:7" x14ac:dyDescent="0.35">
      <c r="A15980" s="72" t="s">
        <v>892</v>
      </c>
      <c r="B15980" s="72" t="s">
        <v>893</v>
      </c>
      <c r="C15980" s="72" t="s">
        <v>1102</v>
      </c>
      <c r="D15980" s="72" t="s">
        <v>1094</v>
      </c>
      <c r="E15980" s="72">
        <v>3831</v>
      </c>
      <c r="F15980" s="105">
        <v>257</v>
      </c>
      <c r="G15980" s="108">
        <f t="shared" si="249"/>
        <v>43831</v>
      </c>
    </row>
    <row r="15981" spans="1:7" x14ac:dyDescent="0.35">
      <c r="A15981" s="72" t="s">
        <v>892</v>
      </c>
      <c r="B15981" s="72" t="s">
        <v>893</v>
      </c>
      <c r="C15981" s="72" t="s">
        <v>1102</v>
      </c>
      <c r="D15981" s="72" t="s">
        <v>1095</v>
      </c>
      <c r="E15981" s="72">
        <v>3838</v>
      </c>
      <c r="F15981" s="105">
        <v>242</v>
      </c>
      <c r="G15981" s="108">
        <f t="shared" si="249"/>
        <v>43739</v>
      </c>
    </row>
    <row r="15982" spans="1:7" x14ac:dyDescent="0.35">
      <c r="A15982" s="72" t="s">
        <v>892</v>
      </c>
      <c r="B15982" s="72" t="s">
        <v>893</v>
      </c>
      <c r="C15982" s="72" t="s">
        <v>1102</v>
      </c>
      <c r="D15982" s="72" t="s">
        <v>1096</v>
      </c>
      <c r="E15982" s="72">
        <v>3826</v>
      </c>
      <c r="F15982" s="105">
        <v>332</v>
      </c>
      <c r="G15982" s="108">
        <f t="shared" si="249"/>
        <v>43647</v>
      </c>
    </row>
    <row r="15983" spans="1:7" x14ac:dyDescent="0.35">
      <c r="A15983" s="72" t="s">
        <v>892</v>
      </c>
      <c r="B15983" s="72" t="s">
        <v>893</v>
      </c>
      <c r="C15983" s="72" t="s">
        <v>1102</v>
      </c>
      <c r="D15983" s="72" t="s">
        <v>1097</v>
      </c>
      <c r="E15983" s="72">
        <v>3831</v>
      </c>
      <c r="F15983" s="105">
        <v>106</v>
      </c>
      <c r="G15983" s="108">
        <f t="shared" si="249"/>
        <v>43556</v>
      </c>
    </row>
    <row r="15984" spans="1:7" x14ac:dyDescent="0.35">
      <c r="A15984" s="72" t="s">
        <v>892</v>
      </c>
      <c r="B15984" s="72" t="s">
        <v>893</v>
      </c>
      <c r="C15984" s="72" t="s">
        <v>1102</v>
      </c>
      <c r="D15984" s="72" t="s">
        <v>1098</v>
      </c>
      <c r="E15984" s="72">
        <v>3809</v>
      </c>
      <c r="F15984" s="105">
        <v>31</v>
      </c>
      <c r="G15984" s="108">
        <f t="shared" si="249"/>
        <v>43466</v>
      </c>
    </row>
    <row r="15985" spans="1:7" x14ac:dyDescent="0.35">
      <c r="A15985" s="72" t="s">
        <v>892</v>
      </c>
      <c r="B15985" s="72" t="s">
        <v>893</v>
      </c>
      <c r="C15985" s="72" t="s">
        <v>1102</v>
      </c>
      <c r="D15985" s="72" t="s">
        <v>1099</v>
      </c>
      <c r="E15985" s="72">
        <v>3865</v>
      </c>
      <c r="F15985" s="105">
        <v>31</v>
      </c>
      <c r="G15985" s="108">
        <f t="shared" si="249"/>
        <v>43374</v>
      </c>
    </row>
    <row r="15986" spans="1:7" x14ac:dyDescent="0.35">
      <c r="A15986" s="72" t="s">
        <v>894</v>
      </c>
      <c r="B15986" s="72" t="s">
        <v>895</v>
      </c>
      <c r="C15986" s="72" t="s">
        <v>1087</v>
      </c>
      <c r="D15986" s="72" t="s">
        <v>1088</v>
      </c>
      <c r="E15986" s="72">
        <v>4613</v>
      </c>
      <c r="F15986" s="105">
        <v>88</v>
      </c>
      <c r="G15986" s="108">
        <f t="shared" si="249"/>
        <v>44378</v>
      </c>
    </row>
    <row r="15987" spans="1:7" x14ac:dyDescent="0.35">
      <c r="A15987" s="72" t="s">
        <v>894</v>
      </c>
      <c r="B15987" s="72" t="s">
        <v>895</v>
      </c>
      <c r="C15987" s="72" t="s">
        <v>1087</v>
      </c>
      <c r="D15987" s="72" t="s">
        <v>1089</v>
      </c>
      <c r="E15987" s="72">
        <v>4610</v>
      </c>
      <c r="F15987" s="105">
        <v>98</v>
      </c>
      <c r="G15987" s="108">
        <f t="shared" si="249"/>
        <v>44287</v>
      </c>
    </row>
    <row r="15988" spans="1:7" x14ac:dyDescent="0.35">
      <c r="A15988" s="72" t="s">
        <v>894</v>
      </c>
      <c r="B15988" s="72" t="s">
        <v>895</v>
      </c>
      <c r="C15988" s="72" t="s">
        <v>1087</v>
      </c>
      <c r="D15988" s="72" t="s">
        <v>1090</v>
      </c>
      <c r="E15988" s="72">
        <v>4608</v>
      </c>
      <c r="F15988" s="105">
        <v>95</v>
      </c>
      <c r="G15988" s="108">
        <f t="shared" si="249"/>
        <v>44197</v>
      </c>
    </row>
    <row r="15989" spans="1:7" x14ac:dyDescent="0.35">
      <c r="A15989" s="72" t="s">
        <v>894</v>
      </c>
      <c r="B15989" s="72" t="s">
        <v>895</v>
      </c>
      <c r="C15989" s="72" t="s">
        <v>1087</v>
      </c>
      <c r="D15989" s="72" t="s">
        <v>1091</v>
      </c>
      <c r="E15989" s="72">
        <v>4609</v>
      </c>
      <c r="F15989" s="105">
        <v>109</v>
      </c>
      <c r="G15989" s="108">
        <f t="shared" si="249"/>
        <v>44105</v>
      </c>
    </row>
    <row r="15990" spans="1:7" x14ac:dyDescent="0.35">
      <c r="A15990" s="72" t="s">
        <v>894</v>
      </c>
      <c r="B15990" s="72" t="s">
        <v>895</v>
      </c>
      <c r="C15990" s="72" t="s">
        <v>1087</v>
      </c>
      <c r="D15990" s="72" t="s">
        <v>1092</v>
      </c>
      <c r="E15990" s="72">
        <v>4605</v>
      </c>
      <c r="F15990" s="105">
        <v>107</v>
      </c>
      <c r="G15990" s="108">
        <f t="shared" si="249"/>
        <v>44013</v>
      </c>
    </row>
    <row r="15991" spans="1:7" x14ac:dyDescent="0.35">
      <c r="A15991" s="72" t="s">
        <v>894</v>
      </c>
      <c r="B15991" s="72" t="s">
        <v>895</v>
      </c>
      <c r="C15991" s="72" t="s">
        <v>1087</v>
      </c>
      <c r="D15991" s="72" t="s">
        <v>1093</v>
      </c>
      <c r="E15991" s="72">
        <v>4587</v>
      </c>
      <c r="F15991" s="105">
        <v>99</v>
      </c>
      <c r="G15991" s="108">
        <f t="shared" si="249"/>
        <v>43922</v>
      </c>
    </row>
    <row r="15992" spans="1:7" x14ac:dyDescent="0.35">
      <c r="A15992" s="72" t="s">
        <v>894</v>
      </c>
      <c r="B15992" s="72" t="s">
        <v>895</v>
      </c>
      <c r="C15992" s="72" t="s">
        <v>1087</v>
      </c>
      <c r="D15992" s="72" t="s">
        <v>1094</v>
      </c>
      <c r="E15992" s="72">
        <v>4494</v>
      </c>
      <c r="F15992" s="105">
        <v>98</v>
      </c>
      <c r="G15992" s="108">
        <f t="shared" si="249"/>
        <v>43831</v>
      </c>
    </row>
    <row r="15993" spans="1:7" x14ac:dyDescent="0.35">
      <c r="A15993" s="72" t="s">
        <v>894</v>
      </c>
      <c r="B15993" s="72" t="s">
        <v>895</v>
      </c>
      <c r="C15993" s="72" t="s">
        <v>1087</v>
      </c>
      <c r="D15993" s="72" t="s">
        <v>1095</v>
      </c>
      <c r="E15993" s="72">
        <v>4476</v>
      </c>
      <c r="F15993" s="105">
        <v>96</v>
      </c>
      <c r="G15993" s="108">
        <f t="shared" si="249"/>
        <v>43739</v>
      </c>
    </row>
    <row r="15994" spans="1:7" x14ac:dyDescent="0.35">
      <c r="A15994" s="72" t="s">
        <v>894</v>
      </c>
      <c r="B15994" s="72" t="s">
        <v>895</v>
      </c>
      <c r="C15994" s="72" t="s">
        <v>1087</v>
      </c>
      <c r="D15994" s="72" t="s">
        <v>1096</v>
      </c>
      <c r="E15994" s="72">
        <v>4465</v>
      </c>
      <c r="F15994" s="105">
        <v>97</v>
      </c>
      <c r="G15994" s="108">
        <f t="shared" si="249"/>
        <v>43647</v>
      </c>
    </row>
    <row r="15995" spans="1:7" x14ac:dyDescent="0.35">
      <c r="A15995" s="72" t="s">
        <v>894</v>
      </c>
      <c r="B15995" s="72" t="s">
        <v>895</v>
      </c>
      <c r="C15995" s="72" t="s">
        <v>1087</v>
      </c>
      <c r="D15995" s="72" t="s">
        <v>1097</v>
      </c>
      <c r="E15995" s="72">
        <v>4467</v>
      </c>
      <c r="F15995" s="105">
        <v>108</v>
      </c>
      <c r="G15995" s="108">
        <f t="shared" si="249"/>
        <v>43556</v>
      </c>
    </row>
    <row r="15996" spans="1:7" x14ac:dyDescent="0.35">
      <c r="A15996" s="72" t="s">
        <v>894</v>
      </c>
      <c r="B15996" s="72" t="s">
        <v>895</v>
      </c>
      <c r="C15996" s="72" t="s">
        <v>1087</v>
      </c>
      <c r="D15996" s="72" t="s">
        <v>1098</v>
      </c>
      <c r="E15996" s="72">
        <v>4403</v>
      </c>
      <c r="F15996" s="105">
        <v>97</v>
      </c>
      <c r="G15996" s="108">
        <f t="shared" si="249"/>
        <v>43466</v>
      </c>
    </row>
    <row r="15997" spans="1:7" x14ac:dyDescent="0.35">
      <c r="A15997" s="72" t="s">
        <v>894</v>
      </c>
      <c r="B15997" s="72" t="s">
        <v>895</v>
      </c>
      <c r="C15997" s="72" t="s">
        <v>1087</v>
      </c>
      <c r="D15997" s="72" t="s">
        <v>1099</v>
      </c>
      <c r="E15997" s="72">
        <v>4520</v>
      </c>
      <c r="F15997" s="105">
        <v>110</v>
      </c>
      <c r="G15997" s="108">
        <f t="shared" si="249"/>
        <v>43374</v>
      </c>
    </row>
    <row r="15998" spans="1:7" x14ac:dyDescent="0.35">
      <c r="A15998" s="72" t="s">
        <v>894</v>
      </c>
      <c r="B15998" s="72" t="s">
        <v>895</v>
      </c>
      <c r="C15998" s="72" t="s">
        <v>1100</v>
      </c>
      <c r="D15998" s="72" t="s">
        <v>1088</v>
      </c>
      <c r="E15998" s="72">
        <v>3160</v>
      </c>
      <c r="F15998" s="105">
        <v>136</v>
      </c>
      <c r="G15998" s="108">
        <f t="shared" si="249"/>
        <v>44378</v>
      </c>
    </row>
    <row r="15999" spans="1:7" x14ac:dyDescent="0.35">
      <c r="A15999" s="72" t="s">
        <v>894</v>
      </c>
      <c r="B15999" s="72" t="s">
        <v>895</v>
      </c>
      <c r="C15999" s="72" t="s">
        <v>1100</v>
      </c>
      <c r="D15999" s="72" t="s">
        <v>1089</v>
      </c>
      <c r="E15999" s="72">
        <v>3173</v>
      </c>
      <c r="F15999" s="105">
        <v>119</v>
      </c>
      <c r="G15999" s="108">
        <f t="shared" si="249"/>
        <v>44287</v>
      </c>
    </row>
    <row r="16000" spans="1:7" x14ac:dyDescent="0.35">
      <c r="A16000" s="72" t="s">
        <v>894</v>
      </c>
      <c r="B16000" s="72" t="s">
        <v>895</v>
      </c>
      <c r="C16000" s="72" t="s">
        <v>1100</v>
      </c>
      <c r="D16000" s="72" t="s">
        <v>1090</v>
      </c>
      <c r="E16000" s="72">
        <v>3188</v>
      </c>
      <c r="F16000" s="105">
        <v>115</v>
      </c>
      <c r="G16000" s="108">
        <f t="shared" si="249"/>
        <v>44197</v>
      </c>
    </row>
    <row r="16001" spans="1:7" x14ac:dyDescent="0.35">
      <c r="A16001" s="72" t="s">
        <v>894</v>
      </c>
      <c r="B16001" s="72" t="s">
        <v>895</v>
      </c>
      <c r="C16001" s="72" t="s">
        <v>1100</v>
      </c>
      <c r="D16001" s="72" t="s">
        <v>1091</v>
      </c>
      <c r="E16001" s="72">
        <v>3188</v>
      </c>
      <c r="F16001" s="105">
        <v>121</v>
      </c>
      <c r="G16001" s="108">
        <f t="shared" si="249"/>
        <v>44105</v>
      </c>
    </row>
    <row r="16002" spans="1:7" x14ac:dyDescent="0.35">
      <c r="A16002" s="72" t="s">
        <v>894</v>
      </c>
      <c r="B16002" s="72" t="s">
        <v>895</v>
      </c>
      <c r="C16002" s="72" t="s">
        <v>1100</v>
      </c>
      <c r="D16002" s="72" t="s">
        <v>1092</v>
      </c>
      <c r="E16002" s="72">
        <v>3182</v>
      </c>
      <c r="F16002" s="105">
        <v>107</v>
      </c>
      <c r="G16002" s="108">
        <f t="shared" si="249"/>
        <v>44013</v>
      </c>
    </row>
    <row r="16003" spans="1:7" x14ac:dyDescent="0.35">
      <c r="A16003" s="72" t="s">
        <v>894</v>
      </c>
      <c r="B16003" s="72" t="s">
        <v>895</v>
      </c>
      <c r="C16003" s="72" t="s">
        <v>1100</v>
      </c>
      <c r="D16003" s="72" t="s">
        <v>1093</v>
      </c>
      <c r="E16003" s="72">
        <v>3186</v>
      </c>
      <c r="F16003" s="105">
        <v>109</v>
      </c>
      <c r="G16003" s="108">
        <f t="shared" si="249"/>
        <v>43922</v>
      </c>
    </row>
    <row r="16004" spans="1:7" x14ac:dyDescent="0.35">
      <c r="A16004" s="72" t="s">
        <v>894</v>
      </c>
      <c r="B16004" s="72" t="s">
        <v>895</v>
      </c>
      <c r="C16004" s="72" t="s">
        <v>1100</v>
      </c>
      <c r="D16004" s="72" t="s">
        <v>1094</v>
      </c>
      <c r="E16004" s="72">
        <v>3137</v>
      </c>
      <c r="F16004" s="105">
        <v>107</v>
      </c>
      <c r="G16004" s="108">
        <f t="shared" ref="G16004:G16067" si="250">DATE(LEFT(D16004,4),RIGHT(LEFT(D16004,7),2),1)</f>
        <v>43831</v>
      </c>
    </row>
    <row r="16005" spans="1:7" x14ac:dyDescent="0.35">
      <c r="A16005" s="72" t="s">
        <v>894</v>
      </c>
      <c r="B16005" s="72" t="s">
        <v>895</v>
      </c>
      <c r="C16005" s="72" t="s">
        <v>1100</v>
      </c>
      <c r="D16005" s="72" t="s">
        <v>1095</v>
      </c>
      <c r="E16005" s="72">
        <v>3093</v>
      </c>
      <c r="F16005" s="105">
        <v>104</v>
      </c>
      <c r="G16005" s="108">
        <f t="shared" si="250"/>
        <v>43739</v>
      </c>
    </row>
    <row r="16006" spans="1:7" x14ac:dyDescent="0.35">
      <c r="A16006" s="72" t="s">
        <v>894</v>
      </c>
      <c r="B16006" s="72" t="s">
        <v>895</v>
      </c>
      <c r="C16006" s="72" t="s">
        <v>1100</v>
      </c>
      <c r="D16006" s="72" t="s">
        <v>1096</v>
      </c>
      <c r="E16006" s="72">
        <v>3091</v>
      </c>
      <c r="F16006" s="105">
        <v>102</v>
      </c>
      <c r="G16006" s="108">
        <f t="shared" si="250"/>
        <v>43647</v>
      </c>
    </row>
    <row r="16007" spans="1:7" x14ac:dyDescent="0.35">
      <c r="A16007" s="72" t="s">
        <v>894</v>
      </c>
      <c r="B16007" s="72" t="s">
        <v>895</v>
      </c>
      <c r="C16007" s="72" t="s">
        <v>1100</v>
      </c>
      <c r="D16007" s="72" t="s">
        <v>1097</v>
      </c>
      <c r="E16007" s="72">
        <v>3090</v>
      </c>
      <c r="F16007" s="105">
        <v>102</v>
      </c>
      <c r="G16007" s="108">
        <f t="shared" si="250"/>
        <v>43556</v>
      </c>
    </row>
    <row r="16008" spans="1:7" x14ac:dyDescent="0.35">
      <c r="A16008" s="72" t="s">
        <v>894</v>
      </c>
      <c r="B16008" s="72" t="s">
        <v>895</v>
      </c>
      <c r="C16008" s="72" t="s">
        <v>1100</v>
      </c>
      <c r="D16008" s="72" t="s">
        <v>1098</v>
      </c>
      <c r="E16008" s="72">
        <v>3033</v>
      </c>
      <c r="F16008" s="105">
        <v>107</v>
      </c>
      <c r="G16008" s="108">
        <f t="shared" si="250"/>
        <v>43466</v>
      </c>
    </row>
    <row r="16009" spans="1:7" x14ac:dyDescent="0.35">
      <c r="A16009" s="72" t="s">
        <v>894</v>
      </c>
      <c r="B16009" s="72" t="s">
        <v>895</v>
      </c>
      <c r="C16009" s="72" t="s">
        <v>1100</v>
      </c>
      <c r="D16009" s="72" t="s">
        <v>1099</v>
      </c>
      <c r="E16009" s="72">
        <v>3153</v>
      </c>
      <c r="F16009" s="105">
        <v>139</v>
      </c>
      <c r="G16009" s="108">
        <f t="shared" si="250"/>
        <v>43374</v>
      </c>
    </row>
    <row r="16010" spans="1:7" x14ac:dyDescent="0.35">
      <c r="A16010" s="72" t="s">
        <v>894</v>
      </c>
      <c r="B16010" s="72" t="s">
        <v>895</v>
      </c>
      <c r="C16010" s="72" t="s">
        <v>1101</v>
      </c>
      <c r="D16010" s="72" t="s">
        <v>1088</v>
      </c>
      <c r="E16010" s="72">
        <v>1056</v>
      </c>
      <c r="F16010" s="105">
        <v>9</v>
      </c>
      <c r="G16010" s="108">
        <f t="shared" si="250"/>
        <v>44378</v>
      </c>
    </row>
    <row r="16011" spans="1:7" x14ac:dyDescent="0.35">
      <c r="A16011" s="72" t="s">
        <v>894</v>
      </c>
      <c r="B16011" s="72" t="s">
        <v>895</v>
      </c>
      <c r="C16011" s="72" t="s">
        <v>1101</v>
      </c>
      <c r="D16011" s="72" t="s">
        <v>1089</v>
      </c>
      <c r="E16011" s="72">
        <v>1058</v>
      </c>
      <c r="F16011" s="105">
        <v>9</v>
      </c>
      <c r="G16011" s="108">
        <f t="shared" si="250"/>
        <v>44287</v>
      </c>
    </row>
    <row r="16012" spans="1:7" x14ac:dyDescent="0.35">
      <c r="A16012" s="72" t="s">
        <v>894</v>
      </c>
      <c r="B16012" s="72" t="s">
        <v>895</v>
      </c>
      <c r="C16012" s="72" t="s">
        <v>1101</v>
      </c>
      <c r="D16012" s="72" t="s">
        <v>1090</v>
      </c>
      <c r="E16012" s="72">
        <v>1056</v>
      </c>
      <c r="F16012" s="105">
        <v>8</v>
      </c>
      <c r="G16012" s="108">
        <f t="shared" si="250"/>
        <v>44197</v>
      </c>
    </row>
    <row r="16013" spans="1:7" x14ac:dyDescent="0.35">
      <c r="A16013" s="72" t="s">
        <v>894</v>
      </c>
      <c r="B16013" s="72" t="s">
        <v>895</v>
      </c>
      <c r="C16013" s="72" t="s">
        <v>1101</v>
      </c>
      <c r="D16013" s="72" t="s">
        <v>1091</v>
      </c>
      <c r="E16013" s="72">
        <v>1043</v>
      </c>
      <c r="F16013" s="105">
        <v>9</v>
      </c>
      <c r="G16013" s="108">
        <f t="shared" si="250"/>
        <v>44105</v>
      </c>
    </row>
    <row r="16014" spans="1:7" x14ac:dyDescent="0.35">
      <c r="A16014" s="72" t="s">
        <v>894</v>
      </c>
      <c r="B16014" s="72" t="s">
        <v>895</v>
      </c>
      <c r="C16014" s="72" t="s">
        <v>1101</v>
      </c>
      <c r="D16014" s="72" t="s">
        <v>1092</v>
      </c>
      <c r="E16014" s="72">
        <v>1031</v>
      </c>
      <c r="F16014" s="105">
        <v>9</v>
      </c>
      <c r="G16014" s="108">
        <f t="shared" si="250"/>
        <v>44013</v>
      </c>
    </row>
    <row r="16015" spans="1:7" x14ac:dyDescent="0.35">
      <c r="A16015" s="72" t="s">
        <v>894</v>
      </c>
      <c r="B16015" s="72" t="s">
        <v>895</v>
      </c>
      <c r="C16015" s="72" t="s">
        <v>1101</v>
      </c>
      <c r="D16015" s="72" t="s">
        <v>1093</v>
      </c>
      <c r="E16015" s="72">
        <v>1026</v>
      </c>
      <c r="F16015" s="105">
        <v>11</v>
      </c>
      <c r="G16015" s="108">
        <f t="shared" si="250"/>
        <v>43922</v>
      </c>
    </row>
    <row r="16016" spans="1:7" x14ac:dyDescent="0.35">
      <c r="A16016" s="72" t="s">
        <v>894</v>
      </c>
      <c r="B16016" s="72" t="s">
        <v>895</v>
      </c>
      <c r="C16016" s="72" t="s">
        <v>1101</v>
      </c>
      <c r="D16016" s="72" t="s">
        <v>1094</v>
      </c>
      <c r="E16016" s="72">
        <v>970</v>
      </c>
      <c r="F16016" s="105">
        <v>11</v>
      </c>
      <c r="G16016" s="108">
        <f t="shared" si="250"/>
        <v>43831</v>
      </c>
    </row>
    <row r="16017" spans="1:7" x14ac:dyDescent="0.35">
      <c r="A16017" s="72" t="s">
        <v>894</v>
      </c>
      <c r="B16017" s="72" t="s">
        <v>895</v>
      </c>
      <c r="C16017" s="72" t="s">
        <v>1101</v>
      </c>
      <c r="D16017" s="72" t="s">
        <v>1095</v>
      </c>
      <c r="E16017" s="72">
        <v>958</v>
      </c>
      <c r="F16017" s="105">
        <v>11</v>
      </c>
      <c r="G16017" s="108">
        <f t="shared" si="250"/>
        <v>43739</v>
      </c>
    </row>
    <row r="16018" spans="1:7" x14ac:dyDescent="0.35">
      <c r="A16018" s="72" t="s">
        <v>894</v>
      </c>
      <c r="B16018" s="72" t="s">
        <v>895</v>
      </c>
      <c r="C16018" s="72" t="s">
        <v>1101</v>
      </c>
      <c r="D16018" s="72" t="s">
        <v>1096</v>
      </c>
      <c r="E16018" s="72">
        <v>946</v>
      </c>
      <c r="F16018" s="105">
        <v>12</v>
      </c>
      <c r="G16018" s="108">
        <f t="shared" si="250"/>
        <v>43647</v>
      </c>
    </row>
    <row r="16019" spans="1:7" x14ac:dyDescent="0.35">
      <c r="A16019" s="72" t="s">
        <v>894</v>
      </c>
      <c r="B16019" s="72" t="s">
        <v>895</v>
      </c>
      <c r="C16019" s="72" t="s">
        <v>1101</v>
      </c>
      <c r="D16019" s="72" t="s">
        <v>1097</v>
      </c>
      <c r="E16019" s="72">
        <v>945</v>
      </c>
      <c r="F16019" s="105">
        <v>9</v>
      </c>
      <c r="G16019" s="108">
        <f t="shared" si="250"/>
        <v>43556</v>
      </c>
    </row>
    <row r="16020" spans="1:7" x14ac:dyDescent="0.35">
      <c r="A16020" s="72" t="s">
        <v>894</v>
      </c>
      <c r="B16020" s="72" t="s">
        <v>895</v>
      </c>
      <c r="C16020" s="72" t="s">
        <v>1101</v>
      </c>
      <c r="D16020" s="72" t="s">
        <v>1098</v>
      </c>
      <c r="E16020" s="72">
        <v>896</v>
      </c>
      <c r="F16020" s="105">
        <v>5</v>
      </c>
      <c r="G16020" s="108">
        <f t="shared" si="250"/>
        <v>43466</v>
      </c>
    </row>
    <row r="16021" spans="1:7" x14ac:dyDescent="0.35">
      <c r="A16021" s="72" t="s">
        <v>894</v>
      </c>
      <c r="B16021" s="72" t="s">
        <v>895</v>
      </c>
      <c r="C16021" s="72" t="s">
        <v>1101</v>
      </c>
      <c r="D16021" s="72" t="s">
        <v>1099</v>
      </c>
      <c r="E16021" s="72">
        <v>930</v>
      </c>
      <c r="F16021" s="105">
        <v>7</v>
      </c>
      <c r="G16021" s="108">
        <f t="shared" si="250"/>
        <v>43374</v>
      </c>
    </row>
    <row r="16022" spans="1:7" x14ac:dyDescent="0.35">
      <c r="A16022" s="72" t="s">
        <v>894</v>
      </c>
      <c r="B16022" s="72" t="s">
        <v>895</v>
      </c>
      <c r="C16022" s="72" t="s">
        <v>1102</v>
      </c>
      <c r="D16022" s="72" t="s">
        <v>1088</v>
      </c>
      <c r="E16022" s="72">
        <v>5068</v>
      </c>
      <c r="F16022" s="105">
        <v>138</v>
      </c>
      <c r="G16022" s="108">
        <f t="shared" si="250"/>
        <v>44378</v>
      </c>
    </row>
    <row r="16023" spans="1:7" x14ac:dyDescent="0.35">
      <c r="A16023" s="72" t="s">
        <v>894</v>
      </c>
      <c r="B16023" s="72" t="s">
        <v>895</v>
      </c>
      <c r="C16023" s="72" t="s">
        <v>1102</v>
      </c>
      <c r="D16023" s="72" t="s">
        <v>1089</v>
      </c>
      <c r="E16023" s="72">
        <v>5079</v>
      </c>
      <c r="F16023" s="105">
        <v>139</v>
      </c>
      <c r="G16023" s="108">
        <f t="shared" si="250"/>
        <v>44287</v>
      </c>
    </row>
    <row r="16024" spans="1:7" x14ac:dyDescent="0.35">
      <c r="A16024" s="72" t="s">
        <v>894</v>
      </c>
      <c r="B16024" s="72" t="s">
        <v>895</v>
      </c>
      <c r="C16024" s="72" t="s">
        <v>1102</v>
      </c>
      <c r="D16024" s="72" t="s">
        <v>1090</v>
      </c>
      <c r="E16024" s="72">
        <v>5083</v>
      </c>
      <c r="F16024" s="105">
        <v>127</v>
      </c>
      <c r="G16024" s="108">
        <f t="shared" si="250"/>
        <v>44197</v>
      </c>
    </row>
    <row r="16025" spans="1:7" x14ac:dyDescent="0.35">
      <c r="A16025" s="72" t="s">
        <v>894</v>
      </c>
      <c r="B16025" s="72" t="s">
        <v>895</v>
      </c>
      <c r="C16025" s="72" t="s">
        <v>1102</v>
      </c>
      <c r="D16025" s="72" t="s">
        <v>1091</v>
      </c>
      <c r="E16025" s="72">
        <v>5089</v>
      </c>
      <c r="F16025" s="105">
        <v>131</v>
      </c>
      <c r="G16025" s="108">
        <f t="shared" si="250"/>
        <v>44105</v>
      </c>
    </row>
    <row r="16026" spans="1:7" x14ac:dyDescent="0.35">
      <c r="A16026" s="72" t="s">
        <v>894</v>
      </c>
      <c r="B16026" s="72" t="s">
        <v>895</v>
      </c>
      <c r="C16026" s="72" t="s">
        <v>1102</v>
      </c>
      <c r="D16026" s="72" t="s">
        <v>1092</v>
      </c>
      <c r="E16026" s="72">
        <v>5080</v>
      </c>
      <c r="F16026" s="105">
        <v>148</v>
      </c>
      <c r="G16026" s="108">
        <f t="shared" si="250"/>
        <v>44013</v>
      </c>
    </row>
    <row r="16027" spans="1:7" x14ac:dyDescent="0.35">
      <c r="A16027" s="72" t="s">
        <v>894</v>
      </c>
      <c r="B16027" s="72" t="s">
        <v>895</v>
      </c>
      <c r="C16027" s="72" t="s">
        <v>1102</v>
      </c>
      <c r="D16027" s="72" t="s">
        <v>1093</v>
      </c>
      <c r="E16027" s="72">
        <v>5081</v>
      </c>
      <c r="F16027" s="105">
        <v>141</v>
      </c>
      <c r="G16027" s="108">
        <f t="shared" si="250"/>
        <v>43922</v>
      </c>
    </row>
    <row r="16028" spans="1:7" x14ac:dyDescent="0.35">
      <c r="A16028" s="72" t="s">
        <v>894</v>
      </c>
      <c r="B16028" s="72" t="s">
        <v>895</v>
      </c>
      <c r="C16028" s="72" t="s">
        <v>1102</v>
      </c>
      <c r="D16028" s="72" t="s">
        <v>1094</v>
      </c>
      <c r="E16028" s="72">
        <v>5038</v>
      </c>
      <c r="F16028" s="105">
        <v>138</v>
      </c>
      <c r="G16028" s="108">
        <f t="shared" si="250"/>
        <v>43831</v>
      </c>
    </row>
    <row r="16029" spans="1:7" x14ac:dyDescent="0.35">
      <c r="A16029" s="72" t="s">
        <v>894</v>
      </c>
      <c r="B16029" s="72" t="s">
        <v>895</v>
      </c>
      <c r="C16029" s="72" t="s">
        <v>1102</v>
      </c>
      <c r="D16029" s="72" t="s">
        <v>1095</v>
      </c>
      <c r="E16029" s="72">
        <v>5039</v>
      </c>
      <c r="F16029" s="105">
        <v>138</v>
      </c>
      <c r="G16029" s="108">
        <f t="shared" si="250"/>
        <v>43739</v>
      </c>
    </row>
    <row r="16030" spans="1:7" x14ac:dyDescent="0.35">
      <c r="A16030" s="72" t="s">
        <v>894</v>
      </c>
      <c r="B16030" s="72" t="s">
        <v>895</v>
      </c>
      <c r="C16030" s="72" t="s">
        <v>1102</v>
      </c>
      <c r="D16030" s="72" t="s">
        <v>1096</v>
      </c>
      <c r="E16030" s="72">
        <v>5042</v>
      </c>
      <c r="F16030" s="105">
        <v>155</v>
      </c>
      <c r="G16030" s="108">
        <f t="shared" si="250"/>
        <v>43647</v>
      </c>
    </row>
    <row r="16031" spans="1:7" x14ac:dyDescent="0.35">
      <c r="A16031" s="72" t="s">
        <v>894</v>
      </c>
      <c r="B16031" s="72" t="s">
        <v>895</v>
      </c>
      <c r="C16031" s="72" t="s">
        <v>1102</v>
      </c>
      <c r="D16031" s="72" t="s">
        <v>1097</v>
      </c>
      <c r="E16031" s="72">
        <v>5034</v>
      </c>
      <c r="F16031" s="105">
        <v>145</v>
      </c>
      <c r="G16031" s="108">
        <f t="shared" si="250"/>
        <v>43556</v>
      </c>
    </row>
    <row r="16032" spans="1:7" x14ac:dyDescent="0.35">
      <c r="A16032" s="72" t="s">
        <v>894</v>
      </c>
      <c r="B16032" s="72" t="s">
        <v>895</v>
      </c>
      <c r="C16032" s="72" t="s">
        <v>1102</v>
      </c>
      <c r="D16032" s="72" t="s">
        <v>1098</v>
      </c>
      <c r="E16032" s="72">
        <v>5021</v>
      </c>
      <c r="F16032" s="105">
        <v>147</v>
      </c>
      <c r="G16032" s="108">
        <f t="shared" si="250"/>
        <v>43466</v>
      </c>
    </row>
    <row r="16033" spans="1:7" x14ac:dyDescent="0.35">
      <c r="A16033" s="72" t="s">
        <v>894</v>
      </c>
      <c r="B16033" s="72" t="s">
        <v>895</v>
      </c>
      <c r="C16033" s="72" t="s">
        <v>1102</v>
      </c>
      <c r="D16033" s="72" t="s">
        <v>1099</v>
      </c>
      <c r="E16033" s="72">
        <v>5168</v>
      </c>
      <c r="F16033" s="105">
        <v>166</v>
      </c>
      <c r="G16033" s="108">
        <f t="shared" si="250"/>
        <v>43374</v>
      </c>
    </row>
    <row r="16034" spans="1:7" x14ac:dyDescent="0.35">
      <c r="A16034" s="72" t="s">
        <v>896</v>
      </c>
      <c r="B16034" s="72" t="s">
        <v>897</v>
      </c>
      <c r="C16034" s="72" t="s">
        <v>1087</v>
      </c>
      <c r="D16034" s="72" t="s">
        <v>1088</v>
      </c>
      <c r="E16034" s="72">
        <v>1282</v>
      </c>
      <c r="F16034" s="105">
        <v>62</v>
      </c>
      <c r="G16034" s="108">
        <f t="shared" si="250"/>
        <v>44378</v>
      </c>
    </row>
    <row r="16035" spans="1:7" x14ac:dyDescent="0.35">
      <c r="A16035" s="72" t="s">
        <v>896</v>
      </c>
      <c r="B16035" s="72" t="s">
        <v>897</v>
      </c>
      <c r="C16035" s="72" t="s">
        <v>1087</v>
      </c>
      <c r="D16035" s="72" t="s">
        <v>1089</v>
      </c>
      <c r="E16035" s="72">
        <v>1305</v>
      </c>
      <c r="F16035" s="105">
        <v>65</v>
      </c>
      <c r="G16035" s="108">
        <f t="shared" si="250"/>
        <v>44287</v>
      </c>
    </row>
    <row r="16036" spans="1:7" x14ac:dyDescent="0.35">
      <c r="A16036" s="72" t="s">
        <v>896</v>
      </c>
      <c r="B16036" s="72" t="s">
        <v>897</v>
      </c>
      <c r="C16036" s="72" t="s">
        <v>1087</v>
      </c>
      <c r="D16036" s="72" t="s">
        <v>1090</v>
      </c>
      <c r="E16036" s="72">
        <v>1283</v>
      </c>
      <c r="F16036" s="105">
        <v>43</v>
      </c>
      <c r="G16036" s="108">
        <f t="shared" si="250"/>
        <v>44197</v>
      </c>
    </row>
    <row r="16037" spans="1:7" x14ac:dyDescent="0.35">
      <c r="A16037" s="72" t="s">
        <v>896</v>
      </c>
      <c r="B16037" s="72" t="s">
        <v>897</v>
      </c>
      <c r="C16037" s="72" t="s">
        <v>1087</v>
      </c>
      <c r="D16037" s="72" t="s">
        <v>1091</v>
      </c>
      <c r="E16037" s="72">
        <v>1283</v>
      </c>
      <c r="F16037" s="105">
        <v>41</v>
      </c>
      <c r="G16037" s="108">
        <f t="shared" si="250"/>
        <v>44105</v>
      </c>
    </row>
    <row r="16038" spans="1:7" x14ac:dyDescent="0.35">
      <c r="A16038" s="72" t="s">
        <v>896</v>
      </c>
      <c r="B16038" s="72" t="s">
        <v>897</v>
      </c>
      <c r="C16038" s="72" t="s">
        <v>1087</v>
      </c>
      <c r="D16038" s="72" t="s">
        <v>1092</v>
      </c>
      <c r="E16038" s="72">
        <v>1256</v>
      </c>
      <c r="F16038" s="105">
        <v>42</v>
      </c>
      <c r="G16038" s="108">
        <f t="shared" si="250"/>
        <v>44013</v>
      </c>
    </row>
    <row r="16039" spans="1:7" x14ac:dyDescent="0.35">
      <c r="A16039" s="72" t="s">
        <v>896</v>
      </c>
      <c r="B16039" s="72" t="s">
        <v>897</v>
      </c>
      <c r="C16039" s="72" t="s">
        <v>1087</v>
      </c>
      <c r="D16039" s="72" t="s">
        <v>1093</v>
      </c>
      <c r="E16039" s="72">
        <v>1235</v>
      </c>
      <c r="F16039" s="105">
        <v>29</v>
      </c>
      <c r="G16039" s="108">
        <f t="shared" si="250"/>
        <v>43922</v>
      </c>
    </row>
    <row r="16040" spans="1:7" x14ac:dyDescent="0.35">
      <c r="A16040" s="72" t="s">
        <v>896</v>
      </c>
      <c r="B16040" s="72" t="s">
        <v>897</v>
      </c>
      <c r="C16040" s="72" t="s">
        <v>1087</v>
      </c>
      <c r="D16040" s="72" t="s">
        <v>1094</v>
      </c>
      <c r="E16040" s="72">
        <v>1221</v>
      </c>
      <c r="F16040" s="105">
        <v>22</v>
      </c>
      <c r="G16040" s="108">
        <f t="shared" si="250"/>
        <v>43831</v>
      </c>
    </row>
    <row r="16041" spans="1:7" x14ac:dyDescent="0.35">
      <c r="A16041" s="72" t="s">
        <v>896</v>
      </c>
      <c r="B16041" s="72" t="s">
        <v>897</v>
      </c>
      <c r="C16041" s="72" t="s">
        <v>1087</v>
      </c>
      <c r="D16041" s="72" t="s">
        <v>1095</v>
      </c>
      <c r="E16041" s="72">
        <v>1217</v>
      </c>
      <c r="F16041" s="105">
        <v>12</v>
      </c>
      <c r="G16041" s="108">
        <f t="shared" si="250"/>
        <v>43739</v>
      </c>
    </row>
    <row r="16042" spans="1:7" x14ac:dyDescent="0.35">
      <c r="A16042" s="72" t="s">
        <v>896</v>
      </c>
      <c r="B16042" s="72" t="s">
        <v>897</v>
      </c>
      <c r="C16042" s="72" t="s">
        <v>1087</v>
      </c>
      <c r="D16042" s="72" t="s">
        <v>1096</v>
      </c>
      <c r="E16042" s="72">
        <v>1210</v>
      </c>
      <c r="F16042" s="105">
        <v>12</v>
      </c>
      <c r="G16042" s="108">
        <f t="shared" si="250"/>
        <v>43647</v>
      </c>
    </row>
    <row r="16043" spans="1:7" x14ac:dyDescent="0.35">
      <c r="A16043" s="72" t="s">
        <v>896</v>
      </c>
      <c r="B16043" s="72" t="s">
        <v>897</v>
      </c>
      <c r="C16043" s="72" t="s">
        <v>1087</v>
      </c>
      <c r="D16043" s="72" t="s">
        <v>1097</v>
      </c>
      <c r="E16043" s="72">
        <v>1215</v>
      </c>
      <c r="F16043" s="105">
        <v>12</v>
      </c>
      <c r="G16043" s="108">
        <f t="shared" si="250"/>
        <v>43556</v>
      </c>
    </row>
    <row r="16044" spans="1:7" x14ac:dyDescent="0.35">
      <c r="A16044" s="72" t="s">
        <v>896</v>
      </c>
      <c r="B16044" s="72" t="s">
        <v>897</v>
      </c>
      <c r="C16044" s="72" t="s">
        <v>1087</v>
      </c>
      <c r="D16044" s="72" t="s">
        <v>1098</v>
      </c>
      <c r="E16044" s="72">
        <v>1180</v>
      </c>
      <c r="F16044" s="105">
        <v>26</v>
      </c>
      <c r="G16044" s="108">
        <f t="shared" si="250"/>
        <v>43466</v>
      </c>
    </row>
    <row r="16045" spans="1:7" x14ac:dyDescent="0.35">
      <c r="A16045" s="72" t="s">
        <v>896</v>
      </c>
      <c r="B16045" s="72" t="s">
        <v>897</v>
      </c>
      <c r="C16045" s="72" t="s">
        <v>1087</v>
      </c>
      <c r="D16045" s="72" t="s">
        <v>1099</v>
      </c>
      <c r="E16045" s="72">
        <v>1253</v>
      </c>
      <c r="F16045" s="105">
        <v>14</v>
      </c>
      <c r="G16045" s="108">
        <f t="shared" si="250"/>
        <v>43374</v>
      </c>
    </row>
    <row r="16046" spans="1:7" x14ac:dyDescent="0.35">
      <c r="A16046" s="72" t="s">
        <v>896</v>
      </c>
      <c r="B16046" s="72" t="s">
        <v>897</v>
      </c>
      <c r="C16046" s="72" t="s">
        <v>1100</v>
      </c>
      <c r="D16046" s="72" t="s">
        <v>1088</v>
      </c>
      <c r="E16046" s="72">
        <v>1406</v>
      </c>
      <c r="F16046" s="105">
        <v>176</v>
      </c>
      <c r="G16046" s="108">
        <f t="shared" si="250"/>
        <v>44378</v>
      </c>
    </row>
    <row r="16047" spans="1:7" x14ac:dyDescent="0.35">
      <c r="A16047" s="72" t="s">
        <v>896</v>
      </c>
      <c r="B16047" s="72" t="s">
        <v>897</v>
      </c>
      <c r="C16047" s="72" t="s">
        <v>1100</v>
      </c>
      <c r="D16047" s="72" t="s">
        <v>1089</v>
      </c>
      <c r="E16047" s="72">
        <v>1419</v>
      </c>
      <c r="F16047" s="105">
        <v>206</v>
      </c>
      <c r="G16047" s="108">
        <f t="shared" si="250"/>
        <v>44287</v>
      </c>
    </row>
    <row r="16048" spans="1:7" x14ac:dyDescent="0.35">
      <c r="A16048" s="72" t="s">
        <v>896</v>
      </c>
      <c r="B16048" s="72" t="s">
        <v>897</v>
      </c>
      <c r="C16048" s="72" t="s">
        <v>1100</v>
      </c>
      <c r="D16048" s="72" t="s">
        <v>1090</v>
      </c>
      <c r="E16048" s="72">
        <v>1412</v>
      </c>
      <c r="F16048" s="105">
        <v>95</v>
      </c>
      <c r="G16048" s="108">
        <f t="shared" si="250"/>
        <v>44197</v>
      </c>
    </row>
    <row r="16049" spans="1:7" x14ac:dyDescent="0.35">
      <c r="A16049" s="72" t="s">
        <v>896</v>
      </c>
      <c r="B16049" s="72" t="s">
        <v>897</v>
      </c>
      <c r="C16049" s="72" t="s">
        <v>1100</v>
      </c>
      <c r="D16049" s="72" t="s">
        <v>1091</v>
      </c>
      <c r="E16049" s="72">
        <v>1399</v>
      </c>
      <c r="F16049" s="105">
        <v>132</v>
      </c>
      <c r="G16049" s="108">
        <f t="shared" si="250"/>
        <v>44105</v>
      </c>
    </row>
    <row r="16050" spans="1:7" x14ac:dyDescent="0.35">
      <c r="A16050" s="72" t="s">
        <v>896</v>
      </c>
      <c r="B16050" s="72" t="s">
        <v>897</v>
      </c>
      <c r="C16050" s="72" t="s">
        <v>1100</v>
      </c>
      <c r="D16050" s="72" t="s">
        <v>1092</v>
      </c>
      <c r="E16050" s="72">
        <v>1387</v>
      </c>
      <c r="F16050" s="105">
        <v>128</v>
      </c>
      <c r="G16050" s="108">
        <f t="shared" si="250"/>
        <v>44013</v>
      </c>
    </row>
    <row r="16051" spans="1:7" x14ac:dyDescent="0.35">
      <c r="A16051" s="72" t="s">
        <v>896</v>
      </c>
      <c r="B16051" s="72" t="s">
        <v>897</v>
      </c>
      <c r="C16051" s="72" t="s">
        <v>1100</v>
      </c>
      <c r="D16051" s="72" t="s">
        <v>1093</v>
      </c>
      <c r="E16051" s="72">
        <v>1272</v>
      </c>
      <c r="F16051" s="105">
        <v>53</v>
      </c>
      <c r="G16051" s="108">
        <f t="shared" si="250"/>
        <v>43922</v>
      </c>
    </row>
    <row r="16052" spans="1:7" x14ac:dyDescent="0.35">
      <c r="A16052" s="72" t="s">
        <v>896</v>
      </c>
      <c r="B16052" s="72" t="s">
        <v>897</v>
      </c>
      <c r="C16052" s="72" t="s">
        <v>1100</v>
      </c>
      <c r="D16052" s="72" t="s">
        <v>1094</v>
      </c>
      <c r="E16052" s="72">
        <v>1262</v>
      </c>
      <c r="F16052" s="105">
        <v>76</v>
      </c>
      <c r="G16052" s="108">
        <f t="shared" si="250"/>
        <v>43831</v>
      </c>
    </row>
    <row r="16053" spans="1:7" x14ac:dyDescent="0.35">
      <c r="A16053" s="72" t="s">
        <v>896</v>
      </c>
      <c r="B16053" s="72" t="s">
        <v>897</v>
      </c>
      <c r="C16053" s="72" t="s">
        <v>1100</v>
      </c>
      <c r="D16053" s="72" t="s">
        <v>1095</v>
      </c>
      <c r="E16053" s="72">
        <v>1366</v>
      </c>
      <c r="F16053" s="105">
        <v>54</v>
      </c>
      <c r="G16053" s="108">
        <f t="shared" si="250"/>
        <v>43739</v>
      </c>
    </row>
    <row r="16054" spans="1:7" x14ac:dyDescent="0.35">
      <c r="A16054" s="72" t="s">
        <v>896</v>
      </c>
      <c r="B16054" s="72" t="s">
        <v>897</v>
      </c>
      <c r="C16054" s="72" t="s">
        <v>1100</v>
      </c>
      <c r="D16054" s="72" t="s">
        <v>1096</v>
      </c>
      <c r="E16054" s="72">
        <v>1276</v>
      </c>
      <c r="F16054" s="105">
        <v>48</v>
      </c>
      <c r="G16054" s="108">
        <f t="shared" si="250"/>
        <v>43647</v>
      </c>
    </row>
    <row r="16055" spans="1:7" x14ac:dyDescent="0.35">
      <c r="A16055" s="72" t="s">
        <v>896</v>
      </c>
      <c r="B16055" s="72" t="s">
        <v>897</v>
      </c>
      <c r="C16055" s="72" t="s">
        <v>1100</v>
      </c>
      <c r="D16055" s="72" t="s">
        <v>1097</v>
      </c>
      <c r="E16055" s="72">
        <v>1283</v>
      </c>
      <c r="F16055" s="105">
        <v>49</v>
      </c>
      <c r="G16055" s="108">
        <f t="shared" si="250"/>
        <v>43556</v>
      </c>
    </row>
    <row r="16056" spans="1:7" x14ac:dyDescent="0.35">
      <c r="A16056" s="72" t="s">
        <v>896</v>
      </c>
      <c r="B16056" s="72" t="s">
        <v>897</v>
      </c>
      <c r="C16056" s="72" t="s">
        <v>1100</v>
      </c>
      <c r="D16056" s="72" t="s">
        <v>1098</v>
      </c>
      <c r="E16056" s="72">
        <v>1253</v>
      </c>
      <c r="F16056" s="105">
        <v>57</v>
      </c>
      <c r="G16056" s="108">
        <f t="shared" si="250"/>
        <v>43466</v>
      </c>
    </row>
    <row r="16057" spans="1:7" x14ac:dyDescent="0.35">
      <c r="A16057" s="72" t="s">
        <v>896</v>
      </c>
      <c r="B16057" s="72" t="s">
        <v>897</v>
      </c>
      <c r="C16057" s="72" t="s">
        <v>1100</v>
      </c>
      <c r="D16057" s="72" t="s">
        <v>1099</v>
      </c>
      <c r="E16057" s="72">
        <v>1315</v>
      </c>
      <c r="F16057" s="105">
        <v>54</v>
      </c>
      <c r="G16057" s="108">
        <f t="shared" si="250"/>
        <v>43374</v>
      </c>
    </row>
    <row r="16058" spans="1:7" x14ac:dyDescent="0.35">
      <c r="A16058" s="72" t="s">
        <v>896</v>
      </c>
      <c r="B16058" s="72" t="s">
        <v>897</v>
      </c>
      <c r="C16058" s="72" t="s">
        <v>1101</v>
      </c>
      <c r="D16058" s="72" t="s">
        <v>1088</v>
      </c>
      <c r="E16058" s="72">
        <v>355</v>
      </c>
      <c r="F16058" s="105">
        <v>1</v>
      </c>
      <c r="G16058" s="108">
        <f t="shared" si="250"/>
        <v>44378</v>
      </c>
    </row>
    <row r="16059" spans="1:7" x14ac:dyDescent="0.35">
      <c r="A16059" s="72" t="s">
        <v>896</v>
      </c>
      <c r="B16059" s="72" t="s">
        <v>897</v>
      </c>
      <c r="C16059" s="72" t="s">
        <v>1101</v>
      </c>
      <c r="D16059" s="72" t="s">
        <v>1089</v>
      </c>
      <c r="E16059" s="72">
        <v>353</v>
      </c>
      <c r="F16059" s="105">
        <v>1</v>
      </c>
      <c r="G16059" s="108">
        <f t="shared" si="250"/>
        <v>44287</v>
      </c>
    </row>
    <row r="16060" spans="1:7" x14ac:dyDescent="0.35">
      <c r="A16060" s="72" t="s">
        <v>896</v>
      </c>
      <c r="B16060" s="72" t="s">
        <v>897</v>
      </c>
      <c r="C16060" s="72" t="s">
        <v>1101</v>
      </c>
      <c r="D16060" s="72" t="s">
        <v>1090</v>
      </c>
      <c r="E16060" s="72">
        <v>357</v>
      </c>
      <c r="F16060" s="105">
        <v>0</v>
      </c>
      <c r="G16060" s="108">
        <f t="shared" si="250"/>
        <v>44197</v>
      </c>
    </row>
    <row r="16061" spans="1:7" x14ac:dyDescent="0.35">
      <c r="A16061" s="72" t="s">
        <v>896</v>
      </c>
      <c r="B16061" s="72" t="s">
        <v>897</v>
      </c>
      <c r="C16061" s="72" t="s">
        <v>1101</v>
      </c>
      <c r="D16061" s="72" t="s">
        <v>1091</v>
      </c>
      <c r="E16061" s="72">
        <v>354</v>
      </c>
      <c r="F16061" s="105">
        <v>0</v>
      </c>
      <c r="G16061" s="108">
        <f t="shared" si="250"/>
        <v>44105</v>
      </c>
    </row>
    <row r="16062" spans="1:7" x14ac:dyDescent="0.35">
      <c r="A16062" s="72" t="s">
        <v>896</v>
      </c>
      <c r="B16062" s="72" t="s">
        <v>897</v>
      </c>
      <c r="C16062" s="72" t="s">
        <v>1101</v>
      </c>
      <c r="D16062" s="72" t="s">
        <v>1092</v>
      </c>
      <c r="E16062" s="72">
        <v>345</v>
      </c>
      <c r="F16062" s="105">
        <v>1</v>
      </c>
      <c r="G16062" s="108">
        <f t="shared" si="250"/>
        <v>44013</v>
      </c>
    </row>
    <row r="16063" spans="1:7" x14ac:dyDescent="0.35">
      <c r="A16063" s="72" t="s">
        <v>896</v>
      </c>
      <c r="B16063" s="72" t="s">
        <v>897</v>
      </c>
      <c r="C16063" s="72" t="s">
        <v>1101</v>
      </c>
      <c r="D16063" s="72" t="s">
        <v>1093</v>
      </c>
      <c r="E16063" s="72">
        <v>339</v>
      </c>
      <c r="F16063" s="105">
        <v>1</v>
      </c>
      <c r="G16063" s="108">
        <f t="shared" si="250"/>
        <v>43922</v>
      </c>
    </row>
    <row r="16064" spans="1:7" x14ac:dyDescent="0.35">
      <c r="A16064" s="72" t="s">
        <v>896</v>
      </c>
      <c r="B16064" s="72" t="s">
        <v>897</v>
      </c>
      <c r="C16064" s="72" t="s">
        <v>1101</v>
      </c>
      <c r="D16064" s="72" t="s">
        <v>1094</v>
      </c>
      <c r="E16064" s="72">
        <v>340</v>
      </c>
      <c r="F16064" s="105">
        <v>2</v>
      </c>
      <c r="G16064" s="108">
        <f t="shared" si="250"/>
        <v>43831</v>
      </c>
    </row>
    <row r="16065" spans="1:7" x14ac:dyDescent="0.35">
      <c r="A16065" s="72" t="s">
        <v>896</v>
      </c>
      <c r="B16065" s="72" t="s">
        <v>897</v>
      </c>
      <c r="C16065" s="72" t="s">
        <v>1101</v>
      </c>
      <c r="D16065" s="72" t="s">
        <v>1095</v>
      </c>
      <c r="E16065" s="72">
        <v>336</v>
      </c>
      <c r="F16065" s="105">
        <v>2</v>
      </c>
      <c r="G16065" s="108">
        <f t="shared" si="250"/>
        <v>43739</v>
      </c>
    </row>
    <row r="16066" spans="1:7" x14ac:dyDescent="0.35">
      <c r="A16066" s="72" t="s">
        <v>896</v>
      </c>
      <c r="B16066" s="72" t="s">
        <v>897</v>
      </c>
      <c r="C16066" s="72" t="s">
        <v>1101</v>
      </c>
      <c r="D16066" s="72" t="s">
        <v>1096</v>
      </c>
      <c r="E16066" s="72">
        <v>322</v>
      </c>
      <c r="F16066" s="105">
        <v>2</v>
      </c>
      <c r="G16066" s="108">
        <f t="shared" si="250"/>
        <v>43647</v>
      </c>
    </row>
    <row r="16067" spans="1:7" x14ac:dyDescent="0.35">
      <c r="A16067" s="72" t="s">
        <v>896</v>
      </c>
      <c r="B16067" s="72" t="s">
        <v>897</v>
      </c>
      <c r="C16067" s="72" t="s">
        <v>1101</v>
      </c>
      <c r="D16067" s="72" t="s">
        <v>1097</v>
      </c>
      <c r="E16067" s="72">
        <v>323</v>
      </c>
      <c r="F16067" s="105">
        <v>2</v>
      </c>
      <c r="G16067" s="108">
        <f t="shared" si="250"/>
        <v>43556</v>
      </c>
    </row>
    <row r="16068" spans="1:7" x14ac:dyDescent="0.35">
      <c r="A16068" s="72" t="s">
        <v>896</v>
      </c>
      <c r="B16068" s="72" t="s">
        <v>897</v>
      </c>
      <c r="C16068" s="72" t="s">
        <v>1101</v>
      </c>
      <c r="D16068" s="72" t="s">
        <v>1098</v>
      </c>
      <c r="E16068" s="72">
        <v>311</v>
      </c>
      <c r="F16068" s="105">
        <v>1</v>
      </c>
      <c r="G16068" s="108">
        <f t="shared" ref="G16068:G16131" si="251">DATE(LEFT(D16068,4),RIGHT(LEFT(D16068,7),2),1)</f>
        <v>43466</v>
      </c>
    </row>
    <row r="16069" spans="1:7" x14ac:dyDescent="0.35">
      <c r="A16069" s="72" t="s">
        <v>896</v>
      </c>
      <c r="B16069" s="72" t="s">
        <v>897</v>
      </c>
      <c r="C16069" s="72" t="s">
        <v>1101</v>
      </c>
      <c r="D16069" s="72" t="s">
        <v>1099</v>
      </c>
      <c r="E16069" s="72">
        <v>330</v>
      </c>
      <c r="F16069" s="105">
        <v>2</v>
      </c>
      <c r="G16069" s="108">
        <f t="shared" si="251"/>
        <v>43374</v>
      </c>
    </row>
    <row r="16070" spans="1:7" x14ac:dyDescent="0.35">
      <c r="A16070" s="72" t="s">
        <v>896</v>
      </c>
      <c r="B16070" s="72" t="s">
        <v>897</v>
      </c>
      <c r="C16070" s="72" t="s">
        <v>1102</v>
      </c>
      <c r="D16070" s="72" t="s">
        <v>1088</v>
      </c>
      <c r="E16070" s="72">
        <v>1210</v>
      </c>
      <c r="F16070" s="105">
        <v>38</v>
      </c>
      <c r="G16070" s="108">
        <f t="shared" si="251"/>
        <v>44378</v>
      </c>
    </row>
    <row r="16071" spans="1:7" x14ac:dyDescent="0.35">
      <c r="A16071" s="72" t="s">
        <v>896</v>
      </c>
      <c r="B16071" s="72" t="s">
        <v>897</v>
      </c>
      <c r="C16071" s="72" t="s">
        <v>1102</v>
      </c>
      <c r="D16071" s="72" t="s">
        <v>1089</v>
      </c>
      <c r="E16071" s="72">
        <v>1223</v>
      </c>
      <c r="F16071" s="105">
        <v>33</v>
      </c>
      <c r="G16071" s="108">
        <f t="shared" si="251"/>
        <v>44287</v>
      </c>
    </row>
    <row r="16072" spans="1:7" x14ac:dyDescent="0.35">
      <c r="A16072" s="72" t="s">
        <v>896</v>
      </c>
      <c r="B16072" s="72" t="s">
        <v>897</v>
      </c>
      <c r="C16072" s="72" t="s">
        <v>1102</v>
      </c>
      <c r="D16072" s="72" t="s">
        <v>1090</v>
      </c>
      <c r="E16072" s="72">
        <v>1225</v>
      </c>
      <c r="F16072" s="105">
        <v>30</v>
      </c>
      <c r="G16072" s="108">
        <f t="shared" si="251"/>
        <v>44197</v>
      </c>
    </row>
    <row r="16073" spans="1:7" x14ac:dyDescent="0.35">
      <c r="A16073" s="72" t="s">
        <v>896</v>
      </c>
      <c r="B16073" s="72" t="s">
        <v>897</v>
      </c>
      <c r="C16073" s="72" t="s">
        <v>1102</v>
      </c>
      <c r="D16073" s="72" t="s">
        <v>1091</v>
      </c>
      <c r="E16073" s="72">
        <v>1221</v>
      </c>
      <c r="F16073" s="105">
        <v>32</v>
      </c>
      <c r="G16073" s="108">
        <f t="shared" si="251"/>
        <v>44105</v>
      </c>
    </row>
    <row r="16074" spans="1:7" x14ac:dyDescent="0.35">
      <c r="A16074" s="72" t="s">
        <v>896</v>
      </c>
      <c r="B16074" s="72" t="s">
        <v>897</v>
      </c>
      <c r="C16074" s="72" t="s">
        <v>1102</v>
      </c>
      <c r="D16074" s="72" t="s">
        <v>1092</v>
      </c>
      <c r="E16074" s="72">
        <v>1222</v>
      </c>
      <c r="F16074" s="105">
        <v>27</v>
      </c>
      <c r="G16074" s="108">
        <f t="shared" si="251"/>
        <v>44013</v>
      </c>
    </row>
    <row r="16075" spans="1:7" x14ac:dyDescent="0.35">
      <c r="A16075" s="72" t="s">
        <v>896</v>
      </c>
      <c r="B16075" s="72" t="s">
        <v>897</v>
      </c>
      <c r="C16075" s="72" t="s">
        <v>1102</v>
      </c>
      <c r="D16075" s="72" t="s">
        <v>1093</v>
      </c>
      <c r="E16075" s="72">
        <v>1220</v>
      </c>
      <c r="F16075" s="105">
        <v>23</v>
      </c>
      <c r="G16075" s="108">
        <f t="shared" si="251"/>
        <v>43922</v>
      </c>
    </row>
    <row r="16076" spans="1:7" x14ac:dyDescent="0.35">
      <c r="A16076" s="72" t="s">
        <v>896</v>
      </c>
      <c r="B16076" s="72" t="s">
        <v>897</v>
      </c>
      <c r="C16076" s="72" t="s">
        <v>1102</v>
      </c>
      <c r="D16076" s="72" t="s">
        <v>1094</v>
      </c>
      <c r="E16076" s="72">
        <v>1218</v>
      </c>
      <c r="F16076" s="105">
        <v>23</v>
      </c>
      <c r="G16076" s="108">
        <f t="shared" si="251"/>
        <v>43831</v>
      </c>
    </row>
    <row r="16077" spans="1:7" x14ac:dyDescent="0.35">
      <c r="A16077" s="72" t="s">
        <v>896</v>
      </c>
      <c r="B16077" s="72" t="s">
        <v>897</v>
      </c>
      <c r="C16077" s="72" t="s">
        <v>1102</v>
      </c>
      <c r="D16077" s="72" t="s">
        <v>1095</v>
      </c>
      <c r="E16077" s="72">
        <v>1217</v>
      </c>
      <c r="F16077" s="105">
        <v>19</v>
      </c>
      <c r="G16077" s="108">
        <f t="shared" si="251"/>
        <v>43739</v>
      </c>
    </row>
    <row r="16078" spans="1:7" x14ac:dyDescent="0.35">
      <c r="A16078" s="72" t="s">
        <v>896</v>
      </c>
      <c r="B16078" s="72" t="s">
        <v>897</v>
      </c>
      <c r="C16078" s="72" t="s">
        <v>1102</v>
      </c>
      <c r="D16078" s="72" t="s">
        <v>1096</v>
      </c>
      <c r="E16078" s="72">
        <v>1217</v>
      </c>
      <c r="F16078" s="105">
        <v>23</v>
      </c>
      <c r="G16078" s="108">
        <f t="shared" si="251"/>
        <v>43647</v>
      </c>
    </row>
    <row r="16079" spans="1:7" x14ac:dyDescent="0.35">
      <c r="A16079" s="72" t="s">
        <v>896</v>
      </c>
      <c r="B16079" s="72" t="s">
        <v>897</v>
      </c>
      <c r="C16079" s="72" t="s">
        <v>1102</v>
      </c>
      <c r="D16079" s="72" t="s">
        <v>1097</v>
      </c>
      <c r="E16079" s="72">
        <v>1216</v>
      </c>
      <c r="F16079" s="105">
        <v>20</v>
      </c>
      <c r="G16079" s="108">
        <f t="shared" si="251"/>
        <v>43556</v>
      </c>
    </row>
    <row r="16080" spans="1:7" x14ac:dyDescent="0.35">
      <c r="A16080" s="72" t="s">
        <v>896</v>
      </c>
      <c r="B16080" s="72" t="s">
        <v>897</v>
      </c>
      <c r="C16080" s="72" t="s">
        <v>1102</v>
      </c>
      <c r="D16080" s="72" t="s">
        <v>1098</v>
      </c>
      <c r="E16080" s="72">
        <v>1208</v>
      </c>
      <c r="F16080" s="105">
        <v>20</v>
      </c>
      <c r="G16080" s="108">
        <f t="shared" si="251"/>
        <v>43466</v>
      </c>
    </row>
    <row r="16081" spans="1:7" x14ac:dyDescent="0.35">
      <c r="A16081" s="72" t="s">
        <v>896</v>
      </c>
      <c r="B16081" s="72" t="s">
        <v>897</v>
      </c>
      <c r="C16081" s="72" t="s">
        <v>1102</v>
      </c>
      <c r="D16081" s="72" t="s">
        <v>1099</v>
      </c>
      <c r="E16081" s="72">
        <v>1237</v>
      </c>
      <c r="F16081" s="105">
        <v>27</v>
      </c>
      <c r="G16081" s="108">
        <f t="shared" si="251"/>
        <v>43374</v>
      </c>
    </row>
    <row r="16082" spans="1:7" x14ac:dyDescent="0.35">
      <c r="A16082" s="72" t="s">
        <v>898</v>
      </c>
      <c r="B16082" s="72" t="s">
        <v>899</v>
      </c>
      <c r="C16082" s="72" t="s">
        <v>1087</v>
      </c>
      <c r="D16082" s="72" t="s">
        <v>1088</v>
      </c>
      <c r="E16082" s="72">
        <v>704</v>
      </c>
      <c r="F16082" s="105">
        <v>109</v>
      </c>
      <c r="G16082" s="108">
        <f t="shared" si="251"/>
        <v>44378</v>
      </c>
    </row>
    <row r="16083" spans="1:7" x14ac:dyDescent="0.35">
      <c r="A16083" s="72" t="s">
        <v>898</v>
      </c>
      <c r="B16083" s="72" t="s">
        <v>899</v>
      </c>
      <c r="C16083" s="72" t="s">
        <v>1087</v>
      </c>
      <c r="D16083" s="72" t="s">
        <v>1089</v>
      </c>
      <c r="E16083" s="72">
        <v>703</v>
      </c>
      <c r="F16083" s="105">
        <v>102</v>
      </c>
      <c r="G16083" s="108">
        <f t="shared" si="251"/>
        <v>44287</v>
      </c>
    </row>
    <row r="16084" spans="1:7" x14ac:dyDescent="0.35">
      <c r="A16084" s="72" t="s">
        <v>898</v>
      </c>
      <c r="B16084" s="72" t="s">
        <v>899</v>
      </c>
      <c r="C16084" s="72" t="s">
        <v>1087</v>
      </c>
      <c r="D16084" s="72" t="s">
        <v>1090</v>
      </c>
      <c r="E16084" s="72">
        <v>704</v>
      </c>
      <c r="F16084" s="105">
        <v>105</v>
      </c>
      <c r="G16084" s="108">
        <f t="shared" si="251"/>
        <v>44197</v>
      </c>
    </row>
    <row r="16085" spans="1:7" x14ac:dyDescent="0.35">
      <c r="A16085" s="72" t="s">
        <v>898</v>
      </c>
      <c r="B16085" s="72" t="s">
        <v>899</v>
      </c>
      <c r="C16085" s="72" t="s">
        <v>1087</v>
      </c>
      <c r="D16085" s="72" t="s">
        <v>1091</v>
      </c>
      <c r="E16085" s="72">
        <v>703</v>
      </c>
      <c r="F16085" s="105">
        <v>104</v>
      </c>
      <c r="G16085" s="108">
        <f t="shared" si="251"/>
        <v>44105</v>
      </c>
    </row>
    <row r="16086" spans="1:7" x14ac:dyDescent="0.35">
      <c r="A16086" s="72" t="s">
        <v>898</v>
      </c>
      <c r="B16086" s="72" t="s">
        <v>899</v>
      </c>
      <c r="C16086" s="72" t="s">
        <v>1087</v>
      </c>
      <c r="D16086" s="72" t="s">
        <v>1092</v>
      </c>
      <c r="E16086" s="72">
        <v>706</v>
      </c>
      <c r="F16086" s="105">
        <v>101</v>
      </c>
      <c r="G16086" s="108">
        <f t="shared" si="251"/>
        <v>44013</v>
      </c>
    </row>
    <row r="16087" spans="1:7" x14ac:dyDescent="0.35">
      <c r="A16087" s="72" t="s">
        <v>898</v>
      </c>
      <c r="B16087" s="72" t="s">
        <v>899</v>
      </c>
      <c r="C16087" s="72" t="s">
        <v>1087</v>
      </c>
      <c r="D16087" s="72" t="s">
        <v>1093</v>
      </c>
      <c r="E16087" s="72">
        <v>703</v>
      </c>
      <c r="F16087" s="105">
        <v>100</v>
      </c>
      <c r="G16087" s="108">
        <f t="shared" si="251"/>
        <v>43922</v>
      </c>
    </row>
    <row r="16088" spans="1:7" x14ac:dyDescent="0.35">
      <c r="A16088" s="72" t="s">
        <v>898</v>
      </c>
      <c r="B16088" s="72" t="s">
        <v>899</v>
      </c>
      <c r="C16088" s="72" t="s">
        <v>1087</v>
      </c>
      <c r="D16088" s="72" t="s">
        <v>1094</v>
      </c>
      <c r="E16088" s="72">
        <v>704</v>
      </c>
      <c r="F16088" s="105">
        <v>100</v>
      </c>
      <c r="G16088" s="108">
        <f t="shared" si="251"/>
        <v>43831</v>
      </c>
    </row>
    <row r="16089" spans="1:7" x14ac:dyDescent="0.35">
      <c r="A16089" s="72" t="s">
        <v>898</v>
      </c>
      <c r="B16089" s="72" t="s">
        <v>899</v>
      </c>
      <c r="C16089" s="72" t="s">
        <v>1087</v>
      </c>
      <c r="D16089" s="72" t="s">
        <v>1095</v>
      </c>
      <c r="E16089" s="72">
        <v>701</v>
      </c>
      <c r="F16089" s="105">
        <v>109</v>
      </c>
      <c r="G16089" s="108">
        <f t="shared" si="251"/>
        <v>43739</v>
      </c>
    </row>
    <row r="16090" spans="1:7" x14ac:dyDescent="0.35">
      <c r="A16090" s="72" t="s">
        <v>898</v>
      </c>
      <c r="B16090" s="72" t="s">
        <v>899</v>
      </c>
      <c r="C16090" s="72" t="s">
        <v>1087</v>
      </c>
      <c r="D16090" s="72" t="s">
        <v>1096</v>
      </c>
      <c r="E16090" s="72">
        <v>700</v>
      </c>
      <c r="F16090" s="105">
        <v>109</v>
      </c>
      <c r="G16090" s="108">
        <f t="shared" si="251"/>
        <v>43647</v>
      </c>
    </row>
    <row r="16091" spans="1:7" x14ac:dyDescent="0.35">
      <c r="A16091" s="72" t="s">
        <v>898</v>
      </c>
      <c r="B16091" s="72" t="s">
        <v>899</v>
      </c>
      <c r="C16091" s="72" t="s">
        <v>1087</v>
      </c>
      <c r="D16091" s="72" t="s">
        <v>1097</v>
      </c>
      <c r="E16091" s="72">
        <v>703</v>
      </c>
      <c r="F16091" s="105">
        <v>108</v>
      </c>
      <c r="G16091" s="108">
        <f t="shared" si="251"/>
        <v>43556</v>
      </c>
    </row>
    <row r="16092" spans="1:7" x14ac:dyDescent="0.35">
      <c r="A16092" s="72" t="s">
        <v>898</v>
      </c>
      <c r="B16092" s="72" t="s">
        <v>899</v>
      </c>
      <c r="C16092" s="72" t="s">
        <v>1087</v>
      </c>
      <c r="D16092" s="72" t="s">
        <v>1098</v>
      </c>
      <c r="E16092" s="72">
        <v>695</v>
      </c>
      <c r="F16092" s="105">
        <v>50</v>
      </c>
      <c r="G16092" s="108">
        <f t="shared" si="251"/>
        <v>43466</v>
      </c>
    </row>
    <row r="16093" spans="1:7" x14ac:dyDescent="0.35">
      <c r="A16093" s="72" t="s">
        <v>898</v>
      </c>
      <c r="B16093" s="72" t="s">
        <v>899</v>
      </c>
      <c r="C16093" s="72" t="s">
        <v>1087</v>
      </c>
      <c r="D16093" s="72" t="s">
        <v>1099</v>
      </c>
      <c r="E16093" s="72">
        <v>709</v>
      </c>
      <c r="F16093" s="105">
        <v>60</v>
      </c>
      <c r="G16093" s="108">
        <f t="shared" si="251"/>
        <v>43374</v>
      </c>
    </row>
    <row r="16094" spans="1:7" x14ac:dyDescent="0.35">
      <c r="A16094" s="72" t="s">
        <v>898</v>
      </c>
      <c r="B16094" s="72" t="s">
        <v>899</v>
      </c>
      <c r="C16094" s="72" t="s">
        <v>1100</v>
      </c>
      <c r="D16094" s="72" t="s">
        <v>1088</v>
      </c>
      <c r="E16094" s="72">
        <v>1475</v>
      </c>
      <c r="F16094" s="105">
        <v>353</v>
      </c>
      <c r="G16094" s="108">
        <f t="shared" si="251"/>
        <v>44378</v>
      </c>
    </row>
    <row r="16095" spans="1:7" x14ac:dyDescent="0.35">
      <c r="A16095" s="72" t="s">
        <v>898</v>
      </c>
      <c r="B16095" s="72" t="s">
        <v>899</v>
      </c>
      <c r="C16095" s="72" t="s">
        <v>1100</v>
      </c>
      <c r="D16095" s="72" t="s">
        <v>1089</v>
      </c>
      <c r="E16095" s="72">
        <v>1479</v>
      </c>
      <c r="F16095" s="105">
        <v>344</v>
      </c>
      <c r="G16095" s="108">
        <f t="shared" si="251"/>
        <v>44287</v>
      </c>
    </row>
    <row r="16096" spans="1:7" x14ac:dyDescent="0.35">
      <c r="A16096" s="72" t="s">
        <v>898</v>
      </c>
      <c r="B16096" s="72" t="s">
        <v>899</v>
      </c>
      <c r="C16096" s="72" t="s">
        <v>1100</v>
      </c>
      <c r="D16096" s="72" t="s">
        <v>1090</v>
      </c>
      <c r="E16096" s="72">
        <v>1476</v>
      </c>
      <c r="F16096" s="105">
        <v>321</v>
      </c>
      <c r="G16096" s="108">
        <f t="shared" si="251"/>
        <v>44197</v>
      </c>
    </row>
    <row r="16097" spans="1:7" x14ac:dyDescent="0.35">
      <c r="A16097" s="72" t="s">
        <v>898</v>
      </c>
      <c r="B16097" s="72" t="s">
        <v>899</v>
      </c>
      <c r="C16097" s="72" t="s">
        <v>1100</v>
      </c>
      <c r="D16097" s="72" t="s">
        <v>1091</v>
      </c>
      <c r="E16097" s="72">
        <v>1472</v>
      </c>
      <c r="F16097" s="105">
        <v>307</v>
      </c>
      <c r="G16097" s="108">
        <f t="shared" si="251"/>
        <v>44105</v>
      </c>
    </row>
    <row r="16098" spans="1:7" x14ac:dyDescent="0.35">
      <c r="A16098" s="72" t="s">
        <v>898</v>
      </c>
      <c r="B16098" s="72" t="s">
        <v>899</v>
      </c>
      <c r="C16098" s="72" t="s">
        <v>1100</v>
      </c>
      <c r="D16098" s="72" t="s">
        <v>1092</v>
      </c>
      <c r="E16098" s="72">
        <v>1483</v>
      </c>
      <c r="F16098" s="105">
        <v>323</v>
      </c>
      <c r="G16098" s="108">
        <f t="shared" si="251"/>
        <v>44013</v>
      </c>
    </row>
    <row r="16099" spans="1:7" x14ac:dyDescent="0.35">
      <c r="A16099" s="72" t="s">
        <v>898</v>
      </c>
      <c r="B16099" s="72" t="s">
        <v>899</v>
      </c>
      <c r="C16099" s="72" t="s">
        <v>1100</v>
      </c>
      <c r="D16099" s="72" t="s">
        <v>1093</v>
      </c>
      <c r="E16099" s="72">
        <v>1476</v>
      </c>
      <c r="F16099" s="105">
        <v>322</v>
      </c>
      <c r="G16099" s="108">
        <f t="shared" si="251"/>
        <v>43922</v>
      </c>
    </row>
    <row r="16100" spans="1:7" x14ac:dyDescent="0.35">
      <c r="A16100" s="72" t="s">
        <v>898</v>
      </c>
      <c r="B16100" s="72" t="s">
        <v>899</v>
      </c>
      <c r="C16100" s="72" t="s">
        <v>1100</v>
      </c>
      <c r="D16100" s="72" t="s">
        <v>1094</v>
      </c>
      <c r="E16100" s="72">
        <v>1476</v>
      </c>
      <c r="F16100" s="105">
        <v>334</v>
      </c>
      <c r="G16100" s="108">
        <f t="shared" si="251"/>
        <v>43831</v>
      </c>
    </row>
    <row r="16101" spans="1:7" x14ac:dyDescent="0.35">
      <c r="A16101" s="72" t="s">
        <v>898</v>
      </c>
      <c r="B16101" s="72" t="s">
        <v>899</v>
      </c>
      <c r="C16101" s="72" t="s">
        <v>1100</v>
      </c>
      <c r="D16101" s="72" t="s">
        <v>1095</v>
      </c>
      <c r="E16101" s="72">
        <v>1486</v>
      </c>
      <c r="F16101" s="105">
        <v>340</v>
      </c>
      <c r="G16101" s="108">
        <f t="shared" si="251"/>
        <v>43739</v>
      </c>
    </row>
    <row r="16102" spans="1:7" x14ac:dyDescent="0.35">
      <c r="A16102" s="72" t="s">
        <v>898</v>
      </c>
      <c r="B16102" s="72" t="s">
        <v>899</v>
      </c>
      <c r="C16102" s="72" t="s">
        <v>1100</v>
      </c>
      <c r="D16102" s="72" t="s">
        <v>1096</v>
      </c>
      <c r="E16102" s="72">
        <v>1478</v>
      </c>
      <c r="F16102" s="105">
        <v>346</v>
      </c>
      <c r="G16102" s="108">
        <f t="shared" si="251"/>
        <v>43647</v>
      </c>
    </row>
    <row r="16103" spans="1:7" x14ac:dyDescent="0.35">
      <c r="A16103" s="72" t="s">
        <v>898</v>
      </c>
      <c r="B16103" s="72" t="s">
        <v>899</v>
      </c>
      <c r="C16103" s="72" t="s">
        <v>1100</v>
      </c>
      <c r="D16103" s="72" t="s">
        <v>1097</v>
      </c>
      <c r="E16103" s="72">
        <v>1473</v>
      </c>
      <c r="F16103" s="105">
        <v>348</v>
      </c>
      <c r="G16103" s="108">
        <f t="shared" si="251"/>
        <v>43556</v>
      </c>
    </row>
    <row r="16104" spans="1:7" x14ac:dyDescent="0.35">
      <c r="A16104" s="72" t="s">
        <v>898</v>
      </c>
      <c r="B16104" s="72" t="s">
        <v>899</v>
      </c>
      <c r="C16104" s="72" t="s">
        <v>1100</v>
      </c>
      <c r="D16104" s="72" t="s">
        <v>1098</v>
      </c>
      <c r="E16104" s="72">
        <v>1486</v>
      </c>
      <c r="F16104" s="105">
        <v>123</v>
      </c>
      <c r="G16104" s="108">
        <f t="shared" si="251"/>
        <v>43466</v>
      </c>
    </row>
    <row r="16105" spans="1:7" x14ac:dyDescent="0.35">
      <c r="A16105" s="72" t="s">
        <v>898</v>
      </c>
      <c r="B16105" s="72" t="s">
        <v>899</v>
      </c>
      <c r="C16105" s="72" t="s">
        <v>1100</v>
      </c>
      <c r="D16105" s="72" t="s">
        <v>1099</v>
      </c>
      <c r="E16105" s="72">
        <v>1562</v>
      </c>
      <c r="F16105" s="105">
        <v>154</v>
      </c>
      <c r="G16105" s="108">
        <f t="shared" si="251"/>
        <v>43374</v>
      </c>
    </row>
    <row r="16106" spans="1:7" x14ac:dyDescent="0.35">
      <c r="A16106" s="72" t="s">
        <v>898</v>
      </c>
      <c r="B16106" s="72" t="s">
        <v>899</v>
      </c>
      <c r="C16106" s="72" t="s">
        <v>1101</v>
      </c>
      <c r="D16106" s="72" t="s">
        <v>1088</v>
      </c>
      <c r="E16106" s="72">
        <v>208</v>
      </c>
      <c r="F16106" s="105">
        <v>14</v>
      </c>
      <c r="G16106" s="108">
        <f t="shared" si="251"/>
        <v>44378</v>
      </c>
    </row>
    <row r="16107" spans="1:7" x14ac:dyDescent="0.35">
      <c r="A16107" s="72" t="s">
        <v>898</v>
      </c>
      <c r="B16107" s="72" t="s">
        <v>899</v>
      </c>
      <c r="C16107" s="72" t="s">
        <v>1101</v>
      </c>
      <c r="D16107" s="72" t="s">
        <v>1089</v>
      </c>
      <c r="E16107" s="72">
        <v>207</v>
      </c>
      <c r="F16107" s="105">
        <v>13</v>
      </c>
      <c r="G16107" s="108">
        <f t="shared" si="251"/>
        <v>44287</v>
      </c>
    </row>
    <row r="16108" spans="1:7" x14ac:dyDescent="0.35">
      <c r="A16108" s="72" t="s">
        <v>898</v>
      </c>
      <c r="B16108" s="72" t="s">
        <v>899</v>
      </c>
      <c r="C16108" s="72" t="s">
        <v>1101</v>
      </c>
      <c r="D16108" s="72" t="s">
        <v>1090</v>
      </c>
      <c r="E16108" s="72">
        <v>208</v>
      </c>
      <c r="F16108" s="105">
        <v>13</v>
      </c>
      <c r="G16108" s="108">
        <f t="shared" si="251"/>
        <v>44197</v>
      </c>
    </row>
    <row r="16109" spans="1:7" x14ac:dyDescent="0.35">
      <c r="A16109" s="72" t="s">
        <v>898</v>
      </c>
      <c r="B16109" s="72" t="s">
        <v>899</v>
      </c>
      <c r="C16109" s="72" t="s">
        <v>1101</v>
      </c>
      <c r="D16109" s="72" t="s">
        <v>1091</v>
      </c>
      <c r="E16109" s="72">
        <v>209</v>
      </c>
      <c r="F16109" s="105">
        <v>13</v>
      </c>
      <c r="G16109" s="108">
        <f t="shared" si="251"/>
        <v>44105</v>
      </c>
    </row>
    <row r="16110" spans="1:7" x14ac:dyDescent="0.35">
      <c r="A16110" s="72" t="s">
        <v>898</v>
      </c>
      <c r="B16110" s="72" t="s">
        <v>899</v>
      </c>
      <c r="C16110" s="72" t="s">
        <v>1101</v>
      </c>
      <c r="D16110" s="72" t="s">
        <v>1092</v>
      </c>
      <c r="E16110" s="72">
        <v>206</v>
      </c>
      <c r="F16110" s="105">
        <v>14</v>
      </c>
      <c r="G16110" s="108">
        <f t="shared" si="251"/>
        <v>44013</v>
      </c>
    </row>
    <row r="16111" spans="1:7" x14ac:dyDescent="0.35">
      <c r="A16111" s="72" t="s">
        <v>898</v>
      </c>
      <c r="B16111" s="72" t="s">
        <v>899</v>
      </c>
      <c r="C16111" s="72" t="s">
        <v>1101</v>
      </c>
      <c r="D16111" s="72" t="s">
        <v>1093</v>
      </c>
      <c r="E16111" s="72">
        <v>203</v>
      </c>
      <c r="F16111" s="105">
        <v>14</v>
      </c>
      <c r="G16111" s="108">
        <f t="shared" si="251"/>
        <v>43922</v>
      </c>
    </row>
    <row r="16112" spans="1:7" x14ac:dyDescent="0.35">
      <c r="A16112" s="72" t="s">
        <v>898</v>
      </c>
      <c r="B16112" s="72" t="s">
        <v>899</v>
      </c>
      <c r="C16112" s="72" t="s">
        <v>1101</v>
      </c>
      <c r="D16112" s="72" t="s">
        <v>1094</v>
      </c>
      <c r="E16112" s="72">
        <v>198</v>
      </c>
      <c r="F16112" s="105">
        <v>14</v>
      </c>
      <c r="G16112" s="108">
        <f t="shared" si="251"/>
        <v>43831</v>
      </c>
    </row>
    <row r="16113" spans="1:7" x14ac:dyDescent="0.35">
      <c r="A16113" s="72" t="s">
        <v>898</v>
      </c>
      <c r="B16113" s="72" t="s">
        <v>899</v>
      </c>
      <c r="C16113" s="72" t="s">
        <v>1101</v>
      </c>
      <c r="D16113" s="72" t="s">
        <v>1095</v>
      </c>
      <c r="E16113" s="72">
        <v>198</v>
      </c>
      <c r="F16113" s="105">
        <v>16</v>
      </c>
      <c r="G16113" s="108">
        <f t="shared" si="251"/>
        <v>43739</v>
      </c>
    </row>
    <row r="16114" spans="1:7" x14ac:dyDescent="0.35">
      <c r="A16114" s="72" t="s">
        <v>898</v>
      </c>
      <c r="B16114" s="72" t="s">
        <v>899</v>
      </c>
      <c r="C16114" s="72" t="s">
        <v>1101</v>
      </c>
      <c r="D16114" s="72" t="s">
        <v>1096</v>
      </c>
      <c r="E16114" s="72">
        <v>199</v>
      </c>
      <c r="F16114" s="105">
        <v>17</v>
      </c>
      <c r="G16114" s="108">
        <f t="shared" si="251"/>
        <v>43647</v>
      </c>
    </row>
    <row r="16115" spans="1:7" x14ac:dyDescent="0.35">
      <c r="A16115" s="72" t="s">
        <v>898</v>
      </c>
      <c r="B16115" s="72" t="s">
        <v>899</v>
      </c>
      <c r="C16115" s="72" t="s">
        <v>1101</v>
      </c>
      <c r="D16115" s="72" t="s">
        <v>1097</v>
      </c>
      <c r="E16115" s="72">
        <v>198</v>
      </c>
      <c r="F16115" s="105">
        <v>17</v>
      </c>
      <c r="G16115" s="108">
        <f t="shared" si="251"/>
        <v>43556</v>
      </c>
    </row>
    <row r="16116" spans="1:7" x14ac:dyDescent="0.35">
      <c r="A16116" s="72" t="s">
        <v>898</v>
      </c>
      <c r="B16116" s="72" t="s">
        <v>899</v>
      </c>
      <c r="C16116" s="72" t="s">
        <v>1101</v>
      </c>
      <c r="D16116" s="72" t="s">
        <v>1098</v>
      </c>
      <c r="E16116" s="72">
        <v>194</v>
      </c>
      <c r="F16116" s="105">
        <v>6</v>
      </c>
      <c r="G16116" s="108">
        <f t="shared" si="251"/>
        <v>43466</v>
      </c>
    </row>
    <row r="16117" spans="1:7" x14ac:dyDescent="0.35">
      <c r="A16117" s="72" t="s">
        <v>898</v>
      </c>
      <c r="B16117" s="72" t="s">
        <v>899</v>
      </c>
      <c r="C16117" s="72" t="s">
        <v>1101</v>
      </c>
      <c r="D16117" s="72" t="s">
        <v>1099</v>
      </c>
      <c r="E16117" s="72">
        <v>207</v>
      </c>
      <c r="F16117" s="105">
        <v>12</v>
      </c>
      <c r="G16117" s="108">
        <f t="shared" si="251"/>
        <v>43374</v>
      </c>
    </row>
    <row r="16118" spans="1:7" x14ac:dyDescent="0.35">
      <c r="A16118" s="72" t="s">
        <v>898</v>
      </c>
      <c r="B16118" s="72" t="s">
        <v>899</v>
      </c>
      <c r="C16118" s="72" t="s">
        <v>1102</v>
      </c>
      <c r="D16118" s="72" t="s">
        <v>1088</v>
      </c>
      <c r="E16118" s="72">
        <v>1699</v>
      </c>
      <c r="F16118" s="105">
        <v>173</v>
      </c>
      <c r="G16118" s="108">
        <f t="shared" si="251"/>
        <v>44378</v>
      </c>
    </row>
    <row r="16119" spans="1:7" x14ac:dyDescent="0.35">
      <c r="A16119" s="72" t="s">
        <v>898</v>
      </c>
      <c r="B16119" s="72" t="s">
        <v>899</v>
      </c>
      <c r="C16119" s="72" t="s">
        <v>1102</v>
      </c>
      <c r="D16119" s="72" t="s">
        <v>1089</v>
      </c>
      <c r="E16119" s="72">
        <v>1694</v>
      </c>
      <c r="F16119" s="105">
        <v>176</v>
      </c>
      <c r="G16119" s="108">
        <f t="shared" si="251"/>
        <v>44287</v>
      </c>
    </row>
    <row r="16120" spans="1:7" x14ac:dyDescent="0.35">
      <c r="A16120" s="72" t="s">
        <v>898</v>
      </c>
      <c r="B16120" s="72" t="s">
        <v>899</v>
      </c>
      <c r="C16120" s="72" t="s">
        <v>1102</v>
      </c>
      <c r="D16120" s="72" t="s">
        <v>1090</v>
      </c>
      <c r="E16120" s="72">
        <v>1693</v>
      </c>
      <c r="F16120" s="105">
        <v>173</v>
      </c>
      <c r="G16120" s="108">
        <f t="shared" si="251"/>
        <v>44197</v>
      </c>
    </row>
    <row r="16121" spans="1:7" x14ac:dyDescent="0.35">
      <c r="A16121" s="72" t="s">
        <v>898</v>
      </c>
      <c r="B16121" s="72" t="s">
        <v>899</v>
      </c>
      <c r="C16121" s="72" t="s">
        <v>1102</v>
      </c>
      <c r="D16121" s="72" t="s">
        <v>1091</v>
      </c>
      <c r="E16121" s="72">
        <v>1689</v>
      </c>
      <c r="F16121" s="105">
        <v>181</v>
      </c>
      <c r="G16121" s="108">
        <f t="shared" si="251"/>
        <v>44105</v>
      </c>
    </row>
    <row r="16122" spans="1:7" x14ac:dyDescent="0.35">
      <c r="A16122" s="72" t="s">
        <v>898</v>
      </c>
      <c r="B16122" s="72" t="s">
        <v>899</v>
      </c>
      <c r="C16122" s="72" t="s">
        <v>1102</v>
      </c>
      <c r="D16122" s="72" t="s">
        <v>1092</v>
      </c>
      <c r="E16122" s="72">
        <v>1708</v>
      </c>
      <c r="F16122" s="105">
        <v>194</v>
      </c>
      <c r="G16122" s="108">
        <f t="shared" si="251"/>
        <v>44013</v>
      </c>
    </row>
    <row r="16123" spans="1:7" x14ac:dyDescent="0.35">
      <c r="A16123" s="72" t="s">
        <v>898</v>
      </c>
      <c r="B16123" s="72" t="s">
        <v>899</v>
      </c>
      <c r="C16123" s="72" t="s">
        <v>1102</v>
      </c>
      <c r="D16123" s="72" t="s">
        <v>1093</v>
      </c>
      <c r="E16123" s="72">
        <v>1711</v>
      </c>
      <c r="F16123" s="105">
        <v>190</v>
      </c>
      <c r="G16123" s="108">
        <f t="shared" si="251"/>
        <v>43922</v>
      </c>
    </row>
    <row r="16124" spans="1:7" x14ac:dyDescent="0.35">
      <c r="A16124" s="72" t="s">
        <v>898</v>
      </c>
      <c r="B16124" s="72" t="s">
        <v>899</v>
      </c>
      <c r="C16124" s="72" t="s">
        <v>1102</v>
      </c>
      <c r="D16124" s="72" t="s">
        <v>1094</v>
      </c>
      <c r="E16124" s="72">
        <v>1706</v>
      </c>
      <c r="F16124" s="105">
        <v>188</v>
      </c>
      <c r="G16124" s="108">
        <f t="shared" si="251"/>
        <v>43831</v>
      </c>
    </row>
    <row r="16125" spans="1:7" x14ac:dyDescent="0.35">
      <c r="A16125" s="72" t="s">
        <v>898</v>
      </c>
      <c r="B16125" s="72" t="s">
        <v>899</v>
      </c>
      <c r="C16125" s="72" t="s">
        <v>1102</v>
      </c>
      <c r="D16125" s="72" t="s">
        <v>1095</v>
      </c>
      <c r="E16125" s="72">
        <v>1709</v>
      </c>
      <c r="F16125" s="105">
        <v>205</v>
      </c>
      <c r="G16125" s="108">
        <f t="shared" si="251"/>
        <v>43739</v>
      </c>
    </row>
    <row r="16126" spans="1:7" x14ac:dyDescent="0.35">
      <c r="A16126" s="72" t="s">
        <v>898</v>
      </c>
      <c r="B16126" s="72" t="s">
        <v>899</v>
      </c>
      <c r="C16126" s="72" t="s">
        <v>1102</v>
      </c>
      <c r="D16126" s="72" t="s">
        <v>1096</v>
      </c>
      <c r="E16126" s="72">
        <v>1715</v>
      </c>
      <c r="F16126" s="105">
        <v>209</v>
      </c>
      <c r="G16126" s="108">
        <f t="shared" si="251"/>
        <v>43647</v>
      </c>
    </row>
    <row r="16127" spans="1:7" x14ac:dyDescent="0.35">
      <c r="A16127" s="72" t="s">
        <v>898</v>
      </c>
      <c r="B16127" s="72" t="s">
        <v>899</v>
      </c>
      <c r="C16127" s="72" t="s">
        <v>1102</v>
      </c>
      <c r="D16127" s="72" t="s">
        <v>1097</v>
      </c>
      <c r="E16127" s="72">
        <v>1720</v>
      </c>
      <c r="F16127" s="105">
        <v>210</v>
      </c>
      <c r="G16127" s="108">
        <f t="shared" si="251"/>
        <v>43556</v>
      </c>
    </row>
    <row r="16128" spans="1:7" x14ac:dyDescent="0.35">
      <c r="A16128" s="72" t="s">
        <v>898</v>
      </c>
      <c r="B16128" s="72" t="s">
        <v>899</v>
      </c>
      <c r="C16128" s="72" t="s">
        <v>1102</v>
      </c>
      <c r="D16128" s="72" t="s">
        <v>1098</v>
      </c>
      <c r="E16128" s="72">
        <v>1712</v>
      </c>
      <c r="F16128" s="105">
        <v>71</v>
      </c>
      <c r="G16128" s="108">
        <f t="shared" si="251"/>
        <v>43466</v>
      </c>
    </row>
    <row r="16129" spans="1:7" x14ac:dyDescent="0.35">
      <c r="A16129" s="72" t="s">
        <v>898</v>
      </c>
      <c r="B16129" s="72" t="s">
        <v>899</v>
      </c>
      <c r="C16129" s="72" t="s">
        <v>1102</v>
      </c>
      <c r="D16129" s="72" t="s">
        <v>1099</v>
      </c>
      <c r="E16129" s="72">
        <v>1755</v>
      </c>
      <c r="F16129" s="105">
        <v>93</v>
      </c>
      <c r="G16129" s="108">
        <f t="shared" si="251"/>
        <v>43374</v>
      </c>
    </row>
    <row r="16130" spans="1:7" x14ac:dyDescent="0.35">
      <c r="A16130" s="72" t="s">
        <v>900</v>
      </c>
      <c r="B16130" s="72" t="s">
        <v>901</v>
      </c>
      <c r="C16130" s="72" t="s">
        <v>1087</v>
      </c>
      <c r="D16130" s="72" t="s">
        <v>1088</v>
      </c>
      <c r="E16130" s="72">
        <v>1873</v>
      </c>
      <c r="F16130" s="105">
        <v>251</v>
      </c>
      <c r="G16130" s="108">
        <f t="shared" si="251"/>
        <v>44378</v>
      </c>
    </row>
    <row r="16131" spans="1:7" x14ac:dyDescent="0.35">
      <c r="A16131" s="72" t="s">
        <v>900</v>
      </c>
      <c r="B16131" s="72" t="s">
        <v>901</v>
      </c>
      <c r="C16131" s="72" t="s">
        <v>1087</v>
      </c>
      <c r="D16131" s="72" t="s">
        <v>1089</v>
      </c>
      <c r="E16131" s="72">
        <v>1875</v>
      </c>
      <c r="F16131" s="105">
        <v>252</v>
      </c>
      <c r="G16131" s="108">
        <f t="shared" si="251"/>
        <v>44287</v>
      </c>
    </row>
    <row r="16132" spans="1:7" x14ac:dyDescent="0.35">
      <c r="A16132" s="72" t="s">
        <v>900</v>
      </c>
      <c r="B16132" s="72" t="s">
        <v>901</v>
      </c>
      <c r="C16132" s="72" t="s">
        <v>1087</v>
      </c>
      <c r="D16132" s="72" t="s">
        <v>1090</v>
      </c>
      <c r="E16132" s="72">
        <v>1875</v>
      </c>
      <c r="F16132" s="105">
        <v>252</v>
      </c>
      <c r="G16132" s="108">
        <f t="shared" ref="G16132:G16195" si="252">DATE(LEFT(D16132,4),RIGHT(LEFT(D16132,7),2),1)</f>
        <v>44197</v>
      </c>
    </row>
    <row r="16133" spans="1:7" x14ac:dyDescent="0.35">
      <c r="A16133" s="72" t="s">
        <v>900</v>
      </c>
      <c r="B16133" s="72" t="s">
        <v>901</v>
      </c>
      <c r="C16133" s="72" t="s">
        <v>1087</v>
      </c>
      <c r="D16133" s="72" t="s">
        <v>1091</v>
      </c>
      <c r="E16133" s="72">
        <v>1874</v>
      </c>
      <c r="F16133" s="105">
        <v>253</v>
      </c>
      <c r="G16133" s="108">
        <f t="shared" si="252"/>
        <v>44105</v>
      </c>
    </row>
    <row r="16134" spans="1:7" x14ac:dyDescent="0.35">
      <c r="A16134" s="72" t="s">
        <v>900</v>
      </c>
      <c r="B16134" s="72" t="s">
        <v>901</v>
      </c>
      <c r="C16134" s="72" t="s">
        <v>1087</v>
      </c>
      <c r="D16134" s="72" t="s">
        <v>1092</v>
      </c>
      <c r="E16134" s="72">
        <v>1873</v>
      </c>
      <c r="F16134" s="105">
        <v>253</v>
      </c>
      <c r="G16134" s="108">
        <f t="shared" si="252"/>
        <v>44013</v>
      </c>
    </row>
    <row r="16135" spans="1:7" x14ac:dyDescent="0.35">
      <c r="A16135" s="72" t="s">
        <v>900</v>
      </c>
      <c r="B16135" s="72" t="s">
        <v>901</v>
      </c>
      <c r="C16135" s="72" t="s">
        <v>1087</v>
      </c>
      <c r="D16135" s="72" t="s">
        <v>1093</v>
      </c>
      <c r="E16135" s="72">
        <v>1859</v>
      </c>
      <c r="F16135" s="105">
        <v>254</v>
      </c>
      <c r="G16135" s="108">
        <f t="shared" si="252"/>
        <v>43922</v>
      </c>
    </row>
    <row r="16136" spans="1:7" x14ac:dyDescent="0.35">
      <c r="A16136" s="72" t="s">
        <v>900</v>
      </c>
      <c r="B16136" s="72" t="s">
        <v>901</v>
      </c>
      <c r="C16136" s="72" t="s">
        <v>1087</v>
      </c>
      <c r="D16136" s="72" t="s">
        <v>1094</v>
      </c>
      <c r="E16136" s="72">
        <v>1838</v>
      </c>
      <c r="F16136" s="105">
        <v>257</v>
      </c>
      <c r="G16136" s="108">
        <f t="shared" si="252"/>
        <v>43831</v>
      </c>
    </row>
    <row r="16137" spans="1:7" x14ac:dyDescent="0.35">
      <c r="A16137" s="72" t="s">
        <v>900</v>
      </c>
      <c r="B16137" s="72" t="s">
        <v>901</v>
      </c>
      <c r="C16137" s="72" t="s">
        <v>1087</v>
      </c>
      <c r="D16137" s="72" t="s">
        <v>1095</v>
      </c>
      <c r="E16137" s="72">
        <v>1828</v>
      </c>
      <c r="F16137" s="105">
        <v>259</v>
      </c>
      <c r="G16137" s="108">
        <f t="shared" si="252"/>
        <v>43739</v>
      </c>
    </row>
    <row r="16138" spans="1:7" x14ac:dyDescent="0.35">
      <c r="A16138" s="72" t="s">
        <v>900</v>
      </c>
      <c r="B16138" s="72" t="s">
        <v>901</v>
      </c>
      <c r="C16138" s="72" t="s">
        <v>1087</v>
      </c>
      <c r="D16138" s="72" t="s">
        <v>1096</v>
      </c>
      <c r="E16138" s="72">
        <v>1827</v>
      </c>
      <c r="F16138" s="105">
        <v>260</v>
      </c>
      <c r="G16138" s="108">
        <f t="shared" si="252"/>
        <v>43647</v>
      </c>
    </row>
    <row r="16139" spans="1:7" x14ac:dyDescent="0.35">
      <c r="A16139" s="72" t="s">
        <v>900</v>
      </c>
      <c r="B16139" s="72" t="s">
        <v>901</v>
      </c>
      <c r="C16139" s="72" t="s">
        <v>1087</v>
      </c>
      <c r="D16139" s="72" t="s">
        <v>1097</v>
      </c>
      <c r="E16139" s="72">
        <v>1832</v>
      </c>
      <c r="F16139" s="105">
        <v>226</v>
      </c>
      <c r="G16139" s="108">
        <f t="shared" si="252"/>
        <v>43556</v>
      </c>
    </row>
    <row r="16140" spans="1:7" x14ac:dyDescent="0.35">
      <c r="A16140" s="72" t="s">
        <v>900</v>
      </c>
      <c r="B16140" s="72" t="s">
        <v>901</v>
      </c>
      <c r="C16140" s="72" t="s">
        <v>1087</v>
      </c>
      <c r="D16140" s="72" t="s">
        <v>1098</v>
      </c>
      <c r="E16140" s="72">
        <v>1816</v>
      </c>
      <c r="F16140" s="105">
        <v>227</v>
      </c>
      <c r="G16140" s="108">
        <f t="shared" si="252"/>
        <v>43466</v>
      </c>
    </row>
    <row r="16141" spans="1:7" x14ac:dyDescent="0.35">
      <c r="A16141" s="72" t="s">
        <v>900</v>
      </c>
      <c r="B16141" s="72" t="s">
        <v>901</v>
      </c>
      <c r="C16141" s="72" t="s">
        <v>1087</v>
      </c>
      <c r="D16141" s="72" t="s">
        <v>1099</v>
      </c>
      <c r="E16141" s="72">
        <v>1843</v>
      </c>
      <c r="F16141" s="105">
        <v>226</v>
      </c>
      <c r="G16141" s="108">
        <f t="shared" si="252"/>
        <v>43374</v>
      </c>
    </row>
    <row r="16142" spans="1:7" x14ac:dyDescent="0.35">
      <c r="A16142" s="72" t="s">
        <v>900</v>
      </c>
      <c r="B16142" s="72" t="s">
        <v>901</v>
      </c>
      <c r="C16142" s="72" t="s">
        <v>1100</v>
      </c>
      <c r="D16142" s="72" t="s">
        <v>1088</v>
      </c>
      <c r="E16142" s="72">
        <v>1268</v>
      </c>
      <c r="F16142" s="105">
        <v>298</v>
      </c>
      <c r="G16142" s="108">
        <f t="shared" si="252"/>
        <v>44378</v>
      </c>
    </row>
    <row r="16143" spans="1:7" x14ac:dyDescent="0.35">
      <c r="A16143" s="72" t="s">
        <v>900</v>
      </c>
      <c r="B16143" s="72" t="s">
        <v>901</v>
      </c>
      <c r="C16143" s="72" t="s">
        <v>1100</v>
      </c>
      <c r="D16143" s="72" t="s">
        <v>1089</v>
      </c>
      <c r="E16143" s="72">
        <v>1261</v>
      </c>
      <c r="F16143" s="105">
        <v>299</v>
      </c>
      <c r="G16143" s="108">
        <f t="shared" si="252"/>
        <v>44287</v>
      </c>
    </row>
    <row r="16144" spans="1:7" x14ac:dyDescent="0.35">
      <c r="A16144" s="72" t="s">
        <v>900</v>
      </c>
      <c r="B16144" s="72" t="s">
        <v>901</v>
      </c>
      <c r="C16144" s="72" t="s">
        <v>1100</v>
      </c>
      <c r="D16144" s="72" t="s">
        <v>1090</v>
      </c>
      <c r="E16144" s="72">
        <v>1263</v>
      </c>
      <c r="F16144" s="105">
        <v>258</v>
      </c>
      <c r="G16144" s="108">
        <f t="shared" si="252"/>
        <v>44197</v>
      </c>
    </row>
    <row r="16145" spans="1:7" x14ac:dyDescent="0.35">
      <c r="A16145" s="72" t="s">
        <v>900</v>
      </c>
      <c r="B16145" s="72" t="s">
        <v>901</v>
      </c>
      <c r="C16145" s="72" t="s">
        <v>1100</v>
      </c>
      <c r="D16145" s="72" t="s">
        <v>1091</v>
      </c>
      <c r="E16145" s="72">
        <v>1269</v>
      </c>
      <c r="F16145" s="105">
        <v>261</v>
      </c>
      <c r="G16145" s="108">
        <f t="shared" si="252"/>
        <v>44105</v>
      </c>
    </row>
    <row r="16146" spans="1:7" x14ac:dyDescent="0.35">
      <c r="A16146" s="72" t="s">
        <v>900</v>
      </c>
      <c r="B16146" s="72" t="s">
        <v>901</v>
      </c>
      <c r="C16146" s="72" t="s">
        <v>1100</v>
      </c>
      <c r="D16146" s="72" t="s">
        <v>1092</v>
      </c>
      <c r="E16146" s="72">
        <v>1259</v>
      </c>
      <c r="F16146" s="105">
        <v>261</v>
      </c>
      <c r="G16146" s="108">
        <f t="shared" si="252"/>
        <v>44013</v>
      </c>
    </row>
    <row r="16147" spans="1:7" x14ac:dyDescent="0.35">
      <c r="A16147" s="72" t="s">
        <v>900</v>
      </c>
      <c r="B16147" s="72" t="s">
        <v>901</v>
      </c>
      <c r="C16147" s="72" t="s">
        <v>1100</v>
      </c>
      <c r="D16147" s="72" t="s">
        <v>1093</v>
      </c>
      <c r="E16147" s="72">
        <v>1237</v>
      </c>
      <c r="F16147" s="105">
        <v>264</v>
      </c>
      <c r="G16147" s="108">
        <f t="shared" si="252"/>
        <v>43922</v>
      </c>
    </row>
    <row r="16148" spans="1:7" x14ac:dyDescent="0.35">
      <c r="A16148" s="72" t="s">
        <v>900</v>
      </c>
      <c r="B16148" s="72" t="s">
        <v>901</v>
      </c>
      <c r="C16148" s="72" t="s">
        <v>1100</v>
      </c>
      <c r="D16148" s="72" t="s">
        <v>1094</v>
      </c>
      <c r="E16148" s="72">
        <v>1253</v>
      </c>
      <c r="F16148" s="105">
        <v>271</v>
      </c>
      <c r="G16148" s="108">
        <f t="shared" si="252"/>
        <v>43831</v>
      </c>
    </row>
    <row r="16149" spans="1:7" x14ac:dyDescent="0.35">
      <c r="A16149" s="72" t="s">
        <v>900</v>
      </c>
      <c r="B16149" s="72" t="s">
        <v>901</v>
      </c>
      <c r="C16149" s="72" t="s">
        <v>1100</v>
      </c>
      <c r="D16149" s="72" t="s">
        <v>1095</v>
      </c>
      <c r="E16149" s="72">
        <v>1266</v>
      </c>
      <c r="F16149" s="105">
        <v>281</v>
      </c>
      <c r="G16149" s="108">
        <f t="shared" si="252"/>
        <v>43739</v>
      </c>
    </row>
    <row r="16150" spans="1:7" x14ac:dyDescent="0.35">
      <c r="A16150" s="72" t="s">
        <v>900</v>
      </c>
      <c r="B16150" s="72" t="s">
        <v>901</v>
      </c>
      <c r="C16150" s="72" t="s">
        <v>1100</v>
      </c>
      <c r="D16150" s="72" t="s">
        <v>1096</v>
      </c>
      <c r="E16150" s="72">
        <v>1261</v>
      </c>
      <c r="F16150" s="105">
        <v>286</v>
      </c>
      <c r="G16150" s="108">
        <f t="shared" si="252"/>
        <v>43647</v>
      </c>
    </row>
    <row r="16151" spans="1:7" x14ac:dyDescent="0.35">
      <c r="A16151" s="72" t="s">
        <v>900</v>
      </c>
      <c r="B16151" s="72" t="s">
        <v>901</v>
      </c>
      <c r="C16151" s="72" t="s">
        <v>1100</v>
      </c>
      <c r="D16151" s="72" t="s">
        <v>1097</v>
      </c>
      <c r="E16151" s="72">
        <v>1266</v>
      </c>
      <c r="F16151" s="105">
        <v>223</v>
      </c>
      <c r="G16151" s="108">
        <f t="shared" si="252"/>
        <v>43556</v>
      </c>
    </row>
    <row r="16152" spans="1:7" x14ac:dyDescent="0.35">
      <c r="A16152" s="72" t="s">
        <v>900</v>
      </c>
      <c r="B16152" s="72" t="s">
        <v>901</v>
      </c>
      <c r="C16152" s="72" t="s">
        <v>1100</v>
      </c>
      <c r="D16152" s="72" t="s">
        <v>1098</v>
      </c>
      <c r="E16152" s="72">
        <v>1231</v>
      </c>
      <c r="F16152" s="105">
        <v>222</v>
      </c>
      <c r="G16152" s="108">
        <f t="shared" si="252"/>
        <v>43466</v>
      </c>
    </row>
    <row r="16153" spans="1:7" x14ac:dyDescent="0.35">
      <c r="A16153" s="72" t="s">
        <v>900</v>
      </c>
      <c r="B16153" s="72" t="s">
        <v>901</v>
      </c>
      <c r="C16153" s="72" t="s">
        <v>1100</v>
      </c>
      <c r="D16153" s="72" t="s">
        <v>1099</v>
      </c>
      <c r="E16153" s="72">
        <v>1277</v>
      </c>
      <c r="F16153" s="105">
        <v>230</v>
      </c>
      <c r="G16153" s="108">
        <f t="shared" si="252"/>
        <v>43374</v>
      </c>
    </row>
    <row r="16154" spans="1:7" x14ac:dyDescent="0.35">
      <c r="A16154" s="72" t="s">
        <v>900</v>
      </c>
      <c r="B16154" s="72" t="s">
        <v>901</v>
      </c>
      <c r="C16154" s="72" t="s">
        <v>1101</v>
      </c>
      <c r="D16154" s="72" t="s">
        <v>1088</v>
      </c>
      <c r="E16154" s="72">
        <v>228</v>
      </c>
      <c r="F16154" s="105">
        <v>15</v>
      </c>
      <c r="G16154" s="108">
        <f t="shared" si="252"/>
        <v>44378</v>
      </c>
    </row>
    <row r="16155" spans="1:7" x14ac:dyDescent="0.35">
      <c r="A16155" s="72" t="s">
        <v>900</v>
      </c>
      <c r="B16155" s="72" t="s">
        <v>901</v>
      </c>
      <c r="C16155" s="72" t="s">
        <v>1101</v>
      </c>
      <c r="D16155" s="72" t="s">
        <v>1089</v>
      </c>
      <c r="E16155" s="72">
        <v>225</v>
      </c>
      <c r="F16155" s="105">
        <v>15</v>
      </c>
      <c r="G16155" s="108">
        <f t="shared" si="252"/>
        <v>44287</v>
      </c>
    </row>
    <row r="16156" spans="1:7" x14ac:dyDescent="0.35">
      <c r="A16156" s="72" t="s">
        <v>900</v>
      </c>
      <c r="B16156" s="72" t="s">
        <v>901</v>
      </c>
      <c r="C16156" s="72" t="s">
        <v>1101</v>
      </c>
      <c r="D16156" s="72" t="s">
        <v>1090</v>
      </c>
      <c r="E16156" s="72">
        <v>225</v>
      </c>
      <c r="F16156" s="105">
        <v>13</v>
      </c>
      <c r="G16156" s="108">
        <f t="shared" si="252"/>
        <v>44197</v>
      </c>
    </row>
    <row r="16157" spans="1:7" x14ac:dyDescent="0.35">
      <c r="A16157" s="72" t="s">
        <v>900</v>
      </c>
      <c r="B16157" s="72" t="s">
        <v>901</v>
      </c>
      <c r="C16157" s="72" t="s">
        <v>1101</v>
      </c>
      <c r="D16157" s="72" t="s">
        <v>1091</v>
      </c>
      <c r="E16157" s="72">
        <v>225</v>
      </c>
      <c r="F16157" s="105">
        <v>13</v>
      </c>
      <c r="G16157" s="108">
        <f t="shared" si="252"/>
        <v>44105</v>
      </c>
    </row>
    <row r="16158" spans="1:7" x14ac:dyDescent="0.35">
      <c r="A16158" s="72" t="s">
        <v>900</v>
      </c>
      <c r="B16158" s="72" t="s">
        <v>901</v>
      </c>
      <c r="C16158" s="72" t="s">
        <v>1101</v>
      </c>
      <c r="D16158" s="72" t="s">
        <v>1092</v>
      </c>
      <c r="E16158" s="72">
        <v>226</v>
      </c>
      <c r="F16158" s="105">
        <v>13</v>
      </c>
      <c r="G16158" s="108">
        <f t="shared" si="252"/>
        <v>44013</v>
      </c>
    </row>
    <row r="16159" spans="1:7" x14ac:dyDescent="0.35">
      <c r="A16159" s="72" t="s">
        <v>900</v>
      </c>
      <c r="B16159" s="72" t="s">
        <v>901</v>
      </c>
      <c r="C16159" s="72" t="s">
        <v>1101</v>
      </c>
      <c r="D16159" s="72" t="s">
        <v>1093</v>
      </c>
      <c r="E16159" s="72">
        <v>225</v>
      </c>
      <c r="F16159" s="105">
        <v>14</v>
      </c>
      <c r="G16159" s="108">
        <f t="shared" si="252"/>
        <v>43922</v>
      </c>
    </row>
    <row r="16160" spans="1:7" x14ac:dyDescent="0.35">
      <c r="A16160" s="72" t="s">
        <v>900</v>
      </c>
      <c r="B16160" s="72" t="s">
        <v>901</v>
      </c>
      <c r="C16160" s="72" t="s">
        <v>1101</v>
      </c>
      <c r="D16160" s="72" t="s">
        <v>1094</v>
      </c>
      <c r="E16160" s="72">
        <v>223</v>
      </c>
      <c r="F16160" s="105">
        <v>15</v>
      </c>
      <c r="G16160" s="108">
        <f t="shared" si="252"/>
        <v>43831</v>
      </c>
    </row>
    <row r="16161" spans="1:7" x14ac:dyDescent="0.35">
      <c r="A16161" s="72" t="s">
        <v>900</v>
      </c>
      <c r="B16161" s="72" t="s">
        <v>901</v>
      </c>
      <c r="C16161" s="72" t="s">
        <v>1101</v>
      </c>
      <c r="D16161" s="72" t="s">
        <v>1095</v>
      </c>
      <c r="E16161" s="72">
        <v>223</v>
      </c>
      <c r="F16161" s="105">
        <v>15</v>
      </c>
      <c r="G16161" s="108">
        <f t="shared" si="252"/>
        <v>43739</v>
      </c>
    </row>
    <row r="16162" spans="1:7" x14ac:dyDescent="0.35">
      <c r="A16162" s="72" t="s">
        <v>900</v>
      </c>
      <c r="B16162" s="72" t="s">
        <v>901</v>
      </c>
      <c r="C16162" s="72" t="s">
        <v>1101</v>
      </c>
      <c r="D16162" s="72" t="s">
        <v>1096</v>
      </c>
      <c r="E16162" s="72">
        <v>225</v>
      </c>
      <c r="F16162" s="105">
        <v>15</v>
      </c>
      <c r="G16162" s="108">
        <f t="shared" si="252"/>
        <v>43647</v>
      </c>
    </row>
    <row r="16163" spans="1:7" x14ac:dyDescent="0.35">
      <c r="A16163" s="72" t="s">
        <v>900</v>
      </c>
      <c r="B16163" s="72" t="s">
        <v>901</v>
      </c>
      <c r="C16163" s="72" t="s">
        <v>1101</v>
      </c>
      <c r="D16163" s="72" t="s">
        <v>1097</v>
      </c>
      <c r="E16163" s="72">
        <v>225</v>
      </c>
      <c r="F16163" s="105">
        <v>13</v>
      </c>
      <c r="G16163" s="108">
        <f t="shared" si="252"/>
        <v>43556</v>
      </c>
    </row>
    <row r="16164" spans="1:7" x14ac:dyDescent="0.35">
      <c r="A16164" s="72" t="s">
        <v>900</v>
      </c>
      <c r="B16164" s="72" t="s">
        <v>901</v>
      </c>
      <c r="C16164" s="72" t="s">
        <v>1101</v>
      </c>
      <c r="D16164" s="72" t="s">
        <v>1098</v>
      </c>
      <c r="E16164" s="72">
        <v>221</v>
      </c>
      <c r="F16164" s="105">
        <v>13</v>
      </c>
      <c r="G16164" s="108">
        <f t="shared" si="252"/>
        <v>43466</v>
      </c>
    </row>
    <row r="16165" spans="1:7" x14ac:dyDescent="0.35">
      <c r="A16165" s="72" t="s">
        <v>900</v>
      </c>
      <c r="B16165" s="72" t="s">
        <v>901</v>
      </c>
      <c r="C16165" s="72" t="s">
        <v>1101</v>
      </c>
      <c r="D16165" s="72" t="s">
        <v>1099</v>
      </c>
      <c r="E16165" s="72">
        <v>232</v>
      </c>
      <c r="F16165" s="105">
        <v>13</v>
      </c>
      <c r="G16165" s="108">
        <f t="shared" si="252"/>
        <v>43374</v>
      </c>
    </row>
    <row r="16166" spans="1:7" x14ac:dyDescent="0.35">
      <c r="A16166" s="72" t="s">
        <v>900</v>
      </c>
      <c r="B16166" s="72" t="s">
        <v>901</v>
      </c>
      <c r="C16166" s="72" t="s">
        <v>1102</v>
      </c>
      <c r="D16166" s="72" t="s">
        <v>1088</v>
      </c>
      <c r="E16166" s="72">
        <v>4088</v>
      </c>
      <c r="F16166" s="105">
        <v>501</v>
      </c>
      <c r="G16166" s="108">
        <f t="shared" si="252"/>
        <v>44378</v>
      </c>
    </row>
    <row r="16167" spans="1:7" x14ac:dyDescent="0.35">
      <c r="A16167" s="72" t="s">
        <v>900</v>
      </c>
      <c r="B16167" s="72" t="s">
        <v>901</v>
      </c>
      <c r="C16167" s="72" t="s">
        <v>1102</v>
      </c>
      <c r="D16167" s="72" t="s">
        <v>1089</v>
      </c>
      <c r="E16167" s="72">
        <v>4098</v>
      </c>
      <c r="F16167" s="105">
        <v>501</v>
      </c>
      <c r="G16167" s="108">
        <f t="shared" si="252"/>
        <v>44287</v>
      </c>
    </row>
    <row r="16168" spans="1:7" x14ac:dyDescent="0.35">
      <c r="A16168" s="72" t="s">
        <v>900</v>
      </c>
      <c r="B16168" s="72" t="s">
        <v>901</v>
      </c>
      <c r="C16168" s="72" t="s">
        <v>1102</v>
      </c>
      <c r="D16168" s="72" t="s">
        <v>1090</v>
      </c>
      <c r="E16168" s="72">
        <v>4102</v>
      </c>
      <c r="F16168" s="105">
        <v>455</v>
      </c>
      <c r="G16168" s="108">
        <f t="shared" si="252"/>
        <v>44197</v>
      </c>
    </row>
    <row r="16169" spans="1:7" x14ac:dyDescent="0.35">
      <c r="A16169" s="72" t="s">
        <v>900</v>
      </c>
      <c r="B16169" s="72" t="s">
        <v>901</v>
      </c>
      <c r="C16169" s="72" t="s">
        <v>1102</v>
      </c>
      <c r="D16169" s="72" t="s">
        <v>1091</v>
      </c>
      <c r="E16169" s="72">
        <v>4096</v>
      </c>
      <c r="F16169" s="105">
        <v>454</v>
      </c>
      <c r="G16169" s="108">
        <f t="shared" si="252"/>
        <v>44105</v>
      </c>
    </row>
    <row r="16170" spans="1:7" x14ac:dyDescent="0.35">
      <c r="A16170" s="72" t="s">
        <v>900</v>
      </c>
      <c r="B16170" s="72" t="s">
        <v>901</v>
      </c>
      <c r="C16170" s="72" t="s">
        <v>1102</v>
      </c>
      <c r="D16170" s="72" t="s">
        <v>1092</v>
      </c>
      <c r="E16170" s="72">
        <v>4090</v>
      </c>
      <c r="F16170" s="105">
        <v>455</v>
      </c>
      <c r="G16170" s="108">
        <f t="shared" si="252"/>
        <v>44013</v>
      </c>
    </row>
    <row r="16171" spans="1:7" x14ac:dyDescent="0.35">
      <c r="A16171" s="72" t="s">
        <v>900</v>
      </c>
      <c r="B16171" s="72" t="s">
        <v>901</v>
      </c>
      <c r="C16171" s="72" t="s">
        <v>1102</v>
      </c>
      <c r="D16171" s="72" t="s">
        <v>1093</v>
      </c>
      <c r="E16171" s="72">
        <v>4080</v>
      </c>
      <c r="F16171" s="105">
        <v>458</v>
      </c>
      <c r="G16171" s="108">
        <f t="shared" si="252"/>
        <v>43922</v>
      </c>
    </row>
    <row r="16172" spans="1:7" x14ac:dyDescent="0.35">
      <c r="A16172" s="72" t="s">
        <v>900</v>
      </c>
      <c r="B16172" s="72" t="s">
        <v>901</v>
      </c>
      <c r="C16172" s="72" t="s">
        <v>1102</v>
      </c>
      <c r="D16172" s="72" t="s">
        <v>1094</v>
      </c>
      <c r="E16172" s="72">
        <v>4078</v>
      </c>
      <c r="F16172" s="105">
        <v>460</v>
      </c>
      <c r="G16172" s="108">
        <f t="shared" si="252"/>
        <v>43831</v>
      </c>
    </row>
    <row r="16173" spans="1:7" x14ac:dyDescent="0.35">
      <c r="A16173" s="72" t="s">
        <v>900</v>
      </c>
      <c r="B16173" s="72" t="s">
        <v>901</v>
      </c>
      <c r="C16173" s="72" t="s">
        <v>1102</v>
      </c>
      <c r="D16173" s="72" t="s">
        <v>1095</v>
      </c>
      <c r="E16173" s="72">
        <v>4081</v>
      </c>
      <c r="F16173" s="105">
        <v>463</v>
      </c>
      <c r="G16173" s="108">
        <f t="shared" si="252"/>
        <v>43739</v>
      </c>
    </row>
    <row r="16174" spans="1:7" x14ac:dyDescent="0.35">
      <c r="A16174" s="72" t="s">
        <v>900</v>
      </c>
      <c r="B16174" s="72" t="s">
        <v>901</v>
      </c>
      <c r="C16174" s="72" t="s">
        <v>1102</v>
      </c>
      <c r="D16174" s="72" t="s">
        <v>1096</v>
      </c>
      <c r="E16174" s="72">
        <v>4075</v>
      </c>
      <c r="F16174" s="105">
        <v>466</v>
      </c>
      <c r="G16174" s="108">
        <f t="shared" si="252"/>
        <v>43647</v>
      </c>
    </row>
    <row r="16175" spans="1:7" x14ac:dyDescent="0.35">
      <c r="A16175" s="72" t="s">
        <v>900</v>
      </c>
      <c r="B16175" s="72" t="s">
        <v>901</v>
      </c>
      <c r="C16175" s="72" t="s">
        <v>1102</v>
      </c>
      <c r="D16175" s="72" t="s">
        <v>1097</v>
      </c>
      <c r="E16175" s="72">
        <v>4071</v>
      </c>
      <c r="F16175" s="105">
        <v>389</v>
      </c>
      <c r="G16175" s="108">
        <f t="shared" si="252"/>
        <v>43556</v>
      </c>
    </row>
    <row r="16176" spans="1:7" x14ac:dyDescent="0.35">
      <c r="A16176" s="72" t="s">
        <v>900</v>
      </c>
      <c r="B16176" s="72" t="s">
        <v>901</v>
      </c>
      <c r="C16176" s="72" t="s">
        <v>1102</v>
      </c>
      <c r="D16176" s="72" t="s">
        <v>1098</v>
      </c>
      <c r="E16176" s="72">
        <v>4053</v>
      </c>
      <c r="F16176" s="105">
        <v>390</v>
      </c>
      <c r="G16176" s="108">
        <f t="shared" si="252"/>
        <v>43466</v>
      </c>
    </row>
    <row r="16177" spans="1:7" x14ac:dyDescent="0.35">
      <c r="A16177" s="72" t="s">
        <v>900</v>
      </c>
      <c r="B16177" s="72" t="s">
        <v>901</v>
      </c>
      <c r="C16177" s="72" t="s">
        <v>1102</v>
      </c>
      <c r="D16177" s="72" t="s">
        <v>1099</v>
      </c>
      <c r="E16177" s="72">
        <v>4126</v>
      </c>
      <c r="F16177" s="105">
        <v>372</v>
      </c>
      <c r="G16177" s="108">
        <f t="shared" si="252"/>
        <v>43374</v>
      </c>
    </row>
    <row r="16178" spans="1:7" x14ac:dyDescent="0.35">
      <c r="A16178" s="72" t="s">
        <v>902</v>
      </c>
      <c r="B16178" s="72" t="s">
        <v>903</v>
      </c>
      <c r="C16178" s="72" t="s">
        <v>1087</v>
      </c>
      <c r="D16178" s="72" t="s">
        <v>1088</v>
      </c>
      <c r="E16178" s="72">
        <v>396</v>
      </c>
      <c r="F16178" s="105">
        <v>27</v>
      </c>
      <c r="G16178" s="108">
        <f t="shared" si="252"/>
        <v>44378</v>
      </c>
    </row>
    <row r="16179" spans="1:7" x14ac:dyDescent="0.35">
      <c r="A16179" s="72" t="s">
        <v>902</v>
      </c>
      <c r="B16179" s="72" t="s">
        <v>903</v>
      </c>
      <c r="C16179" s="72" t="s">
        <v>1087</v>
      </c>
      <c r="D16179" s="72" t="s">
        <v>1089</v>
      </c>
      <c r="E16179" s="72">
        <v>395</v>
      </c>
      <c r="F16179" s="105">
        <v>34</v>
      </c>
      <c r="G16179" s="108">
        <f t="shared" si="252"/>
        <v>44287</v>
      </c>
    </row>
    <row r="16180" spans="1:7" x14ac:dyDescent="0.35">
      <c r="A16180" s="72" t="s">
        <v>902</v>
      </c>
      <c r="B16180" s="72" t="s">
        <v>903</v>
      </c>
      <c r="C16180" s="72" t="s">
        <v>1087</v>
      </c>
      <c r="D16180" s="72" t="s">
        <v>1090</v>
      </c>
      <c r="E16180" s="72">
        <v>396</v>
      </c>
      <c r="F16180" s="105">
        <v>31</v>
      </c>
      <c r="G16180" s="108">
        <f t="shared" si="252"/>
        <v>44197</v>
      </c>
    </row>
    <row r="16181" spans="1:7" x14ac:dyDescent="0.35">
      <c r="A16181" s="72" t="s">
        <v>902</v>
      </c>
      <c r="B16181" s="72" t="s">
        <v>903</v>
      </c>
      <c r="C16181" s="72" t="s">
        <v>1087</v>
      </c>
      <c r="D16181" s="72" t="s">
        <v>1091</v>
      </c>
      <c r="E16181" s="72">
        <v>397</v>
      </c>
      <c r="F16181" s="105">
        <v>30</v>
      </c>
      <c r="G16181" s="108">
        <f t="shared" si="252"/>
        <v>44105</v>
      </c>
    </row>
    <row r="16182" spans="1:7" x14ac:dyDescent="0.35">
      <c r="A16182" s="72" t="s">
        <v>902</v>
      </c>
      <c r="B16182" s="72" t="s">
        <v>903</v>
      </c>
      <c r="C16182" s="72" t="s">
        <v>1087</v>
      </c>
      <c r="D16182" s="72" t="s">
        <v>1092</v>
      </c>
      <c r="E16182" s="72">
        <v>397</v>
      </c>
      <c r="F16182" s="105">
        <v>33</v>
      </c>
      <c r="G16182" s="108">
        <f t="shared" si="252"/>
        <v>44013</v>
      </c>
    </row>
    <row r="16183" spans="1:7" x14ac:dyDescent="0.35">
      <c r="A16183" s="72" t="s">
        <v>902</v>
      </c>
      <c r="B16183" s="72" t="s">
        <v>903</v>
      </c>
      <c r="C16183" s="72" t="s">
        <v>1087</v>
      </c>
      <c r="D16183" s="72" t="s">
        <v>1093</v>
      </c>
      <c r="E16183" s="72">
        <v>397</v>
      </c>
      <c r="F16183" s="105">
        <v>32</v>
      </c>
      <c r="G16183" s="108">
        <f t="shared" si="252"/>
        <v>43922</v>
      </c>
    </row>
    <row r="16184" spans="1:7" x14ac:dyDescent="0.35">
      <c r="A16184" s="72" t="s">
        <v>902</v>
      </c>
      <c r="B16184" s="72" t="s">
        <v>903</v>
      </c>
      <c r="C16184" s="72" t="s">
        <v>1087</v>
      </c>
      <c r="D16184" s="72" t="s">
        <v>1094</v>
      </c>
      <c r="E16184" s="72">
        <v>397</v>
      </c>
      <c r="F16184" s="105">
        <v>30</v>
      </c>
      <c r="G16184" s="108">
        <f t="shared" si="252"/>
        <v>43831</v>
      </c>
    </row>
    <row r="16185" spans="1:7" x14ac:dyDescent="0.35">
      <c r="A16185" s="72" t="s">
        <v>902</v>
      </c>
      <c r="B16185" s="72" t="s">
        <v>903</v>
      </c>
      <c r="C16185" s="72" t="s">
        <v>1087</v>
      </c>
      <c r="D16185" s="72" t="s">
        <v>1095</v>
      </c>
      <c r="E16185" s="72">
        <v>397</v>
      </c>
      <c r="F16185" s="105">
        <v>31</v>
      </c>
      <c r="G16185" s="108">
        <f t="shared" si="252"/>
        <v>43739</v>
      </c>
    </row>
    <row r="16186" spans="1:7" x14ac:dyDescent="0.35">
      <c r="A16186" s="72" t="s">
        <v>902</v>
      </c>
      <c r="B16186" s="72" t="s">
        <v>903</v>
      </c>
      <c r="C16186" s="72" t="s">
        <v>1087</v>
      </c>
      <c r="D16186" s="72" t="s">
        <v>1096</v>
      </c>
      <c r="E16186" s="72">
        <v>395</v>
      </c>
      <c r="F16186" s="105">
        <v>33</v>
      </c>
      <c r="G16186" s="108">
        <f t="shared" si="252"/>
        <v>43647</v>
      </c>
    </row>
    <row r="16187" spans="1:7" x14ac:dyDescent="0.35">
      <c r="A16187" s="72" t="s">
        <v>902</v>
      </c>
      <c r="B16187" s="72" t="s">
        <v>903</v>
      </c>
      <c r="C16187" s="72" t="s">
        <v>1087</v>
      </c>
      <c r="D16187" s="72" t="s">
        <v>1097</v>
      </c>
      <c r="E16187" s="72">
        <v>396</v>
      </c>
      <c r="F16187" s="105">
        <v>30</v>
      </c>
      <c r="G16187" s="108">
        <f t="shared" si="252"/>
        <v>43556</v>
      </c>
    </row>
    <row r="16188" spans="1:7" x14ac:dyDescent="0.35">
      <c r="A16188" s="72" t="s">
        <v>902</v>
      </c>
      <c r="B16188" s="72" t="s">
        <v>903</v>
      </c>
      <c r="C16188" s="72" t="s">
        <v>1087</v>
      </c>
      <c r="D16188" s="72" t="s">
        <v>1098</v>
      </c>
      <c r="E16188" s="72">
        <v>391</v>
      </c>
      <c r="F16188" s="105">
        <v>29</v>
      </c>
      <c r="G16188" s="108">
        <f t="shared" si="252"/>
        <v>43466</v>
      </c>
    </row>
    <row r="16189" spans="1:7" x14ac:dyDescent="0.35">
      <c r="A16189" s="72" t="s">
        <v>902</v>
      </c>
      <c r="B16189" s="72" t="s">
        <v>903</v>
      </c>
      <c r="C16189" s="72" t="s">
        <v>1087</v>
      </c>
      <c r="D16189" s="72" t="s">
        <v>1099</v>
      </c>
      <c r="E16189" s="72">
        <v>413</v>
      </c>
      <c r="F16189" s="105">
        <v>34</v>
      </c>
      <c r="G16189" s="108">
        <f t="shared" si="252"/>
        <v>43374</v>
      </c>
    </row>
    <row r="16190" spans="1:7" x14ac:dyDescent="0.35">
      <c r="A16190" s="72" t="s">
        <v>902</v>
      </c>
      <c r="B16190" s="72" t="s">
        <v>903</v>
      </c>
      <c r="C16190" s="72" t="s">
        <v>1100</v>
      </c>
      <c r="D16190" s="72" t="s">
        <v>1088</v>
      </c>
      <c r="E16190" s="72">
        <v>803</v>
      </c>
      <c r="F16190" s="105">
        <v>165</v>
      </c>
      <c r="G16190" s="108">
        <f t="shared" si="252"/>
        <v>44378</v>
      </c>
    </row>
    <row r="16191" spans="1:7" x14ac:dyDescent="0.35">
      <c r="A16191" s="72" t="s">
        <v>902</v>
      </c>
      <c r="B16191" s="72" t="s">
        <v>903</v>
      </c>
      <c r="C16191" s="72" t="s">
        <v>1100</v>
      </c>
      <c r="D16191" s="72" t="s">
        <v>1089</v>
      </c>
      <c r="E16191" s="72">
        <v>805</v>
      </c>
      <c r="F16191" s="105">
        <v>199</v>
      </c>
      <c r="G16191" s="108">
        <f t="shared" si="252"/>
        <v>44287</v>
      </c>
    </row>
    <row r="16192" spans="1:7" x14ac:dyDescent="0.35">
      <c r="A16192" s="72" t="s">
        <v>902</v>
      </c>
      <c r="B16192" s="72" t="s">
        <v>903</v>
      </c>
      <c r="C16192" s="72" t="s">
        <v>1100</v>
      </c>
      <c r="D16192" s="72" t="s">
        <v>1090</v>
      </c>
      <c r="E16192" s="72">
        <v>798</v>
      </c>
      <c r="F16192" s="105">
        <v>172</v>
      </c>
      <c r="G16192" s="108">
        <f t="shared" si="252"/>
        <v>44197</v>
      </c>
    </row>
    <row r="16193" spans="1:7" x14ac:dyDescent="0.35">
      <c r="A16193" s="72" t="s">
        <v>902</v>
      </c>
      <c r="B16193" s="72" t="s">
        <v>903</v>
      </c>
      <c r="C16193" s="72" t="s">
        <v>1100</v>
      </c>
      <c r="D16193" s="72" t="s">
        <v>1091</v>
      </c>
      <c r="E16193" s="72">
        <v>817</v>
      </c>
      <c r="F16193" s="105">
        <v>153</v>
      </c>
      <c r="G16193" s="108">
        <f t="shared" si="252"/>
        <v>44105</v>
      </c>
    </row>
    <row r="16194" spans="1:7" x14ac:dyDescent="0.35">
      <c r="A16194" s="72" t="s">
        <v>902</v>
      </c>
      <c r="B16194" s="72" t="s">
        <v>903</v>
      </c>
      <c r="C16194" s="72" t="s">
        <v>1100</v>
      </c>
      <c r="D16194" s="72" t="s">
        <v>1092</v>
      </c>
      <c r="E16194" s="72">
        <v>825</v>
      </c>
      <c r="F16194" s="105">
        <v>149</v>
      </c>
      <c r="G16194" s="108">
        <f t="shared" si="252"/>
        <v>44013</v>
      </c>
    </row>
    <row r="16195" spans="1:7" x14ac:dyDescent="0.35">
      <c r="A16195" s="72" t="s">
        <v>902</v>
      </c>
      <c r="B16195" s="72" t="s">
        <v>903</v>
      </c>
      <c r="C16195" s="72" t="s">
        <v>1100</v>
      </c>
      <c r="D16195" s="72" t="s">
        <v>1093</v>
      </c>
      <c r="E16195" s="72">
        <v>732</v>
      </c>
      <c r="F16195" s="105">
        <v>115</v>
      </c>
      <c r="G16195" s="108">
        <f t="shared" si="252"/>
        <v>43922</v>
      </c>
    </row>
    <row r="16196" spans="1:7" x14ac:dyDescent="0.35">
      <c r="A16196" s="72" t="s">
        <v>902</v>
      </c>
      <c r="B16196" s="72" t="s">
        <v>903</v>
      </c>
      <c r="C16196" s="72" t="s">
        <v>1100</v>
      </c>
      <c r="D16196" s="72" t="s">
        <v>1094</v>
      </c>
      <c r="E16196" s="72">
        <v>729</v>
      </c>
      <c r="F16196" s="105">
        <v>101</v>
      </c>
      <c r="G16196" s="108">
        <f t="shared" ref="G16196:G16259" si="253">DATE(LEFT(D16196,4),RIGHT(LEFT(D16196,7),2),1)</f>
        <v>43831</v>
      </c>
    </row>
    <row r="16197" spans="1:7" x14ac:dyDescent="0.35">
      <c r="A16197" s="72" t="s">
        <v>902</v>
      </c>
      <c r="B16197" s="72" t="s">
        <v>903</v>
      </c>
      <c r="C16197" s="72" t="s">
        <v>1100</v>
      </c>
      <c r="D16197" s="72" t="s">
        <v>1095</v>
      </c>
      <c r="E16197" s="72">
        <v>730</v>
      </c>
      <c r="F16197" s="105">
        <v>103</v>
      </c>
      <c r="G16197" s="108">
        <f t="shared" si="253"/>
        <v>43739</v>
      </c>
    </row>
    <row r="16198" spans="1:7" x14ac:dyDescent="0.35">
      <c r="A16198" s="72" t="s">
        <v>902</v>
      </c>
      <c r="B16198" s="72" t="s">
        <v>903</v>
      </c>
      <c r="C16198" s="72" t="s">
        <v>1100</v>
      </c>
      <c r="D16198" s="72" t="s">
        <v>1096</v>
      </c>
      <c r="E16198" s="72">
        <v>731</v>
      </c>
      <c r="F16198" s="105">
        <v>115</v>
      </c>
      <c r="G16198" s="108">
        <f t="shared" si="253"/>
        <v>43647</v>
      </c>
    </row>
    <row r="16199" spans="1:7" x14ac:dyDescent="0.35">
      <c r="A16199" s="72" t="s">
        <v>902</v>
      </c>
      <c r="B16199" s="72" t="s">
        <v>903</v>
      </c>
      <c r="C16199" s="72" t="s">
        <v>1100</v>
      </c>
      <c r="D16199" s="72" t="s">
        <v>1097</v>
      </c>
      <c r="E16199" s="72">
        <v>728</v>
      </c>
      <c r="F16199" s="105">
        <v>102</v>
      </c>
      <c r="G16199" s="108">
        <f t="shared" si="253"/>
        <v>43556</v>
      </c>
    </row>
    <row r="16200" spans="1:7" x14ac:dyDescent="0.35">
      <c r="A16200" s="72" t="s">
        <v>902</v>
      </c>
      <c r="B16200" s="72" t="s">
        <v>903</v>
      </c>
      <c r="C16200" s="72" t="s">
        <v>1100</v>
      </c>
      <c r="D16200" s="72" t="s">
        <v>1098</v>
      </c>
      <c r="E16200" s="72">
        <v>706</v>
      </c>
      <c r="F16200" s="105">
        <v>106</v>
      </c>
      <c r="G16200" s="108">
        <f t="shared" si="253"/>
        <v>43466</v>
      </c>
    </row>
    <row r="16201" spans="1:7" x14ac:dyDescent="0.35">
      <c r="A16201" s="72" t="s">
        <v>902</v>
      </c>
      <c r="B16201" s="72" t="s">
        <v>903</v>
      </c>
      <c r="C16201" s="72" t="s">
        <v>1100</v>
      </c>
      <c r="D16201" s="72" t="s">
        <v>1099</v>
      </c>
      <c r="E16201" s="72">
        <v>765</v>
      </c>
      <c r="F16201" s="105">
        <v>131</v>
      </c>
      <c r="G16201" s="108">
        <f t="shared" si="253"/>
        <v>43374</v>
      </c>
    </row>
    <row r="16202" spans="1:7" x14ac:dyDescent="0.35">
      <c r="A16202" s="72" t="s">
        <v>902</v>
      </c>
      <c r="B16202" s="72" t="s">
        <v>903</v>
      </c>
      <c r="C16202" s="72" t="s">
        <v>1101</v>
      </c>
      <c r="D16202" s="72" t="s">
        <v>1088</v>
      </c>
      <c r="E16202" s="72">
        <v>99</v>
      </c>
      <c r="F16202" s="105">
        <v>2</v>
      </c>
      <c r="G16202" s="108">
        <f t="shared" si="253"/>
        <v>44378</v>
      </c>
    </row>
    <row r="16203" spans="1:7" x14ac:dyDescent="0.35">
      <c r="A16203" s="72" t="s">
        <v>902</v>
      </c>
      <c r="B16203" s="72" t="s">
        <v>903</v>
      </c>
      <c r="C16203" s="72" t="s">
        <v>1101</v>
      </c>
      <c r="D16203" s="72" t="s">
        <v>1089</v>
      </c>
      <c r="E16203" s="72">
        <v>98</v>
      </c>
      <c r="F16203" s="105">
        <v>2</v>
      </c>
      <c r="G16203" s="108">
        <f t="shared" si="253"/>
        <v>44287</v>
      </c>
    </row>
    <row r="16204" spans="1:7" x14ac:dyDescent="0.35">
      <c r="A16204" s="72" t="s">
        <v>902</v>
      </c>
      <c r="B16204" s="72" t="s">
        <v>903</v>
      </c>
      <c r="C16204" s="72" t="s">
        <v>1101</v>
      </c>
      <c r="D16204" s="72" t="s">
        <v>1090</v>
      </c>
      <c r="E16204" s="72">
        <v>97</v>
      </c>
      <c r="F16204" s="105">
        <v>2</v>
      </c>
      <c r="G16204" s="108">
        <f t="shared" si="253"/>
        <v>44197</v>
      </c>
    </row>
    <row r="16205" spans="1:7" x14ac:dyDescent="0.35">
      <c r="A16205" s="72" t="s">
        <v>902</v>
      </c>
      <c r="B16205" s="72" t="s">
        <v>903</v>
      </c>
      <c r="C16205" s="72" t="s">
        <v>1101</v>
      </c>
      <c r="D16205" s="72" t="s">
        <v>1091</v>
      </c>
      <c r="E16205" s="72">
        <v>99</v>
      </c>
      <c r="F16205" s="105">
        <v>1</v>
      </c>
      <c r="G16205" s="108">
        <f t="shared" si="253"/>
        <v>44105</v>
      </c>
    </row>
    <row r="16206" spans="1:7" x14ac:dyDescent="0.35">
      <c r="A16206" s="72" t="s">
        <v>902</v>
      </c>
      <c r="B16206" s="72" t="s">
        <v>903</v>
      </c>
      <c r="C16206" s="72" t="s">
        <v>1101</v>
      </c>
      <c r="D16206" s="72" t="s">
        <v>1092</v>
      </c>
      <c r="E16206" s="72">
        <v>97</v>
      </c>
      <c r="F16206" s="105">
        <v>1</v>
      </c>
      <c r="G16206" s="108">
        <f t="shared" si="253"/>
        <v>44013</v>
      </c>
    </row>
    <row r="16207" spans="1:7" x14ac:dyDescent="0.35">
      <c r="A16207" s="72" t="s">
        <v>902</v>
      </c>
      <c r="B16207" s="72" t="s">
        <v>903</v>
      </c>
      <c r="C16207" s="72" t="s">
        <v>1101</v>
      </c>
      <c r="D16207" s="72" t="s">
        <v>1093</v>
      </c>
      <c r="E16207" s="72">
        <v>90</v>
      </c>
      <c r="F16207" s="105">
        <v>1</v>
      </c>
      <c r="G16207" s="108">
        <f t="shared" si="253"/>
        <v>43922</v>
      </c>
    </row>
    <row r="16208" spans="1:7" x14ac:dyDescent="0.35">
      <c r="A16208" s="72" t="s">
        <v>902</v>
      </c>
      <c r="B16208" s="72" t="s">
        <v>903</v>
      </c>
      <c r="C16208" s="72" t="s">
        <v>1101</v>
      </c>
      <c r="D16208" s="72" t="s">
        <v>1094</v>
      </c>
      <c r="E16208" s="72">
        <v>89</v>
      </c>
      <c r="F16208" s="105">
        <v>1</v>
      </c>
      <c r="G16208" s="108">
        <f t="shared" si="253"/>
        <v>43831</v>
      </c>
    </row>
    <row r="16209" spans="1:7" x14ac:dyDescent="0.35">
      <c r="A16209" s="72" t="s">
        <v>902</v>
      </c>
      <c r="B16209" s="72" t="s">
        <v>903</v>
      </c>
      <c r="C16209" s="72" t="s">
        <v>1101</v>
      </c>
      <c r="D16209" s="72" t="s">
        <v>1095</v>
      </c>
      <c r="E16209" s="72">
        <v>83</v>
      </c>
      <c r="F16209" s="105">
        <v>1</v>
      </c>
      <c r="G16209" s="108">
        <f t="shared" si="253"/>
        <v>43739</v>
      </c>
    </row>
    <row r="16210" spans="1:7" x14ac:dyDescent="0.35">
      <c r="A16210" s="72" t="s">
        <v>902</v>
      </c>
      <c r="B16210" s="72" t="s">
        <v>903</v>
      </c>
      <c r="C16210" s="72" t="s">
        <v>1101</v>
      </c>
      <c r="D16210" s="72" t="s">
        <v>1096</v>
      </c>
      <c r="E16210" s="72">
        <v>81</v>
      </c>
      <c r="F16210" s="105">
        <v>1</v>
      </c>
      <c r="G16210" s="108">
        <f t="shared" si="253"/>
        <v>43647</v>
      </c>
    </row>
    <row r="16211" spans="1:7" x14ac:dyDescent="0.35">
      <c r="A16211" s="72" t="s">
        <v>902</v>
      </c>
      <c r="B16211" s="72" t="s">
        <v>903</v>
      </c>
      <c r="C16211" s="72" t="s">
        <v>1101</v>
      </c>
      <c r="D16211" s="72" t="s">
        <v>1097</v>
      </c>
      <c r="E16211" s="72">
        <v>82</v>
      </c>
      <c r="F16211" s="105">
        <v>1</v>
      </c>
      <c r="G16211" s="108">
        <f t="shared" si="253"/>
        <v>43556</v>
      </c>
    </row>
    <row r="16212" spans="1:7" x14ac:dyDescent="0.35">
      <c r="A16212" s="72" t="s">
        <v>902</v>
      </c>
      <c r="B16212" s="72" t="s">
        <v>903</v>
      </c>
      <c r="C16212" s="72" t="s">
        <v>1101</v>
      </c>
      <c r="D16212" s="72" t="s">
        <v>1098</v>
      </c>
      <c r="E16212" s="72">
        <v>84</v>
      </c>
      <c r="F16212" s="105">
        <v>1</v>
      </c>
      <c r="G16212" s="108">
        <f t="shared" si="253"/>
        <v>43466</v>
      </c>
    </row>
    <row r="16213" spans="1:7" x14ac:dyDescent="0.35">
      <c r="A16213" s="72" t="s">
        <v>902</v>
      </c>
      <c r="B16213" s="72" t="s">
        <v>903</v>
      </c>
      <c r="C16213" s="72" t="s">
        <v>1101</v>
      </c>
      <c r="D16213" s="72" t="s">
        <v>1099</v>
      </c>
      <c r="E16213" s="72">
        <v>94</v>
      </c>
      <c r="F16213" s="105">
        <v>1</v>
      </c>
      <c r="G16213" s="108">
        <f t="shared" si="253"/>
        <v>43374</v>
      </c>
    </row>
    <row r="16214" spans="1:7" x14ac:dyDescent="0.35">
      <c r="A16214" s="72" t="s">
        <v>902</v>
      </c>
      <c r="B16214" s="72" t="s">
        <v>903</v>
      </c>
      <c r="C16214" s="72" t="s">
        <v>1102</v>
      </c>
      <c r="D16214" s="72" t="s">
        <v>1088</v>
      </c>
      <c r="E16214" s="72">
        <v>954</v>
      </c>
      <c r="F16214" s="105">
        <v>112</v>
      </c>
      <c r="G16214" s="108">
        <f t="shared" si="253"/>
        <v>44378</v>
      </c>
    </row>
    <row r="16215" spans="1:7" x14ac:dyDescent="0.35">
      <c r="A16215" s="72" t="s">
        <v>902</v>
      </c>
      <c r="B16215" s="72" t="s">
        <v>903</v>
      </c>
      <c r="C16215" s="72" t="s">
        <v>1102</v>
      </c>
      <c r="D16215" s="72" t="s">
        <v>1089</v>
      </c>
      <c r="E16215" s="72">
        <v>956</v>
      </c>
      <c r="F16215" s="105">
        <v>112</v>
      </c>
      <c r="G16215" s="108">
        <f t="shared" si="253"/>
        <v>44287</v>
      </c>
    </row>
    <row r="16216" spans="1:7" x14ac:dyDescent="0.35">
      <c r="A16216" s="72" t="s">
        <v>902</v>
      </c>
      <c r="B16216" s="72" t="s">
        <v>903</v>
      </c>
      <c r="C16216" s="72" t="s">
        <v>1102</v>
      </c>
      <c r="D16216" s="72" t="s">
        <v>1090</v>
      </c>
      <c r="E16216" s="72">
        <v>948</v>
      </c>
      <c r="F16216" s="105">
        <v>99</v>
      </c>
      <c r="G16216" s="108">
        <f t="shared" si="253"/>
        <v>44197</v>
      </c>
    </row>
    <row r="16217" spans="1:7" x14ac:dyDescent="0.35">
      <c r="A16217" s="72" t="s">
        <v>902</v>
      </c>
      <c r="B16217" s="72" t="s">
        <v>903</v>
      </c>
      <c r="C16217" s="72" t="s">
        <v>1102</v>
      </c>
      <c r="D16217" s="72" t="s">
        <v>1091</v>
      </c>
      <c r="E16217" s="72">
        <v>954</v>
      </c>
      <c r="F16217" s="105">
        <v>96</v>
      </c>
      <c r="G16217" s="108">
        <f t="shared" si="253"/>
        <v>44105</v>
      </c>
    </row>
    <row r="16218" spans="1:7" x14ac:dyDescent="0.35">
      <c r="A16218" s="72" t="s">
        <v>902</v>
      </c>
      <c r="B16218" s="72" t="s">
        <v>903</v>
      </c>
      <c r="C16218" s="72" t="s">
        <v>1102</v>
      </c>
      <c r="D16218" s="72" t="s">
        <v>1092</v>
      </c>
      <c r="E16218" s="72">
        <v>954</v>
      </c>
      <c r="F16218" s="105">
        <v>99</v>
      </c>
      <c r="G16218" s="108">
        <f t="shared" si="253"/>
        <v>44013</v>
      </c>
    </row>
    <row r="16219" spans="1:7" x14ac:dyDescent="0.35">
      <c r="A16219" s="72" t="s">
        <v>902</v>
      </c>
      <c r="B16219" s="72" t="s">
        <v>903</v>
      </c>
      <c r="C16219" s="72" t="s">
        <v>1102</v>
      </c>
      <c r="D16219" s="72" t="s">
        <v>1093</v>
      </c>
      <c r="E16219" s="72">
        <v>956</v>
      </c>
      <c r="F16219" s="105">
        <v>86</v>
      </c>
      <c r="G16219" s="108">
        <f t="shared" si="253"/>
        <v>43922</v>
      </c>
    </row>
    <row r="16220" spans="1:7" x14ac:dyDescent="0.35">
      <c r="A16220" s="72" t="s">
        <v>902</v>
      </c>
      <c r="B16220" s="72" t="s">
        <v>903</v>
      </c>
      <c r="C16220" s="72" t="s">
        <v>1102</v>
      </c>
      <c r="D16220" s="72" t="s">
        <v>1094</v>
      </c>
      <c r="E16220" s="72">
        <v>957</v>
      </c>
      <c r="F16220" s="105">
        <v>83</v>
      </c>
      <c r="G16220" s="108">
        <f t="shared" si="253"/>
        <v>43831</v>
      </c>
    </row>
    <row r="16221" spans="1:7" x14ac:dyDescent="0.35">
      <c r="A16221" s="72" t="s">
        <v>902</v>
      </c>
      <c r="B16221" s="72" t="s">
        <v>903</v>
      </c>
      <c r="C16221" s="72" t="s">
        <v>1102</v>
      </c>
      <c r="D16221" s="72" t="s">
        <v>1095</v>
      </c>
      <c r="E16221" s="72">
        <v>954</v>
      </c>
      <c r="F16221" s="105">
        <v>75</v>
      </c>
      <c r="G16221" s="108">
        <f t="shared" si="253"/>
        <v>43739</v>
      </c>
    </row>
    <row r="16222" spans="1:7" x14ac:dyDescent="0.35">
      <c r="A16222" s="72" t="s">
        <v>902</v>
      </c>
      <c r="B16222" s="72" t="s">
        <v>903</v>
      </c>
      <c r="C16222" s="72" t="s">
        <v>1102</v>
      </c>
      <c r="D16222" s="72" t="s">
        <v>1096</v>
      </c>
      <c r="E16222" s="72">
        <v>955</v>
      </c>
      <c r="F16222" s="105">
        <v>89</v>
      </c>
      <c r="G16222" s="108">
        <f t="shared" si="253"/>
        <v>43647</v>
      </c>
    </row>
    <row r="16223" spans="1:7" x14ac:dyDescent="0.35">
      <c r="A16223" s="72" t="s">
        <v>902</v>
      </c>
      <c r="B16223" s="72" t="s">
        <v>903</v>
      </c>
      <c r="C16223" s="72" t="s">
        <v>1102</v>
      </c>
      <c r="D16223" s="72" t="s">
        <v>1097</v>
      </c>
      <c r="E16223" s="72">
        <v>954</v>
      </c>
      <c r="F16223" s="105">
        <v>76</v>
      </c>
      <c r="G16223" s="108">
        <f t="shared" si="253"/>
        <v>43556</v>
      </c>
    </row>
    <row r="16224" spans="1:7" x14ac:dyDescent="0.35">
      <c r="A16224" s="72" t="s">
        <v>902</v>
      </c>
      <c r="B16224" s="72" t="s">
        <v>903</v>
      </c>
      <c r="C16224" s="72" t="s">
        <v>1102</v>
      </c>
      <c r="D16224" s="72" t="s">
        <v>1098</v>
      </c>
      <c r="E16224" s="72">
        <v>939</v>
      </c>
      <c r="F16224" s="105">
        <v>78</v>
      </c>
      <c r="G16224" s="108">
        <f t="shared" si="253"/>
        <v>43466</v>
      </c>
    </row>
    <row r="16225" spans="1:7" x14ac:dyDescent="0.35">
      <c r="A16225" s="72" t="s">
        <v>902</v>
      </c>
      <c r="B16225" s="72" t="s">
        <v>903</v>
      </c>
      <c r="C16225" s="72" t="s">
        <v>1102</v>
      </c>
      <c r="D16225" s="72" t="s">
        <v>1099</v>
      </c>
      <c r="E16225" s="72">
        <v>980</v>
      </c>
      <c r="F16225" s="105">
        <v>79</v>
      </c>
      <c r="G16225" s="108">
        <f t="shared" si="253"/>
        <v>43374</v>
      </c>
    </row>
    <row r="16226" spans="1:7" x14ac:dyDescent="0.35">
      <c r="A16226" s="72" t="s">
        <v>904</v>
      </c>
      <c r="B16226" s="72" t="s">
        <v>905</v>
      </c>
      <c r="C16226" s="72" t="s">
        <v>1087</v>
      </c>
      <c r="D16226" s="72" t="s">
        <v>1088</v>
      </c>
      <c r="E16226" s="72">
        <v>1123</v>
      </c>
      <c r="F16226" s="105">
        <v>45</v>
      </c>
      <c r="G16226" s="108">
        <f t="shared" si="253"/>
        <v>44378</v>
      </c>
    </row>
    <row r="16227" spans="1:7" x14ac:dyDescent="0.35">
      <c r="A16227" s="72" t="s">
        <v>904</v>
      </c>
      <c r="B16227" s="72" t="s">
        <v>905</v>
      </c>
      <c r="C16227" s="72" t="s">
        <v>1087</v>
      </c>
      <c r="D16227" s="72" t="s">
        <v>1089</v>
      </c>
      <c r="E16227" s="72">
        <v>1122</v>
      </c>
      <c r="F16227" s="105">
        <v>45</v>
      </c>
      <c r="G16227" s="108">
        <f t="shared" si="253"/>
        <v>44287</v>
      </c>
    </row>
    <row r="16228" spans="1:7" x14ac:dyDescent="0.35">
      <c r="A16228" s="72" t="s">
        <v>904</v>
      </c>
      <c r="B16228" s="72" t="s">
        <v>905</v>
      </c>
      <c r="C16228" s="72" t="s">
        <v>1087</v>
      </c>
      <c r="D16228" s="72" t="s">
        <v>1090</v>
      </c>
      <c r="E16228" s="72">
        <v>1121</v>
      </c>
      <c r="F16228" s="105">
        <v>50</v>
      </c>
      <c r="G16228" s="108">
        <f t="shared" si="253"/>
        <v>44197</v>
      </c>
    </row>
    <row r="16229" spans="1:7" x14ac:dyDescent="0.35">
      <c r="A16229" s="72" t="s">
        <v>904</v>
      </c>
      <c r="B16229" s="72" t="s">
        <v>905</v>
      </c>
      <c r="C16229" s="72" t="s">
        <v>1087</v>
      </c>
      <c r="D16229" s="72" t="s">
        <v>1091</v>
      </c>
      <c r="E16229" s="72">
        <v>1128</v>
      </c>
      <c r="F16229" s="105">
        <v>62</v>
      </c>
      <c r="G16229" s="108">
        <f t="shared" si="253"/>
        <v>44105</v>
      </c>
    </row>
    <row r="16230" spans="1:7" x14ac:dyDescent="0.35">
      <c r="A16230" s="72" t="s">
        <v>904</v>
      </c>
      <c r="B16230" s="72" t="s">
        <v>905</v>
      </c>
      <c r="C16230" s="72" t="s">
        <v>1087</v>
      </c>
      <c r="D16230" s="72" t="s">
        <v>1092</v>
      </c>
      <c r="E16230" s="72">
        <v>1164</v>
      </c>
      <c r="F16230" s="105">
        <v>41</v>
      </c>
      <c r="G16230" s="108">
        <f t="shared" si="253"/>
        <v>44013</v>
      </c>
    </row>
    <row r="16231" spans="1:7" x14ac:dyDescent="0.35">
      <c r="A16231" s="72" t="s">
        <v>904</v>
      </c>
      <c r="B16231" s="72" t="s">
        <v>905</v>
      </c>
      <c r="C16231" s="72" t="s">
        <v>1087</v>
      </c>
      <c r="D16231" s="72" t="s">
        <v>1093</v>
      </c>
      <c r="E16231" s="72">
        <v>1176</v>
      </c>
      <c r="F16231" s="105">
        <v>43</v>
      </c>
      <c r="G16231" s="108">
        <f t="shared" si="253"/>
        <v>43922</v>
      </c>
    </row>
    <row r="16232" spans="1:7" x14ac:dyDescent="0.35">
      <c r="A16232" s="72" t="s">
        <v>904</v>
      </c>
      <c r="B16232" s="72" t="s">
        <v>905</v>
      </c>
      <c r="C16232" s="72" t="s">
        <v>1087</v>
      </c>
      <c r="D16232" s="72" t="s">
        <v>1094</v>
      </c>
      <c r="E16232" s="72">
        <v>1175</v>
      </c>
      <c r="F16232" s="105">
        <v>41</v>
      </c>
      <c r="G16232" s="108">
        <f t="shared" si="253"/>
        <v>43831</v>
      </c>
    </row>
    <row r="16233" spans="1:7" x14ac:dyDescent="0.35">
      <c r="A16233" s="72" t="s">
        <v>904</v>
      </c>
      <c r="B16233" s="72" t="s">
        <v>905</v>
      </c>
      <c r="C16233" s="72" t="s">
        <v>1087</v>
      </c>
      <c r="D16233" s="72" t="s">
        <v>1095</v>
      </c>
      <c r="E16233" s="72">
        <v>1165</v>
      </c>
      <c r="F16233" s="105">
        <v>43</v>
      </c>
      <c r="G16233" s="108">
        <f t="shared" si="253"/>
        <v>43739</v>
      </c>
    </row>
    <row r="16234" spans="1:7" x14ac:dyDescent="0.35">
      <c r="A16234" s="72" t="s">
        <v>904</v>
      </c>
      <c r="B16234" s="72" t="s">
        <v>905</v>
      </c>
      <c r="C16234" s="72" t="s">
        <v>1087</v>
      </c>
      <c r="D16234" s="72" t="s">
        <v>1096</v>
      </c>
      <c r="E16234" s="72">
        <v>1169</v>
      </c>
      <c r="F16234" s="105">
        <v>42</v>
      </c>
      <c r="G16234" s="108">
        <f t="shared" si="253"/>
        <v>43647</v>
      </c>
    </row>
    <row r="16235" spans="1:7" x14ac:dyDescent="0.35">
      <c r="A16235" s="72" t="s">
        <v>904</v>
      </c>
      <c r="B16235" s="72" t="s">
        <v>905</v>
      </c>
      <c r="C16235" s="72" t="s">
        <v>1087</v>
      </c>
      <c r="D16235" s="72" t="s">
        <v>1097</v>
      </c>
      <c r="E16235" s="72">
        <v>1170</v>
      </c>
      <c r="F16235" s="105">
        <v>7</v>
      </c>
      <c r="G16235" s="108">
        <f t="shared" si="253"/>
        <v>43556</v>
      </c>
    </row>
    <row r="16236" spans="1:7" x14ac:dyDescent="0.35">
      <c r="A16236" s="72" t="s">
        <v>904</v>
      </c>
      <c r="B16236" s="72" t="s">
        <v>905</v>
      </c>
      <c r="C16236" s="72" t="s">
        <v>1087</v>
      </c>
      <c r="D16236" s="72" t="s">
        <v>1098</v>
      </c>
      <c r="E16236" s="72">
        <v>1156</v>
      </c>
      <c r="F16236" s="105">
        <v>7</v>
      </c>
      <c r="G16236" s="108">
        <f t="shared" si="253"/>
        <v>43466</v>
      </c>
    </row>
    <row r="16237" spans="1:7" x14ac:dyDescent="0.35">
      <c r="A16237" s="72" t="s">
        <v>904</v>
      </c>
      <c r="B16237" s="72" t="s">
        <v>905</v>
      </c>
      <c r="C16237" s="72" t="s">
        <v>1087</v>
      </c>
      <c r="D16237" s="72" t="s">
        <v>1099</v>
      </c>
      <c r="E16237" s="72">
        <v>1223</v>
      </c>
      <c r="F16237" s="105">
        <v>48</v>
      </c>
      <c r="G16237" s="108">
        <f t="shared" si="253"/>
        <v>43374</v>
      </c>
    </row>
    <row r="16238" spans="1:7" x14ac:dyDescent="0.35">
      <c r="A16238" s="72" t="s">
        <v>904</v>
      </c>
      <c r="B16238" s="72" t="s">
        <v>905</v>
      </c>
      <c r="C16238" s="72" t="s">
        <v>1100</v>
      </c>
      <c r="D16238" s="72" t="s">
        <v>1088</v>
      </c>
      <c r="E16238" s="72">
        <v>1493</v>
      </c>
      <c r="F16238" s="105">
        <v>203</v>
      </c>
      <c r="G16238" s="108">
        <f t="shared" si="253"/>
        <v>44378</v>
      </c>
    </row>
    <row r="16239" spans="1:7" x14ac:dyDescent="0.35">
      <c r="A16239" s="72" t="s">
        <v>904</v>
      </c>
      <c r="B16239" s="72" t="s">
        <v>905</v>
      </c>
      <c r="C16239" s="72" t="s">
        <v>1100</v>
      </c>
      <c r="D16239" s="72" t="s">
        <v>1089</v>
      </c>
      <c r="E16239" s="72">
        <v>1494</v>
      </c>
      <c r="F16239" s="105">
        <v>202</v>
      </c>
      <c r="G16239" s="108">
        <f t="shared" si="253"/>
        <v>44287</v>
      </c>
    </row>
    <row r="16240" spans="1:7" x14ac:dyDescent="0.35">
      <c r="A16240" s="72" t="s">
        <v>904</v>
      </c>
      <c r="B16240" s="72" t="s">
        <v>905</v>
      </c>
      <c r="C16240" s="72" t="s">
        <v>1100</v>
      </c>
      <c r="D16240" s="72" t="s">
        <v>1090</v>
      </c>
      <c r="E16240" s="72">
        <v>1487</v>
      </c>
      <c r="F16240" s="105">
        <v>194</v>
      </c>
      <c r="G16240" s="108">
        <f t="shared" si="253"/>
        <v>44197</v>
      </c>
    </row>
    <row r="16241" spans="1:7" x14ac:dyDescent="0.35">
      <c r="A16241" s="72" t="s">
        <v>904</v>
      </c>
      <c r="B16241" s="72" t="s">
        <v>905</v>
      </c>
      <c r="C16241" s="72" t="s">
        <v>1100</v>
      </c>
      <c r="D16241" s="72" t="s">
        <v>1091</v>
      </c>
      <c r="E16241" s="72">
        <v>1495</v>
      </c>
      <c r="F16241" s="105">
        <v>186</v>
      </c>
      <c r="G16241" s="108">
        <f t="shared" si="253"/>
        <v>44105</v>
      </c>
    </row>
    <row r="16242" spans="1:7" x14ac:dyDescent="0.35">
      <c r="A16242" s="72" t="s">
        <v>904</v>
      </c>
      <c r="B16242" s="72" t="s">
        <v>905</v>
      </c>
      <c r="C16242" s="72" t="s">
        <v>1100</v>
      </c>
      <c r="D16242" s="72" t="s">
        <v>1092</v>
      </c>
      <c r="E16242" s="72">
        <v>1497</v>
      </c>
      <c r="F16242" s="105">
        <v>126</v>
      </c>
      <c r="G16242" s="108">
        <f t="shared" si="253"/>
        <v>44013</v>
      </c>
    </row>
    <row r="16243" spans="1:7" x14ac:dyDescent="0.35">
      <c r="A16243" s="72" t="s">
        <v>904</v>
      </c>
      <c r="B16243" s="72" t="s">
        <v>905</v>
      </c>
      <c r="C16243" s="72" t="s">
        <v>1100</v>
      </c>
      <c r="D16243" s="72" t="s">
        <v>1093</v>
      </c>
      <c r="E16243" s="72">
        <v>1479</v>
      </c>
      <c r="F16243" s="105">
        <v>123</v>
      </c>
      <c r="G16243" s="108">
        <f t="shared" si="253"/>
        <v>43922</v>
      </c>
    </row>
    <row r="16244" spans="1:7" x14ac:dyDescent="0.35">
      <c r="A16244" s="72" t="s">
        <v>904</v>
      </c>
      <c r="B16244" s="72" t="s">
        <v>905</v>
      </c>
      <c r="C16244" s="72" t="s">
        <v>1100</v>
      </c>
      <c r="D16244" s="72" t="s">
        <v>1094</v>
      </c>
      <c r="E16244" s="72">
        <v>1479</v>
      </c>
      <c r="F16244" s="105">
        <v>68</v>
      </c>
      <c r="G16244" s="108">
        <f t="shared" si="253"/>
        <v>43831</v>
      </c>
    </row>
    <row r="16245" spans="1:7" x14ac:dyDescent="0.35">
      <c r="A16245" s="72" t="s">
        <v>904</v>
      </c>
      <c r="B16245" s="72" t="s">
        <v>905</v>
      </c>
      <c r="C16245" s="72" t="s">
        <v>1100</v>
      </c>
      <c r="D16245" s="72" t="s">
        <v>1095</v>
      </c>
      <c r="E16245" s="72">
        <v>1369</v>
      </c>
      <c r="F16245" s="105">
        <v>73</v>
      </c>
      <c r="G16245" s="108">
        <f t="shared" si="253"/>
        <v>43739</v>
      </c>
    </row>
    <row r="16246" spans="1:7" x14ac:dyDescent="0.35">
      <c r="A16246" s="72" t="s">
        <v>904</v>
      </c>
      <c r="B16246" s="72" t="s">
        <v>905</v>
      </c>
      <c r="C16246" s="72" t="s">
        <v>1100</v>
      </c>
      <c r="D16246" s="72" t="s">
        <v>1096</v>
      </c>
      <c r="E16246" s="72">
        <v>1364</v>
      </c>
      <c r="F16246" s="105">
        <v>72</v>
      </c>
      <c r="G16246" s="108">
        <f t="shared" si="253"/>
        <v>43647</v>
      </c>
    </row>
    <row r="16247" spans="1:7" x14ac:dyDescent="0.35">
      <c r="A16247" s="72" t="s">
        <v>904</v>
      </c>
      <c r="B16247" s="72" t="s">
        <v>905</v>
      </c>
      <c r="C16247" s="72" t="s">
        <v>1100</v>
      </c>
      <c r="D16247" s="72" t="s">
        <v>1097</v>
      </c>
      <c r="E16247" s="72">
        <v>1335</v>
      </c>
      <c r="F16247" s="105">
        <v>12</v>
      </c>
      <c r="G16247" s="108">
        <f t="shared" si="253"/>
        <v>43556</v>
      </c>
    </row>
    <row r="16248" spans="1:7" x14ac:dyDescent="0.35">
      <c r="A16248" s="72" t="s">
        <v>904</v>
      </c>
      <c r="B16248" s="72" t="s">
        <v>905</v>
      </c>
      <c r="C16248" s="72" t="s">
        <v>1100</v>
      </c>
      <c r="D16248" s="72" t="s">
        <v>1098</v>
      </c>
      <c r="E16248" s="72">
        <v>1331</v>
      </c>
      <c r="F16248" s="105">
        <v>14</v>
      </c>
      <c r="G16248" s="108">
        <f t="shared" si="253"/>
        <v>43466</v>
      </c>
    </row>
    <row r="16249" spans="1:7" x14ac:dyDescent="0.35">
      <c r="A16249" s="72" t="s">
        <v>904</v>
      </c>
      <c r="B16249" s="72" t="s">
        <v>905</v>
      </c>
      <c r="C16249" s="72" t="s">
        <v>1100</v>
      </c>
      <c r="D16249" s="72" t="s">
        <v>1099</v>
      </c>
      <c r="E16249" s="72">
        <v>1441</v>
      </c>
      <c r="F16249" s="105">
        <v>185</v>
      </c>
      <c r="G16249" s="108">
        <f t="shared" si="253"/>
        <v>43374</v>
      </c>
    </row>
    <row r="16250" spans="1:7" x14ac:dyDescent="0.35">
      <c r="A16250" s="72" t="s">
        <v>904</v>
      </c>
      <c r="B16250" s="72" t="s">
        <v>905</v>
      </c>
      <c r="C16250" s="72" t="s">
        <v>1101</v>
      </c>
      <c r="D16250" s="72" t="s">
        <v>1088</v>
      </c>
      <c r="E16250" s="72">
        <v>171</v>
      </c>
      <c r="F16250" s="105">
        <v>5</v>
      </c>
      <c r="G16250" s="108">
        <f t="shared" si="253"/>
        <v>44378</v>
      </c>
    </row>
    <row r="16251" spans="1:7" x14ac:dyDescent="0.35">
      <c r="A16251" s="72" t="s">
        <v>904</v>
      </c>
      <c r="B16251" s="72" t="s">
        <v>905</v>
      </c>
      <c r="C16251" s="72" t="s">
        <v>1101</v>
      </c>
      <c r="D16251" s="72" t="s">
        <v>1089</v>
      </c>
      <c r="E16251" s="72">
        <v>172</v>
      </c>
      <c r="F16251" s="105">
        <v>5</v>
      </c>
      <c r="G16251" s="108">
        <f t="shared" si="253"/>
        <v>44287</v>
      </c>
    </row>
    <row r="16252" spans="1:7" x14ac:dyDescent="0.35">
      <c r="A16252" s="72" t="s">
        <v>904</v>
      </c>
      <c r="B16252" s="72" t="s">
        <v>905</v>
      </c>
      <c r="C16252" s="72" t="s">
        <v>1101</v>
      </c>
      <c r="D16252" s="72" t="s">
        <v>1090</v>
      </c>
      <c r="E16252" s="72">
        <v>173</v>
      </c>
      <c r="F16252" s="105">
        <v>5</v>
      </c>
      <c r="G16252" s="108">
        <f t="shared" si="253"/>
        <v>44197</v>
      </c>
    </row>
    <row r="16253" spans="1:7" x14ac:dyDescent="0.35">
      <c r="A16253" s="72" t="s">
        <v>904</v>
      </c>
      <c r="B16253" s="72" t="s">
        <v>905</v>
      </c>
      <c r="C16253" s="72" t="s">
        <v>1101</v>
      </c>
      <c r="D16253" s="72" t="s">
        <v>1091</v>
      </c>
      <c r="E16253" s="72">
        <v>173</v>
      </c>
      <c r="F16253" s="105">
        <v>4</v>
      </c>
      <c r="G16253" s="108">
        <f t="shared" si="253"/>
        <v>44105</v>
      </c>
    </row>
    <row r="16254" spans="1:7" x14ac:dyDescent="0.35">
      <c r="A16254" s="72" t="s">
        <v>904</v>
      </c>
      <c r="B16254" s="72" t="s">
        <v>905</v>
      </c>
      <c r="C16254" s="72" t="s">
        <v>1101</v>
      </c>
      <c r="D16254" s="72" t="s">
        <v>1092</v>
      </c>
      <c r="E16254" s="72">
        <v>175</v>
      </c>
      <c r="F16254" s="105">
        <v>2</v>
      </c>
      <c r="G16254" s="108">
        <f t="shared" si="253"/>
        <v>44013</v>
      </c>
    </row>
    <row r="16255" spans="1:7" x14ac:dyDescent="0.35">
      <c r="A16255" s="72" t="s">
        <v>904</v>
      </c>
      <c r="B16255" s="72" t="s">
        <v>905</v>
      </c>
      <c r="C16255" s="72" t="s">
        <v>1101</v>
      </c>
      <c r="D16255" s="72" t="s">
        <v>1093</v>
      </c>
      <c r="E16255" s="72">
        <v>178</v>
      </c>
      <c r="F16255" s="105">
        <v>2</v>
      </c>
      <c r="G16255" s="108">
        <f t="shared" si="253"/>
        <v>43922</v>
      </c>
    </row>
    <row r="16256" spans="1:7" x14ac:dyDescent="0.35">
      <c r="A16256" s="72" t="s">
        <v>904</v>
      </c>
      <c r="B16256" s="72" t="s">
        <v>905</v>
      </c>
      <c r="C16256" s="72" t="s">
        <v>1101</v>
      </c>
      <c r="D16256" s="72" t="s">
        <v>1094</v>
      </c>
      <c r="E16256" s="72">
        <v>184</v>
      </c>
      <c r="F16256" s="105">
        <v>2</v>
      </c>
      <c r="G16256" s="108">
        <f t="shared" si="253"/>
        <v>43831</v>
      </c>
    </row>
    <row r="16257" spans="1:7" x14ac:dyDescent="0.35">
      <c r="A16257" s="72" t="s">
        <v>904</v>
      </c>
      <c r="B16257" s="72" t="s">
        <v>905</v>
      </c>
      <c r="C16257" s="72" t="s">
        <v>1101</v>
      </c>
      <c r="D16257" s="72" t="s">
        <v>1095</v>
      </c>
      <c r="E16257" s="72">
        <v>182</v>
      </c>
      <c r="F16257" s="105">
        <v>2</v>
      </c>
      <c r="G16257" s="108">
        <f t="shared" si="253"/>
        <v>43739</v>
      </c>
    </row>
    <row r="16258" spans="1:7" x14ac:dyDescent="0.35">
      <c r="A16258" s="72" t="s">
        <v>904</v>
      </c>
      <c r="B16258" s="72" t="s">
        <v>905</v>
      </c>
      <c r="C16258" s="72" t="s">
        <v>1101</v>
      </c>
      <c r="D16258" s="72" t="s">
        <v>1096</v>
      </c>
      <c r="E16258" s="72">
        <v>180</v>
      </c>
      <c r="F16258" s="105">
        <v>2</v>
      </c>
      <c r="G16258" s="108">
        <f t="shared" si="253"/>
        <v>43647</v>
      </c>
    </row>
    <row r="16259" spans="1:7" x14ac:dyDescent="0.35">
      <c r="A16259" s="72" t="s">
        <v>904</v>
      </c>
      <c r="B16259" s="72" t="s">
        <v>905</v>
      </c>
      <c r="C16259" s="72" t="s">
        <v>1101</v>
      </c>
      <c r="D16259" s="72" t="s">
        <v>1097</v>
      </c>
      <c r="E16259" s="72">
        <v>179</v>
      </c>
      <c r="F16259" s="105">
        <v>1</v>
      </c>
      <c r="G16259" s="108">
        <f t="shared" si="253"/>
        <v>43556</v>
      </c>
    </row>
    <row r="16260" spans="1:7" x14ac:dyDescent="0.35">
      <c r="A16260" s="72" t="s">
        <v>904</v>
      </c>
      <c r="B16260" s="72" t="s">
        <v>905</v>
      </c>
      <c r="C16260" s="72" t="s">
        <v>1101</v>
      </c>
      <c r="D16260" s="72" t="s">
        <v>1098</v>
      </c>
      <c r="E16260" s="72">
        <v>173</v>
      </c>
      <c r="F16260" s="105">
        <v>2</v>
      </c>
      <c r="G16260" s="108">
        <f t="shared" ref="G16260:G16323" si="254">DATE(LEFT(D16260,4),RIGHT(LEFT(D16260,7),2),1)</f>
        <v>43466</v>
      </c>
    </row>
    <row r="16261" spans="1:7" x14ac:dyDescent="0.35">
      <c r="A16261" s="72" t="s">
        <v>904</v>
      </c>
      <c r="B16261" s="72" t="s">
        <v>905</v>
      </c>
      <c r="C16261" s="72" t="s">
        <v>1101</v>
      </c>
      <c r="D16261" s="72" t="s">
        <v>1099</v>
      </c>
      <c r="E16261" s="72">
        <v>207</v>
      </c>
      <c r="F16261" s="105">
        <v>10</v>
      </c>
      <c r="G16261" s="108">
        <f t="shared" si="254"/>
        <v>43374</v>
      </c>
    </row>
    <row r="16262" spans="1:7" x14ac:dyDescent="0.35">
      <c r="A16262" s="72" t="s">
        <v>904</v>
      </c>
      <c r="B16262" s="72" t="s">
        <v>905</v>
      </c>
      <c r="C16262" s="72" t="s">
        <v>1102</v>
      </c>
      <c r="D16262" s="72" t="s">
        <v>1088</v>
      </c>
      <c r="E16262" s="72">
        <v>876</v>
      </c>
      <c r="F16262" s="105">
        <v>37</v>
      </c>
      <c r="G16262" s="108">
        <f t="shared" si="254"/>
        <v>44378</v>
      </c>
    </row>
    <row r="16263" spans="1:7" x14ac:dyDescent="0.35">
      <c r="A16263" s="72" t="s">
        <v>904</v>
      </c>
      <c r="B16263" s="72" t="s">
        <v>905</v>
      </c>
      <c r="C16263" s="72" t="s">
        <v>1102</v>
      </c>
      <c r="D16263" s="72" t="s">
        <v>1089</v>
      </c>
      <c r="E16263" s="72">
        <v>874</v>
      </c>
      <c r="F16263" s="105">
        <v>38</v>
      </c>
      <c r="G16263" s="108">
        <f t="shared" si="254"/>
        <v>44287</v>
      </c>
    </row>
    <row r="16264" spans="1:7" x14ac:dyDescent="0.35">
      <c r="A16264" s="72" t="s">
        <v>904</v>
      </c>
      <c r="B16264" s="72" t="s">
        <v>905</v>
      </c>
      <c r="C16264" s="72" t="s">
        <v>1102</v>
      </c>
      <c r="D16264" s="72" t="s">
        <v>1090</v>
      </c>
      <c r="E16264" s="72">
        <v>873</v>
      </c>
      <c r="F16264" s="105">
        <v>42</v>
      </c>
      <c r="G16264" s="108">
        <f t="shared" si="254"/>
        <v>44197</v>
      </c>
    </row>
    <row r="16265" spans="1:7" x14ac:dyDescent="0.35">
      <c r="A16265" s="72" t="s">
        <v>904</v>
      </c>
      <c r="B16265" s="72" t="s">
        <v>905</v>
      </c>
      <c r="C16265" s="72" t="s">
        <v>1102</v>
      </c>
      <c r="D16265" s="72" t="s">
        <v>1091</v>
      </c>
      <c r="E16265" s="72">
        <v>871</v>
      </c>
      <c r="F16265" s="105">
        <v>45</v>
      </c>
      <c r="G16265" s="108">
        <f t="shared" si="254"/>
        <v>44105</v>
      </c>
    </row>
    <row r="16266" spans="1:7" x14ac:dyDescent="0.35">
      <c r="A16266" s="72" t="s">
        <v>904</v>
      </c>
      <c r="B16266" s="72" t="s">
        <v>905</v>
      </c>
      <c r="C16266" s="72" t="s">
        <v>1102</v>
      </c>
      <c r="D16266" s="72" t="s">
        <v>1092</v>
      </c>
      <c r="E16266" s="72">
        <v>867</v>
      </c>
      <c r="F16266" s="105">
        <v>27</v>
      </c>
      <c r="G16266" s="108">
        <f t="shared" si="254"/>
        <v>44013</v>
      </c>
    </row>
    <row r="16267" spans="1:7" x14ac:dyDescent="0.35">
      <c r="A16267" s="72" t="s">
        <v>904</v>
      </c>
      <c r="B16267" s="72" t="s">
        <v>905</v>
      </c>
      <c r="C16267" s="72" t="s">
        <v>1102</v>
      </c>
      <c r="D16267" s="72" t="s">
        <v>1093</v>
      </c>
      <c r="E16267" s="72">
        <v>862</v>
      </c>
      <c r="F16267" s="105">
        <v>27</v>
      </c>
      <c r="G16267" s="108">
        <f t="shared" si="254"/>
        <v>43922</v>
      </c>
    </row>
    <row r="16268" spans="1:7" x14ac:dyDescent="0.35">
      <c r="A16268" s="72" t="s">
        <v>904</v>
      </c>
      <c r="B16268" s="72" t="s">
        <v>905</v>
      </c>
      <c r="C16268" s="72" t="s">
        <v>1102</v>
      </c>
      <c r="D16268" s="72" t="s">
        <v>1094</v>
      </c>
      <c r="E16268" s="72">
        <v>855</v>
      </c>
      <c r="F16268" s="105">
        <v>24</v>
      </c>
      <c r="G16268" s="108">
        <f t="shared" si="254"/>
        <v>43831</v>
      </c>
    </row>
    <row r="16269" spans="1:7" x14ac:dyDescent="0.35">
      <c r="A16269" s="72" t="s">
        <v>904</v>
      </c>
      <c r="B16269" s="72" t="s">
        <v>905</v>
      </c>
      <c r="C16269" s="72" t="s">
        <v>1102</v>
      </c>
      <c r="D16269" s="72" t="s">
        <v>1095</v>
      </c>
      <c r="E16269" s="72">
        <v>848</v>
      </c>
      <c r="F16269" s="105">
        <v>24</v>
      </c>
      <c r="G16269" s="108">
        <f t="shared" si="254"/>
        <v>43739</v>
      </c>
    </row>
    <row r="16270" spans="1:7" x14ac:dyDescent="0.35">
      <c r="A16270" s="72" t="s">
        <v>904</v>
      </c>
      <c r="B16270" s="72" t="s">
        <v>905</v>
      </c>
      <c r="C16270" s="72" t="s">
        <v>1102</v>
      </c>
      <c r="D16270" s="72" t="s">
        <v>1096</v>
      </c>
      <c r="E16270" s="72">
        <v>849</v>
      </c>
      <c r="F16270" s="105">
        <v>20</v>
      </c>
      <c r="G16270" s="108">
        <f t="shared" si="254"/>
        <v>43647</v>
      </c>
    </row>
    <row r="16271" spans="1:7" x14ac:dyDescent="0.35">
      <c r="A16271" s="72" t="s">
        <v>904</v>
      </c>
      <c r="B16271" s="72" t="s">
        <v>905</v>
      </c>
      <c r="C16271" s="72" t="s">
        <v>1102</v>
      </c>
      <c r="D16271" s="72" t="s">
        <v>1097</v>
      </c>
      <c r="E16271" s="72">
        <v>847</v>
      </c>
      <c r="F16271" s="105">
        <v>5</v>
      </c>
      <c r="G16271" s="108">
        <f t="shared" si="254"/>
        <v>43556</v>
      </c>
    </row>
    <row r="16272" spans="1:7" x14ac:dyDescent="0.35">
      <c r="A16272" s="72" t="s">
        <v>904</v>
      </c>
      <c r="B16272" s="72" t="s">
        <v>905</v>
      </c>
      <c r="C16272" s="72" t="s">
        <v>1102</v>
      </c>
      <c r="D16272" s="72" t="s">
        <v>1098</v>
      </c>
      <c r="E16272" s="72">
        <v>838</v>
      </c>
      <c r="F16272" s="105">
        <v>5</v>
      </c>
      <c r="G16272" s="108">
        <f t="shared" si="254"/>
        <v>43466</v>
      </c>
    </row>
    <row r="16273" spans="1:7" x14ac:dyDescent="0.35">
      <c r="A16273" s="72" t="s">
        <v>904</v>
      </c>
      <c r="B16273" s="72" t="s">
        <v>905</v>
      </c>
      <c r="C16273" s="72" t="s">
        <v>1102</v>
      </c>
      <c r="D16273" s="72" t="s">
        <v>1099</v>
      </c>
      <c r="E16273" s="72">
        <v>869</v>
      </c>
      <c r="F16273" s="105">
        <v>26</v>
      </c>
      <c r="G16273" s="108">
        <f t="shared" si="254"/>
        <v>43374</v>
      </c>
    </row>
    <row r="16274" spans="1:7" x14ac:dyDescent="0.35">
      <c r="A16274" s="72" t="s">
        <v>906</v>
      </c>
      <c r="B16274" s="72" t="s">
        <v>907</v>
      </c>
      <c r="C16274" s="72" t="s">
        <v>1087</v>
      </c>
      <c r="D16274" s="72" t="s">
        <v>1088</v>
      </c>
      <c r="E16274" s="72">
        <v>2742</v>
      </c>
      <c r="F16274" s="105">
        <v>242</v>
      </c>
      <c r="G16274" s="108">
        <f t="shared" si="254"/>
        <v>44378</v>
      </c>
    </row>
    <row r="16275" spans="1:7" x14ac:dyDescent="0.35">
      <c r="A16275" s="72" t="s">
        <v>906</v>
      </c>
      <c r="B16275" s="72" t="s">
        <v>907</v>
      </c>
      <c r="C16275" s="72" t="s">
        <v>1087</v>
      </c>
      <c r="D16275" s="72" t="s">
        <v>1089</v>
      </c>
      <c r="E16275" s="72">
        <v>2783</v>
      </c>
      <c r="F16275" s="105">
        <v>251</v>
      </c>
      <c r="G16275" s="108">
        <f t="shared" si="254"/>
        <v>44287</v>
      </c>
    </row>
    <row r="16276" spans="1:7" x14ac:dyDescent="0.35">
      <c r="A16276" s="72" t="s">
        <v>906</v>
      </c>
      <c r="B16276" s="72" t="s">
        <v>907</v>
      </c>
      <c r="C16276" s="72" t="s">
        <v>1087</v>
      </c>
      <c r="D16276" s="72" t="s">
        <v>1090</v>
      </c>
      <c r="E16276" s="72">
        <v>2778</v>
      </c>
      <c r="F16276" s="105">
        <v>253</v>
      </c>
      <c r="G16276" s="108">
        <f t="shared" si="254"/>
        <v>44197</v>
      </c>
    </row>
    <row r="16277" spans="1:7" x14ac:dyDescent="0.35">
      <c r="A16277" s="72" t="s">
        <v>906</v>
      </c>
      <c r="B16277" s="72" t="s">
        <v>907</v>
      </c>
      <c r="C16277" s="72" t="s">
        <v>1087</v>
      </c>
      <c r="D16277" s="72" t="s">
        <v>1091</v>
      </c>
      <c r="E16277" s="72">
        <v>2788</v>
      </c>
      <c r="F16277" s="105">
        <v>255</v>
      </c>
      <c r="G16277" s="108">
        <f t="shared" si="254"/>
        <v>44105</v>
      </c>
    </row>
    <row r="16278" spans="1:7" x14ac:dyDescent="0.35">
      <c r="A16278" s="72" t="s">
        <v>906</v>
      </c>
      <c r="B16278" s="72" t="s">
        <v>907</v>
      </c>
      <c r="C16278" s="72" t="s">
        <v>1087</v>
      </c>
      <c r="D16278" s="72" t="s">
        <v>1092</v>
      </c>
      <c r="E16278" s="72">
        <v>2780</v>
      </c>
      <c r="F16278" s="105">
        <v>257</v>
      </c>
      <c r="G16278" s="108">
        <f t="shared" si="254"/>
        <v>44013</v>
      </c>
    </row>
    <row r="16279" spans="1:7" x14ac:dyDescent="0.35">
      <c r="A16279" s="72" t="s">
        <v>906</v>
      </c>
      <c r="B16279" s="72" t="s">
        <v>907</v>
      </c>
      <c r="C16279" s="72" t="s">
        <v>1087</v>
      </c>
      <c r="D16279" s="72" t="s">
        <v>1093</v>
      </c>
      <c r="E16279" s="72">
        <v>2750</v>
      </c>
      <c r="F16279" s="105">
        <v>265</v>
      </c>
      <c r="G16279" s="108">
        <f t="shared" si="254"/>
        <v>43922</v>
      </c>
    </row>
    <row r="16280" spans="1:7" x14ac:dyDescent="0.35">
      <c r="A16280" s="72" t="s">
        <v>906</v>
      </c>
      <c r="B16280" s="72" t="s">
        <v>907</v>
      </c>
      <c r="C16280" s="72" t="s">
        <v>1087</v>
      </c>
      <c r="D16280" s="72" t="s">
        <v>1094</v>
      </c>
      <c r="E16280" s="72">
        <v>2722</v>
      </c>
      <c r="F16280" s="105">
        <v>262</v>
      </c>
      <c r="G16280" s="108">
        <f t="shared" si="254"/>
        <v>43831</v>
      </c>
    </row>
    <row r="16281" spans="1:7" x14ac:dyDescent="0.35">
      <c r="A16281" s="72" t="s">
        <v>906</v>
      </c>
      <c r="B16281" s="72" t="s">
        <v>907</v>
      </c>
      <c r="C16281" s="72" t="s">
        <v>1087</v>
      </c>
      <c r="D16281" s="72" t="s">
        <v>1095</v>
      </c>
      <c r="E16281" s="72">
        <v>2784</v>
      </c>
      <c r="F16281" s="105">
        <v>296</v>
      </c>
      <c r="G16281" s="108">
        <f t="shared" si="254"/>
        <v>43739</v>
      </c>
    </row>
    <row r="16282" spans="1:7" x14ac:dyDescent="0.35">
      <c r="A16282" s="72" t="s">
        <v>906</v>
      </c>
      <c r="B16282" s="72" t="s">
        <v>907</v>
      </c>
      <c r="C16282" s="72" t="s">
        <v>1087</v>
      </c>
      <c r="D16282" s="72" t="s">
        <v>1096</v>
      </c>
      <c r="E16282" s="72">
        <v>2793</v>
      </c>
      <c r="F16282" s="105">
        <v>308</v>
      </c>
      <c r="G16282" s="108">
        <f t="shared" si="254"/>
        <v>43647</v>
      </c>
    </row>
    <row r="16283" spans="1:7" x14ac:dyDescent="0.35">
      <c r="A16283" s="72" t="s">
        <v>906</v>
      </c>
      <c r="B16283" s="72" t="s">
        <v>907</v>
      </c>
      <c r="C16283" s="72" t="s">
        <v>1087</v>
      </c>
      <c r="D16283" s="72" t="s">
        <v>1097</v>
      </c>
      <c r="E16283" s="72">
        <v>2801</v>
      </c>
      <c r="F16283" s="105">
        <v>287</v>
      </c>
      <c r="G16283" s="108">
        <f t="shared" si="254"/>
        <v>43556</v>
      </c>
    </row>
    <row r="16284" spans="1:7" x14ac:dyDescent="0.35">
      <c r="A16284" s="72" t="s">
        <v>906</v>
      </c>
      <c r="B16284" s="72" t="s">
        <v>907</v>
      </c>
      <c r="C16284" s="72" t="s">
        <v>1087</v>
      </c>
      <c r="D16284" s="72" t="s">
        <v>1098</v>
      </c>
      <c r="E16284" s="72">
        <v>2756</v>
      </c>
      <c r="F16284" s="105">
        <v>285</v>
      </c>
      <c r="G16284" s="108">
        <f t="shared" si="254"/>
        <v>43466</v>
      </c>
    </row>
    <row r="16285" spans="1:7" x14ac:dyDescent="0.35">
      <c r="A16285" s="72" t="s">
        <v>906</v>
      </c>
      <c r="B16285" s="72" t="s">
        <v>907</v>
      </c>
      <c r="C16285" s="72" t="s">
        <v>1087</v>
      </c>
      <c r="D16285" s="72" t="s">
        <v>1099</v>
      </c>
      <c r="E16285" s="72">
        <v>2879</v>
      </c>
      <c r="F16285" s="105">
        <v>323</v>
      </c>
      <c r="G16285" s="108">
        <f t="shared" si="254"/>
        <v>43374</v>
      </c>
    </row>
    <row r="16286" spans="1:7" x14ac:dyDescent="0.35">
      <c r="A16286" s="72" t="s">
        <v>906</v>
      </c>
      <c r="B16286" s="72" t="s">
        <v>907</v>
      </c>
      <c r="C16286" s="72" t="s">
        <v>1100</v>
      </c>
      <c r="D16286" s="72" t="s">
        <v>1088</v>
      </c>
      <c r="E16286" s="72">
        <v>1701</v>
      </c>
      <c r="F16286" s="105">
        <v>376</v>
      </c>
      <c r="G16286" s="108">
        <f t="shared" si="254"/>
        <v>44378</v>
      </c>
    </row>
    <row r="16287" spans="1:7" x14ac:dyDescent="0.35">
      <c r="A16287" s="72" t="s">
        <v>906</v>
      </c>
      <c r="B16287" s="72" t="s">
        <v>907</v>
      </c>
      <c r="C16287" s="72" t="s">
        <v>1100</v>
      </c>
      <c r="D16287" s="72" t="s">
        <v>1089</v>
      </c>
      <c r="E16287" s="72">
        <v>1717</v>
      </c>
      <c r="F16287" s="105">
        <v>387</v>
      </c>
      <c r="G16287" s="108">
        <f t="shared" si="254"/>
        <v>44287</v>
      </c>
    </row>
    <row r="16288" spans="1:7" x14ac:dyDescent="0.35">
      <c r="A16288" s="72" t="s">
        <v>906</v>
      </c>
      <c r="B16288" s="72" t="s">
        <v>907</v>
      </c>
      <c r="C16288" s="72" t="s">
        <v>1100</v>
      </c>
      <c r="D16288" s="72" t="s">
        <v>1090</v>
      </c>
      <c r="E16288" s="72">
        <v>1720</v>
      </c>
      <c r="F16288" s="105">
        <v>388</v>
      </c>
      <c r="G16288" s="108">
        <f t="shared" si="254"/>
        <v>44197</v>
      </c>
    </row>
    <row r="16289" spans="1:7" x14ac:dyDescent="0.35">
      <c r="A16289" s="72" t="s">
        <v>906</v>
      </c>
      <c r="B16289" s="72" t="s">
        <v>907</v>
      </c>
      <c r="C16289" s="72" t="s">
        <v>1100</v>
      </c>
      <c r="D16289" s="72" t="s">
        <v>1091</v>
      </c>
      <c r="E16289" s="72">
        <v>1678</v>
      </c>
      <c r="F16289" s="105">
        <v>384</v>
      </c>
      <c r="G16289" s="108">
        <f t="shared" si="254"/>
        <v>44105</v>
      </c>
    </row>
    <row r="16290" spans="1:7" x14ac:dyDescent="0.35">
      <c r="A16290" s="72" t="s">
        <v>906</v>
      </c>
      <c r="B16290" s="72" t="s">
        <v>907</v>
      </c>
      <c r="C16290" s="72" t="s">
        <v>1100</v>
      </c>
      <c r="D16290" s="72" t="s">
        <v>1092</v>
      </c>
      <c r="E16290" s="72">
        <v>1679</v>
      </c>
      <c r="F16290" s="105">
        <v>385</v>
      </c>
      <c r="G16290" s="108">
        <f t="shared" si="254"/>
        <v>44013</v>
      </c>
    </row>
    <row r="16291" spans="1:7" x14ac:dyDescent="0.35">
      <c r="A16291" s="72" t="s">
        <v>906</v>
      </c>
      <c r="B16291" s="72" t="s">
        <v>907</v>
      </c>
      <c r="C16291" s="72" t="s">
        <v>1100</v>
      </c>
      <c r="D16291" s="72" t="s">
        <v>1093</v>
      </c>
      <c r="E16291" s="72">
        <v>1658</v>
      </c>
      <c r="F16291" s="105">
        <v>395</v>
      </c>
      <c r="G16291" s="108">
        <f t="shared" si="254"/>
        <v>43922</v>
      </c>
    </row>
    <row r="16292" spans="1:7" x14ac:dyDescent="0.35">
      <c r="A16292" s="72" t="s">
        <v>906</v>
      </c>
      <c r="B16292" s="72" t="s">
        <v>907</v>
      </c>
      <c r="C16292" s="72" t="s">
        <v>1100</v>
      </c>
      <c r="D16292" s="72" t="s">
        <v>1094</v>
      </c>
      <c r="E16292" s="72">
        <v>1624</v>
      </c>
      <c r="F16292" s="105">
        <v>417</v>
      </c>
      <c r="G16292" s="108">
        <f t="shared" si="254"/>
        <v>43831</v>
      </c>
    </row>
    <row r="16293" spans="1:7" x14ac:dyDescent="0.35">
      <c r="A16293" s="72" t="s">
        <v>906</v>
      </c>
      <c r="B16293" s="72" t="s">
        <v>907</v>
      </c>
      <c r="C16293" s="72" t="s">
        <v>1100</v>
      </c>
      <c r="D16293" s="72" t="s">
        <v>1095</v>
      </c>
      <c r="E16293" s="72">
        <v>1646</v>
      </c>
      <c r="F16293" s="105">
        <v>434</v>
      </c>
      <c r="G16293" s="108">
        <f t="shared" si="254"/>
        <v>43739</v>
      </c>
    </row>
    <row r="16294" spans="1:7" x14ac:dyDescent="0.35">
      <c r="A16294" s="72" t="s">
        <v>906</v>
      </c>
      <c r="B16294" s="72" t="s">
        <v>907</v>
      </c>
      <c r="C16294" s="72" t="s">
        <v>1100</v>
      </c>
      <c r="D16294" s="72" t="s">
        <v>1096</v>
      </c>
      <c r="E16294" s="72">
        <v>1659</v>
      </c>
      <c r="F16294" s="105">
        <v>458</v>
      </c>
      <c r="G16294" s="108">
        <f t="shared" si="254"/>
        <v>43647</v>
      </c>
    </row>
    <row r="16295" spans="1:7" x14ac:dyDescent="0.35">
      <c r="A16295" s="72" t="s">
        <v>906</v>
      </c>
      <c r="B16295" s="72" t="s">
        <v>907</v>
      </c>
      <c r="C16295" s="72" t="s">
        <v>1100</v>
      </c>
      <c r="D16295" s="72" t="s">
        <v>1097</v>
      </c>
      <c r="E16295" s="72">
        <v>1687</v>
      </c>
      <c r="F16295" s="105">
        <v>452</v>
      </c>
      <c r="G16295" s="108">
        <f t="shared" si="254"/>
        <v>43556</v>
      </c>
    </row>
    <row r="16296" spans="1:7" x14ac:dyDescent="0.35">
      <c r="A16296" s="72" t="s">
        <v>906</v>
      </c>
      <c r="B16296" s="72" t="s">
        <v>907</v>
      </c>
      <c r="C16296" s="72" t="s">
        <v>1100</v>
      </c>
      <c r="D16296" s="72" t="s">
        <v>1098</v>
      </c>
      <c r="E16296" s="72">
        <v>1668</v>
      </c>
      <c r="F16296" s="105">
        <v>443</v>
      </c>
      <c r="G16296" s="108">
        <f t="shared" si="254"/>
        <v>43466</v>
      </c>
    </row>
    <row r="16297" spans="1:7" x14ac:dyDescent="0.35">
      <c r="A16297" s="72" t="s">
        <v>906</v>
      </c>
      <c r="B16297" s="72" t="s">
        <v>907</v>
      </c>
      <c r="C16297" s="72" t="s">
        <v>1100</v>
      </c>
      <c r="D16297" s="72" t="s">
        <v>1099</v>
      </c>
      <c r="E16297" s="72">
        <v>1733</v>
      </c>
      <c r="F16297" s="105">
        <v>459</v>
      </c>
      <c r="G16297" s="108">
        <f t="shared" si="254"/>
        <v>43374</v>
      </c>
    </row>
    <row r="16298" spans="1:7" x14ac:dyDescent="0.35">
      <c r="A16298" s="72" t="s">
        <v>906</v>
      </c>
      <c r="B16298" s="72" t="s">
        <v>907</v>
      </c>
      <c r="C16298" s="72" t="s">
        <v>1101</v>
      </c>
      <c r="D16298" s="72" t="s">
        <v>1088</v>
      </c>
      <c r="E16298" s="72">
        <v>138</v>
      </c>
      <c r="F16298" s="105">
        <v>8</v>
      </c>
      <c r="G16298" s="108">
        <f t="shared" si="254"/>
        <v>44378</v>
      </c>
    </row>
    <row r="16299" spans="1:7" x14ac:dyDescent="0.35">
      <c r="A16299" s="72" t="s">
        <v>906</v>
      </c>
      <c r="B16299" s="72" t="s">
        <v>907</v>
      </c>
      <c r="C16299" s="72" t="s">
        <v>1101</v>
      </c>
      <c r="D16299" s="72" t="s">
        <v>1089</v>
      </c>
      <c r="E16299" s="72">
        <v>135</v>
      </c>
      <c r="F16299" s="105">
        <v>7</v>
      </c>
      <c r="G16299" s="108">
        <f t="shared" si="254"/>
        <v>44287</v>
      </c>
    </row>
    <row r="16300" spans="1:7" x14ac:dyDescent="0.35">
      <c r="A16300" s="72" t="s">
        <v>906</v>
      </c>
      <c r="B16300" s="72" t="s">
        <v>907</v>
      </c>
      <c r="C16300" s="72" t="s">
        <v>1101</v>
      </c>
      <c r="D16300" s="72" t="s">
        <v>1090</v>
      </c>
      <c r="E16300" s="72">
        <v>135</v>
      </c>
      <c r="F16300" s="105">
        <v>7</v>
      </c>
      <c r="G16300" s="108">
        <f t="shared" si="254"/>
        <v>44197</v>
      </c>
    </row>
    <row r="16301" spans="1:7" x14ac:dyDescent="0.35">
      <c r="A16301" s="72" t="s">
        <v>906</v>
      </c>
      <c r="B16301" s="72" t="s">
        <v>907</v>
      </c>
      <c r="C16301" s="72" t="s">
        <v>1101</v>
      </c>
      <c r="D16301" s="72" t="s">
        <v>1091</v>
      </c>
      <c r="E16301" s="72">
        <v>133</v>
      </c>
      <c r="F16301" s="105">
        <v>8</v>
      </c>
      <c r="G16301" s="108">
        <f t="shared" si="254"/>
        <v>44105</v>
      </c>
    </row>
    <row r="16302" spans="1:7" x14ac:dyDescent="0.35">
      <c r="A16302" s="72" t="s">
        <v>906</v>
      </c>
      <c r="B16302" s="72" t="s">
        <v>907</v>
      </c>
      <c r="C16302" s="72" t="s">
        <v>1101</v>
      </c>
      <c r="D16302" s="72" t="s">
        <v>1092</v>
      </c>
      <c r="E16302" s="72">
        <v>134</v>
      </c>
      <c r="F16302" s="105">
        <v>8</v>
      </c>
      <c r="G16302" s="108">
        <f t="shared" si="254"/>
        <v>44013</v>
      </c>
    </row>
    <row r="16303" spans="1:7" x14ac:dyDescent="0.35">
      <c r="A16303" s="72" t="s">
        <v>906</v>
      </c>
      <c r="B16303" s="72" t="s">
        <v>907</v>
      </c>
      <c r="C16303" s="72" t="s">
        <v>1101</v>
      </c>
      <c r="D16303" s="72" t="s">
        <v>1093</v>
      </c>
      <c r="E16303" s="72">
        <v>129</v>
      </c>
      <c r="F16303" s="105">
        <v>9</v>
      </c>
      <c r="G16303" s="108">
        <f t="shared" si="254"/>
        <v>43922</v>
      </c>
    </row>
    <row r="16304" spans="1:7" x14ac:dyDescent="0.35">
      <c r="A16304" s="72" t="s">
        <v>906</v>
      </c>
      <c r="B16304" s="72" t="s">
        <v>907</v>
      </c>
      <c r="C16304" s="72" t="s">
        <v>1101</v>
      </c>
      <c r="D16304" s="72" t="s">
        <v>1094</v>
      </c>
      <c r="E16304" s="72">
        <v>126</v>
      </c>
      <c r="F16304" s="105">
        <v>10</v>
      </c>
      <c r="G16304" s="108">
        <f t="shared" si="254"/>
        <v>43831</v>
      </c>
    </row>
    <row r="16305" spans="1:7" x14ac:dyDescent="0.35">
      <c r="A16305" s="72" t="s">
        <v>906</v>
      </c>
      <c r="B16305" s="72" t="s">
        <v>907</v>
      </c>
      <c r="C16305" s="72" t="s">
        <v>1101</v>
      </c>
      <c r="D16305" s="72" t="s">
        <v>1095</v>
      </c>
      <c r="E16305" s="72">
        <v>123</v>
      </c>
      <c r="F16305" s="105">
        <v>8</v>
      </c>
      <c r="G16305" s="108">
        <f t="shared" si="254"/>
        <v>43739</v>
      </c>
    </row>
    <row r="16306" spans="1:7" x14ac:dyDescent="0.35">
      <c r="A16306" s="72" t="s">
        <v>906</v>
      </c>
      <c r="B16306" s="72" t="s">
        <v>907</v>
      </c>
      <c r="C16306" s="72" t="s">
        <v>1101</v>
      </c>
      <c r="D16306" s="72" t="s">
        <v>1096</v>
      </c>
      <c r="E16306" s="72">
        <v>123</v>
      </c>
      <c r="F16306" s="105">
        <v>8</v>
      </c>
      <c r="G16306" s="108">
        <f t="shared" si="254"/>
        <v>43647</v>
      </c>
    </row>
    <row r="16307" spans="1:7" x14ac:dyDescent="0.35">
      <c r="A16307" s="72" t="s">
        <v>906</v>
      </c>
      <c r="B16307" s="72" t="s">
        <v>907</v>
      </c>
      <c r="C16307" s="72" t="s">
        <v>1101</v>
      </c>
      <c r="D16307" s="72" t="s">
        <v>1097</v>
      </c>
      <c r="E16307" s="72">
        <v>122</v>
      </c>
      <c r="F16307" s="105">
        <v>8</v>
      </c>
      <c r="G16307" s="108">
        <f t="shared" si="254"/>
        <v>43556</v>
      </c>
    </row>
    <row r="16308" spans="1:7" x14ac:dyDescent="0.35">
      <c r="A16308" s="72" t="s">
        <v>906</v>
      </c>
      <c r="B16308" s="72" t="s">
        <v>907</v>
      </c>
      <c r="C16308" s="72" t="s">
        <v>1101</v>
      </c>
      <c r="D16308" s="72" t="s">
        <v>1098</v>
      </c>
      <c r="E16308" s="72">
        <v>123</v>
      </c>
      <c r="F16308" s="105">
        <v>10</v>
      </c>
      <c r="G16308" s="108">
        <f t="shared" si="254"/>
        <v>43466</v>
      </c>
    </row>
    <row r="16309" spans="1:7" x14ac:dyDescent="0.35">
      <c r="A16309" s="72" t="s">
        <v>906</v>
      </c>
      <c r="B16309" s="72" t="s">
        <v>907</v>
      </c>
      <c r="C16309" s="72" t="s">
        <v>1101</v>
      </c>
      <c r="D16309" s="72" t="s">
        <v>1099</v>
      </c>
      <c r="E16309" s="72">
        <v>134</v>
      </c>
      <c r="F16309" s="105">
        <v>13</v>
      </c>
      <c r="G16309" s="108">
        <f t="shared" si="254"/>
        <v>43374</v>
      </c>
    </row>
    <row r="16310" spans="1:7" x14ac:dyDescent="0.35">
      <c r="A16310" s="72" t="s">
        <v>906</v>
      </c>
      <c r="B16310" s="72" t="s">
        <v>907</v>
      </c>
      <c r="C16310" s="72" t="s">
        <v>1102</v>
      </c>
      <c r="D16310" s="72" t="s">
        <v>1088</v>
      </c>
      <c r="E16310" s="72">
        <v>2960</v>
      </c>
      <c r="F16310" s="105">
        <v>258</v>
      </c>
      <c r="G16310" s="108">
        <f t="shared" si="254"/>
        <v>44378</v>
      </c>
    </row>
    <row r="16311" spans="1:7" x14ac:dyDescent="0.35">
      <c r="A16311" s="72" t="s">
        <v>906</v>
      </c>
      <c r="B16311" s="72" t="s">
        <v>907</v>
      </c>
      <c r="C16311" s="72" t="s">
        <v>1102</v>
      </c>
      <c r="D16311" s="72" t="s">
        <v>1089</v>
      </c>
      <c r="E16311" s="72">
        <v>2976</v>
      </c>
      <c r="F16311" s="105">
        <v>264</v>
      </c>
      <c r="G16311" s="108">
        <f t="shared" si="254"/>
        <v>44287</v>
      </c>
    </row>
    <row r="16312" spans="1:7" x14ac:dyDescent="0.35">
      <c r="A16312" s="72" t="s">
        <v>906</v>
      </c>
      <c r="B16312" s="72" t="s">
        <v>907</v>
      </c>
      <c r="C16312" s="72" t="s">
        <v>1102</v>
      </c>
      <c r="D16312" s="72" t="s">
        <v>1090</v>
      </c>
      <c r="E16312" s="72">
        <v>2975</v>
      </c>
      <c r="F16312" s="105">
        <v>262</v>
      </c>
      <c r="G16312" s="108">
        <f t="shared" si="254"/>
        <v>44197</v>
      </c>
    </row>
    <row r="16313" spans="1:7" x14ac:dyDescent="0.35">
      <c r="A16313" s="72" t="s">
        <v>906</v>
      </c>
      <c r="B16313" s="72" t="s">
        <v>907</v>
      </c>
      <c r="C16313" s="72" t="s">
        <v>1102</v>
      </c>
      <c r="D16313" s="72" t="s">
        <v>1091</v>
      </c>
      <c r="E16313" s="72">
        <v>2969</v>
      </c>
      <c r="F16313" s="105">
        <v>263</v>
      </c>
      <c r="G16313" s="108">
        <f t="shared" si="254"/>
        <v>44105</v>
      </c>
    </row>
    <row r="16314" spans="1:7" x14ac:dyDescent="0.35">
      <c r="A16314" s="72" t="s">
        <v>906</v>
      </c>
      <c r="B16314" s="72" t="s">
        <v>907</v>
      </c>
      <c r="C16314" s="72" t="s">
        <v>1102</v>
      </c>
      <c r="D16314" s="72" t="s">
        <v>1092</v>
      </c>
      <c r="E16314" s="72">
        <v>2967</v>
      </c>
      <c r="F16314" s="105">
        <v>264</v>
      </c>
      <c r="G16314" s="108">
        <f t="shared" si="254"/>
        <v>44013</v>
      </c>
    </row>
    <row r="16315" spans="1:7" x14ac:dyDescent="0.35">
      <c r="A16315" s="72" t="s">
        <v>906</v>
      </c>
      <c r="B16315" s="72" t="s">
        <v>907</v>
      </c>
      <c r="C16315" s="72" t="s">
        <v>1102</v>
      </c>
      <c r="D16315" s="72" t="s">
        <v>1093</v>
      </c>
      <c r="E16315" s="72">
        <v>2947</v>
      </c>
      <c r="F16315" s="105">
        <v>277</v>
      </c>
      <c r="G16315" s="108">
        <f t="shared" si="254"/>
        <v>43922</v>
      </c>
    </row>
    <row r="16316" spans="1:7" x14ac:dyDescent="0.35">
      <c r="A16316" s="72" t="s">
        <v>906</v>
      </c>
      <c r="B16316" s="72" t="s">
        <v>907</v>
      </c>
      <c r="C16316" s="72" t="s">
        <v>1102</v>
      </c>
      <c r="D16316" s="72" t="s">
        <v>1094</v>
      </c>
      <c r="E16316" s="72">
        <v>2939</v>
      </c>
      <c r="F16316" s="105">
        <v>278</v>
      </c>
      <c r="G16316" s="108">
        <f t="shared" si="254"/>
        <v>43831</v>
      </c>
    </row>
    <row r="16317" spans="1:7" x14ac:dyDescent="0.35">
      <c r="A16317" s="72" t="s">
        <v>906</v>
      </c>
      <c r="B16317" s="72" t="s">
        <v>907</v>
      </c>
      <c r="C16317" s="72" t="s">
        <v>1102</v>
      </c>
      <c r="D16317" s="72" t="s">
        <v>1095</v>
      </c>
      <c r="E16317" s="72">
        <v>2845</v>
      </c>
      <c r="F16317" s="105">
        <v>287</v>
      </c>
      <c r="G16317" s="108">
        <f t="shared" si="254"/>
        <v>43739</v>
      </c>
    </row>
    <row r="16318" spans="1:7" x14ac:dyDescent="0.35">
      <c r="A16318" s="72" t="s">
        <v>906</v>
      </c>
      <c r="B16318" s="72" t="s">
        <v>907</v>
      </c>
      <c r="C16318" s="72" t="s">
        <v>1102</v>
      </c>
      <c r="D16318" s="72" t="s">
        <v>1096</v>
      </c>
      <c r="E16318" s="72">
        <v>2849</v>
      </c>
      <c r="F16318" s="105">
        <v>287</v>
      </c>
      <c r="G16318" s="108">
        <f t="shared" si="254"/>
        <v>43647</v>
      </c>
    </row>
    <row r="16319" spans="1:7" x14ac:dyDescent="0.35">
      <c r="A16319" s="72" t="s">
        <v>906</v>
      </c>
      <c r="B16319" s="72" t="s">
        <v>907</v>
      </c>
      <c r="C16319" s="72" t="s">
        <v>1102</v>
      </c>
      <c r="D16319" s="72" t="s">
        <v>1097</v>
      </c>
      <c r="E16319" s="72">
        <v>2847</v>
      </c>
      <c r="F16319" s="105">
        <v>261</v>
      </c>
      <c r="G16319" s="108">
        <f t="shared" si="254"/>
        <v>43556</v>
      </c>
    </row>
    <row r="16320" spans="1:7" x14ac:dyDescent="0.35">
      <c r="A16320" s="72" t="s">
        <v>906</v>
      </c>
      <c r="B16320" s="72" t="s">
        <v>907</v>
      </c>
      <c r="C16320" s="72" t="s">
        <v>1102</v>
      </c>
      <c r="D16320" s="72" t="s">
        <v>1098</v>
      </c>
      <c r="E16320" s="72">
        <v>2833</v>
      </c>
      <c r="F16320" s="105">
        <v>252</v>
      </c>
      <c r="G16320" s="108">
        <f t="shared" si="254"/>
        <v>43466</v>
      </c>
    </row>
    <row r="16321" spans="1:7" x14ac:dyDescent="0.35">
      <c r="A16321" s="72" t="s">
        <v>906</v>
      </c>
      <c r="B16321" s="72" t="s">
        <v>907</v>
      </c>
      <c r="C16321" s="72" t="s">
        <v>1102</v>
      </c>
      <c r="D16321" s="72" t="s">
        <v>1099</v>
      </c>
      <c r="E16321" s="72">
        <v>2900</v>
      </c>
      <c r="F16321" s="105">
        <v>274</v>
      </c>
      <c r="G16321" s="108">
        <f t="shared" si="254"/>
        <v>43374</v>
      </c>
    </row>
    <row r="16322" spans="1:7" x14ac:dyDescent="0.35">
      <c r="A16322" s="72" t="s">
        <v>908</v>
      </c>
      <c r="B16322" s="72" t="s">
        <v>909</v>
      </c>
      <c r="C16322" s="72" t="s">
        <v>1087</v>
      </c>
      <c r="D16322" s="72" t="s">
        <v>1088</v>
      </c>
      <c r="E16322" s="72">
        <v>707</v>
      </c>
      <c r="F16322" s="105">
        <v>97</v>
      </c>
      <c r="G16322" s="108">
        <f t="shared" si="254"/>
        <v>44378</v>
      </c>
    </row>
    <row r="16323" spans="1:7" x14ac:dyDescent="0.35">
      <c r="A16323" s="72" t="s">
        <v>908</v>
      </c>
      <c r="B16323" s="72" t="s">
        <v>909</v>
      </c>
      <c r="C16323" s="72" t="s">
        <v>1087</v>
      </c>
      <c r="D16323" s="72" t="s">
        <v>1089</v>
      </c>
      <c r="E16323" s="72">
        <v>709</v>
      </c>
      <c r="F16323" s="105">
        <v>94</v>
      </c>
      <c r="G16323" s="108">
        <f t="shared" si="254"/>
        <v>44287</v>
      </c>
    </row>
    <row r="16324" spans="1:7" x14ac:dyDescent="0.35">
      <c r="A16324" s="72" t="s">
        <v>908</v>
      </c>
      <c r="B16324" s="72" t="s">
        <v>909</v>
      </c>
      <c r="C16324" s="72" t="s">
        <v>1087</v>
      </c>
      <c r="D16324" s="72" t="s">
        <v>1090</v>
      </c>
      <c r="E16324" s="72">
        <v>706</v>
      </c>
      <c r="F16324" s="105">
        <v>94</v>
      </c>
      <c r="G16324" s="108">
        <f t="shared" ref="G16324:G16387" si="255">DATE(LEFT(D16324,4),RIGHT(LEFT(D16324,7),2),1)</f>
        <v>44197</v>
      </c>
    </row>
    <row r="16325" spans="1:7" x14ac:dyDescent="0.35">
      <c r="A16325" s="72" t="s">
        <v>908</v>
      </c>
      <c r="B16325" s="72" t="s">
        <v>909</v>
      </c>
      <c r="C16325" s="72" t="s">
        <v>1087</v>
      </c>
      <c r="D16325" s="72" t="s">
        <v>1091</v>
      </c>
      <c r="E16325" s="72">
        <v>711</v>
      </c>
      <c r="F16325" s="105">
        <v>95</v>
      </c>
      <c r="G16325" s="108">
        <f t="shared" si="255"/>
        <v>44105</v>
      </c>
    </row>
    <row r="16326" spans="1:7" x14ac:dyDescent="0.35">
      <c r="A16326" s="72" t="s">
        <v>908</v>
      </c>
      <c r="B16326" s="72" t="s">
        <v>909</v>
      </c>
      <c r="C16326" s="72" t="s">
        <v>1087</v>
      </c>
      <c r="D16326" s="72" t="s">
        <v>1092</v>
      </c>
      <c r="E16326" s="72">
        <v>715</v>
      </c>
      <c r="F16326" s="105">
        <v>98</v>
      </c>
      <c r="G16326" s="108">
        <f t="shared" si="255"/>
        <v>44013</v>
      </c>
    </row>
    <row r="16327" spans="1:7" x14ac:dyDescent="0.35">
      <c r="A16327" s="72" t="s">
        <v>908</v>
      </c>
      <c r="B16327" s="72" t="s">
        <v>909</v>
      </c>
      <c r="C16327" s="72" t="s">
        <v>1087</v>
      </c>
      <c r="D16327" s="72" t="s">
        <v>1093</v>
      </c>
      <c r="E16327" s="72">
        <v>718</v>
      </c>
      <c r="F16327" s="105">
        <v>93</v>
      </c>
      <c r="G16327" s="108">
        <f t="shared" si="255"/>
        <v>43922</v>
      </c>
    </row>
    <row r="16328" spans="1:7" x14ac:dyDescent="0.35">
      <c r="A16328" s="72" t="s">
        <v>908</v>
      </c>
      <c r="B16328" s="72" t="s">
        <v>909</v>
      </c>
      <c r="C16328" s="72" t="s">
        <v>1087</v>
      </c>
      <c r="D16328" s="72" t="s">
        <v>1094</v>
      </c>
      <c r="E16328" s="72">
        <v>716</v>
      </c>
      <c r="F16328" s="105">
        <v>91</v>
      </c>
      <c r="G16328" s="108">
        <f t="shared" si="255"/>
        <v>43831</v>
      </c>
    </row>
    <row r="16329" spans="1:7" x14ac:dyDescent="0.35">
      <c r="A16329" s="72" t="s">
        <v>908</v>
      </c>
      <c r="B16329" s="72" t="s">
        <v>909</v>
      </c>
      <c r="C16329" s="72" t="s">
        <v>1087</v>
      </c>
      <c r="D16329" s="72" t="s">
        <v>1095</v>
      </c>
      <c r="E16329" s="72">
        <v>717</v>
      </c>
      <c r="F16329" s="105">
        <v>93</v>
      </c>
      <c r="G16329" s="108">
        <f t="shared" si="255"/>
        <v>43739</v>
      </c>
    </row>
    <row r="16330" spans="1:7" x14ac:dyDescent="0.35">
      <c r="A16330" s="72" t="s">
        <v>908</v>
      </c>
      <c r="B16330" s="72" t="s">
        <v>909</v>
      </c>
      <c r="C16330" s="72" t="s">
        <v>1087</v>
      </c>
      <c r="D16330" s="72" t="s">
        <v>1096</v>
      </c>
      <c r="E16330" s="72">
        <v>715</v>
      </c>
      <c r="F16330" s="105">
        <v>96</v>
      </c>
      <c r="G16330" s="108">
        <f t="shared" si="255"/>
        <v>43647</v>
      </c>
    </row>
    <row r="16331" spans="1:7" x14ac:dyDescent="0.35">
      <c r="A16331" s="72" t="s">
        <v>908</v>
      </c>
      <c r="B16331" s="72" t="s">
        <v>909</v>
      </c>
      <c r="C16331" s="72" t="s">
        <v>1087</v>
      </c>
      <c r="D16331" s="72" t="s">
        <v>1097</v>
      </c>
      <c r="E16331" s="72">
        <v>719</v>
      </c>
      <c r="F16331" s="105">
        <v>81</v>
      </c>
      <c r="G16331" s="108">
        <f t="shared" si="255"/>
        <v>43556</v>
      </c>
    </row>
    <row r="16332" spans="1:7" x14ac:dyDescent="0.35">
      <c r="A16332" s="72" t="s">
        <v>908</v>
      </c>
      <c r="B16332" s="72" t="s">
        <v>909</v>
      </c>
      <c r="C16332" s="72" t="s">
        <v>1087</v>
      </c>
      <c r="D16332" s="72" t="s">
        <v>1098</v>
      </c>
      <c r="E16332" s="72">
        <v>713</v>
      </c>
      <c r="F16332" s="105">
        <v>81</v>
      </c>
      <c r="G16332" s="108">
        <f t="shared" si="255"/>
        <v>43466</v>
      </c>
    </row>
    <row r="16333" spans="1:7" x14ac:dyDescent="0.35">
      <c r="A16333" s="72" t="s">
        <v>908</v>
      </c>
      <c r="B16333" s="72" t="s">
        <v>909</v>
      </c>
      <c r="C16333" s="72" t="s">
        <v>1087</v>
      </c>
      <c r="D16333" s="72" t="s">
        <v>1099</v>
      </c>
      <c r="E16333" s="72">
        <v>722</v>
      </c>
      <c r="F16333" s="105">
        <v>90</v>
      </c>
      <c r="G16333" s="108">
        <f t="shared" si="255"/>
        <v>43374</v>
      </c>
    </row>
    <row r="16334" spans="1:7" x14ac:dyDescent="0.35">
      <c r="A16334" s="72" t="s">
        <v>908</v>
      </c>
      <c r="B16334" s="72" t="s">
        <v>909</v>
      </c>
      <c r="C16334" s="72" t="s">
        <v>1100</v>
      </c>
      <c r="D16334" s="72" t="s">
        <v>1088</v>
      </c>
      <c r="E16334" s="72">
        <v>708</v>
      </c>
      <c r="F16334" s="105">
        <v>174</v>
      </c>
      <c r="G16334" s="108">
        <f t="shared" si="255"/>
        <v>44378</v>
      </c>
    </row>
    <row r="16335" spans="1:7" x14ac:dyDescent="0.35">
      <c r="A16335" s="72" t="s">
        <v>908</v>
      </c>
      <c r="B16335" s="72" t="s">
        <v>909</v>
      </c>
      <c r="C16335" s="72" t="s">
        <v>1100</v>
      </c>
      <c r="D16335" s="72" t="s">
        <v>1089</v>
      </c>
      <c r="E16335" s="72">
        <v>711</v>
      </c>
      <c r="F16335" s="105">
        <v>174</v>
      </c>
      <c r="G16335" s="108">
        <f t="shared" si="255"/>
        <v>44287</v>
      </c>
    </row>
    <row r="16336" spans="1:7" x14ac:dyDescent="0.35">
      <c r="A16336" s="72" t="s">
        <v>908</v>
      </c>
      <c r="B16336" s="72" t="s">
        <v>909</v>
      </c>
      <c r="C16336" s="72" t="s">
        <v>1100</v>
      </c>
      <c r="D16336" s="72" t="s">
        <v>1090</v>
      </c>
      <c r="E16336" s="72">
        <v>713</v>
      </c>
      <c r="F16336" s="105">
        <v>175</v>
      </c>
      <c r="G16336" s="108">
        <f t="shared" si="255"/>
        <v>44197</v>
      </c>
    </row>
    <row r="16337" spans="1:7" x14ac:dyDescent="0.35">
      <c r="A16337" s="72" t="s">
        <v>908</v>
      </c>
      <c r="B16337" s="72" t="s">
        <v>909</v>
      </c>
      <c r="C16337" s="72" t="s">
        <v>1100</v>
      </c>
      <c r="D16337" s="72" t="s">
        <v>1091</v>
      </c>
      <c r="E16337" s="72">
        <v>709</v>
      </c>
      <c r="F16337" s="105">
        <v>173</v>
      </c>
      <c r="G16337" s="108">
        <f t="shared" si="255"/>
        <v>44105</v>
      </c>
    </row>
    <row r="16338" spans="1:7" x14ac:dyDescent="0.35">
      <c r="A16338" s="72" t="s">
        <v>908</v>
      </c>
      <c r="B16338" s="72" t="s">
        <v>909</v>
      </c>
      <c r="C16338" s="72" t="s">
        <v>1100</v>
      </c>
      <c r="D16338" s="72" t="s">
        <v>1092</v>
      </c>
      <c r="E16338" s="72">
        <v>711</v>
      </c>
      <c r="F16338" s="105">
        <v>170</v>
      </c>
      <c r="G16338" s="108">
        <f t="shared" si="255"/>
        <v>44013</v>
      </c>
    </row>
    <row r="16339" spans="1:7" x14ac:dyDescent="0.35">
      <c r="A16339" s="72" t="s">
        <v>908</v>
      </c>
      <c r="B16339" s="72" t="s">
        <v>909</v>
      </c>
      <c r="C16339" s="72" t="s">
        <v>1100</v>
      </c>
      <c r="D16339" s="72" t="s">
        <v>1093</v>
      </c>
      <c r="E16339" s="72">
        <v>713</v>
      </c>
      <c r="F16339" s="105">
        <v>165</v>
      </c>
      <c r="G16339" s="108">
        <f t="shared" si="255"/>
        <v>43922</v>
      </c>
    </row>
    <row r="16340" spans="1:7" x14ac:dyDescent="0.35">
      <c r="A16340" s="72" t="s">
        <v>908</v>
      </c>
      <c r="B16340" s="72" t="s">
        <v>909</v>
      </c>
      <c r="C16340" s="72" t="s">
        <v>1100</v>
      </c>
      <c r="D16340" s="72" t="s">
        <v>1094</v>
      </c>
      <c r="E16340" s="72">
        <v>722</v>
      </c>
      <c r="F16340" s="105">
        <v>168</v>
      </c>
      <c r="G16340" s="108">
        <f t="shared" si="255"/>
        <v>43831</v>
      </c>
    </row>
    <row r="16341" spans="1:7" x14ac:dyDescent="0.35">
      <c r="A16341" s="72" t="s">
        <v>908</v>
      </c>
      <c r="B16341" s="72" t="s">
        <v>909</v>
      </c>
      <c r="C16341" s="72" t="s">
        <v>1100</v>
      </c>
      <c r="D16341" s="72" t="s">
        <v>1095</v>
      </c>
      <c r="E16341" s="72">
        <v>714</v>
      </c>
      <c r="F16341" s="105">
        <v>174</v>
      </c>
      <c r="G16341" s="108">
        <f t="shared" si="255"/>
        <v>43739</v>
      </c>
    </row>
    <row r="16342" spans="1:7" x14ac:dyDescent="0.35">
      <c r="A16342" s="72" t="s">
        <v>908</v>
      </c>
      <c r="B16342" s="72" t="s">
        <v>909</v>
      </c>
      <c r="C16342" s="72" t="s">
        <v>1100</v>
      </c>
      <c r="D16342" s="72" t="s">
        <v>1096</v>
      </c>
      <c r="E16342" s="72">
        <v>718</v>
      </c>
      <c r="F16342" s="105">
        <v>170</v>
      </c>
      <c r="G16342" s="108">
        <f t="shared" si="255"/>
        <v>43647</v>
      </c>
    </row>
    <row r="16343" spans="1:7" x14ac:dyDescent="0.35">
      <c r="A16343" s="72" t="s">
        <v>908</v>
      </c>
      <c r="B16343" s="72" t="s">
        <v>909</v>
      </c>
      <c r="C16343" s="72" t="s">
        <v>1100</v>
      </c>
      <c r="D16343" s="72" t="s">
        <v>1097</v>
      </c>
      <c r="E16343" s="72">
        <v>717</v>
      </c>
      <c r="F16343" s="105">
        <v>154</v>
      </c>
      <c r="G16343" s="108">
        <f t="shared" si="255"/>
        <v>43556</v>
      </c>
    </row>
    <row r="16344" spans="1:7" x14ac:dyDescent="0.35">
      <c r="A16344" s="72" t="s">
        <v>908</v>
      </c>
      <c r="B16344" s="72" t="s">
        <v>909</v>
      </c>
      <c r="C16344" s="72" t="s">
        <v>1100</v>
      </c>
      <c r="D16344" s="72" t="s">
        <v>1098</v>
      </c>
      <c r="E16344" s="72">
        <v>706</v>
      </c>
      <c r="F16344" s="105">
        <v>154</v>
      </c>
      <c r="G16344" s="108">
        <f t="shared" si="255"/>
        <v>43466</v>
      </c>
    </row>
    <row r="16345" spans="1:7" x14ac:dyDescent="0.35">
      <c r="A16345" s="72" t="s">
        <v>908</v>
      </c>
      <c r="B16345" s="72" t="s">
        <v>909</v>
      </c>
      <c r="C16345" s="72" t="s">
        <v>1100</v>
      </c>
      <c r="D16345" s="72" t="s">
        <v>1099</v>
      </c>
      <c r="E16345" s="72">
        <v>736</v>
      </c>
      <c r="F16345" s="105">
        <v>167</v>
      </c>
      <c r="G16345" s="108">
        <f t="shared" si="255"/>
        <v>43374</v>
      </c>
    </row>
    <row r="16346" spans="1:7" x14ac:dyDescent="0.35">
      <c r="A16346" s="72" t="s">
        <v>908</v>
      </c>
      <c r="B16346" s="72" t="s">
        <v>909</v>
      </c>
      <c r="C16346" s="72" t="s">
        <v>1101</v>
      </c>
      <c r="D16346" s="72" t="s">
        <v>1088</v>
      </c>
      <c r="E16346" s="72">
        <v>111</v>
      </c>
      <c r="F16346" s="105">
        <v>13</v>
      </c>
      <c r="G16346" s="108">
        <f t="shared" si="255"/>
        <v>44378</v>
      </c>
    </row>
    <row r="16347" spans="1:7" x14ac:dyDescent="0.35">
      <c r="A16347" s="72" t="s">
        <v>908</v>
      </c>
      <c r="B16347" s="72" t="s">
        <v>909</v>
      </c>
      <c r="C16347" s="72" t="s">
        <v>1101</v>
      </c>
      <c r="D16347" s="72" t="s">
        <v>1089</v>
      </c>
      <c r="E16347" s="72">
        <v>110</v>
      </c>
      <c r="F16347" s="105">
        <v>10</v>
      </c>
      <c r="G16347" s="108">
        <f t="shared" si="255"/>
        <v>44287</v>
      </c>
    </row>
    <row r="16348" spans="1:7" x14ac:dyDescent="0.35">
      <c r="A16348" s="72" t="s">
        <v>908</v>
      </c>
      <c r="B16348" s="72" t="s">
        <v>909</v>
      </c>
      <c r="C16348" s="72" t="s">
        <v>1101</v>
      </c>
      <c r="D16348" s="72" t="s">
        <v>1090</v>
      </c>
      <c r="E16348" s="72">
        <v>111</v>
      </c>
      <c r="F16348" s="105">
        <v>10</v>
      </c>
      <c r="G16348" s="108">
        <f t="shared" si="255"/>
        <v>44197</v>
      </c>
    </row>
    <row r="16349" spans="1:7" x14ac:dyDescent="0.35">
      <c r="A16349" s="72" t="s">
        <v>908</v>
      </c>
      <c r="B16349" s="72" t="s">
        <v>909</v>
      </c>
      <c r="C16349" s="72" t="s">
        <v>1101</v>
      </c>
      <c r="D16349" s="72" t="s">
        <v>1091</v>
      </c>
      <c r="E16349" s="72">
        <v>109</v>
      </c>
      <c r="F16349" s="105">
        <v>10</v>
      </c>
      <c r="G16349" s="108">
        <f t="shared" si="255"/>
        <v>44105</v>
      </c>
    </row>
    <row r="16350" spans="1:7" x14ac:dyDescent="0.35">
      <c r="A16350" s="72" t="s">
        <v>908</v>
      </c>
      <c r="B16350" s="72" t="s">
        <v>909</v>
      </c>
      <c r="C16350" s="72" t="s">
        <v>1101</v>
      </c>
      <c r="D16350" s="72" t="s">
        <v>1092</v>
      </c>
      <c r="E16350" s="72">
        <v>108</v>
      </c>
      <c r="F16350" s="105">
        <v>8</v>
      </c>
      <c r="G16350" s="108">
        <f t="shared" si="255"/>
        <v>44013</v>
      </c>
    </row>
    <row r="16351" spans="1:7" x14ac:dyDescent="0.35">
      <c r="A16351" s="72" t="s">
        <v>908</v>
      </c>
      <c r="B16351" s="72" t="s">
        <v>909</v>
      </c>
      <c r="C16351" s="72" t="s">
        <v>1101</v>
      </c>
      <c r="D16351" s="72" t="s">
        <v>1093</v>
      </c>
      <c r="E16351" s="72">
        <v>103</v>
      </c>
      <c r="F16351" s="105">
        <v>8</v>
      </c>
      <c r="G16351" s="108">
        <f t="shared" si="255"/>
        <v>43922</v>
      </c>
    </row>
    <row r="16352" spans="1:7" x14ac:dyDescent="0.35">
      <c r="A16352" s="72" t="s">
        <v>908</v>
      </c>
      <c r="B16352" s="72" t="s">
        <v>909</v>
      </c>
      <c r="C16352" s="72" t="s">
        <v>1101</v>
      </c>
      <c r="D16352" s="72" t="s">
        <v>1094</v>
      </c>
      <c r="E16352" s="72">
        <v>99</v>
      </c>
      <c r="F16352" s="105">
        <v>10</v>
      </c>
      <c r="G16352" s="108">
        <f t="shared" si="255"/>
        <v>43831</v>
      </c>
    </row>
    <row r="16353" spans="1:7" x14ac:dyDescent="0.35">
      <c r="A16353" s="72" t="s">
        <v>908</v>
      </c>
      <c r="B16353" s="72" t="s">
        <v>909</v>
      </c>
      <c r="C16353" s="72" t="s">
        <v>1101</v>
      </c>
      <c r="D16353" s="72" t="s">
        <v>1095</v>
      </c>
      <c r="E16353" s="72">
        <v>95</v>
      </c>
      <c r="F16353" s="105">
        <v>11</v>
      </c>
      <c r="G16353" s="108">
        <f t="shared" si="255"/>
        <v>43739</v>
      </c>
    </row>
    <row r="16354" spans="1:7" x14ac:dyDescent="0.35">
      <c r="A16354" s="72" t="s">
        <v>908</v>
      </c>
      <c r="B16354" s="72" t="s">
        <v>909</v>
      </c>
      <c r="C16354" s="72" t="s">
        <v>1101</v>
      </c>
      <c r="D16354" s="72" t="s">
        <v>1096</v>
      </c>
      <c r="E16354" s="72">
        <v>96</v>
      </c>
      <c r="F16354" s="105">
        <v>11</v>
      </c>
      <c r="G16354" s="108">
        <f t="shared" si="255"/>
        <v>43647</v>
      </c>
    </row>
    <row r="16355" spans="1:7" x14ac:dyDescent="0.35">
      <c r="A16355" s="72" t="s">
        <v>908</v>
      </c>
      <c r="B16355" s="72" t="s">
        <v>909</v>
      </c>
      <c r="C16355" s="72" t="s">
        <v>1101</v>
      </c>
      <c r="D16355" s="72" t="s">
        <v>1097</v>
      </c>
      <c r="E16355" s="72">
        <v>96</v>
      </c>
      <c r="F16355" s="105">
        <v>12</v>
      </c>
      <c r="G16355" s="108">
        <f t="shared" si="255"/>
        <v>43556</v>
      </c>
    </row>
    <row r="16356" spans="1:7" x14ac:dyDescent="0.35">
      <c r="A16356" s="72" t="s">
        <v>908</v>
      </c>
      <c r="B16356" s="72" t="s">
        <v>909</v>
      </c>
      <c r="C16356" s="72" t="s">
        <v>1101</v>
      </c>
      <c r="D16356" s="72" t="s">
        <v>1098</v>
      </c>
      <c r="E16356" s="72">
        <v>96</v>
      </c>
      <c r="F16356" s="105">
        <v>12</v>
      </c>
      <c r="G16356" s="108">
        <f t="shared" si="255"/>
        <v>43466</v>
      </c>
    </row>
    <row r="16357" spans="1:7" x14ac:dyDescent="0.35">
      <c r="A16357" s="72" t="s">
        <v>908</v>
      </c>
      <c r="B16357" s="72" t="s">
        <v>909</v>
      </c>
      <c r="C16357" s="72" t="s">
        <v>1101</v>
      </c>
      <c r="D16357" s="72" t="s">
        <v>1099</v>
      </c>
      <c r="E16357" s="72">
        <v>100</v>
      </c>
      <c r="F16357" s="105">
        <v>11</v>
      </c>
      <c r="G16357" s="108">
        <f t="shared" si="255"/>
        <v>43374</v>
      </c>
    </row>
    <row r="16358" spans="1:7" x14ac:dyDescent="0.35">
      <c r="A16358" s="72" t="s">
        <v>908</v>
      </c>
      <c r="B16358" s="72" t="s">
        <v>909</v>
      </c>
      <c r="C16358" s="72" t="s">
        <v>1102</v>
      </c>
      <c r="D16358" s="72" t="s">
        <v>1088</v>
      </c>
      <c r="E16358" s="72">
        <v>1321</v>
      </c>
      <c r="F16358" s="105">
        <v>176</v>
      </c>
      <c r="G16358" s="108">
        <f t="shared" si="255"/>
        <v>44378</v>
      </c>
    </row>
    <row r="16359" spans="1:7" x14ac:dyDescent="0.35">
      <c r="A16359" s="72" t="s">
        <v>908</v>
      </c>
      <c r="B16359" s="72" t="s">
        <v>909</v>
      </c>
      <c r="C16359" s="72" t="s">
        <v>1102</v>
      </c>
      <c r="D16359" s="72" t="s">
        <v>1089</v>
      </c>
      <c r="E16359" s="72">
        <v>1318</v>
      </c>
      <c r="F16359" s="105">
        <v>161</v>
      </c>
      <c r="G16359" s="108">
        <f t="shared" si="255"/>
        <v>44287</v>
      </c>
    </row>
    <row r="16360" spans="1:7" x14ac:dyDescent="0.35">
      <c r="A16360" s="72" t="s">
        <v>908</v>
      </c>
      <c r="B16360" s="72" t="s">
        <v>909</v>
      </c>
      <c r="C16360" s="72" t="s">
        <v>1102</v>
      </c>
      <c r="D16360" s="72" t="s">
        <v>1090</v>
      </c>
      <c r="E16360" s="72">
        <v>1319</v>
      </c>
      <c r="F16360" s="105">
        <v>160</v>
      </c>
      <c r="G16360" s="108">
        <f t="shared" si="255"/>
        <v>44197</v>
      </c>
    </row>
    <row r="16361" spans="1:7" x14ac:dyDescent="0.35">
      <c r="A16361" s="72" t="s">
        <v>908</v>
      </c>
      <c r="B16361" s="72" t="s">
        <v>909</v>
      </c>
      <c r="C16361" s="72" t="s">
        <v>1102</v>
      </c>
      <c r="D16361" s="72" t="s">
        <v>1091</v>
      </c>
      <c r="E16361" s="72">
        <v>1314</v>
      </c>
      <c r="F16361" s="105">
        <v>158</v>
      </c>
      <c r="G16361" s="108">
        <f t="shared" si="255"/>
        <v>44105</v>
      </c>
    </row>
    <row r="16362" spans="1:7" x14ac:dyDescent="0.35">
      <c r="A16362" s="72" t="s">
        <v>908</v>
      </c>
      <c r="B16362" s="72" t="s">
        <v>909</v>
      </c>
      <c r="C16362" s="72" t="s">
        <v>1102</v>
      </c>
      <c r="D16362" s="72" t="s">
        <v>1092</v>
      </c>
      <c r="E16362" s="72">
        <v>1310</v>
      </c>
      <c r="F16362" s="105">
        <v>149</v>
      </c>
      <c r="G16362" s="108">
        <f t="shared" si="255"/>
        <v>44013</v>
      </c>
    </row>
    <row r="16363" spans="1:7" x14ac:dyDescent="0.35">
      <c r="A16363" s="72" t="s">
        <v>908</v>
      </c>
      <c r="B16363" s="72" t="s">
        <v>909</v>
      </c>
      <c r="C16363" s="72" t="s">
        <v>1102</v>
      </c>
      <c r="D16363" s="72" t="s">
        <v>1093</v>
      </c>
      <c r="E16363" s="72">
        <v>1309</v>
      </c>
      <c r="F16363" s="105">
        <v>164</v>
      </c>
      <c r="G16363" s="108">
        <f t="shared" si="255"/>
        <v>43922</v>
      </c>
    </row>
    <row r="16364" spans="1:7" x14ac:dyDescent="0.35">
      <c r="A16364" s="72" t="s">
        <v>908</v>
      </c>
      <c r="B16364" s="72" t="s">
        <v>909</v>
      </c>
      <c r="C16364" s="72" t="s">
        <v>1102</v>
      </c>
      <c r="D16364" s="72" t="s">
        <v>1094</v>
      </c>
      <c r="E16364" s="72">
        <v>1300</v>
      </c>
      <c r="F16364" s="105">
        <v>155</v>
      </c>
      <c r="G16364" s="108">
        <f t="shared" si="255"/>
        <v>43831</v>
      </c>
    </row>
    <row r="16365" spans="1:7" x14ac:dyDescent="0.35">
      <c r="A16365" s="72" t="s">
        <v>908</v>
      </c>
      <c r="B16365" s="72" t="s">
        <v>909</v>
      </c>
      <c r="C16365" s="72" t="s">
        <v>1102</v>
      </c>
      <c r="D16365" s="72" t="s">
        <v>1095</v>
      </c>
      <c r="E16365" s="72">
        <v>1305</v>
      </c>
      <c r="F16365" s="105">
        <v>157</v>
      </c>
      <c r="G16365" s="108">
        <f t="shared" si="255"/>
        <v>43739</v>
      </c>
    </row>
    <row r="16366" spans="1:7" x14ac:dyDescent="0.35">
      <c r="A16366" s="72" t="s">
        <v>908</v>
      </c>
      <c r="B16366" s="72" t="s">
        <v>909</v>
      </c>
      <c r="C16366" s="72" t="s">
        <v>1102</v>
      </c>
      <c r="D16366" s="72" t="s">
        <v>1096</v>
      </c>
      <c r="E16366" s="72">
        <v>1304</v>
      </c>
      <c r="F16366" s="105">
        <v>155</v>
      </c>
      <c r="G16366" s="108">
        <f t="shared" si="255"/>
        <v>43647</v>
      </c>
    </row>
    <row r="16367" spans="1:7" x14ac:dyDescent="0.35">
      <c r="A16367" s="72" t="s">
        <v>908</v>
      </c>
      <c r="B16367" s="72" t="s">
        <v>909</v>
      </c>
      <c r="C16367" s="72" t="s">
        <v>1102</v>
      </c>
      <c r="D16367" s="72" t="s">
        <v>1097</v>
      </c>
      <c r="E16367" s="72">
        <v>1303</v>
      </c>
      <c r="F16367" s="105">
        <v>147</v>
      </c>
      <c r="G16367" s="108">
        <f t="shared" si="255"/>
        <v>43556</v>
      </c>
    </row>
    <row r="16368" spans="1:7" x14ac:dyDescent="0.35">
      <c r="A16368" s="72" t="s">
        <v>908</v>
      </c>
      <c r="B16368" s="72" t="s">
        <v>909</v>
      </c>
      <c r="C16368" s="72" t="s">
        <v>1102</v>
      </c>
      <c r="D16368" s="72" t="s">
        <v>1098</v>
      </c>
      <c r="E16368" s="72">
        <v>1306</v>
      </c>
      <c r="F16368" s="105">
        <v>151</v>
      </c>
      <c r="G16368" s="108">
        <f t="shared" si="255"/>
        <v>43466</v>
      </c>
    </row>
    <row r="16369" spans="1:7" x14ac:dyDescent="0.35">
      <c r="A16369" s="72" t="s">
        <v>908</v>
      </c>
      <c r="B16369" s="72" t="s">
        <v>909</v>
      </c>
      <c r="C16369" s="72" t="s">
        <v>1102</v>
      </c>
      <c r="D16369" s="72" t="s">
        <v>1099</v>
      </c>
      <c r="E16369" s="72">
        <v>1330</v>
      </c>
      <c r="F16369" s="105">
        <v>150</v>
      </c>
      <c r="G16369" s="108">
        <f t="shared" si="255"/>
        <v>43374</v>
      </c>
    </row>
    <row r="16370" spans="1:7" x14ac:dyDescent="0.35">
      <c r="A16370" s="72" t="s">
        <v>910</v>
      </c>
      <c r="B16370" s="72" t="s">
        <v>911</v>
      </c>
      <c r="C16370" s="72" t="s">
        <v>1087</v>
      </c>
      <c r="D16370" s="72" t="s">
        <v>1088</v>
      </c>
      <c r="E16370" s="72">
        <v>429</v>
      </c>
      <c r="F16370" s="105">
        <v>24</v>
      </c>
      <c r="G16370" s="108">
        <f t="shared" si="255"/>
        <v>44378</v>
      </c>
    </row>
    <row r="16371" spans="1:7" x14ac:dyDescent="0.35">
      <c r="A16371" s="72" t="s">
        <v>910</v>
      </c>
      <c r="B16371" s="72" t="s">
        <v>911</v>
      </c>
      <c r="C16371" s="72" t="s">
        <v>1087</v>
      </c>
      <c r="D16371" s="72" t="s">
        <v>1089</v>
      </c>
      <c r="E16371" s="72">
        <v>424</v>
      </c>
      <c r="F16371" s="105">
        <v>24</v>
      </c>
      <c r="G16371" s="108">
        <f t="shared" si="255"/>
        <v>44287</v>
      </c>
    </row>
    <row r="16372" spans="1:7" x14ac:dyDescent="0.35">
      <c r="A16372" s="72" t="s">
        <v>910</v>
      </c>
      <c r="B16372" s="72" t="s">
        <v>911</v>
      </c>
      <c r="C16372" s="72" t="s">
        <v>1087</v>
      </c>
      <c r="D16372" s="72" t="s">
        <v>1090</v>
      </c>
      <c r="E16372" s="72">
        <v>423</v>
      </c>
      <c r="F16372" s="105">
        <v>22</v>
      </c>
      <c r="G16372" s="108">
        <f t="shared" si="255"/>
        <v>44197</v>
      </c>
    </row>
    <row r="16373" spans="1:7" x14ac:dyDescent="0.35">
      <c r="A16373" s="72" t="s">
        <v>910</v>
      </c>
      <c r="B16373" s="72" t="s">
        <v>911</v>
      </c>
      <c r="C16373" s="72" t="s">
        <v>1087</v>
      </c>
      <c r="D16373" s="72" t="s">
        <v>1091</v>
      </c>
      <c r="E16373" s="72">
        <v>425</v>
      </c>
      <c r="F16373" s="105">
        <v>21</v>
      </c>
      <c r="G16373" s="108">
        <f t="shared" si="255"/>
        <v>44105</v>
      </c>
    </row>
    <row r="16374" spans="1:7" x14ac:dyDescent="0.35">
      <c r="A16374" s="72" t="s">
        <v>910</v>
      </c>
      <c r="B16374" s="72" t="s">
        <v>911</v>
      </c>
      <c r="C16374" s="72" t="s">
        <v>1087</v>
      </c>
      <c r="D16374" s="72" t="s">
        <v>1092</v>
      </c>
      <c r="E16374" s="72">
        <v>428</v>
      </c>
      <c r="F16374" s="105">
        <v>24</v>
      </c>
      <c r="G16374" s="108">
        <f t="shared" si="255"/>
        <v>44013</v>
      </c>
    </row>
    <row r="16375" spans="1:7" x14ac:dyDescent="0.35">
      <c r="A16375" s="72" t="s">
        <v>910</v>
      </c>
      <c r="B16375" s="72" t="s">
        <v>911</v>
      </c>
      <c r="C16375" s="72" t="s">
        <v>1087</v>
      </c>
      <c r="D16375" s="72" t="s">
        <v>1093</v>
      </c>
      <c r="E16375" s="72">
        <v>427</v>
      </c>
      <c r="F16375" s="105">
        <v>31</v>
      </c>
      <c r="G16375" s="108">
        <f t="shared" si="255"/>
        <v>43922</v>
      </c>
    </row>
    <row r="16376" spans="1:7" x14ac:dyDescent="0.35">
      <c r="A16376" s="72" t="s">
        <v>910</v>
      </c>
      <c r="B16376" s="72" t="s">
        <v>911</v>
      </c>
      <c r="C16376" s="72" t="s">
        <v>1087</v>
      </c>
      <c r="D16376" s="72" t="s">
        <v>1094</v>
      </c>
      <c r="E16376" s="72">
        <v>419</v>
      </c>
      <c r="F16376" s="105">
        <v>24</v>
      </c>
      <c r="G16376" s="108">
        <f t="shared" si="255"/>
        <v>43831</v>
      </c>
    </row>
    <row r="16377" spans="1:7" x14ac:dyDescent="0.35">
      <c r="A16377" s="72" t="s">
        <v>910</v>
      </c>
      <c r="B16377" s="72" t="s">
        <v>911</v>
      </c>
      <c r="C16377" s="72" t="s">
        <v>1087</v>
      </c>
      <c r="D16377" s="72" t="s">
        <v>1095</v>
      </c>
      <c r="E16377" s="72">
        <v>423</v>
      </c>
      <c r="F16377" s="105">
        <v>26</v>
      </c>
      <c r="G16377" s="108">
        <f t="shared" si="255"/>
        <v>43739</v>
      </c>
    </row>
    <row r="16378" spans="1:7" x14ac:dyDescent="0.35">
      <c r="A16378" s="72" t="s">
        <v>910</v>
      </c>
      <c r="B16378" s="72" t="s">
        <v>911</v>
      </c>
      <c r="C16378" s="72" t="s">
        <v>1087</v>
      </c>
      <c r="D16378" s="72" t="s">
        <v>1096</v>
      </c>
      <c r="E16378" s="72">
        <v>423</v>
      </c>
      <c r="F16378" s="105">
        <v>26</v>
      </c>
      <c r="G16378" s="108">
        <f t="shared" si="255"/>
        <v>43647</v>
      </c>
    </row>
    <row r="16379" spans="1:7" x14ac:dyDescent="0.35">
      <c r="A16379" s="72" t="s">
        <v>910</v>
      </c>
      <c r="B16379" s="72" t="s">
        <v>911</v>
      </c>
      <c r="C16379" s="72" t="s">
        <v>1087</v>
      </c>
      <c r="D16379" s="72" t="s">
        <v>1097</v>
      </c>
      <c r="E16379" s="72">
        <v>423</v>
      </c>
      <c r="F16379" s="105">
        <v>18</v>
      </c>
      <c r="G16379" s="108">
        <f t="shared" si="255"/>
        <v>43556</v>
      </c>
    </row>
    <row r="16380" spans="1:7" x14ac:dyDescent="0.35">
      <c r="A16380" s="72" t="s">
        <v>910</v>
      </c>
      <c r="B16380" s="72" t="s">
        <v>911</v>
      </c>
      <c r="C16380" s="72" t="s">
        <v>1087</v>
      </c>
      <c r="D16380" s="72" t="s">
        <v>1098</v>
      </c>
      <c r="E16380" s="72">
        <v>421</v>
      </c>
      <c r="F16380" s="105">
        <v>16</v>
      </c>
      <c r="G16380" s="108">
        <f t="shared" si="255"/>
        <v>43466</v>
      </c>
    </row>
    <row r="16381" spans="1:7" x14ac:dyDescent="0.35">
      <c r="A16381" s="72" t="s">
        <v>910</v>
      </c>
      <c r="B16381" s="72" t="s">
        <v>911</v>
      </c>
      <c r="C16381" s="72" t="s">
        <v>1087</v>
      </c>
      <c r="D16381" s="72" t="s">
        <v>1099</v>
      </c>
      <c r="E16381" s="72">
        <v>447</v>
      </c>
      <c r="F16381" s="105">
        <v>25</v>
      </c>
      <c r="G16381" s="108">
        <f t="shared" si="255"/>
        <v>43374</v>
      </c>
    </row>
    <row r="16382" spans="1:7" x14ac:dyDescent="0.35">
      <c r="A16382" s="72" t="s">
        <v>910</v>
      </c>
      <c r="B16382" s="72" t="s">
        <v>911</v>
      </c>
      <c r="C16382" s="72" t="s">
        <v>1100</v>
      </c>
      <c r="D16382" s="72" t="s">
        <v>1088</v>
      </c>
      <c r="E16382" s="72">
        <v>509</v>
      </c>
      <c r="F16382" s="105">
        <v>105</v>
      </c>
      <c r="G16382" s="108">
        <f t="shared" si="255"/>
        <v>44378</v>
      </c>
    </row>
    <row r="16383" spans="1:7" x14ac:dyDescent="0.35">
      <c r="A16383" s="72" t="s">
        <v>910</v>
      </c>
      <c r="B16383" s="72" t="s">
        <v>911</v>
      </c>
      <c r="C16383" s="72" t="s">
        <v>1100</v>
      </c>
      <c r="D16383" s="72" t="s">
        <v>1089</v>
      </c>
      <c r="E16383" s="72">
        <v>507</v>
      </c>
      <c r="F16383" s="105">
        <v>94</v>
      </c>
      <c r="G16383" s="108">
        <f t="shared" si="255"/>
        <v>44287</v>
      </c>
    </row>
    <row r="16384" spans="1:7" x14ac:dyDescent="0.35">
      <c r="A16384" s="72" t="s">
        <v>910</v>
      </c>
      <c r="B16384" s="72" t="s">
        <v>911</v>
      </c>
      <c r="C16384" s="72" t="s">
        <v>1100</v>
      </c>
      <c r="D16384" s="72" t="s">
        <v>1090</v>
      </c>
      <c r="E16384" s="72">
        <v>508</v>
      </c>
      <c r="F16384" s="105">
        <v>94</v>
      </c>
      <c r="G16384" s="108">
        <f t="shared" si="255"/>
        <v>44197</v>
      </c>
    </row>
    <row r="16385" spans="1:7" x14ac:dyDescent="0.35">
      <c r="A16385" s="72" t="s">
        <v>910</v>
      </c>
      <c r="B16385" s="72" t="s">
        <v>911</v>
      </c>
      <c r="C16385" s="72" t="s">
        <v>1100</v>
      </c>
      <c r="D16385" s="72" t="s">
        <v>1091</v>
      </c>
      <c r="E16385" s="72">
        <v>510</v>
      </c>
      <c r="F16385" s="105">
        <v>91</v>
      </c>
      <c r="G16385" s="108">
        <f t="shared" si="255"/>
        <v>44105</v>
      </c>
    </row>
    <row r="16386" spans="1:7" x14ac:dyDescent="0.35">
      <c r="A16386" s="72" t="s">
        <v>910</v>
      </c>
      <c r="B16386" s="72" t="s">
        <v>911</v>
      </c>
      <c r="C16386" s="72" t="s">
        <v>1100</v>
      </c>
      <c r="D16386" s="72" t="s">
        <v>1092</v>
      </c>
      <c r="E16386" s="72">
        <v>516</v>
      </c>
      <c r="F16386" s="105">
        <v>91</v>
      </c>
      <c r="G16386" s="108">
        <f t="shared" si="255"/>
        <v>44013</v>
      </c>
    </row>
    <row r="16387" spans="1:7" x14ac:dyDescent="0.35">
      <c r="A16387" s="72" t="s">
        <v>910</v>
      </c>
      <c r="B16387" s="72" t="s">
        <v>911</v>
      </c>
      <c r="C16387" s="72" t="s">
        <v>1100</v>
      </c>
      <c r="D16387" s="72" t="s">
        <v>1093</v>
      </c>
      <c r="E16387" s="72">
        <v>519</v>
      </c>
      <c r="F16387" s="105">
        <v>90</v>
      </c>
      <c r="G16387" s="108">
        <f t="shared" si="255"/>
        <v>43922</v>
      </c>
    </row>
    <row r="16388" spans="1:7" x14ac:dyDescent="0.35">
      <c r="A16388" s="72" t="s">
        <v>910</v>
      </c>
      <c r="B16388" s="72" t="s">
        <v>911</v>
      </c>
      <c r="C16388" s="72" t="s">
        <v>1100</v>
      </c>
      <c r="D16388" s="72" t="s">
        <v>1094</v>
      </c>
      <c r="E16388" s="72">
        <v>511</v>
      </c>
      <c r="F16388" s="105">
        <v>81</v>
      </c>
      <c r="G16388" s="108">
        <f t="shared" ref="G16388:G16451" si="256">DATE(LEFT(D16388,4),RIGHT(LEFT(D16388,7),2),1)</f>
        <v>43831</v>
      </c>
    </row>
    <row r="16389" spans="1:7" x14ac:dyDescent="0.35">
      <c r="A16389" s="72" t="s">
        <v>910</v>
      </c>
      <c r="B16389" s="72" t="s">
        <v>911</v>
      </c>
      <c r="C16389" s="72" t="s">
        <v>1100</v>
      </c>
      <c r="D16389" s="72" t="s">
        <v>1095</v>
      </c>
      <c r="E16389" s="72">
        <v>511</v>
      </c>
      <c r="F16389" s="105">
        <v>82</v>
      </c>
      <c r="G16389" s="108">
        <f t="shared" si="256"/>
        <v>43739</v>
      </c>
    </row>
    <row r="16390" spans="1:7" x14ac:dyDescent="0.35">
      <c r="A16390" s="72" t="s">
        <v>910</v>
      </c>
      <c r="B16390" s="72" t="s">
        <v>911</v>
      </c>
      <c r="C16390" s="72" t="s">
        <v>1100</v>
      </c>
      <c r="D16390" s="72" t="s">
        <v>1096</v>
      </c>
      <c r="E16390" s="72">
        <v>509</v>
      </c>
      <c r="F16390" s="105">
        <v>83</v>
      </c>
      <c r="G16390" s="108">
        <f t="shared" si="256"/>
        <v>43647</v>
      </c>
    </row>
    <row r="16391" spans="1:7" x14ac:dyDescent="0.35">
      <c r="A16391" s="72" t="s">
        <v>910</v>
      </c>
      <c r="B16391" s="72" t="s">
        <v>911</v>
      </c>
      <c r="C16391" s="72" t="s">
        <v>1100</v>
      </c>
      <c r="D16391" s="72" t="s">
        <v>1097</v>
      </c>
      <c r="E16391" s="72">
        <v>506</v>
      </c>
      <c r="F16391" s="105">
        <v>43</v>
      </c>
      <c r="G16391" s="108">
        <f t="shared" si="256"/>
        <v>43556</v>
      </c>
    </row>
    <row r="16392" spans="1:7" x14ac:dyDescent="0.35">
      <c r="A16392" s="72" t="s">
        <v>910</v>
      </c>
      <c r="B16392" s="72" t="s">
        <v>911</v>
      </c>
      <c r="C16392" s="72" t="s">
        <v>1100</v>
      </c>
      <c r="D16392" s="72" t="s">
        <v>1098</v>
      </c>
      <c r="E16392" s="72">
        <v>497</v>
      </c>
      <c r="F16392" s="105">
        <v>44</v>
      </c>
      <c r="G16392" s="108">
        <f t="shared" si="256"/>
        <v>43466</v>
      </c>
    </row>
    <row r="16393" spans="1:7" x14ac:dyDescent="0.35">
      <c r="A16393" s="72" t="s">
        <v>910</v>
      </c>
      <c r="B16393" s="72" t="s">
        <v>911</v>
      </c>
      <c r="C16393" s="72" t="s">
        <v>1100</v>
      </c>
      <c r="D16393" s="72" t="s">
        <v>1099</v>
      </c>
      <c r="E16393" s="72">
        <v>573</v>
      </c>
      <c r="F16393" s="105">
        <v>86</v>
      </c>
      <c r="G16393" s="108">
        <f t="shared" si="256"/>
        <v>43374</v>
      </c>
    </row>
    <row r="16394" spans="1:7" x14ac:dyDescent="0.35">
      <c r="A16394" s="72" t="s">
        <v>910</v>
      </c>
      <c r="B16394" s="72" t="s">
        <v>911</v>
      </c>
      <c r="C16394" s="72" t="s">
        <v>1101</v>
      </c>
      <c r="D16394" s="72" t="s">
        <v>1088</v>
      </c>
      <c r="E16394" s="72">
        <v>84</v>
      </c>
      <c r="F16394" s="105">
        <v>1</v>
      </c>
      <c r="G16394" s="108">
        <f t="shared" si="256"/>
        <v>44378</v>
      </c>
    </row>
    <row r="16395" spans="1:7" x14ac:dyDescent="0.35">
      <c r="A16395" s="72" t="s">
        <v>910</v>
      </c>
      <c r="B16395" s="72" t="s">
        <v>911</v>
      </c>
      <c r="C16395" s="72" t="s">
        <v>1101</v>
      </c>
      <c r="D16395" s="72" t="s">
        <v>1089</v>
      </c>
      <c r="E16395" s="72">
        <v>85</v>
      </c>
      <c r="F16395" s="105">
        <v>0</v>
      </c>
      <c r="G16395" s="108">
        <f t="shared" si="256"/>
        <v>44287</v>
      </c>
    </row>
    <row r="16396" spans="1:7" x14ac:dyDescent="0.35">
      <c r="A16396" s="72" t="s">
        <v>910</v>
      </c>
      <c r="B16396" s="72" t="s">
        <v>911</v>
      </c>
      <c r="C16396" s="72" t="s">
        <v>1101</v>
      </c>
      <c r="D16396" s="72" t="s">
        <v>1090</v>
      </c>
      <c r="E16396" s="72">
        <v>85</v>
      </c>
      <c r="F16396" s="105">
        <v>0</v>
      </c>
      <c r="G16396" s="108">
        <f t="shared" si="256"/>
        <v>44197</v>
      </c>
    </row>
    <row r="16397" spans="1:7" x14ac:dyDescent="0.35">
      <c r="A16397" s="72" t="s">
        <v>910</v>
      </c>
      <c r="B16397" s="72" t="s">
        <v>911</v>
      </c>
      <c r="C16397" s="72" t="s">
        <v>1101</v>
      </c>
      <c r="D16397" s="72" t="s">
        <v>1091</v>
      </c>
      <c r="E16397" s="72">
        <v>87</v>
      </c>
      <c r="F16397" s="105">
        <v>0</v>
      </c>
      <c r="G16397" s="108">
        <f t="shared" si="256"/>
        <v>44105</v>
      </c>
    </row>
    <row r="16398" spans="1:7" x14ac:dyDescent="0.35">
      <c r="A16398" s="72" t="s">
        <v>910</v>
      </c>
      <c r="B16398" s="72" t="s">
        <v>911</v>
      </c>
      <c r="C16398" s="72" t="s">
        <v>1101</v>
      </c>
      <c r="D16398" s="72" t="s">
        <v>1092</v>
      </c>
      <c r="E16398" s="72">
        <v>86</v>
      </c>
      <c r="F16398" s="105">
        <v>0</v>
      </c>
      <c r="G16398" s="108">
        <f t="shared" si="256"/>
        <v>44013</v>
      </c>
    </row>
    <row r="16399" spans="1:7" x14ac:dyDescent="0.35">
      <c r="A16399" s="72" t="s">
        <v>910</v>
      </c>
      <c r="B16399" s="72" t="s">
        <v>911</v>
      </c>
      <c r="C16399" s="72" t="s">
        <v>1101</v>
      </c>
      <c r="D16399" s="72" t="s">
        <v>1093</v>
      </c>
      <c r="E16399" s="72">
        <v>83</v>
      </c>
      <c r="F16399" s="105">
        <v>1</v>
      </c>
      <c r="G16399" s="108">
        <f t="shared" si="256"/>
        <v>43922</v>
      </c>
    </row>
    <row r="16400" spans="1:7" x14ac:dyDescent="0.35">
      <c r="A16400" s="72" t="s">
        <v>910</v>
      </c>
      <c r="B16400" s="72" t="s">
        <v>911</v>
      </c>
      <c r="C16400" s="72" t="s">
        <v>1101</v>
      </c>
      <c r="D16400" s="72" t="s">
        <v>1094</v>
      </c>
      <c r="E16400" s="72">
        <v>82</v>
      </c>
      <c r="F16400" s="105">
        <v>0</v>
      </c>
      <c r="G16400" s="108">
        <f t="shared" si="256"/>
        <v>43831</v>
      </c>
    </row>
    <row r="16401" spans="1:7" x14ac:dyDescent="0.35">
      <c r="A16401" s="72" t="s">
        <v>910</v>
      </c>
      <c r="B16401" s="72" t="s">
        <v>911</v>
      </c>
      <c r="C16401" s="72" t="s">
        <v>1101</v>
      </c>
      <c r="D16401" s="72" t="s">
        <v>1095</v>
      </c>
      <c r="E16401" s="72">
        <v>85</v>
      </c>
      <c r="F16401" s="105">
        <v>0</v>
      </c>
      <c r="G16401" s="108">
        <f t="shared" si="256"/>
        <v>43739</v>
      </c>
    </row>
    <row r="16402" spans="1:7" x14ac:dyDescent="0.35">
      <c r="A16402" s="72" t="s">
        <v>910</v>
      </c>
      <c r="B16402" s="72" t="s">
        <v>911</v>
      </c>
      <c r="C16402" s="72" t="s">
        <v>1101</v>
      </c>
      <c r="D16402" s="72" t="s">
        <v>1096</v>
      </c>
      <c r="E16402" s="72">
        <v>86</v>
      </c>
      <c r="F16402" s="105">
        <v>0</v>
      </c>
      <c r="G16402" s="108">
        <f t="shared" si="256"/>
        <v>43647</v>
      </c>
    </row>
    <row r="16403" spans="1:7" x14ac:dyDescent="0.35">
      <c r="A16403" s="72" t="s">
        <v>910</v>
      </c>
      <c r="B16403" s="72" t="s">
        <v>911</v>
      </c>
      <c r="C16403" s="72" t="s">
        <v>1101</v>
      </c>
      <c r="D16403" s="72" t="s">
        <v>1097</v>
      </c>
      <c r="E16403" s="72">
        <v>84</v>
      </c>
      <c r="F16403" s="105">
        <v>0</v>
      </c>
      <c r="G16403" s="108">
        <f t="shared" si="256"/>
        <v>43556</v>
      </c>
    </row>
    <row r="16404" spans="1:7" x14ac:dyDescent="0.35">
      <c r="A16404" s="72" t="s">
        <v>910</v>
      </c>
      <c r="B16404" s="72" t="s">
        <v>911</v>
      </c>
      <c r="C16404" s="72" t="s">
        <v>1101</v>
      </c>
      <c r="D16404" s="72" t="s">
        <v>1098</v>
      </c>
      <c r="E16404" s="72">
        <v>81</v>
      </c>
      <c r="F16404" s="105">
        <v>0</v>
      </c>
      <c r="G16404" s="108">
        <f t="shared" si="256"/>
        <v>43466</v>
      </c>
    </row>
    <row r="16405" spans="1:7" x14ac:dyDescent="0.35">
      <c r="A16405" s="72" t="s">
        <v>910</v>
      </c>
      <c r="B16405" s="72" t="s">
        <v>911</v>
      </c>
      <c r="C16405" s="72" t="s">
        <v>1101</v>
      </c>
      <c r="D16405" s="72" t="s">
        <v>1099</v>
      </c>
      <c r="E16405" s="72">
        <v>93</v>
      </c>
      <c r="F16405" s="105">
        <v>2</v>
      </c>
      <c r="G16405" s="108">
        <f t="shared" si="256"/>
        <v>43374</v>
      </c>
    </row>
    <row r="16406" spans="1:7" x14ac:dyDescent="0.35">
      <c r="A16406" s="72" t="s">
        <v>910</v>
      </c>
      <c r="B16406" s="72" t="s">
        <v>911</v>
      </c>
      <c r="C16406" s="72" t="s">
        <v>1102</v>
      </c>
      <c r="D16406" s="72" t="s">
        <v>1088</v>
      </c>
      <c r="E16406" s="72">
        <v>1465</v>
      </c>
      <c r="F16406" s="105">
        <v>113</v>
      </c>
      <c r="G16406" s="108">
        <f t="shared" si="256"/>
        <v>44378</v>
      </c>
    </row>
    <row r="16407" spans="1:7" x14ac:dyDescent="0.35">
      <c r="A16407" s="72" t="s">
        <v>910</v>
      </c>
      <c r="B16407" s="72" t="s">
        <v>911</v>
      </c>
      <c r="C16407" s="72" t="s">
        <v>1102</v>
      </c>
      <c r="D16407" s="72" t="s">
        <v>1089</v>
      </c>
      <c r="E16407" s="72">
        <v>1465</v>
      </c>
      <c r="F16407" s="105">
        <v>111</v>
      </c>
      <c r="G16407" s="108">
        <f t="shared" si="256"/>
        <v>44287</v>
      </c>
    </row>
    <row r="16408" spans="1:7" x14ac:dyDescent="0.35">
      <c r="A16408" s="72" t="s">
        <v>910</v>
      </c>
      <c r="B16408" s="72" t="s">
        <v>911</v>
      </c>
      <c r="C16408" s="72" t="s">
        <v>1102</v>
      </c>
      <c r="D16408" s="72" t="s">
        <v>1090</v>
      </c>
      <c r="E16408" s="72">
        <v>1463</v>
      </c>
      <c r="F16408" s="105">
        <v>105</v>
      </c>
      <c r="G16408" s="108">
        <f t="shared" si="256"/>
        <v>44197</v>
      </c>
    </row>
    <row r="16409" spans="1:7" x14ac:dyDescent="0.35">
      <c r="A16409" s="72" t="s">
        <v>910</v>
      </c>
      <c r="B16409" s="72" t="s">
        <v>911</v>
      </c>
      <c r="C16409" s="72" t="s">
        <v>1102</v>
      </c>
      <c r="D16409" s="72" t="s">
        <v>1091</v>
      </c>
      <c r="E16409" s="72">
        <v>1456</v>
      </c>
      <c r="F16409" s="105">
        <v>108</v>
      </c>
      <c r="G16409" s="108">
        <f t="shared" si="256"/>
        <v>44105</v>
      </c>
    </row>
    <row r="16410" spans="1:7" x14ac:dyDescent="0.35">
      <c r="A16410" s="72" t="s">
        <v>910</v>
      </c>
      <c r="B16410" s="72" t="s">
        <v>911</v>
      </c>
      <c r="C16410" s="72" t="s">
        <v>1102</v>
      </c>
      <c r="D16410" s="72" t="s">
        <v>1092</v>
      </c>
      <c r="E16410" s="72">
        <v>1452</v>
      </c>
      <c r="F16410" s="105">
        <v>104</v>
      </c>
      <c r="G16410" s="108">
        <f t="shared" si="256"/>
        <v>44013</v>
      </c>
    </row>
    <row r="16411" spans="1:7" x14ac:dyDescent="0.35">
      <c r="A16411" s="72" t="s">
        <v>910</v>
      </c>
      <c r="B16411" s="72" t="s">
        <v>911</v>
      </c>
      <c r="C16411" s="72" t="s">
        <v>1102</v>
      </c>
      <c r="D16411" s="72" t="s">
        <v>1093</v>
      </c>
      <c r="E16411" s="72">
        <v>1462</v>
      </c>
      <c r="F16411" s="105">
        <v>100</v>
      </c>
      <c r="G16411" s="108">
        <f t="shared" si="256"/>
        <v>43922</v>
      </c>
    </row>
    <row r="16412" spans="1:7" x14ac:dyDescent="0.35">
      <c r="A16412" s="72" t="s">
        <v>910</v>
      </c>
      <c r="B16412" s="72" t="s">
        <v>911</v>
      </c>
      <c r="C16412" s="72" t="s">
        <v>1102</v>
      </c>
      <c r="D16412" s="72" t="s">
        <v>1094</v>
      </c>
      <c r="E16412" s="72">
        <v>1453</v>
      </c>
      <c r="F16412" s="105">
        <v>87</v>
      </c>
      <c r="G16412" s="108">
        <f t="shared" si="256"/>
        <v>43831</v>
      </c>
    </row>
    <row r="16413" spans="1:7" x14ac:dyDescent="0.35">
      <c r="A16413" s="72" t="s">
        <v>910</v>
      </c>
      <c r="B16413" s="72" t="s">
        <v>911</v>
      </c>
      <c r="C16413" s="72" t="s">
        <v>1102</v>
      </c>
      <c r="D16413" s="72" t="s">
        <v>1095</v>
      </c>
      <c r="E16413" s="72">
        <v>1455</v>
      </c>
      <c r="F16413" s="105">
        <v>99</v>
      </c>
      <c r="G16413" s="108">
        <f t="shared" si="256"/>
        <v>43739</v>
      </c>
    </row>
    <row r="16414" spans="1:7" x14ac:dyDescent="0.35">
      <c r="A16414" s="72" t="s">
        <v>910</v>
      </c>
      <c r="B16414" s="72" t="s">
        <v>911</v>
      </c>
      <c r="C16414" s="72" t="s">
        <v>1102</v>
      </c>
      <c r="D16414" s="72" t="s">
        <v>1096</v>
      </c>
      <c r="E16414" s="72">
        <v>1455</v>
      </c>
      <c r="F16414" s="105">
        <v>90</v>
      </c>
      <c r="G16414" s="108">
        <f t="shared" si="256"/>
        <v>43647</v>
      </c>
    </row>
    <row r="16415" spans="1:7" x14ac:dyDescent="0.35">
      <c r="A16415" s="72" t="s">
        <v>910</v>
      </c>
      <c r="B16415" s="72" t="s">
        <v>911</v>
      </c>
      <c r="C16415" s="72" t="s">
        <v>1102</v>
      </c>
      <c r="D16415" s="72" t="s">
        <v>1097</v>
      </c>
      <c r="E16415" s="72">
        <v>1452</v>
      </c>
      <c r="F16415" s="105">
        <v>65</v>
      </c>
      <c r="G16415" s="108">
        <f t="shared" si="256"/>
        <v>43556</v>
      </c>
    </row>
    <row r="16416" spans="1:7" x14ac:dyDescent="0.35">
      <c r="A16416" s="72" t="s">
        <v>910</v>
      </c>
      <c r="B16416" s="72" t="s">
        <v>911</v>
      </c>
      <c r="C16416" s="72" t="s">
        <v>1102</v>
      </c>
      <c r="D16416" s="72" t="s">
        <v>1098</v>
      </c>
      <c r="E16416" s="72">
        <v>1454</v>
      </c>
      <c r="F16416" s="105">
        <v>64</v>
      </c>
      <c r="G16416" s="108">
        <f t="shared" si="256"/>
        <v>43466</v>
      </c>
    </row>
    <row r="16417" spans="1:7" x14ac:dyDescent="0.35">
      <c r="A16417" s="72" t="s">
        <v>910</v>
      </c>
      <c r="B16417" s="72" t="s">
        <v>911</v>
      </c>
      <c r="C16417" s="72" t="s">
        <v>1102</v>
      </c>
      <c r="D16417" s="72" t="s">
        <v>1099</v>
      </c>
      <c r="E16417" s="72">
        <v>1497</v>
      </c>
      <c r="F16417" s="105">
        <v>85</v>
      </c>
      <c r="G16417" s="108">
        <f t="shared" si="256"/>
        <v>43374</v>
      </c>
    </row>
    <row r="16418" spans="1:7" x14ac:dyDescent="0.35">
      <c r="A16418" s="72" t="s">
        <v>912</v>
      </c>
      <c r="B16418" s="72" t="s">
        <v>913</v>
      </c>
      <c r="C16418" s="72" t="s">
        <v>1087</v>
      </c>
      <c r="D16418" s="72" t="s">
        <v>1088</v>
      </c>
      <c r="E16418" s="72">
        <v>1290</v>
      </c>
      <c r="F16418" s="105">
        <v>71</v>
      </c>
      <c r="G16418" s="108">
        <f t="shared" si="256"/>
        <v>44378</v>
      </c>
    </row>
    <row r="16419" spans="1:7" x14ac:dyDescent="0.35">
      <c r="A16419" s="72" t="s">
        <v>912</v>
      </c>
      <c r="B16419" s="72" t="s">
        <v>913</v>
      </c>
      <c r="C16419" s="72" t="s">
        <v>1087</v>
      </c>
      <c r="D16419" s="72" t="s">
        <v>1089</v>
      </c>
      <c r="E16419" s="72">
        <v>1291</v>
      </c>
      <c r="F16419" s="105">
        <v>69</v>
      </c>
      <c r="G16419" s="108">
        <f t="shared" si="256"/>
        <v>44287</v>
      </c>
    </row>
    <row r="16420" spans="1:7" x14ac:dyDescent="0.35">
      <c r="A16420" s="72" t="s">
        <v>912</v>
      </c>
      <c r="B16420" s="72" t="s">
        <v>913</v>
      </c>
      <c r="C16420" s="72" t="s">
        <v>1087</v>
      </c>
      <c r="D16420" s="72" t="s">
        <v>1090</v>
      </c>
      <c r="E16420" s="72">
        <v>1290</v>
      </c>
      <c r="F16420" s="105">
        <v>72</v>
      </c>
      <c r="G16420" s="108">
        <f t="shared" si="256"/>
        <v>44197</v>
      </c>
    </row>
    <row r="16421" spans="1:7" x14ac:dyDescent="0.35">
      <c r="A16421" s="72" t="s">
        <v>912</v>
      </c>
      <c r="B16421" s="72" t="s">
        <v>913</v>
      </c>
      <c r="C16421" s="72" t="s">
        <v>1087</v>
      </c>
      <c r="D16421" s="72" t="s">
        <v>1091</v>
      </c>
      <c r="E16421" s="72">
        <v>1293</v>
      </c>
      <c r="F16421" s="105">
        <v>71</v>
      </c>
      <c r="G16421" s="108">
        <f t="shared" si="256"/>
        <v>44105</v>
      </c>
    </row>
    <row r="16422" spans="1:7" x14ac:dyDescent="0.35">
      <c r="A16422" s="72" t="s">
        <v>912</v>
      </c>
      <c r="B16422" s="72" t="s">
        <v>913</v>
      </c>
      <c r="C16422" s="72" t="s">
        <v>1087</v>
      </c>
      <c r="D16422" s="72" t="s">
        <v>1092</v>
      </c>
      <c r="E16422" s="72">
        <v>1282</v>
      </c>
      <c r="F16422" s="105">
        <v>71</v>
      </c>
      <c r="G16422" s="108">
        <f t="shared" si="256"/>
        <v>44013</v>
      </c>
    </row>
    <row r="16423" spans="1:7" x14ac:dyDescent="0.35">
      <c r="A16423" s="72" t="s">
        <v>912</v>
      </c>
      <c r="B16423" s="72" t="s">
        <v>913</v>
      </c>
      <c r="C16423" s="72" t="s">
        <v>1087</v>
      </c>
      <c r="D16423" s="72" t="s">
        <v>1093</v>
      </c>
      <c r="E16423" s="72">
        <v>1270</v>
      </c>
      <c r="F16423" s="105">
        <v>70</v>
      </c>
      <c r="G16423" s="108">
        <f t="shared" si="256"/>
        <v>43922</v>
      </c>
    </row>
    <row r="16424" spans="1:7" x14ac:dyDescent="0.35">
      <c r="A16424" s="72" t="s">
        <v>912</v>
      </c>
      <c r="B16424" s="72" t="s">
        <v>913</v>
      </c>
      <c r="C16424" s="72" t="s">
        <v>1087</v>
      </c>
      <c r="D16424" s="72" t="s">
        <v>1094</v>
      </c>
      <c r="E16424" s="72">
        <v>1258</v>
      </c>
      <c r="F16424" s="105">
        <v>73</v>
      </c>
      <c r="G16424" s="108">
        <f t="shared" si="256"/>
        <v>43831</v>
      </c>
    </row>
    <row r="16425" spans="1:7" x14ac:dyDescent="0.35">
      <c r="A16425" s="72" t="s">
        <v>912</v>
      </c>
      <c r="B16425" s="72" t="s">
        <v>913</v>
      </c>
      <c r="C16425" s="72" t="s">
        <v>1087</v>
      </c>
      <c r="D16425" s="72" t="s">
        <v>1095</v>
      </c>
      <c r="E16425" s="72">
        <v>1250</v>
      </c>
      <c r="F16425" s="105">
        <v>70</v>
      </c>
      <c r="G16425" s="108">
        <f t="shared" si="256"/>
        <v>43739</v>
      </c>
    </row>
    <row r="16426" spans="1:7" x14ac:dyDescent="0.35">
      <c r="A16426" s="72" t="s">
        <v>912</v>
      </c>
      <c r="B16426" s="72" t="s">
        <v>913</v>
      </c>
      <c r="C16426" s="72" t="s">
        <v>1087</v>
      </c>
      <c r="D16426" s="72" t="s">
        <v>1096</v>
      </c>
      <c r="E16426" s="72">
        <v>1249</v>
      </c>
      <c r="F16426" s="105">
        <v>73</v>
      </c>
      <c r="G16426" s="108">
        <f t="shared" si="256"/>
        <v>43647</v>
      </c>
    </row>
    <row r="16427" spans="1:7" x14ac:dyDescent="0.35">
      <c r="A16427" s="72" t="s">
        <v>912</v>
      </c>
      <c r="B16427" s="72" t="s">
        <v>913</v>
      </c>
      <c r="C16427" s="72" t="s">
        <v>1087</v>
      </c>
      <c r="D16427" s="72" t="s">
        <v>1097</v>
      </c>
      <c r="E16427" s="72">
        <v>1245</v>
      </c>
      <c r="F16427" s="105">
        <v>61</v>
      </c>
      <c r="G16427" s="108">
        <f t="shared" si="256"/>
        <v>43556</v>
      </c>
    </row>
    <row r="16428" spans="1:7" x14ac:dyDescent="0.35">
      <c r="A16428" s="72" t="s">
        <v>912</v>
      </c>
      <c r="B16428" s="72" t="s">
        <v>913</v>
      </c>
      <c r="C16428" s="72" t="s">
        <v>1087</v>
      </c>
      <c r="D16428" s="72" t="s">
        <v>1098</v>
      </c>
      <c r="E16428" s="72">
        <v>1242</v>
      </c>
      <c r="F16428" s="105">
        <v>70</v>
      </c>
      <c r="G16428" s="108">
        <f t="shared" si="256"/>
        <v>43466</v>
      </c>
    </row>
    <row r="16429" spans="1:7" x14ac:dyDescent="0.35">
      <c r="A16429" s="72" t="s">
        <v>912</v>
      </c>
      <c r="B16429" s="72" t="s">
        <v>913</v>
      </c>
      <c r="C16429" s="72" t="s">
        <v>1087</v>
      </c>
      <c r="D16429" s="72" t="s">
        <v>1099</v>
      </c>
      <c r="E16429" s="72">
        <v>1263</v>
      </c>
      <c r="F16429" s="105">
        <v>69</v>
      </c>
      <c r="G16429" s="108">
        <f t="shared" si="256"/>
        <v>43374</v>
      </c>
    </row>
    <row r="16430" spans="1:7" x14ac:dyDescent="0.35">
      <c r="A16430" s="72" t="s">
        <v>912</v>
      </c>
      <c r="B16430" s="72" t="s">
        <v>913</v>
      </c>
      <c r="C16430" s="72" t="s">
        <v>1100</v>
      </c>
      <c r="D16430" s="72" t="s">
        <v>1088</v>
      </c>
      <c r="E16430" s="72">
        <v>813</v>
      </c>
      <c r="F16430" s="105">
        <v>51</v>
      </c>
      <c r="G16430" s="108">
        <f t="shared" si="256"/>
        <v>44378</v>
      </c>
    </row>
    <row r="16431" spans="1:7" x14ac:dyDescent="0.35">
      <c r="A16431" s="72" t="s">
        <v>912</v>
      </c>
      <c r="B16431" s="72" t="s">
        <v>913</v>
      </c>
      <c r="C16431" s="72" t="s">
        <v>1100</v>
      </c>
      <c r="D16431" s="72" t="s">
        <v>1089</v>
      </c>
      <c r="E16431" s="72">
        <v>808</v>
      </c>
      <c r="F16431" s="105">
        <v>51</v>
      </c>
      <c r="G16431" s="108">
        <f t="shared" si="256"/>
        <v>44287</v>
      </c>
    </row>
    <row r="16432" spans="1:7" x14ac:dyDescent="0.35">
      <c r="A16432" s="72" t="s">
        <v>912</v>
      </c>
      <c r="B16432" s="72" t="s">
        <v>913</v>
      </c>
      <c r="C16432" s="72" t="s">
        <v>1100</v>
      </c>
      <c r="D16432" s="72" t="s">
        <v>1090</v>
      </c>
      <c r="E16432" s="72">
        <v>817</v>
      </c>
      <c r="F16432" s="105">
        <v>51</v>
      </c>
      <c r="G16432" s="108">
        <f t="shared" si="256"/>
        <v>44197</v>
      </c>
    </row>
    <row r="16433" spans="1:7" x14ac:dyDescent="0.35">
      <c r="A16433" s="72" t="s">
        <v>912</v>
      </c>
      <c r="B16433" s="72" t="s">
        <v>913</v>
      </c>
      <c r="C16433" s="72" t="s">
        <v>1100</v>
      </c>
      <c r="D16433" s="72" t="s">
        <v>1091</v>
      </c>
      <c r="E16433" s="72">
        <v>812</v>
      </c>
      <c r="F16433" s="105">
        <v>49</v>
      </c>
      <c r="G16433" s="108">
        <f t="shared" si="256"/>
        <v>44105</v>
      </c>
    </row>
    <row r="16434" spans="1:7" x14ac:dyDescent="0.35">
      <c r="A16434" s="72" t="s">
        <v>912</v>
      </c>
      <c r="B16434" s="72" t="s">
        <v>913</v>
      </c>
      <c r="C16434" s="72" t="s">
        <v>1100</v>
      </c>
      <c r="D16434" s="72" t="s">
        <v>1092</v>
      </c>
      <c r="E16434" s="72">
        <v>800</v>
      </c>
      <c r="F16434" s="105">
        <v>50</v>
      </c>
      <c r="G16434" s="108">
        <f t="shared" si="256"/>
        <v>44013</v>
      </c>
    </row>
    <row r="16435" spans="1:7" x14ac:dyDescent="0.35">
      <c r="A16435" s="72" t="s">
        <v>912</v>
      </c>
      <c r="B16435" s="72" t="s">
        <v>913</v>
      </c>
      <c r="C16435" s="72" t="s">
        <v>1100</v>
      </c>
      <c r="D16435" s="72" t="s">
        <v>1093</v>
      </c>
      <c r="E16435" s="72">
        <v>801</v>
      </c>
      <c r="F16435" s="105">
        <v>51</v>
      </c>
      <c r="G16435" s="108">
        <f t="shared" si="256"/>
        <v>43922</v>
      </c>
    </row>
    <row r="16436" spans="1:7" x14ac:dyDescent="0.35">
      <c r="A16436" s="72" t="s">
        <v>912</v>
      </c>
      <c r="B16436" s="72" t="s">
        <v>913</v>
      </c>
      <c r="C16436" s="72" t="s">
        <v>1100</v>
      </c>
      <c r="D16436" s="72" t="s">
        <v>1094</v>
      </c>
      <c r="E16436" s="72">
        <v>802</v>
      </c>
      <c r="F16436" s="105">
        <v>71</v>
      </c>
      <c r="G16436" s="108">
        <f t="shared" si="256"/>
        <v>43831</v>
      </c>
    </row>
    <row r="16437" spans="1:7" x14ac:dyDescent="0.35">
      <c r="A16437" s="72" t="s">
        <v>912</v>
      </c>
      <c r="B16437" s="72" t="s">
        <v>913</v>
      </c>
      <c r="C16437" s="72" t="s">
        <v>1100</v>
      </c>
      <c r="D16437" s="72" t="s">
        <v>1095</v>
      </c>
      <c r="E16437" s="72">
        <v>798</v>
      </c>
      <c r="F16437" s="105">
        <v>69</v>
      </c>
      <c r="G16437" s="108">
        <f t="shared" si="256"/>
        <v>43739</v>
      </c>
    </row>
    <row r="16438" spans="1:7" x14ac:dyDescent="0.35">
      <c r="A16438" s="72" t="s">
        <v>912</v>
      </c>
      <c r="B16438" s="72" t="s">
        <v>913</v>
      </c>
      <c r="C16438" s="72" t="s">
        <v>1100</v>
      </c>
      <c r="D16438" s="72" t="s">
        <v>1096</v>
      </c>
      <c r="E16438" s="72">
        <v>805</v>
      </c>
      <c r="F16438" s="105">
        <v>67</v>
      </c>
      <c r="G16438" s="108">
        <f t="shared" si="256"/>
        <v>43647</v>
      </c>
    </row>
    <row r="16439" spans="1:7" x14ac:dyDescent="0.35">
      <c r="A16439" s="72" t="s">
        <v>912</v>
      </c>
      <c r="B16439" s="72" t="s">
        <v>913</v>
      </c>
      <c r="C16439" s="72" t="s">
        <v>1100</v>
      </c>
      <c r="D16439" s="72" t="s">
        <v>1097</v>
      </c>
      <c r="E16439" s="72">
        <v>799</v>
      </c>
      <c r="F16439" s="105">
        <v>60</v>
      </c>
      <c r="G16439" s="108">
        <f t="shared" si="256"/>
        <v>43556</v>
      </c>
    </row>
    <row r="16440" spans="1:7" x14ac:dyDescent="0.35">
      <c r="A16440" s="72" t="s">
        <v>912</v>
      </c>
      <c r="B16440" s="72" t="s">
        <v>913</v>
      </c>
      <c r="C16440" s="72" t="s">
        <v>1100</v>
      </c>
      <c r="D16440" s="72" t="s">
        <v>1098</v>
      </c>
      <c r="E16440" s="72">
        <v>792</v>
      </c>
      <c r="F16440" s="105">
        <v>75</v>
      </c>
      <c r="G16440" s="108">
        <f t="shared" si="256"/>
        <v>43466</v>
      </c>
    </row>
    <row r="16441" spans="1:7" x14ac:dyDescent="0.35">
      <c r="A16441" s="72" t="s">
        <v>912</v>
      </c>
      <c r="B16441" s="72" t="s">
        <v>913</v>
      </c>
      <c r="C16441" s="72" t="s">
        <v>1100</v>
      </c>
      <c r="D16441" s="72" t="s">
        <v>1099</v>
      </c>
      <c r="E16441" s="72">
        <v>827</v>
      </c>
      <c r="F16441" s="105">
        <v>61</v>
      </c>
      <c r="G16441" s="108">
        <f t="shared" si="256"/>
        <v>43374</v>
      </c>
    </row>
    <row r="16442" spans="1:7" x14ac:dyDescent="0.35">
      <c r="A16442" s="72" t="s">
        <v>912</v>
      </c>
      <c r="B16442" s="72" t="s">
        <v>913</v>
      </c>
      <c r="C16442" s="72" t="s">
        <v>1101</v>
      </c>
      <c r="D16442" s="72" t="s">
        <v>1088</v>
      </c>
      <c r="E16442" s="72">
        <v>196</v>
      </c>
      <c r="F16442" s="105">
        <v>4</v>
      </c>
      <c r="G16442" s="108">
        <f t="shared" si="256"/>
        <v>44378</v>
      </c>
    </row>
    <row r="16443" spans="1:7" x14ac:dyDescent="0.35">
      <c r="A16443" s="72" t="s">
        <v>912</v>
      </c>
      <c r="B16443" s="72" t="s">
        <v>913</v>
      </c>
      <c r="C16443" s="72" t="s">
        <v>1101</v>
      </c>
      <c r="D16443" s="72" t="s">
        <v>1089</v>
      </c>
      <c r="E16443" s="72">
        <v>196</v>
      </c>
      <c r="F16443" s="105">
        <v>3</v>
      </c>
      <c r="G16443" s="108">
        <f t="shared" si="256"/>
        <v>44287</v>
      </c>
    </row>
    <row r="16444" spans="1:7" x14ac:dyDescent="0.35">
      <c r="A16444" s="72" t="s">
        <v>912</v>
      </c>
      <c r="B16444" s="72" t="s">
        <v>913</v>
      </c>
      <c r="C16444" s="72" t="s">
        <v>1101</v>
      </c>
      <c r="D16444" s="72" t="s">
        <v>1090</v>
      </c>
      <c r="E16444" s="72">
        <v>193</v>
      </c>
      <c r="F16444" s="105">
        <v>3</v>
      </c>
      <c r="G16444" s="108">
        <f t="shared" si="256"/>
        <v>44197</v>
      </c>
    </row>
    <row r="16445" spans="1:7" x14ac:dyDescent="0.35">
      <c r="A16445" s="72" t="s">
        <v>912</v>
      </c>
      <c r="B16445" s="72" t="s">
        <v>913</v>
      </c>
      <c r="C16445" s="72" t="s">
        <v>1101</v>
      </c>
      <c r="D16445" s="72" t="s">
        <v>1091</v>
      </c>
      <c r="E16445" s="72">
        <v>197</v>
      </c>
      <c r="F16445" s="105">
        <v>5</v>
      </c>
      <c r="G16445" s="108">
        <f t="shared" si="256"/>
        <v>44105</v>
      </c>
    </row>
    <row r="16446" spans="1:7" x14ac:dyDescent="0.35">
      <c r="A16446" s="72" t="s">
        <v>912</v>
      </c>
      <c r="B16446" s="72" t="s">
        <v>913</v>
      </c>
      <c r="C16446" s="72" t="s">
        <v>1101</v>
      </c>
      <c r="D16446" s="72" t="s">
        <v>1092</v>
      </c>
      <c r="E16446" s="72">
        <v>197</v>
      </c>
      <c r="F16446" s="105">
        <v>3</v>
      </c>
      <c r="G16446" s="108">
        <f t="shared" si="256"/>
        <v>44013</v>
      </c>
    </row>
    <row r="16447" spans="1:7" x14ac:dyDescent="0.35">
      <c r="A16447" s="72" t="s">
        <v>912</v>
      </c>
      <c r="B16447" s="72" t="s">
        <v>913</v>
      </c>
      <c r="C16447" s="72" t="s">
        <v>1101</v>
      </c>
      <c r="D16447" s="72" t="s">
        <v>1093</v>
      </c>
      <c r="E16447" s="72">
        <v>195</v>
      </c>
      <c r="F16447" s="105">
        <v>4</v>
      </c>
      <c r="G16447" s="108">
        <f t="shared" si="256"/>
        <v>43922</v>
      </c>
    </row>
    <row r="16448" spans="1:7" x14ac:dyDescent="0.35">
      <c r="A16448" s="72" t="s">
        <v>912</v>
      </c>
      <c r="B16448" s="72" t="s">
        <v>913</v>
      </c>
      <c r="C16448" s="72" t="s">
        <v>1101</v>
      </c>
      <c r="D16448" s="72" t="s">
        <v>1094</v>
      </c>
      <c r="E16448" s="72">
        <v>190</v>
      </c>
      <c r="F16448" s="105">
        <v>4</v>
      </c>
      <c r="G16448" s="108">
        <f t="shared" si="256"/>
        <v>43831</v>
      </c>
    </row>
    <row r="16449" spans="1:7" x14ac:dyDescent="0.35">
      <c r="A16449" s="72" t="s">
        <v>912</v>
      </c>
      <c r="B16449" s="72" t="s">
        <v>913</v>
      </c>
      <c r="C16449" s="72" t="s">
        <v>1101</v>
      </c>
      <c r="D16449" s="72" t="s">
        <v>1095</v>
      </c>
      <c r="E16449" s="72">
        <v>184</v>
      </c>
      <c r="F16449" s="105">
        <v>4</v>
      </c>
      <c r="G16449" s="108">
        <f t="shared" si="256"/>
        <v>43739</v>
      </c>
    </row>
    <row r="16450" spans="1:7" x14ac:dyDescent="0.35">
      <c r="A16450" s="72" t="s">
        <v>912</v>
      </c>
      <c r="B16450" s="72" t="s">
        <v>913</v>
      </c>
      <c r="C16450" s="72" t="s">
        <v>1101</v>
      </c>
      <c r="D16450" s="72" t="s">
        <v>1096</v>
      </c>
      <c r="E16450" s="72">
        <v>182</v>
      </c>
      <c r="F16450" s="105">
        <v>4</v>
      </c>
      <c r="G16450" s="108">
        <f t="shared" si="256"/>
        <v>43647</v>
      </c>
    </row>
    <row r="16451" spans="1:7" x14ac:dyDescent="0.35">
      <c r="A16451" s="72" t="s">
        <v>912</v>
      </c>
      <c r="B16451" s="72" t="s">
        <v>913</v>
      </c>
      <c r="C16451" s="72" t="s">
        <v>1101</v>
      </c>
      <c r="D16451" s="72" t="s">
        <v>1097</v>
      </c>
      <c r="E16451" s="72">
        <v>181</v>
      </c>
      <c r="F16451" s="105">
        <v>3</v>
      </c>
      <c r="G16451" s="108">
        <f t="shared" si="256"/>
        <v>43556</v>
      </c>
    </row>
    <row r="16452" spans="1:7" x14ac:dyDescent="0.35">
      <c r="A16452" s="72" t="s">
        <v>912</v>
      </c>
      <c r="B16452" s="72" t="s">
        <v>913</v>
      </c>
      <c r="C16452" s="72" t="s">
        <v>1101</v>
      </c>
      <c r="D16452" s="72" t="s">
        <v>1098</v>
      </c>
      <c r="E16452" s="72">
        <v>178</v>
      </c>
      <c r="F16452" s="105">
        <v>3</v>
      </c>
      <c r="G16452" s="108">
        <f t="shared" ref="G16452:G16515" si="257">DATE(LEFT(D16452,4),RIGHT(LEFT(D16452,7),2),1)</f>
        <v>43466</v>
      </c>
    </row>
    <row r="16453" spans="1:7" x14ac:dyDescent="0.35">
      <c r="A16453" s="72" t="s">
        <v>912</v>
      </c>
      <c r="B16453" s="72" t="s">
        <v>913</v>
      </c>
      <c r="C16453" s="72" t="s">
        <v>1101</v>
      </c>
      <c r="D16453" s="72" t="s">
        <v>1099</v>
      </c>
      <c r="E16453" s="72">
        <v>185</v>
      </c>
      <c r="F16453" s="105">
        <v>3</v>
      </c>
      <c r="G16453" s="108">
        <f t="shared" si="257"/>
        <v>43374</v>
      </c>
    </row>
    <row r="16454" spans="1:7" x14ac:dyDescent="0.35">
      <c r="A16454" s="72" t="s">
        <v>912</v>
      </c>
      <c r="B16454" s="72" t="s">
        <v>913</v>
      </c>
      <c r="C16454" s="72" t="s">
        <v>1102</v>
      </c>
      <c r="D16454" s="72" t="s">
        <v>1088</v>
      </c>
      <c r="E16454" s="72">
        <v>1467</v>
      </c>
      <c r="F16454" s="105">
        <v>106</v>
      </c>
      <c r="G16454" s="108">
        <f t="shared" si="257"/>
        <v>44378</v>
      </c>
    </row>
    <row r="16455" spans="1:7" x14ac:dyDescent="0.35">
      <c r="A16455" s="72" t="s">
        <v>912</v>
      </c>
      <c r="B16455" s="72" t="s">
        <v>913</v>
      </c>
      <c r="C16455" s="72" t="s">
        <v>1102</v>
      </c>
      <c r="D16455" s="72" t="s">
        <v>1089</v>
      </c>
      <c r="E16455" s="72">
        <v>1468</v>
      </c>
      <c r="F16455" s="105">
        <v>109</v>
      </c>
      <c r="G16455" s="108">
        <f t="shared" si="257"/>
        <v>44287</v>
      </c>
    </row>
    <row r="16456" spans="1:7" x14ac:dyDescent="0.35">
      <c r="A16456" s="72" t="s">
        <v>912</v>
      </c>
      <c r="B16456" s="72" t="s">
        <v>913</v>
      </c>
      <c r="C16456" s="72" t="s">
        <v>1102</v>
      </c>
      <c r="D16456" s="72" t="s">
        <v>1090</v>
      </c>
      <c r="E16456" s="72">
        <v>1469</v>
      </c>
      <c r="F16456" s="105">
        <v>129</v>
      </c>
      <c r="G16456" s="108">
        <f t="shared" si="257"/>
        <v>44197</v>
      </c>
    </row>
    <row r="16457" spans="1:7" x14ac:dyDescent="0.35">
      <c r="A16457" s="72" t="s">
        <v>912</v>
      </c>
      <c r="B16457" s="72" t="s">
        <v>913</v>
      </c>
      <c r="C16457" s="72" t="s">
        <v>1102</v>
      </c>
      <c r="D16457" s="72" t="s">
        <v>1091</v>
      </c>
      <c r="E16457" s="72">
        <v>1478</v>
      </c>
      <c r="F16457" s="105">
        <v>121</v>
      </c>
      <c r="G16457" s="108">
        <f t="shared" si="257"/>
        <v>44105</v>
      </c>
    </row>
    <row r="16458" spans="1:7" x14ac:dyDescent="0.35">
      <c r="A16458" s="72" t="s">
        <v>912</v>
      </c>
      <c r="B16458" s="72" t="s">
        <v>913</v>
      </c>
      <c r="C16458" s="72" t="s">
        <v>1102</v>
      </c>
      <c r="D16458" s="72" t="s">
        <v>1092</v>
      </c>
      <c r="E16458" s="72">
        <v>1472</v>
      </c>
      <c r="F16458" s="105">
        <v>118</v>
      </c>
      <c r="G16458" s="108">
        <f t="shared" si="257"/>
        <v>44013</v>
      </c>
    </row>
    <row r="16459" spans="1:7" x14ac:dyDescent="0.35">
      <c r="A16459" s="72" t="s">
        <v>912</v>
      </c>
      <c r="B16459" s="72" t="s">
        <v>913</v>
      </c>
      <c r="C16459" s="72" t="s">
        <v>1102</v>
      </c>
      <c r="D16459" s="72" t="s">
        <v>1093</v>
      </c>
      <c r="E16459" s="72">
        <v>1485</v>
      </c>
      <c r="F16459" s="105">
        <v>121</v>
      </c>
      <c r="G16459" s="108">
        <f t="shared" si="257"/>
        <v>43922</v>
      </c>
    </row>
    <row r="16460" spans="1:7" x14ac:dyDescent="0.35">
      <c r="A16460" s="72" t="s">
        <v>912</v>
      </c>
      <c r="B16460" s="72" t="s">
        <v>913</v>
      </c>
      <c r="C16460" s="72" t="s">
        <v>1102</v>
      </c>
      <c r="D16460" s="72" t="s">
        <v>1094</v>
      </c>
      <c r="E16460" s="72">
        <v>1482</v>
      </c>
      <c r="F16460" s="105">
        <v>126</v>
      </c>
      <c r="G16460" s="108">
        <f t="shared" si="257"/>
        <v>43831</v>
      </c>
    </row>
    <row r="16461" spans="1:7" x14ac:dyDescent="0.35">
      <c r="A16461" s="72" t="s">
        <v>912</v>
      </c>
      <c r="B16461" s="72" t="s">
        <v>913</v>
      </c>
      <c r="C16461" s="72" t="s">
        <v>1102</v>
      </c>
      <c r="D16461" s="72" t="s">
        <v>1095</v>
      </c>
      <c r="E16461" s="72">
        <v>1475</v>
      </c>
      <c r="F16461" s="105">
        <v>120</v>
      </c>
      <c r="G16461" s="108">
        <f t="shared" si="257"/>
        <v>43739</v>
      </c>
    </row>
    <row r="16462" spans="1:7" x14ac:dyDescent="0.35">
      <c r="A16462" s="72" t="s">
        <v>912</v>
      </c>
      <c r="B16462" s="72" t="s">
        <v>913</v>
      </c>
      <c r="C16462" s="72" t="s">
        <v>1102</v>
      </c>
      <c r="D16462" s="72" t="s">
        <v>1096</v>
      </c>
      <c r="E16462" s="72">
        <v>1469</v>
      </c>
      <c r="F16462" s="105">
        <v>122</v>
      </c>
      <c r="G16462" s="108">
        <f t="shared" si="257"/>
        <v>43647</v>
      </c>
    </row>
    <row r="16463" spans="1:7" x14ac:dyDescent="0.35">
      <c r="A16463" s="72" t="s">
        <v>912</v>
      </c>
      <c r="B16463" s="72" t="s">
        <v>913</v>
      </c>
      <c r="C16463" s="72" t="s">
        <v>1102</v>
      </c>
      <c r="D16463" s="72" t="s">
        <v>1097</v>
      </c>
      <c r="E16463" s="72">
        <v>1475</v>
      </c>
      <c r="F16463" s="105">
        <v>126</v>
      </c>
      <c r="G16463" s="108">
        <f t="shared" si="257"/>
        <v>43556</v>
      </c>
    </row>
    <row r="16464" spans="1:7" x14ac:dyDescent="0.35">
      <c r="A16464" s="72" t="s">
        <v>912</v>
      </c>
      <c r="B16464" s="72" t="s">
        <v>913</v>
      </c>
      <c r="C16464" s="72" t="s">
        <v>1102</v>
      </c>
      <c r="D16464" s="72" t="s">
        <v>1098</v>
      </c>
      <c r="E16464" s="72">
        <v>1468</v>
      </c>
      <c r="F16464" s="105">
        <v>135</v>
      </c>
      <c r="G16464" s="108">
        <f t="shared" si="257"/>
        <v>43466</v>
      </c>
    </row>
    <row r="16465" spans="1:7" x14ac:dyDescent="0.35">
      <c r="A16465" s="72" t="s">
        <v>912</v>
      </c>
      <c r="B16465" s="72" t="s">
        <v>913</v>
      </c>
      <c r="C16465" s="72" t="s">
        <v>1102</v>
      </c>
      <c r="D16465" s="72" t="s">
        <v>1099</v>
      </c>
      <c r="E16465" s="72">
        <v>1497</v>
      </c>
      <c r="F16465" s="105">
        <v>116</v>
      </c>
      <c r="G16465" s="108">
        <f t="shared" si="257"/>
        <v>43374</v>
      </c>
    </row>
    <row r="16466" spans="1:7" x14ac:dyDescent="0.35">
      <c r="A16466" s="72" t="s">
        <v>914</v>
      </c>
      <c r="B16466" s="72" t="s">
        <v>915</v>
      </c>
      <c r="C16466" s="72" t="s">
        <v>1087</v>
      </c>
      <c r="D16466" s="72" t="s">
        <v>1088</v>
      </c>
      <c r="E16466" s="72">
        <v>1384</v>
      </c>
      <c r="F16466" s="105">
        <v>99</v>
      </c>
      <c r="G16466" s="108">
        <f t="shared" si="257"/>
        <v>44378</v>
      </c>
    </row>
    <row r="16467" spans="1:7" x14ac:dyDescent="0.35">
      <c r="A16467" s="72" t="s">
        <v>914</v>
      </c>
      <c r="B16467" s="72" t="s">
        <v>915</v>
      </c>
      <c r="C16467" s="72" t="s">
        <v>1087</v>
      </c>
      <c r="D16467" s="72" t="s">
        <v>1089</v>
      </c>
      <c r="E16467" s="72">
        <v>1382</v>
      </c>
      <c r="F16467" s="105">
        <v>96</v>
      </c>
      <c r="G16467" s="108">
        <f t="shared" si="257"/>
        <v>44287</v>
      </c>
    </row>
    <row r="16468" spans="1:7" x14ac:dyDescent="0.35">
      <c r="A16468" s="72" t="s">
        <v>914</v>
      </c>
      <c r="B16468" s="72" t="s">
        <v>915</v>
      </c>
      <c r="C16468" s="72" t="s">
        <v>1087</v>
      </c>
      <c r="D16468" s="72" t="s">
        <v>1090</v>
      </c>
      <c r="E16468" s="72">
        <v>1383</v>
      </c>
      <c r="F16468" s="105">
        <v>96</v>
      </c>
      <c r="G16468" s="108">
        <f t="shared" si="257"/>
        <v>44197</v>
      </c>
    </row>
    <row r="16469" spans="1:7" x14ac:dyDescent="0.35">
      <c r="A16469" s="72" t="s">
        <v>914</v>
      </c>
      <c r="B16469" s="72" t="s">
        <v>915</v>
      </c>
      <c r="C16469" s="72" t="s">
        <v>1087</v>
      </c>
      <c r="D16469" s="72" t="s">
        <v>1091</v>
      </c>
      <c r="E16469" s="72">
        <v>1380</v>
      </c>
      <c r="F16469" s="105">
        <v>98</v>
      </c>
      <c r="G16469" s="108">
        <f t="shared" si="257"/>
        <v>44105</v>
      </c>
    </row>
    <row r="16470" spans="1:7" x14ac:dyDescent="0.35">
      <c r="A16470" s="72" t="s">
        <v>914</v>
      </c>
      <c r="B16470" s="72" t="s">
        <v>915</v>
      </c>
      <c r="C16470" s="72" t="s">
        <v>1087</v>
      </c>
      <c r="D16470" s="72" t="s">
        <v>1092</v>
      </c>
      <c r="E16470" s="72">
        <v>1379</v>
      </c>
      <c r="F16470" s="105">
        <v>103</v>
      </c>
      <c r="G16470" s="108">
        <f t="shared" si="257"/>
        <v>44013</v>
      </c>
    </row>
    <row r="16471" spans="1:7" x14ac:dyDescent="0.35">
      <c r="A16471" s="72" t="s">
        <v>914</v>
      </c>
      <c r="B16471" s="72" t="s">
        <v>915</v>
      </c>
      <c r="C16471" s="72" t="s">
        <v>1087</v>
      </c>
      <c r="D16471" s="72" t="s">
        <v>1093</v>
      </c>
      <c r="E16471" s="72">
        <v>1366</v>
      </c>
      <c r="F16471" s="105">
        <v>104</v>
      </c>
      <c r="G16471" s="108">
        <f t="shared" si="257"/>
        <v>43922</v>
      </c>
    </row>
    <row r="16472" spans="1:7" x14ac:dyDescent="0.35">
      <c r="A16472" s="72" t="s">
        <v>914</v>
      </c>
      <c r="B16472" s="72" t="s">
        <v>915</v>
      </c>
      <c r="C16472" s="72" t="s">
        <v>1087</v>
      </c>
      <c r="D16472" s="72" t="s">
        <v>1094</v>
      </c>
      <c r="E16472" s="72">
        <v>1352</v>
      </c>
      <c r="F16472" s="105">
        <v>105</v>
      </c>
      <c r="G16472" s="108">
        <f t="shared" si="257"/>
        <v>43831</v>
      </c>
    </row>
    <row r="16473" spans="1:7" x14ac:dyDescent="0.35">
      <c r="A16473" s="72" t="s">
        <v>914</v>
      </c>
      <c r="B16473" s="72" t="s">
        <v>915</v>
      </c>
      <c r="C16473" s="72" t="s">
        <v>1087</v>
      </c>
      <c r="D16473" s="72" t="s">
        <v>1095</v>
      </c>
      <c r="E16473" s="72">
        <v>1347</v>
      </c>
      <c r="F16473" s="105">
        <v>106</v>
      </c>
      <c r="G16473" s="108">
        <f t="shared" si="257"/>
        <v>43739</v>
      </c>
    </row>
    <row r="16474" spans="1:7" x14ac:dyDescent="0.35">
      <c r="A16474" s="72" t="s">
        <v>914</v>
      </c>
      <c r="B16474" s="72" t="s">
        <v>915</v>
      </c>
      <c r="C16474" s="72" t="s">
        <v>1087</v>
      </c>
      <c r="D16474" s="72" t="s">
        <v>1096</v>
      </c>
      <c r="E16474" s="72">
        <v>1347</v>
      </c>
      <c r="F16474" s="105">
        <v>112</v>
      </c>
      <c r="G16474" s="108">
        <f t="shared" si="257"/>
        <v>43647</v>
      </c>
    </row>
    <row r="16475" spans="1:7" x14ac:dyDescent="0.35">
      <c r="A16475" s="72" t="s">
        <v>914</v>
      </c>
      <c r="B16475" s="72" t="s">
        <v>915</v>
      </c>
      <c r="C16475" s="72" t="s">
        <v>1087</v>
      </c>
      <c r="D16475" s="72" t="s">
        <v>1097</v>
      </c>
      <c r="E16475" s="72">
        <v>1344</v>
      </c>
      <c r="F16475" s="105">
        <v>106</v>
      </c>
      <c r="G16475" s="108">
        <f t="shared" si="257"/>
        <v>43556</v>
      </c>
    </row>
    <row r="16476" spans="1:7" x14ac:dyDescent="0.35">
      <c r="A16476" s="72" t="s">
        <v>914</v>
      </c>
      <c r="B16476" s="72" t="s">
        <v>915</v>
      </c>
      <c r="C16476" s="72" t="s">
        <v>1087</v>
      </c>
      <c r="D16476" s="72" t="s">
        <v>1098</v>
      </c>
      <c r="E16476" s="72">
        <v>1318</v>
      </c>
      <c r="F16476" s="105">
        <v>101</v>
      </c>
      <c r="G16476" s="108">
        <f t="shared" si="257"/>
        <v>43466</v>
      </c>
    </row>
    <row r="16477" spans="1:7" x14ac:dyDescent="0.35">
      <c r="A16477" s="72" t="s">
        <v>914</v>
      </c>
      <c r="B16477" s="72" t="s">
        <v>915</v>
      </c>
      <c r="C16477" s="72" t="s">
        <v>1087</v>
      </c>
      <c r="D16477" s="72" t="s">
        <v>1099</v>
      </c>
      <c r="E16477" s="72">
        <v>1356</v>
      </c>
      <c r="F16477" s="105">
        <v>103</v>
      </c>
      <c r="G16477" s="108">
        <f t="shared" si="257"/>
        <v>43374</v>
      </c>
    </row>
    <row r="16478" spans="1:7" x14ac:dyDescent="0.35">
      <c r="A16478" s="72" t="s">
        <v>914</v>
      </c>
      <c r="B16478" s="72" t="s">
        <v>915</v>
      </c>
      <c r="C16478" s="72" t="s">
        <v>1100</v>
      </c>
      <c r="D16478" s="72" t="s">
        <v>1088</v>
      </c>
      <c r="E16478" s="72">
        <v>976</v>
      </c>
      <c r="F16478" s="105">
        <v>200</v>
      </c>
      <c r="G16478" s="108">
        <f t="shared" si="257"/>
        <v>44378</v>
      </c>
    </row>
    <row r="16479" spans="1:7" x14ac:dyDescent="0.35">
      <c r="A16479" s="72" t="s">
        <v>914</v>
      </c>
      <c r="B16479" s="72" t="s">
        <v>915</v>
      </c>
      <c r="C16479" s="72" t="s">
        <v>1100</v>
      </c>
      <c r="D16479" s="72" t="s">
        <v>1089</v>
      </c>
      <c r="E16479" s="72">
        <v>974</v>
      </c>
      <c r="F16479" s="105">
        <v>187</v>
      </c>
      <c r="G16479" s="108">
        <f t="shared" si="257"/>
        <v>44287</v>
      </c>
    </row>
    <row r="16480" spans="1:7" x14ac:dyDescent="0.35">
      <c r="A16480" s="72" t="s">
        <v>914</v>
      </c>
      <c r="B16480" s="72" t="s">
        <v>915</v>
      </c>
      <c r="C16480" s="72" t="s">
        <v>1100</v>
      </c>
      <c r="D16480" s="72" t="s">
        <v>1090</v>
      </c>
      <c r="E16480" s="72">
        <v>967</v>
      </c>
      <c r="F16480" s="105">
        <v>186</v>
      </c>
      <c r="G16480" s="108">
        <f t="shared" si="257"/>
        <v>44197</v>
      </c>
    </row>
    <row r="16481" spans="1:7" x14ac:dyDescent="0.35">
      <c r="A16481" s="72" t="s">
        <v>914</v>
      </c>
      <c r="B16481" s="72" t="s">
        <v>915</v>
      </c>
      <c r="C16481" s="72" t="s">
        <v>1100</v>
      </c>
      <c r="D16481" s="72" t="s">
        <v>1091</v>
      </c>
      <c r="E16481" s="72">
        <v>961</v>
      </c>
      <c r="F16481" s="105">
        <v>186</v>
      </c>
      <c r="G16481" s="108">
        <f t="shared" si="257"/>
        <v>44105</v>
      </c>
    </row>
    <row r="16482" spans="1:7" x14ac:dyDescent="0.35">
      <c r="A16482" s="72" t="s">
        <v>914</v>
      </c>
      <c r="B16482" s="72" t="s">
        <v>915</v>
      </c>
      <c r="C16482" s="72" t="s">
        <v>1100</v>
      </c>
      <c r="D16482" s="72" t="s">
        <v>1092</v>
      </c>
      <c r="E16482" s="72">
        <v>961</v>
      </c>
      <c r="F16482" s="105">
        <v>175</v>
      </c>
      <c r="G16482" s="108">
        <f t="shared" si="257"/>
        <v>44013</v>
      </c>
    </row>
    <row r="16483" spans="1:7" x14ac:dyDescent="0.35">
      <c r="A16483" s="72" t="s">
        <v>914</v>
      </c>
      <c r="B16483" s="72" t="s">
        <v>915</v>
      </c>
      <c r="C16483" s="72" t="s">
        <v>1100</v>
      </c>
      <c r="D16483" s="72" t="s">
        <v>1093</v>
      </c>
      <c r="E16483" s="72">
        <v>947</v>
      </c>
      <c r="F16483" s="105">
        <v>176</v>
      </c>
      <c r="G16483" s="108">
        <f t="shared" si="257"/>
        <v>43922</v>
      </c>
    </row>
    <row r="16484" spans="1:7" x14ac:dyDescent="0.35">
      <c r="A16484" s="72" t="s">
        <v>914</v>
      </c>
      <c r="B16484" s="72" t="s">
        <v>915</v>
      </c>
      <c r="C16484" s="72" t="s">
        <v>1100</v>
      </c>
      <c r="D16484" s="72" t="s">
        <v>1094</v>
      </c>
      <c r="E16484" s="72">
        <v>927</v>
      </c>
      <c r="F16484" s="105">
        <v>167</v>
      </c>
      <c r="G16484" s="108">
        <f t="shared" si="257"/>
        <v>43831</v>
      </c>
    </row>
    <row r="16485" spans="1:7" x14ac:dyDescent="0.35">
      <c r="A16485" s="72" t="s">
        <v>914</v>
      </c>
      <c r="B16485" s="72" t="s">
        <v>915</v>
      </c>
      <c r="C16485" s="72" t="s">
        <v>1100</v>
      </c>
      <c r="D16485" s="72" t="s">
        <v>1095</v>
      </c>
      <c r="E16485" s="72">
        <v>926</v>
      </c>
      <c r="F16485" s="105">
        <v>164</v>
      </c>
      <c r="G16485" s="108">
        <f t="shared" si="257"/>
        <v>43739</v>
      </c>
    </row>
    <row r="16486" spans="1:7" x14ac:dyDescent="0.35">
      <c r="A16486" s="72" t="s">
        <v>914</v>
      </c>
      <c r="B16486" s="72" t="s">
        <v>915</v>
      </c>
      <c r="C16486" s="72" t="s">
        <v>1100</v>
      </c>
      <c r="D16486" s="72" t="s">
        <v>1096</v>
      </c>
      <c r="E16486" s="72">
        <v>929</v>
      </c>
      <c r="F16486" s="105">
        <v>160</v>
      </c>
      <c r="G16486" s="108">
        <f t="shared" si="257"/>
        <v>43647</v>
      </c>
    </row>
    <row r="16487" spans="1:7" x14ac:dyDescent="0.35">
      <c r="A16487" s="72" t="s">
        <v>914</v>
      </c>
      <c r="B16487" s="72" t="s">
        <v>915</v>
      </c>
      <c r="C16487" s="72" t="s">
        <v>1100</v>
      </c>
      <c r="D16487" s="72" t="s">
        <v>1097</v>
      </c>
      <c r="E16487" s="72">
        <v>929</v>
      </c>
      <c r="F16487" s="105">
        <v>162</v>
      </c>
      <c r="G16487" s="108">
        <f t="shared" si="257"/>
        <v>43556</v>
      </c>
    </row>
    <row r="16488" spans="1:7" x14ac:dyDescent="0.35">
      <c r="A16488" s="72" t="s">
        <v>914</v>
      </c>
      <c r="B16488" s="72" t="s">
        <v>915</v>
      </c>
      <c r="C16488" s="72" t="s">
        <v>1100</v>
      </c>
      <c r="D16488" s="72" t="s">
        <v>1098</v>
      </c>
      <c r="E16488" s="72">
        <v>917</v>
      </c>
      <c r="F16488" s="105">
        <v>168</v>
      </c>
      <c r="G16488" s="108">
        <f t="shared" si="257"/>
        <v>43466</v>
      </c>
    </row>
    <row r="16489" spans="1:7" x14ac:dyDescent="0.35">
      <c r="A16489" s="72" t="s">
        <v>914</v>
      </c>
      <c r="B16489" s="72" t="s">
        <v>915</v>
      </c>
      <c r="C16489" s="72" t="s">
        <v>1100</v>
      </c>
      <c r="D16489" s="72" t="s">
        <v>1099</v>
      </c>
      <c r="E16489" s="72">
        <v>961</v>
      </c>
      <c r="F16489" s="105">
        <v>179</v>
      </c>
      <c r="G16489" s="108">
        <f t="shared" si="257"/>
        <v>43374</v>
      </c>
    </row>
    <row r="16490" spans="1:7" x14ac:dyDescent="0.35">
      <c r="A16490" s="72" t="s">
        <v>914</v>
      </c>
      <c r="B16490" s="72" t="s">
        <v>915</v>
      </c>
      <c r="C16490" s="72" t="s">
        <v>1101</v>
      </c>
      <c r="D16490" s="72" t="s">
        <v>1088</v>
      </c>
      <c r="E16490" s="72">
        <v>496</v>
      </c>
      <c r="F16490" s="105">
        <v>13</v>
      </c>
      <c r="G16490" s="108">
        <f t="shared" si="257"/>
        <v>44378</v>
      </c>
    </row>
    <row r="16491" spans="1:7" x14ac:dyDescent="0.35">
      <c r="A16491" s="72" t="s">
        <v>914</v>
      </c>
      <c r="B16491" s="72" t="s">
        <v>915</v>
      </c>
      <c r="C16491" s="72" t="s">
        <v>1101</v>
      </c>
      <c r="D16491" s="72" t="s">
        <v>1089</v>
      </c>
      <c r="E16491" s="72">
        <v>496</v>
      </c>
      <c r="F16491" s="105">
        <v>11</v>
      </c>
      <c r="G16491" s="108">
        <f t="shared" si="257"/>
        <v>44287</v>
      </c>
    </row>
    <row r="16492" spans="1:7" x14ac:dyDescent="0.35">
      <c r="A16492" s="72" t="s">
        <v>914</v>
      </c>
      <c r="B16492" s="72" t="s">
        <v>915</v>
      </c>
      <c r="C16492" s="72" t="s">
        <v>1101</v>
      </c>
      <c r="D16492" s="72" t="s">
        <v>1090</v>
      </c>
      <c r="E16492" s="72">
        <v>500</v>
      </c>
      <c r="F16492" s="105">
        <v>11</v>
      </c>
      <c r="G16492" s="108">
        <f t="shared" si="257"/>
        <v>44197</v>
      </c>
    </row>
    <row r="16493" spans="1:7" x14ac:dyDescent="0.35">
      <c r="A16493" s="72" t="s">
        <v>914</v>
      </c>
      <c r="B16493" s="72" t="s">
        <v>915</v>
      </c>
      <c r="C16493" s="72" t="s">
        <v>1101</v>
      </c>
      <c r="D16493" s="72" t="s">
        <v>1091</v>
      </c>
      <c r="E16493" s="72">
        <v>496</v>
      </c>
      <c r="F16493" s="105">
        <v>10</v>
      </c>
      <c r="G16493" s="108">
        <f t="shared" si="257"/>
        <v>44105</v>
      </c>
    </row>
    <row r="16494" spans="1:7" x14ac:dyDescent="0.35">
      <c r="A16494" s="72" t="s">
        <v>914</v>
      </c>
      <c r="B16494" s="72" t="s">
        <v>915</v>
      </c>
      <c r="C16494" s="72" t="s">
        <v>1101</v>
      </c>
      <c r="D16494" s="72" t="s">
        <v>1092</v>
      </c>
      <c r="E16494" s="72">
        <v>483</v>
      </c>
      <c r="F16494" s="105">
        <v>10</v>
      </c>
      <c r="G16494" s="108">
        <f t="shared" si="257"/>
        <v>44013</v>
      </c>
    </row>
    <row r="16495" spans="1:7" x14ac:dyDescent="0.35">
      <c r="A16495" s="72" t="s">
        <v>914</v>
      </c>
      <c r="B16495" s="72" t="s">
        <v>915</v>
      </c>
      <c r="C16495" s="72" t="s">
        <v>1101</v>
      </c>
      <c r="D16495" s="72" t="s">
        <v>1093</v>
      </c>
      <c r="E16495" s="72">
        <v>479</v>
      </c>
      <c r="F16495" s="105">
        <v>11</v>
      </c>
      <c r="G16495" s="108">
        <f t="shared" si="257"/>
        <v>43922</v>
      </c>
    </row>
    <row r="16496" spans="1:7" x14ac:dyDescent="0.35">
      <c r="A16496" s="72" t="s">
        <v>914</v>
      </c>
      <c r="B16496" s="72" t="s">
        <v>915</v>
      </c>
      <c r="C16496" s="72" t="s">
        <v>1101</v>
      </c>
      <c r="D16496" s="72" t="s">
        <v>1094</v>
      </c>
      <c r="E16496" s="72">
        <v>458</v>
      </c>
      <c r="F16496" s="105">
        <v>11</v>
      </c>
      <c r="G16496" s="108">
        <f t="shared" si="257"/>
        <v>43831</v>
      </c>
    </row>
    <row r="16497" spans="1:7" x14ac:dyDescent="0.35">
      <c r="A16497" s="72" t="s">
        <v>914</v>
      </c>
      <c r="B16497" s="72" t="s">
        <v>915</v>
      </c>
      <c r="C16497" s="72" t="s">
        <v>1101</v>
      </c>
      <c r="D16497" s="72" t="s">
        <v>1095</v>
      </c>
      <c r="E16497" s="72">
        <v>463</v>
      </c>
      <c r="F16497" s="105">
        <v>10</v>
      </c>
      <c r="G16497" s="108">
        <f t="shared" si="257"/>
        <v>43739</v>
      </c>
    </row>
    <row r="16498" spans="1:7" x14ac:dyDescent="0.35">
      <c r="A16498" s="72" t="s">
        <v>914</v>
      </c>
      <c r="B16498" s="72" t="s">
        <v>915</v>
      </c>
      <c r="C16498" s="72" t="s">
        <v>1101</v>
      </c>
      <c r="D16498" s="72" t="s">
        <v>1096</v>
      </c>
      <c r="E16498" s="72">
        <v>458</v>
      </c>
      <c r="F16498" s="105">
        <v>11</v>
      </c>
      <c r="G16498" s="108">
        <f t="shared" si="257"/>
        <v>43647</v>
      </c>
    </row>
    <row r="16499" spans="1:7" x14ac:dyDescent="0.35">
      <c r="A16499" s="72" t="s">
        <v>914</v>
      </c>
      <c r="B16499" s="72" t="s">
        <v>915</v>
      </c>
      <c r="C16499" s="72" t="s">
        <v>1101</v>
      </c>
      <c r="D16499" s="72" t="s">
        <v>1097</v>
      </c>
      <c r="E16499" s="72">
        <v>457</v>
      </c>
      <c r="F16499" s="105">
        <v>9</v>
      </c>
      <c r="G16499" s="108">
        <f t="shared" si="257"/>
        <v>43556</v>
      </c>
    </row>
    <row r="16500" spans="1:7" x14ac:dyDescent="0.35">
      <c r="A16500" s="72" t="s">
        <v>914</v>
      </c>
      <c r="B16500" s="72" t="s">
        <v>915</v>
      </c>
      <c r="C16500" s="72" t="s">
        <v>1101</v>
      </c>
      <c r="D16500" s="72" t="s">
        <v>1098</v>
      </c>
      <c r="E16500" s="72">
        <v>447</v>
      </c>
      <c r="F16500" s="105">
        <v>9</v>
      </c>
      <c r="G16500" s="108">
        <f t="shared" si="257"/>
        <v>43466</v>
      </c>
    </row>
    <row r="16501" spans="1:7" x14ac:dyDescent="0.35">
      <c r="A16501" s="72" t="s">
        <v>914</v>
      </c>
      <c r="B16501" s="72" t="s">
        <v>915</v>
      </c>
      <c r="C16501" s="72" t="s">
        <v>1101</v>
      </c>
      <c r="D16501" s="72" t="s">
        <v>1099</v>
      </c>
      <c r="E16501" s="72">
        <v>478</v>
      </c>
      <c r="F16501" s="105">
        <v>11</v>
      </c>
      <c r="G16501" s="108">
        <f t="shared" si="257"/>
        <v>43374</v>
      </c>
    </row>
    <row r="16502" spans="1:7" x14ac:dyDescent="0.35">
      <c r="A16502" s="72" t="s">
        <v>914</v>
      </c>
      <c r="B16502" s="72" t="s">
        <v>915</v>
      </c>
      <c r="C16502" s="72" t="s">
        <v>1102</v>
      </c>
      <c r="D16502" s="72" t="s">
        <v>1088</v>
      </c>
      <c r="E16502" s="72">
        <v>1658</v>
      </c>
      <c r="F16502" s="105">
        <v>197</v>
      </c>
      <c r="G16502" s="108">
        <f t="shared" si="257"/>
        <v>44378</v>
      </c>
    </row>
    <row r="16503" spans="1:7" x14ac:dyDescent="0.35">
      <c r="A16503" s="72" t="s">
        <v>914</v>
      </c>
      <c r="B16503" s="72" t="s">
        <v>915</v>
      </c>
      <c r="C16503" s="72" t="s">
        <v>1102</v>
      </c>
      <c r="D16503" s="72" t="s">
        <v>1089</v>
      </c>
      <c r="E16503" s="72">
        <v>1660</v>
      </c>
      <c r="F16503" s="105">
        <v>203</v>
      </c>
      <c r="G16503" s="108">
        <f t="shared" si="257"/>
        <v>44287</v>
      </c>
    </row>
    <row r="16504" spans="1:7" x14ac:dyDescent="0.35">
      <c r="A16504" s="72" t="s">
        <v>914</v>
      </c>
      <c r="B16504" s="72" t="s">
        <v>915</v>
      </c>
      <c r="C16504" s="72" t="s">
        <v>1102</v>
      </c>
      <c r="D16504" s="72" t="s">
        <v>1090</v>
      </c>
      <c r="E16504" s="72">
        <v>1659</v>
      </c>
      <c r="F16504" s="105">
        <v>200</v>
      </c>
      <c r="G16504" s="108">
        <f t="shared" si="257"/>
        <v>44197</v>
      </c>
    </row>
    <row r="16505" spans="1:7" x14ac:dyDescent="0.35">
      <c r="A16505" s="72" t="s">
        <v>914</v>
      </c>
      <c r="B16505" s="72" t="s">
        <v>915</v>
      </c>
      <c r="C16505" s="72" t="s">
        <v>1102</v>
      </c>
      <c r="D16505" s="72" t="s">
        <v>1091</v>
      </c>
      <c r="E16505" s="72">
        <v>1666</v>
      </c>
      <c r="F16505" s="105">
        <v>198</v>
      </c>
      <c r="G16505" s="108">
        <f t="shared" si="257"/>
        <v>44105</v>
      </c>
    </row>
    <row r="16506" spans="1:7" x14ac:dyDescent="0.35">
      <c r="A16506" s="72" t="s">
        <v>914</v>
      </c>
      <c r="B16506" s="72" t="s">
        <v>915</v>
      </c>
      <c r="C16506" s="72" t="s">
        <v>1102</v>
      </c>
      <c r="D16506" s="72" t="s">
        <v>1092</v>
      </c>
      <c r="E16506" s="72">
        <v>1651</v>
      </c>
      <c r="F16506" s="105">
        <v>193</v>
      </c>
      <c r="G16506" s="108">
        <f t="shared" si="257"/>
        <v>44013</v>
      </c>
    </row>
    <row r="16507" spans="1:7" x14ac:dyDescent="0.35">
      <c r="A16507" s="72" t="s">
        <v>914</v>
      </c>
      <c r="B16507" s="72" t="s">
        <v>915</v>
      </c>
      <c r="C16507" s="72" t="s">
        <v>1102</v>
      </c>
      <c r="D16507" s="72" t="s">
        <v>1093</v>
      </c>
      <c r="E16507" s="72">
        <v>1652</v>
      </c>
      <c r="F16507" s="105">
        <v>196</v>
      </c>
      <c r="G16507" s="108">
        <f t="shared" si="257"/>
        <v>43922</v>
      </c>
    </row>
    <row r="16508" spans="1:7" x14ac:dyDescent="0.35">
      <c r="A16508" s="72" t="s">
        <v>914</v>
      </c>
      <c r="B16508" s="72" t="s">
        <v>915</v>
      </c>
      <c r="C16508" s="72" t="s">
        <v>1102</v>
      </c>
      <c r="D16508" s="72" t="s">
        <v>1094</v>
      </c>
      <c r="E16508" s="72">
        <v>1625</v>
      </c>
      <c r="F16508" s="105">
        <v>197</v>
      </c>
      <c r="G16508" s="108">
        <f t="shared" si="257"/>
        <v>43831</v>
      </c>
    </row>
    <row r="16509" spans="1:7" x14ac:dyDescent="0.35">
      <c r="A16509" s="72" t="s">
        <v>914</v>
      </c>
      <c r="B16509" s="72" t="s">
        <v>915</v>
      </c>
      <c r="C16509" s="72" t="s">
        <v>1102</v>
      </c>
      <c r="D16509" s="72" t="s">
        <v>1095</v>
      </c>
      <c r="E16509" s="72">
        <v>1621</v>
      </c>
      <c r="F16509" s="105">
        <v>196</v>
      </c>
      <c r="G16509" s="108">
        <f t="shared" si="257"/>
        <v>43739</v>
      </c>
    </row>
    <row r="16510" spans="1:7" x14ac:dyDescent="0.35">
      <c r="A16510" s="72" t="s">
        <v>914</v>
      </c>
      <c r="B16510" s="72" t="s">
        <v>915</v>
      </c>
      <c r="C16510" s="72" t="s">
        <v>1102</v>
      </c>
      <c r="D16510" s="72" t="s">
        <v>1096</v>
      </c>
      <c r="E16510" s="72">
        <v>1622</v>
      </c>
      <c r="F16510" s="105">
        <v>196</v>
      </c>
      <c r="G16510" s="108">
        <f t="shared" si="257"/>
        <v>43647</v>
      </c>
    </row>
    <row r="16511" spans="1:7" x14ac:dyDescent="0.35">
      <c r="A16511" s="72" t="s">
        <v>914</v>
      </c>
      <c r="B16511" s="72" t="s">
        <v>915</v>
      </c>
      <c r="C16511" s="72" t="s">
        <v>1102</v>
      </c>
      <c r="D16511" s="72" t="s">
        <v>1097</v>
      </c>
      <c r="E16511" s="72">
        <v>1620</v>
      </c>
      <c r="F16511" s="105">
        <v>184</v>
      </c>
      <c r="G16511" s="108">
        <f t="shared" si="257"/>
        <v>43556</v>
      </c>
    </row>
    <row r="16512" spans="1:7" x14ac:dyDescent="0.35">
      <c r="A16512" s="72" t="s">
        <v>914</v>
      </c>
      <c r="B16512" s="72" t="s">
        <v>915</v>
      </c>
      <c r="C16512" s="72" t="s">
        <v>1102</v>
      </c>
      <c r="D16512" s="72" t="s">
        <v>1098</v>
      </c>
      <c r="E16512" s="72">
        <v>1610</v>
      </c>
      <c r="F16512" s="105">
        <v>194</v>
      </c>
      <c r="G16512" s="108">
        <f t="shared" si="257"/>
        <v>43466</v>
      </c>
    </row>
    <row r="16513" spans="1:7" x14ac:dyDescent="0.35">
      <c r="A16513" s="72" t="s">
        <v>914</v>
      </c>
      <c r="B16513" s="72" t="s">
        <v>915</v>
      </c>
      <c r="C16513" s="72" t="s">
        <v>1102</v>
      </c>
      <c r="D16513" s="72" t="s">
        <v>1099</v>
      </c>
      <c r="E16513" s="72">
        <v>1651</v>
      </c>
      <c r="F16513" s="105">
        <v>215</v>
      </c>
      <c r="G16513" s="108">
        <f t="shared" si="257"/>
        <v>43374</v>
      </c>
    </row>
    <row r="16514" spans="1:7" x14ac:dyDescent="0.35">
      <c r="A16514" s="72" t="s">
        <v>1046</v>
      </c>
      <c r="B16514" s="72" t="s">
        <v>1047</v>
      </c>
      <c r="C16514" s="72" t="s">
        <v>1087</v>
      </c>
      <c r="D16514" s="72" t="s">
        <v>1088</v>
      </c>
      <c r="E16514" s="72">
        <v>1205</v>
      </c>
      <c r="F16514" s="105">
        <v>33</v>
      </c>
      <c r="G16514" s="108">
        <f t="shared" si="257"/>
        <v>44378</v>
      </c>
    </row>
    <row r="16515" spans="1:7" x14ac:dyDescent="0.35">
      <c r="A16515" s="72" t="s">
        <v>1046</v>
      </c>
      <c r="B16515" s="72" t="s">
        <v>1047</v>
      </c>
      <c r="C16515" s="72" t="s">
        <v>1087</v>
      </c>
      <c r="D16515" s="72" t="s">
        <v>1089</v>
      </c>
      <c r="E16515" s="72">
        <v>1203</v>
      </c>
      <c r="F16515" s="105">
        <v>33</v>
      </c>
      <c r="G16515" s="108">
        <f t="shared" si="257"/>
        <v>44287</v>
      </c>
    </row>
    <row r="16516" spans="1:7" x14ac:dyDescent="0.35">
      <c r="A16516" s="72" t="s">
        <v>1046</v>
      </c>
      <c r="B16516" s="72" t="s">
        <v>1047</v>
      </c>
      <c r="C16516" s="72" t="s">
        <v>1087</v>
      </c>
      <c r="D16516" s="72" t="s">
        <v>1090</v>
      </c>
      <c r="E16516" s="72">
        <v>1202</v>
      </c>
      <c r="F16516" s="105">
        <v>33</v>
      </c>
      <c r="G16516" s="108">
        <f t="shared" ref="G16516:G16579" si="258">DATE(LEFT(D16516,4),RIGHT(LEFT(D16516,7),2),1)</f>
        <v>44197</v>
      </c>
    </row>
    <row r="16517" spans="1:7" x14ac:dyDescent="0.35">
      <c r="A16517" s="72" t="s">
        <v>1046</v>
      </c>
      <c r="B16517" s="72" t="s">
        <v>1047</v>
      </c>
      <c r="C16517" s="72" t="s">
        <v>1087</v>
      </c>
      <c r="D16517" s="72" t="s">
        <v>1091</v>
      </c>
      <c r="E16517" s="72">
        <v>1197</v>
      </c>
      <c r="F16517" s="105">
        <v>33</v>
      </c>
      <c r="G16517" s="108">
        <f t="shared" si="258"/>
        <v>44105</v>
      </c>
    </row>
    <row r="16518" spans="1:7" x14ac:dyDescent="0.35">
      <c r="A16518" s="72" t="s">
        <v>1046</v>
      </c>
      <c r="B16518" s="72" t="s">
        <v>1047</v>
      </c>
      <c r="C16518" s="72" t="s">
        <v>1087</v>
      </c>
      <c r="D16518" s="72" t="s">
        <v>1092</v>
      </c>
      <c r="E16518" s="72">
        <v>1198</v>
      </c>
      <c r="F16518" s="105">
        <v>33</v>
      </c>
      <c r="G16518" s="108">
        <f t="shared" si="258"/>
        <v>44013</v>
      </c>
    </row>
    <row r="16519" spans="1:7" x14ac:dyDescent="0.35">
      <c r="A16519" s="72" t="s">
        <v>1046</v>
      </c>
      <c r="B16519" s="72" t="s">
        <v>1047</v>
      </c>
      <c r="C16519" s="72" t="s">
        <v>1087</v>
      </c>
      <c r="D16519" s="72" t="s">
        <v>1093</v>
      </c>
      <c r="E16519" s="72">
        <v>1197</v>
      </c>
      <c r="F16519" s="105">
        <v>43</v>
      </c>
      <c r="G16519" s="108">
        <f t="shared" si="258"/>
        <v>43922</v>
      </c>
    </row>
    <row r="16520" spans="1:7" x14ac:dyDescent="0.35">
      <c r="A16520" s="72" t="s">
        <v>1046</v>
      </c>
      <c r="B16520" s="72" t="s">
        <v>1047</v>
      </c>
      <c r="C16520" s="72" t="s">
        <v>1087</v>
      </c>
      <c r="D16520" s="72" t="s">
        <v>1094</v>
      </c>
      <c r="E16520" s="72">
        <v>1192</v>
      </c>
      <c r="F16520" s="105">
        <v>41</v>
      </c>
      <c r="G16520" s="108">
        <f t="shared" si="258"/>
        <v>43831</v>
      </c>
    </row>
    <row r="16521" spans="1:7" x14ac:dyDescent="0.35">
      <c r="A16521" s="72" t="s">
        <v>1046</v>
      </c>
      <c r="B16521" s="72" t="s">
        <v>1047</v>
      </c>
      <c r="C16521" s="72" t="s">
        <v>1087</v>
      </c>
      <c r="D16521" s="72" t="s">
        <v>1095</v>
      </c>
      <c r="E16521" s="72">
        <v>1188</v>
      </c>
      <c r="F16521" s="105">
        <v>37</v>
      </c>
      <c r="G16521" s="108">
        <f t="shared" si="258"/>
        <v>43739</v>
      </c>
    </row>
    <row r="16522" spans="1:7" x14ac:dyDescent="0.35">
      <c r="A16522" s="72" t="s">
        <v>1046</v>
      </c>
      <c r="B16522" s="72" t="s">
        <v>1047</v>
      </c>
      <c r="C16522" s="72" t="s">
        <v>1087</v>
      </c>
      <c r="D16522" s="72" t="s">
        <v>1096</v>
      </c>
      <c r="E16522" s="72">
        <v>1191</v>
      </c>
      <c r="F16522" s="105">
        <v>38</v>
      </c>
      <c r="G16522" s="108">
        <f t="shared" si="258"/>
        <v>43647</v>
      </c>
    </row>
    <row r="16523" spans="1:7" x14ac:dyDescent="0.35">
      <c r="A16523" s="72" t="s">
        <v>1046</v>
      </c>
      <c r="B16523" s="72" t="s">
        <v>1047</v>
      </c>
      <c r="C16523" s="72" t="s">
        <v>1087</v>
      </c>
      <c r="D16523" s="72" t="s">
        <v>1097</v>
      </c>
      <c r="E16523" s="72">
        <v>1189</v>
      </c>
      <c r="F16523" s="105">
        <v>22</v>
      </c>
      <c r="G16523" s="108">
        <f t="shared" si="258"/>
        <v>43556</v>
      </c>
    </row>
    <row r="16524" spans="1:7" x14ac:dyDescent="0.35">
      <c r="A16524" s="72" t="s">
        <v>1046</v>
      </c>
      <c r="B16524" s="72" t="s">
        <v>1047</v>
      </c>
      <c r="C16524" s="72" t="s">
        <v>1087</v>
      </c>
      <c r="D16524" s="72" t="s">
        <v>1098</v>
      </c>
      <c r="E16524" s="72">
        <v>1187</v>
      </c>
      <c r="F16524" s="105">
        <v>22</v>
      </c>
      <c r="G16524" s="108">
        <f t="shared" si="258"/>
        <v>43466</v>
      </c>
    </row>
    <row r="16525" spans="1:7" x14ac:dyDescent="0.35">
      <c r="A16525" s="72" t="s">
        <v>1046</v>
      </c>
      <c r="B16525" s="72" t="s">
        <v>1047</v>
      </c>
      <c r="C16525" s="72" t="s">
        <v>1087</v>
      </c>
      <c r="D16525" s="72" t="s">
        <v>1099</v>
      </c>
      <c r="E16525" s="72">
        <v>1263</v>
      </c>
      <c r="F16525" s="105">
        <v>2</v>
      </c>
      <c r="G16525" s="108">
        <f t="shared" si="258"/>
        <v>43374</v>
      </c>
    </row>
    <row r="16526" spans="1:7" x14ac:dyDescent="0.35">
      <c r="A16526" s="72" t="s">
        <v>1046</v>
      </c>
      <c r="B16526" s="72" t="s">
        <v>1047</v>
      </c>
      <c r="C16526" s="72" t="s">
        <v>1100</v>
      </c>
      <c r="D16526" s="72" t="s">
        <v>1088</v>
      </c>
      <c r="E16526" s="72">
        <v>1617</v>
      </c>
      <c r="F16526" s="105">
        <v>123</v>
      </c>
      <c r="G16526" s="108">
        <f t="shared" si="258"/>
        <v>44378</v>
      </c>
    </row>
    <row r="16527" spans="1:7" x14ac:dyDescent="0.35">
      <c r="A16527" s="72" t="s">
        <v>1046</v>
      </c>
      <c r="B16527" s="72" t="s">
        <v>1047</v>
      </c>
      <c r="C16527" s="72" t="s">
        <v>1100</v>
      </c>
      <c r="D16527" s="72" t="s">
        <v>1089</v>
      </c>
      <c r="E16527" s="72">
        <v>1620</v>
      </c>
      <c r="F16527" s="105">
        <v>109</v>
      </c>
      <c r="G16527" s="108">
        <f t="shared" si="258"/>
        <v>44287</v>
      </c>
    </row>
    <row r="16528" spans="1:7" x14ac:dyDescent="0.35">
      <c r="A16528" s="72" t="s">
        <v>1046</v>
      </c>
      <c r="B16528" s="72" t="s">
        <v>1047</v>
      </c>
      <c r="C16528" s="72" t="s">
        <v>1100</v>
      </c>
      <c r="D16528" s="72" t="s">
        <v>1090</v>
      </c>
      <c r="E16528" s="72">
        <v>1613</v>
      </c>
      <c r="F16528" s="105">
        <v>109</v>
      </c>
      <c r="G16528" s="108">
        <f t="shared" si="258"/>
        <v>44197</v>
      </c>
    </row>
    <row r="16529" spans="1:7" x14ac:dyDescent="0.35">
      <c r="A16529" s="72" t="s">
        <v>1046</v>
      </c>
      <c r="B16529" s="72" t="s">
        <v>1047</v>
      </c>
      <c r="C16529" s="72" t="s">
        <v>1100</v>
      </c>
      <c r="D16529" s="72" t="s">
        <v>1091</v>
      </c>
      <c r="E16529" s="72">
        <v>1621</v>
      </c>
      <c r="F16529" s="105">
        <v>109</v>
      </c>
      <c r="G16529" s="108">
        <f t="shared" si="258"/>
        <v>44105</v>
      </c>
    </row>
    <row r="16530" spans="1:7" x14ac:dyDescent="0.35">
      <c r="A16530" s="72" t="s">
        <v>1046</v>
      </c>
      <c r="B16530" s="72" t="s">
        <v>1047</v>
      </c>
      <c r="C16530" s="72" t="s">
        <v>1100</v>
      </c>
      <c r="D16530" s="72" t="s">
        <v>1092</v>
      </c>
      <c r="E16530" s="72">
        <v>1637</v>
      </c>
      <c r="F16530" s="105">
        <v>115</v>
      </c>
      <c r="G16530" s="108">
        <f t="shared" si="258"/>
        <v>44013</v>
      </c>
    </row>
    <row r="16531" spans="1:7" x14ac:dyDescent="0.35">
      <c r="A16531" s="72" t="s">
        <v>1046</v>
      </c>
      <c r="B16531" s="72" t="s">
        <v>1047</v>
      </c>
      <c r="C16531" s="72" t="s">
        <v>1100</v>
      </c>
      <c r="D16531" s="72" t="s">
        <v>1093</v>
      </c>
      <c r="E16531" s="72">
        <v>1615</v>
      </c>
      <c r="F16531" s="105">
        <v>118</v>
      </c>
      <c r="G16531" s="108">
        <f t="shared" si="258"/>
        <v>43922</v>
      </c>
    </row>
    <row r="16532" spans="1:7" x14ac:dyDescent="0.35">
      <c r="A16532" s="72" t="s">
        <v>1046</v>
      </c>
      <c r="B16532" s="72" t="s">
        <v>1047</v>
      </c>
      <c r="C16532" s="72" t="s">
        <v>1100</v>
      </c>
      <c r="D16532" s="72" t="s">
        <v>1094</v>
      </c>
      <c r="E16532" s="72">
        <v>1604</v>
      </c>
      <c r="F16532" s="105">
        <v>108</v>
      </c>
      <c r="G16532" s="108">
        <f t="shared" si="258"/>
        <v>43831</v>
      </c>
    </row>
    <row r="16533" spans="1:7" x14ac:dyDescent="0.35">
      <c r="A16533" s="72" t="s">
        <v>1046</v>
      </c>
      <c r="B16533" s="72" t="s">
        <v>1047</v>
      </c>
      <c r="C16533" s="72" t="s">
        <v>1100</v>
      </c>
      <c r="D16533" s="72" t="s">
        <v>1095</v>
      </c>
      <c r="E16533" s="72">
        <v>1599</v>
      </c>
      <c r="F16533" s="105">
        <v>91</v>
      </c>
      <c r="G16533" s="108">
        <f t="shared" si="258"/>
        <v>43739</v>
      </c>
    </row>
    <row r="16534" spans="1:7" x14ac:dyDescent="0.35">
      <c r="A16534" s="72" t="s">
        <v>1046</v>
      </c>
      <c r="B16534" s="72" t="s">
        <v>1047</v>
      </c>
      <c r="C16534" s="72" t="s">
        <v>1100</v>
      </c>
      <c r="D16534" s="72" t="s">
        <v>1096</v>
      </c>
      <c r="E16534" s="72">
        <v>1587</v>
      </c>
      <c r="F16534" s="105">
        <v>90</v>
      </c>
      <c r="G16534" s="108">
        <f t="shared" si="258"/>
        <v>43647</v>
      </c>
    </row>
    <row r="16535" spans="1:7" x14ac:dyDescent="0.35">
      <c r="A16535" s="72" t="s">
        <v>1046</v>
      </c>
      <c r="B16535" s="72" t="s">
        <v>1047</v>
      </c>
      <c r="C16535" s="72" t="s">
        <v>1100</v>
      </c>
      <c r="D16535" s="72" t="s">
        <v>1097</v>
      </c>
      <c r="E16535" s="72">
        <v>1596</v>
      </c>
      <c r="F16535" s="105">
        <v>60</v>
      </c>
      <c r="G16535" s="108">
        <f t="shared" si="258"/>
        <v>43556</v>
      </c>
    </row>
    <row r="16536" spans="1:7" x14ac:dyDescent="0.35">
      <c r="A16536" s="72" t="s">
        <v>1046</v>
      </c>
      <c r="B16536" s="72" t="s">
        <v>1047</v>
      </c>
      <c r="C16536" s="72" t="s">
        <v>1100</v>
      </c>
      <c r="D16536" s="72" t="s">
        <v>1098</v>
      </c>
      <c r="E16536" s="72">
        <v>1553</v>
      </c>
      <c r="F16536" s="105">
        <v>58</v>
      </c>
      <c r="G16536" s="108">
        <f t="shared" si="258"/>
        <v>43466</v>
      </c>
    </row>
    <row r="16537" spans="1:7" x14ac:dyDescent="0.35">
      <c r="A16537" s="72" t="s">
        <v>1046</v>
      </c>
      <c r="B16537" s="72" t="s">
        <v>1047</v>
      </c>
      <c r="C16537" s="72" t="s">
        <v>1100</v>
      </c>
      <c r="D16537" s="72" t="s">
        <v>1099</v>
      </c>
      <c r="E16537" s="72">
        <v>1849</v>
      </c>
      <c r="F16537" s="105">
        <v>1</v>
      </c>
      <c r="G16537" s="108">
        <f t="shared" si="258"/>
        <v>43374</v>
      </c>
    </row>
    <row r="16538" spans="1:7" x14ac:dyDescent="0.35">
      <c r="A16538" s="72" t="s">
        <v>1046</v>
      </c>
      <c r="B16538" s="72" t="s">
        <v>1047</v>
      </c>
      <c r="C16538" s="72" t="s">
        <v>1101</v>
      </c>
      <c r="D16538" s="72" t="s">
        <v>1088</v>
      </c>
      <c r="E16538" s="72">
        <v>155</v>
      </c>
      <c r="F16538" s="105">
        <v>1</v>
      </c>
      <c r="G16538" s="108">
        <f t="shared" si="258"/>
        <v>44378</v>
      </c>
    </row>
    <row r="16539" spans="1:7" x14ac:dyDescent="0.35">
      <c r="A16539" s="72" t="s">
        <v>1046</v>
      </c>
      <c r="B16539" s="72" t="s">
        <v>1047</v>
      </c>
      <c r="C16539" s="72" t="s">
        <v>1101</v>
      </c>
      <c r="D16539" s="72" t="s">
        <v>1089</v>
      </c>
      <c r="E16539" s="72">
        <v>157</v>
      </c>
      <c r="F16539" s="105">
        <v>1</v>
      </c>
      <c r="G16539" s="108">
        <f t="shared" si="258"/>
        <v>44287</v>
      </c>
    </row>
    <row r="16540" spans="1:7" x14ac:dyDescent="0.35">
      <c r="A16540" s="72" t="s">
        <v>1046</v>
      </c>
      <c r="B16540" s="72" t="s">
        <v>1047</v>
      </c>
      <c r="C16540" s="72" t="s">
        <v>1101</v>
      </c>
      <c r="D16540" s="72" t="s">
        <v>1090</v>
      </c>
      <c r="E16540" s="72">
        <v>157</v>
      </c>
      <c r="F16540" s="105">
        <v>1</v>
      </c>
      <c r="G16540" s="108">
        <f t="shared" si="258"/>
        <v>44197</v>
      </c>
    </row>
    <row r="16541" spans="1:7" x14ac:dyDescent="0.35">
      <c r="A16541" s="72" t="s">
        <v>1046</v>
      </c>
      <c r="B16541" s="72" t="s">
        <v>1047</v>
      </c>
      <c r="C16541" s="72" t="s">
        <v>1101</v>
      </c>
      <c r="D16541" s="72" t="s">
        <v>1091</v>
      </c>
      <c r="E16541" s="72">
        <v>156</v>
      </c>
      <c r="F16541" s="105">
        <v>1</v>
      </c>
      <c r="G16541" s="108">
        <f t="shared" si="258"/>
        <v>44105</v>
      </c>
    </row>
    <row r="16542" spans="1:7" x14ac:dyDescent="0.35">
      <c r="A16542" s="72" t="s">
        <v>1046</v>
      </c>
      <c r="B16542" s="72" t="s">
        <v>1047</v>
      </c>
      <c r="C16542" s="72" t="s">
        <v>1101</v>
      </c>
      <c r="D16542" s="72" t="s">
        <v>1092</v>
      </c>
      <c r="E16542" s="72">
        <v>156</v>
      </c>
      <c r="F16542" s="105">
        <v>1</v>
      </c>
      <c r="G16542" s="108">
        <f t="shared" si="258"/>
        <v>44013</v>
      </c>
    </row>
    <row r="16543" spans="1:7" x14ac:dyDescent="0.35">
      <c r="A16543" s="72" t="s">
        <v>1046</v>
      </c>
      <c r="B16543" s="72" t="s">
        <v>1047</v>
      </c>
      <c r="C16543" s="72" t="s">
        <v>1101</v>
      </c>
      <c r="D16543" s="72" t="s">
        <v>1093</v>
      </c>
      <c r="E16543" s="72">
        <v>155</v>
      </c>
      <c r="F16543" s="105">
        <v>3</v>
      </c>
      <c r="G16543" s="108">
        <f t="shared" si="258"/>
        <v>43922</v>
      </c>
    </row>
    <row r="16544" spans="1:7" x14ac:dyDescent="0.35">
      <c r="A16544" s="72" t="s">
        <v>1046</v>
      </c>
      <c r="B16544" s="72" t="s">
        <v>1047</v>
      </c>
      <c r="C16544" s="72" t="s">
        <v>1101</v>
      </c>
      <c r="D16544" s="72" t="s">
        <v>1094</v>
      </c>
      <c r="E16544" s="72">
        <v>154</v>
      </c>
      <c r="F16544" s="105">
        <v>3</v>
      </c>
      <c r="G16544" s="108">
        <f t="shared" si="258"/>
        <v>43831</v>
      </c>
    </row>
    <row r="16545" spans="1:7" x14ac:dyDescent="0.35">
      <c r="A16545" s="72" t="s">
        <v>1046</v>
      </c>
      <c r="B16545" s="72" t="s">
        <v>1047</v>
      </c>
      <c r="C16545" s="72" t="s">
        <v>1101</v>
      </c>
      <c r="D16545" s="72" t="s">
        <v>1095</v>
      </c>
      <c r="E16545" s="72">
        <v>155</v>
      </c>
      <c r="F16545" s="105">
        <v>3</v>
      </c>
      <c r="G16545" s="108">
        <f t="shared" si="258"/>
        <v>43739</v>
      </c>
    </row>
    <row r="16546" spans="1:7" x14ac:dyDescent="0.35">
      <c r="A16546" s="72" t="s">
        <v>1046</v>
      </c>
      <c r="B16546" s="72" t="s">
        <v>1047</v>
      </c>
      <c r="C16546" s="72" t="s">
        <v>1101</v>
      </c>
      <c r="D16546" s="72" t="s">
        <v>1096</v>
      </c>
      <c r="E16546" s="72">
        <v>154</v>
      </c>
      <c r="F16546" s="105">
        <v>3</v>
      </c>
      <c r="G16546" s="108">
        <f t="shared" si="258"/>
        <v>43647</v>
      </c>
    </row>
    <row r="16547" spans="1:7" x14ac:dyDescent="0.35">
      <c r="A16547" s="72" t="s">
        <v>1046</v>
      </c>
      <c r="B16547" s="72" t="s">
        <v>1047</v>
      </c>
      <c r="C16547" s="72" t="s">
        <v>1101</v>
      </c>
      <c r="D16547" s="72" t="s">
        <v>1097</v>
      </c>
      <c r="E16547" s="72">
        <v>153</v>
      </c>
      <c r="F16547" s="105">
        <v>2</v>
      </c>
      <c r="G16547" s="108">
        <f t="shared" si="258"/>
        <v>43556</v>
      </c>
    </row>
    <row r="16548" spans="1:7" x14ac:dyDescent="0.35">
      <c r="A16548" s="72" t="s">
        <v>1046</v>
      </c>
      <c r="B16548" s="72" t="s">
        <v>1047</v>
      </c>
      <c r="C16548" s="72" t="s">
        <v>1101</v>
      </c>
      <c r="D16548" s="72" t="s">
        <v>1098</v>
      </c>
      <c r="E16548" s="72">
        <v>152</v>
      </c>
      <c r="F16548" s="105">
        <v>2</v>
      </c>
      <c r="G16548" s="108">
        <f t="shared" si="258"/>
        <v>43466</v>
      </c>
    </row>
    <row r="16549" spans="1:7" x14ac:dyDescent="0.35">
      <c r="A16549" s="72" t="s">
        <v>1046</v>
      </c>
      <c r="B16549" s="72" t="s">
        <v>1047</v>
      </c>
      <c r="C16549" s="72" t="s">
        <v>1101</v>
      </c>
      <c r="D16549" s="72" t="s">
        <v>1099</v>
      </c>
      <c r="E16549" s="72">
        <v>160</v>
      </c>
      <c r="F16549" s="105">
        <v>0</v>
      </c>
      <c r="G16549" s="108">
        <f t="shared" si="258"/>
        <v>43374</v>
      </c>
    </row>
    <row r="16550" spans="1:7" x14ac:dyDescent="0.35">
      <c r="A16550" s="72" t="s">
        <v>1046</v>
      </c>
      <c r="B16550" s="72" t="s">
        <v>1047</v>
      </c>
      <c r="C16550" s="72" t="s">
        <v>1102</v>
      </c>
      <c r="D16550" s="72" t="s">
        <v>1088</v>
      </c>
      <c r="E16550" s="72">
        <v>1546</v>
      </c>
      <c r="F16550" s="105">
        <v>74</v>
      </c>
      <c r="G16550" s="108">
        <f t="shared" si="258"/>
        <v>44378</v>
      </c>
    </row>
    <row r="16551" spans="1:7" x14ac:dyDescent="0.35">
      <c r="A16551" s="72" t="s">
        <v>1046</v>
      </c>
      <c r="B16551" s="72" t="s">
        <v>1047</v>
      </c>
      <c r="C16551" s="72" t="s">
        <v>1102</v>
      </c>
      <c r="D16551" s="72" t="s">
        <v>1089</v>
      </c>
      <c r="E16551" s="72">
        <v>1550</v>
      </c>
      <c r="F16551" s="105">
        <v>82</v>
      </c>
      <c r="G16551" s="108">
        <f t="shared" si="258"/>
        <v>44287</v>
      </c>
    </row>
    <row r="16552" spans="1:7" x14ac:dyDescent="0.35">
      <c r="A16552" s="72" t="s">
        <v>1046</v>
      </c>
      <c r="B16552" s="72" t="s">
        <v>1047</v>
      </c>
      <c r="C16552" s="72" t="s">
        <v>1102</v>
      </c>
      <c r="D16552" s="72" t="s">
        <v>1090</v>
      </c>
      <c r="E16552" s="72">
        <v>1546</v>
      </c>
      <c r="F16552" s="105">
        <v>81</v>
      </c>
      <c r="G16552" s="108">
        <f t="shared" si="258"/>
        <v>44197</v>
      </c>
    </row>
    <row r="16553" spans="1:7" x14ac:dyDescent="0.35">
      <c r="A16553" s="72" t="s">
        <v>1046</v>
      </c>
      <c r="B16553" s="72" t="s">
        <v>1047</v>
      </c>
      <c r="C16553" s="72" t="s">
        <v>1102</v>
      </c>
      <c r="D16553" s="72" t="s">
        <v>1091</v>
      </c>
      <c r="E16553" s="72">
        <v>1550</v>
      </c>
      <c r="F16553" s="105">
        <v>83</v>
      </c>
      <c r="G16553" s="108">
        <f t="shared" si="258"/>
        <v>44105</v>
      </c>
    </row>
    <row r="16554" spans="1:7" x14ac:dyDescent="0.35">
      <c r="A16554" s="72" t="s">
        <v>1046</v>
      </c>
      <c r="B16554" s="72" t="s">
        <v>1047</v>
      </c>
      <c r="C16554" s="72" t="s">
        <v>1102</v>
      </c>
      <c r="D16554" s="72" t="s">
        <v>1092</v>
      </c>
      <c r="E16554" s="72">
        <v>1548</v>
      </c>
      <c r="F16554" s="105">
        <v>82</v>
      </c>
      <c r="G16554" s="108">
        <f t="shared" si="258"/>
        <v>44013</v>
      </c>
    </row>
    <row r="16555" spans="1:7" x14ac:dyDescent="0.35">
      <c r="A16555" s="72" t="s">
        <v>1046</v>
      </c>
      <c r="B16555" s="72" t="s">
        <v>1047</v>
      </c>
      <c r="C16555" s="72" t="s">
        <v>1102</v>
      </c>
      <c r="D16555" s="72" t="s">
        <v>1093</v>
      </c>
      <c r="E16555" s="72">
        <v>1552</v>
      </c>
      <c r="F16555" s="105">
        <v>106</v>
      </c>
      <c r="G16555" s="108">
        <f t="shared" si="258"/>
        <v>43922</v>
      </c>
    </row>
    <row r="16556" spans="1:7" x14ac:dyDescent="0.35">
      <c r="A16556" s="72" t="s">
        <v>1046</v>
      </c>
      <c r="B16556" s="72" t="s">
        <v>1047</v>
      </c>
      <c r="C16556" s="72" t="s">
        <v>1102</v>
      </c>
      <c r="D16556" s="72" t="s">
        <v>1094</v>
      </c>
      <c r="E16556" s="72">
        <v>1539</v>
      </c>
      <c r="F16556" s="105">
        <v>95</v>
      </c>
      <c r="G16556" s="108">
        <f t="shared" si="258"/>
        <v>43831</v>
      </c>
    </row>
    <row r="16557" spans="1:7" x14ac:dyDescent="0.35">
      <c r="A16557" s="72" t="s">
        <v>1046</v>
      </c>
      <c r="B16557" s="72" t="s">
        <v>1047</v>
      </c>
      <c r="C16557" s="72" t="s">
        <v>1102</v>
      </c>
      <c r="D16557" s="72" t="s">
        <v>1095</v>
      </c>
      <c r="E16557" s="72">
        <v>1539</v>
      </c>
      <c r="F16557" s="105">
        <v>66</v>
      </c>
      <c r="G16557" s="108">
        <f t="shared" si="258"/>
        <v>43739</v>
      </c>
    </row>
    <row r="16558" spans="1:7" x14ac:dyDescent="0.35">
      <c r="A16558" s="72" t="s">
        <v>1046</v>
      </c>
      <c r="B16558" s="72" t="s">
        <v>1047</v>
      </c>
      <c r="C16558" s="72" t="s">
        <v>1102</v>
      </c>
      <c r="D16558" s="72" t="s">
        <v>1096</v>
      </c>
      <c r="E16558" s="72">
        <v>1538</v>
      </c>
      <c r="F16558" s="105">
        <v>66</v>
      </c>
      <c r="G16558" s="108">
        <f t="shared" si="258"/>
        <v>43647</v>
      </c>
    </row>
    <row r="16559" spans="1:7" x14ac:dyDescent="0.35">
      <c r="A16559" s="72" t="s">
        <v>1046</v>
      </c>
      <c r="B16559" s="72" t="s">
        <v>1047</v>
      </c>
      <c r="C16559" s="72" t="s">
        <v>1102</v>
      </c>
      <c r="D16559" s="72" t="s">
        <v>1097</v>
      </c>
      <c r="E16559" s="72">
        <v>1536</v>
      </c>
      <c r="F16559" s="105">
        <v>39</v>
      </c>
      <c r="G16559" s="108">
        <f t="shared" si="258"/>
        <v>43556</v>
      </c>
    </row>
    <row r="16560" spans="1:7" x14ac:dyDescent="0.35">
      <c r="A16560" s="72" t="s">
        <v>1046</v>
      </c>
      <c r="B16560" s="72" t="s">
        <v>1047</v>
      </c>
      <c r="C16560" s="72" t="s">
        <v>1102</v>
      </c>
      <c r="D16560" s="72" t="s">
        <v>1098</v>
      </c>
      <c r="E16560" s="72">
        <v>1539</v>
      </c>
      <c r="F16560" s="105">
        <v>39</v>
      </c>
      <c r="G16560" s="108">
        <f t="shared" si="258"/>
        <v>43466</v>
      </c>
    </row>
    <row r="16561" spans="1:7" x14ac:dyDescent="0.35">
      <c r="A16561" s="72" t="s">
        <v>1046</v>
      </c>
      <c r="B16561" s="72" t="s">
        <v>1047</v>
      </c>
      <c r="C16561" s="72" t="s">
        <v>1102</v>
      </c>
      <c r="D16561" s="72" t="s">
        <v>1099</v>
      </c>
      <c r="E16561" s="72">
        <v>1575</v>
      </c>
      <c r="F16561" s="105">
        <v>2</v>
      </c>
      <c r="G16561" s="108">
        <f t="shared" si="258"/>
        <v>43374</v>
      </c>
    </row>
    <row r="16562" spans="1:7" x14ac:dyDescent="0.35">
      <c r="A16562" s="72" t="s">
        <v>916</v>
      </c>
      <c r="B16562" s="72" t="s">
        <v>917</v>
      </c>
      <c r="C16562" s="72" t="s">
        <v>1087</v>
      </c>
      <c r="D16562" s="72" t="s">
        <v>1088</v>
      </c>
      <c r="E16562" s="72">
        <v>1035</v>
      </c>
      <c r="F16562" s="105">
        <v>25</v>
      </c>
      <c r="G16562" s="108">
        <f t="shared" si="258"/>
        <v>44378</v>
      </c>
    </row>
    <row r="16563" spans="1:7" x14ac:dyDescent="0.35">
      <c r="A16563" s="72" t="s">
        <v>916</v>
      </c>
      <c r="B16563" s="72" t="s">
        <v>917</v>
      </c>
      <c r="C16563" s="72" t="s">
        <v>1087</v>
      </c>
      <c r="D16563" s="72" t="s">
        <v>1089</v>
      </c>
      <c r="E16563" s="72">
        <v>1036</v>
      </c>
      <c r="F16563" s="105">
        <v>25</v>
      </c>
      <c r="G16563" s="108">
        <f t="shared" si="258"/>
        <v>44287</v>
      </c>
    </row>
    <row r="16564" spans="1:7" x14ac:dyDescent="0.35">
      <c r="A16564" s="72" t="s">
        <v>916</v>
      </c>
      <c r="B16564" s="72" t="s">
        <v>917</v>
      </c>
      <c r="C16564" s="72" t="s">
        <v>1087</v>
      </c>
      <c r="D16564" s="72" t="s">
        <v>1090</v>
      </c>
      <c r="E16564" s="72">
        <v>1029</v>
      </c>
      <c r="F16564" s="105">
        <v>25</v>
      </c>
      <c r="G16564" s="108">
        <f t="shared" si="258"/>
        <v>44197</v>
      </c>
    </row>
    <row r="16565" spans="1:7" x14ac:dyDescent="0.35">
      <c r="A16565" s="72" t="s">
        <v>916</v>
      </c>
      <c r="B16565" s="72" t="s">
        <v>917</v>
      </c>
      <c r="C16565" s="72" t="s">
        <v>1087</v>
      </c>
      <c r="D16565" s="72" t="s">
        <v>1091</v>
      </c>
      <c r="E16565" s="72">
        <v>1029</v>
      </c>
      <c r="F16565" s="105">
        <v>25</v>
      </c>
      <c r="G16565" s="108">
        <f t="shared" si="258"/>
        <v>44105</v>
      </c>
    </row>
    <row r="16566" spans="1:7" x14ac:dyDescent="0.35">
      <c r="A16566" s="72" t="s">
        <v>916</v>
      </c>
      <c r="B16566" s="72" t="s">
        <v>917</v>
      </c>
      <c r="C16566" s="72" t="s">
        <v>1087</v>
      </c>
      <c r="D16566" s="72" t="s">
        <v>1092</v>
      </c>
      <c r="E16566" s="72">
        <v>1017</v>
      </c>
      <c r="F16566" s="105">
        <v>25</v>
      </c>
      <c r="G16566" s="108">
        <f t="shared" si="258"/>
        <v>44013</v>
      </c>
    </row>
    <row r="16567" spans="1:7" x14ac:dyDescent="0.35">
      <c r="A16567" s="72" t="s">
        <v>916</v>
      </c>
      <c r="B16567" s="72" t="s">
        <v>917</v>
      </c>
      <c r="C16567" s="72" t="s">
        <v>1087</v>
      </c>
      <c r="D16567" s="72" t="s">
        <v>1093</v>
      </c>
      <c r="E16567" s="72">
        <v>1018</v>
      </c>
      <c r="F16567" s="105">
        <v>25</v>
      </c>
      <c r="G16567" s="108">
        <f t="shared" si="258"/>
        <v>43922</v>
      </c>
    </row>
    <row r="16568" spans="1:7" x14ac:dyDescent="0.35">
      <c r="A16568" s="72" t="s">
        <v>916</v>
      </c>
      <c r="B16568" s="72" t="s">
        <v>917</v>
      </c>
      <c r="C16568" s="72" t="s">
        <v>1087</v>
      </c>
      <c r="D16568" s="72" t="s">
        <v>1094</v>
      </c>
      <c r="E16568" s="72">
        <v>1018</v>
      </c>
      <c r="F16568" s="105">
        <v>25</v>
      </c>
      <c r="G16568" s="108">
        <f t="shared" si="258"/>
        <v>43831</v>
      </c>
    </row>
    <row r="16569" spans="1:7" x14ac:dyDescent="0.35">
      <c r="A16569" s="72" t="s">
        <v>916</v>
      </c>
      <c r="B16569" s="72" t="s">
        <v>917</v>
      </c>
      <c r="C16569" s="72" t="s">
        <v>1087</v>
      </c>
      <c r="D16569" s="72" t="s">
        <v>1095</v>
      </c>
      <c r="E16569" s="72">
        <v>1017</v>
      </c>
      <c r="F16569" s="105">
        <v>23</v>
      </c>
      <c r="G16569" s="108">
        <f t="shared" si="258"/>
        <v>43739</v>
      </c>
    </row>
    <row r="16570" spans="1:7" x14ac:dyDescent="0.35">
      <c r="A16570" s="72" t="s">
        <v>916</v>
      </c>
      <c r="B16570" s="72" t="s">
        <v>917</v>
      </c>
      <c r="C16570" s="72" t="s">
        <v>1087</v>
      </c>
      <c r="D16570" s="72" t="s">
        <v>1096</v>
      </c>
      <c r="E16570" s="72">
        <v>1010</v>
      </c>
      <c r="F16570" s="105">
        <v>30</v>
      </c>
      <c r="G16570" s="108">
        <f t="shared" si="258"/>
        <v>43647</v>
      </c>
    </row>
    <row r="16571" spans="1:7" x14ac:dyDescent="0.35">
      <c r="A16571" s="72" t="s">
        <v>916</v>
      </c>
      <c r="B16571" s="72" t="s">
        <v>917</v>
      </c>
      <c r="C16571" s="72" t="s">
        <v>1087</v>
      </c>
      <c r="D16571" s="72" t="s">
        <v>1097</v>
      </c>
      <c r="E16571" s="72">
        <v>1019</v>
      </c>
      <c r="F16571" s="105">
        <v>29</v>
      </c>
      <c r="G16571" s="108">
        <f t="shared" si="258"/>
        <v>43556</v>
      </c>
    </row>
    <row r="16572" spans="1:7" x14ac:dyDescent="0.35">
      <c r="A16572" s="72" t="s">
        <v>916</v>
      </c>
      <c r="B16572" s="72" t="s">
        <v>917</v>
      </c>
      <c r="C16572" s="72" t="s">
        <v>1087</v>
      </c>
      <c r="D16572" s="72" t="s">
        <v>1098</v>
      </c>
      <c r="E16572" s="72">
        <v>1004</v>
      </c>
      <c r="F16572" s="105">
        <v>31</v>
      </c>
      <c r="G16572" s="108">
        <f t="shared" si="258"/>
        <v>43466</v>
      </c>
    </row>
    <row r="16573" spans="1:7" x14ac:dyDescent="0.35">
      <c r="A16573" s="72" t="s">
        <v>916</v>
      </c>
      <c r="B16573" s="72" t="s">
        <v>917</v>
      </c>
      <c r="C16573" s="72" t="s">
        <v>1087</v>
      </c>
      <c r="D16573" s="72" t="s">
        <v>1099</v>
      </c>
      <c r="E16573" s="72">
        <v>1052</v>
      </c>
      <c r="F16573" s="105">
        <v>29</v>
      </c>
      <c r="G16573" s="108">
        <f t="shared" si="258"/>
        <v>43374</v>
      </c>
    </row>
    <row r="16574" spans="1:7" x14ac:dyDescent="0.35">
      <c r="A16574" s="72" t="s">
        <v>916</v>
      </c>
      <c r="B16574" s="72" t="s">
        <v>917</v>
      </c>
      <c r="C16574" s="72" t="s">
        <v>1100</v>
      </c>
      <c r="D16574" s="72" t="s">
        <v>1088</v>
      </c>
      <c r="E16574" s="72">
        <v>438</v>
      </c>
      <c r="F16574" s="105">
        <v>5</v>
      </c>
      <c r="G16574" s="108">
        <f t="shared" si="258"/>
        <v>44378</v>
      </c>
    </row>
    <row r="16575" spans="1:7" x14ac:dyDescent="0.35">
      <c r="A16575" s="72" t="s">
        <v>916</v>
      </c>
      <c r="B16575" s="72" t="s">
        <v>917</v>
      </c>
      <c r="C16575" s="72" t="s">
        <v>1100</v>
      </c>
      <c r="D16575" s="72" t="s">
        <v>1089</v>
      </c>
      <c r="E16575" s="72">
        <v>438</v>
      </c>
      <c r="F16575" s="105">
        <v>5</v>
      </c>
      <c r="G16575" s="108">
        <f t="shared" si="258"/>
        <v>44287</v>
      </c>
    </row>
    <row r="16576" spans="1:7" x14ac:dyDescent="0.35">
      <c r="A16576" s="72" t="s">
        <v>916</v>
      </c>
      <c r="B16576" s="72" t="s">
        <v>917</v>
      </c>
      <c r="C16576" s="72" t="s">
        <v>1100</v>
      </c>
      <c r="D16576" s="72" t="s">
        <v>1090</v>
      </c>
      <c r="E16576" s="72">
        <v>435</v>
      </c>
      <c r="F16576" s="105">
        <v>5</v>
      </c>
      <c r="G16576" s="108">
        <f t="shared" si="258"/>
        <v>44197</v>
      </c>
    </row>
    <row r="16577" spans="1:7" x14ac:dyDescent="0.35">
      <c r="A16577" s="72" t="s">
        <v>916</v>
      </c>
      <c r="B16577" s="72" t="s">
        <v>917</v>
      </c>
      <c r="C16577" s="72" t="s">
        <v>1100</v>
      </c>
      <c r="D16577" s="72" t="s">
        <v>1091</v>
      </c>
      <c r="E16577" s="72">
        <v>439</v>
      </c>
      <c r="F16577" s="105">
        <v>5</v>
      </c>
      <c r="G16577" s="108">
        <f t="shared" si="258"/>
        <v>44105</v>
      </c>
    </row>
    <row r="16578" spans="1:7" x14ac:dyDescent="0.35">
      <c r="A16578" s="72" t="s">
        <v>916</v>
      </c>
      <c r="B16578" s="72" t="s">
        <v>917</v>
      </c>
      <c r="C16578" s="72" t="s">
        <v>1100</v>
      </c>
      <c r="D16578" s="72" t="s">
        <v>1092</v>
      </c>
      <c r="E16578" s="72">
        <v>436</v>
      </c>
      <c r="F16578" s="105">
        <v>5</v>
      </c>
      <c r="G16578" s="108">
        <f t="shared" si="258"/>
        <v>44013</v>
      </c>
    </row>
    <row r="16579" spans="1:7" x14ac:dyDescent="0.35">
      <c r="A16579" s="72" t="s">
        <v>916</v>
      </c>
      <c r="B16579" s="72" t="s">
        <v>917</v>
      </c>
      <c r="C16579" s="72" t="s">
        <v>1100</v>
      </c>
      <c r="D16579" s="72" t="s">
        <v>1093</v>
      </c>
      <c r="E16579" s="72">
        <v>433</v>
      </c>
      <c r="F16579" s="105">
        <v>5</v>
      </c>
      <c r="G16579" s="108">
        <f t="shared" si="258"/>
        <v>43922</v>
      </c>
    </row>
    <row r="16580" spans="1:7" x14ac:dyDescent="0.35">
      <c r="A16580" s="72" t="s">
        <v>916</v>
      </c>
      <c r="B16580" s="72" t="s">
        <v>917</v>
      </c>
      <c r="C16580" s="72" t="s">
        <v>1100</v>
      </c>
      <c r="D16580" s="72" t="s">
        <v>1094</v>
      </c>
      <c r="E16580" s="72">
        <v>435</v>
      </c>
      <c r="F16580" s="105">
        <v>5</v>
      </c>
      <c r="G16580" s="108">
        <f t="shared" ref="G16580:G16643" si="259">DATE(LEFT(D16580,4),RIGHT(LEFT(D16580,7),2),1)</f>
        <v>43831</v>
      </c>
    </row>
    <row r="16581" spans="1:7" x14ac:dyDescent="0.35">
      <c r="A16581" s="72" t="s">
        <v>916</v>
      </c>
      <c r="B16581" s="72" t="s">
        <v>917</v>
      </c>
      <c r="C16581" s="72" t="s">
        <v>1100</v>
      </c>
      <c r="D16581" s="72" t="s">
        <v>1095</v>
      </c>
      <c r="E16581" s="72">
        <v>431</v>
      </c>
      <c r="F16581" s="105">
        <v>5</v>
      </c>
      <c r="G16581" s="108">
        <f t="shared" si="259"/>
        <v>43739</v>
      </c>
    </row>
    <row r="16582" spans="1:7" x14ac:dyDescent="0.35">
      <c r="A16582" s="72" t="s">
        <v>916</v>
      </c>
      <c r="B16582" s="72" t="s">
        <v>917</v>
      </c>
      <c r="C16582" s="72" t="s">
        <v>1100</v>
      </c>
      <c r="D16582" s="72" t="s">
        <v>1096</v>
      </c>
      <c r="E16582" s="72">
        <v>428</v>
      </c>
      <c r="F16582" s="105">
        <v>18</v>
      </c>
      <c r="G16582" s="108">
        <f t="shared" si="259"/>
        <v>43647</v>
      </c>
    </row>
    <row r="16583" spans="1:7" x14ac:dyDescent="0.35">
      <c r="A16583" s="72" t="s">
        <v>916</v>
      </c>
      <c r="B16583" s="72" t="s">
        <v>917</v>
      </c>
      <c r="C16583" s="72" t="s">
        <v>1100</v>
      </c>
      <c r="D16583" s="72" t="s">
        <v>1097</v>
      </c>
      <c r="E16583" s="72">
        <v>427</v>
      </c>
      <c r="F16583" s="105">
        <v>15</v>
      </c>
      <c r="G16583" s="108">
        <f t="shared" si="259"/>
        <v>43556</v>
      </c>
    </row>
    <row r="16584" spans="1:7" x14ac:dyDescent="0.35">
      <c r="A16584" s="72" t="s">
        <v>916</v>
      </c>
      <c r="B16584" s="72" t="s">
        <v>917</v>
      </c>
      <c r="C16584" s="72" t="s">
        <v>1100</v>
      </c>
      <c r="D16584" s="72" t="s">
        <v>1098</v>
      </c>
      <c r="E16584" s="72">
        <v>417</v>
      </c>
      <c r="F16584" s="105">
        <v>20</v>
      </c>
      <c r="G16584" s="108">
        <f t="shared" si="259"/>
        <v>43466</v>
      </c>
    </row>
    <row r="16585" spans="1:7" x14ac:dyDescent="0.35">
      <c r="A16585" s="72" t="s">
        <v>916</v>
      </c>
      <c r="B16585" s="72" t="s">
        <v>917</v>
      </c>
      <c r="C16585" s="72" t="s">
        <v>1100</v>
      </c>
      <c r="D16585" s="72" t="s">
        <v>1099</v>
      </c>
      <c r="E16585" s="72">
        <v>442</v>
      </c>
      <c r="F16585" s="105">
        <v>25</v>
      </c>
      <c r="G16585" s="108">
        <f t="shared" si="259"/>
        <v>43374</v>
      </c>
    </row>
    <row r="16586" spans="1:7" x14ac:dyDescent="0.35">
      <c r="A16586" s="72" t="s">
        <v>916</v>
      </c>
      <c r="B16586" s="72" t="s">
        <v>917</v>
      </c>
      <c r="C16586" s="72" t="s">
        <v>1101</v>
      </c>
      <c r="D16586" s="72" t="s">
        <v>1088</v>
      </c>
      <c r="E16586" s="72">
        <v>280</v>
      </c>
      <c r="F16586" s="105">
        <v>0</v>
      </c>
      <c r="G16586" s="108">
        <f t="shared" si="259"/>
        <v>44378</v>
      </c>
    </row>
    <row r="16587" spans="1:7" x14ac:dyDescent="0.35">
      <c r="A16587" s="72" t="s">
        <v>916</v>
      </c>
      <c r="B16587" s="72" t="s">
        <v>917</v>
      </c>
      <c r="C16587" s="72" t="s">
        <v>1101</v>
      </c>
      <c r="D16587" s="72" t="s">
        <v>1089</v>
      </c>
      <c r="E16587" s="72">
        <v>281</v>
      </c>
      <c r="F16587" s="105">
        <v>0</v>
      </c>
      <c r="G16587" s="108">
        <f t="shared" si="259"/>
        <v>44287</v>
      </c>
    </row>
    <row r="16588" spans="1:7" x14ac:dyDescent="0.35">
      <c r="A16588" s="72" t="s">
        <v>916</v>
      </c>
      <c r="B16588" s="72" t="s">
        <v>917</v>
      </c>
      <c r="C16588" s="72" t="s">
        <v>1101</v>
      </c>
      <c r="D16588" s="72" t="s">
        <v>1090</v>
      </c>
      <c r="E16588" s="72">
        <v>276</v>
      </c>
      <c r="F16588" s="105">
        <v>0</v>
      </c>
      <c r="G16588" s="108">
        <f t="shared" si="259"/>
        <v>44197</v>
      </c>
    </row>
    <row r="16589" spans="1:7" x14ac:dyDescent="0.35">
      <c r="A16589" s="72" t="s">
        <v>916</v>
      </c>
      <c r="B16589" s="72" t="s">
        <v>917</v>
      </c>
      <c r="C16589" s="72" t="s">
        <v>1101</v>
      </c>
      <c r="D16589" s="72" t="s">
        <v>1091</v>
      </c>
      <c r="E16589" s="72">
        <v>272</v>
      </c>
      <c r="F16589" s="105">
        <v>0</v>
      </c>
      <c r="G16589" s="108">
        <f t="shared" si="259"/>
        <v>44105</v>
      </c>
    </row>
    <row r="16590" spans="1:7" x14ac:dyDescent="0.35">
      <c r="A16590" s="72" t="s">
        <v>916</v>
      </c>
      <c r="B16590" s="72" t="s">
        <v>917</v>
      </c>
      <c r="C16590" s="72" t="s">
        <v>1101</v>
      </c>
      <c r="D16590" s="72" t="s">
        <v>1092</v>
      </c>
      <c r="E16590" s="72">
        <v>265</v>
      </c>
      <c r="F16590" s="105">
        <v>0</v>
      </c>
      <c r="G16590" s="108">
        <f t="shared" si="259"/>
        <v>44013</v>
      </c>
    </row>
    <row r="16591" spans="1:7" x14ac:dyDescent="0.35">
      <c r="A16591" s="72" t="s">
        <v>916</v>
      </c>
      <c r="B16591" s="72" t="s">
        <v>917</v>
      </c>
      <c r="C16591" s="72" t="s">
        <v>1101</v>
      </c>
      <c r="D16591" s="72" t="s">
        <v>1093</v>
      </c>
      <c r="E16591" s="72">
        <v>266</v>
      </c>
      <c r="F16591" s="105">
        <v>0</v>
      </c>
      <c r="G16591" s="108">
        <f t="shared" si="259"/>
        <v>43922</v>
      </c>
    </row>
    <row r="16592" spans="1:7" x14ac:dyDescent="0.35">
      <c r="A16592" s="72" t="s">
        <v>916</v>
      </c>
      <c r="B16592" s="72" t="s">
        <v>917</v>
      </c>
      <c r="C16592" s="72" t="s">
        <v>1101</v>
      </c>
      <c r="D16592" s="72" t="s">
        <v>1094</v>
      </c>
      <c r="E16592" s="72">
        <v>263</v>
      </c>
      <c r="F16592" s="105">
        <v>0</v>
      </c>
      <c r="G16592" s="108">
        <f t="shared" si="259"/>
        <v>43831</v>
      </c>
    </row>
    <row r="16593" spans="1:7" x14ac:dyDescent="0.35">
      <c r="A16593" s="72" t="s">
        <v>916</v>
      </c>
      <c r="B16593" s="72" t="s">
        <v>917</v>
      </c>
      <c r="C16593" s="72" t="s">
        <v>1101</v>
      </c>
      <c r="D16593" s="72" t="s">
        <v>1095</v>
      </c>
      <c r="E16593" s="72">
        <v>262</v>
      </c>
      <c r="F16593" s="105">
        <v>0</v>
      </c>
      <c r="G16593" s="108">
        <f t="shared" si="259"/>
        <v>43739</v>
      </c>
    </row>
    <row r="16594" spans="1:7" x14ac:dyDescent="0.35">
      <c r="A16594" s="72" t="s">
        <v>916</v>
      </c>
      <c r="B16594" s="72" t="s">
        <v>917</v>
      </c>
      <c r="C16594" s="72" t="s">
        <v>1101</v>
      </c>
      <c r="D16594" s="72" t="s">
        <v>1096</v>
      </c>
      <c r="E16594" s="72">
        <v>258</v>
      </c>
      <c r="F16594" s="105">
        <v>0</v>
      </c>
      <c r="G16594" s="108">
        <f t="shared" si="259"/>
        <v>43647</v>
      </c>
    </row>
    <row r="16595" spans="1:7" x14ac:dyDescent="0.35">
      <c r="A16595" s="72" t="s">
        <v>916</v>
      </c>
      <c r="B16595" s="72" t="s">
        <v>917</v>
      </c>
      <c r="C16595" s="72" t="s">
        <v>1101</v>
      </c>
      <c r="D16595" s="72" t="s">
        <v>1097</v>
      </c>
      <c r="E16595" s="72">
        <v>255</v>
      </c>
      <c r="F16595" s="105">
        <v>0</v>
      </c>
      <c r="G16595" s="108">
        <f t="shared" si="259"/>
        <v>43556</v>
      </c>
    </row>
    <row r="16596" spans="1:7" x14ac:dyDescent="0.35">
      <c r="A16596" s="72" t="s">
        <v>916</v>
      </c>
      <c r="B16596" s="72" t="s">
        <v>917</v>
      </c>
      <c r="C16596" s="72" t="s">
        <v>1101</v>
      </c>
      <c r="D16596" s="72" t="s">
        <v>1098</v>
      </c>
      <c r="E16596" s="72">
        <v>255</v>
      </c>
      <c r="F16596" s="105">
        <v>0</v>
      </c>
      <c r="G16596" s="108">
        <f t="shared" si="259"/>
        <v>43466</v>
      </c>
    </row>
    <row r="16597" spans="1:7" x14ac:dyDescent="0.35">
      <c r="A16597" s="72" t="s">
        <v>916</v>
      </c>
      <c r="B16597" s="72" t="s">
        <v>917</v>
      </c>
      <c r="C16597" s="72" t="s">
        <v>1101</v>
      </c>
      <c r="D16597" s="72" t="s">
        <v>1099</v>
      </c>
      <c r="E16597" s="72">
        <v>271</v>
      </c>
      <c r="F16597" s="105">
        <v>1</v>
      </c>
      <c r="G16597" s="108">
        <f t="shared" si="259"/>
        <v>43374</v>
      </c>
    </row>
    <row r="16598" spans="1:7" x14ac:dyDescent="0.35">
      <c r="A16598" s="72" t="s">
        <v>916</v>
      </c>
      <c r="B16598" s="72" t="s">
        <v>917</v>
      </c>
      <c r="C16598" s="72" t="s">
        <v>1102</v>
      </c>
      <c r="D16598" s="72" t="s">
        <v>1088</v>
      </c>
      <c r="E16598" s="72">
        <v>1553</v>
      </c>
      <c r="F16598" s="105">
        <v>12</v>
      </c>
      <c r="G16598" s="108">
        <f t="shared" si="259"/>
        <v>44378</v>
      </c>
    </row>
    <row r="16599" spans="1:7" x14ac:dyDescent="0.35">
      <c r="A16599" s="72" t="s">
        <v>916</v>
      </c>
      <c r="B16599" s="72" t="s">
        <v>917</v>
      </c>
      <c r="C16599" s="72" t="s">
        <v>1102</v>
      </c>
      <c r="D16599" s="72" t="s">
        <v>1089</v>
      </c>
      <c r="E16599" s="72">
        <v>1543</v>
      </c>
      <c r="F16599" s="105">
        <v>12</v>
      </c>
      <c r="G16599" s="108">
        <f t="shared" si="259"/>
        <v>44287</v>
      </c>
    </row>
    <row r="16600" spans="1:7" x14ac:dyDescent="0.35">
      <c r="A16600" s="72" t="s">
        <v>916</v>
      </c>
      <c r="B16600" s="72" t="s">
        <v>917</v>
      </c>
      <c r="C16600" s="72" t="s">
        <v>1102</v>
      </c>
      <c r="D16600" s="72" t="s">
        <v>1090</v>
      </c>
      <c r="E16600" s="72">
        <v>1554</v>
      </c>
      <c r="F16600" s="105">
        <v>12</v>
      </c>
      <c r="G16600" s="108">
        <f t="shared" si="259"/>
        <v>44197</v>
      </c>
    </row>
    <row r="16601" spans="1:7" x14ac:dyDescent="0.35">
      <c r="A16601" s="72" t="s">
        <v>916</v>
      </c>
      <c r="B16601" s="72" t="s">
        <v>917</v>
      </c>
      <c r="C16601" s="72" t="s">
        <v>1102</v>
      </c>
      <c r="D16601" s="72" t="s">
        <v>1091</v>
      </c>
      <c r="E16601" s="72">
        <v>1558</v>
      </c>
      <c r="F16601" s="105">
        <v>13</v>
      </c>
      <c r="G16601" s="108">
        <f t="shared" si="259"/>
        <v>44105</v>
      </c>
    </row>
    <row r="16602" spans="1:7" x14ac:dyDescent="0.35">
      <c r="A16602" s="72" t="s">
        <v>916</v>
      </c>
      <c r="B16602" s="72" t="s">
        <v>917</v>
      </c>
      <c r="C16602" s="72" t="s">
        <v>1102</v>
      </c>
      <c r="D16602" s="72" t="s">
        <v>1092</v>
      </c>
      <c r="E16602" s="72">
        <v>1553</v>
      </c>
      <c r="F16602" s="105">
        <v>13</v>
      </c>
      <c r="G16602" s="108">
        <f t="shared" si="259"/>
        <v>44013</v>
      </c>
    </row>
    <row r="16603" spans="1:7" x14ac:dyDescent="0.35">
      <c r="A16603" s="72" t="s">
        <v>916</v>
      </c>
      <c r="B16603" s="72" t="s">
        <v>917</v>
      </c>
      <c r="C16603" s="72" t="s">
        <v>1102</v>
      </c>
      <c r="D16603" s="72" t="s">
        <v>1093</v>
      </c>
      <c r="E16603" s="72">
        <v>1533</v>
      </c>
      <c r="F16603" s="105">
        <v>11</v>
      </c>
      <c r="G16603" s="108">
        <f t="shared" si="259"/>
        <v>43922</v>
      </c>
    </row>
    <row r="16604" spans="1:7" x14ac:dyDescent="0.35">
      <c r="A16604" s="72" t="s">
        <v>916</v>
      </c>
      <c r="B16604" s="72" t="s">
        <v>917</v>
      </c>
      <c r="C16604" s="72" t="s">
        <v>1102</v>
      </c>
      <c r="D16604" s="72" t="s">
        <v>1094</v>
      </c>
      <c r="E16604" s="72">
        <v>1546</v>
      </c>
      <c r="F16604" s="105">
        <v>12</v>
      </c>
      <c r="G16604" s="108">
        <f t="shared" si="259"/>
        <v>43831</v>
      </c>
    </row>
    <row r="16605" spans="1:7" x14ac:dyDescent="0.35">
      <c r="A16605" s="72" t="s">
        <v>916</v>
      </c>
      <c r="B16605" s="72" t="s">
        <v>917</v>
      </c>
      <c r="C16605" s="72" t="s">
        <v>1102</v>
      </c>
      <c r="D16605" s="72" t="s">
        <v>1095</v>
      </c>
      <c r="E16605" s="72">
        <v>1547</v>
      </c>
      <c r="F16605" s="105">
        <v>12</v>
      </c>
      <c r="G16605" s="108">
        <f t="shared" si="259"/>
        <v>43739</v>
      </c>
    </row>
    <row r="16606" spans="1:7" x14ac:dyDescent="0.35">
      <c r="A16606" s="72" t="s">
        <v>916</v>
      </c>
      <c r="B16606" s="72" t="s">
        <v>917</v>
      </c>
      <c r="C16606" s="72" t="s">
        <v>1102</v>
      </c>
      <c r="D16606" s="72" t="s">
        <v>1096</v>
      </c>
      <c r="E16606" s="72">
        <v>1572</v>
      </c>
      <c r="F16606" s="105">
        <v>37</v>
      </c>
      <c r="G16606" s="108">
        <f t="shared" si="259"/>
        <v>43647</v>
      </c>
    </row>
    <row r="16607" spans="1:7" x14ac:dyDescent="0.35">
      <c r="A16607" s="72" t="s">
        <v>916</v>
      </c>
      <c r="B16607" s="72" t="s">
        <v>917</v>
      </c>
      <c r="C16607" s="72" t="s">
        <v>1102</v>
      </c>
      <c r="D16607" s="72" t="s">
        <v>1097</v>
      </c>
      <c r="E16607" s="72">
        <v>1571</v>
      </c>
      <c r="F16607" s="105">
        <v>34</v>
      </c>
      <c r="G16607" s="108">
        <f t="shared" si="259"/>
        <v>43556</v>
      </c>
    </row>
    <row r="16608" spans="1:7" x14ac:dyDescent="0.35">
      <c r="A16608" s="72" t="s">
        <v>916</v>
      </c>
      <c r="B16608" s="72" t="s">
        <v>917</v>
      </c>
      <c r="C16608" s="72" t="s">
        <v>1102</v>
      </c>
      <c r="D16608" s="72" t="s">
        <v>1098</v>
      </c>
      <c r="E16608" s="72">
        <v>1560</v>
      </c>
      <c r="F16608" s="105">
        <v>42</v>
      </c>
      <c r="G16608" s="108">
        <f t="shared" si="259"/>
        <v>43466</v>
      </c>
    </row>
    <row r="16609" spans="1:7" x14ac:dyDescent="0.35">
      <c r="A16609" s="72" t="s">
        <v>916</v>
      </c>
      <c r="B16609" s="72" t="s">
        <v>917</v>
      </c>
      <c r="C16609" s="72" t="s">
        <v>1102</v>
      </c>
      <c r="D16609" s="72" t="s">
        <v>1099</v>
      </c>
      <c r="E16609" s="72">
        <v>1726</v>
      </c>
      <c r="F16609" s="105">
        <v>50</v>
      </c>
      <c r="G16609" s="108">
        <f t="shared" si="259"/>
        <v>43374</v>
      </c>
    </row>
    <row r="16610" spans="1:7" x14ac:dyDescent="0.35">
      <c r="A16610" s="72" t="s">
        <v>918</v>
      </c>
      <c r="B16610" s="72" t="s">
        <v>919</v>
      </c>
      <c r="C16610" s="72" t="s">
        <v>1087</v>
      </c>
      <c r="D16610" s="72" t="s">
        <v>1088</v>
      </c>
      <c r="E16610" s="72">
        <v>933</v>
      </c>
      <c r="F16610" s="105">
        <v>57</v>
      </c>
      <c r="G16610" s="108">
        <f t="shared" si="259"/>
        <v>44378</v>
      </c>
    </row>
    <row r="16611" spans="1:7" x14ac:dyDescent="0.35">
      <c r="A16611" s="72" t="s">
        <v>918</v>
      </c>
      <c r="B16611" s="72" t="s">
        <v>919</v>
      </c>
      <c r="C16611" s="72" t="s">
        <v>1087</v>
      </c>
      <c r="D16611" s="72" t="s">
        <v>1089</v>
      </c>
      <c r="E16611" s="72">
        <v>927</v>
      </c>
      <c r="F16611" s="105">
        <v>94</v>
      </c>
      <c r="G16611" s="108">
        <f t="shared" si="259"/>
        <v>44287</v>
      </c>
    </row>
    <row r="16612" spans="1:7" x14ac:dyDescent="0.35">
      <c r="A16612" s="72" t="s">
        <v>918</v>
      </c>
      <c r="B16612" s="72" t="s">
        <v>919</v>
      </c>
      <c r="C16612" s="72" t="s">
        <v>1087</v>
      </c>
      <c r="D16612" s="72" t="s">
        <v>1090</v>
      </c>
      <c r="E16612" s="72">
        <v>932</v>
      </c>
      <c r="F16612" s="105">
        <v>93</v>
      </c>
      <c r="G16612" s="108">
        <f t="shared" si="259"/>
        <v>44197</v>
      </c>
    </row>
    <row r="16613" spans="1:7" x14ac:dyDescent="0.35">
      <c r="A16613" s="72" t="s">
        <v>918</v>
      </c>
      <c r="B16613" s="72" t="s">
        <v>919</v>
      </c>
      <c r="C16613" s="72" t="s">
        <v>1087</v>
      </c>
      <c r="D16613" s="72" t="s">
        <v>1091</v>
      </c>
      <c r="E16613" s="72">
        <v>932</v>
      </c>
      <c r="F16613" s="105">
        <v>93</v>
      </c>
      <c r="G16613" s="108">
        <f t="shared" si="259"/>
        <v>44105</v>
      </c>
    </row>
    <row r="16614" spans="1:7" x14ac:dyDescent="0.35">
      <c r="A16614" s="72" t="s">
        <v>918</v>
      </c>
      <c r="B16614" s="72" t="s">
        <v>919</v>
      </c>
      <c r="C16614" s="72" t="s">
        <v>1087</v>
      </c>
      <c r="D16614" s="72" t="s">
        <v>1092</v>
      </c>
      <c r="E16614" s="72">
        <v>937</v>
      </c>
      <c r="F16614" s="105">
        <v>93</v>
      </c>
      <c r="G16614" s="108">
        <f t="shared" si="259"/>
        <v>44013</v>
      </c>
    </row>
    <row r="16615" spans="1:7" x14ac:dyDescent="0.35">
      <c r="A16615" s="72" t="s">
        <v>918</v>
      </c>
      <c r="B16615" s="72" t="s">
        <v>919</v>
      </c>
      <c r="C16615" s="72" t="s">
        <v>1087</v>
      </c>
      <c r="D16615" s="72" t="s">
        <v>1093</v>
      </c>
      <c r="E16615" s="72">
        <v>938</v>
      </c>
      <c r="F16615" s="105">
        <v>90</v>
      </c>
      <c r="G16615" s="108">
        <f t="shared" si="259"/>
        <v>43922</v>
      </c>
    </row>
    <row r="16616" spans="1:7" x14ac:dyDescent="0.35">
      <c r="A16616" s="72" t="s">
        <v>918</v>
      </c>
      <c r="B16616" s="72" t="s">
        <v>919</v>
      </c>
      <c r="C16616" s="72" t="s">
        <v>1087</v>
      </c>
      <c r="D16616" s="72" t="s">
        <v>1094</v>
      </c>
      <c r="E16616" s="72">
        <v>925</v>
      </c>
      <c r="F16616" s="105">
        <v>97</v>
      </c>
      <c r="G16616" s="108">
        <f t="shared" si="259"/>
        <v>43831</v>
      </c>
    </row>
    <row r="16617" spans="1:7" x14ac:dyDescent="0.35">
      <c r="A16617" s="72" t="s">
        <v>918</v>
      </c>
      <c r="B16617" s="72" t="s">
        <v>919</v>
      </c>
      <c r="C16617" s="72" t="s">
        <v>1087</v>
      </c>
      <c r="D16617" s="72" t="s">
        <v>1095</v>
      </c>
      <c r="E16617" s="72">
        <v>918</v>
      </c>
      <c r="F16617" s="105">
        <v>97</v>
      </c>
      <c r="G16617" s="108">
        <f t="shared" si="259"/>
        <v>43739</v>
      </c>
    </row>
    <row r="16618" spans="1:7" x14ac:dyDescent="0.35">
      <c r="A16618" s="72" t="s">
        <v>918</v>
      </c>
      <c r="B16618" s="72" t="s">
        <v>919</v>
      </c>
      <c r="C16618" s="72" t="s">
        <v>1087</v>
      </c>
      <c r="D16618" s="72" t="s">
        <v>1096</v>
      </c>
      <c r="E16618" s="72">
        <v>923</v>
      </c>
      <c r="F16618" s="105">
        <v>92</v>
      </c>
      <c r="G16618" s="108">
        <f t="shared" si="259"/>
        <v>43647</v>
      </c>
    </row>
    <row r="16619" spans="1:7" x14ac:dyDescent="0.35">
      <c r="A16619" s="72" t="s">
        <v>918</v>
      </c>
      <c r="B16619" s="72" t="s">
        <v>919</v>
      </c>
      <c r="C16619" s="72" t="s">
        <v>1087</v>
      </c>
      <c r="D16619" s="72" t="s">
        <v>1097</v>
      </c>
      <c r="E16619" s="72">
        <v>919</v>
      </c>
      <c r="F16619" s="105">
        <v>91</v>
      </c>
      <c r="G16619" s="108">
        <f t="shared" si="259"/>
        <v>43556</v>
      </c>
    </row>
    <row r="16620" spans="1:7" x14ac:dyDescent="0.35">
      <c r="A16620" s="72" t="s">
        <v>918</v>
      </c>
      <c r="B16620" s="72" t="s">
        <v>919</v>
      </c>
      <c r="C16620" s="72" t="s">
        <v>1087</v>
      </c>
      <c r="D16620" s="72" t="s">
        <v>1098</v>
      </c>
      <c r="E16620" s="72">
        <v>916</v>
      </c>
      <c r="F16620" s="105">
        <v>92</v>
      </c>
      <c r="G16620" s="108">
        <f t="shared" si="259"/>
        <v>43466</v>
      </c>
    </row>
    <row r="16621" spans="1:7" x14ac:dyDescent="0.35">
      <c r="A16621" s="72" t="s">
        <v>918</v>
      </c>
      <c r="B16621" s="72" t="s">
        <v>919</v>
      </c>
      <c r="C16621" s="72" t="s">
        <v>1087</v>
      </c>
      <c r="D16621" s="72" t="s">
        <v>1099</v>
      </c>
      <c r="E16621" s="72">
        <v>933</v>
      </c>
      <c r="F16621" s="105">
        <v>101</v>
      </c>
      <c r="G16621" s="108">
        <f t="shared" si="259"/>
        <v>43374</v>
      </c>
    </row>
    <row r="16622" spans="1:7" x14ac:dyDescent="0.35">
      <c r="A16622" s="72" t="s">
        <v>918</v>
      </c>
      <c r="B16622" s="72" t="s">
        <v>919</v>
      </c>
      <c r="C16622" s="72" t="s">
        <v>1100</v>
      </c>
      <c r="D16622" s="72" t="s">
        <v>1088</v>
      </c>
      <c r="E16622" s="72">
        <v>725</v>
      </c>
      <c r="F16622" s="105">
        <v>152</v>
      </c>
      <c r="G16622" s="108">
        <f t="shared" si="259"/>
        <v>44378</v>
      </c>
    </row>
    <row r="16623" spans="1:7" x14ac:dyDescent="0.35">
      <c r="A16623" s="72" t="s">
        <v>918</v>
      </c>
      <c r="B16623" s="72" t="s">
        <v>919</v>
      </c>
      <c r="C16623" s="72" t="s">
        <v>1100</v>
      </c>
      <c r="D16623" s="72" t="s">
        <v>1089</v>
      </c>
      <c r="E16623" s="72">
        <v>721</v>
      </c>
      <c r="F16623" s="105">
        <v>192</v>
      </c>
      <c r="G16623" s="108">
        <f t="shared" si="259"/>
        <v>44287</v>
      </c>
    </row>
    <row r="16624" spans="1:7" x14ac:dyDescent="0.35">
      <c r="A16624" s="72" t="s">
        <v>918</v>
      </c>
      <c r="B16624" s="72" t="s">
        <v>919</v>
      </c>
      <c r="C16624" s="72" t="s">
        <v>1100</v>
      </c>
      <c r="D16624" s="72" t="s">
        <v>1090</v>
      </c>
      <c r="E16624" s="72">
        <v>720</v>
      </c>
      <c r="F16624" s="105">
        <v>192</v>
      </c>
      <c r="G16624" s="108">
        <f t="shared" si="259"/>
        <v>44197</v>
      </c>
    </row>
    <row r="16625" spans="1:7" x14ac:dyDescent="0.35">
      <c r="A16625" s="72" t="s">
        <v>918</v>
      </c>
      <c r="B16625" s="72" t="s">
        <v>919</v>
      </c>
      <c r="C16625" s="72" t="s">
        <v>1100</v>
      </c>
      <c r="D16625" s="72" t="s">
        <v>1091</v>
      </c>
      <c r="E16625" s="72">
        <v>719</v>
      </c>
      <c r="F16625" s="105">
        <v>189</v>
      </c>
      <c r="G16625" s="108">
        <f t="shared" si="259"/>
        <v>44105</v>
      </c>
    </row>
    <row r="16626" spans="1:7" x14ac:dyDescent="0.35">
      <c r="A16626" s="72" t="s">
        <v>918</v>
      </c>
      <c r="B16626" s="72" t="s">
        <v>919</v>
      </c>
      <c r="C16626" s="72" t="s">
        <v>1100</v>
      </c>
      <c r="D16626" s="72" t="s">
        <v>1092</v>
      </c>
      <c r="E16626" s="72">
        <v>729</v>
      </c>
      <c r="F16626" s="105">
        <v>187</v>
      </c>
      <c r="G16626" s="108">
        <f t="shared" si="259"/>
        <v>44013</v>
      </c>
    </row>
    <row r="16627" spans="1:7" x14ac:dyDescent="0.35">
      <c r="A16627" s="72" t="s">
        <v>918</v>
      </c>
      <c r="B16627" s="72" t="s">
        <v>919</v>
      </c>
      <c r="C16627" s="72" t="s">
        <v>1100</v>
      </c>
      <c r="D16627" s="72" t="s">
        <v>1093</v>
      </c>
      <c r="E16627" s="72">
        <v>720</v>
      </c>
      <c r="F16627" s="105">
        <v>184</v>
      </c>
      <c r="G16627" s="108">
        <f t="shared" si="259"/>
        <v>43922</v>
      </c>
    </row>
    <row r="16628" spans="1:7" x14ac:dyDescent="0.35">
      <c r="A16628" s="72" t="s">
        <v>918</v>
      </c>
      <c r="B16628" s="72" t="s">
        <v>919</v>
      </c>
      <c r="C16628" s="72" t="s">
        <v>1100</v>
      </c>
      <c r="D16628" s="72" t="s">
        <v>1094</v>
      </c>
      <c r="E16628" s="72">
        <v>729</v>
      </c>
      <c r="F16628" s="105">
        <v>197</v>
      </c>
      <c r="G16628" s="108">
        <f t="shared" si="259"/>
        <v>43831</v>
      </c>
    </row>
    <row r="16629" spans="1:7" x14ac:dyDescent="0.35">
      <c r="A16629" s="72" t="s">
        <v>918</v>
      </c>
      <c r="B16629" s="72" t="s">
        <v>919</v>
      </c>
      <c r="C16629" s="72" t="s">
        <v>1100</v>
      </c>
      <c r="D16629" s="72" t="s">
        <v>1095</v>
      </c>
      <c r="E16629" s="72">
        <v>723</v>
      </c>
      <c r="F16629" s="105">
        <v>194</v>
      </c>
      <c r="G16629" s="108">
        <f t="shared" si="259"/>
        <v>43739</v>
      </c>
    </row>
    <row r="16630" spans="1:7" x14ac:dyDescent="0.35">
      <c r="A16630" s="72" t="s">
        <v>918</v>
      </c>
      <c r="B16630" s="72" t="s">
        <v>919</v>
      </c>
      <c r="C16630" s="72" t="s">
        <v>1100</v>
      </c>
      <c r="D16630" s="72" t="s">
        <v>1096</v>
      </c>
      <c r="E16630" s="72">
        <v>726</v>
      </c>
      <c r="F16630" s="105">
        <v>188</v>
      </c>
      <c r="G16630" s="108">
        <f t="shared" si="259"/>
        <v>43647</v>
      </c>
    </row>
    <row r="16631" spans="1:7" x14ac:dyDescent="0.35">
      <c r="A16631" s="72" t="s">
        <v>918</v>
      </c>
      <c r="B16631" s="72" t="s">
        <v>919</v>
      </c>
      <c r="C16631" s="72" t="s">
        <v>1100</v>
      </c>
      <c r="D16631" s="72" t="s">
        <v>1097</v>
      </c>
      <c r="E16631" s="72">
        <v>723</v>
      </c>
      <c r="F16631" s="105">
        <v>202</v>
      </c>
      <c r="G16631" s="108">
        <f t="shared" si="259"/>
        <v>43556</v>
      </c>
    </row>
    <row r="16632" spans="1:7" x14ac:dyDescent="0.35">
      <c r="A16632" s="72" t="s">
        <v>918</v>
      </c>
      <c r="B16632" s="72" t="s">
        <v>919</v>
      </c>
      <c r="C16632" s="72" t="s">
        <v>1100</v>
      </c>
      <c r="D16632" s="72" t="s">
        <v>1098</v>
      </c>
      <c r="E16632" s="72">
        <v>723</v>
      </c>
      <c r="F16632" s="105">
        <v>201</v>
      </c>
      <c r="G16632" s="108">
        <f t="shared" si="259"/>
        <v>43466</v>
      </c>
    </row>
    <row r="16633" spans="1:7" x14ac:dyDescent="0.35">
      <c r="A16633" s="72" t="s">
        <v>918</v>
      </c>
      <c r="B16633" s="72" t="s">
        <v>919</v>
      </c>
      <c r="C16633" s="72" t="s">
        <v>1100</v>
      </c>
      <c r="D16633" s="72" t="s">
        <v>1099</v>
      </c>
      <c r="E16633" s="72">
        <v>761</v>
      </c>
      <c r="F16633" s="105">
        <v>231</v>
      </c>
      <c r="G16633" s="108">
        <f t="shared" si="259"/>
        <v>43374</v>
      </c>
    </row>
    <row r="16634" spans="1:7" x14ac:dyDescent="0.35">
      <c r="A16634" s="72" t="s">
        <v>918</v>
      </c>
      <c r="B16634" s="72" t="s">
        <v>919</v>
      </c>
      <c r="C16634" s="72" t="s">
        <v>1101</v>
      </c>
      <c r="D16634" s="72" t="s">
        <v>1088</v>
      </c>
      <c r="E16634" s="72">
        <v>216</v>
      </c>
      <c r="F16634" s="105">
        <v>5</v>
      </c>
      <c r="G16634" s="108">
        <f t="shared" si="259"/>
        <v>44378</v>
      </c>
    </row>
    <row r="16635" spans="1:7" x14ac:dyDescent="0.35">
      <c r="A16635" s="72" t="s">
        <v>918</v>
      </c>
      <c r="B16635" s="72" t="s">
        <v>919</v>
      </c>
      <c r="C16635" s="72" t="s">
        <v>1101</v>
      </c>
      <c r="D16635" s="72" t="s">
        <v>1089</v>
      </c>
      <c r="E16635" s="72">
        <v>221</v>
      </c>
      <c r="F16635" s="105">
        <v>5</v>
      </c>
      <c r="G16635" s="108">
        <f t="shared" si="259"/>
        <v>44287</v>
      </c>
    </row>
    <row r="16636" spans="1:7" x14ac:dyDescent="0.35">
      <c r="A16636" s="72" t="s">
        <v>918</v>
      </c>
      <c r="B16636" s="72" t="s">
        <v>919</v>
      </c>
      <c r="C16636" s="72" t="s">
        <v>1101</v>
      </c>
      <c r="D16636" s="72" t="s">
        <v>1090</v>
      </c>
      <c r="E16636" s="72">
        <v>220</v>
      </c>
      <c r="F16636" s="105">
        <v>5</v>
      </c>
      <c r="G16636" s="108">
        <f t="shared" si="259"/>
        <v>44197</v>
      </c>
    </row>
    <row r="16637" spans="1:7" x14ac:dyDescent="0.35">
      <c r="A16637" s="72" t="s">
        <v>918</v>
      </c>
      <c r="B16637" s="72" t="s">
        <v>919</v>
      </c>
      <c r="C16637" s="72" t="s">
        <v>1101</v>
      </c>
      <c r="D16637" s="72" t="s">
        <v>1091</v>
      </c>
      <c r="E16637" s="72">
        <v>219</v>
      </c>
      <c r="F16637" s="105">
        <v>5</v>
      </c>
      <c r="G16637" s="108">
        <f t="shared" si="259"/>
        <v>44105</v>
      </c>
    </row>
    <row r="16638" spans="1:7" x14ac:dyDescent="0.35">
      <c r="A16638" s="72" t="s">
        <v>918</v>
      </c>
      <c r="B16638" s="72" t="s">
        <v>919</v>
      </c>
      <c r="C16638" s="72" t="s">
        <v>1101</v>
      </c>
      <c r="D16638" s="72" t="s">
        <v>1092</v>
      </c>
      <c r="E16638" s="72">
        <v>218</v>
      </c>
      <c r="F16638" s="105">
        <v>6</v>
      </c>
      <c r="G16638" s="108">
        <f t="shared" si="259"/>
        <v>44013</v>
      </c>
    </row>
    <row r="16639" spans="1:7" x14ac:dyDescent="0.35">
      <c r="A16639" s="72" t="s">
        <v>918</v>
      </c>
      <c r="B16639" s="72" t="s">
        <v>919</v>
      </c>
      <c r="C16639" s="72" t="s">
        <v>1101</v>
      </c>
      <c r="D16639" s="72" t="s">
        <v>1093</v>
      </c>
      <c r="E16639" s="72">
        <v>217</v>
      </c>
      <c r="F16639" s="105">
        <v>4</v>
      </c>
      <c r="G16639" s="108">
        <f t="shared" si="259"/>
        <v>43922</v>
      </c>
    </row>
    <row r="16640" spans="1:7" x14ac:dyDescent="0.35">
      <c r="A16640" s="72" t="s">
        <v>918</v>
      </c>
      <c r="B16640" s="72" t="s">
        <v>919</v>
      </c>
      <c r="C16640" s="72" t="s">
        <v>1101</v>
      </c>
      <c r="D16640" s="72" t="s">
        <v>1094</v>
      </c>
      <c r="E16640" s="72">
        <v>212</v>
      </c>
      <c r="F16640" s="105">
        <v>4</v>
      </c>
      <c r="G16640" s="108">
        <f t="shared" si="259"/>
        <v>43831</v>
      </c>
    </row>
    <row r="16641" spans="1:7" x14ac:dyDescent="0.35">
      <c r="A16641" s="72" t="s">
        <v>918</v>
      </c>
      <c r="B16641" s="72" t="s">
        <v>919</v>
      </c>
      <c r="C16641" s="72" t="s">
        <v>1101</v>
      </c>
      <c r="D16641" s="72" t="s">
        <v>1095</v>
      </c>
      <c r="E16641" s="72">
        <v>206</v>
      </c>
      <c r="F16641" s="105">
        <v>5</v>
      </c>
      <c r="G16641" s="108">
        <f t="shared" si="259"/>
        <v>43739</v>
      </c>
    </row>
    <row r="16642" spans="1:7" x14ac:dyDescent="0.35">
      <c r="A16642" s="72" t="s">
        <v>918</v>
      </c>
      <c r="B16642" s="72" t="s">
        <v>919</v>
      </c>
      <c r="C16642" s="72" t="s">
        <v>1101</v>
      </c>
      <c r="D16642" s="72" t="s">
        <v>1096</v>
      </c>
      <c r="E16642" s="72">
        <v>207</v>
      </c>
      <c r="F16642" s="105">
        <v>7</v>
      </c>
      <c r="G16642" s="108">
        <f t="shared" si="259"/>
        <v>43647</v>
      </c>
    </row>
    <row r="16643" spans="1:7" x14ac:dyDescent="0.35">
      <c r="A16643" s="72" t="s">
        <v>918</v>
      </c>
      <c r="B16643" s="72" t="s">
        <v>919</v>
      </c>
      <c r="C16643" s="72" t="s">
        <v>1101</v>
      </c>
      <c r="D16643" s="72" t="s">
        <v>1097</v>
      </c>
      <c r="E16643" s="72">
        <v>205</v>
      </c>
      <c r="F16643" s="105">
        <v>8</v>
      </c>
      <c r="G16643" s="108">
        <f t="shared" si="259"/>
        <v>43556</v>
      </c>
    </row>
    <row r="16644" spans="1:7" x14ac:dyDescent="0.35">
      <c r="A16644" s="72" t="s">
        <v>918</v>
      </c>
      <c r="B16644" s="72" t="s">
        <v>919</v>
      </c>
      <c r="C16644" s="72" t="s">
        <v>1101</v>
      </c>
      <c r="D16644" s="72" t="s">
        <v>1098</v>
      </c>
      <c r="E16644" s="72">
        <v>205</v>
      </c>
      <c r="F16644" s="105">
        <v>8</v>
      </c>
      <c r="G16644" s="108">
        <f t="shared" ref="G16644:G16705" si="260">DATE(LEFT(D16644,4),RIGHT(LEFT(D16644,7),2),1)</f>
        <v>43466</v>
      </c>
    </row>
    <row r="16645" spans="1:7" x14ac:dyDescent="0.35">
      <c r="A16645" s="72" t="s">
        <v>918</v>
      </c>
      <c r="B16645" s="72" t="s">
        <v>919</v>
      </c>
      <c r="C16645" s="72" t="s">
        <v>1101</v>
      </c>
      <c r="D16645" s="72" t="s">
        <v>1099</v>
      </c>
      <c r="E16645" s="72">
        <v>216</v>
      </c>
      <c r="F16645" s="105">
        <v>8</v>
      </c>
      <c r="G16645" s="108">
        <f t="shared" si="260"/>
        <v>43374</v>
      </c>
    </row>
    <row r="16646" spans="1:7" x14ac:dyDescent="0.35">
      <c r="A16646" s="72" t="s">
        <v>918</v>
      </c>
      <c r="B16646" s="72" t="s">
        <v>919</v>
      </c>
      <c r="C16646" s="72" t="s">
        <v>1102</v>
      </c>
      <c r="D16646" s="72" t="s">
        <v>1088</v>
      </c>
      <c r="E16646" s="72">
        <v>1094</v>
      </c>
      <c r="F16646" s="105">
        <v>96</v>
      </c>
      <c r="G16646" s="108">
        <f t="shared" si="260"/>
        <v>44378</v>
      </c>
    </row>
    <row r="16647" spans="1:7" x14ac:dyDescent="0.35">
      <c r="A16647" s="72" t="s">
        <v>918</v>
      </c>
      <c r="B16647" s="72" t="s">
        <v>919</v>
      </c>
      <c r="C16647" s="72" t="s">
        <v>1102</v>
      </c>
      <c r="D16647" s="72" t="s">
        <v>1089</v>
      </c>
      <c r="E16647" s="72">
        <v>1092</v>
      </c>
      <c r="F16647" s="105">
        <v>133</v>
      </c>
      <c r="G16647" s="108">
        <f t="shared" si="260"/>
        <v>44287</v>
      </c>
    </row>
    <row r="16648" spans="1:7" x14ac:dyDescent="0.35">
      <c r="A16648" s="72" t="s">
        <v>918</v>
      </c>
      <c r="B16648" s="72" t="s">
        <v>919</v>
      </c>
      <c r="C16648" s="72" t="s">
        <v>1102</v>
      </c>
      <c r="D16648" s="72" t="s">
        <v>1090</v>
      </c>
      <c r="E16648" s="72">
        <v>1096</v>
      </c>
      <c r="F16648" s="105">
        <v>133</v>
      </c>
      <c r="G16648" s="108">
        <f t="shared" si="260"/>
        <v>44197</v>
      </c>
    </row>
    <row r="16649" spans="1:7" x14ac:dyDescent="0.35">
      <c r="A16649" s="72" t="s">
        <v>918</v>
      </c>
      <c r="B16649" s="72" t="s">
        <v>919</v>
      </c>
      <c r="C16649" s="72" t="s">
        <v>1102</v>
      </c>
      <c r="D16649" s="72" t="s">
        <v>1091</v>
      </c>
      <c r="E16649" s="72">
        <v>1096</v>
      </c>
      <c r="F16649" s="105">
        <v>135</v>
      </c>
      <c r="G16649" s="108">
        <f t="shared" si="260"/>
        <v>44105</v>
      </c>
    </row>
    <row r="16650" spans="1:7" x14ac:dyDescent="0.35">
      <c r="A16650" s="72" t="s">
        <v>918</v>
      </c>
      <c r="B16650" s="72" t="s">
        <v>919</v>
      </c>
      <c r="C16650" s="72" t="s">
        <v>1102</v>
      </c>
      <c r="D16650" s="72" t="s">
        <v>1092</v>
      </c>
      <c r="E16650" s="72">
        <v>1106</v>
      </c>
      <c r="F16650" s="105">
        <v>136</v>
      </c>
      <c r="G16650" s="108">
        <f t="shared" si="260"/>
        <v>44013</v>
      </c>
    </row>
    <row r="16651" spans="1:7" x14ac:dyDescent="0.35">
      <c r="A16651" s="72" t="s">
        <v>918</v>
      </c>
      <c r="B16651" s="72" t="s">
        <v>919</v>
      </c>
      <c r="C16651" s="72" t="s">
        <v>1102</v>
      </c>
      <c r="D16651" s="72" t="s">
        <v>1093</v>
      </c>
      <c r="E16651" s="72">
        <v>1107</v>
      </c>
      <c r="F16651" s="105">
        <v>135</v>
      </c>
      <c r="G16651" s="108">
        <f t="shared" si="260"/>
        <v>43922</v>
      </c>
    </row>
    <row r="16652" spans="1:7" x14ac:dyDescent="0.35">
      <c r="A16652" s="72" t="s">
        <v>918</v>
      </c>
      <c r="B16652" s="72" t="s">
        <v>919</v>
      </c>
      <c r="C16652" s="72" t="s">
        <v>1102</v>
      </c>
      <c r="D16652" s="72" t="s">
        <v>1094</v>
      </c>
      <c r="E16652" s="72">
        <v>1110</v>
      </c>
      <c r="F16652" s="105">
        <v>136</v>
      </c>
      <c r="G16652" s="108">
        <f t="shared" si="260"/>
        <v>43831</v>
      </c>
    </row>
    <row r="16653" spans="1:7" x14ac:dyDescent="0.35">
      <c r="A16653" s="72" t="s">
        <v>918</v>
      </c>
      <c r="B16653" s="72" t="s">
        <v>919</v>
      </c>
      <c r="C16653" s="72" t="s">
        <v>1102</v>
      </c>
      <c r="D16653" s="72" t="s">
        <v>1095</v>
      </c>
      <c r="E16653" s="72">
        <v>1115</v>
      </c>
      <c r="F16653" s="105">
        <v>136</v>
      </c>
      <c r="G16653" s="108">
        <f t="shared" si="260"/>
        <v>43739</v>
      </c>
    </row>
    <row r="16654" spans="1:7" x14ac:dyDescent="0.35">
      <c r="A16654" s="72" t="s">
        <v>918</v>
      </c>
      <c r="B16654" s="72" t="s">
        <v>919</v>
      </c>
      <c r="C16654" s="72" t="s">
        <v>1102</v>
      </c>
      <c r="D16654" s="72" t="s">
        <v>1096</v>
      </c>
      <c r="E16654" s="72">
        <v>1097</v>
      </c>
      <c r="F16654" s="105">
        <v>116</v>
      </c>
      <c r="G16654" s="108">
        <f t="shared" si="260"/>
        <v>43647</v>
      </c>
    </row>
    <row r="16655" spans="1:7" x14ac:dyDescent="0.35">
      <c r="A16655" s="72" t="s">
        <v>918</v>
      </c>
      <c r="B16655" s="72" t="s">
        <v>919</v>
      </c>
      <c r="C16655" s="72" t="s">
        <v>1102</v>
      </c>
      <c r="D16655" s="72" t="s">
        <v>1097</v>
      </c>
      <c r="E16655" s="72">
        <v>1101</v>
      </c>
      <c r="F16655" s="105">
        <v>128</v>
      </c>
      <c r="G16655" s="108">
        <f t="shared" si="260"/>
        <v>43556</v>
      </c>
    </row>
    <row r="16656" spans="1:7" x14ac:dyDescent="0.35">
      <c r="A16656" s="72" t="s">
        <v>918</v>
      </c>
      <c r="B16656" s="72" t="s">
        <v>919</v>
      </c>
      <c r="C16656" s="72" t="s">
        <v>1102</v>
      </c>
      <c r="D16656" s="72" t="s">
        <v>1098</v>
      </c>
      <c r="E16656" s="72">
        <v>1093</v>
      </c>
      <c r="F16656" s="105">
        <v>128</v>
      </c>
      <c r="G16656" s="108">
        <f t="shared" si="260"/>
        <v>43466</v>
      </c>
    </row>
    <row r="16657" spans="1:7" x14ac:dyDescent="0.35">
      <c r="A16657" s="72" t="s">
        <v>918</v>
      </c>
      <c r="B16657" s="72" t="s">
        <v>919</v>
      </c>
      <c r="C16657" s="72" t="s">
        <v>1102</v>
      </c>
      <c r="D16657" s="72" t="s">
        <v>1099</v>
      </c>
      <c r="E16657" s="72">
        <v>1109</v>
      </c>
      <c r="F16657" s="105">
        <v>141</v>
      </c>
      <c r="G16657" s="108">
        <f t="shared" si="260"/>
        <v>43374</v>
      </c>
    </row>
    <row r="16658" spans="1:7" x14ac:dyDescent="0.35">
      <c r="A16658" s="72" t="s">
        <v>920</v>
      </c>
      <c r="B16658" s="72" t="s">
        <v>921</v>
      </c>
      <c r="C16658" s="72" t="s">
        <v>1087</v>
      </c>
      <c r="D16658" s="72" t="s">
        <v>1088</v>
      </c>
      <c r="E16658" s="72">
        <v>1076</v>
      </c>
      <c r="F16658" s="105">
        <v>67</v>
      </c>
      <c r="G16658" s="108">
        <f t="shared" si="260"/>
        <v>44378</v>
      </c>
    </row>
    <row r="16659" spans="1:7" x14ac:dyDescent="0.35">
      <c r="A16659" s="72" t="s">
        <v>920</v>
      </c>
      <c r="B16659" s="72" t="s">
        <v>921</v>
      </c>
      <c r="C16659" s="72" t="s">
        <v>1087</v>
      </c>
      <c r="D16659" s="72" t="s">
        <v>1089</v>
      </c>
      <c r="E16659" s="72">
        <v>1075</v>
      </c>
      <c r="F16659" s="105">
        <v>66</v>
      </c>
      <c r="G16659" s="108">
        <f t="shared" si="260"/>
        <v>44287</v>
      </c>
    </row>
    <row r="16660" spans="1:7" x14ac:dyDescent="0.35">
      <c r="A16660" s="72" t="s">
        <v>920</v>
      </c>
      <c r="B16660" s="72" t="s">
        <v>921</v>
      </c>
      <c r="C16660" s="72" t="s">
        <v>1087</v>
      </c>
      <c r="D16660" s="72" t="s">
        <v>1090</v>
      </c>
      <c r="E16660" s="72">
        <v>1076</v>
      </c>
      <c r="F16660" s="105">
        <v>71</v>
      </c>
      <c r="G16660" s="108">
        <f t="shared" si="260"/>
        <v>44197</v>
      </c>
    </row>
    <row r="16661" spans="1:7" x14ac:dyDescent="0.35">
      <c r="A16661" s="72" t="s">
        <v>920</v>
      </c>
      <c r="B16661" s="72" t="s">
        <v>921</v>
      </c>
      <c r="C16661" s="72" t="s">
        <v>1087</v>
      </c>
      <c r="D16661" s="72" t="s">
        <v>1091</v>
      </c>
      <c r="E16661" s="72">
        <v>1079</v>
      </c>
      <c r="F16661" s="105">
        <v>66</v>
      </c>
      <c r="G16661" s="108">
        <f t="shared" si="260"/>
        <v>44105</v>
      </c>
    </row>
    <row r="16662" spans="1:7" x14ac:dyDescent="0.35">
      <c r="A16662" s="72" t="s">
        <v>920</v>
      </c>
      <c r="B16662" s="72" t="s">
        <v>921</v>
      </c>
      <c r="C16662" s="72" t="s">
        <v>1087</v>
      </c>
      <c r="D16662" s="72" t="s">
        <v>1092</v>
      </c>
      <c r="E16662" s="72">
        <v>1078</v>
      </c>
      <c r="F16662" s="105">
        <v>69</v>
      </c>
      <c r="G16662" s="108">
        <f t="shared" si="260"/>
        <v>44013</v>
      </c>
    </row>
    <row r="16663" spans="1:7" x14ac:dyDescent="0.35">
      <c r="A16663" s="72" t="s">
        <v>920</v>
      </c>
      <c r="B16663" s="72" t="s">
        <v>921</v>
      </c>
      <c r="C16663" s="72" t="s">
        <v>1087</v>
      </c>
      <c r="D16663" s="72" t="s">
        <v>1093</v>
      </c>
      <c r="E16663" s="72">
        <v>1069</v>
      </c>
      <c r="F16663" s="105">
        <v>81</v>
      </c>
      <c r="G16663" s="108">
        <f t="shared" si="260"/>
        <v>43922</v>
      </c>
    </row>
    <row r="16664" spans="1:7" x14ac:dyDescent="0.35">
      <c r="A16664" s="72" t="s">
        <v>920</v>
      </c>
      <c r="B16664" s="72" t="s">
        <v>921</v>
      </c>
      <c r="C16664" s="72" t="s">
        <v>1087</v>
      </c>
      <c r="D16664" s="72" t="s">
        <v>1094</v>
      </c>
      <c r="E16664" s="72">
        <v>1069</v>
      </c>
      <c r="F16664" s="105">
        <v>69</v>
      </c>
      <c r="G16664" s="108">
        <f t="shared" si="260"/>
        <v>43831</v>
      </c>
    </row>
    <row r="16665" spans="1:7" x14ac:dyDescent="0.35">
      <c r="A16665" s="72" t="s">
        <v>920</v>
      </c>
      <c r="B16665" s="72" t="s">
        <v>921</v>
      </c>
      <c r="C16665" s="72" t="s">
        <v>1087</v>
      </c>
      <c r="D16665" s="72" t="s">
        <v>1095</v>
      </c>
      <c r="E16665" s="72">
        <v>1079</v>
      </c>
      <c r="F16665" s="105">
        <v>78</v>
      </c>
      <c r="G16665" s="108">
        <f t="shared" si="260"/>
        <v>43739</v>
      </c>
    </row>
    <row r="16666" spans="1:7" x14ac:dyDescent="0.35">
      <c r="A16666" s="72" t="s">
        <v>920</v>
      </c>
      <c r="B16666" s="72" t="s">
        <v>921</v>
      </c>
      <c r="C16666" s="72" t="s">
        <v>1087</v>
      </c>
      <c r="D16666" s="72" t="s">
        <v>1096</v>
      </c>
      <c r="E16666" s="72">
        <v>1078</v>
      </c>
      <c r="F16666" s="105">
        <v>70</v>
      </c>
      <c r="G16666" s="108">
        <f t="shared" si="260"/>
        <v>43647</v>
      </c>
    </row>
    <row r="16667" spans="1:7" x14ac:dyDescent="0.35">
      <c r="A16667" s="72" t="s">
        <v>920</v>
      </c>
      <c r="B16667" s="72" t="s">
        <v>921</v>
      </c>
      <c r="C16667" s="72" t="s">
        <v>1087</v>
      </c>
      <c r="D16667" s="72" t="s">
        <v>1097</v>
      </c>
      <c r="E16667" s="72">
        <v>1079</v>
      </c>
      <c r="F16667" s="105">
        <v>45</v>
      </c>
      <c r="G16667" s="108">
        <f t="shared" si="260"/>
        <v>43556</v>
      </c>
    </row>
    <row r="16668" spans="1:7" x14ac:dyDescent="0.35">
      <c r="A16668" s="72" t="s">
        <v>920</v>
      </c>
      <c r="B16668" s="72" t="s">
        <v>921</v>
      </c>
      <c r="C16668" s="72" t="s">
        <v>1087</v>
      </c>
      <c r="D16668" s="72" t="s">
        <v>1098</v>
      </c>
      <c r="E16668" s="72">
        <v>1068</v>
      </c>
      <c r="F16668" s="105">
        <v>51</v>
      </c>
      <c r="G16668" s="108">
        <f t="shared" si="260"/>
        <v>43466</v>
      </c>
    </row>
    <row r="16669" spans="1:7" x14ac:dyDescent="0.35">
      <c r="A16669" s="72" t="s">
        <v>920</v>
      </c>
      <c r="B16669" s="72" t="s">
        <v>921</v>
      </c>
      <c r="C16669" s="72" t="s">
        <v>1087</v>
      </c>
      <c r="D16669" s="72" t="s">
        <v>1099</v>
      </c>
      <c r="E16669" s="72">
        <v>1144</v>
      </c>
      <c r="F16669" s="105">
        <v>58</v>
      </c>
      <c r="G16669" s="108">
        <f t="shared" si="260"/>
        <v>43374</v>
      </c>
    </row>
    <row r="16670" spans="1:7" x14ac:dyDescent="0.35">
      <c r="A16670" s="72" t="s">
        <v>920</v>
      </c>
      <c r="B16670" s="72" t="s">
        <v>921</v>
      </c>
      <c r="C16670" s="72" t="s">
        <v>1100</v>
      </c>
      <c r="D16670" s="72" t="s">
        <v>1088</v>
      </c>
      <c r="E16670" s="72">
        <v>1629</v>
      </c>
      <c r="F16670" s="105">
        <v>231</v>
      </c>
      <c r="G16670" s="108">
        <f t="shared" si="260"/>
        <v>44378</v>
      </c>
    </row>
    <row r="16671" spans="1:7" x14ac:dyDescent="0.35">
      <c r="A16671" s="72" t="s">
        <v>920</v>
      </c>
      <c r="B16671" s="72" t="s">
        <v>921</v>
      </c>
      <c r="C16671" s="72" t="s">
        <v>1100</v>
      </c>
      <c r="D16671" s="72" t="s">
        <v>1089</v>
      </c>
      <c r="E16671" s="72">
        <v>1635</v>
      </c>
      <c r="F16671" s="105">
        <v>221</v>
      </c>
      <c r="G16671" s="108">
        <f t="shared" si="260"/>
        <v>44287</v>
      </c>
    </row>
    <row r="16672" spans="1:7" x14ac:dyDescent="0.35">
      <c r="A16672" s="72" t="s">
        <v>920</v>
      </c>
      <c r="B16672" s="72" t="s">
        <v>921</v>
      </c>
      <c r="C16672" s="72" t="s">
        <v>1100</v>
      </c>
      <c r="D16672" s="72" t="s">
        <v>1090</v>
      </c>
      <c r="E16672" s="72">
        <v>1638</v>
      </c>
      <c r="F16672" s="105">
        <v>238</v>
      </c>
      <c r="G16672" s="108">
        <f t="shared" si="260"/>
        <v>44197</v>
      </c>
    </row>
    <row r="16673" spans="1:7" x14ac:dyDescent="0.35">
      <c r="A16673" s="72" t="s">
        <v>920</v>
      </c>
      <c r="B16673" s="72" t="s">
        <v>921</v>
      </c>
      <c r="C16673" s="72" t="s">
        <v>1100</v>
      </c>
      <c r="D16673" s="72" t="s">
        <v>1091</v>
      </c>
      <c r="E16673" s="72">
        <v>1640</v>
      </c>
      <c r="F16673" s="105">
        <v>212</v>
      </c>
      <c r="G16673" s="108">
        <f t="shared" si="260"/>
        <v>44105</v>
      </c>
    </row>
    <row r="16674" spans="1:7" x14ac:dyDescent="0.35">
      <c r="A16674" s="72" t="s">
        <v>920</v>
      </c>
      <c r="B16674" s="72" t="s">
        <v>921</v>
      </c>
      <c r="C16674" s="72" t="s">
        <v>1100</v>
      </c>
      <c r="D16674" s="72" t="s">
        <v>1092</v>
      </c>
      <c r="E16674" s="72">
        <v>1627</v>
      </c>
      <c r="F16674" s="105">
        <v>234</v>
      </c>
      <c r="G16674" s="108">
        <f t="shared" si="260"/>
        <v>44013</v>
      </c>
    </row>
    <row r="16675" spans="1:7" x14ac:dyDescent="0.35">
      <c r="A16675" s="72" t="s">
        <v>920</v>
      </c>
      <c r="B16675" s="72" t="s">
        <v>921</v>
      </c>
      <c r="C16675" s="72" t="s">
        <v>1100</v>
      </c>
      <c r="D16675" s="72" t="s">
        <v>1093</v>
      </c>
      <c r="E16675" s="72">
        <v>1612</v>
      </c>
      <c r="F16675" s="105">
        <v>218</v>
      </c>
      <c r="G16675" s="108">
        <f t="shared" si="260"/>
        <v>43922</v>
      </c>
    </row>
    <row r="16676" spans="1:7" x14ac:dyDescent="0.35">
      <c r="A16676" s="72" t="s">
        <v>920</v>
      </c>
      <c r="B16676" s="72" t="s">
        <v>921</v>
      </c>
      <c r="C16676" s="72" t="s">
        <v>1100</v>
      </c>
      <c r="D16676" s="72" t="s">
        <v>1094</v>
      </c>
      <c r="E16676" s="72">
        <v>1612</v>
      </c>
      <c r="F16676" s="105">
        <v>211</v>
      </c>
      <c r="G16676" s="108">
        <f t="shared" si="260"/>
        <v>43831</v>
      </c>
    </row>
    <row r="16677" spans="1:7" x14ac:dyDescent="0.35">
      <c r="A16677" s="72" t="s">
        <v>920</v>
      </c>
      <c r="B16677" s="72" t="s">
        <v>921</v>
      </c>
      <c r="C16677" s="72" t="s">
        <v>1100</v>
      </c>
      <c r="D16677" s="72" t="s">
        <v>1095</v>
      </c>
      <c r="E16677" s="72">
        <v>1629</v>
      </c>
      <c r="F16677" s="105">
        <v>214</v>
      </c>
      <c r="G16677" s="108">
        <f t="shared" si="260"/>
        <v>43739</v>
      </c>
    </row>
    <row r="16678" spans="1:7" x14ac:dyDescent="0.35">
      <c r="A16678" s="72" t="s">
        <v>920</v>
      </c>
      <c r="B16678" s="72" t="s">
        <v>921</v>
      </c>
      <c r="C16678" s="72" t="s">
        <v>1100</v>
      </c>
      <c r="D16678" s="72" t="s">
        <v>1096</v>
      </c>
      <c r="E16678" s="72">
        <v>1625</v>
      </c>
      <c r="F16678" s="105">
        <v>212</v>
      </c>
      <c r="G16678" s="108">
        <f t="shared" si="260"/>
        <v>43647</v>
      </c>
    </row>
    <row r="16679" spans="1:7" x14ac:dyDescent="0.35">
      <c r="A16679" s="72" t="s">
        <v>920</v>
      </c>
      <c r="B16679" s="72" t="s">
        <v>921</v>
      </c>
      <c r="C16679" s="72" t="s">
        <v>1100</v>
      </c>
      <c r="D16679" s="72" t="s">
        <v>1097</v>
      </c>
      <c r="E16679" s="72">
        <v>1606</v>
      </c>
      <c r="F16679" s="105">
        <v>162</v>
      </c>
      <c r="G16679" s="108">
        <f t="shared" si="260"/>
        <v>43556</v>
      </c>
    </row>
    <row r="16680" spans="1:7" x14ac:dyDescent="0.35">
      <c r="A16680" s="72" t="s">
        <v>920</v>
      </c>
      <c r="B16680" s="72" t="s">
        <v>921</v>
      </c>
      <c r="C16680" s="72" t="s">
        <v>1100</v>
      </c>
      <c r="D16680" s="72" t="s">
        <v>1098</v>
      </c>
      <c r="E16680" s="72">
        <v>1578</v>
      </c>
      <c r="F16680" s="105">
        <v>168</v>
      </c>
      <c r="G16680" s="108">
        <f t="shared" si="260"/>
        <v>43466</v>
      </c>
    </row>
    <row r="16681" spans="1:7" x14ac:dyDescent="0.35">
      <c r="A16681" s="72" t="s">
        <v>920</v>
      </c>
      <c r="B16681" s="72" t="s">
        <v>921</v>
      </c>
      <c r="C16681" s="72" t="s">
        <v>1100</v>
      </c>
      <c r="D16681" s="72" t="s">
        <v>1099</v>
      </c>
      <c r="E16681" s="72">
        <v>1654</v>
      </c>
      <c r="F16681" s="105">
        <v>177</v>
      </c>
      <c r="G16681" s="108">
        <f t="shared" si="260"/>
        <v>43374</v>
      </c>
    </row>
    <row r="16682" spans="1:7" x14ac:dyDescent="0.35">
      <c r="A16682" s="72" t="s">
        <v>920</v>
      </c>
      <c r="B16682" s="72" t="s">
        <v>921</v>
      </c>
      <c r="C16682" s="72" t="s">
        <v>1101</v>
      </c>
      <c r="D16682" s="72" t="s">
        <v>1088</v>
      </c>
      <c r="E16682" s="72">
        <v>872</v>
      </c>
      <c r="F16682" s="105">
        <v>17</v>
      </c>
      <c r="G16682" s="108">
        <f t="shared" si="260"/>
        <v>44378</v>
      </c>
    </row>
    <row r="16683" spans="1:7" x14ac:dyDescent="0.35">
      <c r="A16683" s="72" t="s">
        <v>920</v>
      </c>
      <c r="B16683" s="72" t="s">
        <v>921</v>
      </c>
      <c r="C16683" s="72" t="s">
        <v>1101</v>
      </c>
      <c r="D16683" s="72" t="s">
        <v>1089</v>
      </c>
      <c r="E16683" s="72">
        <v>859</v>
      </c>
      <c r="F16683" s="105">
        <v>16</v>
      </c>
      <c r="G16683" s="108">
        <f t="shared" si="260"/>
        <v>44287</v>
      </c>
    </row>
    <row r="16684" spans="1:7" x14ac:dyDescent="0.35">
      <c r="A16684" s="72" t="s">
        <v>920</v>
      </c>
      <c r="B16684" s="72" t="s">
        <v>921</v>
      </c>
      <c r="C16684" s="72" t="s">
        <v>1101</v>
      </c>
      <c r="D16684" s="72" t="s">
        <v>1090</v>
      </c>
      <c r="E16684" s="72">
        <v>859</v>
      </c>
      <c r="F16684" s="105">
        <v>15</v>
      </c>
      <c r="G16684" s="108">
        <f t="shared" si="260"/>
        <v>44197</v>
      </c>
    </row>
    <row r="16685" spans="1:7" x14ac:dyDescent="0.35">
      <c r="A16685" s="72" t="s">
        <v>920</v>
      </c>
      <c r="B16685" s="72" t="s">
        <v>921</v>
      </c>
      <c r="C16685" s="72" t="s">
        <v>1101</v>
      </c>
      <c r="D16685" s="72" t="s">
        <v>1091</v>
      </c>
      <c r="E16685" s="72">
        <v>847</v>
      </c>
      <c r="F16685" s="105">
        <v>14</v>
      </c>
      <c r="G16685" s="108">
        <f t="shared" si="260"/>
        <v>44105</v>
      </c>
    </row>
    <row r="16686" spans="1:7" x14ac:dyDescent="0.35">
      <c r="A16686" s="72" t="s">
        <v>920</v>
      </c>
      <c r="B16686" s="72" t="s">
        <v>921</v>
      </c>
      <c r="C16686" s="72" t="s">
        <v>1101</v>
      </c>
      <c r="D16686" s="72" t="s">
        <v>1092</v>
      </c>
      <c r="E16686" s="72">
        <v>847</v>
      </c>
      <c r="F16686" s="105">
        <v>15</v>
      </c>
      <c r="G16686" s="108">
        <f t="shared" si="260"/>
        <v>44013</v>
      </c>
    </row>
    <row r="16687" spans="1:7" x14ac:dyDescent="0.35">
      <c r="A16687" s="72" t="s">
        <v>920</v>
      </c>
      <c r="B16687" s="72" t="s">
        <v>921</v>
      </c>
      <c r="C16687" s="72" t="s">
        <v>1101</v>
      </c>
      <c r="D16687" s="72" t="s">
        <v>1093</v>
      </c>
      <c r="E16687" s="72">
        <v>830</v>
      </c>
      <c r="F16687" s="105">
        <v>15</v>
      </c>
      <c r="G16687" s="108">
        <f t="shared" si="260"/>
        <v>43922</v>
      </c>
    </row>
    <row r="16688" spans="1:7" x14ac:dyDescent="0.35">
      <c r="A16688" s="72" t="s">
        <v>920</v>
      </c>
      <c r="B16688" s="72" t="s">
        <v>921</v>
      </c>
      <c r="C16688" s="72" t="s">
        <v>1101</v>
      </c>
      <c r="D16688" s="72" t="s">
        <v>1094</v>
      </c>
      <c r="E16688" s="72">
        <v>762</v>
      </c>
      <c r="F16688" s="105">
        <v>13</v>
      </c>
      <c r="G16688" s="108">
        <f t="shared" si="260"/>
        <v>43831</v>
      </c>
    </row>
    <row r="16689" spans="1:7" x14ac:dyDescent="0.35">
      <c r="A16689" s="72" t="s">
        <v>920</v>
      </c>
      <c r="B16689" s="72" t="s">
        <v>921</v>
      </c>
      <c r="C16689" s="72" t="s">
        <v>1101</v>
      </c>
      <c r="D16689" s="72" t="s">
        <v>1095</v>
      </c>
      <c r="E16689" s="72">
        <v>736</v>
      </c>
      <c r="F16689" s="105">
        <v>13</v>
      </c>
      <c r="G16689" s="108">
        <f t="shared" si="260"/>
        <v>43739</v>
      </c>
    </row>
    <row r="16690" spans="1:7" x14ac:dyDescent="0.35">
      <c r="A16690" s="72" t="s">
        <v>920</v>
      </c>
      <c r="B16690" s="72" t="s">
        <v>921</v>
      </c>
      <c r="C16690" s="72" t="s">
        <v>1101</v>
      </c>
      <c r="D16690" s="72" t="s">
        <v>1096</v>
      </c>
      <c r="E16690" s="72">
        <v>726</v>
      </c>
      <c r="F16690" s="105">
        <v>11</v>
      </c>
      <c r="G16690" s="108">
        <f t="shared" si="260"/>
        <v>43647</v>
      </c>
    </row>
    <row r="16691" spans="1:7" x14ac:dyDescent="0.35">
      <c r="A16691" s="72" t="s">
        <v>920</v>
      </c>
      <c r="B16691" s="72" t="s">
        <v>921</v>
      </c>
      <c r="C16691" s="72" t="s">
        <v>1101</v>
      </c>
      <c r="D16691" s="72" t="s">
        <v>1097</v>
      </c>
      <c r="E16691" s="72">
        <v>729</v>
      </c>
      <c r="F16691" s="105">
        <v>3</v>
      </c>
      <c r="G16691" s="108">
        <f t="shared" si="260"/>
        <v>43556</v>
      </c>
    </row>
    <row r="16692" spans="1:7" x14ac:dyDescent="0.35">
      <c r="A16692" s="72" t="s">
        <v>920</v>
      </c>
      <c r="B16692" s="72" t="s">
        <v>921</v>
      </c>
      <c r="C16692" s="72" t="s">
        <v>1101</v>
      </c>
      <c r="D16692" s="72" t="s">
        <v>1098</v>
      </c>
      <c r="E16692" s="72">
        <v>691</v>
      </c>
      <c r="F16692" s="105">
        <v>3</v>
      </c>
      <c r="G16692" s="108">
        <f t="shared" si="260"/>
        <v>43466</v>
      </c>
    </row>
    <row r="16693" spans="1:7" x14ac:dyDescent="0.35">
      <c r="A16693" s="72" t="s">
        <v>920</v>
      </c>
      <c r="B16693" s="72" t="s">
        <v>921</v>
      </c>
      <c r="C16693" s="72" t="s">
        <v>1101</v>
      </c>
      <c r="D16693" s="72" t="s">
        <v>1099</v>
      </c>
      <c r="E16693" s="72">
        <v>687</v>
      </c>
      <c r="F16693" s="105">
        <v>2</v>
      </c>
      <c r="G16693" s="108">
        <f t="shared" si="260"/>
        <v>43374</v>
      </c>
    </row>
    <row r="16694" spans="1:7" x14ac:dyDescent="0.35">
      <c r="A16694" s="72" t="s">
        <v>920</v>
      </c>
      <c r="B16694" s="72" t="s">
        <v>921</v>
      </c>
      <c r="C16694" s="72" t="s">
        <v>1102</v>
      </c>
      <c r="D16694" s="72" t="s">
        <v>1088</v>
      </c>
      <c r="E16694" s="72">
        <v>2481</v>
      </c>
      <c r="F16694" s="105">
        <v>164</v>
      </c>
      <c r="G16694" s="108">
        <f t="shared" si="260"/>
        <v>44378</v>
      </c>
    </row>
    <row r="16695" spans="1:7" x14ac:dyDescent="0.35">
      <c r="A16695" s="72" t="s">
        <v>920</v>
      </c>
      <c r="B16695" s="72" t="s">
        <v>921</v>
      </c>
      <c r="C16695" s="72" t="s">
        <v>1102</v>
      </c>
      <c r="D16695" s="72" t="s">
        <v>1089</v>
      </c>
      <c r="E16695" s="72">
        <v>2485</v>
      </c>
      <c r="F16695" s="105">
        <v>158</v>
      </c>
      <c r="G16695" s="108">
        <f t="shared" si="260"/>
        <v>44287</v>
      </c>
    </row>
    <row r="16696" spans="1:7" x14ac:dyDescent="0.35">
      <c r="A16696" s="72" t="s">
        <v>920</v>
      </c>
      <c r="B16696" s="72" t="s">
        <v>921</v>
      </c>
      <c r="C16696" s="72" t="s">
        <v>1102</v>
      </c>
      <c r="D16696" s="72" t="s">
        <v>1090</v>
      </c>
      <c r="E16696" s="72">
        <v>2482</v>
      </c>
      <c r="F16696" s="105">
        <v>149</v>
      </c>
      <c r="G16696" s="108">
        <f t="shared" si="260"/>
        <v>44197</v>
      </c>
    </row>
    <row r="16697" spans="1:7" x14ac:dyDescent="0.35">
      <c r="A16697" s="72" t="s">
        <v>920</v>
      </c>
      <c r="B16697" s="72" t="s">
        <v>921</v>
      </c>
      <c r="C16697" s="72" t="s">
        <v>1102</v>
      </c>
      <c r="D16697" s="72" t="s">
        <v>1091</v>
      </c>
      <c r="E16697" s="72">
        <v>2490</v>
      </c>
      <c r="F16697" s="105">
        <v>134</v>
      </c>
      <c r="G16697" s="108">
        <f t="shared" si="260"/>
        <v>44105</v>
      </c>
    </row>
    <row r="16698" spans="1:7" x14ac:dyDescent="0.35">
      <c r="A16698" s="72" t="s">
        <v>920</v>
      </c>
      <c r="B16698" s="72" t="s">
        <v>921</v>
      </c>
      <c r="C16698" s="72" t="s">
        <v>1102</v>
      </c>
      <c r="D16698" s="72" t="s">
        <v>1092</v>
      </c>
      <c r="E16698" s="72">
        <v>2500</v>
      </c>
      <c r="F16698" s="105">
        <v>124</v>
      </c>
      <c r="G16698" s="108">
        <f t="shared" si="260"/>
        <v>44013</v>
      </c>
    </row>
    <row r="16699" spans="1:7" x14ac:dyDescent="0.35">
      <c r="A16699" s="72" t="s">
        <v>920</v>
      </c>
      <c r="B16699" s="72" t="s">
        <v>921</v>
      </c>
      <c r="C16699" s="72" t="s">
        <v>1102</v>
      </c>
      <c r="D16699" s="72" t="s">
        <v>1093</v>
      </c>
      <c r="E16699" s="72">
        <v>2490</v>
      </c>
      <c r="F16699" s="105">
        <v>175</v>
      </c>
      <c r="G16699" s="108">
        <f t="shared" si="260"/>
        <v>43922</v>
      </c>
    </row>
    <row r="16700" spans="1:7" x14ac:dyDescent="0.35">
      <c r="A16700" s="72" t="s">
        <v>920</v>
      </c>
      <c r="B16700" s="72" t="s">
        <v>921</v>
      </c>
      <c r="C16700" s="72" t="s">
        <v>1102</v>
      </c>
      <c r="D16700" s="72" t="s">
        <v>1094</v>
      </c>
      <c r="E16700" s="72">
        <v>2493</v>
      </c>
      <c r="F16700" s="105">
        <v>144</v>
      </c>
      <c r="G16700" s="108">
        <f t="shared" si="260"/>
        <v>43831</v>
      </c>
    </row>
    <row r="16701" spans="1:7" x14ac:dyDescent="0.35">
      <c r="A16701" s="72" t="s">
        <v>920</v>
      </c>
      <c r="B16701" s="72" t="s">
        <v>921</v>
      </c>
      <c r="C16701" s="72" t="s">
        <v>1102</v>
      </c>
      <c r="D16701" s="72" t="s">
        <v>1095</v>
      </c>
      <c r="E16701" s="72">
        <v>2489</v>
      </c>
      <c r="F16701" s="105">
        <v>145</v>
      </c>
      <c r="G16701" s="108">
        <f t="shared" si="260"/>
        <v>43739</v>
      </c>
    </row>
    <row r="16702" spans="1:7" x14ac:dyDescent="0.35">
      <c r="A16702" s="72" t="s">
        <v>920</v>
      </c>
      <c r="B16702" s="72" t="s">
        <v>921</v>
      </c>
      <c r="C16702" s="72" t="s">
        <v>1102</v>
      </c>
      <c r="D16702" s="72" t="s">
        <v>1096</v>
      </c>
      <c r="E16702" s="72">
        <v>2483</v>
      </c>
      <c r="F16702" s="105">
        <v>145</v>
      </c>
      <c r="G16702" s="108">
        <f t="shared" si="260"/>
        <v>43647</v>
      </c>
    </row>
    <row r="16703" spans="1:7" x14ac:dyDescent="0.35">
      <c r="A16703" s="72" t="s">
        <v>920</v>
      </c>
      <c r="B16703" s="72" t="s">
        <v>921</v>
      </c>
      <c r="C16703" s="72" t="s">
        <v>1102</v>
      </c>
      <c r="D16703" s="72" t="s">
        <v>1097</v>
      </c>
      <c r="E16703" s="72">
        <v>2493</v>
      </c>
      <c r="F16703" s="105">
        <v>125</v>
      </c>
      <c r="G16703" s="108">
        <f t="shared" si="260"/>
        <v>43556</v>
      </c>
    </row>
    <row r="16704" spans="1:7" x14ac:dyDescent="0.35">
      <c r="A16704" s="72" t="s">
        <v>920</v>
      </c>
      <c r="B16704" s="72" t="s">
        <v>921</v>
      </c>
      <c r="C16704" s="72" t="s">
        <v>1102</v>
      </c>
      <c r="D16704" s="72" t="s">
        <v>1098</v>
      </c>
      <c r="E16704" s="72">
        <v>2486</v>
      </c>
      <c r="F16704" s="105">
        <v>128</v>
      </c>
      <c r="G16704" s="108">
        <f t="shared" si="260"/>
        <v>43466</v>
      </c>
    </row>
    <row r="16705" spans="1:7" x14ac:dyDescent="0.35">
      <c r="A16705" s="72" t="s">
        <v>920</v>
      </c>
      <c r="B16705" s="72" t="s">
        <v>921</v>
      </c>
      <c r="C16705" s="72" t="s">
        <v>1102</v>
      </c>
      <c r="D16705" s="72" t="s">
        <v>1099</v>
      </c>
      <c r="E16705" s="72">
        <v>2568</v>
      </c>
      <c r="F16705" s="105">
        <v>125</v>
      </c>
      <c r="G16705" s="108">
        <f t="shared" si="260"/>
        <v>43374</v>
      </c>
    </row>
  </sheetData>
  <sheetProtection algorithmName="SHA-512" hashValue="Pn3EW6PXdXuDS/Z8Ep1IrPHGM2dhyNe+kfabagt9UfSz28cUodFcOLYtyvylEgKOWtnD+zIkVmrIe84L7eTXsQ==" saltValue="X4srT0JI9PXt6a3Ab2E7HA==" spinCount="100000" sheet="1" objects="1" scenarios="1"/>
  <autoFilter ref="A1:G16705" xr:uid="{C42020B5-77EA-4AD2-B481-BC2D53D3B52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F0E0-A680-4AE8-BF7B-9A0AA5E82837}">
  <sheetPr>
    <tabColor theme="9" tint="0.79998168889431442"/>
  </sheetPr>
  <dimension ref="A1:H4177"/>
  <sheetViews>
    <sheetView showGridLines="0" topLeftCell="A4152" zoomScale="75" zoomScaleNormal="75" workbookViewId="0">
      <selection activeCell="O33" sqref="O33"/>
    </sheetView>
  </sheetViews>
  <sheetFormatPr defaultRowHeight="14.5" x14ac:dyDescent="0.35"/>
  <cols>
    <col min="1" max="1" width="10.54296875" bestFit="1" customWidth="1"/>
    <col min="2" max="2" width="33.81640625" bestFit="1" customWidth="1"/>
    <col min="3" max="3" width="38.6328125" customWidth="1"/>
    <col min="4" max="4" width="27.1796875" bestFit="1" customWidth="1"/>
    <col min="5" max="5" width="15.7265625" bestFit="1" customWidth="1"/>
    <col min="6" max="6" width="15.7265625" customWidth="1"/>
    <col min="7" max="7" width="15.7265625" bestFit="1" customWidth="1"/>
  </cols>
  <sheetData>
    <row r="1" spans="1:8" x14ac:dyDescent="0.35">
      <c r="A1" s="71" t="s">
        <v>1080</v>
      </c>
      <c r="B1" s="71" t="s">
        <v>1081</v>
      </c>
      <c r="C1" s="71" t="s">
        <v>1083</v>
      </c>
      <c r="D1" s="71" t="s">
        <v>1084</v>
      </c>
      <c r="E1" s="71" t="s">
        <v>1085</v>
      </c>
      <c r="F1" s="71" t="s">
        <v>1470</v>
      </c>
      <c r="G1" s="71" t="s">
        <v>1103</v>
      </c>
    </row>
    <row r="2" spans="1:8" x14ac:dyDescent="0.35">
      <c r="A2" s="72" t="s">
        <v>199</v>
      </c>
      <c r="B2" s="72" t="s">
        <v>200</v>
      </c>
      <c r="C2" s="72" t="s">
        <v>1088</v>
      </c>
      <c r="D2" s="72">
        <f>SUMIFS('Comm_vacancy-LA_data'!E:E,'Comm_vacancy-LA_data'!$D:$D,'Comm_vacancy-inputs_1'!$C2,'Comm_vacancy-LA_data'!$B:$B,'Comm_vacancy-inputs_1'!$B2)</f>
        <v>1460</v>
      </c>
      <c r="E2" s="72">
        <f>SUMIFS('Comm_vacancy-LA_data'!F:F,'Comm_vacancy-LA_data'!$D:$D,'Comm_vacancy-inputs_1'!$C2,'Comm_vacancy-LA_data'!$B:$B,'Comm_vacancy-inputs_1'!$B2)</f>
        <v>95</v>
      </c>
      <c r="F2" s="132">
        <f>IF(E2&lt;&gt;0,E2/D2,"-")</f>
        <v>6.5068493150684928E-2</v>
      </c>
      <c r="G2" s="108">
        <f>DATE(LEFT(C2,4),RIGHT(LEFT(C2,7),2),1)</f>
        <v>44378</v>
      </c>
      <c r="H2" s="136"/>
    </row>
    <row r="3" spans="1:8" x14ac:dyDescent="0.35">
      <c r="A3" s="72" t="s">
        <v>199</v>
      </c>
      <c r="B3" s="72" t="s">
        <v>200</v>
      </c>
      <c r="C3" s="72" t="s">
        <v>1089</v>
      </c>
      <c r="D3" s="72">
        <f>SUMIFS('Comm_vacancy-LA_data'!E:E,'Comm_vacancy-LA_data'!$D:$D,'Comm_vacancy-inputs_1'!$C3,'Comm_vacancy-LA_data'!$B:$B,'Comm_vacancy-inputs_1'!$B3)</f>
        <v>1459</v>
      </c>
      <c r="E3" s="72">
        <f>SUMIFS('Comm_vacancy-LA_data'!F:F,'Comm_vacancy-LA_data'!$D:$D,'Comm_vacancy-inputs_1'!$C3,'Comm_vacancy-LA_data'!$B:$B,'Comm_vacancy-inputs_1'!$B3)</f>
        <v>93</v>
      </c>
      <c r="F3" s="132">
        <f t="shared" ref="F3:F66" si="0">IF(E3&lt;&gt;0,E3/D3,"-")</f>
        <v>6.3742289239204941E-2</v>
      </c>
      <c r="G3" s="108">
        <f t="shared" ref="G3:G66" si="1">DATE(LEFT(C3,4),RIGHT(LEFT(C3,7),2),1)</f>
        <v>44287</v>
      </c>
    </row>
    <row r="4" spans="1:8" x14ac:dyDescent="0.35">
      <c r="A4" s="72" t="s">
        <v>199</v>
      </c>
      <c r="B4" s="72" t="s">
        <v>200</v>
      </c>
      <c r="C4" s="72" t="s">
        <v>1090</v>
      </c>
      <c r="D4" s="72">
        <f>SUMIFS('Comm_vacancy-LA_data'!E:E,'Comm_vacancy-LA_data'!$D:$D,'Comm_vacancy-inputs_1'!$C4,'Comm_vacancy-LA_data'!$B:$B,'Comm_vacancy-inputs_1'!$B4)</f>
        <v>1469</v>
      </c>
      <c r="E4" s="72">
        <f>SUMIFS('Comm_vacancy-LA_data'!F:F,'Comm_vacancy-LA_data'!$D:$D,'Comm_vacancy-inputs_1'!$C4,'Comm_vacancy-LA_data'!$B:$B,'Comm_vacancy-inputs_1'!$B4)</f>
        <v>88</v>
      </c>
      <c r="F4" s="132">
        <f t="shared" si="0"/>
        <v>5.9904697072838665E-2</v>
      </c>
      <c r="G4" s="108">
        <f t="shared" si="1"/>
        <v>44197</v>
      </c>
    </row>
    <row r="5" spans="1:8" x14ac:dyDescent="0.35">
      <c r="A5" s="72" t="s">
        <v>199</v>
      </c>
      <c r="B5" s="72" t="s">
        <v>200</v>
      </c>
      <c r="C5" s="72" t="s">
        <v>1091</v>
      </c>
      <c r="D5" s="72">
        <f>SUMIFS('Comm_vacancy-LA_data'!E:E,'Comm_vacancy-LA_data'!$D:$D,'Comm_vacancy-inputs_1'!$C5,'Comm_vacancy-LA_data'!$B:$B,'Comm_vacancy-inputs_1'!$B5)</f>
        <v>1473</v>
      </c>
      <c r="E5" s="72">
        <f>SUMIFS('Comm_vacancy-LA_data'!F:F,'Comm_vacancy-LA_data'!$D:$D,'Comm_vacancy-inputs_1'!$C5,'Comm_vacancy-LA_data'!$B:$B,'Comm_vacancy-inputs_1'!$B5)</f>
        <v>96</v>
      </c>
      <c r="F5" s="132">
        <f t="shared" si="0"/>
        <v>6.5173116089613028E-2</v>
      </c>
      <c r="G5" s="108">
        <f t="shared" si="1"/>
        <v>44105</v>
      </c>
    </row>
    <row r="6" spans="1:8" x14ac:dyDescent="0.35">
      <c r="A6" s="72" t="s">
        <v>199</v>
      </c>
      <c r="B6" s="72" t="s">
        <v>200</v>
      </c>
      <c r="C6" s="72" t="s">
        <v>1092</v>
      </c>
      <c r="D6" s="72">
        <f>SUMIFS('Comm_vacancy-LA_data'!E:E,'Comm_vacancy-LA_data'!$D:$D,'Comm_vacancy-inputs_1'!$C6,'Comm_vacancy-LA_data'!$B:$B,'Comm_vacancy-inputs_1'!$B6)</f>
        <v>1469</v>
      </c>
      <c r="E6" s="72">
        <f>SUMIFS('Comm_vacancy-LA_data'!F:F,'Comm_vacancy-LA_data'!$D:$D,'Comm_vacancy-inputs_1'!$C6,'Comm_vacancy-LA_data'!$B:$B,'Comm_vacancy-inputs_1'!$B6)</f>
        <v>85</v>
      </c>
      <c r="F6" s="132">
        <f t="shared" si="0"/>
        <v>5.7862491490810075E-2</v>
      </c>
      <c r="G6" s="108">
        <f t="shared" si="1"/>
        <v>44013</v>
      </c>
    </row>
    <row r="7" spans="1:8" x14ac:dyDescent="0.35">
      <c r="A7" s="72" t="s">
        <v>199</v>
      </c>
      <c r="B7" s="72" t="s">
        <v>200</v>
      </c>
      <c r="C7" s="72" t="s">
        <v>1093</v>
      </c>
      <c r="D7" s="72">
        <f>SUMIFS('Comm_vacancy-LA_data'!E:E,'Comm_vacancy-LA_data'!$D:$D,'Comm_vacancy-inputs_1'!$C7,'Comm_vacancy-LA_data'!$B:$B,'Comm_vacancy-inputs_1'!$B7)</f>
        <v>1454</v>
      </c>
      <c r="E7" s="72">
        <f>SUMIFS('Comm_vacancy-LA_data'!F:F,'Comm_vacancy-LA_data'!$D:$D,'Comm_vacancy-inputs_1'!$C7,'Comm_vacancy-LA_data'!$B:$B,'Comm_vacancy-inputs_1'!$B7)</f>
        <v>87</v>
      </c>
      <c r="F7" s="132">
        <f t="shared" si="0"/>
        <v>5.9834938101788172E-2</v>
      </c>
      <c r="G7" s="108">
        <f t="shared" si="1"/>
        <v>43922</v>
      </c>
    </row>
    <row r="8" spans="1:8" x14ac:dyDescent="0.35">
      <c r="A8" s="72" t="s">
        <v>199</v>
      </c>
      <c r="B8" s="72" t="s">
        <v>200</v>
      </c>
      <c r="C8" s="72" t="s">
        <v>1094</v>
      </c>
      <c r="D8" s="72">
        <f>SUMIFS('Comm_vacancy-LA_data'!E:E,'Comm_vacancy-LA_data'!$D:$D,'Comm_vacancy-inputs_1'!$C8,'Comm_vacancy-LA_data'!$B:$B,'Comm_vacancy-inputs_1'!$B8)</f>
        <v>1435</v>
      </c>
      <c r="E8" s="72">
        <f>SUMIFS('Comm_vacancy-LA_data'!F:F,'Comm_vacancy-LA_data'!$D:$D,'Comm_vacancy-inputs_1'!$C8,'Comm_vacancy-LA_data'!$B:$B,'Comm_vacancy-inputs_1'!$B8)</f>
        <v>96</v>
      </c>
      <c r="F8" s="132">
        <f t="shared" si="0"/>
        <v>6.6898954703832753E-2</v>
      </c>
      <c r="G8" s="108">
        <f t="shared" si="1"/>
        <v>43831</v>
      </c>
    </row>
    <row r="9" spans="1:8" x14ac:dyDescent="0.35">
      <c r="A9" s="72" t="s">
        <v>199</v>
      </c>
      <c r="B9" s="72" t="s">
        <v>200</v>
      </c>
      <c r="C9" s="72" t="s">
        <v>1095</v>
      </c>
      <c r="D9" s="72">
        <f>SUMIFS('Comm_vacancy-LA_data'!E:E,'Comm_vacancy-LA_data'!$D:$D,'Comm_vacancy-inputs_1'!$C9,'Comm_vacancy-LA_data'!$B:$B,'Comm_vacancy-inputs_1'!$B9)</f>
        <v>1430</v>
      </c>
      <c r="E9" s="72">
        <f>SUMIFS('Comm_vacancy-LA_data'!F:F,'Comm_vacancy-LA_data'!$D:$D,'Comm_vacancy-inputs_1'!$C9,'Comm_vacancy-LA_data'!$B:$B,'Comm_vacancy-inputs_1'!$B9)</f>
        <v>89</v>
      </c>
      <c r="F9" s="132">
        <f t="shared" si="0"/>
        <v>6.2237762237762236E-2</v>
      </c>
      <c r="G9" s="108">
        <f t="shared" si="1"/>
        <v>43739</v>
      </c>
    </row>
    <row r="10" spans="1:8" x14ac:dyDescent="0.35">
      <c r="A10" s="72" t="s">
        <v>199</v>
      </c>
      <c r="B10" s="72" t="s">
        <v>200</v>
      </c>
      <c r="C10" s="72" t="s">
        <v>1096</v>
      </c>
      <c r="D10" s="72">
        <f>SUMIFS('Comm_vacancy-LA_data'!E:E,'Comm_vacancy-LA_data'!$D:$D,'Comm_vacancy-inputs_1'!$C10,'Comm_vacancy-LA_data'!$B:$B,'Comm_vacancy-inputs_1'!$B10)</f>
        <v>1430</v>
      </c>
      <c r="E10" s="72">
        <f>SUMIFS('Comm_vacancy-LA_data'!F:F,'Comm_vacancy-LA_data'!$D:$D,'Comm_vacancy-inputs_1'!$C10,'Comm_vacancy-LA_data'!$B:$B,'Comm_vacancy-inputs_1'!$B10)</f>
        <v>84</v>
      </c>
      <c r="F10" s="132">
        <f t="shared" si="0"/>
        <v>5.8741258741258739E-2</v>
      </c>
      <c r="G10" s="108">
        <f t="shared" si="1"/>
        <v>43647</v>
      </c>
    </row>
    <row r="11" spans="1:8" x14ac:dyDescent="0.35">
      <c r="A11" s="72" t="s">
        <v>199</v>
      </c>
      <c r="B11" s="72" t="s">
        <v>200</v>
      </c>
      <c r="C11" s="72" t="s">
        <v>1097</v>
      </c>
      <c r="D11" s="72">
        <f>SUMIFS('Comm_vacancy-LA_data'!E:E,'Comm_vacancy-LA_data'!$D:$D,'Comm_vacancy-inputs_1'!$C11,'Comm_vacancy-LA_data'!$B:$B,'Comm_vacancy-inputs_1'!$B11)</f>
        <v>1428</v>
      </c>
      <c r="E11" s="72">
        <f>SUMIFS('Comm_vacancy-LA_data'!F:F,'Comm_vacancy-LA_data'!$D:$D,'Comm_vacancy-inputs_1'!$C11,'Comm_vacancy-LA_data'!$B:$B,'Comm_vacancy-inputs_1'!$B11)</f>
        <v>59</v>
      </c>
      <c r="F11" s="132">
        <f t="shared" si="0"/>
        <v>4.1316526610644257E-2</v>
      </c>
      <c r="G11" s="108">
        <f t="shared" si="1"/>
        <v>43556</v>
      </c>
    </row>
    <row r="12" spans="1:8" x14ac:dyDescent="0.35">
      <c r="A12" s="72" t="s">
        <v>199</v>
      </c>
      <c r="B12" s="72" t="s">
        <v>200</v>
      </c>
      <c r="C12" s="72" t="s">
        <v>1098</v>
      </c>
      <c r="D12" s="72">
        <f>SUMIFS('Comm_vacancy-LA_data'!E:E,'Comm_vacancy-LA_data'!$D:$D,'Comm_vacancy-inputs_1'!$C12,'Comm_vacancy-LA_data'!$B:$B,'Comm_vacancy-inputs_1'!$B12)</f>
        <v>1420</v>
      </c>
      <c r="E12" s="72">
        <f>SUMIFS('Comm_vacancy-LA_data'!F:F,'Comm_vacancy-LA_data'!$D:$D,'Comm_vacancy-inputs_1'!$C12,'Comm_vacancy-LA_data'!$B:$B,'Comm_vacancy-inputs_1'!$B12)</f>
        <v>62</v>
      </c>
      <c r="F12" s="132">
        <f t="shared" si="0"/>
        <v>4.3661971830985913E-2</v>
      </c>
      <c r="G12" s="108">
        <f t="shared" si="1"/>
        <v>43466</v>
      </c>
    </row>
    <row r="13" spans="1:8" x14ac:dyDescent="0.35">
      <c r="A13" s="72" t="s">
        <v>199</v>
      </c>
      <c r="B13" s="72" t="s">
        <v>200</v>
      </c>
      <c r="C13" s="72" t="s">
        <v>1099</v>
      </c>
      <c r="D13" s="72">
        <f>SUMIFS('Comm_vacancy-LA_data'!E:E,'Comm_vacancy-LA_data'!$D:$D,'Comm_vacancy-inputs_1'!$C13,'Comm_vacancy-LA_data'!$B:$B,'Comm_vacancy-inputs_1'!$B13)</f>
        <v>1461</v>
      </c>
      <c r="E13" s="72">
        <f>SUMIFS('Comm_vacancy-LA_data'!F:F,'Comm_vacancy-LA_data'!$D:$D,'Comm_vacancy-inputs_1'!$C13,'Comm_vacancy-LA_data'!$B:$B,'Comm_vacancy-inputs_1'!$B13)</f>
        <v>70</v>
      </c>
      <c r="F13" s="132">
        <f t="shared" si="0"/>
        <v>4.791238877481177E-2</v>
      </c>
      <c r="G13" s="108">
        <f t="shared" si="1"/>
        <v>43374</v>
      </c>
    </row>
    <row r="14" spans="1:8" x14ac:dyDescent="0.35">
      <c r="A14" s="72" t="s">
        <v>201</v>
      </c>
      <c r="B14" s="72" t="s">
        <v>202</v>
      </c>
      <c r="C14" s="72" t="s">
        <v>1088</v>
      </c>
      <c r="D14" s="72">
        <f>SUMIFS('Comm_vacancy-LA_data'!E:E,'Comm_vacancy-LA_data'!$D:$D,'Comm_vacancy-inputs_1'!$C14,'Comm_vacancy-LA_data'!$B:$B,'Comm_vacancy-inputs_1'!$B14)</f>
        <v>4480</v>
      </c>
      <c r="E14" s="72">
        <f>SUMIFS('Comm_vacancy-LA_data'!F:F,'Comm_vacancy-LA_data'!$D:$D,'Comm_vacancy-inputs_1'!$C14,'Comm_vacancy-LA_data'!$B:$B,'Comm_vacancy-inputs_1'!$B14)</f>
        <v>233</v>
      </c>
      <c r="F14" s="132">
        <f t="shared" si="0"/>
        <v>5.2008928571428574E-2</v>
      </c>
      <c r="G14" s="108">
        <f t="shared" si="1"/>
        <v>44378</v>
      </c>
    </row>
    <row r="15" spans="1:8" x14ac:dyDescent="0.35">
      <c r="A15" s="72" t="s">
        <v>201</v>
      </c>
      <c r="B15" s="72" t="s">
        <v>202</v>
      </c>
      <c r="C15" s="72" t="s">
        <v>1089</v>
      </c>
      <c r="D15" s="72">
        <f>SUMIFS('Comm_vacancy-LA_data'!E:E,'Comm_vacancy-LA_data'!$D:$D,'Comm_vacancy-inputs_1'!$C15,'Comm_vacancy-LA_data'!$B:$B,'Comm_vacancy-inputs_1'!$B15)</f>
        <v>4469</v>
      </c>
      <c r="E15" s="72">
        <f>SUMIFS('Comm_vacancy-LA_data'!F:F,'Comm_vacancy-LA_data'!$D:$D,'Comm_vacancy-inputs_1'!$C15,'Comm_vacancy-LA_data'!$B:$B,'Comm_vacancy-inputs_1'!$B15)</f>
        <v>234</v>
      </c>
      <c r="F15" s="132">
        <f t="shared" si="0"/>
        <v>5.2360707093309464E-2</v>
      </c>
      <c r="G15" s="108">
        <f t="shared" si="1"/>
        <v>44287</v>
      </c>
    </row>
    <row r="16" spans="1:8" x14ac:dyDescent="0.35">
      <c r="A16" s="72" t="s">
        <v>201</v>
      </c>
      <c r="B16" s="72" t="s">
        <v>202</v>
      </c>
      <c r="C16" s="72" t="s">
        <v>1090</v>
      </c>
      <c r="D16" s="72">
        <f>SUMIFS('Comm_vacancy-LA_data'!E:E,'Comm_vacancy-LA_data'!$D:$D,'Comm_vacancy-inputs_1'!$C16,'Comm_vacancy-LA_data'!$B:$B,'Comm_vacancy-inputs_1'!$B16)</f>
        <v>4452</v>
      </c>
      <c r="E16" s="72">
        <f>SUMIFS('Comm_vacancy-LA_data'!F:F,'Comm_vacancy-LA_data'!$D:$D,'Comm_vacancy-inputs_1'!$C16,'Comm_vacancy-LA_data'!$B:$B,'Comm_vacancy-inputs_1'!$B16)</f>
        <v>236</v>
      </c>
      <c r="F16" s="132">
        <f t="shared" si="0"/>
        <v>5.3009883198562445E-2</v>
      </c>
      <c r="G16" s="108">
        <f t="shared" si="1"/>
        <v>44197</v>
      </c>
    </row>
    <row r="17" spans="1:7" x14ac:dyDescent="0.35">
      <c r="A17" s="72" t="s">
        <v>201</v>
      </c>
      <c r="B17" s="72" t="s">
        <v>202</v>
      </c>
      <c r="C17" s="72" t="s">
        <v>1091</v>
      </c>
      <c r="D17" s="72">
        <f>SUMIFS('Comm_vacancy-LA_data'!E:E,'Comm_vacancy-LA_data'!$D:$D,'Comm_vacancy-inputs_1'!$C17,'Comm_vacancy-LA_data'!$B:$B,'Comm_vacancy-inputs_1'!$B17)</f>
        <v>4462</v>
      </c>
      <c r="E17" s="72">
        <f>SUMIFS('Comm_vacancy-LA_data'!F:F,'Comm_vacancy-LA_data'!$D:$D,'Comm_vacancy-inputs_1'!$C17,'Comm_vacancy-LA_data'!$B:$B,'Comm_vacancy-inputs_1'!$B17)</f>
        <v>226</v>
      </c>
      <c r="F17" s="132">
        <f t="shared" si="0"/>
        <v>5.0649932765575972E-2</v>
      </c>
      <c r="G17" s="108">
        <f t="shared" si="1"/>
        <v>44105</v>
      </c>
    </row>
    <row r="18" spans="1:7" x14ac:dyDescent="0.35">
      <c r="A18" s="72" t="s">
        <v>201</v>
      </c>
      <c r="B18" s="72" t="s">
        <v>202</v>
      </c>
      <c r="C18" s="72" t="s">
        <v>1092</v>
      </c>
      <c r="D18" s="72">
        <f>SUMIFS('Comm_vacancy-LA_data'!E:E,'Comm_vacancy-LA_data'!$D:$D,'Comm_vacancy-inputs_1'!$C18,'Comm_vacancy-LA_data'!$B:$B,'Comm_vacancy-inputs_1'!$B18)</f>
        <v>4433</v>
      </c>
      <c r="E18" s="72">
        <f>SUMIFS('Comm_vacancy-LA_data'!F:F,'Comm_vacancy-LA_data'!$D:$D,'Comm_vacancy-inputs_1'!$C18,'Comm_vacancy-LA_data'!$B:$B,'Comm_vacancy-inputs_1'!$B18)</f>
        <v>218</v>
      </c>
      <c r="F18" s="132">
        <f t="shared" si="0"/>
        <v>4.9176629821791114E-2</v>
      </c>
      <c r="G18" s="108">
        <f t="shared" si="1"/>
        <v>44013</v>
      </c>
    </row>
    <row r="19" spans="1:7" x14ac:dyDescent="0.35">
      <c r="A19" s="72" t="s">
        <v>201</v>
      </c>
      <c r="B19" s="72" t="s">
        <v>202</v>
      </c>
      <c r="C19" s="72" t="s">
        <v>1093</v>
      </c>
      <c r="D19" s="72">
        <f>SUMIFS('Comm_vacancy-LA_data'!E:E,'Comm_vacancy-LA_data'!$D:$D,'Comm_vacancy-inputs_1'!$C19,'Comm_vacancy-LA_data'!$B:$B,'Comm_vacancy-inputs_1'!$B19)</f>
        <v>4436</v>
      </c>
      <c r="E19" s="72">
        <f>SUMIFS('Comm_vacancy-LA_data'!F:F,'Comm_vacancy-LA_data'!$D:$D,'Comm_vacancy-inputs_1'!$C19,'Comm_vacancy-LA_data'!$B:$B,'Comm_vacancy-inputs_1'!$B19)</f>
        <v>224</v>
      </c>
      <c r="F19" s="132">
        <f t="shared" si="0"/>
        <v>5.0495942290351668E-2</v>
      </c>
      <c r="G19" s="108">
        <f t="shared" si="1"/>
        <v>43922</v>
      </c>
    </row>
    <row r="20" spans="1:7" x14ac:dyDescent="0.35">
      <c r="A20" s="72" t="s">
        <v>201</v>
      </c>
      <c r="B20" s="72" t="s">
        <v>202</v>
      </c>
      <c r="C20" s="72" t="s">
        <v>1094</v>
      </c>
      <c r="D20" s="72">
        <f>SUMIFS('Comm_vacancy-LA_data'!E:E,'Comm_vacancy-LA_data'!$D:$D,'Comm_vacancy-inputs_1'!$C20,'Comm_vacancy-LA_data'!$B:$B,'Comm_vacancy-inputs_1'!$B20)</f>
        <v>4394</v>
      </c>
      <c r="E20" s="72">
        <f>SUMIFS('Comm_vacancy-LA_data'!F:F,'Comm_vacancy-LA_data'!$D:$D,'Comm_vacancy-inputs_1'!$C20,'Comm_vacancy-LA_data'!$B:$B,'Comm_vacancy-inputs_1'!$B20)</f>
        <v>215</v>
      </c>
      <c r="F20" s="132">
        <f t="shared" si="0"/>
        <v>4.8930359581247154E-2</v>
      </c>
      <c r="G20" s="108">
        <f t="shared" si="1"/>
        <v>43831</v>
      </c>
    </row>
    <row r="21" spans="1:7" x14ac:dyDescent="0.35">
      <c r="A21" s="72" t="s">
        <v>201</v>
      </c>
      <c r="B21" s="72" t="s">
        <v>202</v>
      </c>
      <c r="C21" s="72" t="s">
        <v>1095</v>
      </c>
      <c r="D21" s="72">
        <f>SUMIFS('Comm_vacancy-LA_data'!E:E,'Comm_vacancy-LA_data'!$D:$D,'Comm_vacancy-inputs_1'!$C21,'Comm_vacancy-LA_data'!$B:$B,'Comm_vacancy-inputs_1'!$B21)</f>
        <v>4387</v>
      </c>
      <c r="E21" s="72">
        <f>SUMIFS('Comm_vacancy-LA_data'!F:F,'Comm_vacancy-LA_data'!$D:$D,'Comm_vacancy-inputs_1'!$C21,'Comm_vacancy-LA_data'!$B:$B,'Comm_vacancy-inputs_1'!$B21)</f>
        <v>211</v>
      </c>
      <c r="F21" s="132">
        <f t="shared" si="0"/>
        <v>4.8096649190790972E-2</v>
      </c>
      <c r="G21" s="108">
        <f t="shared" si="1"/>
        <v>43739</v>
      </c>
    </row>
    <row r="22" spans="1:7" x14ac:dyDescent="0.35">
      <c r="A22" s="72" t="s">
        <v>201</v>
      </c>
      <c r="B22" s="72" t="s">
        <v>202</v>
      </c>
      <c r="C22" s="72" t="s">
        <v>1096</v>
      </c>
      <c r="D22" s="72">
        <f>SUMIFS('Comm_vacancy-LA_data'!E:E,'Comm_vacancy-LA_data'!$D:$D,'Comm_vacancy-inputs_1'!$C22,'Comm_vacancy-LA_data'!$B:$B,'Comm_vacancy-inputs_1'!$B22)</f>
        <v>4368</v>
      </c>
      <c r="E22" s="72">
        <f>SUMIFS('Comm_vacancy-LA_data'!F:F,'Comm_vacancy-LA_data'!$D:$D,'Comm_vacancy-inputs_1'!$C22,'Comm_vacancy-LA_data'!$B:$B,'Comm_vacancy-inputs_1'!$B22)</f>
        <v>204</v>
      </c>
      <c r="F22" s="132">
        <f t="shared" si="0"/>
        <v>4.6703296703296704E-2</v>
      </c>
      <c r="G22" s="108">
        <f t="shared" si="1"/>
        <v>43647</v>
      </c>
    </row>
    <row r="23" spans="1:7" x14ac:dyDescent="0.35">
      <c r="A23" s="72" t="s">
        <v>201</v>
      </c>
      <c r="B23" s="72" t="s">
        <v>202</v>
      </c>
      <c r="C23" s="72" t="s">
        <v>1097</v>
      </c>
      <c r="D23" s="72">
        <f>SUMIFS('Comm_vacancy-LA_data'!E:E,'Comm_vacancy-LA_data'!$D:$D,'Comm_vacancy-inputs_1'!$C23,'Comm_vacancy-LA_data'!$B:$B,'Comm_vacancy-inputs_1'!$B23)</f>
        <v>4360</v>
      </c>
      <c r="E23" s="72">
        <f>SUMIFS('Comm_vacancy-LA_data'!F:F,'Comm_vacancy-LA_data'!$D:$D,'Comm_vacancy-inputs_1'!$C23,'Comm_vacancy-LA_data'!$B:$B,'Comm_vacancy-inputs_1'!$B23)</f>
        <v>196</v>
      </c>
      <c r="F23" s="132">
        <f t="shared" si="0"/>
        <v>4.4954128440366975E-2</v>
      </c>
      <c r="G23" s="108">
        <f t="shared" si="1"/>
        <v>43556</v>
      </c>
    </row>
    <row r="24" spans="1:7" x14ac:dyDescent="0.35">
      <c r="A24" s="72" t="s">
        <v>201</v>
      </c>
      <c r="B24" s="72" t="s">
        <v>202</v>
      </c>
      <c r="C24" s="72" t="s">
        <v>1098</v>
      </c>
      <c r="D24" s="72">
        <f>SUMIFS('Comm_vacancy-LA_data'!E:E,'Comm_vacancy-LA_data'!$D:$D,'Comm_vacancy-inputs_1'!$C24,'Comm_vacancy-LA_data'!$B:$B,'Comm_vacancy-inputs_1'!$B24)</f>
        <v>4326</v>
      </c>
      <c r="E24" s="72">
        <f>SUMIFS('Comm_vacancy-LA_data'!F:F,'Comm_vacancy-LA_data'!$D:$D,'Comm_vacancy-inputs_1'!$C24,'Comm_vacancy-LA_data'!$B:$B,'Comm_vacancy-inputs_1'!$B24)</f>
        <v>160</v>
      </c>
      <c r="F24" s="132">
        <f t="shared" si="0"/>
        <v>3.6985668053629218E-2</v>
      </c>
      <c r="G24" s="108">
        <f t="shared" si="1"/>
        <v>43466</v>
      </c>
    </row>
    <row r="25" spans="1:7" x14ac:dyDescent="0.35">
      <c r="A25" s="72" t="s">
        <v>201</v>
      </c>
      <c r="B25" s="72" t="s">
        <v>202</v>
      </c>
      <c r="C25" s="72" t="s">
        <v>1099</v>
      </c>
      <c r="D25" s="72">
        <f>SUMIFS('Comm_vacancy-LA_data'!E:E,'Comm_vacancy-LA_data'!$D:$D,'Comm_vacancy-inputs_1'!$C25,'Comm_vacancy-LA_data'!$B:$B,'Comm_vacancy-inputs_1'!$B25)</f>
        <v>4473</v>
      </c>
      <c r="E25" s="72">
        <f>SUMIFS('Comm_vacancy-LA_data'!F:F,'Comm_vacancy-LA_data'!$D:$D,'Comm_vacancy-inputs_1'!$C25,'Comm_vacancy-LA_data'!$B:$B,'Comm_vacancy-inputs_1'!$B25)</f>
        <v>182</v>
      </c>
      <c r="F25" s="132">
        <f t="shared" si="0"/>
        <v>4.0688575899843503E-2</v>
      </c>
      <c r="G25" s="108">
        <f t="shared" si="1"/>
        <v>43374</v>
      </c>
    </row>
    <row r="26" spans="1:7" x14ac:dyDescent="0.35">
      <c r="A26" s="72" t="s">
        <v>203</v>
      </c>
      <c r="B26" s="72" t="s">
        <v>204</v>
      </c>
      <c r="C26" s="72" t="s">
        <v>1088</v>
      </c>
      <c r="D26" s="72">
        <f>SUMIFS('Comm_vacancy-LA_data'!E:E,'Comm_vacancy-LA_data'!$D:$D,'Comm_vacancy-inputs_1'!$C26,'Comm_vacancy-LA_data'!$B:$B,'Comm_vacancy-inputs_1'!$B26)</f>
        <v>3425</v>
      </c>
      <c r="E26" s="72">
        <f>SUMIFS('Comm_vacancy-LA_data'!F:F,'Comm_vacancy-LA_data'!$D:$D,'Comm_vacancy-inputs_1'!$C26,'Comm_vacancy-LA_data'!$B:$B,'Comm_vacancy-inputs_1'!$B26)</f>
        <v>307</v>
      </c>
      <c r="F26" s="132">
        <f t="shared" si="0"/>
        <v>8.9635036496350365E-2</v>
      </c>
      <c r="G26" s="108">
        <f t="shared" si="1"/>
        <v>44378</v>
      </c>
    </row>
    <row r="27" spans="1:7" x14ac:dyDescent="0.35">
      <c r="A27" s="72" t="s">
        <v>203</v>
      </c>
      <c r="B27" s="72" t="s">
        <v>204</v>
      </c>
      <c r="C27" s="72" t="s">
        <v>1089</v>
      </c>
      <c r="D27" s="72">
        <f>SUMIFS('Comm_vacancy-LA_data'!E:E,'Comm_vacancy-LA_data'!$D:$D,'Comm_vacancy-inputs_1'!$C27,'Comm_vacancy-LA_data'!$B:$B,'Comm_vacancy-inputs_1'!$B27)</f>
        <v>3421</v>
      </c>
      <c r="E27" s="72">
        <f>SUMIFS('Comm_vacancy-LA_data'!F:F,'Comm_vacancy-LA_data'!$D:$D,'Comm_vacancy-inputs_1'!$C27,'Comm_vacancy-LA_data'!$B:$B,'Comm_vacancy-inputs_1'!$B27)</f>
        <v>303</v>
      </c>
      <c r="F27" s="132">
        <f t="shared" si="0"/>
        <v>8.8570593393744512E-2</v>
      </c>
      <c r="G27" s="108">
        <f t="shared" si="1"/>
        <v>44287</v>
      </c>
    </row>
    <row r="28" spans="1:7" x14ac:dyDescent="0.35">
      <c r="A28" s="72" t="s">
        <v>203</v>
      </c>
      <c r="B28" s="72" t="s">
        <v>204</v>
      </c>
      <c r="C28" s="72" t="s">
        <v>1090</v>
      </c>
      <c r="D28" s="72">
        <f>SUMIFS('Comm_vacancy-LA_data'!E:E,'Comm_vacancy-LA_data'!$D:$D,'Comm_vacancy-inputs_1'!$C28,'Comm_vacancy-LA_data'!$B:$B,'Comm_vacancy-inputs_1'!$B28)</f>
        <v>3427</v>
      </c>
      <c r="E28" s="72">
        <f>SUMIFS('Comm_vacancy-LA_data'!F:F,'Comm_vacancy-LA_data'!$D:$D,'Comm_vacancy-inputs_1'!$C28,'Comm_vacancy-LA_data'!$B:$B,'Comm_vacancy-inputs_1'!$B28)</f>
        <v>312</v>
      </c>
      <c r="F28" s="132">
        <f t="shared" si="0"/>
        <v>9.1041727458418445E-2</v>
      </c>
      <c r="G28" s="108">
        <f t="shared" si="1"/>
        <v>44197</v>
      </c>
    </row>
    <row r="29" spans="1:7" x14ac:dyDescent="0.35">
      <c r="A29" s="72" t="s">
        <v>203</v>
      </c>
      <c r="B29" s="72" t="s">
        <v>204</v>
      </c>
      <c r="C29" s="72" t="s">
        <v>1091</v>
      </c>
      <c r="D29" s="72">
        <f>SUMIFS('Comm_vacancy-LA_data'!E:E,'Comm_vacancy-LA_data'!$D:$D,'Comm_vacancy-inputs_1'!$C29,'Comm_vacancy-LA_data'!$B:$B,'Comm_vacancy-inputs_1'!$B29)</f>
        <v>3405</v>
      </c>
      <c r="E29" s="72">
        <f>SUMIFS('Comm_vacancy-LA_data'!F:F,'Comm_vacancy-LA_data'!$D:$D,'Comm_vacancy-inputs_1'!$C29,'Comm_vacancy-LA_data'!$B:$B,'Comm_vacancy-inputs_1'!$B29)</f>
        <v>308</v>
      </c>
      <c r="F29" s="132">
        <f t="shared" si="0"/>
        <v>9.0455212922173275E-2</v>
      </c>
      <c r="G29" s="108">
        <f t="shared" si="1"/>
        <v>44105</v>
      </c>
    </row>
    <row r="30" spans="1:7" x14ac:dyDescent="0.35">
      <c r="A30" s="72" t="s">
        <v>203</v>
      </c>
      <c r="B30" s="72" t="s">
        <v>204</v>
      </c>
      <c r="C30" s="72" t="s">
        <v>1092</v>
      </c>
      <c r="D30" s="72">
        <f>SUMIFS('Comm_vacancy-LA_data'!E:E,'Comm_vacancy-LA_data'!$D:$D,'Comm_vacancy-inputs_1'!$C30,'Comm_vacancy-LA_data'!$B:$B,'Comm_vacancy-inputs_1'!$B30)</f>
        <v>3399</v>
      </c>
      <c r="E30" s="72">
        <f>SUMIFS('Comm_vacancy-LA_data'!F:F,'Comm_vacancy-LA_data'!$D:$D,'Comm_vacancy-inputs_1'!$C30,'Comm_vacancy-LA_data'!$B:$B,'Comm_vacancy-inputs_1'!$B30)</f>
        <v>303</v>
      </c>
      <c r="F30" s="132">
        <f t="shared" si="0"/>
        <v>8.9143865842894965E-2</v>
      </c>
      <c r="G30" s="108">
        <f t="shared" si="1"/>
        <v>44013</v>
      </c>
    </row>
    <row r="31" spans="1:7" x14ac:dyDescent="0.35">
      <c r="A31" s="72" t="s">
        <v>203</v>
      </c>
      <c r="B31" s="72" t="s">
        <v>204</v>
      </c>
      <c r="C31" s="72" t="s">
        <v>1093</v>
      </c>
      <c r="D31" s="72">
        <f>SUMIFS('Comm_vacancy-LA_data'!E:E,'Comm_vacancy-LA_data'!$D:$D,'Comm_vacancy-inputs_1'!$C31,'Comm_vacancy-LA_data'!$B:$B,'Comm_vacancy-inputs_1'!$B31)</f>
        <v>3388</v>
      </c>
      <c r="E31" s="72">
        <f>SUMIFS('Comm_vacancy-LA_data'!F:F,'Comm_vacancy-LA_data'!$D:$D,'Comm_vacancy-inputs_1'!$C31,'Comm_vacancy-LA_data'!$B:$B,'Comm_vacancy-inputs_1'!$B31)</f>
        <v>278</v>
      </c>
      <c r="F31" s="132">
        <f t="shared" si="0"/>
        <v>8.2054309327036598E-2</v>
      </c>
      <c r="G31" s="108">
        <f t="shared" si="1"/>
        <v>43922</v>
      </c>
    </row>
    <row r="32" spans="1:7" x14ac:dyDescent="0.35">
      <c r="A32" s="72" t="s">
        <v>203</v>
      </c>
      <c r="B32" s="72" t="s">
        <v>204</v>
      </c>
      <c r="C32" s="72" t="s">
        <v>1094</v>
      </c>
      <c r="D32" s="72">
        <f>SUMIFS('Comm_vacancy-LA_data'!E:E,'Comm_vacancy-LA_data'!$D:$D,'Comm_vacancy-inputs_1'!$C32,'Comm_vacancy-LA_data'!$B:$B,'Comm_vacancy-inputs_1'!$B32)</f>
        <v>3385</v>
      </c>
      <c r="E32" s="72">
        <f>SUMIFS('Comm_vacancy-LA_data'!F:F,'Comm_vacancy-LA_data'!$D:$D,'Comm_vacancy-inputs_1'!$C32,'Comm_vacancy-LA_data'!$B:$B,'Comm_vacancy-inputs_1'!$B32)</f>
        <v>278</v>
      </c>
      <c r="F32" s="132">
        <f t="shared" si="0"/>
        <v>8.2127031019202365E-2</v>
      </c>
      <c r="G32" s="108">
        <f t="shared" si="1"/>
        <v>43831</v>
      </c>
    </row>
    <row r="33" spans="1:7" x14ac:dyDescent="0.35">
      <c r="A33" s="72" t="s">
        <v>203</v>
      </c>
      <c r="B33" s="72" t="s">
        <v>204</v>
      </c>
      <c r="C33" s="72" t="s">
        <v>1095</v>
      </c>
      <c r="D33" s="72">
        <f>SUMIFS('Comm_vacancy-LA_data'!E:E,'Comm_vacancy-LA_data'!$D:$D,'Comm_vacancy-inputs_1'!$C33,'Comm_vacancy-LA_data'!$B:$B,'Comm_vacancy-inputs_1'!$B33)</f>
        <v>3374</v>
      </c>
      <c r="E33" s="72">
        <f>SUMIFS('Comm_vacancy-LA_data'!F:F,'Comm_vacancy-LA_data'!$D:$D,'Comm_vacancy-inputs_1'!$C33,'Comm_vacancy-LA_data'!$B:$B,'Comm_vacancy-inputs_1'!$B33)</f>
        <v>274</v>
      </c>
      <c r="F33" s="132">
        <f t="shared" si="0"/>
        <v>8.1209247184350922E-2</v>
      </c>
      <c r="G33" s="108">
        <f t="shared" si="1"/>
        <v>43739</v>
      </c>
    </row>
    <row r="34" spans="1:7" x14ac:dyDescent="0.35">
      <c r="A34" s="72" t="s">
        <v>203</v>
      </c>
      <c r="B34" s="72" t="s">
        <v>204</v>
      </c>
      <c r="C34" s="72" t="s">
        <v>1096</v>
      </c>
      <c r="D34" s="72">
        <f>SUMIFS('Comm_vacancy-LA_data'!E:E,'Comm_vacancy-LA_data'!$D:$D,'Comm_vacancy-inputs_1'!$C34,'Comm_vacancy-LA_data'!$B:$B,'Comm_vacancy-inputs_1'!$B34)</f>
        <v>3372</v>
      </c>
      <c r="E34" s="72">
        <f>SUMIFS('Comm_vacancy-LA_data'!F:F,'Comm_vacancy-LA_data'!$D:$D,'Comm_vacancy-inputs_1'!$C34,'Comm_vacancy-LA_data'!$B:$B,'Comm_vacancy-inputs_1'!$B34)</f>
        <v>269</v>
      </c>
      <c r="F34" s="132">
        <f t="shared" si="0"/>
        <v>7.9774614472123376E-2</v>
      </c>
      <c r="G34" s="108">
        <f t="shared" si="1"/>
        <v>43647</v>
      </c>
    </row>
    <row r="35" spans="1:7" x14ac:dyDescent="0.35">
      <c r="A35" s="72" t="s">
        <v>203</v>
      </c>
      <c r="B35" s="72" t="s">
        <v>204</v>
      </c>
      <c r="C35" s="72" t="s">
        <v>1097</v>
      </c>
      <c r="D35" s="72">
        <f>SUMIFS('Comm_vacancy-LA_data'!E:E,'Comm_vacancy-LA_data'!$D:$D,'Comm_vacancy-inputs_1'!$C35,'Comm_vacancy-LA_data'!$B:$B,'Comm_vacancy-inputs_1'!$B35)</f>
        <v>3373</v>
      </c>
      <c r="E35" s="72">
        <f>SUMIFS('Comm_vacancy-LA_data'!F:F,'Comm_vacancy-LA_data'!$D:$D,'Comm_vacancy-inputs_1'!$C35,'Comm_vacancy-LA_data'!$B:$B,'Comm_vacancy-inputs_1'!$B35)</f>
        <v>262</v>
      </c>
      <c r="F35" s="132">
        <f t="shared" si="0"/>
        <v>7.7675659650163056E-2</v>
      </c>
      <c r="G35" s="108">
        <f t="shared" si="1"/>
        <v>43556</v>
      </c>
    </row>
    <row r="36" spans="1:7" x14ac:dyDescent="0.35">
      <c r="A36" s="72" t="s">
        <v>203</v>
      </c>
      <c r="B36" s="72" t="s">
        <v>204</v>
      </c>
      <c r="C36" s="72" t="s">
        <v>1098</v>
      </c>
      <c r="D36" s="72">
        <f>SUMIFS('Comm_vacancy-LA_data'!E:E,'Comm_vacancy-LA_data'!$D:$D,'Comm_vacancy-inputs_1'!$C36,'Comm_vacancy-LA_data'!$B:$B,'Comm_vacancy-inputs_1'!$B36)</f>
        <v>3330</v>
      </c>
      <c r="E36" s="72">
        <f>SUMIFS('Comm_vacancy-LA_data'!F:F,'Comm_vacancy-LA_data'!$D:$D,'Comm_vacancy-inputs_1'!$C36,'Comm_vacancy-LA_data'!$B:$B,'Comm_vacancy-inputs_1'!$B36)</f>
        <v>252</v>
      </c>
      <c r="F36" s="132">
        <f t="shared" si="0"/>
        <v>7.567567567567568E-2</v>
      </c>
      <c r="G36" s="108">
        <f t="shared" si="1"/>
        <v>43466</v>
      </c>
    </row>
    <row r="37" spans="1:7" x14ac:dyDescent="0.35">
      <c r="A37" s="72" t="s">
        <v>203</v>
      </c>
      <c r="B37" s="72" t="s">
        <v>204</v>
      </c>
      <c r="C37" s="72" t="s">
        <v>1099</v>
      </c>
      <c r="D37" s="72">
        <f>SUMIFS('Comm_vacancy-LA_data'!E:E,'Comm_vacancy-LA_data'!$D:$D,'Comm_vacancy-inputs_1'!$C37,'Comm_vacancy-LA_data'!$B:$B,'Comm_vacancy-inputs_1'!$B37)</f>
        <v>3440</v>
      </c>
      <c r="E37" s="72">
        <f>SUMIFS('Comm_vacancy-LA_data'!F:F,'Comm_vacancy-LA_data'!$D:$D,'Comm_vacancy-inputs_1'!$C37,'Comm_vacancy-LA_data'!$B:$B,'Comm_vacancy-inputs_1'!$B37)</f>
        <v>259</v>
      </c>
      <c r="F37" s="132">
        <f t="shared" si="0"/>
        <v>7.5290697674418608E-2</v>
      </c>
      <c r="G37" s="108">
        <f t="shared" si="1"/>
        <v>43374</v>
      </c>
    </row>
    <row r="38" spans="1:7" x14ac:dyDescent="0.35">
      <c r="A38" s="72" t="s">
        <v>209</v>
      </c>
      <c r="B38" s="72" t="s">
        <v>210</v>
      </c>
      <c r="C38" s="72" t="s">
        <v>1088</v>
      </c>
      <c r="D38" s="72">
        <f>SUMIFS('Comm_vacancy-LA_data'!E:E,'Comm_vacancy-LA_data'!$D:$D,'Comm_vacancy-inputs_1'!$C38,'Comm_vacancy-LA_data'!$B:$B,'Comm_vacancy-inputs_1'!$B38)</f>
        <v>3931</v>
      </c>
      <c r="E38" s="72">
        <f>SUMIFS('Comm_vacancy-LA_data'!F:F,'Comm_vacancy-LA_data'!$D:$D,'Comm_vacancy-inputs_1'!$C38,'Comm_vacancy-LA_data'!$B:$B,'Comm_vacancy-inputs_1'!$B38)</f>
        <v>116</v>
      </c>
      <c r="F38" s="132">
        <f t="shared" si="0"/>
        <v>2.9509030780971762E-2</v>
      </c>
      <c r="G38" s="108">
        <f t="shared" si="1"/>
        <v>44378</v>
      </c>
    </row>
    <row r="39" spans="1:7" x14ac:dyDescent="0.35">
      <c r="A39" s="72" t="s">
        <v>209</v>
      </c>
      <c r="B39" s="72" t="s">
        <v>210</v>
      </c>
      <c r="C39" s="72" t="s">
        <v>1089</v>
      </c>
      <c r="D39" s="72">
        <f>SUMIFS('Comm_vacancy-LA_data'!E:E,'Comm_vacancy-LA_data'!$D:$D,'Comm_vacancy-inputs_1'!$C39,'Comm_vacancy-LA_data'!$B:$B,'Comm_vacancy-inputs_1'!$B39)</f>
        <v>3931</v>
      </c>
      <c r="E39" s="72">
        <f>SUMIFS('Comm_vacancy-LA_data'!F:F,'Comm_vacancy-LA_data'!$D:$D,'Comm_vacancy-inputs_1'!$C39,'Comm_vacancy-LA_data'!$B:$B,'Comm_vacancy-inputs_1'!$B39)</f>
        <v>122</v>
      </c>
      <c r="F39" s="132">
        <f t="shared" si="0"/>
        <v>3.103535995929789E-2</v>
      </c>
      <c r="G39" s="108">
        <f t="shared" si="1"/>
        <v>44287</v>
      </c>
    </row>
    <row r="40" spans="1:7" x14ac:dyDescent="0.35">
      <c r="A40" s="72" t="s">
        <v>209</v>
      </c>
      <c r="B40" s="72" t="s">
        <v>210</v>
      </c>
      <c r="C40" s="72" t="s">
        <v>1090</v>
      </c>
      <c r="D40" s="72">
        <f>SUMIFS('Comm_vacancy-LA_data'!E:E,'Comm_vacancy-LA_data'!$D:$D,'Comm_vacancy-inputs_1'!$C40,'Comm_vacancy-LA_data'!$B:$B,'Comm_vacancy-inputs_1'!$B40)</f>
        <v>3939</v>
      </c>
      <c r="E40" s="72">
        <f>SUMIFS('Comm_vacancy-LA_data'!F:F,'Comm_vacancy-LA_data'!$D:$D,'Comm_vacancy-inputs_1'!$C40,'Comm_vacancy-LA_data'!$B:$B,'Comm_vacancy-inputs_1'!$B40)</f>
        <v>108</v>
      </c>
      <c r="F40" s="132">
        <f t="shared" si="0"/>
        <v>2.7418126428027417E-2</v>
      </c>
      <c r="G40" s="108">
        <f t="shared" si="1"/>
        <v>44197</v>
      </c>
    </row>
    <row r="41" spans="1:7" x14ac:dyDescent="0.35">
      <c r="A41" s="72" t="s">
        <v>209</v>
      </c>
      <c r="B41" s="72" t="s">
        <v>210</v>
      </c>
      <c r="C41" s="72" t="s">
        <v>1091</v>
      </c>
      <c r="D41" s="72">
        <f>SUMIFS('Comm_vacancy-LA_data'!E:E,'Comm_vacancy-LA_data'!$D:$D,'Comm_vacancy-inputs_1'!$C41,'Comm_vacancy-LA_data'!$B:$B,'Comm_vacancy-inputs_1'!$B41)</f>
        <v>3918</v>
      </c>
      <c r="E41" s="72">
        <f>SUMIFS('Comm_vacancy-LA_data'!F:F,'Comm_vacancy-LA_data'!$D:$D,'Comm_vacancy-inputs_1'!$C41,'Comm_vacancy-LA_data'!$B:$B,'Comm_vacancy-inputs_1'!$B41)</f>
        <v>98</v>
      </c>
      <c r="F41" s="132">
        <f t="shared" si="0"/>
        <v>2.5012761613067893E-2</v>
      </c>
      <c r="G41" s="108">
        <f t="shared" si="1"/>
        <v>44105</v>
      </c>
    </row>
    <row r="42" spans="1:7" x14ac:dyDescent="0.35">
      <c r="A42" s="72" t="s">
        <v>209</v>
      </c>
      <c r="B42" s="72" t="s">
        <v>210</v>
      </c>
      <c r="C42" s="72" t="s">
        <v>1092</v>
      </c>
      <c r="D42" s="72">
        <f>SUMIFS('Comm_vacancy-LA_data'!E:E,'Comm_vacancy-LA_data'!$D:$D,'Comm_vacancy-inputs_1'!$C42,'Comm_vacancy-LA_data'!$B:$B,'Comm_vacancy-inputs_1'!$B42)</f>
        <v>3913</v>
      </c>
      <c r="E42" s="72">
        <f>SUMIFS('Comm_vacancy-LA_data'!F:F,'Comm_vacancy-LA_data'!$D:$D,'Comm_vacancy-inputs_1'!$C42,'Comm_vacancy-LA_data'!$B:$B,'Comm_vacancy-inputs_1'!$B42)</f>
        <v>115</v>
      </c>
      <c r="F42" s="132">
        <f t="shared" si="0"/>
        <v>2.9389215435727065E-2</v>
      </c>
      <c r="G42" s="108">
        <f t="shared" si="1"/>
        <v>44013</v>
      </c>
    </row>
    <row r="43" spans="1:7" x14ac:dyDescent="0.35">
      <c r="A43" s="72" t="s">
        <v>209</v>
      </c>
      <c r="B43" s="72" t="s">
        <v>210</v>
      </c>
      <c r="C43" s="72" t="s">
        <v>1093</v>
      </c>
      <c r="D43" s="72">
        <f>SUMIFS('Comm_vacancy-LA_data'!E:E,'Comm_vacancy-LA_data'!$D:$D,'Comm_vacancy-inputs_1'!$C43,'Comm_vacancy-LA_data'!$B:$B,'Comm_vacancy-inputs_1'!$B43)</f>
        <v>3926</v>
      </c>
      <c r="E43" s="72">
        <f>SUMIFS('Comm_vacancy-LA_data'!F:F,'Comm_vacancy-LA_data'!$D:$D,'Comm_vacancy-inputs_1'!$C43,'Comm_vacancy-LA_data'!$B:$B,'Comm_vacancy-inputs_1'!$B43)</f>
        <v>105</v>
      </c>
      <c r="F43" s="132">
        <f t="shared" si="0"/>
        <v>2.6744778400407541E-2</v>
      </c>
      <c r="G43" s="108">
        <f t="shared" si="1"/>
        <v>43922</v>
      </c>
    </row>
    <row r="44" spans="1:7" x14ac:dyDescent="0.35">
      <c r="A44" s="72" t="s">
        <v>209</v>
      </c>
      <c r="B44" s="72" t="s">
        <v>210</v>
      </c>
      <c r="C44" s="72" t="s">
        <v>1094</v>
      </c>
      <c r="D44" s="72">
        <f>SUMIFS('Comm_vacancy-LA_data'!E:E,'Comm_vacancy-LA_data'!$D:$D,'Comm_vacancy-inputs_1'!$C44,'Comm_vacancy-LA_data'!$B:$B,'Comm_vacancy-inputs_1'!$B44)</f>
        <v>3916</v>
      </c>
      <c r="E44" s="72">
        <f>SUMIFS('Comm_vacancy-LA_data'!F:F,'Comm_vacancy-LA_data'!$D:$D,'Comm_vacancy-inputs_1'!$C44,'Comm_vacancy-LA_data'!$B:$B,'Comm_vacancy-inputs_1'!$B44)</f>
        <v>112</v>
      </c>
      <c r="F44" s="132">
        <f t="shared" si="0"/>
        <v>2.8600612870275793E-2</v>
      </c>
      <c r="G44" s="108">
        <f t="shared" si="1"/>
        <v>43831</v>
      </c>
    </row>
    <row r="45" spans="1:7" x14ac:dyDescent="0.35">
      <c r="A45" s="72" t="s">
        <v>209</v>
      </c>
      <c r="B45" s="72" t="s">
        <v>210</v>
      </c>
      <c r="C45" s="72" t="s">
        <v>1095</v>
      </c>
      <c r="D45" s="72">
        <f>SUMIFS('Comm_vacancy-LA_data'!E:E,'Comm_vacancy-LA_data'!$D:$D,'Comm_vacancy-inputs_1'!$C45,'Comm_vacancy-LA_data'!$B:$B,'Comm_vacancy-inputs_1'!$B45)</f>
        <v>3914</v>
      </c>
      <c r="E45" s="72">
        <f>SUMIFS('Comm_vacancy-LA_data'!F:F,'Comm_vacancy-LA_data'!$D:$D,'Comm_vacancy-inputs_1'!$C45,'Comm_vacancy-LA_data'!$B:$B,'Comm_vacancy-inputs_1'!$B45)</f>
        <v>98</v>
      </c>
      <c r="F45" s="132">
        <f t="shared" si="0"/>
        <v>2.5038323965252938E-2</v>
      </c>
      <c r="G45" s="108">
        <f t="shared" si="1"/>
        <v>43739</v>
      </c>
    </row>
    <row r="46" spans="1:7" x14ac:dyDescent="0.35">
      <c r="A46" s="72" t="s">
        <v>209</v>
      </c>
      <c r="B46" s="72" t="s">
        <v>210</v>
      </c>
      <c r="C46" s="72" t="s">
        <v>1096</v>
      </c>
      <c r="D46" s="72">
        <f>SUMIFS('Comm_vacancy-LA_data'!E:E,'Comm_vacancy-LA_data'!$D:$D,'Comm_vacancy-inputs_1'!$C46,'Comm_vacancy-LA_data'!$B:$B,'Comm_vacancy-inputs_1'!$B46)</f>
        <v>3917</v>
      </c>
      <c r="E46" s="72">
        <f>SUMIFS('Comm_vacancy-LA_data'!F:F,'Comm_vacancy-LA_data'!$D:$D,'Comm_vacancy-inputs_1'!$C46,'Comm_vacancy-LA_data'!$B:$B,'Comm_vacancy-inputs_1'!$B46)</f>
        <v>86</v>
      </c>
      <c r="F46" s="132">
        <f t="shared" si="0"/>
        <v>2.195557824865969E-2</v>
      </c>
      <c r="G46" s="108">
        <f t="shared" si="1"/>
        <v>43647</v>
      </c>
    </row>
    <row r="47" spans="1:7" x14ac:dyDescent="0.35">
      <c r="A47" s="72" t="s">
        <v>209</v>
      </c>
      <c r="B47" s="72" t="s">
        <v>210</v>
      </c>
      <c r="C47" s="72" t="s">
        <v>1097</v>
      </c>
      <c r="D47" s="72">
        <f>SUMIFS('Comm_vacancy-LA_data'!E:E,'Comm_vacancy-LA_data'!$D:$D,'Comm_vacancy-inputs_1'!$C47,'Comm_vacancy-LA_data'!$B:$B,'Comm_vacancy-inputs_1'!$B47)</f>
        <v>3915</v>
      </c>
      <c r="E47" s="72">
        <f>SUMIFS('Comm_vacancy-LA_data'!F:F,'Comm_vacancy-LA_data'!$D:$D,'Comm_vacancy-inputs_1'!$C47,'Comm_vacancy-LA_data'!$B:$B,'Comm_vacancy-inputs_1'!$B47)</f>
        <v>74</v>
      </c>
      <c r="F47" s="132">
        <f t="shared" si="0"/>
        <v>1.8901660280970626E-2</v>
      </c>
      <c r="G47" s="108">
        <f t="shared" si="1"/>
        <v>43556</v>
      </c>
    </row>
    <row r="48" spans="1:7" x14ac:dyDescent="0.35">
      <c r="A48" s="72" t="s">
        <v>209</v>
      </c>
      <c r="B48" s="72" t="s">
        <v>210</v>
      </c>
      <c r="C48" s="72" t="s">
        <v>1098</v>
      </c>
      <c r="D48" s="72">
        <f>SUMIFS('Comm_vacancy-LA_data'!E:E,'Comm_vacancy-LA_data'!$D:$D,'Comm_vacancy-inputs_1'!$C48,'Comm_vacancy-LA_data'!$B:$B,'Comm_vacancy-inputs_1'!$B48)</f>
        <v>3758</v>
      </c>
      <c r="E48" s="72">
        <f>SUMIFS('Comm_vacancy-LA_data'!F:F,'Comm_vacancy-LA_data'!$D:$D,'Comm_vacancy-inputs_1'!$C48,'Comm_vacancy-LA_data'!$B:$B,'Comm_vacancy-inputs_1'!$B48)</f>
        <v>51</v>
      </c>
      <c r="F48" s="132">
        <f t="shared" si="0"/>
        <v>1.3571048430015966E-2</v>
      </c>
      <c r="G48" s="108">
        <f t="shared" si="1"/>
        <v>43466</v>
      </c>
    </row>
    <row r="49" spans="1:7" x14ac:dyDescent="0.35">
      <c r="A49" s="72" t="s">
        <v>209</v>
      </c>
      <c r="B49" s="72" t="s">
        <v>210</v>
      </c>
      <c r="C49" s="72" t="s">
        <v>1099</v>
      </c>
      <c r="D49" s="72">
        <f>SUMIFS('Comm_vacancy-LA_data'!E:E,'Comm_vacancy-LA_data'!$D:$D,'Comm_vacancy-inputs_1'!$C49,'Comm_vacancy-LA_data'!$B:$B,'Comm_vacancy-inputs_1'!$B49)</f>
        <v>3902</v>
      </c>
      <c r="E49" s="72">
        <f>SUMIFS('Comm_vacancy-LA_data'!F:F,'Comm_vacancy-LA_data'!$D:$D,'Comm_vacancy-inputs_1'!$C49,'Comm_vacancy-LA_data'!$B:$B,'Comm_vacancy-inputs_1'!$B49)</f>
        <v>125</v>
      </c>
      <c r="F49" s="132">
        <f t="shared" si="0"/>
        <v>3.2034853921066121E-2</v>
      </c>
      <c r="G49" s="108">
        <f t="shared" si="1"/>
        <v>43374</v>
      </c>
    </row>
    <row r="50" spans="1:7" x14ac:dyDescent="0.35">
      <c r="A50" s="72" t="s">
        <v>211</v>
      </c>
      <c r="B50" s="72" t="s">
        <v>212</v>
      </c>
      <c r="C50" s="72" t="s">
        <v>1088</v>
      </c>
      <c r="D50" s="72">
        <f>SUMIFS('Comm_vacancy-LA_data'!E:E,'Comm_vacancy-LA_data'!$D:$D,'Comm_vacancy-inputs_1'!$C50,'Comm_vacancy-LA_data'!$B:$B,'Comm_vacancy-inputs_1'!$B50)</f>
        <v>3496</v>
      </c>
      <c r="E50" s="72">
        <f>SUMIFS('Comm_vacancy-LA_data'!F:F,'Comm_vacancy-LA_data'!$D:$D,'Comm_vacancy-inputs_1'!$C50,'Comm_vacancy-LA_data'!$B:$B,'Comm_vacancy-inputs_1'!$B50)</f>
        <v>64</v>
      </c>
      <c r="F50" s="132">
        <f t="shared" si="0"/>
        <v>1.8306636155606407E-2</v>
      </c>
      <c r="G50" s="108">
        <f t="shared" si="1"/>
        <v>44378</v>
      </c>
    </row>
    <row r="51" spans="1:7" x14ac:dyDescent="0.35">
      <c r="A51" s="72" t="s">
        <v>211</v>
      </c>
      <c r="B51" s="72" t="s">
        <v>212</v>
      </c>
      <c r="C51" s="72" t="s">
        <v>1089</v>
      </c>
      <c r="D51" s="72">
        <f>SUMIFS('Comm_vacancy-LA_data'!E:E,'Comm_vacancy-LA_data'!$D:$D,'Comm_vacancy-inputs_1'!$C51,'Comm_vacancy-LA_data'!$B:$B,'Comm_vacancy-inputs_1'!$B51)</f>
        <v>3497</v>
      </c>
      <c r="E51" s="72">
        <f>SUMIFS('Comm_vacancy-LA_data'!F:F,'Comm_vacancy-LA_data'!$D:$D,'Comm_vacancy-inputs_1'!$C51,'Comm_vacancy-LA_data'!$B:$B,'Comm_vacancy-inputs_1'!$B51)</f>
        <v>64</v>
      </c>
      <c r="F51" s="132">
        <f t="shared" si="0"/>
        <v>1.8301401201029455E-2</v>
      </c>
      <c r="G51" s="108">
        <f t="shared" si="1"/>
        <v>44287</v>
      </c>
    </row>
    <row r="52" spans="1:7" x14ac:dyDescent="0.35">
      <c r="A52" s="72" t="s">
        <v>211</v>
      </c>
      <c r="B52" s="72" t="s">
        <v>212</v>
      </c>
      <c r="C52" s="72" t="s">
        <v>1090</v>
      </c>
      <c r="D52" s="72">
        <f>SUMIFS('Comm_vacancy-LA_data'!E:E,'Comm_vacancy-LA_data'!$D:$D,'Comm_vacancy-inputs_1'!$C52,'Comm_vacancy-LA_data'!$B:$B,'Comm_vacancy-inputs_1'!$B52)</f>
        <v>3487</v>
      </c>
      <c r="E52" s="72">
        <f>SUMIFS('Comm_vacancy-LA_data'!F:F,'Comm_vacancy-LA_data'!$D:$D,'Comm_vacancy-inputs_1'!$C52,'Comm_vacancy-LA_data'!$B:$B,'Comm_vacancy-inputs_1'!$B52)</f>
        <v>64</v>
      </c>
      <c r="F52" s="132">
        <f t="shared" si="0"/>
        <v>1.8353885861772296E-2</v>
      </c>
      <c r="G52" s="108">
        <f t="shared" si="1"/>
        <v>44197</v>
      </c>
    </row>
    <row r="53" spans="1:7" x14ac:dyDescent="0.35">
      <c r="A53" s="72" t="s">
        <v>211</v>
      </c>
      <c r="B53" s="72" t="s">
        <v>212</v>
      </c>
      <c r="C53" s="72" t="s">
        <v>1091</v>
      </c>
      <c r="D53" s="72">
        <f>SUMIFS('Comm_vacancy-LA_data'!E:E,'Comm_vacancy-LA_data'!$D:$D,'Comm_vacancy-inputs_1'!$C53,'Comm_vacancy-LA_data'!$B:$B,'Comm_vacancy-inputs_1'!$B53)</f>
        <v>3496</v>
      </c>
      <c r="E53" s="72">
        <f>SUMIFS('Comm_vacancy-LA_data'!F:F,'Comm_vacancy-LA_data'!$D:$D,'Comm_vacancy-inputs_1'!$C53,'Comm_vacancy-LA_data'!$B:$B,'Comm_vacancy-inputs_1'!$B53)</f>
        <v>65</v>
      </c>
      <c r="F53" s="132">
        <f t="shared" si="0"/>
        <v>1.8592677345537757E-2</v>
      </c>
      <c r="G53" s="108">
        <f t="shared" si="1"/>
        <v>44105</v>
      </c>
    </row>
    <row r="54" spans="1:7" x14ac:dyDescent="0.35">
      <c r="A54" s="72" t="s">
        <v>211</v>
      </c>
      <c r="B54" s="72" t="s">
        <v>212</v>
      </c>
      <c r="C54" s="72" t="s">
        <v>1092</v>
      </c>
      <c r="D54" s="72">
        <f>SUMIFS('Comm_vacancy-LA_data'!E:E,'Comm_vacancy-LA_data'!$D:$D,'Comm_vacancy-inputs_1'!$C54,'Comm_vacancy-LA_data'!$B:$B,'Comm_vacancy-inputs_1'!$B54)</f>
        <v>3473</v>
      </c>
      <c r="E54" s="72">
        <f>SUMIFS('Comm_vacancy-LA_data'!F:F,'Comm_vacancy-LA_data'!$D:$D,'Comm_vacancy-inputs_1'!$C54,'Comm_vacancy-LA_data'!$B:$B,'Comm_vacancy-inputs_1'!$B54)</f>
        <v>68</v>
      </c>
      <c r="F54" s="132">
        <f t="shared" si="0"/>
        <v>1.9579614166426722E-2</v>
      </c>
      <c r="G54" s="108">
        <f t="shared" si="1"/>
        <v>44013</v>
      </c>
    </row>
    <row r="55" spans="1:7" x14ac:dyDescent="0.35">
      <c r="A55" s="72" t="s">
        <v>211</v>
      </c>
      <c r="B55" s="72" t="s">
        <v>212</v>
      </c>
      <c r="C55" s="72" t="s">
        <v>1093</v>
      </c>
      <c r="D55" s="72">
        <f>SUMIFS('Comm_vacancy-LA_data'!E:E,'Comm_vacancy-LA_data'!$D:$D,'Comm_vacancy-inputs_1'!$C55,'Comm_vacancy-LA_data'!$B:$B,'Comm_vacancy-inputs_1'!$B55)</f>
        <v>3421</v>
      </c>
      <c r="E55" s="72">
        <f>SUMIFS('Comm_vacancy-LA_data'!F:F,'Comm_vacancy-LA_data'!$D:$D,'Comm_vacancy-inputs_1'!$C55,'Comm_vacancy-LA_data'!$B:$B,'Comm_vacancy-inputs_1'!$B55)</f>
        <v>67</v>
      </c>
      <c r="F55" s="132">
        <f t="shared" si="0"/>
        <v>1.9584916691026015E-2</v>
      </c>
      <c r="G55" s="108">
        <f t="shared" si="1"/>
        <v>43922</v>
      </c>
    </row>
    <row r="56" spans="1:7" x14ac:dyDescent="0.35">
      <c r="A56" s="72" t="s">
        <v>211</v>
      </c>
      <c r="B56" s="72" t="s">
        <v>212</v>
      </c>
      <c r="C56" s="72" t="s">
        <v>1094</v>
      </c>
      <c r="D56" s="72">
        <f>SUMIFS('Comm_vacancy-LA_data'!E:E,'Comm_vacancy-LA_data'!$D:$D,'Comm_vacancy-inputs_1'!$C56,'Comm_vacancy-LA_data'!$B:$B,'Comm_vacancy-inputs_1'!$B56)</f>
        <v>3400</v>
      </c>
      <c r="E56" s="72">
        <f>SUMIFS('Comm_vacancy-LA_data'!F:F,'Comm_vacancy-LA_data'!$D:$D,'Comm_vacancy-inputs_1'!$C56,'Comm_vacancy-LA_data'!$B:$B,'Comm_vacancy-inputs_1'!$B56)</f>
        <v>70</v>
      </c>
      <c r="F56" s="132">
        <f t="shared" si="0"/>
        <v>2.0588235294117647E-2</v>
      </c>
      <c r="G56" s="108">
        <f t="shared" si="1"/>
        <v>43831</v>
      </c>
    </row>
    <row r="57" spans="1:7" x14ac:dyDescent="0.35">
      <c r="A57" s="72" t="s">
        <v>211</v>
      </c>
      <c r="B57" s="72" t="s">
        <v>212</v>
      </c>
      <c r="C57" s="72" t="s">
        <v>1095</v>
      </c>
      <c r="D57" s="72">
        <f>SUMIFS('Comm_vacancy-LA_data'!E:E,'Comm_vacancy-LA_data'!$D:$D,'Comm_vacancy-inputs_1'!$C57,'Comm_vacancy-LA_data'!$B:$B,'Comm_vacancy-inputs_1'!$B57)</f>
        <v>3400</v>
      </c>
      <c r="E57" s="72">
        <f>SUMIFS('Comm_vacancy-LA_data'!F:F,'Comm_vacancy-LA_data'!$D:$D,'Comm_vacancy-inputs_1'!$C57,'Comm_vacancy-LA_data'!$B:$B,'Comm_vacancy-inputs_1'!$B57)</f>
        <v>69</v>
      </c>
      <c r="F57" s="132">
        <f t="shared" si="0"/>
        <v>2.0294117647058824E-2</v>
      </c>
      <c r="G57" s="108">
        <f t="shared" si="1"/>
        <v>43739</v>
      </c>
    </row>
    <row r="58" spans="1:7" x14ac:dyDescent="0.35">
      <c r="A58" s="72" t="s">
        <v>211</v>
      </c>
      <c r="B58" s="72" t="s">
        <v>212</v>
      </c>
      <c r="C58" s="72" t="s">
        <v>1096</v>
      </c>
      <c r="D58" s="72">
        <f>SUMIFS('Comm_vacancy-LA_data'!E:E,'Comm_vacancy-LA_data'!$D:$D,'Comm_vacancy-inputs_1'!$C58,'Comm_vacancy-LA_data'!$B:$B,'Comm_vacancy-inputs_1'!$B58)</f>
        <v>3401</v>
      </c>
      <c r="E58" s="72">
        <f>SUMIFS('Comm_vacancy-LA_data'!F:F,'Comm_vacancy-LA_data'!$D:$D,'Comm_vacancy-inputs_1'!$C58,'Comm_vacancy-LA_data'!$B:$B,'Comm_vacancy-inputs_1'!$B58)</f>
        <v>81</v>
      </c>
      <c r="F58" s="132">
        <f t="shared" si="0"/>
        <v>2.3816524551602471E-2</v>
      </c>
      <c r="G58" s="108">
        <f t="shared" si="1"/>
        <v>43647</v>
      </c>
    </row>
    <row r="59" spans="1:7" x14ac:dyDescent="0.35">
      <c r="A59" s="72" t="s">
        <v>211</v>
      </c>
      <c r="B59" s="72" t="s">
        <v>212</v>
      </c>
      <c r="C59" s="72" t="s">
        <v>1097</v>
      </c>
      <c r="D59" s="72">
        <f>SUMIFS('Comm_vacancy-LA_data'!E:E,'Comm_vacancy-LA_data'!$D:$D,'Comm_vacancy-inputs_1'!$C59,'Comm_vacancy-LA_data'!$B:$B,'Comm_vacancy-inputs_1'!$B59)</f>
        <v>3396</v>
      </c>
      <c r="E59" s="72">
        <f>SUMIFS('Comm_vacancy-LA_data'!F:F,'Comm_vacancy-LA_data'!$D:$D,'Comm_vacancy-inputs_1'!$C59,'Comm_vacancy-LA_data'!$B:$B,'Comm_vacancy-inputs_1'!$B59)</f>
        <v>127</v>
      </c>
      <c r="F59" s="132">
        <f t="shared" si="0"/>
        <v>3.7396937573616021E-2</v>
      </c>
      <c r="G59" s="108">
        <f t="shared" si="1"/>
        <v>43556</v>
      </c>
    </row>
    <row r="60" spans="1:7" x14ac:dyDescent="0.35">
      <c r="A60" s="72" t="s">
        <v>211</v>
      </c>
      <c r="B60" s="72" t="s">
        <v>212</v>
      </c>
      <c r="C60" s="72" t="s">
        <v>1098</v>
      </c>
      <c r="D60" s="72">
        <f>SUMIFS('Comm_vacancy-LA_data'!E:E,'Comm_vacancy-LA_data'!$D:$D,'Comm_vacancy-inputs_1'!$C60,'Comm_vacancy-LA_data'!$B:$B,'Comm_vacancy-inputs_1'!$B60)</f>
        <v>3331</v>
      </c>
      <c r="E60" s="72">
        <f>SUMIFS('Comm_vacancy-LA_data'!F:F,'Comm_vacancy-LA_data'!$D:$D,'Comm_vacancy-inputs_1'!$C60,'Comm_vacancy-LA_data'!$B:$B,'Comm_vacancy-inputs_1'!$B60)</f>
        <v>125</v>
      </c>
      <c r="F60" s="132">
        <f t="shared" si="0"/>
        <v>3.7526268387871507E-2</v>
      </c>
      <c r="G60" s="108">
        <f t="shared" si="1"/>
        <v>43466</v>
      </c>
    </row>
    <row r="61" spans="1:7" x14ac:dyDescent="0.35">
      <c r="A61" s="72" t="s">
        <v>211</v>
      </c>
      <c r="B61" s="72" t="s">
        <v>212</v>
      </c>
      <c r="C61" s="72" t="s">
        <v>1099</v>
      </c>
      <c r="D61" s="72">
        <f>SUMIFS('Comm_vacancy-LA_data'!E:E,'Comm_vacancy-LA_data'!$D:$D,'Comm_vacancy-inputs_1'!$C61,'Comm_vacancy-LA_data'!$B:$B,'Comm_vacancy-inputs_1'!$B61)</f>
        <v>3469</v>
      </c>
      <c r="E61" s="72">
        <f>SUMIFS('Comm_vacancy-LA_data'!F:F,'Comm_vacancy-LA_data'!$D:$D,'Comm_vacancy-inputs_1'!$C61,'Comm_vacancy-LA_data'!$B:$B,'Comm_vacancy-inputs_1'!$B61)</f>
        <v>144</v>
      </c>
      <c r="F61" s="132">
        <f t="shared" si="0"/>
        <v>4.1510521764197172E-2</v>
      </c>
      <c r="G61" s="108">
        <f t="shared" si="1"/>
        <v>43374</v>
      </c>
    </row>
    <row r="62" spans="1:7" x14ac:dyDescent="0.35">
      <c r="A62" s="72" t="s">
        <v>213</v>
      </c>
      <c r="B62" s="72" t="s">
        <v>214</v>
      </c>
      <c r="C62" s="72" t="s">
        <v>1088</v>
      </c>
      <c r="D62" s="72">
        <f>SUMIFS('Comm_vacancy-LA_data'!E:E,'Comm_vacancy-LA_data'!$D:$D,'Comm_vacancy-inputs_1'!$C62,'Comm_vacancy-LA_data'!$B:$B,'Comm_vacancy-inputs_1'!$B62)</f>
        <v>4291</v>
      </c>
      <c r="E62" s="72">
        <f>SUMIFS('Comm_vacancy-LA_data'!F:F,'Comm_vacancy-LA_data'!$D:$D,'Comm_vacancy-inputs_1'!$C62,'Comm_vacancy-LA_data'!$B:$B,'Comm_vacancy-inputs_1'!$B62)</f>
        <v>217</v>
      </c>
      <c r="F62" s="132">
        <f t="shared" si="0"/>
        <v>5.0570962479608482E-2</v>
      </c>
      <c r="G62" s="108">
        <f t="shared" si="1"/>
        <v>44378</v>
      </c>
    </row>
    <row r="63" spans="1:7" x14ac:dyDescent="0.35">
      <c r="A63" s="72" t="s">
        <v>213</v>
      </c>
      <c r="B63" s="72" t="s">
        <v>214</v>
      </c>
      <c r="C63" s="72" t="s">
        <v>1089</v>
      </c>
      <c r="D63" s="72">
        <f>SUMIFS('Comm_vacancy-LA_data'!E:E,'Comm_vacancy-LA_data'!$D:$D,'Comm_vacancy-inputs_1'!$C63,'Comm_vacancy-LA_data'!$B:$B,'Comm_vacancy-inputs_1'!$B63)</f>
        <v>4277</v>
      </c>
      <c r="E63" s="72">
        <f>SUMIFS('Comm_vacancy-LA_data'!F:F,'Comm_vacancy-LA_data'!$D:$D,'Comm_vacancy-inputs_1'!$C63,'Comm_vacancy-LA_data'!$B:$B,'Comm_vacancy-inputs_1'!$B63)</f>
        <v>220</v>
      </c>
      <c r="F63" s="132">
        <f t="shared" si="0"/>
        <v>5.1437923778349312E-2</v>
      </c>
      <c r="G63" s="108">
        <f t="shared" si="1"/>
        <v>44287</v>
      </c>
    </row>
    <row r="64" spans="1:7" x14ac:dyDescent="0.35">
      <c r="A64" s="72" t="s">
        <v>213</v>
      </c>
      <c r="B64" s="72" t="s">
        <v>214</v>
      </c>
      <c r="C64" s="72" t="s">
        <v>1090</v>
      </c>
      <c r="D64" s="72">
        <f>SUMIFS('Comm_vacancy-LA_data'!E:E,'Comm_vacancy-LA_data'!$D:$D,'Comm_vacancy-inputs_1'!$C64,'Comm_vacancy-LA_data'!$B:$B,'Comm_vacancy-inputs_1'!$B64)</f>
        <v>4287</v>
      </c>
      <c r="E64" s="72">
        <f>SUMIFS('Comm_vacancy-LA_data'!F:F,'Comm_vacancy-LA_data'!$D:$D,'Comm_vacancy-inputs_1'!$C64,'Comm_vacancy-LA_data'!$B:$B,'Comm_vacancy-inputs_1'!$B64)</f>
        <v>221</v>
      </c>
      <c r="F64" s="132">
        <f t="shared" si="0"/>
        <v>5.1551201306274781E-2</v>
      </c>
      <c r="G64" s="108">
        <f t="shared" si="1"/>
        <v>44197</v>
      </c>
    </row>
    <row r="65" spans="1:7" x14ac:dyDescent="0.35">
      <c r="A65" s="72" t="s">
        <v>213</v>
      </c>
      <c r="B65" s="72" t="s">
        <v>214</v>
      </c>
      <c r="C65" s="72" t="s">
        <v>1091</v>
      </c>
      <c r="D65" s="72">
        <f>SUMIFS('Comm_vacancy-LA_data'!E:E,'Comm_vacancy-LA_data'!$D:$D,'Comm_vacancy-inputs_1'!$C65,'Comm_vacancy-LA_data'!$B:$B,'Comm_vacancy-inputs_1'!$B65)</f>
        <v>4266</v>
      </c>
      <c r="E65" s="72">
        <f>SUMIFS('Comm_vacancy-LA_data'!F:F,'Comm_vacancy-LA_data'!$D:$D,'Comm_vacancy-inputs_1'!$C65,'Comm_vacancy-LA_data'!$B:$B,'Comm_vacancy-inputs_1'!$B65)</f>
        <v>222</v>
      </c>
      <c r="F65" s="132">
        <f t="shared" si="0"/>
        <v>5.2039381153305204E-2</v>
      </c>
      <c r="G65" s="108">
        <f t="shared" si="1"/>
        <v>44105</v>
      </c>
    </row>
    <row r="66" spans="1:7" x14ac:dyDescent="0.35">
      <c r="A66" s="72" t="s">
        <v>213</v>
      </c>
      <c r="B66" s="72" t="s">
        <v>214</v>
      </c>
      <c r="C66" s="72" t="s">
        <v>1092</v>
      </c>
      <c r="D66" s="72">
        <f>SUMIFS('Comm_vacancy-LA_data'!E:E,'Comm_vacancy-LA_data'!$D:$D,'Comm_vacancy-inputs_1'!$C66,'Comm_vacancy-LA_data'!$B:$B,'Comm_vacancy-inputs_1'!$B66)</f>
        <v>4250</v>
      </c>
      <c r="E66" s="72">
        <f>SUMIFS('Comm_vacancy-LA_data'!F:F,'Comm_vacancy-LA_data'!$D:$D,'Comm_vacancy-inputs_1'!$C66,'Comm_vacancy-LA_data'!$B:$B,'Comm_vacancy-inputs_1'!$B66)</f>
        <v>225</v>
      </c>
      <c r="F66" s="132">
        <f t="shared" si="0"/>
        <v>5.2941176470588235E-2</v>
      </c>
      <c r="G66" s="108">
        <f t="shared" si="1"/>
        <v>44013</v>
      </c>
    </row>
    <row r="67" spans="1:7" x14ac:dyDescent="0.35">
      <c r="A67" s="72" t="s">
        <v>213</v>
      </c>
      <c r="B67" s="72" t="s">
        <v>214</v>
      </c>
      <c r="C67" s="72" t="s">
        <v>1093</v>
      </c>
      <c r="D67" s="72">
        <f>SUMIFS('Comm_vacancy-LA_data'!E:E,'Comm_vacancy-LA_data'!$D:$D,'Comm_vacancy-inputs_1'!$C67,'Comm_vacancy-LA_data'!$B:$B,'Comm_vacancy-inputs_1'!$B67)</f>
        <v>4207</v>
      </c>
      <c r="E67" s="72">
        <f>SUMIFS('Comm_vacancy-LA_data'!F:F,'Comm_vacancy-LA_data'!$D:$D,'Comm_vacancy-inputs_1'!$C67,'Comm_vacancy-LA_data'!$B:$B,'Comm_vacancy-inputs_1'!$B67)</f>
        <v>231</v>
      </c>
      <c r="F67" s="132">
        <f t="shared" ref="F67:F130" si="2">IF(E67&lt;&gt;0,E67/D67,"-")</f>
        <v>5.4908485856905158E-2</v>
      </c>
      <c r="G67" s="108">
        <f t="shared" ref="G67:G130" si="3">DATE(LEFT(C67,4),RIGHT(LEFT(C67,7),2),1)</f>
        <v>43922</v>
      </c>
    </row>
    <row r="68" spans="1:7" x14ac:dyDescent="0.35">
      <c r="A68" s="72" t="s">
        <v>213</v>
      </c>
      <c r="B68" s="72" t="s">
        <v>214</v>
      </c>
      <c r="C68" s="72" t="s">
        <v>1094</v>
      </c>
      <c r="D68" s="72">
        <f>SUMIFS('Comm_vacancy-LA_data'!E:E,'Comm_vacancy-LA_data'!$D:$D,'Comm_vacancy-inputs_1'!$C68,'Comm_vacancy-LA_data'!$B:$B,'Comm_vacancy-inputs_1'!$B68)</f>
        <v>4175</v>
      </c>
      <c r="E68" s="72">
        <f>SUMIFS('Comm_vacancy-LA_data'!F:F,'Comm_vacancy-LA_data'!$D:$D,'Comm_vacancy-inputs_1'!$C68,'Comm_vacancy-LA_data'!$B:$B,'Comm_vacancy-inputs_1'!$B68)</f>
        <v>237</v>
      </c>
      <c r="F68" s="132">
        <f t="shared" si="2"/>
        <v>5.6766467065868263E-2</v>
      </c>
      <c r="G68" s="108">
        <f t="shared" si="3"/>
        <v>43831</v>
      </c>
    </row>
    <row r="69" spans="1:7" x14ac:dyDescent="0.35">
      <c r="A69" s="72" t="s">
        <v>213</v>
      </c>
      <c r="B69" s="72" t="s">
        <v>214</v>
      </c>
      <c r="C69" s="72" t="s">
        <v>1095</v>
      </c>
      <c r="D69" s="72">
        <f>SUMIFS('Comm_vacancy-LA_data'!E:E,'Comm_vacancy-LA_data'!$D:$D,'Comm_vacancy-inputs_1'!$C69,'Comm_vacancy-LA_data'!$B:$B,'Comm_vacancy-inputs_1'!$B69)</f>
        <v>4134</v>
      </c>
      <c r="E69" s="72">
        <f>SUMIFS('Comm_vacancy-LA_data'!F:F,'Comm_vacancy-LA_data'!$D:$D,'Comm_vacancy-inputs_1'!$C69,'Comm_vacancy-LA_data'!$B:$B,'Comm_vacancy-inputs_1'!$B69)</f>
        <v>247</v>
      </c>
      <c r="F69" s="132">
        <f t="shared" si="2"/>
        <v>5.9748427672955975E-2</v>
      </c>
      <c r="G69" s="108">
        <f t="shared" si="3"/>
        <v>43739</v>
      </c>
    </row>
    <row r="70" spans="1:7" x14ac:dyDescent="0.35">
      <c r="A70" s="72" t="s">
        <v>213</v>
      </c>
      <c r="B70" s="72" t="s">
        <v>214</v>
      </c>
      <c r="C70" s="72" t="s">
        <v>1096</v>
      </c>
      <c r="D70" s="72">
        <f>SUMIFS('Comm_vacancy-LA_data'!E:E,'Comm_vacancy-LA_data'!$D:$D,'Comm_vacancy-inputs_1'!$C70,'Comm_vacancy-LA_data'!$B:$B,'Comm_vacancy-inputs_1'!$B70)</f>
        <v>4116</v>
      </c>
      <c r="E70" s="72">
        <f>SUMIFS('Comm_vacancy-LA_data'!F:F,'Comm_vacancy-LA_data'!$D:$D,'Comm_vacancy-inputs_1'!$C70,'Comm_vacancy-LA_data'!$B:$B,'Comm_vacancy-inputs_1'!$B70)</f>
        <v>248</v>
      </c>
      <c r="F70" s="132">
        <f t="shared" si="2"/>
        <v>6.0252672497570457E-2</v>
      </c>
      <c r="G70" s="108">
        <f t="shared" si="3"/>
        <v>43647</v>
      </c>
    </row>
    <row r="71" spans="1:7" x14ac:dyDescent="0.35">
      <c r="A71" s="72" t="s">
        <v>213</v>
      </c>
      <c r="B71" s="72" t="s">
        <v>214</v>
      </c>
      <c r="C71" s="72" t="s">
        <v>1097</v>
      </c>
      <c r="D71" s="72">
        <f>SUMIFS('Comm_vacancy-LA_data'!E:E,'Comm_vacancy-LA_data'!$D:$D,'Comm_vacancy-inputs_1'!$C71,'Comm_vacancy-LA_data'!$B:$B,'Comm_vacancy-inputs_1'!$B71)</f>
        <v>4101</v>
      </c>
      <c r="E71" s="72">
        <f>SUMIFS('Comm_vacancy-LA_data'!F:F,'Comm_vacancy-LA_data'!$D:$D,'Comm_vacancy-inputs_1'!$C71,'Comm_vacancy-LA_data'!$B:$B,'Comm_vacancy-inputs_1'!$B71)</f>
        <v>298</v>
      </c>
      <c r="F71" s="132">
        <f t="shared" si="2"/>
        <v>7.2665203608875878E-2</v>
      </c>
      <c r="G71" s="108">
        <f t="shared" si="3"/>
        <v>43556</v>
      </c>
    </row>
    <row r="72" spans="1:7" x14ac:dyDescent="0.35">
      <c r="A72" s="72" t="s">
        <v>213</v>
      </c>
      <c r="B72" s="72" t="s">
        <v>214</v>
      </c>
      <c r="C72" s="72" t="s">
        <v>1098</v>
      </c>
      <c r="D72" s="72">
        <f>SUMIFS('Comm_vacancy-LA_data'!E:E,'Comm_vacancy-LA_data'!$D:$D,'Comm_vacancy-inputs_1'!$C72,'Comm_vacancy-LA_data'!$B:$B,'Comm_vacancy-inputs_1'!$B72)</f>
        <v>3929</v>
      </c>
      <c r="E72" s="72">
        <f>SUMIFS('Comm_vacancy-LA_data'!F:F,'Comm_vacancy-LA_data'!$D:$D,'Comm_vacancy-inputs_1'!$C72,'Comm_vacancy-LA_data'!$B:$B,'Comm_vacancy-inputs_1'!$B72)</f>
        <v>306</v>
      </c>
      <c r="F72" s="132">
        <f t="shared" si="2"/>
        <v>7.7882412827691525E-2</v>
      </c>
      <c r="G72" s="108">
        <f t="shared" si="3"/>
        <v>43466</v>
      </c>
    </row>
    <row r="73" spans="1:7" x14ac:dyDescent="0.35">
      <c r="A73" s="72" t="s">
        <v>213</v>
      </c>
      <c r="B73" s="72" t="s">
        <v>214</v>
      </c>
      <c r="C73" s="72" t="s">
        <v>1099</v>
      </c>
      <c r="D73" s="72">
        <f>SUMIFS('Comm_vacancy-LA_data'!E:E,'Comm_vacancy-LA_data'!$D:$D,'Comm_vacancy-inputs_1'!$C73,'Comm_vacancy-LA_data'!$B:$B,'Comm_vacancy-inputs_1'!$B73)</f>
        <v>4171</v>
      </c>
      <c r="E73" s="72">
        <f>SUMIFS('Comm_vacancy-LA_data'!F:F,'Comm_vacancy-LA_data'!$D:$D,'Comm_vacancy-inputs_1'!$C73,'Comm_vacancy-LA_data'!$B:$B,'Comm_vacancy-inputs_1'!$B73)</f>
        <v>269</v>
      </c>
      <c r="F73" s="132">
        <f t="shared" si="2"/>
        <v>6.4492927355550234E-2</v>
      </c>
      <c r="G73" s="108">
        <f t="shared" si="3"/>
        <v>43374</v>
      </c>
    </row>
    <row r="74" spans="1:7" x14ac:dyDescent="0.35">
      <c r="A74" s="72" t="s">
        <v>988</v>
      </c>
      <c r="B74" s="72" t="s">
        <v>989</v>
      </c>
      <c r="C74" s="72" t="s">
        <v>1088</v>
      </c>
      <c r="D74" s="72">
        <f>SUMIFS('Comm_vacancy-LA_data'!E:E,'Comm_vacancy-LA_data'!$D:$D,'Comm_vacancy-inputs_1'!$C74,'Comm_vacancy-LA_data'!$B:$B,'Comm_vacancy-inputs_1'!$B74)</f>
        <v>4453</v>
      </c>
      <c r="E74" s="72">
        <f>SUMIFS('Comm_vacancy-LA_data'!F:F,'Comm_vacancy-LA_data'!$D:$D,'Comm_vacancy-inputs_1'!$C74,'Comm_vacancy-LA_data'!$B:$B,'Comm_vacancy-inputs_1'!$B74)</f>
        <v>184</v>
      </c>
      <c r="F74" s="132">
        <f t="shared" si="2"/>
        <v>4.1320458118122613E-2</v>
      </c>
      <c r="G74" s="108">
        <f t="shared" si="3"/>
        <v>44378</v>
      </c>
    </row>
    <row r="75" spans="1:7" x14ac:dyDescent="0.35">
      <c r="A75" s="72" t="s">
        <v>988</v>
      </c>
      <c r="B75" s="72" t="s">
        <v>989</v>
      </c>
      <c r="C75" s="72" t="s">
        <v>1089</v>
      </c>
      <c r="D75" s="72">
        <f>SUMIFS('Comm_vacancy-LA_data'!E:E,'Comm_vacancy-LA_data'!$D:$D,'Comm_vacancy-inputs_1'!$C75,'Comm_vacancy-LA_data'!$B:$B,'Comm_vacancy-inputs_1'!$B75)</f>
        <v>4479</v>
      </c>
      <c r="E75" s="72">
        <f>SUMIFS('Comm_vacancy-LA_data'!F:F,'Comm_vacancy-LA_data'!$D:$D,'Comm_vacancy-inputs_1'!$C75,'Comm_vacancy-LA_data'!$B:$B,'Comm_vacancy-inputs_1'!$B75)</f>
        <v>203</v>
      </c>
      <c r="F75" s="132">
        <f t="shared" si="2"/>
        <v>4.532261665550346E-2</v>
      </c>
      <c r="G75" s="108">
        <f t="shared" si="3"/>
        <v>44287</v>
      </c>
    </row>
    <row r="76" spans="1:7" x14ac:dyDescent="0.35">
      <c r="A76" s="72" t="s">
        <v>988</v>
      </c>
      <c r="B76" s="72" t="s">
        <v>989</v>
      </c>
      <c r="C76" s="72" t="s">
        <v>1090</v>
      </c>
      <c r="D76" s="72">
        <f>SUMIFS('Comm_vacancy-LA_data'!E:E,'Comm_vacancy-LA_data'!$D:$D,'Comm_vacancy-inputs_1'!$C76,'Comm_vacancy-LA_data'!$B:$B,'Comm_vacancy-inputs_1'!$B76)</f>
        <v>4475</v>
      </c>
      <c r="E76" s="72">
        <f>SUMIFS('Comm_vacancy-LA_data'!F:F,'Comm_vacancy-LA_data'!$D:$D,'Comm_vacancy-inputs_1'!$C76,'Comm_vacancy-LA_data'!$B:$B,'Comm_vacancy-inputs_1'!$B76)</f>
        <v>189</v>
      </c>
      <c r="F76" s="132">
        <f t="shared" si="2"/>
        <v>4.2234636871508378E-2</v>
      </c>
      <c r="G76" s="108">
        <f t="shared" si="3"/>
        <v>44197</v>
      </c>
    </row>
    <row r="77" spans="1:7" x14ac:dyDescent="0.35">
      <c r="A77" s="72" t="s">
        <v>988</v>
      </c>
      <c r="B77" s="72" t="s">
        <v>989</v>
      </c>
      <c r="C77" s="72" t="s">
        <v>1091</v>
      </c>
      <c r="D77" s="72">
        <f>SUMIFS('Comm_vacancy-LA_data'!E:E,'Comm_vacancy-LA_data'!$D:$D,'Comm_vacancy-inputs_1'!$C77,'Comm_vacancy-LA_data'!$B:$B,'Comm_vacancy-inputs_1'!$B77)</f>
        <v>4452</v>
      </c>
      <c r="E77" s="72">
        <f>SUMIFS('Comm_vacancy-LA_data'!F:F,'Comm_vacancy-LA_data'!$D:$D,'Comm_vacancy-inputs_1'!$C77,'Comm_vacancy-LA_data'!$B:$B,'Comm_vacancy-inputs_1'!$B77)</f>
        <v>190</v>
      </c>
      <c r="F77" s="132">
        <f t="shared" si="2"/>
        <v>4.2677448337825698E-2</v>
      </c>
      <c r="G77" s="108">
        <f t="shared" si="3"/>
        <v>44105</v>
      </c>
    </row>
    <row r="78" spans="1:7" x14ac:dyDescent="0.35">
      <c r="A78" s="72" t="s">
        <v>988</v>
      </c>
      <c r="B78" s="72" t="s">
        <v>989</v>
      </c>
      <c r="C78" s="72" t="s">
        <v>1092</v>
      </c>
      <c r="D78" s="72">
        <f>SUMIFS('Comm_vacancy-LA_data'!E:E,'Comm_vacancy-LA_data'!$D:$D,'Comm_vacancy-inputs_1'!$C78,'Comm_vacancy-LA_data'!$B:$B,'Comm_vacancy-inputs_1'!$B78)</f>
        <v>4448</v>
      </c>
      <c r="E78" s="72">
        <f>SUMIFS('Comm_vacancy-LA_data'!F:F,'Comm_vacancy-LA_data'!$D:$D,'Comm_vacancy-inputs_1'!$C78,'Comm_vacancy-LA_data'!$B:$B,'Comm_vacancy-inputs_1'!$B78)</f>
        <v>165</v>
      </c>
      <c r="F78" s="132">
        <f t="shared" si="2"/>
        <v>3.7095323741007193E-2</v>
      </c>
      <c r="G78" s="108">
        <f t="shared" si="3"/>
        <v>44013</v>
      </c>
    </row>
    <row r="79" spans="1:7" x14ac:dyDescent="0.35">
      <c r="A79" s="72" t="s">
        <v>988</v>
      </c>
      <c r="B79" s="72" t="s">
        <v>989</v>
      </c>
      <c r="C79" s="72" t="s">
        <v>1093</v>
      </c>
      <c r="D79" s="72">
        <f>SUMIFS('Comm_vacancy-LA_data'!E:E,'Comm_vacancy-LA_data'!$D:$D,'Comm_vacancy-inputs_1'!$C79,'Comm_vacancy-LA_data'!$B:$B,'Comm_vacancy-inputs_1'!$B79)</f>
        <v>4447</v>
      </c>
      <c r="E79" s="72">
        <f>SUMIFS('Comm_vacancy-LA_data'!F:F,'Comm_vacancy-LA_data'!$D:$D,'Comm_vacancy-inputs_1'!$C79,'Comm_vacancy-LA_data'!$B:$B,'Comm_vacancy-inputs_1'!$B79)</f>
        <v>126</v>
      </c>
      <c r="F79" s="132">
        <f t="shared" si="2"/>
        <v>2.8333708117832247E-2</v>
      </c>
      <c r="G79" s="108">
        <f t="shared" si="3"/>
        <v>43922</v>
      </c>
    </row>
    <row r="80" spans="1:7" x14ac:dyDescent="0.35">
      <c r="A80" s="72" t="s">
        <v>988</v>
      </c>
      <c r="B80" s="72" t="s">
        <v>989</v>
      </c>
      <c r="C80" s="72" t="s">
        <v>1094</v>
      </c>
      <c r="D80" s="72">
        <f>SUMIFS('Comm_vacancy-LA_data'!E:E,'Comm_vacancy-LA_data'!$D:$D,'Comm_vacancy-inputs_1'!$C80,'Comm_vacancy-LA_data'!$B:$B,'Comm_vacancy-inputs_1'!$B80)</f>
        <v>4394</v>
      </c>
      <c r="E80" s="72">
        <f>SUMIFS('Comm_vacancy-LA_data'!F:F,'Comm_vacancy-LA_data'!$D:$D,'Comm_vacancy-inputs_1'!$C80,'Comm_vacancy-LA_data'!$B:$B,'Comm_vacancy-inputs_1'!$B80)</f>
        <v>114</v>
      </c>
      <c r="F80" s="132">
        <f t="shared" si="2"/>
        <v>2.594446973145198E-2</v>
      </c>
      <c r="G80" s="108">
        <f t="shared" si="3"/>
        <v>43831</v>
      </c>
    </row>
    <row r="81" spans="1:7" x14ac:dyDescent="0.35">
      <c r="A81" s="72" t="s">
        <v>988</v>
      </c>
      <c r="B81" s="72" t="s">
        <v>989</v>
      </c>
      <c r="C81" s="72" t="s">
        <v>1095</v>
      </c>
      <c r="D81" s="72">
        <f>SUMIFS('Comm_vacancy-LA_data'!E:E,'Comm_vacancy-LA_data'!$D:$D,'Comm_vacancy-inputs_1'!$C81,'Comm_vacancy-LA_data'!$B:$B,'Comm_vacancy-inputs_1'!$B81)</f>
        <v>4370</v>
      </c>
      <c r="E81" s="72">
        <f>SUMIFS('Comm_vacancy-LA_data'!F:F,'Comm_vacancy-LA_data'!$D:$D,'Comm_vacancy-inputs_1'!$C81,'Comm_vacancy-LA_data'!$B:$B,'Comm_vacancy-inputs_1'!$B81)</f>
        <v>132</v>
      </c>
      <c r="F81" s="132">
        <f t="shared" si="2"/>
        <v>3.0205949656750573E-2</v>
      </c>
      <c r="G81" s="108">
        <f t="shared" si="3"/>
        <v>43739</v>
      </c>
    </row>
    <row r="82" spans="1:7" x14ac:dyDescent="0.35">
      <c r="A82" s="72" t="s">
        <v>988</v>
      </c>
      <c r="B82" s="72" t="s">
        <v>989</v>
      </c>
      <c r="C82" s="72" t="s">
        <v>1096</v>
      </c>
      <c r="D82" s="72">
        <f>SUMIFS('Comm_vacancy-LA_data'!E:E,'Comm_vacancy-LA_data'!$D:$D,'Comm_vacancy-inputs_1'!$C82,'Comm_vacancy-LA_data'!$B:$B,'Comm_vacancy-inputs_1'!$B82)</f>
        <v>4344</v>
      </c>
      <c r="E82" s="72">
        <f>SUMIFS('Comm_vacancy-LA_data'!F:F,'Comm_vacancy-LA_data'!$D:$D,'Comm_vacancy-inputs_1'!$C82,'Comm_vacancy-LA_data'!$B:$B,'Comm_vacancy-inputs_1'!$B82)</f>
        <v>108</v>
      </c>
      <c r="F82" s="132">
        <f t="shared" si="2"/>
        <v>2.4861878453038673E-2</v>
      </c>
      <c r="G82" s="108">
        <f t="shared" si="3"/>
        <v>43647</v>
      </c>
    </row>
    <row r="83" spans="1:7" x14ac:dyDescent="0.35">
      <c r="A83" s="72" t="s">
        <v>988</v>
      </c>
      <c r="B83" s="72" t="s">
        <v>989</v>
      </c>
      <c r="C83" s="72" t="s">
        <v>1097</v>
      </c>
      <c r="D83" s="72">
        <f>SUMIFS('Comm_vacancy-LA_data'!E:E,'Comm_vacancy-LA_data'!$D:$D,'Comm_vacancy-inputs_1'!$C83,'Comm_vacancy-LA_data'!$B:$B,'Comm_vacancy-inputs_1'!$B83)</f>
        <v>4343</v>
      </c>
      <c r="E83" s="72">
        <f>SUMIFS('Comm_vacancy-LA_data'!F:F,'Comm_vacancy-LA_data'!$D:$D,'Comm_vacancy-inputs_1'!$C83,'Comm_vacancy-LA_data'!$B:$B,'Comm_vacancy-inputs_1'!$B83)</f>
        <v>106</v>
      </c>
      <c r="F83" s="132">
        <f t="shared" si="2"/>
        <v>2.4407091871977895E-2</v>
      </c>
      <c r="G83" s="108">
        <f t="shared" si="3"/>
        <v>43556</v>
      </c>
    </row>
    <row r="84" spans="1:7" x14ac:dyDescent="0.35">
      <c r="A84" s="72" t="s">
        <v>988</v>
      </c>
      <c r="B84" s="72" t="s">
        <v>989</v>
      </c>
      <c r="C84" s="72" t="s">
        <v>1098</v>
      </c>
      <c r="D84" s="72">
        <f>SUMIFS('Comm_vacancy-LA_data'!E:E,'Comm_vacancy-LA_data'!$D:$D,'Comm_vacancy-inputs_1'!$C84,'Comm_vacancy-LA_data'!$B:$B,'Comm_vacancy-inputs_1'!$B84)</f>
        <v>4270</v>
      </c>
      <c r="E84" s="72">
        <f>SUMIFS('Comm_vacancy-LA_data'!F:F,'Comm_vacancy-LA_data'!$D:$D,'Comm_vacancy-inputs_1'!$C84,'Comm_vacancy-LA_data'!$B:$B,'Comm_vacancy-inputs_1'!$B84)</f>
        <v>90</v>
      </c>
      <c r="F84" s="132">
        <f t="shared" si="2"/>
        <v>2.1077283372365339E-2</v>
      </c>
      <c r="G84" s="108">
        <f t="shared" si="3"/>
        <v>43466</v>
      </c>
    </row>
    <row r="85" spans="1:7" x14ac:dyDescent="0.35">
      <c r="A85" s="72" t="s">
        <v>988</v>
      </c>
      <c r="B85" s="72" t="s">
        <v>989</v>
      </c>
      <c r="C85" s="72" t="s">
        <v>1099</v>
      </c>
      <c r="D85" s="72">
        <f>SUMIFS('Comm_vacancy-LA_data'!E:E,'Comm_vacancy-LA_data'!$D:$D,'Comm_vacancy-inputs_1'!$C85,'Comm_vacancy-LA_data'!$B:$B,'Comm_vacancy-inputs_1'!$B85)</f>
        <v>4523</v>
      </c>
      <c r="E85" s="72">
        <f>SUMIFS('Comm_vacancy-LA_data'!F:F,'Comm_vacancy-LA_data'!$D:$D,'Comm_vacancy-inputs_1'!$C85,'Comm_vacancy-LA_data'!$B:$B,'Comm_vacancy-inputs_1'!$B85)</f>
        <v>121</v>
      </c>
      <c r="F85" s="132">
        <f t="shared" si="2"/>
        <v>2.6752155648905592E-2</v>
      </c>
      <c r="G85" s="108">
        <f t="shared" si="3"/>
        <v>43374</v>
      </c>
    </row>
    <row r="86" spans="1:7" x14ac:dyDescent="0.35">
      <c r="A86" s="72" t="s">
        <v>215</v>
      </c>
      <c r="B86" s="72" t="s">
        <v>216</v>
      </c>
      <c r="C86" s="72" t="s">
        <v>1088</v>
      </c>
      <c r="D86" s="72">
        <f>SUMIFS('Comm_vacancy-LA_data'!E:E,'Comm_vacancy-LA_data'!$D:$D,'Comm_vacancy-inputs_1'!$C86,'Comm_vacancy-LA_data'!$B:$B,'Comm_vacancy-inputs_1'!$B86)</f>
        <v>3115</v>
      </c>
      <c r="E86" s="72">
        <f>SUMIFS('Comm_vacancy-LA_data'!F:F,'Comm_vacancy-LA_data'!$D:$D,'Comm_vacancy-inputs_1'!$C86,'Comm_vacancy-LA_data'!$B:$B,'Comm_vacancy-inputs_1'!$B86)</f>
        <v>60</v>
      </c>
      <c r="F86" s="132">
        <f t="shared" si="2"/>
        <v>1.9261637239165328E-2</v>
      </c>
      <c r="G86" s="108">
        <f t="shared" si="3"/>
        <v>44378</v>
      </c>
    </row>
    <row r="87" spans="1:7" x14ac:dyDescent="0.35">
      <c r="A87" s="72" t="s">
        <v>215</v>
      </c>
      <c r="B87" s="72" t="s">
        <v>216</v>
      </c>
      <c r="C87" s="72" t="s">
        <v>1089</v>
      </c>
      <c r="D87" s="72">
        <f>SUMIFS('Comm_vacancy-LA_data'!E:E,'Comm_vacancy-LA_data'!$D:$D,'Comm_vacancy-inputs_1'!$C87,'Comm_vacancy-LA_data'!$B:$B,'Comm_vacancy-inputs_1'!$B87)</f>
        <v>3104</v>
      </c>
      <c r="E87" s="72">
        <f>SUMIFS('Comm_vacancy-LA_data'!F:F,'Comm_vacancy-LA_data'!$D:$D,'Comm_vacancy-inputs_1'!$C87,'Comm_vacancy-LA_data'!$B:$B,'Comm_vacancy-inputs_1'!$B87)</f>
        <v>61</v>
      </c>
      <c r="F87" s="132">
        <f t="shared" si="2"/>
        <v>1.9652061855670103E-2</v>
      </c>
      <c r="G87" s="108">
        <f t="shared" si="3"/>
        <v>44287</v>
      </c>
    </row>
    <row r="88" spans="1:7" x14ac:dyDescent="0.35">
      <c r="A88" s="72" t="s">
        <v>215</v>
      </c>
      <c r="B88" s="72" t="s">
        <v>216</v>
      </c>
      <c r="C88" s="72" t="s">
        <v>1090</v>
      </c>
      <c r="D88" s="72">
        <f>SUMIFS('Comm_vacancy-LA_data'!E:E,'Comm_vacancy-LA_data'!$D:$D,'Comm_vacancy-inputs_1'!$C88,'Comm_vacancy-LA_data'!$B:$B,'Comm_vacancy-inputs_1'!$B88)</f>
        <v>3099</v>
      </c>
      <c r="E88" s="72">
        <f>SUMIFS('Comm_vacancy-LA_data'!F:F,'Comm_vacancy-LA_data'!$D:$D,'Comm_vacancy-inputs_1'!$C88,'Comm_vacancy-LA_data'!$B:$B,'Comm_vacancy-inputs_1'!$B88)</f>
        <v>60</v>
      </c>
      <c r="F88" s="132">
        <f t="shared" si="2"/>
        <v>1.9361084220716359E-2</v>
      </c>
      <c r="G88" s="108">
        <f t="shared" si="3"/>
        <v>44197</v>
      </c>
    </row>
    <row r="89" spans="1:7" x14ac:dyDescent="0.35">
      <c r="A89" s="72" t="s">
        <v>215</v>
      </c>
      <c r="B89" s="72" t="s">
        <v>216</v>
      </c>
      <c r="C89" s="72" t="s">
        <v>1091</v>
      </c>
      <c r="D89" s="72">
        <f>SUMIFS('Comm_vacancy-LA_data'!E:E,'Comm_vacancy-LA_data'!$D:$D,'Comm_vacancy-inputs_1'!$C89,'Comm_vacancy-LA_data'!$B:$B,'Comm_vacancy-inputs_1'!$B89)</f>
        <v>3084</v>
      </c>
      <c r="E89" s="72">
        <f>SUMIFS('Comm_vacancy-LA_data'!F:F,'Comm_vacancy-LA_data'!$D:$D,'Comm_vacancy-inputs_1'!$C89,'Comm_vacancy-LA_data'!$B:$B,'Comm_vacancy-inputs_1'!$B89)</f>
        <v>59</v>
      </c>
      <c r="F89" s="132">
        <f t="shared" si="2"/>
        <v>1.913099870298314E-2</v>
      </c>
      <c r="G89" s="108">
        <f t="shared" si="3"/>
        <v>44105</v>
      </c>
    </row>
    <row r="90" spans="1:7" x14ac:dyDescent="0.35">
      <c r="A90" s="72" t="s">
        <v>215</v>
      </c>
      <c r="B90" s="72" t="s">
        <v>216</v>
      </c>
      <c r="C90" s="72" t="s">
        <v>1092</v>
      </c>
      <c r="D90" s="72">
        <f>SUMIFS('Comm_vacancy-LA_data'!E:E,'Comm_vacancy-LA_data'!$D:$D,'Comm_vacancy-inputs_1'!$C90,'Comm_vacancy-LA_data'!$B:$B,'Comm_vacancy-inputs_1'!$B90)</f>
        <v>3079</v>
      </c>
      <c r="E90" s="72">
        <f>SUMIFS('Comm_vacancy-LA_data'!F:F,'Comm_vacancy-LA_data'!$D:$D,'Comm_vacancy-inputs_1'!$C90,'Comm_vacancy-LA_data'!$B:$B,'Comm_vacancy-inputs_1'!$B90)</f>
        <v>60</v>
      </c>
      <c r="F90" s="132">
        <f t="shared" si="2"/>
        <v>1.948684637869438E-2</v>
      </c>
      <c r="G90" s="108">
        <f t="shared" si="3"/>
        <v>44013</v>
      </c>
    </row>
    <row r="91" spans="1:7" x14ac:dyDescent="0.35">
      <c r="A91" s="72" t="s">
        <v>215</v>
      </c>
      <c r="B91" s="72" t="s">
        <v>216</v>
      </c>
      <c r="C91" s="72" t="s">
        <v>1093</v>
      </c>
      <c r="D91" s="72">
        <f>SUMIFS('Comm_vacancy-LA_data'!E:E,'Comm_vacancy-LA_data'!$D:$D,'Comm_vacancy-inputs_1'!$C91,'Comm_vacancy-LA_data'!$B:$B,'Comm_vacancy-inputs_1'!$B91)</f>
        <v>3043</v>
      </c>
      <c r="E91" s="72">
        <f>SUMIFS('Comm_vacancy-LA_data'!F:F,'Comm_vacancy-LA_data'!$D:$D,'Comm_vacancy-inputs_1'!$C91,'Comm_vacancy-LA_data'!$B:$B,'Comm_vacancy-inputs_1'!$B91)</f>
        <v>60</v>
      </c>
      <c r="F91" s="132">
        <f t="shared" si="2"/>
        <v>1.9717384160368057E-2</v>
      </c>
      <c r="G91" s="108">
        <f t="shared" si="3"/>
        <v>43922</v>
      </c>
    </row>
    <row r="92" spans="1:7" x14ac:dyDescent="0.35">
      <c r="A92" s="72" t="s">
        <v>215</v>
      </c>
      <c r="B92" s="72" t="s">
        <v>216</v>
      </c>
      <c r="C92" s="72" t="s">
        <v>1094</v>
      </c>
      <c r="D92" s="72">
        <f>SUMIFS('Comm_vacancy-LA_data'!E:E,'Comm_vacancy-LA_data'!$D:$D,'Comm_vacancy-inputs_1'!$C92,'Comm_vacancy-LA_data'!$B:$B,'Comm_vacancy-inputs_1'!$B92)</f>
        <v>3020</v>
      </c>
      <c r="E92" s="72">
        <f>SUMIFS('Comm_vacancy-LA_data'!F:F,'Comm_vacancy-LA_data'!$D:$D,'Comm_vacancy-inputs_1'!$C92,'Comm_vacancy-LA_data'!$B:$B,'Comm_vacancy-inputs_1'!$B92)</f>
        <v>61</v>
      </c>
      <c r="F92" s="132">
        <f t="shared" si="2"/>
        <v>2.0198675496688741E-2</v>
      </c>
      <c r="G92" s="108">
        <f t="shared" si="3"/>
        <v>43831</v>
      </c>
    </row>
    <row r="93" spans="1:7" x14ac:dyDescent="0.35">
      <c r="A93" s="72" t="s">
        <v>215</v>
      </c>
      <c r="B93" s="72" t="s">
        <v>216</v>
      </c>
      <c r="C93" s="72" t="s">
        <v>1095</v>
      </c>
      <c r="D93" s="72">
        <f>SUMIFS('Comm_vacancy-LA_data'!E:E,'Comm_vacancy-LA_data'!$D:$D,'Comm_vacancy-inputs_1'!$C93,'Comm_vacancy-LA_data'!$B:$B,'Comm_vacancy-inputs_1'!$B93)</f>
        <v>3023</v>
      </c>
      <c r="E93" s="72">
        <f>SUMIFS('Comm_vacancy-LA_data'!F:F,'Comm_vacancy-LA_data'!$D:$D,'Comm_vacancy-inputs_1'!$C93,'Comm_vacancy-LA_data'!$B:$B,'Comm_vacancy-inputs_1'!$B93)</f>
        <v>63</v>
      </c>
      <c r="F93" s="132">
        <f t="shared" si="2"/>
        <v>2.0840224942110488E-2</v>
      </c>
      <c r="G93" s="108">
        <f t="shared" si="3"/>
        <v>43739</v>
      </c>
    </row>
    <row r="94" spans="1:7" x14ac:dyDescent="0.35">
      <c r="A94" s="72" t="s">
        <v>215</v>
      </c>
      <c r="B94" s="72" t="s">
        <v>216</v>
      </c>
      <c r="C94" s="72" t="s">
        <v>1096</v>
      </c>
      <c r="D94" s="72">
        <f>SUMIFS('Comm_vacancy-LA_data'!E:E,'Comm_vacancy-LA_data'!$D:$D,'Comm_vacancy-inputs_1'!$C94,'Comm_vacancy-LA_data'!$B:$B,'Comm_vacancy-inputs_1'!$B94)</f>
        <v>3023</v>
      </c>
      <c r="E94" s="72">
        <f>SUMIFS('Comm_vacancy-LA_data'!F:F,'Comm_vacancy-LA_data'!$D:$D,'Comm_vacancy-inputs_1'!$C94,'Comm_vacancy-LA_data'!$B:$B,'Comm_vacancy-inputs_1'!$B94)</f>
        <v>70</v>
      </c>
      <c r="F94" s="132">
        <f t="shared" si="2"/>
        <v>2.3155805491233875E-2</v>
      </c>
      <c r="G94" s="108">
        <f t="shared" si="3"/>
        <v>43647</v>
      </c>
    </row>
    <row r="95" spans="1:7" x14ac:dyDescent="0.35">
      <c r="A95" s="72" t="s">
        <v>215</v>
      </c>
      <c r="B95" s="72" t="s">
        <v>216</v>
      </c>
      <c r="C95" s="72" t="s">
        <v>1097</v>
      </c>
      <c r="D95" s="72">
        <f>SUMIFS('Comm_vacancy-LA_data'!E:E,'Comm_vacancy-LA_data'!$D:$D,'Comm_vacancy-inputs_1'!$C95,'Comm_vacancy-LA_data'!$B:$B,'Comm_vacancy-inputs_1'!$B95)</f>
        <v>3019</v>
      </c>
      <c r="E95" s="72">
        <f>SUMIFS('Comm_vacancy-LA_data'!F:F,'Comm_vacancy-LA_data'!$D:$D,'Comm_vacancy-inputs_1'!$C95,'Comm_vacancy-LA_data'!$B:$B,'Comm_vacancy-inputs_1'!$B95)</f>
        <v>134</v>
      </c>
      <c r="F95" s="132">
        <f t="shared" si="2"/>
        <v>4.4385558131831732E-2</v>
      </c>
      <c r="G95" s="108">
        <f t="shared" si="3"/>
        <v>43556</v>
      </c>
    </row>
    <row r="96" spans="1:7" x14ac:dyDescent="0.35">
      <c r="A96" s="72" t="s">
        <v>215</v>
      </c>
      <c r="B96" s="72" t="s">
        <v>216</v>
      </c>
      <c r="C96" s="72" t="s">
        <v>1098</v>
      </c>
      <c r="D96" s="72">
        <f>SUMIFS('Comm_vacancy-LA_data'!E:E,'Comm_vacancy-LA_data'!$D:$D,'Comm_vacancy-inputs_1'!$C96,'Comm_vacancy-LA_data'!$B:$B,'Comm_vacancy-inputs_1'!$B96)</f>
        <v>2933</v>
      </c>
      <c r="E96" s="72">
        <f>SUMIFS('Comm_vacancy-LA_data'!F:F,'Comm_vacancy-LA_data'!$D:$D,'Comm_vacancy-inputs_1'!$C96,'Comm_vacancy-LA_data'!$B:$B,'Comm_vacancy-inputs_1'!$B96)</f>
        <v>134</v>
      </c>
      <c r="F96" s="132">
        <f t="shared" si="2"/>
        <v>4.5687009887487216E-2</v>
      </c>
      <c r="G96" s="108">
        <f t="shared" si="3"/>
        <v>43466</v>
      </c>
    </row>
    <row r="97" spans="1:7" x14ac:dyDescent="0.35">
      <c r="A97" s="72" t="s">
        <v>215</v>
      </c>
      <c r="B97" s="72" t="s">
        <v>216</v>
      </c>
      <c r="C97" s="72" t="s">
        <v>1099</v>
      </c>
      <c r="D97" s="72">
        <f>SUMIFS('Comm_vacancy-LA_data'!E:E,'Comm_vacancy-LA_data'!$D:$D,'Comm_vacancy-inputs_1'!$C97,'Comm_vacancy-LA_data'!$B:$B,'Comm_vacancy-inputs_1'!$B97)</f>
        <v>3077</v>
      </c>
      <c r="E97" s="72">
        <f>SUMIFS('Comm_vacancy-LA_data'!F:F,'Comm_vacancy-LA_data'!$D:$D,'Comm_vacancy-inputs_1'!$C97,'Comm_vacancy-LA_data'!$B:$B,'Comm_vacancy-inputs_1'!$B97)</f>
        <v>162</v>
      </c>
      <c r="F97" s="132">
        <f t="shared" si="2"/>
        <v>5.264868378290543E-2</v>
      </c>
      <c r="G97" s="108">
        <f t="shared" si="3"/>
        <v>43374</v>
      </c>
    </row>
    <row r="98" spans="1:7" x14ac:dyDescent="0.35">
      <c r="A98" s="72" t="s">
        <v>217</v>
      </c>
      <c r="B98" s="72" t="s">
        <v>218</v>
      </c>
      <c r="C98" s="72" t="s">
        <v>1088</v>
      </c>
      <c r="D98" s="72">
        <f>SUMIFS('Comm_vacancy-LA_data'!E:E,'Comm_vacancy-LA_data'!$D:$D,'Comm_vacancy-inputs_1'!$C98,'Comm_vacancy-LA_data'!$B:$B,'Comm_vacancy-inputs_1'!$B98)</f>
        <v>3651</v>
      </c>
      <c r="E98" s="72">
        <f>SUMIFS('Comm_vacancy-LA_data'!F:F,'Comm_vacancy-LA_data'!$D:$D,'Comm_vacancy-inputs_1'!$C98,'Comm_vacancy-LA_data'!$B:$B,'Comm_vacancy-inputs_1'!$B98)</f>
        <v>295</v>
      </c>
      <c r="F98" s="132">
        <f t="shared" si="2"/>
        <v>8.0799780881950153E-2</v>
      </c>
      <c r="G98" s="108">
        <f t="shared" si="3"/>
        <v>44378</v>
      </c>
    </row>
    <row r="99" spans="1:7" x14ac:dyDescent="0.35">
      <c r="A99" s="72" t="s">
        <v>217</v>
      </c>
      <c r="B99" s="72" t="s">
        <v>218</v>
      </c>
      <c r="C99" s="72" t="s">
        <v>1089</v>
      </c>
      <c r="D99" s="72">
        <f>SUMIFS('Comm_vacancy-LA_data'!E:E,'Comm_vacancy-LA_data'!$D:$D,'Comm_vacancy-inputs_1'!$C99,'Comm_vacancy-LA_data'!$B:$B,'Comm_vacancy-inputs_1'!$B99)</f>
        <v>3657</v>
      </c>
      <c r="E99" s="72">
        <f>SUMIFS('Comm_vacancy-LA_data'!F:F,'Comm_vacancy-LA_data'!$D:$D,'Comm_vacancy-inputs_1'!$C99,'Comm_vacancy-LA_data'!$B:$B,'Comm_vacancy-inputs_1'!$B99)</f>
        <v>309</v>
      </c>
      <c r="F99" s="132">
        <f t="shared" si="2"/>
        <v>8.4495488105004096E-2</v>
      </c>
      <c r="G99" s="108">
        <f t="shared" si="3"/>
        <v>44287</v>
      </c>
    </row>
    <row r="100" spans="1:7" x14ac:dyDescent="0.35">
      <c r="A100" s="72" t="s">
        <v>217</v>
      </c>
      <c r="B100" s="72" t="s">
        <v>218</v>
      </c>
      <c r="C100" s="72" t="s">
        <v>1090</v>
      </c>
      <c r="D100" s="72">
        <f>SUMIFS('Comm_vacancy-LA_data'!E:E,'Comm_vacancy-LA_data'!$D:$D,'Comm_vacancy-inputs_1'!$C100,'Comm_vacancy-LA_data'!$B:$B,'Comm_vacancy-inputs_1'!$B100)</f>
        <v>3656</v>
      </c>
      <c r="E100" s="72">
        <f>SUMIFS('Comm_vacancy-LA_data'!F:F,'Comm_vacancy-LA_data'!$D:$D,'Comm_vacancy-inputs_1'!$C100,'Comm_vacancy-LA_data'!$B:$B,'Comm_vacancy-inputs_1'!$B100)</f>
        <v>302</v>
      </c>
      <c r="F100" s="132">
        <f t="shared" si="2"/>
        <v>8.2603938730853393E-2</v>
      </c>
      <c r="G100" s="108">
        <f t="shared" si="3"/>
        <v>44197</v>
      </c>
    </row>
    <row r="101" spans="1:7" x14ac:dyDescent="0.35">
      <c r="A101" s="72" t="s">
        <v>217</v>
      </c>
      <c r="B101" s="72" t="s">
        <v>218</v>
      </c>
      <c r="C101" s="72" t="s">
        <v>1091</v>
      </c>
      <c r="D101" s="72">
        <f>SUMIFS('Comm_vacancy-LA_data'!E:E,'Comm_vacancy-LA_data'!$D:$D,'Comm_vacancy-inputs_1'!$C101,'Comm_vacancy-LA_data'!$B:$B,'Comm_vacancy-inputs_1'!$B101)</f>
        <v>3651</v>
      </c>
      <c r="E101" s="72">
        <f>SUMIFS('Comm_vacancy-LA_data'!F:F,'Comm_vacancy-LA_data'!$D:$D,'Comm_vacancy-inputs_1'!$C101,'Comm_vacancy-LA_data'!$B:$B,'Comm_vacancy-inputs_1'!$B101)</f>
        <v>279</v>
      </c>
      <c r="F101" s="132">
        <f t="shared" si="2"/>
        <v>7.641741988496302E-2</v>
      </c>
      <c r="G101" s="108">
        <f t="shared" si="3"/>
        <v>44105</v>
      </c>
    </row>
    <row r="102" spans="1:7" x14ac:dyDescent="0.35">
      <c r="A102" s="72" t="s">
        <v>217</v>
      </c>
      <c r="B102" s="72" t="s">
        <v>218</v>
      </c>
      <c r="C102" s="72" t="s">
        <v>1092</v>
      </c>
      <c r="D102" s="72">
        <f>SUMIFS('Comm_vacancy-LA_data'!E:E,'Comm_vacancy-LA_data'!$D:$D,'Comm_vacancy-inputs_1'!$C102,'Comm_vacancy-LA_data'!$B:$B,'Comm_vacancy-inputs_1'!$B102)</f>
        <v>3616</v>
      </c>
      <c r="E102" s="72">
        <f>SUMIFS('Comm_vacancy-LA_data'!F:F,'Comm_vacancy-LA_data'!$D:$D,'Comm_vacancy-inputs_1'!$C102,'Comm_vacancy-LA_data'!$B:$B,'Comm_vacancy-inputs_1'!$B102)</f>
        <v>281</v>
      </c>
      <c r="F102" s="132">
        <f t="shared" si="2"/>
        <v>7.7710176991150445E-2</v>
      </c>
      <c r="G102" s="108">
        <f t="shared" si="3"/>
        <v>44013</v>
      </c>
    </row>
    <row r="103" spans="1:7" x14ac:dyDescent="0.35">
      <c r="A103" s="72" t="s">
        <v>217</v>
      </c>
      <c r="B103" s="72" t="s">
        <v>218</v>
      </c>
      <c r="C103" s="72" t="s">
        <v>1093</v>
      </c>
      <c r="D103" s="72">
        <f>SUMIFS('Comm_vacancy-LA_data'!E:E,'Comm_vacancy-LA_data'!$D:$D,'Comm_vacancy-inputs_1'!$C103,'Comm_vacancy-LA_data'!$B:$B,'Comm_vacancy-inputs_1'!$B103)</f>
        <v>3597</v>
      </c>
      <c r="E103" s="72">
        <f>SUMIFS('Comm_vacancy-LA_data'!F:F,'Comm_vacancy-LA_data'!$D:$D,'Comm_vacancy-inputs_1'!$C103,'Comm_vacancy-LA_data'!$B:$B,'Comm_vacancy-inputs_1'!$B103)</f>
        <v>272</v>
      </c>
      <c r="F103" s="132">
        <f t="shared" si="2"/>
        <v>7.5618571031415074E-2</v>
      </c>
      <c r="G103" s="108">
        <f t="shared" si="3"/>
        <v>43922</v>
      </c>
    </row>
    <row r="104" spans="1:7" x14ac:dyDescent="0.35">
      <c r="A104" s="72" t="s">
        <v>217</v>
      </c>
      <c r="B104" s="72" t="s">
        <v>218</v>
      </c>
      <c r="C104" s="72" t="s">
        <v>1094</v>
      </c>
      <c r="D104" s="72">
        <f>SUMIFS('Comm_vacancy-LA_data'!E:E,'Comm_vacancy-LA_data'!$D:$D,'Comm_vacancy-inputs_1'!$C104,'Comm_vacancy-LA_data'!$B:$B,'Comm_vacancy-inputs_1'!$B104)</f>
        <v>3570</v>
      </c>
      <c r="E104" s="72">
        <f>SUMIFS('Comm_vacancy-LA_data'!F:F,'Comm_vacancy-LA_data'!$D:$D,'Comm_vacancy-inputs_1'!$C104,'Comm_vacancy-LA_data'!$B:$B,'Comm_vacancy-inputs_1'!$B104)</f>
        <v>274</v>
      </c>
      <c r="F104" s="132">
        <f t="shared" si="2"/>
        <v>7.675070028011205E-2</v>
      </c>
      <c r="G104" s="108">
        <f t="shared" si="3"/>
        <v>43831</v>
      </c>
    </row>
    <row r="105" spans="1:7" x14ac:dyDescent="0.35">
      <c r="A105" s="72" t="s">
        <v>217</v>
      </c>
      <c r="B105" s="72" t="s">
        <v>218</v>
      </c>
      <c r="C105" s="72" t="s">
        <v>1095</v>
      </c>
      <c r="D105" s="72">
        <f>SUMIFS('Comm_vacancy-LA_data'!E:E,'Comm_vacancy-LA_data'!$D:$D,'Comm_vacancy-inputs_1'!$C105,'Comm_vacancy-LA_data'!$B:$B,'Comm_vacancy-inputs_1'!$B105)</f>
        <v>3571</v>
      </c>
      <c r="E105" s="72">
        <f>SUMIFS('Comm_vacancy-LA_data'!F:F,'Comm_vacancy-LA_data'!$D:$D,'Comm_vacancy-inputs_1'!$C105,'Comm_vacancy-LA_data'!$B:$B,'Comm_vacancy-inputs_1'!$B105)</f>
        <v>300</v>
      </c>
      <c r="F105" s="132">
        <f t="shared" si="2"/>
        <v>8.4010081209745166E-2</v>
      </c>
      <c r="G105" s="108">
        <f t="shared" si="3"/>
        <v>43739</v>
      </c>
    </row>
    <row r="106" spans="1:7" x14ac:dyDescent="0.35">
      <c r="A106" s="72" t="s">
        <v>217</v>
      </c>
      <c r="B106" s="72" t="s">
        <v>218</v>
      </c>
      <c r="C106" s="72" t="s">
        <v>1096</v>
      </c>
      <c r="D106" s="72">
        <f>SUMIFS('Comm_vacancy-LA_data'!E:E,'Comm_vacancy-LA_data'!$D:$D,'Comm_vacancy-inputs_1'!$C106,'Comm_vacancy-LA_data'!$B:$B,'Comm_vacancy-inputs_1'!$B106)</f>
        <v>3557</v>
      </c>
      <c r="E106" s="72">
        <f>SUMIFS('Comm_vacancy-LA_data'!F:F,'Comm_vacancy-LA_data'!$D:$D,'Comm_vacancy-inputs_1'!$C106,'Comm_vacancy-LA_data'!$B:$B,'Comm_vacancy-inputs_1'!$B106)</f>
        <v>282</v>
      </c>
      <c r="F106" s="132">
        <f t="shared" si="2"/>
        <v>7.9280292381220127E-2</v>
      </c>
      <c r="G106" s="108">
        <f t="shared" si="3"/>
        <v>43647</v>
      </c>
    </row>
    <row r="107" spans="1:7" x14ac:dyDescent="0.35">
      <c r="A107" s="72" t="s">
        <v>217</v>
      </c>
      <c r="B107" s="72" t="s">
        <v>218</v>
      </c>
      <c r="C107" s="72" t="s">
        <v>1097</v>
      </c>
      <c r="D107" s="72">
        <f>SUMIFS('Comm_vacancy-LA_data'!E:E,'Comm_vacancy-LA_data'!$D:$D,'Comm_vacancy-inputs_1'!$C107,'Comm_vacancy-LA_data'!$B:$B,'Comm_vacancy-inputs_1'!$B107)</f>
        <v>3561</v>
      </c>
      <c r="E107" s="72">
        <f>SUMIFS('Comm_vacancy-LA_data'!F:F,'Comm_vacancy-LA_data'!$D:$D,'Comm_vacancy-inputs_1'!$C107,'Comm_vacancy-LA_data'!$B:$B,'Comm_vacancy-inputs_1'!$B107)</f>
        <v>153</v>
      </c>
      <c r="F107" s="132">
        <f t="shared" si="2"/>
        <v>4.2965459140690818E-2</v>
      </c>
      <c r="G107" s="108">
        <f t="shared" si="3"/>
        <v>43556</v>
      </c>
    </row>
    <row r="108" spans="1:7" x14ac:dyDescent="0.35">
      <c r="A108" s="72" t="s">
        <v>217</v>
      </c>
      <c r="B108" s="72" t="s">
        <v>218</v>
      </c>
      <c r="C108" s="72" t="s">
        <v>1098</v>
      </c>
      <c r="D108" s="72">
        <f>SUMIFS('Comm_vacancy-LA_data'!E:E,'Comm_vacancy-LA_data'!$D:$D,'Comm_vacancy-inputs_1'!$C108,'Comm_vacancy-LA_data'!$B:$B,'Comm_vacancy-inputs_1'!$B108)</f>
        <v>3546</v>
      </c>
      <c r="E108" s="72">
        <f>SUMIFS('Comm_vacancy-LA_data'!F:F,'Comm_vacancy-LA_data'!$D:$D,'Comm_vacancy-inputs_1'!$C108,'Comm_vacancy-LA_data'!$B:$B,'Comm_vacancy-inputs_1'!$B108)</f>
        <v>155</v>
      </c>
      <c r="F108" s="132">
        <f t="shared" si="2"/>
        <v>4.3711223914269598E-2</v>
      </c>
      <c r="G108" s="108">
        <f t="shared" si="3"/>
        <v>43466</v>
      </c>
    </row>
    <row r="109" spans="1:7" x14ac:dyDescent="0.35">
      <c r="A109" s="72" t="s">
        <v>217</v>
      </c>
      <c r="B109" s="72" t="s">
        <v>218</v>
      </c>
      <c r="C109" s="72" t="s">
        <v>1099</v>
      </c>
      <c r="D109" s="72">
        <f>SUMIFS('Comm_vacancy-LA_data'!E:E,'Comm_vacancy-LA_data'!$D:$D,'Comm_vacancy-inputs_1'!$C109,'Comm_vacancy-LA_data'!$B:$B,'Comm_vacancy-inputs_1'!$B109)</f>
        <v>3847</v>
      </c>
      <c r="E109" s="72">
        <f>SUMIFS('Comm_vacancy-LA_data'!F:F,'Comm_vacancy-LA_data'!$D:$D,'Comm_vacancy-inputs_1'!$C109,'Comm_vacancy-LA_data'!$B:$B,'Comm_vacancy-inputs_1'!$B109)</f>
        <v>204</v>
      </c>
      <c r="F109" s="132">
        <f t="shared" si="2"/>
        <v>5.3028333766571352E-2</v>
      </c>
      <c r="G109" s="108">
        <f t="shared" si="3"/>
        <v>43374</v>
      </c>
    </row>
    <row r="110" spans="1:7" x14ac:dyDescent="0.35">
      <c r="A110" s="72" t="s">
        <v>219</v>
      </c>
      <c r="B110" s="72" t="s">
        <v>220</v>
      </c>
      <c r="C110" s="72" t="s">
        <v>1088</v>
      </c>
      <c r="D110" s="72">
        <f>SUMIFS('Comm_vacancy-LA_data'!E:E,'Comm_vacancy-LA_data'!$D:$D,'Comm_vacancy-inputs_1'!$C110,'Comm_vacancy-LA_data'!$B:$B,'Comm_vacancy-inputs_1'!$B110)</f>
        <v>7082</v>
      </c>
      <c r="E110" s="72">
        <f>SUMIFS('Comm_vacancy-LA_data'!F:F,'Comm_vacancy-LA_data'!$D:$D,'Comm_vacancy-inputs_1'!$C110,'Comm_vacancy-LA_data'!$B:$B,'Comm_vacancy-inputs_1'!$B110)</f>
        <v>453</v>
      </c>
      <c r="F110" s="132">
        <f t="shared" si="2"/>
        <v>6.3964981643603508E-2</v>
      </c>
      <c r="G110" s="108">
        <f t="shared" si="3"/>
        <v>44378</v>
      </c>
    </row>
    <row r="111" spans="1:7" x14ac:dyDescent="0.35">
      <c r="A111" s="72" t="s">
        <v>219</v>
      </c>
      <c r="B111" s="72" t="s">
        <v>220</v>
      </c>
      <c r="C111" s="72" t="s">
        <v>1089</v>
      </c>
      <c r="D111" s="72">
        <f>SUMIFS('Comm_vacancy-LA_data'!E:E,'Comm_vacancy-LA_data'!$D:$D,'Comm_vacancy-inputs_1'!$C111,'Comm_vacancy-LA_data'!$B:$B,'Comm_vacancy-inputs_1'!$B111)</f>
        <v>7069</v>
      </c>
      <c r="E111" s="72">
        <f>SUMIFS('Comm_vacancy-LA_data'!F:F,'Comm_vacancy-LA_data'!$D:$D,'Comm_vacancy-inputs_1'!$C111,'Comm_vacancy-LA_data'!$B:$B,'Comm_vacancy-inputs_1'!$B111)</f>
        <v>484</v>
      </c>
      <c r="F111" s="132">
        <f t="shared" si="2"/>
        <v>6.8467958692884426E-2</v>
      </c>
      <c r="G111" s="108">
        <f t="shared" si="3"/>
        <v>44287</v>
      </c>
    </row>
    <row r="112" spans="1:7" x14ac:dyDescent="0.35">
      <c r="A112" s="72" t="s">
        <v>219</v>
      </c>
      <c r="B112" s="72" t="s">
        <v>220</v>
      </c>
      <c r="C112" s="72" t="s">
        <v>1090</v>
      </c>
      <c r="D112" s="72">
        <f>SUMIFS('Comm_vacancy-LA_data'!E:E,'Comm_vacancy-LA_data'!$D:$D,'Comm_vacancy-inputs_1'!$C112,'Comm_vacancy-LA_data'!$B:$B,'Comm_vacancy-inputs_1'!$B112)</f>
        <v>7067</v>
      </c>
      <c r="E112" s="72">
        <f>SUMIFS('Comm_vacancy-LA_data'!F:F,'Comm_vacancy-LA_data'!$D:$D,'Comm_vacancy-inputs_1'!$C112,'Comm_vacancy-LA_data'!$B:$B,'Comm_vacancy-inputs_1'!$B112)</f>
        <v>482</v>
      </c>
      <c r="F112" s="132">
        <f t="shared" si="2"/>
        <v>6.8204329984434695E-2</v>
      </c>
      <c r="G112" s="108">
        <f t="shared" si="3"/>
        <v>44197</v>
      </c>
    </row>
    <row r="113" spans="1:7" x14ac:dyDescent="0.35">
      <c r="A113" s="72" t="s">
        <v>219</v>
      </c>
      <c r="B113" s="72" t="s">
        <v>220</v>
      </c>
      <c r="C113" s="72" t="s">
        <v>1091</v>
      </c>
      <c r="D113" s="72">
        <f>SUMIFS('Comm_vacancy-LA_data'!E:E,'Comm_vacancy-LA_data'!$D:$D,'Comm_vacancy-inputs_1'!$C113,'Comm_vacancy-LA_data'!$B:$B,'Comm_vacancy-inputs_1'!$B113)</f>
        <v>7060</v>
      </c>
      <c r="E113" s="72">
        <f>SUMIFS('Comm_vacancy-LA_data'!F:F,'Comm_vacancy-LA_data'!$D:$D,'Comm_vacancy-inputs_1'!$C113,'Comm_vacancy-LA_data'!$B:$B,'Comm_vacancy-inputs_1'!$B113)</f>
        <v>478</v>
      </c>
      <c r="F113" s="132">
        <f t="shared" si="2"/>
        <v>6.7705382436260619E-2</v>
      </c>
      <c r="G113" s="108">
        <f t="shared" si="3"/>
        <v>44105</v>
      </c>
    </row>
    <row r="114" spans="1:7" x14ac:dyDescent="0.35">
      <c r="A114" s="72" t="s">
        <v>219</v>
      </c>
      <c r="B114" s="72" t="s">
        <v>220</v>
      </c>
      <c r="C114" s="72" t="s">
        <v>1092</v>
      </c>
      <c r="D114" s="72">
        <f>SUMIFS('Comm_vacancy-LA_data'!E:E,'Comm_vacancy-LA_data'!$D:$D,'Comm_vacancy-inputs_1'!$C114,'Comm_vacancy-LA_data'!$B:$B,'Comm_vacancy-inputs_1'!$B114)</f>
        <v>7062</v>
      </c>
      <c r="E114" s="72">
        <f>SUMIFS('Comm_vacancy-LA_data'!F:F,'Comm_vacancy-LA_data'!$D:$D,'Comm_vacancy-inputs_1'!$C114,'Comm_vacancy-LA_data'!$B:$B,'Comm_vacancy-inputs_1'!$B114)</f>
        <v>473</v>
      </c>
      <c r="F114" s="132">
        <f t="shared" si="2"/>
        <v>6.6978193146417439E-2</v>
      </c>
      <c r="G114" s="108">
        <f t="shared" si="3"/>
        <v>44013</v>
      </c>
    </row>
    <row r="115" spans="1:7" x14ac:dyDescent="0.35">
      <c r="A115" s="72" t="s">
        <v>219</v>
      </c>
      <c r="B115" s="72" t="s">
        <v>220</v>
      </c>
      <c r="C115" s="72" t="s">
        <v>1093</v>
      </c>
      <c r="D115" s="72">
        <f>SUMIFS('Comm_vacancy-LA_data'!E:E,'Comm_vacancy-LA_data'!$D:$D,'Comm_vacancy-inputs_1'!$C115,'Comm_vacancy-LA_data'!$B:$B,'Comm_vacancy-inputs_1'!$B115)</f>
        <v>6983</v>
      </c>
      <c r="E115" s="72">
        <f>SUMIFS('Comm_vacancy-LA_data'!F:F,'Comm_vacancy-LA_data'!$D:$D,'Comm_vacancy-inputs_1'!$C115,'Comm_vacancy-LA_data'!$B:$B,'Comm_vacancy-inputs_1'!$B115)</f>
        <v>517</v>
      </c>
      <c r="F115" s="132">
        <f t="shared" si="2"/>
        <v>7.4036946870972356E-2</v>
      </c>
      <c r="G115" s="108">
        <f t="shared" si="3"/>
        <v>43922</v>
      </c>
    </row>
    <row r="116" spans="1:7" x14ac:dyDescent="0.35">
      <c r="A116" s="72" t="s">
        <v>219</v>
      </c>
      <c r="B116" s="72" t="s">
        <v>220</v>
      </c>
      <c r="C116" s="72" t="s">
        <v>1094</v>
      </c>
      <c r="D116" s="72">
        <f>SUMIFS('Comm_vacancy-LA_data'!E:E,'Comm_vacancy-LA_data'!$D:$D,'Comm_vacancy-inputs_1'!$C116,'Comm_vacancy-LA_data'!$B:$B,'Comm_vacancy-inputs_1'!$B116)</f>
        <v>6928</v>
      </c>
      <c r="E116" s="72">
        <f>SUMIFS('Comm_vacancy-LA_data'!F:F,'Comm_vacancy-LA_data'!$D:$D,'Comm_vacancy-inputs_1'!$C116,'Comm_vacancy-LA_data'!$B:$B,'Comm_vacancy-inputs_1'!$B116)</f>
        <v>509</v>
      </c>
      <c r="F116" s="132">
        <f t="shared" si="2"/>
        <v>7.3469976905311776E-2</v>
      </c>
      <c r="G116" s="108">
        <f t="shared" si="3"/>
        <v>43831</v>
      </c>
    </row>
    <row r="117" spans="1:7" x14ac:dyDescent="0.35">
      <c r="A117" s="72" t="s">
        <v>219</v>
      </c>
      <c r="B117" s="72" t="s">
        <v>220</v>
      </c>
      <c r="C117" s="72" t="s">
        <v>1095</v>
      </c>
      <c r="D117" s="72">
        <f>SUMIFS('Comm_vacancy-LA_data'!E:E,'Comm_vacancy-LA_data'!$D:$D,'Comm_vacancy-inputs_1'!$C117,'Comm_vacancy-LA_data'!$B:$B,'Comm_vacancy-inputs_1'!$B117)</f>
        <v>6921</v>
      </c>
      <c r="E117" s="72">
        <f>SUMIFS('Comm_vacancy-LA_data'!F:F,'Comm_vacancy-LA_data'!$D:$D,'Comm_vacancy-inputs_1'!$C117,'Comm_vacancy-LA_data'!$B:$B,'Comm_vacancy-inputs_1'!$B117)</f>
        <v>516</v>
      </c>
      <c r="F117" s="132">
        <f t="shared" si="2"/>
        <v>7.4555700043346343E-2</v>
      </c>
      <c r="G117" s="108">
        <f t="shared" si="3"/>
        <v>43739</v>
      </c>
    </row>
    <row r="118" spans="1:7" x14ac:dyDescent="0.35">
      <c r="A118" s="72" t="s">
        <v>219</v>
      </c>
      <c r="B118" s="72" t="s">
        <v>220</v>
      </c>
      <c r="C118" s="72" t="s">
        <v>1096</v>
      </c>
      <c r="D118" s="72">
        <f>SUMIFS('Comm_vacancy-LA_data'!E:E,'Comm_vacancy-LA_data'!$D:$D,'Comm_vacancy-inputs_1'!$C118,'Comm_vacancy-LA_data'!$B:$B,'Comm_vacancy-inputs_1'!$B118)</f>
        <v>6923</v>
      </c>
      <c r="E118" s="72">
        <f>SUMIFS('Comm_vacancy-LA_data'!F:F,'Comm_vacancy-LA_data'!$D:$D,'Comm_vacancy-inputs_1'!$C118,'Comm_vacancy-LA_data'!$B:$B,'Comm_vacancy-inputs_1'!$B118)</f>
        <v>527</v>
      </c>
      <c r="F118" s="132">
        <f t="shared" si="2"/>
        <v>7.6123068034089261E-2</v>
      </c>
      <c r="G118" s="108">
        <f t="shared" si="3"/>
        <v>43647</v>
      </c>
    </row>
    <row r="119" spans="1:7" x14ac:dyDescent="0.35">
      <c r="A119" s="72" t="s">
        <v>219</v>
      </c>
      <c r="B119" s="72" t="s">
        <v>220</v>
      </c>
      <c r="C119" s="72" t="s">
        <v>1097</v>
      </c>
      <c r="D119" s="72">
        <f>SUMIFS('Comm_vacancy-LA_data'!E:E,'Comm_vacancy-LA_data'!$D:$D,'Comm_vacancy-inputs_1'!$C119,'Comm_vacancy-LA_data'!$B:$B,'Comm_vacancy-inputs_1'!$B119)</f>
        <v>6917</v>
      </c>
      <c r="E119" s="72">
        <f>SUMIFS('Comm_vacancy-LA_data'!F:F,'Comm_vacancy-LA_data'!$D:$D,'Comm_vacancy-inputs_1'!$C119,'Comm_vacancy-LA_data'!$B:$B,'Comm_vacancy-inputs_1'!$B119)</f>
        <v>465</v>
      </c>
      <c r="F119" s="132">
        <f t="shared" si="2"/>
        <v>6.7225675871042362E-2</v>
      </c>
      <c r="G119" s="108">
        <f t="shared" si="3"/>
        <v>43556</v>
      </c>
    </row>
    <row r="120" spans="1:7" x14ac:dyDescent="0.35">
      <c r="A120" s="72" t="s">
        <v>219</v>
      </c>
      <c r="B120" s="72" t="s">
        <v>220</v>
      </c>
      <c r="C120" s="72" t="s">
        <v>1098</v>
      </c>
      <c r="D120" s="72">
        <f>SUMIFS('Comm_vacancy-LA_data'!E:E,'Comm_vacancy-LA_data'!$D:$D,'Comm_vacancy-inputs_1'!$C120,'Comm_vacancy-LA_data'!$B:$B,'Comm_vacancy-inputs_1'!$B120)</f>
        <v>6857</v>
      </c>
      <c r="E120" s="72">
        <f>SUMIFS('Comm_vacancy-LA_data'!F:F,'Comm_vacancy-LA_data'!$D:$D,'Comm_vacancy-inputs_1'!$C120,'Comm_vacancy-LA_data'!$B:$B,'Comm_vacancy-inputs_1'!$B120)</f>
        <v>473</v>
      </c>
      <c r="F120" s="132">
        <f t="shared" si="2"/>
        <v>6.8980603762578391E-2</v>
      </c>
      <c r="G120" s="108">
        <f t="shared" si="3"/>
        <v>43466</v>
      </c>
    </row>
    <row r="121" spans="1:7" x14ac:dyDescent="0.35">
      <c r="A121" s="72" t="s">
        <v>219</v>
      </c>
      <c r="B121" s="72" t="s">
        <v>220</v>
      </c>
      <c r="C121" s="72" t="s">
        <v>1099</v>
      </c>
      <c r="D121" s="72">
        <f>SUMIFS('Comm_vacancy-LA_data'!E:E,'Comm_vacancy-LA_data'!$D:$D,'Comm_vacancy-inputs_1'!$C121,'Comm_vacancy-LA_data'!$B:$B,'Comm_vacancy-inputs_1'!$B121)</f>
        <v>7247</v>
      </c>
      <c r="E121" s="72">
        <f>SUMIFS('Comm_vacancy-LA_data'!F:F,'Comm_vacancy-LA_data'!$D:$D,'Comm_vacancy-inputs_1'!$C121,'Comm_vacancy-LA_data'!$B:$B,'Comm_vacancy-inputs_1'!$B121)</f>
        <v>621</v>
      </c>
      <c r="F121" s="132">
        <f t="shared" si="2"/>
        <v>8.5690630605767898E-2</v>
      </c>
      <c r="G121" s="108">
        <f t="shared" si="3"/>
        <v>43374</v>
      </c>
    </row>
    <row r="122" spans="1:7" x14ac:dyDescent="0.35">
      <c r="A122" s="72" t="s">
        <v>221</v>
      </c>
      <c r="B122" s="72" t="s">
        <v>222</v>
      </c>
      <c r="C122" s="72" t="s">
        <v>1088</v>
      </c>
      <c r="D122" s="72">
        <f>SUMIFS('Comm_vacancy-LA_data'!E:E,'Comm_vacancy-LA_data'!$D:$D,'Comm_vacancy-inputs_1'!$C122,'Comm_vacancy-LA_data'!$B:$B,'Comm_vacancy-inputs_1'!$B122)</f>
        <v>7791</v>
      </c>
      <c r="E122" s="72">
        <f>SUMIFS('Comm_vacancy-LA_data'!F:F,'Comm_vacancy-LA_data'!$D:$D,'Comm_vacancy-inputs_1'!$C122,'Comm_vacancy-LA_data'!$B:$B,'Comm_vacancy-inputs_1'!$B122)</f>
        <v>188</v>
      </c>
      <c r="F122" s="132">
        <f t="shared" si="2"/>
        <v>2.4130406879733026E-2</v>
      </c>
      <c r="G122" s="108">
        <f t="shared" si="3"/>
        <v>44378</v>
      </c>
    </row>
    <row r="123" spans="1:7" x14ac:dyDescent="0.35">
      <c r="A123" s="72" t="s">
        <v>221</v>
      </c>
      <c r="B123" s="72" t="s">
        <v>222</v>
      </c>
      <c r="C123" s="72" t="s">
        <v>1089</v>
      </c>
      <c r="D123" s="72">
        <f>SUMIFS('Comm_vacancy-LA_data'!E:E,'Comm_vacancy-LA_data'!$D:$D,'Comm_vacancy-inputs_1'!$C123,'Comm_vacancy-LA_data'!$B:$B,'Comm_vacancy-inputs_1'!$B123)</f>
        <v>7764</v>
      </c>
      <c r="E123" s="72">
        <f>SUMIFS('Comm_vacancy-LA_data'!F:F,'Comm_vacancy-LA_data'!$D:$D,'Comm_vacancy-inputs_1'!$C123,'Comm_vacancy-LA_data'!$B:$B,'Comm_vacancy-inputs_1'!$B123)</f>
        <v>251</v>
      </c>
      <c r="F123" s="132">
        <f t="shared" si="2"/>
        <v>3.2328696548171047E-2</v>
      </c>
      <c r="G123" s="108">
        <f t="shared" si="3"/>
        <v>44287</v>
      </c>
    </row>
    <row r="124" spans="1:7" x14ac:dyDescent="0.35">
      <c r="A124" s="72" t="s">
        <v>221</v>
      </c>
      <c r="B124" s="72" t="s">
        <v>222</v>
      </c>
      <c r="C124" s="72" t="s">
        <v>1090</v>
      </c>
      <c r="D124" s="72">
        <f>SUMIFS('Comm_vacancy-LA_data'!E:E,'Comm_vacancy-LA_data'!$D:$D,'Comm_vacancy-inputs_1'!$C124,'Comm_vacancy-LA_data'!$B:$B,'Comm_vacancy-inputs_1'!$B124)</f>
        <v>7758</v>
      </c>
      <c r="E124" s="72">
        <f>SUMIFS('Comm_vacancy-LA_data'!F:F,'Comm_vacancy-LA_data'!$D:$D,'Comm_vacancy-inputs_1'!$C124,'Comm_vacancy-LA_data'!$B:$B,'Comm_vacancy-inputs_1'!$B124)</f>
        <v>252</v>
      </c>
      <c r="F124" s="132">
        <f t="shared" si="2"/>
        <v>3.248259860788863E-2</v>
      </c>
      <c r="G124" s="108">
        <f t="shared" si="3"/>
        <v>44197</v>
      </c>
    </row>
    <row r="125" spans="1:7" x14ac:dyDescent="0.35">
      <c r="A125" s="72" t="s">
        <v>221</v>
      </c>
      <c r="B125" s="72" t="s">
        <v>222</v>
      </c>
      <c r="C125" s="72" t="s">
        <v>1091</v>
      </c>
      <c r="D125" s="72">
        <f>SUMIFS('Comm_vacancy-LA_data'!E:E,'Comm_vacancy-LA_data'!$D:$D,'Comm_vacancy-inputs_1'!$C125,'Comm_vacancy-LA_data'!$B:$B,'Comm_vacancy-inputs_1'!$B125)</f>
        <v>7754</v>
      </c>
      <c r="E125" s="72">
        <f>SUMIFS('Comm_vacancy-LA_data'!F:F,'Comm_vacancy-LA_data'!$D:$D,'Comm_vacancy-inputs_1'!$C125,'Comm_vacancy-LA_data'!$B:$B,'Comm_vacancy-inputs_1'!$B125)</f>
        <v>137</v>
      </c>
      <c r="F125" s="132">
        <f t="shared" si="2"/>
        <v>1.7668300232138251E-2</v>
      </c>
      <c r="G125" s="108">
        <f t="shared" si="3"/>
        <v>44105</v>
      </c>
    </row>
    <row r="126" spans="1:7" x14ac:dyDescent="0.35">
      <c r="A126" s="72" t="s">
        <v>221</v>
      </c>
      <c r="B126" s="72" t="s">
        <v>222</v>
      </c>
      <c r="C126" s="72" t="s">
        <v>1092</v>
      </c>
      <c r="D126" s="72">
        <f>SUMIFS('Comm_vacancy-LA_data'!E:E,'Comm_vacancy-LA_data'!$D:$D,'Comm_vacancy-inputs_1'!$C126,'Comm_vacancy-LA_data'!$B:$B,'Comm_vacancy-inputs_1'!$B126)</f>
        <v>7721</v>
      </c>
      <c r="E126" s="72">
        <f>SUMIFS('Comm_vacancy-LA_data'!F:F,'Comm_vacancy-LA_data'!$D:$D,'Comm_vacancy-inputs_1'!$C126,'Comm_vacancy-LA_data'!$B:$B,'Comm_vacancy-inputs_1'!$B126)</f>
        <v>138</v>
      </c>
      <c r="F126" s="132">
        <f t="shared" si="2"/>
        <v>1.7873332469887319E-2</v>
      </c>
      <c r="G126" s="108">
        <f t="shared" si="3"/>
        <v>44013</v>
      </c>
    </row>
    <row r="127" spans="1:7" x14ac:dyDescent="0.35">
      <c r="A127" s="72" t="s">
        <v>221</v>
      </c>
      <c r="B127" s="72" t="s">
        <v>222</v>
      </c>
      <c r="C127" s="72" t="s">
        <v>1093</v>
      </c>
      <c r="D127" s="72">
        <f>SUMIFS('Comm_vacancy-LA_data'!E:E,'Comm_vacancy-LA_data'!$D:$D,'Comm_vacancy-inputs_1'!$C127,'Comm_vacancy-LA_data'!$B:$B,'Comm_vacancy-inputs_1'!$B127)</f>
        <v>7724</v>
      </c>
      <c r="E127" s="72">
        <f>SUMIFS('Comm_vacancy-LA_data'!F:F,'Comm_vacancy-LA_data'!$D:$D,'Comm_vacancy-inputs_1'!$C127,'Comm_vacancy-LA_data'!$B:$B,'Comm_vacancy-inputs_1'!$B127)</f>
        <v>143</v>
      </c>
      <c r="F127" s="132">
        <f t="shared" si="2"/>
        <v>1.851372345934749E-2</v>
      </c>
      <c r="G127" s="108">
        <f t="shared" si="3"/>
        <v>43922</v>
      </c>
    </row>
    <row r="128" spans="1:7" x14ac:dyDescent="0.35">
      <c r="A128" s="72" t="s">
        <v>221</v>
      </c>
      <c r="B128" s="72" t="s">
        <v>222</v>
      </c>
      <c r="C128" s="72" t="s">
        <v>1094</v>
      </c>
      <c r="D128" s="72">
        <f>SUMIFS('Comm_vacancy-LA_data'!E:E,'Comm_vacancy-LA_data'!$D:$D,'Comm_vacancy-inputs_1'!$C128,'Comm_vacancy-LA_data'!$B:$B,'Comm_vacancy-inputs_1'!$B128)</f>
        <v>7690</v>
      </c>
      <c r="E128" s="72">
        <f>SUMIFS('Comm_vacancy-LA_data'!F:F,'Comm_vacancy-LA_data'!$D:$D,'Comm_vacancy-inputs_1'!$C128,'Comm_vacancy-LA_data'!$B:$B,'Comm_vacancy-inputs_1'!$B128)</f>
        <v>143</v>
      </c>
      <c r="F128" s="132">
        <f t="shared" si="2"/>
        <v>1.8595578673602082E-2</v>
      </c>
      <c r="G128" s="108">
        <f t="shared" si="3"/>
        <v>43831</v>
      </c>
    </row>
    <row r="129" spans="1:7" x14ac:dyDescent="0.35">
      <c r="A129" s="72" t="s">
        <v>221</v>
      </c>
      <c r="B129" s="72" t="s">
        <v>222</v>
      </c>
      <c r="C129" s="72" t="s">
        <v>1095</v>
      </c>
      <c r="D129" s="72">
        <f>SUMIFS('Comm_vacancy-LA_data'!E:E,'Comm_vacancy-LA_data'!$D:$D,'Comm_vacancy-inputs_1'!$C129,'Comm_vacancy-LA_data'!$B:$B,'Comm_vacancy-inputs_1'!$B129)</f>
        <v>7679</v>
      </c>
      <c r="E129" s="72">
        <f>SUMIFS('Comm_vacancy-LA_data'!F:F,'Comm_vacancy-LA_data'!$D:$D,'Comm_vacancy-inputs_1'!$C129,'Comm_vacancy-LA_data'!$B:$B,'Comm_vacancy-inputs_1'!$B129)</f>
        <v>141</v>
      </c>
      <c r="F129" s="132">
        <f t="shared" si="2"/>
        <v>1.8361765854929026E-2</v>
      </c>
      <c r="G129" s="108">
        <f t="shared" si="3"/>
        <v>43739</v>
      </c>
    </row>
    <row r="130" spans="1:7" x14ac:dyDescent="0.35">
      <c r="A130" s="72" t="s">
        <v>221</v>
      </c>
      <c r="B130" s="72" t="s">
        <v>222</v>
      </c>
      <c r="C130" s="72" t="s">
        <v>1096</v>
      </c>
      <c r="D130" s="72">
        <f>SUMIFS('Comm_vacancy-LA_data'!E:E,'Comm_vacancy-LA_data'!$D:$D,'Comm_vacancy-inputs_1'!$C130,'Comm_vacancy-LA_data'!$B:$B,'Comm_vacancy-inputs_1'!$B130)</f>
        <v>7671</v>
      </c>
      <c r="E130" s="72">
        <f>SUMIFS('Comm_vacancy-LA_data'!F:F,'Comm_vacancy-LA_data'!$D:$D,'Comm_vacancy-inputs_1'!$C130,'Comm_vacancy-LA_data'!$B:$B,'Comm_vacancy-inputs_1'!$B130)</f>
        <v>134</v>
      </c>
      <c r="F130" s="132">
        <f t="shared" si="2"/>
        <v>1.7468387433189937E-2</v>
      </c>
      <c r="G130" s="108">
        <f t="shared" si="3"/>
        <v>43647</v>
      </c>
    </row>
    <row r="131" spans="1:7" x14ac:dyDescent="0.35">
      <c r="A131" s="72" t="s">
        <v>221</v>
      </c>
      <c r="B131" s="72" t="s">
        <v>222</v>
      </c>
      <c r="C131" s="72" t="s">
        <v>1097</v>
      </c>
      <c r="D131" s="72">
        <f>SUMIFS('Comm_vacancy-LA_data'!E:E,'Comm_vacancy-LA_data'!$D:$D,'Comm_vacancy-inputs_1'!$C131,'Comm_vacancy-LA_data'!$B:$B,'Comm_vacancy-inputs_1'!$B131)</f>
        <v>7704</v>
      </c>
      <c r="E131" s="72">
        <f>SUMIFS('Comm_vacancy-LA_data'!F:F,'Comm_vacancy-LA_data'!$D:$D,'Comm_vacancy-inputs_1'!$C131,'Comm_vacancy-LA_data'!$B:$B,'Comm_vacancy-inputs_1'!$B131)</f>
        <v>603</v>
      </c>
      <c r="F131" s="132">
        <f t="shared" ref="F131:F194" si="4">IF(E131&lt;&gt;0,E131/D131,"-")</f>
        <v>7.8271028037383172E-2</v>
      </c>
      <c r="G131" s="108">
        <f t="shared" ref="G131:G194" si="5">DATE(LEFT(C131,4),RIGHT(LEFT(C131,7),2),1)</f>
        <v>43556</v>
      </c>
    </row>
    <row r="132" spans="1:7" x14ac:dyDescent="0.35">
      <c r="A132" s="72" t="s">
        <v>221</v>
      </c>
      <c r="B132" s="72" t="s">
        <v>222</v>
      </c>
      <c r="C132" s="72" t="s">
        <v>1098</v>
      </c>
      <c r="D132" s="72">
        <f>SUMIFS('Comm_vacancy-LA_data'!E:E,'Comm_vacancy-LA_data'!$D:$D,'Comm_vacancy-inputs_1'!$C132,'Comm_vacancy-LA_data'!$B:$B,'Comm_vacancy-inputs_1'!$B132)</f>
        <v>7589</v>
      </c>
      <c r="E132" s="72">
        <f>SUMIFS('Comm_vacancy-LA_data'!F:F,'Comm_vacancy-LA_data'!$D:$D,'Comm_vacancy-inputs_1'!$C132,'Comm_vacancy-LA_data'!$B:$B,'Comm_vacancy-inputs_1'!$B132)</f>
        <v>605</v>
      </c>
      <c r="F132" s="132">
        <f t="shared" si="4"/>
        <v>7.9720648306759789E-2</v>
      </c>
      <c r="G132" s="108">
        <f t="shared" si="5"/>
        <v>43466</v>
      </c>
    </row>
    <row r="133" spans="1:7" x14ac:dyDescent="0.35">
      <c r="A133" s="72" t="s">
        <v>221</v>
      </c>
      <c r="B133" s="72" t="s">
        <v>222</v>
      </c>
      <c r="C133" s="72" t="s">
        <v>1099</v>
      </c>
      <c r="D133" s="72">
        <f>SUMIFS('Comm_vacancy-LA_data'!E:E,'Comm_vacancy-LA_data'!$D:$D,'Comm_vacancy-inputs_1'!$C133,'Comm_vacancy-LA_data'!$B:$B,'Comm_vacancy-inputs_1'!$B133)</f>
        <v>8044</v>
      </c>
      <c r="E133" s="72">
        <f>SUMIFS('Comm_vacancy-LA_data'!F:F,'Comm_vacancy-LA_data'!$D:$D,'Comm_vacancy-inputs_1'!$C133,'Comm_vacancy-LA_data'!$B:$B,'Comm_vacancy-inputs_1'!$B133)</f>
        <v>709</v>
      </c>
      <c r="F133" s="132">
        <f t="shared" si="4"/>
        <v>8.8140228741919444E-2</v>
      </c>
      <c r="G133" s="108">
        <f t="shared" si="5"/>
        <v>43374</v>
      </c>
    </row>
    <row r="134" spans="1:7" x14ac:dyDescent="0.35">
      <c r="A134" s="72" t="s">
        <v>223</v>
      </c>
      <c r="B134" s="72" t="s">
        <v>224</v>
      </c>
      <c r="C134" s="72" t="s">
        <v>1088</v>
      </c>
      <c r="D134" s="72">
        <f>SUMIFS('Comm_vacancy-LA_data'!E:E,'Comm_vacancy-LA_data'!$D:$D,'Comm_vacancy-inputs_1'!$C134,'Comm_vacancy-LA_data'!$B:$B,'Comm_vacancy-inputs_1'!$B134)</f>
        <v>2019</v>
      </c>
      <c r="E134" s="72">
        <f>SUMIFS('Comm_vacancy-LA_data'!F:F,'Comm_vacancy-LA_data'!$D:$D,'Comm_vacancy-inputs_1'!$C134,'Comm_vacancy-LA_data'!$B:$B,'Comm_vacancy-inputs_1'!$B134)</f>
        <v>114</v>
      </c>
      <c r="F134" s="132">
        <f t="shared" si="4"/>
        <v>5.6463595839524518E-2</v>
      </c>
      <c r="G134" s="108">
        <f t="shared" si="5"/>
        <v>44378</v>
      </c>
    </row>
    <row r="135" spans="1:7" x14ac:dyDescent="0.35">
      <c r="A135" s="72" t="s">
        <v>223</v>
      </c>
      <c r="B135" s="72" t="s">
        <v>224</v>
      </c>
      <c r="C135" s="72" t="s">
        <v>1089</v>
      </c>
      <c r="D135" s="72">
        <f>SUMIFS('Comm_vacancy-LA_data'!E:E,'Comm_vacancy-LA_data'!$D:$D,'Comm_vacancy-inputs_1'!$C135,'Comm_vacancy-LA_data'!$B:$B,'Comm_vacancy-inputs_1'!$B135)</f>
        <v>2018</v>
      </c>
      <c r="E135" s="72">
        <f>SUMIFS('Comm_vacancy-LA_data'!F:F,'Comm_vacancy-LA_data'!$D:$D,'Comm_vacancy-inputs_1'!$C135,'Comm_vacancy-LA_data'!$B:$B,'Comm_vacancy-inputs_1'!$B135)</f>
        <v>114</v>
      </c>
      <c r="F135" s="132">
        <f t="shared" si="4"/>
        <v>5.6491575817641228E-2</v>
      </c>
      <c r="G135" s="108">
        <f t="shared" si="5"/>
        <v>44287</v>
      </c>
    </row>
    <row r="136" spans="1:7" x14ac:dyDescent="0.35">
      <c r="A136" s="72" t="s">
        <v>223</v>
      </c>
      <c r="B136" s="72" t="s">
        <v>224</v>
      </c>
      <c r="C136" s="72" t="s">
        <v>1090</v>
      </c>
      <c r="D136" s="72">
        <f>SUMIFS('Comm_vacancy-LA_data'!E:E,'Comm_vacancy-LA_data'!$D:$D,'Comm_vacancy-inputs_1'!$C136,'Comm_vacancy-LA_data'!$B:$B,'Comm_vacancy-inputs_1'!$B136)</f>
        <v>2020</v>
      </c>
      <c r="E136" s="72">
        <f>SUMIFS('Comm_vacancy-LA_data'!F:F,'Comm_vacancy-LA_data'!$D:$D,'Comm_vacancy-inputs_1'!$C136,'Comm_vacancy-LA_data'!$B:$B,'Comm_vacancy-inputs_1'!$B136)</f>
        <v>114</v>
      </c>
      <c r="F136" s="132">
        <f t="shared" si="4"/>
        <v>5.6435643564356437E-2</v>
      </c>
      <c r="G136" s="108">
        <f t="shared" si="5"/>
        <v>44197</v>
      </c>
    </row>
    <row r="137" spans="1:7" x14ac:dyDescent="0.35">
      <c r="A137" s="72" t="s">
        <v>223</v>
      </c>
      <c r="B137" s="72" t="s">
        <v>224</v>
      </c>
      <c r="C137" s="72" t="s">
        <v>1091</v>
      </c>
      <c r="D137" s="72">
        <f>SUMIFS('Comm_vacancy-LA_data'!E:E,'Comm_vacancy-LA_data'!$D:$D,'Comm_vacancy-inputs_1'!$C137,'Comm_vacancy-LA_data'!$B:$B,'Comm_vacancy-inputs_1'!$B137)</f>
        <v>2023</v>
      </c>
      <c r="E137" s="72">
        <f>SUMIFS('Comm_vacancy-LA_data'!F:F,'Comm_vacancy-LA_data'!$D:$D,'Comm_vacancy-inputs_1'!$C137,'Comm_vacancy-LA_data'!$B:$B,'Comm_vacancy-inputs_1'!$B137)</f>
        <v>115</v>
      </c>
      <c r="F137" s="132">
        <f t="shared" si="4"/>
        <v>5.6846267918932276E-2</v>
      </c>
      <c r="G137" s="108">
        <f t="shared" si="5"/>
        <v>44105</v>
      </c>
    </row>
    <row r="138" spans="1:7" x14ac:dyDescent="0.35">
      <c r="A138" s="72" t="s">
        <v>223</v>
      </c>
      <c r="B138" s="72" t="s">
        <v>224</v>
      </c>
      <c r="C138" s="72" t="s">
        <v>1092</v>
      </c>
      <c r="D138" s="72">
        <f>SUMIFS('Comm_vacancy-LA_data'!E:E,'Comm_vacancy-LA_data'!$D:$D,'Comm_vacancy-inputs_1'!$C138,'Comm_vacancy-LA_data'!$B:$B,'Comm_vacancy-inputs_1'!$B138)</f>
        <v>2013</v>
      </c>
      <c r="E138" s="72">
        <f>SUMIFS('Comm_vacancy-LA_data'!F:F,'Comm_vacancy-LA_data'!$D:$D,'Comm_vacancy-inputs_1'!$C138,'Comm_vacancy-LA_data'!$B:$B,'Comm_vacancy-inputs_1'!$B138)</f>
        <v>133</v>
      </c>
      <c r="F138" s="132">
        <f t="shared" si="4"/>
        <v>6.607054148037754E-2</v>
      </c>
      <c r="G138" s="108">
        <f t="shared" si="5"/>
        <v>44013</v>
      </c>
    </row>
    <row r="139" spans="1:7" x14ac:dyDescent="0.35">
      <c r="A139" s="72" t="s">
        <v>223</v>
      </c>
      <c r="B139" s="72" t="s">
        <v>224</v>
      </c>
      <c r="C139" s="72" t="s">
        <v>1093</v>
      </c>
      <c r="D139" s="72">
        <f>SUMIFS('Comm_vacancy-LA_data'!E:E,'Comm_vacancy-LA_data'!$D:$D,'Comm_vacancy-inputs_1'!$C139,'Comm_vacancy-LA_data'!$B:$B,'Comm_vacancy-inputs_1'!$B139)</f>
        <v>2012</v>
      </c>
      <c r="E139" s="72">
        <f>SUMIFS('Comm_vacancy-LA_data'!F:F,'Comm_vacancy-LA_data'!$D:$D,'Comm_vacancy-inputs_1'!$C139,'Comm_vacancy-LA_data'!$B:$B,'Comm_vacancy-inputs_1'!$B139)</f>
        <v>133</v>
      </c>
      <c r="F139" s="132">
        <f t="shared" si="4"/>
        <v>6.6103379721669978E-2</v>
      </c>
      <c r="G139" s="108">
        <f t="shared" si="5"/>
        <v>43922</v>
      </c>
    </row>
    <row r="140" spans="1:7" x14ac:dyDescent="0.35">
      <c r="A140" s="72" t="s">
        <v>223</v>
      </c>
      <c r="B140" s="72" t="s">
        <v>224</v>
      </c>
      <c r="C140" s="72" t="s">
        <v>1094</v>
      </c>
      <c r="D140" s="72">
        <f>SUMIFS('Comm_vacancy-LA_data'!E:E,'Comm_vacancy-LA_data'!$D:$D,'Comm_vacancy-inputs_1'!$C140,'Comm_vacancy-LA_data'!$B:$B,'Comm_vacancy-inputs_1'!$B140)</f>
        <v>2005</v>
      </c>
      <c r="E140" s="72">
        <f>SUMIFS('Comm_vacancy-LA_data'!F:F,'Comm_vacancy-LA_data'!$D:$D,'Comm_vacancy-inputs_1'!$C140,'Comm_vacancy-LA_data'!$B:$B,'Comm_vacancy-inputs_1'!$B140)</f>
        <v>133</v>
      </c>
      <c r="F140" s="132">
        <f t="shared" si="4"/>
        <v>6.6334164588528685E-2</v>
      </c>
      <c r="G140" s="108">
        <f t="shared" si="5"/>
        <v>43831</v>
      </c>
    </row>
    <row r="141" spans="1:7" x14ac:dyDescent="0.35">
      <c r="A141" s="72" t="s">
        <v>223</v>
      </c>
      <c r="B141" s="72" t="s">
        <v>224</v>
      </c>
      <c r="C141" s="72" t="s">
        <v>1095</v>
      </c>
      <c r="D141" s="72">
        <f>SUMIFS('Comm_vacancy-LA_data'!E:E,'Comm_vacancy-LA_data'!$D:$D,'Comm_vacancy-inputs_1'!$C141,'Comm_vacancy-LA_data'!$B:$B,'Comm_vacancy-inputs_1'!$B141)</f>
        <v>2006</v>
      </c>
      <c r="E141" s="72">
        <f>SUMIFS('Comm_vacancy-LA_data'!F:F,'Comm_vacancy-LA_data'!$D:$D,'Comm_vacancy-inputs_1'!$C141,'Comm_vacancy-LA_data'!$B:$B,'Comm_vacancy-inputs_1'!$B141)</f>
        <v>133</v>
      </c>
      <c r="F141" s="132">
        <f t="shared" si="4"/>
        <v>6.6301096709870389E-2</v>
      </c>
      <c r="G141" s="108">
        <f t="shared" si="5"/>
        <v>43739</v>
      </c>
    </row>
    <row r="142" spans="1:7" x14ac:dyDescent="0.35">
      <c r="A142" s="72" t="s">
        <v>223</v>
      </c>
      <c r="B142" s="72" t="s">
        <v>224</v>
      </c>
      <c r="C142" s="72" t="s">
        <v>1096</v>
      </c>
      <c r="D142" s="72">
        <f>SUMIFS('Comm_vacancy-LA_data'!E:E,'Comm_vacancy-LA_data'!$D:$D,'Comm_vacancy-inputs_1'!$C142,'Comm_vacancy-LA_data'!$B:$B,'Comm_vacancy-inputs_1'!$B142)</f>
        <v>2012</v>
      </c>
      <c r="E142" s="72">
        <f>SUMIFS('Comm_vacancy-LA_data'!F:F,'Comm_vacancy-LA_data'!$D:$D,'Comm_vacancy-inputs_1'!$C142,'Comm_vacancy-LA_data'!$B:$B,'Comm_vacancy-inputs_1'!$B142)</f>
        <v>143</v>
      </c>
      <c r="F142" s="132">
        <f t="shared" si="4"/>
        <v>7.1073558648111337E-2</v>
      </c>
      <c r="G142" s="108">
        <f t="shared" si="5"/>
        <v>43647</v>
      </c>
    </row>
    <row r="143" spans="1:7" x14ac:dyDescent="0.35">
      <c r="A143" s="72" t="s">
        <v>223</v>
      </c>
      <c r="B143" s="72" t="s">
        <v>224</v>
      </c>
      <c r="C143" s="72" t="s">
        <v>1097</v>
      </c>
      <c r="D143" s="72">
        <f>SUMIFS('Comm_vacancy-LA_data'!E:E,'Comm_vacancy-LA_data'!$D:$D,'Comm_vacancy-inputs_1'!$C143,'Comm_vacancy-LA_data'!$B:$B,'Comm_vacancy-inputs_1'!$B143)</f>
        <v>2015</v>
      </c>
      <c r="E143" s="72">
        <f>SUMIFS('Comm_vacancy-LA_data'!F:F,'Comm_vacancy-LA_data'!$D:$D,'Comm_vacancy-inputs_1'!$C143,'Comm_vacancy-LA_data'!$B:$B,'Comm_vacancy-inputs_1'!$B143)</f>
        <v>75</v>
      </c>
      <c r="F143" s="132">
        <f t="shared" si="4"/>
        <v>3.7220843672456573E-2</v>
      </c>
      <c r="G143" s="108">
        <f t="shared" si="5"/>
        <v>43556</v>
      </c>
    </row>
    <row r="144" spans="1:7" x14ac:dyDescent="0.35">
      <c r="A144" s="72" t="s">
        <v>223</v>
      </c>
      <c r="B144" s="72" t="s">
        <v>224</v>
      </c>
      <c r="C144" s="72" t="s">
        <v>1098</v>
      </c>
      <c r="D144" s="72">
        <f>SUMIFS('Comm_vacancy-LA_data'!E:E,'Comm_vacancy-LA_data'!$D:$D,'Comm_vacancy-inputs_1'!$C144,'Comm_vacancy-LA_data'!$B:$B,'Comm_vacancy-inputs_1'!$B144)</f>
        <v>1987</v>
      </c>
      <c r="E144" s="72">
        <f>SUMIFS('Comm_vacancy-LA_data'!F:F,'Comm_vacancy-LA_data'!$D:$D,'Comm_vacancy-inputs_1'!$C144,'Comm_vacancy-LA_data'!$B:$B,'Comm_vacancy-inputs_1'!$B144)</f>
        <v>76</v>
      </c>
      <c r="F144" s="132">
        <f t="shared" si="4"/>
        <v>3.8248616004026167E-2</v>
      </c>
      <c r="G144" s="108">
        <f t="shared" si="5"/>
        <v>43466</v>
      </c>
    </row>
    <row r="145" spans="1:7" x14ac:dyDescent="0.35">
      <c r="A145" s="72" t="s">
        <v>223</v>
      </c>
      <c r="B145" s="72" t="s">
        <v>224</v>
      </c>
      <c r="C145" s="72" t="s">
        <v>1099</v>
      </c>
      <c r="D145" s="72">
        <f>SUMIFS('Comm_vacancy-LA_data'!E:E,'Comm_vacancy-LA_data'!$D:$D,'Comm_vacancy-inputs_1'!$C145,'Comm_vacancy-LA_data'!$B:$B,'Comm_vacancy-inputs_1'!$B145)</f>
        <v>2030</v>
      </c>
      <c r="E145" s="72">
        <f>SUMIFS('Comm_vacancy-LA_data'!F:F,'Comm_vacancy-LA_data'!$D:$D,'Comm_vacancy-inputs_1'!$C145,'Comm_vacancy-LA_data'!$B:$B,'Comm_vacancy-inputs_1'!$B145)</f>
        <v>76</v>
      </c>
      <c r="F145" s="132">
        <f t="shared" si="4"/>
        <v>3.7438423645320199E-2</v>
      </c>
      <c r="G145" s="108">
        <f t="shared" si="5"/>
        <v>43374</v>
      </c>
    </row>
    <row r="146" spans="1:7" x14ac:dyDescent="0.35">
      <c r="A146" s="72" t="s">
        <v>225</v>
      </c>
      <c r="B146" s="72" t="s">
        <v>226</v>
      </c>
      <c r="C146" s="72" t="s">
        <v>1088</v>
      </c>
      <c r="D146" s="72">
        <f>SUMIFS('Comm_vacancy-LA_data'!E:E,'Comm_vacancy-LA_data'!$D:$D,'Comm_vacancy-inputs_1'!$C146,'Comm_vacancy-LA_data'!$B:$B,'Comm_vacancy-inputs_1'!$B146)</f>
        <v>4252</v>
      </c>
      <c r="E146" s="72">
        <f>SUMIFS('Comm_vacancy-LA_data'!F:F,'Comm_vacancy-LA_data'!$D:$D,'Comm_vacancy-inputs_1'!$C146,'Comm_vacancy-LA_data'!$B:$B,'Comm_vacancy-inputs_1'!$B146)</f>
        <v>35</v>
      </c>
      <c r="F146" s="132">
        <f t="shared" si="4"/>
        <v>8.2314205079962368E-3</v>
      </c>
      <c r="G146" s="108">
        <f t="shared" si="5"/>
        <v>44378</v>
      </c>
    </row>
    <row r="147" spans="1:7" x14ac:dyDescent="0.35">
      <c r="A147" s="72" t="s">
        <v>225</v>
      </c>
      <c r="B147" s="72" t="s">
        <v>226</v>
      </c>
      <c r="C147" s="72" t="s">
        <v>1089</v>
      </c>
      <c r="D147" s="72">
        <f>SUMIFS('Comm_vacancy-LA_data'!E:E,'Comm_vacancy-LA_data'!$D:$D,'Comm_vacancy-inputs_1'!$C147,'Comm_vacancy-LA_data'!$B:$B,'Comm_vacancy-inputs_1'!$B147)</f>
        <v>4267</v>
      </c>
      <c r="E147" s="72">
        <f>SUMIFS('Comm_vacancy-LA_data'!F:F,'Comm_vacancy-LA_data'!$D:$D,'Comm_vacancy-inputs_1'!$C147,'Comm_vacancy-LA_data'!$B:$B,'Comm_vacancy-inputs_1'!$B147)</f>
        <v>36</v>
      </c>
      <c r="F147" s="132">
        <f t="shared" si="4"/>
        <v>8.4368408718068898E-3</v>
      </c>
      <c r="G147" s="108">
        <f t="shared" si="5"/>
        <v>44287</v>
      </c>
    </row>
    <row r="148" spans="1:7" x14ac:dyDescent="0.35">
      <c r="A148" s="72" t="s">
        <v>225</v>
      </c>
      <c r="B148" s="72" t="s">
        <v>226</v>
      </c>
      <c r="C148" s="72" t="s">
        <v>1090</v>
      </c>
      <c r="D148" s="72">
        <f>SUMIFS('Comm_vacancy-LA_data'!E:E,'Comm_vacancy-LA_data'!$D:$D,'Comm_vacancy-inputs_1'!$C148,'Comm_vacancy-LA_data'!$B:$B,'Comm_vacancy-inputs_1'!$B148)</f>
        <v>4270</v>
      </c>
      <c r="E148" s="72">
        <f>SUMIFS('Comm_vacancy-LA_data'!F:F,'Comm_vacancy-LA_data'!$D:$D,'Comm_vacancy-inputs_1'!$C148,'Comm_vacancy-LA_data'!$B:$B,'Comm_vacancy-inputs_1'!$B148)</f>
        <v>39</v>
      </c>
      <c r="F148" s="132">
        <f t="shared" si="4"/>
        <v>9.1334894613583142E-3</v>
      </c>
      <c r="G148" s="108">
        <f t="shared" si="5"/>
        <v>44197</v>
      </c>
    </row>
    <row r="149" spans="1:7" x14ac:dyDescent="0.35">
      <c r="A149" s="72" t="s">
        <v>225</v>
      </c>
      <c r="B149" s="72" t="s">
        <v>226</v>
      </c>
      <c r="C149" s="72" t="s">
        <v>1091</v>
      </c>
      <c r="D149" s="72">
        <f>SUMIFS('Comm_vacancy-LA_data'!E:E,'Comm_vacancy-LA_data'!$D:$D,'Comm_vacancy-inputs_1'!$C149,'Comm_vacancy-LA_data'!$B:$B,'Comm_vacancy-inputs_1'!$B149)</f>
        <v>4285</v>
      </c>
      <c r="E149" s="72">
        <f>SUMIFS('Comm_vacancy-LA_data'!F:F,'Comm_vacancy-LA_data'!$D:$D,'Comm_vacancy-inputs_1'!$C149,'Comm_vacancy-LA_data'!$B:$B,'Comm_vacancy-inputs_1'!$B149)</f>
        <v>130</v>
      </c>
      <c r="F149" s="132">
        <f t="shared" si="4"/>
        <v>3.0338389731621937E-2</v>
      </c>
      <c r="G149" s="108">
        <f t="shared" si="5"/>
        <v>44105</v>
      </c>
    </row>
    <row r="150" spans="1:7" x14ac:dyDescent="0.35">
      <c r="A150" s="72" t="s">
        <v>225</v>
      </c>
      <c r="B150" s="72" t="s">
        <v>226</v>
      </c>
      <c r="C150" s="72" t="s">
        <v>1092</v>
      </c>
      <c r="D150" s="72">
        <f>SUMIFS('Comm_vacancy-LA_data'!E:E,'Comm_vacancy-LA_data'!$D:$D,'Comm_vacancy-inputs_1'!$C150,'Comm_vacancy-LA_data'!$B:$B,'Comm_vacancy-inputs_1'!$B150)</f>
        <v>4304</v>
      </c>
      <c r="E150" s="72">
        <f>SUMIFS('Comm_vacancy-LA_data'!F:F,'Comm_vacancy-LA_data'!$D:$D,'Comm_vacancy-inputs_1'!$C150,'Comm_vacancy-LA_data'!$B:$B,'Comm_vacancy-inputs_1'!$B150)</f>
        <v>130</v>
      </c>
      <c r="F150" s="132">
        <f t="shared" si="4"/>
        <v>3.0204460966542751E-2</v>
      </c>
      <c r="G150" s="108">
        <f t="shared" si="5"/>
        <v>44013</v>
      </c>
    </row>
    <row r="151" spans="1:7" x14ac:dyDescent="0.35">
      <c r="A151" s="72" t="s">
        <v>225</v>
      </c>
      <c r="B151" s="72" t="s">
        <v>226</v>
      </c>
      <c r="C151" s="72" t="s">
        <v>1093</v>
      </c>
      <c r="D151" s="72">
        <f>SUMIFS('Comm_vacancy-LA_data'!E:E,'Comm_vacancy-LA_data'!$D:$D,'Comm_vacancy-inputs_1'!$C151,'Comm_vacancy-LA_data'!$B:$B,'Comm_vacancy-inputs_1'!$B151)</f>
        <v>4233</v>
      </c>
      <c r="E151" s="72">
        <f>SUMIFS('Comm_vacancy-LA_data'!F:F,'Comm_vacancy-LA_data'!$D:$D,'Comm_vacancy-inputs_1'!$C151,'Comm_vacancy-LA_data'!$B:$B,'Comm_vacancy-inputs_1'!$B151)</f>
        <v>131</v>
      </c>
      <c r="F151" s="132">
        <f t="shared" si="4"/>
        <v>3.0947318686510749E-2</v>
      </c>
      <c r="G151" s="108">
        <f t="shared" si="5"/>
        <v>43922</v>
      </c>
    </row>
    <row r="152" spans="1:7" x14ac:dyDescent="0.35">
      <c r="A152" s="72" t="s">
        <v>225</v>
      </c>
      <c r="B152" s="72" t="s">
        <v>226</v>
      </c>
      <c r="C152" s="72" t="s">
        <v>1094</v>
      </c>
      <c r="D152" s="72">
        <f>SUMIFS('Comm_vacancy-LA_data'!E:E,'Comm_vacancy-LA_data'!$D:$D,'Comm_vacancy-inputs_1'!$C152,'Comm_vacancy-LA_data'!$B:$B,'Comm_vacancy-inputs_1'!$B152)</f>
        <v>4200</v>
      </c>
      <c r="E152" s="72">
        <f>SUMIFS('Comm_vacancy-LA_data'!F:F,'Comm_vacancy-LA_data'!$D:$D,'Comm_vacancy-inputs_1'!$C152,'Comm_vacancy-LA_data'!$B:$B,'Comm_vacancy-inputs_1'!$B152)</f>
        <v>88</v>
      </c>
      <c r="F152" s="132">
        <f t="shared" si="4"/>
        <v>2.0952380952380951E-2</v>
      </c>
      <c r="G152" s="108">
        <f t="shared" si="5"/>
        <v>43831</v>
      </c>
    </row>
    <row r="153" spans="1:7" x14ac:dyDescent="0.35">
      <c r="A153" s="72" t="s">
        <v>225</v>
      </c>
      <c r="B153" s="72" t="s">
        <v>226</v>
      </c>
      <c r="C153" s="72" t="s">
        <v>1095</v>
      </c>
      <c r="D153" s="72">
        <f>SUMIFS('Comm_vacancy-LA_data'!E:E,'Comm_vacancy-LA_data'!$D:$D,'Comm_vacancy-inputs_1'!$C153,'Comm_vacancy-LA_data'!$B:$B,'Comm_vacancy-inputs_1'!$B153)</f>
        <v>4184</v>
      </c>
      <c r="E153" s="72">
        <f>SUMIFS('Comm_vacancy-LA_data'!F:F,'Comm_vacancy-LA_data'!$D:$D,'Comm_vacancy-inputs_1'!$C153,'Comm_vacancy-LA_data'!$B:$B,'Comm_vacancy-inputs_1'!$B153)</f>
        <v>89</v>
      </c>
      <c r="F153" s="132">
        <f t="shared" si="4"/>
        <v>2.1271510516252388E-2</v>
      </c>
      <c r="G153" s="108">
        <f t="shared" si="5"/>
        <v>43739</v>
      </c>
    </row>
    <row r="154" spans="1:7" x14ac:dyDescent="0.35">
      <c r="A154" s="72" t="s">
        <v>225</v>
      </c>
      <c r="B154" s="72" t="s">
        <v>226</v>
      </c>
      <c r="C154" s="72" t="s">
        <v>1096</v>
      </c>
      <c r="D154" s="72">
        <f>SUMIFS('Comm_vacancy-LA_data'!E:E,'Comm_vacancy-LA_data'!$D:$D,'Comm_vacancy-inputs_1'!$C154,'Comm_vacancy-LA_data'!$B:$B,'Comm_vacancy-inputs_1'!$B154)</f>
        <v>4239</v>
      </c>
      <c r="E154" s="72">
        <f>SUMIFS('Comm_vacancy-LA_data'!F:F,'Comm_vacancy-LA_data'!$D:$D,'Comm_vacancy-inputs_1'!$C154,'Comm_vacancy-LA_data'!$B:$B,'Comm_vacancy-inputs_1'!$B154)</f>
        <v>94</v>
      </c>
      <c r="F154" s="132">
        <f t="shared" si="4"/>
        <v>2.2175041283321539E-2</v>
      </c>
      <c r="G154" s="108">
        <f t="shared" si="5"/>
        <v>43647</v>
      </c>
    </row>
    <row r="155" spans="1:7" x14ac:dyDescent="0.35">
      <c r="A155" s="72" t="s">
        <v>225</v>
      </c>
      <c r="B155" s="72" t="s">
        <v>226</v>
      </c>
      <c r="C155" s="72" t="s">
        <v>1097</v>
      </c>
      <c r="D155" s="72">
        <f>SUMIFS('Comm_vacancy-LA_data'!E:E,'Comm_vacancy-LA_data'!$D:$D,'Comm_vacancy-inputs_1'!$C155,'Comm_vacancy-LA_data'!$B:$B,'Comm_vacancy-inputs_1'!$B155)</f>
        <v>4235</v>
      </c>
      <c r="E155" s="72">
        <f>SUMIFS('Comm_vacancy-LA_data'!F:F,'Comm_vacancy-LA_data'!$D:$D,'Comm_vacancy-inputs_1'!$C155,'Comm_vacancy-LA_data'!$B:$B,'Comm_vacancy-inputs_1'!$B155)</f>
        <v>221</v>
      </c>
      <c r="F155" s="132">
        <f t="shared" si="4"/>
        <v>5.2184179456906732E-2</v>
      </c>
      <c r="G155" s="108">
        <f t="shared" si="5"/>
        <v>43556</v>
      </c>
    </row>
    <row r="156" spans="1:7" x14ac:dyDescent="0.35">
      <c r="A156" s="72" t="s">
        <v>225</v>
      </c>
      <c r="B156" s="72" t="s">
        <v>226</v>
      </c>
      <c r="C156" s="72" t="s">
        <v>1098</v>
      </c>
      <c r="D156" s="72">
        <f>SUMIFS('Comm_vacancy-LA_data'!E:E,'Comm_vacancy-LA_data'!$D:$D,'Comm_vacancy-inputs_1'!$C156,'Comm_vacancy-LA_data'!$B:$B,'Comm_vacancy-inputs_1'!$B156)</f>
        <v>4236</v>
      </c>
      <c r="E156" s="72">
        <f>SUMIFS('Comm_vacancy-LA_data'!F:F,'Comm_vacancy-LA_data'!$D:$D,'Comm_vacancy-inputs_1'!$C156,'Comm_vacancy-LA_data'!$B:$B,'Comm_vacancy-inputs_1'!$B156)</f>
        <v>325</v>
      </c>
      <c r="F156" s="132">
        <f t="shared" si="4"/>
        <v>7.67233238904627E-2</v>
      </c>
      <c r="G156" s="108">
        <f t="shared" si="5"/>
        <v>43466</v>
      </c>
    </row>
    <row r="157" spans="1:7" x14ac:dyDescent="0.35">
      <c r="A157" s="72" t="s">
        <v>225</v>
      </c>
      <c r="B157" s="72" t="s">
        <v>226</v>
      </c>
      <c r="C157" s="72" t="s">
        <v>1099</v>
      </c>
      <c r="D157" s="72">
        <f>SUMIFS('Comm_vacancy-LA_data'!E:E,'Comm_vacancy-LA_data'!$D:$D,'Comm_vacancy-inputs_1'!$C157,'Comm_vacancy-LA_data'!$B:$B,'Comm_vacancy-inputs_1'!$B157)</f>
        <v>4482</v>
      </c>
      <c r="E157" s="72">
        <f>SUMIFS('Comm_vacancy-LA_data'!F:F,'Comm_vacancy-LA_data'!$D:$D,'Comm_vacancy-inputs_1'!$C157,'Comm_vacancy-LA_data'!$B:$B,'Comm_vacancy-inputs_1'!$B157)</f>
        <v>397</v>
      </c>
      <c r="F157" s="132">
        <f t="shared" si="4"/>
        <v>8.8576528335564481E-2</v>
      </c>
      <c r="G157" s="108">
        <f t="shared" si="5"/>
        <v>43374</v>
      </c>
    </row>
    <row r="158" spans="1:7" x14ac:dyDescent="0.35">
      <c r="A158" s="72" t="s">
        <v>227</v>
      </c>
      <c r="B158" s="72" t="s">
        <v>228</v>
      </c>
      <c r="C158" s="72" t="s">
        <v>1088</v>
      </c>
      <c r="D158" s="72">
        <f>SUMIFS('Comm_vacancy-LA_data'!E:E,'Comm_vacancy-LA_data'!$D:$D,'Comm_vacancy-inputs_1'!$C158,'Comm_vacancy-LA_data'!$B:$B,'Comm_vacancy-inputs_1'!$B158)</f>
        <v>3747</v>
      </c>
      <c r="E158" s="72">
        <f>SUMIFS('Comm_vacancy-LA_data'!F:F,'Comm_vacancy-LA_data'!$D:$D,'Comm_vacancy-inputs_1'!$C158,'Comm_vacancy-LA_data'!$B:$B,'Comm_vacancy-inputs_1'!$B158)</f>
        <v>501</v>
      </c>
      <c r="F158" s="132">
        <f t="shared" si="4"/>
        <v>0.13370696557245795</v>
      </c>
      <c r="G158" s="108">
        <f t="shared" si="5"/>
        <v>44378</v>
      </c>
    </row>
    <row r="159" spans="1:7" x14ac:dyDescent="0.35">
      <c r="A159" s="72" t="s">
        <v>227</v>
      </c>
      <c r="B159" s="72" t="s">
        <v>228</v>
      </c>
      <c r="C159" s="72" t="s">
        <v>1089</v>
      </c>
      <c r="D159" s="72">
        <f>SUMIFS('Comm_vacancy-LA_data'!E:E,'Comm_vacancy-LA_data'!$D:$D,'Comm_vacancy-inputs_1'!$C159,'Comm_vacancy-LA_data'!$B:$B,'Comm_vacancy-inputs_1'!$B159)</f>
        <v>3754</v>
      </c>
      <c r="E159" s="72">
        <f>SUMIFS('Comm_vacancy-LA_data'!F:F,'Comm_vacancy-LA_data'!$D:$D,'Comm_vacancy-inputs_1'!$C159,'Comm_vacancy-LA_data'!$B:$B,'Comm_vacancy-inputs_1'!$B159)</f>
        <v>505</v>
      </c>
      <c r="F159" s="132">
        <f t="shared" si="4"/>
        <v>0.13452317527970165</v>
      </c>
      <c r="G159" s="108">
        <f t="shared" si="5"/>
        <v>44287</v>
      </c>
    </row>
    <row r="160" spans="1:7" x14ac:dyDescent="0.35">
      <c r="A160" s="72" t="s">
        <v>227</v>
      </c>
      <c r="B160" s="72" t="s">
        <v>228</v>
      </c>
      <c r="C160" s="72" t="s">
        <v>1090</v>
      </c>
      <c r="D160" s="72">
        <f>SUMIFS('Comm_vacancy-LA_data'!E:E,'Comm_vacancy-LA_data'!$D:$D,'Comm_vacancy-inputs_1'!$C160,'Comm_vacancy-LA_data'!$B:$B,'Comm_vacancy-inputs_1'!$B160)</f>
        <v>3762</v>
      </c>
      <c r="E160" s="72">
        <f>SUMIFS('Comm_vacancy-LA_data'!F:F,'Comm_vacancy-LA_data'!$D:$D,'Comm_vacancy-inputs_1'!$C160,'Comm_vacancy-LA_data'!$B:$B,'Comm_vacancy-inputs_1'!$B160)</f>
        <v>476</v>
      </c>
      <c r="F160" s="132">
        <f t="shared" si="4"/>
        <v>0.12652844231791599</v>
      </c>
      <c r="G160" s="108">
        <f t="shared" si="5"/>
        <v>44197</v>
      </c>
    </row>
    <row r="161" spans="1:7" x14ac:dyDescent="0.35">
      <c r="A161" s="72" t="s">
        <v>227</v>
      </c>
      <c r="B161" s="72" t="s">
        <v>228</v>
      </c>
      <c r="C161" s="72" t="s">
        <v>1091</v>
      </c>
      <c r="D161" s="72">
        <f>SUMIFS('Comm_vacancy-LA_data'!E:E,'Comm_vacancy-LA_data'!$D:$D,'Comm_vacancy-inputs_1'!$C161,'Comm_vacancy-LA_data'!$B:$B,'Comm_vacancy-inputs_1'!$B161)</f>
        <v>3714</v>
      </c>
      <c r="E161" s="72">
        <f>SUMIFS('Comm_vacancy-LA_data'!F:F,'Comm_vacancy-LA_data'!$D:$D,'Comm_vacancy-inputs_1'!$C161,'Comm_vacancy-LA_data'!$B:$B,'Comm_vacancy-inputs_1'!$B161)</f>
        <v>501</v>
      </c>
      <c r="F161" s="132">
        <f t="shared" si="4"/>
        <v>0.13489499192245558</v>
      </c>
      <c r="G161" s="108">
        <f t="shared" si="5"/>
        <v>44105</v>
      </c>
    </row>
    <row r="162" spans="1:7" x14ac:dyDescent="0.35">
      <c r="A162" s="72" t="s">
        <v>227</v>
      </c>
      <c r="B162" s="72" t="s">
        <v>228</v>
      </c>
      <c r="C162" s="72" t="s">
        <v>1092</v>
      </c>
      <c r="D162" s="72">
        <f>SUMIFS('Comm_vacancy-LA_data'!E:E,'Comm_vacancy-LA_data'!$D:$D,'Comm_vacancy-inputs_1'!$C162,'Comm_vacancy-LA_data'!$B:$B,'Comm_vacancy-inputs_1'!$B162)</f>
        <v>3739</v>
      </c>
      <c r="E162" s="72">
        <f>SUMIFS('Comm_vacancy-LA_data'!F:F,'Comm_vacancy-LA_data'!$D:$D,'Comm_vacancy-inputs_1'!$C162,'Comm_vacancy-LA_data'!$B:$B,'Comm_vacancy-inputs_1'!$B162)</f>
        <v>514</v>
      </c>
      <c r="F162" s="132">
        <f t="shared" si="4"/>
        <v>0.13746991174110726</v>
      </c>
      <c r="G162" s="108">
        <f t="shared" si="5"/>
        <v>44013</v>
      </c>
    </row>
    <row r="163" spans="1:7" x14ac:dyDescent="0.35">
      <c r="A163" s="72" t="s">
        <v>227</v>
      </c>
      <c r="B163" s="72" t="s">
        <v>228</v>
      </c>
      <c r="C163" s="72" t="s">
        <v>1093</v>
      </c>
      <c r="D163" s="72">
        <f>SUMIFS('Comm_vacancy-LA_data'!E:E,'Comm_vacancy-LA_data'!$D:$D,'Comm_vacancy-inputs_1'!$C163,'Comm_vacancy-LA_data'!$B:$B,'Comm_vacancy-inputs_1'!$B163)</f>
        <v>3725</v>
      </c>
      <c r="E163" s="72">
        <f>SUMIFS('Comm_vacancy-LA_data'!F:F,'Comm_vacancy-LA_data'!$D:$D,'Comm_vacancy-inputs_1'!$C163,'Comm_vacancy-LA_data'!$B:$B,'Comm_vacancy-inputs_1'!$B163)</f>
        <v>517</v>
      </c>
      <c r="F163" s="132">
        <f t="shared" si="4"/>
        <v>0.13879194630872482</v>
      </c>
      <c r="G163" s="108">
        <f t="shared" si="5"/>
        <v>43922</v>
      </c>
    </row>
    <row r="164" spans="1:7" x14ac:dyDescent="0.35">
      <c r="A164" s="72" t="s">
        <v>227</v>
      </c>
      <c r="B164" s="72" t="s">
        <v>228</v>
      </c>
      <c r="C164" s="72" t="s">
        <v>1094</v>
      </c>
      <c r="D164" s="72">
        <f>SUMIFS('Comm_vacancy-LA_data'!E:E,'Comm_vacancy-LA_data'!$D:$D,'Comm_vacancy-inputs_1'!$C164,'Comm_vacancy-LA_data'!$B:$B,'Comm_vacancy-inputs_1'!$B164)</f>
        <v>3696</v>
      </c>
      <c r="E164" s="72">
        <f>SUMIFS('Comm_vacancy-LA_data'!F:F,'Comm_vacancy-LA_data'!$D:$D,'Comm_vacancy-inputs_1'!$C164,'Comm_vacancy-LA_data'!$B:$B,'Comm_vacancy-inputs_1'!$B164)</f>
        <v>543</v>
      </c>
      <c r="F164" s="132">
        <f t="shared" si="4"/>
        <v>0.14691558441558442</v>
      </c>
      <c r="G164" s="108">
        <f t="shared" si="5"/>
        <v>43831</v>
      </c>
    </row>
    <row r="165" spans="1:7" x14ac:dyDescent="0.35">
      <c r="A165" s="72" t="s">
        <v>227</v>
      </c>
      <c r="B165" s="72" t="s">
        <v>228</v>
      </c>
      <c r="C165" s="72" t="s">
        <v>1095</v>
      </c>
      <c r="D165" s="72">
        <f>SUMIFS('Comm_vacancy-LA_data'!E:E,'Comm_vacancy-LA_data'!$D:$D,'Comm_vacancy-inputs_1'!$C165,'Comm_vacancy-LA_data'!$B:$B,'Comm_vacancy-inputs_1'!$B165)</f>
        <v>3675</v>
      </c>
      <c r="E165" s="72">
        <f>SUMIFS('Comm_vacancy-LA_data'!F:F,'Comm_vacancy-LA_data'!$D:$D,'Comm_vacancy-inputs_1'!$C165,'Comm_vacancy-LA_data'!$B:$B,'Comm_vacancy-inputs_1'!$B165)</f>
        <v>490</v>
      </c>
      <c r="F165" s="132">
        <f t="shared" si="4"/>
        <v>0.13333333333333333</v>
      </c>
      <c r="G165" s="108">
        <f t="shared" si="5"/>
        <v>43739</v>
      </c>
    </row>
    <row r="166" spans="1:7" x14ac:dyDescent="0.35">
      <c r="A166" s="72" t="s">
        <v>227</v>
      </c>
      <c r="B166" s="72" t="s">
        <v>228</v>
      </c>
      <c r="C166" s="72" t="s">
        <v>1096</v>
      </c>
      <c r="D166" s="72">
        <f>SUMIFS('Comm_vacancy-LA_data'!E:E,'Comm_vacancy-LA_data'!$D:$D,'Comm_vacancy-inputs_1'!$C166,'Comm_vacancy-LA_data'!$B:$B,'Comm_vacancy-inputs_1'!$B166)</f>
        <v>3686</v>
      </c>
      <c r="E166" s="72">
        <f>SUMIFS('Comm_vacancy-LA_data'!F:F,'Comm_vacancy-LA_data'!$D:$D,'Comm_vacancy-inputs_1'!$C166,'Comm_vacancy-LA_data'!$B:$B,'Comm_vacancy-inputs_1'!$B166)</f>
        <v>501</v>
      </c>
      <c r="F166" s="132">
        <f t="shared" si="4"/>
        <v>0.13591969614758545</v>
      </c>
      <c r="G166" s="108">
        <f t="shared" si="5"/>
        <v>43647</v>
      </c>
    </row>
    <row r="167" spans="1:7" x14ac:dyDescent="0.35">
      <c r="A167" s="72" t="s">
        <v>227</v>
      </c>
      <c r="B167" s="72" t="s">
        <v>228</v>
      </c>
      <c r="C167" s="72" t="s">
        <v>1097</v>
      </c>
      <c r="D167" s="72">
        <f>SUMIFS('Comm_vacancy-LA_data'!E:E,'Comm_vacancy-LA_data'!$D:$D,'Comm_vacancy-inputs_1'!$C167,'Comm_vacancy-LA_data'!$B:$B,'Comm_vacancy-inputs_1'!$B167)</f>
        <v>3679</v>
      </c>
      <c r="E167" s="72">
        <f>SUMIFS('Comm_vacancy-LA_data'!F:F,'Comm_vacancy-LA_data'!$D:$D,'Comm_vacancy-inputs_1'!$C167,'Comm_vacancy-LA_data'!$B:$B,'Comm_vacancy-inputs_1'!$B167)</f>
        <v>462</v>
      </c>
      <c r="F167" s="132">
        <f t="shared" si="4"/>
        <v>0.12557760260940473</v>
      </c>
      <c r="G167" s="108">
        <f t="shared" si="5"/>
        <v>43556</v>
      </c>
    </row>
    <row r="168" spans="1:7" x14ac:dyDescent="0.35">
      <c r="A168" s="72" t="s">
        <v>227</v>
      </c>
      <c r="B168" s="72" t="s">
        <v>228</v>
      </c>
      <c r="C168" s="72" t="s">
        <v>1098</v>
      </c>
      <c r="D168" s="72">
        <f>SUMIFS('Comm_vacancy-LA_data'!E:E,'Comm_vacancy-LA_data'!$D:$D,'Comm_vacancy-inputs_1'!$C168,'Comm_vacancy-LA_data'!$B:$B,'Comm_vacancy-inputs_1'!$B168)</f>
        <v>3666</v>
      </c>
      <c r="E168" s="72">
        <f>SUMIFS('Comm_vacancy-LA_data'!F:F,'Comm_vacancy-LA_data'!$D:$D,'Comm_vacancy-inputs_1'!$C168,'Comm_vacancy-LA_data'!$B:$B,'Comm_vacancy-inputs_1'!$B168)</f>
        <v>472</v>
      </c>
      <c r="F168" s="132">
        <f t="shared" si="4"/>
        <v>0.12875068194217129</v>
      </c>
      <c r="G168" s="108">
        <f t="shared" si="5"/>
        <v>43466</v>
      </c>
    </row>
    <row r="169" spans="1:7" x14ac:dyDescent="0.35">
      <c r="A169" s="72" t="s">
        <v>227</v>
      </c>
      <c r="B169" s="72" t="s">
        <v>228</v>
      </c>
      <c r="C169" s="72" t="s">
        <v>1099</v>
      </c>
      <c r="D169" s="72">
        <f>SUMIFS('Comm_vacancy-LA_data'!E:E,'Comm_vacancy-LA_data'!$D:$D,'Comm_vacancy-inputs_1'!$C169,'Comm_vacancy-LA_data'!$B:$B,'Comm_vacancy-inputs_1'!$B169)</f>
        <v>3818</v>
      </c>
      <c r="E169" s="72">
        <f>SUMIFS('Comm_vacancy-LA_data'!F:F,'Comm_vacancy-LA_data'!$D:$D,'Comm_vacancy-inputs_1'!$C169,'Comm_vacancy-LA_data'!$B:$B,'Comm_vacancy-inputs_1'!$B169)</f>
        <v>516</v>
      </c>
      <c r="F169" s="132">
        <f t="shared" si="4"/>
        <v>0.13514929282346777</v>
      </c>
      <c r="G169" s="108">
        <f t="shared" si="5"/>
        <v>43374</v>
      </c>
    </row>
    <row r="170" spans="1:7" x14ac:dyDescent="0.35">
      <c r="A170" s="72" t="s">
        <v>229</v>
      </c>
      <c r="B170" s="72" t="s">
        <v>230</v>
      </c>
      <c r="C170" s="72" t="s">
        <v>1088</v>
      </c>
      <c r="D170" s="72">
        <f>SUMIFS('Comm_vacancy-LA_data'!E:E,'Comm_vacancy-LA_data'!$D:$D,'Comm_vacancy-inputs_1'!$C170,'Comm_vacancy-LA_data'!$B:$B,'Comm_vacancy-inputs_1'!$B170)</f>
        <v>3591</v>
      </c>
      <c r="E170" s="72">
        <f>SUMIFS('Comm_vacancy-LA_data'!F:F,'Comm_vacancy-LA_data'!$D:$D,'Comm_vacancy-inputs_1'!$C170,'Comm_vacancy-LA_data'!$B:$B,'Comm_vacancy-inputs_1'!$B170)</f>
        <v>113</v>
      </c>
      <c r="F170" s="132">
        <f t="shared" si="4"/>
        <v>3.1467557783347255E-2</v>
      </c>
      <c r="G170" s="108">
        <f t="shared" si="5"/>
        <v>44378</v>
      </c>
    </row>
    <row r="171" spans="1:7" x14ac:dyDescent="0.35">
      <c r="A171" s="72" t="s">
        <v>229</v>
      </c>
      <c r="B171" s="72" t="s">
        <v>230</v>
      </c>
      <c r="C171" s="72" t="s">
        <v>1089</v>
      </c>
      <c r="D171" s="72">
        <f>SUMIFS('Comm_vacancy-LA_data'!E:E,'Comm_vacancy-LA_data'!$D:$D,'Comm_vacancy-inputs_1'!$C171,'Comm_vacancy-LA_data'!$B:$B,'Comm_vacancy-inputs_1'!$B171)</f>
        <v>3594</v>
      </c>
      <c r="E171" s="72">
        <f>SUMIFS('Comm_vacancy-LA_data'!F:F,'Comm_vacancy-LA_data'!$D:$D,'Comm_vacancy-inputs_1'!$C171,'Comm_vacancy-LA_data'!$B:$B,'Comm_vacancy-inputs_1'!$B171)</f>
        <v>114</v>
      </c>
      <c r="F171" s="132">
        <f t="shared" si="4"/>
        <v>3.1719532554257093E-2</v>
      </c>
      <c r="G171" s="108">
        <f t="shared" si="5"/>
        <v>44287</v>
      </c>
    </row>
    <row r="172" spans="1:7" x14ac:dyDescent="0.35">
      <c r="A172" s="72" t="s">
        <v>229</v>
      </c>
      <c r="B172" s="72" t="s">
        <v>230</v>
      </c>
      <c r="C172" s="72" t="s">
        <v>1090</v>
      </c>
      <c r="D172" s="72">
        <f>SUMIFS('Comm_vacancy-LA_data'!E:E,'Comm_vacancy-LA_data'!$D:$D,'Comm_vacancy-inputs_1'!$C172,'Comm_vacancy-LA_data'!$B:$B,'Comm_vacancy-inputs_1'!$B172)</f>
        <v>3575</v>
      </c>
      <c r="E172" s="72">
        <f>SUMIFS('Comm_vacancy-LA_data'!F:F,'Comm_vacancy-LA_data'!$D:$D,'Comm_vacancy-inputs_1'!$C172,'Comm_vacancy-LA_data'!$B:$B,'Comm_vacancy-inputs_1'!$B172)</f>
        <v>108</v>
      </c>
      <c r="F172" s="132">
        <f t="shared" si="4"/>
        <v>3.020979020979021E-2</v>
      </c>
      <c r="G172" s="108">
        <f t="shared" si="5"/>
        <v>44197</v>
      </c>
    </row>
    <row r="173" spans="1:7" x14ac:dyDescent="0.35">
      <c r="A173" s="72" t="s">
        <v>229</v>
      </c>
      <c r="B173" s="72" t="s">
        <v>230</v>
      </c>
      <c r="C173" s="72" t="s">
        <v>1091</v>
      </c>
      <c r="D173" s="72">
        <f>SUMIFS('Comm_vacancy-LA_data'!E:E,'Comm_vacancy-LA_data'!$D:$D,'Comm_vacancy-inputs_1'!$C173,'Comm_vacancy-LA_data'!$B:$B,'Comm_vacancy-inputs_1'!$B173)</f>
        <v>3569</v>
      </c>
      <c r="E173" s="72">
        <f>SUMIFS('Comm_vacancy-LA_data'!F:F,'Comm_vacancy-LA_data'!$D:$D,'Comm_vacancy-inputs_1'!$C173,'Comm_vacancy-LA_data'!$B:$B,'Comm_vacancy-inputs_1'!$B173)</f>
        <v>107</v>
      </c>
      <c r="F173" s="132">
        <f t="shared" si="4"/>
        <v>2.9980386662930791E-2</v>
      </c>
      <c r="G173" s="108">
        <f t="shared" si="5"/>
        <v>44105</v>
      </c>
    </row>
    <row r="174" spans="1:7" x14ac:dyDescent="0.35">
      <c r="A174" s="72" t="s">
        <v>229</v>
      </c>
      <c r="B174" s="72" t="s">
        <v>230</v>
      </c>
      <c r="C174" s="72" t="s">
        <v>1092</v>
      </c>
      <c r="D174" s="72">
        <f>SUMIFS('Comm_vacancy-LA_data'!E:E,'Comm_vacancy-LA_data'!$D:$D,'Comm_vacancy-inputs_1'!$C174,'Comm_vacancy-LA_data'!$B:$B,'Comm_vacancy-inputs_1'!$B174)</f>
        <v>3558</v>
      </c>
      <c r="E174" s="72">
        <f>SUMIFS('Comm_vacancy-LA_data'!F:F,'Comm_vacancy-LA_data'!$D:$D,'Comm_vacancy-inputs_1'!$C174,'Comm_vacancy-LA_data'!$B:$B,'Comm_vacancy-inputs_1'!$B174)</f>
        <v>155</v>
      </c>
      <c r="F174" s="132">
        <f t="shared" si="4"/>
        <v>4.356379988757729E-2</v>
      </c>
      <c r="G174" s="108">
        <f t="shared" si="5"/>
        <v>44013</v>
      </c>
    </row>
    <row r="175" spans="1:7" x14ac:dyDescent="0.35">
      <c r="A175" s="72" t="s">
        <v>229</v>
      </c>
      <c r="B175" s="72" t="s">
        <v>230</v>
      </c>
      <c r="C175" s="72" t="s">
        <v>1093</v>
      </c>
      <c r="D175" s="72">
        <f>SUMIFS('Comm_vacancy-LA_data'!E:E,'Comm_vacancy-LA_data'!$D:$D,'Comm_vacancy-inputs_1'!$C175,'Comm_vacancy-LA_data'!$B:$B,'Comm_vacancy-inputs_1'!$B175)</f>
        <v>3538</v>
      </c>
      <c r="E175" s="72">
        <f>SUMIFS('Comm_vacancy-LA_data'!F:F,'Comm_vacancy-LA_data'!$D:$D,'Comm_vacancy-inputs_1'!$C175,'Comm_vacancy-LA_data'!$B:$B,'Comm_vacancy-inputs_1'!$B175)</f>
        <v>253</v>
      </c>
      <c r="F175" s="132">
        <f t="shared" si="4"/>
        <v>7.150932730356134E-2</v>
      </c>
      <c r="G175" s="108">
        <f t="shared" si="5"/>
        <v>43922</v>
      </c>
    </row>
    <row r="176" spans="1:7" x14ac:dyDescent="0.35">
      <c r="A176" s="72" t="s">
        <v>229</v>
      </c>
      <c r="B176" s="72" t="s">
        <v>230</v>
      </c>
      <c r="C176" s="72" t="s">
        <v>1094</v>
      </c>
      <c r="D176" s="72">
        <f>SUMIFS('Comm_vacancy-LA_data'!E:E,'Comm_vacancy-LA_data'!$D:$D,'Comm_vacancy-inputs_1'!$C176,'Comm_vacancy-LA_data'!$B:$B,'Comm_vacancy-inputs_1'!$B176)</f>
        <v>3521</v>
      </c>
      <c r="E176" s="72">
        <f>SUMIFS('Comm_vacancy-LA_data'!F:F,'Comm_vacancy-LA_data'!$D:$D,'Comm_vacancy-inputs_1'!$C176,'Comm_vacancy-LA_data'!$B:$B,'Comm_vacancy-inputs_1'!$B176)</f>
        <v>244</v>
      </c>
      <c r="F176" s="132">
        <f t="shared" si="4"/>
        <v>6.9298494745810846E-2</v>
      </c>
      <c r="G176" s="108">
        <f t="shared" si="5"/>
        <v>43831</v>
      </c>
    </row>
    <row r="177" spans="1:7" x14ac:dyDescent="0.35">
      <c r="A177" s="72" t="s">
        <v>229</v>
      </c>
      <c r="B177" s="72" t="s">
        <v>230</v>
      </c>
      <c r="C177" s="72" t="s">
        <v>1095</v>
      </c>
      <c r="D177" s="72">
        <f>SUMIFS('Comm_vacancy-LA_data'!E:E,'Comm_vacancy-LA_data'!$D:$D,'Comm_vacancy-inputs_1'!$C177,'Comm_vacancy-LA_data'!$B:$B,'Comm_vacancy-inputs_1'!$B177)</f>
        <v>3518</v>
      </c>
      <c r="E177" s="72">
        <f>SUMIFS('Comm_vacancy-LA_data'!F:F,'Comm_vacancy-LA_data'!$D:$D,'Comm_vacancy-inputs_1'!$C177,'Comm_vacancy-LA_data'!$B:$B,'Comm_vacancy-inputs_1'!$B177)</f>
        <v>251</v>
      </c>
      <c r="F177" s="132">
        <f t="shared" si="4"/>
        <v>7.1347356452529848E-2</v>
      </c>
      <c r="G177" s="108">
        <f t="shared" si="5"/>
        <v>43739</v>
      </c>
    </row>
    <row r="178" spans="1:7" x14ac:dyDescent="0.35">
      <c r="A178" s="72" t="s">
        <v>229</v>
      </c>
      <c r="B178" s="72" t="s">
        <v>230</v>
      </c>
      <c r="C178" s="72" t="s">
        <v>1096</v>
      </c>
      <c r="D178" s="72">
        <f>SUMIFS('Comm_vacancy-LA_data'!E:E,'Comm_vacancy-LA_data'!$D:$D,'Comm_vacancy-inputs_1'!$C178,'Comm_vacancy-LA_data'!$B:$B,'Comm_vacancy-inputs_1'!$B178)</f>
        <v>3519</v>
      </c>
      <c r="E178" s="72">
        <f>SUMIFS('Comm_vacancy-LA_data'!F:F,'Comm_vacancy-LA_data'!$D:$D,'Comm_vacancy-inputs_1'!$C178,'Comm_vacancy-LA_data'!$B:$B,'Comm_vacancy-inputs_1'!$B178)</f>
        <v>253</v>
      </c>
      <c r="F178" s="132">
        <f t="shared" si="4"/>
        <v>7.1895424836601302E-2</v>
      </c>
      <c r="G178" s="108">
        <f t="shared" si="5"/>
        <v>43647</v>
      </c>
    </row>
    <row r="179" spans="1:7" x14ac:dyDescent="0.35">
      <c r="A179" s="72" t="s">
        <v>229</v>
      </c>
      <c r="B179" s="72" t="s">
        <v>230</v>
      </c>
      <c r="C179" s="72" t="s">
        <v>1097</v>
      </c>
      <c r="D179" s="72">
        <f>SUMIFS('Comm_vacancy-LA_data'!E:E,'Comm_vacancy-LA_data'!$D:$D,'Comm_vacancy-inputs_1'!$C179,'Comm_vacancy-LA_data'!$B:$B,'Comm_vacancy-inputs_1'!$B179)</f>
        <v>3515</v>
      </c>
      <c r="E179" s="72">
        <f>SUMIFS('Comm_vacancy-LA_data'!F:F,'Comm_vacancy-LA_data'!$D:$D,'Comm_vacancy-inputs_1'!$C179,'Comm_vacancy-LA_data'!$B:$B,'Comm_vacancy-inputs_1'!$B179)</f>
        <v>246</v>
      </c>
      <c r="F179" s="132">
        <f t="shared" si="4"/>
        <v>6.9985775248933138E-2</v>
      </c>
      <c r="G179" s="108">
        <f t="shared" si="5"/>
        <v>43556</v>
      </c>
    </row>
    <row r="180" spans="1:7" x14ac:dyDescent="0.35">
      <c r="A180" s="72" t="s">
        <v>229</v>
      </c>
      <c r="B180" s="72" t="s">
        <v>230</v>
      </c>
      <c r="C180" s="72" t="s">
        <v>1098</v>
      </c>
      <c r="D180" s="72">
        <f>SUMIFS('Comm_vacancy-LA_data'!E:E,'Comm_vacancy-LA_data'!$D:$D,'Comm_vacancy-inputs_1'!$C180,'Comm_vacancy-LA_data'!$B:$B,'Comm_vacancy-inputs_1'!$B180)</f>
        <v>3500</v>
      </c>
      <c r="E180" s="72">
        <f>SUMIFS('Comm_vacancy-LA_data'!F:F,'Comm_vacancy-LA_data'!$D:$D,'Comm_vacancy-inputs_1'!$C180,'Comm_vacancy-LA_data'!$B:$B,'Comm_vacancy-inputs_1'!$B180)</f>
        <v>249</v>
      </c>
      <c r="F180" s="132">
        <f t="shared" si="4"/>
        <v>7.1142857142857147E-2</v>
      </c>
      <c r="G180" s="108">
        <f t="shared" si="5"/>
        <v>43466</v>
      </c>
    </row>
    <row r="181" spans="1:7" x14ac:dyDescent="0.35">
      <c r="A181" s="72" t="s">
        <v>229</v>
      </c>
      <c r="B181" s="72" t="s">
        <v>230</v>
      </c>
      <c r="C181" s="72" t="s">
        <v>1099</v>
      </c>
      <c r="D181" s="72">
        <f>SUMIFS('Comm_vacancy-LA_data'!E:E,'Comm_vacancy-LA_data'!$D:$D,'Comm_vacancy-inputs_1'!$C181,'Comm_vacancy-LA_data'!$B:$B,'Comm_vacancy-inputs_1'!$B181)</f>
        <v>3771</v>
      </c>
      <c r="E181" s="72">
        <f>SUMIFS('Comm_vacancy-LA_data'!F:F,'Comm_vacancy-LA_data'!$D:$D,'Comm_vacancy-inputs_1'!$C181,'Comm_vacancy-LA_data'!$B:$B,'Comm_vacancy-inputs_1'!$B181)</f>
        <v>353</v>
      </c>
      <c r="F181" s="132">
        <f t="shared" si="4"/>
        <v>9.3609122248740392E-2</v>
      </c>
      <c r="G181" s="108">
        <f t="shared" si="5"/>
        <v>43374</v>
      </c>
    </row>
    <row r="182" spans="1:7" x14ac:dyDescent="0.35">
      <c r="A182" s="72" t="s">
        <v>231</v>
      </c>
      <c r="B182" s="72" t="s">
        <v>232</v>
      </c>
      <c r="C182" s="72" t="s">
        <v>1088</v>
      </c>
      <c r="D182" s="72">
        <f>SUMIFS('Comm_vacancy-LA_data'!E:E,'Comm_vacancy-LA_data'!$D:$D,'Comm_vacancy-inputs_1'!$C182,'Comm_vacancy-LA_data'!$B:$B,'Comm_vacancy-inputs_1'!$B182)</f>
        <v>5717</v>
      </c>
      <c r="E182" s="72">
        <f>SUMIFS('Comm_vacancy-LA_data'!F:F,'Comm_vacancy-LA_data'!$D:$D,'Comm_vacancy-inputs_1'!$C182,'Comm_vacancy-LA_data'!$B:$B,'Comm_vacancy-inputs_1'!$B182)</f>
        <v>469</v>
      </c>
      <c r="F182" s="132">
        <f t="shared" si="4"/>
        <v>8.2036032884379925E-2</v>
      </c>
      <c r="G182" s="108">
        <f t="shared" si="5"/>
        <v>44378</v>
      </c>
    </row>
    <row r="183" spans="1:7" x14ac:dyDescent="0.35">
      <c r="A183" s="72" t="s">
        <v>231</v>
      </c>
      <c r="B183" s="72" t="s">
        <v>232</v>
      </c>
      <c r="C183" s="72" t="s">
        <v>1089</v>
      </c>
      <c r="D183" s="72">
        <f>SUMIFS('Comm_vacancy-LA_data'!E:E,'Comm_vacancy-LA_data'!$D:$D,'Comm_vacancy-inputs_1'!$C183,'Comm_vacancy-LA_data'!$B:$B,'Comm_vacancy-inputs_1'!$B183)</f>
        <v>5724</v>
      </c>
      <c r="E183" s="72">
        <f>SUMIFS('Comm_vacancy-LA_data'!F:F,'Comm_vacancy-LA_data'!$D:$D,'Comm_vacancy-inputs_1'!$C183,'Comm_vacancy-LA_data'!$B:$B,'Comm_vacancy-inputs_1'!$B183)</f>
        <v>470</v>
      </c>
      <c r="F183" s="132">
        <f t="shared" si="4"/>
        <v>8.2110412299091551E-2</v>
      </c>
      <c r="G183" s="108">
        <f t="shared" si="5"/>
        <v>44287</v>
      </c>
    </row>
    <row r="184" spans="1:7" x14ac:dyDescent="0.35">
      <c r="A184" s="72" t="s">
        <v>231</v>
      </c>
      <c r="B184" s="72" t="s">
        <v>232</v>
      </c>
      <c r="C184" s="72" t="s">
        <v>1090</v>
      </c>
      <c r="D184" s="72">
        <f>SUMIFS('Comm_vacancy-LA_data'!E:E,'Comm_vacancy-LA_data'!$D:$D,'Comm_vacancy-inputs_1'!$C184,'Comm_vacancy-LA_data'!$B:$B,'Comm_vacancy-inputs_1'!$B184)</f>
        <v>5724</v>
      </c>
      <c r="E184" s="72">
        <f>SUMIFS('Comm_vacancy-LA_data'!F:F,'Comm_vacancy-LA_data'!$D:$D,'Comm_vacancy-inputs_1'!$C184,'Comm_vacancy-LA_data'!$B:$B,'Comm_vacancy-inputs_1'!$B184)</f>
        <v>478</v>
      </c>
      <c r="F184" s="132">
        <f t="shared" si="4"/>
        <v>8.3508036338225011E-2</v>
      </c>
      <c r="G184" s="108">
        <f t="shared" si="5"/>
        <v>44197</v>
      </c>
    </row>
    <row r="185" spans="1:7" x14ac:dyDescent="0.35">
      <c r="A185" s="72" t="s">
        <v>231</v>
      </c>
      <c r="B185" s="72" t="s">
        <v>232</v>
      </c>
      <c r="C185" s="72" t="s">
        <v>1091</v>
      </c>
      <c r="D185" s="72">
        <f>SUMIFS('Comm_vacancy-LA_data'!E:E,'Comm_vacancy-LA_data'!$D:$D,'Comm_vacancy-inputs_1'!$C185,'Comm_vacancy-LA_data'!$B:$B,'Comm_vacancy-inputs_1'!$B185)</f>
        <v>5718</v>
      </c>
      <c r="E185" s="72">
        <f>SUMIFS('Comm_vacancy-LA_data'!F:F,'Comm_vacancy-LA_data'!$D:$D,'Comm_vacancy-inputs_1'!$C185,'Comm_vacancy-LA_data'!$B:$B,'Comm_vacancy-inputs_1'!$B185)</f>
        <v>480</v>
      </c>
      <c r="F185" s="132">
        <f t="shared" si="4"/>
        <v>8.394543546694648E-2</v>
      </c>
      <c r="G185" s="108">
        <f t="shared" si="5"/>
        <v>44105</v>
      </c>
    </row>
    <row r="186" spans="1:7" x14ac:dyDescent="0.35">
      <c r="A186" s="72" t="s">
        <v>231</v>
      </c>
      <c r="B186" s="72" t="s">
        <v>232</v>
      </c>
      <c r="C186" s="72" t="s">
        <v>1092</v>
      </c>
      <c r="D186" s="72">
        <f>SUMIFS('Comm_vacancy-LA_data'!E:E,'Comm_vacancy-LA_data'!$D:$D,'Comm_vacancy-inputs_1'!$C186,'Comm_vacancy-LA_data'!$B:$B,'Comm_vacancy-inputs_1'!$B186)</f>
        <v>5734</v>
      </c>
      <c r="E186" s="72">
        <f>SUMIFS('Comm_vacancy-LA_data'!F:F,'Comm_vacancy-LA_data'!$D:$D,'Comm_vacancy-inputs_1'!$C186,'Comm_vacancy-LA_data'!$B:$B,'Comm_vacancy-inputs_1'!$B186)</f>
        <v>485</v>
      </c>
      <c r="F186" s="132">
        <f t="shared" si="4"/>
        <v>8.4583188001395193E-2</v>
      </c>
      <c r="G186" s="108">
        <f t="shared" si="5"/>
        <v>44013</v>
      </c>
    </row>
    <row r="187" spans="1:7" x14ac:dyDescent="0.35">
      <c r="A187" s="72" t="s">
        <v>231</v>
      </c>
      <c r="B187" s="72" t="s">
        <v>232</v>
      </c>
      <c r="C187" s="72" t="s">
        <v>1093</v>
      </c>
      <c r="D187" s="72">
        <f>SUMIFS('Comm_vacancy-LA_data'!E:E,'Comm_vacancy-LA_data'!$D:$D,'Comm_vacancy-inputs_1'!$C187,'Comm_vacancy-LA_data'!$B:$B,'Comm_vacancy-inputs_1'!$B187)</f>
        <v>5713</v>
      </c>
      <c r="E187" s="72">
        <f>SUMIFS('Comm_vacancy-LA_data'!F:F,'Comm_vacancy-LA_data'!$D:$D,'Comm_vacancy-inputs_1'!$C187,'Comm_vacancy-LA_data'!$B:$B,'Comm_vacancy-inputs_1'!$B187)</f>
        <v>490</v>
      </c>
      <c r="F187" s="132">
        <f t="shared" si="4"/>
        <v>8.576929809207072E-2</v>
      </c>
      <c r="G187" s="108">
        <f t="shared" si="5"/>
        <v>43922</v>
      </c>
    </row>
    <row r="188" spans="1:7" x14ac:dyDescent="0.35">
      <c r="A188" s="72" t="s">
        <v>231</v>
      </c>
      <c r="B188" s="72" t="s">
        <v>232</v>
      </c>
      <c r="C188" s="72" t="s">
        <v>1094</v>
      </c>
      <c r="D188" s="72">
        <f>SUMIFS('Comm_vacancy-LA_data'!E:E,'Comm_vacancy-LA_data'!$D:$D,'Comm_vacancy-inputs_1'!$C188,'Comm_vacancy-LA_data'!$B:$B,'Comm_vacancy-inputs_1'!$B188)</f>
        <v>5680</v>
      </c>
      <c r="E188" s="72">
        <f>SUMIFS('Comm_vacancy-LA_data'!F:F,'Comm_vacancy-LA_data'!$D:$D,'Comm_vacancy-inputs_1'!$C188,'Comm_vacancy-LA_data'!$B:$B,'Comm_vacancy-inputs_1'!$B188)</f>
        <v>494</v>
      </c>
      <c r="F188" s="132">
        <f t="shared" si="4"/>
        <v>8.6971830985915488E-2</v>
      </c>
      <c r="G188" s="108">
        <f t="shared" si="5"/>
        <v>43831</v>
      </c>
    </row>
    <row r="189" spans="1:7" x14ac:dyDescent="0.35">
      <c r="A189" s="72" t="s">
        <v>231</v>
      </c>
      <c r="B189" s="72" t="s">
        <v>232</v>
      </c>
      <c r="C189" s="72" t="s">
        <v>1095</v>
      </c>
      <c r="D189" s="72">
        <f>SUMIFS('Comm_vacancy-LA_data'!E:E,'Comm_vacancy-LA_data'!$D:$D,'Comm_vacancy-inputs_1'!$C189,'Comm_vacancy-LA_data'!$B:$B,'Comm_vacancy-inputs_1'!$B189)</f>
        <v>5657</v>
      </c>
      <c r="E189" s="72">
        <f>SUMIFS('Comm_vacancy-LA_data'!F:F,'Comm_vacancy-LA_data'!$D:$D,'Comm_vacancy-inputs_1'!$C189,'Comm_vacancy-LA_data'!$B:$B,'Comm_vacancy-inputs_1'!$B189)</f>
        <v>493</v>
      </c>
      <c r="F189" s="132">
        <f t="shared" si="4"/>
        <v>8.7148665370337636E-2</v>
      </c>
      <c r="G189" s="108">
        <f t="shared" si="5"/>
        <v>43739</v>
      </c>
    </row>
    <row r="190" spans="1:7" x14ac:dyDescent="0.35">
      <c r="A190" s="72" t="s">
        <v>231</v>
      </c>
      <c r="B190" s="72" t="s">
        <v>232</v>
      </c>
      <c r="C190" s="72" t="s">
        <v>1096</v>
      </c>
      <c r="D190" s="72">
        <f>SUMIFS('Comm_vacancy-LA_data'!E:E,'Comm_vacancy-LA_data'!$D:$D,'Comm_vacancy-inputs_1'!$C190,'Comm_vacancy-LA_data'!$B:$B,'Comm_vacancy-inputs_1'!$B190)</f>
        <v>5631</v>
      </c>
      <c r="E190" s="72">
        <f>SUMIFS('Comm_vacancy-LA_data'!F:F,'Comm_vacancy-LA_data'!$D:$D,'Comm_vacancy-inputs_1'!$C190,'Comm_vacancy-LA_data'!$B:$B,'Comm_vacancy-inputs_1'!$B190)</f>
        <v>475</v>
      </c>
      <c r="F190" s="132">
        <f t="shared" si="4"/>
        <v>8.4354466347007634E-2</v>
      </c>
      <c r="G190" s="108">
        <f t="shared" si="5"/>
        <v>43647</v>
      </c>
    </row>
    <row r="191" spans="1:7" x14ac:dyDescent="0.35">
      <c r="A191" s="72" t="s">
        <v>231</v>
      </c>
      <c r="B191" s="72" t="s">
        <v>232</v>
      </c>
      <c r="C191" s="72" t="s">
        <v>1097</v>
      </c>
      <c r="D191" s="72">
        <f>SUMIFS('Comm_vacancy-LA_data'!E:E,'Comm_vacancy-LA_data'!$D:$D,'Comm_vacancy-inputs_1'!$C191,'Comm_vacancy-LA_data'!$B:$B,'Comm_vacancy-inputs_1'!$B191)</f>
        <v>5631</v>
      </c>
      <c r="E191" s="72">
        <f>SUMIFS('Comm_vacancy-LA_data'!F:F,'Comm_vacancy-LA_data'!$D:$D,'Comm_vacancy-inputs_1'!$C191,'Comm_vacancy-LA_data'!$B:$B,'Comm_vacancy-inputs_1'!$B191)</f>
        <v>301</v>
      </c>
      <c r="F191" s="132">
        <f t="shared" si="4"/>
        <v>5.3454093411472205E-2</v>
      </c>
      <c r="G191" s="108">
        <f t="shared" si="5"/>
        <v>43556</v>
      </c>
    </row>
    <row r="192" spans="1:7" x14ac:dyDescent="0.35">
      <c r="A192" s="72" t="s">
        <v>231</v>
      </c>
      <c r="B192" s="72" t="s">
        <v>232</v>
      </c>
      <c r="C192" s="72" t="s">
        <v>1098</v>
      </c>
      <c r="D192" s="72">
        <f>SUMIFS('Comm_vacancy-LA_data'!E:E,'Comm_vacancy-LA_data'!$D:$D,'Comm_vacancy-inputs_1'!$C192,'Comm_vacancy-LA_data'!$B:$B,'Comm_vacancy-inputs_1'!$B192)</f>
        <v>5467</v>
      </c>
      <c r="E192" s="72">
        <f>SUMIFS('Comm_vacancy-LA_data'!F:F,'Comm_vacancy-LA_data'!$D:$D,'Comm_vacancy-inputs_1'!$C192,'Comm_vacancy-LA_data'!$B:$B,'Comm_vacancy-inputs_1'!$B192)</f>
        <v>291</v>
      </c>
      <c r="F192" s="132">
        <f t="shared" si="4"/>
        <v>5.3228461679165902E-2</v>
      </c>
      <c r="G192" s="108">
        <f t="shared" si="5"/>
        <v>43466</v>
      </c>
    </row>
    <row r="193" spans="1:7" x14ac:dyDescent="0.35">
      <c r="A193" s="72" t="s">
        <v>231</v>
      </c>
      <c r="B193" s="72" t="s">
        <v>232</v>
      </c>
      <c r="C193" s="72" t="s">
        <v>1099</v>
      </c>
      <c r="D193" s="72">
        <f>SUMIFS('Comm_vacancy-LA_data'!E:E,'Comm_vacancy-LA_data'!$D:$D,'Comm_vacancy-inputs_1'!$C193,'Comm_vacancy-LA_data'!$B:$B,'Comm_vacancy-inputs_1'!$B193)</f>
        <v>5709</v>
      </c>
      <c r="E193" s="72">
        <f>SUMIFS('Comm_vacancy-LA_data'!F:F,'Comm_vacancy-LA_data'!$D:$D,'Comm_vacancy-inputs_1'!$C193,'Comm_vacancy-LA_data'!$B:$B,'Comm_vacancy-inputs_1'!$B193)</f>
        <v>332</v>
      </c>
      <c r="F193" s="132">
        <f t="shared" si="4"/>
        <v>5.8153792257838503E-2</v>
      </c>
      <c r="G193" s="108">
        <f t="shared" si="5"/>
        <v>43374</v>
      </c>
    </row>
    <row r="194" spans="1:7" x14ac:dyDescent="0.35">
      <c r="A194" s="72" t="s">
        <v>233</v>
      </c>
      <c r="B194" s="72" t="s">
        <v>234</v>
      </c>
      <c r="C194" s="72" t="s">
        <v>1088</v>
      </c>
      <c r="D194" s="72">
        <f>SUMIFS('Comm_vacancy-LA_data'!E:E,'Comm_vacancy-LA_data'!$D:$D,'Comm_vacancy-inputs_1'!$C194,'Comm_vacancy-LA_data'!$B:$B,'Comm_vacancy-inputs_1'!$B194)</f>
        <v>4563</v>
      </c>
      <c r="E194" s="72">
        <f>SUMIFS('Comm_vacancy-LA_data'!F:F,'Comm_vacancy-LA_data'!$D:$D,'Comm_vacancy-inputs_1'!$C194,'Comm_vacancy-LA_data'!$B:$B,'Comm_vacancy-inputs_1'!$B194)</f>
        <v>524</v>
      </c>
      <c r="F194" s="132">
        <f t="shared" si="4"/>
        <v>0.11483673022134561</v>
      </c>
      <c r="G194" s="108">
        <f t="shared" si="5"/>
        <v>44378</v>
      </c>
    </row>
    <row r="195" spans="1:7" x14ac:dyDescent="0.35">
      <c r="A195" s="72" t="s">
        <v>233</v>
      </c>
      <c r="B195" s="72" t="s">
        <v>234</v>
      </c>
      <c r="C195" s="72" t="s">
        <v>1089</v>
      </c>
      <c r="D195" s="72">
        <f>SUMIFS('Comm_vacancy-LA_data'!E:E,'Comm_vacancy-LA_data'!$D:$D,'Comm_vacancy-inputs_1'!$C195,'Comm_vacancy-LA_data'!$B:$B,'Comm_vacancy-inputs_1'!$B195)</f>
        <v>4579</v>
      </c>
      <c r="E195" s="72">
        <f>SUMIFS('Comm_vacancy-LA_data'!F:F,'Comm_vacancy-LA_data'!$D:$D,'Comm_vacancy-inputs_1'!$C195,'Comm_vacancy-LA_data'!$B:$B,'Comm_vacancy-inputs_1'!$B195)</f>
        <v>525</v>
      </c>
      <c r="F195" s="132">
        <f t="shared" ref="F195:F258" si="6">IF(E195&lt;&gt;0,E195/D195,"-")</f>
        <v>0.11465385455339594</v>
      </c>
      <c r="G195" s="108">
        <f t="shared" ref="G195:G258" si="7">DATE(LEFT(C195,4),RIGHT(LEFT(C195,7),2),1)</f>
        <v>44287</v>
      </c>
    </row>
    <row r="196" spans="1:7" x14ac:dyDescent="0.35">
      <c r="A196" s="72" t="s">
        <v>233</v>
      </c>
      <c r="B196" s="72" t="s">
        <v>234</v>
      </c>
      <c r="C196" s="72" t="s">
        <v>1090</v>
      </c>
      <c r="D196" s="72">
        <f>SUMIFS('Comm_vacancy-LA_data'!E:E,'Comm_vacancy-LA_data'!$D:$D,'Comm_vacancy-inputs_1'!$C196,'Comm_vacancy-LA_data'!$B:$B,'Comm_vacancy-inputs_1'!$B196)</f>
        <v>4571</v>
      </c>
      <c r="E196" s="72">
        <f>SUMIFS('Comm_vacancy-LA_data'!F:F,'Comm_vacancy-LA_data'!$D:$D,'Comm_vacancy-inputs_1'!$C196,'Comm_vacancy-LA_data'!$B:$B,'Comm_vacancy-inputs_1'!$B196)</f>
        <v>496</v>
      </c>
      <c r="F196" s="132">
        <f t="shared" si="6"/>
        <v>0.10851017282870269</v>
      </c>
      <c r="G196" s="108">
        <f t="shared" si="7"/>
        <v>44197</v>
      </c>
    </row>
    <row r="197" spans="1:7" x14ac:dyDescent="0.35">
      <c r="A197" s="72" t="s">
        <v>233</v>
      </c>
      <c r="B197" s="72" t="s">
        <v>234</v>
      </c>
      <c r="C197" s="72" t="s">
        <v>1091</v>
      </c>
      <c r="D197" s="72">
        <f>SUMIFS('Comm_vacancy-LA_data'!E:E,'Comm_vacancy-LA_data'!$D:$D,'Comm_vacancy-inputs_1'!$C197,'Comm_vacancy-LA_data'!$B:$B,'Comm_vacancy-inputs_1'!$B197)</f>
        <v>4586</v>
      </c>
      <c r="E197" s="72">
        <f>SUMIFS('Comm_vacancy-LA_data'!F:F,'Comm_vacancy-LA_data'!$D:$D,'Comm_vacancy-inputs_1'!$C197,'Comm_vacancy-LA_data'!$B:$B,'Comm_vacancy-inputs_1'!$B197)</f>
        <v>469</v>
      </c>
      <c r="F197" s="132">
        <f t="shared" si="6"/>
        <v>0.10226777147841257</v>
      </c>
      <c r="G197" s="108">
        <f t="shared" si="7"/>
        <v>44105</v>
      </c>
    </row>
    <row r="198" spans="1:7" x14ac:dyDescent="0.35">
      <c r="A198" s="72" t="s">
        <v>233</v>
      </c>
      <c r="B198" s="72" t="s">
        <v>234</v>
      </c>
      <c r="C198" s="72" t="s">
        <v>1092</v>
      </c>
      <c r="D198" s="72">
        <f>SUMIFS('Comm_vacancy-LA_data'!E:E,'Comm_vacancy-LA_data'!$D:$D,'Comm_vacancy-inputs_1'!$C198,'Comm_vacancy-LA_data'!$B:$B,'Comm_vacancy-inputs_1'!$B198)</f>
        <v>4587</v>
      </c>
      <c r="E198" s="72">
        <f>SUMIFS('Comm_vacancy-LA_data'!F:F,'Comm_vacancy-LA_data'!$D:$D,'Comm_vacancy-inputs_1'!$C198,'Comm_vacancy-LA_data'!$B:$B,'Comm_vacancy-inputs_1'!$B198)</f>
        <v>463</v>
      </c>
      <c r="F198" s="132">
        <f t="shared" si="6"/>
        <v>0.10093743187268367</v>
      </c>
      <c r="G198" s="108">
        <f t="shared" si="7"/>
        <v>44013</v>
      </c>
    </row>
    <row r="199" spans="1:7" x14ac:dyDescent="0.35">
      <c r="A199" s="72" t="s">
        <v>233</v>
      </c>
      <c r="B199" s="72" t="s">
        <v>234</v>
      </c>
      <c r="C199" s="72" t="s">
        <v>1093</v>
      </c>
      <c r="D199" s="72">
        <f>SUMIFS('Comm_vacancy-LA_data'!E:E,'Comm_vacancy-LA_data'!$D:$D,'Comm_vacancy-inputs_1'!$C199,'Comm_vacancy-LA_data'!$B:$B,'Comm_vacancy-inputs_1'!$B199)</f>
        <v>4586</v>
      </c>
      <c r="E199" s="72">
        <f>SUMIFS('Comm_vacancy-LA_data'!F:F,'Comm_vacancy-LA_data'!$D:$D,'Comm_vacancy-inputs_1'!$C199,'Comm_vacancy-LA_data'!$B:$B,'Comm_vacancy-inputs_1'!$B199)</f>
        <v>438</v>
      </c>
      <c r="F199" s="132">
        <f t="shared" si="6"/>
        <v>9.550806803314435E-2</v>
      </c>
      <c r="G199" s="108">
        <f t="shared" si="7"/>
        <v>43922</v>
      </c>
    </row>
    <row r="200" spans="1:7" x14ac:dyDescent="0.35">
      <c r="A200" s="72" t="s">
        <v>233</v>
      </c>
      <c r="B200" s="72" t="s">
        <v>234</v>
      </c>
      <c r="C200" s="72" t="s">
        <v>1094</v>
      </c>
      <c r="D200" s="72">
        <f>SUMIFS('Comm_vacancy-LA_data'!E:E,'Comm_vacancy-LA_data'!$D:$D,'Comm_vacancy-inputs_1'!$C200,'Comm_vacancy-LA_data'!$B:$B,'Comm_vacancy-inputs_1'!$B200)</f>
        <v>4550</v>
      </c>
      <c r="E200" s="72">
        <f>SUMIFS('Comm_vacancy-LA_data'!F:F,'Comm_vacancy-LA_data'!$D:$D,'Comm_vacancy-inputs_1'!$C200,'Comm_vacancy-LA_data'!$B:$B,'Comm_vacancy-inputs_1'!$B200)</f>
        <v>443</v>
      </c>
      <c r="F200" s="132">
        <f t="shared" si="6"/>
        <v>9.7362637362637366E-2</v>
      </c>
      <c r="G200" s="108">
        <f t="shared" si="7"/>
        <v>43831</v>
      </c>
    </row>
    <row r="201" spans="1:7" x14ac:dyDescent="0.35">
      <c r="A201" s="72" t="s">
        <v>233</v>
      </c>
      <c r="B201" s="72" t="s">
        <v>234</v>
      </c>
      <c r="C201" s="72" t="s">
        <v>1095</v>
      </c>
      <c r="D201" s="72">
        <f>SUMIFS('Comm_vacancy-LA_data'!E:E,'Comm_vacancy-LA_data'!$D:$D,'Comm_vacancy-inputs_1'!$C201,'Comm_vacancy-LA_data'!$B:$B,'Comm_vacancy-inputs_1'!$B201)</f>
        <v>4549</v>
      </c>
      <c r="E201" s="72">
        <f>SUMIFS('Comm_vacancy-LA_data'!F:F,'Comm_vacancy-LA_data'!$D:$D,'Comm_vacancy-inputs_1'!$C201,'Comm_vacancy-LA_data'!$B:$B,'Comm_vacancy-inputs_1'!$B201)</f>
        <v>433</v>
      </c>
      <c r="F201" s="132">
        <f t="shared" si="6"/>
        <v>9.5185755111013404E-2</v>
      </c>
      <c r="G201" s="108">
        <f t="shared" si="7"/>
        <v>43739</v>
      </c>
    </row>
    <row r="202" spans="1:7" x14ac:dyDescent="0.35">
      <c r="A202" s="72" t="s">
        <v>233</v>
      </c>
      <c r="B202" s="72" t="s">
        <v>234</v>
      </c>
      <c r="C202" s="72" t="s">
        <v>1096</v>
      </c>
      <c r="D202" s="72">
        <f>SUMIFS('Comm_vacancy-LA_data'!E:E,'Comm_vacancy-LA_data'!$D:$D,'Comm_vacancy-inputs_1'!$C202,'Comm_vacancy-LA_data'!$B:$B,'Comm_vacancy-inputs_1'!$B202)</f>
        <v>4554</v>
      </c>
      <c r="E202" s="72">
        <f>SUMIFS('Comm_vacancy-LA_data'!F:F,'Comm_vacancy-LA_data'!$D:$D,'Comm_vacancy-inputs_1'!$C202,'Comm_vacancy-LA_data'!$B:$B,'Comm_vacancy-inputs_1'!$B202)</f>
        <v>429</v>
      </c>
      <c r="F202" s="132">
        <f t="shared" si="6"/>
        <v>9.420289855072464E-2</v>
      </c>
      <c r="G202" s="108">
        <f t="shared" si="7"/>
        <v>43647</v>
      </c>
    </row>
    <row r="203" spans="1:7" x14ac:dyDescent="0.35">
      <c r="A203" s="72" t="s">
        <v>233</v>
      </c>
      <c r="B203" s="72" t="s">
        <v>234</v>
      </c>
      <c r="C203" s="72" t="s">
        <v>1097</v>
      </c>
      <c r="D203" s="72">
        <f>SUMIFS('Comm_vacancy-LA_data'!E:E,'Comm_vacancy-LA_data'!$D:$D,'Comm_vacancy-inputs_1'!$C203,'Comm_vacancy-LA_data'!$B:$B,'Comm_vacancy-inputs_1'!$B203)</f>
        <v>4537</v>
      </c>
      <c r="E203" s="72">
        <f>SUMIFS('Comm_vacancy-LA_data'!F:F,'Comm_vacancy-LA_data'!$D:$D,'Comm_vacancy-inputs_1'!$C203,'Comm_vacancy-LA_data'!$B:$B,'Comm_vacancy-inputs_1'!$B203)</f>
        <v>446</v>
      </c>
      <c r="F203" s="132">
        <f t="shared" si="6"/>
        <v>9.8302843288516642E-2</v>
      </c>
      <c r="G203" s="108">
        <f t="shared" si="7"/>
        <v>43556</v>
      </c>
    </row>
    <row r="204" spans="1:7" x14ac:dyDescent="0.35">
      <c r="A204" s="72" t="s">
        <v>233</v>
      </c>
      <c r="B204" s="72" t="s">
        <v>234</v>
      </c>
      <c r="C204" s="72" t="s">
        <v>1098</v>
      </c>
      <c r="D204" s="72">
        <f>SUMIFS('Comm_vacancy-LA_data'!E:E,'Comm_vacancy-LA_data'!$D:$D,'Comm_vacancy-inputs_1'!$C204,'Comm_vacancy-LA_data'!$B:$B,'Comm_vacancy-inputs_1'!$B204)</f>
        <v>4531</v>
      </c>
      <c r="E204" s="72">
        <f>SUMIFS('Comm_vacancy-LA_data'!F:F,'Comm_vacancy-LA_data'!$D:$D,'Comm_vacancy-inputs_1'!$C204,'Comm_vacancy-LA_data'!$B:$B,'Comm_vacancy-inputs_1'!$B204)</f>
        <v>419</v>
      </c>
      <c r="F204" s="132">
        <f t="shared" si="6"/>
        <v>9.2474067534760535E-2</v>
      </c>
      <c r="G204" s="108">
        <f t="shared" si="7"/>
        <v>43466</v>
      </c>
    </row>
    <row r="205" spans="1:7" x14ac:dyDescent="0.35">
      <c r="A205" s="72" t="s">
        <v>233</v>
      </c>
      <c r="B205" s="72" t="s">
        <v>234</v>
      </c>
      <c r="C205" s="72" t="s">
        <v>1099</v>
      </c>
      <c r="D205" s="72">
        <f>SUMIFS('Comm_vacancy-LA_data'!E:E,'Comm_vacancy-LA_data'!$D:$D,'Comm_vacancy-inputs_1'!$C205,'Comm_vacancy-LA_data'!$B:$B,'Comm_vacancy-inputs_1'!$B205)</f>
        <v>4728</v>
      </c>
      <c r="E205" s="72">
        <f>SUMIFS('Comm_vacancy-LA_data'!F:F,'Comm_vacancy-LA_data'!$D:$D,'Comm_vacancy-inputs_1'!$C205,'Comm_vacancy-LA_data'!$B:$B,'Comm_vacancy-inputs_1'!$B205)</f>
        <v>499</v>
      </c>
      <c r="F205" s="132">
        <f t="shared" si="6"/>
        <v>0.10554145516074451</v>
      </c>
      <c r="G205" s="108">
        <f t="shared" si="7"/>
        <v>43374</v>
      </c>
    </row>
    <row r="206" spans="1:7" x14ac:dyDescent="0.35">
      <c r="A206" s="72" t="s">
        <v>235</v>
      </c>
      <c r="B206" s="72" t="s">
        <v>236</v>
      </c>
      <c r="C206" s="72" t="s">
        <v>1088</v>
      </c>
      <c r="D206" s="72">
        <f>SUMIFS('Comm_vacancy-LA_data'!E:E,'Comm_vacancy-LA_data'!$D:$D,'Comm_vacancy-inputs_1'!$C206,'Comm_vacancy-LA_data'!$B:$B,'Comm_vacancy-inputs_1'!$B206)</f>
        <v>4325</v>
      </c>
      <c r="E206" s="72">
        <f>SUMIFS('Comm_vacancy-LA_data'!F:F,'Comm_vacancy-LA_data'!$D:$D,'Comm_vacancy-inputs_1'!$C206,'Comm_vacancy-LA_data'!$B:$B,'Comm_vacancy-inputs_1'!$B206)</f>
        <v>314</v>
      </c>
      <c r="F206" s="132">
        <f t="shared" si="6"/>
        <v>7.2601156069364167E-2</v>
      </c>
      <c r="G206" s="108">
        <f t="shared" si="7"/>
        <v>44378</v>
      </c>
    </row>
    <row r="207" spans="1:7" x14ac:dyDescent="0.35">
      <c r="A207" s="72" t="s">
        <v>235</v>
      </c>
      <c r="B207" s="72" t="s">
        <v>236</v>
      </c>
      <c r="C207" s="72" t="s">
        <v>1089</v>
      </c>
      <c r="D207" s="72">
        <f>SUMIFS('Comm_vacancy-LA_data'!E:E,'Comm_vacancy-LA_data'!$D:$D,'Comm_vacancy-inputs_1'!$C207,'Comm_vacancy-LA_data'!$B:$B,'Comm_vacancy-inputs_1'!$B207)</f>
        <v>4334</v>
      </c>
      <c r="E207" s="72">
        <f>SUMIFS('Comm_vacancy-LA_data'!F:F,'Comm_vacancy-LA_data'!$D:$D,'Comm_vacancy-inputs_1'!$C207,'Comm_vacancy-LA_data'!$B:$B,'Comm_vacancy-inputs_1'!$B207)</f>
        <v>311</v>
      </c>
      <c r="F207" s="132">
        <f t="shared" si="6"/>
        <v>7.1758191047531145E-2</v>
      </c>
      <c r="G207" s="108">
        <f t="shared" si="7"/>
        <v>44287</v>
      </c>
    </row>
    <row r="208" spans="1:7" x14ac:dyDescent="0.35">
      <c r="A208" s="72" t="s">
        <v>235</v>
      </c>
      <c r="B208" s="72" t="s">
        <v>236</v>
      </c>
      <c r="C208" s="72" t="s">
        <v>1090</v>
      </c>
      <c r="D208" s="72">
        <f>SUMIFS('Comm_vacancy-LA_data'!E:E,'Comm_vacancy-LA_data'!$D:$D,'Comm_vacancy-inputs_1'!$C208,'Comm_vacancy-LA_data'!$B:$B,'Comm_vacancy-inputs_1'!$B208)</f>
        <v>4332</v>
      </c>
      <c r="E208" s="72">
        <f>SUMIFS('Comm_vacancy-LA_data'!F:F,'Comm_vacancy-LA_data'!$D:$D,'Comm_vacancy-inputs_1'!$C208,'Comm_vacancy-LA_data'!$B:$B,'Comm_vacancy-inputs_1'!$B208)</f>
        <v>303</v>
      </c>
      <c r="F208" s="132">
        <f t="shared" si="6"/>
        <v>6.9944598337950137E-2</v>
      </c>
      <c r="G208" s="108">
        <f t="shared" si="7"/>
        <v>44197</v>
      </c>
    </row>
    <row r="209" spans="1:7" x14ac:dyDescent="0.35">
      <c r="A209" s="72" t="s">
        <v>235</v>
      </c>
      <c r="B209" s="72" t="s">
        <v>236</v>
      </c>
      <c r="C209" s="72" t="s">
        <v>1091</v>
      </c>
      <c r="D209" s="72">
        <f>SUMIFS('Comm_vacancy-LA_data'!E:E,'Comm_vacancy-LA_data'!$D:$D,'Comm_vacancy-inputs_1'!$C209,'Comm_vacancy-LA_data'!$B:$B,'Comm_vacancy-inputs_1'!$B209)</f>
        <v>4324</v>
      </c>
      <c r="E209" s="72">
        <f>SUMIFS('Comm_vacancy-LA_data'!F:F,'Comm_vacancy-LA_data'!$D:$D,'Comm_vacancy-inputs_1'!$C209,'Comm_vacancy-LA_data'!$B:$B,'Comm_vacancy-inputs_1'!$B209)</f>
        <v>302</v>
      </c>
      <c r="F209" s="132">
        <f t="shared" si="6"/>
        <v>6.9842738205365407E-2</v>
      </c>
      <c r="G209" s="108">
        <f t="shared" si="7"/>
        <v>44105</v>
      </c>
    </row>
    <row r="210" spans="1:7" x14ac:dyDescent="0.35">
      <c r="A210" s="72" t="s">
        <v>235</v>
      </c>
      <c r="B210" s="72" t="s">
        <v>236</v>
      </c>
      <c r="C210" s="72" t="s">
        <v>1092</v>
      </c>
      <c r="D210" s="72">
        <f>SUMIFS('Comm_vacancy-LA_data'!E:E,'Comm_vacancy-LA_data'!$D:$D,'Comm_vacancy-inputs_1'!$C210,'Comm_vacancy-LA_data'!$B:$B,'Comm_vacancy-inputs_1'!$B210)</f>
        <v>4376</v>
      </c>
      <c r="E210" s="72">
        <f>SUMIFS('Comm_vacancy-LA_data'!F:F,'Comm_vacancy-LA_data'!$D:$D,'Comm_vacancy-inputs_1'!$C210,'Comm_vacancy-LA_data'!$B:$B,'Comm_vacancy-inputs_1'!$B210)</f>
        <v>288</v>
      </c>
      <c r="F210" s="132">
        <f t="shared" si="6"/>
        <v>6.5813528336380253E-2</v>
      </c>
      <c r="G210" s="108">
        <f t="shared" si="7"/>
        <v>44013</v>
      </c>
    </row>
    <row r="211" spans="1:7" x14ac:dyDescent="0.35">
      <c r="A211" s="72" t="s">
        <v>235</v>
      </c>
      <c r="B211" s="72" t="s">
        <v>236</v>
      </c>
      <c r="C211" s="72" t="s">
        <v>1093</v>
      </c>
      <c r="D211" s="72">
        <f>SUMIFS('Comm_vacancy-LA_data'!E:E,'Comm_vacancy-LA_data'!$D:$D,'Comm_vacancy-inputs_1'!$C211,'Comm_vacancy-LA_data'!$B:$B,'Comm_vacancy-inputs_1'!$B211)</f>
        <v>4377</v>
      </c>
      <c r="E211" s="72">
        <f>SUMIFS('Comm_vacancy-LA_data'!F:F,'Comm_vacancy-LA_data'!$D:$D,'Comm_vacancy-inputs_1'!$C211,'Comm_vacancy-LA_data'!$B:$B,'Comm_vacancy-inputs_1'!$B211)</f>
        <v>280</v>
      </c>
      <c r="F211" s="132">
        <f t="shared" si="6"/>
        <v>6.3970756225725386E-2</v>
      </c>
      <c r="G211" s="108">
        <f t="shared" si="7"/>
        <v>43922</v>
      </c>
    </row>
    <row r="212" spans="1:7" x14ac:dyDescent="0.35">
      <c r="A212" s="72" t="s">
        <v>235</v>
      </c>
      <c r="B212" s="72" t="s">
        <v>236</v>
      </c>
      <c r="C212" s="72" t="s">
        <v>1094</v>
      </c>
      <c r="D212" s="72">
        <f>SUMIFS('Comm_vacancy-LA_data'!E:E,'Comm_vacancy-LA_data'!$D:$D,'Comm_vacancy-inputs_1'!$C212,'Comm_vacancy-LA_data'!$B:$B,'Comm_vacancy-inputs_1'!$B212)</f>
        <v>4360</v>
      </c>
      <c r="E212" s="72">
        <f>SUMIFS('Comm_vacancy-LA_data'!F:F,'Comm_vacancy-LA_data'!$D:$D,'Comm_vacancy-inputs_1'!$C212,'Comm_vacancy-LA_data'!$B:$B,'Comm_vacancy-inputs_1'!$B212)</f>
        <v>261</v>
      </c>
      <c r="F212" s="132">
        <f t="shared" si="6"/>
        <v>5.9862385321100921E-2</v>
      </c>
      <c r="G212" s="108">
        <f t="shared" si="7"/>
        <v>43831</v>
      </c>
    </row>
    <row r="213" spans="1:7" x14ac:dyDescent="0.35">
      <c r="A213" s="72" t="s">
        <v>235</v>
      </c>
      <c r="B213" s="72" t="s">
        <v>236</v>
      </c>
      <c r="C213" s="72" t="s">
        <v>1095</v>
      </c>
      <c r="D213" s="72">
        <f>SUMIFS('Comm_vacancy-LA_data'!E:E,'Comm_vacancy-LA_data'!$D:$D,'Comm_vacancy-inputs_1'!$C213,'Comm_vacancy-LA_data'!$B:$B,'Comm_vacancy-inputs_1'!$B213)</f>
        <v>4361</v>
      </c>
      <c r="E213" s="72">
        <f>SUMIFS('Comm_vacancy-LA_data'!F:F,'Comm_vacancy-LA_data'!$D:$D,'Comm_vacancy-inputs_1'!$C213,'Comm_vacancy-LA_data'!$B:$B,'Comm_vacancy-inputs_1'!$B213)</f>
        <v>273</v>
      </c>
      <c r="F213" s="132">
        <f t="shared" si="6"/>
        <v>6.2600321027287326E-2</v>
      </c>
      <c r="G213" s="108">
        <f t="shared" si="7"/>
        <v>43739</v>
      </c>
    </row>
    <row r="214" spans="1:7" x14ac:dyDescent="0.35">
      <c r="A214" s="72" t="s">
        <v>235</v>
      </c>
      <c r="B214" s="72" t="s">
        <v>236</v>
      </c>
      <c r="C214" s="72" t="s">
        <v>1096</v>
      </c>
      <c r="D214" s="72">
        <f>SUMIFS('Comm_vacancy-LA_data'!E:E,'Comm_vacancy-LA_data'!$D:$D,'Comm_vacancy-inputs_1'!$C214,'Comm_vacancy-LA_data'!$B:$B,'Comm_vacancy-inputs_1'!$B214)</f>
        <v>4368</v>
      </c>
      <c r="E214" s="72">
        <f>SUMIFS('Comm_vacancy-LA_data'!F:F,'Comm_vacancy-LA_data'!$D:$D,'Comm_vacancy-inputs_1'!$C214,'Comm_vacancy-LA_data'!$B:$B,'Comm_vacancy-inputs_1'!$B214)</f>
        <v>270</v>
      </c>
      <c r="F214" s="132">
        <f t="shared" si="6"/>
        <v>6.1813186813186816E-2</v>
      </c>
      <c r="G214" s="108">
        <f t="shared" si="7"/>
        <v>43647</v>
      </c>
    </row>
    <row r="215" spans="1:7" x14ac:dyDescent="0.35">
      <c r="A215" s="72" t="s">
        <v>235</v>
      </c>
      <c r="B215" s="72" t="s">
        <v>236</v>
      </c>
      <c r="C215" s="72" t="s">
        <v>1097</v>
      </c>
      <c r="D215" s="72">
        <f>SUMIFS('Comm_vacancy-LA_data'!E:E,'Comm_vacancy-LA_data'!$D:$D,'Comm_vacancy-inputs_1'!$C215,'Comm_vacancy-LA_data'!$B:$B,'Comm_vacancy-inputs_1'!$B215)</f>
        <v>4368</v>
      </c>
      <c r="E215" s="72">
        <f>SUMIFS('Comm_vacancy-LA_data'!F:F,'Comm_vacancy-LA_data'!$D:$D,'Comm_vacancy-inputs_1'!$C215,'Comm_vacancy-LA_data'!$B:$B,'Comm_vacancy-inputs_1'!$B215)</f>
        <v>256</v>
      </c>
      <c r="F215" s="132">
        <f t="shared" si="6"/>
        <v>5.8608058608058608E-2</v>
      </c>
      <c r="G215" s="108">
        <f t="shared" si="7"/>
        <v>43556</v>
      </c>
    </row>
    <row r="216" spans="1:7" x14ac:dyDescent="0.35">
      <c r="A216" s="72" t="s">
        <v>235</v>
      </c>
      <c r="B216" s="72" t="s">
        <v>236</v>
      </c>
      <c r="C216" s="72" t="s">
        <v>1098</v>
      </c>
      <c r="D216" s="72">
        <f>SUMIFS('Comm_vacancy-LA_data'!E:E,'Comm_vacancy-LA_data'!$D:$D,'Comm_vacancy-inputs_1'!$C216,'Comm_vacancy-LA_data'!$B:$B,'Comm_vacancy-inputs_1'!$B216)</f>
        <v>4312</v>
      </c>
      <c r="E216" s="72">
        <f>SUMIFS('Comm_vacancy-LA_data'!F:F,'Comm_vacancy-LA_data'!$D:$D,'Comm_vacancy-inputs_1'!$C216,'Comm_vacancy-LA_data'!$B:$B,'Comm_vacancy-inputs_1'!$B216)</f>
        <v>251</v>
      </c>
      <c r="F216" s="132">
        <f t="shared" si="6"/>
        <v>5.8209647495361783E-2</v>
      </c>
      <c r="G216" s="108">
        <f t="shared" si="7"/>
        <v>43466</v>
      </c>
    </row>
    <row r="217" spans="1:7" x14ac:dyDescent="0.35">
      <c r="A217" s="72" t="s">
        <v>235</v>
      </c>
      <c r="B217" s="72" t="s">
        <v>236</v>
      </c>
      <c r="C217" s="72" t="s">
        <v>1099</v>
      </c>
      <c r="D217" s="72">
        <f>SUMIFS('Comm_vacancy-LA_data'!E:E,'Comm_vacancy-LA_data'!$D:$D,'Comm_vacancy-inputs_1'!$C217,'Comm_vacancy-LA_data'!$B:$B,'Comm_vacancy-inputs_1'!$B217)</f>
        <v>4450</v>
      </c>
      <c r="E217" s="72">
        <f>SUMIFS('Comm_vacancy-LA_data'!F:F,'Comm_vacancy-LA_data'!$D:$D,'Comm_vacancy-inputs_1'!$C217,'Comm_vacancy-LA_data'!$B:$B,'Comm_vacancy-inputs_1'!$B217)</f>
        <v>256</v>
      </c>
      <c r="F217" s="132">
        <f t="shared" si="6"/>
        <v>5.7528089887640452E-2</v>
      </c>
      <c r="G217" s="108">
        <f t="shared" si="7"/>
        <v>43374</v>
      </c>
    </row>
    <row r="218" spans="1:7" x14ac:dyDescent="0.35">
      <c r="A218" s="72" t="s">
        <v>237</v>
      </c>
      <c r="B218" s="72" t="s">
        <v>238</v>
      </c>
      <c r="C218" s="72" t="s">
        <v>1088</v>
      </c>
      <c r="D218" s="72">
        <f>SUMIFS('Comm_vacancy-LA_data'!E:E,'Comm_vacancy-LA_data'!$D:$D,'Comm_vacancy-inputs_1'!$C218,'Comm_vacancy-LA_data'!$B:$B,'Comm_vacancy-inputs_1'!$B218)</f>
        <v>33795</v>
      </c>
      <c r="E218" s="72">
        <f>SUMIFS('Comm_vacancy-LA_data'!F:F,'Comm_vacancy-LA_data'!$D:$D,'Comm_vacancy-inputs_1'!$C218,'Comm_vacancy-LA_data'!$B:$B,'Comm_vacancy-inputs_1'!$B218)</f>
        <v>273</v>
      </c>
      <c r="F218" s="132">
        <f t="shared" si="6"/>
        <v>8.078118064802485E-3</v>
      </c>
      <c r="G218" s="108">
        <f t="shared" si="7"/>
        <v>44378</v>
      </c>
    </row>
    <row r="219" spans="1:7" x14ac:dyDescent="0.35">
      <c r="A219" s="72" t="s">
        <v>237</v>
      </c>
      <c r="B219" s="72" t="s">
        <v>238</v>
      </c>
      <c r="C219" s="72" t="s">
        <v>1089</v>
      </c>
      <c r="D219" s="72">
        <f>SUMIFS('Comm_vacancy-LA_data'!E:E,'Comm_vacancy-LA_data'!$D:$D,'Comm_vacancy-inputs_1'!$C219,'Comm_vacancy-LA_data'!$B:$B,'Comm_vacancy-inputs_1'!$B219)</f>
        <v>33843</v>
      </c>
      <c r="E219" s="72">
        <f>SUMIFS('Comm_vacancy-LA_data'!F:F,'Comm_vacancy-LA_data'!$D:$D,'Comm_vacancy-inputs_1'!$C219,'Comm_vacancy-LA_data'!$B:$B,'Comm_vacancy-inputs_1'!$B219)</f>
        <v>281</v>
      </c>
      <c r="F219" s="132">
        <f t="shared" si="6"/>
        <v>8.3030464202346124E-3</v>
      </c>
      <c r="G219" s="108">
        <f t="shared" si="7"/>
        <v>44287</v>
      </c>
    </row>
    <row r="220" spans="1:7" x14ac:dyDescent="0.35">
      <c r="A220" s="72" t="s">
        <v>237</v>
      </c>
      <c r="B220" s="72" t="s">
        <v>238</v>
      </c>
      <c r="C220" s="72" t="s">
        <v>1090</v>
      </c>
      <c r="D220" s="72">
        <f>SUMIFS('Comm_vacancy-LA_data'!E:E,'Comm_vacancy-LA_data'!$D:$D,'Comm_vacancy-inputs_1'!$C220,'Comm_vacancy-LA_data'!$B:$B,'Comm_vacancy-inputs_1'!$B220)</f>
        <v>33871</v>
      </c>
      <c r="E220" s="72">
        <f>SUMIFS('Comm_vacancy-LA_data'!F:F,'Comm_vacancy-LA_data'!$D:$D,'Comm_vacancy-inputs_1'!$C220,'Comm_vacancy-LA_data'!$B:$B,'Comm_vacancy-inputs_1'!$B220)</f>
        <v>740</v>
      </c>
      <c r="F220" s="132">
        <f t="shared" si="6"/>
        <v>2.184759824038263E-2</v>
      </c>
      <c r="G220" s="108">
        <f t="shared" si="7"/>
        <v>44197</v>
      </c>
    </row>
    <row r="221" spans="1:7" x14ac:dyDescent="0.35">
      <c r="A221" s="72" t="s">
        <v>237</v>
      </c>
      <c r="B221" s="72" t="s">
        <v>238</v>
      </c>
      <c r="C221" s="72" t="s">
        <v>1091</v>
      </c>
      <c r="D221" s="72">
        <f>SUMIFS('Comm_vacancy-LA_data'!E:E,'Comm_vacancy-LA_data'!$D:$D,'Comm_vacancy-inputs_1'!$C221,'Comm_vacancy-LA_data'!$B:$B,'Comm_vacancy-inputs_1'!$B221)</f>
        <v>33847</v>
      </c>
      <c r="E221" s="72">
        <f>SUMIFS('Comm_vacancy-LA_data'!F:F,'Comm_vacancy-LA_data'!$D:$D,'Comm_vacancy-inputs_1'!$C221,'Comm_vacancy-LA_data'!$B:$B,'Comm_vacancy-inputs_1'!$B221)</f>
        <v>599</v>
      </c>
      <c r="F221" s="132">
        <f t="shared" si="6"/>
        <v>1.7697284840606259E-2</v>
      </c>
      <c r="G221" s="108">
        <f t="shared" si="7"/>
        <v>44105</v>
      </c>
    </row>
    <row r="222" spans="1:7" x14ac:dyDescent="0.35">
      <c r="A222" s="72" t="s">
        <v>237</v>
      </c>
      <c r="B222" s="72" t="s">
        <v>238</v>
      </c>
      <c r="C222" s="72" t="s">
        <v>1092</v>
      </c>
      <c r="D222" s="72">
        <f>SUMIFS('Comm_vacancy-LA_data'!E:E,'Comm_vacancy-LA_data'!$D:$D,'Comm_vacancy-inputs_1'!$C222,'Comm_vacancy-LA_data'!$B:$B,'Comm_vacancy-inputs_1'!$B222)</f>
        <v>33714</v>
      </c>
      <c r="E222" s="72">
        <f>SUMIFS('Comm_vacancy-LA_data'!F:F,'Comm_vacancy-LA_data'!$D:$D,'Comm_vacancy-inputs_1'!$C222,'Comm_vacancy-LA_data'!$B:$B,'Comm_vacancy-inputs_1'!$B222)</f>
        <v>384</v>
      </c>
      <c r="F222" s="132">
        <f t="shared" si="6"/>
        <v>1.1389927033279942E-2</v>
      </c>
      <c r="G222" s="108">
        <f t="shared" si="7"/>
        <v>44013</v>
      </c>
    </row>
    <row r="223" spans="1:7" x14ac:dyDescent="0.35">
      <c r="A223" s="72" t="s">
        <v>237</v>
      </c>
      <c r="B223" s="72" t="s">
        <v>238</v>
      </c>
      <c r="C223" s="72" t="s">
        <v>1093</v>
      </c>
      <c r="D223" s="72">
        <f>SUMIFS('Comm_vacancy-LA_data'!E:E,'Comm_vacancy-LA_data'!$D:$D,'Comm_vacancy-inputs_1'!$C223,'Comm_vacancy-LA_data'!$B:$B,'Comm_vacancy-inputs_1'!$B223)</f>
        <v>33113</v>
      </c>
      <c r="E223" s="72">
        <f>SUMIFS('Comm_vacancy-LA_data'!F:F,'Comm_vacancy-LA_data'!$D:$D,'Comm_vacancy-inputs_1'!$C223,'Comm_vacancy-LA_data'!$B:$B,'Comm_vacancy-inputs_1'!$B223)</f>
        <v>1632</v>
      </c>
      <c r="F223" s="132">
        <f t="shared" si="6"/>
        <v>4.9285778999184612E-2</v>
      </c>
      <c r="G223" s="108">
        <f t="shared" si="7"/>
        <v>43922</v>
      </c>
    </row>
    <row r="224" spans="1:7" x14ac:dyDescent="0.35">
      <c r="A224" s="72" t="s">
        <v>237</v>
      </c>
      <c r="B224" s="72" t="s">
        <v>238</v>
      </c>
      <c r="C224" s="72" t="s">
        <v>1094</v>
      </c>
      <c r="D224" s="72">
        <f>SUMIFS('Comm_vacancy-LA_data'!E:E,'Comm_vacancy-LA_data'!$D:$D,'Comm_vacancy-inputs_1'!$C224,'Comm_vacancy-LA_data'!$B:$B,'Comm_vacancy-inputs_1'!$B224)</f>
        <v>32849</v>
      </c>
      <c r="E224" s="72">
        <f>SUMIFS('Comm_vacancy-LA_data'!F:F,'Comm_vacancy-LA_data'!$D:$D,'Comm_vacancy-inputs_1'!$C224,'Comm_vacancy-LA_data'!$B:$B,'Comm_vacancy-inputs_1'!$B224)</f>
        <v>1781</v>
      </c>
      <c r="F224" s="132">
        <f t="shared" si="6"/>
        <v>5.4217784407440107E-2</v>
      </c>
      <c r="G224" s="108">
        <f t="shared" si="7"/>
        <v>43831</v>
      </c>
    </row>
    <row r="225" spans="1:7" x14ac:dyDescent="0.35">
      <c r="A225" s="72" t="s">
        <v>237</v>
      </c>
      <c r="B225" s="72" t="s">
        <v>238</v>
      </c>
      <c r="C225" s="72" t="s">
        <v>1095</v>
      </c>
      <c r="D225" s="72">
        <f>SUMIFS('Comm_vacancy-LA_data'!E:E,'Comm_vacancy-LA_data'!$D:$D,'Comm_vacancy-inputs_1'!$C225,'Comm_vacancy-LA_data'!$B:$B,'Comm_vacancy-inputs_1'!$B225)</f>
        <v>32778</v>
      </c>
      <c r="E225" s="72">
        <f>SUMIFS('Comm_vacancy-LA_data'!F:F,'Comm_vacancy-LA_data'!$D:$D,'Comm_vacancy-inputs_1'!$C225,'Comm_vacancy-LA_data'!$B:$B,'Comm_vacancy-inputs_1'!$B225)</f>
        <v>1640</v>
      </c>
      <c r="F225" s="132">
        <f t="shared" si="6"/>
        <v>5.0033559094514617E-2</v>
      </c>
      <c r="G225" s="108">
        <f t="shared" si="7"/>
        <v>43739</v>
      </c>
    </row>
    <row r="226" spans="1:7" x14ac:dyDescent="0.35">
      <c r="A226" s="72" t="s">
        <v>237</v>
      </c>
      <c r="B226" s="72" t="s">
        <v>238</v>
      </c>
      <c r="C226" s="72" t="s">
        <v>1096</v>
      </c>
      <c r="D226" s="72">
        <f>SUMIFS('Comm_vacancy-LA_data'!E:E,'Comm_vacancy-LA_data'!$D:$D,'Comm_vacancy-inputs_1'!$C226,'Comm_vacancy-LA_data'!$B:$B,'Comm_vacancy-inputs_1'!$B226)</f>
        <v>32634</v>
      </c>
      <c r="E226" s="72">
        <f>SUMIFS('Comm_vacancy-LA_data'!F:F,'Comm_vacancy-LA_data'!$D:$D,'Comm_vacancy-inputs_1'!$C226,'Comm_vacancy-LA_data'!$B:$B,'Comm_vacancy-inputs_1'!$B226)</f>
        <v>1690</v>
      </c>
      <c r="F226" s="132">
        <f t="shared" si="6"/>
        <v>5.1786480357908928E-2</v>
      </c>
      <c r="G226" s="108">
        <f t="shared" si="7"/>
        <v>43647</v>
      </c>
    </row>
    <row r="227" spans="1:7" x14ac:dyDescent="0.35">
      <c r="A227" s="72" t="s">
        <v>237</v>
      </c>
      <c r="B227" s="72" t="s">
        <v>238</v>
      </c>
      <c r="C227" s="72" t="s">
        <v>1097</v>
      </c>
      <c r="D227" s="72">
        <f>SUMIFS('Comm_vacancy-LA_data'!E:E,'Comm_vacancy-LA_data'!$D:$D,'Comm_vacancy-inputs_1'!$C227,'Comm_vacancy-LA_data'!$B:$B,'Comm_vacancy-inputs_1'!$B227)</f>
        <v>32580</v>
      </c>
      <c r="E227" s="72">
        <f>SUMIFS('Comm_vacancy-LA_data'!F:F,'Comm_vacancy-LA_data'!$D:$D,'Comm_vacancy-inputs_1'!$C227,'Comm_vacancy-LA_data'!$B:$B,'Comm_vacancy-inputs_1'!$B227)</f>
        <v>1821</v>
      </c>
      <c r="F227" s="132">
        <f t="shared" si="6"/>
        <v>5.5893186003683239E-2</v>
      </c>
      <c r="G227" s="108">
        <f t="shared" si="7"/>
        <v>43556</v>
      </c>
    </row>
    <row r="228" spans="1:7" x14ac:dyDescent="0.35">
      <c r="A228" s="72" t="s">
        <v>237</v>
      </c>
      <c r="B228" s="72" t="s">
        <v>238</v>
      </c>
      <c r="C228" s="72" t="s">
        <v>1098</v>
      </c>
      <c r="D228" s="72">
        <f>SUMIFS('Comm_vacancy-LA_data'!E:E,'Comm_vacancy-LA_data'!$D:$D,'Comm_vacancy-inputs_1'!$C228,'Comm_vacancy-LA_data'!$B:$B,'Comm_vacancy-inputs_1'!$B228)</f>
        <v>32115</v>
      </c>
      <c r="E228" s="72">
        <f>SUMIFS('Comm_vacancy-LA_data'!F:F,'Comm_vacancy-LA_data'!$D:$D,'Comm_vacancy-inputs_1'!$C228,'Comm_vacancy-LA_data'!$B:$B,'Comm_vacancy-inputs_1'!$B228)</f>
        <v>1858</v>
      </c>
      <c r="F228" s="132">
        <f t="shared" si="6"/>
        <v>5.7854585084851314E-2</v>
      </c>
      <c r="G228" s="108">
        <f t="shared" si="7"/>
        <v>43466</v>
      </c>
    </row>
    <row r="229" spans="1:7" x14ac:dyDescent="0.35">
      <c r="A229" s="72" t="s">
        <v>237</v>
      </c>
      <c r="B229" s="72" t="s">
        <v>238</v>
      </c>
      <c r="C229" s="72" t="s">
        <v>1099</v>
      </c>
      <c r="D229" s="72">
        <f>SUMIFS('Comm_vacancy-LA_data'!E:E,'Comm_vacancy-LA_data'!$D:$D,'Comm_vacancy-inputs_1'!$C229,'Comm_vacancy-LA_data'!$B:$B,'Comm_vacancy-inputs_1'!$B229)</f>
        <v>33008</v>
      </c>
      <c r="E229" s="72">
        <f>SUMIFS('Comm_vacancy-LA_data'!F:F,'Comm_vacancy-LA_data'!$D:$D,'Comm_vacancy-inputs_1'!$C229,'Comm_vacancy-LA_data'!$B:$B,'Comm_vacancy-inputs_1'!$B229)</f>
        <v>1859</v>
      </c>
      <c r="F229" s="132">
        <f t="shared" si="6"/>
        <v>5.6319680077556958E-2</v>
      </c>
      <c r="G229" s="108">
        <f t="shared" si="7"/>
        <v>43374</v>
      </c>
    </row>
    <row r="230" spans="1:7" x14ac:dyDescent="0.35">
      <c r="A230" s="72" t="s">
        <v>239</v>
      </c>
      <c r="B230" s="72" t="s">
        <v>240</v>
      </c>
      <c r="C230" s="72" t="s">
        <v>1088</v>
      </c>
      <c r="D230" s="72">
        <f>SUMIFS('Comm_vacancy-LA_data'!E:E,'Comm_vacancy-LA_data'!$D:$D,'Comm_vacancy-inputs_1'!$C230,'Comm_vacancy-LA_data'!$B:$B,'Comm_vacancy-inputs_1'!$B230)</f>
        <v>1945</v>
      </c>
      <c r="E230" s="72">
        <f>SUMIFS('Comm_vacancy-LA_data'!F:F,'Comm_vacancy-LA_data'!$D:$D,'Comm_vacancy-inputs_1'!$C230,'Comm_vacancy-LA_data'!$B:$B,'Comm_vacancy-inputs_1'!$B230)</f>
        <v>73</v>
      </c>
      <c r="F230" s="132">
        <f t="shared" si="6"/>
        <v>3.7532133676092545E-2</v>
      </c>
      <c r="G230" s="108">
        <f t="shared" si="7"/>
        <v>44378</v>
      </c>
    </row>
    <row r="231" spans="1:7" x14ac:dyDescent="0.35">
      <c r="A231" s="72" t="s">
        <v>239</v>
      </c>
      <c r="B231" s="72" t="s">
        <v>240</v>
      </c>
      <c r="C231" s="72" t="s">
        <v>1089</v>
      </c>
      <c r="D231" s="72">
        <f>SUMIFS('Comm_vacancy-LA_data'!E:E,'Comm_vacancy-LA_data'!$D:$D,'Comm_vacancy-inputs_1'!$C231,'Comm_vacancy-LA_data'!$B:$B,'Comm_vacancy-inputs_1'!$B231)</f>
        <v>1940</v>
      </c>
      <c r="E231" s="72">
        <f>SUMIFS('Comm_vacancy-LA_data'!F:F,'Comm_vacancy-LA_data'!$D:$D,'Comm_vacancy-inputs_1'!$C231,'Comm_vacancy-LA_data'!$B:$B,'Comm_vacancy-inputs_1'!$B231)</f>
        <v>77</v>
      </c>
      <c r="F231" s="132">
        <f t="shared" si="6"/>
        <v>3.9690721649484534E-2</v>
      </c>
      <c r="G231" s="108">
        <f t="shared" si="7"/>
        <v>44287</v>
      </c>
    </row>
    <row r="232" spans="1:7" x14ac:dyDescent="0.35">
      <c r="A232" s="72" t="s">
        <v>239</v>
      </c>
      <c r="B232" s="72" t="s">
        <v>240</v>
      </c>
      <c r="C232" s="72" t="s">
        <v>1090</v>
      </c>
      <c r="D232" s="72">
        <f>SUMIFS('Comm_vacancy-LA_data'!E:E,'Comm_vacancy-LA_data'!$D:$D,'Comm_vacancy-inputs_1'!$C232,'Comm_vacancy-LA_data'!$B:$B,'Comm_vacancy-inputs_1'!$B232)</f>
        <v>1941</v>
      </c>
      <c r="E232" s="72">
        <f>SUMIFS('Comm_vacancy-LA_data'!F:F,'Comm_vacancy-LA_data'!$D:$D,'Comm_vacancy-inputs_1'!$C232,'Comm_vacancy-LA_data'!$B:$B,'Comm_vacancy-inputs_1'!$B232)</f>
        <v>73</v>
      </c>
      <c r="F232" s="132">
        <f t="shared" si="6"/>
        <v>3.7609479649665122E-2</v>
      </c>
      <c r="G232" s="108">
        <f t="shared" si="7"/>
        <v>44197</v>
      </c>
    </row>
    <row r="233" spans="1:7" x14ac:dyDescent="0.35">
      <c r="A233" s="72" t="s">
        <v>239</v>
      </c>
      <c r="B233" s="72" t="s">
        <v>240</v>
      </c>
      <c r="C233" s="72" t="s">
        <v>1091</v>
      </c>
      <c r="D233" s="72">
        <f>SUMIFS('Comm_vacancy-LA_data'!E:E,'Comm_vacancy-LA_data'!$D:$D,'Comm_vacancy-inputs_1'!$C233,'Comm_vacancy-LA_data'!$B:$B,'Comm_vacancy-inputs_1'!$B233)</f>
        <v>1947</v>
      </c>
      <c r="E233" s="72">
        <f>SUMIFS('Comm_vacancy-LA_data'!F:F,'Comm_vacancy-LA_data'!$D:$D,'Comm_vacancy-inputs_1'!$C233,'Comm_vacancy-LA_data'!$B:$B,'Comm_vacancy-inputs_1'!$B233)</f>
        <v>64</v>
      </c>
      <c r="F233" s="132">
        <f t="shared" si="6"/>
        <v>3.2871083718541347E-2</v>
      </c>
      <c r="G233" s="108">
        <f t="shared" si="7"/>
        <v>44105</v>
      </c>
    </row>
    <row r="234" spans="1:7" x14ac:dyDescent="0.35">
      <c r="A234" s="72" t="s">
        <v>239</v>
      </c>
      <c r="B234" s="72" t="s">
        <v>240</v>
      </c>
      <c r="C234" s="72" t="s">
        <v>1092</v>
      </c>
      <c r="D234" s="72">
        <f>SUMIFS('Comm_vacancy-LA_data'!E:E,'Comm_vacancy-LA_data'!$D:$D,'Comm_vacancy-inputs_1'!$C234,'Comm_vacancy-LA_data'!$B:$B,'Comm_vacancy-inputs_1'!$B234)</f>
        <v>1934</v>
      </c>
      <c r="E234" s="72">
        <f>SUMIFS('Comm_vacancy-LA_data'!F:F,'Comm_vacancy-LA_data'!$D:$D,'Comm_vacancy-inputs_1'!$C234,'Comm_vacancy-LA_data'!$B:$B,'Comm_vacancy-inputs_1'!$B234)</f>
        <v>67</v>
      </c>
      <c r="F234" s="132">
        <f t="shared" si="6"/>
        <v>3.464322647362978E-2</v>
      </c>
      <c r="G234" s="108">
        <f t="shared" si="7"/>
        <v>44013</v>
      </c>
    </row>
    <row r="235" spans="1:7" x14ac:dyDescent="0.35">
      <c r="A235" s="72" t="s">
        <v>239</v>
      </c>
      <c r="B235" s="72" t="s">
        <v>240</v>
      </c>
      <c r="C235" s="72" t="s">
        <v>1093</v>
      </c>
      <c r="D235" s="72">
        <f>SUMIFS('Comm_vacancy-LA_data'!E:E,'Comm_vacancy-LA_data'!$D:$D,'Comm_vacancy-inputs_1'!$C235,'Comm_vacancy-LA_data'!$B:$B,'Comm_vacancy-inputs_1'!$B235)</f>
        <v>1926</v>
      </c>
      <c r="E235" s="72">
        <f>SUMIFS('Comm_vacancy-LA_data'!F:F,'Comm_vacancy-LA_data'!$D:$D,'Comm_vacancy-inputs_1'!$C235,'Comm_vacancy-LA_data'!$B:$B,'Comm_vacancy-inputs_1'!$B235)</f>
        <v>73</v>
      </c>
      <c r="F235" s="132">
        <f t="shared" si="6"/>
        <v>3.7902388369678089E-2</v>
      </c>
      <c r="G235" s="108">
        <f t="shared" si="7"/>
        <v>43922</v>
      </c>
    </row>
    <row r="236" spans="1:7" x14ac:dyDescent="0.35">
      <c r="A236" s="72" t="s">
        <v>239</v>
      </c>
      <c r="B236" s="72" t="s">
        <v>240</v>
      </c>
      <c r="C236" s="72" t="s">
        <v>1094</v>
      </c>
      <c r="D236" s="72">
        <f>SUMIFS('Comm_vacancy-LA_data'!E:E,'Comm_vacancy-LA_data'!$D:$D,'Comm_vacancy-inputs_1'!$C236,'Comm_vacancy-LA_data'!$B:$B,'Comm_vacancy-inputs_1'!$B236)</f>
        <v>1930</v>
      </c>
      <c r="E236" s="72">
        <f>SUMIFS('Comm_vacancy-LA_data'!F:F,'Comm_vacancy-LA_data'!$D:$D,'Comm_vacancy-inputs_1'!$C236,'Comm_vacancy-LA_data'!$B:$B,'Comm_vacancy-inputs_1'!$B236)</f>
        <v>89</v>
      </c>
      <c r="F236" s="132">
        <f t="shared" si="6"/>
        <v>4.6113989637305702E-2</v>
      </c>
      <c r="G236" s="108">
        <f t="shared" si="7"/>
        <v>43831</v>
      </c>
    </row>
    <row r="237" spans="1:7" x14ac:dyDescent="0.35">
      <c r="A237" s="72" t="s">
        <v>239</v>
      </c>
      <c r="B237" s="72" t="s">
        <v>240</v>
      </c>
      <c r="C237" s="72" t="s">
        <v>1095</v>
      </c>
      <c r="D237" s="72">
        <f>SUMIFS('Comm_vacancy-LA_data'!E:E,'Comm_vacancy-LA_data'!$D:$D,'Comm_vacancy-inputs_1'!$C237,'Comm_vacancy-LA_data'!$B:$B,'Comm_vacancy-inputs_1'!$B237)</f>
        <v>1933</v>
      </c>
      <c r="E237" s="72">
        <f>SUMIFS('Comm_vacancy-LA_data'!F:F,'Comm_vacancy-LA_data'!$D:$D,'Comm_vacancy-inputs_1'!$C237,'Comm_vacancy-LA_data'!$B:$B,'Comm_vacancy-inputs_1'!$B237)</f>
        <v>93</v>
      </c>
      <c r="F237" s="132">
        <f t="shared" si="6"/>
        <v>4.8111743404035179E-2</v>
      </c>
      <c r="G237" s="108">
        <f t="shared" si="7"/>
        <v>43739</v>
      </c>
    </row>
    <row r="238" spans="1:7" x14ac:dyDescent="0.35">
      <c r="A238" s="72" t="s">
        <v>239</v>
      </c>
      <c r="B238" s="72" t="s">
        <v>240</v>
      </c>
      <c r="C238" s="72" t="s">
        <v>1096</v>
      </c>
      <c r="D238" s="72">
        <f>SUMIFS('Comm_vacancy-LA_data'!E:E,'Comm_vacancy-LA_data'!$D:$D,'Comm_vacancy-inputs_1'!$C238,'Comm_vacancy-LA_data'!$B:$B,'Comm_vacancy-inputs_1'!$B238)</f>
        <v>1946</v>
      </c>
      <c r="E238" s="72">
        <f>SUMIFS('Comm_vacancy-LA_data'!F:F,'Comm_vacancy-LA_data'!$D:$D,'Comm_vacancy-inputs_1'!$C238,'Comm_vacancy-LA_data'!$B:$B,'Comm_vacancy-inputs_1'!$B238)</f>
        <v>102</v>
      </c>
      <c r="F238" s="132">
        <f t="shared" si="6"/>
        <v>5.2415210688591986E-2</v>
      </c>
      <c r="G238" s="108">
        <f t="shared" si="7"/>
        <v>43647</v>
      </c>
    </row>
    <row r="239" spans="1:7" x14ac:dyDescent="0.35">
      <c r="A239" s="72" t="s">
        <v>239</v>
      </c>
      <c r="B239" s="72" t="s">
        <v>240</v>
      </c>
      <c r="C239" s="72" t="s">
        <v>1097</v>
      </c>
      <c r="D239" s="72">
        <f>SUMIFS('Comm_vacancy-LA_data'!E:E,'Comm_vacancy-LA_data'!$D:$D,'Comm_vacancy-inputs_1'!$C239,'Comm_vacancy-LA_data'!$B:$B,'Comm_vacancy-inputs_1'!$B239)</f>
        <v>1938</v>
      </c>
      <c r="E239" s="72">
        <f>SUMIFS('Comm_vacancy-LA_data'!F:F,'Comm_vacancy-LA_data'!$D:$D,'Comm_vacancy-inputs_1'!$C239,'Comm_vacancy-LA_data'!$B:$B,'Comm_vacancy-inputs_1'!$B239)</f>
        <v>99</v>
      </c>
      <c r="F239" s="132">
        <f t="shared" si="6"/>
        <v>5.108359133126935E-2</v>
      </c>
      <c r="G239" s="108">
        <f t="shared" si="7"/>
        <v>43556</v>
      </c>
    </row>
    <row r="240" spans="1:7" x14ac:dyDescent="0.35">
      <c r="A240" s="72" t="s">
        <v>239</v>
      </c>
      <c r="B240" s="72" t="s">
        <v>240</v>
      </c>
      <c r="C240" s="72" t="s">
        <v>1098</v>
      </c>
      <c r="D240" s="72">
        <f>SUMIFS('Comm_vacancy-LA_data'!E:E,'Comm_vacancy-LA_data'!$D:$D,'Comm_vacancy-inputs_1'!$C240,'Comm_vacancy-LA_data'!$B:$B,'Comm_vacancy-inputs_1'!$B240)</f>
        <v>1910</v>
      </c>
      <c r="E240" s="72">
        <f>SUMIFS('Comm_vacancy-LA_data'!F:F,'Comm_vacancy-LA_data'!$D:$D,'Comm_vacancy-inputs_1'!$C240,'Comm_vacancy-LA_data'!$B:$B,'Comm_vacancy-inputs_1'!$B240)</f>
        <v>92</v>
      </c>
      <c r="F240" s="132">
        <f t="shared" si="6"/>
        <v>4.8167539267015703E-2</v>
      </c>
      <c r="G240" s="108">
        <f t="shared" si="7"/>
        <v>43466</v>
      </c>
    </row>
    <row r="241" spans="1:7" x14ac:dyDescent="0.35">
      <c r="A241" s="72" t="s">
        <v>239</v>
      </c>
      <c r="B241" s="72" t="s">
        <v>240</v>
      </c>
      <c r="C241" s="72" t="s">
        <v>1099</v>
      </c>
      <c r="D241" s="72">
        <f>SUMIFS('Comm_vacancy-LA_data'!E:E,'Comm_vacancy-LA_data'!$D:$D,'Comm_vacancy-inputs_1'!$C241,'Comm_vacancy-LA_data'!$B:$B,'Comm_vacancy-inputs_1'!$B241)</f>
        <v>1987</v>
      </c>
      <c r="E241" s="72">
        <f>SUMIFS('Comm_vacancy-LA_data'!F:F,'Comm_vacancy-LA_data'!$D:$D,'Comm_vacancy-inputs_1'!$C241,'Comm_vacancy-LA_data'!$B:$B,'Comm_vacancy-inputs_1'!$B241)</f>
        <v>114</v>
      </c>
      <c r="F241" s="132">
        <f t="shared" si="6"/>
        <v>5.7372924006039258E-2</v>
      </c>
      <c r="G241" s="108">
        <f t="shared" si="7"/>
        <v>43374</v>
      </c>
    </row>
    <row r="242" spans="1:7" x14ac:dyDescent="0.35">
      <c r="A242" s="72" t="s">
        <v>241</v>
      </c>
      <c r="B242" s="72" t="s">
        <v>242</v>
      </c>
      <c r="C242" s="72" t="s">
        <v>1088</v>
      </c>
      <c r="D242" s="72">
        <f>SUMIFS('Comm_vacancy-LA_data'!E:E,'Comm_vacancy-LA_data'!$D:$D,'Comm_vacancy-inputs_1'!$C242,'Comm_vacancy-LA_data'!$B:$B,'Comm_vacancy-inputs_1'!$B242)</f>
        <v>5972</v>
      </c>
      <c r="E242" s="72">
        <f>SUMIFS('Comm_vacancy-LA_data'!F:F,'Comm_vacancy-LA_data'!$D:$D,'Comm_vacancy-inputs_1'!$C242,'Comm_vacancy-LA_data'!$B:$B,'Comm_vacancy-inputs_1'!$B242)</f>
        <v>348</v>
      </c>
      <c r="F242" s="132">
        <f t="shared" si="6"/>
        <v>5.8271935699933018E-2</v>
      </c>
      <c r="G242" s="108">
        <f t="shared" si="7"/>
        <v>44378</v>
      </c>
    </row>
    <row r="243" spans="1:7" x14ac:dyDescent="0.35">
      <c r="A243" s="72" t="s">
        <v>241</v>
      </c>
      <c r="B243" s="72" t="s">
        <v>242</v>
      </c>
      <c r="C243" s="72" t="s">
        <v>1089</v>
      </c>
      <c r="D243" s="72">
        <f>SUMIFS('Comm_vacancy-LA_data'!E:E,'Comm_vacancy-LA_data'!$D:$D,'Comm_vacancy-inputs_1'!$C243,'Comm_vacancy-LA_data'!$B:$B,'Comm_vacancy-inputs_1'!$B243)</f>
        <v>5967</v>
      </c>
      <c r="E243" s="72">
        <f>SUMIFS('Comm_vacancy-LA_data'!F:F,'Comm_vacancy-LA_data'!$D:$D,'Comm_vacancy-inputs_1'!$C243,'Comm_vacancy-LA_data'!$B:$B,'Comm_vacancy-inputs_1'!$B243)</f>
        <v>307</v>
      </c>
      <c r="F243" s="132">
        <f t="shared" si="6"/>
        <v>5.1449639684933803E-2</v>
      </c>
      <c r="G243" s="108">
        <f t="shared" si="7"/>
        <v>44287</v>
      </c>
    </row>
    <row r="244" spans="1:7" x14ac:dyDescent="0.35">
      <c r="A244" s="72" t="s">
        <v>241</v>
      </c>
      <c r="B244" s="72" t="s">
        <v>242</v>
      </c>
      <c r="C244" s="72" t="s">
        <v>1090</v>
      </c>
      <c r="D244" s="72">
        <f>SUMIFS('Comm_vacancy-LA_data'!E:E,'Comm_vacancy-LA_data'!$D:$D,'Comm_vacancy-inputs_1'!$C244,'Comm_vacancy-LA_data'!$B:$B,'Comm_vacancy-inputs_1'!$B244)</f>
        <v>5958</v>
      </c>
      <c r="E244" s="72">
        <f>SUMIFS('Comm_vacancy-LA_data'!F:F,'Comm_vacancy-LA_data'!$D:$D,'Comm_vacancy-inputs_1'!$C244,'Comm_vacancy-LA_data'!$B:$B,'Comm_vacancy-inputs_1'!$B244)</f>
        <v>332</v>
      </c>
      <c r="F244" s="132">
        <f t="shared" si="6"/>
        <v>5.5723397113125211E-2</v>
      </c>
      <c r="G244" s="108">
        <f t="shared" si="7"/>
        <v>44197</v>
      </c>
    </row>
    <row r="245" spans="1:7" x14ac:dyDescent="0.35">
      <c r="A245" s="72" t="s">
        <v>241</v>
      </c>
      <c r="B245" s="72" t="s">
        <v>242</v>
      </c>
      <c r="C245" s="72" t="s">
        <v>1091</v>
      </c>
      <c r="D245" s="72">
        <f>SUMIFS('Comm_vacancy-LA_data'!E:E,'Comm_vacancy-LA_data'!$D:$D,'Comm_vacancy-inputs_1'!$C245,'Comm_vacancy-LA_data'!$B:$B,'Comm_vacancy-inputs_1'!$B245)</f>
        <v>5945</v>
      </c>
      <c r="E245" s="72">
        <f>SUMIFS('Comm_vacancy-LA_data'!F:F,'Comm_vacancy-LA_data'!$D:$D,'Comm_vacancy-inputs_1'!$C245,'Comm_vacancy-LA_data'!$B:$B,'Comm_vacancy-inputs_1'!$B245)</f>
        <v>739</v>
      </c>
      <c r="F245" s="132">
        <f t="shared" si="6"/>
        <v>0.12430613961312027</v>
      </c>
      <c r="G245" s="108">
        <f t="shared" si="7"/>
        <v>44105</v>
      </c>
    </row>
    <row r="246" spans="1:7" x14ac:dyDescent="0.35">
      <c r="A246" s="72" t="s">
        <v>241</v>
      </c>
      <c r="B246" s="72" t="s">
        <v>242</v>
      </c>
      <c r="C246" s="72" t="s">
        <v>1092</v>
      </c>
      <c r="D246" s="72">
        <f>SUMIFS('Comm_vacancy-LA_data'!E:E,'Comm_vacancy-LA_data'!$D:$D,'Comm_vacancy-inputs_1'!$C246,'Comm_vacancy-LA_data'!$B:$B,'Comm_vacancy-inputs_1'!$B246)</f>
        <v>5921</v>
      </c>
      <c r="E246" s="72">
        <f>SUMIFS('Comm_vacancy-LA_data'!F:F,'Comm_vacancy-LA_data'!$D:$D,'Comm_vacancy-inputs_1'!$C246,'Comm_vacancy-LA_data'!$B:$B,'Comm_vacancy-inputs_1'!$B246)</f>
        <v>712</v>
      </c>
      <c r="F246" s="132">
        <f t="shared" si="6"/>
        <v>0.12024995777740247</v>
      </c>
      <c r="G246" s="108">
        <f t="shared" si="7"/>
        <v>44013</v>
      </c>
    </row>
    <row r="247" spans="1:7" x14ac:dyDescent="0.35">
      <c r="A247" s="72" t="s">
        <v>241</v>
      </c>
      <c r="B247" s="72" t="s">
        <v>242</v>
      </c>
      <c r="C247" s="72" t="s">
        <v>1093</v>
      </c>
      <c r="D247" s="72">
        <f>SUMIFS('Comm_vacancy-LA_data'!E:E,'Comm_vacancy-LA_data'!$D:$D,'Comm_vacancy-inputs_1'!$C247,'Comm_vacancy-LA_data'!$B:$B,'Comm_vacancy-inputs_1'!$B247)</f>
        <v>5900</v>
      </c>
      <c r="E247" s="72">
        <f>SUMIFS('Comm_vacancy-LA_data'!F:F,'Comm_vacancy-LA_data'!$D:$D,'Comm_vacancy-inputs_1'!$C247,'Comm_vacancy-LA_data'!$B:$B,'Comm_vacancy-inputs_1'!$B247)</f>
        <v>875</v>
      </c>
      <c r="F247" s="132">
        <f t="shared" si="6"/>
        <v>0.14830508474576271</v>
      </c>
      <c r="G247" s="108">
        <f t="shared" si="7"/>
        <v>43922</v>
      </c>
    </row>
    <row r="248" spans="1:7" x14ac:dyDescent="0.35">
      <c r="A248" s="72" t="s">
        <v>241</v>
      </c>
      <c r="B248" s="72" t="s">
        <v>242</v>
      </c>
      <c r="C248" s="72" t="s">
        <v>1094</v>
      </c>
      <c r="D248" s="72">
        <f>SUMIFS('Comm_vacancy-LA_data'!E:E,'Comm_vacancy-LA_data'!$D:$D,'Comm_vacancy-inputs_1'!$C248,'Comm_vacancy-LA_data'!$B:$B,'Comm_vacancy-inputs_1'!$B248)</f>
        <v>5918</v>
      </c>
      <c r="E248" s="72">
        <f>SUMIFS('Comm_vacancy-LA_data'!F:F,'Comm_vacancy-LA_data'!$D:$D,'Comm_vacancy-inputs_1'!$C248,'Comm_vacancy-LA_data'!$B:$B,'Comm_vacancy-inputs_1'!$B248)</f>
        <v>822</v>
      </c>
      <c r="F248" s="132">
        <f t="shared" si="6"/>
        <v>0.13889827644474484</v>
      </c>
      <c r="G248" s="108">
        <f t="shared" si="7"/>
        <v>43831</v>
      </c>
    </row>
    <row r="249" spans="1:7" x14ac:dyDescent="0.35">
      <c r="A249" s="72" t="s">
        <v>241</v>
      </c>
      <c r="B249" s="72" t="s">
        <v>242</v>
      </c>
      <c r="C249" s="72" t="s">
        <v>1095</v>
      </c>
      <c r="D249" s="72">
        <f>SUMIFS('Comm_vacancy-LA_data'!E:E,'Comm_vacancy-LA_data'!$D:$D,'Comm_vacancy-inputs_1'!$C249,'Comm_vacancy-LA_data'!$B:$B,'Comm_vacancy-inputs_1'!$B249)</f>
        <v>5864</v>
      </c>
      <c r="E249" s="72">
        <f>SUMIFS('Comm_vacancy-LA_data'!F:F,'Comm_vacancy-LA_data'!$D:$D,'Comm_vacancy-inputs_1'!$C249,'Comm_vacancy-LA_data'!$B:$B,'Comm_vacancy-inputs_1'!$B249)</f>
        <v>829</v>
      </c>
      <c r="F249" s="132">
        <f t="shared" si="6"/>
        <v>0.14137107776261937</v>
      </c>
      <c r="G249" s="108">
        <f t="shared" si="7"/>
        <v>43739</v>
      </c>
    </row>
    <row r="250" spans="1:7" x14ac:dyDescent="0.35">
      <c r="A250" s="72" t="s">
        <v>241</v>
      </c>
      <c r="B250" s="72" t="s">
        <v>242</v>
      </c>
      <c r="C250" s="72" t="s">
        <v>1096</v>
      </c>
      <c r="D250" s="72">
        <f>SUMIFS('Comm_vacancy-LA_data'!E:E,'Comm_vacancy-LA_data'!$D:$D,'Comm_vacancy-inputs_1'!$C250,'Comm_vacancy-LA_data'!$B:$B,'Comm_vacancy-inputs_1'!$B250)</f>
        <v>5867</v>
      </c>
      <c r="E250" s="72">
        <f>SUMIFS('Comm_vacancy-LA_data'!F:F,'Comm_vacancy-LA_data'!$D:$D,'Comm_vacancy-inputs_1'!$C250,'Comm_vacancy-LA_data'!$B:$B,'Comm_vacancy-inputs_1'!$B250)</f>
        <v>832</v>
      </c>
      <c r="F250" s="132">
        <f t="shared" si="6"/>
        <v>0.14181012442474861</v>
      </c>
      <c r="G250" s="108">
        <f t="shared" si="7"/>
        <v>43647</v>
      </c>
    </row>
    <row r="251" spans="1:7" x14ac:dyDescent="0.35">
      <c r="A251" s="72" t="s">
        <v>241</v>
      </c>
      <c r="B251" s="72" t="s">
        <v>242</v>
      </c>
      <c r="C251" s="72" t="s">
        <v>1097</v>
      </c>
      <c r="D251" s="72">
        <f>SUMIFS('Comm_vacancy-LA_data'!E:E,'Comm_vacancy-LA_data'!$D:$D,'Comm_vacancy-inputs_1'!$C251,'Comm_vacancy-LA_data'!$B:$B,'Comm_vacancy-inputs_1'!$B251)</f>
        <v>5877</v>
      </c>
      <c r="E251" s="72">
        <f>SUMIFS('Comm_vacancy-LA_data'!F:F,'Comm_vacancy-LA_data'!$D:$D,'Comm_vacancy-inputs_1'!$C251,'Comm_vacancy-LA_data'!$B:$B,'Comm_vacancy-inputs_1'!$B251)</f>
        <v>381</v>
      </c>
      <c r="F251" s="132">
        <f t="shared" si="6"/>
        <v>6.4828994384890246E-2</v>
      </c>
      <c r="G251" s="108">
        <f t="shared" si="7"/>
        <v>43556</v>
      </c>
    </row>
    <row r="252" spans="1:7" x14ac:dyDescent="0.35">
      <c r="A252" s="72" t="s">
        <v>241</v>
      </c>
      <c r="B252" s="72" t="s">
        <v>242</v>
      </c>
      <c r="C252" s="72" t="s">
        <v>1098</v>
      </c>
      <c r="D252" s="72">
        <f>SUMIFS('Comm_vacancy-LA_data'!E:E,'Comm_vacancy-LA_data'!$D:$D,'Comm_vacancy-inputs_1'!$C252,'Comm_vacancy-LA_data'!$B:$B,'Comm_vacancy-inputs_1'!$B252)</f>
        <v>5771</v>
      </c>
      <c r="E252" s="72">
        <f>SUMIFS('Comm_vacancy-LA_data'!F:F,'Comm_vacancy-LA_data'!$D:$D,'Comm_vacancy-inputs_1'!$C252,'Comm_vacancy-LA_data'!$B:$B,'Comm_vacancy-inputs_1'!$B252)</f>
        <v>282</v>
      </c>
      <c r="F252" s="132">
        <f t="shared" si="6"/>
        <v>4.8865014728816498E-2</v>
      </c>
      <c r="G252" s="108">
        <f t="shared" si="7"/>
        <v>43466</v>
      </c>
    </row>
    <row r="253" spans="1:7" x14ac:dyDescent="0.35">
      <c r="A253" s="72" t="s">
        <v>241</v>
      </c>
      <c r="B253" s="72" t="s">
        <v>242</v>
      </c>
      <c r="C253" s="72" t="s">
        <v>1099</v>
      </c>
      <c r="D253" s="72">
        <f>SUMIFS('Comm_vacancy-LA_data'!E:E,'Comm_vacancy-LA_data'!$D:$D,'Comm_vacancy-inputs_1'!$C253,'Comm_vacancy-LA_data'!$B:$B,'Comm_vacancy-inputs_1'!$B253)</f>
        <v>6196</v>
      </c>
      <c r="E253" s="72">
        <f>SUMIFS('Comm_vacancy-LA_data'!F:F,'Comm_vacancy-LA_data'!$D:$D,'Comm_vacancy-inputs_1'!$C253,'Comm_vacancy-LA_data'!$B:$B,'Comm_vacancy-inputs_1'!$B253)</f>
        <v>347</v>
      </c>
      <c r="F253" s="132">
        <f t="shared" si="6"/>
        <v>5.6003873466752743E-2</v>
      </c>
      <c r="G253" s="108">
        <f t="shared" si="7"/>
        <v>43374</v>
      </c>
    </row>
    <row r="254" spans="1:7" x14ac:dyDescent="0.35">
      <c r="A254" s="72" t="s">
        <v>243</v>
      </c>
      <c r="B254" s="72" t="s">
        <v>244</v>
      </c>
      <c r="C254" s="72" t="s">
        <v>1088</v>
      </c>
      <c r="D254" s="72">
        <f>SUMIFS('Comm_vacancy-LA_data'!E:E,'Comm_vacancy-LA_data'!$D:$D,'Comm_vacancy-inputs_1'!$C254,'Comm_vacancy-LA_data'!$B:$B,'Comm_vacancy-inputs_1'!$B254)</f>
        <v>6084</v>
      </c>
      <c r="E254" s="72">
        <f>SUMIFS('Comm_vacancy-LA_data'!F:F,'Comm_vacancy-LA_data'!$D:$D,'Comm_vacancy-inputs_1'!$C254,'Comm_vacancy-LA_data'!$B:$B,'Comm_vacancy-inputs_1'!$B254)</f>
        <v>873</v>
      </c>
      <c r="F254" s="132">
        <f t="shared" si="6"/>
        <v>0.14349112426035504</v>
      </c>
      <c r="G254" s="108">
        <f t="shared" si="7"/>
        <v>44378</v>
      </c>
    </row>
    <row r="255" spans="1:7" x14ac:dyDescent="0.35">
      <c r="A255" s="72" t="s">
        <v>243</v>
      </c>
      <c r="B255" s="72" t="s">
        <v>244</v>
      </c>
      <c r="C255" s="72" t="s">
        <v>1089</v>
      </c>
      <c r="D255" s="72">
        <f>SUMIFS('Comm_vacancy-LA_data'!E:E,'Comm_vacancy-LA_data'!$D:$D,'Comm_vacancy-inputs_1'!$C255,'Comm_vacancy-LA_data'!$B:$B,'Comm_vacancy-inputs_1'!$B255)</f>
        <v>6094</v>
      </c>
      <c r="E255" s="72">
        <f>SUMIFS('Comm_vacancy-LA_data'!F:F,'Comm_vacancy-LA_data'!$D:$D,'Comm_vacancy-inputs_1'!$C255,'Comm_vacancy-LA_data'!$B:$B,'Comm_vacancy-inputs_1'!$B255)</f>
        <v>868</v>
      </c>
      <c r="F255" s="132">
        <f t="shared" si="6"/>
        <v>0.14243518214637349</v>
      </c>
      <c r="G255" s="108">
        <f t="shared" si="7"/>
        <v>44287</v>
      </c>
    </row>
    <row r="256" spans="1:7" x14ac:dyDescent="0.35">
      <c r="A256" s="72" t="s">
        <v>243</v>
      </c>
      <c r="B256" s="72" t="s">
        <v>244</v>
      </c>
      <c r="C256" s="72" t="s">
        <v>1090</v>
      </c>
      <c r="D256" s="72">
        <f>SUMIFS('Comm_vacancy-LA_data'!E:E,'Comm_vacancy-LA_data'!$D:$D,'Comm_vacancy-inputs_1'!$C256,'Comm_vacancy-LA_data'!$B:$B,'Comm_vacancy-inputs_1'!$B256)</f>
        <v>6078</v>
      </c>
      <c r="E256" s="72">
        <f>SUMIFS('Comm_vacancy-LA_data'!F:F,'Comm_vacancy-LA_data'!$D:$D,'Comm_vacancy-inputs_1'!$C256,'Comm_vacancy-LA_data'!$B:$B,'Comm_vacancy-inputs_1'!$B256)</f>
        <v>894</v>
      </c>
      <c r="F256" s="132">
        <f t="shared" si="6"/>
        <v>0.14708785784797632</v>
      </c>
      <c r="G256" s="108">
        <f t="shared" si="7"/>
        <v>44197</v>
      </c>
    </row>
    <row r="257" spans="1:7" x14ac:dyDescent="0.35">
      <c r="A257" s="72" t="s">
        <v>243</v>
      </c>
      <c r="B257" s="72" t="s">
        <v>244</v>
      </c>
      <c r="C257" s="72" t="s">
        <v>1091</v>
      </c>
      <c r="D257" s="72">
        <f>SUMIFS('Comm_vacancy-LA_data'!E:E,'Comm_vacancy-LA_data'!$D:$D,'Comm_vacancy-inputs_1'!$C257,'Comm_vacancy-LA_data'!$B:$B,'Comm_vacancy-inputs_1'!$B257)</f>
        <v>6064</v>
      </c>
      <c r="E257" s="72">
        <f>SUMIFS('Comm_vacancy-LA_data'!F:F,'Comm_vacancy-LA_data'!$D:$D,'Comm_vacancy-inputs_1'!$C257,'Comm_vacancy-LA_data'!$B:$B,'Comm_vacancy-inputs_1'!$B257)</f>
        <v>900</v>
      </c>
      <c r="F257" s="132">
        <f t="shared" si="6"/>
        <v>0.14841688654353563</v>
      </c>
      <c r="G257" s="108">
        <f t="shared" si="7"/>
        <v>44105</v>
      </c>
    </row>
    <row r="258" spans="1:7" x14ac:dyDescent="0.35">
      <c r="A258" s="72" t="s">
        <v>243</v>
      </c>
      <c r="B258" s="72" t="s">
        <v>244</v>
      </c>
      <c r="C258" s="72" t="s">
        <v>1092</v>
      </c>
      <c r="D258" s="72">
        <f>SUMIFS('Comm_vacancy-LA_data'!E:E,'Comm_vacancy-LA_data'!$D:$D,'Comm_vacancy-inputs_1'!$C258,'Comm_vacancy-LA_data'!$B:$B,'Comm_vacancy-inputs_1'!$B258)</f>
        <v>6063</v>
      </c>
      <c r="E258" s="72">
        <f>SUMIFS('Comm_vacancy-LA_data'!F:F,'Comm_vacancy-LA_data'!$D:$D,'Comm_vacancy-inputs_1'!$C258,'Comm_vacancy-LA_data'!$B:$B,'Comm_vacancy-inputs_1'!$B258)</f>
        <v>919</v>
      </c>
      <c r="F258" s="132">
        <f t="shared" si="6"/>
        <v>0.15157512782450933</v>
      </c>
      <c r="G258" s="108">
        <f t="shared" si="7"/>
        <v>44013</v>
      </c>
    </row>
    <row r="259" spans="1:7" x14ac:dyDescent="0.35">
      <c r="A259" s="72" t="s">
        <v>243</v>
      </c>
      <c r="B259" s="72" t="s">
        <v>244</v>
      </c>
      <c r="C259" s="72" t="s">
        <v>1093</v>
      </c>
      <c r="D259" s="72">
        <f>SUMIFS('Comm_vacancy-LA_data'!E:E,'Comm_vacancy-LA_data'!$D:$D,'Comm_vacancy-inputs_1'!$C259,'Comm_vacancy-LA_data'!$B:$B,'Comm_vacancy-inputs_1'!$B259)</f>
        <v>6046</v>
      </c>
      <c r="E259" s="72">
        <f>SUMIFS('Comm_vacancy-LA_data'!F:F,'Comm_vacancy-LA_data'!$D:$D,'Comm_vacancy-inputs_1'!$C259,'Comm_vacancy-LA_data'!$B:$B,'Comm_vacancy-inputs_1'!$B259)</f>
        <v>865</v>
      </c>
      <c r="F259" s="132">
        <f t="shared" ref="F259:F322" si="8">IF(E259&lt;&gt;0,E259/D259,"-")</f>
        <v>0.143069798213695</v>
      </c>
      <c r="G259" s="108">
        <f t="shared" ref="G259:G322" si="9">DATE(LEFT(C259,4),RIGHT(LEFT(C259,7),2),1)</f>
        <v>43922</v>
      </c>
    </row>
    <row r="260" spans="1:7" x14ac:dyDescent="0.35">
      <c r="A260" s="72" t="s">
        <v>243</v>
      </c>
      <c r="B260" s="72" t="s">
        <v>244</v>
      </c>
      <c r="C260" s="72" t="s">
        <v>1094</v>
      </c>
      <c r="D260" s="72">
        <f>SUMIFS('Comm_vacancy-LA_data'!E:E,'Comm_vacancy-LA_data'!$D:$D,'Comm_vacancy-inputs_1'!$C260,'Comm_vacancy-LA_data'!$B:$B,'Comm_vacancy-inputs_1'!$B260)</f>
        <v>6004</v>
      </c>
      <c r="E260" s="72">
        <f>SUMIFS('Comm_vacancy-LA_data'!F:F,'Comm_vacancy-LA_data'!$D:$D,'Comm_vacancy-inputs_1'!$C260,'Comm_vacancy-LA_data'!$B:$B,'Comm_vacancy-inputs_1'!$B260)</f>
        <v>875</v>
      </c>
      <c r="F260" s="132">
        <f t="shared" si="8"/>
        <v>0.14573617588274485</v>
      </c>
      <c r="G260" s="108">
        <f t="shared" si="9"/>
        <v>43831</v>
      </c>
    </row>
    <row r="261" spans="1:7" x14ac:dyDescent="0.35">
      <c r="A261" s="72" t="s">
        <v>243</v>
      </c>
      <c r="B261" s="72" t="s">
        <v>244</v>
      </c>
      <c r="C261" s="72" t="s">
        <v>1095</v>
      </c>
      <c r="D261" s="72">
        <f>SUMIFS('Comm_vacancy-LA_data'!E:E,'Comm_vacancy-LA_data'!$D:$D,'Comm_vacancy-inputs_1'!$C261,'Comm_vacancy-LA_data'!$B:$B,'Comm_vacancy-inputs_1'!$B261)</f>
        <v>6022</v>
      </c>
      <c r="E261" s="72">
        <f>SUMIFS('Comm_vacancy-LA_data'!F:F,'Comm_vacancy-LA_data'!$D:$D,'Comm_vacancy-inputs_1'!$C261,'Comm_vacancy-LA_data'!$B:$B,'Comm_vacancy-inputs_1'!$B261)</f>
        <v>863</v>
      </c>
      <c r="F261" s="132">
        <f t="shared" si="8"/>
        <v>0.14330787113915644</v>
      </c>
      <c r="G261" s="108">
        <f t="shared" si="9"/>
        <v>43739</v>
      </c>
    </row>
    <row r="262" spans="1:7" x14ac:dyDescent="0.35">
      <c r="A262" s="72" t="s">
        <v>243</v>
      </c>
      <c r="B262" s="72" t="s">
        <v>244</v>
      </c>
      <c r="C262" s="72" t="s">
        <v>1096</v>
      </c>
      <c r="D262" s="72">
        <f>SUMIFS('Comm_vacancy-LA_data'!E:E,'Comm_vacancy-LA_data'!$D:$D,'Comm_vacancy-inputs_1'!$C262,'Comm_vacancy-LA_data'!$B:$B,'Comm_vacancy-inputs_1'!$B262)</f>
        <v>6023</v>
      </c>
      <c r="E262" s="72">
        <f>SUMIFS('Comm_vacancy-LA_data'!F:F,'Comm_vacancy-LA_data'!$D:$D,'Comm_vacancy-inputs_1'!$C262,'Comm_vacancy-LA_data'!$B:$B,'Comm_vacancy-inputs_1'!$B262)</f>
        <v>891</v>
      </c>
      <c r="F262" s="132">
        <f t="shared" si="8"/>
        <v>0.14793292379213016</v>
      </c>
      <c r="G262" s="108">
        <f t="shared" si="9"/>
        <v>43647</v>
      </c>
    </row>
    <row r="263" spans="1:7" x14ac:dyDescent="0.35">
      <c r="A263" s="72" t="s">
        <v>243</v>
      </c>
      <c r="B263" s="72" t="s">
        <v>244</v>
      </c>
      <c r="C263" s="72" t="s">
        <v>1097</v>
      </c>
      <c r="D263" s="72">
        <f>SUMIFS('Comm_vacancy-LA_data'!E:E,'Comm_vacancy-LA_data'!$D:$D,'Comm_vacancy-inputs_1'!$C263,'Comm_vacancy-LA_data'!$B:$B,'Comm_vacancy-inputs_1'!$B263)</f>
        <v>6028</v>
      </c>
      <c r="E263" s="72">
        <f>SUMIFS('Comm_vacancy-LA_data'!F:F,'Comm_vacancy-LA_data'!$D:$D,'Comm_vacancy-inputs_1'!$C263,'Comm_vacancy-LA_data'!$B:$B,'Comm_vacancy-inputs_1'!$B263)</f>
        <v>775</v>
      </c>
      <c r="F263" s="132">
        <f t="shared" si="8"/>
        <v>0.12856668878566688</v>
      </c>
      <c r="G263" s="108">
        <f t="shared" si="9"/>
        <v>43556</v>
      </c>
    </row>
    <row r="264" spans="1:7" x14ac:dyDescent="0.35">
      <c r="A264" s="72" t="s">
        <v>243</v>
      </c>
      <c r="B264" s="72" t="s">
        <v>244</v>
      </c>
      <c r="C264" s="72" t="s">
        <v>1098</v>
      </c>
      <c r="D264" s="72">
        <f>SUMIFS('Comm_vacancy-LA_data'!E:E,'Comm_vacancy-LA_data'!$D:$D,'Comm_vacancy-inputs_1'!$C264,'Comm_vacancy-LA_data'!$B:$B,'Comm_vacancy-inputs_1'!$B264)</f>
        <v>5965</v>
      </c>
      <c r="E264" s="72">
        <f>SUMIFS('Comm_vacancy-LA_data'!F:F,'Comm_vacancy-LA_data'!$D:$D,'Comm_vacancy-inputs_1'!$C264,'Comm_vacancy-LA_data'!$B:$B,'Comm_vacancy-inputs_1'!$B264)</f>
        <v>741</v>
      </c>
      <c r="F264" s="132">
        <f t="shared" si="8"/>
        <v>0.12422464375523889</v>
      </c>
      <c r="G264" s="108">
        <f t="shared" si="9"/>
        <v>43466</v>
      </c>
    </row>
    <row r="265" spans="1:7" x14ac:dyDescent="0.35">
      <c r="A265" s="72" t="s">
        <v>243</v>
      </c>
      <c r="B265" s="72" t="s">
        <v>244</v>
      </c>
      <c r="C265" s="72" t="s">
        <v>1099</v>
      </c>
      <c r="D265" s="72">
        <f>SUMIFS('Comm_vacancy-LA_data'!E:E,'Comm_vacancy-LA_data'!$D:$D,'Comm_vacancy-inputs_1'!$C265,'Comm_vacancy-LA_data'!$B:$B,'Comm_vacancy-inputs_1'!$B265)</f>
        <v>6206</v>
      </c>
      <c r="E265" s="72">
        <f>SUMIFS('Comm_vacancy-LA_data'!F:F,'Comm_vacancy-LA_data'!$D:$D,'Comm_vacancy-inputs_1'!$C265,'Comm_vacancy-LA_data'!$B:$B,'Comm_vacancy-inputs_1'!$B265)</f>
        <v>820</v>
      </c>
      <c r="F265" s="132">
        <f t="shared" si="8"/>
        <v>0.132130196583951</v>
      </c>
      <c r="G265" s="108">
        <f t="shared" si="9"/>
        <v>43374</v>
      </c>
    </row>
    <row r="266" spans="1:7" x14ac:dyDescent="0.35">
      <c r="A266" s="72" t="s">
        <v>245</v>
      </c>
      <c r="B266" s="72" t="s">
        <v>246</v>
      </c>
      <c r="C266" s="72" t="s">
        <v>1088</v>
      </c>
      <c r="D266" s="72">
        <f>SUMIFS('Comm_vacancy-LA_data'!E:E,'Comm_vacancy-LA_data'!$D:$D,'Comm_vacancy-inputs_1'!$C266,'Comm_vacancy-LA_data'!$B:$B,'Comm_vacancy-inputs_1'!$B266)</f>
        <v>1946</v>
      </c>
      <c r="E266" s="72">
        <f>SUMIFS('Comm_vacancy-LA_data'!F:F,'Comm_vacancy-LA_data'!$D:$D,'Comm_vacancy-inputs_1'!$C266,'Comm_vacancy-LA_data'!$B:$B,'Comm_vacancy-inputs_1'!$B266)</f>
        <v>58</v>
      </c>
      <c r="F266" s="132">
        <f t="shared" si="8"/>
        <v>2.9804727646454265E-2</v>
      </c>
      <c r="G266" s="108">
        <f t="shared" si="9"/>
        <v>44378</v>
      </c>
    </row>
    <row r="267" spans="1:7" x14ac:dyDescent="0.35">
      <c r="A267" s="72" t="s">
        <v>245</v>
      </c>
      <c r="B267" s="72" t="s">
        <v>246</v>
      </c>
      <c r="C267" s="72" t="s">
        <v>1089</v>
      </c>
      <c r="D267" s="72">
        <f>SUMIFS('Comm_vacancy-LA_data'!E:E,'Comm_vacancy-LA_data'!$D:$D,'Comm_vacancy-inputs_1'!$C267,'Comm_vacancy-LA_data'!$B:$B,'Comm_vacancy-inputs_1'!$B267)</f>
        <v>1947</v>
      </c>
      <c r="E267" s="72">
        <f>SUMIFS('Comm_vacancy-LA_data'!F:F,'Comm_vacancy-LA_data'!$D:$D,'Comm_vacancy-inputs_1'!$C267,'Comm_vacancy-LA_data'!$B:$B,'Comm_vacancy-inputs_1'!$B267)</f>
        <v>59</v>
      </c>
      <c r="F267" s="132">
        <f t="shared" si="8"/>
        <v>3.0303030303030304E-2</v>
      </c>
      <c r="G267" s="108">
        <f t="shared" si="9"/>
        <v>44287</v>
      </c>
    </row>
    <row r="268" spans="1:7" x14ac:dyDescent="0.35">
      <c r="A268" s="72" t="s">
        <v>245</v>
      </c>
      <c r="B268" s="72" t="s">
        <v>246</v>
      </c>
      <c r="C268" s="72" t="s">
        <v>1090</v>
      </c>
      <c r="D268" s="72">
        <f>SUMIFS('Comm_vacancy-LA_data'!E:E,'Comm_vacancy-LA_data'!$D:$D,'Comm_vacancy-inputs_1'!$C268,'Comm_vacancy-LA_data'!$B:$B,'Comm_vacancy-inputs_1'!$B268)</f>
        <v>1948</v>
      </c>
      <c r="E268" s="72">
        <f>SUMIFS('Comm_vacancy-LA_data'!F:F,'Comm_vacancy-LA_data'!$D:$D,'Comm_vacancy-inputs_1'!$C268,'Comm_vacancy-LA_data'!$B:$B,'Comm_vacancy-inputs_1'!$B268)</f>
        <v>59</v>
      </c>
      <c r="F268" s="132">
        <f t="shared" si="8"/>
        <v>3.0287474332648872E-2</v>
      </c>
      <c r="G268" s="108">
        <f t="shared" si="9"/>
        <v>44197</v>
      </c>
    </row>
    <row r="269" spans="1:7" x14ac:dyDescent="0.35">
      <c r="A269" s="72" t="s">
        <v>245</v>
      </c>
      <c r="B269" s="72" t="s">
        <v>246</v>
      </c>
      <c r="C269" s="72" t="s">
        <v>1091</v>
      </c>
      <c r="D269" s="72">
        <f>SUMIFS('Comm_vacancy-LA_data'!E:E,'Comm_vacancy-LA_data'!$D:$D,'Comm_vacancy-inputs_1'!$C269,'Comm_vacancy-LA_data'!$B:$B,'Comm_vacancy-inputs_1'!$B269)</f>
        <v>1951</v>
      </c>
      <c r="E269" s="72">
        <f>SUMIFS('Comm_vacancy-LA_data'!F:F,'Comm_vacancy-LA_data'!$D:$D,'Comm_vacancy-inputs_1'!$C269,'Comm_vacancy-LA_data'!$B:$B,'Comm_vacancy-inputs_1'!$B269)</f>
        <v>61</v>
      </c>
      <c r="F269" s="132">
        <f t="shared" si="8"/>
        <v>3.1266017426960536E-2</v>
      </c>
      <c r="G269" s="108">
        <f t="shared" si="9"/>
        <v>44105</v>
      </c>
    </row>
    <row r="270" spans="1:7" x14ac:dyDescent="0.35">
      <c r="A270" s="72" t="s">
        <v>245</v>
      </c>
      <c r="B270" s="72" t="s">
        <v>246</v>
      </c>
      <c r="C270" s="72" t="s">
        <v>1092</v>
      </c>
      <c r="D270" s="72">
        <f>SUMIFS('Comm_vacancy-LA_data'!E:E,'Comm_vacancy-LA_data'!$D:$D,'Comm_vacancy-inputs_1'!$C270,'Comm_vacancy-LA_data'!$B:$B,'Comm_vacancy-inputs_1'!$B270)</f>
        <v>1954</v>
      </c>
      <c r="E270" s="72">
        <f>SUMIFS('Comm_vacancy-LA_data'!F:F,'Comm_vacancy-LA_data'!$D:$D,'Comm_vacancy-inputs_1'!$C270,'Comm_vacancy-LA_data'!$B:$B,'Comm_vacancy-inputs_1'!$B270)</f>
        <v>54</v>
      </c>
      <c r="F270" s="132">
        <f t="shared" si="8"/>
        <v>2.7635619242579325E-2</v>
      </c>
      <c r="G270" s="108">
        <f t="shared" si="9"/>
        <v>44013</v>
      </c>
    </row>
    <row r="271" spans="1:7" x14ac:dyDescent="0.35">
      <c r="A271" s="72" t="s">
        <v>245</v>
      </c>
      <c r="B271" s="72" t="s">
        <v>246</v>
      </c>
      <c r="C271" s="72" t="s">
        <v>1093</v>
      </c>
      <c r="D271" s="72">
        <f>SUMIFS('Comm_vacancy-LA_data'!E:E,'Comm_vacancy-LA_data'!$D:$D,'Comm_vacancy-inputs_1'!$C271,'Comm_vacancy-LA_data'!$B:$B,'Comm_vacancy-inputs_1'!$B271)</f>
        <v>1942</v>
      </c>
      <c r="E271" s="72">
        <f>SUMIFS('Comm_vacancy-LA_data'!F:F,'Comm_vacancy-LA_data'!$D:$D,'Comm_vacancy-inputs_1'!$C271,'Comm_vacancy-LA_data'!$B:$B,'Comm_vacancy-inputs_1'!$B271)</f>
        <v>58</v>
      </c>
      <c r="F271" s="132">
        <f t="shared" si="8"/>
        <v>2.9866117404737384E-2</v>
      </c>
      <c r="G271" s="108">
        <f t="shared" si="9"/>
        <v>43922</v>
      </c>
    </row>
    <row r="272" spans="1:7" x14ac:dyDescent="0.35">
      <c r="A272" s="72" t="s">
        <v>245</v>
      </c>
      <c r="B272" s="72" t="s">
        <v>246</v>
      </c>
      <c r="C272" s="72" t="s">
        <v>1094</v>
      </c>
      <c r="D272" s="72">
        <f>SUMIFS('Comm_vacancy-LA_data'!E:E,'Comm_vacancy-LA_data'!$D:$D,'Comm_vacancy-inputs_1'!$C272,'Comm_vacancy-LA_data'!$B:$B,'Comm_vacancy-inputs_1'!$B272)</f>
        <v>1932</v>
      </c>
      <c r="E272" s="72">
        <f>SUMIFS('Comm_vacancy-LA_data'!F:F,'Comm_vacancy-LA_data'!$D:$D,'Comm_vacancy-inputs_1'!$C272,'Comm_vacancy-LA_data'!$B:$B,'Comm_vacancy-inputs_1'!$B272)</f>
        <v>45</v>
      </c>
      <c r="F272" s="132">
        <f t="shared" si="8"/>
        <v>2.3291925465838508E-2</v>
      </c>
      <c r="G272" s="108">
        <f t="shared" si="9"/>
        <v>43831</v>
      </c>
    </row>
    <row r="273" spans="1:7" x14ac:dyDescent="0.35">
      <c r="A273" s="72" t="s">
        <v>245</v>
      </c>
      <c r="B273" s="72" t="s">
        <v>246</v>
      </c>
      <c r="C273" s="72" t="s">
        <v>1095</v>
      </c>
      <c r="D273" s="72">
        <f>SUMIFS('Comm_vacancy-LA_data'!E:E,'Comm_vacancy-LA_data'!$D:$D,'Comm_vacancy-inputs_1'!$C273,'Comm_vacancy-LA_data'!$B:$B,'Comm_vacancy-inputs_1'!$B273)</f>
        <v>1898</v>
      </c>
      <c r="E273" s="72">
        <f>SUMIFS('Comm_vacancy-LA_data'!F:F,'Comm_vacancy-LA_data'!$D:$D,'Comm_vacancy-inputs_1'!$C273,'Comm_vacancy-LA_data'!$B:$B,'Comm_vacancy-inputs_1'!$B273)</f>
        <v>46</v>
      </c>
      <c r="F273" s="132">
        <f t="shared" si="8"/>
        <v>2.4236037934668071E-2</v>
      </c>
      <c r="G273" s="108">
        <f t="shared" si="9"/>
        <v>43739</v>
      </c>
    </row>
    <row r="274" spans="1:7" x14ac:dyDescent="0.35">
      <c r="A274" s="72" t="s">
        <v>245</v>
      </c>
      <c r="B274" s="72" t="s">
        <v>246</v>
      </c>
      <c r="C274" s="72" t="s">
        <v>1096</v>
      </c>
      <c r="D274" s="72">
        <f>SUMIFS('Comm_vacancy-LA_data'!E:E,'Comm_vacancy-LA_data'!$D:$D,'Comm_vacancy-inputs_1'!$C274,'Comm_vacancy-LA_data'!$B:$B,'Comm_vacancy-inputs_1'!$B274)</f>
        <v>1906</v>
      </c>
      <c r="E274" s="72">
        <f>SUMIFS('Comm_vacancy-LA_data'!F:F,'Comm_vacancy-LA_data'!$D:$D,'Comm_vacancy-inputs_1'!$C274,'Comm_vacancy-LA_data'!$B:$B,'Comm_vacancy-inputs_1'!$B274)</f>
        <v>53</v>
      </c>
      <c r="F274" s="132">
        <f t="shared" si="8"/>
        <v>2.7806925498426022E-2</v>
      </c>
      <c r="G274" s="108">
        <f t="shared" si="9"/>
        <v>43647</v>
      </c>
    </row>
    <row r="275" spans="1:7" x14ac:dyDescent="0.35">
      <c r="A275" s="72" t="s">
        <v>245</v>
      </c>
      <c r="B275" s="72" t="s">
        <v>246</v>
      </c>
      <c r="C275" s="72" t="s">
        <v>1097</v>
      </c>
      <c r="D275" s="72">
        <f>SUMIFS('Comm_vacancy-LA_data'!E:E,'Comm_vacancy-LA_data'!$D:$D,'Comm_vacancy-inputs_1'!$C275,'Comm_vacancy-LA_data'!$B:$B,'Comm_vacancy-inputs_1'!$B275)</f>
        <v>1907</v>
      </c>
      <c r="E275" s="72">
        <f>SUMIFS('Comm_vacancy-LA_data'!F:F,'Comm_vacancy-LA_data'!$D:$D,'Comm_vacancy-inputs_1'!$C275,'Comm_vacancy-LA_data'!$B:$B,'Comm_vacancy-inputs_1'!$B275)</f>
        <v>36</v>
      </c>
      <c r="F275" s="132">
        <f t="shared" si="8"/>
        <v>1.8877818563188254E-2</v>
      </c>
      <c r="G275" s="108">
        <f t="shared" si="9"/>
        <v>43556</v>
      </c>
    </row>
    <row r="276" spans="1:7" x14ac:dyDescent="0.35">
      <c r="A276" s="72" t="s">
        <v>245</v>
      </c>
      <c r="B276" s="72" t="s">
        <v>246</v>
      </c>
      <c r="C276" s="72" t="s">
        <v>1098</v>
      </c>
      <c r="D276" s="72">
        <f>SUMIFS('Comm_vacancy-LA_data'!E:E,'Comm_vacancy-LA_data'!$D:$D,'Comm_vacancy-inputs_1'!$C276,'Comm_vacancy-LA_data'!$B:$B,'Comm_vacancy-inputs_1'!$B276)</f>
        <v>1873</v>
      </c>
      <c r="E276" s="72">
        <f>SUMIFS('Comm_vacancy-LA_data'!F:F,'Comm_vacancy-LA_data'!$D:$D,'Comm_vacancy-inputs_1'!$C276,'Comm_vacancy-LA_data'!$B:$B,'Comm_vacancy-inputs_1'!$B276)</f>
        <v>46</v>
      </c>
      <c r="F276" s="132">
        <f t="shared" si="8"/>
        <v>2.4559530165509876E-2</v>
      </c>
      <c r="G276" s="108">
        <f t="shared" si="9"/>
        <v>43466</v>
      </c>
    </row>
    <row r="277" spans="1:7" x14ac:dyDescent="0.35">
      <c r="A277" s="72" t="s">
        <v>245</v>
      </c>
      <c r="B277" s="72" t="s">
        <v>246</v>
      </c>
      <c r="C277" s="72" t="s">
        <v>1099</v>
      </c>
      <c r="D277" s="72">
        <f>SUMIFS('Comm_vacancy-LA_data'!E:E,'Comm_vacancy-LA_data'!$D:$D,'Comm_vacancy-inputs_1'!$C277,'Comm_vacancy-LA_data'!$B:$B,'Comm_vacancy-inputs_1'!$B277)</f>
        <v>1945</v>
      </c>
      <c r="E277" s="72">
        <f>SUMIFS('Comm_vacancy-LA_data'!F:F,'Comm_vacancy-LA_data'!$D:$D,'Comm_vacancy-inputs_1'!$C277,'Comm_vacancy-LA_data'!$B:$B,'Comm_vacancy-inputs_1'!$B277)</f>
        <v>34</v>
      </c>
      <c r="F277" s="132">
        <f t="shared" si="8"/>
        <v>1.7480719794344474E-2</v>
      </c>
      <c r="G277" s="108">
        <f t="shared" si="9"/>
        <v>43374</v>
      </c>
    </row>
    <row r="278" spans="1:7" x14ac:dyDescent="0.35">
      <c r="A278" s="72" t="s">
        <v>247</v>
      </c>
      <c r="B278" s="72" t="s">
        <v>248</v>
      </c>
      <c r="C278" s="72" t="s">
        <v>1088</v>
      </c>
      <c r="D278" s="72">
        <f>SUMIFS('Comm_vacancy-LA_data'!E:E,'Comm_vacancy-LA_data'!$D:$D,'Comm_vacancy-inputs_1'!$C278,'Comm_vacancy-LA_data'!$B:$B,'Comm_vacancy-inputs_1'!$B278)</f>
        <v>1967</v>
      </c>
      <c r="E278" s="72">
        <f>SUMIFS('Comm_vacancy-LA_data'!F:F,'Comm_vacancy-LA_data'!$D:$D,'Comm_vacancy-inputs_1'!$C278,'Comm_vacancy-LA_data'!$B:$B,'Comm_vacancy-inputs_1'!$B278)</f>
        <v>176</v>
      </c>
      <c r="F278" s="132">
        <f t="shared" si="8"/>
        <v>8.9476359938993388E-2</v>
      </c>
      <c r="G278" s="108">
        <f t="shared" si="9"/>
        <v>44378</v>
      </c>
    </row>
    <row r="279" spans="1:7" x14ac:dyDescent="0.35">
      <c r="A279" s="72" t="s">
        <v>247</v>
      </c>
      <c r="B279" s="72" t="s">
        <v>248</v>
      </c>
      <c r="C279" s="72" t="s">
        <v>1089</v>
      </c>
      <c r="D279" s="72">
        <f>SUMIFS('Comm_vacancy-LA_data'!E:E,'Comm_vacancy-LA_data'!$D:$D,'Comm_vacancy-inputs_1'!$C279,'Comm_vacancy-LA_data'!$B:$B,'Comm_vacancy-inputs_1'!$B279)</f>
        <v>1970</v>
      </c>
      <c r="E279" s="72">
        <f>SUMIFS('Comm_vacancy-LA_data'!F:F,'Comm_vacancy-LA_data'!$D:$D,'Comm_vacancy-inputs_1'!$C279,'Comm_vacancy-LA_data'!$B:$B,'Comm_vacancy-inputs_1'!$B279)</f>
        <v>186</v>
      </c>
      <c r="F279" s="132">
        <f t="shared" si="8"/>
        <v>9.4416243654822332E-2</v>
      </c>
      <c r="G279" s="108">
        <f t="shared" si="9"/>
        <v>44287</v>
      </c>
    </row>
    <row r="280" spans="1:7" x14ac:dyDescent="0.35">
      <c r="A280" s="72" t="s">
        <v>247</v>
      </c>
      <c r="B280" s="72" t="s">
        <v>248</v>
      </c>
      <c r="C280" s="72" t="s">
        <v>1090</v>
      </c>
      <c r="D280" s="72">
        <f>SUMIFS('Comm_vacancy-LA_data'!E:E,'Comm_vacancy-LA_data'!$D:$D,'Comm_vacancy-inputs_1'!$C280,'Comm_vacancy-LA_data'!$B:$B,'Comm_vacancy-inputs_1'!$B280)</f>
        <v>1968</v>
      </c>
      <c r="E280" s="72">
        <f>SUMIFS('Comm_vacancy-LA_data'!F:F,'Comm_vacancy-LA_data'!$D:$D,'Comm_vacancy-inputs_1'!$C280,'Comm_vacancy-LA_data'!$B:$B,'Comm_vacancy-inputs_1'!$B280)</f>
        <v>174</v>
      </c>
      <c r="F280" s="132">
        <f t="shared" si="8"/>
        <v>8.8414634146341459E-2</v>
      </c>
      <c r="G280" s="108">
        <f t="shared" si="9"/>
        <v>44197</v>
      </c>
    </row>
    <row r="281" spans="1:7" x14ac:dyDescent="0.35">
      <c r="A281" s="72" t="s">
        <v>247</v>
      </c>
      <c r="B281" s="72" t="s">
        <v>248</v>
      </c>
      <c r="C281" s="72" t="s">
        <v>1091</v>
      </c>
      <c r="D281" s="72">
        <f>SUMIFS('Comm_vacancy-LA_data'!E:E,'Comm_vacancy-LA_data'!$D:$D,'Comm_vacancy-inputs_1'!$C281,'Comm_vacancy-LA_data'!$B:$B,'Comm_vacancy-inputs_1'!$B281)</f>
        <v>1963</v>
      </c>
      <c r="E281" s="72">
        <f>SUMIFS('Comm_vacancy-LA_data'!F:F,'Comm_vacancy-LA_data'!$D:$D,'Comm_vacancy-inputs_1'!$C281,'Comm_vacancy-LA_data'!$B:$B,'Comm_vacancy-inputs_1'!$B281)</f>
        <v>176</v>
      </c>
      <c r="F281" s="132">
        <f t="shared" si="8"/>
        <v>8.9658685685175751E-2</v>
      </c>
      <c r="G281" s="108">
        <f t="shared" si="9"/>
        <v>44105</v>
      </c>
    </row>
    <row r="282" spans="1:7" x14ac:dyDescent="0.35">
      <c r="A282" s="72" t="s">
        <v>247</v>
      </c>
      <c r="B282" s="72" t="s">
        <v>248</v>
      </c>
      <c r="C282" s="72" t="s">
        <v>1092</v>
      </c>
      <c r="D282" s="72">
        <f>SUMIFS('Comm_vacancy-LA_data'!E:E,'Comm_vacancy-LA_data'!$D:$D,'Comm_vacancy-inputs_1'!$C282,'Comm_vacancy-LA_data'!$B:$B,'Comm_vacancy-inputs_1'!$B282)</f>
        <v>1961</v>
      </c>
      <c r="E282" s="72">
        <f>SUMIFS('Comm_vacancy-LA_data'!F:F,'Comm_vacancy-LA_data'!$D:$D,'Comm_vacancy-inputs_1'!$C282,'Comm_vacancy-LA_data'!$B:$B,'Comm_vacancy-inputs_1'!$B282)</f>
        <v>176</v>
      </c>
      <c r="F282" s="132">
        <f t="shared" si="8"/>
        <v>8.9750127485976536E-2</v>
      </c>
      <c r="G282" s="108">
        <f t="shared" si="9"/>
        <v>44013</v>
      </c>
    </row>
    <row r="283" spans="1:7" x14ac:dyDescent="0.35">
      <c r="A283" s="72" t="s">
        <v>247</v>
      </c>
      <c r="B283" s="72" t="s">
        <v>248</v>
      </c>
      <c r="C283" s="72" t="s">
        <v>1093</v>
      </c>
      <c r="D283" s="72">
        <f>SUMIFS('Comm_vacancy-LA_data'!E:E,'Comm_vacancy-LA_data'!$D:$D,'Comm_vacancy-inputs_1'!$C283,'Comm_vacancy-LA_data'!$B:$B,'Comm_vacancy-inputs_1'!$B283)</f>
        <v>1955</v>
      </c>
      <c r="E283" s="72">
        <f>SUMIFS('Comm_vacancy-LA_data'!F:F,'Comm_vacancy-LA_data'!$D:$D,'Comm_vacancy-inputs_1'!$C283,'Comm_vacancy-LA_data'!$B:$B,'Comm_vacancy-inputs_1'!$B283)</f>
        <v>176</v>
      </c>
      <c r="F283" s="132">
        <f t="shared" si="8"/>
        <v>9.0025575447570338E-2</v>
      </c>
      <c r="G283" s="108">
        <f t="shared" si="9"/>
        <v>43922</v>
      </c>
    </row>
    <row r="284" spans="1:7" x14ac:dyDescent="0.35">
      <c r="A284" s="72" t="s">
        <v>247</v>
      </c>
      <c r="B284" s="72" t="s">
        <v>248</v>
      </c>
      <c r="C284" s="72" t="s">
        <v>1094</v>
      </c>
      <c r="D284" s="72">
        <f>SUMIFS('Comm_vacancy-LA_data'!E:E,'Comm_vacancy-LA_data'!$D:$D,'Comm_vacancy-inputs_1'!$C284,'Comm_vacancy-LA_data'!$B:$B,'Comm_vacancy-inputs_1'!$B284)</f>
        <v>1945</v>
      </c>
      <c r="E284" s="72">
        <f>SUMIFS('Comm_vacancy-LA_data'!F:F,'Comm_vacancy-LA_data'!$D:$D,'Comm_vacancy-inputs_1'!$C284,'Comm_vacancy-LA_data'!$B:$B,'Comm_vacancy-inputs_1'!$B284)</f>
        <v>178</v>
      </c>
      <c r="F284" s="132">
        <f t="shared" si="8"/>
        <v>9.1516709511568123E-2</v>
      </c>
      <c r="G284" s="108">
        <f t="shared" si="9"/>
        <v>43831</v>
      </c>
    </row>
    <row r="285" spans="1:7" x14ac:dyDescent="0.35">
      <c r="A285" s="72" t="s">
        <v>247</v>
      </c>
      <c r="B285" s="72" t="s">
        <v>248</v>
      </c>
      <c r="C285" s="72" t="s">
        <v>1095</v>
      </c>
      <c r="D285" s="72">
        <f>SUMIFS('Comm_vacancy-LA_data'!E:E,'Comm_vacancy-LA_data'!$D:$D,'Comm_vacancy-inputs_1'!$C285,'Comm_vacancy-LA_data'!$B:$B,'Comm_vacancy-inputs_1'!$B285)</f>
        <v>1937</v>
      </c>
      <c r="E285" s="72">
        <f>SUMIFS('Comm_vacancy-LA_data'!F:F,'Comm_vacancy-LA_data'!$D:$D,'Comm_vacancy-inputs_1'!$C285,'Comm_vacancy-LA_data'!$B:$B,'Comm_vacancy-inputs_1'!$B285)</f>
        <v>176</v>
      </c>
      <c r="F285" s="132">
        <f t="shared" si="8"/>
        <v>9.0862157976251939E-2</v>
      </c>
      <c r="G285" s="108">
        <f t="shared" si="9"/>
        <v>43739</v>
      </c>
    </row>
    <row r="286" spans="1:7" x14ac:dyDescent="0.35">
      <c r="A286" s="72" t="s">
        <v>247</v>
      </c>
      <c r="B286" s="72" t="s">
        <v>248</v>
      </c>
      <c r="C286" s="72" t="s">
        <v>1096</v>
      </c>
      <c r="D286" s="72">
        <f>SUMIFS('Comm_vacancy-LA_data'!E:E,'Comm_vacancy-LA_data'!$D:$D,'Comm_vacancy-inputs_1'!$C286,'Comm_vacancy-LA_data'!$B:$B,'Comm_vacancy-inputs_1'!$B286)</f>
        <v>1947</v>
      </c>
      <c r="E286" s="72">
        <f>SUMIFS('Comm_vacancy-LA_data'!F:F,'Comm_vacancy-LA_data'!$D:$D,'Comm_vacancy-inputs_1'!$C286,'Comm_vacancy-LA_data'!$B:$B,'Comm_vacancy-inputs_1'!$B286)</f>
        <v>186</v>
      </c>
      <c r="F286" s="132">
        <f t="shared" si="8"/>
        <v>9.5531587057010786E-2</v>
      </c>
      <c r="G286" s="108">
        <f t="shared" si="9"/>
        <v>43647</v>
      </c>
    </row>
    <row r="287" spans="1:7" x14ac:dyDescent="0.35">
      <c r="A287" s="72" t="s">
        <v>247</v>
      </c>
      <c r="B287" s="72" t="s">
        <v>248</v>
      </c>
      <c r="C287" s="72" t="s">
        <v>1097</v>
      </c>
      <c r="D287" s="72">
        <f>SUMIFS('Comm_vacancy-LA_data'!E:E,'Comm_vacancy-LA_data'!$D:$D,'Comm_vacancy-inputs_1'!$C287,'Comm_vacancy-LA_data'!$B:$B,'Comm_vacancy-inputs_1'!$B287)</f>
        <v>1938</v>
      </c>
      <c r="E287" s="72">
        <f>SUMIFS('Comm_vacancy-LA_data'!F:F,'Comm_vacancy-LA_data'!$D:$D,'Comm_vacancy-inputs_1'!$C287,'Comm_vacancy-LA_data'!$B:$B,'Comm_vacancy-inputs_1'!$B287)</f>
        <v>182</v>
      </c>
      <c r="F287" s="132">
        <f t="shared" si="8"/>
        <v>9.3911248710010317E-2</v>
      </c>
      <c r="G287" s="108">
        <f t="shared" si="9"/>
        <v>43556</v>
      </c>
    </row>
    <row r="288" spans="1:7" x14ac:dyDescent="0.35">
      <c r="A288" s="72" t="s">
        <v>247</v>
      </c>
      <c r="B288" s="72" t="s">
        <v>248</v>
      </c>
      <c r="C288" s="72" t="s">
        <v>1098</v>
      </c>
      <c r="D288" s="72">
        <f>SUMIFS('Comm_vacancy-LA_data'!E:E,'Comm_vacancy-LA_data'!$D:$D,'Comm_vacancy-inputs_1'!$C288,'Comm_vacancy-LA_data'!$B:$B,'Comm_vacancy-inputs_1'!$B288)</f>
        <v>1876</v>
      </c>
      <c r="E288" s="72">
        <f>SUMIFS('Comm_vacancy-LA_data'!F:F,'Comm_vacancy-LA_data'!$D:$D,'Comm_vacancy-inputs_1'!$C288,'Comm_vacancy-LA_data'!$B:$B,'Comm_vacancy-inputs_1'!$B288)</f>
        <v>185</v>
      </c>
      <c r="F288" s="132">
        <f t="shared" si="8"/>
        <v>9.8614072494669511E-2</v>
      </c>
      <c r="G288" s="108">
        <f t="shared" si="9"/>
        <v>43466</v>
      </c>
    </row>
    <row r="289" spans="1:7" x14ac:dyDescent="0.35">
      <c r="A289" s="72" t="s">
        <v>247</v>
      </c>
      <c r="B289" s="72" t="s">
        <v>248</v>
      </c>
      <c r="C289" s="72" t="s">
        <v>1099</v>
      </c>
      <c r="D289" s="72">
        <f>SUMIFS('Comm_vacancy-LA_data'!E:E,'Comm_vacancy-LA_data'!$D:$D,'Comm_vacancy-inputs_1'!$C289,'Comm_vacancy-LA_data'!$B:$B,'Comm_vacancy-inputs_1'!$B289)</f>
        <v>1966</v>
      </c>
      <c r="E289" s="72">
        <f>SUMIFS('Comm_vacancy-LA_data'!F:F,'Comm_vacancy-LA_data'!$D:$D,'Comm_vacancy-inputs_1'!$C289,'Comm_vacancy-LA_data'!$B:$B,'Comm_vacancy-inputs_1'!$B289)</f>
        <v>192</v>
      </c>
      <c r="F289" s="132">
        <f t="shared" si="8"/>
        <v>9.766022380467955E-2</v>
      </c>
      <c r="G289" s="108">
        <f t="shared" si="9"/>
        <v>43374</v>
      </c>
    </row>
    <row r="290" spans="1:7" x14ac:dyDescent="0.35">
      <c r="A290" s="72" t="s">
        <v>249</v>
      </c>
      <c r="B290" s="72" t="s">
        <v>250</v>
      </c>
      <c r="C290" s="72" t="s">
        <v>1088</v>
      </c>
      <c r="D290" s="72">
        <f>SUMIFS('Comm_vacancy-LA_data'!E:E,'Comm_vacancy-LA_data'!$D:$D,'Comm_vacancy-inputs_1'!$C290,'Comm_vacancy-LA_data'!$B:$B,'Comm_vacancy-inputs_1'!$B290)</f>
        <v>8819</v>
      </c>
      <c r="E290" s="72">
        <f>SUMIFS('Comm_vacancy-LA_data'!F:F,'Comm_vacancy-LA_data'!$D:$D,'Comm_vacancy-inputs_1'!$C290,'Comm_vacancy-LA_data'!$B:$B,'Comm_vacancy-inputs_1'!$B290)</f>
        <v>1076</v>
      </c>
      <c r="F290" s="132">
        <f t="shared" si="8"/>
        <v>0.12200929810636127</v>
      </c>
      <c r="G290" s="108">
        <f t="shared" si="9"/>
        <v>44378</v>
      </c>
    </row>
    <row r="291" spans="1:7" x14ac:dyDescent="0.35">
      <c r="A291" s="72" t="s">
        <v>249</v>
      </c>
      <c r="B291" s="72" t="s">
        <v>250</v>
      </c>
      <c r="C291" s="72" t="s">
        <v>1089</v>
      </c>
      <c r="D291" s="72">
        <f>SUMIFS('Comm_vacancy-LA_data'!E:E,'Comm_vacancy-LA_data'!$D:$D,'Comm_vacancy-inputs_1'!$C291,'Comm_vacancy-LA_data'!$B:$B,'Comm_vacancy-inputs_1'!$B291)</f>
        <v>8773</v>
      </c>
      <c r="E291" s="72">
        <f>SUMIFS('Comm_vacancy-LA_data'!F:F,'Comm_vacancy-LA_data'!$D:$D,'Comm_vacancy-inputs_1'!$C291,'Comm_vacancy-LA_data'!$B:$B,'Comm_vacancy-inputs_1'!$B291)</f>
        <v>1067</v>
      </c>
      <c r="F291" s="132">
        <f t="shared" si="8"/>
        <v>0.12162316197423914</v>
      </c>
      <c r="G291" s="108">
        <f t="shared" si="9"/>
        <v>44287</v>
      </c>
    </row>
    <row r="292" spans="1:7" x14ac:dyDescent="0.35">
      <c r="A292" s="72" t="s">
        <v>249</v>
      </c>
      <c r="B292" s="72" t="s">
        <v>250</v>
      </c>
      <c r="C292" s="72" t="s">
        <v>1090</v>
      </c>
      <c r="D292" s="72">
        <f>SUMIFS('Comm_vacancy-LA_data'!E:E,'Comm_vacancy-LA_data'!$D:$D,'Comm_vacancy-inputs_1'!$C292,'Comm_vacancy-LA_data'!$B:$B,'Comm_vacancy-inputs_1'!$B292)</f>
        <v>8756</v>
      </c>
      <c r="E292" s="72">
        <f>SUMIFS('Comm_vacancy-LA_data'!F:F,'Comm_vacancy-LA_data'!$D:$D,'Comm_vacancy-inputs_1'!$C292,'Comm_vacancy-LA_data'!$B:$B,'Comm_vacancy-inputs_1'!$B292)</f>
        <v>1081</v>
      </c>
      <c r="F292" s="132">
        <f t="shared" si="8"/>
        <v>0.12345820009136592</v>
      </c>
      <c r="G292" s="108">
        <f t="shared" si="9"/>
        <v>44197</v>
      </c>
    </row>
    <row r="293" spans="1:7" x14ac:dyDescent="0.35">
      <c r="A293" s="72" t="s">
        <v>249</v>
      </c>
      <c r="B293" s="72" t="s">
        <v>250</v>
      </c>
      <c r="C293" s="72" t="s">
        <v>1091</v>
      </c>
      <c r="D293" s="72">
        <f>SUMIFS('Comm_vacancy-LA_data'!E:E,'Comm_vacancy-LA_data'!$D:$D,'Comm_vacancy-inputs_1'!$C293,'Comm_vacancy-LA_data'!$B:$B,'Comm_vacancy-inputs_1'!$B293)</f>
        <v>8652</v>
      </c>
      <c r="E293" s="72">
        <f>SUMIFS('Comm_vacancy-LA_data'!F:F,'Comm_vacancy-LA_data'!$D:$D,'Comm_vacancy-inputs_1'!$C293,'Comm_vacancy-LA_data'!$B:$B,'Comm_vacancy-inputs_1'!$B293)</f>
        <v>1094</v>
      </c>
      <c r="F293" s="132">
        <f t="shared" si="8"/>
        <v>0.1264447526583449</v>
      </c>
      <c r="G293" s="108">
        <f t="shared" si="9"/>
        <v>44105</v>
      </c>
    </row>
    <row r="294" spans="1:7" x14ac:dyDescent="0.35">
      <c r="A294" s="72" t="s">
        <v>249</v>
      </c>
      <c r="B294" s="72" t="s">
        <v>250</v>
      </c>
      <c r="C294" s="72" t="s">
        <v>1092</v>
      </c>
      <c r="D294" s="72">
        <f>SUMIFS('Comm_vacancy-LA_data'!E:E,'Comm_vacancy-LA_data'!$D:$D,'Comm_vacancy-inputs_1'!$C294,'Comm_vacancy-LA_data'!$B:$B,'Comm_vacancy-inputs_1'!$B294)</f>
        <v>8656</v>
      </c>
      <c r="E294" s="72">
        <f>SUMIFS('Comm_vacancy-LA_data'!F:F,'Comm_vacancy-LA_data'!$D:$D,'Comm_vacancy-inputs_1'!$C294,'Comm_vacancy-LA_data'!$B:$B,'Comm_vacancy-inputs_1'!$B294)</f>
        <v>1113</v>
      </c>
      <c r="F294" s="132">
        <f t="shared" si="8"/>
        <v>0.12858133086876156</v>
      </c>
      <c r="G294" s="108">
        <f t="shared" si="9"/>
        <v>44013</v>
      </c>
    </row>
    <row r="295" spans="1:7" x14ac:dyDescent="0.35">
      <c r="A295" s="72" t="s">
        <v>249</v>
      </c>
      <c r="B295" s="72" t="s">
        <v>250</v>
      </c>
      <c r="C295" s="72" t="s">
        <v>1093</v>
      </c>
      <c r="D295" s="72">
        <f>SUMIFS('Comm_vacancy-LA_data'!E:E,'Comm_vacancy-LA_data'!$D:$D,'Comm_vacancy-inputs_1'!$C295,'Comm_vacancy-LA_data'!$B:$B,'Comm_vacancy-inputs_1'!$B295)</f>
        <v>8690</v>
      </c>
      <c r="E295" s="72">
        <f>SUMIFS('Comm_vacancy-LA_data'!F:F,'Comm_vacancy-LA_data'!$D:$D,'Comm_vacancy-inputs_1'!$C295,'Comm_vacancy-LA_data'!$B:$B,'Comm_vacancy-inputs_1'!$B295)</f>
        <v>1138</v>
      </c>
      <c r="F295" s="132">
        <f t="shared" si="8"/>
        <v>0.13095512082853855</v>
      </c>
      <c r="G295" s="108">
        <f t="shared" si="9"/>
        <v>43922</v>
      </c>
    </row>
    <row r="296" spans="1:7" x14ac:dyDescent="0.35">
      <c r="A296" s="72" t="s">
        <v>249</v>
      </c>
      <c r="B296" s="72" t="s">
        <v>250</v>
      </c>
      <c r="C296" s="72" t="s">
        <v>1094</v>
      </c>
      <c r="D296" s="72">
        <f>SUMIFS('Comm_vacancy-LA_data'!E:E,'Comm_vacancy-LA_data'!$D:$D,'Comm_vacancy-inputs_1'!$C296,'Comm_vacancy-LA_data'!$B:$B,'Comm_vacancy-inputs_1'!$B296)</f>
        <v>8569</v>
      </c>
      <c r="E296" s="72">
        <f>SUMIFS('Comm_vacancy-LA_data'!F:F,'Comm_vacancy-LA_data'!$D:$D,'Comm_vacancy-inputs_1'!$C296,'Comm_vacancy-LA_data'!$B:$B,'Comm_vacancy-inputs_1'!$B296)</f>
        <v>1152</v>
      </c>
      <c r="F296" s="132">
        <f t="shared" si="8"/>
        <v>0.13443809079239119</v>
      </c>
      <c r="G296" s="108">
        <f t="shared" si="9"/>
        <v>43831</v>
      </c>
    </row>
    <row r="297" spans="1:7" x14ac:dyDescent="0.35">
      <c r="A297" s="72" t="s">
        <v>249</v>
      </c>
      <c r="B297" s="72" t="s">
        <v>250</v>
      </c>
      <c r="C297" s="72" t="s">
        <v>1095</v>
      </c>
      <c r="D297" s="72">
        <f>SUMIFS('Comm_vacancy-LA_data'!E:E,'Comm_vacancy-LA_data'!$D:$D,'Comm_vacancy-inputs_1'!$C297,'Comm_vacancy-LA_data'!$B:$B,'Comm_vacancy-inputs_1'!$B297)</f>
        <v>8568</v>
      </c>
      <c r="E297" s="72">
        <f>SUMIFS('Comm_vacancy-LA_data'!F:F,'Comm_vacancy-LA_data'!$D:$D,'Comm_vacancy-inputs_1'!$C297,'Comm_vacancy-LA_data'!$B:$B,'Comm_vacancy-inputs_1'!$B297)</f>
        <v>1179</v>
      </c>
      <c r="F297" s="132">
        <f t="shared" si="8"/>
        <v>0.13760504201680673</v>
      </c>
      <c r="G297" s="108">
        <f t="shared" si="9"/>
        <v>43739</v>
      </c>
    </row>
    <row r="298" spans="1:7" x14ac:dyDescent="0.35">
      <c r="A298" s="72" t="s">
        <v>249</v>
      </c>
      <c r="B298" s="72" t="s">
        <v>250</v>
      </c>
      <c r="C298" s="72" t="s">
        <v>1096</v>
      </c>
      <c r="D298" s="72">
        <f>SUMIFS('Comm_vacancy-LA_data'!E:E,'Comm_vacancy-LA_data'!$D:$D,'Comm_vacancy-inputs_1'!$C298,'Comm_vacancy-LA_data'!$B:$B,'Comm_vacancy-inputs_1'!$B298)</f>
        <v>8615</v>
      </c>
      <c r="E298" s="72">
        <f>SUMIFS('Comm_vacancy-LA_data'!F:F,'Comm_vacancy-LA_data'!$D:$D,'Comm_vacancy-inputs_1'!$C298,'Comm_vacancy-LA_data'!$B:$B,'Comm_vacancy-inputs_1'!$B298)</f>
        <v>1257</v>
      </c>
      <c r="F298" s="132">
        <f t="shared" si="8"/>
        <v>0.14590829947765524</v>
      </c>
      <c r="G298" s="108">
        <f t="shared" si="9"/>
        <v>43647</v>
      </c>
    </row>
    <row r="299" spans="1:7" x14ac:dyDescent="0.35">
      <c r="A299" s="72" t="s">
        <v>249</v>
      </c>
      <c r="B299" s="72" t="s">
        <v>250</v>
      </c>
      <c r="C299" s="72" t="s">
        <v>1097</v>
      </c>
      <c r="D299" s="72">
        <f>SUMIFS('Comm_vacancy-LA_data'!E:E,'Comm_vacancy-LA_data'!$D:$D,'Comm_vacancy-inputs_1'!$C299,'Comm_vacancy-LA_data'!$B:$B,'Comm_vacancy-inputs_1'!$B299)</f>
        <v>8608</v>
      </c>
      <c r="E299" s="72">
        <f>SUMIFS('Comm_vacancy-LA_data'!F:F,'Comm_vacancy-LA_data'!$D:$D,'Comm_vacancy-inputs_1'!$C299,'Comm_vacancy-LA_data'!$B:$B,'Comm_vacancy-inputs_1'!$B299)</f>
        <v>1065</v>
      </c>
      <c r="F299" s="132">
        <f t="shared" si="8"/>
        <v>0.12372211895910781</v>
      </c>
      <c r="G299" s="108">
        <f t="shared" si="9"/>
        <v>43556</v>
      </c>
    </row>
    <row r="300" spans="1:7" x14ac:dyDescent="0.35">
      <c r="A300" s="72" t="s">
        <v>249</v>
      </c>
      <c r="B300" s="72" t="s">
        <v>250</v>
      </c>
      <c r="C300" s="72" t="s">
        <v>1098</v>
      </c>
      <c r="D300" s="72">
        <f>SUMIFS('Comm_vacancy-LA_data'!E:E,'Comm_vacancy-LA_data'!$D:$D,'Comm_vacancy-inputs_1'!$C300,'Comm_vacancy-LA_data'!$B:$B,'Comm_vacancy-inputs_1'!$B300)</f>
        <v>8399</v>
      </c>
      <c r="E300" s="72">
        <f>SUMIFS('Comm_vacancy-LA_data'!F:F,'Comm_vacancy-LA_data'!$D:$D,'Comm_vacancy-inputs_1'!$C300,'Comm_vacancy-LA_data'!$B:$B,'Comm_vacancy-inputs_1'!$B300)</f>
        <v>1047</v>
      </c>
      <c r="F300" s="132">
        <f t="shared" si="8"/>
        <v>0.12465769734492202</v>
      </c>
      <c r="G300" s="108">
        <f t="shared" si="9"/>
        <v>43466</v>
      </c>
    </row>
    <row r="301" spans="1:7" x14ac:dyDescent="0.35">
      <c r="A301" s="72" t="s">
        <v>249</v>
      </c>
      <c r="B301" s="72" t="s">
        <v>250</v>
      </c>
      <c r="C301" s="72" t="s">
        <v>1099</v>
      </c>
      <c r="D301" s="72">
        <f>SUMIFS('Comm_vacancy-LA_data'!E:E,'Comm_vacancy-LA_data'!$D:$D,'Comm_vacancy-inputs_1'!$C301,'Comm_vacancy-LA_data'!$B:$B,'Comm_vacancy-inputs_1'!$B301)</f>
        <v>8866</v>
      </c>
      <c r="E301" s="72">
        <f>SUMIFS('Comm_vacancy-LA_data'!F:F,'Comm_vacancy-LA_data'!$D:$D,'Comm_vacancy-inputs_1'!$C301,'Comm_vacancy-LA_data'!$B:$B,'Comm_vacancy-inputs_1'!$B301)</f>
        <v>1192</v>
      </c>
      <c r="F301" s="132">
        <f t="shared" si="8"/>
        <v>0.13444619896232798</v>
      </c>
      <c r="G301" s="108">
        <f t="shared" si="9"/>
        <v>43374</v>
      </c>
    </row>
    <row r="302" spans="1:7" x14ac:dyDescent="0.35">
      <c r="A302" s="72" t="s">
        <v>251</v>
      </c>
      <c r="B302" s="72" t="s">
        <v>252</v>
      </c>
      <c r="C302" s="72" t="s">
        <v>1088</v>
      </c>
      <c r="D302" s="72">
        <f>SUMIFS('Comm_vacancy-LA_data'!E:E,'Comm_vacancy-LA_data'!$D:$D,'Comm_vacancy-inputs_1'!$C302,'Comm_vacancy-LA_data'!$B:$B,'Comm_vacancy-inputs_1'!$B302)</f>
        <v>2218</v>
      </c>
      <c r="E302" s="72">
        <f>SUMIFS('Comm_vacancy-LA_data'!F:F,'Comm_vacancy-LA_data'!$D:$D,'Comm_vacancy-inputs_1'!$C302,'Comm_vacancy-LA_data'!$B:$B,'Comm_vacancy-inputs_1'!$B302)</f>
        <v>168</v>
      </c>
      <c r="F302" s="132">
        <f t="shared" si="8"/>
        <v>7.5743913435527499E-2</v>
      </c>
      <c r="G302" s="108">
        <f t="shared" si="9"/>
        <v>44378</v>
      </c>
    </row>
    <row r="303" spans="1:7" x14ac:dyDescent="0.35">
      <c r="A303" s="72" t="s">
        <v>251</v>
      </c>
      <c r="B303" s="72" t="s">
        <v>252</v>
      </c>
      <c r="C303" s="72" t="s">
        <v>1089</v>
      </c>
      <c r="D303" s="72">
        <f>SUMIFS('Comm_vacancy-LA_data'!E:E,'Comm_vacancy-LA_data'!$D:$D,'Comm_vacancy-inputs_1'!$C303,'Comm_vacancy-LA_data'!$B:$B,'Comm_vacancy-inputs_1'!$B303)</f>
        <v>2214</v>
      </c>
      <c r="E303" s="72">
        <f>SUMIFS('Comm_vacancy-LA_data'!F:F,'Comm_vacancy-LA_data'!$D:$D,'Comm_vacancy-inputs_1'!$C303,'Comm_vacancy-LA_data'!$B:$B,'Comm_vacancy-inputs_1'!$B303)</f>
        <v>169</v>
      </c>
      <c r="F303" s="132">
        <f t="shared" si="8"/>
        <v>7.633242999096658E-2</v>
      </c>
      <c r="G303" s="108">
        <f t="shared" si="9"/>
        <v>44287</v>
      </c>
    </row>
    <row r="304" spans="1:7" x14ac:dyDescent="0.35">
      <c r="A304" s="72" t="s">
        <v>251</v>
      </c>
      <c r="B304" s="72" t="s">
        <v>252</v>
      </c>
      <c r="C304" s="72" t="s">
        <v>1090</v>
      </c>
      <c r="D304" s="72">
        <f>SUMIFS('Comm_vacancy-LA_data'!E:E,'Comm_vacancy-LA_data'!$D:$D,'Comm_vacancy-inputs_1'!$C304,'Comm_vacancy-LA_data'!$B:$B,'Comm_vacancy-inputs_1'!$B304)</f>
        <v>2213</v>
      </c>
      <c r="E304" s="72">
        <f>SUMIFS('Comm_vacancy-LA_data'!F:F,'Comm_vacancy-LA_data'!$D:$D,'Comm_vacancy-inputs_1'!$C304,'Comm_vacancy-LA_data'!$B:$B,'Comm_vacancy-inputs_1'!$B304)</f>
        <v>167</v>
      </c>
      <c r="F304" s="132">
        <f t="shared" si="8"/>
        <v>7.5463172164482603E-2</v>
      </c>
      <c r="G304" s="108">
        <f t="shared" si="9"/>
        <v>44197</v>
      </c>
    </row>
    <row r="305" spans="1:7" x14ac:dyDescent="0.35">
      <c r="A305" s="72" t="s">
        <v>251</v>
      </c>
      <c r="B305" s="72" t="s">
        <v>252</v>
      </c>
      <c r="C305" s="72" t="s">
        <v>1091</v>
      </c>
      <c r="D305" s="72">
        <f>SUMIFS('Comm_vacancy-LA_data'!E:E,'Comm_vacancy-LA_data'!$D:$D,'Comm_vacancy-inputs_1'!$C305,'Comm_vacancy-LA_data'!$B:$B,'Comm_vacancy-inputs_1'!$B305)</f>
        <v>2219</v>
      </c>
      <c r="E305" s="72">
        <f>SUMIFS('Comm_vacancy-LA_data'!F:F,'Comm_vacancy-LA_data'!$D:$D,'Comm_vacancy-inputs_1'!$C305,'Comm_vacancy-LA_data'!$B:$B,'Comm_vacancy-inputs_1'!$B305)</f>
        <v>177</v>
      </c>
      <c r="F305" s="132">
        <f t="shared" si="8"/>
        <v>7.9765660207300582E-2</v>
      </c>
      <c r="G305" s="108">
        <f t="shared" si="9"/>
        <v>44105</v>
      </c>
    </row>
    <row r="306" spans="1:7" x14ac:dyDescent="0.35">
      <c r="A306" s="72" t="s">
        <v>251</v>
      </c>
      <c r="B306" s="72" t="s">
        <v>252</v>
      </c>
      <c r="C306" s="72" t="s">
        <v>1092</v>
      </c>
      <c r="D306" s="72">
        <f>SUMIFS('Comm_vacancy-LA_data'!E:E,'Comm_vacancy-LA_data'!$D:$D,'Comm_vacancy-inputs_1'!$C306,'Comm_vacancy-LA_data'!$B:$B,'Comm_vacancy-inputs_1'!$B306)</f>
        <v>2220</v>
      </c>
      <c r="E306" s="72">
        <f>SUMIFS('Comm_vacancy-LA_data'!F:F,'Comm_vacancy-LA_data'!$D:$D,'Comm_vacancy-inputs_1'!$C306,'Comm_vacancy-LA_data'!$B:$B,'Comm_vacancy-inputs_1'!$B306)</f>
        <v>179</v>
      </c>
      <c r="F306" s="132">
        <f t="shared" si="8"/>
        <v>8.0630630630630626E-2</v>
      </c>
      <c r="G306" s="108">
        <f t="shared" si="9"/>
        <v>44013</v>
      </c>
    </row>
    <row r="307" spans="1:7" x14ac:dyDescent="0.35">
      <c r="A307" s="72" t="s">
        <v>251</v>
      </c>
      <c r="B307" s="72" t="s">
        <v>252</v>
      </c>
      <c r="C307" s="72" t="s">
        <v>1093</v>
      </c>
      <c r="D307" s="72">
        <f>SUMIFS('Comm_vacancy-LA_data'!E:E,'Comm_vacancy-LA_data'!$D:$D,'Comm_vacancy-inputs_1'!$C307,'Comm_vacancy-LA_data'!$B:$B,'Comm_vacancy-inputs_1'!$B307)</f>
        <v>2204</v>
      </c>
      <c r="E307" s="72">
        <f>SUMIFS('Comm_vacancy-LA_data'!F:F,'Comm_vacancy-LA_data'!$D:$D,'Comm_vacancy-inputs_1'!$C307,'Comm_vacancy-LA_data'!$B:$B,'Comm_vacancy-inputs_1'!$B307)</f>
        <v>188</v>
      </c>
      <c r="F307" s="132">
        <f t="shared" si="8"/>
        <v>8.5299455535390201E-2</v>
      </c>
      <c r="G307" s="108">
        <f t="shared" si="9"/>
        <v>43922</v>
      </c>
    </row>
    <row r="308" spans="1:7" x14ac:dyDescent="0.35">
      <c r="A308" s="72" t="s">
        <v>251</v>
      </c>
      <c r="B308" s="72" t="s">
        <v>252</v>
      </c>
      <c r="C308" s="72" t="s">
        <v>1094</v>
      </c>
      <c r="D308" s="72">
        <f>SUMIFS('Comm_vacancy-LA_data'!E:E,'Comm_vacancy-LA_data'!$D:$D,'Comm_vacancy-inputs_1'!$C308,'Comm_vacancy-LA_data'!$B:$B,'Comm_vacancy-inputs_1'!$B308)</f>
        <v>2201</v>
      </c>
      <c r="E308" s="72">
        <f>SUMIFS('Comm_vacancy-LA_data'!F:F,'Comm_vacancy-LA_data'!$D:$D,'Comm_vacancy-inputs_1'!$C308,'Comm_vacancy-LA_data'!$B:$B,'Comm_vacancy-inputs_1'!$B308)</f>
        <v>174</v>
      </c>
      <c r="F308" s="132">
        <f t="shared" si="8"/>
        <v>7.9054975011358469E-2</v>
      </c>
      <c r="G308" s="108">
        <f t="shared" si="9"/>
        <v>43831</v>
      </c>
    </row>
    <row r="309" spans="1:7" x14ac:dyDescent="0.35">
      <c r="A309" s="72" t="s">
        <v>251</v>
      </c>
      <c r="B309" s="72" t="s">
        <v>252</v>
      </c>
      <c r="C309" s="72" t="s">
        <v>1095</v>
      </c>
      <c r="D309" s="72">
        <f>SUMIFS('Comm_vacancy-LA_data'!E:E,'Comm_vacancy-LA_data'!$D:$D,'Comm_vacancy-inputs_1'!$C309,'Comm_vacancy-LA_data'!$B:$B,'Comm_vacancy-inputs_1'!$B309)</f>
        <v>2205</v>
      </c>
      <c r="E309" s="72">
        <f>SUMIFS('Comm_vacancy-LA_data'!F:F,'Comm_vacancy-LA_data'!$D:$D,'Comm_vacancy-inputs_1'!$C309,'Comm_vacancy-LA_data'!$B:$B,'Comm_vacancy-inputs_1'!$B309)</f>
        <v>173</v>
      </c>
      <c r="F309" s="132">
        <f t="shared" si="8"/>
        <v>7.845804988662132E-2</v>
      </c>
      <c r="G309" s="108">
        <f t="shared" si="9"/>
        <v>43739</v>
      </c>
    </row>
    <row r="310" spans="1:7" x14ac:dyDescent="0.35">
      <c r="A310" s="72" t="s">
        <v>251</v>
      </c>
      <c r="B310" s="72" t="s">
        <v>252</v>
      </c>
      <c r="C310" s="72" t="s">
        <v>1096</v>
      </c>
      <c r="D310" s="72">
        <f>SUMIFS('Comm_vacancy-LA_data'!E:E,'Comm_vacancy-LA_data'!$D:$D,'Comm_vacancy-inputs_1'!$C310,'Comm_vacancy-LA_data'!$B:$B,'Comm_vacancy-inputs_1'!$B310)</f>
        <v>2198</v>
      </c>
      <c r="E310" s="72">
        <f>SUMIFS('Comm_vacancy-LA_data'!F:F,'Comm_vacancy-LA_data'!$D:$D,'Comm_vacancy-inputs_1'!$C310,'Comm_vacancy-LA_data'!$B:$B,'Comm_vacancy-inputs_1'!$B310)</f>
        <v>166</v>
      </c>
      <c r="F310" s="132">
        <f t="shared" si="8"/>
        <v>7.5523202911737947E-2</v>
      </c>
      <c r="G310" s="108">
        <f t="shared" si="9"/>
        <v>43647</v>
      </c>
    </row>
    <row r="311" spans="1:7" x14ac:dyDescent="0.35">
      <c r="A311" s="72" t="s">
        <v>251</v>
      </c>
      <c r="B311" s="72" t="s">
        <v>252</v>
      </c>
      <c r="C311" s="72" t="s">
        <v>1097</v>
      </c>
      <c r="D311" s="72">
        <f>SUMIFS('Comm_vacancy-LA_data'!E:E,'Comm_vacancy-LA_data'!$D:$D,'Comm_vacancy-inputs_1'!$C311,'Comm_vacancy-LA_data'!$B:$B,'Comm_vacancy-inputs_1'!$B311)</f>
        <v>2197</v>
      </c>
      <c r="E311" s="72">
        <f>SUMIFS('Comm_vacancy-LA_data'!F:F,'Comm_vacancy-LA_data'!$D:$D,'Comm_vacancy-inputs_1'!$C311,'Comm_vacancy-LA_data'!$B:$B,'Comm_vacancy-inputs_1'!$B311)</f>
        <v>280</v>
      </c>
      <c r="F311" s="132">
        <f t="shared" si="8"/>
        <v>0.12744651797906237</v>
      </c>
      <c r="G311" s="108">
        <f t="shared" si="9"/>
        <v>43556</v>
      </c>
    </row>
    <row r="312" spans="1:7" x14ac:dyDescent="0.35">
      <c r="A312" s="72" t="s">
        <v>251</v>
      </c>
      <c r="B312" s="72" t="s">
        <v>252</v>
      </c>
      <c r="C312" s="72" t="s">
        <v>1098</v>
      </c>
      <c r="D312" s="72">
        <f>SUMIFS('Comm_vacancy-LA_data'!E:E,'Comm_vacancy-LA_data'!$D:$D,'Comm_vacancy-inputs_1'!$C312,'Comm_vacancy-LA_data'!$B:$B,'Comm_vacancy-inputs_1'!$B312)</f>
        <v>2137</v>
      </c>
      <c r="E312" s="72">
        <f>SUMIFS('Comm_vacancy-LA_data'!F:F,'Comm_vacancy-LA_data'!$D:$D,'Comm_vacancy-inputs_1'!$C312,'Comm_vacancy-LA_data'!$B:$B,'Comm_vacancy-inputs_1'!$B312)</f>
        <v>248</v>
      </c>
      <c r="F312" s="132">
        <f t="shared" si="8"/>
        <v>0.11605053813757604</v>
      </c>
      <c r="G312" s="108">
        <f t="shared" si="9"/>
        <v>43466</v>
      </c>
    </row>
    <row r="313" spans="1:7" x14ac:dyDescent="0.35">
      <c r="A313" s="72" t="s">
        <v>251</v>
      </c>
      <c r="B313" s="72" t="s">
        <v>252</v>
      </c>
      <c r="C313" s="72" t="s">
        <v>1099</v>
      </c>
      <c r="D313" s="72">
        <f>SUMIFS('Comm_vacancy-LA_data'!E:E,'Comm_vacancy-LA_data'!$D:$D,'Comm_vacancy-inputs_1'!$C313,'Comm_vacancy-LA_data'!$B:$B,'Comm_vacancy-inputs_1'!$B313)</f>
        <v>2219</v>
      </c>
      <c r="E313" s="72">
        <f>SUMIFS('Comm_vacancy-LA_data'!F:F,'Comm_vacancy-LA_data'!$D:$D,'Comm_vacancy-inputs_1'!$C313,'Comm_vacancy-LA_data'!$B:$B,'Comm_vacancy-inputs_1'!$B313)</f>
        <v>278</v>
      </c>
      <c r="F313" s="132">
        <f t="shared" si="8"/>
        <v>0.1252816584046868</v>
      </c>
      <c r="G313" s="108">
        <f t="shared" si="9"/>
        <v>43374</v>
      </c>
    </row>
    <row r="314" spans="1:7" x14ac:dyDescent="0.35">
      <c r="A314" s="72" t="s">
        <v>990</v>
      </c>
      <c r="B314" s="72" t="s">
        <v>991</v>
      </c>
      <c r="C314" s="72" t="s">
        <v>1088</v>
      </c>
      <c r="D314" s="72">
        <f>SUMIFS('Comm_vacancy-LA_data'!E:E,'Comm_vacancy-LA_data'!$D:$D,'Comm_vacancy-inputs_1'!$C314,'Comm_vacancy-LA_data'!$B:$B,'Comm_vacancy-inputs_1'!$B314)</f>
        <v>4946</v>
      </c>
      <c r="E314" s="72">
        <f>SUMIFS('Comm_vacancy-LA_data'!F:F,'Comm_vacancy-LA_data'!$D:$D,'Comm_vacancy-inputs_1'!$C314,'Comm_vacancy-LA_data'!$B:$B,'Comm_vacancy-inputs_1'!$B314)</f>
        <v>519</v>
      </c>
      <c r="F314" s="132">
        <f t="shared" si="8"/>
        <v>0.10493327941771129</v>
      </c>
      <c r="G314" s="108">
        <f t="shared" si="9"/>
        <v>44378</v>
      </c>
    </row>
    <row r="315" spans="1:7" x14ac:dyDescent="0.35">
      <c r="A315" s="72" t="s">
        <v>990</v>
      </c>
      <c r="B315" s="72" t="s">
        <v>991</v>
      </c>
      <c r="C315" s="72" t="s">
        <v>1089</v>
      </c>
      <c r="D315" s="72">
        <f>SUMIFS('Comm_vacancy-LA_data'!E:E,'Comm_vacancy-LA_data'!$D:$D,'Comm_vacancy-inputs_1'!$C315,'Comm_vacancy-LA_data'!$B:$B,'Comm_vacancy-inputs_1'!$B315)</f>
        <v>4955</v>
      </c>
      <c r="E315" s="72">
        <f>SUMIFS('Comm_vacancy-LA_data'!F:F,'Comm_vacancy-LA_data'!$D:$D,'Comm_vacancy-inputs_1'!$C315,'Comm_vacancy-LA_data'!$B:$B,'Comm_vacancy-inputs_1'!$B315)</f>
        <v>492</v>
      </c>
      <c r="F315" s="132">
        <f t="shared" si="8"/>
        <v>9.9293642785065583E-2</v>
      </c>
      <c r="G315" s="108">
        <f t="shared" si="9"/>
        <v>44287</v>
      </c>
    </row>
    <row r="316" spans="1:7" x14ac:dyDescent="0.35">
      <c r="A316" s="72" t="s">
        <v>990</v>
      </c>
      <c r="B316" s="72" t="s">
        <v>991</v>
      </c>
      <c r="C316" s="72" t="s">
        <v>1090</v>
      </c>
      <c r="D316" s="72">
        <f>SUMIFS('Comm_vacancy-LA_data'!E:E,'Comm_vacancy-LA_data'!$D:$D,'Comm_vacancy-inputs_1'!$C316,'Comm_vacancy-LA_data'!$B:$B,'Comm_vacancy-inputs_1'!$B316)</f>
        <v>4954</v>
      </c>
      <c r="E316" s="72">
        <f>SUMIFS('Comm_vacancy-LA_data'!F:F,'Comm_vacancy-LA_data'!$D:$D,'Comm_vacancy-inputs_1'!$C316,'Comm_vacancy-LA_data'!$B:$B,'Comm_vacancy-inputs_1'!$B316)</f>
        <v>455</v>
      </c>
      <c r="F316" s="132">
        <f t="shared" si="8"/>
        <v>9.1844973758578932E-2</v>
      </c>
      <c r="G316" s="108">
        <f t="shared" si="9"/>
        <v>44197</v>
      </c>
    </row>
    <row r="317" spans="1:7" x14ac:dyDescent="0.35">
      <c r="A317" s="72" t="s">
        <v>990</v>
      </c>
      <c r="B317" s="72" t="s">
        <v>991</v>
      </c>
      <c r="C317" s="72" t="s">
        <v>1091</v>
      </c>
      <c r="D317" s="72">
        <f>SUMIFS('Comm_vacancy-LA_data'!E:E,'Comm_vacancy-LA_data'!$D:$D,'Comm_vacancy-inputs_1'!$C317,'Comm_vacancy-LA_data'!$B:$B,'Comm_vacancy-inputs_1'!$B317)</f>
        <v>4942</v>
      </c>
      <c r="E317" s="72">
        <f>SUMIFS('Comm_vacancy-LA_data'!F:F,'Comm_vacancy-LA_data'!$D:$D,'Comm_vacancy-inputs_1'!$C317,'Comm_vacancy-LA_data'!$B:$B,'Comm_vacancy-inputs_1'!$B317)</f>
        <v>430</v>
      </c>
      <c r="F317" s="132">
        <f t="shared" si="8"/>
        <v>8.7009307972480771E-2</v>
      </c>
      <c r="G317" s="108">
        <f t="shared" si="9"/>
        <v>44105</v>
      </c>
    </row>
    <row r="318" spans="1:7" x14ac:dyDescent="0.35">
      <c r="A318" s="72" t="s">
        <v>990</v>
      </c>
      <c r="B318" s="72" t="s">
        <v>991</v>
      </c>
      <c r="C318" s="72" t="s">
        <v>1092</v>
      </c>
      <c r="D318" s="72">
        <f>SUMIFS('Comm_vacancy-LA_data'!E:E,'Comm_vacancy-LA_data'!$D:$D,'Comm_vacancy-inputs_1'!$C318,'Comm_vacancy-LA_data'!$B:$B,'Comm_vacancy-inputs_1'!$B318)</f>
        <v>4914</v>
      </c>
      <c r="E318" s="72">
        <f>SUMIFS('Comm_vacancy-LA_data'!F:F,'Comm_vacancy-LA_data'!$D:$D,'Comm_vacancy-inputs_1'!$C318,'Comm_vacancy-LA_data'!$B:$B,'Comm_vacancy-inputs_1'!$B318)</f>
        <v>442</v>
      </c>
      <c r="F318" s="132">
        <f t="shared" si="8"/>
        <v>8.9947089947089942E-2</v>
      </c>
      <c r="G318" s="108">
        <f t="shared" si="9"/>
        <v>44013</v>
      </c>
    </row>
    <row r="319" spans="1:7" x14ac:dyDescent="0.35">
      <c r="A319" s="72" t="s">
        <v>990</v>
      </c>
      <c r="B319" s="72" t="s">
        <v>991</v>
      </c>
      <c r="C319" s="72" t="s">
        <v>1093</v>
      </c>
      <c r="D319" s="72">
        <f>SUMIFS('Comm_vacancy-LA_data'!E:E,'Comm_vacancy-LA_data'!$D:$D,'Comm_vacancy-inputs_1'!$C319,'Comm_vacancy-LA_data'!$B:$B,'Comm_vacancy-inputs_1'!$B319)</f>
        <v>4883</v>
      </c>
      <c r="E319" s="72">
        <f>SUMIFS('Comm_vacancy-LA_data'!F:F,'Comm_vacancy-LA_data'!$D:$D,'Comm_vacancy-inputs_1'!$C319,'Comm_vacancy-LA_data'!$B:$B,'Comm_vacancy-inputs_1'!$B319)</f>
        <v>319</v>
      </c>
      <c r="F319" s="132">
        <f t="shared" si="8"/>
        <v>6.5328691378251078E-2</v>
      </c>
      <c r="G319" s="108">
        <f t="shared" si="9"/>
        <v>43922</v>
      </c>
    </row>
    <row r="320" spans="1:7" x14ac:dyDescent="0.35">
      <c r="A320" s="72" t="s">
        <v>990</v>
      </c>
      <c r="B320" s="72" t="s">
        <v>991</v>
      </c>
      <c r="C320" s="72" t="s">
        <v>1094</v>
      </c>
      <c r="D320" s="72">
        <f>SUMIFS('Comm_vacancy-LA_data'!E:E,'Comm_vacancy-LA_data'!$D:$D,'Comm_vacancy-inputs_1'!$C320,'Comm_vacancy-LA_data'!$B:$B,'Comm_vacancy-inputs_1'!$B320)</f>
        <v>4781</v>
      </c>
      <c r="E320" s="72">
        <f>SUMIFS('Comm_vacancy-LA_data'!F:F,'Comm_vacancy-LA_data'!$D:$D,'Comm_vacancy-inputs_1'!$C320,'Comm_vacancy-LA_data'!$B:$B,'Comm_vacancy-inputs_1'!$B320)</f>
        <v>260</v>
      </c>
      <c r="F320" s="132">
        <f t="shared" si="8"/>
        <v>5.4381928466847938E-2</v>
      </c>
      <c r="G320" s="108">
        <f t="shared" si="9"/>
        <v>43831</v>
      </c>
    </row>
    <row r="321" spans="1:7" x14ac:dyDescent="0.35">
      <c r="A321" s="72" t="s">
        <v>990</v>
      </c>
      <c r="B321" s="72" t="s">
        <v>991</v>
      </c>
      <c r="C321" s="72" t="s">
        <v>1095</v>
      </c>
      <c r="D321" s="72">
        <f>SUMIFS('Comm_vacancy-LA_data'!E:E,'Comm_vacancy-LA_data'!$D:$D,'Comm_vacancy-inputs_1'!$C321,'Comm_vacancy-LA_data'!$B:$B,'Comm_vacancy-inputs_1'!$B321)</f>
        <v>4788</v>
      </c>
      <c r="E321" s="72">
        <f>SUMIFS('Comm_vacancy-LA_data'!F:F,'Comm_vacancy-LA_data'!$D:$D,'Comm_vacancy-inputs_1'!$C321,'Comm_vacancy-LA_data'!$B:$B,'Comm_vacancy-inputs_1'!$B321)</f>
        <v>418</v>
      </c>
      <c r="F321" s="132">
        <f t="shared" si="8"/>
        <v>8.7301587301587297E-2</v>
      </c>
      <c r="G321" s="108">
        <f t="shared" si="9"/>
        <v>43739</v>
      </c>
    </row>
    <row r="322" spans="1:7" x14ac:dyDescent="0.35">
      <c r="A322" s="72" t="s">
        <v>990</v>
      </c>
      <c r="B322" s="72" t="s">
        <v>991</v>
      </c>
      <c r="C322" s="72" t="s">
        <v>1096</v>
      </c>
      <c r="D322" s="72">
        <f>SUMIFS('Comm_vacancy-LA_data'!E:E,'Comm_vacancy-LA_data'!$D:$D,'Comm_vacancy-inputs_1'!$C322,'Comm_vacancy-LA_data'!$B:$B,'Comm_vacancy-inputs_1'!$B322)</f>
        <v>4784</v>
      </c>
      <c r="E322" s="72">
        <f>SUMIFS('Comm_vacancy-LA_data'!F:F,'Comm_vacancy-LA_data'!$D:$D,'Comm_vacancy-inputs_1'!$C322,'Comm_vacancy-LA_data'!$B:$B,'Comm_vacancy-inputs_1'!$B322)</f>
        <v>353</v>
      </c>
      <c r="F322" s="132">
        <f t="shared" si="8"/>
        <v>7.3787625418060207E-2</v>
      </c>
      <c r="G322" s="108">
        <f t="shared" si="9"/>
        <v>43647</v>
      </c>
    </row>
    <row r="323" spans="1:7" x14ac:dyDescent="0.35">
      <c r="A323" s="72" t="s">
        <v>990</v>
      </c>
      <c r="B323" s="72" t="s">
        <v>991</v>
      </c>
      <c r="C323" s="72" t="s">
        <v>1097</v>
      </c>
      <c r="D323" s="72">
        <f>SUMIFS('Comm_vacancy-LA_data'!E:E,'Comm_vacancy-LA_data'!$D:$D,'Comm_vacancy-inputs_1'!$C323,'Comm_vacancy-LA_data'!$B:$B,'Comm_vacancy-inputs_1'!$B323)</f>
        <v>4785</v>
      </c>
      <c r="E323" s="72">
        <f>SUMIFS('Comm_vacancy-LA_data'!F:F,'Comm_vacancy-LA_data'!$D:$D,'Comm_vacancy-inputs_1'!$C323,'Comm_vacancy-LA_data'!$B:$B,'Comm_vacancy-inputs_1'!$B323)</f>
        <v>393</v>
      </c>
      <c r="F323" s="132">
        <f t="shared" ref="F323:F386" si="10">IF(E323&lt;&gt;0,E323/D323,"-")</f>
        <v>8.2131661442006273E-2</v>
      </c>
      <c r="G323" s="108">
        <f t="shared" ref="G323:G386" si="11">DATE(LEFT(C323,4),RIGHT(LEFT(C323,7),2),1)</f>
        <v>43556</v>
      </c>
    </row>
    <row r="324" spans="1:7" x14ac:dyDescent="0.35">
      <c r="A324" s="72" t="s">
        <v>990</v>
      </c>
      <c r="B324" s="72" t="s">
        <v>991</v>
      </c>
      <c r="C324" s="72" t="s">
        <v>1098</v>
      </c>
      <c r="D324" s="72">
        <f>SUMIFS('Comm_vacancy-LA_data'!E:E,'Comm_vacancy-LA_data'!$D:$D,'Comm_vacancy-inputs_1'!$C324,'Comm_vacancy-LA_data'!$B:$B,'Comm_vacancy-inputs_1'!$B324)</f>
        <v>4707</v>
      </c>
      <c r="E324" s="72">
        <f>SUMIFS('Comm_vacancy-LA_data'!F:F,'Comm_vacancy-LA_data'!$D:$D,'Comm_vacancy-inputs_1'!$C324,'Comm_vacancy-LA_data'!$B:$B,'Comm_vacancy-inputs_1'!$B324)</f>
        <v>396</v>
      </c>
      <c r="F324" s="132">
        <f t="shared" si="10"/>
        <v>8.4130019120458893E-2</v>
      </c>
      <c r="G324" s="108">
        <f t="shared" si="11"/>
        <v>43466</v>
      </c>
    </row>
    <row r="325" spans="1:7" x14ac:dyDescent="0.35">
      <c r="A325" s="72" t="s">
        <v>990</v>
      </c>
      <c r="B325" s="72" t="s">
        <v>991</v>
      </c>
      <c r="C325" s="72" t="s">
        <v>1099</v>
      </c>
      <c r="D325" s="72">
        <f>SUMIFS('Comm_vacancy-LA_data'!E:E,'Comm_vacancy-LA_data'!$D:$D,'Comm_vacancy-inputs_1'!$C325,'Comm_vacancy-LA_data'!$B:$B,'Comm_vacancy-inputs_1'!$B325)</f>
        <v>4913</v>
      </c>
      <c r="E325" s="72">
        <f>SUMIFS('Comm_vacancy-LA_data'!F:F,'Comm_vacancy-LA_data'!$D:$D,'Comm_vacancy-inputs_1'!$C325,'Comm_vacancy-LA_data'!$B:$B,'Comm_vacancy-inputs_1'!$B325)</f>
        <v>382</v>
      </c>
      <c r="F325" s="132">
        <f t="shared" si="10"/>
        <v>7.775290046814573E-2</v>
      </c>
      <c r="G325" s="108">
        <f t="shared" si="11"/>
        <v>43374</v>
      </c>
    </row>
    <row r="326" spans="1:7" x14ac:dyDescent="0.35">
      <c r="A326" s="72" t="s">
        <v>255</v>
      </c>
      <c r="B326" s="72" t="s">
        <v>256</v>
      </c>
      <c r="C326" s="72" t="s">
        <v>1088</v>
      </c>
      <c r="D326" s="72">
        <f>SUMIFS('Comm_vacancy-LA_data'!E:E,'Comm_vacancy-LA_data'!$D:$D,'Comm_vacancy-inputs_1'!$C326,'Comm_vacancy-LA_data'!$B:$B,'Comm_vacancy-inputs_1'!$B326)</f>
        <v>2106</v>
      </c>
      <c r="E326" s="72">
        <f>SUMIFS('Comm_vacancy-LA_data'!F:F,'Comm_vacancy-LA_data'!$D:$D,'Comm_vacancy-inputs_1'!$C326,'Comm_vacancy-LA_data'!$B:$B,'Comm_vacancy-inputs_1'!$B326)</f>
        <v>149</v>
      </c>
      <c r="F326" s="132">
        <f t="shared" si="10"/>
        <v>7.0750237416904088E-2</v>
      </c>
      <c r="G326" s="108">
        <f t="shared" si="11"/>
        <v>44378</v>
      </c>
    </row>
    <row r="327" spans="1:7" x14ac:dyDescent="0.35">
      <c r="A327" s="72" t="s">
        <v>255</v>
      </c>
      <c r="B327" s="72" t="s">
        <v>256</v>
      </c>
      <c r="C327" s="72" t="s">
        <v>1089</v>
      </c>
      <c r="D327" s="72">
        <f>SUMIFS('Comm_vacancy-LA_data'!E:E,'Comm_vacancy-LA_data'!$D:$D,'Comm_vacancy-inputs_1'!$C327,'Comm_vacancy-LA_data'!$B:$B,'Comm_vacancy-inputs_1'!$B327)</f>
        <v>2101</v>
      </c>
      <c r="E327" s="72">
        <f>SUMIFS('Comm_vacancy-LA_data'!F:F,'Comm_vacancy-LA_data'!$D:$D,'Comm_vacancy-inputs_1'!$C327,'Comm_vacancy-LA_data'!$B:$B,'Comm_vacancy-inputs_1'!$B327)</f>
        <v>150</v>
      </c>
      <c r="F327" s="132">
        <f t="shared" si="10"/>
        <v>7.1394574012375062E-2</v>
      </c>
      <c r="G327" s="108">
        <f t="shared" si="11"/>
        <v>44287</v>
      </c>
    </row>
    <row r="328" spans="1:7" x14ac:dyDescent="0.35">
      <c r="A328" s="72" t="s">
        <v>255</v>
      </c>
      <c r="B328" s="72" t="s">
        <v>256</v>
      </c>
      <c r="C328" s="72" t="s">
        <v>1090</v>
      </c>
      <c r="D328" s="72">
        <f>SUMIFS('Comm_vacancy-LA_data'!E:E,'Comm_vacancy-LA_data'!$D:$D,'Comm_vacancy-inputs_1'!$C328,'Comm_vacancy-LA_data'!$B:$B,'Comm_vacancy-inputs_1'!$B328)</f>
        <v>2100</v>
      </c>
      <c r="E328" s="72">
        <f>SUMIFS('Comm_vacancy-LA_data'!F:F,'Comm_vacancy-LA_data'!$D:$D,'Comm_vacancy-inputs_1'!$C328,'Comm_vacancy-LA_data'!$B:$B,'Comm_vacancy-inputs_1'!$B328)</f>
        <v>149</v>
      </c>
      <c r="F328" s="132">
        <f t="shared" si="10"/>
        <v>7.0952380952380947E-2</v>
      </c>
      <c r="G328" s="108">
        <f t="shared" si="11"/>
        <v>44197</v>
      </c>
    </row>
    <row r="329" spans="1:7" x14ac:dyDescent="0.35">
      <c r="A329" s="72" t="s">
        <v>255</v>
      </c>
      <c r="B329" s="72" t="s">
        <v>256</v>
      </c>
      <c r="C329" s="72" t="s">
        <v>1091</v>
      </c>
      <c r="D329" s="72">
        <f>SUMIFS('Comm_vacancy-LA_data'!E:E,'Comm_vacancy-LA_data'!$D:$D,'Comm_vacancy-inputs_1'!$C329,'Comm_vacancy-LA_data'!$B:$B,'Comm_vacancy-inputs_1'!$B329)</f>
        <v>2097</v>
      </c>
      <c r="E329" s="72">
        <f>SUMIFS('Comm_vacancy-LA_data'!F:F,'Comm_vacancy-LA_data'!$D:$D,'Comm_vacancy-inputs_1'!$C329,'Comm_vacancy-LA_data'!$B:$B,'Comm_vacancy-inputs_1'!$B329)</f>
        <v>148</v>
      </c>
      <c r="F329" s="132">
        <f t="shared" si="10"/>
        <v>7.0577014783023362E-2</v>
      </c>
      <c r="G329" s="108">
        <f t="shared" si="11"/>
        <v>44105</v>
      </c>
    </row>
    <row r="330" spans="1:7" x14ac:dyDescent="0.35">
      <c r="A330" s="72" t="s">
        <v>255</v>
      </c>
      <c r="B330" s="72" t="s">
        <v>256</v>
      </c>
      <c r="C330" s="72" t="s">
        <v>1092</v>
      </c>
      <c r="D330" s="72">
        <f>SUMIFS('Comm_vacancy-LA_data'!E:E,'Comm_vacancy-LA_data'!$D:$D,'Comm_vacancy-inputs_1'!$C330,'Comm_vacancy-LA_data'!$B:$B,'Comm_vacancy-inputs_1'!$B330)</f>
        <v>2110</v>
      </c>
      <c r="E330" s="72">
        <f>SUMIFS('Comm_vacancy-LA_data'!F:F,'Comm_vacancy-LA_data'!$D:$D,'Comm_vacancy-inputs_1'!$C330,'Comm_vacancy-LA_data'!$B:$B,'Comm_vacancy-inputs_1'!$B330)</f>
        <v>152</v>
      </c>
      <c r="F330" s="132">
        <f t="shared" si="10"/>
        <v>7.2037914691943122E-2</v>
      </c>
      <c r="G330" s="108">
        <f t="shared" si="11"/>
        <v>44013</v>
      </c>
    </row>
    <row r="331" spans="1:7" x14ac:dyDescent="0.35">
      <c r="A331" s="72" t="s">
        <v>255</v>
      </c>
      <c r="B331" s="72" t="s">
        <v>256</v>
      </c>
      <c r="C331" s="72" t="s">
        <v>1093</v>
      </c>
      <c r="D331" s="72">
        <f>SUMIFS('Comm_vacancy-LA_data'!E:E,'Comm_vacancy-LA_data'!$D:$D,'Comm_vacancy-inputs_1'!$C331,'Comm_vacancy-LA_data'!$B:$B,'Comm_vacancy-inputs_1'!$B331)</f>
        <v>2106</v>
      </c>
      <c r="E331" s="72">
        <f>SUMIFS('Comm_vacancy-LA_data'!F:F,'Comm_vacancy-LA_data'!$D:$D,'Comm_vacancy-inputs_1'!$C331,'Comm_vacancy-LA_data'!$B:$B,'Comm_vacancy-inputs_1'!$B331)</f>
        <v>154</v>
      </c>
      <c r="F331" s="132">
        <f t="shared" si="10"/>
        <v>7.3124406457739793E-2</v>
      </c>
      <c r="G331" s="108">
        <f t="shared" si="11"/>
        <v>43922</v>
      </c>
    </row>
    <row r="332" spans="1:7" x14ac:dyDescent="0.35">
      <c r="A332" s="72" t="s">
        <v>255</v>
      </c>
      <c r="B332" s="72" t="s">
        <v>256</v>
      </c>
      <c r="C332" s="72" t="s">
        <v>1094</v>
      </c>
      <c r="D332" s="72">
        <f>SUMIFS('Comm_vacancy-LA_data'!E:E,'Comm_vacancy-LA_data'!$D:$D,'Comm_vacancy-inputs_1'!$C332,'Comm_vacancy-LA_data'!$B:$B,'Comm_vacancy-inputs_1'!$B332)</f>
        <v>2117</v>
      </c>
      <c r="E332" s="72">
        <f>SUMIFS('Comm_vacancy-LA_data'!F:F,'Comm_vacancy-LA_data'!$D:$D,'Comm_vacancy-inputs_1'!$C332,'Comm_vacancy-LA_data'!$B:$B,'Comm_vacancy-inputs_1'!$B332)</f>
        <v>158</v>
      </c>
      <c r="F332" s="132">
        <f t="shared" si="10"/>
        <v>7.4633915918752958E-2</v>
      </c>
      <c r="G332" s="108">
        <f t="shared" si="11"/>
        <v>43831</v>
      </c>
    </row>
    <row r="333" spans="1:7" x14ac:dyDescent="0.35">
      <c r="A333" s="72" t="s">
        <v>255</v>
      </c>
      <c r="B333" s="72" t="s">
        <v>256</v>
      </c>
      <c r="C333" s="72" t="s">
        <v>1095</v>
      </c>
      <c r="D333" s="72">
        <f>SUMIFS('Comm_vacancy-LA_data'!E:E,'Comm_vacancy-LA_data'!$D:$D,'Comm_vacancy-inputs_1'!$C333,'Comm_vacancy-LA_data'!$B:$B,'Comm_vacancy-inputs_1'!$B333)</f>
        <v>2099</v>
      </c>
      <c r="E333" s="72">
        <f>SUMIFS('Comm_vacancy-LA_data'!F:F,'Comm_vacancy-LA_data'!$D:$D,'Comm_vacancy-inputs_1'!$C333,'Comm_vacancy-LA_data'!$B:$B,'Comm_vacancy-inputs_1'!$B333)</f>
        <v>161</v>
      </c>
      <c r="F333" s="132">
        <f t="shared" si="10"/>
        <v>7.6703191996188663E-2</v>
      </c>
      <c r="G333" s="108">
        <f t="shared" si="11"/>
        <v>43739</v>
      </c>
    </row>
    <row r="334" spans="1:7" x14ac:dyDescent="0.35">
      <c r="A334" s="72" t="s">
        <v>255</v>
      </c>
      <c r="B334" s="72" t="s">
        <v>256</v>
      </c>
      <c r="C334" s="72" t="s">
        <v>1096</v>
      </c>
      <c r="D334" s="72">
        <f>SUMIFS('Comm_vacancy-LA_data'!E:E,'Comm_vacancy-LA_data'!$D:$D,'Comm_vacancy-inputs_1'!$C334,'Comm_vacancy-LA_data'!$B:$B,'Comm_vacancy-inputs_1'!$B334)</f>
        <v>2098</v>
      </c>
      <c r="E334" s="72">
        <f>SUMIFS('Comm_vacancy-LA_data'!F:F,'Comm_vacancy-LA_data'!$D:$D,'Comm_vacancy-inputs_1'!$C334,'Comm_vacancy-LA_data'!$B:$B,'Comm_vacancy-inputs_1'!$B334)</f>
        <v>164</v>
      </c>
      <c r="F334" s="132">
        <f t="shared" si="10"/>
        <v>7.8169685414680654E-2</v>
      </c>
      <c r="G334" s="108">
        <f t="shared" si="11"/>
        <v>43647</v>
      </c>
    </row>
    <row r="335" spans="1:7" x14ac:dyDescent="0.35">
      <c r="A335" s="72" t="s">
        <v>255</v>
      </c>
      <c r="B335" s="72" t="s">
        <v>256</v>
      </c>
      <c r="C335" s="72" t="s">
        <v>1097</v>
      </c>
      <c r="D335" s="72">
        <f>SUMIFS('Comm_vacancy-LA_data'!E:E,'Comm_vacancy-LA_data'!$D:$D,'Comm_vacancy-inputs_1'!$C335,'Comm_vacancy-LA_data'!$B:$B,'Comm_vacancy-inputs_1'!$B335)</f>
        <v>2093</v>
      </c>
      <c r="E335" s="72">
        <f>SUMIFS('Comm_vacancy-LA_data'!F:F,'Comm_vacancy-LA_data'!$D:$D,'Comm_vacancy-inputs_1'!$C335,'Comm_vacancy-LA_data'!$B:$B,'Comm_vacancy-inputs_1'!$B335)</f>
        <v>153</v>
      </c>
      <c r="F335" s="132">
        <f t="shared" si="10"/>
        <v>7.3100812231247009E-2</v>
      </c>
      <c r="G335" s="108">
        <f t="shared" si="11"/>
        <v>43556</v>
      </c>
    </row>
    <row r="336" spans="1:7" x14ac:dyDescent="0.35">
      <c r="A336" s="72" t="s">
        <v>255</v>
      </c>
      <c r="B336" s="72" t="s">
        <v>256</v>
      </c>
      <c r="C336" s="72" t="s">
        <v>1098</v>
      </c>
      <c r="D336" s="72">
        <f>SUMIFS('Comm_vacancy-LA_data'!E:E,'Comm_vacancy-LA_data'!$D:$D,'Comm_vacancy-inputs_1'!$C336,'Comm_vacancy-LA_data'!$B:$B,'Comm_vacancy-inputs_1'!$B336)</f>
        <v>2033</v>
      </c>
      <c r="E336" s="72">
        <f>SUMIFS('Comm_vacancy-LA_data'!F:F,'Comm_vacancy-LA_data'!$D:$D,'Comm_vacancy-inputs_1'!$C336,'Comm_vacancy-LA_data'!$B:$B,'Comm_vacancy-inputs_1'!$B336)</f>
        <v>158</v>
      </c>
      <c r="F336" s="132">
        <f t="shared" si="10"/>
        <v>7.7717658632562719E-2</v>
      </c>
      <c r="G336" s="108">
        <f t="shared" si="11"/>
        <v>43466</v>
      </c>
    </row>
    <row r="337" spans="1:7" x14ac:dyDescent="0.35">
      <c r="A337" s="72" t="s">
        <v>255</v>
      </c>
      <c r="B337" s="72" t="s">
        <v>256</v>
      </c>
      <c r="C337" s="72" t="s">
        <v>1099</v>
      </c>
      <c r="D337" s="72">
        <f>SUMIFS('Comm_vacancy-LA_data'!E:E,'Comm_vacancy-LA_data'!$D:$D,'Comm_vacancy-inputs_1'!$C337,'Comm_vacancy-LA_data'!$B:$B,'Comm_vacancy-inputs_1'!$B337)</f>
        <v>2177</v>
      </c>
      <c r="E337" s="72">
        <f>SUMIFS('Comm_vacancy-LA_data'!F:F,'Comm_vacancy-LA_data'!$D:$D,'Comm_vacancy-inputs_1'!$C337,'Comm_vacancy-LA_data'!$B:$B,'Comm_vacancy-inputs_1'!$B337)</f>
        <v>156</v>
      </c>
      <c r="F337" s="132">
        <f t="shared" si="10"/>
        <v>7.165824529168581E-2</v>
      </c>
      <c r="G337" s="108">
        <f t="shared" si="11"/>
        <v>43374</v>
      </c>
    </row>
    <row r="338" spans="1:7" x14ac:dyDescent="0.35">
      <c r="A338" s="72" t="s">
        <v>257</v>
      </c>
      <c r="B338" s="72" t="s">
        <v>258</v>
      </c>
      <c r="C338" s="72" t="s">
        <v>1088</v>
      </c>
      <c r="D338" s="72">
        <f>SUMIFS('Comm_vacancy-LA_data'!E:E,'Comm_vacancy-LA_data'!$D:$D,'Comm_vacancy-inputs_1'!$C338,'Comm_vacancy-LA_data'!$B:$B,'Comm_vacancy-inputs_1'!$B338)</f>
        <v>17013</v>
      </c>
      <c r="E338" s="72">
        <f>SUMIFS('Comm_vacancy-LA_data'!F:F,'Comm_vacancy-LA_data'!$D:$D,'Comm_vacancy-inputs_1'!$C338,'Comm_vacancy-LA_data'!$B:$B,'Comm_vacancy-inputs_1'!$B338)</f>
        <v>2341</v>
      </c>
      <c r="F338" s="132">
        <f t="shared" si="10"/>
        <v>0.13760065832010815</v>
      </c>
      <c r="G338" s="108">
        <f t="shared" si="11"/>
        <v>44378</v>
      </c>
    </row>
    <row r="339" spans="1:7" x14ac:dyDescent="0.35">
      <c r="A339" s="72" t="s">
        <v>257</v>
      </c>
      <c r="B339" s="72" t="s">
        <v>258</v>
      </c>
      <c r="C339" s="72" t="s">
        <v>1089</v>
      </c>
      <c r="D339" s="72">
        <f>SUMIFS('Comm_vacancy-LA_data'!E:E,'Comm_vacancy-LA_data'!$D:$D,'Comm_vacancy-inputs_1'!$C339,'Comm_vacancy-LA_data'!$B:$B,'Comm_vacancy-inputs_1'!$B339)</f>
        <v>17049</v>
      </c>
      <c r="E339" s="72">
        <f>SUMIFS('Comm_vacancy-LA_data'!F:F,'Comm_vacancy-LA_data'!$D:$D,'Comm_vacancy-inputs_1'!$C339,'Comm_vacancy-LA_data'!$B:$B,'Comm_vacancy-inputs_1'!$B339)</f>
        <v>2352</v>
      </c>
      <c r="F339" s="132">
        <f t="shared" si="10"/>
        <v>0.13795530529649833</v>
      </c>
      <c r="G339" s="108">
        <f t="shared" si="11"/>
        <v>44287</v>
      </c>
    </row>
    <row r="340" spans="1:7" x14ac:dyDescent="0.35">
      <c r="A340" s="72" t="s">
        <v>257</v>
      </c>
      <c r="B340" s="72" t="s">
        <v>258</v>
      </c>
      <c r="C340" s="72" t="s">
        <v>1090</v>
      </c>
      <c r="D340" s="72">
        <f>SUMIFS('Comm_vacancy-LA_data'!E:E,'Comm_vacancy-LA_data'!$D:$D,'Comm_vacancy-inputs_1'!$C340,'Comm_vacancy-LA_data'!$B:$B,'Comm_vacancy-inputs_1'!$B340)</f>
        <v>17034</v>
      </c>
      <c r="E340" s="72">
        <f>SUMIFS('Comm_vacancy-LA_data'!F:F,'Comm_vacancy-LA_data'!$D:$D,'Comm_vacancy-inputs_1'!$C340,'Comm_vacancy-LA_data'!$B:$B,'Comm_vacancy-inputs_1'!$B340)</f>
        <v>2337</v>
      </c>
      <c r="F340" s="132">
        <f t="shared" si="10"/>
        <v>0.1371961958436069</v>
      </c>
      <c r="G340" s="108">
        <f t="shared" si="11"/>
        <v>44197</v>
      </c>
    </row>
    <row r="341" spans="1:7" x14ac:dyDescent="0.35">
      <c r="A341" s="72" t="s">
        <v>257</v>
      </c>
      <c r="B341" s="72" t="s">
        <v>258</v>
      </c>
      <c r="C341" s="72" t="s">
        <v>1091</v>
      </c>
      <c r="D341" s="72">
        <f>SUMIFS('Comm_vacancy-LA_data'!E:E,'Comm_vacancy-LA_data'!$D:$D,'Comm_vacancy-inputs_1'!$C341,'Comm_vacancy-LA_data'!$B:$B,'Comm_vacancy-inputs_1'!$B341)</f>
        <v>17050</v>
      </c>
      <c r="E341" s="72">
        <f>SUMIFS('Comm_vacancy-LA_data'!F:F,'Comm_vacancy-LA_data'!$D:$D,'Comm_vacancy-inputs_1'!$C341,'Comm_vacancy-LA_data'!$B:$B,'Comm_vacancy-inputs_1'!$B341)</f>
        <v>2236</v>
      </c>
      <c r="F341" s="132">
        <f t="shared" si="10"/>
        <v>0.13114369501466275</v>
      </c>
      <c r="G341" s="108">
        <f t="shared" si="11"/>
        <v>44105</v>
      </c>
    </row>
    <row r="342" spans="1:7" x14ac:dyDescent="0.35">
      <c r="A342" s="72" t="s">
        <v>257</v>
      </c>
      <c r="B342" s="72" t="s">
        <v>258</v>
      </c>
      <c r="C342" s="72" t="s">
        <v>1092</v>
      </c>
      <c r="D342" s="72">
        <f>SUMIFS('Comm_vacancy-LA_data'!E:E,'Comm_vacancy-LA_data'!$D:$D,'Comm_vacancy-inputs_1'!$C342,'Comm_vacancy-LA_data'!$B:$B,'Comm_vacancy-inputs_1'!$B342)</f>
        <v>16992</v>
      </c>
      <c r="E342" s="72">
        <f>SUMIFS('Comm_vacancy-LA_data'!F:F,'Comm_vacancy-LA_data'!$D:$D,'Comm_vacancy-inputs_1'!$C342,'Comm_vacancy-LA_data'!$B:$B,'Comm_vacancy-inputs_1'!$B342)</f>
        <v>1951</v>
      </c>
      <c r="F342" s="132">
        <f t="shared" si="10"/>
        <v>0.11481873822975518</v>
      </c>
      <c r="G342" s="108">
        <f t="shared" si="11"/>
        <v>44013</v>
      </c>
    </row>
    <row r="343" spans="1:7" x14ac:dyDescent="0.35">
      <c r="A343" s="72" t="s">
        <v>257</v>
      </c>
      <c r="B343" s="72" t="s">
        <v>258</v>
      </c>
      <c r="C343" s="72" t="s">
        <v>1093</v>
      </c>
      <c r="D343" s="72">
        <f>SUMIFS('Comm_vacancy-LA_data'!E:E,'Comm_vacancy-LA_data'!$D:$D,'Comm_vacancy-inputs_1'!$C343,'Comm_vacancy-LA_data'!$B:$B,'Comm_vacancy-inputs_1'!$B343)</f>
        <v>16900</v>
      </c>
      <c r="E343" s="72">
        <f>SUMIFS('Comm_vacancy-LA_data'!F:F,'Comm_vacancy-LA_data'!$D:$D,'Comm_vacancy-inputs_1'!$C343,'Comm_vacancy-LA_data'!$B:$B,'Comm_vacancy-inputs_1'!$B343)</f>
        <v>1965</v>
      </c>
      <c r="F343" s="132">
        <f t="shared" si="10"/>
        <v>0.11627218934911243</v>
      </c>
      <c r="G343" s="108">
        <f t="shared" si="11"/>
        <v>43922</v>
      </c>
    </row>
    <row r="344" spans="1:7" x14ac:dyDescent="0.35">
      <c r="A344" s="72" t="s">
        <v>257</v>
      </c>
      <c r="B344" s="72" t="s">
        <v>258</v>
      </c>
      <c r="C344" s="72" t="s">
        <v>1094</v>
      </c>
      <c r="D344" s="72">
        <f>SUMIFS('Comm_vacancy-LA_data'!E:E,'Comm_vacancy-LA_data'!$D:$D,'Comm_vacancy-inputs_1'!$C344,'Comm_vacancy-LA_data'!$B:$B,'Comm_vacancy-inputs_1'!$B344)</f>
        <v>16805</v>
      </c>
      <c r="E344" s="72">
        <f>SUMIFS('Comm_vacancy-LA_data'!F:F,'Comm_vacancy-LA_data'!$D:$D,'Comm_vacancy-inputs_1'!$C344,'Comm_vacancy-LA_data'!$B:$B,'Comm_vacancy-inputs_1'!$B344)</f>
        <v>1974</v>
      </c>
      <c r="F344" s="132">
        <f t="shared" si="10"/>
        <v>0.11746504016661707</v>
      </c>
      <c r="G344" s="108">
        <f t="shared" si="11"/>
        <v>43831</v>
      </c>
    </row>
    <row r="345" spans="1:7" x14ac:dyDescent="0.35">
      <c r="A345" s="72" t="s">
        <v>257</v>
      </c>
      <c r="B345" s="72" t="s">
        <v>258</v>
      </c>
      <c r="C345" s="72" t="s">
        <v>1095</v>
      </c>
      <c r="D345" s="72">
        <f>SUMIFS('Comm_vacancy-LA_data'!E:E,'Comm_vacancy-LA_data'!$D:$D,'Comm_vacancy-inputs_1'!$C345,'Comm_vacancy-LA_data'!$B:$B,'Comm_vacancy-inputs_1'!$B345)</f>
        <v>16798</v>
      </c>
      <c r="E345" s="72">
        <f>SUMIFS('Comm_vacancy-LA_data'!F:F,'Comm_vacancy-LA_data'!$D:$D,'Comm_vacancy-inputs_1'!$C345,'Comm_vacancy-LA_data'!$B:$B,'Comm_vacancy-inputs_1'!$B345)</f>
        <v>2004</v>
      </c>
      <c r="F345" s="132">
        <f t="shared" si="10"/>
        <v>0.11929991665674484</v>
      </c>
      <c r="G345" s="108">
        <f t="shared" si="11"/>
        <v>43739</v>
      </c>
    </row>
    <row r="346" spans="1:7" x14ac:dyDescent="0.35">
      <c r="A346" s="72" t="s">
        <v>257</v>
      </c>
      <c r="B346" s="72" t="s">
        <v>258</v>
      </c>
      <c r="C346" s="72" t="s">
        <v>1096</v>
      </c>
      <c r="D346" s="72">
        <f>SUMIFS('Comm_vacancy-LA_data'!E:E,'Comm_vacancy-LA_data'!$D:$D,'Comm_vacancy-inputs_1'!$C346,'Comm_vacancy-LA_data'!$B:$B,'Comm_vacancy-inputs_1'!$B346)</f>
        <v>16738</v>
      </c>
      <c r="E346" s="72">
        <f>SUMIFS('Comm_vacancy-LA_data'!F:F,'Comm_vacancy-LA_data'!$D:$D,'Comm_vacancy-inputs_1'!$C346,'Comm_vacancy-LA_data'!$B:$B,'Comm_vacancy-inputs_1'!$B346)</f>
        <v>2009</v>
      </c>
      <c r="F346" s="132">
        <f t="shared" si="10"/>
        <v>0.12002628748954475</v>
      </c>
      <c r="G346" s="108">
        <f t="shared" si="11"/>
        <v>43647</v>
      </c>
    </row>
    <row r="347" spans="1:7" x14ac:dyDescent="0.35">
      <c r="A347" s="72" t="s">
        <v>257</v>
      </c>
      <c r="B347" s="72" t="s">
        <v>258</v>
      </c>
      <c r="C347" s="72" t="s">
        <v>1097</v>
      </c>
      <c r="D347" s="72">
        <f>SUMIFS('Comm_vacancy-LA_data'!E:E,'Comm_vacancy-LA_data'!$D:$D,'Comm_vacancy-inputs_1'!$C347,'Comm_vacancy-LA_data'!$B:$B,'Comm_vacancy-inputs_1'!$B347)</f>
        <v>16705</v>
      </c>
      <c r="E347" s="72">
        <f>SUMIFS('Comm_vacancy-LA_data'!F:F,'Comm_vacancy-LA_data'!$D:$D,'Comm_vacancy-inputs_1'!$C347,'Comm_vacancy-LA_data'!$B:$B,'Comm_vacancy-inputs_1'!$B347)</f>
        <v>1969</v>
      </c>
      <c r="F347" s="132">
        <f t="shared" si="10"/>
        <v>0.11786890152648907</v>
      </c>
      <c r="G347" s="108">
        <f t="shared" si="11"/>
        <v>43556</v>
      </c>
    </row>
    <row r="348" spans="1:7" x14ac:dyDescent="0.35">
      <c r="A348" s="72" t="s">
        <v>257</v>
      </c>
      <c r="B348" s="72" t="s">
        <v>258</v>
      </c>
      <c r="C348" s="72" t="s">
        <v>1098</v>
      </c>
      <c r="D348" s="72">
        <f>SUMIFS('Comm_vacancy-LA_data'!E:E,'Comm_vacancy-LA_data'!$D:$D,'Comm_vacancy-inputs_1'!$C348,'Comm_vacancy-LA_data'!$B:$B,'Comm_vacancy-inputs_1'!$B348)</f>
        <v>16615</v>
      </c>
      <c r="E348" s="72">
        <f>SUMIFS('Comm_vacancy-LA_data'!F:F,'Comm_vacancy-LA_data'!$D:$D,'Comm_vacancy-inputs_1'!$C348,'Comm_vacancy-LA_data'!$B:$B,'Comm_vacancy-inputs_1'!$B348)</f>
        <v>1810</v>
      </c>
      <c r="F348" s="132">
        <f t="shared" si="10"/>
        <v>0.10893770689136323</v>
      </c>
      <c r="G348" s="108">
        <f t="shared" si="11"/>
        <v>43466</v>
      </c>
    </row>
    <row r="349" spans="1:7" x14ac:dyDescent="0.35">
      <c r="A349" s="72" t="s">
        <v>257</v>
      </c>
      <c r="B349" s="72" t="s">
        <v>258</v>
      </c>
      <c r="C349" s="72" t="s">
        <v>1099</v>
      </c>
      <c r="D349" s="72">
        <f>SUMIFS('Comm_vacancy-LA_data'!E:E,'Comm_vacancy-LA_data'!$D:$D,'Comm_vacancy-inputs_1'!$C349,'Comm_vacancy-LA_data'!$B:$B,'Comm_vacancy-inputs_1'!$B349)</f>
        <v>17438</v>
      </c>
      <c r="E349" s="72">
        <f>SUMIFS('Comm_vacancy-LA_data'!F:F,'Comm_vacancy-LA_data'!$D:$D,'Comm_vacancy-inputs_1'!$C349,'Comm_vacancy-LA_data'!$B:$B,'Comm_vacancy-inputs_1'!$B349)</f>
        <v>2130</v>
      </c>
      <c r="F349" s="132">
        <f t="shared" si="10"/>
        <v>0.12214703521045991</v>
      </c>
      <c r="G349" s="108">
        <f t="shared" si="11"/>
        <v>43374</v>
      </c>
    </row>
    <row r="350" spans="1:7" x14ac:dyDescent="0.35">
      <c r="A350" s="72" t="s">
        <v>259</v>
      </c>
      <c r="B350" s="72" t="s">
        <v>260</v>
      </c>
      <c r="C350" s="72" t="s">
        <v>1088</v>
      </c>
      <c r="D350" s="72">
        <f>SUMIFS('Comm_vacancy-LA_data'!E:E,'Comm_vacancy-LA_data'!$D:$D,'Comm_vacancy-inputs_1'!$C350,'Comm_vacancy-LA_data'!$B:$B,'Comm_vacancy-inputs_1'!$B350)</f>
        <v>4218</v>
      </c>
      <c r="E350" s="72">
        <f>SUMIFS('Comm_vacancy-LA_data'!F:F,'Comm_vacancy-LA_data'!$D:$D,'Comm_vacancy-inputs_1'!$C350,'Comm_vacancy-LA_data'!$B:$B,'Comm_vacancy-inputs_1'!$B350)</f>
        <v>340</v>
      </c>
      <c r="F350" s="132">
        <f t="shared" si="10"/>
        <v>8.0606922712185863E-2</v>
      </c>
      <c r="G350" s="108">
        <f t="shared" si="11"/>
        <v>44378</v>
      </c>
    </row>
    <row r="351" spans="1:7" x14ac:dyDescent="0.35">
      <c r="A351" s="72" t="s">
        <v>259</v>
      </c>
      <c r="B351" s="72" t="s">
        <v>260</v>
      </c>
      <c r="C351" s="72" t="s">
        <v>1089</v>
      </c>
      <c r="D351" s="72">
        <f>SUMIFS('Comm_vacancy-LA_data'!E:E,'Comm_vacancy-LA_data'!$D:$D,'Comm_vacancy-inputs_1'!$C351,'Comm_vacancy-LA_data'!$B:$B,'Comm_vacancy-inputs_1'!$B351)</f>
        <v>4158</v>
      </c>
      <c r="E351" s="72">
        <f>SUMIFS('Comm_vacancy-LA_data'!F:F,'Comm_vacancy-LA_data'!$D:$D,'Comm_vacancy-inputs_1'!$C351,'Comm_vacancy-LA_data'!$B:$B,'Comm_vacancy-inputs_1'!$B351)</f>
        <v>325</v>
      </c>
      <c r="F351" s="132">
        <f t="shared" si="10"/>
        <v>7.8162578162578156E-2</v>
      </c>
      <c r="G351" s="108">
        <f t="shared" si="11"/>
        <v>44287</v>
      </c>
    </row>
    <row r="352" spans="1:7" x14ac:dyDescent="0.35">
      <c r="A352" s="72" t="s">
        <v>259</v>
      </c>
      <c r="B352" s="72" t="s">
        <v>260</v>
      </c>
      <c r="C352" s="72" t="s">
        <v>1090</v>
      </c>
      <c r="D352" s="72">
        <f>SUMIFS('Comm_vacancy-LA_data'!E:E,'Comm_vacancy-LA_data'!$D:$D,'Comm_vacancy-inputs_1'!$C352,'Comm_vacancy-LA_data'!$B:$B,'Comm_vacancy-inputs_1'!$B352)</f>
        <v>4165</v>
      </c>
      <c r="E352" s="72">
        <f>SUMIFS('Comm_vacancy-LA_data'!F:F,'Comm_vacancy-LA_data'!$D:$D,'Comm_vacancy-inputs_1'!$C352,'Comm_vacancy-LA_data'!$B:$B,'Comm_vacancy-inputs_1'!$B352)</f>
        <v>310</v>
      </c>
      <c r="F352" s="132">
        <f t="shared" si="10"/>
        <v>7.4429771908763501E-2</v>
      </c>
      <c r="G352" s="108">
        <f t="shared" si="11"/>
        <v>44197</v>
      </c>
    </row>
    <row r="353" spans="1:7" x14ac:dyDescent="0.35">
      <c r="A353" s="72" t="s">
        <v>259</v>
      </c>
      <c r="B353" s="72" t="s">
        <v>260</v>
      </c>
      <c r="C353" s="72" t="s">
        <v>1091</v>
      </c>
      <c r="D353" s="72">
        <f>SUMIFS('Comm_vacancy-LA_data'!E:E,'Comm_vacancy-LA_data'!$D:$D,'Comm_vacancy-inputs_1'!$C353,'Comm_vacancy-LA_data'!$B:$B,'Comm_vacancy-inputs_1'!$B353)</f>
        <v>4154</v>
      </c>
      <c r="E353" s="72">
        <f>SUMIFS('Comm_vacancy-LA_data'!F:F,'Comm_vacancy-LA_data'!$D:$D,'Comm_vacancy-inputs_1'!$C353,'Comm_vacancy-LA_data'!$B:$B,'Comm_vacancy-inputs_1'!$B353)</f>
        <v>312</v>
      </c>
      <c r="F353" s="132">
        <f t="shared" si="10"/>
        <v>7.5108329321136258E-2</v>
      </c>
      <c r="G353" s="108">
        <f t="shared" si="11"/>
        <v>44105</v>
      </c>
    </row>
    <row r="354" spans="1:7" x14ac:dyDescent="0.35">
      <c r="A354" s="72" t="s">
        <v>259</v>
      </c>
      <c r="B354" s="72" t="s">
        <v>260</v>
      </c>
      <c r="C354" s="72" t="s">
        <v>1092</v>
      </c>
      <c r="D354" s="72">
        <f>SUMIFS('Comm_vacancy-LA_data'!E:E,'Comm_vacancy-LA_data'!$D:$D,'Comm_vacancy-inputs_1'!$C354,'Comm_vacancy-LA_data'!$B:$B,'Comm_vacancy-inputs_1'!$B354)</f>
        <v>4124</v>
      </c>
      <c r="E354" s="72">
        <f>SUMIFS('Comm_vacancy-LA_data'!F:F,'Comm_vacancy-LA_data'!$D:$D,'Comm_vacancy-inputs_1'!$C354,'Comm_vacancy-LA_data'!$B:$B,'Comm_vacancy-inputs_1'!$B354)</f>
        <v>319</v>
      </c>
      <c r="F354" s="132">
        <f t="shared" si="10"/>
        <v>7.7352085354025213E-2</v>
      </c>
      <c r="G354" s="108">
        <f t="shared" si="11"/>
        <v>44013</v>
      </c>
    </row>
    <row r="355" spans="1:7" x14ac:dyDescent="0.35">
      <c r="A355" s="72" t="s">
        <v>259</v>
      </c>
      <c r="B355" s="72" t="s">
        <v>260</v>
      </c>
      <c r="C355" s="72" t="s">
        <v>1093</v>
      </c>
      <c r="D355" s="72">
        <f>SUMIFS('Comm_vacancy-LA_data'!E:E,'Comm_vacancy-LA_data'!$D:$D,'Comm_vacancy-inputs_1'!$C355,'Comm_vacancy-LA_data'!$B:$B,'Comm_vacancy-inputs_1'!$B355)</f>
        <v>4161</v>
      </c>
      <c r="E355" s="72">
        <f>SUMIFS('Comm_vacancy-LA_data'!F:F,'Comm_vacancy-LA_data'!$D:$D,'Comm_vacancy-inputs_1'!$C355,'Comm_vacancy-LA_data'!$B:$B,'Comm_vacancy-inputs_1'!$B355)</f>
        <v>293</v>
      </c>
      <c r="F355" s="132">
        <f t="shared" si="10"/>
        <v>7.0415765440999756E-2</v>
      </c>
      <c r="G355" s="108">
        <f t="shared" si="11"/>
        <v>43922</v>
      </c>
    </row>
    <row r="356" spans="1:7" x14ac:dyDescent="0.35">
      <c r="A356" s="72" t="s">
        <v>259</v>
      </c>
      <c r="B356" s="72" t="s">
        <v>260</v>
      </c>
      <c r="C356" s="72" t="s">
        <v>1094</v>
      </c>
      <c r="D356" s="72">
        <f>SUMIFS('Comm_vacancy-LA_data'!E:E,'Comm_vacancy-LA_data'!$D:$D,'Comm_vacancy-inputs_1'!$C356,'Comm_vacancy-LA_data'!$B:$B,'Comm_vacancy-inputs_1'!$B356)</f>
        <v>4122</v>
      </c>
      <c r="E356" s="72">
        <f>SUMIFS('Comm_vacancy-LA_data'!F:F,'Comm_vacancy-LA_data'!$D:$D,'Comm_vacancy-inputs_1'!$C356,'Comm_vacancy-LA_data'!$B:$B,'Comm_vacancy-inputs_1'!$B356)</f>
        <v>292</v>
      </c>
      <c r="F356" s="132">
        <f t="shared" si="10"/>
        <v>7.0839398350315386E-2</v>
      </c>
      <c r="G356" s="108">
        <f t="shared" si="11"/>
        <v>43831</v>
      </c>
    </row>
    <row r="357" spans="1:7" x14ac:dyDescent="0.35">
      <c r="A357" s="72" t="s">
        <v>259</v>
      </c>
      <c r="B357" s="72" t="s">
        <v>260</v>
      </c>
      <c r="C357" s="72" t="s">
        <v>1095</v>
      </c>
      <c r="D357" s="72">
        <f>SUMIFS('Comm_vacancy-LA_data'!E:E,'Comm_vacancy-LA_data'!$D:$D,'Comm_vacancy-inputs_1'!$C357,'Comm_vacancy-LA_data'!$B:$B,'Comm_vacancy-inputs_1'!$B357)</f>
        <v>4122</v>
      </c>
      <c r="E357" s="72">
        <f>SUMIFS('Comm_vacancy-LA_data'!F:F,'Comm_vacancy-LA_data'!$D:$D,'Comm_vacancy-inputs_1'!$C357,'Comm_vacancy-LA_data'!$B:$B,'Comm_vacancy-inputs_1'!$B357)</f>
        <v>317</v>
      </c>
      <c r="F357" s="132">
        <f t="shared" si="10"/>
        <v>7.6904415332362933E-2</v>
      </c>
      <c r="G357" s="108">
        <f t="shared" si="11"/>
        <v>43739</v>
      </c>
    </row>
    <row r="358" spans="1:7" x14ac:dyDescent="0.35">
      <c r="A358" s="72" t="s">
        <v>259</v>
      </c>
      <c r="B358" s="72" t="s">
        <v>260</v>
      </c>
      <c r="C358" s="72" t="s">
        <v>1096</v>
      </c>
      <c r="D358" s="72">
        <f>SUMIFS('Comm_vacancy-LA_data'!E:E,'Comm_vacancy-LA_data'!$D:$D,'Comm_vacancy-inputs_1'!$C358,'Comm_vacancy-LA_data'!$B:$B,'Comm_vacancy-inputs_1'!$B358)</f>
        <v>4127</v>
      </c>
      <c r="E358" s="72">
        <f>SUMIFS('Comm_vacancy-LA_data'!F:F,'Comm_vacancy-LA_data'!$D:$D,'Comm_vacancy-inputs_1'!$C358,'Comm_vacancy-LA_data'!$B:$B,'Comm_vacancy-inputs_1'!$B358)</f>
        <v>315</v>
      </c>
      <c r="F358" s="132">
        <f t="shared" si="10"/>
        <v>7.6326629512963415E-2</v>
      </c>
      <c r="G358" s="108">
        <f t="shared" si="11"/>
        <v>43647</v>
      </c>
    </row>
    <row r="359" spans="1:7" x14ac:dyDescent="0.35">
      <c r="A359" s="72" t="s">
        <v>259</v>
      </c>
      <c r="B359" s="72" t="s">
        <v>260</v>
      </c>
      <c r="C359" s="72" t="s">
        <v>1097</v>
      </c>
      <c r="D359" s="72">
        <f>SUMIFS('Comm_vacancy-LA_data'!E:E,'Comm_vacancy-LA_data'!$D:$D,'Comm_vacancy-inputs_1'!$C359,'Comm_vacancy-LA_data'!$B:$B,'Comm_vacancy-inputs_1'!$B359)</f>
        <v>4123</v>
      </c>
      <c r="E359" s="72">
        <f>SUMIFS('Comm_vacancy-LA_data'!F:F,'Comm_vacancy-LA_data'!$D:$D,'Comm_vacancy-inputs_1'!$C359,'Comm_vacancy-LA_data'!$B:$B,'Comm_vacancy-inputs_1'!$B359)</f>
        <v>313</v>
      </c>
      <c r="F359" s="132">
        <f t="shared" si="10"/>
        <v>7.5915595440213438E-2</v>
      </c>
      <c r="G359" s="108">
        <f t="shared" si="11"/>
        <v>43556</v>
      </c>
    </row>
    <row r="360" spans="1:7" x14ac:dyDescent="0.35">
      <c r="A360" s="72" t="s">
        <v>259</v>
      </c>
      <c r="B360" s="72" t="s">
        <v>260</v>
      </c>
      <c r="C360" s="72" t="s">
        <v>1098</v>
      </c>
      <c r="D360" s="72">
        <f>SUMIFS('Comm_vacancy-LA_data'!E:E,'Comm_vacancy-LA_data'!$D:$D,'Comm_vacancy-inputs_1'!$C360,'Comm_vacancy-LA_data'!$B:$B,'Comm_vacancy-inputs_1'!$B360)</f>
        <v>4059</v>
      </c>
      <c r="E360" s="72">
        <f>SUMIFS('Comm_vacancy-LA_data'!F:F,'Comm_vacancy-LA_data'!$D:$D,'Comm_vacancy-inputs_1'!$C360,'Comm_vacancy-LA_data'!$B:$B,'Comm_vacancy-inputs_1'!$B360)</f>
        <v>308</v>
      </c>
      <c r="F360" s="132">
        <f t="shared" si="10"/>
        <v>7.5880758807588072E-2</v>
      </c>
      <c r="G360" s="108">
        <f t="shared" si="11"/>
        <v>43466</v>
      </c>
    </row>
    <row r="361" spans="1:7" x14ac:dyDescent="0.35">
      <c r="A361" s="72" t="s">
        <v>259</v>
      </c>
      <c r="B361" s="72" t="s">
        <v>260</v>
      </c>
      <c r="C361" s="72" t="s">
        <v>1099</v>
      </c>
      <c r="D361" s="72">
        <f>SUMIFS('Comm_vacancy-LA_data'!E:E,'Comm_vacancy-LA_data'!$D:$D,'Comm_vacancy-inputs_1'!$C361,'Comm_vacancy-LA_data'!$B:$B,'Comm_vacancy-inputs_1'!$B361)</f>
        <v>4304</v>
      </c>
      <c r="E361" s="72">
        <f>SUMIFS('Comm_vacancy-LA_data'!F:F,'Comm_vacancy-LA_data'!$D:$D,'Comm_vacancy-inputs_1'!$C361,'Comm_vacancy-LA_data'!$B:$B,'Comm_vacancy-inputs_1'!$B361)</f>
        <v>361</v>
      </c>
      <c r="F361" s="132">
        <f t="shared" si="10"/>
        <v>8.3875464684014869E-2</v>
      </c>
      <c r="G361" s="108">
        <f t="shared" si="11"/>
        <v>43374</v>
      </c>
    </row>
    <row r="362" spans="1:7" x14ac:dyDescent="0.35">
      <c r="A362" s="72" t="s">
        <v>261</v>
      </c>
      <c r="B362" s="72" t="s">
        <v>262</v>
      </c>
      <c r="C362" s="72" t="s">
        <v>1088</v>
      </c>
      <c r="D362" s="72">
        <f>SUMIFS('Comm_vacancy-LA_data'!E:E,'Comm_vacancy-LA_data'!$D:$D,'Comm_vacancy-inputs_1'!$C362,'Comm_vacancy-LA_data'!$B:$B,'Comm_vacancy-inputs_1'!$B362)</f>
        <v>3971</v>
      </c>
      <c r="E362" s="72">
        <f>SUMIFS('Comm_vacancy-LA_data'!F:F,'Comm_vacancy-LA_data'!$D:$D,'Comm_vacancy-inputs_1'!$C362,'Comm_vacancy-LA_data'!$B:$B,'Comm_vacancy-inputs_1'!$B362)</f>
        <v>199</v>
      </c>
      <c r="F362" s="132">
        <f t="shared" si="10"/>
        <v>5.0113321581465628E-2</v>
      </c>
      <c r="G362" s="108">
        <f t="shared" si="11"/>
        <v>44378</v>
      </c>
    </row>
    <row r="363" spans="1:7" x14ac:dyDescent="0.35">
      <c r="A363" s="72" t="s">
        <v>261</v>
      </c>
      <c r="B363" s="72" t="s">
        <v>262</v>
      </c>
      <c r="C363" s="72" t="s">
        <v>1089</v>
      </c>
      <c r="D363" s="72">
        <f>SUMIFS('Comm_vacancy-LA_data'!E:E,'Comm_vacancy-LA_data'!$D:$D,'Comm_vacancy-inputs_1'!$C363,'Comm_vacancy-LA_data'!$B:$B,'Comm_vacancy-inputs_1'!$B363)</f>
        <v>3966</v>
      </c>
      <c r="E363" s="72">
        <f>SUMIFS('Comm_vacancy-LA_data'!F:F,'Comm_vacancy-LA_data'!$D:$D,'Comm_vacancy-inputs_1'!$C363,'Comm_vacancy-LA_data'!$B:$B,'Comm_vacancy-inputs_1'!$B363)</f>
        <v>199</v>
      </c>
      <c r="F363" s="132">
        <f t="shared" si="10"/>
        <v>5.0176500252143215E-2</v>
      </c>
      <c r="G363" s="108">
        <f t="shared" si="11"/>
        <v>44287</v>
      </c>
    </row>
    <row r="364" spans="1:7" x14ac:dyDescent="0.35">
      <c r="A364" s="72" t="s">
        <v>261</v>
      </c>
      <c r="B364" s="72" t="s">
        <v>262</v>
      </c>
      <c r="C364" s="72" t="s">
        <v>1090</v>
      </c>
      <c r="D364" s="72">
        <f>SUMIFS('Comm_vacancy-LA_data'!E:E,'Comm_vacancy-LA_data'!$D:$D,'Comm_vacancy-inputs_1'!$C364,'Comm_vacancy-LA_data'!$B:$B,'Comm_vacancy-inputs_1'!$B364)</f>
        <v>3974</v>
      </c>
      <c r="E364" s="72">
        <f>SUMIFS('Comm_vacancy-LA_data'!F:F,'Comm_vacancy-LA_data'!$D:$D,'Comm_vacancy-inputs_1'!$C364,'Comm_vacancy-LA_data'!$B:$B,'Comm_vacancy-inputs_1'!$B364)</f>
        <v>202</v>
      </c>
      <c r="F364" s="132">
        <f t="shared" si="10"/>
        <v>5.0830397584297936E-2</v>
      </c>
      <c r="G364" s="108">
        <f t="shared" si="11"/>
        <v>44197</v>
      </c>
    </row>
    <row r="365" spans="1:7" x14ac:dyDescent="0.35">
      <c r="A365" s="72" t="s">
        <v>261</v>
      </c>
      <c r="B365" s="72" t="s">
        <v>262</v>
      </c>
      <c r="C365" s="72" t="s">
        <v>1091</v>
      </c>
      <c r="D365" s="72">
        <f>SUMIFS('Comm_vacancy-LA_data'!E:E,'Comm_vacancy-LA_data'!$D:$D,'Comm_vacancy-inputs_1'!$C365,'Comm_vacancy-LA_data'!$B:$B,'Comm_vacancy-inputs_1'!$B365)</f>
        <v>3965</v>
      </c>
      <c r="E365" s="72">
        <f>SUMIFS('Comm_vacancy-LA_data'!F:F,'Comm_vacancy-LA_data'!$D:$D,'Comm_vacancy-inputs_1'!$C365,'Comm_vacancy-LA_data'!$B:$B,'Comm_vacancy-inputs_1'!$B365)</f>
        <v>208</v>
      </c>
      <c r="F365" s="132">
        <f t="shared" si="10"/>
        <v>5.2459016393442623E-2</v>
      </c>
      <c r="G365" s="108">
        <f t="shared" si="11"/>
        <v>44105</v>
      </c>
    </row>
    <row r="366" spans="1:7" x14ac:dyDescent="0.35">
      <c r="A366" s="72" t="s">
        <v>261</v>
      </c>
      <c r="B366" s="72" t="s">
        <v>262</v>
      </c>
      <c r="C366" s="72" t="s">
        <v>1092</v>
      </c>
      <c r="D366" s="72">
        <f>SUMIFS('Comm_vacancy-LA_data'!E:E,'Comm_vacancy-LA_data'!$D:$D,'Comm_vacancy-inputs_1'!$C366,'Comm_vacancy-LA_data'!$B:$B,'Comm_vacancy-inputs_1'!$B366)</f>
        <v>3953</v>
      </c>
      <c r="E366" s="72">
        <f>SUMIFS('Comm_vacancy-LA_data'!F:F,'Comm_vacancy-LA_data'!$D:$D,'Comm_vacancy-inputs_1'!$C366,'Comm_vacancy-LA_data'!$B:$B,'Comm_vacancy-inputs_1'!$B366)</f>
        <v>211</v>
      </c>
      <c r="F366" s="132">
        <f t="shared" si="10"/>
        <v>5.3377181887174295E-2</v>
      </c>
      <c r="G366" s="108">
        <f t="shared" si="11"/>
        <v>44013</v>
      </c>
    </row>
    <row r="367" spans="1:7" x14ac:dyDescent="0.35">
      <c r="A367" s="72" t="s">
        <v>261</v>
      </c>
      <c r="B367" s="72" t="s">
        <v>262</v>
      </c>
      <c r="C367" s="72" t="s">
        <v>1093</v>
      </c>
      <c r="D367" s="72">
        <f>SUMIFS('Comm_vacancy-LA_data'!E:E,'Comm_vacancy-LA_data'!$D:$D,'Comm_vacancy-inputs_1'!$C367,'Comm_vacancy-LA_data'!$B:$B,'Comm_vacancy-inputs_1'!$B367)</f>
        <v>3920</v>
      </c>
      <c r="E367" s="72">
        <f>SUMIFS('Comm_vacancy-LA_data'!F:F,'Comm_vacancy-LA_data'!$D:$D,'Comm_vacancy-inputs_1'!$C367,'Comm_vacancy-LA_data'!$B:$B,'Comm_vacancy-inputs_1'!$B367)</f>
        <v>215</v>
      </c>
      <c r="F367" s="132">
        <f t="shared" si="10"/>
        <v>5.4846938775510203E-2</v>
      </c>
      <c r="G367" s="108">
        <f t="shared" si="11"/>
        <v>43922</v>
      </c>
    </row>
    <row r="368" spans="1:7" x14ac:dyDescent="0.35">
      <c r="A368" s="72" t="s">
        <v>261</v>
      </c>
      <c r="B368" s="72" t="s">
        <v>262</v>
      </c>
      <c r="C368" s="72" t="s">
        <v>1094</v>
      </c>
      <c r="D368" s="72">
        <f>SUMIFS('Comm_vacancy-LA_data'!E:E,'Comm_vacancy-LA_data'!$D:$D,'Comm_vacancy-inputs_1'!$C368,'Comm_vacancy-LA_data'!$B:$B,'Comm_vacancy-inputs_1'!$B368)</f>
        <v>3905</v>
      </c>
      <c r="E368" s="72">
        <f>SUMIFS('Comm_vacancy-LA_data'!F:F,'Comm_vacancy-LA_data'!$D:$D,'Comm_vacancy-inputs_1'!$C368,'Comm_vacancy-LA_data'!$B:$B,'Comm_vacancy-inputs_1'!$B368)</f>
        <v>218</v>
      </c>
      <c r="F368" s="132">
        <f t="shared" si="10"/>
        <v>5.58258642765685E-2</v>
      </c>
      <c r="G368" s="108">
        <f t="shared" si="11"/>
        <v>43831</v>
      </c>
    </row>
    <row r="369" spans="1:7" x14ac:dyDescent="0.35">
      <c r="A369" s="72" t="s">
        <v>261</v>
      </c>
      <c r="B369" s="72" t="s">
        <v>262</v>
      </c>
      <c r="C369" s="72" t="s">
        <v>1095</v>
      </c>
      <c r="D369" s="72">
        <f>SUMIFS('Comm_vacancy-LA_data'!E:E,'Comm_vacancy-LA_data'!$D:$D,'Comm_vacancy-inputs_1'!$C369,'Comm_vacancy-LA_data'!$B:$B,'Comm_vacancy-inputs_1'!$B369)</f>
        <v>3858</v>
      </c>
      <c r="E369" s="72">
        <f>SUMIFS('Comm_vacancy-LA_data'!F:F,'Comm_vacancy-LA_data'!$D:$D,'Comm_vacancy-inputs_1'!$C369,'Comm_vacancy-LA_data'!$B:$B,'Comm_vacancy-inputs_1'!$B369)</f>
        <v>211</v>
      </c>
      <c r="F369" s="132">
        <f t="shared" si="10"/>
        <v>5.4691550025920167E-2</v>
      </c>
      <c r="G369" s="108">
        <f t="shared" si="11"/>
        <v>43739</v>
      </c>
    </row>
    <row r="370" spans="1:7" x14ac:dyDescent="0.35">
      <c r="A370" s="72" t="s">
        <v>261</v>
      </c>
      <c r="B370" s="72" t="s">
        <v>262</v>
      </c>
      <c r="C370" s="72" t="s">
        <v>1096</v>
      </c>
      <c r="D370" s="72">
        <f>SUMIFS('Comm_vacancy-LA_data'!E:E,'Comm_vacancy-LA_data'!$D:$D,'Comm_vacancy-inputs_1'!$C370,'Comm_vacancy-LA_data'!$B:$B,'Comm_vacancy-inputs_1'!$B370)</f>
        <v>3855</v>
      </c>
      <c r="E370" s="72">
        <f>SUMIFS('Comm_vacancy-LA_data'!F:F,'Comm_vacancy-LA_data'!$D:$D,'Comm_vacancy-inputs_1'!$C370,'Comm_vacancy-LA_data'!$B:$B,'Comm_vacancy-inputs_1'!$B370)</f>
        <v>207</v>
      </c>
      <c r="F370" s="132">
        <f t="shared" si="10"/>
        <v>5.3696498054474705E-2</v>
      </c>
      <c r="G370" s="108">
        <f t="shared" si="11"/>
        <v>43647</v>
      </c>
    </row>
    <row r="371" spans="1:7" x14ac:dyDescent="0.35">
      <c r="A371" s="72" t="s">
        <v>261</v>
      </c>
      <c r="B371" s="72" t="s">
        <v>262</v>
      </c>
      <c r="C371" s="72" t="s">
        <v>1097</v>
      </c>
      <c r="D371" s="72">
        <f>SUMIFS('Comm_vacancy-LA_data'!E:E,'Comm_vacancy-LA_data'!$D:$D,'Comm_vacancy-inputs_1'!$C371,'Comm_vacancy-LA_data'!$B:$B,'Comm_vacancy-inputs_1'!$B371)</f>
        <v>3857</v>
      </c>
      <c r="E371" s="72">
        <f>SUMIFS('Comm_vacancy-LA_data'!F:F,'Comm_vacancy-LA_data'!$D:$D,'Comm_vacancy-inputs_1'!$C371,'Comm_vacancy-LA_data'!$B:$B,'Comm_vacancy-inputs_1'!$B371)</f>
        <v>164</v>
      </c>
      <c r="F371" s="132">
        <f t="shared" si="10"/>
        <v>4.252009333679025E-2</v>
      </c>
      <c r="G371" s="108">
        <f t="shared" si="11"/>
        <v>43556</v>
      </c>
    </row>
    <row r="372" spans="1:7" x14ac:dyDescent="0.35">
      <c r="A372" s="72" t="s">
        <v>261</v>
      </c>
      <c r="B372" s="72" t="s">
        <v>262</v>
      </c>
      <c r="C372" s="72" t="s">
        <v>1098</v>
      </c>
      <c r="D372" s="72">
        <f>SUMIFS('Comm_vacancy-LA_data'!E:E,'Comm_vacancy-LA_data'!$D:$D,'Comm_vacancy-inputs_1'!$C372,'Comm_vacancy-LA_data'!$B:$B,'Comm_vacancy-inputs_1'!$B372)</f>
        <v>3812</v>
      </c>
      <c r="E372" s="72">
        <f>SUMIFS('Comm_vacancy-LA_data'!F:F,'Comm_vacancy-LA_data'!$D:$D,'Comm_vacancy-inputs_1'!$C372,'Comm_vacancy-LA_data'!$B:$B,'Comm_vacancy-inputs_1'!$B372)</f>
        <v>155</v>
      </c>
      <c r="F372" s="132">
        <f t="shared" si="10"/>
        <v>4.0661070304302202E-2</v>
      </c>
      <c r="G372" s="108">
        <f t="shared" si="11"/>
        <v>43466</v>
      </c>
    </row>
    <row r="373" spans="1:7" x14ac:dyDescent="0.35">
      <c r="A373" s="72" t="s">
        <v>261</v>
      </c>
      <c r="B373" s="72" t="s">
        <v>262</v>
      </c>
      <c r="C373" s="72" t="s">
        <v>1099</v>
      </c>
      <c r="D373" s="72">
        <f>SUMIFS('Comm_vacancy-LA_data'!E:E,'Comm_vacancy-LA_data'!$D:$D,'Comm_vacancy-inputs_1'!$C373,'Comm_vacancy-LA_data'!$B:$B,'Comm_vacancy-inputs_1'!$B373)</f>
        <v>3980</v>
      </c>
      <c r="E373" s="72">
        <f>SUMIFS('Comm_vacancy-LA_data'!F:F,'Comm_vacancy-LA_data'!$D:$D,'Comm_vacancy-inputs_1'!$C373,'Comm_vacancy-LA_data'!$B:$B,'Comm_vacancy-inputs_1'!$B373)</f>
        <v>187</v>
      </c>
      <c r="F373" s="132">
        <f t="shared" si="10"/>
        <v>4.6984924623115577E-2</v>
      </c>
      <c r="G373" s="108">
        <f t="shared" si="11"/>
        <v>43374</v>
      </c>
    </row>
    <row r="374" spans="1:7" x14ac:dyDescent="0.35">
      <c r="A374" s="72" t="s">
        <v>263</v>
      </c>
      <c r="B374" s="72" t="s">
        <v>264</v>
      </c>
      <c r="C374" s="72" t="s">
        <v>1088</v>
      </c>
      <c r="D374" s="72">
        <f>SUMIFS('Comm_vacancy-LA_data'!E:E,'Comm_vacancy-LA_data'!$D:$D,'Comm_vacancy-inputs_1'!$C374,'Comm_vacancy-LA_data'!$B:$B,'Comm_vacancy-inputs_1'!$B374)</f>
        <v>7725</v>
      </c>
      <c r="E374" s="72">
        <f>SUMIFS('Comm_vacancy-LA_data'!F:F,'Comm_vacancy-LA_data'!$D:$D,'Comm_vacancy-inputs_1'!$C374,'Comm_vacancy-LA_data'!$B:$B,'Comm_vacancy-inputs_1'!$B374)</f>
        <v>756</v>
      </c>
      <c r="F374" s="132">
        <f t="shared" si="10"/>
        <v>9.7864077669902919E-2</v>
      </c>
      <c r="G374" s="108">
        <f t="shared" si="11"/>
        <v>44378</v>
      </c>
    </row>
    <row r="375" spans="1:7" x14ac:dyDescent="0.35">
      <c r="A375" s="72" t="s">
        <v>263</v>
      </c>
      <c r="B375" s="72" t="s">
        <v>264</v>
      </c>
      <c r="C375" s="72" t="s">
        <v>1089</v>
      </c>
      <c r="D375" s="72">
        <f>SUMIFS('Comm_vacancy-LA_data'!E:E,'Comm_vacancy-LA_data'!$D:$D,'Comm_vacancy-inputs_1'!$C375,'Comm_vacancy-LA_data'!$B:$B,'Comm_vacancy-inputs_1'!$B375)</f>
        <v>7715</v>
      </c>
      <c r="E375" s="72">
        <f>SUMIFS('Comm_vacancy-LA_data'!F:F,'Comm_vacancy-LA_data'!$D:$D,'Comm_vacancy-inputs_1'!$C375,'Comm_vacancy-LA_data'!$B:$B,'Comm_vacancy-inputs_1'!$B375)</f>
        <v>761</v>
      </c>
      <c r="F375" s="132">
        <f t="shared" si="10"/>
        <v>9.8639014906027223E-2</v>
      </c>
      <c r="G375" s="108">
        <f t="shared" si="11"/>
        <v>44287</v>
      </c>
    </row>
    <row r="376" spans="1:7" x14ac:dyDescent="0.35">
      <c r="A376" s="72" t="s">
        <v>263</v>
      </c>
      <c r="B376" s="72" t="s">
        <v>264</v>
      </c>
      <c r="C376" s="72" t="s">
        <v>1090</v>
      </c>
      <c r="D376" s="72">
        <f>SUMIFS('Comm_vacancy-LA_data'!E:E,'Comm_vacancy-LA_data'!$D:$D,'Comm_vacancy-inputs_1'!$C376,'Comm_vacancy-LA_data'!$B:$B,'Comm_vacancy-inputs_1'!$B376)</f>
        <v>7695</v>
      </c>
      <c r="E376" s="72">
        <f>SUMIFS('Comm_vacancy-LA_data'!F:F,'Comm_vacancy-LA_data'!$D:$D,'Comm_vacancy-inputs_1'!$C376,'Comm_vacancy-LA_data'!$B:$B,'Comm_vacancy-inputs_1'!$B376)</f>
        <v>705</v>
      </c>
      <c r="F376" s="132">
        <f t="shared" si="10"/>
        <v>9.1617933723196876E-2</v>
      </c>
      <c r="G376" s="108">
        <f t="shared" si="11"/>
        <v>44197</v>
      </c>
    </row>
    <row r="377" spans="1:7" x14ac:dyDescent="0.35">
      <c r="A377" s="72" t="s">
        <v>263</v>
      </c>
      <c r="B377" s="72" t="s">
        <v>264</v>
      </c>
      <c r="C377" s="72" t="s">
        <v>1091</v>
      </c>
      <c r="D377" s="72">
        <f>SUMIFS('Comm_vacancy-LA_data'!E:E,'Comm_vacancy-LA_data'!$D:$D,'Comm_vacancy-inputs_1'!$C377,'Comm_vacancy-LA_data'!$B:$B,'Comm_vacancy-inputs_1'!$B377)</f>
        <v>7690</v>
      </c>
      <c r="E377" s="72">
        <f>SUMIFS('Comm_vacancy-LA_data'!F:F,'Comm_vacancy-LA_data'!$D:$D,'Comm_vacancy-inputs_1'!$C377,'Comm_vacancy-LA_data'!$B:$B,'Comm_vacancy-inputs_1'!$B377)</f>
        <v>721</v>
      </c>
      <c r="F377" s="132">
        <f t="shared" si="10"/>
        <v>9.3758127438231476E-2</v>
      </c>
      <c r="G377" s="108">
        <f t="shared" si="11"/>
        <v>44105</v>
      </c>
    </row>
    <row r="378" spans="1:7" x14ac:dyDescent="0.35">
      <c r="A378" s="72" t="s">
        <v>263</v>
      </c>
      <c r="B378" s="72" t="s">
        <v>264</v>
      </c>
      <c r="C378" s="72" t="s">
        <v>1092</v>
      </c>
      <c r="D378" s="72">
        <f>SUMIFS('Comm_vacancy-LA_data'!E:E,'Comm_vacancy-LA_data'!$D:$D,'Comm_vacancy-inputs_1'!$C378,'Comm_vacancy-LA_data'!$B:$B,'Comm_vacancy-inputs_1'!$B378)</f>
        <v>7695</v>
      </c>
      <c r="E378" s="72">
        <f>SUMIFS('Comm_vacancy-LA_data'!F:F,'Comm_vacancy-LA_data'!$D:$D,'Comm_vacancy-inputs_1'!$C378,'Comm_vacancy-LA_data'!$B:$B,'Comm_vacancy-inputs_1'!$B378)</f>
        <v>696</v>
      </c>
      <c r="F378" s="132">
        <f t="shared" si="10"/>
        <v>9.0448343079922028E-2</v>
      </c>
      <c r="G378" s="108">
        <f t="shared" si="11"/>
        <v>44013</v>
      </c>
    </row>
    <row r="379" spans="1:7" x14ac:dyDescent="0.35">
      <c r="A379" s="72" t="s">
        <v>263</v>
      </c>
      <c r="B379" s="72" t="s">
        <v>264</v>
      </c>
      <c r="C379" s="72" t="s">
        <v>1093</v>
      </c>
      <c r="D379" s="72">
        <f>SUMIFS('Comm_vacancy-LA_data'!E:E,'Comm_vacancy-LA_data'!$D:$D,'Comm_vacancy-inputs_1'!$C379,'Comm_vacancy-LA_data'!$B:$B,'Comm_vacancy-inputs_1'!$B379)</f>
        <v>7713</v>
      </c>
      <c r="E379" s="72">
        <f>SUMIFS('Comm_vacancy-LA_data'!F:F,'Comm_vacancy-LA_data'!$D:$D,'Comm_vacancy-inputs_1'!$C379,'Comm_vacancy-LA_data'!$B:$B,'Comm_vacancy-inputs_1'!$B379)</f>
        <v>717</v>
      </c>
      <c r="F379" s="132">
        <f t="shared" si="10"/>
        <v>9.2959937767405673E-2</v>
      </c>
      <c r="G379" s="108">
        <f t="shared" si="11"/>
        <v>43922</v>
      </c>
    </row>
    <row r="380" spans="1:7" x14ac:dyDescent="0.35">
      <c r="A380" s="72" t="s">
        <v>263</v>
      </c>
      <c r="B380" s="72" t="s">
        <v>264</v>
      </c>
      <c r="C380" s="72" t="s">
        <v>1094</v>
      </c>
      <c r="D380" s="72">
        <f>SUMIFS('Comm_vacancy-LA_data'!E:E,'Comm_vacancy-LA_data'!$D:$D,'Comm_vacancy-inputs_1'!$C380,'Comm_vacancy-LA_data'!$B:$B,'Comm_vacancy-inputs_1'!$B380)</f>
        <v>7695</v>
      </c>
      <c r="E380" s="72">
        <f>SUMIFS('Comm_vacancy-LA_data'!F:F,'Comm_vacancy-LA_data'!$D:$D,'Comm_vacancy-inputs_1'!$C380,'Comm_vacancy-LA_data'!$B:$B,'Comm_vacancy-inputs_1'!$B380)</f>
        <v>653</v>
      </c>
      <c r="F380" s="132">
        <f t="shared" si="10"/>
        <v>8.4860298895386613E-2</v>
      </c>
      <c r="G380" s="108">
        <f t="shared" si="11"/>
        <v>43831</v>
      </c>
    </row>
    <row r="381" spans="1:7" x14ac:dyDescent="0.35">
      <c r="A381" s="72" t="s">
        <v>263</v>
      </c>
      <c r="B381" s="72" t="s">
        <v>264</v>
      </c>
      <c r="C381" s="72" t="s">
        <v>1095</v>
      </c>
      <c r="D381" s="72">
        <f>SUMIFS('Comm_vacancy-LA_data'!E:E,'Comm_vacancy-LA_data'!$D:$D,'Comm_vacancy-inputs_1'!$C381,'Comm_vacancy-LA_data'!$B:$B,'Comm_vacancy-inputs_1'!$B381)</f>
        <v>7744</v>
      </c>
      <c r="E381" s="72">
        <f>SUMIFS('Comm_vacancy-LA_data'!F:F,'Comm_vacancy-LA_data'!$D:$D,'Comm_vacancy-inputs_1'!$C381,'Comm_vacancy-LA_data'!$B:$B,'Comm_vacancy-inputs_1'!$B381)</f>
        <v>626</v>
      </c>
      <c r="F381" s="132">
        <f t="shared" si="10"/>
        <v>8.0836776859504134E-2</v>
      </c>
      <c r="G381" s="108">
        <f t="shared" si="11"/>
        <v>43739</v>
      </c>
    </row>
    <row r="382" spans="1:7" x14ac:dyDescent="0.35">
      <c r="A382" s="72" t="s">
        <v>263</v>
      </c>
      <c r="B382" s="72" t="s">
        <v>264</v>
      </c>
      <c r="C382" s="72" t="s">
        <v>1096</v>
      </c>
      <c r="D382" s="72">
        <f>SUMIFS('Comm_vacancy-LA_data'!E:E,'Comm_vacancy-LA_data'!$D:$D,'Comm_vacancy-inputs_1'!$C382,'Comm_vacancy-LA_data'!$B:$B,'Comm_vacancy-inputs_1'!$B382)</f>
        <v>7705</v>
      </c>
      <c r="E382" s="72">
        <f>SUMIFS('Comm_vacancy-LA_data'!F:F,'Comm_vacancy-LA_data'!$D:$D,'Comm_vacancy-inputs_1'!$C382,'Comm_vacancy-LA_data'!$B:$B,'Comm_vacancy-inputs_1'!$B382)</f>
        <v>619</v>
      </c>
      <c r="F382" s="132">
        <f t="shared" si="10"/>
        <v>8.0337443218689158E-2</v>
      </c>
      <c r="G382" s="108">
        <f t="shared" si="11"/>
        <v>43647</v>
      </c>
    </row>
    <row r="383" spans="1:7" x14ac:dyDescent="0.35">
      <c r="A383" s="72" t="s">
        <v>263</v>
      </c>
      <c r="B383" s="72" t="s">
        <v>264</v>
      </c>
      <c r="C383" s="72" t="s">
        <v>1097</v>
      </c>
      <c r="D383" s="72">
        <f>SUMIFS('Comm_vacancy-LA_data'!E:E,'Comm_vacancy-LA_data'!$D:$D,'Comm_vacancy-inputs_1'!$C383,'Comm_vacancy-LA_data'!$B:$B,'Comm_vacancy-inputs_1'!$B383)</f>
        <v>7721</v>
      </c>
      <c r="E383" s="72">
        <f>SUMIFS('Comm_vacancy-LA_data'!F:F,'Comm_vacancy-LA_data'!$D:$D,'Comm_vacancy-inputs_1'!$C383,'Comm_vacancy-LA_data'!$B:$B,'Comm_vacancy-inputs_1'!$B383)</f>
        <v>563</v>
      </c>
      <c r="F383" s="132">
        <f t="shared" si="10"/>
        <v>7.2918015801062039E-2</v>
      </c>
      <c r="G383" s="108">
        <f t="shared" si="11"/>
        <v>43556</v>
      </c>
    </row>
    <row r="384" spans="1:7" x14ac:dyDescent="0.35">
      <c r="A384" s="72" t="s">
        <v>263</v>
      </c>
      <c r="B384" s="72" t="s">
        <v>264</v>
      </c>
      <c r="C384" s="72" t="s">
        <v>1098</v>
      </c>
      <c r="D384" s="72">
        <f>SUMIFS('Comm_vacancy-LA_data'!E:E,'Comm_vacancy-LA_data'!$D:$D,'Comm_vacancy-inputs_1'!$C384,'Comm_vacancy-LA_data'!$B:$B,'Comm_vacancy-inputs_1'!$B384)</f>
        <v>7651</v>
      </c>
      <c r="E384" s="72">
        <f>SUMIFS('Comm_vacancy-LA_data'!F:F,'Comm_vacancy-LA_data'!$D:$D,'Comm_vacancy-inputs_1'!$C384,'Comm_vacancy-LA_data'!$B:$B,'Comm_vacancy-inputs_1'!$B384)</f>
        <v>628</v>
      </c>
      <c r="F384" s="132">
        <f t="shared" si="10"/>
        <v>8.2080773755064701E-2</v>
      </c>
      <c r="G384" s="108">
        <f t="shared" si="11"/>
        <v>43466</v>
      </c>
    </row>
    <row r="385" spans="1:7" x14ac:dyDescent="0.35">
      <c r="A385" s="72" t="s">
        <v>263</v>
      </c>
      <c r="B385" s="72" t="s">
        <v>264</v>
      </c>
      <c r="C385" s="72" t="s">
        <v>1099</v>
      </c>
      <c r="D385" s="72">
        <f>SUMIFS('Comm_vacancy-LA_data'!E:E,'Comm_vacancy-LA_data'!$D:$D,'Comm_vacancy-inputs_1'!$C385,'Comm_vacancy-LA_data'!$B:$B,'Comm_vacancy-inputs_1'!$B385)</f>
        <v>8092</v>
      </c>
      <c r="E385" s="72">
        <f>SUMIFS('Comm_vacancy-LA_data'!F:F,'Comm_vacancy-LA_data'!$D:$D,'Comm_vacancy-inputs_1'!$C385,'Comm_vacancy-LA_data'!$B:$B,'Comm_vacancy-inputs_1'!$B385)</f>
        <v>690</v>
      </c>
      <c r="F385" s="132">
        <f t="shared" si="10"/>
        <v>8.5269401878398418E-2</v>
      </c>
      <c r="G385" s="108">
        <f t="shared" si="11"/>
        <v>43374</v>
      </c>
    </row>
    <row r="386" spans="1:7" x14ac:dyDescent="0.35">
      <c r="A386" s="72" t="s">
        <v>265</v>
      </c>
      <c r="B386" s="72" t="s">
        <v>266</v>
      </c>
      <c r="C386" s="72" t="s">
        <v>1088</v>
      </c>
      <c r="D386" s="72">
        <f>SUMIFS('Comm_vacancy-LA_data'!E:E,'Comm_vacancy-LA_data'!$D:$D,'Comm_vacancy-inputs_1'!$C386,'Comm_vacancy-LA_data'!$B:$B,'Comm_vacancy-inputs_1'!$B386)</f>
        <v>2156</v>
      </c>
      <c r="E386" s="72">
        <f>SUMIFS('Comm_vacancy-LA_data'!F:F,'Comm_vacancy-LA_data'!$D:$D,'Comm_vacancy-inputs_1'!$C386,'Comm_vacancy-LA_data'!$B:$B,'Comm_vacancy-inputs_1'!$B386)</f>
        <v>192</v>
      </c>
      <c r="F386" s="132">
        <f t="shared" si="10"/>
        <v>8.9053803339517623E-2</v>
      </c>
      <c r="G386" s="108">
        <f t="shared" si="11"/>
        <v>44378</v>
      </c>
    </row>
    <row r="387" spans="1:7" x14ac:dyDescent="0.35">
      <c r="A387" s="72" t="s">
        <v>265</v>
      </c>
      <c r="B387" s="72" t="s">
        <v>266</v>
      </c>
      <c r="C387" s="72" t="s">
        <v>1089</v>
      </c>
      <c r="D387" s="72">
        <f>SUMIFS('Comm_vacancy-LA_data'!E:E,'Comm_vacancy-LA_data'!$D:$D,'Comm_vacancy-inputs_1'!$C387,'Comm_vacancy-LA_data'!$B:$B,'Comm_vacancy-inputs_1'!$B387)</f>
        <v>2162</v>
      </c>
      <c r="E387" s="72">
        <f>SUMIFS('Comm_vacancy-LA_data'!F:F,'Comm_vacancy-LA_data'!$D:$D,'Comm_vacancy-inputs_1'!$C387,'Comm_vacancy-LA_data'!$B:$B,'Comm_vacancy-inputs_1'!$B387)</f>
        <v>200</v>
      </c>
      <c r="F387" s="132">
        <f t="shared" ref="F387:F450" si="12">IF(E387&lt;&gt;0,E387/D387,"-")</f>
        <v>9.2506938020351523E-2</v>
      </c>
      <c r="G387" s="108">
        <f t="shared" ref="G387:G450" si="13">DATE(LEFT(C387,4),RIGHT(LEFT(C387,7),2),1)</f>
        <v>44287</v>
      </c>
    </row>
    <row r="388" spans="1:7" x14ac:dyDescent="0.35">
      <c r="A388" s="72" t="s">
        <v>265</v>
      </c>
      <c r="B388" s="72" t="s">
        <v>266</v>
      </c>
      <c r="C388" s="72" t="s">
        <v>1090</v>
      </c>
      <c r="D388" s="72">
        <f>SUMIFS('Comm_vacancy-LA_data'!E:E,'Comm_vacancy-LA_data'!$D:$D,'Comm_vacancy-inputs_1'!$C388,'Comm_vacancy-LA_data'!$B:$B,'Comm_vacancy-inputs_1'!$B388)</f>
        <v>2158</v>
      </c>
      <c r="E388" s="72">
        <f>SUMIFS('Comm_vacancy-LA_data'!F:F,'Comm_vacancy-LA_data'!$D:$D,'Comm_vacancy-inputs_1'!$C388,'Comm_vacancy-LA_data'!$B:$B,'Comm_vacancy-inputs_1'!$B388)</f>
        <v>199</v>
      </c>
      <c r="F388" s="132">
        <f t="shared" si="12"/>
        <v>9.2215013901760887E-2</v>
      </c>
      <c r="G388" s="108">
        <f t="shared" si="13"/>
        <v>44197</v>
      </c>
    </row>
    <row r="389" spans="1:7" x14ac:dyDescent="0.35">
      <c r="A389" s="72" t="s">
        <v>265</v>
      </c>
      <c r="B389" s="72" t="s">
        <v>266</v>
      </c>
      <c r="C389" s="72" t="s">
        <v>1091</v>
      </c>
      <c r="D389" s="72">
        <f>SUMIFS('Comm_vacancy-LA_data'!E:E,'Comm_vacancy-LA_data'!$D:$D,'Comm_vacancy-inputs_1'!$C389,'Comm_vacancy-LA_data'!$B:$B,'Comm_vacancy-inputs_1'!$B389)</f>
        <v>2127</v>
      </c>
      <c r="E389" s="72">
        <f>SUMIFS('Comm_vacancy-LA_data'!F:F,'Comm_vacancy-LA_data'!$D:$D,'Comm_vacancy-inputs_1'!$C389,'Comm_vacancy-LA_data'!$B:$B,'Comm_vacancy-inputs_1'!$B389)</f>
        <v>208</v>
      </c>
      <c r="F389" s="132">
        <f t="shared" si="12"/>
        <v>9.7790314997649272E-2</v>
      </c>
      <c r="G389" s="108">
        <f t="shared" si="13"/>
        <v>44105</v>
      </c>
    </row>
    <row r="390" spans="1:7" x14ac:dyDescent="0.35">
      <c r="A390" s="72" t="s">
        <v>265</v>
      </c>
      <c r="B390" s="72" t="s">
        <v>266</v>
      </c>
      <c r="C390" s="72" t="s">
        <v>1092</v>
      </c>
      <c r="D390" s="72">
        <f>SUMIFS('Comm_vacancy-LA_data'!E:E,'Comm_vacancy-LA_data'!$D:$D,'Comm_vacancy-inputs_1'!$C390,'Comm_vacancy-LA_data'!$B:$B,'Comm_vacancy-inputs_1'!$B390)</f>
        <v>2099</v>
      </c>
      <c r="E390" s="72">
        <f>SUMIFS('Comm_vacancy-LA_data'!F:F,'Comm_vacancy-LA_data'!$D:$D,'Comm_vacancy-inputs_1'!$C390,'Comm_vacancy-LA_data'!$B:$B,'Comm_vacancy-inputs_1'!$B390)</f>
        <v>212</v>
      </c>
      <c r="F390" s="132">
        <f t="shared" si="12"/>
        <v>0.1010004764173416</v>
      </c>
      <c r="G390" s="108">
        <f t="shared" si="13"/>
        <v>44013</v>
      </c>
    </row>
    <row r="391" spans="1:7" x14ac:dyDescent="0.35">
      <c r="A391" s="72" t="s">
        <v>265</v>
      </c>
      <c r="B391" s="72" t="s">
        <v>266</v>
      </c>
      <c r="C391" s="72" t="s">
        <v>1093</v>
      </c>
      <c r="D391" s="72">
        <f>SUMIFS('Comm_vacancy-LA_data'!E:E,'Comm_vacancy-LA_data'!$D:$D,'Comm_vacancy-inputs_1'!$C391,'Comm_vacancy-LA_data'!$B:$B,'Comm_vacancy-inputs_1'!$B391)</f>
        <v>2092</v>
      </c>
      <c r="E391" s="72">
        <f>SUMIFS('Comm_vacancy-LA_data'!F:F,'Comm_vacancy-LA_data'!$D:$D,'Comm_vacancy-inputs_1'!$C391,'Comm_vacancy-LA_data'!$B:$B,'Comm_vacancy-inputs_1'!$B391)</f>
        <v>195</v>
      </c>
      <c r="F391" s="132">
        <f t="shared" si="12"/>
        <v>9.3212237093690253E-2</v>
      </c>
      <c r="G391" s="108">
        <f t="shared" si="13"/>
        <v>43922</v>
      </c>
    </row>
    <row r="392" spans="1:7" x14ac:dyDescent="0.35">
      <c r="A392" s="72" t="s">
        <v>265</v>
      </c>
      <c r="B392" s="72" t="s">
        <v>266</v>
      </c>
      <c r="C392" s="72" t="s">
        <v>1094</v>
      </c>
      <c r="D392" s="72">
        <f>SUMIFS('Comm_vacancy-LA_data'!E:E,'Comm_vacancy-LA_data'!$D:$D,'Comm_vacancy-inputs_1'!$C392,'Comm_vacancy-LA_data'!$B:$B,'Comm_vacancy-inputs_1'!$B392)</f>
        <v>2076</v>
      </c>
      <c r="E392" s="72">
        <f>SUMIFS('Comm_vacancy-LA_data'!F:F,'Comm_vacancy-LA_data'!$D:$D,'Comm_vacancy-inputs_1'!$C392,'Comm_vacancy-LA_data'!$B:$B,'Comm_vacancy-inputs_1'!$B392)</f>
        <v>200</v>
      </c>
      <c r="F392" s="132">
        <f t="shared" si="12"/>
        <v>9.6339113680154145E-2</v>
      </c>
      <c r="G392" s="108">
        <f t="shared" si="13"/>
        <v>43831</v>
      </c>
    </row>
    <row r="393" spans="1:7" x14ac:dyDescent="0.35">
      <c r="A393" s="72" t="s">
        <v>265</v>
      </c>
      <c r="B393" s="72" t="s">
        <v>266</v>
      </c>
      <c r="C393" s="72" t="s">
        <v>1095</v>
      </c>
      <c r="D393" s="72">
        <f>SUMIFS('Comm_vacancy-LA_data'!E:E,'Comm_vacancy-LA_data'!$D:$D,'Comm_vacancy-inputs_1'!$C393,'Comm_vacancy-LA_data'!$B:$B,'Comm_vacancy-inputs_1'!$B393)</f>
        <v>2079</v>
      </c>
      <c r="E393" s="72">
        <f>SUMIFS('Comm_vacancy-LA_data'!F:F,'Comm_vacancy-LA_data'!$D:$D,'Comm_vacancy-inputs_1'!$C393,'Comm_vacancy-LA_data'!$B:$B,'Comm_vacancy-inputs_1'!$B393)</f>
        <v>197</v>
      </c>
      <c r="F393" s="132">
        <f t="shared" si="12"/>
        <v>9.4757094757094762E-2</v>
      </c>
      <c r="G393" s="108">
        <f t="shared" si="13"/>
        <v>43739</v>
      </c>
    </row>
    <row r="394" spans="1:7" x14ac:dyDescent="0.35">
      <c r="A394" s="72" t="s">
        <v>265</v>
      </c>
      <c r="B394" s="72" t="s">
        <v>266</v>
      </c>
      <c r="C394" s="72" t="s">
        <v>1096</v>
      </c>
      <c r="D394" s="72">
        <f>SUMIFS('Comm_vacancy-LA_data'!E:E,'Comm_vacancy-LA_data'!$D:$D,'Comm_vacancy-inputs_1'!$C394,'Comm_vacancy-LA_data'!$B:$B,'Comm_vacancy-inputs_1'!$B394)</f>
        <v>2081</v>
      </c>
      <c r="E394" s="72">
        <f>SUMIFS('Comm_vacancy-LA_data'!F:F,'Comm_vacancy-LA_data'!$D:$D,'Comm_vacancy-inputs_1'!$C394,'Comm_vacancy-LA_data'!$B:$B,'Comm_vacancy-inputs_1'!$B394)</f>
        <v>206</v>
      </c>
      <c r="F394" s="132">
        <f t="shared" si="12"/>
        <v>9.8990869774147047E-2</v>
      </c>
      <c r="G394" s="108">
        <f t="shared" si="13"/>
        <v>43647</v>
      </c>
    </row>
    <row r="395" spans="1:7" x14ac:dyDescent="0.35">
      <c r="A395" s="72" t="s">
        <v>265</v>
      </c>
      <c r="B395" s="72" t="s">
        <v>266</v>
      </c>
      <c r="C395" s="72" t="s">
        <v>1097</v>
      </c>
      <c r="D395" s="72">
        <f>SUMIFS('Comm_vacancy-LA_data'!E:E,'Comm_vacancy-LA_data'!$D:$D,'Comm_vacancy-inputs_1'!$C395,'Comm_vacancy-LA_data'!$B:$B,'Comm_vacancy-inputs_1'!$B395)</f>
        <v>2081</v>
      </c>
      <c r="E395" s="72">
        <f>SUMIFS('Comm_vacancy-LA_data'!F:F,'Comm_vacancy-LA_data'!$D:$D,'Comm_vacancy-inputs_1'!$C395,'Comm_vacancy-LA_data'!$B:$B,'Comm_vacancy-inputs_1'!$B395)</f>
        <v>176</v>
      </c>
      <c r="F395" s="132">
        <f t="shared" si="12"/>
        <v>8.4574723690533399E-2</v>
      </c>
      <c r="G395" s="108">
        <f t="shared" si="13"/>
        <v>43556</v>
      </c>
    </row>
    <row r="396" spans="1:7" x14ac:dyDescent="0.35">
      <c r="A396" s="72" t="s">
        <v>265</v>
      </c>
      <c r="B396" s="72" t="s">
        <v>266</v>
      </c>
      <c r="C396" s="72" t="s">
        <v>1098</v>
      </c>
      <c r="D396" s="72">
        <f>SUMIFS('Comm_vacancy-LA_data'!E:E,'Comm_vacancy-LA_data'!$D:$D,'Comm_vacancy-inputs_1'!$C396,'Comm_vacancy-LA_data'!$B:$B,'Comm_vacancy-inputs_1'!$B396)</f>
        <v>2025</v>
      </c>
      <c r="E396" s="72">
        <f>SUMIFS('Comm_vacancy-LA_data'!F:F,'Comm_vacancy-LA_data'!$D:$D,'Comm_vacancy-inputs_1'!$C396,'Comm_vacancy-LA_data'!$B:$B,'Comm_vacancy-inputs_1'!$B396)</f>
        <v>177</v>
      </c>
      <c r="F396" s="132">
        <f t="shared" si="12"/>
        <v>8.7407407407407406E-2</v>
      </c>
      <c r="G396" s="108">
        <f t="shared" si="13"/>
        <v>43466</v>
      </c>
    </row>
    <row r="397" spans="1:7" x14ac:dyDescent="0.35">
      <c r="A397" s="72" t="s">
        <v>265</v>
      </c>
      <c r="B397" s="72" t="s">
        <v>266</v>
      </c>
      <c r="C397" s="72" t="s">
        <v>1099</v>
      </c>
      <c r="D397" s="72">
        <f>SUMIFS('Comm_vacancy-LA_data'!E:E,'Comm_vacancy-LA_data'!$D:$D,'Comm_vacancy-inputs_1'!$C397,'Comm_vacancy-LA_data'!$B:$B,'Comm_vacancy-inputs_1'!$B397)</f>
        <v>2121</v>
      </c>
      <c r="E397" s="72">
        <f>SUMIFS('Comm_vacancy-LA_data'!F:F,'Comm_vacancy-LA_data'!$D:$D,'Comm_vacancy-inputs_1'!$C397,'Comm_vacancy-LA_data'!$B:$B,'Comm_vacancy-inputs_1'!$B397)</f>
        <v>208</v>
      </c>
      <c r="F397" s="132">
        <f t="shared" si="12"/>
        <v>9.8066949552098062E-2</v>
      </c>
      <c r="G397" s="108">
        <f t="shared" si="13"/>
        <v>43374</v>
      </c>
    </row>
    <row r="398" spans="1:7" x14ac:dyDescent="0.35">
      <c r="A398" s="72" t="s">
        <v>267</v>
      </c>
      <c r="B398" s="72" t="s">
        <v>268</v>
      </c>
      <c r="C398" s="72" t="s">
        <v>1088</v>
      </c>
      <c r="D398" s="72">
        <f>SUMIFS('Comm_vacancy-LA_data'!E:E,'Comm_vacancy-LA_data'!$D:$D,'Comm_vacancy-inputs_1'!$C398,'Comm_vacancy-LA_data'!$B:$B,'Comm_vacancy-inputs_1'!$B398)</f>
        <v>4762</v>
      </c>
      <c r="E398" s="72">
        <f>SUMIFS('Comm_vacancy-LA_data'!F:F,'Comm_vacancy-LA_data'!$D:$D,'Comm_vacancy-inputs_1'!$C398,'Comm_vacancy-LA_data'!$B:$B,'Comm_vacancy-inputs_1'!$B398)</f>
        <v>197</v>
      </c>
      <c r="F398" s="132">
        <f t="shared" si="12"/>
        <v>4.136917261654767E-2</v>
      </c>
      <c r="G398" s="108">
        <f t="shared" si="13"/>
        <v>44378</v>
      </c>
    </row>
    <row r="399" spans="1:7" x14ac:dyDescent="0.35">
      <c r="A399" s="72" t="s">
        <v>267</v>
      </c>
      <c r="B399" s="72" t="s">
        <v>268</v>
      </c>
      <c r="C399" s="72" t="s">
        <v>1089</v>
      </c>
      <c r="D399" s="72">
        <f>SUMIFS('Comm_vacancy-LA_data'!E:E,'Comm_vacancy-LA_data'!$D:$D,'Comm_vacancy-inputs_1'!$C399,'Comm_vacancy-LA_data'!$B:$B,'Comm_vacancy-inputs_1'!$B399)</f>
        <v>4749</v>
      </c>
      <c r="E399" s="72">
        <f>SUMIFS('Comm_vacancy-LA_data'!F:F,'Comm_vacancy-LA_data'!$D:$D,'Comm_vacancy-inputs_1'!$C399,'Comm_vacancy-LA_data'!$B:$B,'Comm_vacancy-inputs_1'!$B399)</f>
        <v>200</v>
      </c>
      <c r="F399" s="132">
        <f t="shared" si="12"/>
        <v>4.2114129290376924E-2</v>
      </c>
      <c r="G399" s="108">
        <f t="shared" si="13"/>
        <v>44287</v>
      </c>
    </row>
    <row r="400" spans="1:7" x14ac:dyDescent="0.35">
      <c r="A400" s="72" t="s">
        <v>267</v>
      </c>
      <c r="B400" s="72" t="s">
        <v>268</v>
      </c>
      <c r="C400" s="72" t="s">
        <v>1090</v>
      </c>
      <c r="D400" s="72">
        <f>SUMIFS('Comm_vacancy-LA_data'!E:E,'Comm_vacancy-LA_data'!$D:$D,'Comm_vacancy-inputs_1'!$C400,'Comm_vacancy-LA_data'!$B:$B,'Comm_vacancy-inputs_1'!$B400)</f>
        <v>4752</v>
      </c>
      <c r="E400" s="72">
        <f>SUMIFS('Comm_vacancy-LA_data'!F:F,'Comm_vacancy-LA_data'!$D:$D,'Comm_vacancy-inputs_1'!$C400,'Comm_vacancy-LA_data'!$B:$B,'Comm_vacancy-inputs_1'!$B400)</f>
        <v>198</v>
      </c>
      <c r="F400" s="132">
        <f t="shared" si="12"/>
        <v>4.1666666666666664E-2</v>
      </c>
      <c r="G400" s="108">
        <f t="shared" si="13"/>
        <v>44197</v>
      </c>
    </row>
    <row r="401" spans="1:7" x14ac:dyDescent="0.35">
      <c r="A401" s="72" t="s">
        <v>267</v>
      </c>
      <c r="B401" s="72" t="s">
        <v>268</v>
      </c>
      <c r="C401" s="72" t="s">
        <v>1091</v>
      </c>
      <c r="D401" s="72">
        <f>SUMIFS('Comm_vacancy-LA_data'!E:E,'Comm_vacancy-LA_data'!$D:$D,'Comm_vacancy-inputs_1'!$C401,'Comm_vacancy-LA_data'!$B:$B,'Comm_vacancy-inputs_1'!$B401)</f>
        <v>4767</v>
      </c>
      <c r="E401" s="72">
        <f>SUMIFS('Comm_vacancy-LA_data'!F:F,'Comm_vacancy-LA_data'!$D:$D,'Comm_vacancy-inputs_1'!$C401,'Comm_vacancy-LA_data'!$B:$B,'Comm_vacancy-inputs_1'!$B401)</f>
        <v>218</v>
      </c>
      <c r="F401" s="132">
        <f t="shared" si="12"/>
        <v>4.5731067757499473E-2</v>
      </c>
      <c r="G401" s="108">
        <f t="shared" si="13"/>
        <v>44105</v>
      </c>
    </row>
    <row r="402" spans="1:7" x14ac:dyDescent="0.35">
      <c r="A402" s="72" t="s">
        <v>267</v>
      </c>
      <c r="B402" s="72" t="s">
        <v>268</v>
      </c>
      <c r="C402" s="72" t="s">
        <v>1092</v>
      </c>
      <c r="D402" s="72">
        <f>SUMIFS('Comm_vacancy-LA_data'!E:E,'Comm_vacancy-LA_data'!$D:$D,'Comm_vacancy-inputs_1'!$C402,'Comm_vacancy-LA_data'!$B:$B,'Comm_vacancy-inputs_1'!$B402)</f>
        <v>4753</v>
      </c>
      <c r="E402" s="72">
        <f>SUMIFS('Comm_vacancy-LA_data'!F:F,'Comm_vacancy-LA_data'!$D:$D,'Comm_vacancy-inputs_1'!$C402,'Comm_vacancy-LA_data'!$B:$B,'Comm_vacancy-inputs_1'!$B402)</f>
        <v>217</v>
      </c>
      <c r="F402" s="132">
        <f t="shared" si="12"/>
        <v>4.5655375552282766E-2</v>
      </c>
      <c r="G402" s="108">
        <f t="shared" si="13"/>
        <v>44013</v>
      </c>
    </row>
    <row r="403" spans="1:7" x14ac:dyDescent="0.35">
      <c r="A403" s="72" t="s">
        <v>267</v>
      </c>
      <c r="B403" s="72" t="s">
        <v>268</v>
      </c>
      <c r="C403" s="72" t="s">
        <v>1093</v>
      </c>
      <c r="D403" s="72">
        <f>SUMIFS('Comm_vacancy-LA_data'!E:E,'Comm_vacancy-LA_data'!$D:$D,'Comm_vacancy-inputs_1'!$C403,'Comm_vacancy-LA_data'!$B:$B,'Comm_vacancy-inputs_1'!$B403)</f>
        <v>4686</v>
      </c>
      <c r="E403" s="72">
        <f>SUMIFS('Comm_vacancy-LA_data'!F:F,'Comm_vacancy-LA_data'!$D:$D,'Comm_vacancy-inputs_1'!$C403,'Comm_vacancy-LA_data'!$B:$B,'Comm_vacancy-inputs_1'!$B403)</f>
        <v>221</v>
      </c>
      <c r="F403" s="132">
        <f t="shared" si="12"/>
        <v>4.7161758429364063E-2</v>
      </c>
      <c r="G403" s="108">
        <f t="shared" si="13"/>
        <v>43922</v>
      </c>
    </row>
    <row r="404" spans="1:7" x14ac:dyDescent="0.35">
      <c r="A404" s="72" t="s">
        <v>267</v>
      </c>
      <c r="B404" s="72" t="s">
        <v>268</v>
      </c>
      <c r="C404" s="72" t="s">
        <v>1094</v>
      </c>
      <c r="D404" s="72">
        <f>SUMIFS('Comm_vacancy-LA_data'!E:E,'Comm_vacancy-LA_data'!$D:$D,'Comm_vacancy-inputs_1'!$C404,'Comm_vacancy-LA_data'!$B:$B,'Comm_vacancy-inputs_1'!$B404)</f>
        <v>4655</v>
      </c>
      <c r="E404" s="72">
        <f>SUMIFS('Comm_vacancy-LA_data'!F:F,'Comm_vacancy-LA_data'!$D:$D,'Comm_vacancy-inputs_1'!$C404,'Comm_vacancy-LA_data'!$B:$B,'Comm_vacancy-inputs_1'!$B404)</f>
        <v>204</v>
      </c>
      <c r="F404" s="132">
        <f t="shared" si="12"/>
        <v>4.3823845327604728E-2</v>
      </c>
      <c r="G404" s="108">
        <f t="shared" si="13"/>
        <v>43831</v>
      </c>
    </row>
    <row r="405" spans="1:7" x14ac:dyDescent="0.35">
      <c r="A405" s="72" t="s">
        <v>267</v>
      </c>
      <c r="B405" s="72" t="s">
        <v>268</v>
      </c>
      <c r="C405" s="72" t="s">
        <v>1095</v>
      </c>
      <c r="D405" s="72">
        <f>SUMIFS('Comm_vacancy-LA_data'!E:E,'Comm_vacancy-LA_data'!$D:$D,'Comm_vacancy-inputs_1'!$C405,'Comm_vacancy-LA_data'!$B:$B,'Comm_vacancy-inputs_1'!$B405)</f>
        <v>4637</v>
      </c>
      <c r="E405" s="72">
        <f>SUMIFS('Comm_vacancy-LA_data'!F:F,'Comm_vacancy-LA_data'!$D:$D,'Comm_vacancy-inputs_1'!$C405,'Comm_vacancy-LA_data'!$B:$B,'Comm_vacancy-inputs_1'!$B405)</f>
        <v>204</v>
      </c>
      <c r="F405" s="132">
        <f t="shared" si="12"/>
        <v>4.3993961613111927E-2</v>
      </c>
      <c r="G405" s="108">
        <f t="shared" si="13"/>
        <v>43739</v>
      </c>
    </row>
    <row r="406" spans="1:7" x14ac:dyDescent="0.35">
      <c r="A406" s="72" t="s">
        <v>267</v>
      </c>
      <c r="B406" s="72" t="s">
        <v>268</v>
      </c>
      <c r="C406" s="72" t="s">
        <v>1096</v>
      </c>
      <c r="D406" s="72">
        <f>SUMIFS('Comm_vacancy-LA_data'!E:E,'Comm_vacancy-LA_data'!$D:$D,'Comm_vacancy-inputs_1'!$C406,'Comm_vacancy-LA_data'!$B:$B,'Comm_vacancy-inputs_1'!$B406)</f>
        <v>4645</v>
      </c>
      <c r="E406" s="72">
        <f>SUMIFS('Comm_vacancy-LA_data'!F:F,'Comm_vacancy-LA_data'!$D:$D,'Comm_vacancy-inputs_1'!$C406,'Comm_vacancy-LA_data'!$B:$B,'Comm_vacancy-inputs_1'!$B406)</f>
        <v>218</v>
      </c>
      <c r="F406" s="132">
        <f t="shared" si="12"/>
        <v>4.6932185145317544E-2</v>
      </c>
      <c r="G406" s="108">
        <f t="shared" si="13"/>
        <v>43647</v>
      </c>
    </row>
    <row r="407" spans="1:7" x14ac:dyDescent="0.35">
      <c r="A407" s="72" t="s">
        <v>267</v>
      </c>
      <c r="B407" s="72" t="s">
        <v>268</v>
      </c>
      <c r="C407" s="72" t="s">
        <v>1097</v>
      </c>
      <c r="D407" s="72">
        <f>SUMIFS('Comm_vacancy-LA_data'!E:E,'Comm_vacancy-LA_data'!$D:$D,'Comm_vacancy-inputs_1'!$C407,'Comm_vacancy-LA_data'!$B:$B,'Comm_vacancy-inputs_1'!$B407)</f>
        <v>4646</v>
      </c>
      <c r="E407" s="72">
        <f>SUMIFS('Comm_vacancy-LA_data'!F:F,'Comm_vacancy-LA_data'!$D:$D,'Comm_vacancy-inputs_1'!$C407,'Comm_vacancy-LA_data'!$B:$B,'Comm_vacancy-inputs_1'!$B407)</f>
        <v>285</v>
      </c>
      <c r="F407" s="132">
        <f t="shared" si="12"/>
        <v>6.1343090830822213E-2</v>
      </c>
      <c r="G407" s="108">
        <f t="shared" si="13"/>
        <v>43556</v>
      </c>
    </row>
    <row r="408" spans="1:7" x14ac:dyDescent="0.35">
      <c r="A408" s="72" t="s">
        <v>267</v>
      </c>
      <c r="B408" s="72" t="s">
        <v>268</v>
      </c>
      <c r="C408" s="72" t="s">
        <v>1098</v>
      </c>
      <c r="D408" s="72">
        <f>SUMIFS('Comm_vacancy-LA_data'!E:E,'Comm_vacancy-LA_data'!$D:$D,'Comm_vacancy-inputs_1'!$C408,'Comm_vacancy-LA_data'!$B:$B,'Comm_vacancy-inputs_1'!$B408)</f>
        <v>4609</v>
      </c>
      <c r="E408" s="72">
        <f>SUMIFS('Comm_vacancy-LA_data'!F:F,'Comm_vacancy-LA_data'!$D:$D,'Comm_vacancy-inputs_1'!$C408,'Comm_vacancy-LA_data'!$B:$B,'Comm_vacancy-inputs_1'!$B408)</f>
        <v>276</v>
      </c>
      <c r="F408" s="132">
        <f t="shared" si="12"/>
        <v>5.988283792579735E-2</v>
      </c>
      <c r="G408" s="108">
        <f t="shared" si="13"/>
        <v>43466</v>
      </c>
    </row>
    <row r="409" spans="1:7" x14ac:dyDescent="0.35">
      <c r="A409" s="72" t="s">
        <v>267</v>
      </c>
      <c r="B409" s="72" t="s">
        <v>268</v>
      </c>
      <c r="C409" s="72" t="s">
        <v>1099</v>
      </c>
      <c r="D409" s="72">
        <f>SUMIFS('Comm_vacancy-LA_data'!E:E,'Comm_vacancy-LA_data'!$D:$D,'Comm_vacancy-inputs_1'!$C409,'Comm_vacancy-LA_data'!$B:$B,'Comm_vacancy-inputs_1'!$B409)</f>
        <v>4645</v>
      </c>
      <c r="E409" s="72">
        <f>SUMIFS('Comm_vacancy-LA_data'!F:F,'Comm_vacancy-LA_data'!$D:$D,'Comm_vacancy-inputs_1'!$C409,'Comm_vacancy-LA_data'!$B:$B,'Comm_vacancy-inputs_1'!$B409)</f>
        <v>263</v>
      </c>
      <c r="F409" s="132">
        <f t="shared" si="12"/>
        <v>5.6620021528525299E-2</v>
      </c>
      <c r="G409" s="108">
        <f t="shared" si="13"/>
        <v>43374</v>
      </c>
    </row>
    <row r="410" spans="1:7" x14ac:dyDescent="0.35">
      <c r="A410" s="72" t="s">
        <v>269</v>
      </c>
      <c r="B410" s="72" t="s">
        <v>270</v>
      </c>
      <c r="C410" s="72" t="s">
        <v>1088</v>
      </c>
      <c r="D410" s="72">
        <f>SUMIFS('Comm_vacancy-LA_data'!E:E,'Comm_vacancy-LA_data'!$D:$D,'Comm_vacancy-inputs_1'!$C410,'Comm_vacancy-LA_data'!$B:$B,'Comm_vacancy-inputs_1'!$B410)</f>
        <v>8985</v>
      </c>
      <c r="E410" s="72">
        <f>SUMIFS('Comm_vacancy-LA_data'!F:F,'Comm_vacancy-LA_data'!$D:$D,'Comm_vacancy-inputs_1'!$C410,'Comm_vacancy-LA_data'!$B:$B,'Comm_vacancy-inputs_1'!$B410)</f>
        <v>440</v>
      </c>
      <c r="F410" s="132">
        <f t="shared" si="12"/>
        <v>4.8970506399554817E-2</v>
      </c>
      <c r="G410" s="108">
        <f t="shared" si="13"/>
        <v>44378</v>
      </c>
    </row>
    <row r="411" spans="1:7" x14ac:dyDescent="0.35">
      <c r="A411" s="72" t="s">
        <v>269</v>
      </c>
      <c r="B411" s="72" t="s">
        <v>270</v>
      </c>
      <c r="C411" s="72" t="s">
        <v>1089</v>
      </c>
      <c r="D411" s="72">
        <f>SUMIFS('Comm_vacancy-LA_data'!E:E,'Comm_vacancy-LA_data'!$D:$D,'Comm_vacancy-inputs_1'!$C411,'Comm_vacancy-LA_data'!$B:$B,'Comm_vacancy-inputs_1'!$B411)</f>
        <v>9001</v>
      </c>
      <c r="E411" s="72">
        <f>SUMIFS('Comm_vacancy-LA_data'!F:F,'Comm_vacancy-LA_data'!$D:$D,'Comm_vacancy-inputs_1'!$C411,'Comm_vacancy-LA_data'!$B:$B,'Comm_vacancy-inputs_1'!$B411)</f>
        <v>423</v>
      </c>
      <c r="F411" s="132">
        <f t="shared" si="12"/>
        <v>4.6994778357960225E-2</v>
      </c>
      <c r="G411" s="108">
        <f t="shared" si="13"/>
        <v>44287</v>
      </c>
    </row>
    <row r="412" spans="1:7" x14ac:dyDescent="0.35">
      <c r="A412" s="72" t="s">
        <v>269</v>
      </c>
      <c r="B412" s="72" t="s">
        <v>270</v>
      </c>
      <c r="C412" s="72" t="s">
        <v>1090</v>
      </c>
      <c r="D412" s="72">
        <f>SUMIFS('Comm_vacancy-LA_data'!E:E,'Comm_vacancy-LA_data'!$D:$D,'Comm_vacancy-inputs_1'!$C412,'Comm_vacancy-LA_data'!$B:$B,'Comm_vacancy-inputs_1'!$B412)</f>
        <v>8984</v>
      </c>
      <c r="E412" s="72">
        <f>SUMIFS('Comm_vacancy-LA_data'!F:F,'Comm_vacancy-LA_data'!$D:$D,'Comm_vacancy-inputs_1'!$C412,'Comm_vacancy-LA_data'!$B:$B,'Comm_vacancy-inputs_1'!$B412)</f>
        <v>385</v>
      </c>
      <c r="F412" s="132">
        <f t="shared" si="12"/>
        <v>4.2853962600178097E-2</v>
      </c>
      <c r="G412" s="108">
        <f t="shared" si="13"/>
        <v>44197</v>
      </c>
    </row>
    <row r="413" spans="1:7" x14ac:dyDescent="0.35">
      <c r="A413" s="72" t="s">
        <v>269</v>
      </c>
      <c r="B413" s="72" t="s">
        <v>270</v>
      </c>
      <c r="C413" s="72" t="s">
        <v>1091</v>
      </c>
      <c r="D413" s="72">
        <f>SUMIFS('Comm_vacancy-LA_data'!E:E,'Comm_vacancy-LA_data'!$D:$D,'Comm_vacancy-inputs_1'!$C413,'Comm_vacancy-LA_data'!$B:$B,'Comm_vacancy-inputs_1'!$B413)</f>
        <v>8942</v>
      </c>
      <c r="E413" s="72">
        <f>SUMIFS('Comm_vacancy-LA_data'!F:F,'Comm_vacancy-LA_data'!$D:$D,'Comm_vacancy-inputs_1'!$C413,'Comm_vacancy-LA_data'!$B:$B,'Comm_vacancy-inputs_1'!$B413)</f>
        <v>394</v>
      </c>
      <c r="F413" s="132">
        <f t="shared" si="12"/>
        <v>4.4061731156340864E-2</v>
      </c>
      <c r="G413" s="108">
        <f t="shared" si="13"/>
        <v>44105</v>
      </c>
    </row>
    <row r="414" spans="1:7" x14ac:dyDescent="0.35">
      <c r="A414" s="72" t="s">
        <v>269</v>
      </c>
      <c r="B414" s="72" t="s">
        <v>270</v>
      </c>
      <c r="C414" s="72" t="s">
        <v>1092</v>
      </c>
      <c r="D414" s="72">
        <f>SUMIFS('Comm_vacancy-LA_data'!E:E,'Comm_vacancy-LA_data'!$D:$D,'Comm_vacancy-inputs_1'!$C414,'Comm_vacancy-LA_data'!$B:$B,'Comm_vacancy-inputs_1'!$B414)</f>
        <v>8780</v>
      </c>
      <c r="E414" s="72">
        <f>SUMIFS('Comm_vacancy-LA_data'!F:F,'Comm_vacancy-LA_data'!$D:$D,'Comm_vacancy-inputs_1'!$C414,'Comm_vacancy-LA_data'!$B:$B,'Comm_vacancy-inputs_1'!$B414)</f>
        <v>348</v>
      </c>
      <c r="F414" s="132">
        <f t="shared" si="12"/>
        <v>3.9635535307517088E-2</v>
      </c>
      <c r="G414" s="108">
        <f t="shared" si="13"/>
        <v>44013</v>
      </c>
    </row>
    <row r="415" spans="1:7" x14ac:dyDescent="0.35">
      <c r="A415" s="72" t="s">
        <v>269</v>
      </c>
      <c r="B415" s="72" t="s">
        <v>270</v>
      </c>
      <c r="C415" s="72" t="s">
        <v>1093</v>
      </c>
      <c r="D415" s="72">
        <f>SUMIFS('Comm_vacancy-LA_data'!E:E,'Comm_vacancy-LA_data'!$D:$D,'Comm_vacancy-inputs_1'!$C415,'Comm_vacancy-LA_data'!$B:$B,'Comm_vacancy-inputs_1'!$B415)</f>
        <v>8673</v>
      </c>
      <c r="E415" s="72">
        <f>SUMIFS('Comm_vacancy-LA_data'!F:F,'Comm_vacancy-LA_data'!$D:$D,'Comm_vacancy-inputs_1'!$C415,'Comm_vacancy-LA_data'!$B:$B,'Comm_vacancy-inputs_1'!$B415)</f>
        <v>339</v>
      </c>
      <c r="F415" s="132">
        <f t="shared" si="12"/>
        <v>3.9086821169145622E-2</v>
      </c>
      <c r="G415" s="108">
        <f t="shared" si="13"/>
        <v>43922</v>
      </c>
    </row>
    <row r="416" spans="1:7" x14ac:dyDescent="0.35">
      <c r="A416" s="72" t="s">
        <v>269</v>
      </c>
      <c r="B416" s="72" t="s">
        <v>270</v>
      </c>
      <c r="C416" s="72" t="s">
        <v>1094</v>
      </c>
      <c r="D416" s="72">
        <f>SUMIFS('Comm_vacancy-LA_data'!E:E,'Comm_vacancy-LA_data'!$D:$D,'Comm_vacancy-inputs_1'!$C416,'Comm_vacancy-LA_data'!$B:$B,'Comm_vacancy-inputs_1'!$B416)</f>
        <v>8613</v>
      </c>
      <c r="E416" s="72">
        <f>SUMIFS('Comm_vacancy-LA_data'!F:F,'Comm_vacancy-LA_data'!$D:$D,'Comm_vacancy-inputs_1'!$C416,'Comm_vacancy-LA_data'!$B:$B,'Comm_vacancy-inputs_1'!$B416)</f>
        <v>348</v>
      </c>
      <c r="F416" s="132">
        <f t="shared" si="12"/>
        <v>4.0404040404040407E-2</v>
      </c>
      <c r="G416" s="108">
        <f t="shared" si="13"/>
        <v>43831</v>
      </c>
    </row>
    <row r="417" spans="1:7" x14ac:dyDescent="0.35">
      <c r="A417" s="72" t="s">
        <v>269</v>
      </c>
      <c r="B417" s="72" t="s">
        <v>270</v>
      </c>
      <c r="C417" s="72" t="s">
        <v>1095</v>
      </c>
      <c r="D417" s="72">
        <f>SUMIFS('Comm_vacancy-LA_data'!E:E,'Comm_vacancy-LA_data'!$D:$D,'Comm_vacancy-inputs_1'!$C417,'Comm_vacancy-LA_data'!$B:$B,'Comm_vacancy-inputs_1'!$B417)</f>
        <v>8606</v>
      </c>
      <c r="E417" s="72">
        <f>SUMIFS('Comm_vacancy-LA_data'!F:F,'Comm_vacancy-LA_data'!$D:$D,'Comm_vacancy-inputs_1'!$C417,'Comm_vacancy-LA_data'!$B:$B,'Comm_vacancy-inputs_1'!$B417)</f>
        <v>337</v>
      </c>
      <c r="F417" s="132">
        <f t="shared" si="12"/>
        <v>3.9158726469904717E-2</v>
      </c>
      <c r="G417" s="108">
        <f t="shared" si="13"/>
        <v>43739</v>
      </c>
    </row>
    <row r="418" spans="1:7" x14ac:dyDescent="0.35">
      <c r="A418" s="72" t="s">
        <v>269</v>
      </c>
      <c r="B418" s="72" t="s">
        <v>270</v>
      </c>
      <c r="C418" s="72" t="s">
        <v>1096</v>
      </c>
      <c r="D418" s="72">
        <f>SUMIFS('Comm_vacancy-LA_data'!E:E,'Comm_vacancy-LA_data'!$D:$D,'Comm_vacancy-inputs_1'!$C418,'Comm_vacancy-LA_data'!$B:$B,'Comm_vacancy-inputs_1'!$B418)</f>
        <v>8583</v>
      </c>
      <c r="E418" s="72">
        <f>SUMIFS('Comm_vacancy-LA_data'!F:F,'Comm_vacancy-LA_data'!$D:$D,'Comm_vacancy-inputs_1'!$C418,'Comm_vacancy-LA_data'!$B:$B,'Comm_vacancy-inputs_1'!$B418)</f>
        <v>272</v>
      </c>
      <c r="F418" s="132">
        <f t="shared" si="12"/>
        <v>3.1690551089362695E-2</v>
      </c>
      <c r="G418" s="108">
        <f t="shared" si="13"/>
        <v>43647</v>
      </c>
    </row>
    <row r="419" spans="1:7" x14ac:dyDescent="0.35">
      <c r="A419" s="72" t="s">
        <v>269</v>
      </c>
      <c r="B419" s="72" t="s">
        <v>270</v>
      </c>
      <c r="C419" s="72" t="s">
        <v>1097</v>
      </c>
      <c r="D419" s="72">
        <f>SUMIFS('Comm_vacancy-LA_data'!E:E,'Comm_vacancy-LA_data'!$D:$D,'Comm_vacancy-inputs_1'!$C419,'Comm_vacancy-LA_data'!$B:$B,'Comm_vacancy-inputs_1'!$B419)</f>
        <v>8588</v>
      </c>
      <c r="E419" s="72">
        <f>SUMIFS('Comm_vacancy-LA_data'!F:F,'Comm_vacancy-LA_data'!$D:$D,'Comm_vacancy-inputs_1'!$C419,'Comm_vacancy-LA_data'!$B:$B,'Comm_vacancy-inputs_1'!$B419)</f>
        <v>233</v>
      </c>
      <c r="F419" s="132">
        <f t="shared" si="12"/>
        <v>2.7130880298090358E-2</v>
      </c>
      <c r="G419" s="108">
        <f t="shared" si="13"/>
        <v>43556</v>
      </c>
    </row>
    <row r="420" spans="1:7" x14ac:dyDescent="0.35">
      <c r="A420" s="72" t="s">
        <v>269</v>
      </c>
      <c r="B420" s="72" t="s">
        <v>270</v>
      </c>
      <c r="C420" s="72" t="s">
        <v>1098</v>
      </c>
      <c r="D420" s="72">
        <f>SUMIFS('Comm_vacancy-LA_data'!E:E,'Comm_vacancy-LA_data'!$D:$D,'Comm_vacancy-inputs_1'!$C420,'Comm_vacancy-LA_data'!$B:$B,'Comm_vacancy-inputs_1'!$B420)</f>
        <v>8506</v>
      </c>
      <c r="E420" s="72">
        <f>SUMIFS('Comm_vacancy-LA_data'!F:F,'Comm_vacancy-LA_data'!$D:$D,'Comm_vacancy-inputs_1'!$C420,'Comm_vacancy-LA_data'!$B:$B,'Comm_vacancy-inputs_1'!$B420)</f>
        <v>366</v>
      </c>
      <c r="F420" s="132">
        <f t="shared" si="12"/>
        <v>4.3028450505525513E-2</v>
      </c>
      <c r="G420" s="108">
        <f t="shared" si="13"/>
        <v>43466</v>
      </c>
    </row>
    <row r="421" spans="1:7" x14ac:dyDescent="0.35">
      <c r="A421" s="72" t="s">
        <v>269</v>
      </c>
      <c r="B421" s="72" t="s">
        <v>270</v>
      </c>
      <c r="C421" s="72" t="s">
        <v>1099</v>
      </c>
      <c r="D421" s="72">
        <f>SUMIFS('Comm_vacancy-LA_data'!E:E,'Comm_vacancy-LA_data'!$D:$D,'Comm_vacancy-inputs_1'!$C421,'Comm_vacancy-LA_data'!$B:$B,'Comm_vacancy-inputs_1'!$B421)</f>
        <v>8764</v>
      </c>
      <c r="E421" s="72">
        <f>SUMIFS('Comm_vacancy-LA_data'!F:F,'Comm_vacancy-LA_data'!$D:$D,'Comm_vacancy-inputs_1'!$C421,'Comm_vacancy-LA_data'!$B:$B,'Comm_vacancy-inputs_1'!$B421)</f>
        <v>357</v>
      </c>
      <c r="F421" s="132">
        <f t="shared" si="12"/>
        <v>4.0734824281150162E-2</v>
      </c>
      <c r="G421" s="108">
        <f t="shared" si="13"/>
        <v>43374</v>
      </c>
    </row>
    <row r="422" spans="1:7" x14ac:dyDescent="0.35">
      <c r="A422" s="72" t="s">
        <v>271</v>
      </c>
      <c r="B422" s="72" t="s">
        <v>272</v>
      </c>
      <c r="C422" s="72" t="s">
        <v>1088</v>
      </c>
      <c r="D422" s="72">
        <f>SUMIFS('Comm_vacancy-LA_data'!E:E,'Comm_vacancy-LA_data'!$D:$D,'Comm_vacancy-inputs_1'!$C422,'Comm_vacancy-LA_data'!$B:$B,'Comm_vacancy-inputs_1'!$B422)</f>
        <v>13897</v>
      </c>
      <c r="E422" s="72">
        <f>SUMIFS('Comm_vacancy-LA_data'!F:F,'Comm_vacancy-LA_data'!$D:$D,'Comm_vacancy-inputs_1'!$C422,'Comm_vacancy-LA_data'!$B:$B,'Comm_vacancy-inputs_1'!$B422)</f>
        <v>1458</v>
      </c>
      <c r="F422" s="132">
        <f t="shared" si="12"/>
        <v>0.10491472979779809</v>
      </c>
      <c r="G422" s="108">
        <f t="shared" si="13"/>
        <v>44378</v>
      </c>
    </row>
    <row r="423" spans="1:7" x14ac:dyDescent="0.35">
      <c r="A423" s="72" t="s">
        <v>271</v>
      </c>
      <c r="B423" s="72" t="s">
        <v>272</v>
      </c>
      <c r="C423" s="72" t="s">
        <v>1089</v>
      </c>
      <c r="D423" s="72">
        <f>SUMIFS('Comm_vacancy-LA_data'!E:E,'Comm_vacancy-LA_data'!$D:$D,'Comm_vacancy-inputs_1'!$C423,'Comm_vacancy-LA_data'!$B:$B,'Comm_vacancy-inputs_1'!$B423)</f>
        <v>13960</v>
      </c>
      <c r="E423" s="72">
        <f>SUMIFS('Comm_vacancy-LA_data'!F:F,'Comm_vacancy-LA_data'!$D:$D,'Comm_vacancy-inputs_1'!$C423,'Comm_vacancy-LA_data'!$B:$B,'Comm_vacancy-inputs_1'!$B423)</f>
        <v>1427</v>
      </c>
      <c r="F423" s="132">
        <f t="shared" si="12"/>
        <v>0.10222063037249284</v>
      </c>
      <c r="G423" s="108">
        <f t="shared" si="13"/>
        <v>44287</v>
      </c>
    </row>
    <row r="424" spans="1:7" x14ac:dyDescent="0.35">
      <c r="A424" s="72" t="s">
        <v>271</v>
      </c>
      <c r="B424" s="72" t="s">
        <v>272</v>
      </c>
      <c r="C424" s="72" t="s">
        <v>1090</v>
      </c>
      <c r="D424" s="72">
        <f>SUMIFS('Comm_vacancy-LA_data'!E:E,'Comm_vacancy-LA_data'!$D:$D,'Comm_vacancy-inputs_1'!$C424,'Comm_vacancy-LA_data'!$B:$B,'Comm_vacancy-inputs_1'!$B424)</f>
        <v>13954</v>
      </c>
      <c r="E424" s="72">
        <f>SUMIFS('Comm_vacancy-LA_data'!F:F,'Comm_vacancy-LA_data'!$D:$D,'Comm_vacancy-inputs_1'!$C424,'Comm_vacancy-LA_data'!$B:$B,'Comm_vacancy-inputs_1'!$B424)</f>
        <v>1326</v>
      </c>
      <c r="F424" s="132">
        <f t="shared" si="12"/>
        <v>9.5026515694424538E-2</v>
      </c>
      <c r="G424" s="108">
        <f t="shared" si="13"/>
        <v>44197</v>
      </c>
    </row>
    <row r="425" spans="1:7" x14ac:dyDescent="0.35">
      <c r="A425" s="72" t="s">
        <v>271</v>
      </c>
      <c r="B425" s="72" t="s">
        <v>272</v>
      </c>
      <c r="C425" s="72" t="s">
        <v>1091</v>
      </c>
      <c r="D425" s="72">
        <f>SUMIFS('Comm_vacancy-LA_data'!E:E,'Comm_vacancy-LA_data'!$D:$D,'Comm_vacancy-inputs_1'!$C425,'Comm_vacancy-LA_data'!$B:$B,'Comm_vacancy-inputs_1'!$B425)</f>
        <v>13947</v>
      </c>
      <c r="E425" s="72">
        <f>SUMIFS('Comm_vacancy-LA_data'!F:F,'Comm_vacancy-LA_data'!$D:$D,'Comm_vacancy-inputs_1'!$C425,'Comm_vacancy-LA_data'!$B:$B,'Comm_vacancy-inputs_1'!$B425)</f>
        <v>1339</v>
      </c>
      <c r="F425" s="132">
        <f t="shared" si="12"/>
        <v>9.600630960063096E-2</v>
      </c>
      <c r="G425" s="108">
        <f t="shared" si="13"/>
        <v>44105</v>
      </c>
    </row>
    <row r="426" spans="1:7" x14ac:dyDescent="0.35">
      <c r="A426" s="72" t="s">
        <v>271</v>
      </c>
      <c r="B426" s="72" t="s">
        <v>272</v>
      </c>
      <c r="C426" s="72" t="s">
        <v>1092</v>
      </c>
      <c r="D426" s="72">
        <f>SUMIFS('Comm_vacancy-LA_data'!E:E,'Comm_vacancy-LA_data'!$D:$D,'Comm_vacancy-inputs_1'!$C426,'Comm_vacancy-LA_data'!$B:$B,'Comm_vacancy-inputs_1'!$B426)</f>
        <v>13985</v>
      </c>
      <c r="E426" s="72">
        <f>SUMIFS('Comm_vacancy-LA_data'!F:F,'Comm_vacancy-LA_data'!$D:$D,'Comm_vacancy-inputs_1'!$C426,'Comm_vacancy-LA_data'!$B:$B,'Comm_vacancy-inputs_1'!$B426)</f>
        <v>1271</v>
      </c>
      <c r="F426" s="132">
        <f t="shared" si="12"/>
        <v>9.0883089023954242E-2</v>
      </c>
      <c r="G426" s="108">
        <f t="shared" si="13"/>
        <v>44013</v>
      </c>
    </row>
    <row r="427" spans="1:7" x14ac:dyDescent="0.35">
      <c r="A427" s="72" t="s">
        <v>271</v>
      </c>
      <c r="B427" s="72" t="s">
        <v>272</v>
      </c>
      <c r="C427" s="72" t="s">
        <v>1093</v>
      </c>
      <c r="D427" s="72">
        <f>SUMIFS('Comm_vacancy-LA_data'!E:E,'Comm_vacancy-LA_data'!$D:$D,'Comm_vacancy-inputs_1'!$C427,'Comm_vacancy-LA_data'!$B:$B,'Comm_vacancy-inputs_1'!$B427)</f>
        <v>13929</v>
      </c>
      <c r="E427" s="72">
        <f>SUMIFS('Comm_vacancy-LA_data'!F:F,'Comm_vacancy-LA_data'!$D:$D,'Comm_vacancy-inputs_1'!$C427,'Comm_vacancy-LA_data'!$B:$B,'Comm_vacancy-inputs_1'!$B427)</f>
        <v>1251</v>
      </c>
      <c r="F427" s="132">
        <f t="shared" si="12"/>
        <v>8.9812621150118455E-2</v>
      </c>
      <c r="G427" s="108">
        <f t="shared" si="13"/>
        <v>43922</v>
      </c>
    </row>
    <row r="428" spans="1:7" x14ac:dyDescent="0.35">
      <c r="A428" s="72" t="s">
        <v>271</v>
      </c>
      <c r="B428" s="72" t="s">
        <v>272</v>
      </c>
      <c r="C428" s="72" t="s">
        <v>1094</v>
      </c>
      <c r="D428" s="72">
        <f>SUMIFS('Comm_vacancy-LA_data'!E:E,'Comm_vacancy-LA_data'!$D:$D,'Comm_vacancy-inputs_1'!$C428,'Comm_vacancy-LA_data'!$B:$B,'Comm_vacancy-inputs_1'!$B428)</f>
        <v>13687</v>
      </c>
      <c r="E428" s="72">
        <f>SUMIFS('Comm_vacancy-LA_data'!F:F,'Comm_vacancy-LA_data'!$D:$D,'Comm_vacancy-inputs_1'!$C428,'Comm_vacancy-LA_data'!$B:$B,'Comm_vacancy-inputs_1'!$B428)</f>
        <v>1203</v>
      </c>
      <c r="F428" s="132">
        <f t="shared" si="12"/>
        <v>8.7893621684810408E-2</v>
      </c>
      <c r="G428" s="108">
        <f t="shared" si="13"/>
        <v>43831</v>
      </c>
    </row>
    <row r="429" spans="1:7" x14ac:dyDescent="0.35">
      <c r="A429" s="72" t="s">
        <v>271</v>
      </c>
      <c r="B429" s="72" t="s">
        <v>272</v>
      </c>
      <c r="C429" s="72" t="s">
        <v>1095</v>
      </c>
      <c r="D429" s="72">
        <f>SUMIFS('Comm_vacancy-LA_data'!E:E,'Comm_vacancy-LA_data'!$D:$D,'Comm_vacancy-inputs_1'!$C429,'Comm_vacancy-LA_data'!$B:$B,'Comm_vacancy-inputs_1'!$B429)</f>
        <v>13638</v>
      </c>
      <c r="E429" s="72">
        <f>SUMIFS('Comm_vacancy-LA_data'!F:F,'Comm_vacancy-LA_data'!$D:$D,'Comm_vacancy-inputs_1'!$C429,'Comm_vacancy-LA_data'!$B:$B,'Comm_vacancy-inputs_1'!$B429)</f>
        <v>1186</v>
      </c>
      <c r="F429" s="132">
        <f t="shared" si="12"/>
        <v>8.6962897785599055E-2</v>
      </c>
      <c r="G429" s="108">
        <f t="shared" si="13"/>
        <v>43739</v>
      </c>
    </row>
    <row r="430" spans="1:7" x14ac:dyDescent="0.35">
      <c r="A430" s="72" t="s">
        <v>271</v>
      </c>
      <c r="B430" s="72" t="s">
        <v>272</v>
      </c>
      <c r="C430" s="72" t="s">
        <v>1096</v>
      </c>
      <c r="D430" s="72">
        <f>SUMIFS('Comm_vacancy-LA_data'!E:E,'Comm_vacancy-LA_data'!$D:$D,'Comm_vacancy-inputs_1'!$C430,'Comm_vacancy-LA_data'!$B:$B,'Comm_vacancy-inputs_1'!$B430)</f>
        <v>13652</v>
      </c>
      <c r="E430" s="72">
        <f>SUMIFS('Comm_vacancy-LA_data'!F:F,'Comm_vacancy-LA_data'!$D:$D,'Comm_vacancy-inputs_1'!$C430,'Comm_vacancy-LA_data'!$B:$B,'Comm_vacancy-inputs_1'!$B430)</f>
        <v>1156</v>
      </c>
      <c r="F430" s="132">
        <f t="shared" si="12"/>
        <v>8.4676237913858782E-2</v>
      </c>
      <c r="G430" s="108">
        <f t="shared" si="13"/>
        <v>43647</v>
      </c>
    </row>
    <row r="431" spans="1:7" x14ac:dyDescent="0.35">
      <c r="A431" s="72" t="s">
        <v>271</v>
      </c>
      <c r="B431" s="72" t="s">
        <v>272</v>
      </c>
      <c r="C431" s="72" t="s">
        <v>1097</v>
      </c>
      <c r="D431" s="72">
        <f>SUMIFS('Comm_vacancy-LA_data'!E:E,'Comm_vacancy-LA_data'!$D:$D,'Comm_vacancy-inputs_1'!$C431,'Comm_vacancy-LA_data'!$B:$B,'Comm_vacancy-inputs_1'!$B431)</f>
        <v>13649</v>
      </c>
      <c r="E431" s="72">
        <f>SUMIFS('Comm_vacancy-LA_data'!F:F,'Comm_vacancy-LA_data'!$D:$D,'Comm_vacancy-inputs_1'!$C431,'Comm_vacancy-LA_data'!$B:$B,'Comm_vacancy-inputs_1'!$B431)</f>
        <v>826</v>
      </c>
      <c r="F431" s="132">
        <f t="shared" si="12"/>
        <v>6.0517254011282877E-2</v>
      </c>
      <c r="G431" s="108">
        <f t="shared" si="13"/>
        <v>43556</v>
      </c>
    </row>
    <row r="432" spans="1:7" x14ac:dyDescent="0.35">
      <c r="A432" s="72" t="s">
        <v>271</v>
      </c>
      <c r="B432" s="72" t="s">
        <v>272</v>
      </c>
      <c r="C432" s="72" t="s">
        <v>1098</v>
      </c>
      <c r="D432" s="72">
        <f>SUMIFS('Comm_vacancy-LA_data'!E:E,'Comm_vacancy-LA_data'!$D:$D,'Comm_vacancy-inputs_1'!$C432,'Comm_vacancy-LA_data'!$B:$B,'Comm_vacancy-inputs_1'!$B432)</f>
        <v>13568</v>
      </c>
      <c r="E432" s="72">
        <f>SUMIFS('Comm_vacancy-LA_data'!F:F,'Comm_vacancy-LA_data'!$D:$D,'Comm_vacancy-inputs_1'!$C432,'Comm_vacancy-LA_data'!$B:$B,'Comm_vacancy-inputs_1'!$B432)</f>
        <v>891</v>
      </c>
      <c r="F432" s="132">
        <f t="shared" si="12"/>
        <v>6.5669221698113206E-2</v>
      </c>
      <c r="G432" s="108">
        <f t="shared" si="13"/>
        <v>43466</v>
      </c>
    </row>
    <row r="433" spans="1:7" x14ac:dyDescent="0.35">
      <c r="A433" s="72" t="s">
        <v>271</v>
      </c>
      <c r="B433" s="72" t="s">
        <v>272</v>
      </c>
      <c r="C433" s="72" t="s">
        <v>1099</v>
      </c>
      <c r="D433" s="72">
        <f>SUMIFS('Comm_vacancy-LA_data'!E:E,'Comm_vacancy-LA_data'!$D:$D,'Comm_vacancy-inputs_1'!$C433,'Comm_vacancy-LA_data'!$B:$B,'Comm_vacancy-inputs_1'!$B433)</f>
        <v>14242</v>
      </c>
      <c r="E433" s="72">
        <f>SUMIFS('Comm_vacancy-LA_data'!F:F,'Comm_vacancy-LA_data'!$D:$D,'Comm_vacancy-inputs_1'!$C433,'Comm_vacancy-LA_data'!$B:$B,'Comm_vacancy-inputs_1'!$B433)</f>
        <v>1017</v>
      </c>
      <c r="F433" s="132">
        <f t="shared" si="12"/>
        <v>7.1408510040724613E-2</v>
      </c>
      <c r="G433" s="108">
        <f t="shared" si="13"/>
        <v>43374</v>
      </c>
    </row>
    <row r="434" spans="1:7" x14ac:dyDescent="0.35">
      <c r="A434" s="72" t="s">
        <v>273</v>
      </c>
      <c r="B434" s="72" t="s">
        <v>274</v>
      </c>
      <c r="C434" s="72" t="s">
        <v>1088</v>
      </c>
      <c r="D434" s="72">
        <f>SUMIFS('Comm_vacancy-LA_data'!E:E,'Comm_vacancy-LA_data'!$D:$D,'Comm_vacancy-inputs_1'!$C434,'Comm_vacancy-LA_data'!$B:$B,'Comm_vacancy-inputs_1'!$B434)</f>
        <v>3080</v>
      </c>
      <c r="E434" s="72">
        <f>SUMIFS('Comm_vacancy-LA_data'!F:F,'Comm_vacancy-LA_data'!$D:$D,'Comm_vacancy-inputs_1'!$C434,'Comm_vacancy-LA_data'!$B:$B,'Comm_vacancy-inputs_1'!$B434)</f>
        <v>181</v>
      </c>
      <c r="F434" s="132">
        <f t="shared" si="12"/>
        <v>5.8766233766233765E-2</v>
      </c>
      <c r="G434" s="108">
        <f t="shared" si="13"/>
        <v>44378</v>
      </c>
    </row>
    <row r="435" spans="1:7" x14ac:dyDescent="0.35">
      <c r="A435" s="72" t="s">
        <v>273</v>
      </c>
      <c r="B435" s="72" t="s">
        <v>274</v>
      </c>
      <c r="C435" s="72" t="s">
        <v>1089</v>
      </c>
      <c r="D435" s="72">
        <f>SUMIFS('Comm_vacancy-LA_data'!E:E,'Comm_vacancy-LA_data'!$D:$D,'Comm_vacancy-inputs_1'!$C435,'Comm_vacancy-LA_data'!$B:$B,'Comm_vacancy-inputs_1'!$B435)</f>
        <v>3077</v>
      </c>
      <c r="E435" s="72">
        <f>SUMIFS('Comm_vacancy-LA_data'!F:F,'Comm_vacancy-LA_data'!$D:$D,'Comm_vacancy-inputs_1'!$C435,'Comm_vacancy-LA_data'!$B:$B,'Comm_vacancy-inputs_1'!$B435)</f>
        <v>184</v>
      </c>
      <c r="F435" s="132">
        <f t="shared" si="12"/>
        <v>5.9798505037374064E-2</v>
      </c>
      <c r="G435" s="108">
        <f t="shared" si="13"/>
        <v>44287</v>
      </c>
    </row>
    <row r="436" spans="1:7" x14ac:dyDescent="0.35">
      <c r="A436" s="72" t="s">
        <v>273</v>
      </c>
      <c r="B436" s="72" t="s">
        <v>274</v>
      </c>
      <c r="C436" s="72" t="s">
        <v>1090</v>
      </c>
      <c r="D436" s="72">
        <f>SUMIFS('Comm_vacancy-LA_data'!E:E,'Comm_vacancy-LA_data'!$D:$D,'Comm_vacancy-inputs_1'!$C436,'Comm_vacancy-LA_data'!$B:$B,'Comm_vacancy-inputs_1'!$B436)</f>
        <v>3066</v>
      </c>
      <c r="E436" s="72">
        <f>SUMIFS('Comm_vacancy-LA_data'!F:F,'Comm_vacancy-LA_data'!$D:$D,'Comm_vacancy-inputs_1'!$C436,'Comm_vacancy-LA_data'!$B:$B,'Comm_vacancy-inputs_1'!$B436)</f>
        <v>151</v>
      </c>
      <c r="F436" s="132">
        <f t="shared" si="12"/>
        <v>4.9249836921069795E-2</v>
      </c>
      <c r="G436" s="108">
        <f t="shared" si="13"/>
        <v>44197</v>
      </c>
    </row>
    <row r="437" spans="1:7" x14ac:dyDescent="0.35">
      <c r="A437" s="72" t="s">
        <v>273</v>
      </c>
      <c r="B437" s="72" t="s">
        <v>274</v>
      </c>
      <c r="C437" s="72" t="s">
        <v>1091</v>
      </c>
      <c r="D437" s="72">
        <f>SUMIFS('Comm_vacancy-LA_data'!E:E,'Comm_vacancy-LA_data'!$D:$D,'Comm_vacancy-inputs_1'!$C437,'Comm_vacancy-LA_data'!$B:$B,'Comm_vacancy-inputs_1'!$B437)</f>
        <v>3056</v>
      </c>
      <c r="E437" s="72">
        <f>SUMIFS('Comm_vacancy-LA_data'!F:F,'Comm_vacancy-LA_data'!$D:$D,'Comm_vacancy-inputs_1'!$C437,'Comm_vacancy-LA_data'!$B:$B,'Comm_vacancy-inputs_1'!$B437)</f>
        <v>145</v>
      </c>
      <c r="F437" s="132">
        <f t="shared" si="12"/>
        <v>4.744764397905759E-2</v>
      </c>
      <c r="G437" s="108">
        <f t="shared" si="13"/>
        <v>44105</v>
      </c>
    </row>
    <row r="438" spans="1:7" x14ac:dyDescent="0.35">
      <c r="A438" s="72" t="s">
        <v>273</v>
      </c>
      <c r="B438" s="72" t="s">
        <v>274</v>
      </c>
      <c r="C438" s="72" t="s">
        <v>1092</v>
      </c>
      <c r="D438" s="72">
        <f>SUMIFS('Comm_vacancy-LA_data'!E:E,'Comm_vacancy-LA_data'!$D:$D,'Comm_vacancy-inputs_1'!$C438,'Comm_vacancy-LA_data'!$B:$B,'Comm_vacancy-inputs_1'!$B438)</f>
        <v>3020</v>
      </c>
      <c r="E438" s="72">
        <f>SUMIFS('Comm_vacancy-LA_data'!F:F,'Comm_vacancy-LA_data'!$D:$D,'Comm_vacancy-inputs_1'!$C438,'Comm_vacancy-LA_data'!$B:$B,'Comm_vacancy-inputs_1'!$B438)</f>
        <v>159</v>
      </c>
      <c r="F438" s="132">
        <f t="shared" si="12"/>
        <v>5.2649006622516557E-2</v>
      </c>
      <c r="G438" s="108">
        <f t="shared" si="13"/>
        <v>44013</v>
      </c>
    </row>
    <row r="439" spans="1:7" x14ac:dyDescent="0.35">
      <c r="A439" s="72" t="s">
        <v>273</v>
      </c>
      <c r="B439" s="72" t="s">
        <v>274</v>
      </c>
      <c r="C439" s="72" t="s">
        <v>1093</v>
      </c>
      <c r="D439" s="72">
        <f>SUMIFS('Comm_vacancy-LA_data'!E:E,'Comm_vacancy-LA_data'!$D:$D,'Comm_vacancy-inputs_1'!$C439,'Comm_vacancy-LA_data'!$B:$B,'Comm_vacancy-inputs_1'!$B439)</f>
        <v>3017</v>
      </c>
      <c r="E439" s="72">
        <f>SUMIFS('Comm_vacancy-LA_data'!F:F,'Comm_vacancy-LA_data'!$D:$D,'Comm_vacancy-inputs_1'!$C439,'Comm_vacancy-LA_data'!$B:$B,'Comm_vacancy-inputs_1'!$B439)</f>
        <v>141</v>
      </c>
      <c r="F439" s="132">
        <f t="shared" si="12"/>
        <v>4.6735167384819358E-2</v>
      </c>
      <c r="G439" s="108">
        <f t="shared" si="13"/>
        <v>43922</v>
      </c>
    </row>
    <row r="440" spans="1:7" x14ac:dyDescent="0.35">
      <c r="A440" s="72" t="s">
        <v>273</v>
      </c>
      <c r="B440" s="72" t="s">
        <v>274</v>
      </c>
      <c r="C440" s="72" t="s">
        <v>1094</v>
      </c>
      <c r="D440" s="72">
        <f>SUMIFS('Comm_vacancy-LA_data'!E:E,'Comm_vacancy-LA_data'!$D:$D,'Comm_vacancy-inputs_1'!$C440,'Comm_vacancy-LA_data'!$B:$B,'Comm_vacancy-inputs_1'!$B440)</f>
        <v>3053</v>
      </c>
      <c r="E440" s="72">
        <f>SUMIFS('Comm_vacancy-LA_data'!F:F,'Comm_vacancy-LA_data'!$D:$D,'Comm_vacancy-inputs_1'!$C440,'Comm_vacancy-LA_data'!$B:$B,'Comm_vacancy-inputs_1'!$B440)</f>
        <v>165</v>
      </c>
      <c r="F440" s="132">
        <f t="shared" si="12"/>
        <v>5.4045201441205372E-2</v>
      </c>
      <c r="G440" s="108">
        <f t="shared" si="13"/>
        <v>43831</v>
      </c>
    </row>
    <row r="441" spans="1:7" x14ac:dyDescent="0.35">
      <c r="A441" s="72" t="s">
        <v>273</v>
      </c>
      <c r="B441" s="72" t="s">
        <v>274</v>
      </c>
      <c r="C441" s="72" t="s">
        <v>1095</v>
      </c>
      <c r="D441" s="72">
        <f>SUMIFS('Comm_vacancy-LA_data'!E:E,'Comm_vacancy-LA_data'!$D:$D,'Comm_vacancy-inputs_1'!$C441,'Comm_vacancy-LA_data'!$B:$B,'Comm_vacancy-inputs_1'!$B441)</f>
        <v>3036</v>
      </c>
      <c r="E441" s="72">
        <f>SUMIFS('Comm_vacancy-LA_data'!F:F,'Comm_vacancy-LA_data'!$D:$D,'Comm_vacancy-inputs_1'!$C441,'Comm_vacancy-LA_data'!$B:$B,'Comm_vacancy-inputs_1'!$B441)</f>
        <v>166</v>
      </c>
      <c r="F441" s="132">
        <f t="shared" si="12"/>
        <v>5.4677206851119896E-2</v>
      </c>
      <c r="G441" s="108">
        <f t="shared" si="13"/>
        <v>43739</v>
      </c>
    </row>
    <row r="442" spans="1:7" x14ac:dyDescent="0.35">
      <c r="A442" s="72" t="s">
        <v>273</v>
      </c>
      <c r="B442" s="72" t="s">
        <v>274</v>
      </c>
      <c r="C442" s="72" t="s">
        <v>1096</v>
      </c>
      <c r="D442" s="72">
        <f>SUMIFS('Comm_vacancy-LA_data'!E:E,'Comm_vacancy-LA_data'!$D:$D,'Comm_vacancy-inputs_1'!$C442,'Comm_vacancy-LA_data'!$B:$B,'Comm_vacancy-inputs_1'!$B442)</f>
        <v>3028</v>
      </c>
      <c r="E442" s="72">
        <f>SUMIFS('Comm_vacancy-LA_data'!F:F,'Comm_vacancy-LA_data'!$D:$D,'Comm_vacancy-inputs_1'!$C442,'Comm_vacancy-LA_data'!$B:$B,'Comm_vacancy-inputs_1'!$B442)</f>
        <v>173</v>
      </c>
      <c r="F442" s="132">
        <f t="shared" si="12"/>
        <v>5.71334214002642E-2</v>
      </c>
      <c r="G442" s="108">
        <f t="shared" si="13"/>
        <v>43647</v>
      </c>
    </row>
    <row r="443" spans="1:7" x14ac:dyDescent="0.35">
      <c r="A443" s="72" t="s">
        <v>273</v>
      </c>
      <c r="B443" s="72" t="s">
        <v>274</v>
      </c>
      <c r="C443" s="72" t="s">
        <v>1097</v>
      </c>
      <c r="D443" s="72">
        <f>SUMIFS('Comm_vacancy-LA_data'!E:E,'Comm_vacancy-LA_data'!$D:$D,'Comm_vacancy-inputs_1'!$C443,'Comm_vacancy-LA_data'!$B:$B,'Comm_vacancy-inputs_1'!$B443)</f>
        <v>3026</v>
      </c>
      <c r="E443" s="72">
        <f>SUMIFS('Comm_vacancy-LA_data'!F:F,'Comm_vacancy-LA_data'!$D:$D,'Comm_vacancy-inputs_1'!$C443,'Comm_vacancy-LA_data'!$B:$B,'Comm_vacancy-inputs_1'!$B443)</f>
        <v>178</v>
      </c>
      <c r="F443" s="132">
        <f t="shared" si="12"/>
        <v>5.8823529411764705E-2</v>
      </c>
      <c r="G443" s="108">
        <f t="shared" si="13"/>
        <v>43556</v>
      </c>
    </row>
    <row r="444" spans="1:7" x14ac:dyDescent="0.35">
      <c r="A444" s="72" t="s">
        <v>273</v>
      </c>
      <c r="B444" s="72" t="s">
        <v>274</v>
      </c>
      <c r="C444" s="72" t="s">
        <v>1098</v>
      </c>
      <c r="D444" s="72">
        <f>SUMIFS('Comm_vacancy-LA_data'!E:E,'Comm_vacancy-LA_data'!$D:$D,'Comm_vacancy-inputs_1'!$C444,'Comm_vacancy-LA_data'!$B:$B,'Comm_vacancy-inputs_1'!$B444)</f>
        <v>2968</v>
      </c>
      <c r="E444" s="72">
        <f>SUMIFS('Comm_vacancy-LA_data'!F:F,'Comm_vacancy-LA_data'!$D:$D,'Comm_vacancy-inputs_1'!$C444,'Comm_vacancy-LA_data'!$B:$B,'Comm_vacancy-inputs_1'!$B444)</f>
        <v>179</v>
      </c>
      <c r="F444" s="132">
        <f t="shared" si="12"/>
        <v>6.0309973045822106E-2</v>
      </c>
      <c r="G444" s="108">
        <f t="shared" si="13"/>
        <v>43466</v>
      </c>
    </row>
    <row r="445" spans="1:7" x14ac:dyDescent="0.35">
      <c r="A445" s="72" t="s">
        <v>273</v>
      </c>
      <c r="B445" s="72" t="s">
        <v>274</v>
      </c>
      <c r="C445" s="72" t="s">
        <v>1099</v>
      </c>
      <c r="D445" s="72">
        <f>SUMIFS('Comm_vacancy-LA_data'!E:E,'Comm_vacancy-LA_data'!$D:$D,'Comm_vacancy-inputs_1'!$C445,'Comm_vacancy-LA_data'!$B:$B,'Comm_vacancy-inputs_1'!$B445)</f>
        <v>3180</v>
      </c>
      <c r="E445" s="72">
        <f>SUMIFS('Comm_vacancy-LA_data'!F:F,'Comm_vacancy-LA_data'!$D:$D,'Comm_vacancy-inputs_1'!$C445,'Comm_vacancy-LA_data'!$B:$B,'Comm_vacancy-inputs_1'!$B445)</f>
        <v>175</v>
      </c>
      <c r="F445" s="132">
        <f t="shared" si="12"/>
        <v>5.5031446540880505E-2</v>
      </c>
      <c r="G445" s="108">
        <f t="shared" si="13"/>
        <v>43374</v>
      </c>
    </row>
    <row r="446" spans="1:7" x14ac:dyDescent="0.35">
      <c r="A446" s="72" t="s">
        <v>275</v>
      </c>
      <c r="B446" s="72" t="s">
        <v>276</v>
      </c>
      <c r="C446" s="72" t="s">
        <v>1088</v>
      </c>
      <c r="D446" s="72">
        <f>SUMIFS('Comm_vacancy-LA_data'!E:E,'Comm_vacancy-LA_data'!$D:$D,'Comm_vacancy-inputs_1'!$C446,'Comm_vacancy-LA_data'!$B:$B,'Comm_vacancy-inputs_1'!$B446)</f>
        <v>5842</v>
      </c>
      <c r="E446" s="72">
        <f>SUMIFS('Comm_vacancy-LA_data'!F:F,'Comm_vacancy-LA_data'!$D:$D,'Comm_vacancy-inputs_1'!$C446,'Comm_vacancy-LA_data'!$B:$B,'Comm_vacancy-inputs_1'!$B446)</f>
        <v>568</v>
      </c>
      <c r="F446" s="132">
        <f t="shared" si="12"/>
        <v>9.722697706264978E-2</v>
      </c>
      <c r="G446" s="108">
        <f t="shared" si="13"/>
        <v>44378</v>
      </c>
    </row>
    <row r="447" spans="1:7" x14ac:dyDescent="0.35">
      <c r="A447" s="72" t="s">
        <v>275</v>
      </c>
      <c r="B447" s="72" t="s">
        <v>276</v>
      </c>
      <c r="C447" s="72" t="s">
        <v>1089</v>
      </c>
      <c r="D447" s="72">
        <f>SUMIFS('Comm_vacancy-LA_data'!E:E,'Comm_vacancy-LA_data'!$D:$D,'Comm_vacancy-inputs_1'!$C447,'Comm_vacancy-LA_data'!$B:$B,'Comm_vacancy-inputs_1'!$B447)</f>
        <v>5830</v>
      </c>
      <c r="E447" s="72">
        <f>SUMIFS('Comm_vacancy-LA_data'!F:F,'Comm_vacancy-LA_data'!$D:$D,'Comm_vacancy-inputs_1'!$C447,'Comm_vacancy-LA_data'!$B:$B,'Comm_vacancy-inputs_1'!$B447)</f>
        <v>547</v>
      </c>
      <c r="F447" s="132">
        <f t="shared" si="12"/>
        <v>9.3825042881646656E-2</v>
      </c>
      <c r="G447" s="108">
        <f t="shared" si="13"/>
        <v>44287</v>
      </c>
    </row>
    <row r="448" spans="1:7" x14ac:dyDescent="0.35">
      <c r="A448" s="72" t="s">
        <v>275</v>
      </c>
      <c r="B448" s="72" t="s">
        <v>276</v>
      </c>
      <c r="C448" s="72" t="s">
        <v>1090</v>
      </c>
      <c r="D448" s="72">
        <f>SUMIFS('Comm_vacancy-LA_data'!E:E,'Comm_vacancy-LA_data'!$D:$D,'Comm_vacancy-inputs_1'!$C448,'Comm_vacancy-LA_data'!$B:$B,'Comm_vacancy-inputs_1'!$B448)</f>
        <v>5832</v>
      </c>
      <c r="E448" s="72">
        <f>SUMIFS('Comm_vacancy-LA_data'!F:F,'Comm_vacancy-LA_data'!$D:$D,'Comm_vacancy-inputs_1'!$C448,'Comm_vacancy-LA_data'!$B:$B,'Comm_vacancy-inputs_1'!$B448)</f>
        <v>247</v>
      </c>
      <c r="F448" s="132">
        <f t="shared" si="12"/>
        <v>4.235253772290809E-2</v>
      </c>
      <c r="G448" s="108">
        <f t="shared" si="13"/>
        <v>44197</v>
      </c>
    </row>
    <row r="449" spans="1:7" x14ac:dyDescent="0.35">
      <c r="A449" s="72" t="s">
        <v>275</v>
      </c>
      <c r="B449" s="72" t="s">
        <v>276</v>
      </c>
      <c r="C449" s="72" t="s">
        <v>1091</v>
      </c>
      <c r="D449" s="72">
        <f>SUMIFS('Comm_vacancy-LA_data'!E:E,'Comm_vacancy-LA_data'!$D:$D,'Comm_vacancy-inputs_1'!$C449,'Comm_vacancy-LA_data'!$B:$B,'Comm_vacancy-inputs_1'!$B449)</f>
        <v>5804</v>
      </c>
      <c r="E449" s="72">
        <f>SUMIFS('Comm_vacancy-LA_data'!F:F,'Comm_vacancy-LA_data'!$D:$D,'Comm_vacancy-inputs_1'!$C449,'Comm_vacancy-LA_data'!$B:$B,'Comm_vacancy-inputs_1'!$B449)</f>
        <v>555</v>
      </c>
      <c r="F449" s="132">
        <f t="shared" si="12"/>
        <v>9.5623707787732604E-2</v>
      </c>
      <c r="G449" s="108">
        <f t="shared" si="13"/>
        <v>44105</v>
      </c>
    </row>
    <row r="450" spans="1:7" x14ac:dyDescent="0.35">
      <c r="A450" s="72" t="s">
        <v>275</v>
      </c>
      <c r="B450" s="72" t="s">
        <v>276</v>
      </c>
      <c r="C450" s="72" t="s">
        <v>1092</v>
      </c>
      <c r="D450" s="72">
        <f>SUMIFS('Comm_vacancy-LA_data'!E:E,'Comm_vacancy-LA_data'!$D:$D,'Comm_vacancy-inputs_1'!$C450,'Comm_vacancy-LA_data'!$B:$B,'Comm_vacancy-inputs_1'!$B450)</f>
        <v>5851</v>
      </c>
      <c r="E450" s="72">
        <f>SUMIFS('Comm_vacancy-LA_data'!F:F,'Comm_vacancy-LA_data'!$D:$D,'Comm_vacancy-inputs_1'!$C450,'Comm_vacancy-LA_data'!$B:$B,'Comm_vacancy-inputs_1'!$B450)</f>
        <v>529</v>
      </c>
      <c r="F450" s="132">
        <f t="shared" si="12"/>
        <v>9.0411895402495293E-2</v>
      </c>
      <c r="G450" s="108">
        <f t="shared" si="13"/>
        <v>44013</v>
      </c>
    </row>
    <row r="451" spans="1:7" x14ac:dyDescent="0.35">
      <c r="A451" s="72" t="s">
        <v>275</v>
      </c>
      <c r="B451" s="72" t="s">
        <v>276</v>
      </c>
      <c r="C451" s="72" t="s">
        <v>1093</v>
      </c>
      <c r="D451" s="72">
        <f>SUMIFS('Comm_vacancy-LA_data'!E:E,'Comm_vacancy-LA_data'!$D:$D,'Comm_vacancy-inputs_1'!$C451,'Comm_vacancy-LA_data'!$B:$B,'Comm_vacancy-inputs_1'!$B451)</f>
        <v>5829</v>
      </c>
      <c r="E451" s="72">
        <f>SUMIFS('Comm_vacancy-LA_data'!F:F,'Comm_vacancy-LA_data'!$D:$D,'Comm_vacancy-inputs_1'!$C451,'Comm_vacancy-LA_data'!$B:$B,'Comm_vacancy-inputs_1'!$B451)</f>
        <v>466</v>
      </c>
      <c r="F451" s="132">
        <f t="shared" ref="F451:F514" si="14">IF(E451&lt;&gt;0,E451/D451,"-")</f>
        <v>7.9945102075827751E-2</v>
      </c>
      <c r="G451" s="108">
        <f t="shared" ref="G451:G514" si="15">DATE(LEFT(C451,4),RIGHT(LEFT(C451,7),2),1)</f>
        <v>43922</v>
      </c>
    </row>
    <row r="452" spans="1:7" x14ac:dyDescent="0.35">
      <c r="A452" s="72" t="s">
        <v>275</v>
      </c>
      <c r="B452" s="72" t="s">
        <v>276</v>
      </c>
      <c r="C452" s="72" t="s">
        <v>1094</v>
      </c>
      <c r="D452" s="72">
        <f>SUMIFS('Comm_vacancy-LA_data'!E:E,'Comm_vacancy-LA_data'!$D:$D,'Comm_vacancy-inputs_1'!$C452,'Comm_vacancy-LA_data'!$B:$B,'Comm_vacancy-inputs_1'!$B452)</f>
        <v>5759</v>
      </c>
      <c r="E452" s="72">
        <f>SUMIFS('Comm_vacancy-LA_data'!F:F,'Comm_vacancy-LA_data'!$D:$D,'Comm_vacancy-inputs_1'!$C452,'Comm_vacancy-LA_data'!$B:$B,'Comm_vacancy-inputs_1'!$B452)</f>
        <v>420</v>
      </c>
      <c r="F452" s="132">
        <f t="shared" si="14"/>
        <v>7.2929328008334779E-2</v>
      </c>
      <c r="G452" s="108">
        <f t="shared" si="15"/>
        <v>43831</v>
      </c>
    </row>
    <row r="453" spans="1:7" x14ac:dyDescent="0.35">
      <c r="A453" s="72" t="s">
        <v>275</v>
      </c>
      <c r="B453" s="72" t="s">
        <v>276</v>
      </c>
      <c r="C453" s="72" t="s">
        <v>1095</v>
      </c>
      <c r="D453" s="72">
        <f>SUMIFS('Comm_vacancy-LA_data'!E:E,'Comm_vacancy-LA_data'!$D:$D,'Comm_vacancy-inputs_1'!$C453,'Comm_vacancy-LA_data'!$B:$B,'Comm_vacancy-inputs_1'!$B453)</f>
        <v>5763</v>
      </c>
      <c r="E453" s="72">
        <f>SUMIFS('Comm_vacancy-LA_data'!F:F,'Comm_vacancy-LA_data'!$D:$D,'Comm_vacancy-inputs_1'!$C453,'Comm_vacancy-LA_data'!$B:$B,'Comm_vacancy-inputs_1'!$B453)</f>
        <v>572</v>
      </c>
      <c r="F453" s="132">
        <f t="shared" si="14"/>
        <v>9.9253860836369945E-2</v>
      </c>
      <c r="G453" s="108">
        <f t="shared" si="15"/>
        <v>43739</v>
      </c>
    </row>
    <row r="454" spans="1:7" x14ac:dyDescent="0.35">
      <c r="A454" s="72" t="s">
        <v>275</v>
      </c>
      <c r="B454" s="72" t="s">
        <v>276</v>
      </c>
      <c r="C454" s="72" t="s">
        <v>1096</v>
      </c>
      <c r="D454" s="72">
        <f>SUMIFS('Comm_vacancy-LA_data'!E:E,'Comm_vacancy-LA_data'!$D:$D,'Comm_vacancy-inputs_1'!$C454,'Comm_vacancy-LA_data'!$B:$B,'Comm_vacancy-inputs_1'!$B454)</f>
        <v>5710</v>
      </c>
      <c r="E454" s="72">
        <f>SUMIFS('Comm_vacancy-LA_data'!F:F,'Comm_vacancy-LA_data'!$D:$D,'Comm_vacancy-inputs_1'!$C454,'Comm_vacancy-LA_data'!$B:$B,'Comm_vacancy-inputs_1'!$B454)</f>
        <v>542</v>
      </c>
      <c r="F454" s="132">
        <f t="shared" si="14"/>
        <v>9.4921190893169874E-2</v>
      </c>
      <c r="G454" s="108">
        <f t="shared" si="15"/>
        <v>43647</v>
      </c>
    </row>
    <row r="455" spans="1:7" x14ac:dyDescent="0.35">
      <c r="A455" s="72" t="s">
        <v>275</v>
      </c>
      <c r="B455" s="72" t="s">
        <v>276</v>
      </c>
      <c r="C455" s="72" t="s">
        <v>1097</v>
      </c>
      <c r="D455" s="72">
        <f>SUMIFS('Comm_vacancy-LA_data'!E:E,'Comm_vacancy-LA_data'!$D:$D,'Comm_vacancy-inputs_1'!$C455,'Comm_vacancy-LA_data'!$B:$B,'Comm_vacancy-inputs_1'!$B455)</f>
        <v>5622</v>
      </c>
      <c r="E455" s="72">
        <f>SUMIFS('Comm_vacancy-LA_data'!F:F,'Comm_vacancy-LA_data'!$D:$D,'Comm_vacancy-inputs_1'!$C455,'Comm_vacancy-LA_data'!$B:$B,'Comm_vacancy-inputs_1'!$B455)</f>
        <v>431</v>
      </c>
      <c r="F455" s="132">
        <f t="shared" si="14"/>
        <v>7.6663109213802913E-2</v>
      </c>
      <c r="G455" s="108">
        <f t="shared" si="15"/>
        <v>43556</v>
      </c>
    </row>
    <row r="456" spans="1:7" x14ac:dyDescent="0.35">
      <c r="A456" s="72" t="s">
        <v>275</v>
      </c>
      <c r="B456" s="72" t="s">
        <v>276</v>
      </c>
      <c r="C456" s="72" t="s">
        <v>1098</v>
      </c>
      <c r="D456" s="72">
        <f>SUMIFS('Comm_vacancy-LA_data'!E:E,'Comm_vacancy-LA_data'!$D:$D,'Comm_vacancy-inputs_1'!$C456,'Comm_vacancy-LA_data'!$B:$B,'Comm_vacancy-inputs_1'!$B456)</f>
        <v>5623</v>
      </c>
      <c r="E456" s="72">
        <f>SUMIFS('Comm_vacancy-LA_data'!F:F,'Comm_vacancy-LA_data'!$D:$D,'Comm_vacancy-inputs_1'!$C456,'Comm_vacancy-LA_data'!$B:$B,'Comm_vacancy-inputs_1'!$B456)</f>
        <v>443</v>
      </c>
      <c r="F456" s="132">
        <f t="shared" si="14"/>
        <v>7.8783567490663342E-2</v>
      </c>
      <c r="G456" s="108">
        <f t="shared" si="15"/>
        <v>43466</v>
      </c>
    </row>
    <row r="457" spans="1:7" x14ac:dyDescent="0.35">
      <c r="A457" s="72" t="s">
        <v>275</v>
      </c>
      <c r="B457" s="72" t="s">
        <v>276</v>
      </c>
      <c r="C457" s="72" t="s">
        <v>1099</v>
      </c>
      <c r="D457" s="72">
        <f>SUMIFS('Comm_vacancy-LA_data'!E:E,'Comm_vacancy-LA_data'!$D:$D,'Comm_vacancy-inputs_1'!$C457,'Comm_vacancy-LA_data'!$B:$B,'Comm_vacancy-inputs_1'!$B457)</f>
        <v>5877</v>
      </c>
      <c r="E457" s="72">
        <f>SUMIFS('Comm_vacancy-LA_data'!F:F,'Comm_vacancy-LA_data'!$D:$D,'Comm_vacancy-inputs_1'!$C457,'Comm_vacancy-LA_data'!$B:$B,'Comm_vacancy-inputs_1'!$B457)</f>
        <v>537</v>
      </c>
      <c r="F457" s="132">
        <f t="shared" si="14"/>
        <v>9.137314956610515E-2</v>
      </c>
      <c r="G457" s="108">
        <f t="shared" si="15"/>
        <v>43374</v>
      </c>
    </row>
    <row r="458" spans="1:7" x14ac:dyDescent="0.35">
      <c r="A458" s="72" t="s">
        <v>277</v>
      </c>
      <c r="B458" s="72" t="s">
        <v>278</v>
      </c>
      <c r="C458" s="72" t="s">
        <v>1088</v>
      </c>
      <c r="D458" s="72">
        <f>SUMIFS('Comm_vacancy-LA_data'!E:E,'Comm_vacancy-LA_data'!$D:$D,'Comm_vacancy-inputs_1'!$C458,'Comm_vacancy-LA_data'!$B:$B,'Comm_vacancy-inputs_1'!$B458)</f>
        <v>2898</v>
      </c>
      <c r="E458" s="72">
        <f>SUMIFS('Comm_vacancy-LA_data'!F:F,'Comm_vacancy-LA_data'!$D:$D,'Comm_vacancy-inputs_1'!$C458,'Comm_vacancy-LA_data'!$B:$B,'Comm_vacancy-inputs_1'!$B458)</f>
        <v>321</v>
      </c>
      <c r="F458" s="132">
        <f t="shared" si="14"/>
        <v>0.11076604554865424</v>
      </c>
      <c r="G458" s="108">
        <f t="shared" si="15"/>
        <v>44378</v>
      </c>
    </row>
    <row r="459" spans="1:7" x14ac:dyDescent="0.35">
      <c r="A459" s="72" t="s">
        <v>277</v>
      </c>
      <c r="B459" s="72" t="s">
        <v>278</v>
      </c>
      <c r="C459" s="72" t="s">
        <v>1089</v>
      </c>
      <c r="D459" s="72">
        <f>SUMIFS('Comm_vacancy-LA_data'!E:E,'Comm_vacancy-LA_data'!$D:$D,'Comm_vacancy-inputs_1'!$C459,'Comm_vacancy-LA_data'!$B:$B,'Comm_vacancy-inputs_1'!$B459)</f>
        <v>2893</v>
      </c>
      <c r="E459" s="72">
        <f>SUMIFS('Comm_vacancy-LA_data'!F:F,'Comm_vacancy-LA_data'!$D:$D,'Comm_vacancy-inputs_1'!$C459,'Comm_vacancy-LA_data'!$B:$B,'Comm_vacancy-inputs_1'!$B459)</f>
        <v>323</v>
      </c>
      <c r="F459" s="132">
        <f t="shared" si="14"/>
        <v>0.11164880746629796</v>
      </c>
      <c r="G459" s="108">
        <f t="shared" si="15"/>
        <v>44287</v>
      </c>
    </row>
    <row r="460" spans="1:7" x14ac:dyDescent="0.35">
      <c r="A460" s="72" t="s">
        <v>277</v>
      </c>
      <c r="B460" s="72" t="s">
        <v>278</v>
      </c>
      <c r="C460" s="72" t="s">
        <v>1090</v>
      </c>
      <c r="D460" s="72">
        <f>SUMIFS('Comm_vacancy-LA_data'!E:E,'Comm_vacancy-LA_data'!$D:$D,'Comm_vacancy-inputs_1'!$C460,'Comm_vacancy-LA_data'!$B:$B,'Comm_vacancy-inputs_1'!$B460)</f>
        <v>2891</v>
      </c>
      <c r="E460" s="72">
        <f>SUMIFS('Comm_vacancy-LA_data'!F:F,'Comm_vacancy-LA_data'!$D:$D,'Comm_vacancy-inputs_1'!$C460,'Comm_vacancy-LA_data'!$B:$B,'Comm_vacancy-inputs_1'!$B460)</f>
        <v>322</v>
      </c>
      <c r="F460" s="132">
        <f t="shared" si="14"/>
        <v>0.11138014527845036</v>
      </c>
      <c r="G460" s="108">
        <f t="shared" si="15"/>
        <v>44197</v>
      </c>
    </row>
    <row r="461" spans="1:7" x14ac:dyDescent="0.35">
      <c r="A461" s="72" t="s">
        <v>277</v>
      </c>
      <c r="B461" s="72" t="s">
        <v>278</v>
      </c>
      <c r="C461" s="72" t="s">
        <v>1091</v>
      </c>
      <c r="D461" s="72">
        <f>SUMIFS('Comm_vacancy-LA_data'!E:E,'Comm_vacancy-LA_data'!$D:$D,'Comm_vacancy-inputs_1'!$C461,'Comm_vacancy-LA_data'!$B:$B,'Comm_vacancy-inputs_1'!$B461)</f>
        <v>2889</v>
      </c>
      <c r="E461" s="72">
        <f>SUMIFS('Comm_vacancy-LA_data'!F:F,'Comm_vacancy-LA_data'!$D:$D,'Comm_vacancy-inputs_1'!$C461,'Comm_vacancy-LA_data'!$B:$B,'Comm_vacancy-inputs_1'!$B461)</f>
        <v>328</v>
      </c>
      <c r="F461" s="132">
        <f t="shared" si="14"/>
        <v>0.11353409484250605</v>
      </c>
      <c r="G461" s="108">
        <f t="shared" si="15"/>
        <v>44105</v>
      </c>
    </row>
    <row r="462" spans="1:7" x14ac:dyDescent="0.35">
      <c r="A462" s="72" t="s">
        <v>277</v>
      </c>
      <c r="B462" s="72" t="s">
        <v>278</v>
      </c>
      <c r="C462" s="72" t="s">
        <v>1092</v>
      </c>
      <c r="D462" s="72">
        <f>SUMIFS('Comm_vacancy-LA_data'!E:E,'Comm_vacancy-LA_data'!$D:$D,'Comm_vacancy-inputs_1'!$C462,'Comm_vacancy-LA_data'!$B:$B,'Comm_vacancy-inputs_1'!$B462)</f>
        <v>2893</v>
      </c>
      <c r="E462" s="72">
        <f>SUMIFS('Comm_vacancy-LA_data'!F:F,'Comm_vacancy-LA_data'!$D:$D,'Comm_vacancy-inputs_1'!$C462,'Comm_vacancy-LA_data'!$B:$B,'Comm_vacancy-inputs_1'!$B462)</f>
        <v>310</v>
      </c>
      <c r="F462" s="132">
        <f t="shared" si="14"/>
        <v>0.10715520221223643</v>
      </c>
      <c r="G462" s="108">
        <f t="shared" si="15"/>
        <v>44013</v>
      </c>
    </row>
    <row r="463" spans="1:7" x14ac:dyDescent="0.35">
      <c r="A463" s="72" t="s">
        <v>277</v>
      </c>
      <c r="B463" s="72" t="s">
        <v>278</v>
      </c>
      <c r="C463" s="72" t="s">
        <v>1093</v>
      </c>
      <c r="D463" s="72">
        <f>SUMIFS('Comm_vacancy-LA_data'!E:E,'Comm_vacancy-LA_data'!$D:$D,'Comm_vacancy-inputs_1'!$C463,'Comm_vacancy-LA_data'!$B:$B,'Comm_vacancy-inputs_1'!$B463)</f>
        <v>2833</v>
      </c>
      <c r="E463" s="72">
        <f>SUMIFS('Comm_vacancy-LA_data'!F:F,'Comm_vacancy-LA_data'!$D:$D,'Comm_vacancy-inputs_1'!$C463,'Comm_vacancy-LA_data'!$B:$B,'Comm_vacancy-inputs_1'!$B463)</f>
        <v>318</v>
      </c>
      <c r="F463" s="132">
        <f t="shared" si="14"/>
        <v>0.11224849982350865</v>
      </c>
      <c r="G463" s="108">
        <f t="shared" si="15"/>
        <v>43922</v>
      </c>
    </row>
    <row r="464" spans="1:7" x14ac:dyDescent="0.35">
      <c r="A464" s="72" t="s">
        <v>277</v>
      </c>
      <c r="B464" s="72" t="s">
        <v>278</v>
      </c>
      <c r="C464" s="72" t="s">
        <v>1094</v>
      </c>
      <c r="D464" s="72">
        <f>SUMIFS('Comm_vacancy-LA_data'!E:E,'Comm_vacancy-LA_data'!$D:$D,'Comm_vacancy-inputs_1'!$C464,'Comm_vacancy-LA_data'!$B:$B,'Comm_vacancy-inputs_1'!$B464)</f>
        <v>2827</v>
      </c>
      <c r="E464" s="72">
        <f>SUMIFS('Comm_vacancy-LA_data'!F:F,'Comm_vacancy-LA_data'!$D:$D,'Comm_vacancy-inputs_1'!$C464,'Comm_vacancy-LA_data'!$B:$B,'Comm_vacancy-inputs_1'!$B464)</f>
        <v>317</v>
      </c>
      <c r="F464" s="132">
        <f t="shared" si="14"/>
        <v>0.11213300318358684</v>
      </c>
      <c r="G464" s="108">
        <f t="shared" si="15"/>
        <v>43831</v>
      </c>
    </row>
    <row r="465" spans="1:7" x14ac:dyDescent="0.35">
      <c r="A465" s="72" t="s">
        <v>277</v>
      </c>
      <c r="B465" s="72" t="s">
        <v>278</v>
      </c>
      <c r="C465" s="72" t="s">
        <v>1095</v>
      </c>
      <c r="D465" s="72">
        <f>SUMIFS('Comm_vacancy-LA_data'!E:E,'Comm_vacancy-LA_data'!$D:$D,'Comm_vacancy-inputs_1'!$C465,'Comm_vacancy-LA_data'!$B:$B,'Comm_vacancy-inputs_1'!$B465)</f>
        <v>2823</v>
      </c>
      <c r="E465" s="72">
        <f>SUMIFS('Comm_vacancy-LA_data'!F:F,'Comm_vacancy-LA_data'!$D:$D,'Comm_vacancy-inputs_1'!$C465,'Comm_vacancy-LA_data'!$B:$B,'Comm_vacancy-inputs_1'!$B465)</f>
        <v>319</v>
      </c>
      <c r="F465" s="132">
        <f t="shared" si="14"/>
        <v>0.11300035423308537</v>
      </c>
      <c r="G465" s="108">
        <f t="shared" si="15"/>
        <v>43739</v>
      </c>
    </row>
    <row r="466" spans="1:7" x14ac:dyDescent="0.35">
      <c r="A466" s="72" t="s">
        <v>277</v>
      </c>
      <c r="B466" s="72" t="s">
        <v>278</v>
      </c>
      <c r="C466" s="72" t="s">
        <v>1096</v>
      </c>
      <c r="D466" s="72">
        <f>SUMIFS('Comm_vacancy-LA_data'!E:E,'Comm_vacancy-LA_data'!$D:$D,'Comm_vacancy-inputs_1'!$C466,'Comm_vacancy-LA_data'!$B:$B,'Comm_vacancy-inputs_1'!$B466)</f>
        <v>2829</v>
      </c>
      <c r="E466" s="72">
        <f>SUMIFS('Comm_vacancy-LA_data'!F:F,'Comm_vacancy-LA_data'!$D:$D,'Comm_vacancy-inputs_1'!$C466,'Comm_vacancy-LA_data'!$B:$B,'Comm_vacancy-inputs_1'!$B466)</f>
        <v>308</v>
      </c>
      <c r="F466" s="132">
        <f t="shared" si="14"/>
        <v>0.10887239307175681</v>
      </c>
      <c r="G466" s="108">
        <f t="shared" si="15"/>
        <v>43647</v>
      </c>
    </row>
    <row r="467" spans="1:7" x14ac:dyDescent="0.35">
      <c r="A467" s="72" t="s">
        <v>277</v>
      </c>
      <c r="B467" s="72" t="s">
        <v>278</v>
      </c>
      <c r="C467" s="72" t="s">
        <v>1097</v>
      </c>
      <c r="D467" s="72">
        <f>SUMIFS('Comm_vacancy-LA_data'!E:E,'Comm_vacancy-LA_data'!$D:$D,'Comm_vacancy-inputs_1'!$C467,'Comm_vacancy-LA_data'!$B:$B,'Comm_vacancy-inputs_1'!$B467)</f>
        <v>2820</v>
      </c>
      <c r="E467" s="72">
        <f>SUMIFS('Comm_vacancy-LA_data'!F:F,'Comm_vacancy-LA_data'!$D:$D,'Comm_vacancy-inputs_1'!$C467,'Comm_vacancy-LA_data'!$B:$B,'Comm_vacancy-inputs_1'!$B467)</f>
        <v>317</v>
      </c>
      <c r="F467" s="132">
        <f t="shared" si="14"/>
        <v>0.11241134751773049</v>
      </c>
      <c r="G467" s="108">
        <f t="shared" si="15"/>
        <v>43556</v>
      </c>
    </row>
    <row r="468" spans="1:7" x14ac:dyDescent="0.35">
      <c r="A468" s="72" t="s">
        <v>277</v>
      </c>
      <c r="B468" s="72" t="s">
        <v>278</v>
      </c>
      <c r="C468" s="72" t="s">
        <v>1098</v>
      </c>
      <c r="D468" s="72">
        <f>SUMIFS('Comm_vacancy-LA_data'!E:E,'Comm_vacancy-LA_data'!$D:$D,'Comm_vacancy-inputs_1'!$C468,'Comm_vacancy-LA_data'!$B:$B,'Comm_vacancy-inputs_1'!$B468)</f>
        <v>2810</v>
      </c>
      <c r="E468" s="72">
        <f>SUMIFS('Comm_vacancy-LA_data'!F:F,'Comm_vacancy-LA_data'!$D:$D,'Comm_vacancy-inputs_1'!$C468,'Comm_vacancy-LA_data'!$B:$B,'Comm_vacancy-inputs_1'!$B468)</f>
        <v>309</v>
      </c>
      <c r="F468" s="132">
        <f t="shared" si="14"/>
        <v>0.1099644128113879</v>
      </c>
      <c r="G468" s="108">
        <f t="shared" si="15"/>
        <v>43466</v>
      </c>
    </row>
    <row r="469" spans="1:7" x14ac:dyDescent="0.35">
      <c r="A469" s="72" t="s">
        <v>277</v>
      </c>
      <c r="B469" s="72" t="s">
        <v>278</v>
      </c>
      <c r="C469" s="72" t="s">
        <v>1099</v>
      </c>
      <c r="D469" s="72">
        <f>SUMIFS('Comm_vacancy-LA_data'!E:E,'Comm_vacancy-LA_data'!$D:$D,'Comm_vacancy-inputs_1'!$C469,'Comm_vacancy-LA_data'!$B:$B,'Comm_vacancy-inputs_1'!$B469)</f>
        <v>2836</v>
      </c>
      <c r="E469" s="72">
        <f>SUMIFS('Comm_vacancy-LA_data'!F:F,'Comm_vacancy-LA_data'!$D:$D,'Comm_vacancy-inputs_1'!$C469,'Comm_vacancy-LA_data'!$B:$B,'Comm_vacancy-inputs_1'!$B469)</f>
        <v>343</v>
      </c>
      <c r="F469" s="132">
        <f t="shared" si="14"/>
        <v>0.12094499294781383</v>
      </c>
      <c r="G469" s="108">
        <f t="shared" si="15"/>
        <v>43374</v>
      </c>
    </row>
    <row r="470" spans="1:7" x14ac:dyDescent="0.35">
      <c r="A470" s="72" t="s">
        <v>279</v>
      </c>
      <c r="B470" s="72" t="s">
        <v>280</v>
      </c>
      <c r="C470" s="72" t="s">
        <v>1088</v>
      </c>
      <c r="D470" s="72">
        <f>SUMIFS('Comm_vacancy-LA_data'!E:E,'Comm_vacancy-LA_data'!$D:$D,'Comm_vacancy-inputs_1'!$C470,'Comm_vacancy-LA_data'!$B:$B,'Comm_vacancy-inputs_1'!$B470)</f>
        <v>2004</v>
      </c>
      <c r="E470" s="72">
        <f>SUMIFS('Comm_vacancy-LA_data'!F:F,'Comm_vacancy-LA_data'!$D:$D,'Comm_vacancy-inputs_1'!$C470,'Comm_vacancy-LA_data'!$B:$B,'Comm_vacancy-inputs_1'!$B470)</f>
        <v>122</v>
      </c>
      <c r="F470" s="132">
        <f t="shared" si="14"/>
        <v>6.0878243512974051E-2</v>
      </c>
      <c r="G470" s="108">
        <f t="shared" si="15"/>
        <v>44378</v>
      </c>
    </row>
    <row r="471" spans="1:7" x14ac:dyDescent="0.35">
      <c r="A471" s="72" t="s">
        <v>279</v>
      </c>
      <c r="B471" s="72" t="s">
        <v>280</v>
      </c>
      <c r="C471" s="72" t="s">
        <v>1089</v>
      </c>
      <c r="D471" s="72">
        <f>SUMIFS('Comm_vacancy-LA_data'!E:E,'Comm_vacancy-LA_data'!$D:$D,'Comm_vacancy-inputs_1'!$C471,'Comm_vacancy-LA_data'!$B:$B,'Comm_vacancy-inputs_1'!$B471)</f>
        <v>2000</v>
      </c>
      <c r="E471" s="72">
        <f>SUMIFS('Comm_vacancy-LA_data'!F:F,'Comm_vacancy-LA_data'!$D:$D,'Comm_vacancy-inputs_1'!$C471,'Comm_vacancy-LA_data'!$B:$B,'Comm_vacancy-inputs_1'!$B471)</f>
        <v>124</v>
      </c>
      <c r="F471" s="132">
        <f t="shared" si="14"/>
        <v>6.2E-2</v>
      </c>
      <c r="G471" s="108">
        <f t="shared" si="15"/>
        <v>44287</v>
      </c>
    </row>
    <row r="472" spans="1:7" x14ac:dyDescent="0.35">
      <c r="A472" s="72" t="s">
        <v>279</v>
      </c>
      <c r="B472" s="72" t="s">
        <v>280</v>
      </c>
      <c r="C472" s="72" t="s">
        <v>1090</v>
      </c>
      <c r="D472" s="72">
        <f>SUMIFS('Comm_vacancy-LA_data'!E:E,'Comm_vacancy-LA_data'!$D:$D,'Comm_vacancy-inputs_1'!$C472,'Comm_vacancy-LA_data'!$B:$B,'Comm_vacancy-inputs_1'!$B472)</f>
        <v>2001</v>
      </c>
      <c r="E472" s="72">
        <f>SUMIFS('Comm_vacancy-LA_data'!F:F,'Comm_vacancy-LA_data'!$D:$D,'Comm_vacancy-inputs_1'!$C472,'Comm_vacancy-LA_data'!$B:$B,'Comm_vacancy-inputs_1'!$B472)</f>
        <v>110</v>
      </c>
      <c r="F472" s="132">
        <f t="shared" si="14"/>
        <v>5.4972513743128434E-2</v>
      </c>
      <c r="G472" s="108">
        <f t="shared" si="15"/>
        <v>44197</v>
      </c>
    </row>
    <row r="473" spans="1:7" x14ac:dyDescent="0.35">
      <c r="A473" s="72" t="s">
        <v>279</v>
      </c>
      <c r="B473" s="72" t="s">
        <v>280</v>
      </c>
      <c r="C473" s="72" t="s">
        <v>1091</v>
      </c>
      <c r="D473" s="72">
        <f>SUMIFS('Comm_vacancy-LA_data'!E:E,'Comm_vacancy-LA_data'!$D:$D,'Comm_vacancy-inputs_1'!$C473,'Comm_vacancy-LA_data'!$B:$B,'Comm_vacancy-inputs_1'!$B473)</f>
        <v>2005</v>
      </c>
      <c r="E473" s="72">
        <f>SUMIFS('Comm_vacancy-LA_data'!F:F,'Comm_vacancy-LA_data'!$D:$D,'Comm_vacancy-inputs_1'!$C473,'Comm_vacancy-LA_data'!$B:$B,'Comm_vacancy-inputs_1'!$B473)</f>
        <v>130</v>
      </c>
      <c r="F473" s="132">
        <f t="shared" si="14"/>
        <v>6.4837905236907731E-2</v>
      </c>
      <c r="G473" s="108">
        <f t="shared" si="15"/>
        <v>44105</v>
      </c>
    </row>
    <row r="474" spans="1:7" x14ac:dyDescent="0.35">
      <c r="A474" s="72" t="s">
        <v>279</v>
      </c>
      <c r="B474" s="72" t="s">
        <v>280</v>
      </c>
      <c r="C474" s="72" t="s">
        <v>1092</v>
      </c>
      <c r="D474" s="72">
        <f>SUMIFS('Comm_vacancy-LA_data'!E:E,'Comm_vacancy-LA_data'!$D:$D,'Comm_vacancy-inputs_1'!$C474,'Comm_vacancy-LA_data'!$B:$B,'Comm_vacancy-inputs_1'!$B474)</f>
        <v>2002</v>
      </c>
      <c r="E474" s="72">
        <f>SUMIFS('Comm_vacancy-LA_data'!F:F,'Comm_vacancy-LA_data'!$D:$D,'Comm_vacancy-inputs_1'!$C474,'Comm_vacancy-LA_data'!$B:$B,'Comm_vacancy-inputs_1'!$B474)</f>
        <v>131</v>
      </c>
      <c r="F474" s="132">
        <f t="shared" si="14"/>
        <v>6.5434565434565439E-2</v>
      </c>
      <c r="G474" s="108">
        <f t="shared" si="15"/>
        <v>44013</v>
      </c>
    </row>
    <row r="475" spans="1:7" x14ac:dyDescent="0.35">
      <c r="A475" s="72" t="s">
        <v>279</v>
      </c>
      <c r="B475" s="72" t="s">
        <v>280</v>
      </c>
      <c r="C475" s="72" t="s">
        <v>1093</v>
      </c>
      <c r="D475" s="72">
        <f>SUMIFS('Comm_vacancy-LA_data'!E:E,'Comm_vacancy-LA_data'!$D:$D,'Comm_vacancy-inputs_1'!$C475,'Comm_vacancy-LA_data'!$B:$B,'Comm_vacancy-inputs_1'!$B475)</f>
        <v>1999</v>
      </c>
      <c r="E475" s="72">
        <f>SUMIFS('Comm_vacancy-LA_data'!F:F,'Comm_vacancy-LA_data'!$D:$D,'Comm_vacancy-inputs_1'!$C475,'Comm_vacancy-LA_data'!$B:$B,'Comm_vacancy-inputs_1'!$B475)</f>
        <v>131</v>
      </c>
      <c r="F475" s="132">
        <f t="shared" si="14"/>
        <v>6.5532766383191596E-2</v>
      </c>
      <c r="G475" s="108">
        <f t="shared" si="15"/>
        <v>43922</v>
      </c>
    </row>
    <row r="476" spans="1:7" x14ac:dyDescent="0.35">
      <c r="A476" s="72" t="s">
        <v>279</v>
      </c>
      <c r="B476" s="72" t="s">
        <v>280</v>
      </c>
      <c r="C476" s="72" t="s">
        <v>1094</v>
      </c>
      <c r="D476" s="72">
        <f>SUMIFS('Comm_vacancy-LA_data'!E:E,'Comm_vacancy-LA_data'!$D:$D,'Comm_vacancy-inputs_1'!$C476,'Comm_vacancy-LA_data'!$B:$B,'Comm_vacancy-inputs_1'!$B476)</f>
        <v>1993</v>
      </c>
      <c r="E476" s="72">
        <f>SUMIFS('Comm_vacancy-LA_data'!F:F,'Comm_vacancy-LA_data'!$D:$D,'Comm_vacancy-inputs_1'!$C476,'Comm_vacancy-LA_data'!$B:$B,'Comm_vacancy-inputs_1'!$B476)</f>
        <v>126</v>
      </c>
      <c r="F476" s="132">
        <f t="shared" si="14"/>
        <v>6.322127446061214E-2</v>
      </c>
      <c r="G476" s="108">
        <f t="shared" si="15"/>
        <v>43831</v>
      </c>
    </row>
    <row r="477" spans="1:7" x14ac:dyDescent="0.35">
      <c r="A477" s="72" t="s">
        <v>279</v>
      </c>
      <c r="B477" s="72" t="s">
        <v>280</v>
      </c>
      <c r="C477" s="72" t="s">
        <v>1095</v>
      </c>
      <c r="D477" s="72">
        <f>SUMIFS('Comm_vacancy-LA_data'!E:E,'Comm_vacancy-LA_data'!$D:$D,'Comm_vacancy-inputs_1'!$C477,'Comm_vacancy-LA_data'!$B:$B,'Comm_vacancy-inputs_1'!$B477)</f>
        <v>1994</v>
      </c>
      <c r="E477" s="72">
        <f>SUMIFS('Comm_vacancy-LA_data'!F:F,'Comm_vacancy-LA_data'!$D:$D,'Comm_vacancy-inputs_1'!$C477,'Comm_vacancy-LA_data'!$B:$B,'Comm_vacancy-inputs_1'!$B477)</f>
        <v>131</v>
      </c>
      <c r="F477" s="132">
        <f t="shared" si="14"/>
        <v>6.5697091273821465E-2</v>
      </c>
      <c r="G477" s="108">
        <f t="shared" si="15"/>
        <v>43739</v>
      </c>
    </row>
    <row r="478" spans="1:7" x14ac:dyDescent="0.35">
      <c r="A478" s="72" t="s">
        <v>279</v>
      </c>
      <c r="B478" s="72" t="s">
        <v>280</v>
      </c>
      <c r="C478" s="72" t="s">
        <v>1096</v>
      </c>
      <c r="D478" s="72">
        <f>SUMIFS('Comm_vacancy-LA_data'!E:E,'Comm_vacancy-LA_data'!$D:$D,'Comm_vacancy-inputs_1'!$C478,'Comm_vacancy-LA_data'!$B:$B,'Comm_vacancy-inputs_1'!$B478)</f>
        <v>1986</v>
      </c>
      <c r="E478" s="72">
        <f>SUMIFS('Comm_vacancy-LA_data'!F:F,'Comm_vacancy-LA_data'!$D:$D,'Comm_vacancy-inputs_1'!$C478,'Comm_vacancy-LA_data'!$B:$B,'Comm_vacancy-inputs_1'!$B478)</f>
        <v>127</v>
      </c>
      <c r="F478" s="132">
        <f t="shared" si="14"/>
        <v>6.3947633434038267E-2</v>
      </c>
      <c r="G478" s="108">
        <f t="shared" si="15"/>
        <v>43647</v>
      </c>
    </row>
    <row r="479" spans="1:7" x14ac:dyDescent="0.35">
      <c r="A479" s="72" t="s">
        <v>279</v>
      </c>
      <c r="B479" s="72" t="s">
        <v>280</v>
      </c>
      <c r="C479" s="72" t="s">
        <v>1097</v>
      </c>
      <c r="D479" s="72">
        <f>SUMIFS('Comm_vacancy-LA_data'!E:E,'Comm_vacancy-LA_data'!$D:$D,'Comm_vacancy-inputs_1'!$C479,'Comm_vacancy-LA_data'!$B:$B,'Comm_vacancy-inputs_1'!$B479)</f>
        <v>1985</v>
      </c>
      <c r="E479" s="72">
        <f>SUMIFS('Comm_vacancy-LA_data'!F:F,'Comm_vacancy-LA_data'!$D:$D,'Comm_vacancy-inputs_1'!$C479,'Comm_vacancy-LA_data'!$B:$B,'Comm_vacancy-inputs_1'!$B479)</f>
        <v>82</v>
      </c>
      <c r="F479" s="132">
        <f t="shared" si="14"/>
        <v>4.1309823677581861E-2</v>
      </c>
      <c r="G479" s="108">
        <f t="shared" si="15"/>
        <v>43556</v>
      </c>
    </row>
    <row r="480" spans="1:7" x14ac:dyDescent="0.35">
      <c r="A480" s="72" t="s">
        <v>279</v>
      </c>
      <c r="B480" s="72" t="s">
        <v>280</v>
      </c>
      <c r="C480" s="72" t="s">
        <v>1098</v>
      </c>
      <c r="D480" s="72">
        <f>SUMIFS('Comm_vacancy-LA_data'!E:E,'Comm_vacancy-LA_data'!$D:$D,'Comm_vacancy-inputs_1'!$C480,'Comm_vacancy-LA_data'!$B:$B,'Comm_vacancy-inputs_1'!$B480)</f>
        <v>1980</v>
      </c>
      <c r="E480" s="72">
        <f>SUMIFS('Comm_vacancy-LA_data'!F:F,'Comm_vacancy-LA_data'!$D:$D,'Comm_vacancy-inputs_1'!$C480,'Comm_vacancy-LA_data'!$B:$B,'Comm_vacancy-inputs_1'!$B480)</f>
        <v>126</v>
      </c>
      <c r="F480" s="132">
        <f t="shared" si="14"/>
        <v>6.363636363636363E-2</v>
      </c>
      <c r="G480" s="108">
        <f t="shared" si="15"/>
        <v>43466</v>
      </c>
    </row>
    <row r="481" spans="1:7" x14ac:dyDescent="0.35">
      <c r="A481" s="72" t="s">
        <v>279</v>
      </c>
      <c r="B481" s="72" t="s">
        <v>280</v>
      </c>
      <c r="C481" s="72" t="s">
        <v>1099</v>
      </c>
      <c r="D481" s="72">
        <f>SUMIFS('Comm_vacancy-LA_data'!E:E,'Comm_vacancy-LA_data'!$D:$D,'Comm_vacancy-inputs_1'!$C481,'Comm_vacancy-LA_data'!$B:$B,'Comm_vacancy-inputs_1'!$B481)</f>
        <v>2085</v>
      </c>
      <c r="E481" s="72">
        <f>SUMIFS('Comm_vacancy-LA_data'!F:F,'Comm_vacancy-LA_data'!$D:$D,'Comm_vacancy-inputs_1'!$C481,'Comm_vacancy-LA_data'!$B:$B,'Comm_vacancy-inputs_1'!$B481)</f>
        <v>160</v>
      </c>
      <c r="F481" s="132">
        <f t="shared" si="14"/>
        <v>7.6738609112709827E-2</v>
      </c>
      <c r="G481" s="108">
        <f t="shared" si="15"/>
        <v>43374</v>
      </c>
    </row>
    <row r="482" spans="1:7" x14ac:dyDescent="0.35">
      <c r="A482" s="72" t="s">
        <v>281</v>
      </c>
      <c r="B482" s="72" t="s">
        <v>282</v>
      </c>
      <c r="C482" s="72" t="s">
        <v>1088</v>
      </c>
      <c r="D482" s="72">
        <f>SUMIFS('Comm_vacancy-LA_data'!E:E,'Comm_vacancy-LA_data'!$D:$D,'Comm_vacancy-inputs_1'!$C482,'Comm_vacancy-LA_data'!$B:$B,'Comm_vacancy-inputs_1'!$B482)</f>
        <v>2259</v>
      </c>
      <c r="E482" s="72">
        <f>SUMIFS('Comm_vacancy-LA_data'!F:F,'Comm_vacancy-LA_data'!$D:$D,'Comm_vacancy-inputs_1'!$C482,'Comm_vacancy-LA_data'!$B:$B,'Comm_vacancy-inputs_1'!$B482)</f>
        <v>259</v>
      </c>
      <c r="F482" s="132">
        <f t="shared" si="14"/>
        <v>0.11465250110668437</v>
      </c>
      <c r="G482" s="108">
        <f t="shared" si="15"/>
        <v>44378</v>
      </c>
    </row>
    <row r="483" spans="1:7" x14ac:dyDescent="0.35">
      <c r="A483" s="72" t="s">
        <v>281</v>
      </c>
      <c r="B483" s="72" t="s">
        <v>282</v>
      </c>
      <c r="C483" s="72" t="s">
        <v>1089</v>
      </c>
      <c r="D483" s="72">
        <f>SUMIFS('Comm_vacancy-LA_data'!E:E,'Comm_vacancy-LA_data'!$D:$D,'Comm_vacancy-inputs_1'!$C483,'Comm_vacancy-LA_data'!$B:$B,'Comm_vacancy-inputs_1'!$B483)</f>
        <v>2245</v>
      </c>
      <c r="E483" s="72">
        <f>SUMIFS('Comm_vacancy-LA_data'!F:F,'Comm_vacancy-LA_data'!$D:$D,'Comm_vacancy-inputs_1'!$C483,'Comm_vacancy-LA_data'!$B:$B,'Comm_vacancy-inputs_1'!$B483)</f>
        <v>240</v>
      </c>
      <c r="F483" s="132">
        <f t="shared" si="14"/>
        <v>0.10690423162583519</v>
      </c>
      <c r="G483" s="108">
        <f t="shared" si="15"/>
        <v>44287</v>
      </c>
    </row>
    <row r="484" spans="1:7" x14ac:dyDescent="0.35">
      <c r="A484" s="72" t="s">
        <v>281</v>
      </c>
      <c r="B484" s="72" t="s">
        <v>282</v>
      </c>
      <c r="C484" s="72" t="s">
        <v>1090</v>
      </c>
      <c r="D484" s="72">
        <f>SUMIFS('Comm_vacancy-LA_data'!E:E,'Comm_vacancy-LA_data'!$D:$D,'Comm_vacancy-inputs_1'!$C484,'Comm_vacancy-LA_data'!$B:$B,'Comm_vacancy-inputs_1'!$B484)</f>
        <v>2242</v>
      </c>
      <c r="E484" s="72">
        <f>SUMIFS('Comm_vacancy-LA_data'!F:F,'Comm_vacancy-LA_data'!$D:$D,'Comm_vacancy-inputs_1'!$C484,'Comm_vacancy-LA_data'!$B:$B,'Comm_vacancy-inputs_1'!$B484)</f>
        <v>210</v>
      </c>
      <c r="F484" s="132">
        <f t="shared" si="14"/>
        <v>9.3666369313113299E-2</v>
      </c>
      <c r="G484" s="108">
        <f t="shared" si="15"/>
        <v>44197</v>
      </c>
    </row>
    <row r="485" spans="1:7" x14ac:dyDescent="0.35">
      <c r="A485" s="72" t="s">
        <v>281</v>
      </c>
      <c r="B485" s="72" t="s">
        <v>282</v>
      </c>
      <c r="C485" s="72" t="s">
        <v>1091</v>
      </c>
      <c r="D485" s="72">
        <f>SUMIFS('Comm_vacancy-LA_data'!E:E,'Comm_vacancy-LA_data'!$D:$D,'Comm_vacancy-inputs_1'!$C485,'Comm_vacancy-LA_data'!$B:$B,'Comm_vacancy-inputs_1'!$B485)</f>
        <v>2244</v>
      </c>
      <c r="E485" s="72">
        <f>SUMIFS('Comm_vacancy-LA_data'!F:F,'Comm_vacancy-LA_data'!$D:$D,'Comm_vacancy-inputs_1'!$C485,'Comm_vacancy-LA_data'!$B:$B,'Comm_vacancy-inputs_1'!$B485)</f>
        <v>208</v>
      </c>
      <c r="F485" s="132">
        <f t="shared" si="14"/>
        <v>9.2691622103386814E-2</v>
      </c>
      <c r="G485" s="108">
        <f t="shared" si="15"/>
        <v>44105</v>
      </c>
    </row>
    <row r="486" spans="1:7" x14ac:dyDescent="0.35">
      <c r="A486" s="72" t="s">
        <v>281</v>
      </c>
      <c r="B486" s="72" t="s">
        <v>282</v>
      </c>
      <c r="C486" s="72" t="s">
        <v>1092</v>
      </c>
      <c r="D486" s="72">
        <f>SUMIFS('Comm_vacancy-LA_data'!E:E,'Comm_vacancy-LA_data'!$D:$D,'Comm_vacancy-inputs_1'!$C486,'Comm_vacancy-LA_data'!$B:$B,'Comm_vacancy-inputs_1'!$B486)</f>
        <v>2234</v>
      </c>
      <c r="E486" s="72">
        <f>SUMIFS('Comm_vacancy-LA_data'!F:F,'Comm_vacancy-LA_data'!$D:$D,'Comm_vacancy-inputs_1'!$C486,'Comm_vacancy-LA_data'!$B:$B,'Comm_vacancy-inputs_1'!$B486)</f>
        <v>203</v>
      </c>
      <c r="F486" s="132">
        <f t="shared" si="14"/>
        <v>9.0868397493285583E-2</v>
      </c>
      <c r="G486" s="108">
        <f t="shared" si="15"/>
        <v>44013</v>
      </c>
    </row>
    <row r="487" spans="1:7" x14ac:dyDescent="0.35">
      <c r="A487" s="72" t="s">
        <v>281</v>
      </c>
      <c r="B487" s="72" t="s">
        <v>282</v>
      </c>
      <c r="C487" s="72" t="s">
        <v>1093</v>
      </c>
      <c r="D487" s="72">
        <f>SUMIFS('Comm_vacancy-LA_data'!E:E,'Comm_vacancy-LA_data'!$D:$D,'Comm_vacancy-inputs_1'!$C487,'Comm_vacancy-LA_data'!$B:$B,'Comm_vacancy-inputs_1'!$B487)</f>
        <v>2233</v>
      </c>
      <c r="E487" s="72">
        <f>SUMIFS('Comm_vacancy-LA_data'!F:F,'Comm_vacancy-LA_data'!$D:$D,'Comm_vacancy-inputs_1'!$C487,'Comm_vacancy-LA_data'!$B:$B,'Comm_vacancy-inputs_1'!$B487)</f>
        <v>200</v>
      </c>
      <c r="F487" s="132">
        <f t="shared" si="14"/>
        <v>8.9565606806986123E-2</v>
      </c>
      <c r="G487" s="108">
        <f t="shared" si="15"/>
        <v>43922</v>
      </c>
    </row>
    <row r="488" spans="1:7" x14ac:dyDescent="0.35">
      <c r="A488" s="72" t="s">
        <v>281</v>
      </c>
      <c r="B488" s="72" t="s">
        <v>282</v>
      </c>
      <c r="C488" s="72" t="s">
        <v>1094</v>
      </c>
      <c r="D488" s="72">
        <f>SUMIFS('Comm_vacancy-LA_data'!E:E,'Comm_vacancy-LA_data'!$D:$D,'Comm_vacancy-inputs_1'!$C488,'Comm_vacancy-LA_data'!$B:$B,'Comm_vacancy-inputs_1'!$B488)</f>
        <v>2227</v>
      </c>
      <c r="E488" s="72">
        <f>SUMIFS('Comm_vacancy-LA_data'!F:F,'Comm_vacancy-LA_data'!$D:$D,'Comm_vacancy-inputs_1'!$C488,'Comm_vacancy-LA_data'!$B:$B,'Comm_vacancy-inputs_1'!$B488)</f>
        <v>227</v>
      </c>
      <c r="F488" s="132">
        <f t="shared" si="14"/>
        <v>0.101930848675348</v>
      </c>
      <c r="G488" s="108">
        <f t="shared" si="15"/>
        <v>43831</v>
      </c>
    </row>
    <row r="489" spans="1:7" x14ac:dyDescent="0.35">
      <c r="A489" s="72" t="s">
        <v>281</v>
      </c>
      <c r="B489" s="72" t="s">
        <v>282</v>
      </c>
      <c r="C489" s="72" t="s">
        <v>1095</v>
      </c>
      <c r="D489" s="72">
        <f>SUMIFS('Comm_vacancy-LA_data'!E:E,'Comm_vacancy-LA_data'!$D:$D,'Comm_vacancy-inputs_1'!$C489,'Comm_vacancy-LA_data'!$B:$B,'Comm_vacancy-inputs_1'!$B489)</f>
        <v>2222</v>
      </c>
      <c r="E489" s="72">
        <f>SUMIFS('Comm_vacancy-LA_data'!F:F,'Comm_vacancy-LA_data'!$D:$D,'Comm_vacancy-inputs_1'!$C489,'Comm_vacancy-LA_data'!$B:$B,'Comm_vacancy-inputs_1'!$B489)</f>
        <v>223</v>
      </c>
      <c r="F489" s="132">
        <f t="shared" si="14"/>
        <v>0.10036003600360036</v>
      </c>
      <c r="G489" s="108">
        <f t="shared" si="15"/>
        <v>43739</v>
      </c>
    </row>
    <row r="490" spans="1:7" x14ac:dyDescent="0.35">
      <c r="A490" s="72" t="s">
        <v>281</v>
      </c>
      <c r="B490" s="72" t="s">
        <v>282</v>
      </c>
      <c r="C490" s="72" t="s">
        <v>1096</v>
      </c>
      <c r="D490" s="72">
        <f>SUMIFS('Comm_vacancy-LA_data'!E:E,'Comm_vacancy-LA_data'!$D:$D,'Comm_vacancy-inputs_1'!$C490,'Comm_vacancy-LA_data'!$B:$B,'Comm_vacancy-inputs_1'!$B490)</f>
        <v>2214</v>
      </c>
      <c r="E490" s="72">
        <f>SUMIFS('Comm_vacancy-LA_data'!F:F,'Comm_vacancy-LA_data'!$D:$D,'Comm_vacancy-inputs_1'!$C490,'Comm_vacancy-LA_data'!$B:$B,'Comm_vacancy-inputs_1'!$B490)</f>
        <v>183</v>
      </c>
      <c r="F490" s="132">
        <f t="shared" si="14"/>
        <v>8.2655826558265588E-2</v>
      </c>
      <c r="G490" s="108">
        <f t="shared" si="15"/>
        <v>43647</v>
      </c>
    </row>
    <row r="491" spans="1:7" x14ac:dyDescent="0.35">
      <c r="A491" s="72" t="s">
        <v>281</v>
      </c>
      <c r="B491" s="72" t="s">
        <v>282</v>
      </c>
      <c r="C491" s="72" t="s">
        <v>1097</v>
      </c>
      <c r="D491" s="72">
        <f>SUMIFS('Comm_vacancy-LA_data'!E:E,'Comm_vacancy-LA_data'!$D:$D,'Comm_vacancy-inputs_1'!$C491,'Comm_vacancy-LA_data'!$B:$B,'Comm_vacancy-inputs_1'!$B491)</f>
        <v>2207</v>
      </c>
      <c r="E491" s="72">
        <f>SUMIFS('Comm_vacancy-LA_data'!F:F,'Comm_vacancy-LA_data'!$D:$D,'Comm_vacancy-inputs_1'!$C491,'Comm_vacancy-LA_data'!$B:$B,'Comm_vacancy-inputs_1'!$B491)</f>
        <v>182</v>
      </c>
      <c r="F491" s="132">
        <f t="shared" si="14"/>
        <v>8.2464884458540999E-2</v>
      </c>
      <c r="G491" s="108">
        <f t="shared" si="15"/>
        <v>43556</v>
      </c>
    </row>
    <row r="492" spans="1:7" x14ac:dyDescent="0.35">
      <c r="A492" s="72" t="s">
        <v>281</v>
      </c>
      <c r="B492" s="72" t="s">
        <v>282</v>
      </c>
      <c r="C492" s="72" t="s">
        <v>1098</v>
      </c>
      <c r="D492" s="72">
        <f>SUMIFS('Comm_vacancy-LA_data'!E:E,'Comm_vacancy-LA_data'!$D:$D,'Comm_vacancy-inputs_1'!$C492,'Comm_vacancy-LA_data'!$B:$B,'Comm_vacancy-inputs_1'!$B492)</f>
        <v>2202</v>
      </c>
      <c r="E492" s="72">
        <f>SUMIFS('Comm_vacancy-LA_data'!F:F,'Comm_vacancy-LA_data'!$D:$D,'Comm_vacancy-inputs_1'!$C492,'Comm_vacancy-LA_data'!$B:$B,'Comm_vacancy-inputs_1'!$B492)</f>
        <v>172</v>
      </c>
      <c r="F492" s="132">
        <f t="shared" si="14"/>
        <v>7.8110808356039965E-2</v>
      </c>
      <c r="G492" s="108">
        <f t="shared" si="15"/>
        <v>43466</v>
      </c>
    </row>
    <row r="493" spans="1:7" x14ac:dyDescent="0.35">
      <c r="A493" s="72" t="s">
        <v>281</v>
      </c>
      <c r="B493" s="72" t="s">
        <v>282</v>
      </c>
      <c r="C493" s="72" t="s">
        <v>1099</v>
      </c>
      <c r="D493" s="72">
        <f>SUMIFS('Comm_vacancy-LA_data'!E:E,'Comm_vacancy-LA_data'!$D:$D,'Comm_vacancy-inputs_1'!$C493,'Comm_vacancy-LA_data'!$B:$B,'Comm_vacancy-inputs_1'!$B493)</f>
        <v>2250</v>
      </c>
      <c r="E493" s="72">
        <f>SUMIFS('Comm_vacancy-LA_data'!F:F,'Comm_vacancy-LA_data'!$D:$D,'Comm_vacancy-inputs_1'!$C493,'Comm_vacancy-LA_data'!$B:$B,'Comm_vacancy-inputs_1'!$B493)</f>
        <v>178</v>
      </c>
      <c r="F493" s="132">
        <f t="shared" si="14"/>
        <v>7.9111111111111104E-2</v>
      </c>
      <c r="G493" s="108">
        <f t="shared" si="15"/>
        <v>43374</v>
      </c>
    </row>
    <row r="494" spans="1:7" x14ac:dyDescent="0.35">
      <c r="A494" s="72" t="s">
        <v>285</v>
      </c>
      <c r="B494" s="72" t="s">
        <v>286</v>
      </c>
      <c r="C494" s="72" t="s">
        <v>1088</v>
      </c>
      <c r="D494" s="72">
        <f>SUMIFS('Comm_vacancy-LA_data'!E:E,'Comm_vacancy-LA_data'!$D:$D,'Comm_vacancy-inputs_1'!$C494,'Comm_vacancy-LA_data'!$B:$B,'Comm_vacancy-inputs_1'!$B494)</f>
        <v>4843</v>
      </c>
      <c r="E494" s="72">
        <f>SUMIFS('Comm_vacancy-LA_data'!F:F,'Comm_vacancy-LA_data'!$D:$D,'Comm_vacancy-inputs_1'!$C494,'Comm_vacancy-LA_data'!$B:$B,'Comm_vacancy-inputs_1'!$B494)</f>
        <v>430</v>
      </c>
      <c r="F494" s="132">
        <f t="shared" si="14"/>
        <v>8.8787941358661984E-2</v>
      </c>
      <c r="G494" s="108">
        <f t="shared" si="15"/>
        <v>44378</v>
      </c>
    </row>
    <row r="495" spans="1:7" x14ac:dyDescent="0.35">
      <c r="A495" s="72" t="s">
        <v>285</v>
      </c>
      <c r="B495" s="72" t="s">
        <v>286</v>
      </c>
      <c r="C495" s="72" t="s">
        <v>1089</v>
      </c>
      <c r="D495" s="72">
        <f>SUMIFS('Comm_vacancy-LA_data'!E:E,'Comm_vacancy-LA_data'!$D:$D,'Comm_vacancy-inputs_1'!$C495,'Comm_vacancy-LA_data'!$B:$B,'Comm_vacancy-inputs_1'!$B495)</f>
        <v>4874</v>
      </c>
      <c r="E495" s="72">
        <f>SUMIFS('Comm_vacancy-LA_data'!F:F,'Comm_vacancy-LA_data'!$D:$D,'Comm_vacancy-inputs_1'!$C495,'Comm_vacancy-LA_data'!$B:$B,'Comm_vacancy-inputs_1'!$B495)</f>
        <v>440</v>
      </c>
      <c r="F495" s="132">
        <f t="shared" si="14"/>
        <v>9.0274928190398035E-2</v>
      </c>
      <c r="G495" s="108">
        <f t="shared" si="15"/>
        <v>44287</v>
      </c>
    </row>
    <row r="496" spans="1:7" x14ac:dyDescent="0.35">
      <c r="A496" s="72" t="s">
        <v>285</v>
      </c>
      <c r="B496" s="72" t="s">
        <v>286</v>
      </c>
      <c r="C496" s="72" t="s">
        <v>1090</v>
      </c>
      <c r="D496" s="72">
        <f>SUMIFS('Comm_vacancy-LA_data'!E:E,'Comm_vacancy-LA_data'!$D:$D,'Comm_vacancy-inputs_1'!$C496,'Comm_vacancy-LA_data'!$B:$B,'Comm_vacancy-inputs_1'!$B496)</f>
        <v>4871</v>
      </c>
      <c r="E496" s="72">
        <f>SUMIFS('Comm_vacancy-LA_data'!F:F,'Comm_vacancy-LA_data'!$D:$D,'Comm_vacancy-inputs_1'!$C496,'Comm_vacancy-LA_data'!$B:$B,'Comm_vacancy-inputs_1'!$B496)</f>
        <v>440</v>
      </c>
      <c r="F496" s="132">
        <f t="shared" si="14"/>
        <v>9.0330527612399916E-2</v>
      </c>
      <c r="G496" s="108">
        <f t="shared" si="15"/>
        <v>44197</v>
      </c>
    </row>
    <row r="497" spans="1:7" x14ac:dyDescent="0.35">
      <c r="A497" s="72" t="s">
        <v>285</v>
      </c>
      <c r="B497" s="72" t="s">
        <v>286</v>
      </c>
      <c r="C497" s="72" t="s">
        <v>1091</v>
      </c>
      <c r="D497" s="72">
        <f>SUMIFS('Comm_vacancy-LA_data'!E:E,'Comm_vacancy-LA_data'!$D:$D,'Comm_vacancy-inputs_1'!$C497,'Comm_vacancy-LA_data'!$B:$B,'Comm_vacancy-inputs_1'!$B497)</f>
        <v>4870</v>
      </c>
      <c r="E497" s="72">
        <f>SUMIFS('Comm_vacancy-LA_data'!F:F,'Comm_vacancy-LA_data'!$D:$D,'Comm_vacancy-inputs_1'!$C497,'Comm_vacancy-LA_data'!$B:$B,'Comm_vacancy-inputs_1'!$B497)</f>
        <v>444</v>
      </c>
      <c r="F497" s="132">
        <f t="shared" si="14"/>
        <v>9.1170431211498967E-2</v>
      </c>
      <c r="G497" s="108">
        <f t="shared" si="15"/>
        <v>44105</v>
      </c>
    </row>
    <row r="498" spans="1:7" x14ac:dyDescent="0.35">
      <c r="A498" s="72" t="s">
        <v>285</v>
      </c>
      <c r="B498" s="72" t="s">
        <v>286</v>
      </c>
      <c r="C498" s="72" t="s">
        <v>1092</v>
      </c>
      <c r="D498" s="72">
        <f>SUMIFS('Comm_vacancy-LA_data'!E:E,'Comm_vacancy-LA_data'!$D:$D,'Comm_vacancy-inputs_1'!$C498,'Comm_vacancy-LA_data'!$B:$B,'Comm_vacancy-inputs_1'!$B498)</f>
        <v>4867</v>
      </c>
      <c r="E498" s="72">
        <f>SUMIFS('Comm_vacancy-LA_data'!F:F,'Comm_vacancy-LA_data'!$D:$D,'Comm_vacancy-inputs_1'!$C498,'Comm_vacancy-LA_data'!$B:$B,'Comm_vacancy-inputs_1'!$B498)</f>
        <v>444</v>
      </c>
      <c r="F498" s="132">
        <f t="shared" si="14"/>
        <v>9.1226628313129235E-2</v>
      </c>
      <c r="G498" s="108">
        <f t="shared" si="15"/>
        <v>44013</v>
      </c>
    </row>
    <row r="499" spans="1:7" x14ac:dyDescent="0.35">
      <c r="A499" s="72" t="s">
        <v>285</v>
      </c>
      <c r="B499" s="72" t="s">
        <v>286</v>
      </c>
      <c r="C499" s="72" t="s">
        <v>1093</v>
      </c>
      <c r="D499" s="72">
        <f>SUMIFS('Comm_vacancy-LA_data'!E:E,'Comm_vacancy-LA_data'!$D:$D,'Comm_vacancy-inputs_1'!$C499,'Comm_vacancy-LA_data'!$B:$B,'Comm_vacancy-inputs_1'!$B499)</f>
        <v>4868</v>
      </c>
      <c r="E499" s="72">
        <f>SUMIFS('Comm_vacancy-LA_data'!F:F,'Comm_vacancy-LA_data'!$D:$D,'Comm_vacancy-inputs_1'!$C499,'Comm_vacancy-LA_data'!$B:$B,'Comm_vacancy-inputs_1'!$B499)</f>
        <v>452</v>
      </c>
      <c r="F499" s="132">
        <f t="shared" si="14"/>
        <v>9.2851273623664743E-2</v>
      </c>
      <c r="G499" s="108">
        <f t="shared" si="15"/>
        <v>43922</v>
      </c>
    </row>
    <row r="500" spans="1:7" x14ac:dyDescent="0.35">
      <c r="A500" s="72" t="s">
        <v>285</v>
      </c>
      <c r="B500" s="72" t="s">
        <v>286</v>
      </c>
      <c r="C500" s="72" t="s">
        <v>1094</v>
      </c>
      <c r="D500" s="72">
        <f>SUMIFS('Comm_vacancy-LA_data'!E:E,'Comm_vacancy-LA_data'!$D:$D,'Comm_vacancy-inputs_1'!$C500,'Comm_vacancy-LA_data'!$B:$B,'Comm_vacancy-inputs_1'!$B500)</f>
        <v>4859</v>
      </c>
      <c r="E500" s="72">
        <f>SUMIFS('Comm_vacancy-LA_data'!F:F,'Comm_vacancy-LA_data'!$D:$D,'Comm_vacancy-inputs_1'!$C500,'Comm_vacancy-LA_data'!$B:$B,'Comm_vacancy-inputs_1'!$B500)</f>
        <v>468</v>
      </c>
      <c r="F500" s="132">
        <f t="shared" si="14"/>
        <v>9.6316114426836796E-2</v>
      </c>
      <c r="G500" s="108">
        <f t="shared" si="15"/>
        <v>43831</v>
      </c>
    </row>
    <row r="501" spans="1:7" x14ac:dyDescent="0.35">
      <c r="A501" s="72" t="s">
        <v>285</v>
      </c>
      <c r="B501" s="72" t="s">
        <v>286</v>
      </c>
      <c r="C501" s="72" t="s">
        <v>1095</v>
      </c>
      <c r="D501" s="72">
        <f>SUMIFS('Comm_vacancy-LA_data'!E:E,'Comm_vacancy-LA_data'!$D:$D,'Comm_vacancy-inputs_1'!$C501,'Comm_vacancy-LA_data'!$B:$B,'Comm_vacancy-inputs_1'!$B501)</f>
        <v>4829</v>
      </c>
      <c r="E501" s="72">
        <f>SUMIFS('Comm_vacancy-LA_data'!F:F,'Comm_vacancy-LA_data'!$D:$D,'Comm_vacancy-inputs_1'!$C501,'Comm_vacancy-LA_data'!$B:$B,'Comm_vacancy-inputs_1'!$B501)</f>
        <v>483</v>
      </c>
      <c r="F501" s="132">
        <f t="shared" si="14"/>
        <v>0.1000207082211638</v>
      </c>
      <c r="G501" s="108">
        <f t="shared" si="15"/>
        <v>43739</v>
      </c>
    </row>
    <row r="502" spans="1:7" x14ac:dyDescent="0.35">
      <c r="A502" s="72" t="s">
        <v>285</v>
      </c>
      <c r="B502" s="72" t="s">
        <v>286</v>
      </c>
      <c r="C502" s="72" t="s">
        <v>1096</v>
      </c>
      <c r="D502" s="72">
        <f>SUMIFS('Comm_vacancy-LA_data'!E:E,'Comm_vacancy-LA_data'!$D:$D,'Comm_vacancy-inputs_1'!$C502,'Comm_vacancy-LA_data'!$B:$B,'Comm_vacancy-inputs_1'!$B502)</f>
        <v>4821</v>
      </c>
      <c r="E502" s="72">
        <f>SUMIFS('Comm_vacancy-LA_data'!F:F,'Comm_vacancy-LA_data'!$D:$D,'Comm_vacancy-inputs_1'!$C502,'Comm_vacancy-LA_data'!$B:$B,'Comm_vacancy-inputs_1'!$B502)</f>
        <v>483</v>
      </c>
      <c r="F502" s="132">
        <f t="shared" si="14"/>
        <v>0.10018668326073429</v>
      </c>
      <c r="G502" s="108">
        <f t="shared" si="15"/>
        <v>43647</v>
      </c>
    </row>
    <row r="503" spans="1:7" x14ac:dyDescent="0.35">
      <c r="A503" s="72" t="s">
        <v>285</v>
      </c>
      <c r="B503" s="72" t="s">
        <v>286</v>
      </c>
      <c r="C503" s="72" t="s">
        <v>1097</v>
      </c>
      <c r="D503" s="72">
        <f>SUMIFS('Comm_vacancy-LA_data'!E:E,'Comm_vacancy-LA_data'!$D:$D,'Comm_vacancy-inputs_1'!$C503,'Comm_vacancy-LA_data'!$B:$B,'Comm_vacancy-inputs_1'!$B503)</f>
        <v>4814</v>
      </c>
      <c r="E503" s="72">
        <f>SUMIFS('Comm_vacancy-LA_data'!F:F,'Comm_vacancy-LA_data'!$D:$D,'Comm_vacancy-inputs_1'!$C503,'Comm_vacancy-LA_data'!$B:$B,'Comm_vacancy-inputs_1'!$B503)</f>
        <v>465</v>
      </c>
      <c r="F503" s="132">
        <f t="shared" si="14"/>
        <v>9.6593269630245115E-2</v>
      </c>
      <c r="G503" s="108">
        <f t="shared" si="15"/>
        <v>43556</v>
      </c>
    </row>
    <row r="504" spans="1:7" x14ac:dyDescent="0.35">
      <c r="A504" s="72" t="s">
        <v>285</v>
      </c>
      <c r="B504" s="72" t="s">
        <v>286</v>
      </c>
      <c r="C504" s="72" t="s">
        <v>1098</v>
      </c>
      <c r="D504" s="72">
        <f>SUMIFS('Comm_vacancy-LA_data'!E:E,'Comm_vacancy-LA_data'!$D:$D,'Comm_vacancy-inputs_1'!$C504,'Comm_vacancy-LA_data'!$B:$B,'Comm_vacancy-inputs_1'!$B504)</f>
        <v>3459</v>
      </c>
      <c r="E504" s="72">
        <f>SUMIFS('Comm_vacancy-LA_data'!F:F,'Comm_vacancy-LA_data'!$D:$D,'Comm_vacancy-inputs_1'!$C504,'Comm_vacancy-LA_data'!$B:$B,'Comm_vacancy-inputs_1'!$B504)</f>
        <v>170</v>
      </c>
      <c r="F504" s="132">
        <f t="shared" si="14"/>
        <v>4.9147152356172306E-2</v>
      </c>
      <c r="G504" s="108">
        <f t="shared" si="15"/>
        <v>43466</v>
      </c>
    </row>
    <row r="505" spans="1:7" x14ac:dyDescent="0.35">
      <c r="A505" s="72" t="s">
        <v>285</v>
      </c>
      <c r="B505" s="72" t="s">
        <v>286</v>
      </c>
      <c r="C505" s="72" t="s">
        <v>1099</v>
      </c>
      <c r="D505" s="72">
        <f>SUMIFS('Comm_vacancy-LA_data'!E:E,'Comm_vacancy-LA_data'!$D:$D,'Comm_vacancy-inputs_1'!$C505,'Comm_vacancy-LA_data'!$B:$B,'Comm_vacancy-inputs_1'!$B505)</f>
        <v>3565</v>
      </c>
      <c r="E505" s="72">
        <f>SUMIFS('Comm_vacancy-LA_data'!F:F,'Comm_vacancy-LA_data'!$D:$D,'Comm_vacancy-inputs_1'!$C505,'Comm_vacancy-LA_data'!$B:$B,'Comm_vacancy-inputs_1'!$B505)</f>
        <v>223</v>
      </c>
      <c r="F505" s="132">
        <f t="shared" si="14"/>
        <v>6.2552594670406733E-2</v>
      </c>
      <c r="G505" s="108">
        <f t="shared" si="15"/>
        <v>43374</v>
      </c>
    </row>
    <row r="506" spans="1:7" x14ac:dyDescent="0.35">
      <c r="A506" s="72" t="s">
        <v>287</v>
      </c>
      <c r="B506" s="72" t="s">
        <v>288</v>
      </c>
      <c r="C506" s="72" t="s">
        <v>1088</v>
      </c>
      <c r="D506" s="72">
        <f>SUMIFS('Comm_vacancy-LA_data'!E:E,'Comm_vacancy-LA_data'!$D:$D,'Comm_vacancy-inputs_1'!$C506,'Comm_vacancy-LA_data'!$B:$B,'Comm_vacancy-inputs_1'!$B506)</f>
        <v>5452</v>
      </c>
      <c r="E506" s="72">
        <f>SUMIFS('Comm_vacancy-LA_data'!F:F,'Comm_vacancy-LA_data'!$D:$D,'Comm_vacancy-inputs_1'!$C506,'Comm_vacancy-LA_data'!$B:$B,'Comm_vacancy-inputs_1'!$B506)</f>
        <v>617</v>
      </c>
      <c r="F506" s="132">
        <f t="shared" si="14"/>
        <v>0.11316947909024211</v>
      </c>
      <c r="G506" s="108">
        <f t="shared" si="15"/>
        <v>44378</v>
      </c>
    </row>
    <row r="507" spans="1:7" x14ac:dyDescent="0.35">
      <c r="A507" s="72" t="s">
        <v>287</v>
      </c>
      <c r="B507" s="72" t="s">
        <v>288</v>
      </c>
      <c r="C507" s="72" t="s">
        <v>1089</v>
      </c>
      <c r="D507" s="72">
        <f>SUMIFS('Comm_vacancy-LA_data'!E:E,'Comm_vacancy-LA_data'!$D:$D,'Comm_vacancy-inputs_1'!$C507,'Comm_vacancy-LA_data'!$B:$B,'Comm_vacancy-inputs_1'!$B507)</f>
        <v>5460</v>
      </c>
      <c r="E507" s="72">
        <f>SUMIFS('Comm_vacancy-LA_data'!F:F,'Comm_vacancy-LA_data'!$D:$D,'Comm_vacancy-inputs_1'!$C507,'Comm_vacancy-LA_data'!$B:$B,'Comm_vacancy-inputs_1'!$B507)</f>
        <v>612</v>
      </c>
      <c r="F507" s="132">
        <f t="shared" si="14"/>
        <v>0.11208791208791209</v>
      </c>
      <c r="G507" s="108">
        <f t="shared" si="15"/>
        <v>44287</v>
      </c>
    </row>
    <row r="508" spans="1:7" x14ac:dyDescent="0.35">
      <c r="A508" s="72" t="s">
        <v>287</v>
      </c>
      <c r="B508" s="72" t="s">
        <v>288</v>
      </c>
      <c r="C508" s="72" t="s">
        <v>1090</v>
      </c>
      <c r="D508" s="72">
        <f>SUMIFS('Comm_vacancy-LA_data'!E:E,'Comm_vacancy-LA_data'!$D:$D,'Comm_vacancy-inputs_1'!$C508,'Comm_vacancy-LA_data'!$B:$B,'Comm_vacancy-inputs_1'!$B508)</f>
        <v>5474</v>
      </c>
      <c r="E508" s="72">
        <f>SUMIFS('Comm_vacancy-LA_data'!F:F,'Comm_vacancy-LA_data'!$D:$D,'Comm_vacancy-inputs_1'!$C508,'Comm_vacancy-LA_data'!$B:$B,'Comm_vacancy-inputs_1'!$B508)</f>
        <v>613</v>
      </c>
      <c r="F508" s="132">
        <f t="shared" si="14"/>
        <v>0.11198392400438437</v>
      </c>
      <c r="G508" s="108">
        <f t="shared" si="15"/>
        <v>44197</v>
      </c>
    </row>
    <row r="509" spans="1:7" x14ac:dyDescent="0.35">
      <c r="A509" s="72" t="s">
        <v>287</v>
      </c>
      <c r="B509" s="72" t="s">
        <v>288</v>
      </c>
      <c r="C509" s="72" t="s">
        <v>1091</v>
      </c>
      <c r="D509" s="72">
        <f>SUMIFS('Comm_vacancy-LA_data'!E:E,'Comm_vacancy-LA_data'!$D:$D,'Comm_vacancy-inputs_1'!$C509,'Comm_vacancy-LA_data'!$B:$B,'Comm_vacancy-inputs_1'!$B509)</f>
        <v>5485</v>
      </c>
      <c r="E509" s="72">
        <f>SUMIFS('Comm_vacancy-LA_data'!F:F,'Comm_vacancy-LA_data'!$D:$D,'Comm_vacancy-inputs_1'!$C509,'Comm_vacancy-LA_data'!$B:$B,'Comm_vacancy-inputs_1'!$B509)</f>
        <v>631</v>
      </c>
      <c r="F509" s="132">
        <f t="shared" si="14"/>
        <v>0.11504102096627165</v>
      </c>
      <c r="G509" s="108">
        <f t="shared" si="15"/>
        <v>44105</v>
      </c>
    </row>
    <row r="510" spans="1:7" x14ac:dyDescent="0.35">
      <c r="A510" s="72" t="s">
        <v>287</v>
      </c>
      <c r="B510" s="72" t="s">
        <v>288</v>
      </c>
      <c r="C510" s="72" t="s">
        <v>1092</v>
      </c>
      <c r="D510" s="72">
        <f>SUMIFS('Comm_vacancy-LA_data'!E:E,'Comm_vacancy-LA_data'!$D:$D,'Comm_vacancy-inputs_1'!$C510,'Comm_vacancy-LA_data'!$B:$B,'Comm_vacancy-inputs_1'!$B510)</f>
        <v>5451</v>
      </c>
      <c r="E510" s="72">
        <f>SUMIFS('Comm_vacancy-LA_data'!F:F,'Comm_vacancy-LA_data'!$D:$D,'Comm_vacancy-inputs_1'!$C510,'Comm_vacancy-LA_data'!$B:$B,'Comm_vacancy-inputs_1'!$B510)</f>
        <v>623</v>
      </c>
      <c r="F510" s="132">
        <f t="shared" si="14"/>
        <v>0.11429095578792882</v>
      </c>
      <c r="G510" s="108">
        <f t="shared" si="15"/>
        <v>44013</v>
      </c>
    </row>
    <row r="511" spans="1:7" x14ac:dyDescent="0.35">
      <c r="A511" s="72" t="s">
        <v>287</v>
      </c>
      <c r="B511" s="72" t="s">
        <v>288</v>
      </c>
      <c r="C511" s="72" t="s">
        <v>1093</v>
      </c>
      <c r="D511" s="72">
        <f>SUMIFS('Comm_vacancy-LA_data'!E:E,'Comm_vacancy-LA_data'!$D:$D,'Comm_vacancy-inputs_1'!$C511,'Comm_vacancy-LA_data'!$B:$B,'Comm_vacancy-inputs_1'!$B511)</f>
        <v>5429</v>
      </c>
      <c r="E511" s="72">
        <f>SUMIFS('Comm_vacancy-LA_data'!F:F,'Comm_vacancy-LA_data'!$D:$D,'Comm_vacancy-inputs_1'!$C511,'Comm_vacancy-LA_data'!$B:$B,'Comm_vacancy-inputs_1'!$B511)</f>
        <v>598</v>
      </c>
      <c r="F511" s="132">
        <f t="shared" si="14"/>
        <v>0.1101491987474673</v>
      </c>
      <c r="G511" s="108">
        <f t="shared" si="15"/>
        <v>43922</v>
      </c>
    </row>
    <row r="512" spans="1:7" x14ac:dyDescent="0.35">
      <c r="A512" s="72" t="s">
        <v>287</v>
      </c>
      <c r="B512" s="72" t="s">
        <v>288</v>
      </c>
      <c r="C512" s="72" t="s">
        <v>1094</v>
      </c>
      <c r="D512" s="72">
        <f>SUMIFS('Comm_vacancy-LA_data'!E:E,'Comm_vacancy-LA_data'!$D:$D,'Comm_vacancy-inputs_1'!$C512,'Comm_vacancy-LA_data'!$B:$B,'Comm_vacancy-inputs_1'!$B512)</f>
        <v>5289</v>
      </c>
      <c r="E512" s="72">
        <f>SUMIFS('Comm_vacancy-LA_data'!F:F,'Comm_vacancy-LA_data'!$D:$D,'Comm_vacancy-inputs_1'!$C512,'Comm_vacancy-LA_data'!$B:$B,'Comm_vacancy-inputs_1'!$B512)</f>
        <v>616</v>
      </c>
      <c r="F512" s="132">
        <f t="shared" si="14"/>
        <v>0.1164681414256003</v>
      </c>
      <c r="G512" s="108">
        <f t="shared" si="15"/>
        <v>43831</v>
      </c>
    </row>
    <row r="513" spans="1:7" x14ac:dyDescent="0.35">
      <c r="A513" s="72" t="s">
        <v>287</v>
      </c>
      <c r="B513" s="72" t="s">
        <v>288</v>
      </c>
      <c r="C513" s="72" t="s">
        <v>1095</v>
      </c>
      <c r="D513" s="72">
        <f>SUMIFS('Comm_vacancy-LA_data'!E:E,'Comm_vacancy-LA_data'!$D:$D,'Comm_vacancy-inputs_1'!$C513,'Comm_vacancy-LA_data'!$B:$B,'Comm_vacancy-inputs_1'!$B513)</f>
        <v>5217</v>
      </c>
      <c r="E513" s="72">
        <f>SUMIFS('Comm_vacancy-LA_data'!F:F,'Comm_vacancy-LA_data'!$D:$D,'Comm_vacancy-inputs_1'!$C513,'Comm_vacancy-LA_data'!$B:$B,'Comm_vacancy-inputs_1'!$B513)</f>
        <v>631</v>
      </c>
      <c r="F513" s="132">
        <f t="shared" si="14"/>
        <v>0.12095073797201457</v>
      </c>
      <c r="G513" s="108">
        <f t="shared" si="15"/>
        <v>43739</v>
      </c>
    </row>
    <row r="514" spans="1:7" x14ac:dyDescent="0.35">
      <c r="A514" s="72" t="s">
        <v>287</v>
      </c>
      <c r="B514" s="72" t="s">
        <v>288</v>
      </c>
      <c r="C514" s="72" t="s">
        <v>1096</v>
      </c>
      <c r="D514" s="72">
        <f>SUMIFS('Comm_vacancy-LA_data'!E:E,'Comm_vacancy-LA_data'!$D:$D,'Comm_vacancy-inputs_1'!$C514,'Comm_vacancy-LA_data'!$B:$B,'Comm_vacancy-inputs_1'!$B514)</f>
        <v>5235</v>
      </c>
      <c r="E514" s="72">
        <f>SUMIFS('Comm_vacancy-LA_data'!F:F,'Comm_vacancy-LA_data'!$D:$D,'Comm_vacancy-inputs_1'!$C514,'Comm_vacancy-LA_data'!$B:$B,'Comm_vacancy-inputs_1'!$B514)</f>
        <v>659</v>
      </c>
      <c r="F514" s="132">
        <f t="shared" si="14"/>
        <v>0.12588347659980897</v>
      </c>
      <c r="G514" s="108">
        <f t="shared" si="15"/>
        <v>43647</v>
      </c>
    </row>
    <row r="515" spans="1:7" x14ac:dyDescent="0.35">
      <c r="A515" s="72" t="s">
        <v>287</v>
      </c>
      <c r="B515" s="72" t="s">
        <v>288</v>
      </c>
      <c r="C515" s="72" t="s">
        <v>1097</v>
      </c>
      <c r="D515" s="72">
        <f>SUMIFS('Comm_vacancy-LA_data'!E:E,'Comm_vacancy-LA_data'!$D:$D,'Comm_vacancy-inputs_1'!$C515,'Comm_vacancy-LA_data'!$B:$B,'Comm_vacancy-inputs_1'!$B515)</f>
        <v>5235</v>
      </c>
      <c r="E515" s="72">
        <f>SUMIFS('Comm_vacancy-LA_data'!F:F,'Comm_vacancy-LA_data'!$D:$D,'Comm_vacancy-inputs_1'!$C515,'Comm_vacancy-LA_data'!$B:$B,'Comm_vacancy-inputs_1'!$B515)</f>
        <v>594</v>
      </c>
      <c r="F515" s="132">
        <f t="shared" ref="F515:F578" si="16">IF(E515&lt;&gt;0,E515/D515,"-")</f>
        <v>0.11346704871060172</v>
      </c>
      <c r="G515" s="108">
        <f t="shared" ref="G515:G578" si="17">DATE(LEFT(C515,4),RIGHT(LEFT(C515,7),2),1)</f>
        <v>43556</v>
      </c>
    </row>
    <row r="516" spans="1:7" x14ac:dyDescent="0.35">
      <c r="A516" s="72" t="s">
        <v>287</v>
      </c>
      <c r="B516" s="72" t="s">
        <v>288</v>
      </c>
      <c r="C516" s="72" t="s">
        <v>1098</v>
      </c>
      <c r="D516" s="72">
        <f>SUMIFS('Comm_vacancy-LA_data'!E:E,'Comm_vacancy-LA_data'!$D:$D,'Comm_vacancy-inputs_1'!$C516,'Comm_vacancy-LA_data'!$B:$B,'Comm_vacancy-inputs_1'!$B516)</f>
        <v>5191</v>
      </c>
      <c r="E516" s="72">
        <f>SUMIFS('Comm_vacancy-LA_data'!F:F,'Comm_vacancy-LA_data'!$D:$D,'Comm_vacancy-inputs_1'!$C516,'Comm_vacancy-LA_data'!$B:$B,'Comm_vacancy-inputs_1'!$B516)</f>
        <v>638</v>
      </c>
      <c r="F516" s="132">
        <f t="shared" si="16"/>
        <v>0.12290502793296089</v>
      </c>
      <c r="G516" s="108">
        <f t="shared" si="17"/>
        <v>43466</v>
      </c>
    </row>
    <row r="517" spans="1:7" x14ac:dyDescent="0.35">
      <c r="A517" s="72" t="s">
        <v>287</v>
      </c>
      <c r="B517" s="72" t="s">
        <v>288</v>
      </c>
      <c r="C517" s="72" t="s">
        <v>1099</v>
      </c>
      <c r="D517" s="72">
        <f>SUMIFS('Comm_vacancy-LA_data'!E:E,'Comm_vacancy-LA_data'!$D:$D,'Comm_vacancy-inputs_1'!$C517,'Comm_vacancy-LA_data'!$B:$B,'Comm_vacancy-inputs_1'!$B517)</f>
        <v>5360</v>
      </c>
      <c r="E517" s="72">
        <f>SUMIFS('Comm_vacancy-LA_data'!F:F,'Comm_vacancy-LA_data'!$D:$D,'Comm_vacancy-inputs_1'!$C517,'Comm_vacancy-LA_data'!$B:$B,'Comm_vacancy-inputs_1'!$B517)</f>
        <v>670</v>
      </c>
      <c r="F517" s="132">
        <f t="shared" si="16"/>
        <v>0.125</v>
      </c>
      <c r="G517" s="108">
        <f t="shared" si="17"/>
        <v>43374</v>
      </c>
    </row>
    <row r="518" spans="1:7" x14ac:dyDescent="0.35">
      <c r="A518" s="72" t="s">
        <v>289</v>
      </c>
      <c r="B518" s="72" t="s">
        <v>290</v>
      </c>
      <c r="C518" s="72" t="s">
        <v>1088</v>
      </c>
      <c r="D518" s="72">
        <f>SUMIFS('Comm_vacancy-LA_data'!E:E,'Comm_vacancy-LA_data'!$D:$D,'Comm_vacancy-inputs_1'!$C518,'Comm_vacancy-LA_data'!$B:$B,'Comm_vacancy-inputs_1'!$B518)</f>
        <v>4405</v>
      </c>
      <c r="E518" s="72">
        <f>SUMIFS('Comm_vacancy-LA_data'!F:F,'Comm_vacancy-LA_data'!$D:$D,'Comm_vacancy-inputs_1'!$C518,'Comm_vacancy-LA_data'!$B:$B,'Comm_vacancy-inputs_1'!$B518)</f>
        <v>427</v>
      </c>
      <c r="F518" s="132">
        <f t="shared" si="16"/>
        <v>9.6935300794551649E-2</v>
      </c>
      <c r="G518" s="108">
        <f t="shared" si="17"/>
        <v>44378</v>
      </c>
    </row>
    <row r="519" spans="1:7" x14ac:dyDescent="0.35">
      <c r="A519" s="72" t="s">
        <v>289</v>
      </c>
      <c r="B519" s="72" t="s">
        <v>290</v>
      </c>
      <c r="C519" s="72" t="s">
        <v>1089</v>
      </c>
      <c r="D519" s="72">
        <f>SUMIFS('Comm_vacancy-LA_data'!E:E,'Comm_vacancy-LA_data'!$D:$D,'Comm_vacancy-inputs_1'!$C519,'Comm_vacancy-LA_data'!$B:$B,'Comm_vacancy-inputs_1'!$B519)</f>
        <v>4321</v>
      </c>
      <c r="E519" s="72">
        <f>SUMIFS('Comm_vacancy-LA_data'!F:F,'Comm_vacancy-LA_data'!$D:$D,'Comm_vacancy-inputs_1'!$C519,'Comm_vacancy-LA_data'!$B:$B,'Comm_vacancy-inputs_1'!$B519)</f>
        <v>428</v>
      </c>
      <c r="F519" s="132">
        <f t="shared" si="16"/>
        <v>9.9051145568155516E-2</v>
      </c>
      <c r="G519" s="108">
        <f t="shared" si="17"/>
        <v>44287</v>
      </c>
    </row>
    <row r="520" spans="1:7" x14ac:dyDescent="0.35">
      <c r="A520" s="72" t="s">
        <v>289</v>
      </c>
      <c r="B520" s="72" t="s">
        <v>290</v>
      </c>
      <c r="C520" s="72" t="s">
        <v>1090</v>
      </c>
      <c r="D520" s="72">
        <f>SUMIFS('Comm_vacancy-LA_data'!E:E,'Comm_vacancy-LA_data'!$D:$D,'Comm_vacancy-inputs_1'!$C520,'Comm_vacancy-LA_data'!$B:$B,'Comm_vacancy-inputs_1'!$B520)</f>
        <v>4306</v>
      </c>
      <c r="E520" s="72">
        <f>SUMIFS('Comm_vacancy-LA_data'!F:F,'Comm_vacancy-LA_data'!$D:$D,'Comm_vacancy-inputs_1'!$C520,'Comm_vacancy-LA_data'!$B:$B,'Comm_vacancy-inputs_1'!$B520)</f>
        <v>429</v>
      </c>
      <c r="F520" s="132">
        <f t="shared" si="16"/>
        <v>9.9628425452856481E-2</v>
      </c>
      <c r="G520" s="108">
        <f t="shared" si="17"/>
        <v>44197</v>
      </c>
    </row>
    <row r="521" spans="1:7" x14ac:dyDescent="0.35">
      <c r="A521" s="72" t="s">
        <v>289</v>
      </c>
      <c r="B521" s="72" t="s">
        <v>290</v>
      </c>
      <c r="C521" s="72" t="s">
        <v>1091</v>
      </c>
      <c r="D521" s="72">
        <f>SUMIFS('Comm_vacancy-LA_data'!E:E,'Comm_vacancy-LA_data'!$D:$D,'Comm_vacancy-inputs_1'!$C521,'Comm_vacancy-LA_data'!$B:$B,'Comm_vacancy-inputs_1'!$B521)</f>
        <v>4319</v>
      </c>
      <c r="E521" s="72">
        <f>SUMIFS('Comm_vacancy-LA_data'!F:F,'Comm_vacancy-LA_data'!$D:$D,'Comm_vacancy-inputs_1'!$C521,'Comm_vacancy-LA_data'!$B:$B,'Comm_vacancy-inputs_1'!$B521)</f>
        <v>430</v>
      </c>
      <c r="F521" s="132">
        <f t="shared" si="16"/>
        <v>9.9560083352627921E-2</v>
      </c>
      <c r="G521" s="108">
        <f t="shared" si="17"/>
        <v>44105</v>
      </c>
    </row>
    <row r="522" spans="1:7" x14ac:dyDescent="0.35">
      <c r="A522" s="72" t="s">
        <v>289</v>
      </c>
      <c r="B522" s="72" t="s">
        <v>290</v>
      </c>
      <c r="C522" s="72" t="s">
        <v>1092</v>
      </c>
      <c r="D522" s="72">
        <f>SUMIFS('Comm_vacancy-LA_data'!E:E,'Comm_vacancy-LA_data'!$D:$D,'Comm_vacancy-inputs_1'!$C522,'Comm_vacancy-LA_data'!$B:$B,'Comm_vacancy-inputs_1'!$B522)</f>
        <v>4316</v>
      </c>
      <c r="E522" s="72">
        <f>SUMIFS('Comm_vacancy-LA_data'!F:F,'Comm_vacancy-LA_data'!$D:$D,'Comm_vacancy-inputs_1'!$C522,'Comm_vacancy-LA_data'!$B:$B,'Comm_vacancy-inputs_1'!$B522)</f>
        <v>437</v>
      </c>
      <c r="F522" s="132">
        <f t="shared" si="16"/>
        <v>0.10125115848007414</v>
      </c>
      <c r="G522" s="108">
        <f t="shared" si="17"/>
        <v>44013</v>
      </c>
    </row>
    <row r="523" spans="1:7" x14ac:dyDescent="0.35">
      <c r="A523" s="72" t="s">
        <v>289</v>
      </c>
      <c r="B523" s="72" t="s">
        <v>290</v>
      </c>
      <c r="C523" s="72" t="s">
        <v>1093</v>
      </c>
      <c r="D523" s="72">
        <f>SUMIFS('Comm_vacancy-LA_data'!E:E,'Comm_vacancy-LA_data'!$D:$D,'Comm_vacancy-inputs_1'!$C523,'Comm_vacancy-LA_data'!$B:$B,'Comm_vacancy-inputs_1'!$B523)</f>
        <v>4287</v>
      </c>
      <c r="E523" s="72">
        <f>SUMIFS('Comm_vacancy-LA_data'!F:F,'Comm_vacancy-LA_data'!$D:$D,'Comm_vacancy-inputs_1'!$C523,'Comm_vacancy-LA_data'!$B:$B,'Comm_vacancy-inputs_1'!$B523)</f>
        <v>439</v>
      </c>
      <c r="F523" s="132">
        <f t="shared" si="16"/>
        <v>0.10240261254956846</v>
      </c>
      <c r="G523" s="108">
        <f t="shared" si="17"/>
        <v>43922</v>
      </c>
    </row>
    <row r="524" spans="1:7" x14ac:dyDescent="0.35">
      <c r="A524" s="72" t="s">
        <v>289</v>
      </c>
      <c r="B524" s="72" t="s">
        <v>290</v>
      </c>
      <c r="C524" s="72" t="s">
        <v>1094</v>
      </c>
      <c r="D524" s="72">
        <f>SUMIFS('Comm_vacancy-LA_data'!E:E,'Comm_vacancy-LA_data'!$D:$D,'Comm_vacancy-inputs_1'!$C524,'Comm_vacancy-LA_data'!$B:$B,'Comm_vacancy-inputs_1'!$B524)</f>
        <v>4157</v>
      </c>
      <c r="E524" s="72">
        <f>SUMIFS('Comm_vacancy-LA_data'!F:F,'Comm_vacancy-LA_data'!$D:$D,'Comm_vacancy-inputs_1'!$C524,'Comm_vacancy-LA_data'!$B:$B,'Comm_vacancy-inputs_1'!$B524)</f>
        <v>458</v>
      </c>
      <c r="F524" s="132">
        <f t="shared" si="16"/>
        <v>0.11017560740918932</v>
      </c>
      <c r="G524" s="108">
        <f t="shared" si="17"/>
        <v>43831</v>
      </c>
    </row>
    <row r="525" spans="1:7" x14ac:dyDescent="0.35">
      <c r="A525" s="72" t="s">
        <v>289</v>
      </c>
      <c r="B525" s="72" t="s">
        <v>290</v>
      </c>
      <c r="C525" s="72" t="s">
        <v>1095</v>
      </c>
      <c r="D525" s="72">
        <f>SUMIFS('Comm_vacancy-LA_data'!E:E,'Comm_vacancy-LA_data'!$D:$D,'Comm_vacancy-inputs_1'!$C525,'Comm_vacancy-LA_data'!$B:$B,'Comm_vacancy-inputs_1'!$B525)</f>
        <v>4121</v>
      </c>
      <c r="E525" s="72">
        <f>SUMIFS('Comm_vacancy-LA_data'!F:F,'Comm_vacancy-LA_data'!$D:$D,'Comm_vacancy-inputs_1'!$C525,'Comm_vacancy-LA_data'!$B:$B,'Comm_vacancy-inputs_1'!$B525)</f>
        <v>460</v>
      </c>
      <c r="F525" s="132">
        <f t="shared" si="16"/>
        <v>0.11162339238049017</v>
      </c>
      <c r="G525" s="108">
        <f t="shared" si="17"/>
        <v>43739</v>
      </c>
    </row>
    <row r="526" spans="1:7" x14ac:dyDescent="0.35">
      <c r="A526" s="72" t="s">
        <v>289</v>
      </c>
      <c r="B526" s="72" t="s">
        <v>290</v>
      </c>
      <c r="C526" s="72" t="s">
        <v>1096</v>
      </c>
      <c r="D526" s="72">
        <f>SUMIFS('Comm_vacancy-LA_data'!E:E,'Comm_vacancy-LA_data'!$D:$D,'Comm_vacancy-inputs_1'!$C526,'Comm_vacancy-LA_data'!$B:$B,'Comm_vacancy-inputs_1'!$B526)</f>
        <v>4108</v>
      </c>
      <c r="E526" s="72">
        <f>SUMIFS('Comm_vacancy-LA_data'!F:F,'Comm_vacancy-LA_data'!$D:$D,'Comm_vacancy-inputs_1'!$C526,'Comm_vacancy-LA_data'!$B:$B,'Comm_vacancy-inputs_1'!$B526)</f>
        <v>471</v>
      </c>
      <c r="F526" s="132">
        <f t="shared" si="16"/>
        <v>0.11465433300876339</v>
      </c>
      <c r="G526" s="108">
        <f t="shared" si="17"/>
        <v>43647</v>
      </c>
    </row>
    <row r="527" spans="1:7" x14ac:dyDescent="0.35">
      <c r="A527" s="72" t="s">
        <v>289</v>
      </c>
      <c r="B527" s="72" t="s">
        <v>290</v>
      </c>
      <c r="C527" s="72" t="s">
        <v>1097</v>
      </c>
      <c r="D527" s="72">
        <f>SUMIFS('Comm_vacancy-LA_data'!E:E,'Comm_vacancy-LA_data'!$D:$D,'Comm_vacancy-inputs_1'!$C527,'Comm_vacancy-LA_data'!$B:$B,'Comm_vacancy-inputs_1'!$B527)</f>
        <v>4119</v>
      </c>
      <c r="E527" s="72">
        <f>SUMIFS('Comm_vacancy-LA_data'!F:F,'Comm_vacancy-LA_data'!$D:$D,'Comm_vacancy-inputs_1'!$C527,'Comm_vacancy-LA_data'!$B:$B,'Comm_vacancy-inputs_1'!$B527)</f>
        <v>71</v>
      </c>
      <c r="F527" s="132">
        <f t="shared" si="16"/>
        <v>1.7237193493566401E-2</v>
      </c>
      <c r="G527" s="108">
        <f t="shared" si="17"/>
        <v>43556</v>
      </c>
    </row>
    <row r="528" spans="1:7" x14ac:dyDescent="0.35">
      <c r="A528" s="72" t="s">
        <v>289</v>
      </c>
      <c r="B528" s="72" t="s">
        <v>290</v>
      </c>
      <c r="C528" s="72" t="s">
        <v>1098</v>
      </c>
      <c r="D528" s="72">
        <f>SUMIFS('Comm_vacancy-LA_data'!E:E,'Comm_vacancy-LA_data'!$D:$D,'Comm_vacancy-inputs_1'!$C528,'Comm_vacancy-LA_data'!$B:$B,'Comm_vacancy-inputs_1'!$B528)</f>
        <v>4067</v>
      </c>
      <c r="E528" s="72">
        <f>SUMIFS('Comm_vacancy-LA_data'!F:F,'Comm_vacancy-LA_data'!$D:$D,'Comm_vacancy-inputs_1'!$C528,'Comm_vacancy-LA_data'!$B:$B,'Comm_vacancy-inputs_1'!$B528)</f>
        <v>64</v>
      </c>
      <c r="F528" s="132">
        <f t="shared" si="16"/>
        <v>1.573641504794689E-2</v>
      </c>
      <c r="G528" s="108">
        <f t="shared" si="17"/>
        <v>43466</v>
      </c>
    </row>
    <row r="529" spans="1:7" x14ac:dyDescent="0.35">
      <c r="A529" s="72" t="s">
        <v>289</v>
      </c>
      <c r="B529" s="72" t="s">
        <v>290</v>
      </c>
      <c r="C529" s="72" t="s">
        <v>1099</v>
      </c>
      <c r="D529" s="72">
        <f>SUMIFS('Comm_vacancy-LA_data'!E:E,'Comm_vacancy-LA_data'!$D:$D,'Comm_vacancy-inputs_1'!$C529,'Comm_vacancy-LA_data'!$B:$B,'Comm_vacancy-inputs_1'!$B529)</f>
        <v>4318</v>
      </c>
      <c r="E529" s="72">
        <f>SUMIFS('Comm_vacancy-LA_data'!F:F,'Comm_vacancy-LA_data'!$D:$D,'Comm_vacancy-inputs_1'!$C529,'Comm_vacancy-LA_data'!$B:$B,'Comm_vacancy-inputs_1'!$B529)</f>
        <v>115</v>
      </c>
      <c r="F529" s="132">
        <f t="shared" si="16"/>
        <v>2.6632700324224177E-2</v>
      </c>
      <c r="G529" s="108">
        <f t="shared" si="17"/>
        <v>43374</v>
      </c>
    </row>
    <row r="530" spans="1:7" x14ac:dyDescent="0.35">
      <c r="A530" s="72" t="s">
        <v>291</v>
      </c>
      <c r="B530" s="72" t="s">
        <v>292</v>
      </c>
      <c r="C530" s="72" t="s">
        <v>1088</v>
      </c>
      <c r="D530" s="72">
        <f>SUMIFS('Comm_vacancy-LA_data'!E:E,'Comm_vacancy-LA_data'!$D:$D,'Comm_vacancy-inputs_1'!$C530,'Comm_vacancy-LA_data'!$B:$B,'Comm_vacancy-inputs_1'!$B530)</f>
        <v>8560</v>
      </c>
      <c r="E530" s="72">
        <f>SUMIFS('Comm_vacancy-LA_data'!F:F,'Comm_vacancy-LA_data'!$D:$D,'Comm_vacancy-inputs_1'!$C530,'Comm_vacancy-LA_data'!$B:$B,'Comm_vacancy-inputs_1'!$B530)</f>
        <v>150</v>
      </c>
      <c r="F530" s="132">
        <f t="shared" si="16"/>
        <v>1.7523364485981307E-2</v>
      </c>
      <c r="G530" s="108">
        <f t="shared" si="17"/>
        <v>44378</v>
      </c>
    </row>
    <row r="531" spans="1:7" x14ac:dyDescent="0.35">
      <c r="A531" s="72" t="s">
        <v>291</v>
      </c>
      <c r="B531" s="72" t="s">
        <v>292</v>
      </c>
      <c r="C531" s="72" t="s">
        <v>1089</v>
      </c>
      <c r="D531" s="72">
        <f>SUMIFS('Comm_vacancy-LA_data'!E:E,'Comm_vacancy-LA_data'!$D:$D,'Comm_vacancy-inputs_1'!$C531,'Comm_vacancy-LA_data'!$B:$B,'Comm_vacancy-inputs_1'!$B531)</f>
        <v>8577</v>
      </c>
      <c r="E531" s="72">
        <f>SUMIFS('Comm_vacancy-LA_data'!F:F,'Comm_vacancy-LA_data'!$D:$D,'Comm_vacancy-inputs_1'!$C531,'Comm_vacancy-LA_data'!$B:$B,'Comm_vacancy-inputs_1'!$B531)</f>
        <v>234</v>
      </c>
      <c r="F531" s="132">
        <f t="shared" si="16"/>
        <v>2.7282266526757609E-2</v>
      </c>
      <c r="G531" s="108">
        <f t="shared" si="17"/>
        <v>44287</v>
      </c>
    </row>
    <row r="532" spans="1:7" x14ac:dyDescent="0.35">
      <c r="A532" s="72" t="s">
        <v>291</v>
      </c>
      <c r="B532" s="72" t="s">
        <v>292</v>
      </c>
      <c r="C532" s="72" t="s">
        <v>1090</v>
      </c>
      <c r="D532" s="72">
        <f>SUMIFS('Comm_vacancy-LA_data'!E:E,'Comm_vacancy-LA_data'!$D:$D,'Comm_vacancy-inputs_1'!$C532,'Comm_vacancy-LA_data'!$B:$B,'Comm_vacancy-inputs_1'!$B532)</f>
        <v>8577</v>
      </c>
      <c r="E532" s="72">
        <f>SUMIFS('Comm_vacancy-LA_data'!F:F,'Comm_vacancy-LA_data'!$D:$D,'Comm_vacancy-inputs_1'!$C532,'Comm_vacancy-LA_data'!$B:$B,'Comm_vacancy-inputs_1'!$B532)</f>
        <v>255</v>
      </c>
      <c r="F532" s="132">
        <f t="shared" si="16"/>
        <v>2.9730675061210212E-2</v>
      </c>
      <c r="G532" s="108">
        <f t="shared" si="17"/>
        <v>44197</v>
      </c>
    </row>
    <row r="533" spans="1:7" x14ac:dyDescent="0.35">
      <c r="A533" s="72" t="s">
        <v>291</v>
      </c>
      <c r="B533" s="72" t="s">
        <v>292</v>
      </c>
      <c r="C533" s="72" t="s">
        <v>1091</v>
      </c>
      <c r="D533" s="72">
        <f>SUMIFS('Comm_vacancy-LA_data'!E:E,'Comm_vacancy-LA_data'!$D:$D,'Comm_vacancy-inputs_1'!$C533,'Comm_vacancy-LA_data'!$B:$B,'Comm_vacancy-inputs_1'!$B533)</f>
        <v>8570</v>
      </c>
      <c r="E533" s="72">
        <f>SUMIFS('Comm_vacancy-LA_data'!F:F,'Comm_vacancy-LA_data'!$D:$D,'Comm_vacancy-inputs_1'!$C533,'Comm_vacancy-LA_data'!$B:$B,'Comm_vacancy-inputs_1'!$B533)</f>
        <v>241</v>
      </c>
      <c r="F533" s="132">
        <f t="shared" si="16"/>
        <v>2.8121353558926487E-2</v>
      </c>
      <c r="G533" s="108">
        <f t="shared" si="17"/>
        <v>44105</v>
      </c>
    </row>
    <row r="534" spans="1:7" x14ac:dyDescent="0.35">
      <c r="A534" s="72" t="s">
        <v>291</v>
      </c>
      <c r="B534" s="72" t="s">
        <v>292</v>
      </c>
      <c r="C534" s="72" t="s">
        <v>1092</v>
      </c>
      <c r="D534" s="72">
        <f>SUMIFS('Comm_vacancy-LA_data'!E:E,'Comm_vacancy-LA_data'!$D:$D,'Comm_vacancy-inputs_1'!$C534,'Comm_vacancy-LA_data'!$B:$B,'Comm_vacancy-inputs_1'!$B534)</f>
        <v>8553</v>
      </c>
      <c r="E534" s="72">
        <f>SUMIFS('Comm_vacancy-LA_data'!F:F,'Comm_vacancy-LA_data'!$D:$D,'Comm_vacancy-inputs_1'!$C534,'Comm_vacancy-LA_data'!$B:$B,'Comm_vacancy-inputs_1'!$B534)</f>
        <v>247</v>
      </c>
      <c r="F534" s="132">
        <f t="shared" si="16"/>
        <v>2.8878755992049573E-2</v>
      </c>
      <c r="G534" s="108">
        <f t="shared" si="17"/>
        <v>44013</v>
      </c>
    </row>
    <row r="535" spans="1:7" x14ac:dyDescent="0.35">
      <c r="A535" s="72" t="s">
        <v>291</v>
      </c>
      <c r="B535" s="72" t="s">
        <v>292</v>
      </c>
      <c r="C535" s="72" t="s">
        <v>1093</v>
      </c>
      <c r="D535" s="72">
        <f>SUMIFS('Comm_vacancy-LA_data'!E:E,'Comm_vacancy-LA_data'!$D:$D,'Comm_vacancy-inputs_1'!$C535,'Comm_vacancy-LA_data'!$B:$B,'Comm_vacancy-inputs_1'!$B535)</f>
        <v>8563</v>
      </c>
      <c r="E535" s="72">
        <f>SUMIFS('Comm_vacancy-LA_data'!F:F,'Comm_vacancy-LA_data'!$D:$D,'Comm_vacancy-inputs_1'!$C535,'Comm_vacancy-LA_data'!$B:$B,'Comm_vacancy-inputs_1'!$B535)</f>
        <v>521</v>
      </c>
      <c r="F535" s="132">
        <f t="shared" si="16"/>
        <v>6.0843162443069018E-2</v>
      </c>
      <c r="G535" s="108">
        <f t="shared" si="17"/>
        <v>43922</v>
      </c>
    </row>
    <row r="536" spans="1:7" x14ac:dyDescent="0.35">
      <c r="A536" s="72" t="s">
        <v>291</v>
      </c>
      <c r="B536" s="72" t="s">
        <v>292</v>
      </c>
      <c r="C536" s="72" t="s">
        <v>1094</v>
      </c>
      <c r="D536" s="72">
        <f>SUMIFS('Comm_vacancy-LA_data'!E:E,'Comm_vacancy-LA_data'!$D:$D,'Comm_vacancy-inputs_1'!$C536,'Comm_vacancy-LA_data'!$B:$B,'Comm_vacancy-inputs_1'!$B536)</f>
        <v>8420</v>
      </c>
      <c r="E536" s="72">
        <f>SUMIFS('Comm_vacancy-LA_data'!F:F,'Comm_vacancy-LA_data'!$D:$D,'Comm_vacancy-inputs_1'!$C536,'Comm_vacancy-LA_data'!$B:$B,'Comm_vacancy-inputs_1'!$B536)</f>
        <v>500</v>
      </c>
      <c r="F536" s="132">
        <f t="shared" si="16"/>
        <v>5.9382422802850353E-2</v>
      </c>
      <c r="G536" s="108">
        <f t="shared" si="17"/>
        <v>43831</v>
      </c>
    </row>
    <row r="537" spans="1:7" x14ac:dyDescent="0.35">
      <c r="A537" s="72" t="s">
        <v>291</v>
      </c>
      <c r="B537" s="72" t="s">
        <v>292</v>
      </c>
      <c r="C537" s="72" t="s">
        <v>1095</v>
      </c>
      <c r="D537" s="72">
        <f>SUMIFS('Comm_vacancy-LA_data'!E:E,'Comm_vacancy-LA_data'!$D:$D,'Comm_vacancy-inputs_1'!$C537,'Comm_vacancy-LA_data'!$B:$B,'Comm_vacancy-inputs_1'!$B537)</f>
        <v>8372</v>
      </c>
      <c r="E537" s="72">
        <f>SUMIFS('Comm_vacancy-LA_data'!F:F,'Comm_vacancy-LA_data'!$D:$D,'Comm_vacancy-inputs_1'!$C537,'Comm_vacancy-LA_data'!$B:$B,'Comm_vacancy-inputs_1'!$B537)</f>
        <v>477</v>
      </c>
      <c r="F537" s="132">
        <f t="shared" si="16"/>
        <v>5.6975633062589584E-2</v>
      </c>
      <c r="G537" s="108">
        <f t="shared" si="17"/>
        <v>43739</v>
      </c>
    </row>
    <row r="538" spans="1:7" x14ac:dyDescent="0.35">
      <c r="A538" s="72" t="s">
        <v>291</v>
      </c>
      <c r="B538" s="72" t="s">
        <v>292</v>
      </c>
      <c r="C538" s="72" t="s">
        <v>1096</v>
      </c>
      <c r="D538" s="72">
        <f>SUMIFS('Comm_vacancy-LA_data'!E:E,'Comm_vacancy-LA_data'!$D:$D,'Comm_vacancy-inputs_1'!$C538,'Comm_vacancy-LA_data'!$B:$B,'Comm_vacancy-inputs_1'!$B538)</f>
        <v>8378</v>
      </c>
      <c r="E538" s="72">
        <f>SUMIFS('Comm_vacancy-LA_data'!F:F,'Comm_vacancy-LA_data'!$D:$D,'Comm_vacancy-inputs_1'!$C538,'Comm_vacancy-LA_data'!$B:$B,'Comm_vacancy-inputs_1'!$B538)</f>
        <v>482</v>
      </c>
      <c r="F538" s="132">
        <f t="shared" si="16"/>
        <v>5.7531630460730482E-2</v>
      </c>
      <c r="G538" s="108">
        <f t="shared" si="17"/>
        <v>43647</v>
      </c>
    </row>
    <row r="539" spans="1:7" x14ac:dyDescent="0.35">
      <c r="A539" s="72" t="s">
        <v>291</v>
      </c>
      <c r="B539" s="72" t="s">
        <v>292</v>
      </c>
      <c r="C539" s="72" t="s">
        <v>1097</v>
      </c>
      <c r="D539" s="72">
        <f>SUMIFS('Comm_vacancy-LA_data'!E:E,'Comm_vacancy-LA_data'!$D:$D,'Comm_vacancy-inputs_1'!$C539,'Comm_vacancy-LA_data'!$B:$B,'Comm_vacancy-inputs_1'!$B539)</f>
        <v>8361</v>
      </c>
      <c r="E539" s="72">
        <f>SUMIFS('Comm_vacancy-LA_data'!F:F,'Comm_vacancy-LA_data'!$D:$D,'Comm_vacancy-inputs_1'!$C539,'Comm_vacancy-LA_data'!$B:$B,'Comm_vacancy-inputs_1'!$B539)</f>
        <v>1039</v>
      </c>
      <c r="F539" s="132">
        <f t="shared" si="16"/>
        <v>0.12426743212534386</v>
      </c>
      <c r="G539" s="108">
        <f t="shared" si="17"/>
        <v>43556</v>
      </c>
    </row>
    <row r="540" spans="1:7" x14ac:dyDescent="0.35">
      <c r="A540" s="72" t="s">
        <v>291</v>
      </c>
      <c r="B540" s="72" t="s">
        <v>292</v>
      </c>
      <c r="C540" s="72" t="s">
        <v>1098</v>
      </c>
      <c r="D540" s="72">
        <f>SUMIFS('Comm_vacancy-LA_data'!E:E,'Comm_vacancy-LA_data'!$D:$D,'Comm_vacancy-inputs_1'!$C540,'Comm_vacancy-LA_data'!$B:$B,'Comm_vacancy-inputs_1'!$B540)</f>
        <v>8252</v>
      </c>
      <c r="E540" s="72">
        <f>SUMIFS('Comm_vacancy-LA_data'!F:F,'Comm_vacancy-LA_data'!$D:$D,'Comm_vacancy-inputs_1'!$C540,'Comm_vacancy-LA_data'!$B:$B,'Comm_vacancy-inputs_1'!$B540)</f>
        <v>1027</v>
      </c>
      <c r="F540" s="132">
        <f t="shared" si="16"/>
        <v>0.12445467765390208</v>
      </c>
      <c r="G540" s="108">
        <f t="shared" si="17"/>
        <v>43466</v>
      </c>
    </row>
    <row r="541" spans="1:7" x14ac:dyDescent="0.35">
      <c r="A541" s="72" t="s">
        <v>291</v>
      </c>
      <c r="B541" s="72" t="s">
        <v>292</v>
      </c>
      <c r="C541" s="72" t="s">
        <v>1099</v>
      </c>
      <c r="D541" s="72">
        <f>SUMIFS('Comm_vacancy-LA_data'!E:E,'Comm_vacancy-LA_data'!$D:$D,'Comm_vacancy-inputs_1'!$C541,'Comm_vacancy-LA_data'!$B:$B,'Comm_vacancy-inputs_1'!$B541)</f>
        <v>8529</v>
      </c>
      <c r="E541" s="72">
        <f>SUMIFS('Comm_vacancy-LA_data'!F:F,'Comm_vacancy-LA_data'!$D:$D,'Comm_vacancy-inputs_1'!$C541,'Comm_vacancy-LA_data'!$B:$B,'Comm_vacancy-inputs_1'!$B541)</f>
        <v>1118</v>
      </c>
      <c r="F541" s="132">
        <f t="shared" si="16"/>
        <v>0.13108219017469808</v>
      </c>
      <c r="G541" s="108">
        <f t="shared" si="17"/>
        <v>43374</v>
      </c>
    </row>
    <row r="542" spans="1:7" x14ac:dyDescent="0.35">
      <c r="A542" s="72" t="s">
        <v>293</v>
      </c>
      <c r="B542" s="72" t="s">
        <v>294</v>
      </c>
      <c r="C542" s="72" t="s">
        <v>1088</v>
      </c>
      <c r="D542" s="72">
        <f>SUMIFS('Comm_vacancy-LA_data'!E:E,'Comm_vacancy-LA_data'!$D:$D,'Comm_vacancy-inputs_1'!$C542,'Comm_vacancy-LA_data'!$B:$B,'Comm_vacancy-inputs_1'!$B542)</f>
        <v>3642</v>
      </c>
      <c r="E542" s="72">
        <f>SUMIFS('Comm_vacancy-LA_data'!F:F,'Comm_vacancy-LA_data'!$D:$D,'Comm_vacancy-inputs_1'!$C542,'Comm_vacancy-LA_data'!$B:$B,'Comm_vacancy-inputs_1'!$B542)</f>
        <v>296</v>
      </c>
      <c r="F542" s="132">
        <f t="shared" si="16"/>
        <v>8.1274025260845692E-2</v>
      </c>
      <c r="G542" s="108">
        <f t="shared" si="17"/>
        <v>44378</v>
      </c>
    </row>
    <row r="543" spans="1:7" x14ac:dyDescent="0.35">
      <c r="A543" s="72" t="s">
        <v>293</v>
      </c>
      <c r="B543" s="72" t="s">
        <v>294</v>
      </c>
      <c r="C543" s="72" t="s">
        <v>1089</v>
      </c>
      <c r="D543" s="72">
        <f>SUMIFS('Comm_vacancy-LA_data'!E:E,'Comm_vacancy-LA_data'!$D:$D,'Comm_vacancy-inputs_1'!$C543,'Comm_vacancy-LA_data'!$B:$B,'Comm_vacancy-inputs_1'!$B543)</f>
        <v>3640</v>
      </c>
      <c r="E543" s="72">
        <f>SUMIFS('Comm_vacancy-LA_data'!F:F,'Comm_vacancy-LA_data'!$D:$D,'Comm_vacancy-inputs_1'!$C543,'Comm_vacancy-LA_data'!$B:$B,'Comm_vacancy-inputs_1'!$B543)</f>
        <v>307</v>
      </c>
      <c r="F543" s="132">
        <f t="shared" si="16"/>
        <v>8.4340659340659346E-2</v>
      </c>
      <c r="G543" s="108">
        <f t="shared" si="17"/>
        <v>44287</v>
      </c>
    </row>
    <row r="544" spans="1:7" x14ac:dyDescent="0.35">
      <c r="A544" s="72" t="s">
        <v>293</v>
      </c>
      <c r="B544" s="72" t="s">
        <v>294</v>
      </c>
      <c r="C544" s="72" t="s">
        <v>1090</v>
      </c>
      <c r="D544" s="72">
        <f>SUMIFS('Comm_vacancy-LA_data'!E:E,'Comm_vacancy-LA_data'!$D:$D,'Comm_vacancy-inputs_1'!$C544,'Comm_vacancy-LA_data'!$B:$B,'Comm_vacancy-inputs_1'!$B544)</f>
        <v>3622</v>
      </c>
      <c r="E544" s="72">
        <f>SUMIFS('Comm_vacancy-LA_data'!F:F,'Comm_vacancy-LA_data'!$D:$D,'Comm_vacancy-inputs_1'!$C544,'Comm_vacancy-LA_data'!$B:$B,'Comm_vacancy-inputs_1'!$B544)</f>
        <v>273</v>
      </c>
      <c r="F544" s="132">
        <f t="shared" si="16"/>
        <v>7.5372722252898955E-2</v>
      </c>
      <c r="G544" s="108">
        <f t="shared" si="17"/>
        <v>44197</v>
      </c>
    </row>
    <row r="545" spans="1:7" x14ac:dyDescent="0.35">
      <c r="A545" s="72" t="s">
        <v>293</v>
      </c>
      <c r="B545" s="72" t="s">
        <v>294</v>
      </c>
      <c r="C545" s="72" t="s">
        <v>1091</v>
      </c>
      <c r="D545" s="72">
        <f>SUMIFS('Comm_vacancy-LA_data'!E:E,'Comm_vacancy-LA_data'!$D:$D,'Comm_vacancy-inputs_1'!$C545,'Comm_vacancy-LA_data'!$B:$B,'Comm_vacancy-inputs_1'!$B545)</f>
        <v>3688</v>
      </c>
      <c r="E545" s="72">
        <f>SUMIFS('Comm_vacancy-LA_data'!F:F,'Comm_vacancy-LA_data'!$D:$D,'Comm_vacancy-inputs_1'!$C545,'Comm_vacancy-LA_data'!$B:$B,'Comm_vacancy-inputs_1'!$B545)</f>
        <v>268</v>
      </c>
      <c r="F545" s="132">
        <f t="shared" si="16"/>
        <v>7.2668112798264642E-2</v>
      </c>
      <c r="G545" s="108">
        <f t="shared" si="17"/>
        <v>44105</v>
      </c>
    </row>
    <row r="546" spans="1:7" x14ac:dyDescent="0.35">
      <c r="A546" s="72" t="s">
        <v>293</v>
      </c>
      <c r="B546" s="72" t="s">
        <v>294</v>
      </c>
      <c r="C546" s="72" t="s">
        <v>1092</v>
      </c>
      <c r="D546" s="72">
        <f>SUMIFS('Comm_vacancy-LA_data'!E:E,'Comm_vacancy-LA_data'!$D:$D,'Comm_vacancy-inputs_1'!$C546,'Comm_vacancy-LA_data'!$B:$B,'Comm_vacancy-inputs_1'!$B546)</f>
        <v>3718</v>
      </c>
      <c r="E546" s="72">
        <f>SUMIFS('Comm_vacancy-LA_data'!F:F,'Comm_vacancy-LA_data'!$D:$D,'Comm_vacancy-inputs_1'!$C546,'Comm_vacancy-LA_data'!$B:$B,'Comm_vacancy-inputs_1'!$B546)</f>
        <v>254</v>
      </c>
      <c r="F546" s="132">
        <f t="shared" si="16"/>
        <v>6.8316299085529858E-2</v>
      </c>
      <c r="G546" s="108">
        <f t="shared" si="17"/>
        <v>44013</v>
      </c>
    </row>
    <row r="547" spans="1:7" x14ac:dyDescent="0.35">
      <c r="A547" s="72" t="s">
        <v>293</v>
      </c>
      <c r="B547" s="72" t="s">
        <v>294</v>
      </c>
      <c r="C547" s="72" t="s">
        <v>1093</v>
      </c>
      <c r="D547" s="72">
        <f>SUMIFS('Comm_vacancy-LA_data'!E:E,'Comm_vacancy-LA_data'!$D:$D,'Comm_vacancy-inputs_1'!$C547,'Comm_vacancy-LA_data'!$B:$B,'Comm_vacancy-inputs_1'!$B547)</f>
        <v>3698</v>
      </c>
      <c r="E547" s="72">
        <f>SUMIFS('Comm_vacancy-LA_data'!F:F,'Comm_vacancy-LA_data'!$D:$D,'Comm_vacancy-inputs_1'!$C547,'Comm_vacancy-LA_data'!$B:$B,'Comm_vacancy-inputs_1'!$B547)</f>
        <v>223</v>
      </c>
      <c r="F547" s="132">
        <f t="shared" si="16"/>
        <v>6.030286641427799E-2</v>
      </c>
      <c r="G547" s="108">
        <f t="shared" si="17"/>
        <v>43922</v>
      </c>
    </row>
    <row r="548" spans="1:7" x14ac:dyDescent="0.35">
      <c r="A548" s="72" t="s">
        <v>293</v>
      </c>
      <c r="B548" s="72" t="s">
        <v>294</v>
      </c>
      <c r="C548" s="72" t="s">
        <v>1094</v>
      </c>
      <c r="D548" s="72">
        <f>SUMIFS('Comm_vacancy-LA_data'!E:E,'Comm_vacancy-LA_data'!$D:$D,'Comm_vacancy-inputs_1'!$C548,'Comm_vacancy-LA_data'!$B:$B,'Comm_vacancy-inputs_1'!$B548)</f>
        <v>3579</v>
      </c>
      <c r="E548" s="72">
        <f>SUMIFS('Comm_vacancy-LA_data'!F:F,'Comm_vacancy-LA_data'!$D:$D,'Comm_vacancy-inputs_1'!$C548,'Comm_vacancy-LA_data'!$B:$B,'Comm_vacancy-inputs_1'!$B548)</f>
        <v>201</v>
      </c>
      <c r="F548" s="132">
        <f t="shared" si="16"/>
        <v>5.6160938809723386E-2</v>
      </c>
      <c r="G548" s="108">
        <f t="shared" si="17"/>
        <v>43831</v>
      </c>
    </row>
    <row r="549" spans="1:7" x14ac:dyDescent="0.35">
      <c r="A549" s="72" t="s">
        <v>293</v>
      </c>
      <c r="B549" s="72" t="s">
        <v>294</v>
      </c>
      <c r="C549" s="72" t="s">
        <v>1095</v>
      </c>
      <c r="D549" s="72">
        <f>SUMIFS('Comm_vacancy-LA_data'!E:E,'Comm_vacancy-LA_data'!$D:$D,'Comm_vacancy-inputs_1'!$C549,'Comm_vacancy-LA_data'!$B:$B,'Comm_vacancy-inputs_1'!$B549)</f>
        <v>3595</v>
      </c>
      <c r="E549" s="72">
        <f>SUMIFS('Comm_vacancy-LA_data'!F:F,'Comm_vacancy-LA_data'!$D:$D,'Comm_vacancy-inputs_1'!$C549,'Comm_vacancy-LA_data'!$B:$B,'Comm_vacancy-inputs_1'!$B549)</f>
        <v>202</v>
      </c>
      <c r="F549" s="132">
        <f t="shared" si="16"/>
        <v>5.6189151599443675E-2</v>
      </c>
      <c r="G549" s="108">
        <f t="shared" si="17"/>
        <v>43739</v>
      </c>
    </row>
    <row r="550" spans="1:7" x14ac:dyDescent="0.35">
      <c r="A550" s="72" t="s">
        <v>293</v>
      </c>
      <c r="B550" s="72" t="s">
        <v>294</v>
      </c>
      <c r="C550" s="72" t="s">
        <v>1096</v>
      </c>
      <c r="D550" s="72">
        <f>SUMIFS('Comm_vacancy-LA_data'!E:E,'Comm_vacancy-LA_data'!$D:$D,'Comm_vacancy-inputs_1'!$C550,'Comm_vacancy-LA_data'!$B:$B,'Comm_vacancy-inputs_1'!$B550)</f>
        <v>3594</v>
      </c>
      <c r="E550" s="72">
        <f>SUMIFS('Comm_vacancy-LA_data'!F:F,'Comm_vacancy-LA_data'!$D:$D,'Comm_vacancy-inputs_1'!$C550,'Comm_vacancy-LA_data'!$B:$B,'Comm_vacancy-inputs_1'!$B550)</f>
        <v>193</v>
      </c>
      <c r="F550" s="132">
        <f t="shared" si="16"/>
        <v>5.3700612131329997E-2</v>
      </c>
      <c r="G550" s="108">
        <f t="shared" si="17"/>
        <v>43647</v>
      </c>
    </row>
    <row r="551" spans="1:7" x14ac:dyDescent="0.35">
      <c r="A551" s="72" t="s">
        <v>293</v>
      </c>
      <c r="B551" s="72" t="s">
        <v>294</v>
      </c>
      <c r="C551" s="72" t="s">
        <v>1097</v>
      </c>
      <c r="D551" s="72">
        <f>SUMIFS('Comm_vacancy-LA_data'!E:E,'Comm_vacancy-LA_data'!$D:$D,'Comm_vacancy-inputs_1'!$C551,'Comm_vacancy-LA_data'!$B:$B,'Comm_vacancy-inputs_1'!$B551)</f>
        <v>3587</v>
      </c>
      <c r="E551" s="72">
        <f>SUMIFS('Comm_vacancy-LA_data'!F:F,'Comm_vacancy-LA_data'!$D:$D,'Comm_vacancy-inputs_1'!$C551,'Comm_vacancy-LA_data'!$B:$B,'Comm_vacancy-inputs_1'!$B551)</f>
        <v>74</v>
      </c>
      <c r="F551" s="132">
        <f t="shared" si="16"/>
        <v>2.0630052969054919E-2</v>
      </c>
      <c r="G551" s="108">
        <f t="shared" si="17"/>
        <v>43556</v>
      </c>
    </row>
    <row r="552" spans="1:7" x14ac:dyDescent="0.35">
      <c r="A552" s="72" t="s">
        <v>293</v>
      </c>
      <c r="B552" s="72" t="s">
        <v>294</v>
      </c>
      <c r="C552" s="72" t="s">
        <v>1098</v>
      </c>
      <c r="D552" s="72">
        <f>SUMIFS('Comm_vacancy-LA_data'!E:E,'Comm_vacancy-LA_data'!$D:$D,'Comm_vacancy-inputs_1'!$C552,'Comm_vacancy-LA_data'!$B:$B,'Comm_vacancy-inputs_1'!$B552)</f>
        <v>3571</v>
      </c>
      <c r="E552" s="72">
        <f>SUMIFS('Comm_vacancy-LA_data'!F:F,'Comm_vacancy-LA_data'!$D:$D,'Comm_vacancy-inputs_1'!$C552,'Comm_vacancy-LA_data'!$B:$B,'Comm_vacancy-inputs_1'!$B552)</f>
        <v>66</v>
      </c>
      <c r="F552" s="132">
        <f t="shared" si="16"/>
        <v>1.8482217866143937E-2</v>
      </c>
      <c r="G552" s="108">
        <f t="shared" si="17"/>
        <v>43466</v>
      </c>
    </row>
    <row r="553" spans="1:7" x14ac:dyDescent="0.35">
      <c r="A553" s="72" t="s">
        <v>293</v>
      </c>
      <c r="B553" s="72" t="s">
        <v>294</v>
      </c>
      <c r="C553" s="72" t="s">
        <v>1099</v>
      </c>
      <c r="D553" s="72">
        <f>SUMIFS('Comm_vacancy-LA_data'!E:E,'Comm_vacancy-LA_data'!$D:$D,'Comm_vacancy-inputs_1'!$C553,'Comm_vacancy-LA_data'!$B:$B,'Comm_vacancy-inputs_1'!$B553)</f>
        <v>3695</v>
      </c>
      <c r="E553" s="72">
        <f>SUMIFS('Comm_vacancy-LA_data'!F:F,'Comm_vacancy-LA_data'!$D:$D,'Comm_vacancy-inputs_1'!$C553,'Comm_vacancy-LA_data'!$B:$B,'Comm_vacancy-inputs_1'!$B553)</f>
        <v>218</v>
      </c>
      <c r="F553" s="132">
        <f t="shared" si="16"/>
        <v>5.8998646820027062E-2</v>
      </c>
      <c r="G553" s="108">
        <f t="shared" si="17"/>
        <v>43374</v>
      </c>
    </row>
    <row r="554" spans="1:7" x14ac:dyDescent="0.35">
      <c r="A554" s="72" t="s">
        <v>295</v>
      </c>
      <c r="B554" s="72" t="s">
        <v>296</v>
      </c>
      <c r="C554" s="72" t="s">
        <v>1088</v>
      </c>
      <c r="D554" s="72">
        <f>SUMIFS('Comm_vacancy-LA_data'!E:E,'Comm_vacancy-LA_data'!$D:$D,'Comm_vacancy-inputs_1'!$C554,'Comm_vacancy-LA_data'!$B:$B,'Comm_vacancy-inputs_1'!$B554)</f>
        <v>14371</v>
      </c>
      <c r="E554" s="72">
        <f>SUMIFS('Comm_vacancy-LA_data'!F:F,'Comm_vacancy-LA_data'!$D:$D,'Comm_vacancy-inputs_1'!$C554,'Comm_vacancy-LA_data'!$B:$B,'Comm_vacancy-inputs_1'!$B554)</f>
        <v>2579</v>
      </c>
      <c r="F554" s="132">
        <f t="shared" si="16"/>
        <v>0.17945863196715608</v>
      </c>
      <c r="G554" s="108">
        <f t="shared" si="17"/>
        <v>44378</v>
      </c>
    </row>
    <row r="555" spans="1:7" x14ac:dyDescent="0.35">
      <c r="A555" s="72" t="s">
        <v>295</v>
      </c>
      <c r="B555" s="72" t="s">
        <v>296</v>
      </c>
      <c r="C555" s="72" t="s">
        <v>1089</v>
      </c>
      <c r="D555" s="72">
        <f>SUMIFS('Comm_vacancy-LA_data'!E:E,'Comm_vacancy-LA_data'!$D:$D,'Comm_vacancy-inputs_1'!$C555,'Comm_vacancy-LA_data'!$B:$B,'Comm_vacancy-inputs_1'!$B555)</f>
        <v>14398</v>
      </c>
      <c r="E555" s="72">
        <f>SUMIFS('Comm_vacancy-LA_data'!F:F,'Comm_vacancy-LA_data'!$D:$D,'Comm_vacancy-inputs_1'!$C555,'Comm_vacancy-LA_data'!$B:$B,'Comm_vacancy-inputs_1'!$B555)</f>
        <v>2342</v>
      </c>
      <c r="F555" s="132">
        <f t="shared" si="16"/>
        <v>0.16266148076121684</v>
      </c>
      <c r="G555" s="108">
        <f t="shared" si="17"/>
        <v>44287</v>
      </c>
    </row>
    <row r="556" spans="1:7" x14ac:dyDescent="0.35">
      <c r="A556" s="72" t="s">
        <v>295</v>
      </c>
      <c r="B556" s="72" t="s">
        <v>296</v>
      </c>
      <c r="C556" s="72" t="s">
        <v>1090</v>
      </c>
      <c r="D556" s="72">
        <f>SUMIFS('Comm_vacancy-LA_data'!E:E,'Comm_vacancy-LA_data'!$D:$D,'Comm_vacancy-inputs_1'!$C556,'Comm_vacancy-LA_data'!$B:$B,'Comm_vacancy-inputs_1'!$B556)</f>
        <v>14398</v>
      </c>
      <c r="E556" s="72">
        <f>SUMIFS('Comm_vacancy-LA_data'!F:F,'Comm_vacancy-LA_data'!$D:$D,'Comm_vacancy-inputs_1'!$C556,'Comm_vacancy-LA_data'!$B:$B,'Comm_vacancy-inputs_1'!$B556)</f>
        <v>2310</v>
      </c>
      <c r="F556" s="132">
        <f t="shared" si="16"/>
        <v>0.16043894985414642</v>
      </c>
      <c r="G556" s="108">
        <f t="shared" si="17"/>
        <v>44197</v>
      </c>
    </row>
    <row r="557" spans="1:7" x14ac:dyDescent="0.35">
      <c r="A557" s="72" t="s">
        <v>295</v>
      </c>
      <c r="B557" s="72" t="s">
        <v>296</v>
      </c>
      <c r="C557" s="72" t="s">
        <v>1091</v>
      </c>
      <c r="D557" s="72">
        <f>SUMIFS('Comm_vacancy-LA_data'!E:E,'Comm_vacancy-LA_data'!$D:$D,'Comm_vacancy-inputs_1'!$C557,'Comm_vacancy-LA_data'!$B:$B,'Comm_vacancy-inputs_1'!$B557)</f>
        <v>14374</v>
      </c>
      <c r="E557" s="72">
        <f>SUMIFS('Comm_vacancy-LA_data'!F:F,'Comm_vacancy-LA_data'!$D:$D,'Comm_vacancy-inputs_1'!$C557,'Comm_vacancy-LA_data'!$B:$B,'Comm_vacancy-inputs_1'!$B557)</f>
        <v>2192</v>
      </c>
      <c r="F557" s="132">
        <f t="shared" si="16"/>
        <v>0.15249756504800335</v>
      </c>
      <c r="G557" s="108">
        <f t="shared" si="17"/>
        <v>44105</v>
      </c>
    </row>
    <row r="558" spans="1:7" x14ac:dyDescent="0.35">
      <c r="A558" s="72" t="s">
        <v>295</v>
      </c>
      <c r="B558" s="72" t="s">
        <v>296</v>
      </c>
      <c r="C558" s="72" t="s">
        <v>1092</v>
      </c>
      <c r="D558" s="72">
        <f>SUMIFS('Comm_vacancy-LA_data'!E:E,'Comm_vacancy-LA_data'!$D:$D,'Comm_vacancy-inputs_1'!$C558,'Comm_vacancy-LA_data'!$B:$B,'Comm_vacancy-inputs_1'!$B558)</f>
        <v>14323</v>
      </c>
      <c r="E558" s="72">
        <f>SUMIFS('Comm_vacancy-LA_data'!F:F,'Comm_vacancy-LA_data'!$D:$D,'Comm_vacancy-inputs_1'!$C558,'Comm_vacancy-LA_data'!$B:$B,'Comm_vacancy-inputs_1'!$B558)</f>
        <v>2291</v>
      </c>
      <c r="F558" s="132">
        <f t="shared" si="16"/>
        <v>0.15995252391258816</v>
      </c>
      <c r="G558" s="108">
        <f t="shared" si="17"/>
        <v>44013</v>
      </c>
    </row>
    <row r="559" spans="1:7" x14ac:dyDescent="0.35">
      <c r="A559" s="72" t="s">
        <v>295</v>
      </c>
      <c r="B559" s="72" t="s">
        <v>296</v>
      </c>
      <c r="C559" s="72" t="s">
        <v>1093</v>
      </c>
      <c r="D559" s="72">
        <f>SUMIFS('Comm_vacancy-LA_data'!E:E,'Comm_vacancy-LA_data'!$D:$D,'Comm_vacancy-inputs_1'!$C559,'Comm_vacancy-LA_data'!$B:$B,'Comm_vacancy-inputs_1'!$B559)</f>
        <v>14408</v>
      </c>
      <c r="E559" s="72">
        <f>SUMIFS('Comm_vacancy-LA_data'!F:F,'Comm_vacancy-LA_data'!$D:$D,'Comm_vacancy-inputs_1'!$C559,'Comm_vacancy-LA_data'!$B:$B,'Comm_vacancy-inputs_1'!$B559)</f>
        <v>2210</v>
      </c>
      <c r="F559" s="132">
        <f t="shared" si="16"/>
        <v>0.15338700721821211</v>
      </c>
      <c r="G559" s="108">
        <f t="shared" si="17"/>
        <v>43922</v>
      </c>
    </row>
    <row r="560" spans="1:7" x14ac:dyDescent="0.35">
      <c r="A560" s="72" t="s">
        <v>295</v>
      </c>
      <c r="B560" s="72" t="s">
        <v>296</v>
      </c>
      <c r="C560" s="72" t="s">
        <v>1094</v>
      </c>
      <c r="D560" s="72">
        <f>SUMIFS('Comm_vacancy-LA_data'!E:E,'Comm_vacancy-LA_data'!$D:$D,'Comm_vacancy-inputs_1'!$C560,'Comm_vacancy-LA_data'!$B:$B,'Comm_vacancy-inputs_1'!$B560)</f>
        <v>14188</v>
      </c>
      <c r="E560" s="72">
        <f>SUMIFS('Comm_vacancy-LA_data'!F:F,'Comm_vacancy-LA_data'!$D:$D,'Comm_vacancy-inputs_1'!$C560,'Comm_vacancy-LA_data'!$B:$B,'Comm_vacancy-inputs_1'!$B560)</f>
        <v>2229</v>
      </c>
      <c r="F560" s="132">
        <f t="shared" si="16"/>
        <v>0.15710459543276009</v>
      </c>
      <c r="G560" s="108">
        <f t="shared" si="17"/>
        <v>43831</v>
      </c>
    </row>
    <row r="561" spans="1:7" x14ac:dyDescent="0.35">
      <c r="A561" s="72" t="s">
        <v>295</v>
      </c>
      <c r="B561" s="72" t="s">
        <v>296</v>
      </c>
      <c r="C561" s="72" t="s">
        <v>1095</v>
      </c>
      <c r="D561" s="72">
        <f>SUMIFS('Comm_vacancy-LA_data'!E:E,'Comm_vacancy-LA_data'!$D:$D,'Comm_vacancy-inputs_1'!$C561,'Comm_vacancy-LA_data'!$B:$B,'Comm_vacancy-inputs_1'!$B561)</f>
        <v>14143</v>
      </c>
      <c r="E561" s="72">
        <f>SUMIFS('Comm_vacancy-LA_data'!F:F,'Comm_vacancy-LA_data'!$D:$D,'Comm_vacancy-inputs_1'!$C561,'Comm_vacancy-LA_data'!$B:$B,'Comm_vacancy-inputs_1'!$B561)</f>
        <v>2278</v>
      </c>
      <c r="F561" s="132">
        <f t="shared" si="16"/>
        <v>0.16106908011030191</v>
      </c>
      <c r="G561" s="108">
        <f t="shared" si="17"/>
        <v>43739</v>
      </c>
    </row>
    <row r="562" spans="1:7" x14ac:dyDescent="0.35">
      <c r="A562" s="72" t="s">
        <v>295</v>
      </c>
      <c r="B562" s="72" t="s">
        <v>296</v>
      </c>
      <c r="C562" s="72" t="s">
        <v>1096</v>
      </c>
      <c r="D562" s="72">
        <f>SUMIFS('Comm_vacancy-LA_data'!E:E,'Comm_vacancy-LA_data'!$D:$D,'Comm_vacancy-inputs_1'!$C562,'Comm_vacancy-LA_data'!$B:$B,'Comm_vacancy-inputs_1'!$B562)</f>
        <v>14193</v>
      </c>
      <c r="E562" s="72">
        <f>SUMIFS('Comm_vacancy-LA_data'!F:F,'Comm_vacancy-LA_data'!$D:$D,'Comm_vacancy-inputs_1'!$C562,'Comm_vacancy-LA_data'!$B:$B,'Comm_vacancy-inputs_1'!$B562)</f>
        <v>1767</v>
      </c>
      <c r="F562" s="132">
        <f t="shared" si="16"/>
        <v>0.12449799196787148</v>
      </c>
      <c r="G562" s="108">
        <f t="shared" si="17"/>
        <v>43647</v>
      </c>
    </row>
    <row r="563" spans="1:7" x14ac:dyDescent="0.35">
      <c r="A563" s="72" t="s">
        <v>295</v>
      </c>
      <c r="B563" s="72" t="s">
        <v>296</v>
      </c>
      <c r="C563" s="72" t="s">
        <v>1097</v>
      </c>
      <c r="D563" s="72">
        <f>SUMIFS('Comm_vacancy-LA_data'!E:E,'Comm_vacancy-LA_data'!$D:$D,'Comm_vacancy-inputs_1'!$C563,'Comm_vacancy-LA_data'!$B:$B,'Comm_vacancy-inputs_1'!$B563)</f>
        <v>14198</v>
      </c>
      <c r="E563" s="72">
        <f>SUMIFS('Comm_vacancy-LA_data'!F:F,'Comm_vacancy-LA_data'!$D:$D,'Comm_vacancy-inputs_1'!$C563,'Comm_vacancy-LA_data'!$B:$B,'Comm_vacancy-inputs_1'!$B563)</f>
        <v>1862</v>
      </c>
      <c r="F563" s="132">
        <f t="shared" si="16"/>
        <v>0.13114523172277787</v>
      </c>
      <c r="G563" s="108">
        <f t="shared" si="17"/>
        <v>43556</v>
      </c>
    </row>
    <row r="564" spans="1:7" x14ac:dyDescent="0.35">
      <c r="A564" s="72" t="s">
        <v>295</v>
      </c>
      <c r="B564" s="72" t="s">
        <v>296</v>
      </c>
      <c r="C564" s="72" t="s">
        <v>1098</v>
      </c>
      <c r="D564" s="72">
        <f>SUMIFS('Comm_vacancy-LA_data'!E:E,'Comm_vacancy-LA_data'!$D:$D,'Comm_vacancy-inputs_1'!$C564,'Comm_vacancy-LA_data'!$B:$B,'Comm_vacancy-inputs_1'!$B564)</f>
        <v>14128</v>
      </c>
      <c r="E564" s="72">
        <f>SUMIFS('Comm_vacancy-LA_data'!F:F,'Comm_vacancy-LA_data'!$D:$D,'Comm_vacancy-inputs_1'!$C564,'Comm_vacancy-LA_data'!$B:$B,'Comm_vacancy-inputs_1'!$B564)</f>
        <v>1992</v>
      </c>
      <c r="F564" s="132">
        <f t="shared" si="16"/>
        <v>0.14099660249150622</v>
      </c>
      <c r="G564" s="108">
        <f t="shared" si="17"/>
        <v>43466</v>
      </c>
    </row>
    <row r="565" spans="1:7" x14ac:dyDescent="0.35">
      <c r="A565" s="72" t="s">
        <v>295</v>
      </c>
      <c r="B565" s="72" t="s">
        <v>296</v>
      </c>
      <c r="C565" s="72" t="s">
        <v>1099</v>
      </c>
      <c r="D565" s="72">
        <f>SUMIFS('Comm_vacancy-LA_data'!E:E,'Comm_vacancy-LA_data'!$D:$D,'Comm_vacancy-inputs_1'!$C565,'Comm_vacancy-LA_data'!$B:$B,'Comm_vacancy-inputs_1'!$B565)</f>
        <v>14476</v>
      </c>
      <c r="E565" s="72">
        <f>SUMIFS('Comm_vacancy-LA_data'!F:F,'Comm_vacancy-LA_data'!$D:$D,'Comm_vacancy-inputs_1'!$C565,'Comm_vacancy-LA_data'!$B:$B,'Comm_vacancy-inputs_1'!$B565)</f>
        <v>2366</v>
      </c>
      <c r="F565" s="132">
        <f t="shared" si="16"/>
        <v>0.16344294003868473</v>
      </c>
      <c r="G565" s="108">
        <f t="shared" si="17"/>
        <v>43374</v>
      </c>
    </row>
    <row r="566" spans="1:7" x14ac:dyDescent="0.35">
      <c r="A566" s="72" t="s">
        <v>297</v>
      </c>
      <c r="B566" s="72" t="s">
        <v>298</v>
      </c>
      <c r="C566" s="72" t="s">
        <v>1088</v>
      </c>
      <c r="D566" s="72">
        <f>SUMIFS('Comm_vacancy-LA_data'!E:E,'Comm_vacancy-LA_data'!$D:$D,'Comm_vacancy-inputs_1'!$C566,'Comm_vacancy-LA_data'!$B:$B,'Comm_vacancy-inputs_1'!$B566)</f>
        <v>3047</v>
      </c>
      <c r="E566" s="72">
        <f>SUMIFS('Comm_vacancy-LA_data'!F:F,'Comm_vacancy-LA_data'!$D:$D,'Comm_vacancy-inputs_1'!$C566,'Comm_vacancy-LA_data'!$B:$B,'Comm_vacancy-inputs_1'!$B566)</f>
        <v>210</v>
      </c>
      <c r="F566" s="132">
        <f t="shared" si="16"/>
        <v>6.892024942566459E-2</v>
      </c>
      <c r="G566" s="108">
        <f t="shared" si="17"/>
        <v>44378</v>
      </c>
    </row>
    <row r="567" spans="1:7" x14ac:dyDescent="0.35">
      <c r="A567" s="72" t="s">
        <v>297</v>
      </c>
      <c r="B567" s="72" t="s">
        <v>298</v>
      </c>
      <c r="C567" s="72" t="s">
        <v>1089</v>
      </c>
      <c r="D567" s="72">
        <f>SUMIFS('Comm_vacancy-LA_data'!E:E,'Comm_vacancy-LA_data'!$D:$D,'Comm_vacancy-inputs_1'!$C567,'Comm_vacancy-LA_data'!$B:$B,'Comm_vacancy-inputs_1'!$B567)</f>
        <v>3051</v>
      </c>
      <c r="E567" s="72">
        <f>SUMIFS('Comm_vacancy-LA_data'!F:F,'Comm_vacancy-LA_data'!$D:$D,'Comm_vacancy-inputs_1'!$C567,'Comm_vacancy-LA_data'!$B:$B,'Comm_vacancy-inputs_1'!$B567)</f>
        <v>225</v>
      </c>
      <c r="F567" s="132">
        <f t="shared" si="16"/>
        <v>7.3746312684365781E-2</v>
      </c>
      <c r="G567" s="108">
        <f t="shared" si="17"/>
        <v>44287</v>
      </c>
    </row>
    <row r="568" spans="1:7" x14ac:dyDescent="0.35">
      <c r="A568" s="72" t="s">
        <v>297</v>
      </c>
      <c r="B568" s="72" t="s">
        <v>298</v>
      </c>
      <c r="C568" s="72" t="s">
        <v>1090</v>
      </c>
      <c r="D568" s="72">
        <f>SUMIFS('Comm_vacancy-LA_data'!E:E,'Comm_vacancy-LA_data'!$D:$D,'Comm_vacancy-inputs_1'!$C568,'Comm_vacancy-LA_data'!$B:$B,'Comm_vacancy-inputs_1'!$B568)</f>
        <v>3059</v>
      </c>
      <c r="E568" s="72">
        <f>SUMIFS('Comm_vacancy-LA_data'!F:F,'Comm_vacancy-LA_data'!$D:$D,'Comm_vacancy-inputs_1'!$C568,'Comm_vacancy-LA_data'!$B:$B,'Comm_vacancy-inputs_1'!$B568)</f>
        <v>225</v>
      </c>
      <c r="F568" s="132">
        <f t="shared" si="16"/>
        <v>7.3553448839490027E-2</v>
      </c>
      <c r="G568" s="108">
        <f t="shared" si="17"/>
        <v>44197</v>
      </c>
    </row>
    <row r="569" spans="1:7" x14ac:dyDescent="0.35">
      <c r="A569" s="72" t="s">
        <v>297</v>
      </c>
      <c r="B569" s="72" t="s">
        <v>298</v>
      </c>
      <c r="C569" s="72" t="s">
        <v>1091</v>
      </c>
      <c r="D569" s="72">
        <f>SUMIFS('Comm_vacancy-LA_data'!E:E,'Comm_vacancy-LA_data'!$D:$D,'Comm_vacancy-inputs_1'!$C569,'Comm_vacancy-LA_data'!$B:$B,'Comm_vacancy-inputs_1'!$B569)</f>
        <v>3049</v>
      </c>
      <c r="E569" s="72">
        <f>SUMIFS('Comm_vacancy-LA_data'!F:F,'Comm_vacancy-LA_data'!$D:$D,'Comm_vacancy-inputs_1'!$C569,'Comm_vacancy-LA_data'!$B:$B,'Comm_vacancy-inputs_1'!$B569)</f>
        <v>229</v>
      </c>
      <c r="F569" s="132">
        <f t="shared" si="16"/>
        <v>7.5106592325352578E-2</v>
      </c>
      <c r="G569" s="108">
        <f t="shared" si="17"/>
        <v>44105</v>
      </c>
    </row>
    <row r="570" spans="1:7" x14ac:dyDescent="0.35">
      <c r="A570" s="72" t="s">
        <v>297</v>
      </c>
      <c r="B570" s="72" t="s">
        <v>298</v>
      </c>
      <c r="C570" s="72" t="s">
        <v>1092</v>
      </c>
      <c r="D570" s="72">
        <f>SUMIFS('Comm_vacancy-LA_data'!E:E,'Comm_vacancy-LA_data'!$D:$D,'Comm_vacancy-inputs_1'!$C570,'Comm_vacancy-LA_data'!$B:$B,'Comm_vacancy-inputs_1'!$B570)</f>
        <v>3047</v>
      </c>
      <c r="E570" s="72">
        <f>SUMIFS('Comm_vacancy-LA_data'!F:F,'Comm_vacancy-LA_data'!$D:$D,'Comm_vacancy-inputs_1'!$C570,'Comm_vacancy-LA_data'!$B:$B,'Comm_vacancy-inputs_1'!$B570)</f>
        <v>234</v>
      </c>
      <c r="F570" s="132">
        <f t="shared" si="16"/>
        <v>7.6796849360026259E-2</v>
      </c>
      <c r="G570" s="108">
        <f t="shared" si="17"/>
        <v>44013</v>
      </c>
    </row>
    <row r="571" spans="1:7" x14ac:dyDescent="0.35">
      <c r="A571" s="72" t="s">
        <v>297</v>
      </c>
      <c r="B571" s="72" t="s">
        <v>298</v>
      </c>
      <c r="C571" s="72" t="s">
        <v>1093</v>
      </c>
      <c r="D571" s="72">
        <f>SUMIFS('Comm_vacancy-LA_data'!E:E,'Comm_vacancy-LA_data'!$D:$D,'Comm_vacancy-inputs_1'!$C571,'Comm_vacancy-LA_data'!$B:$B,'Comm_vacancy-inputs_1'!$B571)</f>
        <v>3067</v>
      </c>
      <c r="E571" s="72">
        <f>SUMIFS('Comm_vacancy-LA_data'!F:F,'Comm_vacancy-LA_data'!$D:$D,'Comm_vacancy-inputs_1'!$C571,'Comm_vacancy-LA_data'!$B:$B,'Comm_vacancy-inputs_1'!$B571)</f>
        <v>235</v>
      </c>
      <c r="F571" s="132">
        <f t="shared" si="16"/>
        <v>7.6622106292794256E-2</v>
      </c>
      <c r="G571" s="108">
        <f t="shared" si="17"/>
        <v>43922</v>
      </c>
    </row>
    <row r="572" spans="1:7" x14ac:dyDescent="0.35">
      <c r="A572" s="72" t="s">
        <v>297</v>
      </c>
      <c r="B572" s="72" t="s">
        <v>298</v>
      </c>
      <c r="C572" s="72" t="s">
        <v>1094</v>
      </c>
      <c r="D572" s="72">
        <f>SUMIFS('Comm_vacancy-LA_data'!E:E,'Comm_vacancy-LA_data'!$D:$D,'Comm_vacancy-inputs_1'!$C572,'Comm_vacancy-LA_data'!$B:$B,'Comm_vacancy-inputs_1'!$B572)</f>
        <v>3058</v>
      </c>
      <c r="E572" s="72">
        <f>SUMIFS('Comm_vacancy-LA_data'!F:F,'Comm_vacancy-LA_data'!$D:$D,'Comm_vacancy-inputs_1'!$C572,'Comm_vacancy-LA_data'!$B:$B,'Comm_vacancy-inputs_1'!$B572)</f>
        <v>240</v>
      </c>
      <c r="F572" s="132">
        <f t="shared" si="16"/>
        <v>7.8482668410725959E-2</v>
      </c>
      <c r="G572" s="108">
        <f t="shared" si="17"/>
        <v>43831</v>
      </c>
    </row>
    <row r="573" spans="1:7" x14ac:dyDescent="0.35">
      <c r="A573" s="72" t="s">
        <v>297</v>
      </c>
      <c r="B573" s="72" t="s">
        <v>298</v>
      </c>
      <c r="C573" s="72" t="s">
        <v>1095</v>
      </c>
      <c r="D573" s="72">
        <f>SUMIFS('Comm_vacancy-LA_data'!E:E,'Comm_vacancy-LA_data'!$D:$D,'Comm_vacancy-inputs_1'!$C573,'Comm_vacancy-LA_data'!$B:$B,'Comm_vacancy-inputs_1'!$B573)</f>
        <v>3044</v>
      </c>
      <c r="E573" s="72">
        <f>SUMIFS('Comm_vacancy-LA_data'!F:F,'Comm_vacancy-LA_data'!$D:$D,'Comm_vacancy-inputs_1'!$C573,'Comm_vacancy-LA_data'!$B:$B,'Comm_vacancy-inputs_1'!$B573)</f>
        <v>221</v>
      </c>
      <c r="F573" s="132">
        <f t="shared" si="16"/>
        <v>7.2601839684625497E-2</v>
      </c>
      <c r="G573" s="108">
        <f t="shared" si="17"/>
        <v>43739</v>
      </c>
    </row>
    <row r="574" spans="1:7" x14ac:dyDescent="0.35">
      <c r="A574" s="72" t="s">
        <v>297</v>
      </c>
      <c r="B574" s="72" t="s">
        <v>298</v>
      </c>
      <c r="C574" s="72" t="s">
        <v>1096</v>
      </c>
      <c r="D574" s="72">
        <f>SUMIFS('Comm_vacancy-LA_data'!E:E,'Comm_vacancy-LA_data'!$D:$D,'Comm_vacancy-inputs_1'!$C574,'Comm_vacancy-LA_data'!$B:$B,'Comm_vacancy-inputs_1'!$B574)</f>
        <v>3054</v>
      </c>
      <c r="E574" s="72">
        <f>SUMIFS('Comm_vacancy-LA_data'!F:F,'Comm_vacancy-LA_data'!$D:$D,'Comm_vacancy-inputs_1'!$C574,'Comm_vacancy-LA_data'!$B:$B,'Comm_vacancy-inputs_1'!$B574)</f>
        <v>204</v>
      </c>
      <c r="F574" s="132">
        <f t="shared" si="16"/>
        <v>6.6797642436149315E-2</v>
      </c>
      <c r="G574" s="108">
        <f t="shared" si="17"/>
        <v>43647</v>
      </c>
    </row>
    <row r="575" spans="1:7" x14ac:dyDescent="0.35">
      <c r="A575" s="72" t="s">
        <v>297</v>
      </c>
      <c r="B575" s="72" t="s">
        <v>298</v>
      </c>
      <c r="C575" s="72" t="s">
        <v>1097</v>
      </c>
      <c r="D575" s="72">
        <f>SUMIFS('Comm_vacancy-LA_data'!E:E,'Comm_vacancy-LA_data'!$D:$D,'Comm_vacancy-inputs_1'!$C575,'Comm_vacancy-LA_data'!$B:$B,'Comm_vacancy-inputs_1'!$B575)</f>
        <v>3047</v>
      </c>
      <c r="E575" s="72">
        <f>SUMIFS('Comm_vacancy-LA_data'!F:F,'Comm_vacancy-LA_data'!$D:$D,'Comm_vacancy-inputs_1'!$C575,'Comm_vacancy-LA_data'!$B:$B,'Comm_vacancy-inputs_1'!$B575)</f>
        <v>208</v>
      </c>
      <c r="F575" s="132">
        <f t="shared" si="16"/>
        <v>6.8263866097801121E-2</v>
      </c>
      <c r="G575" s="108">
        <f t="shared" si="17"/>
        <v>43556</v>
      </c>
    </row>
    <row r="576" spans="1:7" x14ac:dyDescent="0.35">
      <c r="A576" s="72" t="s">
        <v>297</v>
      </c>
      <c r="B576" s="72" t="s">
        <v>298</v>
      </c>
      <c r="C576" s="72" t="s">
        <v>1098</v>
      </c>
      <c r="D576" s="72">
        <f>SUMIFS('Comm_vacancy-LA_data'!E:E,'Comm_vacancy-LA_data'!$D:$D,'Comm_vacancy-inputs_1'!$C576,'Comm_vacancy-LA_data'!$B:$B,'Comm_vacancy-inputs_1'!$B576)</f>
        <v>2989</v>
      </c>
      <c r="E576" s="72">
        <f>SUMIFS('Comm_vacancy-LA_data'!F:F,'Comm_vacancy-LA_data'!$D:$D,'Comm_vacancy-inputs_1'!$C576,'Comm_vacancy-LA_data'!$B:$B,'Comm_vacancy-inputs_1'!$B576)</f>
        <v>211</v>
      </c>
      <c r="F576" s="132">
        <f t="shared" si="16"/>
        <v>7.0592171294747402E-2</v>
      </c>
      <c r="G576" s="108">
        <f t="shared" si="17"/>
        <v>43466</v>
      </c>
    </row>
    <row r="577" spans="1:7" x14ac:dyDescent="0.35">
      <c r="A577" s="72" t="s">
        <v>297</v>
      </c>
      <c r="B577" s="72" t="s">
        <v>298</v>
      </c>
      <c r="C577" s="72" t="s">
        <v>1099</v>
      </c>
      <c r="D577" s="72">
        <f>SUMIFS('Comm_vacancy-LA_data'!E:E,'Comm_vacancy-LA_data'!$D:$D,'Comm_vacancy-inputs_1'!$C577,'Comm_vacancy-LA_data'!$B:$B,'Comm_vacancy-inputs_1'!$B577)</f>
        <v>3103</v>
      </c>
      <c r="E577" s="72">
        <f>SUMIFS('Comm_vacancy-LA_data'!F:F,'Comm_vacancy-LA_data'!$D:$D,'Comm_vacancy-inputs_1'!$C577,'Comm_vacancy-LA_data'!$B:$B,'Comm_vacancy-inputs_1'!$B577)</f>
        <v>239</v>
      </c>
      <c r="F577" s="132">
        <f t="shared" si="16"/>
        <v>7.7022236545278761E-2</v>
      </c>
      <c r="G577" s="108">
        <f t="shared" si="17"/>
        <v>43374</v>
      </c>
    </row>
    <row r="578" spans="1:7" x14ac:dyDescent="0.35">
      <c r="A578" s="72" t="s">
        <v>299</v>
      </c>
      <c r="B578" s="72" t="s">
        <v>300</v>
      </c>
      <c r="C578" s="72" t="s">
        <v>1088</v>
      </c>
      <c r="D578" s="72">
        <f>SUMIFS('Comm_vacancy-LA_data'!E:E,'Comm_vacancy-LA_data'!$D:$D,'Comm_vacancy-inputs_1'!$C578,'Comm_vacancy-LA_data'!$B:$B,'Comm_vacancy-inputs_1'!$B578)</f>
        <v>4373</v>
      </c>
      <c r="E578" s="72">
        <f>SUMIFS('Comm_vacancy-LA_data'!F:F,'Comm_vacancy-LA_data'!$D:$D,'Comm_vacancy-inputs_1'!$C578,'Comm_vacancy-LA_data'!$B:$B,'Comm_vacancy-inputs_1'!$B578)</f>
        <v>265</v>
      </c>
      <c r="F578" s="132">
        <f t="shared" si="16"/>
        <v>6.0599131031328607E-2</v>
      </c>
      <c r="G578" s="108">
        <f t="shared" si="17"/>
        <v>44378</v>
      </c>
    </row>
    <row r="579" spans="1:7" x14ac:dyDescent="0.35">
      <c r="A579" s="72" t="s">
        <v>299</v>
      </c>
      <c r="B579" s="72" t="s">
        <v>300</v>
      </c>
      <c r="C579" s="72" t="s">
        <v>1089</v>
      </c>
      <c r="D579" s="72">
        <f>SUMIFS('Comm_vacancy-LA_data'!E:E,'Comm_vacancy-LA_data'!$D:$D,'Comm_vacancy-inputs_1'!$C579,'Comm_vacancy-LA_data'!$B:$B,'Comm_vacancy-inputs_1'!$B579)</f>
        <v>4373</v>
      </c>
      <c r="E579" s="72">
        <f>SUMIFS('Comm_vacancy-LA_data'!F:F,'Comm_vacancy-LA_data'!$D:$D,'Comm_vacancy-inputs_1'!$C579,'Comm_vacancy-LA_data'!$B:$B,'Comm_vacancy-inputs_1'!$B579)</f>
        <v>264</v>
      </c>
      <c r="F579" s="132">
        <f t="shared" ref="F579:F642" si="18">IF(E579&lt;&gt;0,E579/D579,"-")</f>
        <v>6.0370455065172648E-2</v>
      </c>
      <c r="G579" s="108">
        <f t="shared" ref="G579:G642" si="19">DATE(LEFT(C579,4),RIGHT(LEFT(C579,7),2),1)</f>
        <v>44287</v>
      </c>
    </row>
    <row r="580" spans="1:7" x14ac:dyDescent="0.35">
      <c r="A580" s="72" t="s">
        <v>299</v>
      </c>
      <c r="B580" s="72" t="s">
        <v>300</v>
      </c>
      <c r="C580" s="72" t="s">
        <v>1090</v>
      </c>
      <c r="D580" s="72">
        <f>SUMIFS('Comm_vacancy-LA_data'!E:E,'Comm_vacancy-LA_data'!$D:$D,'Comm_vacancy-inputs_1'!$C580,'Comm_vacancy-LA_data'!$B:$B,'Comm_vacancy-inputs_1'!$B580)</f>
        <v>4372</v>
      </c>
      <c r="E580" s="72">
        <f>SUMIFS('Comm_vacancy-LA_data'!F:F,'Comm_vacancy-LA_data'!$D:$D,'Comm_vacancy-inputs_1'!$C580,'Comm_vacancy-LA_data'!$B:$B,'Comm_vacancy-inputs_1'!$B580)</f>
        <v>265</v>
      </c>
      <c r="F580" s="132">
        <f t="shared" si="18"/>
        <v>6.0612991765782248E-2</v>
      </c>
      <c r="G580" s="108">
        <f t="shared" si="19"/>
        <v>44197</v>
      </c>
    </row>
    <row r="581" spans="1:7" x14ac:dyDescent="0.35">
      <c r="A581" s="72" t="s">
        <v>299</v>
      </c>
      <c r="B581" s="72" t="s">
        <v>300</v>
      </c>
      <c r="C581" s="72" t="s">
        <v>1091</v>
      </c>
      <c r="D581" s="72">
        <f>SUMIFS('Comm_vacancy-LA_data'!E:E,'Comm_vacancy-LA_data'!$D:$D,'Comm_vacancy-inputs_1'!$C581,'Comm_vacancy-LA_data'!$B:$B,'Comm_vacancy-inputs_1'!$B581)</f>
        <v>4361</v>
      </c>
      <c r="E581" s="72">
        <f>SUMIFS('Comm_vacancy-LA_data'!F:F,'Comm_vacancy-LA_data'!$D:$D,'Comm_vacancy-inputs_1'!$C581,'Comm_vacancy-LA_data'!$B:$B,'Comm_vacancy-inputs_1'!$B581)</f>
        <v>264</v>
      </c>
      <c r="F581" s="132">
        <f t="shared" si="18"/>
        <v>6.0536574180233893E-2</v>
      </c>
      <c r="G581" s="108">
        <f t="shared" si="19"/>
        <v>44105</v>
      </c>
    </row>
    <row r="582" spans="1:7" x14ac:dyDescent="0.35">
      <c r="A582" s="72" t="s">
        <v>299</v>
      </c>
      <c r="B582" s="72" t="s">
        <v>300</v>
      </c>
      <c r="C582" s="72" t="s">
        <v>1092</v>
      </c>
      <c r="D582" s="72">
        <f>SUMIFS('Comm_vacancy-LA_data'!E:E,'Comm_vacancy-LA_data'!$D:$D,'Comm_vacancy-inputs_1'!$C582,'Comm_vacancy-LA_data'!$B:$B,'Comm_vacancy-inputs_1'!$B582)</f>
        <v>4386</v>
      </c>
      <c r="E582" s="72">
        <f>SUMIFS('Comm_vacancy-LA_data'!F:F,'Comm_vacancy-LA_data'!$D:$D,'Comm_vacancy-inputs_1'!$C582,'Comm_vacancy-LA_data'!$B:$B,'Comm_vacancy-inputs_1'!$B582)</f>
        <v>269</v>
      </c>
      <c r="F582" s="132">
        <f t="shared" si="18"/>
        <v>6.1331509347925216E-2</v>
      </c>
      <c r="G582" s="108">
        <f t="shared" si="19"/>
        <v>44013</v>
      </c>
    </row>
    <row r="583" spans="1:7" x14ac:dyDescent="0.35">
      <c r="A583" s="72" t="s">
        <v>299</v>
      </c>
      <c r="B583" s="72" t="s">
        <v>300</v>
      </c>
      <c r="C583" s="72" t="s">
        <v>1093</v>
      </c>
      <c r="D583" s="72">
        <f>SUMIFS('Comm_vacancy-LA_data'!E:E,'Comm_vacancy-LA_data'!$D:$D,'Comm_vacancy-inputs_1'!$C583,'Comm_vacancy-LA_data'!$B:$B,'Comm_vacancy-inputs_1'!$B583)</f>
        <v>4338</v>
      </c>
      <c r="E583" s="72">
        <f>SUMIFS('Comm_vacancy-LA_data'!F:F,'Comm_vacancy-LA_data'!$D:$D,'Comm_vacancy-inputs_1'!$C583,'Comm_vacancy-LA_data'!$B:$B,'Comm_vacancy-inputs_1'!$B583)</f>
        <v>281</v>
      </c>
      <c r="F583" s="132">
        <f t="shared" si="18"/>
        <v>6.477639465191333E-2</v>
      </c>
      <c r="G583" s="108">
        <f t="shared" si="19"/>
        <v>43922</v>
      </c>
    </row>
    <row r="584" spans="1:7" x14ac:dyDescent="0.35">
      <c r="A584" s="72" t="s">
        <v>299</v>
      </c>
      <c r="B584" s="72" t="s">
        <v>300</v>
      </c>
      <c r="C584" s="72" t="s">
        <v>1094</v>
      </c>
      <c r="D584" s="72">
        <f>SUMIFS('Comm_vacancy-LA_data'!E:E,'Comm_vacancy-LA_data'!$D:$D,'Comm_vacancy-inputs_1'!$C584,'Comm_vacancy-LA_data'!$B:$B,'Comm_vacancy-inputs_1'!$B584)</f>
        <v>4308</v>
      </c>
      <c r="E584" s="72">
        <f>SUMIFS('Comm_vacancy-LA_data'!F:F,'Comm_vacancy-LA_data'!$D:$D,'Comm_vacancy-inputs_1'!$C584,'Comm_vacancy-LA_data'!$B:$B,'Comm_vacancy-inputs_1'!$B584)</f>
        <v>290</v>
      </c>
      <c r="F584" s="132">
        <f t="shared" si="18"/>
        <v>6.7316620241411329E-2</v>
      </c>
      <c r="G584" s="108">
        <f t="shared" si="19"/>
        <v>43831</v>
      </c>
    </row>
    <row r="585" spans="1:7" x14ac:dyDescent="0.35">
      <c r="A585" s="72" t="s">
        <v>299</v>
      </c>
      <c r="B585" s="72" t="s">
        <v>300</v>
      </c>
      <c r="C585" s="72" t="s">
        <v>1095</v>
      </c>
      <c r="D585" s="72">
        <f>SUMIFS('Comm_vacancy-LA_data'!E:E,'Comm_vacancy-LA_data'!$D:$D,'Comm_vacancy-inputs_1'!$C585,'Comm_vacancy-LA_data'!$B:$B,'Comm_vacancy-inputs_1'!$B585)</f>
        <v>4287</v>
      </c>
      <c r="E585" s="72">
        <f>SUMIFS('Comm_vacancy-LA_data'!F:F,'Comm_vacancy-LA_data'!$D:$D,'Comm_vacancy-inputs_1'!$C585,'Comm_vacancy-LA_data'!$B:$B,'Comm_vacancy-inputs_1'!$B585)</f>
        <v>304</v>
      </c>
      <c r="F585" s="132">
        <f t="shared" si="18"/>
        <v>7.091205971541871E-2</v>
      </c>
      <c r="G585" s="108">
        <f t="shared" si="19"/>
        <v>43739</v>
      </c>
    </row>
    <row r="586" spans="1:7" x14ac:dyDescent="0.35">
      <c r="A586" s="72" t="s">
        <v>299</v>
      </c>
      <c r="B586" s="72" t="s">
        <v>300</v>
      </c>
      <c r="C586" s="72" t="s">
        <v>1096</v>
      </c>
      <c r="D586" s="72">
        <f>SUMIFS('Comm_vacancy-LA_data'!E:E,'Comm_vacancy-LA_data'!$D:$D,'Comm_vacancy-inputs_1'!$C586,'Comm_vacancy-LA_data'!$B:$B,'Comm_vacancy-inputs_1'!$B586)</f>
        <v>4283</v>
      </c>
      <c r="E586" s="72">
        <f>SUMIFS('Comm_vacancy-LA_data'!F:F,'Comm_vacancy-LA_data'!$D:$D,'Comm_vacancy-inputs_1'!$C586,'Comm_vacancy-LA_data'!$B:$B,'Comm_vacancy-inputs_1'!$B586)</f>
        <v>282</v>
      </c>
      <c r="F586" s="132">
        <f t="shared" si="18"/>
        <v>6.5841699743170681E-2</v>
      </c>
      <c r="G586" s="108">
        <f t="shared" si="19"/>
        <v>43647</v>
      </c>
    </row>
    <row r="587" spans="1:7" x14ac:dyDescent="0.35">
      <c r="A587" s="72" t="s">
        <v>299</v>
      </c>
      <c r="B587" s="72" t="s">
        <v>300</v>
      </c>
      <c r="C587" s="72" t="s">
        <v>1097</v>
      </c>
      <c r="D587" s="72">
        <f>SUMIFS('Comm_vacancy-LA_data'!E:E,'Comm_vacancy-LA_data'!$D:$D,'Comm_vacancy-inputs_1'!$C587,'Comm_vacancy-LA_data'!$B:$B,'Comm_vacancy-inputs_1'!$B587)</f>
        <v>4281</v>
      </c>
      <c r="E587" s="72">
        <f>SUMIFS('Comm_vacancy-LA_data'!F:F,'Comm_vacancy-LA_data'!$D:$D,'Comm_vacancy-inputs_1'!$C587,'Comm_vacancy-LA_data'!$B:$B,'Comm_vacancy-inputs_1'!$B587)</f>
        <v>275</v>
      </c>
      <c r="F587" s="132">
        <f t="shared" si="18"/>
        <v>6.4237327727166546E-2</v>
      </c>
      <c r="G587" s="108">
        <f t="shared" si="19"/>
        <v>43556</v>
      </c>
    </row>
    <row r="588" spans="1:7" x14ac:dyDescent="0.35">
      <c r="A588" s="72" t="s">
        <v>299</v>
      </c>
      <c r="B588" s="72" t="s">
        <v>300</v>
      </c>
      <c r="C588" s="72" t="s">
        <v>1098</v>
      </c>
      <c r="D588" s="72">
        <f>SUMIFS('Comm_vacancy-LA_data'!E:E,'Comm_vacancy-LA_data'!$D:$D,'Comm_vacancy-inputs_1'!$C588,'Comm_vacancy-LA_data'!$B:$B,'Comm_vacancy-inputs_1'!$B588)</f>
        <v>4233</v>
      </c>
      <c r="E588" s="72">
        <f>SUMIFS('Comm_vacancy-LA_data'!F:F,'Comm_vacancy-LA_data'!$D:$D,'Comm_vacancy-inputs_1'!$C588,'Comm_vacancy-LA_data'!$B:$B,'Comm_vacancy-inputs_1'!$B588)</f>
        <v>253</v>
      </c>
      <c r="F588" s="132">
        <f t="shared" si="18"/>
        <v>5.9768485707536026E-2</v>
      </c>
      <c r="G588" s="108">
        <f t="shared" si="19"/>
        <v>43466</v>
      </c>
    </row>
    <row r="589" spans="1:7" x14ac:dyDescent="0.35">
      <c r="A589" s="72" t="s">
        <v>299</v>
      </c>
      <c r="B589" s="72" t="s">
        <v>300</v>
      </c>
      <c r="C589" s="72" t="s">
        <v>1099</v>
      </c>
      <c r="D589" s="72">
        <f>SUMIFS('Comm_vacancy-LA_data'!E:E,'Comm_vacancy-LA_data'!$D:$D,'Comm_vacancy-inputs_1'!$C589,'Comm_vacancy-LA_data'!$B:$B,'Comm_vacancy-inputs_1'!$B589)</f>
        <v>4521</v>
      </c>
      <c r="E589" s="72">
        <f>SUMIFS('Comm_vacancy-LA_data'!F:F,'Comm_vacancy-LA_data'!$D:$D,'Comm_vacancy-inputs_1'!$C589,'Comm_vacancy-LA_data'!$B:$B,'Comm_vacancy-inputs_1'!$B589)</f>
        <v>331</v>
      </c>
      <c r="F589" s="132">
        <f t="shared" si="18"/>
        <v>7.3213890732138909E-2</v>
      </c>
      <c r="G589" s="108">
        <f t="shared" si="19"/>
        <v>43374</v>
      </c>
    </row>
    <row r="590" spans="1:7" x14ac:dyDescent="0.35">
      <c r="A590" s="72" t="s">
        <v>301</v>
      </c>
      <c r="B590" s="72" t="s">
        <v>302</v>
      </c>
      <c r="C590" s="72" t="s">
        <v>1088</v>
      </c>
      <c r="D590" s="72">
        <f>SUMIFS('Comm_vacancy-LA_data'!E:E,'Comm_vacancy-LA_data'!$D:$D,'Comm_vacancy-inputs_1'!$C590,'Comm_vacancy-LA_data'!$B:$B,'Comm_vacancy-inputs_1'!$B590)</f>
        <v>10813</v>
      </c>
      <c r="E590" s="72">
        <f>SUMIFS('Comm_vacancy-LA_data'!F:F,'Comm_vacancy-LA_data'!$D:$D,'Comm_vacancy-inputs_1'!$C590,'Comm_vacancy-LA_data'!$B:$B,'Comm_vacancy-inputs_1'!$B590)</f>
        <v>825</v>
      </c>
      <c r="F590" s="132">
        <f t="shared" si="18"/>
        <v>7.6297049847405901E-2</v>
      </c>
      <c r="G590" s="108">
        <f t="shared" si="19"/>
        <v>44378</v>
      </c>
    </row>
    <row r="591" spans="1:7" x14ac:dyDescent="0.35">
      <c r="A591" s="72" t="s">
        <v>301</v>
      </c>
      <c r="B591" s="72" t="s">
        <v>302</v>
      </c>
      <c r="C591" s="72" t="s">
        <v>1089</v>
      </c>
      <c r="D591" s="72">
        <f>SUMIFS('Comm_vacancy-LA_data'!E:E,'Comm_vacancy-LA_data'!$D:$D,'Comm_vacancy-inputs_1'!$C591,'Comm_vacancy-LA_data'!$B:$B,'Comm_vacancy-inputs_1'!$B591)</f>
        <v>10868</v>
      </c>
      <c r="E591" s="72">
        <f>SUMIFS('Comm_vacancy-LA_data'!F:F,'Comm_vacancy-LA_data'!$D:$D,'Comm_vacancy-inputs_1'!$C591,'Comm_vacancy-LA_data'!$B:$B,'Comm_vacancy-inputs_1'!$B591)</f>
        <v>837</v>
      </c>
      <c r="F591" s="132">
        <f t="shared" si="18"/>
        <v>7.7015090172984912E-2</v>
      </c>
      <c r="G591" s="108">
        <f t="shared" si="19"/>
        <v>44287</v>
      </c>
    </row>
    <row r="592" spans="1:7" x14ac:dyDescent="0.35">
      <c r="A592" s="72" t="s">
        <v>301</v>
      </c>
      <c r="B592" s="72" t="s">
        <v>302</v>
      </c>
      <c r="C592" s="72" t="s">
        <v>1090</v>
      </c>
      <c r="D592" s="72">
        <f>SUMIFS('Comm_vacancy-LA_data'!E:E,'Comm_vacancy-LA_data'!$D:$D,'Comm_vacancy-inputs_1'!$C592,'Comm_vacancy-LA_data'!$B:$B,'Comm_vacancy-inputs_1'!$B592)</f>
        <v>10864</v>
      </c>
      <c r="E592" s="72">
        <f>SUMIFS('Comm_vacancy-LA_data'!F:F,'Comm_vacancy-LA_data'!$D:$D,'Comm_vacancy-inputs_1'!$C592,'Comm_vacancy-LA_data'!$B:$B,'Comm_vacancy-inputs_1'!$B592)</f>
        <v>838</v>
      </c>
      <c r="F592" s="132">
        <f t="shared" si="18"/>
        <v>7.7135493372606778E-2</v>
      </c>
      <c r="G592" s="108">
        <f t="shared" si="19"/>
        <v>44197</v>
      </c>
    </row>
    <row r="593" spans="1:7" x14ac:dyDescent="0.35">
      <c r="A593" s="72" t="s">
        <v>301</v>
      </c>
      <c r="B593" s="72" t="s">
        <v>302</v>
      </c>
      <c r="C593" s="72" t="s">
        <v>1091</v>
      </c>
      <c r="D593" s="72">
        <f>SUMIFS('Comm_vacancy-LA_data'!E:E,'Comm_vacancy-LA_data'!$D:$D,'Comm_vacancy-inputs_1'!$C593,'Comm_vacancy-LA_data'!$B:$B,'Comm_vacancy-inputs_1'!$B593)</f>
        <v>10813</v>
      </c>
      <c r="E593" s="72">
        <f>SUMIFS('Comm_vacancy-LA_data'!F:F,'Comm_vacancy-LA_data'!$D:$D,'Comm_vacancy-inputs_1'!$C593,'Comm_vacancy-LA_data'!$B:$B,'Comm_vacancy-inputs_1'!$B593)</f>
        <v>841</v>
      </c>
      <c r="F593" s="132">
        <f t="shared" si="18"/>
        <v>7.7776750208082862E-2</v>
      </c>
      <c r="G593" s="108">
        <f t="shared" si="19"/>
        <v>44105</v>
      </c>
    </row>
    <row r="594" spans="1:7" x14ac:dyDescent="0.35">
      <c r="A594" s="72" t="s">
        <v>301</v>
      </c>
      <c r="B594" s="72" t="s">
        <v>302</v>
      </c>
      <c r="C594" s="72" t="s">
        <v>1092</v>
      </c>
      <c r="D594" s="72">
        <f>SUMIFS('Comm_vacancy-LA_data'!E:E,'Comm_vacancy-LA_data'!$D:$D,'Comm_vacancy-inputs_1'!$C594,'Comm_vacancy-LA_data'!$B:$B,'Comm_vacancy-inputs_1'!$B594)</f>
        <v>10841</v>
      </c>
      <c r="E594" s="72">
        <f>SUMIFS('Comm_vacancy-LA_data'!F:F,'Comm_vacancy-LA_data'!$D:$D,'Comm_vacancy-inputs_1'!$C594,'Comm_vacancy-LA_data'!$B:$B,'Comm_vacancy-inputs_1'!$B594)</f>
        <v>853</v>
      </c>
      <c r="F594" s="132">
        <f t="shared" si="18"/>
        <v>7.8682778341481407E-2</v>
      </c>
      <c r="G594" s="108">
        <f t="shared" si="19"/>
        <v>44013</v>
      </c>
    </row>
    <row r="595" spans="1:7" x14ac:dyDescent="0.35">
      <c r="A595" s="72" t="s">
        <v>301</v>
      </c>
      <c r="B595" s="72" t="s">
        <v>302</v>
      </c>
      <c r="C595" s="72" t="s">
        <v>1093</v>
      </c>
      <c r="D595" s="72">
        <f>SUMIFS('Comm_vacancy-LA_data'!E:E,'Comm_vacancy-LA_data'!$D:$D,'Comm_vacancy-inputs_1'!$C595,'Comm_vacancy-LA_data'!$B:$B,'Comm_vacancy-inputs_1'!$B595)</f>
        <v>10855</v>
      </c>
      <c r="E595" s="72">
        <f>SUMIFS('Comm_vacancy-LA_data'!F:F,'Comm_vacancy-LA_data'!$D:$D,'Comm_vacancy-inputs_1'!$C595,'Comm_vacancy-LA_data'!$B:$B,'Comm_vacancy-inputs_1'!$B595)</f>
        <v>789</v>
      </c>
      <c r="F595" s="132">
        <f t="shared" si="18"/>
        <v>7.2685398433901427E-2</v>
      </c>
      <c r="G595" s="108">
        <f t="shared" si="19"/>
        <v>43922</v>
      </c>
    </row>
    <row r="596" spans="1:7" x14ac:dyDescent="0.35">
      <c r="A596" s="72" t="s">
        <v>301</v>
      </c>
      <c r="B596" s="72" t="s">
        <v>302</v>
      </c>
      <c r="C596" s="72" t="s">
        <v>1094</v>
      </c>
      <c r="D596" s="72">
        <f>SUMIFS('Comm_vacancy-LA_data'!E:E,'Comm_vacancy-LA_data'!$D:$D,'Comm_vacancy-inputs_1'!$C596,'Comm_vacancy-LA_data'!$B:$B,'Comm_vacancy-inputs_1'!$B596)</f>
        <v>10658</v>
      </c>
      <c r="E596" s="72">
        <f>SUMIFS('Comm_vacancy-LA_data'!F:F,'Comm_vacancy-LA_data'!$D:$D,'Comm_vacancy-inputs_1'!$C596,'Comm_vacancy-LA_data'!$B:$B,'Comm_vacancy-inputs_1'!$B596)</f>
        <v>807</v>
      </c>
      <c r="F596" s="132">
        <f t="shared" si="18"/>
        <v>7.5717770688684558E-2</v>
      </c>
      <c r="G596" s="108">
        <f t="shared" si="19"/>
        <v>43831</v>
      </c>
    </row>
    <row r="597" spans="1:7" x14ac:dyDescent="0.35">
      <c r="A597" s="72" t="s">
        <v>301</v>
      </c>
      <c r="B597" s="72" t="s">
        <v>302</v>
      </c>
      <c r="C597" s="72" t="s">
        <v>1095</v>
      </c>
      <c r="D597" s="72">
        <f>SUMIFS('Comm_vacancy-LA_data'!E:E,'Comm_vacancy-LA_data'!$D:$D,'Comm_vacancy-inputs_1'!$C597,'Comm_vacancy-LA_data'!$B:$B,'Comm_vacancy-inputs_1'!$B597)</f>
        <v>10674</v>
      </c>
      <c r="E597" s="72">
        <f>SUMIFS('Comm_vacancy-LA_data'!F:F,'Comm_vacancy-LA_data'!$D:$D,'Comm_vacancy-inputs_1'!$C597,'Comm_vacancy-LA_data'!$B:$B,'Comm_vacancy-inputs_1'!$B597)</f>
        <v>721</v>
      </c>
      <c r="F597" s="132">
        <f t="shared" si="18"/>
        <v>6.7547311223533815E-2</v>
      </c>
      <c r="G597" s="108">
        <f t="shared" si="19"/>
        <v>43739</v>
      </c>
    </row>
    <row r="598" spans="1:7" x14ac:dyDescent="0.35">
      <c r="A598" s="72" t="s">
        <v>301</v>
      </c>
      <c r="B598" s="72" t="s">
        <v>302</v>
      </c>
      <c r="C598" s="72" t="s">
        <v>1096</v>
      </c>
      <c r="D598" s="72">
        <f>SUMIFS('Comm_vacancy-LA_data'!E:E,'Comm_vacancy-LA_data'!$D:$D,'Comm_vacancy-inputs_1'!$C598,'Comm_vacancy-LA_data'!$B:$B,'Comm_vacancy-inputs_1'!$B598)</f>
        <v>10683</v>
      </c>
      <c r="E598" s="72">
        <f>SUMIFS('Comm_vacancy-LA_data'!F:F,'Comm_vacancy-LA_data'!$D:$D,'Comm_vacancy-inputs_1'!$C598,'Comm_vacancy-LA_data'!$B:$B,'Comm_vacancy-inputs_1'!$B598)</f>
        <v>469</v>
      </c>
      <c r="F598" s="132">
        <f t="shared" si="18"/>
        <v>4.3901525788636153E-2</v>
      </c>
      <c r="G598" s="108">
        <f t="shared" si="19"/>
        <v>43647</v>
      </c>
    </row>
    <row r="599" spans="1:7" x14ac:dyDescent="0.35">
      <c r="A599" s="72" t="s">
        <v>301</v>
      </c>
      <c r="B599" s="72" t="s">
        <v>302</v>
      </c>
      <c r="C599" s="72" t="s">
        <v>1097</v>
      </c>
      <c r="D599" s="72">
        <f>SUMIFS('Comm_vacancy-LA_data'!E:E,'Comm_vacancy-LA_data'!$D:$D,'Comm_vacancy-inputs_1'!$C599,'Comm_vacancy-LA_data'!$B:$B,'Comm_vacancy-inputs_1'!$B599)</f>
        <v>10674</v>
      </c>
      <c r="E599" s="72">
        <f>SUMIFS('Comm_vacancy-LA_data'!F:F,'Comm_vacancy-LA_data'!$D:$D,'Comm_vacancy-inputs_1'!$C599,'Comm_vacancy-LA_data'!$B:$B,'Comm_vacancy-inputs_1'!$B599)</f>
        <v>734</v>
      </c>
      <c r="F599" s="132">
        <f t="shared" si="18"/>
        <v>6.8765223908562864E-2</v>
      </c>
      <c r="G599" s="108">
        <f t="shared" si="19"/>
        <v>43556</v>
      </c>
    </row>
    <row r="600" spans="1:7" x14ac:dyDescent="0.35">
      <c r="A600" s="72" t="s">
        <v>301</v>
      </c>
      <c r="B600" s="72" t="s">
        <v>302</v>
      </c>
      <c r="C600" s="72" t="s">
        <v>1098</v>
      </c>
      <c r="D600" s="72">
        <f>SUMIFS('Comm_vacancy-LA_data'!E:E,'Comm_vacancy-LA_data'!$D:$D,'Comm_vacancy-inputs_1'!$C600,'Comm_vacancy-LA_data'!$B:$B,'Comm_vacancy-inputs_1'!$B600)</f>
        <v>10586</v>
      </c>
      <c r="E600" s="72">
        <f>SUMIFS('Comm_vacancy-LA_data'!F:F,'Comm_vacancy-LA_data'!$D:$D,'Comm_vacancy-inputs_1'!$C600,'Comm_vacancy-LA_data'!$B:$B,'Comm_vacancy-inputs_1'!$B600)</f>
        <v>730</v>
      </c>
      <c r="F600" s="132">
        <f t="shared" si="18"/>
        <v>6.8959002456074059E-2</v>
      </c>
      <c r="G600" s="108">
        <f t="shared" si="19"/>
        <v>43466</v>
      </c>
    </row>
    <row r="601" spans="1:7" x14ac:dyDescent="0.35">
      <c r="A601" s="72" t="s">
        <v>301</v>
      </c>
      <c r="B601" s="72" t="s">
        <v>302</v>
      </c>
      <c r="C601" s="72" t="s">
        <v>1099</v>
      </c>
      <c r="D601" s="72">
        <f>SUMIFS('Comm_vacancy-LA_data'!E:E,'Comm_vacancy-LA_data'!$D:$D,'Comm_vacancy-inputs_1'!$C601,'Comm_vacancy-LA_data'!$B:$B,'Comm_vacancy-inputs_1'!$B601)</f>
        <v>11054</v>
      </c>
      <c r="E601" s="72">
        <f>SUMIFS('Comm_vacancy-LA_data'!F:F,'Comm_vacancy-LA_data'!$D:$D,'Comm_vacancy-inputs_1'!$C601,'Comm_vacancy-LA_data'!$B:$B,'Comm_vacancy-inputs_1'!$B601)</f>
        <v>828</v>
      </c>
      <c r="F601" s="132">
        <f t="shared" si="18"/>
        <v>7.4905011760448711E-2</v>
      </c>
      <c r="G601" s="108">
        <f t="shared" si="19"/>
        <v>43374</v>
      </c>
    </row>
    <row r="602" spans="1:7" x14ac:dyDescent="0.35">
      <c r="A602" s="72" t="s">
        <v>303</v>
      </c>
      <c r="B602" s="72" t="s">
        <v>304</v>
      </c>
      <c r="C602" s="72" t="s">
        <v>1088</v>
      </c>
      <c r="D602" s="72">
        <f>SUMIFS('Comm_vacancy-LA_data'!E:E,'Comm_vacancy-LA_data'!$D:$D,'Comm_vacancy-inputs_1'!$C602,'Comm_vacancy-LA_data'!$B:$B,'Comm_vacancy-inputs_1'!$B602)</f>
        <v>3993</v>
      </c>
      <c r="E602" s="72">
        <f>SUMIFS('Comm_vacancy-LA_data'!F:F,'Comm_vacancy-LA_data'!$D:$D,'Comm_vacancy-inputs_1'!$C602,'Comm_vacancy-LA_data'!$B:$B,'Comm_vacancy-inputs_1'!$B602)</f>
        <v>443</v>
      </c>
      <c r="F602" s="132">
        <f t="shared" si="18"/>
        <v>0.11094415226646631</v>
      </c>
      <c r="G602" s="108">
        <f t="shared" si="19"/>
        <v>44378</v>
      </c>
    </row>
    <row r="603" spans="1:7" x14ac:dyDescent="0.35">
      <c r="A603" s="72" t="s">
        <v>303</v>
      </c>
      <c r="B603" s="72" t="s">
        <v>304</v>
      </c>
      <c r="C603" s="72" t="s">
        <v>1089</v>
      </c>
      <c r="D603" s="72">
        <f>SUMIFS('Comm_vacancy-LA_data'!E:E,'Comm_vacancy-LA_data'!$D:$D,'Comm_vacancy-inputs_1'!$C603,'Comm_vacancy-LA_data'!$B:$B,'Comm_vacancy-inputs_1'!$B603)</f>
        <v>3997</v>
      </c>
      <c r="E603" s="72">
        <f>SUMIFS('Comm_vacancy-LA_data'!F:F,'Comm_vacancy-LA_data'!$D:$D,'Comm_vacancy-inputs_1'!$C603,'Comm_vacancy-LA_data'!$B:$B,'Comm_vacancy-inputs_1'!$B603)</f>
        <v>426</v>
      </c>
      <c r="F603" s="132">
        <f t="shared" si="18"/>
        <v>0.10657993495121341</v>
      </c>
      <c r="G603" s="108">
        <f t="shared" si="19"/>
        <v>44287</v>
      </c>
    </row>
    <row r="604" spans="1:7" x14ac:dyDescent="0.35">
      <c r="A604" s="72" t="s">
        <v>303</v>
      </c>
      <c r="B604" s="72" t="s">
        <v>304</v>
      </c>
      <c r="C604" s="72" t="s">
        <v>1090</v>
      </c>
      <c r="D604" s="72">
        <f>SUMIFS('Comm_vacancy-LA_data'!E:E,'Comm_vacancy-LA_data'!$D:$D,'Comm_vacancy-inputs_1'!$C604,'Comm_vacancy-LA_data'!$B:$B,'Comm_vacancy-inputs_1'!$B604)</f>
        <v>3992</v>
      </c>
      <c r="E604" s="72">
        <f>SUMIFS('Comm_vacancy-LA_data'!F:F,'Comm_vacancy-LA_data'!$D:$D,'Comm_vacancy-inputs_1'!$C604,'Comm_vacancy-LA_data'!$B:$B,'Comm_vacancy-inputs_1'!$B604)</f>
        <v>417</v>
      </c>
      <c r="F604" s="132">
        <f t="shared" si="18"/>
        <v>0.10445891783567134</v>
      </c>
      <c r="G604" s="108">
        <f t="shared" si="19"/>
        <v>44197</v>
      </c>
    </row>
    <row r="605" spans="1:7" x14ac:dyDescent="0.35">
      <c r="A605" s="72" t="s">
        <v>303</v>
      </c>
      <c r="B605" s="72" t="s">
        <v>304</v>
      </c>
      <c r="C605" s="72" t="s">
        <v>1091</v>
      </c>
      <c r="D605" s="72">
        <f>SUMIFS('Comm_vacancy-LA_data'!E:E,'Comm_vacancy-LA_data'!$D:$D,'Comm_vacancy-inputs_1'!$C605,'Comm_vacancy-LA_data'!$B:$B,'Comm_vacancy-inputs_1'!$B605)</f>
        <v>4015</v>
      </c>
      <c r="E605" s="72">
        <f>SUMIFS('Comm_vacancy-LA_data'!F:F,'Comm_vacancy-LA_data'!$D:$D,'Comm_vacancy-inputs_1'!$C605,'Comm_vacancy-LA_data'!$B:$B,'Comm_vacancy-inputs_1'!$B605)</f>
        <v>424</v>
      </c>
      <c r="F605" s="132">
        <f t="shared" si="18"/>
        <v>0.10560398505603985</v>
      </c>
      <c r="G605" s="108">
        <f t="shared" si="19"/>
        <v>44105</v>
      </c>
    </row>
    <row r="606" spans="1:7" x14ac:dyDescent="0.35">
      <c r="A606" s="72" t="s">
        <v>303</v>
      </c>
      <c r="B606" s="72" t="s">
        <v>304</v>
      </c>
      <c r="C606" s="72" t="s">
        <v>1092</v>
      </c>
      <c r="D606" s="72">
        <f>SUMIFS('Comm_vacancy-LA_data'!E:E,'Comm_vacancy-LA_data'!$D:$D,'Comm_vacancy-inputs_1'!$C606,'Comm_vacancy-LA_data'!$B:$B,'Comm_vacancy-inputs_1'!$B606)</f>
        <v>4007</v>
      </c>
      <c r="E606" s="72">
        <f>SUMIFS('Comm_vacancy-LA_data'!F:F,'Comm_vacancy-LA_data'!$D:$D,'Comm_vacancy-inputs_1'!$C606,'Comm_vacancy-LA_data'!$B:$B,'Comm_vacancy-inputs_1'!$B606)</f>
        <v>428</v>
      </c>
      <c r="F606" s="132">
        <f t="shared" si="18"/>
        <v>0.10681307711504867</v>
      </c>
      <c r="G606" s="108">
        <f t="shared" si="19"/>
        <v>44013</v>
      </c>
    </row>
    <row r="607" spans="1:7" x14ac:dyDescent="0.35">
      <c r="A607" s="72" t="s">
        <v>303</v>
      </c>
      <c r="B607" s="72" t="s">
        <v>304</v>
      </c>
      <c r="C607" s="72" t="s">
        <v>1093</v>
      </c>
      <c r="D607" s="72">
        <f>SUMIFS('Comm_vacancy-LA_data'!E:E,'Comm_vacancy-LA_data'!$D:$D,'Comm_vacancy-inputs_1'!$C607,'Comm_vacancy-LA_data'!$B:$B,'Comm_vacancy-inputs_1'!$B607)</f>
        <v>3959</v>
      </c>
      <c r="E607" s="72">
        <f>SUMIFS('Comm_vacancy-LA_data'!F:F,'Comm_vacancy-LA_data'!$D:$D,'Comm_vacancy-inputs_1'!$C607,'Comm_vacancy-LA_data'!$B:$B,'Comm_vacancy-inputs_1'!$B607)</f>
        <v>423</v>
      </c>
      <c r="F607" s="132">
        <f t="shared" si="18"/>
        <v>0.10684516291992928</v>
      </c>
      <c r="G607" s="108">
        <f t="shared" si="19"/>
        <v>43922</v>
      </c>
    </row>
    <row r="608" spans="1:7" x14ac:dyDescent="0.35">
      <c r="A608" s="72" t="s">
        <v>303</v>
      </c>
      <c r="B608" s="72" t="s">
        <v>304</v>
      </c>
      <c r="C608" s="72" t="s">
        <v>1094</v>
      </c>
      <c r="D608" s="72">
        <f>SUMIFS('Comm_vacancy-LA_data'!E:E,'Comm_vacancy-LA_data'!$D:$D,'Comm_vacancy-inputs_1'!$C608,'Comm_vacancy-LA_data'!$B:$B,'Comm_vacancy-inputs_1'!$B608)</f>
        <v>3965</v>
      </c>
      <c r="E608" s="72">
        <f>SUMIFS('Comm_vacancy-LA_data'!F:F,'Comm_vacancy-LA_data'!$D:$D,'Comm_vacancy-inputs_1'!$C608,'Comm_vacancy-LA_data'!$B:$B,'Comm_vacancy-inputs_1'!$B608)</f>
        <v>395</v>
      </c>
      <c r="F608" s="132">
        <f t="shared" si="18"/>
        <v>9.9621689785624218E-2</v>
      </c>
      <c r="G608" s="108">
        <f t="shared" si="19"/>
        <v>43831</v>
      </c>
    </row>
    <row r="609" spans="1:7" x14ac:dyDescent="0.35">
      <c r="A609" s="72" t="s">
        <v>303</v>
      </c>
      <c r="B609" s="72" t="s">
        <v>304</v>
      </c>
      <c r="C609" s="72" t="s">
        <v>1095</v>
      </c>
      <c r="D609" s="72">
        <f>SUMIFS('Comm_vacancy-LA_data'!E:E,'Comm_vacancy-LA_data'!$D:$D,'Comm_vacancy-inputs_1'!$C609,'Comm_vacancy-LA_data'!$B:$B,'Comm_vacancy-inputs_1'!$B609)</f>
        <v>3954</v>
      </c>
      <c r="E609" s="72">
        <f>SUMIFS('Comm_vacancy-LA_data'!F:F,'Comm_vacancy-LA_data'!$D:$D,'Comm_vacancy-inputs_1'!$C609,'Comm_vacancy-LA_data'!$B:$B,'Comm_vacancy-inputs_1'!$B609)</f>
        <v>409</v>
      </c>
      <c r="F609" s="132">
        <f t="shared" si="18"/>
        <v>0.10343955488113303</v>
      </c>
      <c r="G609" s="108">
        <f t="shared" si="19"/>
        <v>43739</v>
      </c>
    </row>
    <row r="610" spans="1:7" x14ac:dyDescent="0.35">
      <c r="A610" s="72" t="s">
        <v>303</v>
      </c>
      <c r="B610" s="72" t="s">
        <v>304</v>
      </c>
      <c r="C610" s="72" t="s">
        <v>1096</v>
      </c>
      <c r="D610" s="72">
        <f>SUMIFS('Comm_vacancy-LA_data'!E:E,'Comm_vacancy-LA_data'!$D:$D,'Comm_vacancy-inputs_1'!$C610,'Comm_vacancy-LA_data'!$B:$B,'Comm_vacancy-inputs_1'!$B610)</f>
        <v>3953</v>
      </c>
      <c r="E610" s="72">
        <f>SUMIFS('Comm_vacancy-LA_data'!F:F,'Comm_vacancy-LA_data'!$D:$D,'Comm_vacancy-inputs_1'!$C610,'Comm_vacancy-LA_data'!$B:$B,'Comm_vacancy-inputs_1'!$B610)</f>
        <v>412</v>
      </c>
      <c r="F610" s="132">
        <f t="shared" si="18"/>
        <v>0.10422463951429294</v>
      </c>
      <c r="G610" s="108">
        <f t="shared" si="19"/>
        <v>43647</v>
      </c>
    </row>
    <row r="611" spans="1:7" x14ac:dyDescent="0.35">
      <c r="A611" s="72" t="s">
        <v>303</v>
      </c>
      <c r="B611" s="72" t="s">
        <v>304</v>
      </c>
      <c r="C611" s="72" t="s">
        <v>1097</v>
      </c>
      <c r="D611" s="72">
        <f>SUMIFS('Comm_vacancy-LA_data'!E:E,'Comm_vacancy-LA_data'!$D:$D,'Comm_vacancy-inputs_1'!$C611,'Comm_vacancy-LA_data'!$B:$B,'Comm_vacancy-inputs_1'!$B611)</f>
        <v>3946</v>
      </c>
      <c r="E611" s="72">
        <f>SUMIFS('Comm_vacancy-LA_data'!F:F,'Comm_vacancy-LA_data'!$D:$D,'Comm_vacancy-inputs_1'!$C611,'Comm_vacancy-LA_data'!$B:$B,'Comm_vacancy-inputs_1'!$B611)</f>
        <v>390</v>
      </c>
      <c r="F611" s="132">
        <f t="shared" si="18"/>
        <v>9.8834262544348711E-2</v>
      </c>
      <c r="G611" s="108">
        <f t="shared" si="19"/>
        <v>43556</v>
      </c>
    </row>
    <row r="612" spans="1:7" x14ac:dyDescent="0.35">
      <c r="A612" s="72" t="s">
        <v>303</v>
      </c>
      <c r="B612" s="72" t="s">
        <v>304</v>
      </c>
      <c r="C612" s="72" t="s">
        <v>1098</v>
      </c>
      <c r="D612" s="72">
        <f>SUMIFS('Comm_vacancy-LA_data'!E:E,'Comm_vacancy-LA_data'!$D:$D,'Comm_vacancy-inputs_1'!$C612,'Comm_vacancy-LA_data'!$B:$B,'Comm_vacancy-inputs_1'!$B612)</f>
        <v>3861</v>
      </c>
      <c r="E612" s="72">
        <f>SUMIFS('Comm_vacancy-LA_data'!F:F,'Comm_vacancy-LA_data'!$D:$D,'Comm_vacancy-inputs_1'!$C612,'Comm_vacancy-LA_data'!$B:$B,'Comm_vacancy-inputs_1'!$B612)</f>
        <v>365</v>
      </c>
      <c r="F612" s="132">
        <f t="shared" si="18"/>
        <v>9.4535094535094538E-2</v>
      </c>
      <c r="G612" s="108">
        <f t="shared" si="19"/>
        <v>43466</v>
      </c>
    </row>
    <row r="613" spans="1:7" x14ac:dyDescent="0.35">
      <c r="A613" s="72" t="s">
        <v>303</v>
      </c>
      <c r="B613" s="72" t="s">
        <v>304</v>
      </c>
      <c r="C613" s="72" t="s">
        <v>1099</v>
      </c>
      <c r="D613" s="72">
        <f>SUMIFS('Comm_vacancy-LA_data'!E:E,'Comm_vacancy-LA_data'!$D:$D,'Comm_vacancy-inputs_1'!$C613,'Comm_vacancy-LA_data'!$B:$B,'Comm_vacancy-inputs_1'!$B613)</f>
        <v>4095</v>
      </c>
      <c r="E613" s="72">
        <f>SUMIFS('Comm_vacancy-LA_data'!F:F,'Comm_vacancy-LA_data'!$D:$D,'Comm_vacancy-inputs_1'!$C613,'Comm_vacancy-LA_data'!$B:$B,'Comm_vacancy-inputs_1'!$B613)</f>
        <v>409</v>
      </c>
      <c r="F613" s="132">
        <f t="shared" si="18"/>
        <v>9.9877899877899884E-2</v>
      </c>
      <c r="G613" s="108">
        <f t="shared" si="19"/>
        <v>43374</v>
      </c>
    </row>
    <row r="614" spans="1:7" x14ac:dyDescent="0.35">
      <c r="A614" s="72" t="s">
        <v>305</v>
      </c>
      <c r="B614" s="72" t="s">
        <v>306</v>
      </c>
      <c r="C614" s="72" t="s">
        <v>1088</v>
      </c>
      <c r="D614" s="72">
        <f>SUMIFS('Comm_vacancy-LA_data'!E:E,'Comm_vacancy-LA_data'!$D:$D,'Comm_vacancy-inputs_1'!$C614,'Comm_vacancy-LA_data'!$B:$B,'Comm_vacancy-inputs_1'!$B614)</f>
        <v>6361</v>
      </c>
      <c r="E614" s="72">
        <f>SUMIFS('Comm_vacancy-LA_data'!F:F,'Comm_vacancy-LA_data'!$D:$D,'Comm_vacancy-inputs_1'!$C614,'Comm_vacancy-LA_data'!$B:$B,'Comm_vacancy-inputs_1'!$B614)</f>
        <v>99</v>
      </c>
      <c r="F614" s="132">
        <f t="shared" si="18"/>
        <v>1.5563590630404025E-2</v>
      </c>
      <c r="G614" s="108">
        <f t="shared" si="19"/>
        <v>44378</v>
      </c>
    </row>
    <row r="615" spans="1:7" x14ac:dyDescent="0.35">
      <c r="A615" s="72" t="s">
        <v>305</v>
      </c>
      <c r="B615" s="72" t="s">
        <v>306</v>
      </c>
      <c r="C615" s="72" t="s">
        <v>1089</v>
      </c>
      <c r="D615" s="72">
        <f>SUMIFS('Comm_vacancy-LA_data'!E:E,'Comm_vacancy-LA_data'!$D:$D,'Comm_vacancy-inputs_1'!$C615,'Comm_vacancy-LA_data'!$B:$B,'Comm_vacancy-inputs_1'!$B615)</f>
        <v>6340</v>
      </c>
      <c r="E615" s="72">
        <f>SUMIFS('Comm_vacancy-LA_data'!F:F,'Comm_vacancy-LA_data'!$D:$D,'Comm_vacancy-inputs_1'!$C615,'Comm_vacancy-LA_data'!$B:$B,'Comm_vacancy-inputs_1'!$B615)</f>
        <v>99</v>
      </c>
      <c r="F615" s="132">
        <f t="shared" si="18"/>
        <v>1.5615141955835962E-2</v>
      </c>
      <c r="G615" s="108">
        <f t="shared" si="19"/>
        <v>44287</v>
      </c>
    </row>
    <row r="616" spans="1:7" x14ac:dyDescent="0.35">
      <c r="A616" s="72" t="s">
        <v>305</v>
      </c>
      <c r="B616" s="72" t="s">
        <v>306</v>
      </c>
      <c r="C616" s="72" t="s">
        <v>1090</v>
      </c>
      <c r="D616" s="72">
        <f>SUMIFS('Comm_vacancy-LA_data'!E:E,'Comm_vacancy-LA_data'!$D:$D,'Comm_vacancy-inputs_1'!$C616,'Comm_vacancy-LA_data'!$B:$B,'Comm_vacancy-inputs_1'!$B616)</f>
        <v>6344</v>
      </c>
      <c r="E616" s="72">
        <f>SUMIFS('Comm_vacancy-LA_data'!F:F,'Comm_vacancy-LA_data'!$D:$D,'Comm_vacancy-inputs_1'!$C616,'Comm_vacancy-LA_data'!$B:$B,'Comm_vacancy-inputs_1'!$B616)</f>
        <v>100</v>
      </c>
      <c r="F616" s="132">
        <f t="shared" si="18"/>
        <v>1.5762925598991173E-2</v>
      </c>
      <c r="G616" s="108">
        <f t="shared" si="19"/>
        <v>44197</v>
      </c>
    </row>
    <row r="617" spans="1:7" x14ac:dyDescent="0.35">
      <c r="A617" s="72" t="s">
        <v>305</v>
      </c>
      <c r="B617" s="72" t="s">
        <v>306</v>
      </c>
      <c r="C617" s="72" t="s">
        <v>1091</v>
      </c>
      <c r="D617" s="72">
        <f>SUMIFS('Comm_vacancy-LA_data'!E:E,'Comm_vacancy-LA_data'!$D:$D,'Comm_vacancy-inputs_1'!$C617,'Comm_vacancy-LA_data'!$B:$B,'Comm_vacancy-inputs_1'!$B617)</f>
        <v>6340</v>
      </c>
      <c r="E617" s="72">
        <f>SUMIFS('Comm_vacancy-LA_data'!F:F,'Comm_vacancy-LA_data'!$D:$D,'Comm_vacancy-inputs_1'!$C617,'Comm_vacancy-LA_data'!$B:$B,'Comm_vacancy-inputs_1'!$B617)</f>
        <v>100</v>
      </c>
      <c r="F617" s="132">
        <f t="shared" si="18"/>
        <v>1.5772870662460567E-2</v>
      </c>
      <c r="G617" s="108">
        <f t="shared" si="19"/>
        <v>44105</v>
      </c>
    </row>
    <row r="618" spans="1:7" x14ac:dyDescent="0.35">
      <c r="A618" s="72" t="s">
        <v>305</v>
      </c>
      <c r="B618" s="72" t="s">
        <v>306</v>
      </c>
      <c r="C618" s="72" t="s">
        <v>1092</v>
      </c>
      <c r="D618" s="72">
        <f>SUMIFS('Comm_vacancy-LA_data'!E:E,'Comm_vacancy-LA_data'!$D:$D,'Comm_vacancy-inputs_1'!$C618,'Comm_vacancy-LA_data'!$B:$B,'Comm_vacancy-inputs_1'!$B618)</f>
        <v>6329</v>
      </c>
      <c r="E618" s="72">
        <f>SUMIFS('Comm_vacancy-LA_data'!F:F,'Comm_vacancy-LA_data'!$D:$D,'Comm_vacancy-inputs_1'!$C618,'Comm_vacancy-LA_data'!$B:$B,'Comm_vacancy-inputs_1'!$B618)</f>
        <v>104</v>
      </c>
      <c r="F618" s="132">
        <f t="shared" si="18"/>
        <v>1.6432295781324064E-2</v>
      </c>
      <c r="G618" s="108">
        <f t="shared" si="19"/>
        <v>44013</v>
      </c>
    </row>
    <row r="619" spans="1:7" x14ac:dyDescent="0.35">
      <c r="A619" s="72" t="s">
        <v>305</v>
      </c>
      <c r="B619" s="72" t="s">
        <v>306</v>
      </c>
      <c r="C619" s="72" t="s">
        <v>1093</v>
      </c>
      <c r="D619" s="72">
        <f>SUMIFS('Comm_vacancy-LA_data'!E:E,'Comm_vacancy-LA_data'!$D:$D,'Comm_vacancy-inputs_1'!$C619,'Comm_vacancy-LA_data'!$B:$B,'Comm_vacancy-inputs_1'!$B619)</f>
        <v>6295</v>
      </c>
      <c r="E619" s="72">
        <f>SUMIFS('Comm_vacancy-LA_data'!F:F,'Comm_vacancy-LA_data'!$D:$D,'Comm_vacancy-inputs_1'!$C619,'Comm_vacancy-LA_data'!$B:$B,'Comm_vacancy-inputs_1'!$B619)</f>
        <v>101</v>
      </c>
      <c r="F619" s="132">
        <f t="shared" si="18"/>
        <v>1.6044479745830023E-2</v>
      </c>
      <c r="G619" s="108">
        <f t="shared" si="19"/>
        <v>43922</v>
      </c>
    </row>
    <row r="620" spans="1:7" x14ac:dyDescent="0.35">
      <c r="A620" s="72" t="s">
        <v>305</v>
      </c>
      <c r="B620" s="72" t="s">
        <v>306</v>
      </c>
      <c r="C620" s="72" t="s">
        <v>1094</v>
      </c>
      <c r="D620" s="72">
        <f>SUMIFS('Comm_vacancy-LA_data'!E:E,'Comm_vacancy-LA_data'!$D:$D,'Comm_vacancy-inputs_1'!$C620,'Comm_vacancy-LA_data'!$B:$B,'Comm_vacancy-inputs_1'!$B620)</f>
        <v>6161</v>
      </c>
      <c r="E620" s="72">
        <f>SUMIFS('Comm_vacancy-LA_data'!F:F,'Comm_vacancy-LA_data'!$D:$D,'Comm_vacancy-inputs_1'!$C620,'Comm_vacancy-LA_data'!$B:$B,'Comm_vacancy-inputs_1'!$B620)</f>
        <v>100</v>
      </c>
      <c r="F620" s="132">
        <f t="shared" si="18"/>
        <v>1.6231131309852296E-2</v>
      </c>
      <c r="G620" s="108">
        <f t="shared" si="19"/>
        <v>43831</v>
      </c>
    </row>
    <row r="621" spans="1:7" x14ac:dyDescent="0.35">
      <c r="A621" s="72" t="s">
        <v>305</v>
      </c>
      <c r="B621" s="72" t="s">
        <v>306</v>
      </c>
      <c r="C621" s="72" t="s">
        <v>1095</v>
      </c>
      <c r="D621" s="72">
        <f>SUMIFS('Comm_vacancy-LA_data'!E:E,'Comm_vacancy-LA_data'!$D:$D,'Comm_vacancy-inputs_1'!$C621,'Comm_vacancy-LA_data'!$B:$B,'Comm_vacancy-inputs_1'!$B621)</f>
        <v>6119</v>
      </c>
      <c r="E621" s="72">
        <f>SUMIFS('Comm_vacancy-LA_data'!F:F,'Comm_vacancy-LA_data'!$D:$D,'Comm_vacancy-inputs_1'!$C621,'Comm_vacancy-LA_data'!$B:$B,'Comm_vacancy-inputs_1'!$B621)</f>
        <v>103</v>
      </c>
      <c r="F621" s="132">
        <f t="shared" si="18"/>
        <v>1.6832815819578361E-2</v>
      </c>
      <c r="G621" s="108">
        <f t="shared" si="19"/>
        <v>43739</v>
      </c>
    </row>
    <row r="622" spans="1:7" x14ac:dyDescent="0.35">
      <c r="A622" s="72" t="s">
        <v>305</v>
      </c>
      <c r="B622" s="72" t="s">
        <v>306</v>
      </c>
      <c r="C622" s="72" t="s">
        <v>1096</v>
      </c>
      <c r="D622" s="72">
        <f>SUMIFS('Comm_vacancy-LA_data'!E:E,'Comm_vacancy-LA_data'!$D:$D,'Comm_vacancy-inputs_1'!$C622,'Comm_vacancy-LA_data'!$B:$B,'Comm_vacancy-inputs_1'!$B622)</f>
        <v>6128</v>
      </c>
      <c r="E622" s="72">
        <f>SUMIFS('Comm_vacancy-LA_data'!F:F,'Comm_vacancy-LA_data'!$D:$D,'Comm_vacancy-inputs_1'!$C622,'Comm_vacancy-LA_data'!$B:$B,'Comm_vacancy-inputs_1'!$B622)</f>
        <v>90</v>
      </c>
      <c r="F622" s="132">
        <f t="shared" si="18"/>
        <v>1.468668407310705E-2</v>
      </c>
      <c r="G622" s="108">
        <f t="shared" si="19"/>
        <v>43647</v>
      </c>
    </row>
    <row r="623" spans="1:7" x14ac:dyDescent="0.35">
      <c r="A623" s="72" t="s">
        <v>305</v>
      </c>
      <c r="B623" s="72" t="s">
        <v>306</v>
      </c>
      <c r="C623" s="72" t="s">
        <v>1097</v>
      </c>
      <c r="D623" s="72">
        <f>SUMIFS('Comm_vacancy-LA_data'!E:E,'Comm_vacancy-LA_data'!$D:$D,'Comm_vacancy-inputs_1'!$C623,'Comm_vacancy-LA_data'!$B:$B,'Comm_vacancy-inputs_1'!$B623)</f>
        <v>6227</v>
      </c>
      <c r="E623" s="72">
        <f>SUMIFS('Comm_vacancy-LA_data'!F:F,'Comm_vacancy-LA_data'!$D:$D,'Comm_vacancy-inputs_1'!$C623,'Comm_vacancy-LA_data'!$B:$B,'Comm_vacancy-inputs_1'!$B623)</f>
        <v>121</v>
      </c>
      <c r="F623" s="132">
        <f t="shared" si="18"/>
        <v>1.9431507949253253E-2</v>
      </c>
      <c r="G623" s="108">
        <f t="shared" si="19"/>
        <v>43556</v>
      </c>
    </row>
    <row r="624" spans="1:7" x14ac:dyDescent="0.35">
      <c r="A624" s="72" t="s">
        <v>305</v>
      </c>
      <c r="B624" s="72" t="s">
        <v>306</v>
      </c>
      <c r="C624" s="72" t="s">
        <v>1098</v>
      </c>
      <c r="D624" s="72">
        <f>SUMIFS('Comm_vacancy-LA_data'!E:E,'Comm_vacancy-LA_data'!$D:$D,'Comm_vacancy-inputs_1'!$C624,'Comm_vacancy-LA_data'!$B:$B,'Comm_vacancy-inputs_1'!$B624)</f>
        <v>6177</v>
      </c>
      <c r="E624" s="72">
        <f>SUMIFS('Comm_vacancy-LA_data'!F:F,'Comm_vacancy-LA_data'!$D:$D,'Comm_vacancy-inputs_1'!$C624,'Comm_vacancy-LA_data'!$B:$B,'Comm_vacancy-inputs_1'!$B624)</f>
        <v>118</v>
      </c>
      <c r="F624" s="132">
        <f t="shared" si="18"/>
        <v>1.9103124494090983E-2</v>
      </c>
      <c r="G624" s="108">
        <f t="shared" si="19"/>
        <v>43466</v>
      </c>
    </row>
    <row r="625" spans="1:7" x14ac:dyDescent="0.35">
      <c r="A625" s="72" t="s">
        <v>305</v>
      </c>
      <c r="B625" s="72" t="s">
        <v>306</v>
      </c>
      <c r="C625" s="72" t="s">
        <v>1099</v>
      </c>
      <c r="D625" s="72">
        <f>SUMIFS('Comm_vacancy-LA_data'!E:E,'Comm_vacancy-LA_data'!$D:$D,'Comm_vacancy-inputs_1'!$C625,'Comm_vacancy-LA_data'!$B:$B,'Comm_vacancy-inputs_1'!$B625)</f>
        <v>6233</v>
      </c>
      <c r="E625" s="72">
        <f>SUMIFS('Comm_vacancy-LA_data'!F:F,'Comm_vacancy-LA_data'!$D:$D,'Comm_vacancy-inputs_1'!$C625,'Comm_vacancy-LA_data'!$B:$B,'Comm_vacancy-inputs_1'!$B625)</f>
        <v>132</v>
      </c>
      <c r="F625" s="132">
        <f t="shared" si="18"/>
        <v>2.1177603080378631E-2</v>
      </c>
      <c r="G625" s="108">
        <f t="shared" si="19"/>
        <v>43374</v>
      </c>
    </row>
    <row r="626" spans="1:7" x14ac:dyDescent="0.35">
      <c r="A626" s="72" t="s">
        <v>307</v>
      </c>
      <c r="B626" s="72" t="s">
        <v>308</v>
      </c>
      <c r="C626" s="72" t="s">
        <v>1088</v>
      </c>
      <c r="D626" s="72">
        <f>SUMIFS('Comm_vacancy-LA_data'!E:E,'Comm_vacancy-LA_data'!$D:$D,'Comm_vacancy-inputs_1'!$C626,'Comm_vacancy-LA_data'!$B:$B,'Comm_vacancy-inputs_1'!$B626)</f>
        <v>1742</v>
      </c>
      <c r="E626" s="72">
        <f>SUMIFS('Comm_vacancy-LA_data'!F:F,'Comm_vacancy-LA_data'!$D:$D,'Comm_vacancy-inputs_1'!$C626,'Comm_vacancy-LA_data'!$B:$B,'Comm_vacancy-inputs_1'!$B626)</f>
        <v>82</v>
      </c>
      <c r="F626" s="132">
        <f t="shared" si="18"/>
        <v>4.7072330654420208E-2</v>
      </c>
      <c r="G626" s="108">
        <f t="shared" si="19"/>
        <v>44378</v>
      </c>
    </row>
    <row r="627" spans="1:7" x14ac:dyDescent="0.35">
      <c r="A627" s="72" t="s">
        <v>307</v>
      </c>
      <c r="B627" s="72" t="s">
        <v>308</v>
      </c>
      <c r="C627" s="72" t="s">
        <v>1089</v>
      </c>
      <c r="D627" s="72">
        <f>SUMIFS('Comm_vacancy-LA_data'!E:E,'Comm_vacancy-LA_data'!$D:$D,'Comm_vacancy-inputs_1'!$C627,'Comm_vacancy-LA_data'!$B:$B,'Comm_vacancy-inputs_1'!$B627)</f>
        <v>1732</v>
      </c>
      <c r="E627" s="72">
        <f>SUMIFS('Comm_vacancy-LA_data'!F:F,'Comm_vacancy-LA_data'!$D:$D,'Comm_vacancy-inputs_1'!$C627,'Comm_vacancy-LA_data'!$B:$B,'Comm_vacancy-inputs_1'!$B627)</f>
        <v>78</v>
      </c>
      <c r="F627" s="132">
        <f t="shared" si="18"/>
        <v>4.5034642032332567E-2</v>
      </c>
      <c r="G627" s="108">
        <f t="shared" si="19"/>
        <v>44287</v>
      </c>
    </row>
    <row r="628" spans="1:7" x14ac:dyDescent="0.35">
      <c r="A628" s="72" t="s">
        <v>307</v>
      </c>
      <c r="B628" s="72" t="s">
        <v>308</v>
      </c>
      <c r="C628" s="72" t="s">
        <v>1090</v>
      </c>
      <c r="D628" s="72">
        <f>SUMIFS('Comm_vacancy-LA_data'!E:E,'Comm_vacancy-LA_data'!$D:$D,'Comm_vacancy-inputs_1'!$C628,'Comm_vacancy-LA_data'!$B:$B,'Comm_vacancy-inputs_1'!$B628)</f>
        <v>1739</v>
      </c>
      <c r="E628" s="72">
        <f>SUMIFS('Comm_vacancy-LA_data'!F:F,'Comm_vacancy-LA_data'!$D:$D,'Comm_vacancy-inputs_1'!$C628,'Comm_vacancy-LA_data'!$B:$B,'Comm_vacancy-inputs_1'!$B628)</f>
        <v>69</v>
      </c>
      <c r="F628" s="132">
        <f t="shared" si="18"/>
        <v>3.9677975848188614E-2</v>
      </c>
      <c r="G628" s="108">
        <f t="shared" si="19"/>
        <v>44197</v>
      </c>
    </row>
    <row r="629" spans="1:7" x14ac:dyDescent="0.35">
      <c r="A629" s="72" t="s">
        <v>307</v>
      </c>
      <c r="B629" s="72" t="s">
        <v>308</v>
      </c>
      <c r="C629" s="72" t="s">
        <v>1091</v>
      </c>
      <c r="D629" s="72">
        <f>SUMIFS('Comm_vacancy-LA_data'!E:E,'Comm_vacancy-LA_data'!$D:$D,'Comm_vacancy-inputs_1'!$C629,'Comm_vacancy-LA_data'!$B:$B,'Comm_vacancy-inputs_1'!$B629)</f>
        <v>1743</v>
      </c>
      <c r="E629" s="72">
        <f>SUMIFS('Comm_vacancy-LA_data'!F:F,'Comm_vacancy-LA_data'!$D:$D,'Comm_vacancy-inputs_1'!$C629,'Comm_vacancy-LA_data'!$B:$B,'Comm_vacancy-inputs_1'!$B629)</f>
        <v>79</v>
      </c>
      <c r="F629" s="132">
        <f t="shared" si="18"/>
        <v>4.5324153757888695E-2</v>
      </c>
      <c r="G629" s="108">
        <f t="shared" si="19"/>
        <v>44105</v>
      </c>
    </row>
    <row r="630" spans="1:7" x14ac:dyDescent="0.35">
      <c r="A630" s="72" t="s">
        <v>307</v>
      </c>
      <c r="B630" s="72" t="s">
        <v>308</v>
      </c>
      <c r="C630" s="72" t="s">
        <v>1092</v>
      </c>
      <c r="D630" s="72">
        <f>SUMIFS('Comm_vacancy-LA_data'!E:E,'Comm_vacancy-LA_data'!$D:$D,'Comm_vacancy-inputs_1'!$C630,'Comm_vacancy-LA_data'!$B:$B,'Comm_vacancy-inputs_1'!$B630)</f>
        <v>1732</v>
      </c>
      <c r="E630" s="72">
        <f>SUMIFS('Comm_vacancy-LA_data'!F:F,'Comm_vacancy-LA_data'!$D:$D,'Comm_vacancy-inputs_1'!$C630,'Comm_vacancy-LA_data'!$B:$B,'Comm_vacancy-inputs_1'!$B630)</f>
        <v>77</v>
      </c>
      <c r="F630" s="132">
        <f t="shared" si="18"/>
        <v>4.4457274826789836E-2</v>
      </c>
      <c r="G630" s="108">
        <f t="shared" si="19"/>
        <v>44013</v>
      </c>
    </row>
    <row r="631" spans="1:7" x14ac:dyDescent="0.35">
      <c r="A631" s="72" t="s">
        <v>307</v>
      </c>
      <c r="B631" s="72" t="s">
        <v>308</v>
      </c>
      <c r="C631" s="72" t="s">
        <v>1093</v>
      </c>
      <c r="D631" s="72">
        <f>SUMIFS('Comm_vacancy-LA_data'!E:E,'Comm_vacancy-LA_data'!$D:$D,'Comm_vacancy-inputs_1'!$C631,'Comm_vacancy-LA_data'!$B:$B,'Comm_vacancy-inputs_1'!$B631)</f>
        <v>1730</v>
      </c>
      <c r="E631" s="72">
        <f>SUMIFS('Comm_vacancy-LA_data'!F:F,'Comm_vacancy-LA_data'!$D:$D,'Comm_vacancy-inputs_1'!$C631,'Comm_vacancy-LA_data'!$B:$B,'Comm_vacancy-inputs_1'!$B631)</f>
        <v>79</v>
      </c>
      <c r="F631" s="132">
        <f t="shared" si="18"/>
        <v>4.5664739884393062E-2</v>
      </c>
      <c r="G631" s="108">
        <f t="shared" si="19"/>
        <v>43922</v>
      </c>
    </row>
    <row r="632" spans="1:7" x14ac:dyDescent="0.35">
      <c r="A632" s="72" t="s">
        <v>307</v>
      </c>
      <c r="B632" s="72" t="s">
        <v>308</v>
      </c>
      <c r="C632" s="72" t="s">
        <v>1094</v>
      </c>
      <c r="D632" s="72">
        <f>SUMIFS('Comm_vacancy-LA_data'!E:E,'Comm_vacancy-LA_data'!$D:$D,'Comm_vacancy-inputs_1'!$C632,'Comm_vacancy-LA_data'!$B:$B,'Comm_vacancy-inputs_1'!$B632)</f>
        <v>1732</v>
      </c>
      <c r="E632" s="72">
        <f>SUMIFS('Comm_vacancy-LA_data'!F:F,'Comm_vacancy-LA_data'!$D:$D,'Comm_vacancy-inputs_1'!$C632,'Comm_vacancy-LA_data'!$B:$B,'Comm_vacancy-inputs_1'!$B632)</f>
        <v>69</v>
      </c>
      <c r="F632" s="132">
        <f t="shared" si="18"/>
        <v>3.9838337182448037E-2</v>
      </c>
      <c r="G632" s="108">
        <f t="shared" si="19"/>
        <v>43831</v>
      </c>
    </row>
    <row r="633" spans="1:7" x14ac:dyDescent="0.35">
      <c r="A633" s="72" t="s">
        <v>307</v>
      </c>
      <c r="B633" s="72" t="s">
        <v>308</v>
      </c>
      <c r="C633" s="72" t="s">
        <v>1095</v>
      </c>
      <c r="D633" s="72">
        <f>SUMIFS('Comm_vacancy-LA_data'!E:E,'Comm_vacancy-LA_data'!$D:$D,'Comm_vacancy-inputs_1'!$C633,'Comm_vacancy-LA_data'!$B:$B,'Comm_vacancy-inputs_1'!$B633)</f>
        <v>1728</v>
      </c>
      <c r="E633" s="72">
        <f>SUMIFS('Comm_vacancy-LA_data'!F:F,'Comm_vacancy-LA_data'!$D:$D,'Comm_vacancy-inputs_1'!$C633,'Comm_vacancy-LA_data'!$B:$B,'Comm_vacancy-inputs_1'!$B633)</f>
        <v>71</v>
      </c>
      <c r="F633" s="132">
        <f t="shared" si="18"/>
        <v>4.1087962962962965E-2</v>
      </c>
      <c r="G633" s="108">
        <f t="shared" si="19"/>
        <v>43739</v>
      </c>
    </row>
    <row r="634" spans="1:7" x14ac:dyDescent="0.35">
      <c r="A634" s="72" t="s">
        <v>307</v>
      </c>
      <c r="B634" s="72" t="s">
        <v>308</v>
      </c>
      <c r="C634" s="72" t="s">
        <v>1096</v>
      </c>
      <c r="D634" s="72">
        <f>SUMIFS('Comm_vacancy-LA_data'!E:E,'Comm_vacancy-LA_data'!$D:$D,'Comm_vacancy-inputs_1'!$C634,'Comm_vacancy-LA_data'!$B:$B,'Comm_vacancy-inputs_1'!$B634)</f>
        <v>1741</v>
      </c>
      <c r="E634" s="72">
        <f>SUMIFS('Comm_vacancy-LA_data'!F:F,'Comm_vacancy-LA_data'!$D:$D,'Comm_vacancy-inputs_1'!$C634,'Comm_vacancy-LA_data'!$B:$B,'Comm_vacancy-inputs_1'!$B634)</f>
        <v>78</v>
      </c>
      <c r="F634" s="132">
        <f t="shared" si="18"/>
        <v>4.4801838024124067E-2</v>
      </c>
      <c r="G634" s="108">
        <f t="shared" si="19"/>
        <v>43647</v>
      </c>
    </row>
    <row r="635" spans="1:7" x14ac:dyDescent="0.35">
      <c r="A635" s="72" t="s">
        <v>307</v>
      </c>
      <c r="B635" s="72" t="s">
        <v>308</v>
      </c>
      <c r="C635" s="72" t="s">
        <v>1097</v>
      </c>
      <c r="D635" s="72">
        <f>SUMIFS('Comm_vacancy-LA_data'!E:E,'Comm_vacancy-LA_data'!$D:$D,'Comm_vacancy-inputs_1'!$C635,'Comm_vacancy-LA_data'!$B:$B,'Comm_vacancy-inputs_1'!$B635)</f>
        <v>1738</v>
      </c>
      <c r="E635" s="72">
        <f>SUMIFS('Comm_vacancy-LA_data'!F:F,'Comm_vacancy-LA_data'!$D:$D,'Comm_vacancy-inputs_1'!$C635,'Comm_vacancy-LA_data'!$B:$B,'Comm_vacancy-inputs_1'!$B635)</f>
        <v>82</v>
      </c>
      <c r="F635" s="132">
        <f t="shared" si="18"/>
        <v>4.7180667433831994E-2</v>
      </c>
      <c r="G635" s="108">
        <f t="shared" si="19"/>
        <v>43556</v>
      </c>
    </row>
    <row r="636" spans="1:7" x14ac:dyDescent="0.35">
      <c r="A636" s="72" t="s">
        <v>307</v>
      </c>
      <c r="B636" s="72" t="s">
        <v>308</v>
      </c>
      <c r="C636" s="72" t="s">
        <v>1098</v>
      </c>
      <c r="D636" s="72">
        <f>SUMIFS('Comm_vacancy-LA_data'!E:E,'Comm_vacancy-LA_data'!$D:$D,'Comm_vacancy-inputs_1'!$C636,'Comm_vacancy-LA_data'!$B:$B,'Comm_vacancy-inputs_1'!$B636)</f>
        <v>1686</v>
      </c>
      <c r="E636" s="72">
        <f>SUMIFS('Comm_vacancy-LA_data'!F:F,'Comm_vacancy-LA_data'!$D:$D,'Comm_vacancy-inputs_1'!$C636,'Comm_vacancy-LA_data'!$B:$B,'Comm_vacancy-inputs_1'!$B636)</f>
        <v>30</v>
      </c>
      <c r="F636" s="132">
        <f t="shared" si="18"/>
        <v>1.7793594306049824E-2</v>
      </c>
      <c r="G636" s="108">
        <f t="shared" si="19"/>
        <v>43466</v>
      </c>
    </row>
    <row r="637" spans="1:7" x14ac:dyDescent="0.35">
      <c r="A637" s="72" t="s">
        <v>307</v>
      </c>
      <c r="B637" s="72" t="s">
        <v>308</v>
      </c>
      <c r="C637" s="72" t="s">
        <v>1099</v>
      </c>
      <c r="D637" s="72">
        <f>SUMIFS('Comm_vacancy-LA_data'!E:E,'Comm_vacancy-LA_data'!$D:$D,'Comm_vacancy-inputs_1'!$C637,'Comm_vacancy-LA_data'!$B:$B,'Comm_vacancy-inputs_1'!$B637)</f>
        <v>1775</v>
      </c>
      <c r="E637" s="72">
        <f>SUMIFS('Comm_vacancy-LA_data'!F:F,'Comm_vacancy-LA_data'!$D:$D,'Comm_vacancy-inputs_1'!$C637,'Comm_vacancy-LA_data'!$B:$B,'Comm_vacancy-inputs_1'!$B637)</f>
        <v>23</v>
      </c>
      <c r="F637" s="132">
        <f t="shared" si="18"/>
        <v>1.2957746478873239E-2</v>
      </c>
      <c r="G637" s="108">
        <f t="shared" si="19"/>
        <v>43374</v>
      </c>
    </row>
    <row r="638" spans="1:7" x14ac:dyDescent="0.35">
      <c r="A638" s="72" t="s">
        <v>309</v>
      </c>
      <c r="B638" s="72" t="s">
        <v>310</v>
      </c>
      <c r="C638" s="72" t="s">
        <v>1088</v>
      </c>
      <c r="D638" s="72">
        <f>SUMIFS('Comm_vacancy-LA_data'!E:E,'Comm_vacancy-LA_data'!$D:$D,'Comm_vacancy-inputs_1'!$C638,'Comm_vacancy-LA_data'!$B:$B,'Comm_vacancy-inputs_1'!$B638)</f>
        <v>6181</v>
      </c>
      <c r="E638" s="72">
        <f>SUMIFS('Comm_vacancy-LA_data'!F:F,'Comm_vacancy-LA_data'!$D:$D,'Comm_vacancy-inputs_1'!$C638,'Comm_vacancy-LA_data'!$B:$B,'Comm_vacancy-inputs_1'!$B638)</f>
        <v>541</v>
      </c>
      <c r="F638" s="132">
        <f t="shared" si="18"/>
        <v>8.7526290244297034E-2</v>
      </c>
      <c r="G638" s="108">
        <f t="shared" si="19"/>
        <v>44378</v>
      </c>
    </row>
    <row r="639" spans="1:7" x14ac:dyDescent="0.35">
      <c r="A639" s="72" t="s">
        <v>309</v>
      </c>
      <c r="B639" s="72" t="s">
        <v>310</v>
      </c>
      <c r="C639" s="72" t="s">
        <v>1089</v>
      </c>
      <c r="D639" s="72">
        <f>SUMIFS('Comm_vacancy-LA_data'!E:E,'Comm_vacancy-LA_data'!$D:$D,'Comm_vacancy-inputs_1'!$C639,'Comm_vacancy-LA_data'!$B:$B,'Comm_vacancy-inputs_1'!$B639)</f>
        <v>6164</v>
      </c>
      <c r="E639" s="72">
        <f>SUMIFS('Comm_vacancy-LA_data'!F:F,'Comm_vacancy-LA_data'!$D:$D,'Comm_vacancy-inputs_1'!$C639,'Comm_vacancy-LA_data'!$B:$B,'Comm_vacancy-inputs_1'!$B639)</f>
        <v>609</v>
      </c>
      <c r="F639" s="132">
        <f t="shared" si="18"/>
        <v>9.879948085658663E-2</v>
      </c>
      <c r="G639" s="108">
        <f t="shared" si="19"/>
        <v>44287</v>
      </c>
    </row>
    <row r="640" spans="1:7" x14ac:dyDescent="0.35">
      <c r="A640" s="72" t="s">
        <v>309</v>
      </c>
      <c r="B640" s="72" t="s">
        <v>310</v>
      </c>
      <c r="C640" s="72" t="s">
        <v>1090</v>
      </c>
      <c r="D640" s="72">
        <f>SUMIFS('Comm_vacancy-LA_data'!E:E,'Comm_vacancy-LA_data'!$D:$D,'Comm_vacancy-inputs_1'!$C640,'Comm_vacancy-LA_data'!$B:$B,'Comm_vacancy-inputs_1'!$B640)</f>
        <v>6171</v>
      </c>
      <c r="E640" s="72">
        <f>SUMIFS('Comm_vacancy-LA_data'!F:F,'Comm_vacancy-LA_data'!$D:$D,'Comm_vacancy-inputs_1'!$C640,'Comm_vacancy-LA_data'!$B:$B,'Comm_vacancy-inputs_1'!$B640)</f>
        <v>576</v>
      </c>
      <c r="F640" s="132">
        <f t="shared" si="18"/>
        <v>9.3339815264948958E-2</v>
      </c>
      <c r="G640" s="108">
        <f t="shared" si="19"/>
        <v>44197</v>
      </c>
    </row>
    <row r="641" spans="1:7" x14ac:dyDescent="0.35">
      <c r="A641" s="72" t="s">
        <v>309</v>
      </c>
      <c r="B641" s="72" t="s">
        <v>310</v>
      </c>
      <c r="C641" s="72" t="s">
        <v>1091</v>
      </c>
      <c r="D641" s="72">
        <f>SUMIFS('Comm_vacancy-LA_data'!E:E,'Comm_vacancy-LA_data'!$D:$D,'Comm_vacancy-inputs_1'!$C641,'Comm_vacancy-LA_data'!$B:$B,'Comm_vacancy-inputs_1'!$B641)</f>
        <v>6163</v>
      </c>
      <c r="E641" s="72">
        <f>SUMIFS('Comm_vacancy-LA_data'!F:F,'Comm_vacancy-LA_data'!$D:$D,'Comm_vacancy-inputs_1'!$C641,'Comm_vacancy-LA_data'!$B:$B,'Comm_vacancy-inputs_1'!$B641)</f>
        <v>571</v>
      </c>
      <c r="F641" s="132">
        <f t="shared" si="18"/>
        <v>9.2649683595651469E-2</v>
      </c>
      <c r="G641" s="108">
        <f t="shared" si="19"/>
        <v>44105</v>
      </c>
    </row>
    <row r="642" spans="1:7" x14ac:dyDescent="0.35">
      <c r="A642" s="72" t="s">
        <v>309</v>
      </c>
      <c r="B642" s="72" t="s">
        <v>310</v>
      </c>
      <c r="C642" s="72" t="s">
        <v>1092</v>
      </c>
      <c r="D642" s="72">
        <f>SUMIFS('Comm_vacancy-LA_data'!E:E,'Comm_vacancy-LA_data'!$D:$D,'Comm_vacancy-inputs_1'!$C642,'Comm_vacancy-LA_data'!$B:$B,'Comm_vacancy-inputs_1'!$B642)</f>
        <v>6155</v>
      </c>
      <c r="E642" s="72">
        <f>SUMIFS('Comm_vacancy-LA_data'!F:F,'Comm_vacancy-LA_data'!$D:$D,'Comm_vacancy-inputs_1'!$C642,'Comm_vacancy-LA_data'!$B:$B,'Comm_vacancy-inputs_1'!$B642)</f>
        <v>576</v>
      </c>
      <c r="F642" s="132">
        <f t="shared" si="18"/>
        <v>9.3582453290008125E-2</v>
      </c>
      <c r="G642" s="108">
        <f t="shared" si="19"/>
        <v>44013</v>
      </c>
    </row>
    <row r="643" spans="1:7" x14ac:dyDescent="0.35">
      <c r="A643" s="72" t="s">
        <v>309</v>
      </c>
      <c r="B643" s="72" t="s">
        <v>310</v>
      </c>
      <c r="C643" s="72" t="s">
        <v>1093</v>
      </c>
      <c r="D643" s="72">
        <f>SUMIFS('Comm_vacancy-LA_data'!E:E,'Comm_vacancy-LA_data'!$D:$D,'Comm_vacancy-inputs_1'!$C643,'Comm_vacancy-LA_data'!$B:$B,'Comm_vacancy-inputs_1'!$B643)</f>
        <v>6124</v>
      </c>
      <c r="E643" s="72">
        <f>SUMIFS('Comm_vacancy-LA_data'!F:F,'Comm_vacancy-LA_data'!$D:$D,'Comm_vacancy-inputs_1'!$C643,'Comm_vacancy-LA_data'!$B:$B,'Comm_vacancy-inputs_1'!$B643)</f>
        <v>569</v>
      </c>
      <c r="F643" s="132">
        <f t="shared" ref="F643:F706" si="20">IF(E643&lt;&gt;0,E643/D643,"-")</f>
        <v>9.2913128674069242E-2</v>
      </c>
      <c r="G643" s="108">
        <f t="shared" ref="G643:G706" si="21">DATE(LEFT(C643,4),RIGHT(LEFT(C643,7),2),1)</f>
        <v>43922</v>
      </c>
    </row>
    <row r="644" spans="1:7" x14ac:dyDescent="0.35">
      <c r="A644" s="72" t="s">
        <v>309</v>
      </c>
      <c r="B644" s="72" t="s">
        <v>310</v>
      </c>
      <c r="C644" s="72" t="s">
        <v>1094</v>
      </c>
      <c r="D644" s="72">
        <f>SUMIFS('Comm_vacancy-LA_data'!E:E,'Comm_vacancy-LA_data'!$D:$D,'Comm_vacancy-inputs_1'!$C644,'Comm_vacancy-LA_data'!$B:$B,'Comm_vacancy-inputs_1'!$B644)</f>
        <v>6088</v>
      </c>
      <c r="E644" s="72">
        <f>SUMIFS('Comm_vacancy-LA_data'!F:F,'Comm_vacancy-LA_data'!$D:$D,'Comm_vacancy-inputs_1'!$C644,'Comm_vacancy-LA_data'!$B:$B,'Comm_vacancy-inputs_1'!$B644)</f>
        <v>521</v>
      </c>
      <c r="F644" s="132">
        <f t="shared" si="20"/>
        <v>8.5578186596583436E-2</v>
      </c>
      <c r="G644" s="108">
        <f t="shared" si="21"/>
        <v>43831</v>
      </c>
    </row>
    <row r="645" spans="1:7" x14ac:dyDescent="0.35">
      <c r="A645" s="72" t="s">
        <v>309</v>
      </c>
      <c r="B645" s="72" t="s">
        <v>310</v>
      </c>
      <c r="C645" s="72" t="s">
        <v>1095</v>
      </c>
      <c r="D645" s="72">
        <f>SUMIFS('Comm_vacancy-LA_data'!E:E,'Comm_vacancy-LA_data'!$D:$D,'Comm_vacancy-inputs_1'!$C645,'Comm_vacancy-LA_data'!$B:$B,'Comm_vacancy-inputs_1'!$B645)</f>
        <v>6088</v>
      </c>
      <c r="E645" s="72">
        <f>SUMIFS('Comm_vacancy-LA_data'!F:F,'Comm_vacancy-LA_data'!$D:$D,'Comm_vacancy-inputs_1'!$C645,'Comm_vacancy-LA_data'!$B:$B,'Comm_vacancy-inputs_1'!$B645)</f>
        <v>530</v>
      </c>
      <c r="F645" s="132">
        <f t="shared" si="20"/>
        <v>8.7056504599211562E-2</v>
      </c>
      <c r="G645" s="108">
        <f t="shared" si="21"/>
        <v>43739</v>
      </c>
    </row>
    <row r="646" spans="1:7" x14ac:dyDescent="0.35">
      <c r="A646" s="72" t="s">
        <v>309</v>
      </c>
      <c r="B646" s="72" t="s">
        <v>310</v>
      </c>
      <c r="C646" s="72" t="s">
        <v>1096</v>
      </c>
      <c r="D646" s="72">
        <f>SUMIFS('Comm_vacancy-LA_data'!E:E,'Comm_vacancy-LA_data'!$D:$D,'Comm_vacancy-inputs_1'!$C646,'Comm_vacancy-LA_data'!$B:$B,'Comm_vacancy-inputs_1'!$B646)</f>
        <v>6078</v>
      </c>
      <c r="E646" s="72">
        <f>SUMIFS('Comm_vacancy-LA_data'!F:F,'Comm_vacancy-LA_data'!$D:$D,'Comm_vacancy-inputs_1'!$C646,'Comm_vacancy-LA_data'!$B:$B,'Comm_vacancy-inputs_1'!$B646)</f>
        <v>497</v>
      </c>
      <c r="F646" s="132">
        <f t="shared" si="20"/>
        <v>8.1770319183942092E-2</v>
      </c>
      <c r="G646" s="108">
        <f t="shared" si="21"/>
        <v>43647</v>
      </c>
    </row>
    <row r="647" spans="1:7" x14ac:dyDescent="0.35">
      <c r="A647" s="72" t="s">
        <v>309</v>
      </c>
      <c r="B647" s="72" t="s">
        <v>310</v>
      </c>
      <c r="C647" s="72" t="s">
        <v>1097</v>
      </c>
      <c r="D647" s="72">
        <f>SUMIFS('Comm_vacancy-LA_data'!E:E,'Comm_vacancy-LA_data'!$D:$D,'Comm_vacancy-inputs_1'!$C647,'Comm_vacancy-LA_data'!$B:$B,'Comm_vacancy-inputs_1'!$B647)</f>
        <v>6070</v>
      </c>
      <c r="E647" s="72">
        <f>SUMIFS('Comm_vacancy-LA_data'!F:F,'Comm_vacancy-LA_data'!$D:$D,'Comm_vacancy-inputs_1'!$C647,'Comm_vacancy-LA_data'!$B:$B,'Comm_vacancy-inputs_1'!$B647)</f>
        <v>499</v>
      </c>
      <c r="F647" s="132">
        <f t="shared" si="20"/>
        <v>8.2207578253706753E-2</v>
      </c>
      <c r="G647" s="108">
        <f t="shared" si="21"/>
        <v>43556</v>
      </c>
    </row>
    <row r="648" spans="1:7" x14ac:dyDescent="0.35">
      <c r="A648" s="72" t="s">
        <v>309</v>
      </c>
      <c r="B648" s="72" t="s">
        <v>310</v>
      </c>
      <c r="C648" s="72" t="s">
        <v>1098</v>
      </c>
      <c r="D648" s="72">
        <f>SUMIFS('Comm_vacancy-LA_data'!E:E,'Comm_vacancy-LA_data'!$D:$D,'Comm_vacancy-inputs_1'!$C648,'Comm_vacancy-LA_data'!$B:$B,'Comm_vacancy-inputs_1'!$B648)</f>
        <v>5987</v>
      </c>
      <c r="E648" s="72">
        <f>SUMIFS('Comm_vacancy-LA_data'!F:F,'Comm_vacancy-LA_data'!$D:$D,'Comm_vacancy-inputs_1'!$C648,'Comm_vacancy-LA_data'!$B:$B,'Comm_vacancy-inputs_1'!$B648)</f>
        <v>475</v>
      </c>
      <c r="F648" s="132">
        <f t="shared" si="20"/>
        <v>7.9338566894939039E-2</v>
      </c>
      <c r="G648" s="108">
        <f t="shared" si="21"/>
        <v>43466</v>
      </c>
    </row>
    <row r="649" spans="1:7" x14ac:dyDescent="0.35">
      <c r="A649" s="72" t="s">
        <v>309</v>
      </c>
      <c r="B649" s="72" t="s">
        <v>310</v>
      </c>
      <c r="C649" s="72" t="s">
        <v>1099</v>
      </c>
      <c r="D649" s="72">
        <f>SUMIFS('Comm_vacancy-LA_data'!E:E,'Comm_vacancy-LA_data'!$D:$D,'Comm_vacancy-inputs_1'!$C649,'Comm_vacancy-LA_data'!$B:$B,'Comm_vacancy-inputs_1'!$B649)</f>
        <v>6181</v>
      </c>
      <c r="E649" s="72">
        <f>SUMIFS('Comm_vacancy-LA_data'!F:F,'Comm_vacancy-LA_data'!$D:$D,'Comm_vacancy-inputs_1'!$C649,'Comm_vacancy-LA_data'!$B:$B,'Comm_vacancy-inputs_1'!$B649)</f>
        <v>556</v>
      </c>
      <c r="F649" s="132">
        <f t="shared" si="20"/>
        <v>8.9953082025562209E-2</v>
      </c>
      <c r="G649" s="108">
        <f t="shared" si="21"/>
        <v>43374</v>
      </c>
    </row>
    <row r="650" spans="1:7" x14ac:dyDescent="0.35">
      <c r="A650" s="72" t="s">
        <v>311</v>
      </c>
      <c r="B650" s="72" t="s">
        <v>312</v>
      </c>
      <c r="C650" s="72" t="s">
        <v>1088</v>
      </c>
      <c r="D650" s="72">
        <f>SUMIFS('Comm_vacancy-LA_data'!E:E,'Comm_vacancy-LA_data'!$D:$D,'Comm_vacancy-inputs_1'!$C650,'Comm_vacancy-LA_data'!$B:$B,'Comm_vacancy-inputs_1'!$B650)</f>
        <v>3729</v>
      </c>
      <c r="E650" s="72">
        <f>SUMIFS('Comm_vacancy-LA_data'!F:F,'Comm_vacancy-LA_data'!$D:$D,'Comm_vacancy-inputs_1'!$C650,'Comm_vacancy-LA_data'!$B:$B,'Comm_vacancy-inputs_1'!$B650)</f>
        <v>163</v>
      </c>
      <c r="F650" s="132">
        <f t="shared" si="20"/>
        <v>4.3711450791096812E-2</v>
      </c>
      <c r="G650" s="108">
        <f t="shared" si="21"/>
        <v>44378</v>
      </c>
    </row>
    <row r="651" spans="1:7" x14ac:dyDescent="0.35">
      <c r="A651" s="72" t="s">
        <v>311</v>
      </c>
      <c r="B651" s="72" t="s">
        <v>312</v>
      </c>
      <c r="C651" s="72" t="s">
        <v>1089</v>
      </c>
      <c r="D651" s="72">
        <f>SUMIFS('Comm_vacancy-LA_data'!E:E,'Comm_vacancy-LA_data'!$D:$D,'Comm_vacancy-inputs_1'!$C651,'Comm_vacancy-LA_data'!$B:$B,'Comm_vacancy-inputs_1'!$B651)</f>
        <v>3736</v>
      </c>
      <c r="E651" s="72">
        <f>SUMIFS('Comm_vacancy-LA_data'!F:F,'Comm_vacancy-LA_data'!$D:$D,'Comm_vacancy-inputs_1'!$C651,'Comm_vacancy-LA_data'!$B:$B,'Comm_vacancy-inputs_1'!$B651)</f>
        <v>162</v>
      </c>
      <c r="F651" s="132">
        <f t="shared" si="20"/>
        <v>4.3361884368308352E-2</v>
      </c>
      <c r="G651" s="108">
        <f t="shared" si="21"/>
        <v>44287</v>
      </c>
    </row>
    <row r="652" spans="1:7" x14ac:dyDescent="0.35">
      <c r="A652" s="72" t="s">
        <v>311</v>
      </c>
      <c r="B652" s="72" t="s">
        <v>312</v>
      </c>
      <c r="C652" s="72" t="s">
        <v>1090</v>
      </c>
      <c r="D652" s="72">
        <f>SUMIFS('Comm_vacancy-LA_data'!E:E,'Comm_vacancy-LA_data'!$D:$D,'Comm_vacancy-inputs_1'!$C652,'Comm_vacancy-LA_data'!$B:$B,'Comm_vacancy-inputs_1'!$B652)</f>
        <v>3744</v>
      </c>
      <c r="E652" s="72">
        <f>SUMIFS('Comm_vacancy-LA_data'!F:F,'Comm_vacancy-LA_data'!$D:$D,'Comm_vacancy-inputs_1'!$C652,'Comm_vacancy-LA_data'!$B:$B,'Comm_vacancy-inputs_1'!$B652)</f>
        <v>165</v>
      </c>
      <c r="F652" s="132">
        <f t="shared" si="20"/>
        <v>4.4070512820512824E-2</v>
      </c>
      <c r="G652" s="108">
        <f t="shared" si="21"/>
        <v>44197</v>
      </c>
    </row>
    <row r="653" spans="1:7" x14ac:dyDescent="0.35">
      <c r="A653" s="72" t="s">
        <v>311</v>
      </c>
      <c r="B653" s="72" t="s">
        <v>312</v>
      </c>
      <c r="C653" s="72" t="s">
        <v>1091</v>
      </c>
      <c r="D653" s="72">
        <f>SUMIFS('Comm_vacancy-LA_data'!E:E,'Comm_vacancy-LA_data'!$D:$D,'Comm_vacancy-inputs_1'!$C653,'Comm_vacancy-LA_data'!$B:$B,'Comm_vacancy-inputs_1'!$B653)</f>
        <v>3738</v>
      </c>
      <c r="E653" s="72">
        <f>SUMIFS('Comm_vacancy-LA_data'!F:F,'Comm_vacancy-LA_data'!$D:$D,'Comm_vacancy-inputs_1'!$C653,'Comm_vacancy-LA_data'!$B:$B,'Comm_vacancy-inputs_1'!$B653)</f>
        <v>173</v>
      </c>
      <c r="F653" s="132">
        <f t="shared" si="20"/>
        <v>4.6281433921883358E-2</v>
      </c>
      <c r="G653" s="108">
        <f t="shared" si="21"/>
        <v>44105</v>
      </c>
    </row>
    <row r="654" spans="1:7" x14ac:dyDescent="0.35">
      <c r="A654" s="72" t="s">
        <v>311</v>
      </c>
      <c r="B654" s="72" t="s">
        <v>312</v>
      </c>
      <c r="C654" s="72" t="s">
        <v>1092</v>
      </c>
      <c r="D654" s="72">
        <f>SUMIFS('Comm_vacancy-LA_data'!E:E,'Comm_vacancy-LA_data'!$D:$D,'Comm_vacancy-inputs_1'!$C654,'Comm_vacancy-LA_data'!$B:$B,'Comm_vacancy-inputs_1'!$B654)</f>
        <v>3721</v>
      </c>
      <c r="E654" s="72">
        <f>SUMIFS('Comm_vacancy-LA_data'!F:F,'Comm_vacancy-LA_data'!$D:$D,'Comm_vacancy-inputs_1'!$C654,'Comm_vacancy-LA_data'!$B:$B,'Comm_vacancy-inputs_1'!$B654)</f>
        <v>172</v>
      </c>
      <c r="F654" s="132">
        <f t="shared" si="20"/>
        <v>4.6224133297500671E-2</v>
      </c>
      <c r="G654" s="108">
        <f t="shared" si="21"/>
        <v>44013</v>
      </c>
    </row>
    <row r="655" spans="1:7" x14ac:dyDescent="0.35">
      <c r="A655" s="72" t="s">
        <v>311</v>
      </c>
      <c r="B655" s="72" t="s">
        <v>312</v>
      </c>
      <c r="C655" s="72" t="s">
        <v>1093</v>
      </c>
      <c r="D655" s="72">
        <f>SUMIFS('Comm_vacancy-LA_data'!E:E,'Comm_vacancy-LA_data'!$D:$D,'Comm_vacancy-inputs_1'!$C655,'Comm_vacancy-LA_data'!$B:$B,'Comm_vacancy-inputs_1'!$B655)</f>
        <v>3682</v>
      </c>
      <c r="E655" s="72">
        <f>SUMIFS('Comm_vacancy-LA_data'!F:F,'Comm_vacancy-LA_data'!$D:$D,'Comm_vacancy-inputs_1'!$C655,'Comm_vacancy-LA_data'!$B:$B,'Comm_vacancy-inputs_1'!$B655)</f>
        <v>171</v>
      </c>
      <c r="F655" s="132">
        <f t="shared" si="20"/>
        <v>4.6442151004888646E-2</v>
      </c>
      <c r="G655" s="108">
        <f t="shared" si="21"/>
        <v>43922</v>
      </c>
    </row>
    <row r="656" spans="1:7" x14ac:dyDescent="0.35">
      <c r="A656" s="72" t="s">
        <v>311</v>
      </c>
      <c r="B656" s="72" t="s">
        <v>312</v>
      </c>
      <c r="C656" s="72" t="s">
        <v>1094</v>
      </c>
      <c r="D656" s="72">
        <f>SUMIFS('Comm_vacancy-LA_data'!E:E,'Comm_vacancy-LA_data'!$D:$D,'Comm_vacancy-inputs_1'!$C656,'Comm_vacancy-LA_data'!$B:$B,'Comm_vacancy-inputs_1'!$B656)</f>
        <v>3530</v>
      </c>
      <c r="E656" s="72">
        <f>SUMIFS('Comm_vacancy-LA_data'!F:F,'Comm_vacancy-LA_data'!$D:$D,'Comm_vacancy-inputs_1'!$C656,'Comm_vacancy-LA_data'!$B:$B,'Comm_vacancy-inputs_1'!$B656)</f>
        <v>179</v>
      </c>
      <c r="F656" s="132">
        <f t="shared" si="20"/>
        <v>5.0708215297450426E-2</v>
      </c>
      <c r="G656" s="108">
        <f t="shared" si="21"/>
        <v>43831</v>
      </c>
    </row>
    <row r="657" spans="1:7" x14ac:dyDescent="0.35">
      <c r="A657" s="72" t="s">
        <v>311</v>
      </c>
      <c r="B657" s="72" t="s">
        <v>312</v>
      </c>
      <c r="C657" s="72" t="s">
        <v>1095</v>
      </c>
      <c r="D657" s="72">
        <f>SUMIFS('Comm_vacancy-LA_data'!E:E,'Comm_vacancy-LA_data'!$D:$D,'Comm_vacancy-inputs_1'!$C657,'Comm_vacancy-LA_data'!$B:$B,'Comm_vacancy-inputs_1'!$B657)</f>
        <v>3486</v>
      </c>
      <c r="E657" s="72">
        <f>SUMIFS('Comm_vacancy-LA_data'!F:F,'Comm_vacancy-LA_data'!$D:$D,'Comm_vacancy-inputs_1'!$C657,'Comm_vacancy-LA_data'!$B:$B,'Comm_vacancy-inputs_1'!$B657)</f>
        <v>177</v>
      </c>
      <c r="F657" s="132">
        <f t="shared" si="20"/>
        <v>5.0774526678141134E-2</v>
      </c>
      <c r="G657" s="108">
        <f t="shared" si="21"/>
        <v>43739</v>
      </c>
    </row>
    <row r="658" spans="1:7" x14ac:dyDescent="0.35">
      <c r="A658" s="72" t="s">
        <v>311</v>
      </c>
      <c r="B658" s="72" t="s">
        <v>312</v>
      </c>
      <c r="C658" s="72" t="s">
        <v>1096</v>
      </c>
      <c r="D658" s="72">
        <f>SUMIFS('Comm_vacancy-LA_data'!E:E,'Comm_vacancy-LA_data'!$D:$D,'Comm_vacancy-inputs_1'!$C658,'Comm_vacancy-LA_data'!$B:$B,'Comm_vacancy-inputs_1'!$B658)</f>
        <v>3483</v>
      </c>
      <c r="E658" s="72">
        <f>SUMIFS('Comm_vacancy-LA_data'!F:F,'Comm_vacancy-LA_data'!$D:$D,'Comm_vacancy-inputs_1'!$C658,'Comm_vacancy-LA_data'!$B:$B,'Comm_vacancy-inputs_1'!$B658)</f>
        <v>164</v>
      </c>
      <c r="F658" s="132">
        <f t="shared" si="20"/>
        <v>4.7085845535457936E-2</v>
      </c>
      <c r="G658" s="108">
        <f t="shared" si="21"/>
        <v>43647</v>
      </c>
    </row>
    <row r="659" spans="1:7" x14ac:dyDescent="0.35">
      <c r="A659" s="72" t="s">
        <v>311</v>
      </c>
      <c r="B659" s="72" t="s">
        <v>312</v>
      </c>
      <c r="C659" s="72" t="s">
        <v>1097</v>
      </c>
      <c r="D659" s="72">
        <f>SUMIFS('Comm_vacancy-LA_data'!E:E,'Comm_vacancy-LA_data'!$D:$D,'Comm_vacancy-inputs_1'!$C659,'Comm_vacancy-LA_data'!$B:$B,'Comm_vacancy-inputs_1'!$B659)</f>
        <v>3481</v>
      </c>
      <c r="E659" s="72">
        <f>SUMIFS('Comm_vacancy-LA_data'!F:F,'Comm_vacancy-LA_data'!$D:$D,'Comm_vacancy-inputs_1'!$C659,'Comm_vacancy-LA_data'!$B:$B,'Comm_vacancy-inputs_1'!$B659)</f>
        <v>132</v>
      </c>
      <c r="F659" s="132">
        <f t="shared" si="20"/>
        <v>3.7920137891410514E-2</v>
      </c>
      <c r="G659" s="108">
        <f t="shared" si="21"/>
        <v>43556</v>
      </c>
    </row>
    <row r="660" spans="1:7" x14ac:dyDescent="0.35">
      <c r="A660" s="72" t="s">
        <v>311</v>
      </c>
      <c r="B660" s="72" t="s">
        <v>312</v>
      </c>
      <c r="C660" s="72" t="s">
        <v>1098</v>
      </c>
      <c r="D660" s="72">
        <f>SUMIFS('Comm_vacancy-LA_data'!E:E,'Comm_vacancy-LA_data'!$D:$D,'Comm_vacancy-inputs_1'!$C660,'Comm_vacancy-LA_data'!$B:$B,'Comm_vacancy-inputs_1'!$B660)</f>
        <v>3408</v>
      </c>
      <c r="E660" s="72">
        <f>SUMIFS('Comm_vacancy-LA_data'!F:F,'Comm_vacancy-LA_data'!$D:$D,'Comm_vacancy-inputs_1'!$C660,'Comm_vacancy-LA_data'!$B:$B,'Comm_vacancy-inputs_1'!$B660)</f>
        <v>127</v>
      </c>
      <c r="F660" s="132">
        <f t="shared" si="20"/>
        <v>3.7265258215962438E-2</v>
      </c>
      <c r="G660" s="108">
        <f t="shared" si="21"/>
        <v>43466</v>
      </c>
    </row>
    <row r="661" spans="1:7" x14ac:dyDescent="0.35">
      <c r="A661" s="72" t="s">
        <v>311</v>
      </c>
      <c r="B661" s="72" t="s">
        <v>312</v>
      </c>
      <c r="C661" s="72" t="s">
        <v>1099</v>
      </c>
      <c r="D661" s="72">
        <f>SUMIFS('Comm_vacancy-LA_data'!E:E,'Comm_vacancy-LA_data'!$D:$D,'Comm_vacancy-inputs_1'!$C661,'Comm_vacancy-LA_data'!$B:$B,'Comm_vacancy-inputs_1'!$B661)</f>
        <v>3462</v>
      </c>
      <c r="E661" s="72">
        <f>SUMIFS('Comm_vacancy-LA_data'!F:F,'Comm_vacancy-LA_data'!$D:$D,'Comm_vacancy-inputs_1'!$C661,'Comm_vacancy-LA_data'!$B:$B,'Comm_vacancy-inputs_1'!$B661)</f>
        <v>132</v>
      </c>
      <c r="F661" s="132">
        <f t="shared" si="20"/>
        <v>3.8128249566724434E-2</v>
      </c>
      <c r="G661" s="108">
        <f t="shared" si="21"/>
        <v>43374</v>
      </c>
    </row>
    <row r="662" spans="1:7" x14ac:dyDescent="0.35">
      <c r="A662" s="72" t="s">
        <v>313</v>
      </c>
      <c r="B662" s="72" t="s">
        <v>314</v>
      </c>
      <c r="C662" s="72" t="s">
        <v>1088</v>
      </c>
      <c r="D662" s="72">
        <f>SUMIFS('Comm_vacancy-LA_data'!E:E,'Comm_vacancy-LA_data'!$D:$D,'Comm_vacancy-inputs_1'!$C662,'Comm_vacancy-LA_data'!$B:$B,'Comm_vacancy-inputs_1'!$B662)</f>
        <v>4168</v>
      </c>
      <c r="E662" s="72">
        <f>SUMIFS('Comm_vacancy-LA_data'!F:F,'Comm_vacancy-LA_data'!$D:$D,'Comm_vacancy-inputs_1'!$C662,'Comm_vacancy-LA_data'!$B:$B,'Comm_vacancy-inputs_1'!$B662)</f>
        <v>365</v>
      </c>
      <c r="F662" s="132">
        <f t="shared" si="20"/>
        <v>8.7571976967370443E-2</v>
      </c>
      <c r="G662" s="108">
        <f t="shared" si="21"/>
        <v>44378</v>
      </c>
    </row>
    <row r="663" spans="1:7" x14ac:dyDescent="0.35">
      <c r="A663" s="72" t="s">
        <v>313</v>
      </c>
      <c r="B663" s="72" t="s">
        <v>314</v>
      </c>
      <c r="C663" s="72" t="s">
        <v>1089</v>
      </c>
      <c r="D663" s="72">
        <f>SUMIFS('Comm_vacancy-LA_data'!E:E,'Comm_vacancy-LA_data'!$D:$D,'Comm_vacancy-inputs_1'!$C663,'Comm_vacancy-LA_data'!$B:$B,'Comm_vacancy-inputs_1'!$B663)</f>
        <v>4172</v>
      </c>
      <c r="E663" s="72">
        <f>SUMIFS('Comm_vacancy-LA_data'!F:F,'Comm_vacancy-LA_data'!$D:$D,'Comm_vacancy-inputs_1'!$C663,'Comm_vacancy-LA_data'!$B:$B,'Comm_vacancy-inputs_1'!$B663)</f>
        <v>357</v>
      </c>
      <c r="F663" s="132">
        <f t="shared" si="20"/>
        <v>8.557046979865772E-2</v>
      </c>
      <c r="G663" s="108">
        <f t="shared" si="21"/>
        <v>44287</v>
      </c>
    </row>
    <row r="664" spans="1:7" x14ac:dyDescent="0.35">
      <c r="A664" s="72" t="s">
        <v>313</v>
      </c>
      <c r="B664" s="72" t="s">
        <v>314</v>
      </c>
      <c r="C664" s="72" t="s">
        <v>1090</v>
      </c>
      <c r="D664" s="72">
        <f>SUMIFS('Comm_vacancy-LA_data'!E:E,'Comm_vacancy-LA_data'!$D:$D,'Comm_vacancy-inputs_1'!$C664,'Comm_vacancy-LA_data'!$B:$B,'Comm_vacancy-inputs_1'!$B664)</f>
        <v>4156</v>
      </c>
      <c r="E664" s="72">
        <f>SUMIFS('Comm_vacancy-LA_data'!F:F,'Comm_vacancy-LA_data'!$D:$D,'Comm_vacancy-inputs_1'!$C664,'Comm_vacancy-LA_data'!$B:$B,'Comm_vacancy-inputs_1'!$B664)</f>
        <v>350</v>
      </c>
      <c r="F664" s="132">
        <f t="shared" si="20"/>
        <v>8.4215591915303173E-2</v>
      </c>
      <c r="G664" s="108">
        <f t="shared" si="21"/>
        <v>44197</v>
      </c>
    </row>
    <row r="665" spans="1:7" x14ac:dyDescent="0.35">
      <c r="A665" s="72" t="s">
        <v>313</v>
      </c>
      <c r="B665" s="72" t="s">
        <v>314</v>
      </c>
      <c r="C665" s="72" t="s">
        <v>1091</v>
      </c>
      <c r="D665" s="72">
        <f>SUMIFS('Comm_vacancy-LA_data'!E:E,'Comm_vacancy-LA_data'!$D:$D,'Comm_vacancy-inputs_1'!$C665,'Comm_vacancy-LA_data'!$B:$B,'Comm_vacancy-inputs_1'!$B665)</f>
        <v>4156</v>
      </c>
      <c r="E665" s="72">
        <f>SUMIFS('Comm_vacancy-LA_data'!F:F,'Comm_vacancy-LA_data'!$D:$D,'Comm_vacancy-inputs_1'!$C665,'Comm_vacancy-LA_data'!$B:$B,'Comm_vacancy-inputs_1'!$B665)</f>
        <v>346</v>
      </c>
      <c r="F665" s="132">
        <f t="shared" si="20"/>
        <v>8.3253128007699712E-2</v>
      </c>
      <c r="G665" s="108">
        <f t="shared" si="21"/>
        <v>44105</v>
      </c>
    </row>
    <row r="666" spans="1:7" x14ac:dyDescent="0.35">
      <c r="A666" s="72" t="s">
        <v>313</v>
      </c>
      <c r="B666" s="72" t="s">
        <v>314</v>
      </c>
      <c r="C666" s="72" t="s">
        <v>1092</v>
      </c>
      <c r="D666" s="72">
        <f>SUMIFS('Comm_vacancy-LA_data'!E:E,'Comm_vacancy-LA_data'!$D:$D,'Comm_vacancy-inputs_1'!$C666,'Comm_vacancy-LA_data'!$B:$B,'Comm_vacancy-inputs_1'!$B666)</f>
        <v>4162</v>
      </c>
      <c r="E666" s="72">
        <f>SUMIFS('Comm_vacancy-LA_data'!F:F,'Comm_vacancy-LA_data'!$D:$D,'Comm_vacancy-inputs_1'!$C666,'Comm_vacancy-LA_data'!$B:$B,'Comm_vacancy-inputs_1'!$B666)</f>
        <v>337</v>
      </c>
      <c r="F666" s="132">
        <f t="shared" si="20"/>
        <v>8.097068716962999E-2</v>
      </c>
      <c r="G666" s="108">
        <f t="shared" si="21"/>
        <v>44013</v>
      </c>
    </row>
    <row r="667" spans="1:7" x14ac:dyDescent="0.35">
      <c r="A667" s="72" t="s">
        <v>313</v>
      </c>
      <c r="B667" s="72" t="s">
        <v>314</v>
      </c>
      <c r="C667" s="72" t="s">
        <v>1093</v>
      </c>
      <c r="D667" s="72">
        <f>SUMIFS('Comm_vacancy-LA_data'!E:E,'Comm_vacancy-LA_data'!$D:$D,'Comm_vacancy-inputs_1'!$C667,'Comm_vacancy-LA_data'!$B:$B,'Comm_vacancy-inputs_1'!$B667)</f>
        <v>4160</v>
      </c>
      <c r="E667" s="72">
        <f>SUMIFS('Comm_vacancy-LA_data'!F:F,'Comm_vacancy-LA_data'!$D:$D,'Comm_vacancy-inputs_1'!$C667,'Comm_vacancy-LA_data'!$B:$B,'Comm_vacancy-inputs_1'!$B667)</f>
        <v>350</v>
      </c>
      <c r="F667" s="132">
        <f t="shared" si="20"/>
        <v>8.4134615384615391E-2</v>
      </c>
      <c r="G667" s="108">
        <f t="shared" si="21"/>
        <v>43922</v>
      </c>
    </row>
    <row r="668" spans="1:7" x14ac:dyDescent="0.35">
      <c r="A668" s="72" t="s">
        <v>313</v>
      </c>
      <c r="B668" s="72" t="s">
        <v>314</v>
      </c>
      <c r="C668" s="72" t="s">
        <v>1094</v>
      </c>
      <c r="D668" s="72">
        <f>SUMIFS('Comm_vacancy-LA_data'!E:E,'Comm_vacancy-LA_data'!$D:$D,'Comm_vacancy-inputs_1'!$C668,'Comm_vacancy-LA_data'!$B:$B,'Comm_vacancy-inputs_1'!$B668)</f>
        <v>4136</v>
      </c>
      <c r="E668" s="72">
        <f>SUMIFS('Comm_vacancy-LA_data'!F:F,'Comm_vacancy-LA_data'!$D:$D,'Comm_vacancy-inputs_1'!$C668,'Comm_vacancy-LA_data'!$B:$B,'Comm_vacancy-inputs_1'!$B668)</f>
        <v>357</v>
      </c>
      <c r="F668" s="132">
        <f t="shared" si="20"/>
        <v>8.6315280464216632E-2</v>
      </c>
      <c r="G668" s="108">
        <f t="shared" si="21"/>
        <v>43831</v>
      </c>
    </row>
    <row r="669" spans="1:7" x14ac:dyDescent="0.35">
      <c r="A669" s="72" t="s">
        <v>313</v>
      </c>
      <c r="B669" s="72" t="s">
        <v>314</v>
      </c>
      <c r="C669" s="72" t="s">
        <v>1095</v>
      </c>
      <c r="D669" s="72">
        <f>SUMIFS('Comm_vacancy-LA_data'!E:E,'Comm_vacancy-LA_data'!$D:$D,'Comm_vacancy-inputs_1'!$C669,'Comm_vacancy-LA_data'!$B:$B,'Comm_vacancy-inputs_1'!$B669)</f>
        <v>4122</v>
      </c>
      <c r="E669" s="72">
        <f>SUMIFS('Comm_vacancy-LA_data'!F:F,'Comm_vacancy-LA_data'!$D:$D,'Comm_vacancy-inputs_1'!$C669,'Comm_vacancy-LA_data'!$B:$B,'Comm_vacancy-inputs_1'!$B669)</f>
        <v>371</v>
      </c>
      <c r="F669" s="132">
        <f t="shared" si="20"/>
        <v>9.0004852013585643E-2</v>
      </c>
      <c r="G669" s="108">
        <f t="shared" si="21"/>
        <v>43739</v>
      </c>
    </row>
    <row r="670" spans="1:7" x14ac:dyDescent="0.35">
      <c r="A670" s="72" t="s">
        <v>313</v>
      </c>
      <c r="B670" s="72" t="s">
        <v>314</v>
      </c>
      <c r="C670" s="72" t="s">
        <v>1096</v>
      </c>
      <c r="D670" s="72">
        <f>SUMIFS('Comm_vacancy-LA_data'!E:E,'Comm_vacancy-LA_data'!$D:$D,'Comm_vacancy-inputs_1'!$C670,'Comm_vacancy-LA_data'!$B:$B,'Comm_vacancy-inputs_1'!$B670)</f>
        <v>4124</v>
      </c>
      <c r="E670" s="72">
        <f>SUMIFS('Comm_vacancy-LA_data'!F:F,'Comm_vacancy-LA_data'!$D:$D,'Comm_vacancy-inputs_1'!$C670,'Comm_vacancy-LA_data'!$B:$B,'Comm_vacancy-inputs_1'!$B670)</f>
        <v>371</v>
      </c>
      <c r="F670" s="132">
        <f t="shared" si="20"/>
        <v>8.9961202715809888E-2</v>
      </c>
      <c r="G670" s="108">
        <f t="shared" si="21"/>
        <v>43647</v>
      </c>
    </row>
    <row r="671" spans="1:7" x14ac:dyDescent="0.35">
      <c r="A671" s="72" t="s">
        <v>313</v>
      </c>
      <c r="B671" s="72" t="s">
        <v>314</v>
      </c>
      <c r="C671" s="72" t="s">
        <v>1097</v>
      </c>
      <c r="D671" s="72">
        <f>SUMIFS('Comm_vacancy-LA_data'!E:E,'Comm_vacancy-LA_data'!$D:$D,'Comm_vacancy-inputs_1'!$C671,'Comm_vacancy-LA_data'!$B:$B,'Comm_vacancy-inputs_1'!$B671)</f>
        <v>4116</v>
      </c>
      <c r="E671" s="72">
        <f>SUMIFS('Comm_vacancy-LA_data'!F:F,'Comm_vacancy-LA_data'!$D:$D,'Comm_vacancy-inputs_1'!$C671,'Comm_vacancy-LA_data'!$B:$B,'Comm_vacancy-inputs_1'!$B671)</f>
        <v>334</v>
      </c>
      <c r="F671" s="132">
        <f t="shared" si="20"/>
        <v>8.1146744412050539E-2</v>
      </c>
      <c r="G671" s="108">
        <f t="shared" si="21"/>
        <v>43556</v>
      </c>
    </row>
    <row r="672" spans="1:7" x14ac:dyDescent="0.35">
      <c r="A672" s="72" t="s">
        <v>313</v>
      </c>
      <c r="B672" s="72" t="s">
        <v>314</v>
      </c>
      <c r="C672" s="72" t="s">
        <v>1098</v>
      </c>
      <c r="D672" s="72">
        <f>SUMIFS('Comm_vacancy-LA_data'!E:E,'Comm_vacancy-LA_data'!$D:$D,'Comm_vacancy-inputs_1'!$C672,'Comm_vacancy-LA_data'!$B:$B,'Comm_vacancy-inputs_1'!$B672)</f>
        <v>4045</v>
      </c>
      <c r="E672" s="72">
        <f>SUMIFS('Comm_vacancy-LA_data'!F:F,'Comm_vacancy-LA_data'!$D:$D,'Comm_vacancy-inputs_1'!$C672,'Comm_vacancy-LA_data'!$B:$B,'Comm_vacancy-inputs_1'!$B672)</f>
        <v>330</v>
      </c>
      <c r="F672" s="132">
        <f t="shared" si="20"/>
        <v>8.1582200247218795E-2</v>
      </c>
      <c r="G672" s="108">
        <f t="shared" si="21"/>
        <v>43466</v>
      </c>
    </row>
    <row r="673" spans="1:7" x14ac:dyDescent="0.35">
      <c r="A673" s="72" t="s">
        <v>313</v>
      </c>
      <c r="B673" s="72" t="s">
        <v>314</v>
      </c>
      <c r="C673" s="72" t="s">
        <v>1099</v>
      </c>
      <c r="D673" s="72">
        <f>SUMIFS('Comm_vacancy-LA_data'!E:E,'Comm_vacancy-LA_data'!$D:$D,'Comm_vacancy-inputs_1'!$C673,'Comm_vacancy-LA_data'!$B:$B,'Comm_vacancy-inputs_1'!$B673)</f>
        <v>4291</v>
      </c>
      <c r="E673" s="72">
        <f>SUMIFS('Comm_vacancy-LA_data'!F:F,'Comm_vacancy-LA_data'!$D:$D,'Comm_vacancy-inputs_1'!$C673,'Comm_vacancy-LA_data'!$B:$B,'Comm_vacancy-inputs_1'!$B673)</f>
        <v>394</v>
      </c>
      <c r="F673" s="132">
        <f t="shared" si="20"/>
        <v>9.182008855744582E-2</v>
      </c>
      <c r="G673" s="108">
        <f t="shared" si="21"/>
        <v>43374</v>
      </c>
    </row>
    <row r="674" spans="1:7" x14ac:dyDescent="0.35">
      <c r="A674" s="72" t="s">
        <v>315</v>
      </c>
      <c r="B674" s="72" t="s">
        <v>316</v>
      </c>
      <c r="C674" s="72" t="s">
        <v>1088</v>
      </c>
      <c r="D674" s="72">
        <f>SUMIFS('Comm_vacancy-LA_data'!E:E,'Comm_vacancy-LA_data'!$D:$D,'Comm_vacancy-inputs_1'!$C674,'Comm_vacancy-LA_data'!$B:$B,'Comm_vacancy-inputs_1'!$B674)</f>
        <v>4622</v>
      </c>
      <c r="E674" s="72">
        <f>SUMIFS('Comm_vacancy-LA_data'!F:F,'Comm_vacancy-LA_data'!$D:$D,'Comm_vacancy-inputs_1'!$C674,'Comm_vacancy-LA_data'!$B:$B,'Comm_vacancy-inputs_1'!$B674)</f>
        <v>484</v>
      </c>
      <c r="F674" s="132">
        <f t="shared" si="20"/>
        <v>0.10471657291215924</v>
      </c>
      <c r="G674" s="108">
        <f t="shared" si="21"/>
        <v>44378</v>
      </c>
    </row>
    <row r="675" spans="1:7" x14ac:dyDescent="0.35">
      <c r="A675" s="72" t="s">
        <v>315</v>
      </c>
      <c r="B675" s="72" t="s">
        <v>316</v>
      </c>
      <c r="C675" s="72" t="s">
        <v>1089</v>
      </c>
      <c r="D675" s="72">
        <f>SUMIFS('Comm_vacancy-LA_data'!E:E,'Comm_vacancy-LA_data'!$D:$D,'Comm_vacancy-inputs_1'!$C675,'Comm_vacancy-LA_data'!$B:$B,'Comm_vacancy-inputs_1'!$B675)</f>
        <v>4636</v>
      </c>
      <c r="E675" s="72">
        <f>SUMIFS('Comm_vacancy-LA_data'!F:F,'Comm_vacancy-LA_data'!$D:$D,'Comm_vacancy-inputs_1'!$C675,'Comm_vacancy-LA_data'!$B:$B,'Comm_vacancy-inputs_1'!$B675)</f>
        <v>481</v>
      </c>
      <c r="F675" s="132">
        <f t="shared" si="20"/>
        <v>0.10375323554788611</v>
      </c>
      <c r="G675" s="108">
        <f t="shared" si="21"/>
        <v>44287</v>
      </c>
    </row>
    <row r="676" spans="1:7" x14ac:dyDescent="0.35">
      <c r="A676" s="72" t="s">
        <v>315</v>
      </c>
      <c r="B676" s="72" t="s">
        <v>316</v>
      </c>
      <c r="C676" s="72" t="s">
        <v>1090</v>
      </c>
      <c r="D676" s="72">
        <f>SUMIFS('Comm_vacancy-LA_data'!E:E,'Comm_vacancy-LA_data'!$D:$D,'Comm_vacancy-inputs_1'!$C676,'Comm_vacancy-LA_data'!$B:$B,'Comm_vacancy-inputs_1'!$B676)</f>
        <v>4644</v>
      </c>
      <c r="E676" s="72">
        <f>SUMIFS('Comm_vacancy-LA_data'!F:F,'Comm_vacancy-LA_data'!$D:$D,'Comm_vacancy-inputs_1'!$C676,'Comm_vacancy-LA_data'!$B:$B,'Comm_vacancy-inputs_1'!$B676)</f>
        <v>479</v>
      </c>
      <c r="F676" s="132">
        <f t="shared" si="20"/>
        <v>0.10314384151593455</v>
      </c>
      <c r="G676" s="108">
        <f t="shared" si="21"/>
        <v>44197</v>
      </c>
    </row>
    <row r="677" spans="1:7" x14ac:dyDescent="0.35">
      <c r="A677" s="72" t="s">
        <v>315</v>
      </c>
      <c r="B677" s="72" t="s">
        <v>316</v>
      </c>
      <c r="C677" s="72" t="s">
        <v>1091</v>
      </c>
      <c r="D677" s="72">
        <f>SUMIFS('Comm_vacancy-LA_data'!E:E,'Comm_vacancy-LA_data'!$D:$D,'Comm_vacancy-inputs_1'!$C677,'Comm_vacancy-LA_data'!$B:$B,'Comm_vacancy-inputs_1'!$B677)</f>
        <v>4656</v>
      </c>
      <c r="E677" s="72">
        <f>SUMIFS('Comm_vacancy-LA_data'!F:F,'Comm_vacancy-LA_data'!$D:$D,'Comm_vacancy-inputs_1'!$C677,'Comm_vacancy-LA_data'!$B:$B,'Comm_vacancy-inputs_1'!$B677)</f>
        <v>490</v>
      </c>
      <c r="F677" s="132">
        <f t="shared" si="20"/>
        <v>0.10524054982817869</v>
      </c>
      <c r="G677" s="108">
        <f t="shared" si="21"/>
        <v>44105</v>
      </c>
    </row>
    <row r="678" spans="1:7" x14ac:dyDescent="0.35">
      <c r="A678" s="72" t="s">
        <v>315</v>
      </c>
      <c r="B678" s="72" t="s">
        <v>316</v>
      </c>
      <c r="C678" s="72" t="s">
        <v>1092</v>
      </c>
      <c r="D678" s="72">
        <f>SUMIFS('Comm_vacancy-LA_data'!E:E,'Comm_vacancy-LA_data'!$D:$D,'Comm_vacancy-inputs_1'!$C678,'Comm_vacancy-LA_data'!$B:$B,'Comm_vacancy-inputs_1'!$B678)</f>
        <v>4651</v>
      </c>
      <c r="E678" s="72">
        <f>SUMIFS('Comm_vacancy-LA_data'!F:F,'Comm_vacancy-LA_data'!$D:$D,'Comm_vacancy-inputs_1'!$C678,'Comm_vacancy-LA_data'!$B:$B,'Comm_vacancy-inputs_1'!$B678)</f>
        <v>497</v>
      </c>
      <c r="F678" s="132">
        <f t="shared" si="20"/>
        <v>0.10685874005590196</v>
      </c>
      <c r="G678" s="108">
        <f t="shared" si="21"/>
        <v>44013</v>
      </c>
    </row>
    <row r="679" spans="1:7" x14ac:dyDescent="0.35">
      <c r="A679" s="72" t="s">
        <v>315</v>
      </c>
      <c r="B679" s="72" t="s">
        <v>316</v>
      </c>
      <c r="C679" s="72" t="s">
        <v>1093</v>
      </c>
      <c r="D679" s="72">
        <f>SUMIFS('Comm_vacancy-LA_data'!E:E,'Comm_vacancy-LA_data'!$D:$D,'Comm_vacancy-inputs_1'!$C679,'Comm_vacancy-LA_data'!$B:$B,'Comm_vacancy-inputs_1'!$B679)</f>
        <v>4637</v>
      </c>
      <c r="E679" s="72">
        <f>SUMIFS('Comm_vacancy-LA_data'!F:F,'Comm_vacancy-LA_data'!$D:$D,'Comm_vacancy-inputs_1'!$C679,'Comm_vacancy-LA_data'!$B:$B,'Comm_vacancy-inputs_1'!$B679)</f>
        <v>467</v>
      </c>
      <c r="F679" s="132">
        <f t="shared" si="20"/>
        <v>0.10071166702609445</v>
      </c>
      <c r="G679" s="108">
        <f t="shared" si="21"/>
        <v>43922</v>
      </c>
    </row>
    <row r="680" spans="1:7" x14ac:dyDescent="0.35">
      <c r="A680" s="72" t="s">
        <v>315</v>
      </c>
      <c r="B680" s="72" t="s">
        <v>316</v>
      </c>
      <c r="C680" s="72" t="s">
        <v>1094</v>
      </c>
      <c r="D680" s="72">
        <f>SUMIFS('Comm_vacancy-LA_data'!E:E,'Comm_vacancy-LA_data'!$D:$D,'Comm_vacancy-inputs_1'!$C680,'Comm_vacancy-LA_data'!$B:$B,'Comm_vacancy-inputs_1'!$B680)</f>
        <v>4588</v>
      </c>
      <c r="E680" s="72">
        <f>SUMIFS('Comm_vacancy-LA_data'!F:F,'Comm_vacancy-LA_data'!$D:$D,'Comm_vacancy-inputs_1'!$C680,'Comm_vacancy-LA_data'!$B:$B,'Comm_vacancy-inputs_1'!$B680)</f>
        <v>459</v>
      </c>
      <c r="F680" s="132">
        <f t="shared" si="20"/>
        <v>0.10004359197907585</v>
      </c>
      <c r="G680" s="108">
        <f t="shared" si="21"/>
        <v>43831</v>
      </c>
    </row>
    <row r="681" spans="1:7" x14ac:dyDescent="0.35">
      <c r="A681" s="72" t="s">
        <v>315</v>
      </c>
      <c r="B681" s="72" t="s">
        <v>316</v>
      </c>
      <c r="C681" s="72" t="s">
        <v>1095</v>
      </c>
      <c r="D681" s="72">
        <f>SUMIFS('Comm_vacancy-LA_data'!E:E,'Comm_vacancy-LA_data'!$D:$D,'Comm_vacancy-inputs_1'!$C681,'Comm_vacancy-LA_data'!$B:$B,'Comm_vacancy-inputs_1'!$B681)</f>
        <v>4530</v>
      </c>
      <c r="E681" s="72">
        <f>SUMIFS('Comm_vacancy-LA_data'!F:F,'Comm_vacancy-LA_data'!$D:$D,'Comm_vacancy-inputs_1'!$C681,'Comm_vacancy-LA_data'!$B:$B,'Comm_vacancy-inputs_1'!$B681)</f>
        <v>451</v>
      </c>
      <c r="F681" s="132">
        <f t="shared" si="20"/>
        <v>9.9558498896247238E-2</v>
      </c>
      <c r="G681" s="108">
        <f t="shared" si="21"/>
        <v>43739</v>
      </c>
    </row>
    <row r="682" spans="1:7" x14ac:dyDescent="0.35">
      <c r="A682" s="72" t="s">
        <v>315</v>
      </c>
      <c r="B682" s="72" t="s">
        <v>316</v>
      </c>
      <c r="C682" s="72" t="s">
        <v>1096</v>
      </c>
      <c r="D682" s="72">
        <f>SUMIFS('Comm_vacancy-LA_data'!E:E,'Comm_vacancy-LA_data'!$D:$D,'Comm_vacancy-inputs_1'!$C682,'Comm_vacancy-LA_data'!$B:$B,'Comm_vacancy-inputs_1'!$B682)</f>
        <v>4528</v>
      </c>
      <c r="E682" s="72">
        <f>SUMIFS('Comm_vacancy-LA_data'!F:F,'Comm_vacancy-LA_data'!$D:$D,'Comm_vacancy-inputs_1'!$C682,'Comm_vacancy-LA_data'!$B:$B,'Comm_vacancy-inputs_1'!$B682)</f>
        <v>456</v>
      </c>
      <c r="F682" s="132">
        <f t="shared" si="20"/>
        <v>0.10070671378091872</v>
      </c>
      <c r="G682" s="108">
        <f t="shared" si="21"/>
        <v>43647</v>
      </c>
    </row>
    <row r="683" spans="1:7" x14ac:dyDescent="0.35">
      <c r="A683" s="72" t="s">
        <v>315</v>
      </c>
      <c r="B683" s="72" t="s">
        <v>316</v>
      </c>
      <c r="C683" s="72" t="s">
        <v>1097</v>
      </c>
      <c r="D683" s="72">
        <f>SUMIFS('Comm_vacancy-LA_data'!E:E,'Comm_vacancy-LA_data'!$D:$D,'Comm_vacancy-inputs_1'!$C683,'Comm_vacancy-LA_data'!$B:$B,'Comm_vacancy-inputs_1'!$B683)</f>
        <v>4523</v>
      </c>
      <c r="E683" s="72">
        <f>SUMIFS('Comm_vacancy-LA_data'!F:F,'Comm_vacancy-LA_data'!$D:$D,'Comm_vacancy-inputs_1'!$C683,'Comm_vacancy-LA_data'!$B:$B,'Comm_vacancy-inputs_1'!$B683)</f>
        <v>399</v>
      </c>
      <c r="F683" s="132">
        <f t="shared" si="20"/>
        <v>8.8215785982754813E-2</v>
      </c>
      <c r="G683" s="108">
        <f t="shared" si="21"/>
        <v>43556</v>
      </c>
    </row>
    <row r="684" spans="1:7" x14ac:dyDescent="0.35">
      <c r="A684" s="72" t="s">
        <v>315</v>
      </c>
      <c r="B684" s="72" t="s">
        <v>316</v>
      </c>
      <c r="C684" s="72" t="s">
        <v>1098</v>
      </c>
      <c r="D684" s="72">
        <f>SUMIFS('Comm_vacancy-LA_data'!E:E,'Comm_vacancy-LA_data'!$D:$D,'Comm_vacancy-inputs_1'!$C684,'Comm_vacancy-LA_data'!$B:$B,'Comm_vacancy-inputs_1'!$B684)</f>
        <v>4428</v>
      </c>
      <c r="E684" s="72">
        <f>SUMIFS('Comm_vacancy-LA_data'!F:F,'Comm_vacancy-LA_data'!$D:$D,'Comm_vacancy-inputs_1'!$C684,'Comm_vacancy-LA_data'!$B:$B,'Comm_vacancy-inputs_1'!$B684)</f>
        <v>360</v>
      </c>
      <c r="F684" s="132">
        <f t="shared" si="20"/>
        <v>8.1300813008130079E-2</v>
      </c>
      <c r="G684" s="108">
        <f t="shared" si="21"/>
        <v>43466</v>
      </c>
    </row>
    <row r="685" spans="1:7" x14ac:dyDescent="0.35">
      <c r="A685" s="72" t="s">
        <v>315</v>
      </c>
      <c r="B685" s="72" t="s">
        <v>316</v>
      </c>
      <c r="C685" s="72" t="s">
        <v>1099</v>
      </c>
      <c r="D685" s="72">
        <f>SUMIFS('Comm_vacancy-LA_data'!E:E,'Comm_vacancy-LA_data'!$D:$D,'Comm_vacancy-inputs_1'!$C685,'Comm_vacancy-LA_data'!$B:$B,'Comm_vacancy-inputs_1'!$B685)</f>
        <v>4616</v>
      </c>
      <c r="E685" s="72">
        <f>SUMIFS('Comm_vacancy-LA_data'!F:F,'Comm_vacancy-LA_data'!$D:$D,'Comm_vacancy-inputs_1'!$C685,'Comm_vacancy-LA_data'!$B:$B,'Comm_vacancy-inputs_1'!$B685)</f>
        <v>432</v>
      </c>
      <c r="F685" s="132">
        <f t="shared" si="20"/>
        <v>9.3587521663778164E-2</v>
      </c>
      <c r="G685" s="108">
        <f t="shared" si="21"/>
        <v>43374</v>
      </c>
    </row>
    <row r="686" spans="1:7" x14ac:dyDescent="0.35">
      <c r="A686" s="72" t="s">
        <v>317</v>
      </c>
      <c r="B686" s="72" t="s">
        <v>318</v>
      </c>
      <c r="C686" s="72" t="s">
        <v>1088</v>
      </c>
      <c r="D686" s="72">
        <f>SUMIFS('Comm_vacancy-LA_data'!E:E,'Comm_vacancy-LA_data'!$D:$D,'Comm_vacancy-inputs_1'!$C686,'Comm_vacancy-LA_data'!$B:$B,'Comm_vacancy-inputs_1'!$B686)</f>
        <v>3671</v>
      </c>
      <c r="E686" s="72">
        <f>SUMIFS('Comm_vacancy-LA_data'!F:F,'Comm_vacancy-LA_data'!$D:$D,'Comm_vacancy-inputs_1'!$C686,'Comm_vacancy-LA_data'!$B:$B,'Comm_vacancy-inputs_1'!$B686)</f>
        <v>170</v>
      </c>
      <c r="F686" s="132">
        <f t="shared" si="20"/>
        <v>4.6308907654590031E-2</v>
      </c>
      <c r="G686" s="108">
        <f t="shared" si="21"/>
        <v>44378</v>
      </c>
    </row>
    <row r="687" spans="1:7" x14ac:dyDescent="0.35">
      <c r="A687" s="72" t="s">
        <v>317</v>
      </c>
      <c r="B687" s="72" t="s">
        <v>318</v>
      </c>
      <c r="C687" s="72" t="s">
        <v>1089</v>
      </c>
      <c r="D687" s="72">
        <f>SUMIFS('Comm_vacancy-LA_data'!E:E,'Comm_vacancy-LA_data'!$D:$D,'Comm_vacancy-inputs_1'!$C687,'Comm_vacancy-LA_data'!$B:$B,'Comm_vacancy-inputs_1'!$B687)</f>
        <v>3634</v>
      </c>
      <c r="E687" s="72">
        <f>SUMIFS('Comm_vacancy-LA_data'!F:F,'Comm_vacancy-LA_data'!$D:$D,'Comm_vacancy-inputs_1'!$C687,'Comm_vacancy-LA_data'!$B:$B,'Comm_vacancy-inputs_1'!$B687)</f>
        <v>154</v>
      </c>
      <c r="F687" s="132">
        <f t="shared" si="20"/>
        <v>4.2377545404512933E-2</v>
      </c>
      <c r="G687" s="108">
        <f t="shared" si="21"/>
        <v>44287</v>
      </c>
    </row>
    <row r="688" spans="1:7" x14ac:dyDescent="0.35">
      <c r="A688" s="72" t="s">
        <v>317</v>
      </c>
      <c r="B688" s="72" t="s">
        <v>318</v>
      </c>
      <c r="C688" s="72" t="s">
        <v>1090</v>
      </c>
      <c r="D688" s="72">
        <f>SUMIFS('Comm_vacancy-LA_data'!E:E,'Comm_vacancy-LA_data'!$D:$D,'Comm_vacancy-inputs_1'!$C688,'Comm_vacancy-LA_data'!$B:$B,'Comm_vacancy-inputs_1'!$B688)</f>
        <v>3635</v>
      </c>
      <c r="E688" s="72">
        <f>SUMIFS('Comm_vacancy-LA_data'!F:F,'Comm_vacancy-LA_data'!$D:$D,'Comm_vacancy-inputs_1'!$C688,'Comm_vacancy-LA_data'!$B:$B,'Comm_vacancy-inputs_1'!$B688)</f>
        <v>108</v>
      </c>
      <c r="F688" s="132">
        <f t="shared" si="20"/>
        <v>2.9711141678129299E-2</v>
      </c>
      <c r="G688" s="108">
        <f t="shared" si="21"/>
        <v>44197</v>
      </c>
    </row>
    <row r="689" spans="1:7" x14ac:dyDescent="0.35">
      <c r="A689" s="72" t="s">
        <v>317</v>
      </c>
      <c r="B689" s="72" t="s">
        <v>318</v>
      </c>
      <c r="C689" s="72" t="s">
        <v>1091</v>
      </c>
      <c r="D689" s="72">
        <f>SUMIFS('Comm_vacancy-LA_data'!E:E,'Comm_vacancy-LA_data'!$D:$D,'Comm_vacancy-inputs_1'!$C689,'Comm_vacancy-LA_data'!$B:$B,'Comm_vacancy-inputs_1'!$B689)</f>
        <v>3644</v>
      </c>
      <c r="E689" s="72">
        <f>SUMIFS('Comm_vacancy-LA_data'!F:F,'Comm_vacancy-LA_data'!$D:$D,'Comm_vacancy-inputs_1'!$C689,'Comm_vacancy-LA_data'!$B:$B,'Comm_vacancy-inputs_1'!$B689)</f>
        <v>118</v>
      </c>
      <c r="F689" s="132">
        <f t="shared" si="20"/>
        <v>3.2381997804610319E-2</v>
      </c>
      <c r="G689" s="108">
        <f t="shared" si="21"/>
        <v>44105</v>
      </c>
    </row>
    <row r="690" spans="1:7" x14ac:dyDescent="0.35">
      <c r="A690" s="72" t="s">
        <v>317</v>
      </c>
      <c r="B690" s="72" t="s">
        <v>318</v>
      </c>
      <c r="C690" s="72" t="s">
        <v>1092</v>
      </c>
      <c r="D690" s="72">
        <f>SUMIFS('Comm_vacancy-LA_data'!E:E,'Comm_vacancy-LA_data'!$D:$D,'Comm_vacancy-inputs_1'!$C690,'Comm_vacancy-LA_data'!$B:$B,'Comm_vacancy-inputs_1'!$B690)</f>
        <v>3598</v>
      </c>
      <c r="E690" s="72">
        <f>SUMIFS('Comm_vacancy-LA_data'!F:F,'Comm_vacancy-LA_data'!$D:$D,'Comm_vacancy-inputs_1'!$C690,'Comm_vacancy-LA_data'!$B:$B,'Comm_vacancy-inputs_1'!$B690)</f>
        <v>116</v>
      </c>
      <c r="F690" s="132">
        <f t="shared" si="20"/>
        <v>3.2240133407448586E-2</v>
      </c>
      <c r="G690" s="108">
        <f t="shared" si="21"/>
        <v>44013</v>
      </c>
    </row>
    <row r="691" spans="1:7" x14ac:dyDescent="0.35">
      <c r="A691" s="72" t="s">
        <v>317</v>
      </c>
      <c r="B691" s="72" t="s">
        <v>318</v>
      </c>
      <c r="C691" s="72" t="s">
        <v>1093</v>
      </c>
      <c r="D691" s="72">
        <f>SUMIFS('Comm_vacancy-LA_data'!E:E,'Comm_vacancy-LA_data'!$D:$D,'Comm_vacancy-inputs_1'!$C691,'Comm_vacancy-LA_data'!$B:$B,'Comm_vacancy-inputs_1'!$B691)</f>
        <v>3595</v>
      </c>
      <c r="E691" s="72">
        <f>SUMIFS('Comm_vacancy-LA_data'!F:F,'Comm_vacancy-LA_data'!$D:$D,'Comm_vacancy-inputs_1'!$C691,'Comm_vacancy-LA_data'!$B:$B,'Comm_vacancy-inputs_1'!$B691)</f>
        <v>165</v>
      </c>
      <c r="F691" s="132">
        <f t="shared" si="20"/>
        <v>4.5897079276773299E-2</v>
      </c>
      <c r="G691" s="108">
        <f t="shared" si="21"/>
        <v>43922</v>
      </c>
    </row>
    <row r="692" spans="1:7" x14ac:dyDescent="0.35">
      <c r="A692" s="72" t="s">
        <v>317</v>
      </c>
      <c r="B692" s="72" t="s">
        <v>318</v>
      </c>
      <c r="C692" s="72" t="s">
        <v>1094</v>
      </c>
      <c r="D692" s="72">
        <f>SUMIFS('Comm_vacancy-LA_data'!E:E,'Comm_vacancy-LA_data'!$D:$D,'Comm_vacancy-inputs_1'!$C692,'Comm_vacancy-LA_data'!$B:$B,'Comm_vacancy-inputs_1'!$B692)</f>
        <v>3542</v>
      </c>
      <c r="E692" s="72">
        <f>SUMIFS('Comm_vacancy-LA_data'!F:F,'Comm_vacancy-LA_data'!$D:$D,'Comm_vacancy-inputs_1'!$C692,'Comm_vacancy-LA_data'!$B:$B,'Comm_vacancy-inputs_1'!$B692)</f>
        <v>189</v>
      </c>
      <c r="F692" s="132">
        <f t="shared" si="20"/>
        <v>5.33596837944664E-2</v>
      </c>
      <c r="G692" s="108">
        <f t="shared" si="21"/>
        <v>43831</v>
      </c>
    </row>
    <row r="693" spans="1:7" x14ac:dyDescent="0.35">
      <c r="A693" s="72" t="s">
        <v>317</v>
      </c>
      <c r="B693" s="72" t="s">
        <v>318</v>
      </c>
      <c r="C693" s="72" t="s">
        <v>1095</v>
      </c>
      <c r="D693" s="72">
        <f>SUMIFS('Comm_vacancy-LA_data'!E:E,'Comm_vacancy-LA_data'!$D:$D,'Comm_vacancy-inputs_1'!$C693,'Comm_vacancy-LA_data'!$B:$B,'Comm_vacancy-inputs_1'!$B693)</f>
        <v>3549</v>
      </c>
      <c r="E693" s="72">
        <f>SUMIFS('Comm_vacancy-LA_data'!F:F,'Comm_vacancy-LA_data'!$D:$D,'Comm_vacancy-inputs_1'!$C693,'Comm_vacancy-LA_data'!$B:$B,'Comm_vacancy-inputs_1'!$B693)</f>
        <v>173</v>
      </c>
      <c r="F693" s="132">
        <f t="shared" si="20"/>
        <v>4.874612566920259E-2</v>
      </c>
      <c r="G693" s="108">
        <f t="shared" si="21"/>
        <v>43739</v>
      </c>
    </row>
    <row r="694" spans="1:7" x14ac:dyDescent="0.35">
      <c r="A694" s="72" t="s">
        <v>317</v>
      </c>
      <c r="B694" s="72" t="s">
        <v>318</v>
      </c>
      <c r="C694" s="72" t="s">
        <v>1096</v>
      </c>
      <c r="D694" s="72">
        <f>SUMIFS('Comm_vacancy-LA_data'!E:E,'Comm_vacancy-LA_data'!$D:$D,'Comm_vacancy-inputs_1'!$C694,'Comm_vacancy-LA_data'!$B:$B,'Comm_vacancy-inputs_1'!$B694)</f>
        <v>3560</v>
      </c>
      <c r="E694" s="72">
        <f>SUMIFS('Comm_vacancy-LA_data'!F:F,'Comm_vacancy-LA_data'!$D:$D,'Comm_vacancy-inputs_1'!$C694,'Comm_vacancy-LA_data'!$B:$B,'Comm_vacancy-inputs_1'!$B694)</f>
        <v>283</v>
      </c>
      <c r="F694" s="132">
        <f t="shared" si="20"/>
        <v>7.9494382022471916E-2</v>
      </c>
      <c r="G694" s="108">
        <f t="shared" si="21"/>
        <v>43647</v>
      </c>
    </row>
    <row r="695" spans="1:7" x14ac:dyDescent="0.35">
      <c r="A695" s="72" t="s">
        <v>317</v>
      </c>
      <c r="B695" s="72" t="s">
        <v>318</v>
      </c>
      <c r="C695" s="72" t="s">
        <v>1097</v>
      </c>
      <c r="D695" s="72">
        <f>SUMIFS('Comm_vacancy-LA_data'!E:E,'Comm_vacancy-LA_data'!$D:$D,'Comm_vacancy-inputs_1'!$C695,'Comm_vacancy-LA_data'!$B:$B,'Comm_vacancy-inputs_1'!$B695)</f>
        <v>3564</v>
      </c>
      <c r="E695" s="72">
        <f>SUMIFS('Comm_vacancy-LA_data'!F:F,'Comm_vacancy-LA_data'!$D:$D,'Comm_vacancy-inputs_1'!$C695,'Comm_vacancy-LA_data'!$B:$B,'Comm_vacancy-inputs_1'!$B695)</f>
        <v>274</v>
      </c>
      <c r="F695" s="132">
        <f t="shared" si="20"/>
        <v>7.6879910213243544E-2</v>
      </c>
      <c r="G695" s="108">
        <f t="shared" si="21"/>
        <v>43556</v>
      </c>
    </row>
    <row r="696" spans="1:7" x14ac:dyDescent="0.35">
      <c r="A696" s="72" t="s">
        <v>317</v>
      </c>
      <c r="B696" s="72" t="s">
        <v>318</v>
      </c>
      <c r="C696" s="72" t="s">
        <v>1098</v>
      </c>
      <c r="D696" s="72">
        <f>SUMIFS('Comm_vacancy-LA_data'!E:E,'Comm_vacancy-LA_data'!$D:$D,'Comm_vacancy-inputs_1'!$C696,'Comm_vacancy-LA_data'!$B:$B,'Comm_vacancy-inputs_1'!$B696)</f>
        <v>3489</v>
      </c>
      <c r="E696" s="72">
        <f>SUMIFS('Comm_vacancy-LA_data'!F:F,'Comm_vacancy-LA_data'!$D:$D,'Comm_vacancy-inputs_1'!$C696,'Comm_vacancy-LA_data'!$B:$B,'Comm_vacancy-inputs_1'!$B696)</f>
        <v>287</v>
      </c>
      <c r="F696" s="132">
        <f t="shared" si="20"/>
        <v>8.2258526798509604E-2</v>
      </c>
      <c r="G696" s="108">
        <f t="shared" si="21"/>
        <v>43466</v>
      </c>
    </row>
    <row r="697" spans="1:7" x14ac:dyDescent="0.35">
      <c r="A697" s="72" t="s">
        <v>317</v>
      </c>
      <c r="B697" s="72" t="s">
        <v>318</v>
      </c>
      <c r="C697" s="72" t="s">
        <v>1099</v>
      </c>
      <c r="D697" s="72">
        <f>SUMIFS('Comm_vacancy-LA_data'!E:E,'Comm_vacancy-LA_data'!$D:$D,'Comm_vacancy-inputs_1'!$C697,'Comm_vacancy-LA_data'!$B:$B,'Comm_vacancy-inputs_1'!$B697)</f>
        <v>3678</v>
      </c>
      <c r="E697" s="72">
        <f>SUMIFS('Comm_vacancy-LA_data'!F:F,'Comm_vacancy-LA_data'!$D:$D,'Comm_vacancy-inputs_1'!$C697,'Comm_vacancy-LA_data'!$B:$B,'Comm_vacancy-inputs_1'!$B697)</f>
        <v>328</v>
      </c>
      <c r="F697" s="132">
        <f t="shared" si="20"/>
        <v>8.9178901576943997E-2</v>
      </c>
      <c r="G697" s="108">
        <f t="shared" si="21"/>
        <v>43374</v>
      </c>
    </row>
    <row r="698" spans="1:7" x14ac:dyDescent="0.35">
      <c r="A698" s="72" t="s">
        <v>319</v>
      </c>
      <c r="B698" s="72" t="s">
        <v>320</v>
      </c>
      <c r="C698" s="72" t="s">
        <v>1088</v>
      </c>
      <c r="D698" s="72">
        <f>SUMIFS('Comm_vacancy-LA_data'!E:E,'Comm_vacancy-LA_data'!$D:$D,'Comm_vacancy-inputs_1'!$C698,'Comm_vacancy-LA_data'!$B:$B,'Comm_vacancy-inputs_1'!$B698)</f>
        <v>4473</v>
      </c>
      <c r="E698" s="72">
        <f>SUMIFS('Comm_vacancy-LA_data'!F:F,'Comm_vacancy-LA_data'!$D:$D,'Comm_vacancy-inputs_1'!$C698,'Comm_vacancy-LA_data'!$B:$B,'Comm_vacancy-inputs_1'!$B698)</f>
        <v>241</v>
      </c>
      <c r="F698" s="132">
        <f t="shared" si="20"/>
        <v>5.3878828526715848E-2</v>
      </c>
      <c r="G698" s="108">
        <f t="shared" si="21"/>
        <v>44378</v>
      </c>
    </row>
    <row r="699" spans="1:7" x14ac:dyDescent="0.35">
      <c r="A699" s="72" t="s">
        <v>319</v>
      </c>
      <c r="B699" s="72" t="s">
        <v>320</v>
      </c>
      <c r="C699" s="72" t="s">
        <v>1089</v>
      </c>
      <c r="D699" s="72">
        <f>SUMIFS('Comm_vacancy-LA_data'!E:E,'Comm_vacancy-LA_data'!$D:$D,'Comm_vacancy-inputs_1'!$C699,'Comm_vacancy-LA_data'!$B:$B,'Comm_vacancy-inputs_1'!$B699)</f>
        <v>4474</v>
      </c>
      <c r="E699" s="72">
        <f>SUMIFS('Comm_vacancy-LA_data'!F:F,'Comm_vacancy-LA_data'!$D:$D,'Comm_vacancy-inputs_1'!$C699,'Comm_vacancy-LA_data'!$B:$B,'Comm_vacancy-inputs_1'!$B699)</f>
        <v>242</v>
      </c>
      <c r="F699" s="132">
        <f t="shared" si="20"/>
        <v>5.4090299508270004E-2</v>
      </c>
      <c r="G699" s="108">
        <f t="shared" si="21"/>
        <v>44287</v>
      </c>
    </row>
    <row r="700" spans="1:7" x14ac:dyDescent="0.35">
      <c r="A700" s="72" t="s">
        <v>319</v>
      </c>
      <c r="B700" s="72" t="s">
        <v>320</v>
      </c>
      <c r="C700" s="72" t="s">
        <v>1090</v>
      </c>
      <c r="D700" s="72">
        <f>SUMIFS('Comm_vacancy-LA_data'!E:E,'Comm_vacancy-LA_data'!$D:$D,'Comm_vacancy-inputs_1'!$C700,'Comm_vacancy-LA_data'!$B:$B,'Comm_vacancy-inputs_1'!$B700)</f>
        <v>4481</v>
      </c>
      <c r="E700" s="72">
        <f>SUMIFS('Comm_vacancy-LA_data'!F:F,'Comm_vacancy-LA_data'!$D:$D,'Comm_vacancy-inputs_1'!$C700,'Comm_vacancy-LA_data'!$B:$B,'Comm_vacancy-inputs_1'!$B700)</f>
        <v>242</v>
      </c>
      <c r="F700" s="132">
        <f t="shared" si="20"/>
        <v>5.4005802276277617E-2</v>
      </c>
      <c r="G700" s="108">
        <f t="shared" si="21"/>
        <v>44197</v>
      </c>
    </row>
    <row r="701" spans="1:7" x14ac:dyDescent="0.35">
      <c r="A701" s="72" t="s">
        <v>319</v>
      </c>
      <c r="B701" s="72" t="s">
        <v>320</v>
      </c>
      <c r="C701" s="72" t="s">
        <v>1091</v>
      </c>
      <c r="D701" s="72">
        <f>SUMIFS('Comm_vacancy-LA_data'!E:E,'Comm_vacancy-LA_data'!$D:$D,'Comm_vacancy-inputs_1'!$C701,'Comm_vacancy-LA_data'!$B:$B,'Comm_vacancy-inputs_1'!$B701)</f>
        <v>4454</v>
      </c>
      <c r="E701" s="72">
        <f>SUMIFS('Comm_vacancy-LA_data'!F:F,'Comm_vacancy-LA_data'!$D:$D,'Comm_vacancy-inputs_1'!$C701,'Comm_vacancy-LA_data'!$B:$B,'Comm_vacancy-inputs_1'!$B701)</f>
        <v>247</v>
      </c>
      <c r="F701" s="132">
        <f t="shared" si="20"/>
        <v>5.5455770094297259E-2</v>
      </c>
      <c r="G701" s="108">
        <f t="shared" si="21"/>
        <v>44105</v>
      </c>
    </row>
    <row r="702" spans="1:7" x14ac:dyDescent="0.35">
      <c r="A702" s="72" t="s">
        <v>319</v>
      </c>
      <c r="B702" s="72" t="s">
        <v>320</v>
      </c>
      <c r="C702" s="72" t="s">
        <v>1092</v>
      </c>
      <c r="D702" s="72">
        <f>SUMIFS('Comm_vacancy-LA_data'!E:E,'Comm_vacancy-LA_data'!$D:$D,'Comm_vacancy-inputs_1'!$C702,'Comm_vacancy-LA_data'!$B:$B,'Comm_vacancy-inputs_1'!$B702)</f>
        <v>4429</v>
      </c>
      <c r="E702" s="72">
        <f>SUMIFS('Comm_vacancy-LA_data'!F:F,'Comm_vacancy-LA_data'!$D:$D,'Comm_vacancy-inputs_1'!$C702,'Comm_vacancy-LA_data'!$B:$B,'Comm_vacancy-inputs_1'!$B702)</f>
        <v>253</v>
      </c>
      <c r="F702" s="132">
        <f t="shared" si="20"/>
        <v>5.712350417701513E-2</v>
      </c>
      <c r="G702" s="108">
        <f t="shared" si="21"/>
        <v>44013</v>
      </c>
    </row>
    <row r="703" spans="1:7" x14ac:dyDescent="0.35">
      <c r="A703" s="72" t="s">
        <v>319</v>
      </c>
      <c r="B703" s="72" t="s">
        <v>320</v>
      </c>
      <c r="C703" s="72" t="s">
        <v>1093</v>
      </c>
      <c r="D703" s="72">
        <f>SUMIFS('Comm_vacancy-LA_data'!E:E,'Comm_vacancy-LA_data'!$D:$D,'Comm_vacancy-inputs_1'!$C703,'Comm_vacancy-LA_data'!$B:$B,'Comm_vacancy-inputs_1'!$B703)</f>
        <v>4420</v>
      </c>
      <c r="E703" s="72">
        <f>SUMIFS('Comm_vacancy-LA_data'!F:F,'Comm_vacancy-LA_data'!$D:$D,'Comm_vacancy-inputs_1'!$C703,'Comm_vacancy-LA_data'!$B:$B,'Comm_vacancy-inputs_1'!$B703)</f>
        <v>264</v>
      </c>
      <c r="F703" s="132">
        <f t="shared" si="20"/>
        <v>5.972850678733032E-2</v>
      </c>
      <c r="G703" s="108">
        <f t="shared" si="21"/>
        <v>43922</v>
      </c>
    </row>
    <row r="704" spans="1:7" x14ac:dyDescent="0.35">
      <c r="A704" s="72" t="s">
        <v>319</v>
      </c>
      <c r="B704" s="72" t="s">
        <v>320</v>
      </c>
      <c r="C704" s="72" t="s">
        <v>1094</v>
      </c>
      <c r="D704" s="72">
        <f>SUMIFS('Comm_vacancy-LA_data'!E:E,'Comm_vacancy-LA_data'!$D:$D,'Comm_vacancy-inputs_1'!$C704,'Comm_vacancy-LA_data'!$B:$B,'Comm_vacancy-inputs_1'!$B704)</f>
        <v>4290</v>
      </c>
      <c r="E704" s="72">
        <f>SUMIFS('Comm_vacancy-LA_data'!F:F,'Comm_vacancy-LA_data'!$D:$D,'Comm_vacancy-inputs_1'!$C704,'Comm_vacancy-LA_data'!$B:$B,'Comm_vacancy-inputs_1'!$B704)</f>
        <v>259</v>
      </c>
      <c r="F704" s="132">
        <f t="shared" si="20"/>
        <v>6.0372960372960374E-2</v>
      </c>
      <c r="G704" s="108">
        <f t="shared" si="21"/>
        <v>43831</v>
      </c>
    </row>
    <row r="705" spans="1:7" x14ac:dyDescent="0.35">
      <c r="A705" s="72" t="s">
        <v>319</v>
      </c>
      <c r="B705" s="72" t="s">
        <v>320</v>
      </c>
      <c r="C705" s="72" t="s">
        <v>1095</v>
      </c>
      <c r="D705" s="72">
        <f>SUMIFS('Comm_vacancy-LA_data'!E:E,'Comm_vacancy-LA_data'!$D:$D,'Comm_vacancy-inputs_1'!$C705,'Comm_vacancy-LA_data'!$B:$B,'Comm_vacancy-inputs_1'!$B705)</f>
        <v>4292</v>
      </c>
      <c r="E705" s="72">
        <f>SUMIFS('Comm_vacancy-LA_data'!F:F,'Comm_vacancy-LA_data'!$D:$D,'Comm_vacancy-inputs_1'!$C705,'Comm_vacancy-LA_data'!$B:$B,'Comm_vacancy-inputs_1'!$B705)</f>
        <v>236</v>
      </c>
      <c r="F705" s="132">
        <f t="shared" si="20"/>
        <v>5.498602050326188E-2</v>
      </c>
      <c r="G705" s="108">
        <f t="shared" si="21"/>
        <v>43739</v>
      </c>
    </row>
    <row r="706" spans="1:7" x14ac:dyDescent="0.35">
      <c r="A706" s="72" t="s">
        <v>319</v>
      </c>
      <c r="B706" s="72" t="s">
        <v>320</v>
      </c>
      <c r="C706" s="72" t="s">
        <v>1096</v>
      </c>
      <c r="D706" s="72">
        <f>SUMIFS('Comm_vacancy-LA_data'!E:E,'Comm_vacancy-LA_data'!$D:$D,'Comm_vacancy-inputs_1'!$C706,'Comm_vacancy-LA_data'!$B:$B,'Comm_vacancy-inputs_1'!$B706)</f>
        <v>4287</v>
      </c>
      <c r="E706" s="72">
        <f>SUMIFS('Comm_vacancy-LA_data'!F:F,'Comm_vacancy-LA_data'!$D:$D,'Comm_vacancy-inputs_1'!$C706,'Comm_vacancy-LA_data'!$B:$B,'Comm_vacancy-inputs_1'!$B706)</f>
        <v>244</v>
      </c>
      <c r="F706" s="132">
        <f t="shared" si="20"/>
        <v>5.6916258455796592E-2</v>
      </c>
      <c r="G706" s="108">
        <f t="shared" si="21"/>
        <v>43647</v>
      </c>
    </row>
    <row r="707" spans="1:7" x14ac:dyDescent="0.35">
      <c r="A707" s="72" t="s">
        <v>319</v>
      </c>
      <c r="B707" s="72" t="s">
        <v>320</v>
      </c>
      <c r="C707" s="72" t="s">
        <v>1097</v>
      </c>
      <c r="D707" s="72">
        <f>SUMIFS('Comm_vacancy-LA_data'!E:E,'Comm_vacancy-LA_data'!$D:$D,'Comm_vacancy-inputs_1'!$C707,'Comm_vacancy-LA_data'!$B:$B,'Comm_vacancy-inputs_1'!$B707)</f>
        <v>4268</v>
      </c>
      <c r="E707" s="72">
        <f>SUMIFS('Comm_vacancy-LA_data'!F:F,'Comm_vacancy-LA_data'!$D:$D,'Comm_vacancy-inputs_1'!$C707,'Comm_vacancy-LA_data'!$B:$B,'Comm_vacancy-inputs_1'!$B707)</f>
        <v>157</v>
      </c>
      <c r="F707" s="132">
        <f t="shared" ref="F707:F770" si="22">IF(E707&lt;&gt;0,E707/D707,"-")</f>
        <v>3.6785379568884724E-2</v>
      </c>
      <c r="G707" s="108">
        <f t="shared" ref="G707:G770" si="23">DATE(LEFT(C707,4),RIGHT(LEFT(C707,7),2),1)</f>
        <v>43556</v>
      </c>
    </row>
    <row r="708" spans="1:7" x14ac:dyDescent="0.35">
      <c r="A708" s="72" t="s">
        <v>319</v>
      </c>
      <c r="B708" s="72" t="s">
        <v>320</v>
      </c>
      <c r="C708" s="72" t="s">
        <v>1098</v>
      </c>
      <c r="D708" s="72">
        <f>SUMIFS('Comm_vacancy-LA_data'!E:E,'Comm_vacancy-LA_data'!$D:$D,'Comm_vacancy-inputs_1'!$C708,'Comm_vacancy-LA_data'!$B:$B,'Comm_vacancy-inputs_1'!$B708)</f>
        <v>4204</v>
      </c>
      <c r="E708" s="72">
        <f>SUMIFS('Comm_vacancy-LA_data'!F:F,'Comm_vacancy-LA_data'!$D:$D,'Comm_vacancy-inputs_1'!$C708,'Comm_vacancy-LA_data'!$B:$B,'Comm_vacancy-inputs_1'!$B708)</f>
        <v>158</v>
      </c>
      <c r="F708" s="132">
        <f t="shared" si="22"/>
        <v>3.758325404376784E-2</v>
      </c>
      <c r="G708" s="108">
        <f t="shared" si="23"/>
        <v>43466</v>
      </c>
    </row>
    <row r="709" spans="1:7" x14ac:dyDescent="0.35">
      <c r="A709" s="72" t="s">
        <v>319</v>
      </c>
      <c r="B709" s="72" t="s">
        <v>320</v>
      </c>
      <c r="C709" s="72" t="s">
        <v>1099</v>
      </c>
      <c r="D709" s="72">
        <f>SUMIFS('Comm_vacancy-LA_data'!E:E,'Comm_vacancy-LA_data'!$D:$D,'Comm_vacancy-inputs_1'!$C709,'Comm_vacancy-LA_data'!$B:$B,'Comm_vacancy-inputs_1'!$B709)</f>
        <v>4369</v>
      </c>
      <c r="E709" s="72">
        <f>SUMIFS('Comm_vacancy-LA_data'!F:F,'Comm_vacancy-LA_data'!$D:$D,'Comm_vacancy-inputs_1'!$C709,'Comm_vacancy-LA_data'!$B:$B,'Comm_vacancy-inputs_1'!$B709)</f>
        <v>174</v>
      </c>
      <c r="F709" s="132">
        <f t="shared" si="22"/>
        <v>3.9826047150377658E-2</v>
      </c>
      <c r="G709" s="108">
        <f t="shared" si="23"/>
        <v>43374</v>
      </c>
    </row>
    <row r="710" spans="1:7" x14ac:dyDescent="0.35">
      <c r="A710" s="72" t="s">
        <v>321</v>
      </c>
      <c r="B710" s="72" t="s">
        <v>322</v>
      </c>
      <c r="C710" s="72" t="s">
        <v>1088</v>
      </c>
      <c r="D710" s="72">
        <f>SUMIFS('Comm_vacancy-LA_data'!E:E,'Comm_vacancy-LA_data'!$D:$D,'Comm_vacancy-inputs_1'!$C710,'Comm_vacancy-LA_data'!$B:$B,'Comm_vacancy-inputs_1'!$B710)</f>
        <v>12337</v>
      </c>
      <c r="E710" s="72">
        <f>SUMIFS('Comm_vacancy-LA_data'!F:F,'Comm_vacancy-LA_data'!$D:$D,'Comm_vacancy-inputs_1'!$C710,'Comm_vacancy-LA_data'!$B:$B,'Comm_vacancy-inputs_1'!$B710)</f>
        <v>980</v>
      </c>
      <c r="F710" s="132">
        <f t="shared" si="22"/>
        <v>7.9435843397908726E-2</v>
      </c>
      <c r="G710" s="108">
        <f t="shared" si="23"/>
        <v>44378</v>
      </c>
    </row>
    <row r="711" spans="1:7" x14ac:dyDescent="0.35">
      <c r="A711" s="72" t="s">
        <v>321</v>
      </c>
      <c r="B711" s="72" t="s">
        <v>322</v>
      </c>
      <c r="C711" s="72" t="s">
        <v>1089</v>
      </c>
      <c r="D711" s="72">
        <f>SUMIFS('Comm_vacancy-LA_data'!E:E,'Comm_vacancy-LA_data'!$D:$D,'Comm_vacancy-inputs_1'!$C711,'Comm_vacancy-LA_data'!$B:$B,'Comm_vacancy-inputs_1'!$B711)</f>
        <v>12368</v>
      </c>
      <c r="E711" s="72">
        <f>SUMIFS('Comm_vacancy-LA_data'!F:F,'Comm_vacancy-LA_data'!$D:$D,'Comm_vacancy-inputs_1'!$C711,'Comm_vacancy-LA_data'!$B:$B,'Comm_vacancy-inputs_1'!$B711)</f>
        <v>982</v>
      </c>
      <c r="F711" s="132">
        <f t="shared" si="22"/>
        <v>7.9398447606727041E-2</v>
      </c>
      <c r="G711" s="108">
        <f t="shared" si="23"/>
        <v>44287</v>
      </c>
    </row>
    <row r="712" spans="1:7" x14ac:dyDescent="0.35">
      <c r="A712" s="72" t="s">
        <v>321</v>
      </c>
      <c r="B712" s="72" t="s">
        <v>322</v>
      </c>
      <c r="C712" s="72" t="s">
        <v>1090</v>
      </c>
      <c r="D712" s="72">
        <f>SUMIFS('Comm_vacancy-LA_data'!E:E,'Comm_vacancy-LA_data'!$D:$D,'Comm_vacancy-inputs_1'!$C712,'Comm_vacancy-LA_data'!$B:$B,'Comm_vacancy-inputs_1'!$B712)</f>
        <v>12388</v>
      </c>
      <c r="E712" s="72">
        <f>SUMIFS('Comm_vacancy-LA_data'!F:F,'Comm_vacancy-LA_data'!$D:$D,'Comm_vacancy-inputs_1'!$C712,'Comm_vacancy-LA_data'!$B:$B,'Comm_vacancy-inputs_1'!$B712)</f>
        <v>986</v>
      </c>
      <c r="F712" s="132">
        <f t="shared" si="22"/>
        <v>7.9593154665805618E-2</v>
      </c>
      <c r="G712" s="108">
        <f t="shared" si="23"/>
        <v>44197</v>
      </c>
    </row>
    <row r="713" spans="1:7" x14ac:dyDescent="0.35">
      <c r="A713" s="72" t="s">
        <v>321</v>
      </c>
      <c r="B713" s="72" t="s">
        <v>322</v>
      </c>
      <c r="C713" s="72" t="s">
        <v>1091</v>
      </c>
      <c r="D713" s="72">
        <f>SUMIFS('Comm_vacancy-LA_data'!E:E,'Comm_vacancy-LA_data'!$D:$D,'Comm_vacancy-inputs_1'!$C713,'Comm_vacancy-LA_data'!$B:$B,'Comm_vacancy-inputs_1'!$B713)</f>
        <v>12304</v>
      </c>
      <c r="E713" s="72">
        <f>SUMIFS('Comm_vacancy-LA_data'!F:F,'Comm_vacancy-LA_data'!$D:$D,'Comm_vacancy-inputs_1'!$C713,'Comm_vacancy-LA_data'!$B:$B,'Comm_vacancy-inputs_1'!$B713)</f>
        <v>996</v>
      </c>
      <c r="F713" s="132">
        <f t="shared" si="22"/>
        <v>8.094928478543563E-2</v>
      </c>
      <c r="G713" s="108">
        <f t="shared" si="23"/>
        <v>44105</v>
      </c>
    </row>
    <row r="714" spans="1:7" x14ac:dyDescent="0.35">
      <c r="A714" s="72" t="s">
        <v>321</v>
      </c>
      <c r="B714" s="72" t="s">
        <v>322</v>
      </c>
      <c r="C714" s="72" t="s">
        <v>1092</v>
      </c>
      <c r="D714" s="72">
        <f>SUMIFS('Comm_vacancy-LA_data'!E:E,'Comm_vacancy-LA_data'!$D:$D,'Comm_vacancy-inputs_1'!$C714,'Comm_vacancy-LA_data'!$B:$B,'Comm_vacancy-inputs_1'!$B714)</f>
        <v>12243</v>
      </c>
      <c r="E714" s="72">
        <f>SUMIFS('Comm_vacancy-LA_data'!F:F,'Comm_vacancy-LA_data'!$D:$D,'Comm_vacancy-inputs_1'!$C714,'Comm_vacancy-LA_data'!$B:$B,'Comm_vacancy-inputs_1'!$B714)</f>
        <v>1011</v>
      </c>
      <c r="F714" s="132">
        <f t="shared" si="22"/>
        <v>8.257779955893163E-2</v>
      </c>
      <c r="G714" s="108">
        <f t="shared" si="23"/>
        <v>44013</v>
      </c>
    </row>
    <row r="715" spans="1:7" x14ac:dyDescent="0.35">
      <c r="A715" s="72" t="s">
        <v>321</v>
      </c>
      <c r="B715" s="72" t="s">
        <v>322</v>
      </c>
      <c r="C715" s="72" t="s">
        <v>1093</v>
      </c>
      <c r="D715" s="72">
        <f>SUMIFS('Comm_vacancy-LA_data'!E:E,'Comm_vacancy-LA_data'!$D:$D,'Comm_vacancy-inputs_1'!$C715,'Comm_vacancy-LA_data'!$B:$B,'Comm_vacancy-inputs_1'!$B715)</f>
        <v>12182</v>
      </c>
      <c r="E715" s="72">
        <f>SUMIFS('Comm_vacancy-LA_data'!F:F,'Comm_vacancy-LA_data'!$D:$D,'Comm_vacancy-inputs_1'!$C715,'Comm_vacancy-LA_data'!$B:$B,'Comm_vacancy-inputs_1'!$B715)</f>
        <v>1021</v>
      </c>
      <c r="F715" s="132">
        <f t="shared" si="22"/>
        <v>8.3812181907732722E-2</v>
      </c>
      <c r="G715" s="108">
        <f t="shared" si="23"/>
        <v>43922</v>
      </c>
    </row>
    <row r="716" spans="1:7" x14ac:dyDescent="0.35">
      <c r="A716" s="72" t="s">
        <v>321</v>
      </c>
      <c r="B716" s="72" t="s">
        <v>322</v>
      </c>
      <c r="C716" s="72" t="s">
        <v>1094</v>
      </c>
      <c r="D716" s="72">
        <f>SUMIFS('Comm_vacancy-LA_data'!E:E,'Comm_vacancy-LA_data'!$D:$D,'Comm_vacancy-inputs_1'!$C716,'Comm_vacancy-LA_data'!$B:$B,'Comm_vacancy-inputs_1'!$B716)</f>
        <v>12145</v>
      </c>
      <c r="E716" s="72">
        <f>SUMIFS('Comm_vacancy-LA_data'!F:F,'Comm_vacancy-LA_data'!$D:$D,'Comm_vacancy-inputs_1'!$C716,'Comm_vacancy-LA_data'!$B:$B,'Comm_vacancy-inputs_1'!$B716)</f>
        <v>1091</v>
      </c>
      <c r="F716" s="132">
        <f t="shared" si="22"/>
        <v>8.9831206257719232E-2</v>
      </c>
      <c r="G716" s="108">
        <f t="shared" si="23"/>
        <v>43831</v>
      </c>
    </row>
    <row r="717" spans="1:7" x14ac:dyDescent="0.35">
      <c r="A717" s="72" t="s">
        <v>321</v>
      </c>
      <c r="B717" s="72" t="s">
        <v>322</v>
      </c>
      <c r="C717" s="72" t="s">
        <v>1095</v>
      </c>
      <c r="D717" s="72">
        <f>SUMIFS('Comm_vacancy-LA_data'!E:E,'Comm_vacancy-LA_data'!$D:$D,'Comm_vacancy-inputs_1'!$C717,'Comm_vacancy-LA_data'!$B:$B,'Comm_vacancy-inputs_1'!$B717)</f>
        <v>12126</v>
      </c>
      <c r="E717" s="72">
        <f>SUMIFS('Comm_vacancy-LA_data'!F:F,'Comm_vacancy-LA_data'!$D:$D,'Comm_vacancy-inputs_1'!$C717,'Comm_vacancy-LA_data'!$B:$B,'Comm_vacancy-inputs_1'!$B717)</f>
        <v>1099</v>
      </c>
      <c r="F717" s="132">
        <f t="shared" si="22"/>
        <v>9.0631700478311067E-2</v>
      </c>
      <c r="G717" s="108">
        <f t="shared" si="23"/>
        <v>43739</v>
      </c>
    </row>
    <row r="718" spans="1:7" x14ac:dyDescent="0.35">
      <c r="A718" s="72" t="s">
        <v>321</v>
      </c>
      <c r="B718" s="72" t="s">
        <v>322</v>
      </c>
      <c r="C718" s="72" t="s">
        <v>1096</v>
      </c>
      <c r="D718" s="72">
        <f>SUMIFS('Comm_vacancy-LA_data'!E:E,'Comm_vacancy-LA_data'!$D:$D,'Comm_vacancy-inputs_1'!$C718,'Comm_vacancy-LA_data'!$B:$B,'Comm_vacancy-inputs_1'!$B718)</f>
        <v>12106</v>
      </c>
      <c r="E718" s="72">
        <f>SUMIFS('Comm_vacancy-LA_data'!F:F,'Comm_vacancy-LA_data'!$D:$D,'Comm_vacancy-inputs_1'!$C718,'Comm_vacancy-LA_data'!$B:$B,'Comm_vacancy-inputs_1'!$B718)</f>
        <v>1077</v>
      </c>
      <c r="F718" s="132">
        <f t="shared" si="22"/>
        <v>8.896415000826037E-2</v>
      </c>
      <c r="G718" s="108">
        <f t="shared" si="23"/>
        <v>43647</v>
      </c>
    </row>
    <row r="719" spans="1:7" x14ac:dyDescent="0.35">
      <c r="A719" s="72" t="s">
        <v>321</v>
      </c>
      <c r="B719" s="72" t="s">
        <v>322</v>
      </c>
      <c r="C719" s="72" t="s">
        <v>1097</v>
      </c>
      <c r="D719" s="72">
        <f>SUMIFS('Comm_vacancy-LA_data'!E:E,'Comm_vacancy-LA_data'!$D:$D,'Comm_vacancy-inputs_1'!$C719,'Comm_vacancy-LA_data'!$B:$B,'Comm_vacancy-inputs_1'!$B719)</f>
        <v>12088</v>
      </c>
      <c r="E719" s="72">
        <f>SUMIFS('Comm_vacancy-LA_data'!F:F,'Comm_vacancy-LA_data'!$D:$D,'Comm_vacancy-inputs_1'!$C719,'Comm_vacancy-LA_data'!$B:$B,'Comm_vacancy-inputs_1'!$B719)</f>
        <v>1070</v>
      </c>
      <c r="F719" s="132">
        <f t="shared" si="22"/>
        <v>8.8517538054268693E-2</v>
      </c>
      <c r="G719" s="108">
        <f t="shared" si="23"/>
        <v>43556</v>
      </c>
    </row>
    <row r="720" spans="1:7" x14ac:dyDescent="0.35">
      <c r="A720" s="72" t="s">
        <v>321</v>
      </c>
      <c r="B720" s="72" t="s">
        <v>322</v>
      </c>
      <c r="C720" s="72" t="s">
        <v>1098</v>
      </c>
      <c r="D720" s="72">
        <f>SUMIFS('Comm_vacancy-LA_data'!E:E,'Comm_vacancy-LA_data'!$D:$D,'Comm_vacancy-inputs_1'!$C720,'Comm_vacancy-LA_data'!$B:$B,'Comm_vacancy-inputs_1'!$B720)</f>
        <v>11937</v>
      </c>
      <c r="E720" s="72">
        <f>SUMIFS('Comm_vacancy-LA_data'!F:F,'Comm_vacancy-LA_data'!$D:$D,'Comm_vacancy-inputs_1'!$C720,'Comm_vacancy-LA_data'!$B:$B,'Comm_vacancy-inputs_1'!$B720)</f>
        <v>977</v>
      </c>
      <c r="F720" s="132">
        <f t="shared" si="22"/>
        <v>8.1846360056965731E-2</v>
      </c>
      <c r="G720" s="108">
        <f t="shared" si="23"/>
        <v>43466</v>
      </c>
    </row>
    <row r="721" spans="1:7" x14ac:dyDescent="0.35">
      <c r="A721" s="72" t="s">
        <v>321</v>
      </c>
      <c r="B721" s="72" t="s">
        <v>322</v>
      </c>
      <c r="C721" s="72" t="s">
        <v>1099</v>
      </c>
      <c r="D721" s="72">
        <f>SUMIFS('Comm_vacancy-LA_data'!E:E,'Comm_vacancy-LA_data'!$D:$D,'Comm_vacancy-inputs_1'!$C721,'Comm_vacancy-LA_data'!$B:$B,'Comm_vacancy-inputs_1'!$B721)</f>
        <v>12606</v>
      </c>
      <c r="E721" s="72">
        <f>SUMIFS('Comm_vacancy-LA_data'!F:F,'Comm_vacancy-LA_data'!$D:$D,'Comm_vacancy-inputs_1'!$C721,'Comm_vacancy-LA_data'!$B:$B,'Comm_vacancy-inputs_1'!$B721)</f>
        <v>1254</v>
      </c>
      <c r="F721" s="132">
        <f t="shared" si="22"/>
        <v>9.947643979057591E-2</v>
      </c>
      <c r="G721" s="108">
        <f t="shared" si="23"/>
        <v>43374</v>
      </c>
    </row>
    <row r="722" spans="1:7" x14ac:dyDescent="0.35">
      <c r="A722" s="72" t="s">
        <v>323</v>
      </c>
      <c r="B722" s="72" t="s">
        <v>324</v>
      </c>
      <c r="C722" s="72" t="s">
        <v>1088</v>
      </c>
      <c r="D722" s="72">
        <f>SUMIFS('Comm_vacancy-LA_data'!E:E,'Comm_vacancy-LA_data'!$D:$D,'Comm_vacancy-inputs_1'!$C722,'Comm_vacancy-LA_data'!$B:$B,'Comm_vacancy-inputs_1'!$B722)</f>
        <v>10362</v>
      </c>
      <c r="E722" s="72">
        <f>SUMIFS('Comm_vacancy-LA_data'!F:F,'Comm_vacancy-LA_data'!$D:$D,'Comm_vacancy-inputs_1'!$C722,'Comm_vacancy-LA_data'!$B:$B,'Comm_vacancy-inputs_1'!$B722)</f>
        <v>1169</v>
      </c>
      <c r="F722" s="132">
        <f t="shared" si="22"/>
        <v>0.11281605867593129</v>
      </c>
      <c r="G722" s="108">
        <f t="shared" si="23"/>
        <v>44378</v>
      </c>
    </row>
    <row r="723" spans="1:7" x14ac:dyDescent="0.35">
      <c r="A723" s="72" t="s">
        <v>323</v>
      </c>
      <c r="B723" s="72" t="s">
        <v>324</v>
      </c>
      <c r="C723" s="72" t="s">
        <v>1089</v>
      </c>
      <c r="D723" s="72">
        <f>SUMIFS('Comm_vacancy-LA_data'!E:E,'Comm_vacancy-LA_data'!$D:$D,'Comm_vacancy-inputs_1'!$C723,'Comm_vacancy-LA_data'!$B:$B,'Comm_vacancy-inputs_1'!$B723)</f>
        <v>10383</v>
      </c>
      <c r="E723" s="72">
        <f>SUMIFS('Comm_vacancy-LA_data'!F:F,'Comm_vacancy-LA_data'!$D:$D,'Comm_vacancy-inputs_1'!$C723,'Comm_vacancy-LA_data'!$B:$B,'Comm_vacancy-inputs_1'!$B723)</f>
        <v>1174</v>
      </c>
      <c r="F723" s="132">
        <f t="shared" si="22"/>
        <v>0.11306944043147453</v>
      </c>
      <c r="G723" s="108">
        <f t="shared" si="23"/>
        <v>44287</v>
      </c>
    </row>
    <row r="724" spans="1:7" x14ac:dyDescent="0.35">
      <c r="A724" s="72" t="s">
        <v>323</v>
      </c>
      <c r="B724" s="72" t="s">
        <v>324</v>
      </c>
      <c r="C724" s="72" t="s">
        <v>1090</v>
      </c>
      <c r="D724" s="72">
        <f>SUMIFS('Comm_vacancy-LA_data'!E:E,'Comm_vacancy-LA_data'!$D:$D,'Comm_vacancy-inputs_1'!$C724,'Comm_vacancy-LA_data'!$B:$B,'Comm_vacancy-inputs_1'!$B724)</f>
        <v>10382</v>
      </c>
      <c r="E724" s="72">
        <f>SUMIFS('Comm_vacancy-LA_data'!F:F,'Comm_vacancy-LA_data'!$D:$D,'Comm_vacancy-inputs_1'!$C724,'Comm_vacancy-LA_data'!$B:$B,'Comm_vacancy-inputs_1'!$B724)</f>
        <v>1177</v>
      </c>
      <c r="F724" s="132">
        <f t="shared" si="22"/>
        <v>0.11336929300712772</v>
      </c>
      <c r="G724" s="108">
        <f t="shared" si="23"/>
        <v>44197</v>
      </c>
    </row>
    <row r="725" spans="1:7" x14ac:dyDescent="0.35">
      <c r="A725" s="72" t="s">
        <v>323</v>
      </c>
      <c r="B725" s="72" t="s">
        <v>324</v>
      </c>
      <c r="C725" s="72" t="s">
        <v>1091</v>
      </c>
      <c r="D725" s="72">
        <f>SUMIFS('Comm_vacancy-LA_data'!E:E,'Comm_vacancy-LA_data'!$D:$D,'Comm_vacancy-inputs_1'!$C725,'Comm_vacancy-LA_data'!$B:$B,'Comm_vacancy-inputs_1'!$B725)</f>
        <v>10361</v>
      </c>
      <c r="E725" s="72">
        <f>SUMIFS('Comm_vacancy-LA_data'!F:F,'Comm_vacancy-LA_data'!$D:$D,'Comm_vacancy-inputs_1'!$C725,'Comm_vacancy-LA_data'!$B:$B,'Comm_vacancy-inputs_1'!$B725)</f>
        <v>1190</v>
      </c>
      <c r="F725" s="132">
        <f t="shared" si="22"/>
        <v>0.11485377859279992</v>
      </c>
      <c r="G725" s="108">
        <f t="shared" si="23"/>
        <v>44105</v>
      </c>
    </row>
    <row r="726" spans="1:7" x14ac:dyDescent="0.35">
      <c r="A726" s="72" t="s">
        <v>323</v>
      </c>
      <c r="B726" s="72" t="s">
        <v>324</v>
      </c>
      <c r="C726" s="72" t="s">
        <v>1092</v>
      </c>
      <c r="D726" s="72">
        <f>SUMIFS('Comm_vacancy-LA_data'!E:E,'Comm_vacancy-LA_data'!$D:$D,'Comm_vacancy-inputs_1'!$C726,'Comm_vacancy-LA_data'!$B:$B,'Comm_vacancy-inputs_1'!$B726)</f>
        <v>10355</v>
      </c>
      <c r="E726" s="72">
        <f>SUMIFS('Comm_vacancy-LA_data'!F:F,'Comm_vacancy-LA_data'!$D:$D,'Comm_vacancy-inputs_1'!$C726,'Comm_vacancy-LA_data'!$B:$B,'Comm_vacancy-inputs_1'!$B726)</f>
        <v>1199</v>
      </c>
      <c r="F726" s="132">
        <f t="shared" si="22"/>
        <v>0.11578947368421053</v>
      </c>
      <c r="G726" s="108">
        <f t="shared" si="23"/>
        <v>44013</v>
      </c>
    </row>
    <row r="727" spans="1:7" x14ac:dyDescent="0.35">
      <c r="A727" s="72" t="s">
        <v>323</v>
      </c>
      <c r="B727" s="72" t="s">
        <v>324</v>
      </c>
      <c r="C727" s="72" t="s">
        <v>1093</v>
      </c>
      <c r="D727" s="72">
        <f>SUMIFS('Comm_vacancy-LA_data'!E:E,'Comm_vacancy-LA_data'!$D:$D,'Comm_vacancy-inputs_1'!$C727,'Comm_vacancy-LA_data'!$B:$B,'Comm_vacancy-inputs_1'!$B727)</f>
        <v>10367</v>
      </c>
      <c r="E727" s="72">
        <f>SUMIFS('Comm_vacancy-LA_data'!F:F,'Comm_vacancy-LA_data'!$D:$D,'Comm_vacancy-inputs_1'!$C727,'Comm_vacancy-LA_data'!$B:$B,'Comm_vacancy-inputs_1'!$B727)</f>
        <v>1208</v>
      </c>
      <c r="F727" s="132">
        <f t="shared" si="22"/>
        <v>0.11652358445066074</v>
      </c>
      <c r="G727" s="108">
        <f t="shared" si="23"/>
        <v>43922</v>
      </c>
    </row>
    <row r="728" spans="1:7" x14ac:dyDescent="0.35">
      <c r="A728" s="72" t="s">
        <v>323</v>
      </c>
      <c r="B728" s="72" t="s">
        <v>324</v>
      </c>
      <c r="C728" s="72" t="s">
        <v>1094</v>
      </c>
      <c r="D728" s="72">
        <f>SUMIFS('Comm_vacancy-LA_data'!E:E,'Comm_vacancy-LA_data'!$D:$D,'Comm_vacancy-inputs_1'!$C728,'Comm_vacancy-LA_data'!$B:$B,'Comm_vacancy-inputs_1'!$B728)</f>
        <v>10338</v>
      </c>
      <c r="E728" s="72">
        <f>SUMIFS('Comm_vacancy-LA_data'!F:F,'Comm_vacancy-LA_data'!$D:$D,'Comm_vacancy-inputs_1'!$C728,'Comm_vacancy-LA_data'!$B:$B,'Comm_vacancy-inputs_1'!$B728)</f>
        <v>1260</v>
      </c>
      <c r="F728" s="132">
        <f t="shared" si="22"/>
        <v>0.12188044109112015</v>
      </c>
      <c r="G728" s="108">
        <f t="shared" si="23"/>
        <v>43831</v>
      </c>
    </row>
    <row r="729" spans="1:7" x14ac:dyDescent="0.35">
      <c r="A729" s="72" t="s">
        <v>323</v>
      </c>
      <c r="B729" s="72" t="s">
        <v>324</v>
      </c>
      <c r="C729" s="72" t="s">
        <v>1095</v>
      </c>
      <c r="D729" s="72">
        <f>SUMIFS('Comm_vacancy-LA_data'!E:E,'Comm_vacancy-LA_data'!$D:$D,'Comm_vacancy-inputs_1'!$C729,'Comm_vacancy-LA_data'!$B:$B,'Comm_vacancy-inputs_1'!$B729)</f>
        <v>10338</v>
      </c>
      <c r="E729" s="72">
        <f>SUMIFS('Comm_vacancy-LA_data'!F:F,'Comm_vacancy-LA_data'!$D:$D,'Comm_vacancy-inputs_1'!$C729,'Comm_vacancy-LA_data'!$B:$B,'Comm_vacancy-inputs_1'!$B729)</f>
        <v>1700</v>
      </c>
      <c r="F729" s="132">
        <f t="shared" si="22"/>
        <v>0.16444186496420971</v>
      </c>
      <c r="G729" s="108">
        <f t="shared" si="23"/>
        <v>43739</v>
      </c>
    </row>
    <row r="730" spans="1:7" x14ac:dyDescent="0.35">
      <c r="A730" s="72" t="s">
        <v>323</v>
      </c>
      <c r="B730" s="72" t="s">
        <v>324</v>
      </c>
      <c r="C730" s="72" t="s">
        <v>1096</v>
      </c>
      <c r="D730" s="72">
        <f>SUMIFS('Comm_vacancy-LA_data'!E:E,'Comm_vacancy-LA_data'!$D:$D,'Comm_vacancy-inputs_1'!$C730,'Comm_vacancy-LA_data'!$B:$B,'Comm_vacancy-inputs_1'!$B730)</f>
        <v>10331</v>
      </c>
      <c r="E730" s="72">
        <f>SUMIFS('Comm_vacancy-LA_data'!F:F,'Comm_vacancy-LA_data'!$D:$D,'Comm_vacancy-inputs_1'!$C730,'Comm_vacancy-LA_data'!$B:$B,'Comm_vacancy-inputs_1'!$B730)</f>
        <v>1686</v>
      </c>
      <c r="F730" s="132">
        <f t="shared" si="22"/>
        <v>0.16319814151582615</v>
      </c>
      <c r="G730" s="108">
        <f t="shared" si="23"/>
        <v>43647</v>
      </c>
    </row>
    <row r="731" spans="1:7" x14ac:dyDescent="0.35">
      <c r="A731" s="72" t="s">
        <v>323</v>
      </c>
      <c r="B731" s="72" t="s">
        <v>324</v>
      </c>
      <c r="C731" s="72" t="s">
        <v>1097</v>
      </c>
      <c r="D731" s="72">
        <f>SUMIFS('Comm_vacancy-LA_data'!E:E,'Comm_vacancy-LA_data'!$D:$D,'Comm_vacancy-inputs_1'!$C731,'Comm_vacancy-LA_data'!$B:$B,'Comm_vacancy-inputs_1'!$B731)</f>
        <v>10313</v>
      </c>
      <c r="E731" s="72">
        <f>SUMIFS('Comm_vacancy-LA_data'!F:F,'Comm_vacancy-LA_data'!$D:$D,'Comm_vacancy-inputs_1'!$C731,'Comm_vacancy-LA_data'!$B:$B,'Comm_vacancy-inputs_1'!$B731)</f>
        <v>1026</v>
      </c>
      <c r="F731" s="132">
        <f t="shared" si="22"/>
        <v>9.9486085523126155E-2</v>
      </c>
      <c r="G731" s="108">
        <f t="shared" si="23"/>
        <v>43556</v>
      </c>
    </row>
    <row r="732" spans="1:7" x14ac:dyDescent="0.35">
      <c r="A732" s="72" t="s">
        <v>323</v>
      </c>
      <c r="B732" s="72" t="s">
        <v>324</v>
      </c>
      <c r="C732" s="72" t="s">
        <v>1098</v>
      </c>
      <c r="D732" s="72">
        <f>SUMIFS('Comm_vacancy-LA_data'!E:E,'Comm_vacancy-LA_data'!$D:$D,'Comm_vacancy-inputs_1'!$C732,'Comm_vacancy-LA_data'!$B:$B,'Comm_vacancy-inputs_1'!$B732)</f>
        <v>9322</v>
      </c>
      <c r="E732" s="72">
        <f>SUMIFS('Comm_vacancy-LA_data'!F:F,'Comm_vacancy-LA_data'!$D:$D,'Comm_vacancy-inputs_1'!$C732,'Comm_vacancy-LA_data'!$B:$B,'Comm_vacancy-inputs_1'!$B732)</f>
        <v>1029</v>
      </c>
      <c r="F732" s="132">
        <f t="shared" si="22"/>
        <v>0.1103840377601373</v>
      </c>
      <c r="G732" s="108">
        <f t="shared" si="23"/>
        <v>43466</v>
      </c>
    </row>
    <row r="733" spans="1:7" x14ac:dyDescent="0.35">
      <c r="A733" s="72" t="s">
        <v>323</v>
      </c>
      <c r="B733" s="72" t="s">
        <v>324</v>
      </c>
      <c r="C733" s="72" t="s">
        <v>1099</v>
      </c>
      <c r="D733" s="72">
        <f>SUMIFS('Comm_vacancy-LA_data'!E:E,'Comm_vacancy-LA_data'!$D:$D,'Comm_vacancy-inputs_1'!$C733,'Comm_vacancy-LA_data'!$B:$B,'Comm_vacancy-inputs_1'!$B733)</f>
        <v>9732</v>
      </c>
      <c r="E733" s="72">
        <f>SUMIFS('Comm_vacancy-LA_data'!F:F,'Comm_vacancy-LA_data'!$D:$D,'Comm_vacancy-inputs_1'!$C733,'Comm_vacancy-LA_data'!$B:$B,'Comm_vacancy-inputs_1'!$B733)</f>
        <v>1130</v>
      </c>
      <c r="F733" s="132">
        <f t="shared" si="22"/>
        <v>0.11611179613645704</v>
      </c>
      <c r="G733" s="108">
        <f t="shared" si="23"/>
        <v>43374</v>
      </c>
    </row>
    <row r="734" spans="1:7" x14ac:dyDescent="0.35">
      <c r="A734" s="72" t="s">
        <v>325</v>
      </c>
      <c r="B734" s="72" t="s">
        <v>326</v>
      </c>
      <c r="C734" s="72" t="s">
        <v>1088</v>
      </c>
      <c r="D734" s="72">
        <f>SUMIFS('Comm_vacancy-LA_data'!E:E,'Comm_vacancy-LA_data'!$D:$D,'Comm_vacancy-inputs_1'!$C734,'Comm_vacancy-LA_data'!$B:$B,'Comm_vacancy-inputs_1'!$B734)</f>
        <v>3874</v>
      </c>
      <c r="E734" s="72">
        <f>SUMIFS('Comm_vacancy-LA_data'!F:F,'Comm_vacancy-LA_data'!$D:$D,'Comm_vacancy-inputs_1'!$C734,'Comm_vacancy-LA_data'!$B:$B,'Comm_vacancy-inputs_1'!$B734)</f>
        <v>303</v>
      </c>
      <c r="F734" s="132">
        <f t="shared" si="22"/>
        <v>7.8213732576148678E-2</v>
      </c>
      <c r="G734" s="108">
        <f t="shared" si="23"/>
        <v>44378</v>
      </c>
    </row>
    <row r="735" spans="1:7" x14ac:dyDescent="0.35">
      <c r="A735" s="72" t="s">
        <v>325</v>
      </c>
      <c r="B735" s="72" t="s">
        <v>326</v>
      </c>
      <c r="C735" s="72" t="s">
        <v>1089</v>
      </c>
      <c r="D735" s="72">
        <f>SUMIFS('Comm_vacancy-LA_data'!E:E,'Comm_vacancy-LA_data'!$D:$D,'Comm_vacancy-inputs_1'!$C735,'Comm_vacancy-LA_data'!$B:$B,'Comm_vacancy-inputs_1'!$B735)</f>
        <v>3864</v>
      </c>
      <c r="E735" s="72">
        <f>SUMIFS('Comm_vacancy-LA_data'!F:F,'Comm_vacancy-LA_data'!$D:$D,'Comm_vacancy-inputs_1'!$C735,'Comm_vacancy-LA_data'!$B:$B,'Comm_vacancy-inputs_1'!$B735)</f>
        <v>310</v>
      </c>
      <c r="F735" s="132">
        <f t="shared" si="22"/>
        <v>8.0227743271221535E-2</v>
      </c>
      <c r="G735" s="108">
        <f t="shared" si="23"/>
        <v>44287</v>
      </c>
    </row>
    <row r="736" spans="1:7" x14ac:dyDescent="0.35">
      <c r="A736" s="72" t="s">
        <v>325</v>
      </c>
      <c r="B736" s="72" t="s">
        <v>326</v>
      </c>
      <c r="C736" s="72" t="s">
        <v>1090</v>
      </c>
      <c r="D736" s="72">
        <f>SUMIFS('Comm_vacancy-LA_data'!E:E,'Comm_vacancy-LA_data'!$D:$D,'Comm_vacancy-inputs_1'!$C736,'Comm_vacancy-LA_data'!$B:$B,'Comm_vacancy-inputs_1'!$B736)</f>
        <v>3854</v>
      </c>
      <c r="E736" s="72">
        <f>SUMIFS('Comm_vacancy-LA_data'!F:F,'Comm_vacancy-LA_data'!$D:$D,'Comm_vacancy-inputs_1'!$C736,'Comm_vacancy-LA_data'!$B:$B,'Comm_vacancy-inputs_1'!$B736)</f>
        <v>307</v>
      </c>
      <c r="F736" s="132">
        <f t="shared" si="22"/>
        <v>7.9657498702646601E-2</v>
      </c>
      <c r="G736" s="108">
        <f t="shared" si="23"/>
        <v>44197</v>
      </c>
    </row>
    <row r="737" spans="1:7" x14ac:dyDescent="0.35">
      <c r="A737" s="72" t="s">
        <v>325</v>
      </c>
      <c r="B737" s="72" t="s">
        <v>326</v>
      </c>
      <c r="C737" s="72" t="s">
        <v>1091</v>
      </c>
      <c r="D737" s="72">
        <f>SUMIFS('Comm_vacancy-LA_data'!E:E,'Comm_vacancy-LA_data'!$D:$D,'Comm_vacancy-inputs_1'!$C737,'Comm_vacancy-LA_data'!$B:$B,'Comm_vacancy-inputs_1'!$B737)</f>
        <v>3862</v>
      </c>
      <c r="E737" s="72">
        <f>SUMIFS('Comm_vacancy-LA_data'!F:F,'Comm_vacancy-LA_data'!$D:$D,'Comm_vacancy-inputs_1'!$C737,'Comm_vacancy-LA_data'!$B:$B,'Comm_vacancy-inputs_1'!$B737)</f>
        <v>317</v>
      </c>
      <c r="F737" s="132">
        <f t="shared" si="22"/>
        <v>8.2081822889694456E-2</v>
      </c>
      <c r="G737" s="108">
        <f t="shared" si="23"/>
        <v>44105</v>
      </c>
    </row>
    <row r="738" spans="1:7" x14ac:dyDescent="0.35">
      <c r="A738" s="72" t="s">
        <v>325</v>
      </c>
      <c r="B738" s="72" t="s">
        <v>326</v>
      </c>
      <c r="C738" s="72" t="s">
        <v>1092</v>
      </c>
      <c r="D738" s="72">
        <f>SUMIFS('Comm_vacancy-LA_data'!E:E,'Comm_vacancy-LA_data'!$D:$D,'Comm_vacancy-inputs_1'!$C738,'Comm_vacancy-LA_data'!$B:$B,'Comm_vacancy-inputs_1'!$B738)</f>
        <v>3854</v>
      </c>
      <c r="E738" s="72">
        <f>SUMIFS('Comm_vacancy-LA_data'!F:F,'Comm_vacancy-LA_data'!$D:$D,'Comm_vacancy-inputs_1'!$C738,'Comm_vacancy-LA_data'!$B:$B,'Comm_vacancy-inputs_1'!$B738)</f>
        <v>312</v>
      </c>
      <c r="F738" s="132">
        <f t="shared" si="22"/>
        <v>8.0954852101712507E-2</v>
      </c>
      <c r="G738" s="108">
        <f t="shared" si="23"/>
        <v>44013</v>
      </c>
    </row>
    <row r="739" spans="1:7" x14ac:dyDescent="0.35">
      <c r="A739" s="72" t="s">
        <v>325</v>
      </c>
      <c r="B739" s="72" t="s">
        <v>326</v>
      </c>
      <c r="C739" s="72" t="s">
        <v>1093</v>
      </c>
      <c r="D739" s="72">
        <f>SUMIFS('Comm_vacancy-LA_data'!E:E,'Comm_vacancy-LA_data'!$D:$D,'Comm_vacancy-inputs_1'!$C739,'Comm_vacancy-LA_data'!$B:$B,'Comm_vacancy-inputs_1'!$B739)</f>
        <v>3845</v>
      </c>
      <c r="E739" s="72">
        <f>SUMIFS('Comm_vacancy-LA_data'!F:F,'Comm_vacancy-LA_data'!$D:$D,'Comm_vacancy-inputs_1'!$C739,'Comm_vacancy-LA_data'!$B:$B,'Comm_vacancy-inputs_1'!$B739)</f>
        <v>317</v>
      </c>
      <c r="F739" s="132">
        <f t="shared" si="22"/>
        <v>8.2444733420026006E-2</v>
      </c>
      <c r="G739" s="108">
        <f t="shared" si="23"/>
        <v>43922</v>
      </c>
    </row>
    <row r="740" spans="1:7" x14ac:dyDescent="0.35">
      <c r="A740" s="72" t="s">
        <v>325</v>
      </c>
      <c r="B740" s="72" t="s">
        <v>326</v>
      </c>
      <c r="C740" s="72" t="s">
        <v>1094</v>
      </c>
      <c r="D740" s="72">
        <f>SUMIFS('Comm_vacancy-LA_data'!E:E,'Comm_vacancy-LA_data'!$D:$D,'Comm_vacancy-inputs_1'!$C740,'Comm_vacancy-LA_data'!$B:$B,'Comm_vacancy-inputs_1'!$B740)</f>
        <v>3850</v>
      </c>
      <c r="E740" s="72">
        <f>SUMIFS('Comm_vacancy-LA_data'!F:F,'Comm_vacancy-LA_data'!$D:$D,'Comm_vacancy-inputs_1'!$C740,'Comm_vacancy-LA_data'!$B:$B,'Comm_vacancy-inputs_1'!$B740)</f>
        <v>320</v>
      </c>
      <c r="F740" s="132">
        <f t="shared" si="22"/>
        <v>8.3116883116883117E-2</v>
      </c>
      <c r="G740" s="108">
        <f t="shared" si="23"/>
        <v>43831</v>
      </c>
    </row>
    <row r="741" spans="1:7" x14ac:dyDescent="0.35">
      <c r="A741" s="72" t="s">
        <v>325</v>
      </c>
      <c r="B741" s="72" t="s">
        <v>326</v>
      </c>
      <c r="C741" s="72" t="s">
        <v>1095</v>
      </c>
      <c r="D741" s="72">
        <f>SUMIFS('Comm_vacancy-LA_data'!E:E,'Comm_vacancy-LA_data'!$D:$D,'Comm_vacancy-inputs_1'!$C741,'Comm_vacancy-LA_data'!$B:$B,'Comm_vacancy-inputs_1'!$B741)</f>
        <v>3828</v>
      </c>
      <c r="E741" s="72">
        <f>SUMIFS('Comm_vacancy-LA_data'!F:F,'Comm_vacancy-LA_data'!$D:$D,'Comm_vacancy-inputs_1'!$C741,'Comm_vacancy-LA_data'!$B:$B,'Comm_vacancy-inputs_1'!$B741)</f>
        <v>336</v>
      </c>
      <c r="F741" s="132">
        <f t="shared" si="22"/>
        <v>8.7774294670846395E-2</v>
      </c>
      <c r="G741" s="108">
        <f t="shared" si="23"/>
        <v>43739</v>
      </c>
    </row>
    <row r="742" spans="1:7" x14ac:dyDescent="0.35">
      <c r="A742" s="72" t="s">
        <v>325</v>
      </c>
      <c r="B742" s="72" t="s">
        <v>326</v>
      </c>
      <c r="C742" s="72" t="s">
        <v>1096</v>
      </c>
      <c r="D742" s="72">
        <f>SUMIFS('Comm_vacancy-LA_data'!E:E,'Comm_vacancy-LA_data'!$D:$D,'Comm_vacancy-inputs_1'!$C742,'Comm_vacancy-LA_data'!$B:$B,'Comm_vacancy-inputs_1'!$B742)</f>
        <v>3825</v>
      </c>
      <c r="E742" s="72">
        <f>SUMIFS('Comm_vacancy-LA_data'!F:F,'Comm_vacancy-LA_data'!$D:$D,'Comm_vacancy-inputs_1'!$C742,'Comm_vacancy-LA_data'!$B:$B,'Comm_vacancy-inputs_1'!$B742)</f>
        <v>316</v>
      </c>
      <c r="F742" s="132">
        <f t="shared" si="22"/>
        <v>8.2614379084967327E-2</v>
      </c>
      <c r="G742" s="108">
        <f t="shared" si="23"/>
        <v>43647</v>
      </c>
    </row>
    <row r="743" spans="1:7" x14ac:dyDescent="0.35">
      <c r="A743" s="72" t="s">
        <v>325</v>
      </c>
      <c r="B743" s="72" t="s">
        <v>326</v>
      </c>
      <c r="C743" s="72" t="s">
        <v>1097</v>
      </c>
      <c r="D743" s="72">
        <f>SUMIFS('Comm_vacancy-LA_data'!E:E,'Comm_vacancy-LA_data'!$D:$D,'Comm_vacancy-inputs_1'!$C743,'Comm_vacancy-LA_data'!$B:$B,'Comm_vacancy-inputs_1'!$B743)</f>
        <v>3827</v>
      </c>
      <c r="E743" s="72">
        <f>SUMIFS('Comm_vacancy-LA_data'!F:F,'Comm_vacancy-LA_data'!$D:$D,'Comm_vacancy-inputs_1'!$C743,'Comm_vacancy-LA_data'!$B:$B,'Comm_vacancy-inputs_1'!$B743)</f>
        <v>293</v>
      </c>
      <c r="F743" s="132">
        <f t="shared" si="22"/>
        <v>7.6561275150248242E-2</v>
      </c>
      <c r="G743" s="108">
        <f t="shared" si="23"/>
        <v>43556</v>
      </c>
    </row>
    <row r="744" spans="1:7" x14ac:dyDescent="0.35">
      <c r="A744" s="72" t="s">
        <v>325</v>
      </c>
      <c r="B744" s="72" t="s">
        <v>326</v>
      </c>
      <c r="C744" s="72" t="s">
        <v>1098</v>
      </c>
      <c r="D744" s="72">
        <f>SUMIFS('Comm_vacancy-LA_data'!E:E,'Comm_vacancy-LA_data'!$D:$D,'Comm_vacancy-inputs_1'!$C744,'Comm_vacancy-LA_data'!$B:$B,'Comm_vacancy-inputs_1'!$B744)</f>
        <v>3765</v>
      </c>
      <c r="E744" s="72">
        <f>SUMIFS('Comm_vacancy-LA_data'!F:F,'Comm_vacancy-LA_data'!$D:$D,'Comm_vacancy-inputs_1'!$C744,'Comm_vacancy-LA_data'!$B:$B,'Comm_vacancy-inputs_1'!$B744)</f>
        <v>300</v>
      </c>
      <c r="F744" s="132">
        <f t="shared" si="22"/>
        <v>7.9681274900398405E-2</v>
      </c>
      <c r="G744" s="108">
        <f t="shared" si="23"/>
        <v>43466</v>
      </c>
    </row>
    <row r="745" spans="1:7" x14ac:dyDescent="0.35">
      <c r="A745" s="72" t="s">
        <v>325</v>
      </c>
      <c r="B745" s="72" t="s">
        <v>326</v>
      </c>
      <c r="C745" s="72" t="s">
        <v>1099</v>
      </c>
      <c r="D745" s="72">
        <f>SUMIFS('Comm_vacancy-LA_data'!E:E,'Comm_vacancy-LA_data'!$D:$D,'Comm_vacancy-inputs_1'!$C745,'Comm_vacancy-LA_data'!$B:$B,'Comm_vacancy-inputs_1'!$B745)</f>
        <v>3955</v>
      </c>
      <c r="E745" s="72">
        <f>SUMIFS('Comm_vacancy-LA_data'!F:F,'Comm_vacancy-LA_data'!$D:$D,'Comm_vacancy-inputs_1'!$C745,'Comm_vacancy-LA_data'!$B:$B,'Comm_vacancy-inputs_1'!$B745)</f>
        <v>319</v>
      </c>
      <c r="F745" s="132">
        <f t="shared" si="22"/>
        <v>8.0657395701643486E-2</v>
      </c>
      <c r="G745" s="108">
        <f t="shared" si="23"/>
        <v>43374</v>
      </c>
    </row>
    <row r="746" spans="1:7" x14ac:dyDescent="0.35">
      <c r="A746" s="72" t="s">
        <v>327</v>
      </c>
      <c r="B746" s="72" t="s">
        <v>328</v>
      </c>
      <c r="C746" s="72" t="s">
        <v>1088</v>
      </c>
      <c r="D746" s="72">
        <f>SUMIFS('Comm_vacancy-LA_data'!E:E,'Comm_vacancy-LA_data'!$D:$D,'Comm_vacancy-inputs_1'!$C746,'Comm_vacancy-LA_data'!$B:$B,'Comm_vacancy-inputs_1'!$B746)</f>
        <v>4482</v>
      </c>
      <c r="E746" s="72">
        <f>SUMIFS('Comm_vacancy-LA_data'!F:F,'Comm_vacancy-LA_data'!$D:$D,'Comm_vacancy-inputs_1'!$C746,'Comm_vacancy-LA_data'!$B:$B,'Comm_vacancy-inputs_1'!$B746)</f>
        <v>252</v>
      </c>
      <c r="F746" s="132">
        <f t="shared" si="22"/>
        <v>5.6224899598393573E-2</v>
      </c>
      <c r="G746" s="108">
        <f t="shared" si="23"/>
        <v>44378</v>
      </c>
    </row>
    <row r="747" spans="1:7" x14ac:dyDescent="0.35">
      <c r="A747" s="72" t="s">
        <v>327</v>
      </c>
      <c r="B747" s="72" t="s">
        <v>328</v>
      </c>
      <c r="C747" s="72" t="s">
        <v>1089</v>
      </c>
      <c r="D747" s="72">
        <f>SUMIFS('Comm_vacancy-LA_data'!E:E,'Comm_vacancy-LA_data'!$D:$D,'Comm_vacancy-inputs_1'!$C747,'Comm_vacancy-LA_data'!$B:$B,'Comm_vacancy-inputs_1'!$B747)</f>
        <v>4489</v>
      </c>
      <c r="E747" s="72">
        <f>SUMIFS('Comm_vacancy-LA_data'!F:F,'Comm_vacancy-LA_data'!$D:$D,'Comm_vacancy-inputs_1'!$C747,'Comm_vacancy-LA_data'!$B:$B,'Comm_vacancy-inputs_1'!$B747)</f>
        <v>245</v>
      </c>
      <c r="F747" s="132">
        <f t="shared" si="22"/>
        <v>5.457785698373803E-2</v>
      </c>
      <c r="G747" s="108">
        <f t="shared" si="23"/>
        <v>44287</v>
      </c>
    </row>
    <row r="748" spans="1:7" x14ac:dyDescent="0.35">
      <c r="A748" s="72" t="s">
        <v>327</v>
      </c>
      <c r="B748" s="72" t="s">
        <v>328</v>
      </c>
      <c r="C748" s="72" t="s">
        <v>1090</v>
      </c>
      <c r="D748" s="72">
        <f>SUMIFS('Comm_vacancy-LA_data'!E:E,'Comm_vacancy-LA_data'!$D:$D,'Comm_vacancy-inputs_1'!$C748,'Comm_vacancy-LA_data'!$B:$B,'Comm_vacancy-inputs_1'!$B748)</f>
        <v>4494</v>
      </c>
      <c r="E748" s="72">
        <f>SUMIFS('Comm_vacancy-LA_data'!F:F,'Comm_vacancy-LA_data'!$D:$D,'Comm_vacancy-inputs_1'!$C748,'Comm_vacancy-LA_data'!$B:$B,'Comm_vacancy-inputs_1'!$B748)</f>
        <v>232</v>
      </c>
      <c r="F748" s="132">
        <f t="shared" si="22"/>
        <v>5.1624388072986201E-2</v>
      </c>
      <c r="G748" s="108">
        <f t="shared" si="23"/>
        <v>44197</v>
      </c>
    </row>
    <row r="749" spans="1:7" x14ac:dyDescent="0.35">
      <c r="A749" s="72" t="s">
        <v>327</v>
      </c>
      <c r="B749" s="72" t="s">
        <v>328</v>
      </c>
      <c r="C749" s="72" t="s">
        <v>1091</v>
      </c>
      <c r="D749" s="72">
        <f>SUMIFS('Comm_vacancy-LA_data'!E:E,'Comm_vacancy-LA_data'!$D:$D,'Comm_vacancy-inputs_1'!$C749,'Comm_vacancy-LA_data'!$B:$B,'Comm_vacancy-inputs_1'!$B749)</f>
        <v>4486</v>
      </c>
      <c r="E749" s="72">
        <f>SUMIFS('Comm_vacancy-LA_data'!F:F,'Comm_vacancy-LA_data'!$D:$D,'Comm_vacancy-inputs_1'!$C749,'Comm_vacancy-LA_data'!$B:$B,'Comm_vacancy-inputs_1'!$B749)</f>
        <v>231</v>
      </c>
      <c r="F749" s="132">
        <f t="shared" si="22"/>
        <v>5.1493535443602322E-2</v>
      </c>
      <c r="G749" s="108">
        <f t="shared" si="23"/>
        <v>44105</v>
      </c>
    </row>
    <row r="750" spans="1:7" x14ac:dyDescent="0.35">
      <c r="A750" s="72" t="s">
        <v>327</v>
      </c>
      <c r="B750" s="72" t="s">
        <v>328</v>
      </c>
      <c r="C750" s="72" t="s">
        <v>1092</v>
      </c>
      <c r="D750" s="72">
        <f>SUMIFS('Comm_vacancy-LA_data'!E:E,'Comm_vacancy-LA_data'!$D:$D,'Comm_vacancy-inputs_1'!$C750,'Comm_vacancy-LA_data'!$B:$B,'Comm_vacancy-inputs_1'!$B750)</f>
        <v>4446</v>
      </c>
      <c r="E750" s="72">
        <f>SUMIFS('Comm_vacancy-LA_data'!F:F,'Comm_vacancy-LA_data'!$D:$D,'Comm_vacancy-inputs_1'!$C750,'Comm_vacancy-LA_data'!$B:$B,'Comm_vacancy-inputs_1'!$B750)</f>
        <v>237</v>
      </c>
      <c r="F750" s="132">
        <f t="shared" si="22"/>
        <v>5.3306342780026994E-2</v>
      </c>
      <c r="G750" s="108">
        <f t="shared" si="23"/>
        <v>44013</v>
      </c>
    </row>
    <row r="751" spans="1:7" x14ac:dyDescent="0.35">
      <c r="A751" s="72" t="s">
        <v>327</v>
      </c>
      <c r="B751" s="72" t="s">
        <v>328</v>
      </c>
      <c r="C751" s="72" t="s">
        <v>1093</v>
      </c>
      <c r="D751" s="72">
        <f>SUMIFS('Comm_vacancy-LA_data'!E:E,'Comm_vacancy-LA_data'!$D:$D,'Comm_vacancy-inputs_1'!$C751,'Comm_vacancy-LA_data'!$B:$B,'Comm_vacancy-inputs_1'!$B751)</f>
        <v>4420</v>
      </c>
      <c r="E751" s="72">
        <f>SUMIFS('Comm_vacancy-LA_data'!F:F,'Comm_vacancy-LA_data'!$D:$D,'Comm_vacancy-inputs_1'!$C751,'Comm_vacancy-LA_data'!$B:$B,'Comm_vacancy-inputs_1'!$B751)</f>
        <v>255</v>
      </c>
      <c r="F751" s="132">
        <f t="shared" si="22"/>
        <v>5.7692307692307696E-2</v>
      </c>
      <c r="G751" s="108">
        <f t="shared" si="23"/>
        <v>43922</v>
      </c>
    </row>
    <row r="752" spans="1:7" x14ac:dyDescent="0.35">
      <c r="A752" s="72" t="s">
        <v>327</v>
      </c>
      <c r="B752" s="72" t="s">
        <v>328</v>
      </c>
      <c r="C752" s="72" t="s">
        <v>1094</v>
      </c>
      <c r="D752" s="72">
        <f>SUMIFS('Comm_vacancy-LA_data'!E:E,'Comm_vacancy-LA_data'!$D:$D,'Comm_vacancy-inputs_1'!$C752,'Comm_vacancy-LA_data'!$B:$B,'Comm_vacancy-inputs_1'!$B752)</f>
        <v>4382</v>
      </c>
      <c r="E752" s="72">
        <f>SUMIFS('Comm_vacancy-LA_data'!F:F,'Comm_vacancy-LA_data'!$D:$D,'Comm_vacancy-inputs_1'!$C752,'Comm_vacancy-LA_data'!$B:$B,'Comm_vacancy-inputs_1'!$B752)</f>
        <v>250</v>
      </c>
      <c r="F752" s="132">
        <f t="shared" si="22"/>
        <v>5.7051574623459604E-2</v>
      </c>
      <c r="G752" s="108">
        <f t="shared" si="23"/>
        <v>43831</v>
      </c>
    </row>
    <row r="753" spans="1:7" x14ac:dyDescent="0.35">
      <c r="A753" s="72" t="s">
        <v>327</v>
      </c>
      <c r="B753" s="72" t="s">
        <v>328</v>
      </c>
      <c r="C753" s="72" t="s">
        <v>1095</v>
      </c>
      <c r="D753" s="72">
        <f>SUMIFS('Comm_vacancy-LA_data'!E:E,'Comm_vacancy-LA_data'!$D:$D,'Comm_vacancy-inputs_1'!$C753,'Comm_vacancy-LA_data'!$B:$B,'Comm_vacancy-inputs_1'!$B753)</f>
        <v>4355</v>
      </c>
      <c r="E753" s="72">
        <f>SUMIFS('Comm_vacancy-LA_data'!F:F,'Comm_vacancy-LA_data'!$D:$D,'Comm_vacancy-inputs_1'!$C753,'Comm_vacancy-LA_data'!$B:$B,'Comm_vacancy-inputs_1'!$B753)</f>
        <v>255</v>
      </c>
      <c r="F753" s="132">
        <f t="shared" si="22"/>
        <v>5.8553386911595867E-2</v>
      </c>
      <c r="G753" s="108">
        <f t="shared" si="23"/>
        <v>43739</v>
      </c>
    </row>
    <row r="754" spans="1:7" x14ac:dyDescent="0.35">
      <c r="A754" s="72" t="s">
        <v>327</v>
      </c>
      <c r="B754" s="72" t="s">
        <v>328</v>
      </c>
      <c r="C754" s="72" t="s">
        <v>1096</v>
      </c>
      <c r="D754" s="72">
        <f>SUMIFS('Comm_vacancy-LA_data'!E:E,'Comm_vacancy-LA_data'!$D:$D,'Comm_vacancy-inputs_1'!$C754,'Comm_vacancy-LA_data'!$B:$B,'Comm_vacancy-inputs_1'!$B754)</f>
        <v>4291</v>
      </c>
      <c r="E754" s="72">
        <f>SUMIFS('Comm_vacancy-LA_data'!F:F,'Comm_vacancy-LA_data'!$D:$D,'Comm_vacancy-inputs_1'!$C754,'Comm_vacancy-LA_data'!$B:$B,'Comm_vacancy-inputs_1'!$B754)</f>
        <v>290</v>
      </c>
      <c r="F754" s="132">
        <f t="shared" si="22"/>
        <v>6.7583313912840823E-2</v>
      </c>
      <c r="G754" s="108">
        <f t="shared" si="23"/>
        <v>43647</v>
      </c>
    </row>
    <row r="755" spans="1:7" x14ac:dyDescent="0.35">
      <c r="A755" s="72" t="s">
        <v>327</v>
      </c>
      <c r="B755" s="72" t="s">
        <v>328</v>
      </c>
      <c r="C755" s="72" t="s">
        <v>1097</v>
      </c>
      <c r="D755" s="72">
        <f>SUMIFS('Comm_vacancy-LA_data'!E:E,'Comm_vacancy-LA_data'!$D:$D,'Comm_vacancy-inputs_1'!$C755,'Comm_vacancy-LA_data'!$B:$B,'Comm_vacancy-inputs_1'!$B755)</f>
        <v>4293</v>
      </c>
      <c r="E755" s="72">
        <f>SUMIFS('Comm_vacancy-LA_data'!F:F,'Comm_vacancy-LA_data'!$D:$D,'Comm_vacancy-inputs_1'!$C755,'Comm_vacancy-LA_data'!$B:$B,'Comm_vacancy-inputs_1'!$B755)</f>
        <v>240</v>
      </c>
      <c r="F755" s="132">
        <f t="shared" si="22"/>
        <v>5.5904961565338925E-2</v>
      </c>
      <c r="G755" s="108">
        <f t="shared" si="23"/>
        <v>43556</v>
      </c>
    </row>
    <row r="756" spans="1:7" x14ac:dyDescent="0.35">
      <c r="A756" s="72" t="s">
        <v>327</v>
      </c>
      <c r="B756" s="72" t="s">
        <v>328</v>
      </c>
      <c r="C756" s="72" t="s">
        <v>1098</v>
      </c>
      <c r="D756" s="72">
        <f>SUMIFS('Comm_vacancy-LA_data'!E:E,'Comm_vacancy-LA_data'!$D:$D,'Comm_vacancy-inputs_1'!$C756,'Comm_vacancy-LA_data'!$B:$B,'Comm_vacancy-inputs_1'!$B756)</f>
        <v>4196</v>
      </c>
      <c r="E756" s="72">
        <f>SUMIFS('Comm_vacancy-LA_data'!F:F,'Comm_vacancy-LA_data'!$D:$D,'Comm_vacancy-inputs_1'!$C756,'Comm_vacancy-LA_data'!$B:$B,'Comm_vacancy-inputs_1'!$B756)</f>
        <v>227</v>
      </c>
      <c r="F756" s="132">
        <f t="shared" si="22"/>
        <v>5.4099142040038128E-2</v>
      </c>
      <c r="G756" s="108">
        <f t="shared" si="23"/>
        <v>43466</v>
      </c>
    </row>
    <row r="757" spans="1:7" x14ac:dyDescent="0.35">
      <c r="A757" s="72" t="s">
        <v>327</v>
      </c>
      <c r="B757" s="72" t="s">
        <v>328</v>
      </c>
      <c r="C757" s="72" t="s">
        <v>1099</v>
      </c>
      <c r="D757" s="72">
        <f>SUMIFS('Comm_vacancy-LA_data'!E:E,'Comm_vacancy-LA_data'!$D:$D,'Comm_vacancy-inputs_1'!$C757,'Comm_vacancy-LA_data'!$B:$B,'Comm_vacancy-inputs_1'!$B757)</f>
        <v>4316</v>
      </c>
      <c r="E757" s="72">
        <f>SUMIFS('Comm_vacancy-LA_data'!F:F,'Comm_vacancy-LA_data'!$D:$D,'Comm_vacancy-inputs_1'!$C757,'Comm_vacancy-LA_data'!$B:$B,'Comm_vacancy-inputs_1'!$B757)</f>
        <v>233</v>
      </c>
      <c r="F757" s="132">
        <f t="shared" si="22"/>
        <v>5.3985171455050975E-2</v>
      </c>
      <c r="G757" s="108">
        <f t="shared" si="23"/>
        <v>43374</v>
      </c>
    </row>
    <row r="758" spans="1:7" x14ac:dyDescent="0.35">
      <c r="A758" s="72" t="s">
        <v>993</v>
      </c>
      <c r="B758" s="72" t="s">
        <v>994</v>
      </c>
      <c r="C758" s="72" t="s">
        <v>1088</v>
      </c>
      <c r="D758" s="72">
        <f>SUMIFS('Comm_vacancy-LA_data'!E:E,'Comm_vacancy-LA_data'!$D:$D,'Comm_vacancy-inputs_1'!$C758,'Comm_vacancy-LA_data'!$B:$B,'Comm_vacancy-inputs_1'!$B758)</f>
        <v>2372</v>
      </c>
      <c r="E758" s="72">
        <f>SUMIFS('Comm_vacancy-LA_data'!F:F,'Comm_vacancy-LA_data'!$D:$D,'Comm_vacancy-inputs_1'!$C758,'Comm_vacancy-LA_data'!$B:$B,'Comm_vacancy-inputs_1'!$B758)</f>
        <v>251</v>
      </c>
      <c r="F758" s="132">
        <f t="shared" si="22"/>
        <v>0.10581787521079258</v>
      </c>
      <c r="G758" s="108">
        <f t="shared" si="23"/>
        <v>44378</v>
      </c>
    </row>
    <row r="759" spans="1:7" x14ac:dyDescent="0.35">
      <c r="A759" s="72" t="s">
        <v>993</v>
      </c>
      <c r="B759" s="72" t="s">
        <v>994</v>
      </c>
      <c r="C759" s="72" t="s">
        <v>1089</v>
      </c>
      <c r="D759" s="72">
        <f>SUMIFS('Comm_vacancy-LA_data'!E:E,'Comm_vacancy-LA_data'!$D:$D,'Comm_vacancy-inputs_1'!$C759,'Comm_vacancy-LA_data'!$B:$B,'Comm_vacancy-inputs_1'!$B759)</f>
        <v>2371</v>
      </c>
      <c r="E759" s="72">
        <f>SUMIFS('Comm_vacancy-LA_data'!F:F,'Comm_vacancy-LA_data'!$D:$D,'Comm_vacancy-inputs_1'!$C759,'Comm_vacancy-LA_data'!$B:$B,'Comm_vacancy-inputs_1'!$B759)</f>
        <v>206</v>
      </c>
      <c r="F759" s="132">
        <f t="shared" si="22"/>
        <v>8.6883171657528471E-2</v>
      </c>
      <c r="G759" s="108">
        <f t="shared" si="23"/>
        <v>44287</v>
      </c>
    </row>
    <row r="760" spans="1:7" x14ac:dyDescent="0.35">
      <c r="A760" s="72" t="s">
        <v>993</v>
      </c>
      <c r="B760" s="72" t="s">
        <v>994</v>
      </c>
      <c r="C760" s="72" t="s">
        <v>1090</v>
      </c>
      <c r="D760" s="72">
        <f>SUMIFS('Comm_vacancy-LA_data'!E:E,'Comm_vacancy-LA_data'!$D:$D,'Comm_vacancy-inputs_1'!$C760,'Comm_vacancy-LA_data'!$B:$B,'Comm_vacancy-inputs_1'!$B760)</f>
        <v>2372</v>
      </c>
      <c r="E760" s="72">
        <f>SUMIFS('Comm_vacancy-LA_data'!F:F,'Comm_vacancy-LA_data'!$D:$D,'Comm_vacancy-inputs_1'!$C760,'Comm_vacancy-LA_data'!$B:$B,'Comm_vacancy-inputs_1'!$B760)</f>
        <v>111</v>
      </c>
      <c r="F760" s="132">
        <f t="shared" si="22"/>
        <v>4.6795952782462055E-2</v>
      </c>
      <c r="G760" s="108">
        <f t="shared" si="23"/>
        <v>44197</v>
      </c>
    </row>
    <row r="761" spans="1:7" x14ac:dyDescent="0.35">
      <c r="A761" s="72" t="s">
        <v>993</v>
      </c>
      <c r="B761" s="72" t="s">
        <v>994</v>
      </c>
      <c r="C761" s="72" t="s">
        <v>1091</v>
      </c>
      <c r="D761" s="72">
        <f>SUMIFS('Comm_vacancy-LA_data'!E:E,'Comm_vacancy-LA_data'!$D:$D,'Comm_vacancy-inputs_1'!$C761,'Comm_vacancy-LA_data'!$B:$B,'Comm_vacancy-inputs_1'!$B761)</f>
        <v>2372</v>
      </c>
      <c r="E761" s="72">
        <f>SUMIFS('Comm_vacancy-LA_data'!F:F,'Comm_vacancy-LA_data'!$D:$D,'Comm_vacancy-inputs_1'!$C761,'Comm_vacancy-LA_data'!$B:$B,'Comm_vacancy-inputs_1'!$B761)</f>
        <v>117</v>
      </c>
      <c r="F761" s="132">
        <f t="shared" si="22"/>
        <v>4.9325463743676225E-2</v>
      </c>
      <c r="G761" s="108">
        <f t="shared" si="23"/>
        <v>44105</v>
      </c>
    </row>
    <row r="762" spans="1:7" x14ac:dyDescent="0.35">
      <c r="A762" s="72" t="s">
        <v>993</v>
      </c>
      <c r="B762" s="72" t="s">
        <v>994</v>
      </c>
      <c r="C762" s="72" t="s">
        <v>1092</v>
      </c>
      <c r="D762" s="72">
        <f>SUMIFS('Comm_vacancy-LA_data'!E:E,'Comm_vacancy-LA_data'!$D:$D,'Comm_vacancy-inputs_1'!$C762,'Comm_vacancy-LA_data'!$B:$B,'Comm_vacancy-inputs_1'!$B762)</f>
        <v>2332</v>
      </c>
      <c r="E762" s="72">
        <f>SUMIFS('Comm_vacancy-LA_data'!F:F,'Comm_vacancy-LA_data'!$D:$D,'Comm_vacancy-inputs_1'!$C762,'Comm_vacancy-LA_data'!$B:$B,'Comm_vacancy-inputs_1'!$B762)</f>
        <v>114</v>
      </c>
      <c r="F762" s="132">
        <f t="shared" si="22"/>
        <v>4.8885077186963978E-2</v>
      </c>
      <c r="G762" s="108">
        <f t="shared" si="23"/>
        <v>44013</v>
      </c>
    </row>
    <row r="763" spans="1:7" x14ac:dyDescent="0.35">
      <c r="A763" s="72" t="s">
        <v>993</v>
      </c>
      <c r="B763" s="72" t="s">
        <v>994</v>
      </c>
      <c r="C763" s="72" t="s">
        <v>1093</v>
      </c>
      <c r="D763" s="72">
        <f>SUMIFS('Comm_vacancy-LA_data'!E:E,'Comm_vacancy-LA_data'!$D:$D,'Comm_vacancy-inputs_1'!$C763,'Comm_vacancy-LA_data'!$B:$B,'Comm_vacancy-inputs_1'!$B763)</f>
        <v>2334</v>
      </c>
      <c r="E763" s="72">
        <f>SUMIFS('Comm_vacancy-LA_data'!F:F,'Comm_vacancy-LA_data'!$D:$D,'Comm_vacancy-inputs_1'!$C763,'Comm_vacancy-LA_data'!$B:$B,'Comm_vacancy-inputs_1'!$B763)</f>
        <v>194</v>
      </c>
      <c r="F763" s="132">
        <f t="shared" si="22"/>
        <v>8.3119108826049698E-2</v>
      </c>
      <c r="G763" s="108">
        <f t="shared" si="23"/>
        <v>43922</v>
      </c>
    </row>
    <row r="764" spans="1:7" x14ac:dyDescent="0.35">
      <c r="A764" s="72" t="s">
        <v>993</v>
      </c>
      <c r="B764" s="72" t="s">
        <v>994</v>
      </c>
      <c r="C764" s="72" t="s">
        <v>1094</v>
      </c>
      <c r="D764" s="72">
        <f>SUMIFS('Comm_vacancy-LA_data'!E:E,'Comm_vacancy-LA_data'!$D:$D,'Comm_vacancy-inputs_1'!$C764,'Comm_vacancy-LA_data'!$B:$B,'Comm_vacancy-inputs_1'!$B764)</f>
        <v>2242</v>
      </c>
      <c r="E764" s="72">
        <f>SUMIFS('Comm_vacancy-LA_data'!F:F,'Comm_vacancy-LA_data'!$D:$D,'Comm_vacancy-inputs_1'!$C764,'Comm_vacancy-LA_data'!$B:$B,'Comm_vacancy-inputs_1'!$B764)</f>
        <v>197</v>
      </c>
      <c r="F764" s="132">
        <f t="shared" si="22"/>
        <v>8.7867975022301523E-2</v>
      </c>
      <c r="G764" s="108">
        <f t="shared" si="23"/>
        <v>43831</v>
      </c>
    </row>
    <row r="765" spans="1:7" x14ac:dyDescent="0.35">
      <c r="A765" s="72" t="s">
        <v>993</v>
      </c>
      <c r="B765" s="72" t="s">
        <v>994</v>
      </c>
      <c r="C765" s="72" t="s">
        <v>1095</v>
      </c>
      <c r="D765" s="72">
        <f>SUMIFS('Comm_vacancy-LA_data'!E:E,'Comm_vacancy-LA_data'!$D:$D,'Comm_vacancy-inputs_1'!$C765,'Comm_vacancy-LA_data'!$B:$B,'Comm_vacancy-inputs_1'!$B765)</f>
        <v>2245</v>
      </c>
      <c r="E765" s="72">
        <f>SUMIFS('Comm_vacancy-LA_data'!F:F,'Comm_vacancy-LA_data'!$D:$D,'Comm_vacancy-inputs_1'!$C765,'Comm_vacancy-LA_data'!$B:$B,'Comm_vacancy-inputs_1'!$B765)</f>
        <v>187</v>
      </c>
      <c r="F765" s="132">
        <f t="shared" si="22"/>
        <v>8.3296213808463249E-2</v>
      </c>
      <c r="G765" s="108">
        <f t="shared" si="23"/>
        <v>43739</v>
      </c>
    </row>
    <row r="766" spans="1:7" x14ac:dyDescent="0.35">
      <c r="A766" s="72" t="s">
        <v>993</v>
      </c>
      <c r="B766" s="72" t="s">
        <v>994</v>
      </c>
      <c r="C766" s="72" t="s">
        <v>1096</v>
      </c>
      <c r="D766" s="72">
        <f>SUMIFS('Comm_vacancy-LA_data'!E:E,'Comm_vacancy-LA_data'!$D:$D,'Comm_vacancy-inputs_1'!$C766,'Comm_vacancy-LA_data'!$B:$B,'Comm_vacancy-inputs_1'!$B766)</f>
        <v>2237</v>
      </c>
      <c r="E766" s="72">
        <f>SUMIFS('Comm_vacancy-LA_data'!F:F,'Comm_vacancy-LA_data'!$D:$D,'Comm_vacancy-inputs_1'!$C766,'Comm_vacancy-LA_data'!$B:$B,'Comm_vacancy-inputs_1'!$B766)</f>
        <v>189</v>
      </c>
      <c r="F766" s="132">
        <f t="shared" si="22"/>
        <v>8.448815377738042E-2</v>
      </c>
      <c r="G766" s="108">
        <f t="shared" si="23"/>
        <v>43647</v>
      </c>
    </row>
    <row r="767" spans="1:7" x14ac:dyDescent="0.35">
      <c r="A767" s="72" t="s">
        <v>993</v>
      </c>
      <c r="B767" s="72" t="s">
        <v>994</v>
      </c>
      <c r="C767" s="72" t="s">
        <v>1097</v>
      </c>
      <c r="D767" s="72">
        <f>SUMIFS('Comm_vacancy-LA_data'!E:E,'Comm_vacancy-LA_data'!$D:$D,'Comm_vacancy-inputs_1'!$C767,'Comm_vacancy-LA_data'!$B:$B,'Comm_vacancy-inputs_1'!$B767)</f>
        <v>2238</v>
      </c>
      <c r="E767" s="72">
        <f>SUMIFS('Comm_vacancy-LA_data'!F:F,'Comm_vacancy-LA_data'!$D:$D,'Comm_vacancy-inputs_1'!$C767,'Comm_vacancy-LA_data'!$B:$B,'Comm_vacancy-inputs_1'!$B767)</f>
        <v>188</v>
      </c>
      <c r="F767" s="132">
        <f t="shared" si="22"/>
        <v>8.40035746201966E-2</v>
      </c>
      <c r="G767" s="108">
        <f t="shared" si="23"/>
        <v>43556</v>
      </c>
    </row>
    <row r="768" spans="1:7" x14ac:dyDescent="0.35">
      <c r="A768" s="72" t="s">
        <v>993</v>
      </c>
      <c r="B768" s="72" t="s">
        <v>994</v>
      </c>
      <c r="C768" s="72" t="s">
        <v>1098</v>
      </c>
      <c r="D768" s="72">
        <f>SUMIFS('Comm_vacancy-LA_data'!E:E,'Comm_vacancy-LA_data'!$D:$D,'Comm_vacancy-inputs_1'!$C768,'Comm_vacancy-LA_data'!$B:$B,'Comm_vacancy-inputs_1'!$B768)</f>
        <v>2236</v>
      </c>
      <c r="E768" s="72">
        <f>SUMIFS('Comm_vacancy-LA_data'!F:F,'Comm_vacancy-LA_data'!$D:$D,'Comm_vacancy-inputs_1'!$C768,'Comm_vacancy-LA_data'!$B:$B,'Comm_vacancy-inputs_1'!$B768)</f>
        <v>192</v>
      </c>
      <c r="F768" s="132">
        <f t="shared" si="22"/>
        <v>8.5867620751341675E-2</v>
      </c>
      <c r="G768" s="108">
        <f t="shared" si="23"/>
        <v>43466</v>
      </c>
    </row>
    <row r="769" spans="1:7" x14ac:dyDescent="0.35">
      <c r="A769" s="72" t="s">
        <v>993</v>
      </c>
      <c r="B769" s="72" t="s">
        <v>994</v>
      </c>
      <c r="C769" s="72" t="s">
        <v>1099</v>
      </c>
      <c r="D769" s="72">
        <f>SUMIFS('Comm_vacancy-LA_data'!E:E,'Comm_vacancy-LA_data'!$D:$D,'Comm_vacancy-inputs_1'!$C769,'Comm_vacancy-LA_data'!$B:$B,'Comm_vacancy-inputs_1'!$B769)</f>
        <v>2316</v>
      </c>
      <c r="E769" s="72">
        <f>SUMIFS('Comm_vacancy-LA_data'!F:F,'Comm_vacancy-LA_data'!$D:$D,'Comm_vacancy-inputs_1'!$C769,'Comm_vacancy-LA_data'!$B:$B,'Comm_vacancy-inputs_1'!$B769)</f>
        <v>261</v>
      </c>
      <c r="F769" s="132">
        <f t="shared" si="22"/>
        <v>0.11269430051813471</v>
      </c>
      <c r="G769" s="108">
        <f t="shared" si="23"/>
        <v>43374</v>
      </c>
    </row>
    <row r="770" spans="1:7" x14ac:dyDescent="0.35">
      <c r="A770" s="72" t="s">
        <v>329</v>
      </c>
      <c r="B770" s="72" t="s">
        <v>330</v>
      </c>
      <c r="C770" s="72" t="s">
        <v>1088</v>
      </c>
      <c r="D770" s="72">
        <f>SUMIFS('Comm_vacancy-LA_data'!E:E,'Comm_vacancy-LA_data'!$D:$D,'Comm_vacancy-inputs_1'!$C770,'Comm_vacancy-LA_data'!$B:$B,'Comm_vacancy-inputs_1'!$B770)</f>
        <v>3040</v>
      </c>
      <c r="E770" s="72">
        <f>SUMIFS('Comm_vacancy-LA_data'!F:F,'Comm_vacancy-LA_data'!$D:$D,'Comm_vacancy-inputs_1'!$C770,'Comm_vacancy-LA_data'!$B:$B,'Comm_vacancy-inputs_1'!$B770)</f>
        <v>316</v>
      </c>
      <c r="F770" s="132">
        <f t="shared" si="22"/>
        <v>0.10394736842105264</v>
      </c>
      <c r="G770" s="108">
        <f t="shared" si="23"/>
        <v>44378</v>
      </c>
    </row>
    <row r="771" spans="1:7" x14ac:dyDescent="0.35">
      <c r="A771" s="72" t="s">
        <v>329</v>
      </c>
      <c r="B771" s="72" t="s">
        <v>330</v>
      </c>
      <c r="C771" s="72" t="s">
        <v>1089</v>
      </c>
      <c r="D771" s="72">
        <f>SUMIFS('Comm_vacancy-LA_data'!E:E,'Comm_vacancy-LA_data'!$D:$D,'Comm_vacancy-inputs_1'!$C771,'Comm_vacancy-LA_data'!$B:$B,'Comm_vacancy-inputs_1'!$B771)</f>
        <v>3029</v>
      </c>
      <c r="E771" s="72">
        <f>SUMIFS('Comm_vacancy-LA_data'!F:F,'Comm_vacancy-LA_data'!$D:$D,'Comm_vacancy-inputs_1'!$C771,'Comm_vacancy-LA_data'!$B:$B,'Comm_vacancy-inputs_1'!$B771)</f>
        <v>321</v>
      </c>
      <c r="F771" s="132">
        <f t="shared" ref="F771:F834" si="24">IF(E771&lt;&gt;0,E771/D771,"-")</f>
        <v>0.10597556949488279</v>
      </c>
      <c r="G771" s="108">
        <f t="shared" ref="G771:G834" si="25">DATE(LEFT(C771,4),RIGHT(LEFT(C771,7),2),1)</f>
        <v>44287</v>
      </c>
    </row>
    <row r="772" spans="1:7" x14ac:dyDescent="0.35">
      <c r="A772" s="72" t="s">
        <v>329</v>
      </c>
      <c r="B772" s="72" t="s">
        <v>330</v>
      </c>
      <c r="C772" s="72" t="s">
        <v>1090</v>
      </c>
      <c r="D772" s="72">
        <f>SUMIFS('Comm_vacancy-LA_data'!E:E,'Comm_vacancy-LA_data'!$D:$D,'Comm_vacancy-inputs_1'!$C772,'Comm_vacancy-LA_data'!$B:$B,'Comm_vacancy-inputs_1'!$B772)</f>
        <v>3039</v>
      </c>
      <c r="E772" s="72">
        <f>SUMIFS('Comm_vacancy-LA_data'!F:F,'Comm_vacancy-LA_data'!$D:$D,'Comm_vacancy-inputs_1'!$C772,'Comm_vacancy-LA_data'!$B:$B,'Comm_vacancy-inputs_1'!$B772)</f>
        <v>309</v>
      </c>
      <c r="F772" s="132">
        <f t="shared" si="24"/>
        <v>0.1016781836130306</v>
      </c>
      <c r="G772" s="108">
        <f t="shared" si="25"/>
        <v>44197</v>
      </c>
    </row>
    <row r="773" spans="1:7" x14ac:dyDescent="0.35">
      <c r="A773" s="72" t="s">
        <v>329</v>
      </c>
      <c r="B773" s="72" t="s">
        <v>330</v>
      </c>
      <c r="C773" s="72" t="s">
        <v>1091</v>
      </c>
      <c r="D773" s="72">
        <f>SUMIFS('Comm_vacancy-LA_data'!E:E,'Comm_vacancy-LA_data'!$D:$D,'Comm_vacancy-inputs_1'!$C773,'Comm_vacancy-LA_data'!$B:$B,'Comm_vacancy-inputs_1'!$B773)</f>
        <v>3027</v>
      </c>
      <c r="E773" s="72">
        <f>SUMIFS('Comm_vacancy-LA_data'!F:F,'Comm_vacancy-LA_data'!$D:$D,'Comm_vacancy-inputs_1'!$C773,'Comm_vacancy-LA_data'!$B:$B,'Comm_vacancy-inputs_1'!$B773)</f>
        <v>317</v>
      </c>
      <c r="F773" s="132">
        <f t="shared" si="24"/>
        <v>0.10472414932276181</v>
      </c>
      <c r="G773" s="108">
        <f t="shared" si="25"/>
        <v>44105</v>
      </c>
    </row>
    <row r="774" spans="1:7" x14ac:dyDescent="0.35">
      <c r="A774" s="72" t="s">
        <v>329</v>
      </c>
      <c r="B774" s="72" t="s">
        <v>330</v>
      </c>
      <c r="C774" s="72" t="s">
        <v>1092</v>
      </c>
      <c r="D774" s="72">
        <f>SUMIFS('Comm_vacancy-LA_data'!E:E,'Comm_vacancy-LA_data'!$D:$D,'Comm_vacancy-inputs_1'!$C774,'Comm_vacancy-LA_data'!$B:$B,'Comm_vacancy-inputs_1'!$B774)</f>
        <v>3015</v>
      </c>
      <c r="E774" s="72">
        <f>SUMIFS('Comm_vacancy-LA_data'!F:F,'Comm_vacancy-LA_data'!$D:$D,'Comm_vacancy-inputs_1'!$C774,'Comm_vacancy-LA_data'!$B:$B,'Comm_vacancy-inputs_1'!$B774)</f>
        <v>318</v>
      </c>
      <c r="F774" s="132">
        <f t="shared" si="24"/>
        <v>0.1054726368159204</v>
      </c>
      <c r="G774" s="108">
        <f t="shared" si="25"/>
        <v>44013</v>
      </c>
    </row>
    <row r="775" spans="1:7" x14ac:dyDescent="0.35">
      <c r="A775" s="72" t="s">
        <v>329</v>
      </c>
      <c r="B775" s="72" t="s">
        <v>330</v>
      </c>
      <c r="C775" s="72" t="s">
        <v>1093</v>
      </c>
      <c r="D775" s="72">
        <f>SUMIFS('Comm_vacancy-LA_data'!E:E,'Comm_vacancy-LA_data'!$D:$D,'Comm_vacancy-inputs_1'!$C775,'Comm_vacancy-LA_data'!$B:$B,'Comm_vacancy-inputs_1'!$B775)</f>
        <v>2964</v>
      </c>
      <c r="E775" s="72">
        <f>SUMIFS('Comm_vacancy-LA_data'!F:F,'Comm_vacancy-LA_data'!$D:$D,'Comm_vacancy-inputs_1'!$C775,'Comm_vacancy-LA_data'!$B:$B,'Comm_vacancy-inputs_1'!$B775)</f>
        <v>294</v>
      </c>
      <c r="F775" s="132">
        <f t="shared" si="24"/>
        <v>9.9190283400809723E-2</v>
      </c>
      <c r="G775" s="108">
        <f t="shared" si="25"/>
        <v>43922</v>
      </c>
    </row>
    <row r="776" spans="1:7" x14ac:dyDescent="0.35">
      <c r="A776" s="72" t="s">
        <v>329</v>
      </c>
      <c r="B776" s="72" t="s">
        <v>330</v>
      </c>
      <c r="C776" s="72" t="s">
        <v>1094</v>
      </c>
      <c r="D776" s="72">
        <f>SUMIFS('Comm_vacancy-LA_data'!E:E,'Comm_vacancy-LA_data'!$D:$D,'Comm_vacancy-inputs_1'!$C776,'Comm_vacancy-LA_data'!$B:$B,'Comm_vacancy-inputs_1'!$B776)</f>
        <v>2892</v>
      </c>
      <c r="E776" s="72">
        <f>SUMIFS('Comm_vacancy-LA_data'!F:F,'Comm_vacancy-LA_data'!$D:$D,'Comm_vacancy-inputs_1'!$C776,'Comm_vacancy-LA_data'!$B:$B,'Comm_vacancy-inputs_1'!$B776)</f>
        <v>288</v>
      </c>
      <c r="F776" s="132">
        <f t="shared" si="24"/>
        <v>9.9585062240663894E-2</v>
      </c>
      <c r="G776" s="108">
        <f t="shared" si="25"/>
        <v>43831</v>
      </c>
    </row>
    <row r="777" spans="1:7" x14ac:dyDescent="0.35">
      <c r="A777" s="72" t="s">
        <v>329</v>
      </c>
      <c r="B777" s="72" t="s">
        <v>330</v>
      </c>
      <c r="C777" s="72" t="s">
        <v>1095</v>
      </c>
      <c r="D777" s="72">
        <f>SUMIFS('Comm_vacancy-LA_data'!E:E,'Comm_vacancy-LA_data'!$D:$D,'Comm_vacancy-inputs_1'!$C777,'Comm_vacancy-LA_data'!$B:$B,'Comm_vacancy-inputs_1'!$B777)</f>
        <v>2875</v>
      </c>
      <c r="E777" s="72">
        <f>SUMIFS('Comm_vacancy-LA_data'!F:F,'Comm_vacancy-LA_data'!$D:$D,'Comm_vacancy-inputs_1'!$C777,'Comm_vacancy-LA_data'!$B:$B,'Comm_vacancy-inputs_1'!$B777)</f>
        <v>280</v>
      </c>
      <c r="F777" s="132">
        <f t="shared" si="24"/>
        <v>9.7391304347826085E-2</v>
      </c>
      <c r="G777" s="108">
        <f t="shared" si="25"/>
        <v>43739</v>
      </c>
    </row>
    <row r="778" spans="1:7" x14ac:dyDescent="0.35">
      <c r="A778" s="72" t="s">
        <v>329</v>
      </c>
      <c r="B778" s="72" t="s">
        <v>330</v>
      </c>
      <c r="C778" s="72" t="s">
        <v>1096</v>
      </c>
      <c r="D778" s="72">
        <f>SUMIFS('Comm_vacancy-LA_data'!E:E,'Comm_vacancy-LA_data'!$D:$D,'Comm_vacancy-inputs_1'!$C778,'Comm_vacancy-LA_data'!$B:$B,'Comm_vacancy-inputs_1'!$B778)</f>
        <v>2872</v>
      </c>
      <c r="E778" s="72">
        <f>SUMIFS('Comm_vacancy-LA_data'!F:F,'Comm_vacancy-LA_data'!$D:$D,'Comm_vacancy-inputs_1'!$C778,'Comm_vacancy-LA_data'!$B:$B,'Comm_vacancy-inputs_1'!$B778)</f>
        <v>280</v>
      </c>
      <c r="F778" s="132">
        <f t="shared" si="24"/>
        <v>9.7493036211699163E-2</v>
      </c>
      <c r="G778" s="108">
        <f t="shared" si="25"/>
        <v>43647</v>
      </c>
    </row>
    <row r="779" spans="1:7" x14ac:dyDescent="0.35">
      <c r="A779" s="72" t="s">
        <v>329</v>
      </c>
      <c r="B779" s="72" t="s">
        <v>330</v>
      </c>
      <c r="C779" s="72" t="s">
        <v>1097</v>
      </c>
      <c r="D779" s="72">
        <f>SUMIFS('Comm_vacancy-LA_data'!E:E,'Comm_vacancy-LA_data'!$D:$D,'Comm_vacancy-inputs_1'!$C779,'Comm_vacancy-LA_data'!$B:$B,'Comm_vacancy-inputs_1'!$B779)</f>
        <v>2880</v>
      </c>
      <c r="E779" s="72">
        <f>SUMIFS('Comm_vacancy-LA_data'!F:F,'Comm_vacancy-LA_data'!$D:$D,'Comm_vacancy-inputs_1'!$C779,'Comm_vacancy-LA_data'!$B:$B,'Comm_vacancy-inputs_1'!$B779)</f>
        <v>241</v>
      </c>
      <c r="F779" s="132">
        <f t="shared" si="24"/>
        <v>8.368055555555555E-2</v>
      </c>
      <c r="G779" s="108">
        <f t="shared" si="25"/>
        <v>43556</v>
      </c>
    </row>
    <row r="780" spans="1:7" x14ac:dyDescent="0.35">
      <c r="A780" s="72" t="s">
        <v>329</v>
      </c>
      <c r="B780" s="72" t="s">
        <v>330</v>
      </c>
      <c r="C780" s="72" t="s">
        <v>1098</v>
      </c>
      <c r="D780" s="72">
        <f>SUMIFS('Comm_vacancy-LA_data'!E:E,'Comm_vacancy-LA_data'!$D:$D,'Comm_vacancy-inputs_1'!$C780,'Comm_vacancy-LA_data'!$B:$B,'Comm_vacancy-inputs_1'!$B780)</f>
        <v>2881</v>
      </c>
      <c r="E780" s="72">
        <f>SUMIFS('Comm_vacancy-LA_data'!F:F,'Comm_vacancy-LA_data'!$D:$D,'Comm_vacancy-inputs_1'!$C780,'Comm_vacancy-LA_data'!$B:$B,'Comm_vacancy-inputs_1'!$B780)</f>
        <v>237</v>
      </c>
      <c r="F780" s="132">
        <f t="shared" si="24"/>
        <v>8.2263103089205133E-2</v>
      </c>
      <c r="G780" s="108">
        <f t="shared" si="25"/>
        <v>43466</v>
      </c>
    </row>
    <row r="781" spans="1:7" x14ac:dyDescent="0.35">
      <c r="A781" s="72" t="s">
        <v>329</v>
      </c>
      <c r="B781" s="72" t="s">
        <v>330</v>
      </c>
      <c r="C781" s="72" t="s">
        <v>1099</v>
      </c>
      <c r="D781" s="72">
        <f>SUMIFS('Comm_vacancy-LA_data'!E:E,'Comm_vacancy-LA_data'!$D:$D,'Comm_vacancy-inputs_1'!$C781,'Comm_vacancy-LA_data'!$B:$B,'Comm_vacancy-inputs_1'!$B781)</f>
        <v>3004</v>
      </c>
      <c r="E781" s="72">
        <f>SUMIFS('Comm_vacancy-LA_data'!F:F,'Comm_vacancy-LA_data'!$D:$D,'Comm_vacancy-inputs_1'!$C781,'Comm_vacancy-LA_data'!$B:$B,'Comm_vacancy-inputs_1'!$B781)</f>
        <v>248</v>
      </c>
      <c r="F781" s="132">
        <f t="shared" si="24"/>
        <v>8.2556591211717711E-2</v>
      </c>
      <c r="G781" s="108">
        <f t="shared" si="25"/>
        <v>43374</v>
      </c>
    </row>
    <row r="782" spans="1:7" x14ac:dyDescent="0.35">
      <c r="A782" s="72" t="s">
        <v>995</v>
      </c>
      <c r="B782" s="72" t="s">
        <v>996</v>
      </c>
      <c r="C782" s="72" t="s">
        <v>1088</v>
      </c>
      <c r="D782" s="72">
        <f>SUMIFS('Comm_vacancy-LA_data'!E:E,'Comm_vacancy-LA_data'!$D:$D,'Comm_vacancy-inputs_1'!$C782,'Comm_vacancy-LA_data'!$B:$B,'Comm_vacancy-inputs_1'!$B782)</f>
        <v>1617</v>
      </c>
      <c r="E782" s="72">
        <f>SUMIFS('Comm_vacancy-LA_data'!F:F,'Comm_vacancy-LA_data'!$D:$D,'Comm_vacancy-inputs_1'!$C782,'Comm_vacancy-LA_data'!$B:$B,'Comm_vacancy-inputs_1'!$B782)</f>
        <v>112</v>
      </c>
      <c r="F782" s="132">
        <f t="shared" si="24"/>
        <v>6.9264069264069264E-2</v>
      </c>
      <c r="G782" s="108">
        <f t="shared" si="25"/>
        <v>44378</v>
      </c>
    </row>
    <row r="783" spans="1:7" x14ac:dyDescent="0.35">
      <c r="A783" s="72" t="s">
        <v>995</v>
      </c>
      <c r="B783" s="72" t="s">
        <v>996</v>
      </c>
      <c r="C783" s="72" t="s">
        <v>1089</v>
      </c>
      <c r="D783" s="72">
        <f>SUMIFS('Comm_vacancy-LA_data'!E:E,'Comm_vacancy-LA_data'!$D:$D,'Comm_vacancy-inputs_1'!$C783,'Comm_vacancy-LA_data'!$B:$B,'Comm_vacancy-inputs_1'!$B783)</f>
        <v>1609</v>
      </c>
      <c r="E783" s="72">
        <f>SUMIFS('Comm_vacancy-LA_data'!F:F,'Comm_vacancy-LA_data'!$D:$D,'Comm_vacancy-inputs_1'!$C783,'Comm_vacancy-LA_data'!$B:$B,'Comm_vacancy-inputs_1'!$B783)</f>
        <v>96</v>
      </c>
      <c r="F783" s="132">
        <f t="shared" si="24"/>
        <v>5.966438781852082E-2</v>
      </c>
      <c r="G783" s="108">
        <f t="shared" si="25"/>
        <v>44287</v>
      </c>
    </row>
    <row r="784" spans="1:7" x14ac:dyDescent="0.35">
      <c r="A784" s="72" t="s">
        <v>995</v>
      </c>
      <c r="B784" s="72" t="s">
        <v>996</v>
      </c>
      <c r="C784" s="72" t="s">
        <v>1090</v>
      </c>
      <c r="D784" s="72">
        <f>SUMIFS('Comm_vacancy-LA_data'!E:E,'Comm_vacancy-LA_data'!$D:$D,'Comm_vacancy-inputs_1'!$C784,'Comm_vacancy-LA_data'!$B:$B,'Comm_vacancy-inputs_1'!$B784)</f>
        <v>1612</v>
      </c>
      <c r="E784" s="72">
        <f>SUMIFS('Comm_vacancy-LA_data'!F:F,'Comm_vacancy-LA_data'!$D:$D,'Comm_vacancy-inputs_1'!$C784,'Comm_vacancy-LA_data'!$B:$B,'Comm_vacancy-inputs_1'!$B784)</f>
        <v>56</v>
      </c>
      <c r="F784" s="132">
        <f t="shared" si="24"/>
        <v>3.4739454094292806E-2</v>
      </c>
      <c r="G784" s="108">
        <f t="shared" si="25"/>
        <v>44197</v>
      </c>
    </row>
    <row r="785" spans="1:7" x14ac:dyDescent="0.35">
      <c r="A785" s="72" t="s">
        <v>995</v>
      </c>
      <c r="B785" s="72" t="s">
        <v>996</v>
      </c>
      <c r="C785" s="72" t="s">
        <v>1091</v>
      </c>
      <c r="D785" s="72">
        <f>SUMIFS('Comm_vacancy-LA_data'!E:E,'Comm_vacancy-LA_data'!$D:$D,'Comm_vacancy-inputs_1'!$C785,'Comm_vacancy-LA_data'!$B:$B,'Comm_vacancy-inputs_1'!$B785)</f>
        <v>1515</v>
      </c>
      <c r="E785" s="72">
        <f>SUMIFS('Comm_vacancy-LA_data'!F:F,'Comm_vacancy-LA_data'!$D:$D,'Comm_vacancy-inputs_1'!$C785,'Comm_vacancy-LA_data'!$B:$B,'Comm_vacancy-inputs_1'!$B785)</f>
        <v>42</v>
      </c>
      <c r="F785" s="132">
        <f t="shared" si="24"/>
        <v>2.7722772277227723E-2</v>
      </c>
      <c r="G785" s="108">
        <f t="shared" si="25"/>
        <v>44105</v>
      </c>
    </row>
    <row r="786" spans="1:7" x14ac:dyDescent="0.35">
      <c r="A786" s="72" t="s">
        <v>995</v>
      </c>
      <c r="B786" s="72" t="s">
        <v>996</v>
      </c>
      <c r="C786" s="72" t="s">
        <v>1092</v>
      </c>
      <c r="D786" s="72">
        <f>SUMIFS('Comm_vacancy-LA_data'!E:E,'Comm_vacancy-LA_data'!$D:$D,'Comm_vacancy-inputs_1'!$C786,'Comm_vacancy-LA_data'!$B:$B,'Comm_vacancy-inputs_1'!$B786)</f>
        <v>1515</v>
      </c>
      <c r="E786" s="72">
        <f>SUMIFS('Comm_vacancy-LA_data'!F:F,'Comm_vacancy-LA_data'!$D:$D,'Comm_vacancy-inputs_1'!$C786,'Comm_vacancy-LA_data'!$B:$B,'Comm_vacancy-inputs_1'!$B786)</f>
        <v>48</v>
      </c>
      <c r="F786" s="132">
        <f t="shared" si="24"/>
        <v>3.1683168316831684E-2</v>
      </c>
      <c r="G786" s="108">
        <f t="shared" si="25"/>
        <v>44013</v>
      </c>
    </row>
    <row r="787" spans="1:7" x14ac:dyDescent="0.35">
      <c r="A787" s="72" t="s">
        <v>995</v>
      </c>
      <c r="B787" s="72" t="s">
        <v>996</v>
      </c>
      <c r="C787" s="72" t="s">
        <v>1093</v>
      </c>
      <c r="D787" s="72">
        <f>SUMIFS('Comm_vacancy-LA_data'!E:E,'Comm_vacancy-LA_data'!$D:$D,'Comm_vacancy-inputs_1'!$C787,'Comm_vacancy-LA_data'!$B:$B,'Comm_vacancy-inputs_1'!$B787)</f>
        <v>1515</v>
      </c>
      <c r="E787" s="72">
        <f>SUMIFS('Comm_vacancy-LA_data'!F:F,'Comm_vacancy-LA_data'!$D:$D,'Comm_vacancy-inputs_1'!$C787,'Comm_vacancy-LA_data'!$B:$B,'Comm_vacancy-inputs_1'!$B787)</f>
        <v>42</v>
      </c>
      <c r="F787" s="132">
        <f t="shared" si="24"/>
        <v>2.7722772277227723E-2</v>
      </c>
      <c r="G787" s="108">
        <f t="shared" si="25"/>
        <v>43922</v>
      </c>
    </row>
    <row r="788" spans="1:7" x14ac:dyDescent="0.35">
      <c r="A788" s="72" t="s">
        <v>995</v>
      </c>
      <c r="B788" s="72" t="s">
        <v>996</v>
      </c>
      <c r="C788" s="72" t="s">
        <v>1094</v>
      </c>
      <c r="D788" s="72">
        <f>SUMIFS('Comm_vacancy-LA_data'!E:E,'Comm_vacancy-LA_data'!$D:$D,'Comm_vacancy-inputs_1'!$C788,'Comm_vacancy-LA_data'!$B:$B,'Comm_vacancy-inputs_1'!$B788)</f>
        <v>1502</v>
      </c>
      <c r="E788" s="72">
        <f>SUMIFS('Comm_vacancy-LA_data'!F:F,'Comm_vacancy-LA_data'!$D:$D,'Comm_vacancy-inputs_1'!$C788,'Comm_vacancy-LA_data'!$B:$B,'Comm_vacancy-inputs_1'!$B788)</f>
        <v>43</v>
      </c>
      <c r="F788" s="132">
        <f t="shared" si="24"/>
        <v>2.8628495339547269E-2</v>
      </c>
      <c r="G788" s="108">
        <f t="shared" si="25"/>
        <v>43831</v>
      </c>
    </row>
    <row r="789" spans="1:7" x14ac:dyDescent="0.35">
      <c r="A789" s="72" t="s">
        <v>995</v>
      </c>
      <c r="B789" s="72" t="s">
        <v>996</v>
      </c>
      <c r="C789" s="72" t="s">
        <v>1095</v>
      </c>
      <c r="D789" s="72">
        <f>SUMIFS('Comm_vacancy-LA_data'!E:E,'Comm_vacancy-LA_data'!$D:$D,'Comm_vacancy-inputs_1'!$C789,'Comm_vacancy-LA_data'!$B:$B,'Comm_vacancy-inputs_1'!$B789)</f>
        <v>1504</v>
      </c>
      <c r="E789" s="72">
        <f>SUMIFS('Comm_vacancy-LA_data'!F:F,'Comm_vacancy-LA_data'!$D:$D,'Comm_vacancy-inputs_1'!$C789,'Comm_vacancy-LA_data'!$B:$B,'Comm_vacancy-inputs_1'!$B789)</f>
        <v>46</v>
      </c>
      <c r="F789" s="132">
        <f t="shared" si="24"/>
        <v>3.0585106382978722E-2</v>
      </c>
      <c r="G789" s="108">
        <f t="shared" si="25"/>
        <v>43739</v>
      </c>
    </row>
    <row r="790" spans="1:7" x14ac:dyDescent="0.35">
      <c r="A790" s="72" t="s">
        <v>995</v>
      </c>
      <c r="B790" s="72" t="s">
        <v>996</v>
      </c>
      <c r="C790" s="72" t="s">
        <v>1096</v>
      </c>
      <c r="D790" s="72">
        <f>SUMIFS('Comm_vacancy-LA_data'!E:E,'Comm_vacancy-LA_data'!$D:$D,'Comm_vacancy-inputs_1'!$C790,'Comm_vacancy-LA_data'!$B:$B,'Comm_vacancy-inputs_1'!$B790)</f>
        <v>1497</v>
      </c>
      <c r="E790" s="72">
        <f>SUMIFS('Comm_vacancy-LA_data'!F:F,'Comm_vacancy-LA_data'!$D:$D,'Comm_vacancy-inputs_1'!$C790,'Comm_vacancy-LA_data'!$B:$B,'Comm_vacancy-inputs_1'!$B790)</f>
        <v>50</v>
      </c>
      <c r="F790" s="132">
        <f t="shared" si="24"/>
        <v>3.3400133600534405E-2</v>
      </c>
      <c r="G790" s="108">
        <f t="shared" si="25"/>
        <v>43647</v>
      </c>
    </row>
    <row r="791" spans="1:7" x14ac:dyDescent="0.35">
      <c r="A791" s="72" t="s">
        <v>995</v>
      </c>
      <c r="B791" s="72" t="s">
        <v>996</v>
      </c>
      <c r="C791" s="72" t="s">
        <v>1097</v>
      </c>
      <c r="D791" s="72">
        <f>SUMIFS('Comm_vacancy-LA_data'!E:E,'Comm_vacancy-LA_data'!$D:$D,'Comm_vacancy-inputs_1'!$C791,'Comm_vacancy-LA_data'!$B:$B,'Comm_vacancy-inputs_1'!$B791)</f>
        <v>1499</v>
      </c>
      <c r="E791" s="72">
        <f>SUMIFS('Comm_vacancy-LA_data'!F:F,'Comm_vacancy-LA_data'!$D:$D,'Comm_vacancy-inputs_1'!$C791,'Comm_vacancy-LA_data'!$B:$B,'Comm_vacancy-inputs_1'!$B791)</f>
        <v>54</v>
      </c>
      <c r="F791" s="132">
        <f t="shared" si="24"/>
        <v>3.602401601067378E-2</v>
      </c>
      <c r="G791" s="108">
        <f t="shared" si="25"/>
        <v>43556</v>
      </c>
    </row>
    <row r="792" spans="1:7" x14ac:dyDescent="0.35">
      <c r="A792" s="72" t="s">
        <v>995</v>
      </c>
      <c r="B792" s="72" t="s">
        <v>996</v>
      </c>
      <c r="C792" s="72" t="s">
        <v>1098</v>
      </c>
      <c r="D792" s="72">
        <f>SUMIFS('Comm_vacancy-LA_data'!E:E,'Comm_vacancy-LA_data'!$D:$D,'Comm_vacancy-inputs_1'!$C792,'Comm_vacancy-LA_data'!$B:$B,'Comm_vacancy-inputs_1'!$B792)</f>
        <v>1482</v>
      </c>
      <c r="E792" s="72">
        <f>SUMIFS('Comm_vacancy-LA_data'!F:F,'Comm_vacancy-LA_data'!$D:$D,'Comm_vacancy-inputs_1'!$C792,'Comm_vacancy-LA_data'!$B:$B,'Comm_vacancy-inputs_1'!$B792)</f>
        <v>39</v>
      </c>
      <c r="F792" s="132">
        <f t="shared" si="24"/>
        <v>2.6315789473684209E-2</v>
      </c>
      <c r="G792" s="108">
        <f t="shared" si="25"/>
        <v>43466</v>
      </c>
    </row>
    <row r="793" spans="1:7" x14ac:dyDescent="0.35">
      <c r="A793" s="72" t="s">
        <v>995</v>
      </c>
      <c r="B793" s="72" t="s">
        <v>996</v>
      </c>
      <c r="C793" s="72" t="s">
        <v>1099</v>
      </c>
      <c r="D793" s="72">
        <f>SUMIFS('Comm_vacancy-LA_data'!E:E,'Comm_vacancy-LA_data'!$D:$D,'Comm_vacancy-inputs_1'!$C793,'Comm_vacancy-LA_data'!$B:$B,'Comm_vacancy-inputs_1'!$B793)</f>
        <v>1587</v>
      </c>
      <c r="E793" s="72">
        <f>SUMIFS('Comm_vacancy-LA_data'!F:F,'Comm_vacancy-LA_data'!$D:$D,'Comm_vacancy-inputs_1'!$C793,'Comm_vacancy-LA_data'!$B:$B,'Comm_vacancy-inputs_1'!$B793)</f>
        <v>68</v>
      </c>
      <c r="F793" s="132">
        <f t="shared" si="24"/>
        <v>4.2848141146817897E-2</v>
      </c>
      <c r="G793" s="108">
        <f t="shared" si="25"/>
        <v>43374</v>
      </c>
    </row>
    <row r="794" spans="1:7" x14ac:dyDescent="0.35">
      <c r="A794" s="72" t="s">
        <v>333</v>
      </c>
      <c r="B794" s="72" t="s">
        <v>334</v>
      </c>
      <c r="C794" s="72" t="s">
        <v>1088</v>
      </c>
      <c r="D794" s="72">
        <f>SUMIFS('Comm_vacancy-LA_data'!E:E,'Comm_vacancy-LA_data'!$D:$D,'Comm_vacancy-inputs_1'!$C794,'Comm_vacancy-LA_data'!$B:$B,'Comm_vacancy-inputs_1'!$B794)</f>
        <v>19868</v>
      </c>
      <c r="E794" s="72">
        <f>SUMIFS('Comm_vacancy-LA_data'!F:F,'Comm_vacancy-LA_data'!$D:$D,'Comm_vacancy-inputs_1'!$C794,'Comm_vacancy-LA_data'!$B:$B,'Comm_vacancy-inputs_1'!$B794)</f>
        <v>2337</v>
      </c>
      <c r="F794" s="132">
        <f t="shared" si="24"/>
        <v>0.11762633380310046</v>
      </c>
      <c r="G794" s="108">
        <f t="shared" si="25"/>
        <v>44378</v>
      </c>
    </row>
    <row r="795" spans="1:7" x14ac:dyDescent="0.35">
      <c r="A795" s="72" t="s">
        <v>333</v>
      </c>
      <c r="B795" s="72" t="s">
        <v>334</v>
      </c>
      <c r="C795" s="72" t="s">
        <v>1089</v>
      </c>
      <c r="D795" s="72">
        <f>SUMIFS('Comm_vacancy-LA_data'!E:E,'Comm_vacancy-LA_data'!$D:$D,'Comm_vacancy-inputs_1'!$C795,'Comm_vacancy-LA_data'!$B:$B,'Comm_vacancy-inputs_1'!$B795)</f>
        <v>19919</v>
      </c>
      <c r="E795" s="72">
        <f>SUMIFS('Comm_vacancy-LA_data'!F:F,'Comm_vacancy-LA_data'!$D:$D,'Comm_vacancy-inputs_1'!$C795,'Comm_vacancy-LA_data'!$B:$B,'Comm_vacancy-inputs_1'!$B795)</f>
        <v>2354</v>
      </c>
      <c r="F795" s="132">
        <f t="shared" si="24"/>
        <v>0.11817862342487073</v>
      </c>
      <c r="G795" s="108">
        <f t="shared" si="25"/>
        <v>44287</v>
      </c>
    </row>
    <row r="796" spans="1:7" x14ac:dyDescent="0.35">
      <c r="A796" s="72" t="s">
        <v>333</v>
      </c>
      <c r="B796" s="72" t="s">
        <v>334</v>
      </c>
      <c r="C796" s="72" t="s">
        <v>1090</v>
      </c>
      <c r="D796" s="72">
        <f>SUMIFS('Comm_vacancy-LA_data'!E:E,'Comm_vacancy-LA_data'!$D:$D,'Comm_vacancy-inputs_1'!$C796,'Comm_vacancy-LA_data'!$B:$B,'Comm_vacancy-inputs_1'!$B796)</f>
        <v>19934</v>
      </c>
      <c r="E796" s="72">
        <f>SUMIFS('Comm_vacancy-LA_data'!F:F,'Comm_vacancy-LA_data'!$D:$D,'Comm_vacancy-inputs_1'!$C796,'Comm_vacancy-LA_data'!$B:$B,'Comm_vacancy-inputs_1'!$B796)</f>
        <v>2357</v>
      </c>
      <c r="F796" s="132">
        <f t="shared" si="24"/>
        <v>0.11824019263569781</v>
      </c>
      <c r="G796" s="108">
        <f t="shared" si="25"/>
        <v>44197</v>
      </c>
    </row>
    <row r="797" spans="1:7" x14ac:dyDescent="0.35">
      <c r="A797" s="72" t="s">
        <v>333</v>
      </c>
      <c r="B797" s="72" t="s">
        <v>334</v>
      </c>
      <c r="C797" s="72" t="s">
        <v>1091</v>
      </c>
      <c r="D797" s="72">
        <f>SUMIFS('Comm_vacancy-LA_data'!E:E,'Comm_vacancy-LA_data'!$D:$D,'Comm_vacancy-inputs_1'!$C797,'Comm_vacancy-LA_data'!$B:$B,'Comm_vacancy-inputs_1'!$B797)</f>
        <v>19820</v>
      </c>
      <c r="E797" s="72">
        <f>SUMIFS('Comm_vacancy-LA_data'!F:F,'Comm_vacancy-LA_data'!$D:$D,'Comm_vacancy-inputs_1'!$C797,'Comm_vacancy-LA_data'!$B:$B,'Comm_vacancy-inputs_1'!$B797)</f>
        <v>2376</v>
      </c>
      <c r="F797" s="132">
        <f t="shared" si="24"/>
        <v>0.11987891019172553</v>
      </c>
      <c r="G797" s="108">
        <f t="shared" si="25"/>
        <v>44105</v>
      </c>
    </row>
    <row r="798" spans="1:7" x14ac:dyDescent="0.35">
      <c r="A798" s="72" t="s">
        <v>333</v>
      </c>
      <c r="B798" s="72" t="s">
        <v>334</v>
      </c>
      <c r="C798" s="72" t="s">
        <v>1092</v>
      </c>
      <c r="D798" s="72">
        <f>SUMIFS('Comm_vacancy-LA_data'!E:E,'Comm_vacancy-LA_data'!$D:$D,'Comm_vacancy-inputs_1'!$C798,'Comm_vacancy-LA_data'!$B:$B,'Comm_vacancy-inputs_1'!$B798)</f>
        <v>19718</v>
      </c>
      <c r="E798" s="72">
        <f>SUMIFS('Comm_vacancy-LA_data'!F:F,'Comm_vacancy-LA_data'!$D:$D,'Comm_vacancy-inputs_1'!$C798,'Comm_vacancy-LA_data'!$B:$B,'Comm_vacancy-inputs_1'!$B798)</f>
        <v>2385</v>
      </c>
      <c r="F798" s="132">
        <f t="shared" si="24"/>
        <v>0.12095547215741961</v>
      </c>
      <c r="G798" s="108">
        <f t="shared" si="25"/>
        <v>44013</v>
      </c>
    </row>
    <row r="799" spans="1:7" x14ac:dyDescent="0.35">
      <c r="A799" s="72" t="s">
        <v>333</v>
      </c>
      <c r="B799" s="72" t="s">
        <v>334</v>
      </c>
      <c r="C799" s="72" t="s">
        <v>1093</v>
      </c>
      <c r="D799" s="72">
        <f>SUMIFS('Comm_vacancy-LA_data'!E:E,'Comm_vacancy-LA_data'!$D:$D,'Comm_vacancy-inputs_1'!$C799,'Comm_vacancy-LA_data'!$B:$B,'Comm_vacancy-inputs_1'!$B799)</f>
        <v>19305</v>
      </c>
      <c r="E799" s="72">
        <f>SUMIFS('Comm_vacancy-LA_data'!F:F,'Comm_vacancy-LA_data'!$D:$D,'Comm_vacancy-inputs_1'!$C799,'Comm_vacancy-LA_data'!$B:$B,'Comm_vacancy-inputs_1'!$B799)</f>
        <v>2433</v>
      </c>
      <c r="F799" s="132">
        <f t="shared" si="24"/>
        <v>0.12602952602952602</v>
      </c>
      <c r="G799" s="108">
        <f t="shared" si="25"/>
        <v>43922</v>
      </c>
    </row>
    <row r="800" spans="1:7" x14ac:dyDescent="0.35">
      <c r="A800" s="72" t="s">
        <v>333</v>
      </c>
      <c r="B800" s="72" t="s">
        <v>334</v>
      </c>
      <c r="C800" s="72" t="s">
        <v>1094</v>
      </c>
      <c r="D800" s="72">
        <f>SUMIFS('Comm_vacancy-LA_data'!E:E,'Comm_vacancy-LA_data'!$D:$D,'Comm_vacancy-inputs_1'!$C800,'Comm_vacancy-LA_data'!$B:$B,'Comm_vacancy-inputs_1'!$B800)</f>
        <v>19265</v>
      </c>
      <c r="E800" s="72">
        <f>SUMIFS('Comm_vacancy-LA_data'!F:F,'Comm_vacancy-LA_data'!$D:$D,'Comm_vacancy-inputs_1'!$C800,'Comm_vacancy-LA_data'!$B:$B,'Comm_vacancy-inputs_1'!$B800)</f>
        <v>2473</v>
      </c>
      <c r="F800" s="132">
        <f t="shared" si="24"/>
        <v>0.12836750583960549</v>
      </c>
      <c r="G800" s="108">
        <f t="shared" si="25"/>
        <v>43831</v>
      </c>
    </row>
    <row r="801" spans="1:7" x14ac:dyDescent="0.35">
      <c r="A801" s="72" t="s">
        <v>333</v>
      </c>
      <c r="B801" s="72" t="s">
        <v>334</v>
      </c>
      <c r="C801" s="72" t="s">
        <v>1095</v>
      </c>
      <c r="D801" s="72">
        <f>SUMIFS('Comm_vacancy-LA_data'!E:E,'Comm_vacancy-LA_data'!$D:$D,'Comm_vacancy-inputs_1'!$C801,'Comm_vacancy-LA_data'!$B:$B,'Comm_vacancy-inputs_1'!$B801)</f>
        <v>18969</v>
      </c>
      <c r="E801" s="72">
        <f>SUMIFS('Comm_vacancy-LA_data'!F:F,'Comm_vacancy-LA_data'!$D:$D,'Comm_vacancy-inputs_1'!$C801,'Comm_vacancy-LA_data'!$B:$B,'Comm_vacancy-inputs_1'!$B801)</f>
        <v>2523</v>
      </c>
      <c r="F801" s="132">
        <f t="shared" si="24"/>
        <v>0.13300648426379882</v>
      </c>
      <c r="G801" s="108">
        <f t="shared" si="25"/>
        <v>43739</v>
      </c>
    </row>
    <row r="802" spans="1:7" x14ac:dyDescent="0.35">
      <c r="A802" s="72" t="s">
        <v>333</v>
      </c>
      <c r="B802" s="72" t="s">
        <v>334</v>
      </c>
      <c r="C802" s="72" t="s">
        <v>1096</v>
      </c>
      <c r="D802" s="72">
        <f>SUMIFS('Comm_vacancy-LA_data'!E:E,'Comm_vacancy-LA_data'!$D:$D,'Comm_vacancy-inputs_1'!$C802,'Comm_vacancy-LA_data'!$B:$B,'Comm_vacancy-inputs_1'!$B802)</f>
        <v>18887</v>
      </c>
      <c r="E802" s="72">
        <f>SUMIFS('Comm_vacancy-LA_data'!F:F,'Comm_vacancy-LA_data'!$D:$D,'Comm_vacancy-inputs_1'!$C802,'Comm_vacancy-LA_data'!$B:$B,'Comm_vacancy-inputs_1'!$B802)</f>
        <v>2581</v>
      </c>
      <c r="F802" s="132">
        <f t="shared" si="24"/>
        <v>0.13665484195478372</v>
      </c>
      <c r="G802" s="108">
        <f t="shared" si="25"/>
        <v>43647</v>
      </c>
    </row>
    <row r="803" spans="1:7" x14ac:dyDescent="0.35">
      <c r="A803" s="72" t="s">
        <v>333</v>
      </c>
      <c r="B803" s="72" t="s">
        <v>334</v>
      </c>
      <c r="C803" s="72" t="s">
        <v>1097</v>
      </c>
      <c r="D803" s="72">
        <f>SUMIFS('Comm_vacancy-LA_data'!E:E,'Comm_vacancy-LA_data'!$D:$D,'Comm_vacancy-inputs_1'!$C803,'Comm_vacancy-LA_data'!$B:$B,'Comm_vacancy-inputs_1'!$B803)</f>
        <v>18752</v>
      </c>
      <c r="E803" s="72">
        <f>SUMIFS('Comm_vacancy-LA_data'!F:F,'Comm_vacancy-LA_data'!$D:$D,'Comm_vacancy-inputs_1'!$C803,'Comm_vacancy-LA_data'!$B:$B,'Comm_vacancy-inputs_1'!$B803)</f>
        <v>1758</v>
      </c>
      <c r="F803" s="132">
        <f t="shared" si="24"/>
        <v>9.375E-2</v>
      </c>
      <c r="G803" s="108">
        <f t="shared" si="25"/>
        <v>43556</v>
      </c>
    </row>
    <row r="804" spans="1:7" x14ac:dyDescent="0.35">
      <c r="A804" s="72" t="s">
        <v>333</v>
      </c>
      <c r="B804" s="72" t="s">
        <v>334</v>
      </c>
      <c r="C804" s="72" t="s">
        <v>1098</v>
      </c>
      <c r="D804" s="72">
        <f>SUMIFS('Comm_vacancy-LA_data'!E:E,'Comm_vacancy-LA_data'!$D:$D,'Comm_vacancy-inputs_1'!$C804,'Comm_vacancy-LA_data'!$B:$B,'Comm_vacancy-inputs_1'!$B804)</f>
        <v>18394</v>
      </c>
      <c r="E804" s="72">
        <f>SUMIFS('Comm_vacancy-LA_data'!F:F,'Comm_vacancy-LA_data'!$D:$D,'Comm_vacancy-inputs_1'!$C804,'Comm_vacancy-LA_data'!$B:$B,'Comm_vacancy-inputs_1'!$B804)</f>
        <v>1820</v>
      </c>
      <c r="F804" s="132">
        <f t="shared" si="24"/>
        <v>9.89453082526911E-2</v>
      </c>
      <c r="G804" s="108">
        <f t="shared" si="25"/>
        <v>43466</v>
      </c>
    </row>
    <row r="805" spans="1:7" x14ac:dyDescent="0.35">
      <c r="A805" s="72" t="s">
        <v>333</v>
      </c>
      <c r="B805" s="72" t="s">
        <v>334</v>
      </c>
      <c r="C805" s="72" t="s">
        <v>1099</v>
      </c>
      <c r="D805" s="72">
        <f>SUMIFS('Comm_vacancy-LA_data'!E:E,'Comm_vacancy-LA_data'!$D:$D,'Comm_vacancy-inputs_1'!$C805,'Comm_vacancy-LA_data'!$B:$B,'Comm_vacancy-inputs_1'!$B805)</f>
        <v>18852</v>
      </c>
      <c r="E805" s="72">
        <f>SUMIFS('Comm_vacancy-LA_data'!F:F,'Comm_vacancy-LA_data'!$D:$D,'Comm_vacancy-inputs_1'!$C805,'Comm_vacancy-LA_data'!$B:$B,'Comm_vacancy-inputs_1'!$B805)</f>
        <v>2010</v>
      </c>
      <c r="F805" s="132">
        <f t="shared" si="24"/>
        <v>0.10661998726925526</v>
      </c>
      <c r="G805" s="108">
        <f t="shared" si="25"/>
        <v>43374</v>
      </c>
    </row>
    <row r="806" spans="1:7" x14ac:dyDescent="0.35">
      <c r="A806" s="72" t="s">
        <v>338</v>
      </c>
      <c r="B806" s="72" t="s">
        <v>339</v>
      </c>
      <c r="C806" s="72" t="s">
        <v>1088</v>
      </c>
      <c r="D806" s="72">
        <f>SUMIFS('Comm_vacancy-LA_data'!E:E,'Comm_vacancy-LA_data'!$D:$D,'Comm_vacancy-inputs_1'!$C806,'Comm_vacancy-LA_data'!$B:$B,'Comm_vacancy-inputs_1'!$B806)</f>
        <v>4605</v>
      </c>
      <c r="E806" s="72">
        <f>SUMIFS('Comm_vacancy-LA_data'!F:F,'Comm_vacancy-LA_data'!$D:$D,'Comm_vacancy-inputs_1'!$C806,'Comm_vacancy-LA_data'!$B:$B,'Comm_vacancy-inputs_1'!$B806)</f>
        <v>431</v>
      </c>
      <c r="F806" s="132">
        <f t="shared" si="24"/>
        <v>9.359391965255158E-2</v>
      </c>
      <c r="G806" s="108">
        <f t="shared" si="25"/>
        <v>44378</v>
      </c>
    </row>
    <row r="807" spans="1:7" x14ac:dyDescent="0.35">
      <c r="A807" s="72" t="s">
        <v>338</v>
      </c>
      <c r="B807" s="72" t="s">
        <v>339</v>
      </c>
      <c r="C807" s="72" t="s">
        <v>1089</v>
      </c>
      <c r="D807" s="72">
        <f>SUMIFS('Comm_vacancy-LA_data'!E:E,'Comm_vacancy-LA_data'!$D:$D,'Comm_vacancy-inputs_1'!$C807,'Comm_vacancy-LA_data'!$B:$B,'Comm_vacancy-inputs_1'!$B807)</f>
        <v>4617</v>
      </c>
      <c r="E807" s="72">
        <f>SUMIFS('Comm_vacancy-LA_data'!F:F,'Comm_vacancy-LA_data'!$D:$D,'Comm_vacancy-inputs_1'!$C807,'Comm_vacancy-LA_data'!$B:$B,'Comm_vacancy-inputs_1'!$B807)</f>
        <v>425</v>
      </c>
      <c r="F807" s="132">
        <f t="shared" si="24"/>
        <v>9.2051115442928308E-2</v>
      </c>
      <c r="G807" s="108">
        <f t="shared" si="25"/>
        <v>44287</v>
      </c>
    </row>
    <row r="808" spans="1:7" x14ac:dyDescent="0.35">
      <c r="A808" s="72" t="s">
        <v>338</v>
      </c>
      <c r="B808" s="72" t="s">
        <v>339</v>
      </c>
      <c r="C808" s="72" t="s">
        <v>1090</v>
      </c>
      <c r="D808" s="72">
        <f>SUMIFS('Comm_vacancy-LA_data'!E:E,'Comm_vacancy-LA_data'!$D:$D,'Comm_vacancy-inputs_1'!$C808,'Comm_vacancy-LA_data'!$B:$B,'Comm_vacancy-inputs_1'!$B808)</f>
        <v>4622</v>
      </c>
      <c r="E808" s="72">
        <f>SUMIFS('Comm_vacancy-LA_data'!F:F,'Comm_vacancy-LA_data'!$D:$D,'Comm_vacancy-inputs_1'!$C808,'Comm_vacancy-LA_data'!$B:$B,'Comm_vacancy-inputs_1'!$B808)</f>
        <v>424</v>
      </c>
      <c r="F808" s="132">
        <f t="shared" si="24"/>
        <v>9.1735179575941156E-2</v>
      </c>
      <c r="G808" s="108">
        <f t="shared" si="25"/>
        <v>44197</v>
      </c>
    </row>
    <row r="809" spans="1:7" x14ac:dyDescent="0.35">
      <c r="A809" s="72" t="s">
        <v>338</v>
      </c>
      <c r="B809" s="72" t="s">
        <v>339</v>
      </c>
      <c r="C809" s="72" t="s">
        <v>1091</v>
      </c>
      <c r="D809" s="72">
        <f>SUMIFS('Comm_vacancy-LA_data'!E:E,'Comm_vacancy-LA_data'!$D:$D,'Comm_vacancy-inputs_1'!$C809,'Comm_vacancy-LA_data'!$B:$B,'Comm_vacancy-inputs_1'!$B809)</f>
        <v>4607</v>
      </c>
      <c r="E809" s="72">
        <f>SUMIFS('Comm_vacancy-LA_data'!F:F,'Comm_vacancy-LA_data'!$D:$D,'Comm_vacancy-inputs_1'!$C809,'Comm_vacancy-LA_data'!$B:$B,'Comm_vacancy-inputs_1'!$B809)</f>
        <v>417</v>
      </c>
      <c r="F809" s="132">
        <f t="shared" si="24"/>
        <v>9.0514434556110274E-2</v>
      </c>
      <c r="G809" s="108">
        <f t="shared" si="25"/>
        <v>44105</v>
      </c>
    </row>
    <row r="810" spans="1:7" x14ac:dyDescent="0.35">
      <c r="A810" s="72" t="s">
        <v>338</v>
      </c>
      <c r="B810" s="72" t="s">
        <v>339</v>
      </c>
      <c r="C810" s="72" t="s">
        <v>1092</v>
      </c>
      <c r="D810" s="72">
        <f>SUMIFS('Comm_vacancy-LA_data'!E:E,'Comm_vacancy-LA_data'!$D:$D,'Comm_vacancy-inputs_1'!$C810,'Comm_vacancy-LA_data'!$B:$B,'Comm_vacancy-inputs_1'!$B810)</f>
        <v>4593</v>
      </c>
      <c r="E810" s="72">
        <f>SUMIFS('Comm_vacancy-LA_data'!F:F,'Comm_vacancy-LA_data'!$D:$D,'Comm_vacancy-inputs_1'!$C810,'Comm_vacancy-LA_data'!$B:$B,'Comm_vacancy-inputs_1'!$B810)</f>
        <v>415</v>
      </c>
      <c r="F810" s="132">
        <f t="shared" si="24"/>
        <v>9.0354887872849995E-2</v>
      </c>
      <c r="G810" s="108">
        <f t="shared" si="25"/>
        <v>44013</v>
      </c>
    </row>
    <row r="811" spans="1:7" x14ac:dyDescent="0.35">
      <c r="A811" s="72" t="s">
        <v>338</v>
      </c>
      <c r="B811" s="72" t="s">
        <v>339</v>
      </c>
      <c r="C811" s="72" t="s">
        <v>1093</v>
      </c>
      <c r="D811" s="72">
        <f>SUMIFS('Comm_vacancy-LA_data'!E:E,'Comm_vacancy-LA_data'!$D:$D,'Comm_vacancy-inputs_1'!$C811,'Comm_vacancy-LA_data'!$B:$B,'Comm_vacancy-inputs_1'!$B811)</f>
        <v>4607</v>
      </c>
      <c r="E811" s="72">
        <f>SUMIFS('Comm_vacancy-LA_data'!F:F,'Comm_vacancy-LA_data'!$D:$D,'Comm_vacancy-inputs_1'!$C811,'Comm_vacancy-LA_data'!$B:$B,'Comm_vacancy-inputs_1'!$B811)</f>
        <v>439</v>
      </c>
      <c r="F811" s="132">
        <f t="shared" si="24"/>
        <v>9.5289776427176037E-2</v>
      </c>
      <c r="G811" s="108">
        <f t="shared" si="25"/>
        <v>43922</v>
      </c>
    </row>
    <row r="812" spans="1:7" x14ac:dyDescent="0.35">
      <c r="A812" s="72" t="s">
        <v>338</v>
      </c>
      <c r="B812" s="72" t="s">
        <v>339</v>
      </c>
      <c r="C812" s="72" t="s">
        <v>1094</v>
      </c>
      <c r="D812" s="72">
        <f>SUMIFS('Comm_vacancy-LA_data'!E:E,'Comm_vacancy-LA_data'!$D:$D,'Comm_vacancy-inputs_1'!$C812,'Comm_vacancy-LA_data'!$B:$B,'Comm_vacancy-inputs_1'!$B812)</f>
        <v>4584</v>
      </c>
      <c r="E812" s="72">
        <f>SUMIFS('Comm_vacancy-LA_data'!F:F,'Comm_vacancy-LA_data'!$D:$D,'Comm_vacancy-inputs_1'!$C812,'Comm_vacancy-LA_data'!$B:$B,'Comm_vacancy-inputs_1'!$B812)</f>
        <v>411</v>
      </c>
      <c r="F812" s="132">
        <f t="shared" si="24"/>
        <v>8.965968586387435E-2</v>
      </c>
      <c r="G812" s="108">
        <f t="shared" si="25"/>
        <v>43831</v>
      </c>
    </row>
    <row r="813" spans="1:7" x14ac:dyDescent="0.35">
      <c r="A813" s="72" t="s">
        <v>338</v>
      </c>
      <c r="B813" s="72" t="s">
        <v>339</v>
      </c>
      <c r="C813" s="72" t="s">
        <v>1095</v>
      </c>
      <c r="D813" s="72">
        <f>SUMIFS('Comm_vacancy-LA_data'!E:E,'Comm_vacancy-LA_data'!$D:$D,'Comm_vacancy-inputs_1'!$C813,'Comm_vacancy-LA_data'!$B:$B,'Comm_vacancy-inputs_1'!$B813)</f>
        <v>4575</v>
      </c>
      <c r="E813" s="72">
        <f>SUMIFS('Comm_vacancy-LA_data'!F:F,'Comm_vacancy-LA_data'!$D:$D,'Comm_vacancy-inputs_1'!$C813,'Comm_vacancy-LA_data'!$B:$B,'Comm_vacancy-inputs_1'!$B813)</f>
        <v>401</v>
      </c>
      <c r="F813" s="132">
        <f t="shared" si="24"/>
        <v>8.7650273224043715E-2</v>
      </c>
      <c r="G813" s="108">
        <f t="shared" si="25"/>
        <v>43739</v>
      </c>
    </row>
    <row r="814" spans="1:7" x14ac:dyDescent="0.35">
      <c r="A814" s="72" t="s">
        <v>338</v>
      </c>
      <c r="B814" s="72" t="s">
        <v>339</v>
      </c>
      <c r="C814" s="72" t="s">
        <v>1096</v>
      </c>
      <c r="D814" s="72">
        <f>SUMIFS('Comm_vacancy-LA_data'!E:E,'Comm_vacancy-LA_data'!$D:$D,'Comm_vacancy-inputs_1'!$C814,'Comm_vacancy-LA_data'!$B:$B,'Comm_vacancy-inputs_1'!$B814)</f>
        <v>4576</v>
      </c>
      <c r="E814" s="72">
        <f>SUMIFS('Comm_vacancy-LA_data'!F:F,'Comm_vacancy-LA_data'!$D:$D,'Comm_vacancy-inputs_1'!$C814,'Comm_vacancy-LA_data'!$B:$B,'Comm_vacancy-inputs_1'!$B814)</f>
        <v>340</v>
      </c>
      <c r="F814" s="132">
        <f t="shared" si="24"/>
        <v>7.4300699300699297E-2</v>
      </c>
      <c r="G814" s="108">
        <f t="shared" si="25"/>
        <v>43647</v>
      </c>
    </row>
    <row r="815" spans="1:7" x14ac:dyDescent="0.35">
      <c r="A815" s="72" t="s">
        <v>338</v>
      </c>
      <c r="B815" s="72" t="s">
        <v>339</v>
      </c>
      <c r="C815" s="72" t="s">
        <v>1097</v>
      </c>
      <c r="D815" s="72">
        <f>SUMIFS('Comm_vacancy-LA_data'!E:E,'Comm_vacancy-LA_data'!$D:$D,'Comm_vacancy-inputs_1'!$C815,'Comm_vacancy-LA_data'!$B:$B,'Comm_vacancy-inputs_1'!$B815)</f>
        <v>4577</v>
      </c>
      <c r="E815" s="72">
        <f>SUMIFS('Comm_vacancy-LA_data'!F:F,'Comm_vacancy-LA_data'!$D:$D,'Comm_vacancy-inputs_1'!$C815,'Comm_vacancy-LA_data'!$B:$B,'Comm_vacancy-inputs_1'!$B815)</f>
        <v>329</v>
      </c>
      <c r="F815" s="132">
        <f t="shared" si="24"/>
        <v>7.1881144854708326E-2</v>
      </c>
      <c r="G815" s="108">
        <f t="shared" si="25"/>
        <v>43556</v>
      </c>
    </row>
    <row r="816" spans="1:7" x14ac:dyDescent="0.35">
      <c r="A816" s="72" t="s">
        <v>338</v>
      </c>
      <c r="B816" s="72" t="s">
        <v>339</v>
      </c>
      <c r="C816" s="72" t="s">
        <v>1098</v>
      </c>
      <c r="D816" s="72">
        <f>SUMIFS('Comm_vacancy-LA_data'!E:E,'Comm_vacancy-LA_data'!$D:$D,'Comm_vacancy-inputs_1'!$C816,'Comm_vacancy-LA_data'!$B:$B,'Comm_vacancy-inputs_1'!$B816)</f>
        <v>4443</v>
      </c>
      <c r="E816" s="72">
        <f>SUMIFS('Comm_vacancy-LA_data'!F:F,'Comm_vacancy-LA_data'!$D:$D,'Comm_vacancy-inputs_1'!$C816,'Comm_vacancy-LA_data'!$B:$B,'Comm_vacancy-inputs_1'!$B816)</f>
        <v>333</v>
      </c>
      <c r="F816" s="132">
        <f t="shared" si="24"/>
        <v>7.4949358541525998E-2</v>
      </c>
      <c r="G816" s="108">
        <f t="shared" si="25"/>
        <v>43466</v>
      </c>
    </row>
    <row r="817" spans="1:7" x14ac:dyDescent="0.35">
      <c r="A817" s="72" t="s">
        <v>338</v>
      </c>
      <c r="B817" s="72" t="s">
        <v>339</v>
      </c>
      <c r="C817" s="72" t="s">
        <v>1099</v>
      </c>
      <c r="D817" s="72">
        <f>SUMIFS('Comm_vacancy-LA_data'!E:E,'Comm_vacancy-LA_data'!$D:$D,'Comm_vacancy-inputs_1'!$C817,'Comm_vacancy-LA_data'!$B:$B,'Comm_vacancy-inputs_1'!$B817)</f>
        <v>4649</v>
      </c>
      <c r="E817" s="72">
        <f>SUMIFS('Comm_vacancy-LA_data'!F:F,'Comm_vacancy-LA_data'!$D:$D,'Comm_vacancy-inputs_1'!$C817,'Comm_vacancy-LA_data'!$B:$B,'Comm_vacancy-inputs_1'!$B817)</f>
        <v>367</v>
      </c>
      <c r="F817" s="132">
        <f t="shared" si="24"/>
        <v>7.8941707894170793E-2</v>
      </c>
      <c r="G817" s="108">
        <f t="shared" si="25"/>
        <v>43374</v>
      </c>
    </row>
    <row r="818" spans="1:7" x14ac:dyDescent="0.35">
      <c r="A818" s="72" t="s">
        <v>340</v>
      </c>
      <c r="B818" s="72" t="s">
        <v>341</v>
      </c>
      <c r="C818" s="72" t="s">
        <v>1088</v>
      </c>
      <c r="D818" s="72">
        <f>SUMIFS('Comm_vacancy-LA_data'!E:E,'Comm_vacancy-LA_data'!$D:$D,'Comm_vacancy-inputs_1'!$C818,'Comm_vacancy-LA_data'!$B:$B,'Comm_vacancy-inputs_1'!$B818)</f>
        <v>5127</v>
      </c>
      <c r="E818" s="72">
        <f>SUMIFS('Comm_vacancy-LA_data'!F:F,'Comm_vacancy-LA_data'!$D:$D,'Comm_vacancy-inputs_1'!$C818,'Comm_vacancy-LA_data'!$B:$B,'Comm_vacancy-inputs_1'!$B818)</f>
        <v>92</v>
      </c>
      <c r="F818" s="132">
        <f t="shared" si="24"/>
        <v>1.7944216890969377E-2</v>
      </c>
      <c r="G818" s="108">
        <f t="shared" si="25"/>
        <v>44378</v>
      </c>
    </row>
    <row r="819" spans="1:7" x14ac:dyDescent="0.35">
      <c r="A819" s="72" t="s">
        <v>340</v>
      </c>
      <c r="B819" s="72" t="s">
        <v>341</v>
      </c>
      <c r="C819" s="72" t="s">
        <v>1089</v>
      </c>
      <c r="D819" s="72">
        <f>SUMIFS('Comm_vacancy-LA_data'!E:E,'Comm_vacancy-LA_data'!$D:$D,'Comm_vacancy-inputs_1'!$C819,'Comm_vacancy-LA_data'!$B:$B,'Comm_vacancy-inputs_1'!$B819)</f>
        <v>5143</v>
      </c>
      <c r="E819" s="72">
        <f>SUMIFS('Comm_vacancy-LA_data'!F:F,'Comm_vacancy-LA_data'!$D:$D,'Comm_vacancy-inputs_1'!$C819,'Comm_vacancy-LA_data'!$B:$B,'Comm_vacancy-inputs_1'!$B819)</f>
        <v>108</v>
      </c>
      <c r="F819" s="132">
        <f t="shared" si="24"/>
        <v>2.099941668286992E-2</v>
      </c>
      <c r="G819" s="108">
        <f t="shared" si="25"/>
        <v>44287</v>
      </c>
    </row>
    <row r="820" spans="1:7" x14ac:dyDescent="0.35">
      <c r="A820" s="72" t="s">
        <v>340</v>
      </c>
      <c r="B820" s="72" t="s">
        <v>341</v>
      </c>
      <c r="C820" s="72" t="s">
        <v>1090</v>
      </c>
      <c r="D820" s="72">
        <f>SUMIFS('Comm_vacancy-LA_data'!E:E,'Comm_vacancy-LA_data'!$D:$D,'Comm_vacancy-inputs_1'!$C820,'Comm_vacancy-LA_data'!$B:$B,'Comm_vacancy-inputs_1'!$B820)</f>
        <v>5125</v>
      </c>
      <c r="E820" s="72">
        <f>SUMIFS('Comm_vacancy-LA_data'!F:F,'Comm_vacancy-LA_data'!$D:$D,'Comm_vacancy-inputs_1'!$C820,'Comm_vacancy-LA_data'!$B:$B,'Comm_vacancy-inputs_1'!$B820)</f>
        <v>113</v>
      </c>
      <c r="F820" s="132">
        <f t="shared" si="24"/>
        <v>2.2048780487804877E-2</v>
      </c>
      <c r="G820" s="108">
        <f t="shared" si="25"/>
        <v>44197</v>
      </c>
    </row>
    <row r="821" spans="1:7" x14ac:dyDescent="0.35">
      <c r="A821" s="72" t="s">
        <v>340</v>
      </c>
      <c r="B821" s="72" t="s">
        <v>341</v>
      </c>
      <c r="C821" s="72" t="s">
        <v>1091</v>
      </c>
      <c r="D821" s="72">
        <f>SUMIFS('Comm_vacancy-LA_data'!E:E,'Comm_vacancy-LA_data'!$D:$D,'Comm_vacancy-inputs_1'!$C821,'Comm_vacancy-LA_data'!$B:$B,'Comm_vacancy-inputs_1'!$B821)</f>
        <v>5104</v>
      </c>
      <c r="E821" s="72">
        <f>SUMIFS('Comm_vacancy-LA_data'!F:F,'Comm_vacancy-LA_data'!$D:$D,'Comm_vacancy-inputs_1'!$C821,'Comm_vacancy-LA_data'!$B:$B,'Comm_vacancy-inputs_1'!$B821)</f>
        <v>111</v>
      </c>
      <c r="F821" s="132">
        <f t="shared" si="24"/>
        <v>2.1747648902821316E-2</v>
      </c>
      <c r="G821" s="108">
        <f t="shared" si="25"/>
        <v>44105</v>
      </c>
    </row>
    <row r="822" spans="1:7" x14ac:dyDescent="0.35">
      <c r="A822" s="72" t="s">
        <v>340</v>
      </c>
      <c r="B822" s="72" t="s">
        <v>341</v>
      </c>
      <c r="C822" s="72" t="s">
        <v>1092</v>
      </c>
      <c r="D822" s="72">
        <f>SUMIFS('Comm_vacancy-LA_data'!E:E,'Comm_vacancy-LA_data'!$D:$D,'Comm_vacancy-inputs_1'!$C822,'Comm_vacancy-LA_data'!$B:$B,'Comm_vacancy-inputs_1'!$B822)</f>
        <v>5080</v>
      </c>
      <c r="E822" s="72">
        <f>SUMIFS('Comm_vacancy-LA_data'!F:F,'Comm_vacancy-LA_data'!$D:$D,'Comm_vacancy-inputs_1'!$C822,'Comm_vacancy-LA_data'!$B:$B,'Comm_vacancy-inputs_1'!$B822)</f>
        <v>101</v>
      </c>
      <c r="F822" s="132">
        <f t="shared" si="24"/>
        <v>1.9881889763779529E-2</v>
      </c>
      <c r="G822" s="108">
        <f t="shared" si="25"/>
        <v>44013</v>
      </c>
    </row>
    <row r="823" spans="1:7" x14ac:dyDescent="0.35">
      <c r="A823" s="72" t="s">
        <v>340</v>
      </c>
      <c r="B823" s="72" t="s">
        <v>341</v>
      </c>
      <c r="C823" s="72" t="s">
        <v>1093</v>
      </c>
      <c r="D823" s="72">
        <f>SUMIFS('Comm_vacancy-LA_data'!E:E,'Comm_vacancy-LA_data'!$D:$D,'Comm_vacancy-inputs_1'!$C823,'Comm_vacancy-LA_data'!$B:$B,'Comm_vacancy-inputs_1'!$B823)</f>
        <v>5014</v>
      </c>
      <c r="E823" s="72">
        <f>SUMIFS('Comm_vacancy-LA_data'!F:F,'Comm_vacancy-LA_data'!$D:$D,'Comm_vacancy-inputs_1'!$C823,'Comm_vacancy-LA_data'!$B:$B,'Comm_vacancy-inputs_1'!$B823)</f>
        <v>81</v>
      </c>
      <c r="F823" s="132">
        <f t="shared" si="24"/>
        <v>1.6154766653370563E-2</v>
      </c>
      <c r="G823" s="108">
        <f t="shared" si="25"/>
        <v>43922</v>
      </c>
    </row>
    <row r="824" spans="1:7" x14ac:dyDescent="0.35">
      <c r="A824" s="72" t="s">
        <v>340</v>
      </c>
      <c r="B824" s="72" t="s">
        <v>341</v>
      </c>
      <c r="C824" s="72" t="s">
        <v>1094</v>
      </c>
      <c r="D824" s="72">
        <f>SUMIFS('Comm_vacancy-LA_data'!E:E,'Comm_vacancy-LA_data'!$D:$D,'Comm_vacancy-inputs_1'!$C824,'Comm_vacancy-LA_data'!$B:$B,'Comm_vacancy-inputs_1'!$B824)</f>
        <v>4936</v>
      </c>
      <c r="E824" s="72">
        <f>SUMIFS('Comm_vacancy-LA_data'!F:F,'Comm_vacancy-LA_data'!$D:$D,'Comm_vacancy-inputs_1'!$C824,'Comm_vacancy-LA_data'!$B:$B,'Comm_vacancy-inputs_1'!$B824)</f>
        <v>92</v>
      </c>
      <c r="F824" s="132">
        <f t="shared" si="24"/>
        <v>1.8638573743922204E-2</v>
      </c>
      <c r="G824" s="108">
        <f t="shared" si="25"/>
        <v>43831</v>
      </c>
    </row>
    <row r="825" spans="1:7" x14ac:dyDescent="0.35">
      <c r="A825" s="72" t="s">
        <v>340</v>
      </c>
      <c r="B825" s="72" t="s">
        <v>341</v>
      </c>
      <c r="C825" s="72" t="s">
        <v>1095</v>
      </c>
      <c r="D825" s="72">
        <f>SUMIFS('Comm_vacancy-LA_data'!E:E,'Comm_vacancy-LA_data'!$D:$D,'Comm_vacancy-inputs_1'!$C825,'Comm_vacancy-LA_data'!$B:$B,'Comm_vacancy-inputs_1'!$B825)</f>
        <v>4887</v>
      </c>
      <c r="E825" s="72">
        <f>SUMIFS('Comm_vacancy-LA_data'!F:F,'Comm_vacancy-LA_data'!$D:$D,'Comm_vacancy-inputs_1'!$C825,'Comm_vacancy-LA_data'!$B:$B,'Comm_vacancy-inputs_1'!$B825)</f>
        <v>86</v>
      </c>
      <c r="F825" s="132">
        <f t="shared" si="24"/>
        <v>1.7597708205443013E-2</v>
      </c>
      <c r="G825" s="108">
        <f t="shared" si="25"/>
        <v>43739</v>
      </c>
    </row>
    <row r="826" spans="1:7" x14ac:dyDescent="0.35">
      <c r="A826" s="72" t="s">
        <v>340</v>
      </c>
      <c r="B826" s="72" t="s">
        <v>341</v>
      </c>
      <c r="C826" s="72" t="s">
        <v>1096</v>
      </c>
      <c r="D826" s="72">
        <f>SUMIFS('Comm_vacancy-LA_data'!E:E,'Comm_vacancy-LA_data'!$D:$D,'Comm_vacancy-inputs_1'!$C826,'Comm_vacancy-LA_data'!$B:$B,'Comm_vacancy-inputs_1'!$B826)</f>
        <v>4885</v>
      </c>
      <c r="E826" s="72">
        <f>SUMIFS('Comm_vacancy-LA_data'!F:F,'Comm_vacancy-LA_data'!$D:$D,'Comm_vacancy-inputs_1'!$C826,'Comm_vacancy-LA_data'!$B:$B,'Comm_vacancy-inputs_1'!$B826)</f>
        <v>148</v>
      </c>
      <c r="F826" s="132">
        <f t="shared" si="24"/>
        <v>3.0296827021494371E-2</v>
      </c>
      <c r="G826" s="108">
        <f t="shared" si="25"/>
        <v>43647</v>
      </c>
    </row>
    <row r="827" spans="1:7" x14ac:dyDescent="0.35">
      <c r="A827" s="72" t="s">
        <v>340</v>
      </c>
      <c r="B827" s="72" t="s">
        <v>341</v>
      </c>
      <c r="C827" s="72" t="s">
        <v>1097</v>
      </c>
      <c r="D827" s="72">
        <f>SUMIFS('Comm_vacancy-LA_data'!E:E,'Comm_vacancy-LA_data'!$D:$D,'Comm_vacancy-inputs_1'!$C827,'Comm_vacancy-LA_data'!$B:$B,'Comm_vacancy-inputs_1'!$B827)</f>
        <v>4883</v>
      </c>
      <c r="E827" s="72">
        <f>SUMIFS('Comm_vacancy-LA_data'!F:F,'Comm_vacancy-LA_data'!$D:$D,'Comm_vacancy-inputs_1'!$C827,'Comm_vacancy-LA_data'!$B:$B,'Comm_vacancy-inputs_1'!$B827)</f>
        <v>147</v>
      </c>
      <c r="F827" s="132">
        <f t="shared" si="24"/>
        <v>3.0104443989350808E-2</v>
      </c>
      <c r="G827" s="108">
        <f t="shared" si="25"/>
        <v>43556</v>
      </c>
    </row>
    <row r="828" spans="1:7" x14ac:dyDescent="0.35">
      <c r="A828" s="72" t="s">
        <v>340</v>
      </c>
      <c r="B828" s="72" t="s">
        <v>341</v>
      </c>
      <c r="C828" s="72" t="s">
        <v>1098</v>
      </c>
      <c r="D828" s="72">
        <f>SUMIFS('Comm_vacancy-LA_data'!E:E,'Comm_vacancy-LA_data'!$D:$D,'Comm_vacancy-inputs_1'!$C828,'Comm_vacancy-LA_data'!$B:$B,'Comm_vacancy-inputs_1'!$B828)</f>
        <v>4838</v>
      </c>
      <c r="E828" s="72">
        <f>SUMIFS('Comm_vacancy-LA_data'!F:F,'Comm_vacancy-LA_data'!$D:$D,'Comm_vacancy-inputs_1'!$C828,'Comm_vacancy-LA_data'!$B:$B,'Comm_vacancy-inputs_1'!$B828)</f>
        <v>134</v>
      </c>
      <c r="F828" s="132">
        <f t="shared" si="24"/>
        <v>2.7697395618023975E-2</v>
      </c>
      <c r="G828" s="108">
        <f t="shared" si="25"/>
        <v>43466</v>
      </c>
    </row>
    <row r="829" spans="1:7" x14ac:dyDescent="0.35">
      <c r="A829" s="72" t="s">
        <v>340</v>
      </c>
      <c r="B829" s="72" t="s">
        <v>341</v>
      </c>
      <c r="C829" s="72" t="s">
        <v>1099</v>
      </c>
      <c r="D829" s="72">
        <f>SUMIFS('Comm_vacancy-LA_data'!E:E,'Comm_vacancy-LA_data'!$D:$D,'Comm_vacancy-inputs_1'!$C829,'Comm_vacancy-LA_data'!$B:$B,'Comm_vacancy-inputs_1'!$B829)</f>
        <v>4895</v>
      </c>
      <c r="E829" s="72">
        <f>SUMIFS('Comm_vacancy-LA_data'!F:F,'Comm_vacancy-LA_data'!$D:$D,'Comm_vacancy-inputs_1'!$C829,'Comm_vacancy-LA_data'!$B:$B,'Comm_vacancy-inputs_1'!$B829)</f>
        <v>148</v>
      </c>
      <c r="F829" s="132">
        <f t="shared" si="24"/>
        <v>3.0234933605720122E-2</v>
      </c>
      <c r="G829" s="108">
        <f t="shared" si="25"/>
        <v>43374</v>
      </c>
    </row>
    <row r="830" spans="1:7" x14ac:dyDescent="0.35">
      <c r="A830" s="72" t="s">
        <v>342</v>
      </c>
      <c r="B830" s="72" t="s">
        <v>343</v>
      </c>
      <c r="C830" s="72" t="s">
        <v>1088</v>
      </c>
      <c r="D830" s="72">
        <f>SUMIFS('Comm_vacancy-LA_data'!E:E,'Comm_vacancy-LA_data'!$D:$D,'Comm_vacancy-inputs_1'!$C830,'Comm_vacancy-LA_data'!$B:$B,'Comm_vacancy-inputs_1'!$B830)</f>
        <v>2154</v>
      </c>
      <c r="E830" s="72">
        <f>SUMIFS('Comm_vacancy-LA_data'!F:F,'Comm_vacancy-LA_data'!$D:$D,'Comm_vacancy-inputs_1'!$C830,'Comm_vacancy-LA_data'!$B:$B,'Comm_vacancy-inputs_1'!$B830)</f>
        <v>168</v>
      </c>
      <c r="F830" s="132">
        <f t="shared" si="24"/>
        <v>7.7994428969359333E-2</v>
      </c>
      <c r="G830" s="108">
        <f t="shared" si="25"/>
        <v>44378</v>
      </c>
    </row>
    <row r="831" spans="1:7" x14ac:dyDescent="0.35">
      <c r="A831" s="72" t="s">
        <v>342</v>
      </c>
      <c r="B831" s="72" t="s">
        <v>343</v>
      </c>
      <c r="C831" s="72" t="s">
        <v>1089</v>
      </c>
      <c r="D831" s="72">
        <f>SUMIFS('Comm_vacancy-LA_data'!E:E,'Comm_vacancy-LA_data'!$D:$D,'Comm_vacancy-inputs_1'!$C831,'Comm_vacancy-LA_data'!$B:$B,'Comm_vacancy-inputs_1'!$B831)</f>
        <v>2126</v>
      </c>
      <c r="E831" s="72">
        <f>SUMIFS('Comm_vacancy-LA_data'!F:F,'Comm_vacancy-LA_data'!$D:$D,'Comm_vacancy-inputs_1'!$C831,'Comm_vacancy-LA_data'!$B:$B,'Comm_vacancy-inputs_1'!$B831)</f>
        <v>166</v>
      </c>
      <c r="F831" s="132">
        <f t="shared" si="24"/>
        <v>7.8080903104421451E-2</v>
      </c>
      <c r="G831" s="108">
        <f t="shared" si="25"/>
        <v>44287</v>
      </c>
    </row>
    <row r="832" spans="1:7" x14ac:dyDescent="0.35">
      <c r="A832" s="72" t="s">
        <v>342</v>
      </c>
      <c r="B832" s="72" t="s">
        <v>343</v>
      </c>
      <c r="C832" s="72" t="s">
        <v>1090</v>
      </c>
      <c r="D832" s="72">
        <f>SUMIFS('Comm_vacancy-LA_data'!E:E,'Comm_vacancy-LA_data'!$D:$D,'Comm_vacancy-inputs_1'!$C832,'Comm_vacancy-LA_data'!$B:$B,'Comm_vacancy-inputs_1'!$B832)</f>
        <v>2121</v>
      </c>
      <c r="E832" s="72">
        <f>SUMIFS('Comm_vacancy-LA_data'!F:F,'Comm_vacancy-LA_data'!$D:$D,'Comm_vacancy-inputs_1'!$C832,'Comm_vacancy-LA_data'!$B:$B,'Comm_vacancy-inputs_1'!$B832)</f>
        <v>170</v>
      </c>
      <c r="F832" s="132">
        <f t="shared" si="24"/>
        <v>8.0150872230080147E-2</v>
      </c>
      <c r="G832" s="108">
        <f t="shared" si="25"/>
        <v>44197</v>
      </c>
    </row>
    <row r="833" spans="1:7" x14ac:dyDescent="0.35">
      <c r="A833" s="72" t="s">
        <v>342</v>
      </c>
      <c r="B833" s="72" t="s">
        <v>343</v>
      </c>
      <c r="C833" s="72" t="s">
        <v>1091</v>
      </c>
      <c r="D833" s="72">
        <f>SUMIFS('Comm_vacancy-LA_data'!E:E,'Comm_vacancy-LA_data'!$D:$D,'Comm_vacancy-inputs_1'!$C833,'Comm_vacancy-LA_data'!$B:$B,'Comm_vacancy-inputs_1'!$B833)</f>
        <v>2116</v>
      </c>
      <c r="E833" s="72">
        <f>SUMIFS('Comm_vacancy-LA_data'!F:F,'Comm_vacancy-LA_data'!$D:$D,'Comm_vacancy-inputs_1'!$C833,'Comm_vacancy-LA_data'!$B:$B,'Comm_vacancy-inputs_1'!$B833)</f>
        <v>174</v>
      </c>
      <c r="F833" s="132">
        <f t="shared" si="24"/>
        <v>8.2230623818525514E-2</v>
      </c>
      <c r="G833" s="108">
        <f t="shared" si="25"/>
        <v>44105</v>
      </c>
    </row>
    <row r="834" spans="1:7" x14ac:dyDescent="0.35">
      <c r="A834" s="72" t="s">
        <v>342</v>
      </c>
      <c r="B834" s="72" t="s">
        <v>343</v>
      </c>
      <c r="C834" s="72" t="s">
        <v>1092</v>
      </c>
      <c r="D834" s="72">
        <f>SUMIFS('Comm_vacancy-LA_data'!E:E,'Comm_vacancy-LA_data'!$D:$D,'Comm_vacancy-inputs_1'!$C834,'Comm_vacancy-LA_data'!$B:$B,'Comm_vacancy-inputs_1'!$B834)</f>
        <v>2099</v>
      </c>
      <c r="E834" s="72">
        <f>SUMIFS('Comm_vacancy-LA_data'!F:F,'Comm_vacancy-LA_data'!$D:$D,'Comm_vacancy-inputs_1'!$C834,'Comm_vacancy-LA_data'!$B:$B,'Comm_vacancy-inputs_1'!$B834)</f>
        <v>170</v>
      </c>
      <c r="F834" s="132">
        <f t="shared" si="24"/>
        <v>8.0990948070509772E-2</v>
      </c>
      <c r="G834" s="108">
        <f t="shared" si="25"/>
        <v>44013</v>
      </c>
    </row>
    <row r="835" spans="1:7" x14ac:dyDescent="0.35">
      <c r="A835" s="72" t="s">
        <v>342</v>
      </c>
      <c r="B835" s="72" t="s">
        <v>343</v>
      </c>
      <c r="C835" s="72" t="s">
        <v>1093</v>
      </c>
      <c r="D835" s="72">
        <f>SUMIFS('Comm_vacancy-LA_data'!E:E,'Comm_vacancy-LA_data'!$D:$D,'Comm_vacancy-inputs_1'!$C835,'Comm_vacancy-LA_data'!$B:$B,'Comm_vacancy-inputs_1'!$B835)</f>
        <v>2086</v>
      </c>
      <c r="E835" s="72">
        <f>SUMIFS('Comm_vacancy-LA_data'!F:F,'Comm_vacancy-LA_data'!$D:$D,'Comm_vacancy-inputs_1'!$C835,'Comm_vacancy-LA_data'!$B:$B,'Comm_vacancy-inputs_1'!$B835)</f>
        <v>161</v>
      </c>
      <c r="F835" s="132">
        <f t="shared" ref="F835:F898" si="26">IF(E835&lt;&gt;0,E835/D835,"-")</f>
        <v>7.7181208053691275E-2</v>
      </c>
      <c r="G835" s="108">
        <f t="shared" ref="G835:G898" si="27">DATE(LEFT(C835,4),RIGHT(LEFT(C835,7),2),1)</f>
        <v>43922</v>
      </c>
    </row>
    <row r="836" spans="1:7" x14ac:dyDescent="0.35">
      <c r="A836" s="72" t="s">
        <v>342</v>
      </c>
      <c r="B836" s="72" t="s">
        <v>343</v>
      </c>
      <c r="C836" s="72" t="s">
        <v>1094</v>
      </c>
      <c r="D836" s="72">
        <f>SUMIFS('Comm_vacancy-LA_data'!E:E,'Comm_vacancy-LA_data'!$D:$D,'Comm_vacancy-inputs_1'!$C836,'Comm_vacancy-LA_data'!$B:$B,'Comm_vacancy-inputs_1'!$B836)</f>
        <v>2060</v>
      </c>
      <c r="E836" s="72">
        <f>SUMIFS('Comm_vacancy-LA_data'!F:F,'Comm_vacancy-LA_data'!$D:$D,'Comm_vacancy-inputs_1'!$C836,'Comm_vacancy-LA_data'!$B:$B,'Comm_vacancy-inputs_1'!$B836)</f>
        <v>171</v>
      </c>
      <c r="F836" s="132">
        <f t="shared" si="26"/>
        <v>8.3009708737864077E-2</v>
      </c>
      <c r="G836" s="108">
        <f t="shared" si="27"/>
        <v>43831</v>
      </c>
    </row>
    <row r="837" spans="1:7" x14ac:dyDescent="0.35">
      <c r="A837" s="72" t="s">
        <v>342</v>
      </c>
      <c r="B837" s="72" t="s">
        <v>343</v>
      </c>
      <c r="C837" s="72" t="s">
        <v>1095</v>
      </c>
      <c r="D837" s="72">
        <f>SUMIFS('Comm_vacancy-LA_data'!E:E,'Comm_vacancy-LA_data'!$D:$D,'Comm_vacancy-inputs_1'!$C837,'Comm_vacancy-LA_data'!$B:$B,'Comm_vacancy-inputs_1'!$B837)</f>
        <v>2040</v>
      </c>
      <c r="E837" s="72">
        <f>SUMIFS('Comm_vacancy-LA_data'!F:F,'Comm_vacancy-LA_data'!$D:$D,'Comm_vacancy-inputs_1'!$C837,'Comm_vacancy-LA_data'!$B:$B,'Comm_vacancy-inputs_1'!$B837)</f>
        <v>173</v>
      </c>
      <c r="F837" s="132">
        <f t="shared" si="26"/>
        <v>8.4803921568627455E-2</v>
      </c>
      <c r="G837" s="108">
        <f t="shared" si="27"/>
        <v>43739</v>
      </c>
    </row>
    <row r="838" spans="1:7" x14ac:dyDescent="0.35">
      <c r="A838" s="72" t="s">
        <v>342</v>
      </c>
      <c r="B838" s="72" t="s">
        <v>343</v>
      </c>
      <c r="C838" s="72" t="s">
        <v>1096</v>
      </c>
      <c r="D838" s="72">
        <f>SUMIFS('Comm_vacancy-LA_data'!E:E,'Comm_vacancy-LA_data'!$D:$D,'Comm_vacancy-inputs_1'!$C838,'Comm_vacancy-LA_data'!$B:$B,'Comm_vacancy-inputs_1'!$B838)</f>
        <v>2038</v>
      </c>
      <c r="E838" s="72">
        <f>SUMIFS('Comm_vacancy-LA_data'!F:F,'Comm_vacancy-LA_data'!$D:$D,'Comm_vacancy-inputs_1'!$C838,'Comm_vacancy-LA_data'!$B:$B,'Comm_vacancy-inputs_1'!$B838)</f>
        <v>175</v>
      </c>
      <c r="F838" s="132">
        <f t="shared" si="26"/>
        <v>8.5868498527968601E-2</v>
      </c>
      <c r="G838" s="108">
        <f t="shared" si="27"/>
        <v>43647</v>
      </c>
    </row>
    <row r="839" spans="1:7" x14ac:dyDescent="0.35">
      <c r="A839" s="72" t="s">
        <v>342</v>
      </c>
      <c r="B839" s="72" t="s">
        <v>343</v>
      </c>
      <c r="C839" s="72" t="s">
        <v>1097</v>
      </c>
      <c r="D839" s="72">
        <f>SUMIFS('Comm_vacancy-LA_data'!E:E,'Comm_vacancy-LA_data'!$D:$D,'Comm_vacancy-inputs_1'!$C839,'Comm_vacancy-LA_data'!$B:$B,'Comm_vacancy-inputs_1'!$B839)</f>
        <v>2041</v>
      </c>
      <c r="E839" s="72">
        <f>SUMIFS('Comm_vacancy-LA_data'!F:F,'Comm_vacancy-LA_data'!$D:$D,'Comm_vacancy-inputs_1'!$C839,'Comm_vacancy-LA_data'!$B:$B,'Comm_vacancy-inputs_1'!$B839)</f>
        <v>172</v>
      </c>
      <c r="F839" s="132">
        <f t="shared" si="26"/>
        <v>8.4272415482606569E-2</v>
      </c>
      <c r="G839" s="108">
        <f t="shared" si="27"/>
        <v>43556</v>
      </c>
    </row>
    <row r="840" spans="1:7" x14ac:dyDescent="0.35">
      <c r="A840" s="72" t="s">
        <v>342</v>
      </c>
      <c r="B840" s="72" t="s">
        <v>343</v>
      </c>
      <c r="C840" s="72" t="s">
        <v>1098</v>
      </c>
      <c r="D840" s="72">
        <f>SUMIFS('Comm_vacancy-LA_data'!E:E,'Comm_vacancy-LA_data'!$D:$D,'Comm_vacancy-inputs_1'!$C840,'Comm_vacancy-LA_data'!$B:$B,'Comm_vacancy-inputs_1'!$B840)</f>
        <v>2008</v>
      </c>
      <c r="E840" s="72">
        <f>SUMIFS('Comm_vacancy-LA_data'!F:F,'Comm_vacancy-LA_data'!$D:$D,'Comm_vacancy-inputs_1'!$C840,'Comm_vacancy-LA_data'!$B:$B,'Comm_vacancy-inputs_1'!$B840)</f>
        <v>164</v>
      </c>
      <c r="F840" s="132">
        <f t="shared" si="26"/>
        <v>8.1673306772908363E-2</v>
      </c>
      <c r="G840" s="108">
        <f t="shared" si="27"/>
        <v>43466</v>
      </c>
    </row>
    <row r="841" spans="1:7" x14ac:dyDescent="0.35">
      <c r="A841" s="72" t="s">
        <v>342</v>
      </c>
      <c r="B841" s="72" t="s">
        <v>343</v>
      </c>
      <c r="C841" s="72" t="s">
        <v>1099</v>
      </c>
      <c r="D841" s="72">
        <f>SUMIFS('Comm_vacancy-LA_data'!E:E,'Comm_vacancy-LA_data'!$D:$D,'Comm_vacancy-inputs_1'!$C841,'Comm_vacancy-LA_data'!$B:$B,'Comm_vacancy-inputs_1'!$B841)</f>
        <v>2088</v>
      </c>
      <c r="E841" s="72">
        <f>SUMIFS('Comm_vacancy-LA_data'!F:F,'Comm_vacancy-LA_data'!$D:$D,'Comm_vacancy-inputs_1'!$C841,'Comm_vacancy-LA_data'!$B:$B,'Comm_vacancy-inputs_1'!$B841)</f>
        <v>185</v>
      </c>
      <c r="F841" s="132">
        <f t="shared" si="26"/>
        <v>8.8601532567049807E-2</v>
      </c>
      <c r="G841" s="108">
        <f t="shared" si="27"/>
        <v>43374</v>
      </c>
    </row>
    <row r="842" spans="1:7" x14ac:dyDescent="0.35">
      <c r="A842" s="72" t="s">
        <v>997</v>
      </c>
      <c r="B842" s="72" t="s">
        <v>998</v>
      </c>
      <c r="C842" s="72" t="s">
        <v>1088</v>
      </c>
      <c r="D842" s="72">
        <f>SUMIFS('Comm_vacancy-LA_data'!E:E,'Comm_vacancy-LA_data'!$D:$D,'Comm_vacancy-inputs_1'!$C842,'Comm_vacancy-LA_data'!$B:$B,'Comm_vacancy-inputs_1'!$B842)</f>
        <v>1143</v>
      </c>
      <c r="E842" s="72">
        <f>SUMIFS('Comm_vacancy-LA_data'!F:F,'Comm_vacancy-LA_data'!$D:$D,'Comm_vacancy-inputs_1'!$C842,'Comm_vacancy-LA_data'!$B:$B,'Comm_vacancy-inputs_1'!$B842)</f>
        <v>29</v>
      </c>
      <c r="F842" s="132">
        <f t="shared" si="26"/>
        <v>2.5371828521434821E-2</v>
      </c>
      <c r="G842" s="108">
        <f t="shared" si="27"/>
        <v>44378</v>
      </c>
    </row>
    <row r="843" spans="1:7" x14ac:dyDescent="0.35">
      <c r="A843" s="72" t="s">
        <v>997</v>
      </c>
      <c r="B843" s="72" t="s">
        <v>998</v>
      </c>
      <c r="C843" s="72" t="s">
        <v>1089</v>
      </c>
      <c r="D843" s="72">
        <f>SUMIFS('Comm_vacancy-LA_data'!E:E,'Comm_vacancy-LA_data'!$D:$D,'Comm_vacancy-inputs_1'!$C843,'Comm_vacancy-LA_data'!$B:$B,'Comm_vacancy-inputs_1'!$B843)</f>
        <v>1137</v>
      </c>
      <c r="E843" s="72">
        <f>SUMIFS('Comm_vacancy-LA_data'!F:F,'Comm_vacancy-LA_data'!$D:$D,'Comm_vacancy-inputs_1'!$C843,'Comm_vacancy-LA_data'!$B:$B,'Comm_vacancy-inputs_1'!$B843)</f>
        <v>29</v>
      </c>
      <c r="F843" s="132">
        <f t="shared" si="26"/>
        <v>2.5505716798592787E-2</v>
      </c>
      <c r="G843" s="108">
        <f t="shared" si="27"/>
        <v>44287</v>
      </c>
    </row>
    <row r="844" spans="1:7" x14ac:dyDescent="0.35">
      <c r="A844" s="72" t="s">
        <v>997</v>
      </c>
      <c r="B844" s="72" t="s">
        <v>998</v>
      </c>
      <c r="C844" s="72" t="s">
        <v>1090</v>
      </c>
      <c r="D844" s="72">
        <f>SUMIFS('Comm_vacancy-LA_data'!E:E,'Comm_vacancy-LA_data'!$D:$D,'Comm_vacancy-inputs_1'!$C844,'Comm_vacancy-LA_data'!$B:$B,'Comm_vacancy-inputs_1'!$B844)</f>
        <v>1141</v>
      </c>
      <c r="E844" s="72">
        <f>SUMIFS('Comm_vacancy-LA_data'!F:F,'Comm_vacancy-LA_data'!$D:$D,'Comm_vacancy-inputs_1'!$C844,'Comm_vacancy-LA_data'!$B:$B,'Comm_vacancy-inputs_1'!$B844)</f>
        <v>29</v>
      </c>
      <c r="F844" s="132">
        <f t="shared" si="26"/>
        <v>2.5416301489921123E-2</v>
      </c>
      <c r="G844" s="108">
        <f t="shared" si="27"/>
        <v>44197</v>
      </c>
    </row>
    <row r="845" spans="1:7" x14ac:dyDescent="0.35">
      <c r="A845" s="72" t="s">
        <v>997</v>
      </c>
      <c r="B845" s="72" t="s">
        <v>998</v>
      </c>
      <c r="C845" s="72" t="s">
        <v>1091</v>
      </c>
      <c r="D845" s="72">
        <f>SUMIFS('Comm_vacancy-LA_data'!E:E,'Comm_vacancy-LA_data'!$D:$D,'Comm_vacancy-inputs_1'!$C845,'Comm_vacancy-LA_data'!$B:$B,'Comm_vacancy-inputs_1'!$B845)</f>
        <v>1138</v>
      </c>
      <c r="E845" s="72">
        <f>SUMIFS('Comm_vacancy-LA_data'!F:F,'Comm_vacancy-LA_data'!$D:$D,'Comm_vacancy-inputs_1'!$C845,'Comm_vacancy-LA_data'!$B:$B,'Comm_vacancy-inputs_1'!$B845)</f>
        <v>29</v>
      </c>
      <c r="F845" s="132">
        <f t="shared" si="26"/>
        <v>2.5483304042179262E-2</v>
      </c>
      <c r="G845" s="108">
        <f t="shared" si="27"/>
        <v>44105</v>
      </c>
    </row>
    <row r="846" spans="1:7" x14ac:dyDescent="0.35">
      <c r="A846" s="72" t="s">
        <v>997</v>
      </c>
      <c r="B846" s="72" t="s">
        <v>998</v>
      </c>
      <c r="C846" s="72" t="s">
        <v>1092</v>
      </c>
      <c r="D846" s="72">
        <f>SUMIFS('Comm_vacancy-LA_data'!E:E,'Comm_vacancy-LA_data'!$D:$D,'Comm_vacancy-inputs_1'!$C846,'Comm_vacancy-LA_data'!$B:$B,'Comm_vacancy-inputs_1'!$B846)</f>
        <v>1139</v>
      </c>
      <c r="E846" s="72">
        <f>SUMIFS('Comm_vacancy-LA_data'!F:F,'Comm_vacancy-LA_data'!$D:$D,'Comm_vacancy-inputs_1'!$C846,'Comm_vacancy-LA_data'!$B:$B,'Comm_vacancy-inputs_1'!$B846)</f>
        <v>29</v>
      </c>
      <c r="F846" s="132">
        <f t="shared" si="26"/>
        <v>2.5460930640913083E-2</v>
      </c>
      <c r="G846" s="108">
        <f t="shared" si="27"/>
        <v>44013</v>
      </c>
    </row>
    <row r="847" spans="1:7" x14ac:dyDescent="0.35">
      <c r="A847" s="72" t="s">
        <v>997</v>
      </c>
      <c r="B847" s="72" t="s">
        <v>998</v>
      </c>
      <c r="C847" s="72" t="s">
        <v>1093</v>
      </c>
      <c r="D847" s="72">
        <f>SUMIFS('Comm_vacancy-LA_data'!E:E,'Comm_vacancy-LA_data'!$D:$D,'Comm_vacancy-inputs_1'!$C847,'Comm_vacancy-LA_data'!$B:$B,'Comm_vacancy-inputs_1'!$B847)</f>
        <v>1135</v>
      </c>
      <c r="E847" s="72">
        <f>SUMIFS('Comm_vacancy-LA_data'!F:F,'Comm_vacancy-LA_data'!$D:$D,'Comm_vacancy-inputs_1'!$C847,'Comm_vacancy-LA_data'!$B:$B,'Comm_vacancy-inputs_1'!$B847)</f>
        <v>29</v>
      </c>
      <c r="F847" s="132">
        <f t="shared" si="26"/>
        <v>2.5550660792951541E-2</v>
      </c>
      <c r="G847" s="108">
        <f t="shared" si="27"/>
        <v>43922</v>
      </c>
    </row>
    <row r="848" spans="1:7" x14ac:dyDescent="0.35">
      <c r="A848" s="72" t="s">
        <v>997</v>
      </c>
      <c r="B848" s="72" t="s">
        <v>998</v>
      </c>
      <c r="C848" s="72" t="s">
        <v>1094</v>
      </c>
      <c r="D848" s="72">
        <f>SUMIFS('Comm_vacancy-LA_data'!E:E,'Comm_vacancy-LA_data'!$D:$D,'Comm_vacancy-inputs_1'!$C848,'Comm_vacancy-LA_data'!$B:$B,'Comm_vacancy-inputs_1'!$B848)</f>
        <v>1122</v>
      </c>
      <c r="E848" s="72">
        <f>SUMIFS('Comm_vacancy-LA_data'!F:F,'Comm_vacancy-LA_data'!$D:$D,'Comm_vacancy-inputs_1'!$C848,'Comm_vacancy-LA_data'!$B:$B,'Comm_vacancy-inputs_1'!$B848)</f>
        <v>30</v>
      </c>
      <c r="F848" s="132">
        <f t="shared" si="26"/>
        <v>2.6737967914438502E-2</v>
      </c>
      <c r="G848" s="108">
        <f t="shared" si="27"/>
        <v>43831</v>
      </c>
    </row>
    <row r="849" spans="1:7" x14ac:dyDescent="0.35">
      <c r="A849" s="72" t="s">
        <v>997</v>
      </c>
      <c r="B849" s="72" t="s">
        <v>998</v>
      </c>
      <c r="C849" s="72" t="s">
        <v>1095</v>
      </c>
      <c r="D849" s="72">
        <f>SUMIFS('Comm_vacancy-LA_data'!E:E,'Comm_vacancy-LA_data'!$D:$D,'Comm_vacancy-inputs_1'!$C849,'Comm_vacancy-LA_data'!$B:$B,'Comm_vacancy-inputs_1'!$B849)</f>
        <v>1129</v>
      </c>
      <c r="E849" s="72">
        <f>SUMIFS('Comm_vacancy-LA_data'!F:F,'Comm_vacancy-LA_data'!$D:$D,'Comm_vacancy-inputs_1'!$C849,'Comm_vacancy-LA_data'!$B:$B,'Comm_vacancy-inputs_1'!$B849)</f>
        <v>31</v>
      </c>
      <c r="F849" s="132">
        <f t="shared" si="26"/>
        <v>2.7457927369353409E-2</v>
      </c>
      <c r="G849" s="108">
        <f t="shared" si="27"/>
        <v>43739</v>
      </c>
    </row>
    <row r="850" spans="1:7" x14ac:dyDescent="0.35">
      <c r="A850" s="72" t="s">
        <v>997</v>
      </c>
      <c r="B850" s="72" t="s">
        <v>998</v>
      </c>
      <c r="C850" s="72" t="s">
        <v>1096</v>
      </c>
      <c r="D850" s="72">
        <f>SUMIFS('Comm_vacancy-LA_data'!E:E,'Comm_vacancy-LA_data'!$D:$D,'Comm_vacancy-inputs_1'!$C850,'Comm_vacancy-LA_data'!$B:$B,'Comm_vacancy-inputs_1'!$B850)</f>
        <v>1134</v>
      </c>
      <c r="E850" s="72">
        <f>SUMIFS('Comm_vacancy-LA_data'!F:F,'Comm_vacancy-LA_data'!$D:$D,'Comm_vacancy-inputs_1'!$C850,'Comm_vacancy-LA_data'!$B:$B,'Comm_vacancy-inputs_1'!$B850)</f>
        <v>31</v>
      </c>
      <c r="F850" s="132">
        <f t="shared" si="26"/>
        <v>2.7336860670194002E-2</v>
      </c>
      <c r="G850" s="108">
        <f t="shared" si="27"/>
        <v>43647</v>
      </c>
    </row>
    <row r="851" spans="1:7" x14ac:dyDescent="0.35">
      <c r="A851" s="72" t="s">
        <v>997</v>
      </c>
      <c r="B851" s="72" t="s">
        <v>998</v>
      </c>
      <c r="C851" s="72" t="s">
        <v>1097</v>
      </c>
      <c r="D851" s="72">
        <f>SUMIFS('Comm_vacancy-LA_data'!E:E,'Comm_vacancy-LA_data'!$D:$D,'Comm_vacancy-inputs_1'!$C851,'Comm_vacancy-LA_data'!$B:$B,'Comm_vacancy-inputs_1'!$B851)</f>
        <v>1134</v>
      </c>
      <c r="E851" s="72">
        <f>SUMIFS('Comm_vacancy-LA_data'!F:F,'Comm_vacancy-LA_data'!$D:$D,'Comm_vacancy-inputs_1'!$C851,'Comm_vacancy-LA_data'!$B:$B,'Comm_vacancy-inputs_1'!$B851)</f>
        <v>31</v>
      </c>
      <c r="F851" s="132">
        <f t="shared" si="26"/>
        <v>2.7336860670194002E-2</v>
      </c>
      <c r="G851" s="108">
        <f t="shared" si="27"/>
        <v>43556</v>
      </c>
    </row>
    <row r="852" spans="1:7" x14ac:dyDescent="0.35">
      <c r="A852" s="72" t="s">
        <v>997</v>
      </c>
      <c r="B852" s="72" t="s">
        <v>998</v>
      </c>
      <c r="C852" s="72" t="s">
        <v>1098</v>
      </c>
      <c r="D852" s="72">
        <f>SUMIFS('Comm_vacancy-LA_data'!E:E,'Comm_vacancy-LA_data'!$D:$D,'Comm_vacancy-inputs_1'!$C852,'Comm_vacancy-LA_data'!$B:$B,'Comm_vacancy-inputs_1'!$B852)</f>
        <v>1126</v>
      </c>
      <c r="E852" s="72">
        <f>SUMIFS('Comm_vacancy-LA_data'!F:F,'Comm_vacancy-LA_data'!$D:$D,'Comm_vacancy-inputs_1'!$C852,'Comm_vacancy-LA_data'!$B:$B,'Comm_vacancy-inputs_1'!$B852)</f>
        <v>32</v>
      </c>
      <c r="F852" s="132">
        <f t="shared" si="26"/>
        <v>2.8419182948490232E-2</v>
      </c>
      <c r="G852" s="108">
        <f t="shared" si="27"/>
        <v>43466</v>
      </c>
    </row>
    <row r="853" spans="1:7" x14ac:dyDescent="0.35">
      <c r="A853" s="72" t="s">
        <v>997</v>
      </c>
      <c r="B853" s="72" t="s">
        <v>998</v>
      </c>
      <c r="C853" s="72" t="s">
        <v>1099</v>
      </c>
      <c r="D853" s="72">
        <f>SUMIFS('Comm_vacancy-LA_data'!E:E,'Comm_vacancy-LA_data'!$D:$D,'Comm_vacancy-inputs_1'!$C853,'Comm_vacancy-LA_data'!$B:$B,'Comm_vacancy-inputs_1'!$B853)</f>
        <v>1162</v>
      </c>
      <c r="E853" s="72">
        <f>SUMIFS('Comm_vacancy-LA_data'!F:F,'Comm_vacancy-LA_data'!$D:$D,'Comm_vacancy-inputs_1'!$C853,'Comm_vacancy-LA_data'!$B:$B,'Comm_vacancy-inputs_1'!$B853)</f>
        <v>44</v>
      </c>
      <c r="F853" s="132">
        <f t="shared" si="26"/>
        <v>3.7865748709122203E-2</v>
      </c>
      <c r="G853" s="108">
        <f t="shared" si="27"/>
        <v>43374</v>
      </c>
    </row>
    <row r="854" spans="1:7" x14ac:dyDescent="0.35">
      <c r="A854" s="72" t="s">
        <v>344</v>
      </c>
      <c r="B854" s="72" t="s">
        <v>345</v>
      </c>
      <c r="C854" s="72" t="s">
        <v>1088</v>
      </c>
      <c r="D854" s="72">
        <f>SUMIFS('Comm_vacancy-LA_data'!E:E,'Comm_vacancy-LA_data'!$D:$D,'Comm_vacancy-inputs_1'!$C854,'Comm_vacancy-LA_data'!$B:$B,'Comm_vacancy-inputs_1'!$B854)</f>
        <v>30673</v>
      </c>
      <c r="E854" s="72">
        <f>SUMIFS('Comm_vacancy-LA_data'!F:F,'Comm_vacancy-LA_data'!$D:$D,'Comm_vacancy-inputs_1'!$C854,'Comm_vacancy-LA_data'!$B:$B,'Comm_vacancy-inputs_1'!$B854)</f>
        <v>978</v>
      </c>
      <c r="F854" s="132">
        <f t="shared" si="26"/>
        <v>3.1884719460111496E-2</v>
      </c>
      <c r="G854" s="108">
        <f t="shared" si="27"/>
        <v>44378</v>
      </c>
    </row>
    <row r="855" spans="1:7" x14ac:dyDescent="0.35">
      <c r="A855" s="72" t="s">
        <v>344</v>
      </c>
      <c r="B855" s="72" t="s">
        <v>345</v>
      </c>
      <c r="C855" s="72" t="s">
        <v>1089</v>
      </c>
      <c r="D855" s="72">
        <f>SUMIFS('Comm_vacancy-LA_data'!E:E,'Comm_vacancy-LA_data'!$D:$D,'Comm_vacancy-inputs_1'!$C855,'Comm_vacancy-LA_data'!$B:$B,'Comm_vacancy-inputs_1'!$B855)</f>
        <v>30546</v>
      </c>
      <c r="E855" s="72">
        <f>SUMIFS('Comm_vacancy-LA_data'!F:F,'Comm_vacancy-LA_data'!$D:$D,'Comm_vacancy-inputs_1'!$C855,'Comm_vacancy-LA_data'!$B:$B,'Comm_vacancy-inputs_1'!$B855)</f>
        <v>962</v>
      </c>
      <c r="F855" s="132">
        <f t="shared" si="26"/>
        <v>3.1493485235382701E-2</v>
      </c>
      <c r="G855" s="108">
        <f t="shared" si="27"/>
        <v>44287</v>
      </c>
    </row>
    <row r="856" spans="1:7" x14ac:dyDescent="0.35">
      <c r="A856" s="72" t="s">
        <v>344</v>
      </c>
      <c r="B856" s="72" t="s">
        <v>345</v>
      </c>
      <c r="C856" s="72" t="s">
        <v>1090</v>
      </c>
      <c r="D856" s="72">
        <f>SUMIFS('Comm_vacancy-LA_data'!E:E,'Comm_vacancy-LA_data'!$D:$D,'Comm_vacancy-inputs_1'!$C856,'Comm_vacancy-LA_data'!$B:$B,'Comm_vacancy-inputs_1'!$B856)</f>
        <v>30513</v>
      </c>
      <c r="E856" s="72">
        <f>SUMIFS('Comm_vacancy-LA_data'!F:F,'Comm_vacancy-LA_data'!$D:$D,'Comm_vacancy-inputs_1'!$C856,'Comm_vacancy-LA_data'!$B:$B,'Comm_vacancy-inputs_1'!$B856)</f>
        <v>999</v>
      </c>
      <c r="F856" s="132">
        <f t="shared" si="26"/>
        <v>3.2740143545374099E-2</v>
      </c>
      <c r="G856" s="108">
        <f t="shared" si="27"/>
        <v>44197</v>
      </c>
    </row>
    <row r="857" spans="1:7" x14ac:dyDescent="0.35">
      <c r="A857" s="72" t="s">
        <v>344</v>
      </c>
      <c r="B857" s="72" t="s">
        <v>345</v>
      </c>
      <c r="C857" s="72" t="s">
        <v>1091</v>
      </c>
      <c r="D857" s="72">
        <f>SUMIFS('Comm_vacancy-LA_data'!E:E,'Comm_vacancy-LA_data'!$D:$D,'Comm_vacancy-inputs_1'!$C857,'Comm_vacancy-LA_data'!$B:$B,'Comm_vacancy-inputs_1'!$B857)</f>
        <v>30408</v>
      </c>
      <c r="E857" s="72">
        <f>SUMIFS('Comm_vacancy-LA_data'!F:F,'Comm_vacancy-LA_data'!$D:$D,'Comm_vacancy-inputs_1'!$C857,'Comm_vacancy-LA_data'!$B:$B,'Comm_vacancy-inputs_1'!$B857)</f>
        <v>1018</v>
      </c>
      <c r="F857" s="132">
        <f t="shared" si="26"/>
        <v>3.3478032096816629E-2</v>
      </c>
      <c r="G857" s="108">
        <f t="shared" si="27"/>
        <v>44105</v>
      </c>
    </row>
    <row r="858" spans="1:7" x14ac:dyDescent="0.35">
      <c r="A858" s="72" t="s">
        <v>344</v>
      </c>
      <c r="B858" s="72" t="s">
        <v>345</v>
      </c>
      <c r="C858" s="72" t="s">
        <v>1092</v>
      </c>
      <c r="D858" s="72">
        <f>SUMIFS('Comm_vacancy-LA_data'!E:E,'Comm_vacancy-LA_data'!$D:$D,'Comm_vacancy-inputs_1'!$C858,'Comm_vacancy-LA_data'!$B:$B,'Comm_vacancy-inputs_1'!$B858)</f>
        <v>30025</v>
      </c>
      <c r="E858" s="72">
        <f>SUMIFS('Comm_vacancy-LA_data'!F:F,'Comm_vacancy-LA_data'!$D:$D,'Comm_vacancy-inputs_1'!$C858,'Comm_vacancy-LA_data'!$B:$B,'Comm_vacancy-inputs_1'!$B858)</f>
        <v>1037</v>
      </c>
      <c r="F858" s="132">
        <f t="shared" si="26"/>
        <v>3.4537885095753541E-2</v>
      </c>
      <c r="G858" s="108">
        <f t="shared" si="27"/>
        <v>44013</v>
      </c>
    </row>
    <row r="859" spans="1:7" x14ac:dyDescent="0.35">
      <c r="A859" s="72" t="s">
        <v>344</v>
      </c>
      <c r="B859" s="72" t="s">
        <v>345</v>
      </c>
      <c r="C859" s="72" t="s">
        <v>1093</v>
      </c>
      <c r="D859" s="72">
        <f>SUMIFS('Comm_vacancy-LA_data'!E:E,'Comm_vacancy-LA_data'!$D:$D,'Comm_vacancy-inputs_1'!$C859,'Comm_vacancy-LA_data'!$B:$B,'Comm_vacancy-inputs_1'!$B859)</f>
        <v>29631</v>
      </c>
      <c r="E859" s="72">
        <f>SUMIFS('Comm_vacancy-LA_data'!F:F,'Comm_vacancy-LA_data'!$D:$D,'Comm_vacancy-inputs_1'!$C859,'Comm_vacancy-LA_data'!$B:$B,'Comm_vacancy-inputs_1'!$B859)</f>
        <v>1073</v>
      </c>
      <c r="F859" s="132">
        <f t="shared" si="26"/>
        <v>3.6212075191522392E-2</v>
      </c>
      <c r="G859" s="108">
        <f t="shared" si="27"/>
        <v>43922</v>
      </c>
    </row>
    <row r="860" spans="1:7" x14ac:dyDescent="0.35">
      <c r="A860" s="72" t="s">
        <v>344</v>
      </c>
      <c r="B860" s="72" t="s">
        <v>345</v>
      </c>
      <c r="C860" s="72" t="s">
        <v>1094</v>
      </c>
      <c r="D860" s="72">
        <f>SUMIFS('Comm_vacancy-LA_data'!E:E,'Comm_vacancy-LA_data'!$D:$D,'Comm_vacancy-inputs_1'!$C860,'Comm_vacancy-LA_data'!$B:$B,'Comm_vacancy-inputs_1'!$B860)</f>
        <v>28641</v>
      </c>
      <c r="E860" s="72">
        <f>SUMIFS('Comm_vacancy-LA_data'!F:F,'Comm_vacancy-LA_data'!$D:$D,'Comm_vacancy-inputs_1'!$C860,'Comm_vacancy-LA_data'!$B:$B,'Comm_vacancy-inputs_1'!$B860)</f>
        <v>1080</v>
      </c>
      <c r="F860" s="132">
        <f t="shared" si="26"/>
        <v>3.7708180580287E-2</v>
      </c>
      <c r="G860" s="108">
        <f t="shared" si="27"/>
        <v>43831</v>
      </c>
    </row>
    <row r="861" spans="1:7" x14ac:dyDescent="0.35">
      <c r="A861" s="72" t="s">
        <v>344</v>
      </c>
      <c r="B861" s="72" t="s">
        <v>345</v>
      </c>
      <c r="C861" s="72" t="s">
        <v>1095</v>
      </c>
      <c r="D861" s="72">
        <f>SUMIFS('Comm_vacancy-LA_data'!E:E,'Comm_vacancy-LA_data'!$D:$D,'Comm_vacancy-inputs_1'!$C861,'Comm_vacancy-LA_data'!$B:$B,'Comm_vacancy-inputs_1'!$B861)</f>
        <v>28635</v>
      </c>
      <c r="E861" s="72">
        <f>SUMIFS('Comm_vacancy-LA_data'!F:F,'Comm_vacancy-LA_data'!$D:$D,'Comm_vacancy-inputs_1'!$C861,'Comm_vacancy-LA_data'!$B:$B,'Comm_vacancy-inputs_1'!$B861)</f>
        <v>1111</v>
      </c>
      <c r="F861" s="132">
        <f t="shared" si="26"/>
        <v>3.8798672952680288E-2</v>
      </c>
      <c r="G861" s="108">
        <f t="shared" si="27"/>
        <v>43739</v>
      </c>
    </row>
    <row r="862" spans="1:7" x14ac:dyDescent="0.35">
      <c r="A862" s="72" t="s">
        <v>344</v>
      </c>
      <c r="B862" s="72" t="s">
        <v>345</v>
      </c>
      <c r="C862" s="72" t="s">
        <v>1096</v>
      </c>
      <c r="D862" s="72">
        <f>SUMIFS('Comm_vacancy-LA_data'!E:E,'Comm_vacancy-LA_data'!$D:$D,'Comm_vacancy-inputs_1'!$C862,'Comm_vacancy-LA_data'!$B:$B,'Comm_vacancy-inputs_1'!$B862)</f>
        <v>28585</v>
      </c>
      <c r="E862" s="72">
        <f>SUMIFS('Comm_vacancy-LA_data'!F:F,'Comm_vacancy-LA_data'!$D:$D,'Comm_vacancy-inputs_1'!$C862,'Comm_vacancy-LA_data'!$B:$B,'Comm_vacancy-inputs_1'!$B862)</f>
        <v>1120</v>
      </c>
      <c r="F862" s="132">
        <f t="shared" si="26"/>
        <v>3.9181388840300854E-2</v>
      </c>
      <c r="G862" s="108">
        <f t="shared" si="27"/>
        <v>43647</v>
      </c>
    </row>
    <row r="863" spans="1:7" x14ac:dyDescent="0.35">
      <c r="A863" s="72" t="s">
        <v>344</v>
      </c>
      <c r="B863" s="72" t="s">
        <v>345</v>
      </c>
      <c r="C863" s="72" t="s">
        <v>1097</v>
      </c>
      <c r="D863" s="72">
        <f>SUMIFS('Comm_vacancy-LA_data'!E:E,'Comm_vacancy-LA_data'!$D:$D,'Comm_vacancy-inputs_1'!$C863,'Comm_vacancy-LA_data'!$B:$B,'Comm_vacancy-inputs_1'!$B863)</f>
        <v>28484</v>
      </c>
      <c r="E863" s="72">
        <f>SUMIFS('Comm_vacancy-LA_data'!F:F,'Comm_vacancy-LA_data'!$D:$D,'Comm_vacancy-inputs_1'!$C863,'Comm_vacancy-LA_data'!$B:$B,'Comm_vacancy-inputs_1'!$B863)</f>
        <v>1053</v>
      </c>
      <c r="F863" s="132">
        <f t="shared" si="26"/>
        <v>3.696812245471142E-2</v>
      </c>
      <c r="G863" s="108">
        <f t="shared" si="27"/>
        <v>43556</v>
      </c>
    </row>
    <row r="864" spans="1:7" x14ac:dyDescent="0.35">
      <c r="A864" s="72" t="s">
        <v>344</v>
      </c>
      <c r="B864" s="72" t="s">
        <v>345</v>
      </c>
      <c r="C864" s="72" t="s">
        <v>1098</v>
      </c>
      <c r="D864" s="72">
        <f>SUMIFS('Comm_vacancy-LA_data'!E:E,'Comm_vacancy-LA_data'!$D:$D,'Comm_vacancy-inputs_1'!$C864,'Comm_vacancy-LA_data'!$B:$B,'Comm_vacancy-inputs_1'!$B864)</f>
        <v>27337</v>
      </c>
      <c r="E864" s="72">
        <f>SUMIFS('Comm_vacancy-LA_data'!F:F,'Comm_vacancy-LA_data'!$D:$D,'Comm_vacancy-inputs_1'!$C864,'Comm_vacancy-LA_data'!$B:$B,'Comm_vacancy-inputs_1'!$B864)</f>
        <v>1063</v>
      </c>
      <c r="F864" s="132">
        <f t="shared" si="26"/>
        <v>3.8885027618246332E-2</v>
      </c>
      <c r="G864" s="108">
        <f t="shared" si="27"/>
        <v>43466</v>
      </c>
    </row>
    <row r="865" spans="1:7" x14ac:dyDescent="0.35">
      <c r="A865" s="72" t="s">
        <v>344</v>
      </c>
      <c r="B865" s="72" t="s">
        <v>345</v>
      </c>
      <c r="C865" s="72" t="s">
        <v>1099</v>
      </c>
      <c r="D865" s="72">
        <f>SUMIFS('Comm_vacancy-LA_data'!E:E,'Comm_vacancy-LA_data'!$D:$D,'Comm_vacancy-inputs_1'!$C865,'Comm_vacancy-LA_data'!$B:$B,'Comm_vacancy-inputs_1'!$B865)</f>
        <v>29337</v>
      </c>
      <c r="E865" s="72">
        <f>SUMIFS('Comm_vacancy-LA_data'!F:F,'Comm_vacancy-LA_data'!$D:$D,'Comm_vacancy-inputs_1'!$C865,'Comm_vacancy-LA_data'!$B:$B,'Comm_vacancy-inputs_1'!$B865)</f>
        <v>1153</v>
      </c>
      <c r="F865" s="132">
        <f t="shared" si="26"/>
        <v>3.9301905443637729E-2</v>
      </c>
      <c r="G865" s="108">
        <f t="shared" si="27"/>
        <v>43374</v>
      </c>
    </row>
    <row r="866" spans="1:7" x14ac:dyDescent="0.35">
      <c r="A866" s="72" t="s">
        <v>346</v>
      </c>
      <c r="B866" s="72" t="s">
        <v>347</v>
      </c>
      <c r="C866" s="72" t="s">
        <v>1088</v>
      </c>
      <c r="D866" s="72">
        <f>SUMIFS('Comm_vacancy-LA_data'!E:E,'Comm_vacancy-LA_data'!$D:$D,'Comm_vacancy-inputs_1'!$C866,'Comm_vacancy-LA_data'!$B:$B,'Comm_vacancy-inputs_1'!$B866)</f>
        <v>4464</v>
      </c>
      <c r="E866" s="72">
        <f>SUMIFS('Comm_vacancy-LA_data'!F:F,'Comm_vacancy-LA_data'!$D:$D,'Comm_vacancy-inputs_1'!$C866,'Comm_vacancy-LA_data'!$B:$B,'Comm_vacancy-inputs_1'!$B866)</f>
        <v>69</v>
      </c>
      <c r="F866" s="132">
        <f t="shared" si="26"/>
        <v>1.5456989247311828E-2</v>
      </c>
      <c r="G866" s="108">
        <f t="shared" si="27"/>
        <v>44378</v>
      </c>
    </row>
    <row r="867" spans="1:7" x14ac:dyDescent="0.35">
      <c r="A867" s="72" t="s">
        <v>346</v>
      </c>
      <c r="B867" s="72" t="s">
        <v>347</v>
      </c>
      <c r="C867" s="72" t="s">
        <v>1089</v>
      </c>
      <c r="D867" s="72">
        <f>SUMIFS('Comm_vacancy-LA_data'!E:E,'Comm_vacancy-LA_data'!$D:$D,'Comm_vacancy-inputs_1'!$C867,'Comm_vacancy-LA_data'!$B:$B,'Comm_vacancy-inputs_1'!$B867)</f>
        <v>4467</v>
      </c>
      <c r="E867" s="72">
        <f>SUMIFS('Comm_vacancy-LA_data'!F:F,'Comm_vacancy-LA_data'!$D:$D,'Comm_vacancy-inputs_1'!$C867,'Comm_vacancy-LA_data'!$B:$B,'Comm_vacancy-inputs_1'!$B867)</f>
        <v>66</v>
      </c>
      <c r="F867" s="132">
        <f t="shared" si="26"/>
        <v>1.4775016789791807E-2</v>
      </c>
      <c r="G867" s="108">
        <f t="shared" si="27"/>
        <v>44287</v>
      </c>
    </row>
    <row r="868" spans="1:7" x14ac:dyDescent="0.35">
      <c r="A868" s="72" t="s">
        <v>346</v>
      </c>
      <c r="B868" s="72" t="s">
        <v>347</v>
      </c>
      <c r="C868" s="72" t="s">
        <v>1090</v>
      </c>
      <c r="D868" s="72">
        <f>SUMIFS('Comm_vacancy-LA_data'!E:E,'Comm_vacancy-LA_data'!$D:$D,'Comm_vacancy-inputs_1'!$C868,'Comm_vacancy-LA_data'!$B:$B,'Comm_vacancy-inputs_1'!$B868)</f>
        <v>4472</v>
      </c>
      <c r="E868" s="72">
        <f>SUMIFS('Comm_vacancy-LA_data'!F:F,'Comm_vacancy-LA_data'!$D:$D,'Comm_vacancy-inputs_1'!$C868,'Comm_vacancy-LA_data'!$B:$B,'Comm_vacancy-inputs_1'!$B868)</f>
        <v>66</v>
      </c>
      <c r="F868" s="132">
        <f t="shared" si="26"/>
        <v>1.4758497316636851E-2</v>
      </c>
      <c r="G868" s="108">
        <f t="shared" si="27"/>
        <v>44197</v>
      </c>
    </row>
    <row r="869" spans="1:7" x14ac:dyDescent="0.35">
      <c r="A869" s="72" t="s">
        <v>346</v>
      </c>
      <c r="B869" s="72" t="s">
        <v>347</v>
      </c>
      <c r="C869" s="72" t="s">
        <v>1091</v>
      </c>
      <c r="D869" s="72">
        <f>SUMIFS('Comm_vacancy-LA_data'!E:E,'Comm_vacancy-LA_data'!$D:$D,'Comm_vacancy-inputs_1'!$C869,'Comm_vacancy-LA_data'!$B:$B,'Comm_vacancy-inputs_1'!$B869)</f>
        <v>4435</v>
      </c>
      <c r="E869" s="72">
        <f>SUMIFS('Comm_vacancy-LA_data'!F:F,'Comm_vacancy-LA_data'!$D:$D,'Comm_vacancy-inputs_1'!$C869,'Comm_vacancy-LA_data'!$B:$B,'Comm_vacancy-inputs_1'!$B869)</f>
        <v>166</v>
      </c>
      <c r="F869" s="132">
        <f t="shared" si="26"/>
        <v>3.7429537767756482E-2</v>
      </c>
      <c r="G869" s="108">
        <f t="shared" si="27"/>
        <v>44105</v>
      </c>
    </row>
    <row r="870" spans="1:7" x14ac:dyDescent="0.35">
      <c r="A870" s="72" t="s">
        <v>346</v>
      </c>
      <c r="B870" s="72" t="s">
        <v>347</v>
      </c>
      <c r="C870" s="72" t="s">
        <v>1092</v>
      </c>
      <c r="D870" s="72">
        <f>SUMIFS('Comm_vacancy-LA_data'!E:E,'Comm_vacancy-LA_data'!$D:$D,'Comm_vacancy-inputs_1'!$C870,'Comm_vacancy-LA_data'!$B:$B,'Comm_vacancy-inputs_1'!$B870)</f>
        <v>4393</v>
      </c>
      <c r="E870" s="72">
        <f>SUMIFS('Comm_vacancy-LA_data'!F:F,'Comm_vacancy-LA_data'!$D:$D,'Comm_vacancy-inputs_1'!$C870,'Comm_vacancy-LA_data'!$B:$B,'Comm_vacancy-inputs_1'!$B870)</f>
        <v>138</v>
      </c>
      <c r="F870" s="132">
        <f t="shared" si="26"/>
        <v>3.1413612565445025E-2</v>
      </c>
      <c r="G870" s="108">
        <f t="shared" si="27"/>
        <v>44013</v>
      </c>
    </row>
    <row r="871" spans="1:7" x14ac:dyDescent="0.35">
      <c r="A871" s="72" t="s">
        <v>346</v>
      </c>
      <c r="B871" s="72" t="s">
        <v>347</v>
      </c>
      <c r="C871" s="72" t="s">
        <v>1093</v>
      </c>
      <c r="D871" s="72">
        <f>SUMIFS('Comm_vacancy-LA_data'!E:E,'Comm_vacancy-LA_data'!$D:$D,'Comm_vacancy-inputs_1'!$C871,'Comm_vacancy-LA_data'!$B:$B,'Comm_vacancy-inputs_1'!$B871)</f>
        <v>4350</v>
      </c>
      <c r="E871" s="72">
        <f>SUMIFS('Comm_vacancy-LA_data'!F:F,'Comm_vacancy-LA_data'!$D:$D,'Comm_vacancy-inputs_1'!$C871,'Comm_vacancy-LA_data'!$B:$B,'Comm_vacancy-inputs_1'!$B871)</f>
        <v>151</v>
      </c>
      <c r="F871" s="132">
        <f t="shared" si="26"/>
        <v>3.4712643678160918E-2</v>
      </c>
      <c r="G871" s="108">
        <f t="shared" si="27"/>
        <v>43922</v>
      </c>
    </row>
    <row r="872" spans="1:7" x14ac:dyDescent="0.35">
      <c r="A872" s="72" t="s">
        <v>346</v>
      </c>
      <c r="B872" s="72" t="s">
        <v>347</v>
      </c>
      <c r="C872" s="72" t="s">
        <v>1094</v>
      </c>
      <c r="D872" s="72">
        <f>SUMIFS('Comm_vacancy-LA_data'!E:E,'Comm_vacancy-LA_data'!$D:$D,'Comm_vacancy-inputs_1'!$C872,'Comm_vacancy-LA_data'!$B:$B,'Comm_vacancy-inputs_1'!$B872)</f>
        <v>4250</v>
      </c>
      <c r="E872" s="72">
        <f>SUMIFS('Comm_vacancy-LA_data'!F:F,'Comm_vacancy-LA_data'!$D:$D,'Comm_vacancy-inputs_1'!$C872,'Comm_vacancy-LA_data'!$B:$B,'Comm_vacancy-inputs_1'!$B872)</f>
        <v>141</v>
      </c>
      <c r="F872" s="132">
        <f t="shared" si="26"/>
        <v>3.3176470588235293E-2</v>
      </c>
      <c r="G872" s="108">
        <f t="shared" si="27"/>
        <v>43831</v>
      </c>
    </row>
    <row r="873" spans="1:7" x14ac:dyDescent="0.35">
      <c r="A873" s="72" t="s">
        <v>346</v>
      </c>
      <c r="B873" s="72" t="s">
        <v>347</v>
      </c>
      <c r="C873" s="72" t="s">
        <v>1095</v>
      </c>
      <c r="D873" s="72">
        <f>SUMIFS('Comm_vacancy-LA_data'!E:E,'Comm_vacancy-LA_data'!$D:$D,'Comm_vacancy-inputs_1'!$C873,'Comm_vacancy-LA_data'!$B:$B,'Comm_vacancy-inputs_1'!$B873)</f>
        <v>4233</v>
      </c>
      <c r="E873" s="72">
        <f>SUMIFS('Comm_vacancy-LA_data'!F:F,'Comm_vacancy-LA_data'!$D:$D,'Comm_vacancy-inputs_1'!$C873,'Comm_vacancy-LA_data'!$B:$B,'Comm_vacancy-inputs_1'!$B873)</f>
        <v>161</v>
      </c>
      <c r="F873" s="132">
        <f t="shared" si="26"/>
        <v>3.8034490904795652E-2</v>
      </c>
      <c r="G873" s="108">
        <f t="shared" si="27"/>
        <v>43739</v>
      </c>
    </row>
    <row r="874" spans="1:7" x14ac:dyDescent="0.35">
      <c r="A874" s="72" t="s">
        <v>346</v>
      </c>
      <c r="B874" s="72" t="s">
        <v>347</v>
      </c>
      <c r="C874" s="72" t="s">
        <v>1096</v>
      </c>
      <c r="D874" s="72">
        <f>SUMIFS('Comm_vacancy-LA_data'!E:E,'Comm_vacancy-LA_data'!$D:$D,'Comm_vacancy-inputs_1'!$C874,'Comm_vacancy-LA_data'!$B:$B,'Comm_vacancy-inputs_1'!$B874)</f>
        <v>4221</v>
      </c>
      <c r="E874" s="72">
        <f>SUMIFS('Comm_vacancy-LA_data'!F:F,'Comm_vacancy-LA_data'!$D:$D,'Comm_vacancy-inputs_1'!$C874,'Comm_vacancy-LA_data'!$B:$B,'Comm_vacancy-inputs_1'!$B874)</f>
        <v>163</v>
      </c>
      <c r="F874" s="132">
        <f t="shared" si="26"/>
        <v>3.8616441601516227E-2</v>
      </c>
      <c r="G874" s="108">
        <f t="shared" si="27"/>
        <v>43647</v>
      </c>
    </row>
    <row r="875" spans="1:7" x14ac:dyDescent="0.35">
      <c r="A875" s="72" t="s">
        <v>346</v>
      </c>
      <c r="B875" s="72" t="s">
        <v>347</v>
      </c>
      <c r="C875" s="72" t="s">
        <v>1097</v>
      </c>
      <c r="D875" s="72">
        <f>SUMIFS('Comm_vacancy-LA_data'!E:E,'Comm_vacancy-LA_data'!$D:$D,'Comm_vacancy-inputs_1'!$C875,'Comm_vacancy-LA_data'!$B:$B,'Comm_vacancy-inputs_1'!$B875)</f>
        <v>4214</v>
      </c>
      <c r="E875" s="72">
        <f>SUMIFS('Comm_vacancy-LA_data'!F:F,'Comm_vacancy-LA_data'!$D:$D,'Comm_vacancy-inputs_1'!$C875,'Comm_vacancy-LA_data'!$B:$B,'Comm_vacancy-inputs_1'!$B875)</f>
        <v>26</v>
      </c>
      <c r="F875" s="132">
        <f t="shared" si="26"/>
        <v>6.1699098243948739E-3</v>
      </c>
      <c r="G875" s="108">
        <f t="shared" si="27"/>
        <v>43556</v>
      </c>
    </row>
    <row r="876" spans="1:7" x14ac:dyDescent="0.35">
      <c r="A876" s="72" t="s">
        <v>346</v>
      </c>
      <c r="B876" s="72" t="s">
        <v>347</v>
      </c>
      <c r="C876" s="72" t="s">
        <v>1098</v>
      </c>
      <c r="D876" s="72">
        <f>SUMIFS('Comm_vacancy-LA_data'!E:E,'Comm_vacancy-LA_data'!$D:$D,'Comm_vacancy-inputs_1'!$C876,'Comm_vacancy-LA_data'!$B:$B,'Comm_vacancy-inputs_1'!$B876)</f>
        <v>4094</v>
      </c>
      <c r="E876" s="72">
        <f>SUMIFS('Comm_vacancy-LA_data'!F:F,'Comm_vacancy-LA_data'!$D:$D,'Comm_vacancy-inputs_1'!$C876,'Comm_vacancy-LA_data'!$B:$B,'Comm_vacancy-inputs_1'!$B876)</f>
        <v>28</v>
      </c>
      <c r="F876" s="132">
        <f t="shared" si="26"/>
        <v>6.8392769907181239E-3</v>
      </c>
      <c r="G876" s="108">
        <f t="shared" si="27"/>
        <v>43466</v>
      </c>
    </row>
    <row r="877" spans="1:7" x14ac:dyDescent="0.35">
      <c r="A877" s="72" t="s">
        <v>346</v>
      </c>
      <c r="B877" s="72" t="s">
        <v>347</v>
      </c>
      <c r="C877" s="72" t="s">
        <v>1099</v>
      </c>
      <c r="D877" s="72">
        <f>SUMIFS('Comm_vacancy-LA_data'!E:E,'Comm_vacancy-LA_data'!$D:$D,'Comm_vacancy-inputs_1'!$C877,'Comm_vacancy-LA_data'!$B:$B,'Comm_vacancy-inputs_1'!$B877)</f>
        <v>4360</v>
      </c>
      <c r="E877" s="72">
        <f>SUMIFS('Comm_vacancy-LA_data'!F:F,'Comm_vacancy-LA_data'!$D:$D,'Comm_vacancy-inputs_1'!$C877,'Comm_vacancy-LA_data'!$B:$B,'Comm_vacancy-inputs_1'!$B877)</f>
        <v>125</v>
      </c>
      <c r="F877" s="132">
        <f t="shared" si="26"/>
        <v>2.8669724770642203E-2</v>
      </c>
      <c r="G877" s="108">
        <f t="shared" si="27"/>
        <v>43374</v>
      </c>
    </row>
    <row r="878" spans="1:7" x14ac:dyDescent="0.35">
      <c r="A878" s="72" t="s">
        <v>348</v>
      </c>
      <c r="B878" s="72" t="s">
        <v>349</v>
      </c>
      <c r="C878" s="72" t="s">
        <v>1088</v>
      </c>
      <c r="D878" s="72">
        <f>SUMIFS('Comm_vacancy-LA_data'!E:E,'Comm_vacancy-LA_data'!$D:$D,'Comm_vacancy-inputs_1'!$C878,'Comm_vacancy-LA_data'!$B:$B,'Comm_vacancy-inputs_1'!$B878)</f>
        <v>12593</v>
      </c>
      <c r="E878" s="72">
        <f>SUMIFS('Comm_vacancy-LA_data'!F:F,'Comm_vacancy-LA_data'!$D:$D,'Comm_vacancy-inputs_1'!$C878,'Comm_vacancy-LA_data'!$B:$B,'Comm_vacancy-inputs_1'!$B878)</f>
        <v>833</v>
      </c>
      <c r="F878" s="132">
        <f t="shared" si="26"/>
        <v>6.6147859922178989E-2</v>
      </c>
      <c r="G878" s="108">
        <f t="shared" si="27"/>
        <v>44378</v>
      </c>
    </row>
    <row r="879" spans="1:7" x14ac:dyDescent="0.35">
      <c r="A879" s="72" t="s">
        <v>348</v>
      </c>
      <c r="B879" s="72" t="s">
        <v>349</v>
      </c>
      <c r="C879" s="72" t="s">
        <v>1089</v>
      </c>
      <c r="D879" s="72">
        <f>SUMIFS('Comm_vacancy-LA_data'!E:E,'Comm_vacancy-LA_data'!$D:$D,'Comm_vacancy-inputs_1'!$C879,'Comm_vacancy-LA_data'!$B:$B,'Comm_vacancy-inputs_1'!$B879)</f>
        <v>12678</v>
      </c>
      <c r="E879" s="72">
        <f>SUMIFS('Comm_vacancy-LA_data'!F:F,'Comm_vacancy-LA_data'!$D:$D,'Comm_vacancy-inputs_1'!$C879,'Comm_vacancy-LA_data'!$B:$B,'Comm_vacancy-inputs_1'!$B879)</f>
        <v>846</v>
      </c>
      <c r="F879" s="132">
        <f t="shared" si="26"/>
        <v>6.6729768102224321E-2</v>
      </c>
      <c r="G879" s="108">
        <f t="shared" si="27"/>
        <v>44287</v>
      </c>
    </row>
    <row r="880" spans="1:7" x14ac:dyDescent="0.35">
      <c r="A880" s="72" t="s">
        <v>348</v>
      </c>
      <c r="B880" s="72" t="s">
        <v>349</v>
      </c>
      <c r="C880" s="72" t="s">
        <v>1090</v>
      </c>
      <c r="D880" s="72">
        <f>SUMIFS('Comm_vacancy-LA_data'!E:E,'Comm_vacancy-LA_data'!$D:$D,'Comm_vacancy-inputs_1'!$C880,'Comm_vacancy-LA_data'!$B:$B,'Comm_vacancy-inputs_1'!$B880)</f>
        <v>12665</v>
      </c>
      <c r="E880" s="72">
        <f>SUMIFS('Comm_vacancy-LA_data'!F:F,'Comm_vacancy-LA_data'!$D:$D,'Comm_vacancy-inputs_1'!$C880,'Comm_vacancy-LA_data'!$B:$B,'Comm_vacancy-inputs_1'!$B880)</f>
        <v>858</v>
      </c>
      <c r="F880" s="132">
        <f t="shared" si="26"/>
        <v>6.7745756020529013E-2</v>
      </c>
      <c r="G880" s="108">
        <f t="shared" si="27"/>
        <v>44197</v>
      </c>
    </row>
    <row r="881" spans="1:7" x14ac:dyDescent="0.35">
      <c r="A881" s="72" t="s">
        <v>348</v>
      </c>
      <c r="B881" s="72" t="s">
        <v>349</v>
      </c>
      <c r="C881" s="72" t="s">
        <v>1091</v>
      </c>
      <c r="D881" s="72">
        <f>SUMIFS('Comm_vacancy-LA_data'!E:E,'Comm_vacancy-LA_data'!$D:$D,'Comm_vacancy-inputs_1'!$C881,'Comm_vacancy-LA_data'!$B:$B,'Comm_vacancy-inputs_1'!$B881)</f>
        <v>12626</v>
      </c>
      <c r="E881" s="72">
        <f>SUMIFS('Comm_vacancy-LA_data'!F:F,'Comm_vacancy-LA_data'!$D:$D,'Comm_vacancy-inputs_1'!$C881,'Comm_vacancy-LA_data'!$B:$B,'Comm_vacancy-inputs_1'!$B881)</f>
        <v>861</v>
      </c>
      <c r="F881" s="132">
        <f t="shared" si="26"/>
        <v>6.819261840646286E-2</v>
      </c>
      <c r="G881" s="108">
        <f t="shared" si="27"/>
        <v>44105</v>
      </c>
    </row>
    <row r="882" spans="1:7" x14ac:dyDescent="0.35">
      <c r="A882" s="72" t="s">
        <v>348</v>
      </c>
      <c r="B882" s="72" t="s">
        <v>349</v>
      </c>
      <c r="C882" s="72" t="s">
        <v>1092</v>
      </c>
      <c r="D882" s="72">
        <f>SUMIFS('Comm_vacancy-LA_data'!E:E,'Comm_vacancy-LA_data'!$D:$D,'Comm_vacancy-inputs_1'!$C882,'Comm_vacancy-LA_data'!$B:$B,'Comm_vacancy-inputs_1'!$B882)</f>
        <v>12627</v>
      </c>
      <c r="E882" s="72">
        <f>SUMIFS('Comm_vacancy-LA_data'!F:F,'Comm_vacancy-LA_data'!$D:$D,'Comm_vacancy-inputs_1'!$C882,'Comm_vacancy-LA_data'!$B:$B,'Comm_vacancy-inputs_1'!$B882)</f>
        <v>876</v>
      </c>
      <c r="F882" s="132">
        <f t="shared" si="26"/>
        <v>6.9375148491328101E-2</v>
      </c>
      <c r="G882" s="108">
        <f t="shared" si="27"/>
        <v>44013</v>
      </c>
    </row>
    <row r="883" spans="1:7" x14ac:dyDescent="0.35">
      <c r="A883" s="72" t="s">
        <v>348</v>
      </c>
      <c r="B883" s="72" t="s">
        <v>349</v>
      </c>
      <c r="C883" s="72" t="s">
        <v>1093</v>
      </c>
      <c r="D883" s="72">
        <f>SUMIFS('Comm_vacancy-LA_data'!E:E,'Comm_vacancy-LA_data'!$D:$D,'Comm_vacancy-inputs_1'!$C883,'Comm_vacancy-LA_data'!$B:$B,'Comm_vacancy-inputs_1'!$B883)</f>
        <v>12733</v>
      </c>
      <c r="E883" s="72">
        <f>SUMIFS('Comm_vacancy-LA_data'!F:F,'Comm_vacancy-LA_data'!$D:$D,'Comm_vacancy-inputs_1'!$C883,'Comm_vacancy-LA_data'!$B:$B,'Comm_vacancy-inputs_1'!$B883)</f>
        <v>927</v>
      </c>
      <c r="F883" s="132">
        <f t="shared" si="26"/>
        <v>7.2802952956883688E-2</v>
      </c>
      <c r="G883" s="108">
        <f t="shared" si="27"/>
        <v>43922</v>
      </c>
    </row>
    <row r="884" spans="1:7" x14ac:dyDescent="0.35">
      <c r="A884" s="72" t="s">
        <v>348</v>
      </c>
      <c r="B884" s="72" t="s">
        <v>349</v>
      </c>
      <c r="C884" s="72" t="s">
        <v>1094</v>
      </c>
      <c r="D884" s="72">
        <f>SUMIFS('Comm_vacancy-LA_data'!E:E,'Comm_vacancy-LA_data'!$D:$D,'Comm_vacancy-inputs_1'!$C884,'Comm_vacancy-LA_data'!$B:$B,'Comm_vacancy-inputs_1'!$B884)</f>
        <v>12331</v>
      </c>
      <c r="E884" s="72">
        <f>SUMIFS('Comm_vacancy-LA_data'!F:F,'Comm_vacancy-LA_data'!$D:$D,'Comm_vacancy-inputs_1'!$C884,'Comm_vacancy-LA_data'!$B:$B,'Comm_vacancy-inputs_1'!$B884)</f>
        <v>911</v>
      </c>
      <c r="F884" s="132">
        <f t="shared" si="26"/>
        <v>7.3878841943070317E-2</v>
      </c>
      <c r="G884" s="108">
        <f t="shared" si="27"/>
        <v>43831</v>
      </c>
    </row>
    <row r="885" spans="1:7" x14ac:dyDescent="0.35">
      <c r="A885" s="72" t="s">
        <v>348</v>
      </c>
      <c r="B885" s="72" t="s">
        <v>349</v>
      </c>
      <c r="C885" s="72" t="s">
        <v>1095</v>
      </c>
      <c r="D885" s="72">
        <f>SUMIFS('Comm_vacancy-LA_data'!E:E,'Comm_vacancy-LA_data'!$D:$D,'Comm_vacancy-inputs_1'!$C885,'Comm_vacancy-LA_data'!$B:$B,'Comm_vacancy-inputs_1'!$B885)</f>
        <v>12270</v>
      </c>
      <c r="E885" s="72">
        <f>SUMIFS('Comm_vacancy-LA_data'!F:F,'Comm_vacancy-LA_data'!$D:$D,'Comm_vacancy-inputs_1'!$C885,'Comm_vacancy-LA_data'!$B:$B,'Comm_vacancy-inputs_1'!$B885)</f>
        <v>922</v>
      </c>
      <c r="F885" s="132">
        <f t="shared" si="26"/>
        <v>7.5142624286878568E-2</v>
      </c>
      <c r="G885" s="108">
        <f t="shared" si="27"/>
        <v>43739</v>
      </c>
    </row>
    <row r="886" spans="1:7" x14ac:dyDescent="0.35">
      <c r="A886" s="72" t="s">
        <v>348</v>
      </c>
      <c r="B886" s="72" t="s">
        <v>349</v>
      </c>
      <c r="C886" s="72" t="s">
        <v>1096</v>
      </c>
      <c r="D886" s="72">
        <f>SUMIFS('Comm_vacancy-LA_data'!E:E,'Comm_vacancy-LA_data'!$D:$D,'Comm_vacancy-inputs_1'!$C886,'Comm_vacancy-LA_data'!$B:$B,'Comm_vacancy-inputs_1'!$B886)</f>
        <v>12251</v>
      </c>
      <c r="E886" s="72">
        <f>SUMIFS('Comm_vacancy-LA_data'!F:F,'Comm_vacancy-LA_data'!$D:$D,'Comm_vacancy-inputs_1'!$C886,'Comm_vacancy-LA_data'!$B:$B,'Comm_vacancy-inputs_1'!$B886)</f>
        <v>935</v>
      </c>
      <c r="F886" s="132">
        <f t="shared" si="26"/>
        <v>7.6320300383642153E-2</v>
      </c>
      <c r="G886" s="108">
        <f t="shared" si="27"/>
        <v>43647</v>
      </c>
    </row>
    <row r="887" spans="1:7" x14ac:dyDescent="0.35">
      <c r="A887" s="72" t="s">
        <v>348</v>
      </c>
      <c r="B887" s="72" t="s">
        <v>349</v>
      </c>
      <c r="C887" s="72" t="s">
        <v>1097</v>
      </c>
      <c r="D887" s="72">
        <f>SUMIFS('Comm_vacancy-LA_data'!E:E,'Comm_vacancy-LA_data'!$D:$D,'Comm_vacancy-inputs_1'!$C887,'Comm_vacancy-LA_data'!$B:$B,'Comm_vacancy-inputs_1'!$B887)</f>
        <v>12250</v>
      </c>
      <c r="E887" s="72">
        <f>SUMIFS('Comm_vacancy-LA_data'!F:F,'Comm_vacancy-LA_data'!$D:$D,'Comm_vacancy-inputs_1'!$C887,'Comm_vacancy-LA_data'!$B:$B,'Comm_vacancy-inputs_1'!$B887)</f>
        <v>926</v>
      </c>
      <c r="F887" s="132">
        <f t="shared" si="26"/>
        <v>7.5591836734693871E-2</v>
      </c>
      <c r="G887" s="108">
        <f t="shared" si="27"/>
        <v>43556</v>
      </c>
    </row>
    <row r="888" spans="1:7" x14ac:dyDescent="0.35">
      <c r="A888" s="72" t="s">
        <v>348</v>
      </c>
      <c r="B888" s="72" t="s">
        <v>349</v>
      </c>
      <c r="C888" s="72" t="s">
        <v>1098</v>
      </c>
      <c r="D888" s="72">
        <f>SUMIFS('Comm_vacancy-LA_data'!E:E,'Comm_vacancy-LA_data'!$D:$D,'Comm_vacancy-inputs_1'!$C888,'Comm_vacancy-LA_data'!$B:$B,'Comm_vacancy-inputs_1'!$B888)</f>
        <v>12057</v>
      </c>
      <c r="E888" s="72">
        <f>SUMIFS('Comm_vacancy-LA_data'!F:F,'Comm_vacancy-LA_data'!$D:$D,'Comm_vacancy-inputs_1'!$C888,'Comm_vacancy-LA_data'!$B:$B,'Comm_vacancy-inputs_1'!$B888)</f>
        <v>928</v>
      </c>
      <c r="F888" s="132">
        <f t="shared" si="26"/>
        <v>7.696773658455669E-2</v>
      </c>
      <c r="G888" s="108">
        <f t="shared" si="27"/>
        <v>43466</v>
      </c>
    </row>
    <row r="889" spans="1:7" x14ac:dyDescent="0.35">
      <c r="A889" s="72" t="s">
        <v>348</v>
      </c>
      <c r="B889" s="72" t="s">
        <v>349</v>
      </c>
      <c r="C889" s="72" t="s">
        <v>1099</v>
      </c>
      <c r="D889" s="72">
        <f>SUMIFS('Comm_vacancy-LA_data'!E:E,'Comm_vacancy-LA_data'!$D:$D,'Comm_vacancy-inputs_1'!$C889,'Comm_vacancy-LA_data'!$B:$B,'Comm_vacancy-inputs_1'!$B889)</f>
        <v>13218</v>
      </c>
      <c r="E889" s="72">
        <f>SUMIFS('Comm_vacancy-LA_data'!F:F,'Comm_vacancy-LA_data'!$D:$D,'Comm_vacancy-inputs_1'!$C889,'Comm_vacancy-LA_data'!$B:$B,'Comm_vacancy-inputs_1'!$B889)</f>
        <v>1117</v>
      </c>
      <c r="F889" s="132">
        <f t="shared" si="26"/>
        <v>8.4505976698441523E-2</v>
      </c>
      <c r="G889" s="108">
        <f t="shared" si="27"/>
        <v>43374</v>
      </c>
    </row>
    <row r="890" spans="1:7" x14ac:dyDescent="0.35">
      <c r="A890" s="72" t="s">
        <v>350</v>
      </c>
      <c r="B890" s="72" t="s">
        <v>351</v>
      </c>
      <c r="C890" s="72" t="s">
        <v>1088</v>
      </c>
      <c r="D890" s="72">
        <f>SUMIFS('Comm_vacancy-LA_data'!E:E,'Comm_vacancy-LA_data'!$D:$D,'Comm_vacancy-inputs_1'!$C890,'Comm_vacancy-LA_data'!$B:$B,'Comm_vacancy-inputs_1'!$B890)</f>
        <v>7379</v>
      </c>
      <c r="E890" s="72">
        <f>SUMIFS('Comm_vacancy-LA_data'!F:F,'Comm_vacancy-LA_data'!$D:$D,'Comm_vacancy-inputs_1'!$C890,'Comm_vacancy-LA_data'!$B:$B,'Comm_vacancy-inputs_1'!$B890)</f>
        <v>722</v>
      </c>
      <c r="F890" s="132">
        <f t="shared" si="26"/>
        <v>9.7845236481908113E-2</v>
      </c>
      <c r="G890" s="108">
        <f t="shared" si="27"/>
        <v>44378</v>
      </c>
    </row>
    <row r="891" spans="1:7" x14ac:dyDescent="0.35">
      <c r="A891" s="72" t="s">
        <v>350</v>
      </c>
      <c r="B891" s="72" t="s">
        <v>351</v>
      </c>
      <c r="C891" s="72" t="s">
        <v>1089</v>
      </c>
      <c r="D891" s="72">
        <f>SUMIFS('Comm_vacancy-LA_data'!E:E,'Comm_vacancy-LA_data'!$D:$D,'Comm_vacancy-inputs_1'!$C891,'Comm_vacancy-LA_data'!$B:$B,'Comm_vacancy-inputs_1'!$B891)</f>
        <v>7387</v>
      </c>
      <c r="E891" s="72">
        <f>SUMIFS('Comm_vacancy-LA_data'!F:F,'Comm_vacancy-LA_data'!$D:$D,'Comm_vacancy-inputs_1'!$C891,'Comm_vacancy-LA_data'!$B:$B,'Comm_vacancy-inputs_1'!$B891)</f>
        <v>685</v>
      </c>
      <c r="F891" s="132">
        <f t="shared" si="26"/>
        <v>9.2730472451604165E-2</v>
      </c>
      <c r="G891" s="108">
        <f t="shared" si="27"/>
        <v>44287</v>
      </c>
    </row>
    <row r="892" spans="1:7" x14ac:dyDescent="0.35">
      <c r="A892" s="72" t="s">
        <v>350</v>
      </c>
      <c r="B892" s="72" t="s">
        <v>351</v>
      </c>
      <c r="C892" s="72" t="s">
        <v>1090</v>
      </c>
      <c r="D892" s="72">
        <f>SUMIFS('Comm_vacancy-LA_data'!E:E,'Comm_vacancy-LA_data'!$D:$D,'Comm_vacancy-inputs_1'!$C892,'Comm_vacancy-LA_data'!$B:$B,'Comm_vacancy-inputs_1'!$B892)</f>
        <v>7361</v>
      </c>
      <c r="E892" s="72">
        <f>SUMIFS('Comm_vacancy-LA_data'!F:F,'Comm_vacancy-LA_data'!$D:$D,'Comm_vacancy-inputs_1'!$C892,'Comm_vacancy-LA_data'!$B:$B,'Comm_vacancy-inputs_1'!$B892)</f>
        <v>678</v>
      </c>
      <c r="F892" s="132">
        <f t="shared" si="26"/>
        <v>9.2107050672462984E-2</v>
      </c>
      <c r="G892" s="108">
        <f t="shared" si="27"/>
        <v>44197</v>
      </c>
    </row>
    <row r="893" spans="1:7" x14ac:dyDescent="0.35">
      <c r="A893" s="72" t="s">
        <v>350</v>
      </c>
      <c r="B893" s="72" t="s">
        <v>351</v>
      </c>
      <c r="C893" s="72" t="s">
        <v>1091</v>
      </c>
      <c r="D893" s="72">
        <f>SUMIFS('Comm_vacancy-LA_data'!E:E,'Comm_vacancy-LA_data'!$D:$D,'Comm_vacancy-inputs_1'!$C893,'Comm_vacancy-LA_data'!$B:$B,'Comm_vacancy-inputs_1'!$B893)</f>
        <v>7343</v>
      </c>
      <c r="E893" s="72">
        <f>SUMIFS('Comm_vacancy-LA_data'!F:F,'Comm_vacancy-LA_data'!$D:$D,'Comm_vacancy-inputs_1'!$C893,'Comm_vacancy-LA_data'!$B:$B,'Comm_vacancy-inputs_1'!$B893)</f>
        <v>671</v>
      </c>
      <c r="F893" s="132">
        <f t="shared" si="26"/>
        <v>9.1379545145036087E-2</v>
      </c>
      <c r="G893" s="108">
        <f t="shared" si="27"/>
        <v>44105</v>
      </c>
    </row>
    <row r="894" spans="1:7" x14ac:dyDescent="0.35">
      <c r="A894" s="72" t="s">
        <v>350</v>
      </c>
      <c r="B894" s="72" t="s">
        <v>351</v>
      </c>
      <c r="C894" s="72" t="s">
        <v>1092</v>
      </c>
      <c r="D894" s="72">
        <f>SUMIFS('Comm_vacancy-LA_data'!E:E,'Comm_vacancy-LA_data'!$D:$D,'Comm_vacancy-inputs_1'!$C894,'Comm_vacancy-LA_data'!$B:$B,'Comm_vacancy-inputs_1'!$B894)</f>
        <v>7342</v>
      </c>
      <c r="E894" s="72">
        <f>SUMIFS('Comm_vacancy-LA_data'!F:F,'Comm_vacancy-LA_data'!$D:$D,'Comm_vacancy-inputs_1'!$C894,'Comm_vacancy-LA_data'!$B:$B,'Comm_vacancy-inputs_1'!$B894)</f>
        <v>653</v>
      </c>
      <c r="F894" s="132">
        <f t="shared" si="26"/>
        <v>8.8940343230727317E-2</v>
      </c>
      <c r="G894" s="108">
        <f t="shared" si="27"/>
        <v>44013</v>
      </c>
    </row>
    <row r="895" spans="1:7" x14ac:dyDescent="0.35">
      <c r="A895" s="72" t="s">
        <v>350</v>
      </c>
      <c r="B895" s="72" t="s">
        <v>351</v>
      </c>
      <c r="C895" s="72" t="s">
        <v>1093</v>
      </c>
      <c r="D895" s="72">
        <f>SUMIFS('Comm_vacancy-LA_data'!E:E,'Comm_vacancy-LA_data'!$D:$D,'Comm_vacancy-inputs_1'!$C895,'Comm_vacancy-LA_data'!$B:$B,'Comm_vacancy-inputs_1'!$B895)</f>
        <v>7314</v>
      </c>
      <c r="E895" s="72">
        <f>SUMIFS('Comm_vacancy-LA_data'!F:F,'Comm_vacancy-LA_data'!$D:$D,'Comm_vacancy-inputs_1'!$C895,'Comm_vacancy-LA_data'!$B:$B,'Comm_vacancy-inputs_1'!$B895)</f>
        <v>658</v>
      </c>
      <c r="F895" s="132">
        <f t="shared" si="26"/>
        <v>8.9964451736395959E-2</v>
      </c>
      <c r="G895" s="108">
        <f t="shared" si="27"/>
        <v>43922</v>
      </c>
    </row>
    <row r="896" spans="1:7" x14ac:dyDescent="0.35">
      <c r="A896" s="72" t="s">
        <v>350</v>
      </c>
      <c r="B896" s="72" t="s">
        <v>351</v>
      </c>
      <c r="C896" s="72" t="s">
        <v>1094</v>
      </c>
      <c r="D896" s="72">
        <f>SUMIFS('Comm_vacancy-LA_data'!E:E,'Comm_vacancy-LA_data'!$D:$D,'Comm_vacancy-inputs_1'!$C896,'Comm_vacancy-LA_data'!$B:$B,'Comm_vacancy-inputs_1'!$B896)</f>
        <v>7258</v>
      </c>
      <c r="E896" s="72">
        <f>SUMIFS('Comm_vacancy-LA_data'!F:F,'Comm_vacancy-LA_data'!$D:$D,'Comm_vacancy-inputs_1'!$C896,'Comm_vacancy-LA_data'!$B:$B,'Comm_vacancy-inputs_1'!$B896)</f>
        <v>661</v>
      </c>
      <c r="F896" s="132">
        <f t="shared" si="26"/>
        <v>9.1071920639294576E-2</v>
      </c>
      <c r="G896" s="108">
        <f t="shared" si="27"/>
        <v>43831</v>
      </c>
    </row>
    <row r="897" spans="1:7" x14ac:dyDescent="0.35">
      <c r="A897" s="72" t="s">
        <v>350</v>
      </c>
      <c r="B897" s="72" t="s">
        <v>351</v>
      </c>
      <c r="C897" s="72" t="s">
        <v>1095</v>
      </c>
      <c r="D897" s="72">
        <f>SUMIFS('Comm_vacancy-LA_data'!E:E,'Comm_vacancy-LA_data'!$D:$D,'Comm_vacancy-inputs_1'!$C897,'Comm_vacancy-LA_data'!$B:$B,'Comm_vacancy-inputs_1'!$B897)</f>
        <v>7265</v>
      </c>
      <c r="E897" s="72">
        <f>SUMIFS('Comm_vacancy-LA_data'!F:F,'Comm_vacancy-LA_data'!$D:$D,'Comm_vacancy-inputs_1'!$C897,'Comm_vacancy-LA_data'!$B:$B,'Comm_vacancy-inputs_1'!$B897)</f>
        <v>671</v>
      </c>
      <c r="F897" s="132">
        <f t="shared" si="26"/>
        <v>9.2360633172746037E-2</v>
      </c>
      <c r="G897" s="108">
        <f t="shared" si="27"/>
        <v>43739</v>
      </c>
    </row>
    <row r="898" spans="1:7" x14ac:dyDescent="0.35">
      <c r="A898" s="72" t="s">
        <v>350</v>
      </c>
      <c r="B898" s="72" t="s">
        <v>351</v>
      </c>
      <c r="C898" s="72" t="s">
        <v>1096</v>
      </c>
      <c r="D898" s="72">
        <f>SUMIFS('Comm_vacancy-LA_data'!E:E,'Comm_vacancy-LA_data'!$D:$D,'Comm_vacancy-inputs_1'!$C898,'Comm_vacancy-LA_data'!$B:$B,'Comm_vacancy-inputs_1'!$B898)</f>
        <v>7251</v>
      </c>
      <c r="E898" s="72">
        <f>SUMIFS('Comm_vacancy-LA_data'!F:F,'Comm_vacancy-LA_data'!$D:$D,'Comm_vacancy-inputs_1'!$C898,'Comm_vacancy-LA_data'!$B:$B,'Comm_vacancy-inputs_1'!$B898)</f>
        <v>660</v>
      </c>
      <c r="F898" s="132">
        <f t="shared" si="26"/>
        <v>9.102192800992967E-2</v>
      </c>
      <c r="G898" s="108">
        <f t="shared" si="27"/>
        <v>43647</v>
      </c>
    </row>
    <row r="899" spans="1:7" x14ac:dyDescent="0.35">
      <c r="A899" s="72" t="s">
        <v>350</v>
      </c>
      <c r="B899" s="72" t="s">
        <v>351</v>
      </c>
      <c r="C899" s="72" t="s">
        <v>1097</v>
      </c>
      <c r="D899" s="72">
        <f>SUMIFS('Comm_vacancy-LA_data'!E:E,'Comm_vacancy-LA_data'!$D:$D,'Comm_vacancy-inputs_1'!$C899,'Comm_vacancy-LA_data'!$B:$B,'Comm_vacancy-inputs_1'!$B899)</f>
        <v>7271</v>
      </c>
      <c r="E899" s="72">
        <f>SUMIFS('Comm_vacancy-LA_data'!F:F,'Comm_vacancy-LA_data'!$D:$D,'Comm_vacancy-inputs_1'!$C899,'Comm_vacancy-LA_data'!$B:$B,'Comm_vacancy-inputs_1'!$B899)</f>
        <v>584</v>
      </c>
      <c r="F899" s="132">
        <f t="shared" ref="F899:F962" si="28">IF(E899&lt;&gt;0,E899/D899,"-")</f>
        <v>8.0319075780497864E-2</v>
      </c>
      <c r="G899" s="108">
        <f t="shared" ref="G899:G962" si="29">DATE(LEFT(C899,4),RIGHT(LEFT(C899,7),2),1)</f>
        <v>43556</v>
      </c>
    </row>
    <row r="900" spans="1:7" x14ac:dyDescent="0.35">
      <c r="A900" s="72" t="s">
        <v>350</v>
      </c>
      <c r="B900" s="72" t="s">
        <v>351</v>
      </c>
      <c r="C900" s="72" t="s">
        <v>1098</v>
      </c>
      <c r="D900" s="72">
        <f>SUMIFS('Comm_vacancy-LA_data'!E:E,'Comm_vacancy-LA_data'!$D:$D,'Comm_vacancy-inputs_1'!$C900,'Comm_vacancy-LA_data'!$B:$B,'Comm_vacancy-inputs_1'!$B900)</f>
        <v>7205</v>
      </c>
      <c r="E900" s="72">
        <f>SUMIFS('Comm_vacancy-LA_data'!F:F,'Comm_vacancy-LA_data'!$D:$D,'Comm_vacancy-inputs_1'!$C900,'Comm_vacancy-LA_data'!$B:$B,'Comm_vacancy-inputs_1'!$B900)</f>
        <v>588</v>
      </c>
      <c r="F900" s="132">
        <f t="shared" si="28"/>
        <v>8.1609993060374739E-2</v>
      </c>
      <c r="G900" s="108">
        <f t="shared" si="29"/>
        <v>43466</v>
      </c>
    </row>
    <row r="901" spans="1:7" x14ac:dyDescent="0.35">
      <c r="A901" s="72" t="s">
        <v>350</v>
      </c>
      <c r="B901" s="72" t="s">
        <v>351</v>
      </c>
      <c r="C901" s="72" t="s">
        <v>1099</v>
      </c>
      <c r="D901" s="72">
        <f>SUMIFS('Comm_vacancy-LA_data'!E:E,'Comm_vacancy-LA_data'!$D:$D,'Comm_vacancy-inputs_1'!$C901,'Comm_vacancy-LA_data'!$B:$B,'Comm_vacancy-inputs_1'!$B901)</f>
        <v>7575</v>
      </c>
      <c r="E901" s="72">
        <f>SUMIFS('Comm_vacancy-LA_data'!F:F,'Comm_vacancy-LA_data'!$D:$D,'Comm_vacancy-inputs_1'!$C901,'Comm_vacancy-LA_data'!$B:$B,'Comm_vacancy-inputs_1'!$B901)</f>
        <v>649</v>
      </c>
      <c r="F901" s="132">
        <f t="shared" si="28"/>
        <v>8.5676567656765679E-2</v>
      </c>
      <c r="G901" s="108">
        <f t="shared" si="29"/>
        <v>43374</v>
      </c>
    </row>
    <row r="902" spans="1:7" x14ac:dyDescent="0.35">
      <c r="A902" s="72" t="s">
        <v>352</v>
      </c>
      <c r="B902" s="72" t="s">
        <v>353</v>
      </c>
      <c r="C902" s="72" t="s">
        <v>1088</v>
      </c>
      <c r="D902" s="72">
        <f>SUMIFS('Comm_vacancy-LA_data'!E:E,'Comm_vacancy-LA_data'!$D:$D,'Comm_vacancy-inputs_1'!$C902,'Comm_vacancy-LA_data'!$B:$B,'Comm_vacancy-inputs_1'!$B902)</f>
        <v>2933</v>
      </c>
      <c r="E902" s="72">
        <f>SUMIFS('Comm_vacancy-LA_data'!F:F,'Comm_vacancy-LA_data'!$D:$D,'Comm_vacancy-inputs_1'!$C902,'Comm_vacancy-LA_data'!$B:$B,'Comm_vacancy-inputs_1'!$B902)</f>
        <v>52</v>
      </c>
      <c r="F902" s="132">
        <f t="shared" si="28"/>
        <v>1.7729287419024888E-2</v>
      </c>
      <c r="G902" s="108">
        <f t="shared" si="29"/>
        <v>44378</v>
      </c>
    </row>
    <row r="903" spans="1:7" x14ac:dyDescent="0.35">
      <c r="A903" s="72" t="s">
        <v>352</v>
      </c>
      <c r="B903" s="72" t="s">
        <v>353</v>
      </c>
      <c r="C903" s="72" t="s">
        <v>1089</v>
      </c>
      <c r="D903" s="72">
        <f>SUMIFS('Comm_vacancy-LA_data'!E:E,'Comm_vacancy-LA_data'!$D:$D,'Comm_vacancy-inputs_1'!$C903,'Comm_vacancy-LA_data'!$B:$B,'Comm_vacancy-inputs_1'!$B903)</f>
        <v>2922</v>
      </c>
      <c r="E903" s="72">
        <f>SUMIFS('Comm_vacancy-LA_data'!F:F,'Comm_vacancy-LA_data'!$D:$D,'Comm_vacancy-inputs_1'!$C903,'Comm_vacancy-LA_data'!$B:$B,'Comm_vacancy-inputs_1'!$B903)</f>
        <v>49</v>
      </c>
      <c r="F903" s="132">
        <f t="shared" si="28"/>
        <v>1.676933607118412E-2</v>
      </c>
      <c r="G903" s="108">
        <f t="shared" si="29"/>
        <v>44287</v>
      </c>
    </row>
    <row r="904" spans="1:7" x14ac:dyDescent="0.35">
      <c r="A904" s="72" t="s">
        <v>352</v>
      </c>
      <c r="B904" s="72" t="s">
        <v>353</v>
      </c>
      <c r="C904" s="72" t="s">
        <v>1090</v>
      </c>
      <c r="D904" s="72">
        <f>SUMIFS('Comm_vacancy-LA_data'!E:E,'Comm_vacancy-LA_data'!$D:$D,'Comm_vacancy-inputs_1'!$C904,'Comm_vacancy-LA_data'!$B:$B,'Comm_vacancy-inputs_1'!$B904)</f>
        <v>2911</v>
      </c>
      <c r="E904" s="72">
        <f>SUMIFS('Comm_vacancy-LA_data'!F:F,'Comm_vacancy-LA_data'!$D:$D,'Comm_vacancy-inputs_1'!$C904,'Comm_vacancy-LA_data'!$B:$B,'Comm_vacancy-inputs_1'!$B904)</f>
        <v>46</v>
      </c>
      <c r="F904" s="132">
        <f t="shared" si="28"/>
        <v>1.5802129852284439E-2</v>
      </c>
      <c r="G904" s="108">
        <f t="shared" si="29"/>
        <v>44197</v>
      </c>
    </row>
    <row r="905" spans="1:7" x14ac:dyDescent="0.35">
      <c r="A905" s="72" t="s">
        <v>352</v>
      </c>
      <c r="B905" s="72" t="s">
        <v>353</v>
      </c>
      <c r="C905" s="72" t="s">
        <v>1091</v>
      </c>
      <c r="D905" s="72">
        <f>SUMIFS('Comm_vacancy-LA_data'!E:E,'Comm_vacancy-LA_data'!$D:$D,'Comm_vacancy-inputs_1'!$C905,'Comm_vacancy-LA_data'!$B:$B,'Comm_vacancy-inputs_1'!$B905)</f>
        <v>2901</v>
      </c>
      <c r="E905" s="72">
        <f>SUMIFS('Comm_vacancy-LA_data'!F:F,'Comm_vacancy-LA_data'!$D:$D,'Comm_vacancy-inputs_1'!$C905,'Comm_vacancy-LA_data'!$B:$B,'Comm_vacancy-inputs_1'!$B905)</f>
        <v>48</v>
      </c>
      <c r="F905" s="132">
        <f t="shared" si="28"/>
        <v>1.6546018614270942E-2</v>
      </c>
      <c r="G905" s="108">
        <f t="shared" si="29"/>
        <v>44105</v>
      </c>
    </row>
    <row r="906" spans="1:7" x14ac:dyDescent="0.35">
      <c r="A906" s="72" t="s">
        <v>352</v>
      </c>
      <c r="B906" s="72" t="s">
        <v>353</v>
      </c>
      <c r="C906" s="72" t="s">
        <v>1092</v>
      </c>
      <c r="D906" s="72">
        <f>SUMIFS('Comm_vacancy-LA_data'!E:E,'Comm_vacancy-LA_data'!$D:$D,'Comm_vacancy-inputs_1'!$C906,'Comm_vacancy-LA_data'!$B:$B,'Comm_vacancy-inputs_1'!$B906)</f>
        <v>2896</v>
      </c>
      <c r="E906" s="72">
        <f>SUMIFS('Comm_vacancy-LA_data'!F:F,'Comm_vacancy-LA_data'!$D:$D,'Comm_vacancy-inputs_1'!$C906,'Comm_vacancy-LA_data'!$B:$B,'Comm_vacancy-inputs_1'!$B906)</f>
        <v>46</v>
      </c>
      <c r="F906" s="132">
        <f t="shared" si="28"/>
        <v>1.5883977900552487E-2</v>
      </c>
      <c r="G906" s="108">
        <f t="shared" si="29"/>
        <v>44013</v>
      </c>
    </row>
    <row r="907" spans="1:7" x14ac:dyDescent="0.35">
      <c r="A907" s="72" t="s">
        <v>352</v>
      </c>
      <c r="B907" s="72" t="s">
        <v>353</v>
      </c>
      <c r="C907" s="72" t="s">
        <v>1093</v>
      </c>
      <c r="D907" s="72">
        <f>SUMIFS('Comm_vacancy-LA_data'!E:E,'Comm_vacancy-LA_data'!$D:$D,'Comm_vacancy-inputs_1'!$C907,'Comm_vacancy-LA_data'!$B:$B,'Comm_vacancy-inputs_1'!$B907)</f>
        <v>2841</v>
      </c>
      <c r="E907" s="72">
        <f>SUMIFS('Comm_vacancy-LA_data'!F:F,'Comm_vacancy-LA_data'!$D:$D,'Comm_vacancy-inputs_1'!$C907,'Comm_vacancy-LA_data'!$B:$B,'Comm_vacancy-inputs_1'!$B907)</f>
        <v>41</v>
      </c>
      <c r="F907" s="132">
        <f t="shared" si="28"/>
        <v>1.4431538190777896E-2</v>
      </c>
      <c r="G907" s="108">
        <f t="shared" si="29"/>
        <v>43922</v>
      </c>
    </row>
    <row r="908" spans="1:7" x14ac:dyDescent="0.35">
      <c r="A908" s="72" t="s">
        <v>352</v>
      </c>
      <c r="B908" s="72" t="s">
        <v>353</v>
      </c>
      <c r="C908" s="72" t="s">
        <v>1094</v>
      </c>
      <c r="D908" s="72">
        <f>SUMIFS('Comm_vacancy-LA_data'!E:E,'Comm_vacancy-LA_data'!$D:$D,'Comm_vacancy-inputs_1'!$C908,'Comm_vacancy-LA_data'!$B:$B,'Comm_vacancy-inputs_1'!$B908)</f>
        <v>2824</v>
      </c>
      <c r="E908" s="72">
        <f>SUMIFS('Comm_vacancy-LA_data'!F:F,'Comm_vacancy-LA_data'!$D:$D,'Comm_vacancy-inputs_1'!$C908,'Comm_vacancy-LA_data'!$B:$B,'Comm_vacancy-inputs_1'!$B908)</f>
        <v>43</v>
      </c>
      <c r="F908" s="132">
        <f t="shared" si="28"/>
        <v>1.5226628895184136E-2</v>
      </c>
      <c r="G908" s="108">
        <f t="shared" si="29"/>
        <v>43831</v>
      </c>
    </row>
    <row r="909" spans="1:7" x14ac:dyDescent="0.35">
      <c r="A909" s="72" t="s">
        <v>352</v>
      </c>
      <c r="B909" s="72" t="s">
        <v>353</v>
      </c>
      <c r="C909" s="72" t="s">
        <v>1095</v>
      </c>
      <c r="D909" s="72">
        <f>SUMIFS('Comm_vacancy-LA_data'!E:E,'Comm_vacancy-LA_data'!$D:$D,'Comm_vacancy-inputs_1'!$C909,'Comm_vacancy-LA_data'!$B:$B,'Comm_vacancy-inputs_1'!$B909)</f>
        <v>2806</v>
      </c>
      <c r="E909" s="72">
        <f>SUMIFS('Comm_vacancy-LA_data'!F:F,'Comm_vacancy-LA_data'!$D:$D,'Comm_vacancy-inputs_1'!$C909,'Comm_vacancy-LA_data'!$B:$B,'Comm_vacancy-inputs_1'!$B909)</f>
        <v>42</v>
      </c>
      <c r="F909" s="132">
        <f t="shared" si="28"/>
        <v>1.496792587312901E-2</v>
      </c>
      <c r="G909" s="108">
        <f t="shared" si="29"/>
        <v>43739</v>
      </c>
    </row>
    <row r="910" spans="1:7" x14ac:dyDescent="0.35">
      <c r="A910" s="72" t="s">
        <v>352</v>
      </c>
      <c r="B910" s="72" t="s">
        <v>353</v>
      </c>
      <c r="C910" s="72" t="s">
        <v>1096</v>
      </c>
      <c r="D910" s="72">
        <f>SUMIFS('Comm_vacancy-LA_data'!E:E,'Comm_vacancy-LA_data'!$D:$D,'Comm_vacancy-inputs_1'!$C910,'Comm_vacancy-LA_data'!$B:$B,'Comm_vacancy-inputs_1'!$B910)</f>
        <v>2816</v>
      </c>
      <c r="E910" s="72">
        <f>SUMIFS('Comm_vacancy-LA_data'!F:F,'Comm_vacancy-LA_data'!$D:$D,'Comm_vacancy-inputs_1'!$C910,'Comm_vacancy-LA_data'!$B:$B,'Comm_vacancy-inputs_1'!$B910)</f>
        <v>47</v>
      </c>
      <c r="F910" s="132">
        <f t="shared" si="28"/>
        <v>1.6690340909090908E-2</v>
      </c>
      <c r="G910" s="108">
        <f t="shared" si="29"/>
        <v>43647</v>
      </c>
    </row>
    <row r="911" spans="1:7" x14ac:dyDescent="0.35">
      <c r="A911" s="72" t="s">
        <v>352</v>
      </c>
      <c r="B911" s="72" t="s">
        <v>353</v>
      </c>
      <c r="C911" s="72" t="s">
        <v>1097</v>
      </c>
      <c r="D911" s="72">
        <f>SUMIFS('Comm_vacancy-LA_data'!E:E,'Comm_vacancy-LA_data'!$D:$D,'Comm_vacancy-inputs_1'!$C911,'Comm_vacancy-LA_data'!$B:$B,'Comm_vacancy-inputs_1'!$B911)</f>
        <v>2813</v>
      </c>
      <c r="E911" s="72">
        <f>SUMIFS('Comm_vacancy-LA_data'!F:F,'Comm_vacancy-LA_data'!$D:$D,'Comm_vacancy-inputs_1'!$C911,'Comm_vacancy-LA_data'!$B:$B,'Comm_vacancy-inputs_1'!$B911)</f>
        <v>39</v>
      </c>
      <c r="F911" s="132">
        <f t="shared" si="28"/>
        <v>1.3864201919658727E-2</v>
      </c>
      <c r="G911" s="108">
        <f t="shared" si="29"/>
        <v>43556</v>
      </c>
    </row>
    <row r="912" spans="1:7" x14ac:dyDescent="0.35">
      <c r="A912" s="72" t="s">
        <v>352</v>
      </c>
      <c r="B912" s="72" t="s">
        <v>353</v>
      </c>
      <c r="C912" s="72" t="s">
        <v>1098</v>
      </c>
      <c r="D912" s="72">
        <f>SUMIFS('Comm_vacancy-LA_data'!E:E,'Comm_vacancy-LA_data'!$D:$D,'Comm_vacancy-inputs_1'!$C912,'Comm_vacancy-LA_data'!$B:$B,'Comm_vacancy-inputs_1'!$B912)</f>
        <v>2780</v>
      </c>
      <c r="E912" s="72">
        <f>SUMIFS('Comm_vacancy-LA_data'!F:F,'Comm_vacancy-LA_data'!$D:$D,'Comm_vacancy-inputs_1'!$C912,'Comm_vacancy-LA_data'!$B:$B,'Comm_vacancy-inputs_1'!$B912)</f>
        <v>43</v>
      </c>
      <c r="F912" s="132">
        <f t="shared" si="28"/>
        <v>1.5467625899280576E-2</v>
      </c>
      <c r="G912" s="108">
        <f t="shared" si="29"/>
        <v>43466</v>
      </c>
    </row>
    <row r="913" spans="1:7" x14ac:dyDescent="0.35">
      <c r="A913" s="72" t="s">
        <v>352</v>
      </c>
      <c r="B913" s="72" t="s">
        <v>353</v>
      </c>
      <c r="C913" s="72" t="s">
        <v>1099</v>
      </c>
      <c r="D913" s="72">
        <f>SUMIFS('Comm_vacancy-LA_data'!E:E,'Comm_vacancy-LA_data'!$D:$D,'Comm_vacancy-inputs_1'!$C913,'Comm_vacancy-LA_data'!$B:$B,'Comm_vacancy-inputs_1'!$B913)</f>
        <v>2875</v>
      </c>
      <c r="E913" s="72">
        <f>SUMIFS('Comm_vacancy-LA_data'!F:F,'Comm_vacancy-LA_data'!$D:$D,'Comm_vacancy-inputs_1'!$C913,'Comm_vacancy-LA_data'!$B:$B,'Comm_vacancy-inputs_1'!$B913)</f>
        <v>48</v>
      </c>
      <c r="F913" s="132">
        <f t="shared" si="28"/>
        <v>1.6695652173913042E-2</v>
      </c>
      <c r="G913" s="108">
        <f t="shared" si="29"/>
        <v>43374</v>
      </c>
    </row>
    <row r="914" spans="1:7" x14ac:dyDescent="0.35">
      <c r="A914" s="72" t="s">
        <v>354</v>
      </c>
      <c r="B914" s="72" t="s">
        <v>355</v>
      </c>
      <c r="C914" s="72" t="s">
        <v>1088</v>
      </c>
      <c r="D914" s="72">
        <f>SUMIFS('Comm_vacancy-LA_data'!E:E,'Comm_vacancy-LA_data'!$D:$D,'Comm_vacancy-inputs_1'!$C914,'Comm_vacancy-LA_data'!$B:$B,'Comm_vacancy-inputs_1'!$B914)</f>
        <v>2892</v>
      </c>
      <c r="E914" s="72">
        <f>SUMIFS('Comm_vacancy-LA_data'!F:F,'Comm_vacancy-LA_data'!$D:$D,'Comm_vacancy-inputs_1'!$C914,'Comm_vacancy-LA_data'!$B:$B,'Comm_vacancy-inputs_1'!$B914)</f>
        <v>349</v>
      </c>
      <c r="F914" s="132">
        <f t="shared" si="28"/>
        <v>0.1206777316735823</v>
      </c>
      <c r="G914" s="108">
        <f t="shared" si="29"/>
        <v>44378</v>
      </c>
    </row>
    <row r="915" spans="1:7" x14ac:dyDescent="0.35">
      <c r="A915" s="72" t="s">
        <v>354</v>
      </c>
      <c r="B915" s="72" t="s">
        <v>355</v>
      </c>
      <c r="C915" s="72" t="s">
        <v>1089</v>
      </c>
      <c r="D915" s="72">
        <f>SUMIFS('Comm_vacancy-LA_data'!E:E,'Comm_vacancy-LA_data'!$D:$D,'Comm_vacancy-inputs_1'!$C915,'Comm_vacancy-LA_data'!$B:$B,'Comm_vacancy-inputs_1'!$B915)</f>
        <v>2899</v>
      </c>
      <c r="E915" s="72">
        <f>SUMIFS('Comm_vacancy-LA_data'!F:F,'Comm_vacancy-LA_data'!$D:$D,'Comm_vacancy-inputs_1'!$C915,'Comm_vacancy-LA_data'!$B:$B,'Comm_vacancy-inputs_1'!$B915)</f>
        <v>329</v>
      </c>
      <c r="F915" s="132">
        <f t="shared" si="28"/>
        <v>0.11348740945153502</v>
      </c>
      <c r="G915" s="108">
        <f t="shared" si="29"/>
        <v>44287</v>
      </c>
    </row>
    <row r="916" spans="1:7" x14ac:dyDescent="0.35">
      <c r="A916" s="72" t="s">
        <v>354</v>
      </c>
      <c r="B916" s="72" t="s">
        <v>355</v>
      </c>
      <c r="C916" s="72" t="s">
        <v>1090</v>
      </c>
      <c r="D916" s="72">
        <f>SUMIFS('Comm_vacancy-LA_data'!E:E,'Comm_vacancy-LA_data'!$D:$D,'Comm_vacancy-inputs_1'!$C916,'Comm_vacancy-LA_data'!$B:$B,'Comm_vacancy-inputs_1'!$B916)</f>
        <v>2905</v>
      </c>
      <c r="E916" s="72">
        <f>SUMIFS('Comm_vacancy-LA_data'!F:F,'Comm_vacancy-LA_data'!$D:$D,'Comm_vacancy-inputs_1'!$C916,'Comm_vacancy-LA_data'!$B:$B,'Comm_vacancy-inputs_1'!$B916)</f>
        <v>309</v>
      </c>
      <c r="F916" s="132">
        <f t="shared" si="28"/>
        <v>0.10636833046471601</v>
      </c>
      <c r="G916" s="108">
        <f t="shared" si="29"/>
        <v>44197</v>
      </c>
    </row>
    <row r="917" spans="1:7" x14ac:dyDescent="0.35">
      <c r="A917" s="72" t="s">
        <v>354</v>
      </c>
      <c r="B917" s="72" t="s">
        <v>355</v>
      </c>
      <c r="C917" s="72" t="s">
        <v>1091</v>
      </c>
      <c r="D917" s="72">
        <f>SUMIFS('Comm_vacancy-LA_data'!E:E,'Comm_vacancy-LA_data'!$D:$D,'Comm_vacancy-inputs_1'!$C917,'Comm_vacancy-LA_data'!$B:$B,'Comm_vacancy-inputs_1'!$B917)</f>
        <v>2879</v>
      </c>
      <c r="E917" s="72">
        <f>SUMIFS('Comm_vacancy-LA_data'!F:F,'Comm_vacancy-LA_data'!$D:$D,'Comm_vacancy-inputs_1'!$C917,'Comm_vacancy-LA_data'!$B:$B,'Comm_vacancy-inputs_1'!$B917)</f>
        <v>314</v>
      </c>
      <c r="F917" s="132">
        <f t="shared" si="28"/>
        <v>0.10906564779437304</v>
      </c>
      <c r="G917" s="108">
        <f t="shared" si="29"/>
        <v>44105</v>
      </c>
    </row>
    <row r="918" spans="1:7" x14ac:dyDescent="0.35">
      <c r="A918" s="72" t="s">
        <v>354</v>
      </c>
      <c r="B918" s="72" t="s">
        <v>355</v>
      </c>
      <c r="C918" s="72" t="s">
        <v>1092</v>
      </c>
      <c r="D918" s="72">
        <f>SUMIFS('Comm_vacancy-LA_data'!E:E,'Comm_vacancy-LA_data'!$D:$D,'Comm_vacancy-inputs_1'!$C918,'Comm_vacancy-LA_data'!$B:$B,'Comm_vacancy-inputs_1'!$B918)</f>
        <v>2907</v>
      </c>
      <c r="E918" s="72">
        <f>SUMIFS('Comm_vacancy-LA_data'!F:F,'Comm_vacancy-LA_data'!$D:$D,'Comm_vacancy-inputs_1'!$C918,'Comm_vacancy-LA_data'!$B:$B,'Comm_vacancy-inputs_1'!$B918)</f>
        <v>300</v>
      </c>
      <c r="F918" s="132">
        <f t="shared" si="28"/>
        <v>0.10319917440660474</v>
      </c>
      <c r="G918" s="108">
        <f t="shared" si="29"/>
        <v>44013</v>
      </c>
    </row>
    <row r="919" spans="1:7" x14ac:dyDescent="0.35">
      <c r="A919" s="72" t="s">
        <v>354</v>
      </c>
      <c r="B919" s="72" t="s">
        <v>355</v>
      </c>
      <c r="C919" s="72" t="s">
        <v>1093</v>
      </c>
      <c r="D919" s="72">
        <f>SUMIFS('Comm_vacancy-LA_data'!E:E,'Comm_vacancy-LA_data'!$D:$D,'Comm_vacancy-inputs_1'!$C919,'Comm_vacancy-LA_data'!$B:$B,'Comm_vacancy-inputs_1'!$B919)</f>
        <v>2890</v>
      </c>
      <c r="E919" s="72">
        <f>SUMIFS('Comm_vacancy-LA_data'!F:F,'Comm_vacancy-LA_data'!$D:$D,'Comm_vacancy-inputs_1'!$C919,'Comm_vacancy-LA_data'!$B:$B,'Comm_vacancy-inputs_1'!$B919)</f>
        <v>288</v>
      </c>
      <c r="F919" s="132">
        <f t="shared" si="28"/>
        <v>9.9653979238754326E-2</v>
      </c>
      <c r="G919" s="108">
        <f t="shared" si="29"/>
        <v>43922</v>
      </c>
    </row>
    <row r="920" spans="1:7" x14ac:dyDescent="0.35">
      <c r="A920" s="72" t="s">
        <v>354</v>
      </c>
      <c r="B920" s="72" t="s">
        <v>355</v>
      </c>
      <c r="C920" s="72" t="s">
        <v>1094</v>
      </c>
      <c r="D920" s="72">
        <f>SUMIFS('Comm_vacancy-LA_data'!E:E,'Comm_vacancy-LA_data'!$D:$D,'Comm_vacancy-inputs_1'!$C920,'Comm_vacancy-LA_data'!$B:$B,'Comm_vacancy-inputs_1'!$B920)</f>
        <v>2770</v>
      </c>
      <c r="E920" s="72">
        <f>SUMIFS('Comm_vacancy-LA_data'!F:F,'Comm_vacancy-LA_data'!$D:$D,'Comm_vacancy-inputs_1'!$C920,'Comm_vacancy-LA_data'!$B:$B,'Comm_vacancy-inputs_1'!$B920)</f>
        <v>233</v>
      </c>
      <c r="F920" s="132">
        <f t="shared" si="28"/>
        <v>8.4115523465703973E-2</v>
      </c>
      <c r="G920" s="108">
        <f t="shared" si="29"/>
        <v>43831</v>
      </c>
    </row>
    <row r="921" spans="1:7" x14ac:dyDescent="0.35">
      <c r="A921" s="72" t="s">
        <v>354</v>
      </c>
      <c r="B921" s="72" t="s">
        <v>355</v>
      </c>
      <c r="C921" s="72" t="s">
        <v>1095</v>
      </c>
      <c r="D921" s="72">
        <f>SUMIFS('Comm_vacancy-LA_data'!E:E,'Comm_vacancy-LA_data'!$D:$D,'Comm_vacancy-inputs_1'!$C921,'Comm_vacancy-LA_data'!$B:$B,'Comm_vacancy-inputs_1'!$B921)</f>
        <v>2754</v>
      </c>
      <c r="E921" s="72">
        <f>SUMIFS('Comm_vacancy-LA_data'!F:F,'Comm_vacancy-LA_data'!$D:$D,'Comm_vacancy-inputs_1'!$C921,'Comm_vacancy-LA_data'!$B:$B,'Comm_vacancy-inputs_1'!$B921)</f>
        <v>233</v>
      </c>
      <c r="F921" s="132">
        <f t="shared" si="28"/>
        <v>8.4604212055192446E-2</v>
      </c>
      <c r="G921" s="108">
        <f t="shared" si="29"/>
        <v>43739</v>
      </c>
    </row>
    <row r="922" spans="1:7" x14ac:dyDescent="0.35">
      <c r="A922" s="72" t="s">
        <v>354</v>
      </c>
      <c r="B922" s="72" t="s">
        <v>355</v>
      </c>
      <c r="C922" s="72" t="s">
        <v>1096</v>
      </c>
      <c r="D922" s="72">
        <f>SUMIFS('Comm_vacancy-LA_data'!E:E,'Comm_vacancy-LA_data'!$D:$D,'Comm_vacancy-inputs_1'!$C922,'Comm_vacancy-LA_data'!$B:$B,'Comm_vacancy-inputs_1'!$B922)</f>
        <v>2747</v>
      </c>
      <c r="E922" s="72">
        <f>SUMIFS('Comm_vacancy-LA_data'!F:F,'Comm_vacancy-LA_data'!$D:$D,'Comm_vacancy-inputs_1'!$C922,'Comm_vacancy-LA_data'!$B:$B,'Comm_vacancy-inputs_1'!$B922)</f>
        <v>195</v>
      </c>
      <c r="F922" s="132">
        <f t="shared" si="28"/>
        <v>7.0986530760830002E-2</v>
      </c>
      <c r="G922" s="108">
        <f t="shared" si="29"/>
        <v>43647</v>
      </c>
    </row>
    <row r="923" spans="1:7" x14ac:dyDescent="0.35">
      <c r="A923" s="72" t="s">
        <v>354</v>
      </c>
      <c r="B923" s="72" t="s">
        <v>355</v>
      </c>
      <c r="C923" s="72" t="s">
        <v>1097</v>
      </c>
      <c r="D923" s="72">
        <f>SUMIFS('Comm_vacancy-LA_data'!E:E,'Comm_vacancy-LA_data'!$D:$D,'Comm_vacancy-inputs_1'!$C923,'Comm_vacancy-LA_data'!$B:$B,'Comm_vacancy-inputs_1'!$B923)</f>
        <v>2744</v>
      </c>
      <c r="E923" s="72">
        <f>SUMIFS('Comm_vacancy-LA_data'!F:F,'Comm_vacancy-LA_data'!$D:$D,'Comm_vacancy-inputs_1'!$C923,'Comm_vacancy-LA_data'!$B:$B,'Comm_vacancy-inputs_1'!$B923)</f>
        <v>165</v>
      </c>
      <c r="F923" s="132">
        <f t="shared" si="28"/>
        <v>6.0131195335276971E-2</v>
      </c>
      <c r="G923" s="108">
        <f t="shared" si="29"/>
        <v>43556</v>
      </c>
    </row>
    <row r="924" spans="1:7" x14ac:dyDescent="0.35">
      <c r="A924" s="72" t="s">
        <v>354</v>
      </c>
      <c r="B924" s="72" t="s">
        <v>355</v>
      </c>
      <c r="C924" s="72" t="s">
        <v>1098</v>
      </c>
      <c r="D924" s="72">
        <f>SUMIFS('Comm_vacancy-LA_data'!E:E,'Comm_vacancy-LA_data'!$D:$D,'Comm_vacancy-inputs_1'!$C924,'Comm_vacancy-LA_data'!$B:$B,'Comm_vacancy-inputs_1'!$B924)</f>
        <v>2699</v>
      </c>
      <c r="E924" s="72">
        <f>SUMIFS('Comm_vacancy-LA_data'!F:F,'Comm_vacancy-LA_data'!$D:$D,'Comm_vacancy-inputs_1'!$C924,'Comm_vacancy-LA_data'!$B:$B,'Comm_vacancy-inputs_1'!$B924)</f>
        <v>182</v>
      </c>
      <c r="F924" s="132">
        <f t="shared" si="28"/>
        <v>6.7432382363838458E-2</v>
      </c>
      <c r="G924" s="108">
        <f t="shared" si="29"/>
        <v>43466</v>
      </c>
    </row>
    <row r="925" spans="1:7" x14ac:dyDescent="0.35">
      <c r="A925" s="72" t="s">
        <v>354</v>
      </c>
      <c r="B925" s="72" t="s">
        <v>355</v>
      </c>
      <c r="C925" s="72" t="s">
        <v>1099</v>
      </c>
      <c r="D925" s="72">
        <f>SUMIFS('Comm_vacancy-LA_data'!E:E,'Comm_vacancy-LA_data'!$D:$D,'Comm_vacancy-inputs_1'!$C925,'Comm_vacancy-LA_data'!$B:$B,'Comm_vacancy-inputs_1'!$B925)</f>
        <v>2866</v>
      </c>
      <c r="E925" s="72">
        <f>SUMIFS('Comm_vacancy-LA_data'!F:F,'Comm_vacancy-LA_data'!$D:$D,'Comm_vacancy-inputs_1'!$C925,'Comm_vacancy-LA_data'!$B:$B,'Comm_vacancy-inputs_1'!$B925)</f>
        <v>201</v>
      </c>
      <c r="F925" s="132">
        <f t="shared" si="28"/>
        <v>7.0132588974180038E-2</v>
      </c>
      <c r="G925" s="108">
        <f t="shared" si="29"/>
        <v>43374</v>
      </c>
    </row>
    <row r="926" spans="1:7" x14ac:dyDescent="0.35">
      <c r="A926" s="72" t="s">
        <v>356</v>
      </c>
      <c r="B926" s="72" t="s">
        <v>357</v>
      </c>
      <c r="C926" s="72" t="s">
        <v>1088</v>
      </c>
      <c r="D926" s="72">
        <f>SUMIFS('Comm_vacancy-LA_data'!E:E,'Comm_vacancy-LA_data'!$D:$D,'Comm_vacancy-inputs_1'!$C926,'Comm_vacancy-LA_data'!$B:$B,'Comm_vacancy-inputs_1'!$B926)</f>
        <v>7481</v>
      </c>
      <c r="E926" s="72">
        <f>SUMIFS('Comm_vacancy-LA_data'!F:F,'Comm_vacancy-LA_data'!$D:$D,'Comm_vacancy-inputs_1'!$C926,'Comm_vacancy-LA_data'!$B:$B,'Comm_vacancy-inputs_1'!$B926)</f>
        <v>666</v>
      </c>
      <c r="F926" s="132">
        <f t="shared" si="28"/>
        <v>8.9025531346076728E-2</v>
      </c>
      <c r="G926" s="108">
        <f t="shared" si="29"/>
        <v>44378</v>
      </c>
    </row>
    <row r="927" spans="1:7" x14ac:dyDescent="0.35">
      <c r="A927" s="72" t="s">
        <v>356</v>
      </c>
      <c r="B927" s="72" t="s">
        <v>357</v>
      </c>
      <c r="C927" s="72" t="s">
        <v>1089</v>
      </c>
      <c r="D927" s="72">
        <f>SUMIFS('Comm_vacancy-LA_data'!E:E,'Comm_vacancy-LA_data'!$D:$D,'Comm_vacancy-inputs_1'!$C927,'Comm_vacancy-LA_data'!$B:$B,'Comm_vacancy-inputs_1'!$B927)</f>
        <v>7493</v>
      </c>
      <c r="E927" s="72">
        <f>SUMIFS('Comm_vacancy-LA_data'!F:F,'Comm_vacancy-LA_data'!$D:$D,'Comm_vacancy-inputs_1'!$C927,'Comm_vacancy-LA_data'!$B:$B,'Comm_vacancy-inputs_1'!$B927)</f>
        <v>609</v>
      </c>
      <c r="F927" s="132">
        <f t="shared" si="28"/>
        <v>8.1275857466969165E-2</v>
      </c>
      <c r="G927" s="108">
        <f t="shared" si="29"/>
        <v>44287</v>
      </c>
    </row>
    <row r="928" spans="1:7" x14ac:dyDescent="0.35">
      <c r="A928" s="72" t="s">
        <v>356</v>
      </c>
      <c r="B928" s="72" t="s">
        <v>357</v>
      </c>
      <c r="C928" s="72" t="s">
        <v>1090</v>
      </c>
      <c r="D928" s="72">
        <f>SUMIFS('Comm_vacancy-LA_data'!E:E,'Comm_vacancy-LA_data'!$D:$D,'Comm_vacancy-inputs_1'!$C928,'Comm_vacancy-LA_data'!$B:$B,'Comm_vacancy-inputs_1'!$B928)</f>
        <v>7496</v>
      </c>
      <c r="E928" s="72">
        <f>SUMIFS('Comm_vacancy-LA_data'!F:F,'Comm_vacancy-LA_data'!$D:$D,'Comm_vacancy-inputs_1'!$C928,'Comm_vacancy-LA_data'!$B:$B,'Comm_vacancy-inputs_1'!$B928)</f>
        <v>558</v>
      </c>
      <c r="F928" s="132">
        <f t="shared" si="28"/>
        <v>7.4439701173959441E-2</v>
      </c>
      <c r="G928" s="108">
        <f t="shared" si="29"/>
        <v>44197</v>
      </c>
    </row>
    <row r="929" spans="1:7" x14ac:dyDescent="0.35">
      <c r="A929" s="72" t="s">
        <v>356</v>
      </c>
      <c r="B929" s="72" t="s">
        <v>357</v>
      </c>
      <c r="C929" s="72" t="s">
        <v>1091</v>
      </c>
      <c r="D929" s="72">
        <f>SUMIFS('Comm_vacancy-LA_data'!E:E,'Comm_vacancy-LA_data'!$D:$D,'Comm_vacancy-inputs_1'!$C929,'Comm_vacancy-LA_data'!$B:$B,'Comm_vacancy-inputs_1'!$B929)</f>
        <v>7495</v>
      </c>
      <c r="E929" s="72">
        <f>SUMIFS('Comm_vacancy-LA_data'!F:F,'Comm_vacancy-LA_data'!$D:$D,'Comm_vacancy-inputs_1'!$C929,'Comm_vacancy-LA_data'!$B:$B,'Comm_vacancy-inputs_1'!$B929)</f>
        <v>498</v>
      </c>
      <c r="F929" s="132">
        <f t="shared" si="28"/>
        <v>6.6444296197464975E-2</v>
      </c>
      <c r="G929" s="108">
        <f t="shared" si="29"/>
        <v>44105</v>
      </c>
    </row>
    <row r="930" spans="1:7" x14ac:dyDescent="0.35">
      <c r="A930" s="72" t="s">
        <v>356</v>
      </c>
      <c r="B930" s="72" t="s">
        <v>357</v>
      </c>
      <c r="C930" s="72" t="s">
        <v>1092</v>
      </c>
      <c r="D930" s="72">
        <f>SUMIFS('Comm_vacancy-LA_data'!E:E,'Comm_vacancy-LA_data'!$D:$D,'Comm_vacancy-inputs_1'!$C930,'Comm_vacancy-LA_data'!$B:$B,'Comm_vacancy-inputs_1'!$B930)</f>
        <v>7472</v>
      </c>
      <c r="E930" s="72">
        <f>SUMIFS('Comm_vacancy-LA_data'!F:F,'Comm_vacancy-LA_data'!$D:$D,'Comm_vacancy-inputs_1'!$C930,'Comm_vacancy-LA_data'!$B:$B,'Comm_vacancy-inputs_1'!$B930)</f>
        <v>519</v>
      </c>
      <c r="F930" s="132">
        <f t="shared" si="28"/>
        <v>6.9459314775160597E-2</v>
      </c>
      <c r="G930" s="108">
        <f t="shared" si="29"/>
        <v>44013</v>
      </c>
    </row>
    <row r="931" spans="1:7" x14ac:dyDescent="0.35">
      <c r="A931" s="72" t="s">
        <v>356</v>
      </c>
      <c r="B931" s="72" t="s">
        <v>357</v>
      </c>
      <c r="C931" s="72" t="s">
        <v>1093</v>
      </c>
      <c r="D931" s="72">
        <f>SUMIFS('Comm_vacancy-LA_data'!E:E,'Comm_vacancy-LA_data'!$D:$D,'Comm_vacancy-inputs_1'!$C931,'Comm_vacancy-LA_data'!$B:$B,'Comm_vacancy-inputs_1'!$B931)</f>
        <v>7460</v>
      </c>
      <c r="E931" s="72">
        <f>SUMIFS('Comm_vacancy-LA_data'!F:F,'Comm_vacancy-LA_data'!$D:$D,'Comm_vacancy-inputs_1'!$C931,'Comm_vacancy-LA_data'!$B:$B,'Comm_vacancy-inputs_1'!$B931)</f>
        <v>497</v>
      </c>
      <c r="F931" s="132">
        <f t="shared" si="28"/>
        <v>6.6621983914209121E-2</v>
      </c>
      <c r="G931" s="108">
        <f t="shared" si="29"/>
        <v>43922</v>
      </c>
    </row>
    <row r="932" spans="1:7" x14ac:dyDescent="0.35">
      <c r="A932" s="72" t="s">
        <v>356</v>
      </c>
      <c r="B932" s="72" t="s">
        <v>357</v>
      </c>
      <c r="C932" s="72" t="s">
        <v>1094</v>
      </c>
      <c r="D932" s="72">
        <f>SUMIFS('Comm_vacancy-LA_data'!E:E,'Comm_vacancy-LA_data'!$D:$D,'Comm_vacancy-inputs_1'!$C932,'Comm_vacancy-LA_data'!$B:$B,'Comm_vacancy-inputs_1'!$B932)</f>
        <v>7457</v>
      </c>
      <c r="E932" s="72">
        <f>SUMIFS('Comm_vacancy-LA_data'!F:F,'Comm_vacancy-LA_data'!$D:$D,'Comm_vacancy-inputs_1'!$C932,'Comm_vacancy-LA_data'!$B:$B,'Comm_vacancy-inputs_1'!$B932)</f>
        <v>484</v>
      </c>
      <c r="F932" s="132">
        <f t="shared" si="28"/>
        <v>6.4905457958964727E-2</v>
      </c>
      <c r="G932" s="108">
        <f t="shared" si="29"/>
        <v>43831</v>
      </c>
    </row>
    <row r="933" spans="1:7" x14ac:dyDescent="0.35">
      <c r="A933" s="72" t="s">
        <v>356</v>
      </c>
      <c r="B933" s="72" t="s">
        <v>357</v>
      </c>
      <c r="C933" s="72" t="s">
        <v>1095</v>
      </c>
      <c r="D933" s="72">
        <f>SUMIFS('Comm_vacancy-LA_data'!E:E,'Comm_vacancy-LA_data'!$D:$D,'Comm_vacancy-inputs_1'!$C933,'Comm_vacancy-LA_data'!$B:$B,'Comm_vacancy-inputs_1'!$B933)</f>
        <v>7421</v>
      </c>
      <c r="E933" s="72">
        <f>SUMIFS('Comm_vacancy-LA_data'!F:F,'Comm_vacancy-LA_data'!$D:$D,'Comm_vacancy-inputs_1'!$C933,'Comm_vacancy-LA_data'!$B:$B,'Comm_vacancy-inputs_1'!$B933)</f>
        <v>381</v>
      </c>
      <c r="F933" s="132">
        <f t="shared" si="28"/>
        <v>5.1340789650990433E-2</v>
      </c>
      <c r="G933" s="108">
        <f t="shared" si="29"/>
        <v>43739</v>
      </c>
    </row>
    <row r="934" spans="1:7" x14ac:dyDescent="0.35">
      <c r="A934" s="72" t="s">
        <v>356</v>
      </c>
      <c r="B934" s="72" t="s">
        <v>357</v>
      </c>
      <c r="C934" s="72" t="s">
        <v>1096</v>
      </c>
      <c r="D934" s="72">
        <f>SUMIFS('Comm_vacancy-LA_data'!E:E,'Comm_vacancy-LA_data'!$D:$D,'Comm_vacancy-inputs_1'!$C934,'Comm_vacancy-LA_data'!$B:$B,'Comm_vacancy-inputs_1'!$B934)</f>
        <v>7431</v>
      </c>
      <c r="E934" s="72">
        <f>SUMIFS('Comm_vacancy-LA_data'!F:F,'Comm_vacancy-LA_data'!$D:$D,'Comm_vacancy-inputs_1'!$C934,'Comm_vacancy-LA_data'!$B:$B,'Comm_vacancy-inputs_1'!$B934)</f>
        <v>685</v>
      </c>
      <c r="F934" s="132">
        <f t="shared" si="28"/>
        <v>9.2181402233885074E-2</v>
      </c>
      <c r="G934" s="108">
        <f t="shared" si="29"/>
        <v>43647</v>
      </c>
    </row>
    <row r="935" spans="1:7" x14ac:dyDescent="0.35">
      <c r="A935" s="72" t="s">
        <v>356</v>
      </c>
      <c r="B935" s="72" t="s">
        <v>357</v>
      </c>
      <c r="C935" s="72" t="s">
        <v>1097</v>
      </c>
      <c r="D935" s="72">
        <f>SUMIFS('Comm_vacancy-LA_data'!E:E,'Comm_vacancy-LA_data'!$D:$D,'Comm_vacancy-inputs_1'!$C935,'Comm_vacancy-LA_data'!$B:$B,'Comm_vacancy-inputs_1'!$B935)</f>
        <v>7353</v>
      </c>
      <c r="E935" s="72">
        <f>SUMIFS('Comm_vacancy-LA_data'!F:F,'Comm_vacancy-LA_data'!$D:$D,'Comm_vacancy-inputs_1'!$C935,'Comm_vacancy-LA_data'!$B:$B,'Comm_vacancy-inputs_1'!$B935)</f>
        <v>820</v>
      </c>
      <c r="F935" s="132">
        <f t="shared" si="28"/>
        <v>0.11151910784713723</v>
      </c>
      <c r="G935" s="108">
        <f t="shared" si="29"/>
        <v>43556</v>
      </c>
    </row>
    <row r="936" spans="1:7" x14ac:dyDescent="0.35">
      <c r="A936" s="72" t="s">
        <v>356</v>
      </c>
      <c r="B936" s="72" t="s">
        <v>357</v>
      </c>
      <c r="C936" s="72" t="s">
        <v>1098</v>
      </c>
      <c r="D936" s="72">
        <f>SUMIFS('Comm_vacancy-LA_data'!E:E,'Comm_vacancy-LA_data'!$D:$D,'Comm_vacancy-inputs_1'!$C936,'Comm_vacancy-LA_data'!$B:$B,'Comm_vacancy-inputs_1'!$B936)</f>
        <v>7344</v>
      </c>
      <c r="E936" s="72">
        <f>SUMIFS('Comm_vacancy-LA_data'!F:F,'Comm_vacancy-LA_data'!$D:$D,'Comm_vacancy-inputs_1'!$C936,'Comm_vacancy-LA_data'!$B:$B,'Comm_vacancy-inputs_1'!$B936)</f>
        <v>840</v>
      </c>
      <c r="F936" s="132">
        <f t="shared" si="28"/>
        <v>0.11437908496732026</v>
      </c>
      <c r="G936" s="108">
        <f t="shared" si="29"/>
        <v>43466</v>
      </c>
    </row>
    <row r="937" spans="1:7" x14ac:dyDescent="0.35">
      <c r="A937" s="72" t="s">
        <v>356</v>
      </c>
      <c r="B937" s="72" t="s">
        <v>357</v>
      </c>
      <c r="C937" s="72" t="s">
        <v>1099</v>
      </c>
      <c r="D937" s="72">
        <f>SUMIFS('Comm_vacancy-LA_data'!E:E,'Comm_vacancy-LA_data'!$D:$D,'Comm_vacancy-inputs_1'!$C937,'Comm_vacancy-LA_data'!$B:$B,'Comm_vacancy-inputs_1'!$B937)</f>
        <v>7667</v>
      </c>
      <c r="E937" s="72">
        <f>SUMIFS('Comm_vacancy-LA_data'!F:F,'Comm_vacancy-LA_data'!$D:$D,'Comm_vacancy-inputs_1'!$C937,'Comm_vacancy-LA_data'!$B:$B,'Comm_vacancy-inputs_1'!$B937)</f>
        <v>945</v>
      </c>
      <c r="F937" s="132">
        <f t="shared" si="28"/>
        <v>0.12325551062997261</v>
      </c>
      <c r="G937" s="108">
        <f t="shared" si="29"/>
        <v>43374</v>
      </c>
    </row>
    <row r="938" spans="1:7" x14ac:dyDescent="0.35">
      <c r="A938" s="72" t="s">
        <v>358</v>
      </c>
      <c r="B938" s="72" t="s">
        <v>359</v>
      </c>
      <c r="C938" s="72" t="s">
        <v>1088</v>
      </c>
      <c r="D938" s="72">
        <f>SUMIFS('Comm_vacancy-LA_data'!E:E,'Comm_vacancy-LA_data'!$D:$D,'Comm_vacancy-inputs_1'!$C938,'Comm_vacancy-LA_data'!$B:$B,'Comm_vacancy-inputs_1'!$B938)</f>
        <v>3553</v>
      </c>
      <c r="E938" s="72">
        <f>SUMIFS('Comm_vacancy-LA_data'!F:F,'Comm_vacancy-LA_data'!$D:$D,'Comm_vacancy-inputs_1'!$C938,'Comm_vacancy-LA_data'!$B:$B,'Comm_vacancy-inputs_1'!$B938)</f>
        <v>190</v>
      </c>
      <c r="F938" s="132">
        <f t="shared" si="28"/>
        <v>5.3475935828877004E-2</v>
      </c>
      <c r="G938" s="108">
        <f t="shared" si="29"/>
        <v>44378</v>
      </c>
    </row>
    <row r="939" spans="1:7" x14ac:dyDescent="0.35">
      <c r="A939" s="72" t="s">
        <v>358</v>
      </c>
      <c r="B939" s="72" t="s">
        <v>359</v>
      </c>
      <c r="C939" s="72" t="s">
        <v>1089</v>
      </c>
      <c r="D939" s="72">
        <f>SUMIFS('Comm_vacancy-LA_data'!E:E,'Comm_vacancy-LA_data'!$D:$D,'Comm_vacancy-inputs_1'!$C939,'Comm_vacancy-LA_data'!$B:$B,'Comm_vacancy-inputs_1'!$B939)</f>
        <v>3615</v>
      </c>
      <c r="E939" s="72">
        <f>SUMIFS('Comm_vacancy-LA_data'!F:F,'Comm_vacancy-LA_data'!$D:$D,'Comm_vacancy-inputs_1'!$C939,'Comm_vacancy-LA_data'!$B:$B,'Comm_vacancy-inputs_1'!$B939)</f>
        <v>167</v>
      </c>
      <c r="F939" s="132">
        <f t="shared" si="28"/>
        <v>4.6196403872752423E-2</v>
      </c>
      <c r="G939" s="108">
        <f t="shared" si="29"/>
        <v>44287</v>
      </c>
    </row>
    <row r="940" spans="1:7" x14ac:dyDescent="0.35">
      <c r="A940" s="72" t="s">
        <v>358</v>
      </c>
      <c r="B940" s="72" t="s">
        <v>359</v>
      </c>
      <c r="C940" s="72" t="s">
        <v>1090</v>
      </c>
      <c r="D940" s="72">
        <f>SUMIFS('Comm_vacancy-LA_data'!E:E,'Comm_vacancy-LA_data'!$D:$D,'Comm_vacancy-inputs_1'!$C940,'Comm_vacancy-LA_data'!$B:$B,'Comm_vacancy-inputs_1'!$B940)</f>
        <v>3629</v>
      </c>
      <c r="E940" s="72">
        <f>SUMIFS('Comm_vacancy-LA_data'!F:F,'Comm_vacancy-LA_data'!$D:$D,'Comm_vacancy-inputs_1'!$C940,'Comm_vacancy-LA_data'!$B:$B,'Comm_vacancy-inputs_1'!$B940)</f>
        <v>166</v>
      </c>
      <c r="F940" s="132">
        <f t="shared" si="28"/>
        <v>4.5742628823367319E-2</v>
      </c>
      <c r="G940" s="108">
        <f t="shared" si="29"/>
        <v>44197</v>
      </c>
    </row>
    <row r="941" spans="1:7" x14ac:dyDescent="0.35">
      <c r="A941" s="72" t="s">
        <v>358</v>
      </c>
      <c r="B941" s="72" t="s">
        <v>359</v>
      </c>
      <c r="C941" s="72" t="s">
        <v>1091</v>
      </c>
      <c r="D941" s="72">
        <f>SUMIFS('Comm_vacancy-LA_data'!E:E,'Comm_vacancy-LA_data'!$D:$D,'Comm_vacancy-inputs_1'!$C941,'Comm_vacancy-LA_data'!$B:$B,'Comm_vacancy-inputs_1'!$B941)</f>
        <v>3633</v>
      </c>
      <c r="E941" s="72">
        <f>SUMIFS('Comm_vacancy-LA_data'!F:F,'Comm_vacancy-LA_data'!$D:$D,'Comm_vacancy-inputs_1'!$C941,'Comm_vacancy-LA_data'!$B:$B,'Comm_vacancy-inputs_1'!$B941)</f>
        <v>147</v>
      </c>
      <c r="F941" s="132">
        <f t="shared" si="28"/>
        <v>4.046242774566474E-2</v>
      </c>
      <c r="G941" s="108">
        <f t="shared" si="29"/>
        <v>44105</v>
      </c>
    </row>
    <row r="942" spans="1:7" x14ac:dyDescent="0.35">
      <c r="A942" s="72" t="s">
        <v>358</v>
      </c>
      <c r="B942" s="72" t="s">
        <v>359</v>
      </c>
      <c r="C942" s="72" t="s">
        <v>1092</v>
      </c>
      <c r="D942" s="72">
        <f>SUMIFS('Comm_vacancy-LA_data'!E:E,'Comm_vacancy-LA_data'!$D:$D,'Comm_vacancy-inputs_1'!$C942,'Comm_vacancy-LA_data'!$B:$B,'Comm_vacancy-inputs_1'!$B942)</f>
        <v>3631</v>
      </c>
      <c r="E942" s="72">
        <f>SUMIFS('Comm_vacancy-LA_data'!F:F,'Comm_vacancy-LA_data'!$D:$D,'Comm_vacancy-inputs_1'!$C942,'Comm_vacancy-LA_data'!$B:$B,'Comm_vacancy-inputs_1'!$B942)</f>
        <v>150</v>
      </c>
      <c r="F942" s="132">
        <f t="shared" si="28"/>
        <v>4.131093362709997E-2</v>
      </c>
      <c r="G942" s="108">
        <f t="shared" si="29"/>
        <v>44013</v>
      </c>
    </row>
    <row r="943" spans="1:7" x14ac:dyDescent="0.35">
      <c r="A943" s="72" t="s">
        <v>358</v>
      </c>
      <c r="B943" s="72" t="s">
        <v>359</v>
      </c>
      <c r="C943" s="72" t="s">
        <v>1093</v>
      </c>
      <c r="D943" s="72">
        <f>SUMIFS('Comm_vacancy-LA_data'!E:E,'Comm_vacancy-LA_data'!$D:$D,'Comm_vacancy-inputs_1'!$C943,'Comm_vacancy-LA_data'!$B:$B,'Comm_vacancy-inputs_1'!$B943)</f>
        <v>3550</v>
      </c>
      <c r="E943" s="72">
        <f>SUMIFS('Comm_vacancy-LA_data'!F:F,'Comm_vacancy-LA_data'!$D:$D,'Comm_vacancy-inputs_1'!$C943,'Comm_vacancy-LA_data'!$B:$B,'Comm_vacancy-inputs_1'!$B943)</f>
        <v>145</v>
      </c>
      <c r="F943" s="132">
        <f t="shared" si="28"/>
        <v>4.0845070422535212E-2</v>
      </c>
      <c r="G943" s="108">
        <f t="shared" si="29"/>
        <v>43922</v>
      </c>
    </row>
    <row r="944" spans="1:7" x14ac:dyDescent="0.35">
      <c r="A944" s="72" t="s">
        <v>358</v>
      </c>
      <c r="B944" s="72" t="s">
        <v>359</v>
      </c>
      <c r="C944" s="72" t="s">
        <v>1094</v>
      </c>
      <c r="D944" s="72">
        <f>SUMIFS('Comm_vacancy-LA_data'!E:E,'Comm_vacancy-LA_data'!$D:$D,'Comm_vacancy-inputs_1'!$C944,'Comm_vacancy-LA_data'!$B:$B,'Comm_vacancy-inputs_1'!$B944)</f>
        <v>3543</v>
      </c>
      <c r="E944" s="72">
        <f>SUMIFS('Comm_vacancy-LA_data'!F:F,'Comm_vacancy-LA_data'!$D:$D,'Comm_vacancy-inputs_1'!$C944,'Comm_vacancy-LA_data'!$B:$B,'Comm_vacancy-inputs_1'!$B944)</f>
        <v>130</v>
      </c>
      <c r="F944" s="132">
        <f t="shared" si="28"/>
        <v>3.6692068868190798E-2</v>
      </c>
      <c r="G944" s="108">
        <f t="shared" si="29"/>
        <v>43831</v>
      </c>
    </row>
    <row r="945" spans="1:7" x14ac:dyDescent="0.35">
      <c r="A945" s="72" t="s">
        <v>358</v>
      </c>
      <c r="B945" s="72" t="s">
        <v>359</v>
      </c>
      <c r="C945" s="72" t="s">
        <v>1095</v>
      </c>
      <c r="D945" s="72">
        <f>SUMIFS('Comm_vacancy-LA_data'!E:E,'Comm_vacancy-LA_data'!$D:$D,'Comm_vacancy-inputs_1'!$C945,'Comm_vacancy-LA_data'!$B:$B,'Comm_vacancy-inputs_1'!$B945)</f>
        <v>3564</v>
      </c>
      <c r="E945" s="72">
        <f>SUMIFS('Comm_vacancy-LA_data'!F:F,'Comm_vacancy-LA_data'!$D:$D,'Comm_vacancy-inputs_1'!$C945,'Comm_vacancy-LA_data'!$B:$B,'Comm_vacancy-inputs_1'!$B945)</f>
        <v>140</v>
      </c>
      <c r="F945" s="132">
        <f t="shared" si="28"/>
        <v>3.9281705948372617E-2</v>
      </c>
      <c r="G945" s="108">
        <f t="shared" si="29"/>
        <v>43739</v>
      </c>
    </row>
    <row r="946" spans="1:7" x14ac:dyDescent="0.35">
      <c r="A946" s="72" t="s">
        <v>358</v>
      </c>
      <c r="B946" s="72" t="s">
        <v>359</v>
      </c>
      <c r="C946" s="72" t="s">
        <v>1096</v>
      </c>
      <c r="D946" s="72">
        <f>SUMIFS('Comm_vacancy-LA_data'!E:E,'Comm_vacancy-LA_data'!$D:$D,'Comm_vacancy-inputs_1'!$C946,'Comm_vacancy-LA_data'!$B:$B,'Comm_vacancy-inputs_1'!$B946)</f>
        <v>3558</v>
      </c>
      <c r="E946" s="72">
        <f>SUMIFS('Comm_vacancy-LA_data'!F:F,'Comm_vacancy-LA_data'!$D:$D,'Comm_vacancy-inputs_1'!$C946,'Comm_vacancy-LA_data'!$B:$B,'Comm_vacancy-inputs_1'!$B946)</f>
        <v>146</v>
      </c>
      <c r="F946" s="132">
        <f t="shared" si="28"/>
        <v>4.1034288926363127E-2</v>
      </c>
      <c r="G946" s="108">
        <f t="shared" si="29"/>
        <v>43647</v>
      </c>
    </row>
    <row r="947" spans="1:7" x14ac:dyDescent="0.35">
      <c r="A947" s="72" t="s">
        <v>358</v>
      </c>
      <c r="B947" s="72" t="s">
        <v>359</v>
      </c>
      <c r="C947" s="72" t="s">
        <v>1097</v>
      </c>
      <c r="D947" s="72">
        <f>SUMIFS('Comm_vacancy-LA_data'!E:E,'Comm_vacancy-LA_data'!$D:$D,'Comm_vacancy-inputs_1'!$C947,'Comm_vacancy-LA_data'!$B:$B,'Comm_vacancy-inputs_1'!$B947)</f>
        <v>3553</v>
      </c>
      <c r="E947" s="72">
        <f>SUMIFS('Comm_vacancy-LA_data'!F:F,'Comm_vacancy-LA_data'!$D:$D,'Comm_vacancy-inputs_1'!$C947,'Comm_vacancy-LA_data'!$B:$B,'Comm_vacancy-inputs_1'!$B947)</f>
        <v>94</v>
      </c>
      <c r="F947" s="132">
        <f t="shared" si="28"/>
        <v>2.6456515620602309E-2</v>
      </c>
      <c r="G947" s="108">
        <f t="shared" si="29"/>
        <v>43556</v>
      </c>
    </row>
    <row r="948" spans="1:7" x14ac:dyDescent="0.35">
      <c r="A948" s="72" t="s">
        <v>358</v>
      </c>
      <c r="B948" s="72" t="s">
        <v>359</v>
      </c>
      <c r="C948" s="72" t="s">
        <v>1098</v>
      </c>
      <c r="D948" s="72">
        <f>SUMIFS('Comm_vacancy-LA_data'!E:E,'Comm_vacancy-LA_data'!$D:$D,'Comm_vacancy-inputs_1'!$C948,'Comm_vacancy-LA_data'!$B:$B,'Comm_vacancy-inputs_1'!$B948)</f>
        <v>3504</v>
      </c>
      <c r="E948" s="72">
        <f>SUMIFS('Comm_vacancy-LA_data'!F:F,'Comm_vacancy-LA_data'!$D:$D,'Comm_vacancy-inputs_1'!$C948,'Comm_vacancy-LA_data'!$B:$B,'Comm_vacancy-inputs_1'!$B948)</f>
        <v>95</v>
      </c>
      <c r="F948" s="132">
        <f t="shared" si="28"/>
        <v>2.711187214611872E-2</v>
      </c>
      <c r="G948" s="108">
        <f t="shared" si="29"/>
        <v>43466</v>
      </c>
    </row>
    <row r="949" spans="1:7" x14ac:dyDescent="0.35">
      <c r="A949" s="72" t="s">
        <v>358</v>
      </c>
      <c r="B949" s="72" t="s">
        <v>359</v>
      </c>
      <c r="C949" s="72" t="s">
        <v>1099</v>
      </c>
      <c r="D949" s="72">
        <f>SUMIFS('Comm_vacancy-LA_data'!E:E,'Comm_vacancy-LA_data'!$D:$D,'Comm_vacancy-inputs_1'!$C949,'Comm_vacancy-LA_data'!$B:$B,'Comm_vacancy-inputs_1'!$B949)</f>
        <v>3813</v>
      </c>
      <c r="E949" s="72">
        <f>SUMIFS('Comm_vacancy-LA_data'!F:F,'Comm_vacancy-LA_data'!$D:$D,'Comm_vacancy-inputs_1'!$C949,'Comm_vacancy-LA_data'!$B:$B,'Comm_vacancy-inputs_1'!$B949)</f>
        <v>155</v>
      </c>
      <c r="F949" s="132">
        <f t="shared" si="28"/>
        <v>4.065040650406504E-2</v>
      </c>
      <c r="G949" s="108">
        <f t="shared" si="29"/>
        <v>43374</v>
      </c>
    </row>
    <row r="950" spans="1:7" x14ac:dyDescent="0.35">
      <c r="A950" s="72" t="s">
        <v>360</v>
      </c>
      <c r="B950" s="72" t="s">
        <v>361</v>
      </c>
      <c r="C950" s="72" t="s">
        <v>1088</v>
      </c>
      <c r="D950" s="72">
        <f>SUMIFS('Comm_vacancy-LA_data'!E:E,'Comm_vacancy-LA_data'!$D:$D,'Comm_vacancy-inputs_1'!$C950,'Comm_vacancy-LA_data'!$B:$B,'Comm_vacancy-inputs_1'!$B950)</f>
        <v>3414</v>
      </c>
      <c r="E950" s="72">
        <f>SUMIFS('Comm_vacancy-LA_data'!F:F,'Comm_vacancy-LA_data'!$D:$D,'Comm_vacancy-inputs_1'!$C950,'Comm_vacancy-LA_data'!$B:$B,'Comm_vacancy-inputs_1'!$B950)</f>
        <v>279</v>
      </c>
      <c r="F950" s="132">
        <f t="shared" si="28"/>
        <v>8.1722319859402454E-2</v>
      </c>
      <c r="G950" s="108">
        <f t="shared" si="29"/>
        <v>44378</v>
      </c>
    </row>
    <row r="951" spans="1:7" x14ac:dyDescent="0.35">
      <c r="A951" s="72" t="s">
        <v>360</v>
      </c>
      <c r="B951" s="72" t="s">
        <v>361</v>
      </c>
      <c r="C951" s="72" t="s">
        <v>1089</v>
      </c>
      <c r="D951" s="72">
        <f>SUMIFS('Comm_vacancy-LA_data'!E:E,'Comm_vacancy-LA_data'!$D:$D,'Comm_vacancy-inputs_1'!$C951,'Comm_vacancy-LA_data'!$B:$B,'Comm_vacancy-inputs_1'!$B951)</f>
        <v>3399</v>
      </c>
      <c r="E951" s="72">
        <f>SUMIFS('Comm_vacancy-LA_data'!F:F,'Comm_vacancy-LA_data'!$D:$D,'Comm_vacancy-inputs_1'!$C951,'Comm_vacancy-LA_data'!$B:$B,'Comm_vacancy-inputs_1'!$B951)</f>
        <v>252</v>
      </c>
      <c r="F951" s="132">
        <f t="shared" si="28"/>
        <v>7.4139452780229473E-2</v>
      </c>
      <c r="G951" s="108">
        <f t="shared" si="29"/>
        <v>44287</v>
      </c>
    </row>
    <row r="952" spans="1:7" x14ac:dyDescent="0.35">
      <c r="A952" s="72" t="s">
        <v>360</v>
      </c>
      <c r="B952" s="72" t="s">
        <v>361</v>
      </c>
      <c r="C952" s="72" t="s">
        <v>1090</v>
      </c>
      <c r="D952" s="72">
        <f>SUMIFS('Comm_vacancy-LA_data'!E:E,'Comm_vacancy-LA_data'!$D:$D,'Comm_vacancy-inputs_1'!$C952,'Comm_vacancy-LA_data'!$B:$B,'Comm_vacancy-inputs_1'!$B952)</f>
        <v>3387</v>
      </c>
      <c r="E952" s="72">
        <f>SUMIFS('Comm_vacancy-LA_data'!F:F,'Comm_vacancy-LA_data'!$D:$D,'Comm_vacancy-inputs_1'!$C952,'Comm_vacancy-LA_data'!$B:$B,'Comm_vacancy-inputs_1'!$B952)</f>
        <v>168</v>
      </c>
      <c r="F952" s="132">
        <f t="shared" si="28"/>
        <v>4.9601417183348095E-2</v>
      </c>
      <c r="G952" s="108">
        <f t="shared" si="29"/>
        <v>44197</v>
      </c>
    </row>
    <row r="953" spans="1:7" x14ac:dyDescent="0.35">
      <c r="A953" s="72" t="s">
        <v>360</v>
      </c>
      <c r="B953" s="72" t="s">
        <v>361</v>
      </c>
      <c r="C953" s="72" t="s">
        <v>1091</v>
      </c>
      <c r="D953" s="72">
        <f>SUMIFS('Comm_vacancy-LA_data'!E:E,'Comm_vacancy-LA_data'!$D:$D,'Comm_vacancy-inputs_1'!$C953,'Comm_vacancy-LA_data'!$B:$B,'Comm_vacancy-inputs_1'!$B953)</f>
        <v>3372</v>
      </c>
      <c r="E953" s="72">
        <f>SUMIFS('Comm_vacancy-LA_data'!F:F,'Comm_vacancy-LA_data'!$D:$D,'Comm_vacancy-inputs_1'!$C953,'Comm_vacancy-LA_data'!$B:$B,'Comm_vacancy-inputs_1'!$B953)</f>
        <v>171</v>
      </c>
      <c r="F953" s="132">
        <f t="shared" si="28"/>
        <v>5.0711743772241996E-2</v>
      </c>
      <c r="G953" s="108">
        <f t="shared" si="29"/>
        <v>44105</v>
      </c>
    </row>
    <row r="954" spans="1:7" x14ac:dyDescent="0.35">
      <c r="A954" s="72" t="s">
        <v>360</v>
      </c>
      <c r="B954" s="72" t="s">
        <v>361</v>
      </c>
      <c r="C954" s="72" t="s">
        <v>1092</v>
      </c>
      <c r="D954" s="72">
        <f>SUMIFS('Comm_vacancy-LA_data'!E:E,'Comm_vacancy-LA_data'!$D:$D,'Comm_vacancy-inputs_1'!$C954,'Comm_vacancy-LA_data'!$B:$B,'Comm_vacancy-inputs_1'!$B954)</f>
        <v>3336</v>
      </c>
      <c r="E954" s="72">
        <f>SUMIFS('Comm_vacancy-LA_data'!F:F,'Comm_vacancy-LA_data'!$D:$D,'Comm_vacancy-inputs_1'!$C954,'Comm_vacancy-LA_data'!$B:$B,'Comm_vacancy-inputs_1'!$B954)</f>
        <v>189</v>
      </c>
      <c r="F954" s="132">
        <f t="shared" si="28"/>
        <v>5.6654676258992807E-2</v>
      </c>
      <c r="G954" s="108">
        <f t="shared" si="29"/>
        <v>44013</v>
      </c>
    </row>
    <row r="955" spans="1:7" x14ac:dyDescent="0.35">
      <c r="A955" s="72" t="s">
        <v>360</v>
      </c>
      <c r="B955" s="72" t="s">
        <v>361</v>
      </c>
      <c r="C955" s="72" t="s">
        <v>1093</v>
      </c>
      <c r="D955" s="72">
        <f>SUMIFS('Comm_vacancy-LA_data'!E:E,'Comm_vacancy-LA_data'!$D:$D,'Comm_vacancy-inputs_1'!$C955,'Comm_vacancy-LA_data'!$B:$B,'Comm_vacancy-inputs_1'!$B955)</f>
        <v>3373</v>
      </c>
      <c r="E955" s="72">
        <f>SUMIFS('Comm_vacancy-LA_data'!F:F,'Comm_vacancy-LA_data'!$D:$D,'Comm_vacancy-inputs_1'!$C955,'Comm_vacancy-LA_data'!$B:$B,'Comm_vacancy-inputs_1'!$B955)</f>
        <v>189</v>
      </c>
      <c r="F955" s="132">
        <f t="shared" si="28"/>
        <v>5.6033204862140529E-2</v>
      </c>
      <c r="G955" s="108">
        <f t="shared" si="29"/>
        <v>43922</v>
      </c>
    </row>
    <row r="956" spans="1:7" x14ac:dyDescent="0.35">
      <c r="A956" s="72" t="s">
        <v>360</v>
      </c>
      <c r="B956" s="72" t="s">
        <v>361</v>
      </c>
      <c r="C956" s="72" t="s">
        <v>1094</v>
      </c>
      <c r="D956" s="72">
        <f>SUMIFS('Comm_vacancy-LA_data'!E:E,'Comm_vacancy-LA_data'!$D:$D,'Comm_vacancy-inputs_1'!$C956,'Comm_vacancy-LA_data'!$B:$B,'Comm_vacancy-inputs_1'!$B956)</f>
        <v>3325</v>
      </c>
      <c r="E956" s="72">
        <f>SUMIFS('Comm_vacancy-LA_data'!F:F,'Comm_vacancy-LA_data'!$D:$D,'Comm_vacancy-inputs_1'!$C956,'Comm_vacancy-LA_data'!$B:$B,'Comm_vacancy-inputs_1'!$B956)</f>
        <v>180</v>
      </c>
      <c r="F956" s="132">
        <f t="shared" si="28"/>
        <v>5.4135338345864661E-2</v>
      </c>
      <c r="G956" s="108">
        <f t="shared" si="29"/>
        <v>43831</v>
      </c>
    </row>
    <row r="957" spans="1:7" x14ac:dyDescent="0.35">
      <c r="A957" s="72" t="s">
        <v>360</v>
      </c>
      <c r="B957" s="72" t="s">
        <v>361</v>
      </c>
      <c r="C957" s="72" t="s">
        <v>1095</v>
      </c>
      <c r="D957" s="72">
        <f>SUMIFS('Comm_vacancy-LA_data'!E:E,'Comm_vacancy-LA_data'!$D:$D,'Comm_vacancy-inputs_1'!$C957,'Comm_vacancy-LA_data'!$B:$B,'Comm_vacancy-inputs_1'!$B957)</f>
        <v>3343</v>
      </c>
      <c r="E957" s="72">
        <f>SUMIFS('Comm_vacancy-LA_data'!F:F,'Comm_vacancy-LA_data'!$D:$D,'Comm_vacancy-inputs_1'!$C957,'Comm_vacancy-LA_data'!$B:$B,'Comm_vacancy-inputs_1'!$B957)</f>
        <v>206</v>
      </c>
      <c r="F957" s="132">
        <f t="shared" si="28"/>
        <v>6.1621298235118159E-2</v>
      </c>
      <c r="G957" s="108">
        <f t="shared" si="29"/>
        <v>43739</v>
      </c>
    </row>
    <row r="958" spans="1:7" x14ac:dyDescent="0.35">
      <c r="A958" s="72" t="s">
        <v>360</v>
      </c>
      <c r="B958" s="72" t="s">
        <v>361</v>
      </c>
      <c r="C958" s="72" t="s">
        <v>1096</v>
      </c>
      <c r="D958" s="72">
        <f>SUMIFS('Comm_vacancy-LA_data'!E:E,'Comm_vacancy-LA_data'!$D:$D,'Comm_vacancy-inputs_1'!$C958,'Comm_vacancy-LA_data'!$B:$B,'Comm_vacancy-inputs_1'!$B958)</f>
        <v>3317</v>
      </c>
      <c r="E958" s="72">
        <f>SUMIFS('Comm_vacancy-LA_data'!F:F,'Comm_vacancy-LA_data'!$D:$D,'Comm_vacancy-inputs_1'!$C958,'Comm_vacancy-LA_data'!$B:$B,'Comm_vacancy-inputs_1'!$B958)</f>
        <v>192</v>
      </c>
      <c r="F958" s="132">
        <f t="shared" si="28"/>
        <v>5.7883629785951157E-2</v>
      </c>
      <c r="G958" s="108">
        <f t="shared" si="29"/>
        <v>43647</v>
      </c>
    </row>
    <row r="959" spans="1:7" x14ac:dyDescent="0.35">
      <c r="A959" s="72" t="s">
        <v>360</v>
      </c>
      <c r="B959" s="72" t="s">
        <v>361</v>
      </c>
      <c r="C959" s="72" t="s">
        <v>1097</v>
      </c>
      <c r="D959" s="72">
        <f>SUMIFS('Comm_vacancy-LA_data'!E:E,'Comm_vacancy-LA_data'!$D:$D,'Comm_vacancy-inputs_1'!$C959,'Comm_vacancy-LA_data'!$B:$B,'Comm_vacancy-inputs_1'!$B959)</f>
        <v>3315</v>
      </c>
      <c r="E959" s="72">
        <f>SUMIFS('Comm_vacancy-LA_data'!F:F,'Comm_vacancy-LA_data'!$D:$D,'Comm_vacancy-inputs_1'!$C959,'Comm_vacancy-LA_data'!$B:$B,'Comm_vacancy-inputs_1'!$B959)</f>
        <v>184</v>
      </c>
      <c r="F959" s="132">
        <f t="shared" si="28"/>
        <v>5.5505279034690796E-2</v>
      </c>
      <c r="G959" s="108">
        <f t="shared" si="29"/>
        <v>43556</v>
      </c>
    </row>
    <row r="960" spans="1:7" x14ac:dyDescent="0.35">
      <c r="A960" s="72" t="s">
        <v>360</v>
      </c>
      <c r="B960" s="72" t="s">
        <v>361</v>
      </c>
      <c r="C960" s="72" t="s">
        <v>1098</v>
      </c>
      <c r="D960" s="72">
        <f>SUMIFS('Comm_vacancy-LA_data'!E:E,'Comm_vacancy-LA_data'!$D:$D,'Comm_vacancy-inputs_1'!$C960,'Comm_vacancy-LA_data'!$B:$B,'Comm_vacancy-inputs_1'!$B960)</f>
        <v>3241</v>
      </c>
      <c r="E960" s="72">
        <f>SUMIFS('Comm_vacancy-LA_data'!F:F,'Comm_vacancy-LA_data'!$D:$D,'Comm_vacancy-inputs_1'!$C960,'Comm_vacancy-LA_data'!$B:$B,'Comm_vacancy-inputs_1'!$B960)</f>
        <v>182</v>
      </c>
      <c r="F960" s="132">
        <f t="shared" si="28"/>
        <v>5.6155507559395246E-2</v>
      </c>
      <c r="G960" s="108">
        <f t="shared" si="29"/>
        <v>43466</v>
      </c>
    </row>
    <row r="961" spans="1:7" x14ac:dyDescent="0.35">
      <c r="A961" s="72" t="s">
        <v>360</v>
      </c>
      <c r="B961" s="72" t="s">
        <v>361</v>
      </c>
      <c r="C961" s="72" t="s">
        <v>1099</v>
      </c>
      <c r="D961" s="72">
        <f>SUMIFS('Comm_vacancy-LA_data'!E:E,'Comm_vacancy-LA_data'!$D:$D,'Comm_vacancy-inputs_1'!$C961,'Comm_vacancy-LA_data'!$B:$B,'Comm_vacancy-inputs_1'!$B961)</f>
        <v>3432</v>
      </c>
      <c r="E961" s="72">
        <f>SUMIFS('Comm_vacancy-LA_data'!F:F,'Comm_vacancy-LA_data'!$D:$D,'Comm_vacancy-inputs_1'!$C961,'Comm_vacancy-LA_data'!$B:$B,'Comm_vacancy-inputs_1'!$B961)</f>
        <v>210</v>
      </c>
      <c r="F961" s="132">
        <f t="shared" si="28"/>
        <v>6.1188811188811192E-2</v>
      </c>
      <c r="G961" s="108">
        <f t="shared" si="29"/>
        <v>43374</v>
      </c>
    </row>
    <row r="962" spans="1:7" x14ac:dyDescent="0.35">
      <c r="A962" s="72" t="s">
        <v>362</v>
      </c>
      <c r="B962" s="72" t="s">
        <v>363</v>
      </c>
      <c r="C962" s="72" t="s">
        <v>1088</v>
      </c>
      <c r="D962" s="72">
        <f>SUMIFS('Comm_vacancy-LA_data'!E:E,'Comm_vacancy-LA_data'!$D:$D,'Comm_vacancy-inputs_1'!$C962,'Comm_vacancy-LA_data'!$B:$B,'Comm_vacancy-inputs_1'!$B962)</f>
        <v>2522</v>
      </c>
      <c r="E962" s="72">
        <f>SUMIFS('Comm_vacancy-LA_data'!F:F,'Comm_vacancy-LA_data'!$D:$D,'Comm_vacancy-inputs_1'!$C962,'Comm_vacancy-LA_data'!$B:$B,'Comm_vacancy-inputs_1'!$B962)</f>
        <v>232</v>
      </c>
      <c r="F962" s="132">
        <f t="shared" si="28"/>
        <v>9.1990483743061069E-2</v>
      </c>
      <c r="G962" s="108">
        <f t="shared" si="29"/>
        <v>44378</v>
      </c>
    </row>
    <row r="963" spans="1:7" x14ac:dyDescent="0.35">
      <c r="A963" s="72" t="s">
        <v>362</v>
      </c>
      <c r="B963" s="72" t="s">
        <v>363</v>
      </c>
      <c r="C963" s="72" t="s">
        <v>1089</v>
      </c>
      <c r="D963" s="72">
        <f>SUMIFS('Comm_vacancy-LA_data'!E:E,'Comm_vacancy-LA_data'!$D:$D,'Comm_vacancy-inputs_1'!$C963,'Comm_vacancy-LA_data'!$B:$B,'Comm_vacancy-inputs_1'!$B963)</f>
        <v>2518</v>
      </c>
      <c r="E963" s="72">
        <f>SUMIFS('Comm_vacancy-LA_data'!F:F,'Comm_vacancy-LA_data'!$D:$D,'Comm_vacancy-inputs_1'!$C963,'Comm_vacancy-LA_data'!$B:$B,'Comm_vacancy-inputs_1'!$B963)</f>
        <v>220</v>
      </c>
      <c r="F963" s="132">
        <f t="shared" ref="F963:F1026" si="30">IF(E963&lt;&gt;0,E963/D963,"-")</f>
        <v>8.7370929308975373E-2</v>
      </c>
      <c r="G963" s="108">
        <f t="shared" ref="G963:G1026" si="31">DATE(LEFT(C963,4),RIGHT(LEFT(C963,7),2),1)</f>
        <v>44287</v>
      </c>
    </row>
    <row r="964" spans="1:7" x14ac:dyDescent="0.35">
      <c r="A964" s="72" t="s">
        <v>362</v>
      </c>
      <c r="B964" s="72" t="s">
        <v>363</v>
      </c>
      <c r="C964" s="72" t="s">
        <v>1090</v>
      </c>
      <c r="D964" s="72">
        <f>SUMIFS('Comm_vacancy-LA_data'!E:E,'Comm_vacancy-LA_data'!$D:$D,'Comm_vacancy-inputs_1'!$C964,'Comm_vacancy-LA_data'!$B:$B,'Comm_vacancy-inputs_1'!$B964)</f>
        <v>2521</v>
      </c>
      <c r="E964" s="72">
        <f>SUMIFS('Comm_vacancy-LA_data'!F:F,'Comm_vacancy-LA_data'!$D:$D,'Comm_vacancy-inputs_1'!$C964,'Comm_vacancy-LA_data'!$B:$B,'Comm_vacancy-inputs_1'!$B964)</f>
        <v>236</v>
      </c>
      <c r="F964" s="132">
        <f t="shared" si="30"/>
        <v>9.3613645378817931E-2</v>
      </c>
      <c r="G964" s="108">
        <f t="shared" si="31"/>
        <v>44197</v>
      </c>
    </row>
    <row r="965" spans="1:7" x14ac:dyDescent="0.35">
      <c r="A965" s="72" t="s">
        <v>362</v>
      </c>
      <c r="B965" s="72" t="s">
        <v>363</v>
      </c>
      <c r="C965" s="72" t="s">
        <v>1091</v>
      </c>
      <c r="D965" s="72">
        <f>SUMIFS('Comm_vacancy-LA_data'!E:E,'Comm_vacancy-LA_data'!$D:$D,'Comm_vacancy-inputs_1'!$C965,'Comm_vacancy-LA_data'!$B:$B,'Comm_vacancy-inputs_1'!$B965)</f>
        <v>2523</v>
      </c>
      <c r="E965" s="72">
        <f>SUMIFS('Comm_vacancy-LA_data'!F:F,'Comm_vacancy-LA_data'!$D:$D,'Comm_vacancy-inputs_1'!$C965,'Comm_vacancy-LA_data'!$B:$B,'Comm_vacancy-inputs_1'!$B965)</f>
        <v>248</v>
      </c>
      <c r="F965" s="132">
        <f t="shared" si="30"/>
        <v>9.8295679746333728E-2</v>
      </c>
      <c r="G965" s="108">
        <f t="shared" si="31"/>
        <v>44105</v>
      </c>
    </row>
    <row r="966" spans="1:7" x14ac:dyDescent="0.35">
      <c r="A966" s="72" t="s">
        <v>362</v>
      </c>
      <c r="B966" s="72" t="s">
        <v>363</v>
      </c>
      <c r="C966" s="72" t="s">
        <v>1092</v>
      </c>
      <c r="D966" s="72">
        <f>SUMIFS('Comm_vacancy-LA_data'!E:E,'Comm_vacancy-LA_data'!$D:$D,'Comm_vacancy-inputs_1'!$C966,'Comm_vacancy-LA_data'!$B:$B,'Comm_vacancy-inputs_1'!$B966)</f>
        <v>2521</v>
      </c>
      <c r="E966" s="72">
        <f>SUMIFS('Comm_vacancy-LA_data'!F:F,'Comm_vacancy-LA_data'!$D:$D,'Comm_vacancy-inputs_1'!$C966,'Comm_vacancy-LA_data'!$B:$B,'Comm_vacancy-inputs_1'!$B966)</f>
        <v>233</v>
      </c>
      <c r="F966" s="132">
        <f t="shared" si="30"/>
        <v>9.2423641412138047E-2</v>
      </c>
      <c r="G966" s="108">
        <f t="shared" si="31"/>
        <v>44013</v>
      </c>
    </row>
    <row r="967" spans="1:7" x14ac:dyDescent="0.35">
      <c r="A967" s="72" t="s">
        <v>362</v>
      </c>
      <c r="B967" s="72" t="s">
        <v>363</v>
      </c>
      <c r="C967" s="72" t="s">
        <v>1093</v>
      </c>
      <c r="D967" s="72">
        <f>SUMIFS('Comm_vacancy-LA_data'!E:E,'Comm_vacancy-LA_data'!$D:$D,'Comm_vacancy-inputs_1'!$C967,'Comm_vacancy-LA_data'!$B:$B,'Comm_vacancy-inputs_1'!$B967)</f>
        <v>2523</v>
      </c>
      <c r="E967" s="72">
        <f>SUMIFS('Comm_vacancy-LA_data'!F:F,'Comm_vacancy-LA_data'!$D:$D,'Comm_vacancy-inputs_1'!$C967,'Comm_vacancy-LA_data'!$B:$B,'Comm_vacancy-inputs_1'!$B967)</f>
        <v>205</v>
      </c>
      <c r="F967" s="132">
        <f t="shared" si="30"/>
        <v>8.125247720967102E-2</v>
      </c>
      <c r="G967" s="108">
        <f t="shared" si="31"/>
        <v>43922</v>
      </c>
    </row>
    <row r="968" spans="1:7" x14ac:dyDescent="0.35">
      <c r="A968" s="72" t="s">
        <v>362</v>
      </c>
      <c r="B968" s="72" t="s">
        <v>363</v>
      </c>
      <c r="C968" s="72" t="s">
        <v>1094</v>
      </c>
      <c r="D968" s="72">
        <f>SUMIFS('Comm_vacancy-LA_data'!E:E,'Comm_vacancy-LA_data'!$D:$D,'Comm_vacancy-inputs_1'!$C968,'Comm_vacancy-LA_data'!$B:$B,'Comm_vacancy-inputs_1'!$B968)</f>
        <v>2509</v>
      </c>
      <c r="E968" s="72">
        <f>SUMIFS('Comm_vacancy-LA_data'!F:F,'Comm_vacancy-LA_data'!$D:$D,'Comm_vacancy-inputs_1'!$C968,'Comm_vacancy-LA_data'!$B:$B,'Comm_vacancy-inputs_1'!$B968)</f>
        <v>204</v>
      </c>
      <c r="F968" s="132">
        <f t="shared" si="30"/>
        <v>8.1307293742526904E-2</v>
      </c>
      <c r="G968" s="108">
        <f t="shared" si="31"/>
        <v>43831</v>
      </c>
    </row>
    <row r="969" spans="1:7" x14ac:dyDescent="0.35">
      <c r="A969" s="72" t="s">
        <v>362</v>
      </c>
      <c r="B969" s="72" t="s">
        <v>363</v>
      </c>
      <c r="C969" s="72" t="s">
        <v>1095</v>
      </c>
      <c r="D969" s="72">
        <f>SUMIFS('Comm_vacancy-LA_data'!E:E,'Comm_vacancy-LA_data'!$D:$D,'Comm_vacancy-inputs_1'!$C969,'Comm_vacancy-LA_data'!$B:$B,'Comm_vacancy-inputs_1'!$B969)</f>
        <v>2505</v>
      </c>
      <c r="E969" s="72">
        <f>SUMIFS('Comm_vacancy-LA_data'!F:F,'Comm_vacancy-LA_data'!$D:$D,'Comm_vacancy-inputs_1'!$C969,'Comm_vacancy-LA_data'!$B:$B,'Comm_vacancy-inputs_1'!$B969)</f>
        <v>199</v>
      </c>
      <c r="F969" s="132">
        <f t="shared" si="30"/>
        <v>7.9441117764471061E-2</v>
      </c>
      <c r="G969" s="108">
        <f t="shared" si="31"/>
        <v>43739</v>
      </c>
    </row>
    <row r="970" spans="1:7" x14ac:dyDescent="0.35">
      <c r="A970" s="72" t="s">
        <v>362</v>
      </c>
      <c r="B970" s="72" t="s">
        <v>363</v>
      </c>
      <c r="C970" s="72" t="s">
        <v>1096</v>
      </c>
      <c r="D970" s="72">
        <f>SUMIFS('Comm_vacancy-LA_data'!E:E,'Comm_vacancy-LA_data'!$D:$D,'Comm_vacancy-inputs_1'!$C970,'Comm_vacancy-LA_data'!$B:$B,'Comm_vacancy-inputs_1'!$B970)</f>
        <v>2502</v>
      </c>
      <c r="E970" s="72">
        <f>SUMIFS('Comm_vacancy-LA_data'!F:F,'Comm_vacancy-LA_data'!$D:$D,'Comm_vacancy-inputs_1'!$C970,'Comm_vacancy-LA_data'!$B:$B,'Comm_vacancy-inputs_1'!$B970)</f>
        <v>218</v>
      </c>
      <c r="F970" s="132">
        <f t="shared" si="30"/>
        <v>8.7130295763389293E-2</v>
      </c>
      <c r="G970" s="108">
        <f t="shared" si="31"/>
        <v>43647</v>
      </c>
    </row>
    <row r="971" spans="1:7" x14ac:dyDescent="0.35">
      <c r="A971" s="72" t="s">
        <v>362</v>
      </c>
      <c r="B971" s="72" t="s">
        <v>363</v>
      </c>
      <c r="C971" s="72" t="s">
        <v>1097</v>
      </c>
      <c r="D971" s="72">
        <f>SUMIFS('Comm_vacancy-LA_data'!E:E,'Comm_vacancy-LA_data'!$D:$D,'Comm_vacancy-inputs_1'!$C971,'Comm_vacancy-LA_data'!$B:$B,'Comm_vacancy-inputs_1'!$B971)</f>
        <v>2487</v>
      </c>
      <c r="E971" s="72">
        <f>SUMIFS('Comm_vacancy-LA_data'!F:F,'Comm_vacancy-LA_data'!$D:$D,'Comm_vacancy-inputs_1'!$C971,'Comm_vacancy-LA_data'!$B:$B,'Comm_vacancy-inputs_1'!$B971)</f>
        <v>208</v>
      </c>
      <c r="F971" s="132">
        <f t="shared" si="30"/>
        <v>8.3634901487736224E-2</v>
      </c>
      <c r="G971" s="108">
        <f t="shared" si="31"/>
        <v>43556</v>
      </c>
    </row>
    <row r="972" spans="1:7" x14ac:dyDescent="0.35">
      <c r="A972" s="72" t="s">
        <v>362</v>
      </c>
      <c r="B972" s="72" t="s">
        <v>363</v>
      </c>
      <c r="C972" s="72" t="s">
        <v>1098</v>
      </c>
      <c r="D972" s="72">
        <f>SUMIFS('Comm_vacancy-LA_data'!E:E,'Comm_vacancy-LA_data'!$D:$D,'Comm_vacancy-inputs_1'!$C972,'Comm_vacancy-LA_data'!$B:$B,'Comm_vacancy-inputs_1'!$B972)</f>
        <v>2451</v>
      </c>
      <c r="E972" s="72">
        <f>SUMIFS('Comm_vacancy-LA_data'!F:F,'Comm_vacancy-LA_data'!$D:$D,'Comm_vacancy-inputs_1'!$C972,'Comm_vacancy-LA_data'!$B:$B,'Comm_vacancy-inputs_1'!$B972)</f>
        <v>209</v>
      </c>
      <c r="F972" s="132">
        <f t="shared" si="30"/>
        <v>8.5271317829457363E-2</v>
      </c>
      <c r="G972" s="108">
        <f t="shared" si="31"/>
        <v>43466</v>
      </c>
    </row>
    <row r="973" spans="1:7" x14ac:dyDescent="0.35">
      <c r="A973" s="72" t="s">
        <v>362</v>
      </c>
      <c r="B973" s="72" t="s">
        <v>363</v>
      </c>
      <c r="C973" s="72" t="s">
        <v>1099</v>
      </c>
      <c r="D973" s="72">
        <f>SUMIFS('Comm_vacancy-LA_data'!E:E,'Comm_vacancy-LA_data'!$D:$D,'Comm_vacancy-inputs_1'!$C973,'Comm_vacancy-LA_data'!$B:$B,'Comm_vacancy-inputs_1'!$B973)</f>
        <v>2645</v>
      </c>
      <c r="E973" s="72">
        <f>SUMIFS('Comm_vacancy-LA_data'!F:F,'Comm_vacancy-LA_data'!$D:$D,'Comm_vacancy-inputs_1'!$C973,'Comm_vacancy-LA_data'!$B:$B,'Comm_vacancy-inputs_1'!$B973)</f>
        <v>269</v>
      </c>
      <c r="F973" s="132">
        <f t="shared" si="30"/>
        <v>0.10170132325141777</v>
      </c>
      <c r="G973" s="108">
        <f t="shared" si="31"/>
        <v>43374</v>
      </c>
    </row>
    <row r="974" spans="1:7" x14ac:dyDescent="0.35">
      <c r="A974" s="72" t="s">
        <v>999</v>
      </c>
      <c r="B974" s="72" t="s">
        <v>1000</v>
      </c>
      <c r="C974" s="72" t="s">
        <v>1088</v>
      </c>
      <c r="D974" s="72">
        <f>SUMIFS('Comm_vacancy-LA_data'!E:E,'Comm_vacancy-LA_data'!$D:$D,'Comm_vacancy-inputs_1'!$C974,'Comm_vacancy-LA_data'!$B:$B,'Comm_vacancy-inputs_1'!$B974)</f>
        <v>2304</v>
      </c>
      <c r="E974" s="72">
        <f>SUMIFS('Comm_vacancy-LA_data'!F:F,'Comm_vacancy-LA_data'!$D:$D,'Comm_vacancy-inputs_1'!$C974,'Comm_vacancy-LA_data'!$B:$B,'Comm_vacancy-inputs_1'!$B974)</f>
        <v>194</v>
      </c>
      <c r="F974" s="132">
        <f t="shared" si="30"/>
        <v>8.4201388888888895E-2</v>
      </c>
      <c r="G974" s="108">
        <f t="shared" si="31"/>
        <v>44378</v>
      </c>
    </row>
    <row r="975" spans="1:7" x14ac:dyDescent="0.35">
      <c r="A975" s="72" t="s">
        <v>999</v>
      </c>
      <c r="B975" s="72" t="s">
        <v>1000</v>
      </c>
      <c r="C975" s="72" t="s">
        <v>1089</v>
      </c>
      <c r="D975" s="72">
        <f>SUMIFS('Comm_vacancy-LA_data'!E:E,'Comm_vacancy-LA_data'!$D:$D,'Comm_vacancy-inputs_1'!$C975,'Comm_vacancy-LA_data'!$B:$B,'Comm_vacancy-inputs_1'!$B975)</f>
        <v>2306</v>
      </c>
      <c r="E975" s="72">
        <f>SUMIFS('Comm_vacancy-LA_data'!F:F,'Comm_vacancy-LA_data'!$D:$D,'Comm_vacancy-inputs_1'!$C975,'Comm_vacancy-LA_data'!$B:$B,'Comm_vacancy-inputs_1'!$B975)</f>
        <v>193</v>
      </c>
      <c r="F975" s="132">
        <f t="shared" si="30"/>
        <v>8.3694709453599303E-2</v>
      </c>
      <c r="G975" s="108">
        <f t="shared" si="31"/>
        <v>44287</v>
      </c>
    </row>
    <row r="976" spans="1:7" x14ac:dyDescent="0.35">
      <c r="A976" s="72" t="s">
        <v>999</v>
      </c>
      <c r="B976" s="72" t="s">
        <v>1000</v>
      </c>
      <c r="C976" s="72" t="s">
        <v>1090</v>
      </c>
      <c r="D976" s="72">
        <f>SUMIFS('Comm_vacancy-LA_data'!E:E,'Comm_vacancy-LA_data'!$D:$D,'Comm_vacancy-inputs_1'!$C976,'Comm_vacancy-LA_data'!$B:$B,'Comm_vacancy-inputs_1'!$B976)</f>
        <v>2301</v>
      </c>
      <c r="E976" s="72">
        <f>SUMIFS('Comm_vacancy-LA_data'!F:F,'Comm_vacancy-LA_data'!$D:$D,'Comm_vacancy-inputs_1'!$C976,'Comm_vacancy-LA_data'!$B:$B,'Comm_vacancy-inputs_1'!$B976)</f>
        <v>195</v>
      </c>
      <c r="F976" s="132">
        <f t="shared" si="30"/>
        <v>8.4745762711864403E-2</v>
      </c>
      <c r="G976" s="108">
        <f t="shared" si="31"/>
        <v>44197</v>
      </c>
    </row>
    <row r="977" spans="1:7" x14ac:dyDescent="0.35">
      <c r="A977" s="72" t="s">
        <v>999</v>
      </c>
      <c r="B977" s="72" t="s">
        <v>1000</v>
      </c>
      <c r="C977" s="72" t="s">
        <v>1091</v>
      </c>
      <c r="D977" s="72">
        <f>SUMIFS('Comm_vacancy-LA_data'!E:E,'Comm_vacancy-LA_data'!$D:$D,'Comm_vacancy-inputs_1'!$C977,'Comm_vacancy-LA_data'!$B:$B,'Comm_vacancy-inputs_1'!$B977)</f>
        <v>2297</v>
      </c>
      <c r="E977" s="72">
        <f>SUMIFS('Comm_vacancy-LA_data'!F:F,'Comm_vacancy-LA_data'!$D:$D,'Comm_vacancy-inputs_1'!$C977,'Comm_vacancy-LA_data'!$B:$B,'Comm_vacancy-inputs_1'!$B977)</f>
        <v>194</v>
      </c>
      <c r="F977" s="132">
        <f t="shared" si="30"/>
        <v>8.4457988680888121E-2</v>
      </c>
      <c r="G977" s="108">
        <f t="shared" si="31"/>
        <v>44105</v>
      </c>
    </row>
    <row r="978" spans="1:7" x14ac:dyDescent="0.35">
      <c r="A978" s="72" t="s">
        <v>999</v>
      </c>
      <c r="B978" s="72" t="s">
        <v>1000</v>
      </c>
      <c r="C978" s="72" t="s">
        <v>1092</v>
      </c>
      <c r="D978" s="72">
        <f>SUMIFS('Comm_vacancy-LA_data'!E:E,'Comm_vacancy-LA_data'!$D:$D,'Comm_vacancy-inputs_1'!$C978,'Comm_vacancy-LA_data'!$B:$B,'Comm_vacancy-inputs_1'!$B978)</f>
        <v>2290</v>
      </c>
      <c r="E978" s="72">
        <f>SUMIFS('Comm_vacancy-LA_data'!F:F,'Comm_vacancy-LA_data'!$D:$D,'Comm_vacancy-inputs_1'!$C978,'Comm_vacancy-LA_data'!$B:$B,'Comm_vacancy-inputs_1'!$B978)</f>
        <v>197</v>
      </c>
      <c r="F978" s="132">
        <f t="shared" si="30"/>
        <v>8.6026200873362449E-2</v>
      </c>
      <c r="G978" s="108">
        <f t="shared" si="31"/>
        <v>44013</v>
      </c>
    </row>
    <row r="979" spans="1:7" x14ac:dyDescent="0.35">
      <c r="A979" s="72" t="s">
        <v>999</v>
      </c>
      <c r="B979" s="72" t="s">
        <v>1000</v>
      </c>
      <c r="C979" s="72" t="s">
        <v>1093</v>
      </c>
      <c r="D979" s="72">
        <f>SUMIFS('Comm_vacancy-LA_data'!E:E,'Comm_vacancy-LA_data'!$D:$D,'Comm_vacancy-inputs_1'!$C979,'Comm_vacancy-LA_data'!$B:$B,'Comm_vacancy-inputs_1'!$B979)</f>
        <v>2283</v>
      </c>
      <c r="E979" s="72">
        <f>SUMIFS('Comm_vacancy-LA_data'!F:F,'Comm_vacancy-LA_data'!$D:$D,'Comm_vacancy-inputs_1'!$C979,'Comm_vacancy-LA_data'!$B:$B,'Comm_vacancy-inputs_1'!$B979)</f>
        <v>206</v>
      </c>
      <c r="F979" s="132">
        <f t="shared" si="30"/>
        <v>9.0232150678931228E-2</v>
      </c>
      <c r="G979" s="108">
        <f t="shared" si="31"/>
        <v>43922</v>
      </c>
    </row>
    <row r="980" spans="1:7" x14ac:dyDescent="0.35">
      <c r="A980" s="72" t="s">
        <v>999</v>
      </c>
      <c r="B980" s="72" t="s">
        <v>1000</v>
      </c>
      <c r="C980" s="72" t="s">
        <v>1094</v>
      </c>
      <c r="D980" s="72">
        <f>SUMIFS('Comm_vacancy-LA_data'!E:E,'Comm_vacancy-LA_data'!$D:$D,'Comm_vacancy-inputs_1'!$C980,'Comm_vacancy-LA_data'!$B:$B,'Comm_vacancy-inputs_1'!$B980)</f>
        <v>2257</v>
      </c>
      <c r="E980" s="72">
        <f>SUMIFS('Comm_vacancy-LA_data'!F:F,'Comm_vacancy-LA_data'!$D:$D,'Comm_vacancy-inputs_1'!$C980,'Comm_vacancy-LA_data'!$B:$B,'Comm_vacancy-inputs_1'!$B980)</f>
        <v>209</v>
      </c>
      <c r="F980" s="132">
        <f t="shared" si="30"/>
        <v>9.2600797518830311E-2</v>
      </c>
      <c r="G980" s="108">
        <f t="shared" si="31"/>
        <v>43831</v>
      </c>
    </row>
    <row r="981" spans="1:7" x14ac:dyDescent="0.35">
      <c r="A981" s="72" t="s">
        <v>999</v>
      </c>
      <c r="B981" s="72" t="s">
        <v>1000</v>
      </c>
      <c r="C981" s="72" t="s">
        <v>1095</v>
      </c>
      <c r="D981" s="72">
        <f>SUMIFS('Comm_vacancy-LA_data'!E:E,'Comm_vacancy-LA_data'!$D:$D,'Comm_vacancy-inputs_1'!$C981,'Comm_vacancy-LA_data'!$B:$B,'Comm_vacancy-inputs_1'!$B981)</f>
        <v>2260</v>
      </c>
      <c r="E981" s="72">
        <f>SUMIFS('Comm_vacancy-LA_data'!F:F,'Comm_vacancy-LA_data'!$D:$D,'Comm_vacancy-inputs_1'!$C981,'Comm_vacancy-LA_data'!$B:$B,'Comm_vacancy-inputs_1'!$B981)</f>
        <v>213</v>
      </c>
      <c r="F981" s="132">
        <f t="shared" si="30"/>
        <v>9.4247787610619471E-2</v>
      </c>
      <c r="G981" s="108">
        <f t="shared" si="31"/>
        <v>43739</v>
      </c>
    </row>
    <row r="982" spans="1:7" x14ac:dyDescent="0.35">
      <c r="A982" s="72" t="s">
        <v>999</v>
      </c>
      <c r="B982" s="72" t="s">
        <v>1000</v>
      </c>
      <c r="C982" s="72" t="s">
        <v>1096</v>
      </c>
      <c r="D982" s="72">
        <f>SUMIFS('Comm_vacancy-LA_data'!E:E,'Comm_vacancy-LA_data'!$D:$D,'Comm_vacancy-inputs_1'!$C982,'Comm_vacancy-LA_data'!$B:$B,'Comm_vacancy-inputs_1'!$B982)</f>
        <v>2259</v>
      </c>
      <c r="E982" s="72">
        <f>SUMIFS('Comm_vacancy-LA_data'!F:F,'Comm_vacancy-LA_data'!$D:$D,'Comm_vacancy-inputs_1'!$C982,'Comm_vacancy-LA_data'!$B:$B,'Comm_vacancy-inputs_1'!$B982)</f>
        <v>212</v>
      </c>
      <c r="F982" s="132">
        <f t="shared" si="30"/>
        <v>9.3846834882691452E-2</v>
      </c>
      <c r="G982" s="108">
        <f t="shared" si="31"/>
        <v>43647</v>
      </c>
    </row>
    <row r="983" spans="1:7" x14ac:dyDescent="0.35">
      <c r="A983" s="72" t="s">
        <v>999</v>
      </c>
      <c r="B983" s="72" t="s">
        <v>1000</v>
      </c>
      <c r="C983" s="72" t="s">
        <v>1097</v>
      </c>
      <c r="D983" s="72">
        <f>SUMIFS('Comm_vacancy-LA_data'!E:E,'Comm_vacancy-LA_data'!$D:$D,'Comm_vacancy-inputs_1'!$C983,'Comm_vacancy-LA_data'!$B:$B,'Comm_vacancy-inputs_1'!$B983)</f>
        <v>2263</v>
      </c>
      <c r="E983" s="72">
        <f>SUMIFS('Comm_vacancy-LA_data'!F:F,'Comm_vacancy-LA_data'!$D:$D,'Comm_vacancy-inputs_1'!$C983,'Comm_vacancy-LA_data'!$B:$B,'Comm_vacancy-inputs_1'!$B983)</f>
        <v>198</v>
      </c>
      <c r="F983" s="132">
        <f t="shared" si="30"/>
        <v>8.7494476358815729E-2</v>
      </c>
      <c r="G983" s="108">
        <f t="shared" si="31"/>
        <v>43556</v>
      </c>
    </row>
    <row r="984" spans="1:7" x14ac:dyDescent="0.35">
      <c r="A984" s="72" t="s">
        <v>999</v>
      </c>
      <c r="B984" s="72" t="s">
        <v>1000</v>
      </c>
      <c r="C984" s="72" t="s">
        <v>1098</v>
      </c>
      <c r="D984" s="72">
        <f>SUMIFS('Comm_vacancy-LA_data'!E:E,'Comm_vacancy-LA_data'!$D:$D,'Comm_vacancy-inputs_1'!$C984,'Comm_vacancy-LA_data'!$B:$B,'Comm_vacancy-inputs_1'!$B984)</f>
        <v>2232</v>
      </c>
      <c r="E984" s="72">
        <f>SUMIFS('Comm_vacancy-LA_data'!F:F,'Comm_vacancy-LA_data'!$D:$D,'Comm_vacancy-inputs_1'!$C984,'Comm_vacancy-LA_data'!$B:$B,'Comm_vacancy-inputs_1'!$B984)</f>
        <v>201</v>
      </c>
      <c r="F984" s="132">
        <f t="shared" si="30"/>
        <v>9.0053763440860218E-2</v>
      </c>
      <c r="G984" s="108">
        <f t="shared" si="31"/>
        <v>43466</v>
      </c>
    </row>
    <row r="985" spans="1:7" x14ac:dyDescent="0.35">
      <c r="A985" s="72" t="s">
        <v>999</v>
      </c>
      <c r="B985" s="72" t="s">
        <v>1000</v>
      </c>
      <c r="C985" s="72" t="s">
        <v>1099</v>
      </c>
      <c r="D985" s="72">
        <f>SUMIFS('Comm_vacancy-LA_data'!E:E,'Comm_vacancy-LA_data'!$D:$D,'Comm_vacancy-inputs_1'!$C985,'Comm_vacancy-LA_data'!$B:$B,'Comm_vacancy-inputs_1'!$B985)</f>
        <v>2343</v>
      </c>
      <c r="E985" s="72">
        <f>SUMIFS('Comm_vacancy-LA_data'!F:F,'Comm_vacancy-LA_data'!$D:$D,'Comm_vacancy-inputs_1'!$C985,'Comm_vacancy-LA_data'!$B:$B,'Comm_vacancy-inputs_1'!$B985)</f>
        <v>227</v>
      </c>
      <c r="F985" s="132">
        <f t="shared" si="30"/>
        <v>9.6884336320956041E-2</v>
      </c>
      <c r="G985" s="108">
        <f t="shared" si="31"/>
        <v>43374</v>
      </c>
    </row>
    <row r="986" spans="1:7" x14ac:dyDescent="0.35">
      <c r="A986" s="72" t="s">
        <v>364</v>
      </c>
      <c r="B986" s="72" t="s">
        <v>365</v>
      </c>
      <c r="C986" s="72" t="s">
        <v>1088</v>
      </c>
      <c r="D986" s="72">
        <f>SUMIFS('Comm_vacancy-LA_data'!E:E,'Comm_vacancy-LA_data'!$D:$D,'Comm_vacancy-inputs_1'!$C986,'Comm_vacancy-LA_data'!$B:$B,'Comm_vacancy-inputs_1'!$B986)</f>
        <v>3819</v>
      </c>
      <c r="E986" s="72">
        <f>SUMIFS('Comm_vacancy-LA_data'!F:F,'Comm_vacancy-LA_data'!$D:$D,'Comm_vacancy-inputs_1'!$C986,'Comm_vacancy-LA_data'!$B:$B,'Comm_vacancy-inputs_1'!$B986)</f>
        <v>225</v>
      </c>
      <c r="F986" s="132">
        <f t="shared" si="30"/>
        <v>5.8915946582875099E-2</v>
      </c>
      <c r="G986" s="108">
        <f t="shared" si="31"/>
        <v>44378</v>
      </c>
    </row>
    <row r="987" spans="1:7" x14ac:dyDescent="0.35">
      <c r="A987" s="72" t="s">
        <v>364</v>
      </c>
      <c r="B987" s="72" t="s">
        <v>365</v>
      </c>
      <c r="C987" s="72" t="s">
        <v>1089</v>
      </c>
      <c r="D987" s="72">
        <f>SUMIFS('Comm_vacancy-LA_data'!E:E,'Comm_vacancy-LA_data'!$D:$D,'Comm_vacancy-inputs_1'!$C987,'Comm_vacancy-LA_data'!$B:$B,'Comm_vacancy-inputs_1'!$B987)</f>
        <v>3822</v>
      </c>
      <c r="E987" s="72">
        <f>SUMIFS('Comm_vacancy-LA_data'!F:F,'Comm_vacancy-LA_data'!$D:$D,'Comm_vacancy-inputs_1'!$C987,'Comm_vacancy-LA_data'!$B:$B,'Comm_vacancy-inputs_1'!$B987)</f>
        <v>223</v>
      </c>
      <c r="F987" s="132">
        <f t="shared" si="30"/>
        <v>5.8346415489272635E-2</v>
      </c>
      <c r="G987" s="108">
        <f t="shared" si="31"/>
        <v>44287</v>
      </c>
    </row>
    <row r="988" spans="1:7" x14ac:dyDescent="0.35">
      <c r="A988" s="72" t="s">
        <v>364</v>
      </c>
      <c r="B988" s="72" t="s">
        <v>365</v>
      </c>
      <c r="C988" s="72" t="s">
        <v>1090</v>
      </c>
      <c r="D988" s="72">
        <f>SUMIFS('Comm_vacancy-LA_data'!E:E,'Comm_vacancy-LA_data'!$D:$D,'Comm_vacancy-inputs_1'!$C988,'Comm_vacancy-LA_data'!$B:$B,'Comm_vacancy-inputs_1'!$B988)</f>
        <v>3820</v>
      </c>
      <c r="E988" s="72">
        <f>SUMIFS('Comm_vacancy-LA_data'!F:F,'Comm_vacancy-LA_data'!$D:$D,'Comm_vacancy-inputs_1'!$C988,'Comm_vacancy-LA_data'!$B:$B,'Comm_vacancy-inputs_1'!$B988)</f>
        <v>227</v>
      </c>
      <c r="F988" s="132">
        <f t="shared" si="30"/>
        <v>5.9424083769633505E-2</v>
      </c>
      <c r="G988" s="108">
        <f t="shared" si="31"/>
        <v>44197</v>
      </c>
    </row>
    <row r="989" spans="1:7" x14ac:dyDescent="0.35">
      <c r="A989" s="72" t="s">
        <v>364</v>
      </c>
      <c r="B989" s="72" t="s">
        <v>365</v>
      </c>
      <c r="C989" s="72" t="s">
        <v>1091</v>
      </c>
      <c r="D989" s="72">
        <f>SUMIFS('Comm_vacancy-LA_data'!E:E,'Comm_vacancy-LA_data'!$D:$D,'Comm_vacancy-inputs_1'!$C989,'Comm_vacancy-LA_data'!$B:$B,'Comm_vacancy-inputs_1'!$B989)</f>
        <v>3816</v>
      </c>
      <c r="E989" s="72">
        <f>SUMIFS('Comm_vacancy-LA_data'!F:F,'Comm_vacancy-LA_data'!$D:$D,'Comm_vacancy-inputs_1'!$C989,'Comm_vacancy-LA_data'!$B:$B,'Comm_vacancy-inputs_1'!$B989)</f>
        <v>231</v>
      </c>
      <c r="F989" s="132">
        <f t="shared" si="30"/>
        <v>6.0534591194968554E-2</v>
      </c>
      <c r="G989" s="108">
        <f t="shared" si="31"/>
        <v>44105</v>
      </c>
    </row>
    <row r="990" spans="1:7" x14ac:dyDescent="0.35">
      <c r="A990" s="72" t="s">
        <v>364</v>
      </c>
      <c r="B990" s="72" t="s">
        <v>365</v>
      </c>
      <c r="C990" s="72" t="s">
        <v>1092</v>
      </c>
      <c r="D990" s="72">
        <f>SUMIFS('Comm_vacancy-LA_data'!E:E,'Comm_vacancy-LA_data'!$D:$D,'Comm_vacancy-inputs_1'!$C990,'Comm_vacancy-LA_data'!$B:$B,'Comm_vacancy-inputs_1'!$B990)</f>
        <v>3823</v>
      </c>
      <c r="E990" s="72">
        <f>SUMIFS('Comm_vacancy-LA_data'!F:F,'Comm_vacancy-LA_data'!$D:$D,'Comm_vacancy-inputs_1'!$C990,'Comm_vacancy-LA_data'!$B:$B,'Comm_vacancy-inputs_1'!$B990)</f>
        <v>241</v>
      </c>
      <c r="F990" s="132">
        <f t="shared" si="30"/>
        <v>6.303949777661523E-2</v>
      </c>
      <c r="G990" s="108">
        <f t="shared" si="31"/>
        <v>44013</v>
      </c>
    </row>
    <row r="991" spans="1:7" x14ac:dyDescent="0.35">
      <c r="A991" s="72" t="s">
        <v>364</v>
      </c>
      <c r="B991" s="72" t="s">
        <v>365</v>
      </c>
      <c r="C991" s="72" t="s">
        <v>1093</v>
      </c>
      <c r="D991" s="72">
        <f>SUMIFS('Comm_vacancy-LA_data'!E:E,'Comm_vacancy-LA_data'!$D:$D,'Comm_vacancy-inputs_1'!$C991,'Comm_vacancy-LA_data'!$B:$B,'Comm_vacancy-inputs_1'!$B991)</f>
        <v>3824</v>
      </c>
      <c r="E991" s="72">
        <f>SUMIFS('Comm_vacancy-LA_data'!F:F,'Comm_vacancy-LA_data'!$D:$D,'Comm_vacancy-inputs_1'!$C991,'Comm_vacancy-LA_data'!$B:$B,'Comm_vacancy-inputs_1'!$B991)</f>
        <v>240</v>
      </c>
      <c r="F991" s="132">
        <f t="shared" si="30"/>
        <v>6.2761506276150625E-2</v>
      </c>
      <c r="G991" s="108">
        <f t="shared" si="31"/>
        <v>43922</v>
      </c>
    </row>
    <row r="992" spans="1:7" x14ac:dyDescent="0.35">
      <c r="A992" s="72" t="s">
        <v>364</v>
      </c>
      <c r="B992" s="72" t="s">
        <v>365</v>
      </c>
      <c r="C992" s="72" t="s">
        <v>1094</v>
      </c>
      <c r="D992" s="72">
        <f>SUMIFS('Comm_vacancy-LA_data'!E:E,'Comm_vacancy-LA_data'!$D:$D,'Comm_vacancy-inputs_1'!$C992,'Comm_vacancy-LA_data'!$B:$B,'Comm_vacancy-inputs_1'!$B992)</f>
        <v>3767</v>
      </c>
      <c r="E992" s="72">
        <f>SUMIFS('Comm_vacancy-LA_data'!F:F,'Comm_vacancy-LA_data'!$D:$D,'Comm_vacancy-inputs_1'!$C992,'Comm_vacancy-LA_data'!$B:$B,'Comm_vacancy-inputs_1'!$B992)</f>
        <v>243</v>
      </c>
      <c r="F992" s="132">
        <f t="shared" si="30"/>
        <v>6.4507565702150257E-2</v>
      </c>
      <c r="G992" s="108">
        <f t="shared" si="31"/>
        <v>43831</v>
      </c>
    </row>
    <row r="993" spans="1:7" x14ac:dyDescent="0.35">
      <c r="A993" s="72" t="s">
        <v>364</v>
      </c>
      <c r="B993" s="72" t="s">
        <v>365</v>
      </c>
      <c r="C993" s="72" t="s">
        <v>1095</v>
      </c>
      <c r="D993" s="72">
        <f>SUMIFS('Comm_vacancy-LA_data'!E:E,'Comm_vacancy-LA_data'!$D:$D,'Comm_vacancy-inputs_1'!$C993,'Comm_vacancy-LA_data'!$B:$B,'Comm_vacancy-inputs_1'!$B993)</f>
        <v>3770</v>
      </c>
      <c r="E993" s="72">
        <f>SUMIFS('Comm_vacancy-LA_data'!F:F,'Comm_vacancy-LA_data'!$D:$D,'Comm_vacancy-inputs_1'!$C993,'Comm_vacancy-LA_data'!$B:$B,'Comm_vacancy-inputs_1'!$B993)</f>
        <v>252</v>
      </c>
      <c r="F993" s="132">
        <f t="shared" si="30"/>
        <v>6.6843501326259949E-2</v>
      </c>
      <c r="G993" s="108">
        <f t="shared" si="31"/>
        <v>43739</v>
      </c>
    </row>
    <row r="994" spans="1:7" x14ac:dyDescent="0.35">
      <c r="A994" s="72" t="s">
        <v>364</v>
      </c>
      <c r="B994" s="72" t="s">
        <v>365</v>
      </c>
      <c r="C994" s="72" t="s">
        <v>1096</v>
      </c>
      <c r="D994" s="72">
        <f>SUMIFS('Comm_vacancy-LA_data'!E:E,'Comm_vacancy-LA_data'!$D:$D,'Comm_vacancy-inputs_1'!$C994,'Comm_vacancy-LA_data'!$B:$B,'Comm_vacancy-inputs_1'!$B994)</f>
        <v>3758</v>
      </c>
      <c r="E994" s="72">
        <f>SUMIFS('Comm_vacancy-LA_data'!F:F,'Comm_vacancy-LA_data'!$D:$D,'Comm_vacancy-inputs_1'!$C994,'Comm_vacancy-LA_data'!$B:$B,'Comm_vacancy-inputs_1'!$B994)</f>
        <v>262</v>
      </c>
      <c r="F994" s="132">
        <f t="shared" si="30"/>
        <v>6.9717935071846732E-2</v>
      </c>
      <c r="G994" s="108">
        <f t="shared" si="31"/>
        <v>43647</v>
      </c>
    </row>
    <row r="995" spans="1:7" x14ac:dyDescent="0.35">
      <c r="A995" s="72" t="s">
        <v>364</v>
      </c>
      <c r="B995" s="72" t="s">
        <v>365</v>
      </c>
      <c r="C995" s="72" t="s">
        <v>1097</v>
      </c>
      <c r="D995" s="72">
        <f>SUMIFS('Comm_vacancy-LA_data'!E:E,'Comm_vacancy-LA_data'!$D:$D,'Comm_vacancy-inputs_1'!$C995,'Comm_vacancy-LA_data'!$B:$B,'Comm_vacancy-inputs_1'!$B995)</f>
        <v>3749</v>
      </c>
      <c r="E995" s="72">
        <f>SUMIFS('Comm_vacancy-LA_data'!F:F,'Comm_vacancy-LA_data'!$D:$D,'Comm_vacancy-inputs_1'!$C995,'Comm_vacancy-LA_data'!$B:$B,'Comm_vacancy-inputs_1'!$B995)</f>
        <v>250</v>
      </c>
      <c r="F995" s="132">
        <f t="shared" si="30"/>
        <v>6.6684449186449724E-2</v>
      </c>
      <c r="G995" s="108">
        <f t="shared" si="31"/>
        <v>43556</v>
      </c>
    </row>
    <row r="996" spans="1:7" x14ac:dyDescent="0.35">
      <c r="A996" s="72" t="s">
        <v>364</v>
      </c>
      <c r="B996" s="72" t="s">
        <v>365</v>
      </c>
      <c r="C996" s="72" t="s">
        <v>1098</v>
      </c>
      <c r="D996" s="72">
        <f>SUMIFS('Comm_vacancy-LA_data'!E:E,'Comm_vacancy-LA_data'!$D:$D,'Comm_vacancy-inputs_1'!$C996,'Comm_vacancy-LA_data'!$B:$B,'Comm_vacancy-inputs_1'!$B996)</f>
        <v>3710</v>
      </c>
      <c r="E996" s="72">
        <f>SUMIFS('Comm_vacancy-LA_data'!F:F,'Comm_vacancy-LA_data'!$D:$D,'Comm_vacancy-inputs_1'!$C996,'Comm_vacancy-LA_data'!$B:$B,'Comm_vacancy-inputs_1'!$B996)</f>
        <v>242</v>
      </c>
      <c r="F996" s="132">
        <f t="shared" si="30"/>
        <v>6.5229110512129374E-2</v>
      </c>
      <c r="G996" s="108">
        <f t="shared" si="31"/>
        <v>43466</v>
      </c>
    </row>
    <row r="997" spans="1:7" x14ac:dyDescent="0.35">
      <c r="A997" s="72" t="s">
        <v>364</v>
      </c>
      <c r="B997" s="72" t="s">
        <v>365</v>
      </c>
      <c r="C997" s="72" t="s">
        <v>1099</v>
      </c>
      <c r="D997" s="72">
        <f>SUMIFS('Comm_vacancy-LA_data'!E:E,'Comm_vacancy-LA_data'!$D:$D,'Comm_vacancy-inputs_1'!$C997,'Comm_vacancy-LA_data'!$B:$B,'Comm_vacancy-inputs_1'!$B997)</f>
        <v>3794</v>
      </c>
      <c r="E997" s="72">
        <f>SUMIFS('Comm_vacancy-LA_data'!F:F,'Comm_vacancy-LA_data'!$D:$D,'Comm_vacancy-inputs_1'!$C997,'Comm_vacancy-LA_data'!$B:$B,'Comm_vacancy-inputs_1'!$B997)</f>
        <v>272</v>
      </c>
      <c r="F997" s="132">
        <f t="shared" si="30"/>
        <v>7.1692145492883497E-2</v>
      </c>
      <c r="G997" s="108">
        <f t="shared" si="31"/>
        <v>43374</v>
      </c>
    </row>
    <row r="998" spans="1:7" x14ac:dyDescent="0.35">
      <c r="A998" s="72" t="s">
        <v>366</v>
      </c>
      <c r="B998" s="72" t="s">
        <v>367</v>
      </c>
      <c r="C998" s="72" t="s">
        <v>1088</v>
      </c>
      <c r="D998" s="72">
        <f>SUMIFS('Comm_vacancy-LA_data'!E:E,'Comm_vacancy-LA_data'!$D:$D,'Comm_vacancy-inputs_1'!$C998,'Comm_vacancy-LA_data'!$B:$B,'Comm_vacancy-inputs_1'!$B998)</f>
        <v>7780</v>
      </c>
      <c r="E998" s="72">
        <f>SUMIFS('Comm_vacancy-LA_data'!F:F,'Comm_vacancy-LA_data'!$D:$D,'Comm_vacancy-inputs_1'!$C998,'Comm_vacancy-LA_data'!$B:$B,'Comm_vacancy-inputs_1'!$B998)</f>
        <v>1141</v>
      </c>
      <c r="F998" s="132">
        <f t="shared" si="30"/>
        <v>0.14665809768637533</v>
      </c>
      <c r="G998" s="108">
        <f t="shared" si="31"/>
        <v>44378</v>
      </c>
    </row>
    <row r="999" spans="1:7" x14ac:dyDescent="0.35">
      <c r="A999" s="72" t="s">
        <v>366</v>
      </c>
      <c r="B999" s="72" t="s">
        <v>367</v>
      </c>
      <c r="C999" s="72" t="s">
        <v>1089</v>
      </c>
      <c r="D999" s="72">
        <f>SUMIFS('Comm_vacancy-LA_data'!E:E,'Comm_vacancy-LA_data'!$D:$D,'Comm_vacancy-inputs_1'!$C999,'Comm_vacancy-LA_data'!$B:$B,'Comm_vacancy-inputs_1'!$B999)</f>
        <v>7802</v>
      </c>
      <c r="E999" s="72">
        <f>SUMIFS('Comm_vacancy-LA_data'!F:F,'Comm_vacancy-LA_data'!$D:$D,'Comm_vacancy-inputs_1'!$C999,'Comm_vacancy-LA_data'!$B:$B,'Comm_vacancy-inputs_1'!$B999)</f>
        <v>1105</v>
      </c>
      <c r="F999" s="132">
        <f t="shared" si="30"/>
        <v>0.14163035119200204</v>
      </c>
      <c r="G999" s="108">
        <f t="shared" si="31"/>
        <v>44287</v>
      </c>
    </row>
    <row r="1000" spans="1:7" x14ac:dyDescent="0.35">
      <c r="A1000" s="72" t="s">
        <v>366</v>
      </c>
      <c r="B1000" s="72" t="s">
        <v>367</v>
      </c>
      <c r="C1000" s="72" t="s">
        <v>1090</v>
      </c>
      <c r="D1000" s="72">
        <f>SUMIFS('Comm_vacancy-LA_data'!E:E,'Comm_vacancy-LA_data'!$D:$D,'Comm_vacancy-inputs_1'!$C1000,'Comm_vacancy-LA_data'!$B:$B,'Comm_vacancy-inputs_1'!$B1000)</f>
        <v>7794</v>
      </c>
      <c r="E1000" s="72">
        <f>SUMIFS('Comm_vacancy-LA_data'!F:F,'Comm_vacancy-LA_data'!$D:$D,'Comm_vacancy-inputs_1'!$C1000,'Comm_vacancy-LA_data'!$B:$B,'Comm_vacancy-inputs_1'!$B1000)</f>
        <v>1070</v>
      </c>
      <c r="F1000" s="132">
        <f t="shared" si="30"/>
        <v>0.13728509109571466</v>
      </c>
      <c r="G1000" s="108">
        <f t="shared" si="31"/>
        <v>44197</v>
      </c>
    </row>
    <row r="1001" spans="1:7" x14ac:dyDescent="0.35">
      <c r="A1001" s="72" t="s">
        <v>366</v>
      </c>
      <c r="B1001" s="72" t="s">
        <v>367</v>
      </c>
      <c r="C1001" s="72" t="s">
        <v>1091</v>
      </c>
      <c r="D1001" s="72">
        <f>SUMIFS('Comm_vacancy-LA_data'!E:E,'Comm_vacancy-LA_data'!$D:$D,'Comm_vacancy-inputs_1'!$C1001,'Comm_vacancy-LA_data'!$B:$B,'Comm_vacancy-inputs_1'!$B1001)</f>
        <v>7792</v>
      </c>
      <c r="E1001" s="72">
        <f>SUMIFS('Comm_vacancy-LA_data'!F:F,'Comm_vacancy-LA_data'!$D:$D,'Comm_vacancy-inputs_1'!$C1001,'Comm_vacancy-LA_data'!$B:$B,'Comm_vacancy-inputs_1'!$B1001)</f>
        <v>1057</v>
      </c>
      <c r="F1001" s="132">
        <f t="shared" si="30"/>
        <v>0.13565195071868583</v>
      </c>
      <c r="G1001" s="108">
        <f t="shared" si="31"/>
        <v>44105</v>
      </c>
    </row>
    <row r="1002" spans="1:7" x14ac:dyDescent="0.35">
      <c r="A1002" s="72" t="s">
        <v>366</v>
      </c>
      <c r="B1002" s="72" t="s">
        <v>367</v>
      </c>
      <c r="C1002" s="72" t="s">
        <v>1092</v>
      </c>
      <c r="D1002" s="72">
        <f>SUMIFS('Comm_vacancy-LA_data'!E:E,'Comm_vacancy-LA_data'!$D:$D,'Comm_vacancy-inputs_1'!$C1002,'Comm_vacancy-LA_data'!$B:$B,'Comm_vacancy-inputs_1'!$B1002)</f>
        <v>7747</v>
      </c>
      <c r="E1002" s="72">
        <f>SUMIFS('Comm_vacancy-LA_data'!F:F,'Comm_vacancy-LA_data'!$D:$D,'Comm_vacancy-inputs_1'!$C1002,'Comm_vacancy-LA_data'!$B:$B,'Comm_vacancy-inputs_1'!$B1002)</f>
        <v>1054</v>
      </c>
      <c r="F1002" s="132">
        <f t="shared" si="30"/>
        <v>0.13605266554795406</v>
      </c>
      <c r="G1002" s="108">
        <f t="shared" si="31"/>
        <v>44013</v>
      </c>
    </row>
    <row r="1003" spans="1:7" x14ac:dyDescent="0.35">
      <c r="A1003" s="72" t="s">
        <v>366</v>
      </c>
      <c r="B1003" s="72" t="s">
        <v>367</v>
      </c>
      <c r="C1003" s="72" t="s">
        <v>1093</v>
      </c>
      <c r="D1003" s="72">
        <f>SUMIFS('Comm_vacancy-LA_data'!E:E,'Comm_vacancy-LA_data'!$D:$D,'Comm_vacancy-inputs_1'!$C1003,'Comm_vacancy-LA_data'!$B:$B,'Comm_vacancy-inputs_1'!$B1003)</f>
        <v>7715</v>
      </c>
      <c r="E1003" s="72">
        <f>SUMIFS('Comm_vacancy-LA_data'!F:F,'Comm_vacancy-LA_data'!$D:$D,'Comm_vacancy-inputs_1'!$C1003,'Comm_vacancy-LA_data'!$B:$B,'Comm_vacancy-inputs_1'!$B1003)</f>
        <v>1075</v>
      </c>
      <c r="F1003" s="132">
        <f t="shared" si="30"/>
        <v>0.13933895009721323</v>
      </c>
      <c r="G1003" s="108">
        <f t="shared" si="31"/>
        <v>43922</v>
      </c>
    </row>
    <row r="1004" spans="1:7" x14ac:dyDescent="0.35">
      <c r="A1004" s="72" t="s">
        <v>366</v>
      </c>
      <c r="B1004" s="72" t="s">
        <v>367</v>
      </c>
      <c r="C1004" s="72" t="s">
        <v>1094</v>
      </c>
      <c r="D1004" s="72">
        <f>SUMIFS('Comm_vacancy-LA_data'!E:E,'Comm_vacancy-LA_data'!$D:$D,'Comm_vacancy-inputs_1'!$C1004,'Comm_vacancy-LA_data'!$B:$B,'Comm_vacancy-inputs_1'!$B1004)</f>
        <v>7724</v>
      </c>
      <c r="E1004" s="72">
        <f>SUMIFS('Comm_vacancy-LA_data'!F:F,'Comm_vacancy-LA_data'!$D:$D,'Comm_vacancy-inputs_1'!$C1004,'Comm_vacancy-LA_data'!$B:$B,'Comm_vacancy-inputs_1'!$B1004)</f>
        <v>1098</v>
      </c>
      <c r="F1004" s="132">
        <f t="shared" si="30"/>
        <v>0.14215432418436044</v>
      </c>
      <c r="G1004" s="108">
        <f t="shared" si="31"/>
        <v>43831</v>
      </c>
    </row>
    <row r="1005" spans="1:7" x14ac:dyDescent="0.35">
      <c r="A1005" s="72" t="s">
        <v>366</v>
      </c>
      <c r="B1005" s="72" t="s">
        <v>367</v>
      </c>
      <c r="C1005" s="72" t="s">
        <v>1095</v>
      </c>
      <c r="D1005" s="72">
        <f>SUMIFS('Comm_vacancy-LA_data'!E:E,'Comm_vacancy-LA_data'!$D:$D,'Comm_vacancy-inputs_1'!$C1005,'Comm_vacancy-LA_data'!$B:$B,'Comm_vacancy-inputs_1'!$B1005)</f>
        <v>7706</v>
      </c>
      <c r="E1005" s="72">
        <f>SUMIFS('Comm_vacancy-LA_data'!F:F,'Comm_vacancy-LA_data'!$D:$D,'Comm_vacancy-inputs_1'!$C1005,'Comm_vacancy-LA_data'!$B:$B,'Comm_vacancy-inputs_1'!$B1005)</f>
        <v>1086</v>
      </c>
      <c r="F1005" s="132">
        <f t="shared" si="30"/>
        <v>0.14092914611990656</v>
      </c>
      <c r="G1005" s="108">
        <f t="shared" si="31"/>
        <v>43739</v>
      </c>
    </row>
    <row r="1006" spans="1:7" x14ac:dyDescent="0.35">
      <c r="A1006" s="72" t="s">
        <v>366</v>
      </c>
      <c r="B1006" s="72" t="s">
        <v>367</v>
      </c>
      <c r="C1006" s="72" t="s">
        <v>1096</v>
      </c>
      <c r="D1006" s="72">
        <f>SUMIFS('Comm_vacancy-LA_data'!E:E,'Comm_vacancy-LA_data'!$D:$D,'Comm_vacancy-inputs_1'!$C1006,'Comm_vacancy-LA_data'!$B:$B,'Comm_vacancy-inputs_1'!$B1006)</f>
        <v>7706</v>
      </c>
      <c r="E1006" s="72">
        <f>SUMIFS('Comm_vacancy-LA_data'!F:F,'Comm_vacancy-LA_data'!$D:$D,'Comm_vacancy-inputs_1'!$C1006,'Comm_vacancy-LA_data'!$B:$B,'Comm_vacancy-inputs_1'!$B1006)</f>
        <v>1065</v>
      </c>
      <c r="F1006" s="132">
        <f t="shared" si="30"/>
        <v>0.13820399688554375</v>
      </c>
      <c r="G1006" s="108">
        <f t="shared" si="31"/>
        <v>43647</v>
      </c>
    </row>
    <row r="1007" spans="1:7" x14ac:dyDescent="0.35">
      <c r="A1007" s="72" t="s">
        <v>366</v>
      </c>
      <c r="B1007" s="72" t="s">
        <v>367</v>
      </c>
      <c r="C1007" s="72" t="s">
        <v>1097</v>
      </c>
      <c r="D1007" s="72">
        <f>SUMIFS('Comm_vacancy-LA_data'!E:E,'Comm_vacancy-LA_data'!$D:$D,'Comm_vacancy-inputs_1'!$C1007,'Comm_vacancy-LA_data'!$B:$B,'Comm_vacancy-inputs_1'!$B1007)</f>
        <v>7691</v>
      </c>
      <c r="E1007" s="72">
        <f>SUMIFS('Comm_vacancy-LA_data'!F:F,'Comm_vacancy-LA_data'!$D:$D,'Comm_vacancy-inputs_1'!$C1007,'Comm_vacancy-LA_data'!$B:$B,'Comm_vacancy-inputs_1'!$B1007)</f>
        <v>999</v>
      </c>
      <c r="F1007" s="132">
        <f t="shared" si="30"/>
        <v>0.12989208165388116</v>
      </c>
      <c r="G1007" s="108">
        <f t="shared" si="31"/>
        <v>43556</v>
      </c>
    </row>
    <row r="1008" spans="1:7" x14ac:dyDescent="0.35">
      <c r="A1008" s="72" t="s">
        <v>366</v>
      </c>
      <c r="B1008" s="72" t="s">
        <v>367</v>
      </c>
      <c r="C1008" s="72" t="s">
        <v>1098</v>
      </c>
      <c r="D1008" s="72">
        <f>SUMIFS('Comm_vacancy-LA_data'!E:E,'Comm_vacancy-LA_data'!$D:$D,'Comm_vacancy-inputs_1'!$C1008,'Comm_vacancy-LA_data'!$B:$B,'Comm_vacancy-inputs_1'!$B1008)</f>
        <v>6723</v>
      </c>
      <c r="E1008" s="72">
        <f>SUMIFS('Comm_vacancy-LA_data'!F:F,'Comm_vacancy-LA_data'!$D:$D,'Comm_vacancy-inputs_1'!$C1008,'Comm_vacancy-LA_data'!$B:$B,'Comm_vacancy-inputs_1'!$B1008)</f>
        <v>1008</v>
      </c>
      <c r="F1008" s="132">
        <f t="shared" si="30"/>
        <v>0.1499330655957162</v>
      </c>
      <c r="G1008" s="108">
        <f t="shared" si="31"/>
        <v>43466</v>
      </c>
    </row>
    <row r="1009" spans="1:7" x14ac:dyDescent="0.35">
      <c r="A1009" s="72" t="s">
        <v>366</v>
      </c>
      <c r="B1009" s="72" t="s">
        <v>367</v>
      </c>
      <c r="C1009" s="72" t="s">
        <v>1099</v>
      </c>
      <c r="D1009" s="72">
        <f>SUMIFS('Comm_vacancy-LA_data'!E:E,'Comm_vacancy-LA_data'!$D:$D,'Comm_vacancy-inputs_1'!$C1009,'Comm_vacancy-LA_data'!$B:$B,'Comm_vacancy-inputs_1'!$B1009)</f>
        <v>7036</v>
      </c>
      <c r="E1009" s="72">
        <f>SUMIFS('Comm_vacancy-LA_data'!F:F,'Comm_vacancy-LA_data'!$D:$D,'Comm_vacancy-inputs_1'!$C1009,'Comm_vacancy-LA_data'!$B:$B,'Comm_vacancy-inputs_1'!$B1009)</f>
        <v>1085</v>
      </c>
      <c r="F1009" s="132">
        <f t="shared" si="30"/>
        <v>0.15420693575895394</v>
      </c>
      <c r="G1009" s="108">
        <f t="shared" si="31"/>
        <v>43374</v>
      </c>
    </row>
    <row r="1010" spans="1:7" x14ac:dyDescent="0.35">
      <c r="A1010" s="72" t="s">
        <v>368</v>
      </c>
      <c r="B1010" s="72" t="s">
        <v>369</v>
      </c>
      <c r="C1010" s="72" t="s">
        <v>1088</v>
      </c>
      <c r="D1010" s="72">
        <f>SUMIFS('Comm_vacancy-LA_data'!E:E,'Comm_vacancy-LA_data'!$D:$D,'Comm_vacancy-inputs_1'!$C1010,'Comm_vacancy-LA_data'!$B:$B,'Comm_vacancy-inputs_1'!$B1010)</f>
        <v>3922</v>
      </c>
      <c r="E1010" s="72">
        <f>SUMIFS('Comm_vacancy-LA_data'!F:F,'Comm_vacancy-LA_data'!$D:$D,'Comm_vacancy-inputs_1'!$C1010,'Comm_vacancy-LA_data'!$B:$B,'Comm_vacancy-inputs_1'!$B1010)</f>
        <v>256</v>
      </c>
      <c r="F1010" s="132">
        <f t="shared" si="30"/>
        <v>6.5272819989801126E-2</v>
      </c>
      <c r="G1010" s="108">
        <f t="shared" si="31"/>
        <v>44378</v>
      </c>
    </row>
    <row r="1011" spans="1:7" x14ac:dyDescent="0.35">
      <c r="A1011" s="72" t="s">
        <v>368</v>
      </c>
      <c r="B1011" s="72" t="s">
        <v>369</v>
      </c>
      <c r="C1011" s="72" t="s">
        <v>1089</v>
      </c>
      <c r="D1011" s="72">
        <f>SUMIFS('Comm_vacancy-LA_data'!E:E,'Comm_vacancy-LA_data'!$D:$D,'Comm_vacancy-inputs_1'!$C1011,'Comm_vacancy-LA_data'!$B:$B,'Comm_vacancy-inputs_1'!$B1011)</f>
        <v>3925</v>
      </c>
      <c r="E1011" s="72">
        <f>SUMIFS('Comm_vacancy-LA_data'!F:F,'Comm_vacancy-LA_data'!$D:$D,'Comm_vacancy-inputs_1'!$C1011,'Comm_vacancy-LA_data'!$B:$B,'Comm_vacancy-inputs_1'!$B1011)</f>
        <v>266</v>
      </c>
      <c r="F1011" s="132">
        <f t="shared" si="30"/>
        <v>6.7770700636942668E-2</v>
      </c>
      <c r="G1011" s="108">
        <f t="shared" si="31"/>
        <v>44287</v>
      </c>
    </row>
    <row r="1012" spans="1:7" x14ac:dyDescent="0.35">
      <c r="A1012" s="72" t="s">
        <v>368</v>
      </c>
      <c r="B1012" s="72" t="s">
        <v>369</v>
      </c>
      <c r="C1012" s="72" t="s">
        <v>1090</v>
      </c>
      <c r="D1012" s="72">
        <f>SUMIFS('Comm_vacancy-LA_data'!E:E,'Comm_vacancy-LA_data'!$D:$D,'Comm_vacancy-inputs_1'!$C1012,'Comm_vacancy-LA_data'!$B:$B,'Comm_vacancy-inputs_1'!$B1012)</f>
        <v>3899</v>
      </c>
      <c r="E1012" s="72">
        <f>SUMIFS('Comm_vacancy-LA_data'!F:F,'Comm_vacancy-LA_data'!$D:$D,'Comm_vacancy-inputs_1'!$C1012,'Comm_vacancy-LA_data'!$B:$B,'Comm_vacancy-inputs_1'!$B1012)</f>
        <v>267</v>
      </c>
      <c r="F1012" s="132">
        <f t="shared" si="30"/>
        <v>6.8479097204411393E-2</v>
      </c>
      <c r="G1012" s="108">
        <f t="shared" si="31"/>
        <v>44197</v>
      </c>
    </row>
    <row r="1013" spans="1:7" x14ac:dyDescent="0.35">
      <c r="A1013" s="72" t="s">
        <v>368</v>
      </c>
      <c r="B1013" s="72" t="s">
        <v>369</v>
      </c>
      <c r="C1013" s="72" t="s">
        <v>1091</v>
      </c>
      <c r="D1013" s="72">
        <f>SUMIFS('Comm_vacancy-LA_data'!E:E,'Comm_vacancy-LA_data'!$D:$D,'Comm_vacancy-inputs_1'!$C1013,'Comm_vacancy-LA_data'!$B:$B,'Comm_vacancy-inputs_1'!$B1013)</f>
        <v>3895</v>
      </c>
      <c r="E1013" s="72">
        <f>SUMIFS('Comm_vacancy-LA_data'!F:F,'Comm_vacancy-LA_data'!$D:$D,'Comm_vacancy-inputs_1'!$C1013,'Comm_vacancy-LA_data'!$B:$B,'Comm_vacancy-inputs_1'!$B1013)</f>
        <v>266</v>
      </c>
      <c r="F1013" s="132">
        <f t="shared" si="30"/>
        <v>6.8292682926829273E-2</v>
      </c>
      <c r="G1013" s="108">
        <f t="shared" si="31"/>
        <v>44105</v>
      </c>
    </row>
    <row r="1014" spans="1:7" x14ac:dyDescent="0.35">
      <c r="A1014" s="72" t="s">
        <v>368</v>
      </c>
      <c r="B1014" s="72" t="s">
        <v>369</v>
      </c>
      <c r="C1014" s="72" t="s">
        <v>1092</v>
      </c>
      <c r="D1014" s="72">
        <f>SUMIFS('Comm_vacancy-LA_data'!E:E,'Comm_vacancy-LA_data'!$D:$D,'Comm_vacancy-inputs_1'!$C1014,'Comm_vacancy-LA_data'!$B:$B,'Comm_vacancy-inputs_1'!$B1014)</f>
        <v>3865</v>
      </c>
      <c r="E1014" s="72">
        <f>SUMIFS('Comm_vacancy-LA_data'!F:F,'Comm_vacancy-LA_data'!$D:$D,'Comm_vacancy-inputs_1'!$C1014,'Comm_vacancy-LA_data'!$B:$B,'Comm_vacancy-inputs_1'!$B1014)</f>
        <v>269</v>
      </c>
      <c r="F1014" s="132">
        <f t="shared" si="30"/>
        <v>6.9598965071151361E-2</v>
      </c>
      <c r="G1014" s="108">
        <f t="shared" si="31"/>
        <v>44013</v>
      </c>
    </row>
    <row r="1015" spans="1:7" x14ac:dyDescent="0.35">
      <c r="A1015" s="72" t="s">
        <v>368</v>
      </c>
      <c r="B1015" s="72" t="s">
        <v>369</v>
      </c>
      <c r="C1015" s="72" t="s">
        <v>1093</v>
      </c>
      <c r="D1015" s="72">
        <f>SUMIFS('Comm_vacancy-LA_data'!E:E,'Comm_vacancy-LA_data'!$D:$D,'Comm_vacancy-inputs_1'!$C1015,'Comm_vacancy-LA_data'!$B:$B,'Comm_vacancy-inputs_1'!$B1015)</f>
        <v>3826</v>
      </c>
      <c r="E1015" s="72">
        <f>SUMIFS('Comm_vacancy-LA_data'!F:F,'Comm_vacancy-LA_data'!$D:$D,'Comm_vacancy-inputs_1'!$C1015,'Comm_vacancy-LA_data'!$B:$B,'Comm_vacancy-inputs_1'!$B1015)</f>
        <v>273</v>
      </c>
      <c r="F1015" s="132">
        <f t="shared" si="30"/>
        <v>7.1353894406691057E-2</v>
      </c>
      <c r="G1015" s="108">
        <f t="shared" si="31"/>
        <v>43922</v>
      </c>
    </row>
    <row r="1016" spans="1:7" x14ac:dyDescent="0.35">
      <c r="A1016" s="72" t="s">
        <v>368</v>
      </c>
      <c r="B1016" s="72" t="s">
        <v>369</v>
      </c>
      <c r="C1016" s="72" t="s">
        <v>1094</v>
      </c>
      <c r="D1016" s="72">
        <f>SUMIFS('Comm_vacancy-LA_data'!E:E,'Comm_vacancy-LA_data'!$D:$D,'Comm_vacancy-inputs_1'!$C1016,'Comm_vacancy-LA_data'!$B:$B,'Comm_vacancy-inputs_1'!$B1016)</f>
        <v>3725</v>
      </c>
      <c r="E1016" s="72">
        <f>SUMIFS('Comm_vacancy-LA_data'!F:F,'Comm_vacancy-LA_data'!$D:$D,'Comm_vacancy-inputs_1'!$C1016,'Comm_vacancy-LA_data'!$B:$B,'Comm_vacancy-inputs_1'!$B1016)</f>
        <v>271</v>
      </c>
      <c r="F1016" s="132">
        <f t="shared" si="30"/>
        <v>7.2751677852348998E-2</v>
      </c>
      <c r="G1016" s="108">
        <f t="shared" si="31"/>
        <v>43831</v>
      </c>
    </row>
    <row r="1017" spans="1:7" x14ac:dyDescent="0.35">
      <c r="A1017" s="72" t="s">
        <v>368</v>
      </c>
      <c r="B1017" s="72" t="s">
        <v>369</v>
      </c>
      <c r="C1017" s="72" t="s">
        <v>1095</v>
      </c>
      <c r="D1017" s="72">
        <f>SUMIFS('Comm_vacancy-LA_data'!E:E,'Comm_vacancy-LA_data'!$D:$D,'Comm_vacancy-inputs_1'!$C1017,'Comm_vacancy-LA_data'!$B:$B,'Comm_vacancy-inputs_1'!$B1017)</f>
        <v>3670</v>
      </c>
      <c r="E1017" s="72">
        <f>SUMIFS('Comm_vacancy-LA_data'!F:F,'Comm_vacancy-LA_data'!$D:$D,'Comm_vacancy-inputs_1'!$C1017,'Comm_vacancy-LA_data'!$B:$B,'Comm_vacancy-inputs_1'!$B1017)</f>
        <v>290</v>
      </c>
      <c r="F1017" s="132">
        <f t="shared" si="30"/>
        <v>7.901907356948229E-2</v>
      </c>
      <c r="G1017" s="108">
        <f t="shared" si="31"/>
        <v>43739</v>
      </c>
    </row>
    <row r="1018" spans="1:7" x14ac:dyDescent="0.35">
      <c r="A1018" s="72" t="s">
        <v>368</v>
      </c>
      <c r="B1018" s="72" t="s">
        <v>369</v>
      </c>
      <c r="C1018" s="72" t="s">
        <v>1096</v>
      </c>
      <c r="D1018" s="72">
        <f>SUMIFS('Comm_vacancy-LA_data'!E:E,'Comm_vacancy-LA_data'!$D:$D,'Comm_vacancy-inputs_1'!$C1018,'Comm_vacancy-LA_data'!$B:$B,'Comm_vacancy-inputs_1'!$B1018)</f>
        <v>3672</v>
      </c>
      <c r="E1018" s="72">
        <f>SUMIFS('Comm_vacancy-LA_data'!F:F,'Comm_vacancy-LA_data'!$D:$D,'Comm_vacancy-inputs_1'!$C1018,'Comm_vacancy-LA_data'!$B:$B,'Comm_vacancy-inputs_1'!$B1018)</f>
        <v>276</v>
      </c>
      <c r="F1018" s="132">
        <f t="shared" si="30"/>
        <v>7.5163398692810454E-2</v>
      </c>
      <c r="G1018" s="108">
        <f t="shared" si="31"/>
        <v>43647</v>
      </c>
    </row>
    <row r="1019" spans="1:7" x14ac:dyDescent="0.35">
      <c r="A1019" s="72" t="s">
        <v>368</v>
      </c>
      <c r="B1019" s="72" t="s">
        <v>369</v>
      </c>
      <c r="C1019" s="72" t="s">
        <v>1097</v>
      </c>
      <c r="D1019" s="72">
        <f>SUMIFS('Comm_vacancy-LA_data'!E:E,'Comm_vacancy-LA_data'!$D:$D,'Comm_vacancy-inputs_1'!$C1019,'Comm_vacancy-LA_data'!$B:$B,'Comm_vacancy-inputs_1'!$B1019)</f>
        <v>3660</v>
      </c>
      <c r="E1019" s="72">
        <f>SUMIFS('Comm_vacancy-LA_data'!F:F,'Comm_vacancy-LA_data'!$D:$D,'Comm_vacancy-inputs_1'!$C1019,'Comm_vacancy-LA_data'!$B:$B,'Comm_vacancy-inputs_1'!$B1019)</f>
        <v>245</v>
      </c>
      <c r="F1019" s="132">
        <f t="shared" si="30"/>
        <v>6.6939890710382519E-2</v>
      </c>
      <c r="G1019" s="108">
        <f t="shared" si="31"/>
        <v>43556</v>
      </c>
    </row>
    <row r="1020" spans="1:7" x14ac:dyDescent="0.35">
      <c r="A1020" s="72" t="s">
        <v>368</v>
      </c>
      <c r="B1020" s="72" t="s">
        <v>369</v>
      </c>
      <c r="C1020" s="72" t="s">
        <v>1098</v>
      </c>
      <c r="D1020" s="72">
        <f>SUMIFS('Comm_vacancy-LA_data'!E:E,'Comm_vacancy-LA_data'!$D:$D,'Comm_vacancy-inputs_1'!$C1020,'Comm_vacancy-LA_data'!$B:$B,'Comm_vacancy-inputs_1'!$B1020)</f>
        <v>3571</v>
      </c>
      <c r="E1020" s="72">
        <f>SUMIFS('Comm_vacancy-LA_data'!F:F,'Comm_vacancy-LA_data'!$D:$D,'Comm_vacancy-inputs_1'!$C1020,'Comm_vacancy-LA_data'!$B:$B,'Comm_vacancy-inputs_1'!$B1020)</f>
        <v>245</v>
      </c>
      <c r="F1020" s="132">
        <f t="shared" si="30"/>
        <v>6.8608232987958553E-2</v>
      </c>
      <c r="G1020" s="108">
        <f t="shared" si="31"/>
        <v>43466</v>
      </c>
    </row>
    <row r="1021" spans="1:7" x14ac:dyDescent="0.35">
      <c r="A1021" s="72" t="s">
        <v>368</v>
      </c>
      <c r="B1021" s="72" t="s">
        <v>369</v>
      </c>
      <c r="C1021" s="72" t="s">
        <v>1099</v>
      </c>
      <c r="D1021" s="72">
        <f>SUMIFS('Comm_vacancy-LA_data'!E:E,'Comm_vacancy-LA_data'!$D:$D,'Comm_vacancy-inputs_1'!$C1021,'Comm_vacancy-LA_data'!$B:$B,'Comm_vacancy-inputs_1'!$B1021)</f>
        <v>3710</v>
      </c>
      <c r="E1021" s="72">
        <f>SUMIFS('Comm_vacancy-LA_data'!F:F,'Comm_vacancy-LA_data'!$D:$D,'Comm_vacancy-inputs_1'!$C1021,'Comm_vacancy-LA_data'!$B:$B,'Comm_vacancy-inputs_1'!$B1021)</f>
        <v>256</v>
      </c>
      <c r="F1021" s="132">
        <f t="shared" si="30"/>
        <v>6.9002695417789764E-2</v>
      </c>
      <c r="G1021" s="108">
        <f t="shared" si="31"/>
        <v>43374</v>
      </c>
    </row>
    <row r="1022" spans="1:7" x14ac:dyDescent="0.35">
      <c r="A1022" s="72" t="s">
        <v>370</v>
      </c>
      <c r="B1022" s="72" t="s">
        <v>371</v>
      </c>
      <c r="C1022" s="72" t="s">
        <v>1088</v>
      </c>
      <c r="D1022" s="72">
        <f>SUMIFS('Comm_vacancy-LA_data'!E:E,'Comm_vacancy-LA_data'!$D:$D,'Comm_vacancy-inputs_1'!$C1022,'Comm_vacancy-LA_data'!$B:$B,'Comm_vacancy-inputs_1'!$B1022)</f>
        <v>8167</v>
      </c>
      <c r="E1022" s="72">
        <f>SUMIFS('Comm_vacancy-LA_data'!F:F,'Comm_vacancy-LA_data'!$D:$D,'Comm_vacancy-inputs_1'!$C1022,'Comm_vacancy-LA_data'!$B:$B,'Comm_vacancy-inputs_1'!$B1022)</f>
        <v>793</v>
      </c>
      <c r="F1022" s="132">
        <f t="shared" si="30"/>
        <v>9.7098077629484511E-2</v>
      </c>
      <c r="G1022" s="108">
        <f t="shared" si="31"/>
        <v>44378</v>
      </c>
    </row>
    <row r="1023" spans="1:7" x14ac:dyDescent="0.35">
      <c r="A1023" s="72" t="s">
        <v>370</v>
      </c>
      <c r="B1023" s="72" t="s">
        <v>371</v>
      </c>
      <c r="C1023" s="72" t="s">
        <v>1089</v>
      </c>
      <c r="D1023" s="72">
        <f>SUMIFS('Comm_vacancy-LA_data'!E:E,'Comm_vacancy-LA_data'!$D:$D,'Comm_vacancy-inputs_1'!$C1023,'Comm_vacancy-LA_data'!$B:$B,'Comm_vacancy-inputs_1'!$B1023)</f>
        <v>8214</v>
      </c>
      <c r="E1023" s="72">
        <f>SUMIFS('Comm_vacancy-LA_data'!F:F,'Comm_vacancy-LA_data'!$D:$D,'Comm_vacancy-inputs_1'!$C1023,'Comm_vacancy-LA_data'!$B:$B,'Comm_vacancy-inputs_1'!$B1023)</f>
        <v>823</v>
      </c>
      <c r="F1023" s="132">
        <f t="shared" si="30"/>
        <v>0.10019478938397858</v>
      </c>
      <c r="G1023" s="108">
        <f t="shared" si="31"/>
        <v>44287</v>
      </c>
    </row>
    <row r="1024" spans="1:7" x14ac:dyDescent="0.35">
      <c r="A1024" s="72" t="s">
        <v>370</v>
      </c>
      <c r="B1024" s="72" t="s">
        <v>371</v>
      </c>
      <c r="C1024" s="72" t="s">
        <v>1090</v>
      </c>
      <c r="D1024" s="72">
        <f>SUMIFS('Comm_vacancy-LA_data'!E:E,'Comm_vacancy-LA_data'!$D:$D,'Comm_vacancy-inputs_1'!$C1024,'Comm_vacancy-LA_data'!$B:$B,'Comm_vacancy-inputs_1'!$B1024)</f>
        <v>8228</v>
      </c>
      <c r="E1024" s="72">
        <f>SUMIFS('Comm_vacancy-LA_data'!F:F,'Comm_vacancy-LA_data'!$D:$D,'Comm_vacancy-inputs_1'!$C1024,'Comm_vacancy-LA_data'!$B:$B,'Comm_vacancy-inputs_1'!$B1024)</f>
        <v>801</v>
      </c>
      <c r="F1024" s="132">
        <f t="shared" si="30"/>
        <v>9.7350510452114736E-2</v>
      </c>
      <c r="G1024" s="108">
        <f t="shared" si="31"/>
        <v>44197</v>
      </c>
    </row>
    <row r="1025" spans="1:7" x14ac:dyDescent="0.35">
      <c r="A1025" s="72" t="s">
        <v>370</v>
      </c>
      <c r="B1025" s="72" t="s">
        <v>371</v>
      </c>
      <c r="C1025" s="72" t="s">
        <v>1091</v>
      </c>
      <c r="D1025" s="72">
        <f>SUMIFS('Comm_vacancy-LA_data'!E:E,'Comm_vacancy-LA_data'!$D:$D,'Comm_vacancy-inputs_1'!$C1025,'Comm_vacancy-LA_data'!$B:$B,'Comm_vacancy-inputs_1'!$B1025)</f>
        <v>8195</v>
      </c>
      <c r="E1025" s="72">
        <f>SUMIFS('Comm_vacancy-LA_data'!F:F,'Comm_vacancy-LA_data'!$D:$D,'Comm_vacancy-inputs_1'!$C1025,'Comm_vacancy-LA_data'!$B:$B,'Comm_vacancy-inputs_1'!$B1025)</f>
        <v>1782</v>
      </c>
      <c r="F1025" s="132">
        <f t="shared" si="30"/>
        <v>0.2174496644295302</v>
      </c>
      <c r="G1025" s="108">
        <f t="shared" si="31"/>
        <v>44105</v>
      </c>
    </row>
    <row r="1026" spans="1:7" x14ac:dyDescent="0.35">
      <c r="A1026" s="72" t="s">
        <v>370</v>
      </c>
      <c r="B1026" s="72" t="s">
        <v>371</v>
      </c>
      <c r="C1026" s="72" t="s">
        <v>1092</v>
      </c>
      <c r="D1026" s="72">
        <f>SUMIFS('Comm_vacancy-LA_data'!E:E,'Comm_vacancy-LA_data'!$D:$D,'Comm_vacancy-inputs_1'!$C1026,'Comm_vacancy-LA_data'!$B:$B,'Comm_vacancy-inputs_1'!$B1026)</f>
        <v>8171</v>
      </c>
      <c r="E1026" s="72">
        <f>SUMIFS('Comm_vacancy-LA_data'!F:F,'Comm_vacancy-LA_data'!$D:$D,'Comm_vacancy-inputs_1'!$C1026,'Comm_vacancy-LA_data'!$B:$B,'Comm_vacancy-inputs_1'!$B1026)</f>
        <v>773</v>
      </c>
      <c r="F1026" s="132">
        <f t="shared" si="30"/>
        <v>9.4602863786562227E-2</v>
      </c>
      <c r="G1026" s="108">
        <f t="shared" si="31"/>
        <v>44013</v>
      </c>
    </row>
    <row r="1027" spans="1:7" x14ac:dyDescent="0.35">
      <c r="A1027" s="72" t="s">
        <v>370</v>
      </c>
      <c r="B1027" s="72" t="s">
        <v>371</v>
      </c>
      <c r="C1027" s="72" t="s">
        <v>1093</v>
      </c>
      <c r="D1027" s="72">
        <f>SUMIFS('Comm_vacancy-LA_data'!E:E,'Comm_vacancy-LA_data'!$D:$D,'Comm_vacancy-inputs_1'!$C1027,'Comm_vacancy-LA_data'!$B:$B,'Comm_vacancy-inputs_1'!$B1027)</f>
        <v>8062</v>
      </c>
      <c r="E1027" s="72">
        <f>SUMIFS('Comm_vacancy-LA_data'!F:F,'Comm_vacancy-LA_data'!$D:$D,'Comm_vacancy-inputs_1'!$C1027,'Comm_vacancy-LA_data'!$B:$B,'Comm_vacancy-inputs_1'!$B1027)</f>
        <v>750</v>
      </c>
      <c r="F1027" s="132">
        <f t="shared" ref="F1027:F1090" si="32">IF(E1027&lt;&gt;0,E1027/D1027,"-")</f>
        <v>9.3029025055817421E-2</v>
      </c>
      <c r="G1027" s="108">
        <f t="shared" ref="G1027:G1090" si="33">DATE(LEFT(C1027,4),RIGHT(LEFT(C1027,7),2),1)</f>
        <v>43922</v>
      </c>
    </row>
    <row r="1028" spans="1:7" x14ac:dyDescent="0.35">
      <c r="A1028" s="72" t="s">
        <v>370</v>
      </c>
      <c r="B1028" s="72" t="s">
        <v>371</v>
      </c>
      <c r="C1028" s="72" t="s">
        <v>1094</v>
      </c>
      <c r="D1028" s="72">
        <f>SUMIFS('Comm_vacancy-LA_data'!E:E,'Comm_vacancy-LA_data'!$D:$D,'Comm_vacancy-inputs_1'!$C1028,'Comm_vacancy-LA_data'!$B:$B,'Comm_vacancy-inputs_1'!$B1028)</f>
        <v>8012</v>
      </c>
      <c r="E1028" s="72">
        <f>SUMIFS('Comm_vacancy-LA_data'!F:F,'Comm_vacancy-LA_data'!$D:$D,'Comm_vacancy-inputs_1'!$C1028,'Comm_vacancy-LA_data'!$B:$B,'Comm_vacancy-inputs_1'!$B1028)</f>
        <v>739</v>
      </c>
      <c r="F1028" s="132">
        <f t="shared" si="32"/>
        <v>9.2236645032451325E-2</v>
      </c>
      <c r="G1028" s="108">
        <f t="shared" si="33"/>
        <v>43831</v>
      </c>
    </row>
    <row r="1029" spans="1:7" x14ac:dyDescent="0.35">
      <c r="A1029" s="72" t="s">
        <v>370</v>
      </c>
      <c r="B1029" s="72" t="s">
        <v>371</v>
      </c>
      <c r="C1029" s="72" t="s">
        <v>1095</v>
      </c>
      <c r="D1029" s="72">
        <f>SUMIFS('Comm_vacancy-LA_data'!E:E,'Comm_vacancy-LA_data'!$D:$D,'Comm_vacancy-inputs_1'!$C1029,'Comm_vacancy-LA_data'!$B:$B,'Comm_vacancy-inputs_1'!$B1029)</f>
        <v>8031</v>
      </c>
      <c r="E1029" s="72">
        <f>SUMIFS('Comm_vacancy-LA_data'!F:F,'Comm_vacancy-LA_data'!$D:$D,'Comm_vacancy-inputs_1'!$C1029,'Comm_vacancy-LA_data'!$B:$B,'Comm_vacancy-inputs_1'!$B1029)</f>
        <v>760</v>
      </c>
      <c r="F1029" s="132">
        <f t="shared" si="32"/>
        <v>9.4633295978084925E-2</v>
      </c>
      <c r="G1029" s="108">
        <f t="shared" si="33"/>
        <v>43739</v>
      </c>
    </row>
    <row r="1030" spans="1:7" x14ac:dyDescent="0.35">
      <c r="A1030" s="72" t="s">
        <v>370</v>
      </c>
      <c r="B1030" s="72" t="s">
        <v>371</v>
      </c>
      <c r="C1030" s="72" t="s">
        <v>1096</v>
      </c>
      <c r="D1030" s="72">
        <f>SUMIFS('Comm_vacancy-LA_data'!E:E,'Comm_vacancy-LA_data'!$D:$D,'Comm_vacancy-inputs_1'!$C1030,'Comm_vacancy-LA_data'!$B:$B,'Comm_vacancy-inputs_1'!$B1030)</f>
        <v>8035</v>
      </c>
      <c r="E1030" s="72">
        <f>SUMIFS('Comm_vacancy-LA_data'!F:F,'Comm_vacancy-LA_data'!$D:$D,'Comm_vacancy-inputs_1'!$C1030,'Comm_vacancy-LA_data'!$B:$B,'Comm_vacancy-inputs_1'!$B1030)</f>
        <v>921</v>
      </c>
      <c r="F1030" s="132">
        <f t="shared" si="32"/>
        <v>0.11462352209085253</v>
      </c>
      <c r="G1030" s="108">
        <f t="shared" si="33"/>
        <v>43647</v>
      </c>
    </row>
    <row r="1031" spans="1:7" x14ac:dyDescent="0.35">
      <c r="A1031" s="72" t="s">
        <v>370</v>
      </c>
      <c r="B1031" s="72" t="s">
        <v>371</v>
      </c>
      <c r="C1031" s="72" t="s">
        <v>1097</v>
      </c>
      <c r="D1031" s="72">
        <f>SUMIFS('Comm_vacancy-LA_data'!E:E,'Comm_vacancy-LA_data'!$D:$D,'Comm_vacancy-inputs_1'!$C1031,'Comm_vacancy-LA_data'!$B:$B,'Comm_vacancy-inputs_1'!$B1031)</f>
        <v>8075</v>
      </c>
      <c r="E1031" s="72">
        <f>SUMIFS('Comm_vacancy-LA_data'!F:F,'Comm_vacancy-LA_data'!$D:$D,'Comm_vacancy-inputs_1'!$C1031,'Comm_vacancy-LA_data'!$B:$B,'Comm_vacancy-inputs_1'!$B1031)</f>
        <v>7039</v>
      </c>
      <c r="F1031" s="132">
        <f t="shared" si="32"/>
        <v>0.87170278637770893</v>
      </c>
      <c r="G1031" s="108">
        <f t="shared" si="33"/>
        <v>43556</v>
      </c>
    </row>
    <row r="1032" spans="1:7" x14ac:dyDescent="0.35">
      <c r="A1032" s="72" t="s">
        <v>370</v>
      </c>
      <c r="B1032" s="72" t="s">
        <v>371</v>
      </c>
      <c r="C1032" s="72" t="s">
        <v>1098</v>
      </c>
      <c r="D1032" s="72">
        <f>SUMIFS('Comm_vacancy-LA_data'!E:E,'Comm_vacancy-LA_data'!$D:$D,'Comm_vacancy-inputs_1'!$C1032,'Comm_vacancy-LA_data'!$B:$B,'Comm_vacancy-inputs_1'!$B1032)</f>
        <v>7967</v>
      </c>
      <c r="E1032" s="72">
        <f>SUMIFS('Comm_vacancy-LA_data'!F:F,'Comm_vacancy-LA_data'!$D:$D,'Comm_vacancy-inputs_1'!$C1032,'Comm_vacancy-LA_data'!$B:$B,'Comm_vacancy-inputs_1'!$B1032)</f>
        <v>371</v>
      </c>
      <c r="F1032" s="132">
        <f t="shared" si="32"/>
        <v>4.6567089243127906E-2</v>
      </c>
      <c r="G1032" s="108">
        <f t="shared" si="33"/>
        <v>43466</v>
      </c>
    </row>
    <row r="1033" spans="1:7" x14ac:dyDescent="0.35">
      <c r="A1033" s="72" t="s">
        <v>370</v>
      </c>
      <c r="B1033" s="72" t="s">
        <v>371</v>
      </c>
      <c r="C1033" s="72" t="s">
        <v>1099</v>
      </c>
      <c r="D1033" s="72">
        <f>SUMIFS('Comm_vacancy-LA_data'!E:E,'Comm_vacancy-LA_data'!$D:$D,'Comm_vacancy-inputs_1'!$C1033,'Comm_vacancy-LA_data'!$B:$B,'Comm_vacancy-inputs_1'!$B1033)</f>
        <v>8480</v>
      </c>
      <c r="E1033" s="72">
        <f>SUMIFS('Comm_vacancy-LA_data'!F:F,'Comm_vacancy-LA_data'!$D:$D,'Comm_vacancy-inputs_1'!$C1033,'Comm_vacancy-LA_data'!$B:$B,'Comm_vacancy-inputs_1'!$B1033)</f>
        <v>442</v>
      </c>
      <c r="F1033" s="132">
        <f t="shared" si="32"/>
        <v>5.2122641509433965E-2</v>
      </c>
      <c r="G1033" s="108">
        <f t="shared" si="33"/>
        <v>43374</v>
      </c>
    </row>
    <row r="1034" spans="1:7" x14ac:dyDescent="0.35">
      <c r="A1034" s="72" t="s">
        <v>374</v>
      </c>
      <c r="B1034" s="72" t="s">
        <v>375</v>
      </c>
      <c r="C1034" s="72" t="s">
        <v>1088</v>
      </c>
      <c r="D1034" s="72">
        <f>SUMIFS('Comm_vacancy-LA_data'!E:E,'Comm_vacancy-LA_data'!$D:$D,'Comm_vacancy-inputs_1'!$C1034,'Comm_vacancy-LA_data'!$B:$B,'Comm_vacancy-inputs_1'!$B1034)</f>
        <v>3456</v>
      </c>
      <c r="E1034" s="72">
        <f>SUMIFS('Comm_vacancy-LA_data'!F:F,'Comm_vacancy-LA_data'!$D:$D,'Comm_vacancy-inputs_1'!$C1034,'Comm_vacancy-LA_data'!$B:$B,'Comm_vacancy-inputs_1'!$B1034)</f>
        <v>304</v>
      </c>
      <c r="F1034" s="132">
        <f t="shared" si="32"/>
        <v>8.7962962962962965E-2</v>
      </c>
      <c r="G1034" s="108">
        <f t="shared" si="33"/>
        <v>44378</v>
      </c>
    </row>
    <row r="1035" spans="1:7" x14ac:dyDescent="0.35">
      <c r="A1035" s="72" t="s">
        <v>374</v>
      </c>
      <c r="B1035" s="72" t="s">
        <v>375</v>
      </c>
      <c r="C1035" s="72" t="s">
        <v>1089</v>
      </c>
      <c r="D1035" s="72">
        <f>SUMIFS('Comm_vacancy-LA_data'!E:E,'Comm_vacancy-LA_data'!$D:$D,'Comm_vacancy-inputs_1'!$C1035,'Comm_vacancy-LA_data'!$B:$B,'Comm_vacancy-inputs_1'!$B1035)</f>
        <v>3447</v>
      </c>
      <c r="E1035" s="72">
        <f>SUMIFS('Comm_vacancy-LA_data'!F:F,'Comm_vacancy-LA_data'!$D:$D,'Comm_vacancy-inputs_1'!$C1035,'Comm_vacancy-LA_data'!$B:$B,'Comm_vacancy-inputs_1'!$B1035)</f>
        <v>310</v>
      </c>
      <c r="F1035" s="132">
        <f t="shared" si="32"/>
        <v>8.9933275311865388E-2</v>
      </c>
      <c r="G1035" s="108">
        <f t="shared" si="33"/>
        <v>44287</v>
      </c>
    </row>
    <row r="1036" spans="1:7" x14ac:dyDescent="0.35">
      <c r="A1036" s="72" t="s">
        <v>374</v>
      </c>
      <c r="B1036" s="72" t="s">
        <v>375</v>
      </c>
      <c r="C1036" s="72" t="s">
        <v>1090</v>
      </c>
      <c r="D1036" s="72">
        <f>SUMIFS('Comm_vacancy-LA_data'!E:E,'Comm_vacancy-LA_data'!$D:$D,'Comm_vacancy-inputs_1'!$C1036,'Comm_vacancy-LA_data'!$B:$B,'Comm_vacancy-inputs_1'!$B1036)</f>
        <v>3440</v>
      </c>
      <c r="E1036" s="72">
        <f>SUMIFS('Comm_vacancy-LA_data'!F:F,'Comm_vacancy-LA_data'!$D:$D,'Comm_vacancy-inputs_1'!$C1036,'Comm_vacancy-LA_data'!$B:$B,'Comm_vacancy-inputs_1'!$B1036)</f>
        <v>308</v>
      </c>
      <c r="F1036" s="132">
        <f t="shared" si="32"/>
        <v>8.9534883720930228E-2</v>
      </c>
      <c r="G1036" s="108">
        <f t="shared" si="33"/>
        <v>44197</v>
      </c>
    </row>
    <row r="1037" spans="1:7" x14ac:dyDescent="0.35">
      <c r="A1037" s="72" t="s">
        <v>374</v>
      </c>
      <c r="B1037" s="72" t="s">
        <v>375</v>
      </c>
      <c r="C1037" s="72" t="s">
        <v>1091</v>
      </c>
      <c r="D1037" s="72">
        <f>SUMIFS('Comm_vacancy-LA_data'!E:E,'Comm_vacancy-LA_data'!$D:$D,'Comm_vacancy-inputs_1'!$C1037,'Comm_vacancy-LA_data'!$B:$B,'Comm_vacancy-inputs_1'!$B1037)</f>
        <v>3436</v>
      </c>
      <c r="E1037" s="72">
        <f>SUMIFS('Comm_vacancy-LA_data'!F:F,'Comm_vacancy-LA_data'!$D:$D,'Comm_vacancy-inputs_1'!$C1037,'Comm_vacancy-LA_data'!$B:$B,'Comm_vacancy-inputs_1'!$B1037)</f>
        <v>304</v>
      </c>
      <c r="F1037" s="132">
        <f t="shared" si="32"/>
        <v>8.8474970896391156E-2</v>
      </c>
      <c r="G1037" s="108">
        <f t="shared" si="33"/>
        <v>44105</v>
      </c>
    </row>
    <row r="1038" spans="1:7" x14ac:dyDescent="0.35">
      <c r="A1038" s="72" t="s">
        <v>374</v>
      </c>
      <c r="B1038" s="72" t="s">
        <v>375</v>
      </c>
      <c r="C1038" s="72" t="s">
        <v>1092</v>
      </c>
      <c r="D1038" s="72">
        <f>SUMIFS('Comm_vacancy-LA_data'!E:E,'Comm_vacancy-LA_data'!$D:$D,'Comm_vacancy-inputs_1'!$C1038,'Comm_vacancy-LA_data'!$B:$B,'Comm_vacancy-inputs_1'!$B1038)</f>
        <v>3429</v>
      </c>
      <c r="E1038" s="72">
        <f>SUMIFS('Comm_vacancy-LA_data'!F:F,'Comm_vacancy-LA_data'!$D:$D,'Comm_vacancy-inputs_1'!$C1038,'Comm_vacancy-LA_data'!$B:$B,'Comm_vacancy-inputs_1'!$B1038)</f>
        <v>311</v>
      </c>
      <c r="F1038" s="132">
        <f t="shared" si="32"/>
        <v>9.0696996208807237E-2</v>
      </c>
      <c r="G1038" s="108">
        <f t="shared" si="33"/>
        <v>44013</v>
      </c>
    </row>
    <row r="1039" spans="1:7" x14ac:dyDescent="0.35">
      <c r="A1039" s="72" t="s">
        <v>374</v>
      </c>
      <c r="B1039" s="72" t="s">
        <v>375</v>
      </c>
      <c r="C1039" s="72" t="s">
        <v>1093</v>
      </c>
      <c r="D1039" s="72">
        <f>SUMIFS('Comm_vacancy-LA_data'!E:E,'Comm_vacancy-LA_data'!$D:$D,'Comm_vacancy-inputs_1'!$C1039,'Comm_vacancy-LA_data'!$B:$B,'Comm_vacancy-inputs_1'!$B1039)</f>
        <v>3408</v>
      </c>
      <c r="E1039" s="72">
        <f>SUMIFS('Comm_vacancy-LA_data'!F:F,'Comm_vacancy-LA_data'!$D:$D,'Comm_vacancy-inputs_1'!$C1039,'Comm_vacancy-LA_data'!$B:$B,'Comm_vacancy-inputs_1'!$B1039)</f>
        <v>321</v>
      </c>
      <c r="F1039" s="132">
        <f t="shared" si="32"/>
        <v>9.4190140845070422E-2</v>
      </c>
      <c r="G1039" s="108">
        <f t="shared" si="33"/>
        <v>43922</v>
      </c>
    </row>
    <row r="1040" spans="1:7" x14ac:dyDescent="0.35">
      <c r="A1040" s="72" t="s">
        <v>374</v>
      </c>
      <c r="B1040" s="72" t="s">
        <v>375</v>
      </c>
      <c r="C1040" s="72" t="s">
        <v>1094</v>
      </c>
      <c r="D1040" s="72">
        <f>SUMIFS('Comm_vacancy-LA_data'!E:E,'Comm_vacancy-LA_data'!$D:$D,'Comm_vacancy-inputs_1'!$C1040,'Comm_vacancy-LA_data'!$B:$B,'Comm_vacancy-inputs_1'!$B1040)</f>
        <v>3374</v>
      </c>
      <c r="E1040" s="72">
        <f>SUMIFS('Comm_vacancy-LA_data'!F:F,'Comm_vacancy-LA_data'!$D:$D,'Comm_vacancy-inputs_1'!$C1040,'Comm_vacancy-LA_data'!$B:$B,'Comm_vacancy-inputs_1'!$B1040)</f>
        <v>330</v>
      </c>
      <c r="F1040" s="132">
        <f t="shared" si="32"/>
        <v>9.7806757557794902E-2</v>
      </c>
      <c r="G1040" s="108">
        <f t="shared" si="33"/>
        <v>43831</v>
      </c>
    </row>
    <row r="1041" spans="1:7" x14ac:dyDescent="0.35">
      <c r="A1041" s="72" t="s">
        <v>374</v>
      </c>
      <c r="B1041" s="72" t="s">
        <v>375</v>
      </c>
      <c r="C1041" s="72" t="s">
        <v>1095</v>
      </c>
      <c r="D1041" s="72">
        <f>SUMIFS('Comm_vacancy-LA_data'!E:E,'Comm_vacancy-LA_data'!$D:$D,'Comm_vacancy-inputs_1'!$C1041,'Comm_vacancy-LA_data'!$B:$B,'Comm_vacancy-inputs_1'!$B1041)</f>
        <v>3359</v>
      </c>
      <c r="E1041" s="72">
        <f>SUMIFS('Comm_vacancy-LA_data'!F:F,'Comm_vacancy-LA_data'!$D:$D,'Comm_vacancy-inputs_1'!$C1041,'Comm_vacancy-LA_data'!$B:$B,'Comm_vacancy-inputs_1'!$B1041)</f>
        <v>337</v>
      </c>
      <c r="F1041" s="132">
        <f t="shared" si="32"/>
        <v>0.1003274784161953</v>
      </c>
      <c r="G1041" s="108">
        <f t="shared" si="33"/>
        <v>43739</v>
      </c>
    </row>
    <row r="1042" spans="1:7" x14ac:dyDescent="0.35">
      <c r="A1042" s="72" t="s">
        <v>374</v>
      </c>
      <c r="B1042" s="72" t="s">
        <v>375</v>
      </c>
      <c r="C1042" s="72" t="s">
        <v>1096</v>
      </c>
      <c r="D1042" s="72">
        <f>SUMIFS('Comm_vacancy-LA_data'!E:E,'Comm_vacancy-LA_data'!$D:$D,'Comm_vacancy-inputs_1'!$C1042,'Comm_vacancy-LA_data'!$B:$B,'Comm_vacancy-inputs_1'!$B1042)</f>
        <v>3343</v>
      </c>
      <c r="E1042" s="72">
        <f>SUMIFS('Comm_vacancy-LA_data'!F:F,'Comm_vacancy-LA_data'!$D:$D,'Comm_vacancy-inputs_1'!$C1042,'Comm_vacancy-LA_data'!$B:$B,'Comm_vacancy-inputs_1'!$B1042)</f>
        <v>333</v>
      </c>
      <c r="F1042" s="132">
        <f t="shared" si="32"/>
        <v>9.9611127729584206E-2</v>
      </c>
      <c r="G1042" s="108">
        <f t="shared" si="33"/>
        <v>43647</v>
      </c>
    </row>
    <row r="1043" spans="1:7" x14ac:dyDescent="0.35">
      <c r="A1043" s="72" t="s">
        <v>374</v>
      </c>
      <c r="B1043" s="72" t="s">
        <v>375</v>
      </c>
      <c r="C1043" s="72" t="s">
        <v>1097</v>
      </c>
      <c r="D1043" s="72">
        <f>SUMIFS('Comm_vacancy-LA_data'!E:E,'Comm_vacancy-LA_data'!$D:$D,'Comm_vacancy-inputs_1'!$C1043,'Comm_vacancy-LA_data'!$B:$B,'Comm_vacancy-inputs_1'!$B1043)</f>
        <v>3348</v>
      </c>
      <c r="E1043" s="72">
        <f>SUMIFS('Comm_vacancy-LA_data'!F:F,'Comm_vacancy-LA_data'!$D:$D,'Comm_vacancy-inputs_1'!$C1043,'Comm_vacancy-LA_data'!$B:$B,'Comm_vacancy-inputs_1'!$B1043)</f>
        <v>317</v>
      </c>
      <c r="F1043" s="132">
        <f t="shared" si="32"/>
        <v>9.4683393070489841E-2</v>
      </c>
      <c r="G1043" s="108">
        <f t="shared" si="33"/>
        <v>43556</v>
      </c>
    </row>
    <row r="1044" spans="1:7" x14ac:dyDescent="0.35">
      <c r="A1044" s="72" t="s">
        <v>374</v>
      </c>
      <c r="B1044" s="72" t="s">
        <v>375</v>
      </c>
      <c r="C1044" s="72" t="s">
        <v>1098</v>
      </c>
      <c r="D1044" s="72">
        <f>SUMIFS('Comm_vacancy-LA_data'!E:E,'Comm_vacancy-LA_data'!$D:$D,'Comm_vacancy-inputs_1'!$C1044,'Comm_vacancy-LA_data'!$B:$B,'Comm_vacancy-inputs_1'!$B1044)</f>
        <v>3258</v>
      </c>
      <c r="E1044" s="72">
        <f>SUMIFS('Comm_vacancy-LA_data'!F:F,'Comm_vacancy-LA_data'!$D:$D,'Comm_vacancy-inputs_1'!$C1044,'Comm_vacancy-LA_data'!$B:$B,'Comm_vacancy-inputs_1'!$B1044)</f>
        <v>292</v>
      </c>
      <c r="F1044" s="132">
        <f t="shared" si="32"/>
        <v>8.9625537139349287E-2</v>
      </c>
      <c r="G1044" s="108">
        <f t="shared" si="33"/>
        <v>43466</v>
      </c>
    </row>
    <row r="1045" spans="1:7" x14ac:dyDescent="0.35">
      <c r="A1045" s="72" t="s">
        <v>374</v>
      </c>
      <c r="B1045" s="72" t="s">
        <v>375</v>
      </c>
      <c r="C1045" s="72" t="s">
        <v>1099</v>
      </c>
      <c r="D1045" s="72">
        <f>SUMIFS('Comm_vacancy-LA_data'!E:E,'Comm_vacancy-LA_data'!$D:$D,'Comm_vacancy-inputs_1'!$C1045,'Comm_vacancy-LA_data'!$B:$B,'Comm_vacancy-inputs_1'!$B1045)</f>
        <v>3417</v>
      </c>
      <c r="E1045" s="72">
        <f>SUMIFS('Comm_vacancy-LA_data'!F:F,'Comm_vacancy-LA_data'!$D:$D,'Comm_vacancy-inputs_1'!$C1045,'Comm_vacancy-LA_data'!$B:$B,'Comm_vacancy-inputs_1'!$B1045)</f>
        <v>339</v>
      </c>
      <c r="F1045" s="132">
        <f t="shared" si="32"/>
        <v>9.9209833187006144E-2</v>
      </c>
      <c r="G1045" s="108">
        <f t="shared" si="33"/>
        <v>43374</v>
      </c>
    </row>
    <row r="1046" spans="1:7" x14ac:dyDescent="0.35">
      <c r="A1046" s="72" t="s">
        <v>376</v>
      </c>
      <c r="B1046" s="72" t="s">
        <v>377</v>
      </c>
      <c r="C1046" s="72" t="s">
        <v>1088</v>
      </c>
      <c r="D1046" s="72">
        <f>SUMIFS('Comm_vacancy-LA_data'!E:E,'Comm_vacancy-LA_data'!$D:$D,'Comm_vacancy-inputs_1'!$C1046,'Comm_vacancy-LA_data'!$B:$B,'Comm_vacancy-inputs_1'!$B1046)</f>
        <v>9155</v>
      </c>
      <c r="E1046" s="72">
        <f>SUMIFS('Comm_vacancy-LA_data'!F:F,'Comm_vacancy-LA_data'!$D:$D,'Comm_vacancy-inputs_1'!$C1046,'Comm_vacancy-LA_data'!$B:$B,'Comm_vacancy-inputs_1'!$B1046)</f>
        <v>1082</v>
      </c>
      <c r="F1046" s="132">
        <f t="shared" si="32"/>
        <v>0.11818678317859094</v>
      </c>
      <c r="G1046" s="108">
        <f t="shared" si="33"/>
        <v>44378</v>
      </c>
    </row>
    <row r="1047" spans="1:7" x14ac:dyDescent="0.35">
      <c r="A1047" s="72" t="s">
        <v>376</v>
      </c>
      <c r="B1047" s="72" t="s">
        <v>377</v>
      </c>
      <c r="C1047" s="72" t="s">
        <v>1089</v>
      </c>
      <c r="D1047" s="72">
        <f>SUMIFS('Comm_vacancy-LA_data'!E:E,'Comm_vacancy-LA_data'!$D:$D,'Comm_vacancy-inputs_1'!$C1047,'Comm_vacancy-LA_data'!$B:$B,'Comm_vacancy-inputs_1'!$B1047)</f>
        <v>9170</v>
      </c>
      <c r="E1047" s="72">
        <f>SUMIFS('Comm_vacancy-LA_data'!F:F,'Comm_vacancy-LA_data'!$D:$D,'Comm_vacancy-inputs_1'!$C1047,'Comm_vacancy-LA_data'!$B:$B,'Comm_vacancy-inputs_1'!$B1047)</f>
        <v>1095</v>
      </c>
      <c r="F1047" s="132">
        <f t="shared" si="32"/>
        <v>0.11941112322791712</v>
      </c>
      <c r="G1047" s="108">
        <f t="shared" si="33"/>
        <v>44287</v>
      </c>
    </row>
    <row r="1048" spans="1:7" x14ac:dyDescent="0.35">
      <c r="A1048" s="72" t="s">
        <v>376</v>
      </c>
      <c r="B1048" s="72" t="s">
        <v>377</v>
      </c>
      <c r="C1048" s="72" t="s">
        <v>1090</v>
      </c>
      <c r="D1048" s="72">
        <f>SUMIFS('Comm_vacancy-LA_data'!E:E,'Comm_vacancy-LA_data'!$D:$D,'Comm_vacancy-inputs_1'!$C1048,'Comm_vacancy-LA_data'!$B:$B,'Comm_vacancy-inputs_1'!$B1048)</f>
        <v>9170</v>
      </c>
      <c r="E1048" s="72">
        <f>SUMIFS('Comm_vacancy-LA_data'!F:F,'Comm_vacancy-LA_data'!$D:$D,'Comm_vacancy-inputs_1'!$C1048,'Comm_vacancy-LA_data'!$B:$B,'Comm_vacancy-inputs_1'!$B1048)</f>
        <v>1097</v>
      </c>
      <c r="F1048" s="132">
        <f t="shared" si="32"/>
        <v>0.11962922573609597</v>
      </c>
      <c r="G1048" s="108">
        <f t="shared" si="33"/>
        <v>44197</v>
      </c>
    </row>
    <row r="1049" spans="1:7" x14ac:dyDescent="0.35">
      <c r="A1049" s="72" t="s">
        <v>376</v>
      </c>
      <c r="B1049" s="72" t="s">
        <v>377</v>
      </c>
      <c r="C1049" s="72" t="s">
        <v>1091</v>
      </c>
      <c r="D1049" s="72">
        <f>SUMIFS('Comm_vacancy-LA_data'!E:E,'Comm_vacancy-LA_data'!$D:$D,'Comm_vacancy-inputs_1'!$C1049,'Comm_vacancy-LA_data'!$B:$B,'Comm_vacancy-inputs_1'!$B1049)</f>
        <v>9157</v>
      </c>
      <c r="E1049" s="72">
        <f>SUMIFS('Comm_vacancy-LA_data'!F:F,'Comm_vacancy-LA_data'!$D:$D,'Comm_vacancy-inputs_1'!$C1049,'Comm_vacancy-LA_data'!$B:$B,'Comm_vacancy-inputs_1'!$B1049)</f>
        <v>1116</v>
      </c>
      <c r="F1049" s="132">
        <f t="shared" si="32"/>
        <v>0.12187397619307634</v>
      </c>
      <c r="G1049" s="108">
        <f t="shared" si="33"/>
        <v>44105</v>
      </c>
    </row>
    <row r="1050" spans="1:7" x14ac:dyDescent="0.35">
      <c r="A1050" s="72" t="s">
        <v>376</v>
      </c>
      <c r="B1050" s="72" t="s">
        <v>377</v>
      </c>
      <c r="C1050" s="72" t="s">
        <v>1092</v>
      </c>
      <c r="D1050" s="72">
        <f>SUMIFS('Comm_vacancy-LA_data'!E:E,'Comm_vacancy-LA_data'!$D:$D,'Comm_vacancy-inputs_1'!$C1050,'Comm_vacancy-LA_data'!$B:$B,'Comm_vacancy-inputs_1'!$B1050)</f>
        <v>9188</v>
      </c>
      <c r="E1050" s="72">
        <f>SUMIFS('Comm_vacancy-LA_data'!F:F,'Comm_vacancy-LA_data'!$D:$D,'Comm_vacancy-inputs_1'!$C1050,'Comm_vacancy-LA_data'!$B:$B,'Comm_vacancy-inputs_1'!$B1050)</f>
        <v>1152</v>
      </c>
      <c r="F1050" s="132">
        <f t="shared" si="32"/>
        <v>0.12538093164997824</v>
      </c>
      <c r="G1050" s="108">
        <f t="shared" si="33"/>
        <v>44013</v>
      </c>
    </row>
    <row r="1051" spans="1:7" x14ac:dyDescent="0.35">
      <c r="A1051" s="72" t="s">
        <v>376</v>
      </c>
      <c r="B1051" s="72" t="s">
        <v>377</v>
      </c>
      <c r="C1051" s="72" t="s">
        <v>1093</v>
      </c>
      <c r="D1051" s="72">
        <f>SUMIFS('Comm_vacancy-LA_data'!E:E,'Comm_vacancy-LA_data'!$D:$D,'Comm_vacancy-inputs_1'!$C1051,'Comm_vacancy-LA_data'!$B:$B,'Comm_vacancy-inputs_1'!$B1051)</f>
        <v>9173</v>
      </c>
      <c r="E1051" s="72">
        <f>SUMIFS('Comm_vacancy-LA_data'!F:F,'Comm_vacancy-LA_data'!$D:$D,'Comm_vacancy-inputs_1'!$C1051,'Comm_vacancy-LA_data'!$B:$B,'Comm_vacancy-inputs_1'!$B1051)</f>
        <v>1213</v>
      </c>
      <c r="F1051" s="132">
        <f t="shared" si="32"/>
        <v>0.13223590973509211</v>
      </c>
      <c r="G1051" s="108">
        <f t="shared" si="33"/>
        <v>43922</v>
      </c>
    </row>
    <row r="1052" spans="1:7" x14ac:dyDescent="0.35">
      <c r="A1052" s="72" t="s">
        <v>376</v>
      </c>
      <c r="B1052" s="72" t="s">
        <v>377</v>
      </c>
      <c r="C1052" s="72" t="s">
        <v>1094</v>
      </c>
      <c r="D1052" s="72">
        <f>SUMIFS('Comm_vacancy-LA_data'!E:E,'Comm_vacancy-LA_data'!$D:$D,'Comm_vacancy-inputs_1'!$C1052,'Comm_vacancy-LA_data'!$B:$B,'Comm_vacancy-inputs_1'!$B1052)</f>
        <v>9129</v>
      </c>
      <c r="E1052" s="72">
        <f>SUMIFS('Comm_vacancy-LA_data'!F:F,'Comm_vacancy-LA_data'!$D:$D,'Comm_vacancy-inputs_1'!$C1052,'Comm_vacancy-LA_data'!$B:$B,'Comm_vacancy-inputs_1'!$B1052)</f>
        <v>1168</v>
      </c>
      <c r="F1052" s="132">
        <f t="shared" si="32"/>
        <v>0.12794391499616606</v>
      </c>
      <c r="G1052" s="108">
        <f t="shared" si="33"/>
        <v>43831</v>
      </c>
    </row>
    <row r="1053" spans="1:7" x14ac:dyDescent="0.35">
      <c r="A1053" s="72" t="s">
        <v>376</v>
      </c>
      <c r="B1053" s="72" t="s">
        <v>377</v>
      </c>
      <c r="C1053" s="72" t="s">
        <v>1095</v>
      </c>
      <c r="D1053" s="72">
        <f>SUMIFS('Comm_vacancy-LA_data'!E:E,'Comm_vacancy-LA_data'!$D:$D,'Comm_vacancy-inputs_1'!$C1053,'Comm_vacancy-LA_data'!$B:$B,'Comm_vacancy-inputs_1'!$B1053)</f>
        <v>9143</v>
      </c>
      <c r="E1053" s="72">
        <f>SUMIFS('Comm_vacancy-LA_data'!F:F,'Comm_vacancy-LA_data'!$D:$D,'Comm_vacancy-inputs_1'!$C1053,'Comm_vacancy-LA_data'!$B:$B,'Comm_vacancy-inputs_1'!$B1053)</f>
        <v>1273</v>
      </c>
      <c r="F1053" s="132">
        <f t="shared" si="32"/>
        <v>0.13923219949688287</v>
      </c>
      <c r="G1053" s="108">
        <f t="shared" si="33"/>
        <v>43739</v>
      </c>
    </row>
    <row r="1054" spans="1:7" x14ac:dyDescent="0.35">
      <c r="A1054" s="72" t="s">
        <v>376</v>
      </c>
      <c r="B1054" s="72" t="s">
        <v>377</v>
      </c>
      <c r="C1054" s="72" t="s">
        <v>1096</v>
      </c>
      <c r="D1054" s="72">
        <f>SUMIFS('Comm_vacancy-LA_data'!E:E,'Comm_vacancy-LA_data'!$D:$D,'Comm_vacancy-inputs_1'!$C1054,'Comm_vacancy-LA_data'!$B:$B,'Comm_vacancy-inputs_1'!$B1054)</f>
        <v>9171</v>
      </c>
      <c r="E1054" s="72">
        <f>SUMIFS('Comm_vacancy-LA_data'!F:F,'Comm_vacancy-LA_data'!$D:$D,'Comm_vacancy-inputs_1'!$C1054,'Comm_vacancy-LA_data'!$B:$B,'Comm_vacancy-inputs_1'!$B1054)</f>
        <v>1283</v>
      </c>
      <c r="F1054" s="132">
        <f t="shared" si="32"/>
        <v>0.1398975029985825</v>
      </c>
      <c r="G1054" s="108">
        <f t="shared" si="33"/>
        <v>43647</v>
      </c>
    </row>
    <row r="1055" spans="1:7" x14ac:dyDescent="0.35">
      <c r="A1055" s="72" t="s">
        <v>376</v>
      </c>
      <c r="B1055" s="72" t="s">
        <v>377</v>
      </c>
      <c r="C1055" s="72" t="s">
        <v>1097</v>
      </c>
      <c r="D1055" s="72">
        <f>SUMIFS('Comm_vacancy-LA_data'!E:E,'Comm_vacancy-LA_data'!$D:$D,'Comm_vacancy-inputs_1'!$C1055,'Comm_vacancy-LA_data'!$B:$B,'Comm_vacancy-inputs_1'!$B1055)</f>
        <v>9181</v>
      </c>
      <c r="E1055" s="72">
        <f>SUMIFS('Comm_vacancy-LA_data'!F:F,'Comm_vacancy-LA_data'!$D:$D,'Comm_vacancy-inputs_1'!$C1055,'Comm_vacancy-LA_data'!$B:$B,'Comm_vacancy-inputs_1'!$B1055)</f>
        <v>621</v>
      </c>
      <c r="F1055" s="132">
        <f t="shared" si="32"/>
        <v>6.7639690665504848E-2</v>
      </c>
      <c r="G1055" s="108">
        <f t="shared" si="33"/>
        <v>43556</v>
      </c>
    </row>
    <row r="1056" spans="1:7" x14ac:dyDescent="0.35">
      <c r="A1056" s="72" t="s">
        <v>376</v>
      </c>
      <c r="B1056" s="72" t="s">
        <v>377</v>
      </c>
      <c r="C1056" s="72" t="s">
        <v>1098</v>
      </c>
      <c r="D1056" s="72">
        <f>SUMIFS('Comm_vacancy-LA_data'!E:E,'Comm_vacancy-LA_data'!$D:$D,'Comm_vacancy-inputs_1'!$C1056,'Comm_vacancy-LA_data'!$B:$B,'Comm_vacancy-inputs_1'!$B1056)</f>
        <v>9114</v>
      </c>
      <c r="E1056" s="72">
        <f>SUMIFS('Comm_vacancy-LA_data'!F:F,'Comm_vacancy-LA_data'!$D:$D,'Comm_vacancy-inputs_1'!$C1056,'Comm_vacancy-LA_data'!$B:$B,'Comm_vacancy-inputs_1'!$B1056)</f>
        <v>590</v>
      </c>
      <c r="F1056" s="132">
        <f t="shared" si="32"/>
        <v>6.4735571648014051E-2</v>
      </c>
      <c r="G1056" s="108">
        <f t="shared" si="33"/>
        <v>43466</v>
      </c>
    </row>
    <row r="1057" spans="1:7" x14ac:dyDescent="0.35">
      <c r="A1057" s="72" t="s">
        <v>376</v>
      </c>
      <c r="B1057" s="72" t="s">
        <v>377</v>
      </c>
      <c r="C1057" s="72" t="s">
        <v>1099</v>
      </c>
      <c r="D1057" s="72">
        <f>SUMIFS('Comm_vacancy-LA_data'!E:E,'Comm_vacancy-LA_data'!$D:$D,'Comm_vacancy-inputs_1'!$C1057,'Comm_vacancy-LA_data'!$B:$B,'Comm_vacancy-inputs_1'!$B1057)</f>
        <v>9413</v>
      </c>
      <c r="E1057" s="72">
        <f>SUMIFS('Comm_vacancy-LA_data'!F:F,'Comm_vacancy-LA_data'!$D:$D,'Comm_vacancy-inputs_1'!$C1057,'Comm_vacancy-LA_data'!$B:$B,'Comm_vacancy-inputs_1'!$B1057)</f>
        <v>684</v>
      </c>
      <c r="F1057" s="132">
        <f t="shared" si="32"/>
        <v>7.2665462658026134E-2</v>
      </c>
      <c r="G1057" s="108">
        <f t="shared" si="33"/>
        <v>43374</v>
      </c>
    </row>
    <row r="1058" spans="1:7" x14ac:dyDescent="0.35">
      <c r="A1058" s="72" t="s">
        <v>382</v>
      </c>
      <c r="B1058" s="72" t="s">
        <v>383</v>
      </c>
      <c r="C1058" s="72" t="s">
        <v>1088</v>
      </c>
      <c r="D1058" s="72">
        <f>SUMIFS('Comm_vacancy-LA_data'!E:E,'Comm_vacancy-LA_data'!$D:$D,'Comm_vacancy-inputs_1'!$C1058,'Comm_vacancy-LA_data'!$B:$B,'Comm_vacancy-inputs_1'!$B1058)</f>
        <v>9418</v>
      </c>
      <c r="E1058" s="72">
        <f>SUMIFS('Comm_vacancy-LA_data'!F:F,'Comm_vacancy-LA_data'!$D:$D,'Comm_vacancy-inputs_1'!$C1058,'Comm_vacancy-LA_data'!$B:$B,'Comm_vacancy-inputs_1'!$B1058)</f>
        <v>989</v>
      </c>
      <c r="F1058" s="132">
        <f t="shared" si="32"/>
        <v>0.10501167976215757</v>
      </c>
      <c r="G1058" s="108">
        <f t="shared" si="33"/>
        <v>44378</v>
      </c>
    </row>
    <row r="1059" spans="1:7" x14ac:dyDescent="0.35">
      <c r="A1059" s="72" t="s">
        <v>382</v>
      </c>
      <c r="B1059" s="72" t="s">
        <v>383</v>
      </c>
      <c r="C1059" s="72" t="s">
        <v>1089</v>
      </c>
      <c r="D1059" s="72">
        <f>SUMIFS('Comm_vacancy-LA_data'!E:E,'Comm_vacancy-LA_data'!$D:$D,'Comm_vacancy-inputs_1'!$C1059,'Comm_vacancy-LA_data'!$B:$B,'Comm_vacancy-inputs_1'!$B1059)</f>
        <v>9448</v>
      </c>
      <c r="E1059" s="72">
        <f>SUMIFS('Comm_vacancy-LA_data'!F:F,'Comm_vacancy-LA_data'!$D:$D,'Comm_vacancy-inputs_1'!$C1059,'Comm_vacancy-LA_data'!$B:$B,'Comm_vacancy-inputs_1'!$B1059)</f>
        <v>887</v>
      </c>
      <c r="F1059" s="132">
        <f t="shared" si="32"/>
        <v>9.3882303132938189E-2</v>
      </c>
      <c r="G1059" s="108">
        <f t="shared" si="33"/>
        <v>44287</v>
      </c>
    </row>
    <row r="1060" spans="1:7" x14ac:dyDescent="0.35">
      <c r="A1060" s="72" t="s">
        <v>382</v>
      </c>
      <c r="B1060" s="72" t="s">
        <v>383</v>
      </c>
      <c r="C1060" s="72" t="s">
        <v>1090</v>
      </c>
      <c r="D1060" s="72">
        <f>SUMIFS('Comm_vacancy-LA_data'!E:E,'Comm_vacancy-LA_data'!$D:$D,'Comm_vacancy-inputs_1'!$C1060,'Comm_vacancy-LA_data'!$B:$B,'Comm_vacancy-inputs_1'!$B1060)</f>
        <v>9448</v>
      </c>
      <c r="E1060" s="72">
        <f>SUMIFS('Comm_vacancy-LA_data'!F:F,'Comm_vacancy-LA_data'!$D:$D,'Comm_vacancy-inputs_1'!$C1060,'Comm_vacancy-LA_data'!$B:$B,'Comm_vacancy-inputs_1'!$B1060)</f>
        <v>925</v>
      </c>
      <c r="F1060" s="132">
        <f t="shared" si="32"/>
        <v>9.79043183742591E-2</v>
      </c>
      <c r="G1060" s="108">
        <f t="shared" si="33"/>
        <v>44197</v>
      </c>
    </row>
    <row r="1061" spans="1:7" x14ac:dyDescent="0.35">
      <c r="A1061" s="72" t="s">
        <v>382</v>
      </c>
      <c r="B1061" s="72" t="s">
        <v>383</v>
      </c>
      <c r="C1061" s="72" t="s">
        <v>1091</v>
      </c>
      <c r="D1061" s="72">
        <f>SUMIFS('Comm_vacancy-LA_data'!E:E,'Comm_vacancy-LA_data'!$D:$D,'Comm_vacancy-inputs_1'!$C1061,'Comm_vacancy-LA_data'!$B:$B,'Comm_vacancy-inputs_1'!$B1061)</f>
        <v>9357</v>
      </c>
      <c r="E1061" s="72">
        <f>SUMIFS('Comm_vacancy-LA_data'!F:F,'Comm_vacancy-LA_data'!$D:$D,'Comm_vacancy-inputs_1'!$C1061,'Comm_vacancy-LA_data'!$B:$B,'Comm_vacancy-inputs_1'!$B1061)</f>
        <v>884</v>
      </c>
      <c r="F1061" s="132">
        <f t="shared" si="32"/>
        <v>9.4474724804958859E-2</v>
      </c>
      <c r="G1061" s="108">
        <f t="shared" si="33"/>
        <v>44105</v>
      </c>
    </row>
    <row r="1062" spans="1:7" x14ac:dyDescent="0.35">
      <c r="A1062" s="72" t="s">
        <v>382</v>
      </c>
      <c r="B1062" s="72" t="s">
        <v>383</v>
      </c>
      <c r="C1062" s="72" t="s">
        <v>1092</v>
      </c>
      <c r="D1062" s="72">
        <f>SUMIFS('Comm_vacancy-LA_data'!E:E,'Comm_vacancy-LA_data'!$D:$D,'Comm_vacancy-inputs_1'!$C1062,'Comm_vacancy-LA_data'!$B:$B,'Comm_vacancy-inputs_1'!$B1062)</f>
        <v>9377</v>
      </c>
      <c r="E1062" s="72">
        <f>SUMIFS('Comm_vacancy-LA_data'!F:F,'Comm_vacancy-LA_data'!$D:$D,'Comm_vacancy-inputs_1'!$C1062,'Comm_vacancy-LA_data'!$B:$B,'Comm_vacancy-inputs_1'!$B1062)</f>
        <v>915</v>
      </c>
      <c r="F1062" s="132">
        <f t="shared" si="32"/>
        <v>9.7579183107603717E-2</v>
      </c>
      <c r="G1062" s="108">
        <f t="shared" si="33"/>
        <v>44013</v>
      </c>
    </row>
    <row r="1063" spans="1:7" x14ac:dyDescent="0.35">
      <c r="A1063" s="72" t="s">
        <v>382</v>
      </c>
      <c r="B1063" s="72" t="s">
        <v>383</v>
      </c>
      <c r="C1063" s="72" t="s">
        <v>1093</v>
      </c>
      <c r="D1063" s="72">
        <f>SUMIFS('Comm_vacancy-LA_data'!E:E,'Comm_vacancy-LA_data'!$D:$D,'Comm_vacancy-inputs_1'!$C1063,'Comm_vacancy-LA_data'!$B:$B,'Comm_vacancy-inputs_1'!$B1063)</f>
        <v>9366</v>
      </c>
      <c r="E1063" s="72">
        <f>SUMIFS('Comm_vacancy-LA_data'!F:F,'Comm_vacancy-LA_data'!$D:$D,'Comm_vacancy-inputs_1'!$C1063,'Comm_vacancy-LA_data'!$B:$B,'Comm_vacancy-inputs_1'!$B1063)</f>
        <v>823</v>
      </c>
      <c r="F1063" s="132">
        <f t="shared" si="32"/>
        <v>8.7871022848601321E-2</v>
      </c>
      <c r="G1063" s="108">
        <f t="shared" si="33"/>
        <v>43922</v>
      </c>
    </row>
    <row r="1064" spans="1:7" x14ac:dyDescent="0.35">
      <c r="A1064" s="72" t="s">
        <v>382</v>
      </c>
      <c r="B1064" s="72" t="s">
        <v>383</v>
      </c>
      <c r="C1064" s="72" t="s">
        <v>1094</v>
      </c>
      <c r="D1064" s="72">
        <f>SUMIFS('Comm_vacancy-LA_data'!E:E,'Comm_vacancy-LA_data'!$D:$D,'Comm_vacancy-inputs_1'!$C1064,'Comm_vacancy-LA_data'!$B:$B,'Comm_vacancy-inputs_1'!$B1064)</f>
        <v>9269</v>
      </c>
      <c r="E1064" s="72">
        <f>SUMIFS('Comm_vacancy-LA_data'!F:F,'Comm_vacancy-LA_data'!$D:$D,'Comm_vacancy-inputs_1'!$C1064,'Comm_vacancy-LA_data'!$B:$B,'Comm_vacancy-inputs_1'!$B1064)</f>
        <v>789</v>
      </c>
      <c r="F1064" s="132">
        <f t="shared" si="32"/>
        <v>8.5122451181357209E-2</v>
      </c>
      <c r="G1064" s="108">
        <f t="shared" si="33"/>
        <v>43831</v>
      </c>
    </row>
    <row r="1065" spans="1:7" x14ac:dyDescent="0.35">
      <c r="A1065" s="72" t="s">
        <v>382</v>
      </c>
      <c r="B1065" s="72" t="s">
        <v>383</v>
      </c>
      <c r="C1065" s="72" t="s">
        <v>1095</v>
      </c>
      <c r="D1065" s="72">
        <f>SUMIFS('Comm_vacancy-LA_data'!E:E,'Comm_vacancy-LA_data'!$D:$D,'Comm_vacancy-inputs_1'!$C1065,'Comm_vacancy-LA_data'!$B:$B,'Comm_vacancy-inputs_1'!$B1065)</f>
        <v>9139</v>
      </c>
      <c r="E1065" s="72">
        <f>SUMIFS('Comm_vacancy-LA_data'!F:F,'Comm_vacancy-LA_data'!$D:$D,'Comm_vacancy-inputs_1'!$C1065,'Comm_vacancy-LA_data'!$B:$B,'Comm_vacancy-inputs_1'!$B1065)</f>
        <v>805</v>
      </c>
      <c r="F1065" s="132">
        <f t="shared" si="32"/>
        <v>8.8084035452456508E-2</v>
      </c>
      <c r="G1065" s="108">
        <f t="shared" si="33"/>
        <v>43739</v>
      </c>
    </row>
    <row r="1066" spans="1:7" x14ac:dyDescent="0.35">
      <c r="A1066" s="72" t="s">
        <v>382</v>
      </c>
      <c r="B1066" s="72" t="s">
        <v>383</v>
      </c>
      <c r="C1066" s="72" t="s">
        <v>1096</v>
      </c>
      <c r="D1066" s="72">
        <f>SUMIFS('Comm_vacancy-LA_data'!E:E,'Comm_vacancy-LA_data'!$D:$D,'Comm_vacancy-inputs_1'!$C1066,'Comm_vacancy-LA_data'!$B:$B,'Comm_vacancy-inputs_1'!$B1066)</f>
        <v>9129</v>
      </c>
      <c r="E1066" s="72">
        <f>SUMIFS('Comm_vacancy-LA_data'!F:F,'Comm_vacancy-LA_data'!$D:$D,'Comm_vacancy-inputs_1'!$C1066,'Comm_vacancy-LA_data'!$B:$B,'Comm_vacancy-inputs_1'!$B1066)</f>
        <v>765</v>
      </c>
      <c r="F1066" s="132">
        <f t="shared" si="32"/>
        <v>8.3798882681564241E-2</v>
      </c>
      <c r="G1066" s="108">
        <f t="shared" si="33"/>
        <v>43647</v>
      </c>
    </row>
    <row r="1067" spans="1:7" x14ac:dyDescent="0.35">
      <c r="A1067" s="72" t="s">
        <v>382</v>
      </c>
      <c r="B1067" s="72" t="s">
        <v>383</v>
      </c>
      <c r="C1067" s="72" t="s">
        <v>1097</v>
      </c>
      <c r="D1067" s="72">
        <f>SUMIFS('Comm_vacancy-LA_data'!E:E,'Comm_vacancy-LA_data'!$D:$D,'Comm_vacancy-inputs_1'!$C1067,'Comm_vacancy-LA_data'!$B:$B,'Comm_vacancy-inputs_1'!$B1067)</f>
        <v>9119</v>
      </c>
      <c r="E1067" s="72">
        <f>SUMIFS('Comm_vacancy-LA_data'!F:F,'Comm_vacancy-LA_data'!$D:$D,'Comm_vacancy-inputs_1'!$C1067,'Comm_vacancy-LA_data'!$B:$B,'Comm_vacancy-inputs_1'!$B1067)</f>
        <v>743</v>
      </c>
      <c r="F1067" s="132">
        <f t="shared" si="32"/>
        <v>8.1478232262309463E-2</v>
      </c>
      <c r="G1067" s="108">
        <f t="shared" si="33"/>
        <v>43556</v>
      </c>
    </row>
    <row r="1068" spans="1:7" x14ac:dyDescent="0.35">
      <c r="A1068" s="72" t="s">
        <v>382</v>
      </c>
      <c r="B1068" s="72" t="s">
        <v>383</v>
      </c>
      <c r="C1068" s="72" t="s">
        <v>1098</v>
      </c>
      <c r="D1068" s="72">
        <f>SUMIFS('Comm_vacancy-LA_data'!E:E,'Comm_vacancy-LA_data'!$D:$D,'Comm_vacancy-inputs_1'!$C1068,'Comm_vacancy-LA_data'!$B:$B,'Comm_vacancy-inputs_1'!$B1068)</f>
        <v>9045</v>
      </c>
      <c r="E1068" s="72">
        <f>SUMIFS('Comm_vacancy-LA_data'!F:F,'Comm_vacancy-LA_data'!$D:$D,'Comm_vacancy-inputs_1'!$C1068,'Comm_vacancy-LA_data'!$B:$B,'Comm_vacancy-inputs_1'!$B1068)</f>
        <v>711</v>
      </c>
      <c r="F1068" s="132">
        <f t="shared" si="32"/>
        <v>7.8606965174129351E-2</v>
      </c>
      <c r="G1068" s="108">
        <f t="shared" si="33"/>
        <v>43466</v>
      </c>
    </row>
    <row r="1069" spans="1:7" x14ac:dyDescent="0.35">
      <c r="A1069" s="72" t="s">
        <v>382</v>
      </c>
      <c r="B1069" s="72" t="s">
        <v>383</v>
      </c>
      <c r="C1069" s="72" t="s">
        <v>1099</v>
      </c>
      <c r="D1069" s="72">
        <f>SUMIFS('Comm_vacancy-LA_data'!E:E,'Comm_vacancy-LA_data'!$D:$D,'Comm_vacancy-inputs_1'!$C1069,'Comm_vacancy-LA_data'!$B:$B,'Comm_vacancy-inputs_1'!$B1069)</f>
        <v>9565</v>
      </c>
      <c r="E1069" s="72">
        <f>SUMIFS('Comm_vacancy-LA_data'!F:F,'Comm_vacancy-LA_data'!$D:$D,'Comm_vacancy-inputs_1'!$C1069,'Comm_vacancy-LA_data'!$B:$B,'Comm_vacancy-inputs_1'!$B1069)</f>
        <v>943</v>
      </c>
      <c r="F1069" s="132">
        <f t="shared" si="32"/>
        <v>9.858860428646106E-2</v>
      </c>
      <c r="G1069" s="108">
        <f t="shared" si="33"/>
        <v>43374</v>
      </c>
    </row>
    <row r="1070" spans="1:7" x14ac:dyDescent="0.35">
      <c r="A1070" s="72" t="s">
        <v>386</v>
      </c>
      <c r="B1070" s="72" t="s">
        <v>387</v>
      </c>
      <c r="C1070" s="72" t="s">
        <v>1088</v>
      </c>
      <c r="D1070" s="72">
        <f>SUMIFS('Comm_vacancy-LA_data'!E:E,'Comm_vacancy-LA_data'!$D:$D,'Comm_vacancy-inputs_1'!$C1070,'Comm_vacancy-LA_data'!$B:$B,'Comm_vacancy-inputs_1'!$B1070)</f>
        <v>1986</v>
      </c>
      <c r="E1070" s="72">
        <f>SUMIFS('Comm_vacancy-LA_data'!F:F,'Comm_vacancy-LA_data'!$D:$D,'Comm_vacancy-inputs_1'!$C1070,'Comm_vacancy-LA_data'!$B:$B,'Comm_vacancy-inputs_1'!$B1070)</f>
        <v>81</v>
      </c>
      <c r="F1070" s="132">
        <f t="shared" si="32"/>
        <v>4.0785498489425982E-2</v>
      </c>
      <c r="G1070" s="108">
        <f t="shared" si="33"/>
        <v>44378</v>
      </c>
    </row>
    <row r="1071" spans="1:7" x14ac:dyDescent="0.35">
      <c r="A1071" s="72" t="s">
        <v>386</v>
      </c>
      <c r="B1071" s="72" t="s">
        <v>387</v>
      </c>
      <c r="C1071" s="72" t="s">
        <v>1089</v>
      </c>
      <c r="D1071" s="72">
        <f>SUMIFS('Comm_vacancy-LA_data'!E:E,'Comm_vacancy-LA_data'!$D:$D,'Comm_vacancy-inputs_1'!$C1071,'Comm_vacancy-LA_data'!$B:$B,'Comm_vacancy-inputs_1'!$B1071)</f>
        <v>1988</v>
      </c>
      <c r="E1071" s="72">
        <f>SUMIFS('Comm_vacancy-LA_data'!F:F,'Comm_vacancy-LA_data'!$D:$D,'Comm_vacancy-inputs_1'!$C1071,'Comm_vacancy-LA_data'!$B:$B,'Comm_vacancy-inputs_1'!$B1071)</f>
        <v>81</v>
      </c>
      <c r="F1071" s="132">
        <f t="shared" si="32"/>
        <v>4.0744466800804832E-2</v>
      </c>
      <c r="G1071" s="108">
        <f t="shared" si="33"/>
        <v>44287</v>
      </c>
    </row>
    <row r="1072" spans="1:7" x14ac:dyDescent="0.35">
      <c r="A1072" s="72" t="s">
        <v>386</v>
      </c>
      <c r="B1072" s="72" t="s">
        <v>387</v>
      </c>
      <c r="C1072" s="72" t="s">
        <v>1090</v>
      </c>
      <c r="D1072" s="72">
        <f>SUMIFS('Comm_vacancy-LA_data'!E:E,'Comm_vacancy-LA_data'!$D:$D,'Comm_vacancy-inputs_1'!$C1072,'Comm_vacancy-LA_data'!$B:$B,'Comm_vacancy-inputs_1'!$B1072)</f>
        <v>1989</v>
      </c>
      <c r="E1072" s="72">
        <f>SUMIFS('Comm_vacancy-LA_data'!F:F,'Comm_vacancy-LA_data'!$D:$D,'Comm_vacancy-inputs_1'!$C1072,'Comm_vacancy-LA_data'!$B:$B,'Comm_vacancy-inputs_1'!$B1072)</f>
        <v>81</v>
      </c>
      <c r="F1072" s="132">
        <f t="shared" si="32"/>
        <v>4.072398190045249E-2</v>
      </c>
      <c r="G1072" s="108">
        <f t="shared" si="33"/>
        <v>44197</v>
      </c>
    </row>
    <row r="1073" spans="1:7" x14ac:dyDescent="0.35">
      <c r="A1073" s="72" t="s">
        <v>386</v>
      </c>
      <c r="B1073" s="72" t="s">
        <v>387</v>
      </c>
      <c r="C1073" s="72" t="s">
        <v>1091</v>
      </c>
      <c r="D1073" s="72">
        <f>SUMIFS('Comm_vacancy-LA_data'!E:E,'Comm_vacancy-LA_data'!$D:$D,'Comm_vacancy-inputs_1'!$C1073,'Comm_vacancy-LA_data'!$B:$B,'Comm_vacancy-inputs_1'!$B1073)</f>
        <v>1986</v>
      </c>
      <c r="E1073" s="72">
        <f>SUMIFS('Comm_vacancy-LA_data'!F:F,'Comm_vacancy-LA_data'!$D:$D,'Comm_vacancy-inputs_1'!$C1073,'Comm_vacancy-LA_data'!$B:$B,'Comm_vacancy-inputs_1'!$B1073)</f>
        <v>81</v>
      </c>
      <c r="F1073" s="132">
        <f t="shared" si="32"/>
        <v>4.0785498489425982E-2</v>
      </c>
      <c r="G1073" s="108">
        <f t="shared" si="33"/>
        <v>44105</v>
      </c>
    </row>
    <row r="1074" spans="1:7" x14ac:dyDescent="0.35">
      <c r="A1074" s="72" t="s">
        <v>386</v>
      </c>
      <c r="B1074" s="72" t="s">
        <v>387</v>
      </c>
      <c r="C1074" s="72" t="s">
        <v>1092</v>
      </c>
      <c r="D1074" s="72">
        <f>SUMIFS('Comm_vacancy-LA_data'!E:E,'Comm_vacancy-LA_data'!$D:$D,'Comm_vacancy-inputs_1'!$C1074,'Comm_vacancy-LA_data'!$B:$B,'Comm_vacancy-inputs_1'!$B1074)</f>
        <v>1985</v>
      </c>
      <c r="E1074" s="72">
        <f>SUMIFS('Comm_vacancy-LA_data'!F:F,'Comm_vacancy-LA_data'!$D:$D,'Comm_vacancy-inputs_1'!$C1074,'Comm_vacancy-LA_data'!$B:$B,'Comm_vacancy-inputs_1'!$B1074)</f>
        <v>84</v>
      </c>
      <c r="F1074" s="132">
        <f t="shared" si="32"/>
        <v>4.2317380352644839E-2</v>
      </c>
      <c r="G1074" s="108">
        <f t="shared" si="33"/>
        <v>44013</v>
      </c>
    </row>
    <row r="1075" spans="1:7" x14ac:dyDescent="0.35">
      <c r="A1075" s="72" t="s">
        <v>386</v>
      </c>
      <c r="B1075" s="72" t="s">
        <v>387</v>
      </c>
      <c r="C1075" s="72" t="s">
        <v>1093</v>
      </c>
      <c r="D1075" s="72">
        <f>SUMIFS('Comm_vacancy-LA_data'!E:E,'Comm_vacancy-LA_data'!$D:$D,'Comm_vacancy-inputs_1'!$C1075,'Comm_vacancy-LA_data'!$B:$B,'Comm_vacancy-inputs_1'!$B1075)</f>
        <v>1967</v>
      </c>
      <c r="E1075" s="72">
        <f>SUMIFS('Comm_vacancy-LA_data'!F:F,'Comm_vacancy-LA_data'!$D:$D,'Comm_vacancy-inputs_1'!$C1075,'Comm_vacancy-LA_data'!$B:$B,'Comm_vacancy-inputs_1'!$B1075)</f>
        <v>84</v>
      </c>
      <c r="F1075" s="132">
        <f t="shared" si="32"/>
        <v>4.2704626334519574E-2</v>
      </c>
      <c r="G1075" s="108">
        <f t="shared" si="33"/>
        <v>43922</v>
      </c>
    </row>
    <row r="1076" spans="1:7" x14ac:dyDescent="0.35">
      <c r="A1076" s="72" t="s">
        <v>386</v>
      </c>
      <c r="B1076" s="72" t="s">
        <v>387</v>
      </c>
      <c r="C1076" s="72" t="s">
        <v>1094</v>
      </c>
      <c r="D1076" s="72">
        <f>SUMIFS('Comm_vacancy-LA_data'!E:E,'Comm_vacancy-LA_data'!$D:$D,'Comm_vacancy-inputs_1'!$C1076,'Comm_vacancy-LA_data'!$B:$B,'Comm_vacancy-inputs_1'!$B1076)</f>
        <v>1951</v>
      </c>
      <c r="E1076" s="72">
        <f>SUMIFS('Comm_vacancy-LA_data'!F:F,'Comm_vacancy-LA_data'!$D:$D,'Comm_vacancy-inputs_1'!$C1076,'Comm_vacancy-LA_data'!$B:$B,'Comm_vacancy-inputs_1'!$B1076)</f>
        <v>87</v>
      </c>
      <c r="F1076" s="132">
        <f t="shared" si="32"/>
        <v>4.459251665812404E-2</v>
      </c>
      <c r="G1076" s="108">
        <f t="shared" si="33"/>
        <v>43831</v>
      </c>
    </row>
    <row r="1077" spans="1:7" x14ac:dyDescent="0.35">
      <c r="A1077" s="72" t="s">
        <v>386</v>
      </c>
      <c r="B1077" s="72" t="s">
        <v>387</v>
      </c>
      <c r="C1077" s="72" t="s">
        <v>1095</v>
      </c>
      <c r="D1077" s="72">
        <f>SUMIFS('Comm_vacancy-LA_data'!E:E,'Comm_vacancy-LA_data'!$D:$D,'Comm_vacancy-inputs_1'!$C1077,'Comm_vacancy-LA_data'!$B:$B,'Comm_vacancy-inputs_1'!$B1077)</f>
        <v>1940</v>
      </c>
      <c r="E1077" s="72">
        <f>SUMIFS('Comm_vacancy-LA_data'!F:F,'Comm_vacancy-LA_data'!$D:$D,'Comm_vacancy-inputs_1'!$C1077,'Comm_vacancy-LA_data'!$B:$B,'Comm_vacancy-inputs_1'!$B1077)</f>
        <v>87</v>
      </c>
      <c r="F1077" s="132">
        <f t="shared" si="32"/>
        <v>4.4845360824742268E-2</v>
      </c>
      <c r="G1077" s="108">
        <f t="shared" si="33"/>
        <v>43739</v>
      </c>
    </row>
    <row r="1078" spans="1:7" x14ac:dyDescent="0.35">
      <c r="A1078" s="72" t="s">
        <v>386</v>
      </c>
      <c r="B1078" s="72" t="s">
        <v>387</v>
      </c>
      <c r="C1078" s="72" t="s">
        <v>1096</v>
      </c>
      <c r="D1078" s="72">
        <f>SUMIFS('Comm_vacancy-LA_data'!E:E,'Comm_vacancy-LA_data'!$D:$D,'Comm_vacancy-inputs_1'!$C1078,'Comm_vacancy-LA_data'!$B:$B,'Comm_vacancy-inputs_1'!$B1078)</f>
        <v>1935</v>
      </c>
      <c r="E1078" s="72">
        <f>SUMIFS('Comm_vacancy-LA_data'!F:F,'Comm_vacancy-LA_data'!$D:$D,'Comm_vacancy-inputs_1'!$C1078,'Comm_vacancy-LA_data'!$B:$B,'Comm_vacancy-inputs_1'!$B1078)</f>
        <v>113</v>
      </c>
      <c r="F1078" s="132">
        <f t="shared" si="32"/>
        <v>5.8397932816537469E-2</v>
      </c>
      <c r="G1078" s="108">
        <f t="shared" si="33"/>
        <v>43647</v>
      </c>
    </row>
    <row r="1079" spans="1:7" x14ac:dyDescent="0.35">
      <c r="A1079" s="72" t="s">
        <v>386</v>
      </c>
      <c r="B1079" s="72" t="s">
        <v>387</v>
      </c>
      <c r="C1079" s="72" t="s">
        <v>1097</v>
      </c>
      <c r="D1079" s="72">
        <f>SUMIFS('Comm_vacancy-LA_data'!E:E,'Comm_vacancy-LA_data'!$D:$D,'Comm_vacancy-inputs_1'!$C1079,'Comm_vacancy-LA_data'!$B:$B,'Comm_vacancy-inputs_1'!$B1079)</f>
        <v>1937</v>
      </c>
      <c r="E1079" s="72">
        <f>SUMIFS('Comm_vacancy-LA_data'!F:F,'Comm_vacancy-LA_data'!$D:$D,'Comm_vacancy-inputs_1'!$C1079,'Comm_vacancy-LA_data'!$B:$B,'Comm_vacancy-inputs_1'!$B1079)</f>
        <v>76</v>
      </c>
      <c r="F1079" s="132">
        <f t="shared" si="32"/>
        <v>3.923593185338152E-2</v>
      </c>
      <c r="G1079" s="108">
        <f t="shared" si="33"/>
        <v>43556</v>
      </c>
    </row>
    <row r="1080" spans="1:7" x14ac:dyDescent="0.35">
      <c r="A1080" s="72" t="s">
        <v>386</v>
      </c>
      <c r="B1080" s="72" t="s">
        <v>387</v>
      </c>
      <c r="C1080" s="72" t="s">
        <v>1098</v>
      </c>
      <c r="D1080" s="72">
        <f>SUMIFS('Comm_vacancy-LA_data'!E:E,'Comm_vacancy-LA_data'!$D:$D,'Comm_vacancy-inputs_1'!$C1080,'Comm_vacancy-LA_data'!$B:$B,'Comm_vacancy-inputs_1'!$B1080)</f>
        <v>1924</v>
      </c>
      <c r="E1080" s="72">
        <f>SUMIFS('Comm_vacancy-LA_data'!F:F,'Comm_vacancy-LA_data'!$D:$D,'Comm_vacancy-inputs_1'!$C1080,'Comm_vacancy-LA_data'!$B:$B,'Comm_vacancy-inputs_1'!$B1080)</f>
        <v>65</v>
      </c>
      <c r="F1080" s="132">
        <f t="shared" si="32"/>
        <v>3.3783783783783786E-2</v>
      </c>
      <c r="G1080" s="108">
        <f t="shared" si="33"/>
        <v>43466</v>
      </c>
    </row>
    <row r="1081" spans="1:7" x14ac:dyDescent="0.35">
      <c r="A1081" s="72" t="s">
        <v>386</v>
      </c>
      <c r="B1081" s="72" t="s">
        <v>387</v>
      </c>
      <c r="C1081" s="72" t="s">
        <v>1099</v>
      </c>
      <c r="D1081" s="72">
        <f>SUMIFS('Comm_vacancy-LA_data'!E:E,'Comm_vacancy-LA_data'!$D:$D,'Comm_vacancy-inputs_1'!$C1081,'Comm_vacancy-LA_data'!$B:$B,'Comm_vacancy-inputs_1'!$B1081)</f>
        <v>1970</v>
      </c>
      <c r="E1081" s="72">
        <f>SUMIFS('Comm_vacancy-LA_data'!F:F,'Comm_vacancy-LA_data'!$D:$D,'Comm_vacancy-inputs_1'!$C1081,'Comm_vacancy-LA_data'!$B:$B,'Comm_vacancy-inputs_1'!$B1081)</f>
        <v>81</v>
      </c>
      <c r="F1081" s="132">
        <f t="shared" si="32"/>
        <v>4.111675126903553E-2</v>
      </c>
      <c r="G1081" s="108">
        <f t="shared" si="33"/>
        <v>43374</v>
      </c>
    </row>
    <row r="1082" spans="1:7" x14ac:dyDescent="0.35">
      <c r="A1082" s="72" t="s">
        <v>388</v>
      </c>
      <c r="B1082" s="72" t="s">
        <v>389</v>
      </c>
      <c r="C1082" s="72" t="s">
        <v>1088</v>
      </c>
      <c r="D1082" s="72">
        <f>SUMIFS('Comm_vacancy-LA_data'!E:E,'Comm_vacancy-LA_data'!$D:$D,'Comm_vacancy-inputs_1'!$C1082,'Comm_vacancy-LA_data'!$B:$B,'Comm_vacancy-inputs_1'!$B1082)</f>
        <v>5508</v>
      </c>
      <c r="E1082" s="72">
        <f>SUMIFS('Comm_vacancy-LA_data'!F:F,'Comm_vacancy-LA_data'!$D:$D,'Comm_vacancy-inputs_1'!$C1082,'Comm_vacancy-LA_data'!$B:$B,'Comm_vacancy-inputs_1'!$B1082)</f>
        <v>343</v>
      </c>
      <c r="F1082" s="132">
        <f t="shared" si="32"/>
        <v>6.2273057371096584E-2</v>
      </c>
      <c r="G1082" s="108">
        <f t="shared" si="33"/>
        <v>44378</v>
      </c>
    </row>
    <row r="1083" spans="1:7" x14ac:dyDescent="0.35">
      <c r="A1083" s="72" t="s">
        <v>388</v>
      </c>
      <c r="B1083" s="72" t="s">
        <v>389</v>
      </c>
      <c r="C1083" s="72" t="s">
        <v>1089</v>
      </c>
      <c r="D1083" s="72">
        <f>SUMIFS('Comm_vacancy-LA_data'!E:E,'Comm_vacancy-LA_data'!$D:$D,'Comm_vacancy-inputs_1'!$C1083,'Comm_vacancy-LA_data'!$B:$B,'Comm_vacancy-inputs_1'!$B1083)</f>
        <v>5462</v>
      </c>
      <c r="E1083" s="72">
        <f>SUMIFS('Comm_vacancy-LA_data'!F:F,'Comm_vacancy-LA_data'!$D:$D,'Comm_vacancy-inputs_1'!$C1083,'Comm_vacancy-LA_data'!$B:$B,'Comm_vacancy-inputs_1'!$B1083)</f>
        <v>319</v>
      </c>
      <c r="F1083" s="132">
        <f t="shared" si="32"/>
        <v>5.8403515195898939E-2</v>
      </c>
      <c r="G1083" s="108">
        <f t="shared" si="33"/>
        <v>44287</v>
      </c>
    </row>
    <row r="1084" spans="1:7" x14ac:dyDescent="0.35">
      <c r="A1084" s="72" t="s">
        <v>388</v>
      </c>
      <c r="B1084" s="72" t="s">
        <v>389</v>
      </c>
      <c r="C1084" s="72" t="s">
        <v>1090</v>
      </c>
      <c r="D1084" s="72">
        <f>SUMIFS('Comm_vacancy-LA_data'!E:E,'Comm_vacancy-LA_data'!$D:$D,'Comm_vacancy-inputs_1'!$C1084,'Comm_vacancy-LA_data'!$B:$B,'Comm_vacancy-inputs_1'!$B1084)</f>
        <v>5462</v>
      </c>
      <c r="E1084" s="72">
        <f>SUMIFS('Comm_vacancy-LA_data'!F:F,'Comm_vacancy-LA_data'!$D:$D,'Comm_vacancy-inputs_1'!$C1084,'Comm_vacancy-LA_data'!$B:$B,'Comm_vacancy-inputs_1'!$B1084)</f>
        <v>317</v>
      </c>
      <c r="F1084" s="132">
        <f t="shared" si="32"/>
        <v>5.8037348956426218E-2</v>
      </c>
      <c r="G1084" s="108">
        <f t="shared" si="33"/>
        <v>44197</v>
      </c>
    </row>
    <row r="1085" spans="1:7" x14ac:dyDescent="0.35">
      <c r="A1085" s="72" t="s">
        <v>388</v>
      </c>
      <c r="B1085" s="72" t="s">
        <v>389</v>
      </c>
      <c r="C1085" s="72" t="s">
        <v>1091</v>
      </c>
      <c r="D1085" s="72">
        <f>SUMIFS('Comm_vacancy-LA_data'!E:E,'Comm_vacancy-LA_data'!$D:$D,'Comm_vacancy-inputs_1'!$C1085,'Comm_vacancy-LA_data'!$B:$B,'Comm_vacancy-inputs_1'!$B1085)</f>
        <v>5457</v>
      </c>
      <c r="E1085" s="72">
        <f>SUMIFS('Comm_vacancy-LA_data'!F:F,'Comm_vacancy-LA_data'!$D:$D,'Comm_vacancy-inputs_1'!$C1085,'Comm_vacancy-LA_data'!$B:$B,'Comm_vacancy-inputs_1'!$B1085)</f>
        <v>324</v>
      </c>
      <c r="F1085" s="132">
        <f t="shared" si="32"/>
        <v>5.9373282023089613E-2</v>
      </c>
      <c r="G1085" s="108">
        <f t="shared" si="33"/>
        <v>44105</v>
      </c>
    </row>
    <row r="1086" spans="1:7" x14ac:dyDescent="0.35">
      <c r="A1086" s="72" t="s">
        <v>388</v>
      </c>
      <c r="B1086" s="72" t="s">
        <v>389</v>
      </c>
      <c r="C1086" s="72" t="s">
        <v>1092</v>
      </c>
      <c r="D1086" s="72">
        <f>SUMIFS('Comm_vacancy-LA_data'!E:E,'Comm_vacancy-LA_data'!$D:$D,'Comm_vacancy-inputs_1'!$C1086,'Comm_vacancy-LA_data'!$B:$B,'Comm_vacancy-inputs_1'!$B1086)</f>
        <v>5450</v>
      </c>
      <c r="E1086" s="72">
        <f>SUMIFS('Comm_vacancy-LA_data'!F:F,'Comm_vacancy-LA_data'!$D:$D,'Comm_vacancy-inputs_1'!$C1086,'Comm_vacancy-LA_data'!$B:$B,'Comm_vacancy-inputs_1'!$B1086)</f>
        <v>317</v>
      </c>
      <c r="F1086" s="132">
        <f t="shared" si="32"/>
        <v>5.8165137614678897E-2</v>
      </c>
      <c r="G1086" s="108">
        <f t="shared" si="33"/>
        <v>44013</v>
      </c>
    </row>
    <row r="1087" spans="1:7" x14ac:dyDescent="0.35">
      <c r="A1087" s="72" t="s">
        <v>388</v>
      </c>
      <c r="B1087" s="72" t="s">
        <v>389</v>
      </c>
      <c r="C1087" s="72" t="s">
        <v>1093</v>
      </c>
      <c r="D1087" s="72">
        <f>SUMIFS('Comm_vacancy-LA_data'!E:E,'Comm_vacancy-LA_data'!$D:$D,'Comm_vacancy-inputs_1'!$C1087,'Comm_vacancy-LA_data'!$B:$B,'Comm_vacancy-inputs_1'!$B1087)</f>
        <v>5434</v>
      </c>
      <c r="E1087" s="72">
        <f>SUMIFS('Comm_vacancy-LA_data'!F:F,'Comm_vacancy-LA_data'!$D:$D,'Comm_vacancy-inputs_1'!$C1087,'Comm_vacancy-LA_data'!$B:$B,'Comm_vacancy-inputs_1'!$B1087)</f>
        <v>331</v>
      </c>
      <c r="F1087" s="132">
        <f t="shared" si="32"/>
        <v>6.0912771439087229E-2</v>
      </c>
      <c r="G1087" s="108">
        <f t="shared" si="33"/>
        <v>43922</v>
      </c>
    </row>
    <row r="1088" spans="1:7" x14ac:dyDescent="0.35">
      <c r="A1088" s="72" t="s">
        <v>388</v>
      </c>
      <c r="B1088" s="72" t="s">
        <v>389</v>
      </c>
      <c r="C1088" s="72" t="s">
        <v>1094</v>
      </c>
      <c r="D1088" s="72">
        <f>SUMIFS('Comm_vacancy-LA_data'!E:E,'Comm_vacancy-LA_data'!$D:$D,'Comm_vacancy-inputs_1'!$C1088,'Comm_vacancy-LA_data'!$B:$B,'Comm_vacancy-inputs_1'!$B1088)</f>
        <v>5368</v>
      </c>
      <c r="E1088" s="72">
        <f>SUMIFS('Comm_vacancy-LA_data'!F:F,'Comm_vacancy-LA_data'!$D:$D,'Comm_vacancy-inputs_1'!$C1088,'Comm_vacancy-LA_data'!$B:$B,'Comm_vacancy-inputs_1'!$B1088)</f>
        <v>368</v>
      </c>
      <c r="F1088" s="132">
        <f t="shared" si="32"/>
        <v>6.8554396423248884E-2</v>
      </c>
      <c r="G1088" s="108">
        <f t="shared" si="33"/>
        <v>43831</v>
      </c>
    </row>
    <row r="1089" spans="1:7" x14ac:dyDescent="0.35">
      <c r="A1089" s="72" t="s">
        <v>388</v>
      </c>
      <c r="B1089" s="72" t="s">
        <v>389</v>
      </c>
      <c r="C1089" s="72" t="s">
        <v>1095</v>
      </c>
      <c r="D1089" s="72">
        <f>SUMIFS('Comm_vacancy-LA_data'!E:E,'Comm_vacancy-LA_data'!$D:$D,'Comm_vacancy-inputs_1'!$C1089,'Comm_vacancy-LA_data'!$B:$B,'Comm_vacancy-inputs_1'!$B1089)</f>
        <v>5318</v>
      </c>
      <c r="E1089" s="72">
        <f>SUMIFS('Comm_vacancy-LA_data'!F:F,'Comm_vacancy-LA_data'!$D:$D,'Comm_vacancy-inputs_1'!$C1089,'Comm_vacancy-LA_data'!$B:$B,'Comm_vacancy-inputs_1'!$B1089)</f>
        <v>364</v>
      </c>
      <c r="F1089" s="132">
        <f t="shared" si="32"/>
        <v>6.8446784505453176E-2</v>
      </c>
      <c r="G1089" s="108">
        <f t="shared" si="33"/>
        <v>43739</v>
      </c>
    </row>
    <row r="1090" spans="1:7" x14ac:dyDescent="0.35">
      <c r="A1090" s="72" t="s">
        <v>388</v>
      </c>
      <c r="B1090" s="72" t="s">
        <v>389</v>
      </c>
      <c r="C1090" s="72" t="s">
        <v>1096</v>
      </c>
      <c r="D1090" s="72">
        <f>SUMIFS('Comm_vacancy-LA_data'!E:E,'Comm_vacancy-LA_data'!$D:$D,'Comm_vacancy-inputs_1'!$C1090,'Comm_vacancy-LA_data'!$B:$B,'Comm_vacancy-inputs_1'!$B1090)</f>
        <v>5294</v>
      </c>
      <c r="E1090" s="72">
        <f>SUMIFS('Comm_vacancy-LA_data'!F:F,'Comm_vacancy-LA_data'!$D:$D,'Comm_vacancy-inputs_1'!$C1090,'Comm_vacancy-LA_data'!$B:$B,'Comm_vacancy-inputs_1'!$B1090)</f>
        <v>351</v>
      </c>
      <c r="F1090" s="132">
        <f t="shared" si="32"/>
        <v>6.6301473366074795E-2</v>
      </c>
      <c r="G1090" s="108">
        <f t="shared" si="33"/>
        <v>43647</v>
      </c>
    </row>
    <row r="1091" spans="1:7" x14ac:dyDescent="0.35">
      <c r="A1091" s="72" t="s">
        <v>388</v>
      </c>
      <c r="B1091" s="72" t="s">
        <v>389</v>
      </c>
      <c r="C1091" s="72" t="s">
        <v>1097</v>
      </c>
      <c r="D1091" s="72">
        <f>SUMIFS('Comm_vacancy-LA_data'!E:E,'Comm_vacancy-LA_data'!$D:$D,'Comm_vacancy-inputs_1'!$C1091,'Comm_vacancy-LA_data'!$B:$B,'Comm_vacancy-inputs_1'!$B1091)</f>
        <v>5297</v>
      </c>
      <c r="E1091" s="72">
        <f>SUMIFS('Comm_vacancy-LA_data'!F:F,'Comm_vacancy-LA_data'!$D:$D,'Comm_vacancy-inputs_1'!$C1091,'Comm_vacancy-LA_data'!$B:$B,'Comm_vacancy-inputs_1'!$B1091)</f>
        <v>355</v>
      </c>
      <c r="F1091" s="132">
        <f t="shared" ref="F1091:F1154" si="34">IF(E1091&lt;&gt;0,E1091/D1091,"-")</f>
        <v>6.7019067396639612E-2</v>
      </c>
      <c r="G1091" s="108">
        <f t="shared" ref="G1091:G1154" si="35">DATE(LEFT(C1091,4),RIGHT(LEFT(C1091,7),2),1)</f>
        <v>43556</v>
      </c>
    </row>
    <row r="1092" spans="1:7" x14ac:dyDescent="0.35">
      <c r="A1092" s="72" t="s">
        <v>388</v>
      </c>
      <c r="B1092" s="72" t="s">
        <v>389</v>
      </c>
      <c r="C1092" s="72" t="s">
        <v>1098</v>
      </c>
      <c r="D1092" s="72">
        <f>SUMIFS('Comm_vacancy-LA_data'!E:E,'Comm_vacancy-LA_data'!$D:$D,'Comm_vacancy-inputs_1'!$C1092,'Comm_vacancy-LA_data'!$B:$B,'Comm_vacancy-inputs_1'!$B1092)</f>
        <v>5163</v>
      </c>
      <c r="E1092" s="72">
        <f>SUMIFS('Comm_vacancy-LA_data'!F:F,'Comm_vacancy-LA_data'!$D:$D,'Comm_vacancy-inputs_1'!$C1092,'Comm_vacancy-LA_data'!$B:$B,'Comm_vacancy-inputs_1'!$B1092)</f>
        <v>351</v>
      </c>
      <c r="F1092" s="132">
        <f t="shared" si="34"/>
        <v>6.7983730389308536E-2</v>
      </c>
      <c r="G1092" s="108">
        <f t="shared" si="35"/>
        <v>43466</v>
      </c>
    </row>
    <row r="1093" spans="1:7" x14ac:dyDescent="0.35">
      <c r="A1093" s="72" t="s">
        <v>388</v>
      </c>
      <c r="B1093" s="72" t="s">
        <v>389</v>
      </c>
      <c r="C1093" s="72" t="s">
        <v>1099</v>
      </c>
      <c r="D1093" s="72">
        <f>SUMIFS('Comm_vacancy-LA_data'!E:E,'Comm_vacancy-LA_data'!$D:$D,'Comm_vacancy-inputs_1'!$C1093,'Comm_vacancy-LA_data'!$B:$B,'Comm_vacancy-inputs_1'!$B1093)</f>
        <v>5437</v>
      </c>
      <c r="E1093" s="72">
        <f>SUMIFS('Comm_vacancy-LA_data'!F:F,'Comm_vacancy-LA_data'!$D:$D,'Comm_vacancy-inputs_1'!$C1093,'Comm_vacancy-LA_data'!$B:$B,'Comm_vacancy-inputs_1'!$B1093)</f>
        <v>412</v>
      </c>
      <c r="F1093" s="132">
        <f t="shared" si="34"/>
        <v>7.5777082950156338E-2</v>
      </c>
      <c r="G1093" s="108">
        <f t="shared" si="35"/>
        <v>43374</v>
      </c>
    </row>
    <row r="1094" spans="1:7" x14ac:dyDescent="0.35">
      <c r="A1094" s="72" t="s">
        <v>1001</v>
      </c>
      <c r="B1094" s="72" t="s">
        <v>1002</v>
      </c>
      <c r="C1094" s="72" t="s">
        <v>1088</v>
      </c>
      <c r="D1094" s="72">
        <f>SUMIFS('Comm_vacancy-LA_data'!E:E,'Comm_vacancy-LA_data'!$D:$D,'Comm_vacancy-inputs_1'!$C1094,'Comm_vacancy-LA_data'!$B:$B,'Comm_vacancy-inputs_1'!$B1094)</f>
        <v>2561</v>
      </c>
      <c r="E1094" s="72">
        <f>SUMIFS('Comm_vacancy-LA_data'!F:F,'Comm_vacancy-LA_data'!$D:$D,'Comm_vacancy-inputs_1'!$C1094,'Comm_vacancy-LA_data'!$B:$B,'Comm_vacancy-inputs_1'!$B1094)</f>
        <v>98</v>
      </c>
      <c r="F1094" s="132">
        <f t="shared" si="34"/>
        <v>3.8266302225693091E-2</v>
      </c>
      <c r="G1094" s="108">
        <f t="shared" si="35"/>
        <v>44378</v>
      </c>
    </row>
    <row r="1095" spans="1:7" x14ac:dyDescent="0.35">
      <c r="A1095" s="72" t="s">
        <v>1001</v>
      </c>
      <c r="B1095" s="72" t="s">
        <v>1002</v>
      </c>
      <c r="C1095" s="72" t="s">
        <v>1089</v>
      </c>
      <c r="D1095" s="72">
        <f>SUMIFS('Comm_vacancy-LA_data'!E:E,'Comm_vacancy-LA_data'!$D:$D,'Comm_vacancy-inputs_1'!$C1095,'Comm_vacancy-LA_data'!$B:$B,'Comm_vacancy-inputs_1'!$B1095)</f>
        <v>2568</v>
      </c>
      <c r="E1095" s="72">
        <f>SUMIFS('Comm_vacancy-LA_data'!F:F,'Comm_vacancy-LA_data'!$D:$D,'Comm_vacancy-inputs_1'!$C1095,'Comm_vacancy-LA_data'!$B:$B,'Comm_vacancy-inputs_1'!$B1095)</f>
        <v>102</v>
      </c>
      <c r="F1095" s="132">
        <f t="shared" si="34"/>
        <v>3.9719626168224297E-2</v>
      </c>
      <c r="G1095" s="108">
        <f t="shared" si="35"/>
        <v>44287</v>
      </c>
    </row>
    <row r="1096" spans="1:7" x14ac:dyDescent="0.35">
      <c r="A1096" s="72" t="s">
        <v>1001</v>
      </c>
      <c r="B1096" s="72" t="s">
        <v>1002</v>
      </c>
      <c r="C1096" s="72" t="s">
        <v>1090</v>
      </c>
      <c r="D1096" s="72">
        <f>SUMIFS('Comm_vacancy-LA_data'!E:E,'Comm_vacancy-LA_data'!$D:$D,'Comm_vacancy-inputs_1'!$C1096,'Comm_vacancy-LA_data'!$B:$B,'Comm_vacancy-inputs_1'!$B1096)</f>
        <v>2563</v>
      </c>
      <c r="E1096" s="72">
        <f>SUMIFS('Comm_vacancy-LA_data'!F:F,'Comm_vacancy-LA_data'!$D:$D,'Comm_vacancy-inputs_1'!$C1096,'Comm_vacancy-LA_data'!$B:$B,'Comm_vacancy-inputs_1'!$B1096)</f>
        <v>100</v>
      </c>
      <c r="F1096" s="132">
        <f t="shared" si="34"/>
        <v>3.901677721420211E-2</v>
      </c>
      <c r="G1096" s="108">
        <f t="shared" si="35"/>
        <v>44197</v>
      </c>
    </row>
    <row r="1097" spans="1:7" x14ac:dyDescent="0.35">
      <c r="A1097" s="72" t="s">
        <v>1001</v>
      </c>
      <c r="B1097" s="72" t="s">
        <v>1002</v>
      </c>
      <c r="C1097" s="72" t="s">
        <v>1091</v>
      </c>
      <c r="D1097" s="72">
        <f>SUMIFS('Comm_vacancy-LA_data'!E:E,'Comm_vacancy-LA_data'!$D:$D,'Comm_vacancy-inputs_1'!$C1097,'Comm_vacancy-LA_data'!$B:$B,'Comm_vacancy-inputs_1'!$B1097)</f>
        <v>2549</v>
      </c>
      <c r="E1097" s="72">
        <f>SUMIFS('Comm_vacancy-LA_data'!F:F,'Comm_vacancy-LA_data'!$D:$D,'Comm_vacancy-inputs_1'!$C1097,'Comm_vacancy-LA_data'!$B:$B,'Comm_vacancy-inputs_1'!$B1097)</f>
        <v>83</v>
      </c>
      <c r="F1097" s="132">
        <f t="shared" si="34"/>
        <v>3.2561788936837976E-2</v>
      </c>
      <c r="G1097" s="108">
        <f t="shared" si="35"/>
        <v>44105</v>
      </c>
    </row>
    <row r="1098" spans="1:7" x14ac:dyDescent="0.35">
      <c r="A1098" s="72" t="s">
        <v>1001</v>
      </c>
      <c r="B1098" s="72" t="s">
        <v>1002</v>
      </c>
      <c r="C1098" s="72" t="s">
        <v>1092</v>
      </c>
      <c r="D1098" s="72">
        <f>SUMIFS('Comm_vacancy-LA_data'!E:E,'Comm_vacancy-LA_data'!$D:$D,'Comm_vacancy-inputs_1'!$C1098,'Comm_vacancy-LA_data'!$B:$B,'Comm_vacancy-inputs_1'!$B1098)</f>
        <v>2539</v>
      </c>
      <c r="E1098" s="72">
        <f>SUMIFS('Comm_vacancy-LA_data'!F:F,'Comm_vacancy-LA_data'!$D:$D,'Comm_vacancy-inputs_1'!$C1098,'Comm_vacancy-LA_data'!$B:$B,'Comm_vacancy-inputs_1'!$B1098)</f>
        <v>79</v>
      </c>
      <c r="F1098" s="132">
        <f t="shared" si="34"/>
        <v>3.1114612051988972E-2</v>
      </c>
      <c r="G1098" s="108">
        <f t="shared" si="35"/>
        <v>44013</v>
      </c>
    </row>
    <row r="1099" spans="1:7" x14ac:dyDescent="0.35">
      <c r="A1099" s="72" t="s">
        <v>1001</v>
      </c>
      <c r="B1099" s="72" t="s">
        <v>1002</v>
      </c>
      <c r="C1099" s="72" t="s">
        <v>1093</v>
      </c>
      <c r="D1099" s="72">
        <f>SUMIFS('Comm_vacancy-LA_data'!E:E,'Comm_vacancy-LA_data'!$D:$D,'Comm_vacancy-inputs_1'!$C1099,'Comm_vacancy-LA_data'!$B:$B,'Comm_vacancy-inputs_1'!$B1099)</f>
        <v>2536</v>
      </c>
      <c r="E1099" s="72">
        <f>SUMIFS('Comm_vacancy-LA_data'!F:F,'Comm_vacancy-LA_data'!$D:$D,'Comm_vacancy-inputs_1'!$C1099,'Comm_vacancy-LA_data'!$B:$B,'Comm_vacancy-inputs_1'!$B1099)</f>
        <v>81</v>
      </c>
      <c r="F1099" s="132">
        <f t="shared" si="34"/>
        <v>3.1940063091482652E-2</v>
      </c>
      <c r="G1099" s="108">
        <f t="shared" si="35"/>
        <v>43922</v>
      </c>
    </row>
    <row r="1100" spans="1:7" x14ac:dyDescent="0.35">
      <c r="A1100" s="72" t="s">
        <v>1001</v>
      </c>
      <c r="B1100" s="72" t="s">
        <v>1002</v>
      </c>
      <c r="C1100" s="72" t="s">
        <v>1094</v>
      </c>
      <c r="D1100" s="72">
        <f>SUMIFS('Comm_vacancy-LA_data'!E:E,'Comm_vacancy-LA_data'!$D:$D,'Comm_vacancy-inputs_1'!$C1100,'Comm_vacancy-LA_data'!$B:$B,'Comm_vacancy-inputs_1'!$B1100)</f>
        <v>2527</v>
      </c>
      <c r="E1100" s="72">
        <f>SUMIFS('Comm_vacancy-LA_data'!F:F,'Comm_vacancy-LA_data'!$D:$D,'Comm_vacancy-inputs_1'!$C1100,'Comm_vacancy-LA_data'!$B:$B,'Comm_vacancy-inputs_1'!$B1100)</f>
        <v>93</v>
      </c>
      <c r="F1100" s="132">
        <f t="shared" si="34"/>
        <v>3.6802532647407994E-2</v>
      </c>
      <c r="G1100" s="108">
        <f t="shared" si="35"/>
        <v>43831</v>
      </c>
    </row>
    <row r="1101" spans="1:7" x14ac:dyDescent="0.35">
      <c r="A1101" s="72" t="s">
        <v>1001</v>
      </c>
      <c r="B1101" s="72" t="s">
        <v>1002</v>
      </c>
      <c r="C1101" s="72" t="s">
        <v>1095</v>
      </c>
      <c r="D1101" s="72">
        <f>SUMIFS('Comm_vacancy-LA_data'!E:E,'Comm_vacancy-LA_data'!$D:$D,'Comm_vacancy-inputs_1'!$C1101,'Comm_vacancy-LA_data'!$B:$B,'Comm_vacancy-inputs_1'!$B1101)</f>
        <v>2528</v>
      </c>
      <c r="E1101" s="72">
        <f>SUMIFS('Comm_vacancy-LA_data'!F:F,'Comm_vacancy-LA_data'!$D:$D,'Comm_vacancy-inputs_1'!$C1101,'Comm_vacancy-LA_data'!$B:$B,'Comm_vacancy-inputs_1'!$B1101)</f>
        <v>98</v>
      </c>
      <c r="F1101" s="132">
        <f t="shared" si="34"/>
        <v>3.8765822784810125E-2</v>
      </c>
      <c r="G1101" s="108">
        <f t="shared" si="35"/>
        <v>43739</v>
      </c>
    </row>
    <row r="1102" spans="1:7" x14ac:dyDescent="0.35">
      <c r="A1102" s="72" t="s">
        <v>1001</v>
      </c>
      <c r="B1102" s="72" t="s">
        <v>1002</v>
      </c>
      <c r="C1102" s="72" t="s">
        <v>1096</v>
      </c>
      <c r="D1102" s="72">
        <f>SUMIFS('Comm_vacancy-LA_data'!E:E,'Comm_vacancy-LA_data'!$D:$D,'Comm_vacancy-inputs_1'!$C1102,'Comm_vacancy-LA_data'!$B:$B,'Comm_vacancy-inputs_1'!$B1102)</f>
        <v>2532</v>
      </c>
      <c r="E1102" s="72">
        <f>SUMIFS('Comm_vacancy-LA_data'!F:F,'Comm_vacancy-LA_data'!$D:$D,'Comm_vacancy-inputs_1'!$C1102,'Comm_vacancy-LA_data'!$B:$B,'Comm_vacancy-inputs_1'!$B1102)</f>
        <v>101</v>
      </c>
      <c r="F1102" s="132">
        <f t="shared" si="34"/>
        <v>3.9889415481832544E-2</v>
      </c>
      <c r="G1102" s="108">
        <f t="shared" si="35"/>
        <v>43647</v>
      </c>
    </row>
    <row r="1103" spans="1:7" x14ac:dyDescent="0.35">
      <c r="A1103" s="72" t="s">
        <v>1001</v>
      </c>
      <c r="B1103" s="72" t="s">
        <v>1002</v>
      </c>
      <c r="C1103" s="72" t="s">
        <v>1097</v>
      </c>
      <c r="D1103" s="72">
        <f>SUMIFS('Comm_vacancy-LA_data'!E:E,'Comm_vacancy-LA_data'!$D:$D,'Comm_vacancy-inputs_1'!$C1103,'Comm_vacancy-LA_data'!$B:$B,'Comm_vacancy-inputs_1'!$B1103)</f>
        <v>2523</v>
      </c>
      <c r="E1103" s="72">
        <f>SUMIFS('Comm_vacancy-LA_data'!F:F,'Comm_vacancy-LA_data'!$D:$D,'Comm_vacancy-inputs_1'!$C1103,'Comm_vacancy-LA_data'!$B:$B,'Comm_vacancy-inputs_1'!$B1103)</f>
        <v>110</v>
      </c>
      <c r="F1103" s="132">
        <f t="shared" si="34"/>
        <v>4.3598890210067381E-2</v>
      </c>
      <c r="G1103" s="108">
        <f t="shared" si="35"/>
        <v>43556</v>
      </c>
    </row>
    <row r="1104" spans="1:7" x14ac:dyDescent="0.35">
      <c r="A1104" s="72" t="s">
        <v>1001</v>
      </c>
      <c r="B1104" s="72" t="s">
        <v>1002</v>
      </c>
      <c r="C1104" s="72" t="s">
        <v>1098</v>
      </c>
      <c r="D1104" s="72">
        <f>SUMIFS('Comm_vacancy-LA_data'!E:E,'Comm_vacancy-LA_data'!$D:$D,'Comm_vacancy-inputs_1'!$C1104,'Comm_vacancy-LA_data'!$B:$B,'Comm_vacancy-inputs_1'!$B1104)</f>
        <v>2491</v>
      </c>
      <c r="E1104" s="72">
        <f>SUMIFS('Comm_vacancy-LA_data'!F:F,'Comm_vacancy-LA_data'!$D:$D,'Comm_vacancy-inputs_1'!$C1104,'Comm_vacancy-LA_data'!$B:$B,'Comm_vacancy-inputs_1'!$B1104)</f>
        <v>100</v>
      </c>
      <c r="F1104" s="132">
        <f t="shared" si="34"/>
        <v>4.0144520272982737E-2</v>
      </c>
      <c r="G1104" s="108">
        <f t="shared" si="35"/>
        <v>43466</v>
      </c>
    </row>
    <row r="1105" spans="1:7" x14ac:dyDescent="0.35">
      <c r="A1105" s="72" t="s">
        <v>1001</v>
      </c>
      <c r="B1105" s="72" t="s">
        <v>1002</v>
      </c>
      <c r="C1105" s="72" t="s">
        <v>1099</v>
      </c>
      <c r="D1105" s="72">
        <f>SUMIFS('Comm_vacancy-LA_data'!E:E,'Comm_vacancy-LA_data'!$D:$D,'Comm_vacancy-inputs_1'!$C1105,'Comm_vacancy-LA_data'!$B:$B,'Comm_vacancy-inputs_1'!$B1105)</f>
        <v>2536</v>
      </c>
      <c r="E1105" s="72">
        <f>SUMIFS('Comm_vacancy-LA_data'!F:F,'Comm_vacancy-LA_data'!$D:$D,'Comm_vacancy-inputs_1'!$C1105,'Comm_vacancy-LA_data'!$B:$B,'Comm_vacancy-inputs_1'!$B1105)</f>
        <v>97</v>
      </c>
      <c r="F1105" s="132">
        <f t="shared" si="34"/>
        <v>3.8249211356466875E-2</v>
      </c>
      <c r="G1105" s="108">
        <f t="shared" si="35"/>
        <v>43374</v>
      </c>
    </row>
    <row r="1106" spans="1:7" x14ac:dyDescent="0.35">
      <c r="A1106" s="72" t="s">
        <v>392</v>
      </c>
      <c r="B1106" s="72" t="s">
        <v>393</v>
      </c>
      <c r="C1106" s="72" t="s">
        <v>1088</v>
      </c>
      <c r="D1106" s="72">
        <f>SUMIFS('Comm_vacancy-LA_data'!E:E,'Comm_vacancy-LA_data'!$D:$D,'Comm_vacancy-inputs_1'!$C1106,'Comm_vacancy-LA_data'!$B:$B,'Comm_vacancy-inputs_1'!$B1106)</f>
        <v>3564</v>
      </c>
      <c r="E1106" s="72">
        <f>SUMIFS('Comm_vacancy-LA_data'!F:F,'Comm_vacancy-LA_data'!$D:$D,'Comm_vacancy-inputs_1'!$C1106,'Comm_vacancy-LA_data'!$B:$B,'Comm_vacancy-inputs_1'!$B1106)</f>
        <v>365</v>
      </c>
      <c r="F1106" s="132">
        <f t="shared" si="34"/>
        <v>0.10241301907968575</v>
      </c>
      <c r="G1106" s="108">
        <f t="shared" si="35"/>
        <v>44378</v>
      </c>
    </row>
    <row r="1107" spans="1:7" x14ac:dyDescent="0.35">
      <c r="A1107" s="72" t="s">
        <v>392</v>
      </c>
      <c r="B1107" s="72" t="s">
        <v>393</v>
      </c>
      <c r="C1107" s="72" t="s">
        <v>1089</v>
      </c>
      <c r="D1107" s="72">
        <f>SUMIFS('Comm_vacancy-LA_data'!E:E,'Comm_vacancy-LA_data'!$D:$D,'Comm_vacancy-inputs_1'!$C1107,'Comm_vacancy-LA_data'!$B:$B,'Comm_vacancy-inputs_1'!$B1107)</f>
        <v>3556</v>
      </c>
      <c r="E1107" s="72">
        <f>SUMIFS('Comm_vacancy-LA_data'!F:F,'Comm_vacancy-LA_data'!$D:$D,'Comm_vacancy-inputs_1'!$C1107,'Comm_vacancy-LA_data'!$B:$B,'Comm_vacancy-inputs_1'!$B1107)</f>
        <v>354</v>
      </c>
      <c r="F1107" s="132">
        <f t="shared" si="34"/>
        <v>9.9550056242969628E-2</v>
      </c>
      <c r="G1107" s="108">
        <f t="shared" si="35"/>
        <v>44287</v>
      </c>
    </row>
    <row r="1108" spans="1:7" x14ac:dyDescent="0.35">
      <c r="A1108" s="72" t="s">
        <v>392</v>
      </c>
      <c r="B1108" s="72" t="s">
        <v>393</v>
      </c>
      <c r="C1108" s="72" t="s">
        <v>1090</v>
      </c>
      <c r="D1108" s="72">
        <f>SUMIFS('Comm_vacancy-LA_data'!E:E,'Comm_vacancy-LA_data'!$D:$D,'Comm_vacancy-inputs_1'!$C1108,'Comm_vacancy-LA_data'!$B:$B,'Comm_vacancy-inputs_1'!$B1108)</f>
        <v>3557</v>
      </c>
      <c r="E1108" s="72">
        <f>SUMIFS('Comm_vacancy-LA_data'!F:F,'Comm_vacancy-LA_data'!$D:$D,'Comm_vacancy-inputs_1'!$C1108,'Comm_vacancy-LA_data'!$B:$B,'Comm_vacancy-inputs_1'!$B1108)</f>
        <v>312</v>
      </c>
      <c r="F1108" s="132">
        <f t="shared" si="34"/>
        <v>8.7714366038796746E-2</v>
      </c>
      <c r="G1108" s="108">
        <f t="shared" si="35"/>
        <v>44197</v>
      </c>
    </row>
    <row r="1109" spans="1:7" x14ac:dyDescent="0.35">
      <c r="A1109" s="72" t="s">
        <v>392</v>
      </c>
      <c r="B1109" s="72" t="s">
        <v>393</v>
      </c>
      <c r="C1109" s="72" t="s">
        <v>1091</v>
      </c>
      <c r="D1109" s="72">
        <f>SUMIFS('Comm_vacancy-LA_data'!E:E,'Comm_vacancy-LA_data'!$D:$D,'Comm_vacancy-inputs_1'!$C1109,'Comm_vacancy-LA_data'!$B:$B,'Comm_vacancy-inputs_1'!$B1109)</f>
        <v>3540</v>
      </c>
      <c r="E1109" s="72">
        <f>SUMIFS('Comm_vacancy-LA_data'!F:F,'Comm_vacancy-LA_data'!$D:$D,'Comm_vacancy-inputs_1'!$C1109,'Comm_vacancy-LA_data'!$B:$B,'Comm_vacancy-inputs_1'!$B1109)</f>
        <v>350</v>
      </c>
      <c r="F1109" s="132">
        <f t="shared" si="34"/>
        <v>9.8870056497175146E-2</v>
      </c>
      <c r="G1109" s="108">
        <f t="shared" si="35"/>
        <v>44105</v>
      </c>
    </row>
    <row r="1110" spans="1:7" x14ac:dyDescent="0.35">
      <c r="A1110" s="72" t="s">
        <v>392</v>
      </c>
      <c r="B1110" s="72" t="s">
        <v>393</v>
      </c>
      <c r="C1110" s="72" t="s">
        <v>1092</v>
      </c>
      <c r="D1110" s="72">
        <f>SUMIFS('Comm_vacancy-LA_data'!E:E,'Comm_vacancy-LA_data'!$D:$D,'Comm_vacancy-inputs_1'!$C1110,'Comm_vacancy-LA_data'!$B:$B,'Comm_vacancy-inputs_1'!$B1110)</f>
        <v>3541</v>
      </c>
      <c r="E1110" s="72">
        <f>SUMIFS('Comm_vacancy-LA_data'!F:F,'Comm_vacancy-LA_data'!$D:$D,'Comm_vacancy-inputs_1'!$C1110,'Comm_vacancy-LA_data'!$B:$B,'Comm_vacancy-inputs_1'!$B1110)</f>
        <v>361</v>
      </c>
      <c r="F1110" s="132">
        <f t="shared" si="34"/>
        <v>0.10194860208980513</v>
      </c>
      <c r="G1110" s="108">
        <f t="shared" si="35"/>
        <v>44013</v>
      </c>
    </row>
    <row r="1111" spans="1:7" x14ac:dyDescent="0.35">
      <c r="A1111" s="72" t="s">
        <v>392</v>
      </c>
      <c r="B1111" s="72" t="s">
        <v>393</v>
      </c>
      <c r="C1111" s="72" t="s">
        <v>1093</v>
      </c>
      <c r="D1111" s="72">
        <f>SUMIFS('Comm_vacancy-LA_data'!E:E,'Comm_vacancy-LA_data'!$D:$D,'Comm_vacancy-inputs_1'!$C1111,'Comm_vacancy-LA_data'!$B:$B,'Comm_vacancy-inputs_1'!$B1111)</f>
        <v>3502</v>
      </c>
      <c r="E1111" s="72">
        <f>SUMIFS('Comm_vacancy-LA_data'!F:F,'Comm_vacancy-LA_data'!$D:$D,'Comm_vacancy-inputs_1'!$C1111,'Comm_vacancy-LA_data'!$B:$B,'Comm_vacancy-inputs_1'!$B1111)</f>
        <v>364</v>
      </c>
      <c r="F1111" s="132">
        <f t="shared" si="34"/>
        <v>0.10394060536836093</v>
      </c>
      <c r="G1111" s="108">
        <f t="shared" si="35"/>
        <v>43922</v>
      </c>
    </row>
    <row r="1112" spans="1:7" x14ac:dyDescent="0.35">
      <c r="A1112" s="72" t="s">
        <v>392</v>
      </c>
      <c r="B1112" s="72" t="s">
        <v>393</v>
      </c>
      <c r="C1112" s="72" t="s">
        <v>1094</v>
      </c>
      <c r="D1112" s="72">
        <f>SUMIFS('Comm_vacancy-LA_data'!E:E,'Comm_vacancy-LA_data'!$D:$D,'Comm_vacancy-inputs_1'!$C1112,'Comm_vacancy-LA_data'!$B:$B,'Comm_vacancy-inputs_1'!$B1112)</f>
        <v>3500</v>
      </c>
      <c r="E1112" s="72">
        <f>SUMIFS('Comm_vacancy-LA_data'!F:F,'Comm_vacancy-LA_data'!$D:$D,'Comm_vacancy-inputs_1'!$C1112,'Comm_vacancy-LA_data'!$B:$B,'Comm_vacancy-inputs_1'!$B1112)</f>
        <v>355</v>
      </c>
      <c r="F1112" s="132">
        <f t="shared" si="34"/>
        <v>0.10142857142857142</v>
      </c>
      <c r="G1112" s="108">
        <f t="shared" si="35"/>
        <v>43831</v>
      </c>
    </row>
    <row r="1113" spans="1:7" x14ac:dyDescent="0.35">
      <c r="A1113" s="72" t="s">
        <v>392</v>
      </c>
      <c r="B1113" s="72" t="s">
        <v>393</v>
      </c>
      <c r="C1113" s="72" t="s">
        <v>1095</v>
      </c>
      <c r="D1113" s="72">
        <f>SUMIFS('Comm_vacancy-LA_data'!E:E,'Comm_vacancy-LA_data'!$D:$D,'Comm_vacancy-inputs_1'!$C1113,'Comm_vacancy-LA_data'!$B:$B,'Comm_vacancy-inputs_1'!$B1113)</f>
        <v>3522</v>
      </c>
      <c r="E1113" s="72">
        <f>SUMIFS('Comm_vacancy-LA_data'!F:F,'Comm_vacancy-LA_data'!$D:$D,'Comm_vacancy-inputs_1'!$C1113,'Comm_vacancy-LA_data'!$B:$B,'Comm_vacancy-inputs_1'!$B1113)</f>
        <v>371</v>
      </c>
      <c r="F1113" s="132">
        <f t="shared" si="34"/>
        <v>0.10533787620670074</v>
      </c>
      <c r="G1113" s="108">
        <f t="shared" si="35"/>
        <v>43739</v>
      </c>
    </row>
    <row r="1114" spans="1:7" x14ac:dyDescent="0.35">
      <c r="A1114" s="72" t="s">
        <v>392</v>
      </c>
      <c r="B1114" s="72" t="s">
        <v>393</v>
      </c>
      <c r="C1114" s="72" t="s">
        <v>1096</v>
      </c>
      <c r="D1114" s="72">
        <f>SUMIFS('Comm_vacancy-LA_data'!E:E,'Comm_vacancy-LA_data'!$D:$D,'Comm_vacancy-inputs_1'!$C1114,'Comm_vacancy-LA_data'!$B:$B,'Comm_vacancy-inputs_1'!$B1114)</f>
        <v>3519</v>
      </c>
      <c r="E1114" s="72">
        <f>SUMIFS('Comm_vacancy-LA_data'!F:F,'Comm_vacancy-LA_data'!$D:$D,'Comm_vacancy-inputs_1'!$C1114,'Comm_vacancy-LA_data'!$B:$B,'Comm_vacancy-inputs_1'!$B1114)</f>
        <v>352</v>
      </c>
      <c r="F1114" s="132">
        <f t="shared" si="34"/>
        <v>0.10002841716396704</v>
      </c>
      <c r="G1114" s="108">
        <f t="shared" si="35"/>
        <v>43647</v>
      </c>
    </row>
    <row r="1115" spans="1:7" x14ac:dyDescent="0.35">
      <c r="A1115" s="72" t="s">
        <v>392</v>
      </c>
      <c r="B1115" s="72" t="s">
        <v>393</v>
      </c>
      <c r="C1115" s="72" t="s">
        <v>1097</v>
      </c>
      <c r="D1115" s="72">
        <f>SUMIFS('Comm_vacancy-LA_data'!E:E,'Comm_vacancy-LA_data'!$D:$D,'Comm_vacancy-inputs_1'!$C1115,'Comm_vacancy-LA_data'!$B:$B,'Comm_vacancy-inputs_1'!$B1115)</f>
        <v>3518</v>
      </c>
      <c r="E1115" s="72">
        <f>SUMIFS('Comm_vacancy-LA_data'!F:F,'Comm_vacancy-LA_data'!$D:$D,'Comm_vacancy-inputs_1'!$C1115,'Comm_vacancy-LA_data'!$B:$B,'Comm_vacancy-inputs_1'!$B1115)</f>
        <v>355</v>
      </c>
      <c r="F1115" s="132">
        <f t="shared" si="34"/>
        <v>0.10090960773166571</v>
      </c>
      <c r="G1115" s="108">
        <f t="shared" si="35"/>
        <v>43556</v>
      </c>
    </row>
    <row r="1116" spans="1:7" x14ac:dyDescent="0.35">
      <c r="A1116" s="72" t="s">
        <v>392</v>
      </c>
      <c r="B1116" s="72" t="s">
        <v>393</v>
      </c>
      <c r="C1116" s="72" t="s">
        <v>1098</v>
      </c>
      <c r="D1116" s="72">
        <f>SUMIFS('Comm_vacancy-LA_data'!E:E,'Comm_vacancy-LA_data'!$D:$D,'Comm_vacancy-inputs_1'!$C1116,'Comm_vacancy-LA_data'!$B:$B,'Comm_vacancy-inputs_1'!$B1116)</f>
        <v>3472</v>
      </c>
      <c r="E1116" s="72">
        <f>SUMIFS('Comm_vacancy-LA_data'!F:F,'Comm_vacancy-LA_data'!$D:$D,'Comm_vacancy-inputs_1'!$C1116,'Comm_vacancy-LA_data'!$B:$B,'Comm_vacancy-inputs_1'!$B1116)</f>
        <v>336</v>
      </c>
      <c r="F1116" s="132">
        <f t="shared" si="34"/>
        <v>9.6774193548387094E-2</v>
      </c>
      <c r="G1116" s="108">
        <f t="shared" si="35"/>
        <v>43466</v>
      </c>
    </row>
    <row r="1117" spans="1:7" x14ac:dyDescent="0.35">
      <c r="A1117" s="72" t="s">
        <v>392</v>
      </c>
      <c r="B1117" s="72" t="s">
        <v>393</v>
      </c>
      <c r="C1117" s="72" t="s">
        <v>1099</v>
      </c>
      <c r="D1117" s="72">
        <f>SUMIFS('Comm_vacancy-LA_data'!E:E,'Comm_vacancy-LA_data'!$D:$D,'Comm_vacancy-inputs_1'!$C1117,'Comm_vacancy-LA_data'!$B:$B,'Comm_vacancy-inputs_1'!$B1117)</f>
        <v>3618</v>
      </c>
      <c r="E1117" s="72">
        <f>SUMIFS('Comm_vacancy-LA_data'!F:F,'Comm_vacancy-LA_data'!$D:$D,'Comm_vacancy-inputs_1'!$C1117,'Comm_vacancy-LA_data'!$B:$B,'Comm_vacancy-inputs_1'!$B1117)</f>
        <v>374</v>
      </c>
      <c r="F1117" s="132">
        <f t="shared" si="34"/>
        <v>0.10337202874516307</v>
      </c>
      <c r="G1117" s="108">
        <f t="shared" si="35"/>
        <v>43374</v>
      </c>
    </row>
    <row r="1118" spans="1:7" x14ac:dyDescent="0.35">
      <c r="A1118" s="72" t="s">
        <v>394</v>
      </c>
      <c r="B1118" s="72" t="s">
        <v>395</v>
      </c>
      <c r="C1118" s="72" t="s">
        <v>1088</v>
      </c>
      <c r="D1118" s="72">
        <f>SUMIFS('Comm_vacancy-LA_data'!E:E,'Comm_vacancy-LA_data'!$D:$D,'Comm_vacancy-inputs_1'!$C1118,'Comm_vacancy-LA_data'!$B:$B,'Comm_vacancy-inputs_1'!$B1118)</f>
        <v>4165</v>
      </c>
      <c r="E1118" s="72">
        <f>SUMIFS('Comm_vacancy-LA_data'!F:F,'Comm_vacancy-LA_data'!$D:$D,'Comm_vacancy-inputs_1'!$C1118,'Comm_vacancy-LA_data'!$B:$B,'Comm_vacancy-inputs_1'!$B1118)</f>
        <v>356</v>
      </c>
      <c r="F1118" s="132">
        <f t="shared" si="34"/>
        <v>8.5474189675870352E-2</v>
      </c>
      <c r="G1118" s="108">
        <f t="shared" si="35"/>
        <v>44378</v>
      </c>
    </row>
    <row r="1119" spans="1:7" x14ac:dyDescent="0.35">
      <c r="A1119" s="72" t="s">
        <v>394</v>
      </c>
      <c r="B1119" s="72" t="s">
        <v>395</v>
      </c>
      <c r="C1119" s="72" t="s">
        <v>1089</v>
      </c>
      <c r="D1119" s="72">
        <f>SUMIFS('Comm_vacancy-LA_data'!E:E,'Comm_vacancy-LA_data'!$D:$D,'Comm_vacancy-inputs_1'!$C1119,'Comm_vacancy-LA_data'!$B:$B,'Comm_vacancy-inputs_1'!$B1119)</f>
        <v>4152</v>
      </c>
      <c r="E1119" s="72">
        <f>SUMIFS('Comm_vacancy-LA_data'!F:F,'Comm_vacancy-LA_data'!$D:$D,'Comm_vacancy-inputs_1'!$C1119,'Comm_vacancy-LA_data'!$B:$B,'Comm_vacancy-inputs_1'!$B1119)</f>
        <v>341</v>
      </c>
      <c r="F1119" s="132">
        <f t="shared" si="34"/>
        <v>8.2129094412331405E-2</v>
      </c>
      <c r="G1119" s="108">
        <f t="shared" si="35"/>
        <v>44287</v>
      </c>
    </row>
    <row r="1120" spans="1:7" x14ac:dyDescent="0.35">
      <c r="A1120" s="72" t="s">
        <v>394</v>
      </c>
      <c r="B1120" s="72" t="s">
        <v>395</v>
      </c>
      <c r="C1120" s="72" t="s">
        <v>1090</v>
      </c>
      <c r="D1120" s="72">
        <f>SUMIFS('Comm_vacancy-LA_data'!E:E,'Comm_vacancy-LA_data'!$D:$D,'Comm_vacancy-inputs_1'!$C1120,'Comm_vacancy-LA_data'!$B:$B,'Comm_vacancy-inputs_1'!$B1120)</f>
        <v>4167</v>
      </c>
      <c r="E1120" s="72">
        <f>SUMIFS('Comm_vacancy-LA_data'!F:F,'Comm_vacancy-LA_data'!$D:$D,'Comm_vacancy-inputs_1'!$C1120,'Comm_vacancy-LA_data'!$B:$B,'Comm_vacancy-inputs_1'!$B1120)</f>
        <v>328</v>
      </c>
      <c r="F1120" s="132">
        <f t="shared" si="34"/>
        <v>7.8713702903767696E-2</v>
      </c>
      <c r="G1120" s="108">
        <f t="shared" si="35"/>
        <v>44197</v>
      </c>
    </row>
    <row r="1121" spans="1:7" x14ac:dyDescent="0.35">
      <c r="A1121" s="72" t="s">
        <v>394</v>
      </c>
      <c r="B1121" s="72" t="s">
        <v>395</v>
      </c>
      <c r="C1121" s="72" t="s">
        <v>1091</v>
      </c>
      <c r="D1121" s="72">
        <f>SUMIFS('Comm_vacancy-LA_data'!E:E,'Comm_vacancy-LA_data'!$D:$D,'Comm_vacancy-inputs_1'!$C1121,'Comm_vacancy-LA_data'!$B:$B,'Comm_vacancy-inputs_1'!$B1121)</f>
        <v>4152</v>
      </c>
      <c r="E1121" s="72">
        <f>SUMIFS('Comm_vacancy-LA_data'!F:F,'Comm_vacancy-LA_data'!$D:$D,'Comm_vacancy-inputs_1'!$C1121,'Comm_vacancy-LA_data'!$B:$B,'Comm_vacancy-inputs_1'!$B1121)</f>
        <v>334</v>
      </c>
      <c r="F1121" s="132">
        <f t="shared" si="34"/>
        <v>8.0443159922928706E-2</v>
      </c>
      <c r="G1121" s="108">
        <f t="shared" si="35"/>
        <v>44105</v>
      </c>
    </row>
    <row r="1122" spans="1:7" x14ac:dyDescent="0.35">
      <c r="A1122" s="72" t="s">
        <v>394</v>
      </c>
      <c r="B1122" s="72" t="s">
        <v>395</v>
      </c>
      <c r="C1122" s="72" t="s">
        <v>1092</v>
      </c>
      <c r="D1122" s="72">
        <f>SUMIFS('Comm_vacancy-LA_data'!E:E,'Comm_vacancy-LA_data'!$D:$D,'Comm_vacancy-inputs_1'!$C1122,'Comm_vacancy-LA_data'!$B:$B,'Comm_vacancy-inputs_1'!$B1122)</f>
        <v>4099</v>
      </c>
      <c r="E1122" s="72">
        <f>SUMIFS('Comm_vacancy-LA_data'!F:F,'Comm_vacancy-LA_data'!$D:$D,'Comm_vacancy-inputs_1'!$C1122,'Comm_vacancy-LA_data'!$B:$B,'Comm_vacancy-inputs_1'!$B1122)</f>
        <v>300</v>
      </c>
      <c r="F1122" s="132">
        <f t="shared" si="34"/>
        <v>7.3188582581117351E-2</v>
      </c>
      <c r="G1122" s="108">
        <f t="shared" si="35"/>
        <v>44013</v>
      </c>
    </row>
    <row r="1123" spans="1:7" x14ac:dyDescent="0.35">
      <c r="A1123" s="72" t="s">
        <v>394</v>
      </c>
      <c r="B1123" s="72" t="s">
        <v>395</v>
      </c>
      <c r="C1123" s="72" t="s">
        <v>1093</v>
      </c>
      <c r="D1123" s="72">
        <f>SUMIFS('Comm_vacancy-LA_data'!E:E,'Comm_vacancy-LA_data'!$D:$D,'Comm_vacancy-inputs_1'!$C1123,'Comm_vacancy-LA_data'!$B:$B,'Comm_vacancy-inputs_1'!$B1123)</f>
        <v>4051</v>
      </c>
      <c r="E1123" s="72">
        <f>SUMIFS('Comm_vacancy-LA_data'!F:F,'Comm_vacancy-LA_data'!$D:$D,'Comm_vacancy-inputs_1'!$C1123,'Comm_vacancy-LA_data'!$B:$B,'Comm_vacancy-inputs_1'!$B1123)</f>
        <v>315</v>
      </c>
      <c r="F1123" s="132">
        <f t="shared" si="34"/>
        <v>7.7758578128857073E-2</v>
      </c>
      <c r="G1123" s="108">
        <f t="shared" si="35"/>
        <v>43922</v>
      </c>
    </row>
    <row r="1124" spans="1:7" x14ac:dyDescent="0.35">
      <c r="A1124" s="72" t="s">
        <v>394</v>
      </c>
      <c r="B1124" s="72" t="s">
        <v>395</v>
      </c>
      <c r="C1124" s="72" t="s">
        <v>1094</v>
      </c>
      <c r="D1124" s="72">
        <f>SUMIFS('Comm_vacancy-LA_data'!E:E,'Comm_vacancy-LA_data'!$D:$D,'Comm_vacancy-inputs_1'!$C1124,'Comm_vacancy-LA_data'!$B:$B,'Comm_vacancy-inputs_1'!$B1124)</f>
        <v>4051</v>
      </c>
      <c r="E1124" s="72">
        <f>SUMIFS('Comm_vacancy-LA_data'!F:F,'Comm_vacancy-LA_data'!$D:$D,'Comm_vacancy-inputs_1'!$C1124,'Comm_vacancy-LA_data'!$B:$B,'Comm_vacancy-inputs_1'!$B1124)</f>
        <v>305</v>
      </c>
      <c r="F1124" s="132">
        <f t="shared" si="34"/>
        <v>7.5290051839052088E-2</v>
      </c>
      <c r="G1124" s="108">
        <f t="shared" si="35"/>
        <v>43831</v>
      </c>
    </row>
    <row r="1125" spans="1:7" x14ac:dyDescent="0.35">
      <c r="A1125" s="72" t="s">
        <v>394</v>
      </c>
      <c r="B1125" s="72" t="s">
        <v>395</v>
      </c>
      <c r="C1125" s="72" t="s">
        <v>1095</v>
      </c>
      <c r="D1125" s="72">
        <f>SUMIFS('Comm_vacancy-LA_data'!E:E,'Comm_vacancy-LA_data'!$D:$D,'Comm_vacancy-inputs_1'!$C1125,'Comm_vacancy-LA_data'!$B:$B,'Comm_vacancy-inputs_1'!$B1125)</f>
        <v>4006</v>
      </c>
      <c r="E1125" s="72">
        <f>SUMIFS('Comm_vacancy-LA_data'!F:F,'Comm_vacancy-LA_data'!$D:$D,'Comm_vacancy-inputs_1'!$C1125,'Comm_vacancy-LA_data'!$B:$B,'Comm_vacancy-inputs_1'!$B1125)</f>
        <v>287</v>
      </c>
      <c r="F1125" s="132">
        <f t="shared" si="34"/>
        <v>7.1642536195706444E-2</v>
      </c>
      <c r="G1125" s="108">
        <f t="shared" si="35"/>
        <v>43739</v>
      </c>
    </row>
    <row r="1126" spans="1:7" x14ac:dyDescent="0.35">
      <c r="A1126" s="72" t="s">
        <v>394</v>
      </c>
      <c r="B1126" s="72" t="s">
        <v>395</v>
      </c>
      <c r="C1126" s="72" t="s">
        <v>1096</v>
      </c>
      <c r="D1126" s="72">
        <f>SUMIFS('Comm_vacancy-LA_data'!E:E,'Comm_vacancy-LA_data'!$D:$D,'Comm_vacancy-inputs_1'!$C1126,'Comm_vacancy-LA_data'!$B:$B,'Comm_vacancy-inputs_1'!$B1126)</f>
        <v>4007</v>
      </c>
      <c r="E1126" s="72">
        <f>SUMIFS('Comm_vacancy-LA_data'!F:F,'Comm_vacancy-LA_data'!$D:$D,'Comm_vacancy-inputs_1'!$C1126,'Comm_vacancy-LA_data'!$B:$B,'Comm_vacancy-inputs_1'!$B1126)</f>
        <v>312</v>
      </c>
      <c r="F1126" s="132">
        <f t="shared" si="34"/>
        <v>7.7863738457699033E-2</v>
      </c>
      <c r="G1126" s="108">
        <f t="shared" si="35"/>
        <v>43647</v>
      </c>
    </row>
    <row r="1127" spans="1:7" x14ac:dyDescent="0.35">
      <c r="A1127" s="72" t="s">
        <v>394</v>
      </c>
      <c r="B1127" s="72" t="s">
        <v>395</v>
      </c>
      <c r="C1127" s="72" t="s">
        <v>1097</v>
      </c>
      <c r="D1127" s="72">
        <f>SUMIFS('Comm_vacancy-LA_data'!E:E,'Comm_vacancy-LA_data'!$D:$D,'Comm_vacancy-inputs_1'!$C1127,'Comm_vacancy-LA_data'!$B:$B,'Comm_vacancy-inputs_1'!$B1127)</f>
        <v>4009</v>
      </c>
      <c r="E1127" s="72">
        <f>SUMIFS('Comm_vacancy-LA_data'!F:F,'Comm_vacancy-LA_data'!$D:$D,'Comm_vacancy-inputs_1'!$C1127,'Comm_vacancy-LA_data'!$B:$B,'Comm_vacancy-inputs_1'!$B1127)</f>
        <v>282</v>
      </c>
      <c r="F1127" s="132">
        <f t="shared" si="34"/>
        <v>7.0341731105013725E-2</v>
      </c>
      <c r="G1127" s="108">
        <f t="shared" si="35"/>
        <v>43556</v>
      </c>
    </row>
    <row r="1128" spans="1:7" x14ac:dyDescent="0.35">
      <c r="A1128" s="72" t="s">
        <v>394</v>
      </c>
      <c r="B1128" s="72" t="s">
        <v>395</v>
      </c>
      <c r="C1128" s="72" t="s">
        <v>1098</v>
      </c>
      <c r="D1128" s="72">
        <f>SUMIFS('Comm_vacancy-LA_data'!E:E,'Comm_vacancy-LA_data'!$D:$D,'Comm_vacancy-inputs_1'!$C1128,'Comm_vacancy-LA_data'!$B:$B,'Comm_vacancy-inputs_1'!$B1128)</f>
        <v>3936</v>
      </c>
      <c r="E1128" s="72">
        <f>SUMIFS('Comm_vacancy-LA_data'!F:F,'Comm_vacancy-LA_data'!$D:$D,'Comm_vacancy-inputs_1'!$C1128,'Comm_vacancy-LA_data'!$B:$B,'Comm_vacancy-inputs_1'!$B1128)</f>
        <v>319</v>
      </c>
      <c r="F1128" s="132">
        <f t="shared" si="34"/>
        <v>8.1046747967479668E-2</v>
      </c>
      <c r="G1128" s="108">
        <f t="shared" si="35"/>
        <v>43466</v>
      </c>
    </row>
    <row r="1129" spans="1:7" x14ac:dyDescent="0.35">
      <c r="A1129" s="72" t="s">
        <v>394</v>
      </c>
      <c r="B1129" s="72" t="s">
        <v>395</v>
      </c>
      <c r="C1129" s="72" t="s">
        <v>1099</v>
      </c>
      <c r="D1129" s="72">
        <f>SUMIFS('Comm_vacancy-LA_data'!E:E,'Comm_vacancy-LA_data'!$D:$D,'Comm_vacancy-inputs_1'!$C1129,'Comm_vacancy-LA_data'!$B:$B,'Comm_vacancy-inputs_1'!$B1129)</f>
        <v>4139</v>
      </c>
      <c r="E1129" s="72">
        <f>SUMIFS('Comm_vacancy-LA_data'!F:F,'Comm_vacancy-LA_data'!$D:$D,'Comm_vacancy-inputs_1'!$C1129,'Comm_vacancy-LA_data'!$B:$B,'Comm_vacancy-inputs_1'!$B1129)</f>
        <v>366</v>
      </c>
      <c r="F1129" s="132">
        <f t="shared" si="34"/>
        <v>8.84271563179512E-2</v>
      </c>
      <c r="G1129" s="108">
        <f t="shared" si="35"/>
        <v>43374</v>
      </c>
    </row>
    <row r="1130" spans="1:7" x14ac:dyDescent="0.35">
      <c r="A1130" s="72" t="s">
        <v>396</v>
      </c>
      <c r="B1130" s="72" t="s">
        <v>397</v>
      </c>
      <c r="C1130" s="72" t="s">
        <v>1088</v>
      </c>
      <c r="D1130" s="72">
        <f>SUMIFS('Comm_vacancy-LA_data'!E:E,'Comm_vacancy-LA_data'!$D:$D,'Comm_vacancy-inputs_1'!$C1130,'Comm_vacancy-LA_data'!$B:$B,'Comm_vacancy-inputs_1'!$B1130)</f>
        <v>5915</v>
      </c>
      <c r="E1130" s="72">
        <f>SUMIFS('Comm_vacancy-LA_data'!F:F,'Comm_vacancy-LA_data'!$D:$D,'Comm_vacancy-inputs_1'!$C1130,'Comm_vacancy-LA_data'!$B:$B,'Comm_vacancy-inputs_1'!$B1130)</f>
        <v>398</v>
      </c>
      <c r="F1130" s="132">
        <f t="shared" si="34"/>
        <v>6.7286559594251907E-2</v>
      </c>
      <c r="G1130" s="108">
        <f t="shared" si="35"/>
        <v>44378</v>
      </c>
    </row>
    <row r="1131" spans="1:7" x14ac:dyDescent="0.35">
      <c r="A1131" s="72" t="s">
        <v>396</v>
      </c>
      <c r="B1131" s="72" t="s">
        <v>397</v>
      </c>
      <c r="C1131" s="72" t="s">
        <v>1089</v>
      </c>
      <c r="D1131" s="72">
        <f>SUMIFS('Comm_vacancy-LA_data'!E:E,'Comm_vacancy-LA_data'!$D:$D,'Comm_vacancy-inputs_1'!$C1131,'Comm_vacancy-LA_data'!$B:$B,'Comm_vacancy-inputs_1'!$B1131)</f>
        <v>5940</v>
      </c>
      <c r="E1131" s="72">
        <f>SUMIFS('Comm_vacancy-LA_data'!F:F,'Comm_vacancy-LA_data'!$D:$D,'Comm_vacancy-inputs_1'!$C1131,'Comm_vacancy-LA_data'!$B:$B,'Comm_vacancy-inputs_1'!$B1131)</f>
        <v>390</v>
      </c>
      <c r="F1131" s="132">
        <f t="shared" si="34"/>
        <v>6.5656565656565663E-2</v>
      </c>
      <c r="G1131" s="108">
        <f t="shared" si="35"/>
        <v>44287</v>
      </c>
    </row>
    <row r="1132" spans="1:7" x14ac:dyDescent="0.35">
      <c r="A1132" s="72" t="s">
        <v>396</v>
      </c>
      <c r="B1132" s="72" t="s">
        <v>397</v>
      </c>
      <c r="C1132" s="72" t="s">
        <v>1090</v>
      </c>
      <c r="D1132" s="72">
        <f>SUMIFS('Comm_vacancy-LA_data'!E:E,'Comm_vacancy-LA_data'!$D:$D,'Comm_vacancy-inputs_1'!$C1132,'Comm_vacancy-LA_data'!$B:$B,'Comm_vacancy-inputs_1'!$B1132)</f>
        <v>5935</v>
      </c>
      <c r="E1132" s="72">
        <f>SUMIFS('Comm_vacancy-LA_data'!F:F,'Comm_vacancy-LA_data'!$D:$D,'Comm_vacancy-inputs_1'!$C1132,'Comm_vacancy-LA_data'!$B:$B,'Comm_vacancy-inputs_1'!$B1132)</f>
        <v>394</v>
      </c>
      <c r="F1132" s="132">
        <f t="shared" si="34"/>
        <v>6.6385846672283061E-2</v>
      </c>
      <c r="G1132" s="108">
        <f t="shared" si="35"/>
        <v>44197</v>
      </c>
    </row>
    <row r="1133" spans="1:7" x14ac:dyDescent="0.35">
      <c r="A1133" s="72" t="s">
        <v>396</v>
      </c>
      <c r="B1133" s="72" t="s">
        <v>397</v>
      </c>
      <c r="C1133" s="72" t="s">
        <v>1091</v>
      </c>
      <c r="D1133" s="72">
        <f>SUMIFS('Comm_vacancy-LA_data'!E:E,'Comm_vacancy-LA_data'!$D:$D,'Comm_vacancy-inputs_1'!$C1133,'Comm_vacancy-LA_data'!$B:$B,'Comm_vacancy-inputs_1'!$B1133)</f>
        <v>5918</v>
      </c>
      <c r="E1133" s="72">
        <f>SUMIFS('Comm_vacancy-LA_data'!F:F,'Comm_vacancy-LA_data'!$D:$D,'Comm_vacancy-inputs_1'!$C1133,'Comm_vacancy-LA_data'!$B:$B,'Comm_vacancy-inputs_1'!$B1133)</f>
        <v>422</v>
      </c>
      <c r="F1133" s="132">
        <f t="shared" si="34"/>
        <v>7.130787428185198E-2</v>
      </c>
      <c r="G1133" s="108">
        <f t="shared" si="35"/>
        <v>44105</v>
      </c>
    </row>
    <row r="1134" spans="1:7" x14ac:dyDescent="0.35">
      <c r="A1134" s="72" t="s">
        <v>396</v>
      </c>
      <c r="B1134" s="72" t="s">
        <v>397</v>
      </c>
      <c r="C1134" s="72" t="s">
        <v>1092</v>
      </c>
      <c r="D1134" s="72">
        <f>SUMIFS('Comm_vacancy-LA_data'!E:E,'Comm_vacancy-LA_data'!$D:$D,'Comm_vacancy-inputs_1'!$C1134,'Comm_vacancy-LA_data'!$B:$B,'Comm_vacancy-inputs_1'!$B1134)</f>
        <v>5902</v>
      </c>
      <c r="E1134" s="72">
        <f>SUMIFS('Comm_vacancy-LA_data'!F:F,'Comm_vacancy-LA_data'!$D:$D,'Comm_vacancy-inputs_1'!$C1134,'Comm_vacancy-LA_data'!$B:$B,'Comm_vacancy-inputs_1'!$B1134)</f>
        <v>430</v>
      </c>
      <c r="F1134" s="132">
        <f t="shared" si="34"/>
        <v>7.2856658759742454E-2</v>
      </c>
      <c r="G1134" s="108">
        <f t="shared" si="35"/>
        <v>44013</v>
      </c>
    </row>
    <row r="1135" spans="1:7" x14ac:dyDescent="0.35">
      <c r="A1135" s="72" t="s">
        <v>396</v>
      </c>
      <c r="B1135" s="72" t="s">
        <v>397</v>
      </c>
      <c r="C1135" s="72" t="s">
        <v>1093</v>
      </c>
      <c r="D1135" s="72">
        <f>SUMIFS('Comm_vacancy-LA_data'!E:E,'Comm_vacancy-LA_data'!$D:$D,'Comm_vacancy-inputs_1'!$C1135,'Comm_vacancy-LA_data'!$B:$B,'Comm_vacancy-inputs_1'!$B1135)</f>
        <v>5809</v>
      </c>
      <c r="E1135" s="72">
        <f>SUMIFS('Comm_vacancy-LA_data'!F:F,'Comm_vacancy-LA_data'!$D:$D,'Comm_vacancy-inputs_1'!$C1135,'Comm_vacancy-LA_data'!$B:$B,'Comm_vacancy-inputs_1'!$B1135)</f>
        <v>435</v>
      </c>
      <c r="F1135" s="132">
        <f t="shared" si="34"/>
        <v>7.4883800998450684E-2</v>
      </c>
      <c r="G1135" s="108">
        <f t="shared" si="35"/>
        <v>43922</v>
      </c>
    </row>
    <row r="1136" spans="1:7" x14ac:dyDescent="0.35">
      <c r="A1136" s="72" t="s">
        <v>396</v>
      </c>
      <c r="B1136" s="72" t="s">
        <v>397</v>
      </c>
      <c r="C1136" s="72" t="s">
        <v>1094</v>
      </c>
      <c r="D1136" s="72">
        <f>SUMIFS('Comm_vacancy-LA_data'!E:E,'Comm_vacancy-LA_data'!$D:$D,'Comm_vacancy-inputs_1'!$C1136,'Comm_vacancy-LA_data'!$B:$B,'Comm_vacancy-inputs_1'!$B1136)</f>
        <v>5877</v>
      </c>
      <c r="E1136" s="72">
        <f>SUMIFS('Comm_vacancy-LA_data'!F:F,'Comm_vacancy-LA_data'!$D:$D,'Comm_vacancy-inputs_1'!$C1136,'Comm_vacancy-LA_data'!$B:$B,'Comm_vacancy-inputs_1'!$B1136)</f>
        <v>440</v>
      </c>
      <c r="F1136" s="132">
        <f t="shared" si="34"/>
        <v>7.4868129998298449E-2</v>
      </c>
      <c r="G1136" s="108">
        <f t="shared" si="35"/>
        <v>43831</v>
      </c>
    </row>
    <row r="1137" spans="1:7" x14ac:dyDescent="0.35">
      <c r="A1137" s="72" t="s">
        <v>396</v>
      </c>
      <c r="B1137" s="72" t="s">
        <v>397</v>
      </c>
      <c r="C1137" s="72" t="s">
        <v>1095</v>
      </c>
      <c r="D1137" s="72">
        <f>SUMIFS('Comm_vacancy-LA_data'!E:E,'Comm_vacancy-LA_data'!$D:$D,'Comm_vacancy-inputs_1'!$C1137,'Comm_vacancy-LA_data'!$B:$B,'Comm_vacancy-inputs_1'!$B1137)</f>
        <v>5876</v>
      </c>
      <c r="E1137" s="72">
        <f>SUMIFS('Comm_vacancy-LA_data'!F:F,'Comm_vacancy-LA_data'!$D:$D,'Comm_vacancy-inputs_1'!$C1137,'Comm_vacancy-LA_data'!$B:$B,'Comm_vacancy-inputs_1'!$B1137)</f>
        <v>429</v>
      </c>
      <c r="F1137" s="132">
        <f t="shared" si="34"/>
        <v>7.3008849557522126E-2</v>
      </c>
      <c r="G1137" s="108">
        <f t="shared" si="35"/>
        <v>43739</v>
      </c>
    </row>
    <row r="1138" spans="1:7" x14ac:dyDescent="0.35">
      <c r="A1138" s="72" t="s">
        <v>396</v>
      </c>
      <c r="B1138" s="72" t="s">
        <v>397</v>
      </c>
      <c r="C1138" s="72" t="s">
        <v>1096</v>
      </c>
      <c r="D1138" s="72">
        <f>SUMIFS('Comm_vacancy-LA_data'!E:E,'Comm_vacancy-LA_data'!$D:$D,'Comm_vacancy-inputs_1'!$C1138,'Comm_vacancy-LA_data'!$B:$B,'Comm_vacancy-inputs_1'!$B1138)</f>
        <v>5883</v>
      </c>
      <c r="E1138" s="72">
        <f>SUMIFS('Comm_vacancy-LA_data'!F:F,'Comm_vacancy-LA_data'!$D:$D,'Comm_vacancy-inputs_1'!$C1138,'Comm_vacancy-LA_data'!$B:$B,'Comm_vacancy-inputs_1'!$B1138)</f>
        <v>429</v>
      </c>
      <c r="F1138" s="132">
        <f t="shared" si="34"/>
        <v>7.292197858235594E-2</v>
      </c>
      <c r="G1138" s="108">
        <f t="shared" si="35"/>
        <v>43647</v>
      </c>
    </row>
    <row r="1139" spans="1:7" x14ac:dyDescent="0.35">
      <c r="A1139" s="72" t="s">
        <v>396</v>
      </c>
      <c r="B1139" s="72" t="s">
        <v>397</v>
      </c>
      <c r="C1139" s="72" t="s">
        <v>1097</v>
      </c>
      <c r="D1139" s="72">
        <f>SUMIFS('Comm_vacancy-LA_data'!E:E,'Comm_vacancy-LA_data'!$D:$D,'Comm_vacancy-inputs_1'!$C1139,'Comm_vacancy-LA_data'!$B:$B,'Comm_vacancy-inputs_1'!$B1139)</f>
        <v>5842</v>
      </c>
      <c r="E1139" s="72">
        <f>SUMIFS('Comm_vacancy-LA_data'!F:F,'Comm_vacancy-LA_data'!$D:$D,'Comm_vacancy-inputs_1'!$C1139,'Comm_vacancy-LA_data'!$B:$B,'Comm_vacancy-inputs_1'!$B1139)</f>
        <v>427</v>
      </c>
      <c r="F1139" s="132">
        <f t="shared" si="34"/>
        <v>7.309140705237932E-2</v>
      </c>
      <c r="G1139" s="108">
        <f t="shared" si="35"/>
        <v>43556</v>
      </c>
    </row>
    <row r="1140" spans="1:7" x14ac:dyDescent="0.35">
      <c r="A1140" s="72" t="s">
        <v>396</v>
      </c>
      <c r="B1140" s="72" t="s">
        <v>397</v>
      </c>
      <c r="C1140" s="72" t="s">
        <v>1098</v>
      </c>
      <c r="D1140" s="72">
        <f>SUMIFS('Comm_vacancy-LA_data'!E:E,'Comm_vacancy-LA_data'!$D:$D,'Comm_vacancy-inputs_1'!$C1140,'Comm_vacancy-LA_data'!$B:$B,'Comm_vacancy-inputs_1'!$B1140)</f>
        <v>5885</v>
      </c>
      <c r="E1140" s="72">
        <f>SUMIFS('Comm_vacancy-LA_data'!F:F,'Comm_vacancy-LA_data'!$D:$D,'Comm_vacancy-inputs_1'!$C1140,'Comm_vacancy-LA_data'!$B:$B,'Comm_vacancy-inputs_1'!$B1140)</f>
        <v>362</v>
      </c>
      <c r="F1140" s="132">
        <f t="shared" si="34"/>
        <v>6.1512319456244691E-2</v>
      </c>
      <c r="G1140" s="108">
        <f t="shared" si="35"/>
        <v>43466</v>
      </c>
    </row>
    <row r="1141" spans="1:7" x14ac:dyDescent="0.35">
      <c r="A1141" s="72" t="s">
        <v>396</v>
      </c>
      <c r="B1141" s="72" t="s">
        <v>397</v>
      </c>
      <c r="C1141" s="72" t="s">
        <v>1099</v>
      </c>
      <c r="D1141" s="72">
        <f>SUMIFS('Comm_vacancy-LA_data'!E:E,'Comm_vacancy-LA_data'!$D:$D,'Comm_vacancy-inputs_1'!$C1141,'Comm_vacancy-LA_data'!$B:$B,'Comm_vacancy-inputs_1'!$B1141)</f>
        <v>6231</v>
      </c>
      <c r="E1141" s="72">
        <f>SUMIFS('Comm_vacancy-LA_data'!F:F,'Comm_vacancy-LA_data'!$D:$D,'Comm_vacancy-inputs_1'!$C1141,'Comm_vacancy-LA_data'!$B:$B,'Comm_vacancy-inputs_1'!$B1141)</f>
        <v>389</v>
      </c>
      <c r="F1141" s="132">
        <f t="shared" si="34"/>
        <v>6.242978655111539E-2</v>
      </c>
      <c r="G1141" s="108">
        <f t="shared" si="35"/>
        <v>43374</v>
      </c>
    </row>
    <row r="1142" spans="1:7" x14ac:dyDescent="0.35">
      <c r="A1142" s="72" t="s">
        <v>1004</v>
      </c>
      <c r="B1142" s="72" t="s">
        <v>1005</v>
      </c>
      <c r="C1142" s="72" t="s">
        <v>1088</v>
      </c>
      <c r="D1142" s="72">
        <f>SUMIFS('Comm_vacancy-LA_data'!E:E,'Comm_vacancy-LA_data'!$D:$D,'Comm_vacancy-inputs_1'!$C1142,'Comm_vacancy-LA_data'!$B:$B,'Comm_vacancy-inputs_1'!$B1142)</f>
        <v>4377</v>
      </c>
      <c r="E1142" s="72">
        <f>SUMIFS('Comm_vacancy-LA_data'!F:F,'Comm_vacancy-LA_data'!$D:$D,'Comm_vacancy-inputs_1'!$C1142,'Comm_vacancy-LA_data'!$B:$B,'Comm_vacancy-inputs_1'!$B1142)</f>
        <v>221</v>
      </c>
      <c r="F1142" s="132">
        <f t="shared" si="34"/>
        <v>5.0491204021018962E-2</v>
      </c>
      <c r="G1142" s="108">
        <f t="shared" si="35"/>
        <v>44378</v>
      </c>
    </row>
    <row r="1143" spans="1:7" x14ac:dyDescent="0.35">
      <c r="A1143" s="72" t="s">
        <v>1004</v>
      </c>
      <c r="B1143" s="72" t="s">
        <v>1005</v>
      </c>
      <c r="C1143" s="72" t="s">
        <v>1089</v>
      </c>
      <c r="D1143" s="72">
        <f>SUMIFS('Comm_vacancy-LA_data'!E:E,'Comm_vacancy-LA_data'!$D:$D,'Comm_vacancy-inputs_1'!$C1143,'Comm_vacancy-LA_data'!$B:$B,'Comm_vacancy-inputs_1'!$B1143)</f>
        <v>4364</v>
      </c>
      <c r="E1143" s="72">
        <f>SUMIFS('Comm_vacancy-LA_data'!F:F,'Comm_vacancy-LA_data'!$D:$D,'Comm_vacancy-inputs_1'!$C1143,'Comm_vacancy-LA_data'!$B:$B,'Comm_vacancy-inputs_1'!$B1143)</f>
        <v>221</v>
      </c>
      <c r="F1143" s="132">
        <f t="shared" si="34"/>
        <v>5.0641613198900093E-2</v>
      </c>
      <c r="G1143" s="108">
        <f t="shared" si="35"/>
        <v>44287</v>
      </c>
    </row>
    <row r="1144" spans="1:7" x14ac:dyDescent="0.35">
      <c r="A1144" s="72" t="s">
        <v>1004</v>
      </c>
      <c r="B1144" s="72" t="s">
        <v>1005</v>
      </c>
      <c r="C1144" s="72" t="s">
        <v>1090</v>
      </c>
      <c r="D1144" s="72">
        <f>SUMIFS('Comm_vacancy-LA_data'!E:E,'Comm_vacancy-LA_data'!$D:$D,'Comm_vacancy-inputs_1'!$C1144,'Comm_vacancy-LA_data'!$B:$B,'Comm_vacancy-inputs_1'!$B1144)</f>
        <v>4380</v>
      </c>
      <c r="E1144" s="72">
        <f>SUMIFS('Comm_vacancy-LA_data'!F:F,'Comm_vacancy-LA_data'!$D:$D,'Comm_vacancy-inputs_1'!$C1144,'Comm_vacancy-LA_data'!$B:$B,'Comm_vacancy-inputs_1'!$B1144)</f>
        <v>231</v>
      </c>
      <c r="F1144" s="132">
        <f t="shared" si="34"/>
        <v>5.2739726027397259E-2</v>
      </c>
      <c r="G1144" s="108">
        <f t="shared" si="35"/>
        <v>44197</v>
      </c>
    </row>
    <row r="1145" spans="1:7" x14ac:dyDescent="0.35">
      <c r="A1145" s="72" t="s">
        <v>1004</v>
      </c>
      <c r="B1145" s="72" t="s">
        <v>1005</v>
      </c>
      <c r="C1145" s="72" t="s">
        <v>1091</v>
      </c>
      <c r="D1145" s="72">
        <f>SUMIFS('Comm_vacancy-LA_data'!E:E,'Comm_vacancy-LA_data'!$D:$D,'Comm_vacancy-inputs_1'!$C1145,'Comm_vacancy-LA_data'!$B:$B,'Comm_vacancy-inputs_1'!$B1145)</f>
        <v>4360</v>
      </c>
      <c r="E1145" s="72">
        <f>SUMIFS('Comm_vacancy-LA_data'!F:F,'Comm_vacancy-LA_data'!$D:$D,'Comm_vacancy-inputs_1'!$C1145,'Comm_vacancy-LA_data'!$B:$B,'Comm_vacancy-inputs_1'!$B1145)</f>
        <v>231</v>
      </c>
      <c r="F1145" s="132">
        <f t="shared" si="34"/>
        <v>5.2981651376146792E-2</v>
      </c>
      <c r="G1145" s="108">
        <f t="shared" si="35"/>
        <v>44105</v>
      </c>
    </row>
    <row r="1146" spans="1:7" x14ac:dyDescent="0.35">
      <c r="A1146" s="72" t="s">
        <v>1004</v>
      </c>
      <c r="B1146" s="72" t="s">
        <v>1005</v>
      </c>
      <c r="C1146" s="72" t="s">
        <v>1092</v>
      </c>
      <c r="D1146" s="72">
        <f>SUMIFS('Comm_vacancy-LA_data'!E:E,'Comm_vacancy-LA_data'!$D:$D,'Comm_vacancy-inputs_1'!$C1146,'Comm_vacancy-LA_data'!$B:$B,'Comm_vacancy-inputs_1'!$B1146)</f>
        <v>4279</v>
      </c>
      <c r="E1146" s="72">
        <f>SUMIFS('Comm_vacancy-LA_data'!F:F,'Comm_vacancy-LA_data'!$D:$D,'Comm_vacancy-inputs_1'!$C1146,'Comm_vacancy-LA_data'!$B:$B,'Comm_vacancy-inputs_1'!$B1146)</f>
        <v>237</v>
      </c>
      <c r="F1146" s="132">
        <f t="shared" si="34"/>
        <v>5.5386772610422998E-2</v>
      </c>
      <c r="G1146" s="108">
        <f t="shared" si="35"/>
        <v>44013</v>
      </c>
    </row>
    <row r="1147" spans="1:7" x14ac:dyDescent="0.35">
      <c r="A1147" s="72" t="s">
        <v>1004</v>
      </c>
      <c r="B1147" s="72" t="s">
        <v>1005</v>
      </c>
      <c r="C1147" s="72" t="s">
        <v>1093</v>
      </c>
      <c r="D1147" s="72">
        <f>SUMIFS('Comm_vacancy-LA_data'!E:E,'Comm_vacancy-LA_data'!$D:$D,'Comm_vacancy-inputs_1'!$C1147,'Comm_vacancy-LA_data'!$B:$B,'Comm_vacancy-inputs_1'!$B1147)</f>
        <v>4274</v>
      </c>
      <c r="E1147" s="72">
        <f>SUMIFS('Comm_vacancy-LA_data'!F:F,'Comm_vacancy-LA_data'!$D:$D,'Comm_vacancy-inputs_1'!$C1147,'Comm_vacancy-LA_data'!$B:$B,'Comm_vacancy-inputs_1'!$B1147)</f>
        <v>239</v>
      </c>
      <c r="F1147" s="132">
        <f t="shared" si="34"/>
        <v>5.5919513336452974E-2</v>
      </c>
      <c r="G1147" s="108">
        <f t="shared" si="35"/>
        <v>43922</v>
      </c>
    </row>
    <row r="1148" spans="1:7" x14ac:dyDescent="0.35">
      <c r="A1148" s="72" t="s">
        <v>1004</v>
      </c>
      <c r="B1148" s="72" t="s">
        <v>1005</v>
      </c>
      <c r="C1148" s="72" t="s">
        <v>1094</v>
      </c>
      <c r="D1148" s="72">
        <f>SUMIFS('Comm_vacancy-LA_data'!E:E,'Comm_vacancy-LA_data'!$D:$D,'Comm_vacancy-inputs_1'!$C1148,'Comm_vacancy-LA_data'!$B:$B,'Comm_vacancy-inputs_1'!$B1148)</f>
        <v>4259</v>
      </c>
      <c r="E1148" s="72">
        <f>SUMIFS('Comm_vacancy-LA_data'!F:F,'Comm_vacancy-LA_data'!$D:$D,'Comm_vacancy-inputs_1'!$C1148,'Comm_vacancy-LA_data'!$B:$B,'Comm_vacancy-inputs_1'!$B1148)</f>
        <v>248</v>
      </c>
      <c r="F1148" s="132">
        <f t="shared" si="34"/>
        <v>5.8229631368865928E-2</v>
      </c>
      <c r="G1148" s="108">
        <f t="shared" si="35"/>
        <v>43831</v>
      </c>
    </row>
    <row r="1149" spans="1:7" x14ac:dyDescent="0.35">
      <c r="A1149" s="72" t="s">
        <v>1004</v>
      </c>
      <c r="B1149" s="72" t="s">
        <v>1005</v>
      </c>
      <c r="C1149" s="72" t="s">
        <v>1095</v>
      </c>
      <c r="D1149" s="72">
        <f>SUMIFS('Comm_vacancy-LA_data'!E:E,'Comm_vacancy-LA_data'!$D:$D,'Comm_vacancy-inputs_1'!$C1149,'Comm_vacancy-LA_data'!$B:$B,'Comm_vacancy-inputs_1'!$B1149)</f>
        <v>4256</v>
      </c>
      <c r="E1149" s="72">
        <f>SUMIFS('Comm_vacancy-LA_data'!F:F,'Comm_vacancy-LA_data'!$D:$D,'Comm_vacancy-inputs_1'!$C1149,'Comm_vacancy-LA_data'!$B:$B,'Comm_vacancy-inputs_1'!$B1149)</f>
        <v>170</v>
      </c>
      <c r="F1149" s="132">
        <f t="shared" si="34"/>
        <v>3.9943609022556392E-2</v>
      </c>
      <c r="G1149" s="108">
        <f t="shared" si="35"/>
        <v>43739</v>
      </c>
    </row>
    <row r="1150" spans="1:7" x14ac:dyDescent="0.35">
      <c r="A1150" s="72" t="s">
        <v>1004</v>
      </c>
      <c r="B1150" s="72" t="s">
        <v>1005</v>
      </c>
      <c r="C1150" s="72" t="s">
        <v>1096</v>
      </c>
      <c r="D1150" s="72">
        <f>SUMIFS('Comm_vacancy-LA_data'!E:E,'Comm_vacancy-LA_data'!$D:$D,'Comm_vacancy-inputs_1'!$C1150,'Comm_vacancy-LA_data'!$B:$B,'Comm_vacancy-inputs_1'!$B1150)</f>
        <v>4252</v>
      </c>
      <c r="E1150" s="72">
        <f>SUMIFS('Comm_vacancy-LA_data'!F:F,'Comm_vacancy-LA_data'!$D:$D,'Comm_vacancy-inputs_1'!$C1150,'Comm_vacancy-LA_data'!$B:$B,'Comm_vacancy-inputs_1'!$B1150)</f>
        <v>176</v>
      </c>
      <c r="F1150" s="132">
        <f t="shared" si="34"/>
        <v>4.1392285983066796E-2</v>
      </c>
      <c r="G1150" s="108">
        <f t="shared" si="35"/>
        <v>43647</v>
      </c>
    </row>
    <row r="1151" spans="1:7" x14ac:dyDescent="0.35">
      <c r="A1151" s="72" t="s">
        <v>1004</v>
      </c>
      <c r="B1151" s="72" t="s">
        <v>1005</v>
      </c>
      <c r="C1151" s="72" t="s">
        <v>1097</v>
      </c>
      <c r="D1151" s="72">
        <f>SUMIFS('Comm_vacancy-LA_data'!E:E,'Comm_vacancy-LA_data'!$D:$D,'Comm_vacancy-inputs_1'!$C1151,'Comm_vacancy-LA_data'!$B:$B,'Comm_vacancy-inputs_1'!$B1151)</f>
        <v>4244</v>
      </c>
      <c r="E1151" s="72">
        <f>SUMIFS('Comm_vacancy-LA_data'!F:F,'Comm_vacancy-LA_data'!$D:$D,'Comm_vacancy-inputs_1'!$C1151,'Comm_vacancy-LA_data'!$B:$B,'Comm_vacancy-inputs_1'!$B1151)</f>
        <v>179</v>
      </c>
      <c r="F1151" s="132">
        <f t="shared" si="34"/>
        <v>4.2177191328934965E-2</v>
      </c>
      <c r="G1151" s="108">
        <f t="shared" si="35"/>
        <v>43556</v>
      </c>
    </row>
    <row r="1152" spans="1:7" x14ac:dyDescent="0.35">
      <c r="A1152" s="72" t="s">
        <v>1004</v>
      </c>
      <c r="B1152" s="72" t="s">
        <v>1005</v>
      </c>
      <c r="C1152" s="72" t="s">
        <v>1098</v>
      </c>
      <c r="D1152" s="72">
        <f>SUMIFS('Comm_vacancy-LA_data'!E:E,'Comm_vacancy-LA_data'!$D:$D,'Comm_vacancy-inputs_1'!$C1152,'Comm_vacancy-LA_data'!$B:$B,'Comm_vacancy-inputs_1'!$B1152)</f>
        <v>2707</v>
      </c>
      <c r="E1152" s="72">
        <f>SUMIFS('Comm_vacancy-LA_data'!F:F,'Comm_vacancy-LA_data'!$D:$D,'Comm_vacancy-inputs_1'!$C1152,'Comm_vacancy-LA_data'!$B:$B,'Comm_vacancy-inputs_1'!$B1152)</f>
        <v>187</v>
      </c>
      <c r="F1152" s="132">
        <f t="shared" si="34"/>
        <v>6.9080162541558923E-2</v>
      </c>
      <c r="G1152" s="108">
        <f t="shared" si="35"/>
        <v>43466</v>
      </c>
    </row>
    <row r="1153" spans="1:7" x14ac:dyDescent="0.35">
      <c r="A1153" s="72" t="s">
        <v>1004</v>
      </c>
      <c r="B1153" s="72" t="s">
        <v>1005</v>
      </c>
      <c r="C1153" s="72" t="s">
        <v>1099</v>
      </c>
      <c r="D1153" s="72">
        <f>SUMIFS('Comm_vacancy-LA_data'!E:E,'Comm_vacancy-LA_data'!$D:$D,'Comm_vacancy-inputs_1'!$C1153,'Comm_vacancy-LA_data'!$B:$B,'Comm_vacancy-inputs_1'!$B1153)</f>
        <v>2819</v>
      </c>
      <c r="E1153" s="72">
        <f>SUMIFS('Comm_vacancy-LA_data'!F:F,'Comm_vacancy-LA_data'!$D:$D,'Comm_vacancy-inputs_1'!$C1153,'Comm_vacancy-LA_data'!$B:$B,'Comm_vacancy-inputs_1'!$B1153)</f>
        <v>197</v>
      </c>
      <c r="F1153" s="132">
        <f t="shared" si="34"/>
        <v>6.9882937211777227E-2</v>
      </c>
      <c r="G1153" s="108">
        <f t="shared" si="35"/>
        <v>43374</v>
      </c>
    </row>
    <row r="1154" spans="1:7" x14ac:dyDescent="0.35">
      <c r="A1154" s="72" t="s">
        <v>402</v>
      </c>
      <c r="B1154" s="72" t="s">
        <v>403</v>
      </c>
      <c r="C1154" s="72" t="s">
        <v>1088</v>
      </c>
      <c r="D1154" s="72">
        <f>SUMIFS('Comm_vacancy-LA_data'!E:E,'Comm_vacancy-LA_data'!$D:$D,'Comm_vacancy-inputs_1'!$C1154,'Comm_vacancy-LA_data'!$B:$B,'Comm_vacancy-inputs_1'!$B1154)</f>
        <v>10352</v>
      </c>
      <c r="E1154" s="72">
        <f>SUMIFS('Comm_vacancy-LA_data'!F:F,'Comm_vacancy-LA_data'!$D:$D,'Comm_vacancy-inputs_1'!$C1154,'Comm_vacancy-LA_data'!$B:$B,'Comm_vacancy-inputs_1'!$B1154)</f>
        <v>497</v>
      </c>
      <c r="F1154" s="132">
        <f t="shared" si="34"/>
        <v>4.8010046367851625E-2</v>
      </c>
      <c r="G1154" s="108">
        <f t="shared" si="35"/>
        <v>44378</v>
      </c>
    </row>
    <row r="1155" spans="1:7" x14ac:dyDescent="0.35">
      <c r="A1155" s="72" t="s">
        <v>402</v>
      </c>
      <c r="B1155" s="72" t="s">
        <v>403</v>
      </c>
      <c r="C1155" s="72" t="s">
        <v>1089</v>
      </c>
      <c r="D1155" s="72">
        <f>SUMIFS('Comm_vacancy-LA_data'!E:E,'Comm_vacancy-LA_data'!$D:$D,'Comm_vacancy-inputs_1'!$C1155,'Comm_vacancy-LA_data'!$B:$B,'Comm_vacancy-inputs_1'!$B1155)</f>
        <v>10370</v>
      </c>
      <c r="E1155" s="72">
        <f>SUMIFS('Comm_vacancy-LA_data'!F:F,'Comm_vacancy-LA_data'!$D:$D,'Comm_vacancy-inputs_1'!$C1155,'Comm_vacancy-LA_data'!$B:$B,'Comm_vacancy-inputs_1'!$B1155)</f>
        <v>513</v>
      </c>
      <c r="F1155" s="132">
        <f t="shared" ref="F1155:F1218" si="36">IF(E1155&lt;&gt;0,E1155/D1155,"-")</f>
        <v>4.9469623915139829E-2</v>
      </c>
      <c r="G1155" s="108">
        <f t="shared" ref="G1155:G1218" si="37">DATE(LEFT(C1155,4),RIGHT(LEFT(C1155,7),2),1)</f>
        <v>44287</v>
      </c>
    </row>
    <row r="1156" spans="1:7" x14ac:dyDescent="0.35">
      <c r="A1156" s="72" t="s">
        <v>402</v>
      </c>
      <c r="B1156" s="72" t="s">
        <v>403</v>
      </c>
      <c r="C1156" s="72" t="s">
        <v>1090</v>
      </c>
      <c r="D1156" s="72">
        <f>SUMIFS('Comm_vacancy-LA_data'!E:E,'Comm_vacancy-LA_data'!$D:$D,'Comm_vacancy-inputs_1'!$C1156,'Comm_vacancy-LA_data'!$B:$B,'Comm_vacancy-inputs_1'!$B1156)</f>
        <v>10354</v>
      </c>
      <c r="E1156" s="72">
        <f>SUMIFS('Comm_vacancy-LA_data'!F:F,'Comm_vacancy-LA_data'!$D:$D,'Comm_vacancy-inputs_1'!$C1156,'Comm_vacancy-LA_data'!$B:$B,'Comm_vacancy-inputs_1'!$B1156)</f>
        <v>506</v>
      </c>
      <c r="F1156" s="132">
        <f t="shared" si="36"/>
        <v>4.8870001931620631E-2</v>
      </c>
      <c r="G1156" s="108">
        <f t="shared" si="37"/>
        <v>44197</v>
      </c>
    </row>
    <row r="1157" spans="1:7" x14ac:dyDescent="0.35">
      <c r="A1157" s="72" t="s">
        <v>402</v>
      </c>
      <c r="B1157" s="72" t="s">
        <v>403</v>
      </c>
      <c r="C1157" s="72" t="s">
        <v>1091</v>
      </c>
      <c r="D1157" s="72">
        <f>SUMIFS('Comm_vacancy-LA_data'!E:E,'Comm_vacancy-LA_data'!$D:$D,'Comm_vacancy-inputs_1'!$C1157,'Comm_vacancy-LA_data'!$B:$B,'Comm_vacancy-inputs_1'!$B1157)</f>
        <v>10348</v>
      </c>
      <c r="E1157" s="72">
        <f>SUMIFS('Comm_vacancy-LA_data'!F:F,'Comm_vacancy-LA_data'!$D:$D,'Comm_vacancy-inputs_1'!$C1157,'Comm_vacancy-LA_data'!$B:$B,'Comm_vacancy-inputs_1'!$B1157)</f>
        <v>512</v>
      </c>
      <c r="F1157" s="132">
        <f t="shared" si="36"/>
        <v>4.9478160030923847E-2</v>
      </c>
      <c r="G1157" s="108">
        <f t="shared" si="37"/>
        <v>44105</v>
      </c>
    </row>
    <row r="1158" spans="1:7" x14ac:dyDescent="0.35">
      <c r="A1158" s="72" t="s">
        <v>402</v>
      </c>
      <c r="B1158" s="72" t="s">
        <v>403</v>
      </c>
      <c r="C1158" s="72" t="s">
        <v>1092</v>
      </c>
      <c r="D1158" s="72">
        <f>SUMIFS('Comm_vacancy-LA_data'!E:E,'Comm_vacancy-LA_data'!$D:$D,'Comm_vacancy-inputs_1'!$C1158,'Comm_vacancy-LA_data'!$B:$B,'Comm_vacancy-inputs_1'!$B1158)</f>
        <v>10347</v>
      </c>
      <c r="E1158" s="72">
        <f>SUMIFS('Comm_vacancy-LA_data'!F:F,'Comm_vacancy-LA_data'!$D:$D,'Comm_vacancy-inputs_1'!$C1158,'Comm_vacancy-LA_data'!$B:$B,'Comm_vacancy-inputs_1'!$B1158)</f>
        <v>520</v>
      </c>
      <c r="F1158" s="132">
        <f t="shared" si="36"/>
        <v>5.0256112882961244E-2</v>
      </c>
      <c r="G1158" s="108">
        <f t="shared" si="37"/>
        <v>44013</v>
      </c>
    </row>
    <row r="1159" spans="1:7" x14ac:dyDescent="0.35">
      <c r="A1159" s="72" t="s">
        <v>402</v>
      </c>
      <c r="B1159" s="72" t="s">
        <v>403</v>
      </c>
      <c r="C1159" s="72" t="s">
        <v>1093</v>
      </c>
      <c r="D1159" s="72">
        <f>SUMIFS('Comm_vacancy-LA_data'!E:E,'Comm_vacancy-LA_data'!$D:$D,'Comm_vacancy-inputs_1'!$C1159,'Comm_vacancy-LA_data'!$B:$B,'Comm_vacancy-inputs_1'!$B1159)</f>
        <v>10105</v>
      </c>
      <c r="E1159" s="72">
        <f>SUMIFS('Comm_vacancy-LA_data'!F:F,'Comm_vacancy-LA_data'!$D:$D,'Comm_vacancy-inputs_1'!$C1159,'Comm_vacancy-LA_data'!$B:$B,'Comm_vacancy-inputs_1'!$B1159)</f>
        <v>546</v>
      </c>
      <c r="F1159" s="132">
        <f t="shared" si="36"/>
        <v>5.4032657100445323E-2</v>
      </c>
      <c r="G1159" s="108">
        <f t="shared" si="37"/>
        <v>43922</v>
      </c>
    </row>
    <row r="1160" spans="1:7" x14ac:dyDescent="0.35">
      <c r="A1160" s="72" t="s">
        <v>402</v>
      </c>
      <c r="B1160" s="72" t="s">
        <v>403</v>
      </c>
      <c r="C1160" s="72" t="s">
        <v>1094</v>
      </c>
      <c r="D1160" s="72">
        <f>SUMIFS('Comm_vacancy-LA_data'!E:E,'Comm_vacancy-LA_data'!$D:$D,'Comm_vacancy-inputs_1'!$C1160,'Comm_vacancy-LA_data'!$B:$B,'Comm_vacancy-inputs_1'!$B1160)</f>
        <v>10002</v>
      </c>
      <c r="E1160" s="72">
        <f>SUMIFS('Comm_vacancy-LA_data'!F:F,'Comm_vacancy-LA_data'!$D:$D,'Comm_vacancy-inputs_1'!$C1160,'Comm_vacancy-LA_data'!$B:$B,'Comm_vacancy-inputs_1'!$B1160)</f>
        <v>554</v>
      </c>
      <c r="F1160" s="132">
        <f t="shared" si="36"/>
        <v>5.5388922215556892E-2</v>
      </c>
      <c r="G1160" s="108">
        <f t="shared" si="37"/>
        <v>43831</v>
      </c>
    </row>
    <row r="1161" spans="1:7" x14ac:dyDescent="0.35">
      <c r="A1161" s="72" t="s">
        <v>402</v>
      </c>
      <c r="B1161" s="72" t="s">
        <v>403</v>
      </c>
      <c r="C1161" s="72" t="s">
        <v>1095</v>
      </c>
      <c r="D1161" s="72">
        <f>SUMIFS('Comm_vacancy-LA_data'!E:E,'Comm_vacancy-LA_data'!$D:$D,'Comm_vacancy-inputs_1'!$C1161,'Comm_vacancy-LA_data'!$B:$B,'Comm_vacancy-inputs_1'!$B1161)</f>
        <v>9904</v>
      </c>
      <c r="E1161" s="72">
        <f>SUMIFS('Comm_vacancy-LA_data'!F:F,'Comm_vacancy-LA_data'!$D:$D,'Comm_vacancy-inputs_1'!$C1161,'Comm_vacancy-LA_data'!$B:$B,'Comm_vacancy-inputs_1'!$B1161)</f>
        <v>559</v>
      </c>
      <c r="F1161" s="132">
        <f t="shared" si="36"/>
        <v>5.6441841680129244E-2</v>
      </c>
      <c r="G1161" s="108">
        <f t="shared" si="37"/>
        <v>43739</v>
      </c>
    </row>
    <row r="1162" spans="1:7" x14ac:dyDescent="0.35">
      <c r="A1162" s="72" t="s">
        <v>402</v>
      </c>
      <c r="B1162" s="72" t="s">
        <v>403</v>
      </c>
      <c r="C1162" s="72" t="s">
        <v>1096</v>
      </c>
      <c r="D1162" s="72">
        <f>SUMIFS('Comm_vacancy-LA_data'!E:E,'Comm_vacancy-LA_data'!$D:$D,'Comm_vacancy-inputs_1'!$C1162,'Comm_vacancy-LA_data'!$B:$B,'Comm_vacancy-inputs_1'!$B1162)</f>
        <v>9872</v>
      </c>
      <c r="E1162" s="72">
        <f>SUMIFS('Comm_vacancy-LA_data'!F:F,'Comm_vacancy-LA_data'!$D:$D,'Comm_vacancy-inputs_1'!$C1162,'Comm_vacancy-LA_data'!$B:$B,'Comm_vacancy-inputs_1'!$B1162)</f>
        <v>552</v>
      </c>
      <c r="F1162" s="132">
        <f t="shared" si="36"/>
        <v>5.5915721231766614E-2</v>
      </c>
      <c r="G1162" s="108">
        <f t="shared" si="37"/>
        <v>43647</v>
      </c>
    </row>
    <row r="1163" spans="1:7" x14ac:dyDescent="0.35">
      <c r="A1163" s="72" t="s">
        <v>402</v>
      </c>
      <c r="B1163" s="72" t="s">
        <v>403</v>
      </c>
      <c r="C1163" s="72" t="s">
        <v>1097</v>
      </c>
      <c r="D1163" s="72">
        <f>SUMIFS('Comm_vacancy-LA_data'!E:E,'Comm_vacancy-LA_data'!$D:$D,'Comm_vacancy-inputs_1'!$C1163,'Comm_vacancy-LA_data'!$B:$B,'Comm_vacancy-inputs_1'!$B1163)</f>
        <v>9859</v>
      </c>
      <c r="E1163" s="72">
        <f>SUMIFS('Comm_vacancy-LA_data'!F:F,'Comm_vacancy-LA_data'!$D:$D,'Comm_vacancy-inputs_1'!$C1163,'Comm_vacancy-LA_data'!$B:$B,'Comm_vacancy-inputs_1'!$B1163)</f>
        <v>225</v>
      </c>
      <c r="F1163" s="132">
        <f t="shared" si="36"/>
        <v>2.2821787199513135E-2</v>
      </c>
      <c r="G1163" s="108">
        <f t="shared" si="37"/>
        <v>43556</v>
      </c>
    </row>
    <row r="1164" spans="1:7" x14ac:dyDescent="0.35">
      <c r="A1164" s="72" t="s">
        <v>402</v>
      </c>
      <c r="B1164" s="72" t="s">
        <v>403</v>
      </c>
      <c r="C1164" s="72" t="s">
        <v>1098</v>
      </c>
      <c r="D1164" s="72">
        <f>SUMIFS('Comm_vacancy-LA_data'!E:E,'Comm_vacancy-LA_data'!$D:$D,'Comm_vacancy-inputs_1'!$C1164,'Comm_vacancy-LA_data'!$B:$B,'Comm_vacancy-inputs_1'!$B1164)</f>
        <v>9759</v>
      </c>
      <c r="E1164" s="72">
        <f>SUMIFS('Comm_vacancy-LA_data'!F:F,'Comm_vacancy-LA_data'!$D:$D,'Comm_vacancy-inputs_1'!$C1164,'Comm_vacancy-LA_data'!$B:$B,'Comm_vacancy-inputs_1'!$B1164)</f>
        <v>555</v>
      </c>
      <c r="F1164" s="132">
        <f t="shared" si="36"/>
        <v>5.6870581002151858E-2</v>
      </c>
      <c r="G1164" s="108">
        <f t="shared" si="37"/>
        <v>43466</v>
      </c>
    </row>
    <row r="1165" spans="1:7" x14ac:dyDescent="0.35">
      <c r="A1165" s="72" t="s">
        <v>402</v>
      </c>
      <c r="B1165" s="72" t="s">
        <v>403</v>
      </c>
      <c r="C1165" s="72" t="s">
        <v>1099</v>
      </c>
      <c r="D1165" s="72">
        <f>SUMIFS('Comm_vacancy-LA_data'!E:E,'Comm_vacancy-LA_data'!$D:$D,'Comm_vacancy-inputs_1'!$C1165,'Comm_vacancy-LA_data'!$B:$B,'Comm_vacancy-inputs_1'!$B1165)</f>
        <v>10013</v>
      </c>
      <c r="E1165" s="72">
        <f>SUMIFS('Comm_vacancy-LA_data'!F:F,'Comm_vacancy-LA_data'!$D:$D,'Comm_vacancy-inputs_1'!$C1165,'Comm_vacancy-LA_data'!$B:$B,'Comm_vacancy-inputs_1'!$B1165)</f>
        <v>572</v>
      </c>
      <c r="F1165" s="132">
        <f t="shared" si="36"/>
        <v>5.7125736542494754E-2</v>
      </c>
      <c r="G1165" s="108">
        <f t="shared" si="37"/>
        <v>43374</v>
      </c>
    </row>
    <row r="1166" spans="1:7" x14ac:dyDescent="0.35">
      <c r="A1166" s="72" t="s">
        <v>404</v>
      </c>
      <c r="B1166" s="72" t="s">
        <v>405</v>
      </c>
      <c r="C1166" s="72" t="s">
        <v>1088</v>
      </c>
      <c r="D1166" s="72">
        <f>SUMIFS('Comm_vacancy-LA_data'!E:E,'Comm_vacancy-LA_data'!$D:$D,'Comm_vacancy-inputs_1'!$C1166,'Comm_vacancy-LA_data'!$B:$B,'Comm_vacancy-inputs_1'!$B1166)</f>
        <v>3632</v>
      </c>
      <c r="E1166" s="72">
        <f>SUMIFS('Comm_vacancy-LA_data'!F:F,'Comm_vacancy-LA_data'!$D:$D,'Comm_vacancy-inputs_1'!$C1166,'Comm_vacancy-LA_data'!$B:$B,'Comm_vacancy-inputs_1'!$B1166)</f>
        <v>801</v>
      </c>
      <c r="F1166" s="132">
        <f t="shared" si="36"/>
        <v>0.22053964757709252</v>
      </c>
      <c r="G1166" s="108">
        <f t="shared" si="37"/>
        <v>44378</v>
      </c>
    </row>
    <row r="1167" spans="1:7" x14ac:dyDescent="0.35">
      <c r="A1167" s="72" t="s">
        <v>404</v>
      </c>
      <c r="B1167" s="72" t="s">
        <v>405</v>
      </c>
      <c r="C1167" s="72" t="s">
        <v>1089</v>
      </c>
      <c r="D1167" s="72">
        <f>SUMIFS('Comm_vacancy-LA_data'!E:E,'Comm_vacancy-LA_data'!$D:$D,'Comm_vacancy-inputs_1'!$C1167,'Comm_vacancy-LA_data'!$B:$B,'Comm_vacancy-inputs_1'!$B1167)</f>
        <v>3632</v>
      </c>
      <c r="E1167" s="72">
        <f>SUMIFS('Comm_vacancy-LA_data'!F:F,'Comm_vacancy-LA_data'!$D:$D,'Comm_vacancy-inputs_1'!$C1167,'Comm_vacancy-LA_data'!$B:$B,'Comm_vacancy-inputs_1'!$B1167)</f>
        <v>804</v>
      </c>
      <c r="F1167" s="132">
        <f t="shared" si="36"/>
        <v>0.22136563876651982</v>
      </c>
      <c r="G1167" s="108">
        <f t="shared" si="37"/>
        <v>44287</v>
      </c>
    </row>
    <row r="1168" spans="1:7" x14ac:dyDescent="0.35">
      <c r="A1168" s="72" t="s">
        <v>404</v>
      </c>
      <c r="B1168" s="72" t="s">
        <v>405</v>
      </c>
      <c r="C1168" s="72" t="s">
        <v>1090</v>
      </c>
      <c r="D1168" s="72">
        <f>SUMIFS('Comm_vacancy-LA_data'!E:E,'Comm_vacancy-LA_data'!$D:$D,'Comm_vacancy-inputs_1'!$C1168,'Comm_vacancy-LA_data'!$B:$B,'Comm_vacancy-inputs_1'!$B1168)</f>
        <v>3637</v>
      </c>
      <c r="E1168" s="72">
        <f>SUMIFS('Comm_vacancy-LA_data'!F:F,'Comm_vacancy-LA_data'!$D:$D,'Comm_vacancy-inputs_1'!$C1168,'Comm_vacancy-LA_data'!$B:$B,'Comm_vacancy-inputs_1'!$B1168)</f>
        <v>800</v>
      </c>
      <c r="F1168" s="132">
        <f t="shared" si="36"/>
        <v>0.21996150673632114</v>
      </c>
      <c r="G1168" s="108">
        <f t="shared" si="37"/>
        <v>44197</v>
      </c>
    </row>
    <row r="1169" spans="1:7" x14ac:dyDescent="0.35">
      <c r="A1169" s="72" t="s">
        <v>404</v>
      </c>
      <c r="B1169" s="72" t="s">
        <v>405</v>
      </c>
      <c r="C1169" s="72" t="s">
        <v>1091</v>
      </c>
      <c r="D1169" s="72">
        <f>SUMIFS('Comm_vacancy-LA_data'!E:E,'Comm_vacancy-LA_data'!$D:$D,'Comm_vacancy-inputs_1'!$C1169,'Comm_vacancy-LA_data'!$B:$B,'Comm_vacancy-inputs_1'!$B1169)</f>
        <v>3606</v>
      </c>
      <c r="E1169" s="72">
        <f>SUMIFS('Comm_vacancy-LA_data'!F:F,'Comm_vacancy-LA_data'!$D:$D,'Comm_vacancy-inputs_1'!$C1169,'Comm_vacancy-LA_data'!$B:$B,'Comm_vacancy-inputs_1'!$B1169)</f>
        <v>812</v>
      </c>
      <c r="F1169" s="132">
        <f t="shared" si="36"/>
        <v>0.22518025513033832</v>
      </c>
      <c r="G1169" s="108">
        <f t="shared" si="37"/>
        <v>44105</v>
      </c>
    </row>
    <row r="1170" spans="1:7" x14ac:dyDescent="0.35">
      <c r="A1170" s="72" t="s">
        <v>404</v>
      </c>
      <c r="B1170" s="72" t="s">
        <v>405</v>
      </c>
      <c r="C1170" s="72" t="s">
        <v>1092</v>
      </c>
      <c r="D1170" s="72">
        <f>SUMIFS('Comm_vacancy-LA_data'!E:E,'Comm_vacancy-LA_data'!$D:$D,'Comm_vacancy-inputs_1'!$C1170,'Comm_vacancy-LA_data'!$B:$B,'Comm_vacancy-inputs_1'!$B1170)</f>
        <v>3588</v>
      </c>
      <c r="E1170" s="72">
        <f>SUMIFS('Comm_vacancy-LA_data'!F:F,'Comm_vacancy-LA_data'!$D:$D,'Comm_vacancy-inputs_1'!$C1170,'Comm_vacancy-LA_data'!$B:$B,'Comm_vacancy-inputs_1'!$B1170)</f>
        <v>828</v>
      </c>
      <c r="F1170" s="132">
        <f t="shared" si="36"/>
        <v>0.23076923076923078</v>
      </c>
      <c r="G1170" s="108">
        <f t="shared" si="37"/>
        <v>44013</v>
      </c>
    </row>
    <row r="1171" spans="1:7" x14ac:dyDescent="0.35">
      <c r="A1171" s="72" t="s">
        <v>404</v>
      </c>
      <c r="B1171" s="72" t="s">
        <v>405</v>
      </c>
      <c r="C1171" s="72" t="s">
        <v>1093</v>
      </c>
      <c r="D1171" s="72">
        <f>SUMIFS('Comm_vacancy-LA_data'!E:E,'Comm_vacancy-LA_data'!$D:$D,'Comm_vacancy-inputs_1'!$C1171,'Comm_vacancy-LA_data'!$B:$B,'Comm_vacancy-inputs_1'!$B1171)</f>
        <v>3598</v>
      </c>
      <c r="E1171" s="72">
        <f>SUMIFS('Comm_vacancy-LA_data'!F:F,'Comm_vacancy-LA_data'!$D:$D,'Comm_vacancy-inputs_1'!$C1171,'Comm_vacancy-LA_data'!$B:$B,'Comm_vacancy-inputs_1'!$B1171)</f>
        <v>841</v>
      </c>
      <c r="F1171" s="132">
        <f t="shared" si="36"/>
        <v>0.23374096720400223</v>
      </c>
      <c r="G1171" s="108">
        <f t="shared" si="37"/>
        <v>43922</v>
      </c>
    </row>
    <row r="1172" spans="1:7" x14ac:dyDescent="0.35">
      <c r="A1172" s="72" t="s">
        <v>404</v>
      </c>
      <c r="B1172" s="72" t="s">
        <v>405</v>
      </c>
      <c r="C1172" s="72" t="s">
        <v>1094</v>
      </c>
      <c r="D1172" s="72">
        <f>SUMIFS('Comm_vacancy-LA_data'!E:E,'Comm_vacancy-LA_data'!$D:$D,'Comm_vacancy-inputs_1'!$C1172,'Comm_vacancy-LA_data'!$B:$B,'Comm_vacancy-inputs_1'!$B1172)</f>
        <v>3540</v>
      </c>
      <c r="E1172" s="72">
        <f>SUMIFS('Comm_vacancy-LA_data'!F:F,'Comm_vacancy-LA_data'!$D:$D,'Comm_vacancy-inputs_1'!$C1172,'Comm_vacancy-LA_data'!$B:$B,'Comm_vacancy-inputs_1'!$B1172)</f>
        <v>882</v>
      </c>
      <c r="F1172" s="132">
        <f t="shared" si="36"/>
        <v>0.24915254237288137</v>
      </c>
      <c r="G1172" s="108">
        <f t="shared" si="37"/>
        <v>43831</v>
      </c>
    </row>
    <row r="1173" spans="1:7" x14ac:dyDescent="0.35">
      <c r="A1173" s="72" t="s">
        <v>404</v>
      </c>
      <c r="B1173" s="72" t="s">
        <v>405</v>
      </c>
      <c r="C1173" s="72" t="s">
        <v>1095</v>
      </c>
      <c r="D1173" s="72">
        <f>SUMIFS('Comm_vacancy-LA_data'!E:E,'Comm_vacancy-LA_data'!$D:$D,'Comm_vacancy-inputs_1'!$C1173,'Comm_vacancy-LA_data'!$B:$B,'Comm_vacancy-inputs_1'!$B1173)</f>
        <v>3532</v>
      </c>
      <c r="E1173" s="72">
        <f>SUMIFS('Comm_vacancy-LA_data'!F:F,'Comm_vacancy-LA_data'!$D:$D,'Comm_vacancy-inputs_1'!$C1173,'Comm_vacancy-LA_data'!$B:$B,'Comm_vacancy-inputs_1'!$B1173)</f>
        <v>831</v>
      </c>
      <c r="F1173" s="132">
        <f t="shared" si="36"/>
        <v>0.23527746319365797</v>
      </c>
      <c r="G1173" s="108">
        <f t="shared" si="37"/>
        <v>43739</v>
      </c>
    </row>
    <row r="1174" spans="1:7" x14ac:dyDescent="0.35">
      <c r="A1174" s="72" t="s">
        <v>404</v>
      </c>
      <c r="B1174" s="72" t="s">
        <v>405</v>
      </c>
      <c r="C1174" s="72" t="s">
        <v>1096</v>
      </c>
      <c r="D1174" s="72">
        <f>SUMIFS('Comm_vacancy-LA_data'!E:E,'Comm_vacancy-LA_data'!$D:$D,'Comm_vacancy-inputs_1'!$C1174,'Comm_vacancy-LA_data'!$B:$B,'Comm_vacancy-inputs_1'!$B1174)</f>
        <v>3536</v>
      </c>
      <c r="E1174" s="72">
        <f>SUMIFS('Comm_vacancy-LA_data'!F:F,'Comm_vacancy-LA_data'!$D:$D,'Comm_vacancy-inputs_1'!$C1174,'Comm_vacancy-LA_data'!$B:$B,'Comm_vacancy-inputs_1'!$B1174)</f>
        <v>504</v>
      </c>
      <c r="F1174" s="132">
        <f t="shared" si="36"/>
        <v>0.1425339366515837</v>
      </c>
      <c r="G1174" s="108">
        <f t="shared" si="37"/>
        <v>43647</v>
      </c>
    </row>
    <row r="1175" spans="1:7" x14ac:dyDescent="0.35">
      <c r="A1175" s="72" t="s">
        <v>404</v>
      </c>
      <c r="B1175" s="72" t="s">
        <v>405</v>
      </c>
      <c r="C1175" s="72" t="s">
        <v>1097</v>
      </c>
      <c r="D1175" s="72">
        <f>SUMIFS('Comm_vacancy-LA_data'!E:E,'Comm_vacancy-LA_data'!$D:$D,'Comm_vacancy-inputs_1'!$C1175,'Comm_vacancy-LA_data'!$B:$B,'Comm_vacancy-inputs_1'!$B1175)</f>
        <v>3529</v>
      </c>
      <c r="E1175" s="72">
        <f>SUMIFS('Comm_vacancy-LA_data'!F:F,'Comm_vacancy-LA_data'!$D:$D,'Comm_vacancy-inputs_1'!$C1175,'Comm_vacancy-LA_data'!$B:$B,'Comm_vacancy-inputs_1'!$B1175)</f>
        <v>519</v>
      </c>
      <c r="F1175" s="132">
        <f t="shared" si="36"/>
        <v>0.14706715783508076</v>
      </c>
      <c r="G1175" s="108">
        <f t="shared" si="37"/>
        <v>43556</v>
      </c>
    </row>
    <row r="1176" spans="1:7" x14ac:dyDescent="0.35">
      <c r="A1176" s="72" t="s">
        <v>404</v>
      </c>
      <c r="B1176" s="72" t="s">
        <v>405</v>
      </c>
      <c r="C1176" s="72" t="s">
        <v>1098</v>
      </c>
      <c r="D1176" s="72">
        <f>SUMIFS('Comm_vacancy-LA_data'!E:E,'Comm_vacancy-LA_data'!$D:$D,'Comm_vacancy-inputs_1'!$C1176,'Comm_vacancy-LA_data'!$B:$B,'Comm_vacancy-inputs_1'!$B1176)</f>
        <v>3539</v>
      </c>
      <c r="E1176" s="72">
        <f>SUMIFS('Comm_vacancy-LA_data'!F:F,'Comm_vacancy-LA_data'!$D:$D,'Comm_vacancy-inputs_1'!$C1176,'Comm_vacancy-LA_data'!$B:$B,'Comm_vacancy-inputs_1'!$B1176)</f>
        <v>552</v>
      </c>
      <c r="F1176" s="132">
        <f t="shared" si="36"/>
        <v>0.15597626448149193</v>
      </c>
      <c r="G1176" s="108">
        <f t="shared" si="37"/>
        <v>43466</v>
      </c>
    </row>
    <row r="1177" spans="1:7" x14ac:dyDescent="0.35">
      <c r="A1177" s="72" t="s">
        <v>404</v>
      </c>
      <c r="B1177" s="72" t="s">
        <v>405</v>
      </c>
      <c r="C1177" s="72" t="s">
        <v>1099</v>
      </c>
      <c r="D1177" s="72">
        <f>SUMIFS('Comm_vacancy-LA_data'!E:E,'Comm_vacancy-LA_data'!$D:$D,'Comm_vacancy-inputs_1'!$C1177,'Comm_vacancy-LA_data'!$B:$B,'Comm_vacancy-inputs_1'!$B1177)</f>
        <v>3771</v>
      </c>
      <c r="E1177" s="72">
        <f>SUMIFS('Comm_vacancy-LA_data'!F:F,'Comm_vacancy-LA_data'!$D:$D,'Comm_vacancy-inputs_1'!$C1177,'Comm_vacancy-LA_data'!$B:$B,'Comm_vacancy-inputs_1'!$B1177)</f>
        <v>571</v>
      </c>
      <c r="F1177" s="132">
        <f t="shared" si="36"/>
        <v>0.15141872182444974</v>
      </c>
      <c r="G1177" s="108">
        <f t="shared" si="37"/>
        <v>43374</v>
      </c>
    </row>
    <row r="1178" spans="1:7" x14ac:dyDescent="0.35">
      <c r="A1178" s="72" t="s">
        <v>408</v>
      </c>
      <c r="B1178" s="72" t="s">
        <v>409</v>
      </c>
      <c r="C1178" s="72" t="s">
        <v>1088</v>
      </c>
      <c r="D1178" s="72">
        <f>SUMIFS('Comm_vacancy-LA_data'!E:E,'Comm_vacancy-LA_data'!$D:$D,'Comm_vacancy-inputs_1'!$C1178,'Comm_vacancy-LA_data'!$B:$B,'Comm_vacancy-inputs_1'!$B1178)</f>
        <v>2637</v>
      </c>
      <c r="E1178" s="72">
        <f>SUMIFS('Comm_vacancy-LA_data'!F:F,'Comm_vacancy-LA_data'!$D:$D,'Comm_vacancy-inputs_1'!$C1178,'Comm_vacancy-LA_data'!$B:$B,'Comm_vacancy-inputs_1'!$B1178)</f>
        <v>243</v>
      </c>
      <c r="F1178" s="132">
        <f t="shared" si="36"/>
        <v>9.2150170648464161E-2</v>
      </c>
      <c r="G1178" s="108">
        <f t="shared" si="37"/>
        <v>44378</v>
      </c>
    </row>
    <row r="1179" spans="1:7" x14ac:dyDescent="0.35">
      <c r="A1179" s="72" t="s">
        <v>408</v>
      </c>
      <c r="B1179" s="72" t="s">
        <v>409</v>
      </c>
      <c r="C1179" s="72" t="s">
        <v>1089</v>
      </c>
      <c r="D1179" s="72">
        <f>SUMIFS('Comm_vacancy-LA_data'!E:E,'Comm_vacancy-LA_data'!$D:$D,'Comm_vacancy-inputs_1'!$C1179,'Comm_vacancy-LA_data'!$B:$B,'Comm_vacancy-inputs_1'!$B1179)</f>
        <v>2637</v>
      </c>
      <c r="E1179" s="72">
        <f>SUMIFS('Comm_vacancy-LA_data'!F:F,'Comm_vacancy-LA_data'!$D:$D,'Comm_vacancy-inputs_1'!$C1179,'Comm_vacancy-LA_data'!$B:$B,'Comm_vacancy-inputs_1'!$B1179)</f>
        <v>238</v>
      </c>
      <c r="F1179" s="132">
        <f t="shared" si="36"/>
        <v>9.0254076602199473E-2</v>
      </c>
      <c r="G1179" s="108">
        <f t="shared" si="37"/>
        <v>44287</v>
      </c>
    </row>
    <row r="1180" spans="1:7" x14ac:dyDescent="0.35">
      <c r="A1180" s="72" t="s">
        <v>408</v>
      </c>
      <c r="B1180" s="72" t="s">
        <v>409</v>
      </c>
      <c r="C1180" s="72" t="s">
        <v>1090</v>
      </c>
      <c r="D1180" s="72">
        <f>SUMIFS('Comm_vacancy-LA_data'!E:E,'Comm_vacancy-LA_data'!$D:$D,'Comm_vacancy-inputs_1'!$C1180,'Comm_vacancy-LA_data'!$B:$B,'Comm_vacancy-inputs_1'!$B1180)</f>
        <v>2644</v>
      </c>
      <c r="E1180" s="72">
        <f>SUMIFS('Comm_vacancy-LA_data'!F:F,'Comm_vacancy-LA_data'!$D:$D,'Comm_vacancy-inputs_1'!$C1180,'Comm_vacancy-LA_data'!$B:$B,'Comm_vacancy-inputs_1'!$B1180)</f>
        <v>230</v>
      </c>
      <c r="F1180" s="132">
        <f t="shared" si="36"/>
        <v>8.698940998487141E-2</v>
      </c>
      <c r="G1180" s="108">
        <f t="shared" si="37"/>
        <v>44197</v>
      </c>
    </row>
    <row r="1181" spans="1:7" x14ac:dyDescent="0.35">
      <c r="A1181" s="72" t="s">
        <v>408</v>
      </c>
      <c r="B1181" s="72" t="s">
        <v>409</v>
      </c>
      <c r="C1181" s="72" t="s">
        <v>1091</v>
      </c>
      <c r="D1181" s="72">
        <f>SUMIFS('Comm_vacancy-LA_data'!E:E,'Comm_vacancy-LA_data'!$D:$D,'Comm_vacancy-inputs_1'!$C1181,'Comm_vacancy-LA_data'!$B:$B,'Comm_vacancy-inputs_1'!$B1181)</f>
        <v>2642</v>
      </c>
      <c r="E1181" s="72">
        <f>SUMIFS('Comm_vacancy-LA_data'!F:F,'Comm_vacancy-LA_data'!$D:$D,'Comm_vacancy-inputs_1'!$C1181,'Comm_vacancy-LA_data'!$B:$B,'Comm_vacancy-inputs_1'!$B1181)</f>
        <v>209</v>
      </c>
      <c r="F1181" s="132">
        <f t="shared" si="36"/>
        <v>7.9106737320211964E-2</v>
      </c>
      <c r="G1181" s="108">
        <f t="shared" si="37"/>
        <v>44105</v>
      </c>
    </row>
    <row r="1182" spans="1:7" x14ac:dyDescent="0.35">
      <c r="A1182" s="72" t="s">
        <v>408</v>
      </c>
      <c r="B1182" s="72" t="s">
        <v>409</v>
      </c>
      <c r="C1182" s="72" t="s">
        <v>1092</v>
      </c>
      <c r="D1182" s="72">
        <f>SUMIFS('Comm_vacancy-LA_data'!E:E,'Comm_vacancy-LA_data'!$D:$D,'Comm_vacancy-inputs_1'!$C1182,'Comm_vacancy-LA_data'!$B:$B,'Comm_vacancy-inputs_1'!$B1182)</f>
        <v>2626</v>
      </c>
      <c r="E1182" s="72">
        <f>SUMIFS('Comm_vacancy-LA_data'!F:F,'Comm_vacancy-LA_data'!$D:$D,'Comm_vacancy-inputs_1'!$C1182,'Comm_vacancy-LA_data'!$B:$B,'Comm_vacancy-inputs_1'!$B1182)</f>
        <v>195</v>
      </c>
      <c r="F1182" s="132">
        <f t="shared" si="36"/>
        <v>7.4257425742574254E-2</v>
      </c>
      <c r="G1182" s="108">
        <f t="shared" si="37"/>
        <v>44013</v>
      </c>
    </row>
    <row r="1183" spans="1:7" x14ac:dyDescent="0.35">
      <c r="A1183" s="72" t="s">
        <v>408</v>
      </c>
      <c r="B1183" s="72" t="s">
        <v>409</v>
      </c>
      <c r="C1183" s="72" t="s">
        <v>1093</v>
      </c>
      <c r="D1183" s="72">
        <f>SUMIFS('Comm_vacancy-LA_data'!E:E,'Comm_vacancy-LA_data'!$D:$D,'Comm_vacancy-inputs_1'!$C1183,'Comm_vacancy-LA_data'!$B:$B,'Comm_vacancy-inputs_1'!$B1183)</f>
        <v>2631</v>
      </c>
      <c r="E1183" s="72">
        <f>SUMIFS('Comm_vacancy-LA_data'!F:F,'Comm_vacancy-LA_data'!$D:$D,'Comm_vacancy-inputs_1'!$C1183,'Comm_vacancy-LA_data'!$B:$B,'Comm_vacancy-inputs_1'!$B1183)</f>
        <v>189</v>
      </c>
      <c r="F1183" s="132">
        <f t="shared" si="36"/>
        <v>7.1835803876852913E-2</v>
      </c>
      <c r="G1183" s="108">
        <f t="shared" si="37"/>
        <v>43922</v>
      </c>
    </row>
    <row r="1184" spans="1:7" x14ac:dyDescent="0.35">
      <c r="A1184" s="72" t="s">
        <v>408</v>
      </c>
      <c r="B1184" s="72" t="s">
        <v>409</v>
      </c>
      <c r="C1184" s="72" t="s">
        <v>1094</v>
      </c>
      <c r="D1184" s="72">
        <f>SUMIFS('Comm_vacancy-LA_data'!E:E,'Comm_vacancy-LA_data'!$D:$D,'Comm_vacancy-inputs_1'!$C1184,'Comm_vacancy-LA_data'!$B:$B,'Comm_vacancy-inputs_1'!$B1184)</f>
        <v>2626</v>
      </c>
      <c r="E1184" s="72">
        <f>SUMIFS('Comm_vacancy-LA_data'!F:F,'Comm_vacancy-LA_data'!$D:$D,'Comm_vacancy-inputs_1'!$C1184,'Comm_vacancy-LA_data'!$B:$B,'Comm_vacancy-inputs_1'!$B1184)</f>
        <v>188</v>
      </c>
      <c r="F1184" s="132">
        <f t="shared" si="36"/>
        <v>7.1591774562071595E-2</v>
      </c>
      <c r="G1184" s="108">
        <f t="shared" si="37"/>
        <v>43831</v>
      </c>
    </row>
    <row r="1185" spans="1:7" x14ac:dyDescent="0.35">
      <c r="A1185" s="72" t="s">
        <v>408</v>
      </c>
      <c r="B1185" s="72" t="s">
        <v>409</v>
      </c>
      <c r="C1185" s="72" t="s">
        <v>1095</v>
      </c>
      <c r="D1185" s="72">
        <f>SUMIFS('Comm_vacancy-LA_data'!E:E,'Comm_vacancy-LA_data'!$D:$D,'Comm_vacancy-inputs_1'!$C1185,'Comm_vacancy-LA_data'!$B:$B,'Comm_vacancy-inputs_1'!$B1185)</f>
        <v>2623</v>
      </c>
      <c r="E1185" s="72">
        <f>SUMIFS('Comm_vacancy-LA_data'!F:F,'Comm_vacancy-LA_data'!$D:$D,'Comm_vacancy-inputs_1'!$C1185,'Comm_vacancy-LA_data'!$B:$B,'Comm_vacancy-inputs_1'!$B1185)</f>
        <v>190</v>
      </c>
      <c r="F1185" s="132">
        <f t="shared" si="36"/>
        <v>7.243614182234083E-2</v>
      </c>
      <c r="G1185" s="108">
        <f t="shared" si="37"/>
        <v>43739</v>
      </c>
    </row>
    <row r="1186" spans="1:7" x14ac:dyDescent="0.35">
      <c r="A1186" s="72" t="s">
        <v>408</v>
      </c>
      <c r="B1186" s="72" t="s">
        <v>409</v>
      </c>
      <c r="C1186" s="72" t="s">
        <v>1096</v>
      </c>
      <c r="D1186" s="72">
        <f>SUMIFS('Comm_vacancy-LA_data'!E:E,'Comm_vacancy-LA_data'!$D:$D,'Comm_vacancy-inputs_1'!$C1186,'Comm_vacancy-LA_data'!$B:$B,'Comm_vacancy-inputs_1'!$B1186)</f>
        <v>2623</v>
      </c>
      <c r="E1186" s="72">
        <f>SUMIFS('Comm_vacancy-LA_data'!F:F,'Comm_vacancy-LA_data'!$D:$D,'Comm_vacancy-inputs_1'!$C1186,'Comm_vacancy-LA_data'!$B:$B,'Comm_vacancy-inputs_1'!$B1186)</f>
        <v>184</v>
      </c>
      <c r="F1186" s="132">
        <f t="shared" si="36"/>
        <v>7.0148684712161652E-2</v>
      </c>
      <c r="G1186" s="108">
        <f t="shared" si="37"/>
        <v>43647</v>
      </c>
    </row>
    <row r="1187" spans="1:7" x14ac:dyDescent="0.35">
      <c r="A1187" s="72" t="s">
        <v>408</v>
      </c>
      <c r="B1187" s="72" t="s">
        <v>409</v>
      </c>
      <c r="C1187" s="72" t="s">
        <v>1097</v>
      </c>
      <c r="D1187" s="72">
        <f>SUMIFS('Comm_vacancy-LA_data'!E:E,'Comm_vacancy-LA_data'!$D:$D,'Comm_vacancy-inputs_1'!$C1187,'Comm_vacancy-LA_data'!$B:$B,'Comm_vacancy-inputs_1'!$B1187)</f>
        <v>2630</v>
      </c>
      <c r="E1187" s="72">
        <f>SUMIFS('Comm_vacancy-LA_data'!F:F,'Comm_vacancy-LA_data'!$D:$D,'Comm_vacancy-inputs_1'!$C1187,'Comm_vacancy-LA_data'!$B:$B,'Comm_vacancy-inputs_1'!$B1187)</f>
        <v>155</v>
      </c>
      <c r="F1187" s="132">
        <f t="shared" si="36"/>
        <v>5.8935361216730035E-2</v>
      </c>
      <c r="G1187" s="108">
        <f t="shared" si="37"/>
        <v>43556</v>
      </c>
    </row>
    <row r="1188" spans="1:7" x14ac:dyDescent="0.35">
      <c r="A1188" s="72" t="s">
        <v>408</v>
      </c>
      <c r="B1188" s="72" t="s">
        <v>409</v>
      </c>
      <c r="C1188" s="72" t="s">
        <v>1098</v>
      </c>
      <c r="D1188" s="72">
        <f>SUMIFS('Comm_vacancy-LA_data'!E:E,'Comm_vacancy-LA_data'!$D:$D,'Comm_vacancy-inputs_1'!$C1188,'Comm_vacancy-LA_data'!$B:$B,'Comm_vacancy-inputs_1'!$B1188)</f>
        <v>2582</v>
      </c>
      <c r="E1188" s="72">
        <f>SUMIFS('Comm_vacancy-LA_data'!F:F,'Comm_vacancy-LA_data'!$D:$D,'Comm_vacancy-inputs_1'!$C1188,'Comm_vacancy-LA_data'!$B:$B,'Comm_vacancy-inputs_1'!$B1188)</f>
        <v>136</v>
      </c>
      <c r="F1188" s="132">
        <f t="shared" si="36"/>
        <v>5.2672347017815646E-2</v>
      </c>
      <c r="G1188" s="108">
        <f t="shared" si="37"/>
        <v>43466</v>
      </c>
    </row>
    <row r="1189" spans="1:7" x14ac:dyDescent="0.35">
      <c r="A1189" s="72" t="s">
        <v>408</v>
      </c>
      <c r="B1189" s="72" t="s">
        <v>409</v>
      </c>
      <c r="C1189" s="72" t="s">
        <v>1099</v>
      </c>
      <c r="D1189" s="72">
        <f>SUMIFS('Comm_vacancy-LA_data'!E:E,'Comm_vacancy-LA_data'!$D:$D,'Comm_vacancy-inputs_1'!$C1189,'Comm_vacancy-LA_data'!$B:$B,'Comm_vacancy-inputs_1'!$B1189)</f>
        <v>2717</v>
      </c>
      <c r="E1189" s="72">
        <f>SUMIFS('Comm_vacancy-LA_data'!F:F,'Comm_vacancy-LA_data'!$D:$D,'Comm_vacancy-inputs_1'!$C1189,'Comm_vacancy-LA_data'!$B:$B,'Comm_vacancy-inputs_1'!$B1189)</f>
        <v>202</v>
      </c>
      <c r="F1189" s="132">
        <f t="shared" si="36"/>
        <v>7.4346705925653289E-2</v>
      </c>
      <c r="G1189" s="108">
        <f t="shared" si="37"/>
        <v>43374</v>
      </c>
    </row>
    <row r="1190" spans="1:7" x14ac:dyDescent="0.35">
      <c r="A1190" s="72" t="s">
        <v>410</v>
      </c>
      <c r="B1190" s="72" t="s">
        <v>411</v>
      </c>
      <c r="C1190" s="72" t="s">
        <v>1088</v>
      </c>
      <c r="D1190" s="72">
        <f>SUMIFS('Comm_vacancy-LA_data'!E:E,'Comm_vacancy-LA_data'!$D:$D,'Comm_vacancy-inputs_1'!$C1190,'Comm_vacancy-LA_data'!$B:$B,'Comm_vacancy-inputs_1'!$B1190)</f>
        <v>2723</v>
      </c>
      <c r="E1190" s="72">
        <f>SUMIFS('Comm_vacancy-LA_data'!F:F,'Comm_vacancy-LA_data'!$D:$D,'Comm_vacancy-inputs_1'!$C1190,'Comm_vacancy-LA_data'!$B:$B,'Comm_vacancy-inputs_1'!$B1190)</f>
        <v>230</v>
      </c>
      <c r="F1190" s="132">
        <f t="shared" si="36"/>
        <v>8.4465662871832534E-2</v>
      </c>
      <c r="G1190" s="108">
        <f t="shared" si="37"/>
        <v>44378</v>
      </c>
    </row>
    <row r="1191" spans="1:7" x14ac:dyDescent="0.35">
      <c r="A1191" s="72" t="s">
        <v>410</v>
      </c>
      <c r="B1191" s="72" t="s">
        <v>411</v>
      </c>
      <c r="C1191" s="72" t="s">
        <v>1089</v>
      </c>
      <c r="D1191" s="72">
        <f>SUMIFS('Comm_vacancy-LA_data'!E:E,'Comm_vacancy-LA_data'!$D:$D,'Comm_vacancy-inputs_1'!$C1191,'Comm_vacancy-LA_data'!$B:$B,'Comm_vacancy-inputs_1'!$B1191)</f>
        <v>2730</v>
      </c>
      <c r="E1191" s="72">
        <f>SUMIFS('Comm_vacancy-LA_data'!F:F,'Comm_vacancy-LA_data'!$D:$D,'Comm_vacancy-inputs_1'!$C1191,'Comm_vacancy-LA_data'!$B:$B,'Comm_vacancy-inputs_1'!$B1191)</f>
        <v>223</v>
      </c>
      <c r="F1191" s="132">
        <f t="shared" si="36"/>
        <v>8.1684981684981686E-2</v>
      </c>
      <c r="G1191" s="108">
        <f t="shared" si="37"/>
        <v>44287</v>
      </c>
    </row>
    <row r="1192" spans="1:7" x14ac:dyDescent="0.35">
      <c r="A1192" s="72" t="s">
        <v>410</v>
      </c>
      <c r="B1192" s="72" t="s">
        <v>411</v>
      </c>
      <c r="C1192" s="72" t="s">
        <v>1090</v>
      </c>
      <c r="D1192" s="72">
        <f>SUMIFS('Comm_vacancy-LA_data'!E:E,'Comm_vacancy-LA_data'!$D:$D,'Comm_vacancy-inputs_1'!$C1192,'Comm_vacancy-LA_data'!$B:$B,'Comm_vacancy-inputs_1'!$B1192)</f>
        <v>2733</v>
      </c>
      <c r="E1192" s="72">
        <f>SUMIFS('Comm_vacancy-LA_data'!F:F,'Comm_vacancy-LA_data'!$D:$D,'Comm_vacancy-inputs_1'!$C1192,'Comm_vacancy-LA_data'!$B:$B,'Comm_vacancy-inputs_1'!$B1192)</f>
        <v>218</v>
      </c>
      <c r="F1192" s="132">
        <f t="shared" si="36"/>
        <v>7.9765825100622023E-2</v>
      </c>
      <c r="G1192" s="108">
        <f t="shared" si="37"/>
        <v>44197</v>
      </c>
    </row>
    <row r="1193" spans="1:7" x14ac:dyDescent="0.35">
      <c r="A1193" s="72" t="s">
        <v>410</v>
      </c>
      <c r="B1193" s="72" t="s">
        <v>411</v>
      </c>
      <c r="C1193" s="72" t="s">
        <v>1091</v>
      </c>
      <c r="D1193" s="72">
        <f>SUMIFS('Comm_vacancy-LA_data'!E:E,'Comm_vacancy-LA_data'!$D:$D,'Comm_vacancy-inputs_1'!$C1193,'Comm_vacancy-LA_data'!$B:$B,'Comm_vacancy-inputs_1'!$B1193)</f>
        <v>2724</v>
      </c>
      <c r="E1193" s="72">
        <f>SUMIFS('Comm_vacancy-LA_data'!F:F,'Comm_vacancy-LA_data'!$D:$D,'Comm_vacancy-inputs_1'!$C1193,'Comm_vacancy-LA_data'!$B:$B,'Comm_vacancy-inputs_1'!$B1193)</f>
        <v>216</v>
      </c>
      <c r="F1193" s="132">
        <f t="shared" si="36"/>
        <v>7.9295154185022032E-2</v>
      </c>
      <c r="G1193" s="108">
        <f t="shared" si="37"/>
        <v>44105</v>
      </c>
    </row>
    <row r="1194" spans="1:7" x14ac:dyDescent="0.35">
      <c r="A1194" s="72" t="s">
        <v>410</v>
      </c>
      <c r="B1194" s="72" t="s">
        <v>411</v>
      </c>
      <c r="C1194" s="72" t="s">
        <v>1092</v>
      </c>
      <c r="D1194" s="72">
        <f>SUMIFS('Comm_vacancy-LA_data'!E:E,'Comm_vacancy-LA_data'!$D:$D,'Comm_vacancy-inputs_1'!$C1194,'Comm_vacancy-LA_data'!$B:$B,'Comm_vacancy-inputs_1'!$B1194)</f>
        <v>2719</v>
      </c>
      <c r="E1194" s="72">
        <f>SUMIFS('Comm_vacancy-LA_data'!F:F,'Comm_vacancy-LA_data'!$D:$D,'Comm_vacancy-inputs_1'!$C1194,'Comm_vacancy-LA_data'!$B:$B,'Comm_vacancy-inputs_1'!$B1194)</f>
        <v>214</v>
      </c>
      <c r="F1194" s="132">
        <f t="shared" si="36"/>
        <v>7.8705406399411551E-2</v>
      </c>
      <c r="G1194" s="108">
        <f t="shared" si="37"/>
        <v>44013</v>
      </c>
    </row>
    <row r="1195" spans="1:7" x14ac:dyDescent="0.35">
      <c r="A1195" s="72" t="s">
        <v>410</v>
      </c>
      <c r="B1195" s="72" t="s">
        <v>411</v>
      </c>
      <c r="C1195" s="72" t="s">
        <v>1093</v>
      </c>
      <c r="D1195" s="72">
        <f>SUMIFS('Comm_vacancy-LA_data'!E:E,'Comm_vacancy-LA_data'!$D:$D,'Comm_vacancy-inputs_1'!$C1195,'Comm_vacancy-LA_data'!$B:$B,'Comm_vacancy-inputs_1'!$B1195)</f>
        <v>2721</v>
      </c>
      <c r="E1195" s="72">
        <f>SUMIFS('Comm_vacancy-LA_data'!F:F,'Comm_vacancy-LA_data'!$D:$D,'Comm_vacancy-inputs_1'!$C1195,'Comm_vacancy-LA_data'!$B:$B,'Comm_vacancy-inputs_1'!$B1195)</f>
        <v>203</v>
      </c>
      <c r="F1195" s="132">
        <f t="shared" si="36"/>
        <v>7.4604924660051447E-2</v>
      </c>
      <c r="G1195" s="108">
        <f t="shared" si="37"/>
        <v>43922</v>
      </c>
    </row>
    <row r="1196" spans="1:7" x14ac:dyDescent="0.35">
      <c r="A1196" s="72" t="s">
        <v>410</v>
      </c>
      <c r="B1196" s="72" t="s">
        <v>411</v>
      </c>
      <c r="C1196" s="72" t="s">
        <v>1094</v>
      </c>
      <c r="D1196" s="72">
        <f>SUMIFS('Comm_vacancy-LA_data'!E:E,'Comm_vacancy-LA_data'!$D:$D,'Comm_vacancy-inputs_1'!$C1196,'Comm_vacancy-LA_data'!$B:$B,'Comm_vacancy-inputs_1'!$B1196)</f>
        <v>2712</v>
      </c>
      <c r="E1196" s="72">
        <f>SUMIFS('Comm_vacancy-LA_data'!F:F,'Comm_vacancy-LA_data'!$D:$D,'Comm_vacancy-inputs_1'!$C1196,'Comm_vacancy-LA_data'!$B:$B,'Comm_vacancy-inputs_1'!$B1196)</f>
        <v>208</v>
      </c>
      <c r="F1196" s="132">
        <f t="shared" si="36"/>
        <v>7.6696165191740412E-2</v>
      </c>
      <c r="G1196" s="108">
        <f t="shared" si="37"/>
        <v>43831</v>
      </c>
    </row>
    <row r="1197" spans="1:7" x14ac:dyDescent="0.35">
      <c r="A1197" s="72" t="s">
        <v>410</v>
      </c>
      <c r="B1197" s="72" t="s">
        <v>411</v>
      </c>
      <c r="C1197" s="72" t="s">
        <v>1095</v>
      </c>
      <c r="D1197" s="72">
        <f>SUMIFS('Comm_vacancy-LA_data'!E:E,'Comm_vacancy-LA_data'!$D:$D,'Comm_vacancy-inputs_1'!$C1197,'Comm_vacancy-LA_data'!$B:$B,'Comm_vacancy-inputs_1'!$B1197)</f>
        <v>2714</v>
      </c>
      <c r="E1197" s="72">
        <f>SUMIFS('Comm_vacancy-LA_data'!F:F,'Comm_vacancy-LA_data'!$D:$D,'Comm_vacancy-inputs_1'!$C1197,'Comm_vacancy-LA_data'!$B:$B,'Comm_vacancy-inputs_1'!$B1197)</f>
        <v>203</v>
      </c>
      <c r="F1197" s="132">
        <f t="shared" si="36"/>
        <v>7.4797347089167285E-2</v>
      </c>
      <c r="G1197" s="108">
        <f t="shared" si="37"/>
        <v>43739</v>
      </c>
    </row>
    <row r="1198" spans="1:7" x14ac:dyDescent="0.35">
      <c r="A1198" s="72" t="s">
        <v>410</v>
      </c>
      <c r="B1198" s="72" t="s">
        <v>411</v>
      </c>
      <c r="C1198" s="72" t="s">
        <v>1096</v>
      </c>
      <c r="D1198" s="72">
        <f>SUMIFS('Comm_vacancy-LA_data'!E:E,'Comm_vacancy-LA_data'!$D:$D,'Comm_vacancy-inputs_1'!$C1198,'Comm_vacancy-LA_data'!$B:$B,'Comm_vacancy-inputs_1'!$B1198)</f>
        <v>2719</v>
      </c>
      <c r="E1198" s="72">
        <f>SUMIFS('Comm_vacancy-LA_data'!F:F,'Comm_vacancy-LA_data'!$D:$D,'Comm_vacancy-inputs_1'!$C1198,'Comm_vacancy-LA_data'!$B:$B,'Comm_vacancy-inputs_1'!$B1198)</f>
        <v>174</v>
      </c>
      <c r="F1198" s="132">
        <f t="shared" si="36"/>
        <v>6.3994115483633693E-2</v>
      </c>
      <c r="G1198" s="108">
        <f t="shared" si="37"/>
        <v>43647</v>
      </c>
    </row>
    <row r="1199" spans="1:7" x14ac:dyDescent="0.35">
      <c r="A1199" s="72" t="s">
        <v>410</v>
      </c>
      <c r="B1199" s="72" t="s">
        <v>411</v>
      </c>
      <c r="C1199" s="72" t="s">
        <v>1097</v>
      </c>
      <c r="D1199" s="72">
        <f>SUMIFS('Comm_vacancy-LA_data'!E:E,'Comm_vacancy-LA_data'!$D:$D,'Comm_vacancy-inputs_1'!$C1199,'Comm_vacancy-LA_data'!$B:$B,'Comm_vacancy-inputs_1'!$B1199)</f>
        <v>2716</v>
      </c>
      <c r="E1199" s="72">
        <f>SUMIFS('Comm_vacancy-LA_data'!F:F,'Comm_vacancy-LA_data'!$D:$D,'Comm_vacancy-inputs_1'!$C1199,'Comm_vacancy-LA_data'!$B:$B,'Comm_vacancy-inputs_1'!$B1199)</f>
        <v>128</v>
      </c>
      <c r="F1199" s="132">
        <f t="shared" si="36"/>
        <v>4.7128129602356406E-2</v>
      </c>
      <c r="G1199" s="108">
        <f t="shared" si="37"/>
        <v>43556</v>
      </c>
    </row>
    <row r="1200" spans="1:7" x14ac:dyDescent="0.35">
      <c r="A1200" s="72" t="s">
        <v>410</v>
      </c>
      <c r="B1200" s="72" t="s">
        <v>411</v>
      </c>
      <c r="C1200" s="72" t="s">
        <v>1098</v>
      </c>
      <c r="D1200" s="72">
        <f>SUMIFS('Comm_vacancy-LA_data'!E:E,'Comm_vacancy-LA_data'!$D:$D,'Comm_vacancy-inputs_1'!$C1200,'Comm_vacancy-LA_data'!$B:$B,'Comm_vacancy-inputs_1'!$B1200)</f>
        <v>2676</v>
      </c>
      <c r="E1200" s="72">
        <f>SUMIFS('Comm_vacancy-LA_data'!F:F,'Comm_vacancy-LA_data'!$D:$D,'Comm_vacancy-inputs_1'!$C1200,'Comm_vacancy-LA_data'!$B:$B,'Comm_vacancy-inputs_1'!$B1200)</f>
        <v>114</v>
      </c>
      <c r="F1200" s="132">
        <f t="shared" si="36"/>
        <v>4.2600896860986545E-2</v>
      </c>
      <c r="G1200" s="108">
        <f t="shared" si="37"/>
        <v>43466</v>
      </c>
    </row>
    <row r="1201" spans="1:7" x14ac:dyDescent="0.35">
      <c r="A1201" s="72" t="s">
        <v>410</v>
      </c>
      <c r="B1201" s="72" t="s">
        <v>411</v>
      </c>
      <c r="C1201" s="72" t="s">
        <v>1099</v>
      </c>
      <c r="D1201" s="72">
        <f>SUMIFS('Comm_vacancy-LA_data'!E:E,'Comm_vacancy-LA_data'!$D:$D,'Comm_vacancy-inputs_1'!$C1201,'Comm_vacancy-LA_data'!$B:$B,'Comm_vacancy-inputs_1'!$B1201)</f>
        <v>2750</v>
      </c>
      <c r="E1201" s="72">
        <f>SUMIFS('Comm_vacancy-LA_data'!F:F,'Comm_vacancy-LA_data'!$D:$D,'Comm_vacancy-inputs_1'!$C1201,'Comm_vacancy-LA_data'!$B:$B,'Comm_vacancy-inputs_1'!$B1201)</f>
        <v>125</v>
      </c>
      <c r="F1201" s="132">
        <f t="shared" si="36"/>
        <v>4.5454545454545456E-2</v>
      </c>
      <c r="G1201" s="108">
        <f t="shared" si="37"/>
        <v>43374</v>
      </c>
    </row>
    <row r="1202" spans="1:7" x14ac:dyDescent="0.35">
      <c r="A1202" s="72" t="s">
        <v>412</v>
      </c>
      <c r="B1202" s="72" t="s">
        <v>413</v>
      </c>
      <c r="C1202" s="72" t="s">
        <v>1088</v>
      </c>
      <c r="D1202" s="72">
        <f>SUMIFS('Comm_vacancy-LA_data'!E:E,'Comm_vacancy-LA_data'!$D:$D,'Comm_vacancy-inputs_1'!$C1202,'Comm_vacancy-LA_data'!$B:$B,'Comm_vacancy-inputs_1'!$B1202)</f>
        <v>3032</v>
      </c>
      <c r="E1202" s="72">
        <f>SUMIFS('Comm_vacancy-LA_data'!F:F,'Comm_vacancy-LA_data'!$D:$D,'Comm_vacancy-inputs_1'!$C1202,'Comm_vacancy-LA_data'!$B:$B,'Comm_vacancy-inputs_1'!$B1202)</f>
        <v>241</v>
      </c>
      <c r="F1202" s="132">
        <f t="shared" si="36"/>
        <v>7.9485488126649073E-2</v>
      </c>
      <c r="G1202" s="108">
        <f t="shared" si="37"/>
        <v>44378</v>
      </c>
    </row>
    <row r="1203" spans="1:7" x14ac:dyDescent="0.35">
      <c r="A1203" s="72" t="s">
        <v>412</v>
      </c>
      <c r="B1203" s="72" t="s">
        <v>413</v>
      </c>
      <c r="C1203" s="72" t="s">
        <v>1089</v>
      </c>
      <c r="D1203" s="72">
        <f>SUMIFS('Comm_vacancy-LA_data'!E:E,'Comm_vacancy-LA_data'!$D:$D,'Comm_vacancy-inputs_1'!$C1203,'Comm_vacancy-LA_data'!$B:$B,'Comm_vacancy-inputs_1'!$B1203)</f>
        <v>3015</v>
      </c>
      <c r="E1203" s="72">
        <f>SUMIFS('Comm_vacancy-LA_data'!F:F,'Comm_vacancy-LA_data'!$D:$D,'Comm_vacancy-inputs_1'!$C1203,'Comm_vacancy-LA_data'!$B:$B,'Comm_vacancy-inputs_1'!$B1203)</f>
        <v>238</v>
      </c>
      <c r="F1203" s="132">
        <f t="shared" si="36"/>
        <v>7.8938640132669977E-2</v>
      </c>
      <c r="G1203" s="108">
        <f t="shared" si="37"/>
        <v>44287</v>
      </c>
    </row>
    <row r="1204" spans="1:7" x14ac:dyDescent="0.35">
      <c r="A1204" s="72" t="s">
        <v>412</v>
      </c>
      <c r="B1204" s="72" t="s">
        <v>413</v>
      </c>
      <c r="C1204" s="72" t="s">
        <v>1090</v>
      </c>
      <c r="D1204" s="72">
        <f>SUMIFS('Comm_vacancy-LA_data'!E:E,'Comm_vacancy-LA_data'!$D:$D,'Comm_vacancy-inputs_1'!$C1204,'Comm_vacancy-LA_data'!$B:$B,'Comm_vacancy-inputs_1'!$B1204)</f>
        <v>3024</v>
      </c>
      <c r="E1204" s="72">
        <f>SUMIFS('Comm_vacancy-LA_data'!F:F,'Comm_vacancy-LA_data'!$D:$D,'Comm_vacancy-inputs_1'!$C1204,'Comm_vacancy-LA_data'!$B:$B,'Comm_vacancy-inputs_1'!$B1204)</f>
        <v>247</v>
      </c>
      <c r="F1204" s="132">
        <f t="shared" si="36"/>
        <v>8.1679894179894186E-2</v>
      </c>
      <c r="G1204" s="108">
        <f t="shared" si="37"/>
        <v>44197</v>
      </c>
    </row>
    <row r="1205" spans="1:7" x14ac:dyDescent="0.35">
      <c r="A1205" s="72" t="s">
        <v>412</v>
      </c>
      <c r="B1205" s="72" t="s">
        <v>413</v>
      </c>
      <c r="C1205" s="72" t="s">
        <v>1091</v>
      </c>
      <c r="D1205" s="72">
        <f>SUMIFS('Comm_vacancy-LA_data'!E:E,'Comm_vacancy-LA_data'!$D:$D,'Comm_vacancy-inputs_1'!$C1205,'Comm_vacancy-LA_data'!$B:$B,'Comm_vacancy-inputs_1'!$B1205)</f>
        <v>3022</v>
      </c>
      <c r="E1205" s="72">
        <f>SUMIFS('Comm_vacancy-LA_data'!F:F,'Comm_vacancy-LA_data'!$D:$D,'Comm_vacancy-inputs_1'!$C1205,'Comm_vacancy-LA_data'!$B:$B,'Comm_vacancy-inputs_1'!$B1205)</f>
        <v>248</v>
      </c>
      <c r="F1205" s="132">
        <f t="shared" si="36"/>
        <v>8.2064857710125741E-2</v>
      </c>
      <c r="G1205" s="108">
        <f t="shared" si="37"/>
        <v>44105</v>
      </c>
    </row>
    <row r="1206" spans="1:7" x14ac:dyDescent="0.35">
      <c r="A1206" s="72" t="s">
        <v>412</v>
      </c>
      <c r="B1206" s="72" t="s">
        <v>413</v>
      </c>
      <c r="C1206" s="72" t="s">
        <v>1092</v>
      </c>
      <c r="D1206" s="72">
        <f>SUMIFS('Comm_vacancy-LA_data'!E:E,'Comm_vacancy-LA_data'!$D:$D,'Comm_vacancy-inputs_1'!$C1206,'Comm_vacancy-LA_data'!$B:$B,'Comm_vacancy-inputs_1'!$B1206)</f>
        <v>3008</v>
      </c>
      <c r="E1206" s="72">
        <f>SUMIFS('Comm_vacancy-LA_data'!F:F,'Comm_vacancy-LA_data'!$D:$D,'Comm_vacancy-inputs_1'!$C1206,'Comm_vacancy-LA_data'!$B:$B,'Comm_vacancy-inputs_1'!$B1206)</f>
        <v>252</v>
      </c>
      <c r="F1206" s="132">
        <f t="shared" si="36"/>
        <v>8.3776595744680854E-2</v>
      </c>
      <c r="G1206" s="108">
        <f t="shared" si="37"/>
        <v>44013</v>
      </c>
    </row>
    <row r="1207" spans="1:7" x14ac:dyDescent="0.35">
      <c r="A1207" s="72" t="s">
        <v>412</v>
      </c>
      <c r="B1207" s="72" t="s">
        <v>413</v>
      </c>
      <c r="C1207" s="72" t="s">
        <v>1093</v>
      </c>
      <c r="D1207" s="72">
        <f>SUMIFS('Comm_vacancy-LA_data'!E:E,'Comm_vacancy-LA_data'!$D:$D,'Comm_vacancy-inputs_1'!$C1207,'Comm_vacancy-LA_data'!$B:$B,'Comm_vacancy-inputs_1'!$B1207)</f>
        <v>2984</v>
      </c>
      <c r="E1207" s="72">
        <f>SUMIFS('Comm_vacancy-LA_data'!F:F,'Comm_vacancy-LA_data'!$D:$D,'Comm_vacancy-inputs_1'!$C1207,'Comm_vacancy-LA_data'!$B:$B,'Comm_vacancy-inputs_1'!$B1207)</f>
        <v>241</v>
      </c>
      <c r="F1207" s="132">
        <f t="shared" si="36"/>
        <v>8.0764075067024127E-2</v>
      </c>
      <c r="G1207" s="108">
        <f t="shared" si="37"/>
        <v>43922</v>
      </c>
    </row>
    <row r="1208" spans="1:7" x14ac:dyDescent="0.35">
      <c r="A1208" s="72" t="s">
        <v>412</v>
      </c>
      <c r="B1208" s="72" t="s">
        <v>413</v>
      </c>
      <c r="C1208" s="72" t="s">
        <v>1094</v>
      </c>
      <c r="D1208" s="72">
        <f>SUMIFS('Comm_vacancy-LA_data'!E:E,'Comm_vacancy-LA_data'!$D:$D,'Comm_vacancy-inputs_1'!$C1208,'Comm_vacancy-LA_data'!$B:$B,'Comm_vacancy-inputs_1'!$B1208)</f>
        <v>2944</v>
      </c>
      <c r="E1208" s="72">
        <f>SUMIFS('Comm_vacancy-LA_data'!F:F,'Comm_vacancy-LA_data'!$D:$D,'Comm_vacancy-inputs_1'!$C1208,'Comm_vacancy-LA_data'!$B:$B,'Comm_vacancy-inputs_1'!$B1208)</f>
        <v>252</v>
      </c>
      <c r="F1208" s="132">
        <f t="shared" si="36"/>
        <v>8.5597826086956527E-2</v>
      </c>
      <c r="G1208" s="108">
        <f t="shared" si="37"/>
        <v>43831</v>
      </c>
    </row>
    <row r="1209" spans="1:7" x14ac:dyDescent="0.35">
      <c r="A1209" s="72" t="s">
        <v>412</v>
      </c>
      <c r="B1209" s="72" t="s">
        <v>413</v>
      </c>
      <c r="C1209" s="72" t="s">
        <v>1095</v>
      </c>
      <c r="D1209" s="72">
        <f>SUMIFS('Comm_vacancy-LA_data'!E:E,'Comm_vacancy-LA_data'!$D:$D,'Comm_vacancy-inputs_1'!$C1209,'Comm_vacancy-LA_data'!$B:$B,'Comm_vacancy-inputs_1'!$B1209)</f>
        <v>2940</v>
      </c>
      <c r="E1209" s="72">
        <f>SUMIFS('Comm_vacancy-LA_data'!F:F,'Comm_vacancy-LA_data'!$D:$D,'Comm_vacancy-inputs_1'!$C1209,'Comm_vacancy-LA_data'!$B:$B,'Comm_vacancy-inputs_1'!$B1209)</f>
        <v>243</v>
      </c>
      <c r="F1209" s="132">
        <f t="shared" si="36"/>
        <v>8.2653061224489802E-2</v>
      </c>
      <c r="G1209" s="108">
        <f t="shared" si="37"/>
        <v>43739</v>
      </c>
    </row>
    <row r="1210" spans="1:7" x14ac:dyDescent="0.35">
      <c r="A1210" s="72" t="s">
        <v>412</v>
      </c>
      <c r="B1210" s="72" t="s">
        <v>413</v>
      </c>
      <c r="C1210" s="72" t="s">
        <v>1096</v>
      </c>
      <c r="D1210" s="72">
        <f>SUMIFS('Comm_vacancy-LA_data'!E:E,'Comm_vacancy-LA_data'!$D:$D,'Comm_vacancy-inputs_1'!$C1210,'Comm_vacancy-LA_data'!$B:$B,'Comm_vacancy-inputs_1'!$B1210)</f>
        <v>2933</v>
      </c>
      <c r="E1210" s="72">
        <f>SUMIFS('Comm_vacancy-LA_data'!F:F,'Comm_vacancy-LA_data'!$D:$D,'Comm_vacancy-inputs_1'!$C1210,'Comm_vacancy-LA_data'!$B:$B,'Comm_vacancy-inputs_1'!$B1210)</f>
        <v>231</v>
      </c>
      <c r="F1210" s="132">
        <f t="shared" si="36"/>
        <v>7.8758949880668255E-2</v>
      </c>
      <c r="G1210" s="108">
        <f t="shared" si="37"/>
        <v>43647</v>
      </c>
    </row>
    <row r="1211" spans="1:7" x14ac:dyDescent="0.35">
      <c r="A1211" s="72" t="s">
        <v>412</v>
      </c>
      <c r="B1211" s="72" t="s">
        <v>413</v>
      </c>
      <c r="C1211" s="72" t="s">
        <v>1097</v>
      </c>
      <c r="D1211" s="72">
        <f>SUMIFS('Comm_vacancy-LA_data'!E:E,'Comm_vacancy-LA_data'!$D:$D,'Comm_vacancy-inputs_1'!$C1211,'Comm_vacancy-LA_data'!$B:$B,'Comm_vacancy-inputs_1'!$B1211)</f>
        <v>2935</v>
      </c>
      <c r="E1211" s="72">
        <f>SUMIFS('Comm_vacancy-LA_data'!F:F,'Comm_vacancy-LA_data'!$D:$D,'Comm_vacancy-inputs_1'!$C1211,'Comm_vacancy-LA_data'!$B:$B,'Comm_vacancy-inputs_1'!$B1211)</f>
        <v>186</v>
      </c>
      <c r="F1211" s="132">
        <f t="shared" si="36"/>
        <v>6.3373083475298131E-2</v>
      </c>
      <c r="G1211" s="108">
        <f t="shared" si="37"/>
        <v>43556</v>
      </c>
    </row>
    <row r="1212" spans="1:7" x14ac:dyDescent="0.35">
      <c r="A1212" s="72" t="s">
        <v>412</v>
      </c>
      <c r="B1212" s="72" t="s">
        <v>413</v>
      </c>
      <c r="C1212" s="72" t="s">
        <v>1098</v>
      </c>
      <c r="D1212" s="72">
        <f>SUMIFS('Comm_vacancy-LA_data'!E:E,'Comm_vacancy-LA_data'!$D:$D,'Comm_vacancy-inputs_1'!$C1212,'Comm_vacancy-LA_data'!$B:$B,'Comm_vacancy-inputs_1'!$B1212)</f>
        <v>2894</v>
      </c>
      <c r="E1212" s="72">
        <f>SUMIFS('Comm_vacancy-LA_data'!F:F,'Comm_vacancy-LA_data'!$D:$D,'Comm_vacancy-inputs_1'!$C1212,'Comm_vacancy-LA_data'!$B:$B,'Comm_vacancy-inputs_1'!$B1212)</f>
        <v>196</v>
      </c>
      <c r="F1212" s="132">
        <f t="shared" si="36"/>
        <v>6.7726330338631652E-2</v>
      </c>
      <c r="G1212" s="108">
        <f t="shared" si="37"/>
        <v>43466</v>
      </c>
    </row>
    <row r="1213" spans="1:7" x14ac:dyDescent="0.35">
      <c r="A1213" s="72" t="s">
        <v>412</v>
      </c>
      <c r="B1213" s="72" t="s">
        <v>413</v>
      </c>
      <c r="C1213" s="72" t="s">
        <v>1099</v>
      </c>
      <c r="D1213" s="72">
        <f>SUMIFS('Comm_vacancy-LA_data'!E:E,'Comm_vacancy-LA_data'!$D:$D,'Comm_vacancy-inputs_1'!$C1213,'Comm_vacancy-LA_data'!$B:$B,'Comm_vacancy-inputs_1'!$B1213)</f>
        <v>3059</v>
      </c>
      <c r="E1213" s="72">
        <f>SUMIFS('Comm_vacancy-LA_data'!F:F,'Comm_vacancy-LA_data'!$D:$D,'Comm_vacancy-inputs_1'!$C1213,'Comm_vacancy-LA_data'!$B:$B,'Comm_vacancy-inputs_1'!$B1213)</f>
        <v>230</v>
      </c>
      <c r="F1213" s="132">
        <f t="shared" si="36"/>
        <v>7.5187969924812026E-2</v>
      </c>
      <c r="G1213" s="108">
        <f t="shared" si="37"/>
        <v>43374</v>
      </c>
    </row>
    <row r="1214" spans="1:7" x14ac:dyDescent="0.35">
      <c r="A1214" s="72" t="s">
        <v>414</v>
      </c>
      <c r="B1214" s="72" t="s">
        <v>415</v>
      </c>
      <c r="C1214" s="72" t="s">
        <v>1088</v>
      </c>
      <c r="D1214" s="72">
        <f>SUMIFS('Comm_vacancy-LA_data'!E:E,'Comm_vacancy-LA_data'!$D:$D,'Comm_vacancy-inputs_1'!$C1214,'Comm_vacancy-LA_data'!$B:$B,'Comm_vacancy-inputs_1'!$B1214)</f>
        <v>3213</v>
      </c>
      <c r="E1214" s="72">
        <f>SUMIFS('Comm_vacancy-LA_data'!F:F,'Comm_vacancy-LA_data'!$D:$D,'Comm_vacancy-inputs_1'!$C1214,'Comm_vacancy-LA_data'!$B:$B,'Comm_vacancy-inputs_1'!$B1214)</f>
        <v>285</v>
      </c>
      <c r="F1214" s="132">
        <f t="shared" si="36"/>
        <v>8.8702147525676941E-2</v>
      </c>
      <c r="G1214" s="108">
        <f t="shared" si="37"/>
        <v>44378</v>
      </c>
    </row>
    <row r="1215" spans="1:7" x14ac:dyDescent="0.35">
      <c r="A1215" s="72" t="s">
        <v>414</v>
      </c>
      <c r="B1215" s="72" t="s">
        <v>415</v>
      </c>
      <c r="C1215" s="72" t="s">
        <v>1089</v>
      </c>
      <c r="D1215" s="72">
        <f>SUMIFS('Comm_vacancy-LA_data'!E:E,'Comm_vacancy-LA_data'!$D:$D,'Comm_vacancy-inputs_1'!$C1215,'Comm_vacancy-LA_data'!$B:$B,'Comm_vacancy-inputs_1'!$B1215)</f>
        <v>3201</v>
      </c>
      <c r="E1215" s="72">
        <f>SUMIFS('Comm_vacancy-LA_data'!F:F,'Comm_vacancy-LA_data'!$D:$D,'Comm_vacancy-inputs_1'!$C1215,'Comm_vacancy-LA_data'!$B:$B,'Comm_vacancy-inputs_1'!$B1215)</f>
        <v>265</v>
      </c>
      <c r="F1215" s="132">
        <f t="shared" si="36"/>
        <v>8.2786629178381754E-2</v>
      </c>
      <c r="G1215" s="108">
        <f t="shared" si="37"/>
        <v>44287</v>
      </c>
    </row>
    <row r="1216" spans="1:7" x14ac:dyDescent="0.35">
      <c r="A1216" s="72" t="s">
        <v>414</v>
      </c>
      <c r="B1216" s="72" t="s">
        <v>415</v>
      </c>
      <c r="C1216" s="72" t="s">
        <v>1090</v>
      </c>
      <c r="D1216" s="72">
        <f>SUMIFS('Comm_vacancy-LA_data'!E:E,'Comm_vacancy-LA_data'!$D:$D,'Comm_vacancy-inputs_1'!$C1216,'Comm_vacancy-LA_data'!$B:$B,'Comm_vacancy-inputs_1'!$B1216)</f>
        <v>3207</v>
      </c>
      <c r="E1216" s="72">
        <f>SUMIFS('Comm_vacancy-LA_data'!F:F,'Comm_vacancy-LA_data'!$D:$D,'Comm_vacancy-inputs_1'!$C1216,'Comm_vacancy-LA_data'!$B:$B,'Comm_vacancy-inputs_1'!$B1216)</f>
        <v>250</v>
      </c>
      <c r="F1216" s="132">
        <f t="shared" si="36"/>
        <v>7.795447458684128E-2</v>
      </c>
      <c r="G1216" s="108">
        <f t="shared" si="37"/>
        <v>44197</v>
      </c>
    </row>
    <row r="1217" spans="1:7" x14ac:dyDescent="0.35">
      <c r="A1217" s="72" t="s">
        <v>414</v>
      </c>
      <c r="B1217" s="72" t="s">
        <v>415</v>
      </c>
      <c r="C1217" s="72" t="s">
        <v>1091</v>
      </c>
      <c r="D1217" s="72">
        <f>SUMIFS('Comm_vacancy-LA_data'!E:E,'Comm_vacancy-LA_data'!$D:$D,'Comm_vacancy-inputs_1'!$C1217,'Comm_vacancy-LA_data'!$B:$B,'Comm_vacancy-inputs_1'!$B1217)</f>
        <v>3199</v>
      </c>
      <c r="E1217" s="72">
        <f>SUMIFS('Comm_vacancy-LA_data'!F:F,'Comm_vacancy-LA_data'!$D:$D,'Comm_vacancy-inputs_1'!$C1217,'Comm_vacancy-LA_data'!$B:$B,'Comm_vacancy-inputs_1'!$B1217)</f>
        <v>243</v>
      </c>
      <c r="F1217" s="132">
        <f t="shared" si="36"/>
        <v>7.5961237886839644E-2</v>
      </c>
      <c r="G1217" s="108">
        <f t="shared" si="37"/>
        <v>44105</v>
      </c>
    </row>
    <row r="1218" spans="1:7" x14ac:dyDescent="0.35">
      <c r="A1218" s="72" t="s">
        <v>414</v>
      </c>
      <c r="B1218" s="72" t="s">
        <v>415</v>
      </c>
      <c r="C1218" s="72" t="s">
        <v>1092</v>
      </c>
      <c r="D1218" s="72">
        <f>SUMIFS('Comm_vacancy-LA_data'!E:E,'Comm_vacancy-LA_data'!$D:$D,'Comm_vacancy-inputs_1'!$C1218,'Comm_vacancy-LA_data'!$B:$B,'Comm_vacancy-inputs_1'!$B1218)</f>
        <v>3172</v>
      </c>
      <c r="E1218" s="72">
        <f>SUMIFS('Comm_vacancy-LA_data'!F:F,'Comm_vacancy-LA_data'!$D:$D,'Comm_vacancy-inputs_1'!$C1218,'Comm_vacancy-LA_data'!$B:$B,'Comm_vacancy-inputs_1'!$B1218)</f>
        <v>242</v>
      </c>
      <c r="F1218" s="132">
        <f t="shared" si="36"/>
        <v>7.6292559899117277E-2</v>
      </c>
      <c r="G1218" s="108">
        <f t="shared" si="37"/>
        <v>44013</v>
      </c>
    </row>
    <row r="1219" spans="1:7" x14ac:dyDescent="0.35">
      <c r="A1219" s="72" t="s">
        <v>414</v>
      </c>
      <c r="B1219" s="72" t="s">
        <v>415</v>
      </c>
      <c r="C1219" s="72" t="s">
        <v>1093</v>
      </c>
      <c r="D1219" s="72">
        <f>SUMIFS('Comm_vacancy-LA_data'!E:E,'Comm_vacancy-LA_data'!$D:$D,'Comm_vacancy-inputs_1'!$C1219,'Comm_vacancy-LA_data'!$B:$B,'Comm_vacancy-inputs_1'!$B1219)</f>
        <v>3143</v>
      </c>
      <c r="E1219" s="72">
        <f>SUMIFS('Comm_vacancy-LA_data'!F:F,'Comm_vacancy-LA_data'!$D:$D,'Comm_vacancy-inputs_1'!$C1219,'Comm_vacancy-LA_data'!$B:$B,'Comm_vacancy-inputs_1'!$B1219)</f>
        <v>222</v>
      </c>
      <c r="F1219" s="132">
        <f t="shared" ref="F1219:F1282" si="38">IF(E1219&lt;&gt;0,E1219/D1219,"-")</f>
        <v>7.063315303849825E-2</v>
      </c>
      <c r="G1219" s="108">
        <f t="shared" ref="G1219:G1282" si="39">DATE(LEFT(C1219,4),RIGHT(LEFT(C1219,7),2),1)</f>
        <v>43922</v>
      </c>
    </row>
    <row r="1220" spans="1:7" x14ac:dyDescent="0.35">
      <c r="A1220" s="72" t="s">
        <v>414</v>
      </c>
      <c r="B1220" s="72" t="s">
        <v>415</v>
      </c>
      <c r="C1220" s="72" t="s">
        <v>1094</v>
      </c>
      <c r="D1220" s="72">
        <f>SUMIFS('Comm_vacancy-LA_data'!E:E,'Comm_vacancy-LA_data'!$D:$D,'Comm_vacancy-inputs_1'!$C1220,'Comm_vacancy-LA_data'!$B:$B,'Comm_vacancy-inputs_1'!$B1220)</f>
        <v>3139</v>
      </c>
      <c r="E1220" s="72">
        <f>SUMIFS('Comm_vacancy-LA_data'!F:F,'Comm_vacancy-LA_data'!$D:$D,'Comm_vacancy-inputs_1'!$C1220,'Comm_vacancy-LA_data'!$B:$B,'Comm_vacancy-inputs_1'!$B1220)</f>
        <v>231</v>
      </c>
      <c r="F1220" s="132">
        <f t="shared" si="38"/>
        <v>7.3590315387065938E-2</v>
      </c>
      <c r="G1220" s="108">
        <f t="shared" si="39"/>
        <v>43831</v>
      </c>
    </row>
    <row r="1221" spans="1:7" x14ac:dyDescent="0.35">
      <c r="A1221" s="72" t="s">
        <v>414</v>
      </c>
      <c r="B1221" s="72" t="s">
        <v>415</v>
      </c>
      <c r="C1221" s="72" t="s">
        <v>1095</v>
      </c>
      <c r="D1221" s="72">
        <f>SUMIFS('Comm_vacancy-LA_data'!E:E,'Comm_vacancy-LA_data'!$D:$D,'Comm_vacancy-inputs_1'!$C1221,'Comm_vacancy-LA_data'!$B:$B,'Comm_vacancy-inputs_1'!$B1221)</f>
        <v>3091</v>
      </c>
      <c r="E1221" s="72">
        <f>SUMIFS('Comm_vacancy-LA_data'!F:F,'Comm_vacancy-LA_data'!$D:$D,'Comm_vacancy-inputs_1'!$C1221,'Comm_vacancy-LA_data'!$B:$B,'Comm_vacancy-inputs_1'!$B1221)</f>
        <v>257</v>
      </c>
      <c r="F1221" s="132">
        <f t="shared" si="38"/>
        <v>8.3144613393723713E-2</v>
      </c>
      <c r="G1221" s="108">
        <f t="shared" si="39"/>
        <v>43739</v>
      </c>
    </row>
    <row r="1222" spans="1:7" x14ac:dyDescent="0.35">
      <c r="A1222" s="72" t="s">
        <v>414</v>
      </c>
      <c r="B1222" s="72" t="s">
        <v>415</v>
      </c>
      <c r="C1222" s="72" t="s">
        <v>1096</v>
      </c>
      <c r="D1222" s="72">
        <f>SUMIFS('Comm_vacancy-LA_data'!E:E,'Comm_vacancy-LA_data'!$D:$D,'Comm_vacancy-inputs_1'!$C1222,'Comm_vacancy-LA_data'!$B:$B,'Comm_vacancy-inputs_1'!$B1222)</f>
        <v>3081</v>
      </c>
      <c r="E1222" s="72">
        <f>SUMIFS('Comm_vacancy-LA_data'!F:F,'Comm_vacancy-LA_data'!$D:$D,'Comm_vacancy-inputs_1'!$C1222,'Comm_vacancy-LA_data'!$B:$B,'Comm_vacancy-inputs_1'!$B1222)</f>
        <v>253</v>
      </c>
      <c r="F1222" s="132">
        <f t="shared" si="38"/>
        <v>8.211619604024667E-2</v>
      </c>
      <c r="G1222" s="108">
        <f t="shared" si="39"/>
        <v>43647</v>
      </c>
    </row>
    <row r="1223" spans="1:7" x14ac:dyDescent="0.35">
      <c r="A1223" s="72" t="s">
        <v>414</v>
      </c>
      <c r="B1223" s="72" t="s">
        <v>415</v>
      </c>
      <c r="C1223" s="72" t="s">
        <v>1097</v>
      </c>
      <c r="D1223" s="72">
        <f>SUMIFS('Comm_vacancy-LA_data'!E:E,'Comm_vacancy-LA_data'!$D:$D,'Comm_vacancy-inputs_1'!$C1223,'Comm_vacancy-LA_data'!$B:$B,'Comm_vacancy-inputs_1'!$B1223)</f>
        <v>3083</v>
      </c>
      <c r="E1223" s="72">
        <f>SUMIFS('Comm_vacancy-LA_data'!F:F,'Comm_vacancy-LA_data'!$D:$D,'Comm_vacancy-inputs_1'!$C1223,'Comm_vacancy-LA_data'!$B:$B,'Comm_vacancy-inputs_1'!$B1223)</f>
        <v>209</v>
      </c>
      <c r="F1223" s="132">
        <f t="shared" si="38"/>
        <v>6.7791112552708407E-2</v>
      </c>
      <c r="G1223" s="108">
        <f t="shared" si="39"/>
        <v>43556</v>
      </c>
    </row>
    <row r="1224" spans="1:7" x14ac:dyDescent="0.35">
      <c r="A1224" s="72" t="s">
        <v>414</v>
      </c>
      <c r="B1224" s="72" t="s">
        <v>415</v>
      </c>
      <c r="C1224" s="72" t="s">
        <v>1098</v>
      </c>
      <c r="D1224" s="72">
        <f>SUMIFS('Comm_vacancy-LA_data'!E:E,'Comm_vacancy-LA_data'!$D:$D,'Comm_vacancy-inputs_1'!$C1224,'Comm_vacancy-LA_data'!$B:$B,'Comm_vacancy-inputs_1'!$B1224)</f>
        <v>3045</v>
      </c>
      <c r="E1224" s="72">
        <f>SUMIFS('Comm_vacancy-LA_data'!F:F,'Comm_vacancy-LA_data'!$D:$D,'Comm_vacancy-inputs_1'!$C1224,'Comm_vacancy-LA_data'!$B:$B,'Comm_vacancy-inputs_1'!$B1224)</f>
        <v>206</v>
      </c>
      <c r="F1224" s="132">
        <f t="shared" si="38"/>
        <v>6.7651888341543509E-2</v>
      </c>
      <c r="G1224" s="108">
        <f t="shared" si="39"/>
        <v>43466</v>
      </c>
    </row>
    <row r="1225" spans="1:7" x14ac:dyDescent="0.35">
      <c r="A1225" s="72" t="s">
        <v>414</v>
      </c>
      <c r="B1225" s="72" t="s">
        <v>415</v>
      </c>
      <c r="C1225" s="72" t="s">
        <v>1099</v>
      </c>
      <c r="D1225" s="72">
        <f>SUMIFS('Comm_vacancy-LA_data'!E:E,'Comm_vacancy-LA_data'!$D:$D,'Comm_vacancy-inputs_1'!$C1225,'Comm_vacancy-LA_data'!$B:$B,'Comm_vacancy-inputs_1'!$B1225)</f>
        <v>3149</v>
      </c>
      <c r="E1225" s="72">
        <f>SUMIFS('Comm_vacancy-LA_data'!F:F,'Comm_vacancy-LA_data'!$D:$D,'Comm_vacancy-inputs_1'!$C1225,'Comm_vacancy-LA_data'!$B:$B,'Comm_vacancy-inputs_1'!$B1225)</f>
        <v>252</v>
      </c>
      <c r="F1225" s="132">
        <f t="shared" si="38"/>
        <v>8.0025404890441409E-2</v>
      </c>
      <c r="G1225" s="108">
        <f t="shared" si="39"/>
        <v>43374</v>
      </c>
    </row>
    <row r="1226" spans="1:7" x14ac:dyDescent="0.35">
      <c r="A1226" s="72" t="s">
        <v>416</v>
      </c>
      <c r="B1226" s="72" t="s">
        <v>417</v>
      </c>
      <c r="C1226" s="72" t="s">
        <v>1088</v>
      </c>
      <c r="D1226" s="72">
        <f>SUMIFS('Comm_vacancy-LA_data'!E:E,'Comm_vacancy-LA_data'!$D:$D,'Comm_vacancy-inputs_1'!$C1226,'Comm_vacancy-LA_data'!$B:$B,'Comm_vacancy-inputs_1'!$B1226)</f>
        <v>6029</v>
      </c>
      <c r="E1226" s="72">
        <f>SUMIFS('Comm_vacancy-LA_data'!F:F,'Comm_vacancy-LA_data'!$D:$D,'Comm_vacancy-inputs_1'!$C1226,'Comm_vacancy-LA_data'!$B:$B,'Comm_vacancy-inputs_1'!$B1226)</f>
        <v>0</v>
      </c>
      <c r="F1226" s="132" t="str">
        <f t="shared" si="38"/>
        <v>-</v>
      </c>
      <c r="G1226" s="108">
        <f t="shared" si="39"/>
        <v>44378</v>
      </c>
    </row>
    <row r="1227" spans="1:7" x14ac:dyDescent="0.35">
      <c r="A1227" s="72" t="s">
        <v>416</v>
      </c>
      <c r="B1227" s="72" t="s">
        <v>417</v>
      </c>
      <c r="C1227" s="72" t="s">
        <v>1089</v>
      </c>
      <c r="D1227" s="72">
        <f>SUMIFS('Comm_vacancy-LA_data'!E:E,'Comm_vacancy-LA_data'!$D:$D,'Comm_vacancy-inputs_1'!$C1227,'Comm_vacancy-LA_data'!$B:$B,'Comm_vacancy-inputs_1'!$B1227)</f>
        <v>6026</v>
      </c>
      <c r="E1227" s="72">
        <f>SUMIFS('Comm_vacancy-LA_data'!F:F,'Comm_vacancy-LA_data'!$D:$D,'Comm_vacancy-inputs_1'!$C1227,'Comm_vacancy-LA_data'!$B:$B,'Comm_vacancy-inputs_1'!$B1227)</f>
        <v>0</v>
      </c>
      <c r="F1227" s="132" t="str">
        <f t="shared" si="38"/>
        <v>-</v>
      </c>
      <c r="G1227" s="108">
        <f t="shared" si="39"/>
        <v>44287</v>
      </c>
    </row>
    <row r="1228" spans="1:7" x14ac:dyDescent="0.35">
      <c r="A1228" s="72" t="s">
        <v>416</v>
      </c>
      <c r="B1228" s="72" t="s">
        <v>417</v>
      </c>
      <c r="C1228" s="72" t="s">
        <v>1090</v>
      </c>
      <c r="D1228" s="72">
        <f>SUMIFS('Comm_vacancy-LA_data'!E:E,'Comm_vacancy-LA_data'!$D:$D,'Comm_vacancy-inputs_1'!$C1228,'Comm_vacancy-LA_data'!$B:$B,'Comm_vacancy-inputs_1'!$B1228)</f>
        <v>6023</v>
      </c>
      <c r="E1228" s="72">
        <f>SUMIFS('Comm_vacancy-LA_data'!F:F,'Comm_vacancy-LA_data'!$D:$D,'Comm_vacancy-inputs_1'!$C1228,'Comm_vacancy-LA_data'!$B:$B,'Comm_vacancy-inputs_1'!$B1228)</f>
        <v>0</v>
      </c>
      <c r="F1228" s="132" t="str">
        <f t="shared" si="38"/>
        <v>-</v>
      </c>
      <c r="G1228" s="108">
        <f t="shared" si="39"/>
        <v>44197</v>
      </c>
    </row>
    <row r="1229" spans="1:7" x14ac:dyDescent="0.35">
      <c r="A1229" s="72" t="s">
        <v>416</v>
      </c>
      <c r="B1229" s="72" t="s">
        <v>417</v>
      </c>
      <c r="C1229" s="72" t="s">
        <v>1091</v>
      </c>
      <c r="D1229" s="72">
        <f>SUMIFS('Comm_vacancy-LA_data'!E:E,'Comm_vacancy-LA_data'!$D:$D,'Comm_vacancy-inputs_1'!$C1229,'Comm_vacancy-LA_data'!$B:$B,'Comm_vacancy-inputs_1'!$B1229)</f>
        <v>6032</v>
      </c>
      <c r="E1229" s="72">
        <f>SUMIFS('Comm_vacancy-LA_data'!F:F,'Comm_vacancy-LA_data'!$D:$D,'Comm_vacancy-inputs_1'!$C1229,'Comm_vacancy-LA_data'!$B:$B,'Comm_vacancy-inputs_1'!$B1229)</f>
        <v>0</v>
      </c>
      <c r="F1229" s="132" t="str">
        <f t="shared" si="38"/>
        <v>-</v>
      </c>
      <c r="G1229" s="108">
        <f t="shared" si="39"/>
        <v>44105</v>
      </c>
    </row>
    <row r="1230" spans="1:7" x14ac:dyDescent="0.35">
      <c r="A1230" s="72" t="s">
        <v>416</v>
      </c>
      <c r="B1230" s="72" t="s">
        <v>417</v>
      </c>
      <c r="C1230" s="72" t="s">
        <v>1092</v>
      </c>
      <c r="D1230" s="72">
        <f>SUMIFS('Comm_vacancy-LA_data'!E:E,'Comm_vacancy-LA_data'!$D:$D,'Comm_vacancy-inputs_1'!$C1230,'Comm_vacancy-LA_data'!$B:$B,'Comm_vacancy-inputs_1'!$B1230)</f>
        <v>6051</v>
      </c>
      <c r="E1230" s="72">
        <f>SUMIFS('Comm_vacancy-LA_data'!F:F,'Comm_vacancy-LA_data'!$D:$D,'Comm_vacancy-inputs_1'!$C1230,'Comm_vacancy-LA_data'!$B:$B,'Comm_vacancy-inputs_1'!$B1230)</f>
        <v>0</v>
      </c>
      <c r="F1230" s="132" t="str">
        <f t="shared" si="38"/>
        <v>-</v>
      </c>
      <c r="G1230" s="108">
        <f t="shared" si="39"/>
        <v>44013</v>
      </c>
    </row>
    <row r="1231" spans="1:7" x14ac:dyDescent="0.35">
      <c r="A1231" s="72" t="s">
        <v>416</v>
      </c>
      <c r="B1231" s="72" t="s">
        <v>417</v>
      </c>
      <c r="C1231" s="72" t="s">
        <v>1093</v>
      </c>
      <c r="D1231" s="72">
        <f>SUMIFS('Comm_vacancy-LA_data'!E:E,'Comm_vacancy-LA_data'!$D:$D,'Comm_vacancy-inputs_1'!$C1231,'Comm_vacancy-LA_data'!$B:$B,'Comm_vacancy-inputs_1'!$B1231)</f>
        <v>6006</v>
      </c>
      <c r="E1231" s="72">
        <f>SUMIFS('Comm_vacancy-LA_data'!F:F,'Comm_vacancy-LA_data'!$D:$D,'Comm_vacancy-inputs_1'!$C1231,'Comm_vacancy-LA_data'!$B:$B,'Comm_vacancy-inputs_1'!$B1231)</f>
        <v>0</v>
      </c>
      <c r="F1231" s="132" t="str">
        <f t="shared" si="38"/>
        <v>-</v>
      </c>
      <c r="G1231" s="108">
        <f t="shared" si="39"/>
        <v>43922</v>
      </c>
    </row>
    <row r="1232" spans="1:7" x14ac:dyDescent="0.35">
      <c r="A1232" s="72" t="s">
        <v>416</v>
      </c>
      <c r="B1232" s="72" t="s">
        <v>417</v>
      </c>
      <c r="C1232" s="72" t="s">
        <v>1094</v>
      </c>
      <c r="D1232" s="72">
        <f>SUMIFS('Comm_vacancy-LA_data'!E:E,'Comm_vacancy-LA_data'!$D:$D,'Comm_vacancy-inputs_1'!$C1232,'Comm_vacancy-LA_data'!$B:$B,'Comm_vacancy-inputs_1'!$B1232)</f>
        <v>5940</v>
      </c>
      <c r="E1232" s="72">
        <f>SUMIFS('Comm_vacancy-LA_data'!F:F,'Comm_vacancy-LA_data'!$D:$D,'Comm_vacancy-inputs_1'!$C1232,'Comm_vacancy-LA_data'!$B:$B,'Comm_vacancy-inputs_1'!$B1232)</f>
        <v>0</v>
      </c>
      <c r="F1232" s="132" t="str">
        <f t="shared" si="38"/>
        <v>-</v>
      </c>
      <c r="G1232" s="108">
        <f t="shared" si="39"/>
        <v>43831</v>
      </c>
    </row>
    <row r="1233" spans="1:7" x14ac:dyDescent="0.35">
      <c r="A1233" s="72" t="s">
        <v>416</v>
      </c>
      <c r="B1233" s="72" t="s">
        <v>417</v>
      </c>
      <c r="C1233" s="72" t="s">
        <v>1095</v>
      </c>
      <c r="D1233" s="72">
        <f>SUMIFS('Comm_vacancy-LA_data'!E:E,'Comm_vacancy-LA_data'!$D:$D,'Comm_vacancy-inputs_1'!$C1233,'Comm_vacancy-LA_data'!$B:$B,'Comm_vacancy-inputs_1'!$B1233)</f>
        <v>5922</v>
      </c>
      <c r="E1233" s="72">
        <f>SUMIFS('Comm_vacancy-LA_data'!F:F,'Comm_vacancy-LA_data'!$D:$D,'Comm_vacancy-inputs_1'!$C1233,'Comm_vacancy-LA_data'!$B:$B,'Comm_vacancy-inputs_1'!$B1233)</f>
        <v>0</v>
      </c>
      <c r="F1233" s="132" t="str">
        <f t="shared" si="38"/>
        <v>-</v>
      </c>
      <c r="G1233" s="108">
        <f t="shared" si="39"/>
        <v>43739</v>
      </c>
    </row>
    <row r="1234" spans="1:7" x14ac:dyDescent="0.35">
      <c r="A1234" s="72" t="s">
        <v>416</v>
      </c>
      <c r="B1234" s="72" t="s">
        <v>417</v>
      </c>
      <c r="C1234" s="72" t="s">
        <v>1096</v>
      </c>
      <c r="D1234" s="72">
        <f>SUMIFS('Comm_vacancy-LA_data'!E:E,'Comm_vacancy-LA_data'!$D:$D,'Comm_vacancy-inputs_1'!$C1234,'Comm_vacancy-LA_data'!$B:$B,'Comm_vacancy-inputs_1'!$B1234)</f>
        <v>5902</v>
      </c>
      <c r="E1234" s="72">
        <f>SUMIFS('Comm_vacancy-LA_data'!F:F,'Comm_vacancy-LA_data'!$D:$D,'Comm_vacancy-inputs_1'!$C1234,'Comm_vacancy-LA_data'!$B:$B,'Comm_vacancy-inputs_1'!$B1234)</f>
        <v>0</v>
      </c>
      <c r="F1234" s="132" t="str">
        <f t="shared" si="38"/>
        <v>-</v>
      </c>
      <c r="G1234" s="108">
        <f t="shared" si="39"/>
        <v>43647</v>
      </c>
    </row>
    <row r="1235" spans="1:7" x14ac:dyDescent="0.35">
      <c r="A1235" s="72" t="s">
        <v>416</v>
      </c>
      <c r="B1235" s="72" t="s">
        <v>417</v>
      </c>
      <c r="C1235" s="72" t="s">
        <v>1097</v>
      </c>
      <c r="D1235" s="72">
        <f>SUMIFS('Comm_vacancy-LA_data'!E:E,'Comm_vacancy-LA_data'!$D:$D,'Comm_vacancy-inputs_1'!$C1235,'Comm_vacancy-LA_data'!$B:$B,'Comm_vacancy-inputs_1'!$B1235)</f>
        <v>5902</v>
      </c>
      <c r="E1235" s="72">
        <f>SUMIFS('Comm_vacancy-LA_data'!F:F,'Comm_vacancy-LA_data'!$D:$D,'Comm_vacancy-inputs_1'!$C1235,'Comm_vacancy-LA_data'!$B:$B,'Comm_vacancy-inputs_1'!$B1235)</f>
        <v>0</v>
      </c>
      <c r="F1235" s="132" t="str">
        <f t="shared" si="38"/>
        <v>-</v>
      </c>
      <c r="G1235" s="108">
        <f t="shared" si="39"/>
        <v>43556</v>
      </c>
    </row>
    <row r="1236" spans="1:7" x14ac:dyDescent="0.35">
      <c r="A1236" s="72" t="s">
        <v>416</v>
      </c>
      <c r="B1236" s="72" t="s">
        <v>417</v>
      </c>
      <c r="C1236" s="72" t="s">
        <v>1098</v>
      </c>
      <c r="D1236" s="72">
        <f>SUMIFS('Comm_vacancy-LA_data'!E:E,'Comm_vacancy-LA_data'!$D:$D,'Comm_vacancy-inputs_1'!$C1236,'Comm_vacancy-LA_data'!$B:$B,'Comm_vacancy-inputs_1'!$B1236)</f>
        <v>5860</v>
      </c>
      <c r="E1236" s="72">
        <f>SUMIFS('Comm_vacancy-LA_data'!F:F,'Comm_vacancy-LA_data'!$D:$D,'Comm_vacancy-inputs_1'!$C1236,'Comm_vacancy-LA_data'!$B:$B,'Comm_vacancy-inputs_1'!$B1236)</f>
        <v>0</v>
      </c>
      <c r="F1236" s="132" t="str">
        <f t="shared" si="38"/>
        <v>-</v>
      </c>
      <c r="G1236" s="108">
        <f t="shared" si="39"/>
        <v>43466</v>
      </c>
    </row>
    <row r="1237" spans="1:7" x14ac:dyDescent="0.35">
      <c r="A1237" s="72" t="s">
        <v>416</v>
      </c>
      <c r="B1237" s="72" t="s">
        <v>417</v>
      </c>
      <c r="C1237" s="72" t="s">
        <v>1099</v>
      </c>
      <c r="D1237" s="72">
        <f>SUMIFS('Comm_vacancy-LA_data'!E:E,'Comm_vacancy-LA_data'!$D:$D,'Comm_vacancy-inputs_1'!$C1237,'Comm_vacancy-LA_data'!$B:$B,'Comm_vacancy-inputs_1'!$B1237)</f>
        <v>6034</v>
      </c>
      <c r="E1237" s="72">
        <f>SUMIFS('Comm_vacancy-LA_data'!F:F,'Comm_vacancy-LA_data'!$D:$D,'Comm_vacancy-inputs_1'!$C1237,'Comm_vacancy-LA_data'!$B:$B,'Comm_vacancy-inputs_1'!$B1237)</f>
        <v>0</v>
      </c>
      <c r="F1237" s="132" t="str">
        <f t="shared" si="38"/>
        <v>-</v>
      </c>
      <c r="G1237" s="108">
        <f t="shared" si="39"/>
        <v>43374</v>
      </c>
    </row>
    <row r="1238" spans="1:7" x14ac:dyDescent="0.35">
      <c r="A1238" s="72" t="s">
        <v>418</v>
      </c>
      <c r="B1238" s="72" t="s">
        <v>419</v>
      </c>
      <c r="C1238" s="72" t="s">
        <v>1088</v>
      </c>
      <c r="D1238" s="72">
        <f>SUMIFS('Comm_vacancy-LA_data'!E:E,'Comm_vacancy-LA_data'!$D:$D,'Comm_vacancy-inputs_1'!$C1238,'Comm_vacancy-LA_data'!$B:$B,'Comm_vacancy-inputs_1'!$B1238)</f>
        <v>3959</v>
      </c>
      <c r="E1238" s="72">
        <f>SUMIFS('Comm_vacancy-LA_data'!F:F,'Comm_vacancy-LA_data'!$D:$D,'Comm_vacancy-inputs_1'!$C1238,'Comm_vacancy-LA_data'!$B:$B,'Comm_vacancy-inputs_1'!$B1238)</f>
        <v>298</v>
      </c>
      <c r="F1238" s="132">
        <f t="shared" si="38"/>
        <v>7.5271533215458444E-2</v>
      </c>
      <c r="G1238" s="108">
        <f t="shared" si="39"/>
        <v>44378</v>
      </c>
    </row>
    <row r="1239" spans="1:7" x14ac:dyDescent="0.35">
      <c r="A1239" s="72" t="s">
        <v>418</v>
      </c>
      <c r="B1239" s="72" t="s">
        <v>419</v>
      </c>
      <c r="C1239" s="72" t="s">
        <v>1089</v>
      </c>
      <c r="D1239" s="72">
        <f>SUMIFS('Comm_vacancy-LA_data'!E:E,'Comm_vacancy-LA_data'!$D:$D,'Comm_vacancy-inputs_1'!$C1239,'Comm_vacancy-LA_data'!$B:$B,'Comm_vacancy-inputs_1'!$B1239)</f>
        <v>3934</v>
      </c>
      <c r="E1239" s="72">
        <f>SUMIFS('Comm_vacancy-LA_data'!F:F,'Comm_vacancy-LA_data'!$D:$D,'Comm_vacancy-inputs_1'!$C1239,'Comm_vacancy-LA_data'!$B:$B,'Comm_vacancy-inputs_1'!$B1239)</f>
        <v>299</v>
      </c>
      <c r="F1239" s="132">
        <f t="shared" si="38"/>
        <v>7.6004067107269951E-2</v>
      </c>
      <c r="G1239" s="108">
        <f t="shared" si="39"/>
        <v>44287</v>
      </c>
    </row>
    <row r="1240" spans="1:7" x14ac:dyDescent="0.35">
      <c r="A1240" s="72" t="s">
        <v>418</v>
      </c>
      <c r="B1240" s="72" t="s">
        <v>419</v>
      </c>
      <c r="C1240" s="72" t="s">
        <v>1090</v>
      </c>
      <c r="D1240" s="72">
        <f>SUMIFS('Comm_vacancy-LA_data'!E:E,'Comm_vacancy-LA_data'!$D:$D,'Comm_vacancy-inputs_1'!$C1240,'Comm_vacancy-LA_data'!$B:$B,'Comm_vacancy-inputs_1'!$B1240)</f>
        <v>3900</v>
      </c>
      <c r="E1240" s="72">
        <f>SUMIFS('Comm_vacancy-LA_data'!F:F,'Comm_vacancy-LA_data'!$D:$D,'Comm_vacancy-inputs_1'!$C1240,'Comm_vacancy-LA_data'!$B:$B,'Comm_vacancy-inputs_1'!$B1240)</f>
        <v>296</v>
      </c>
      <c r="F1240" s="132">
        <f t="shared" si="38"/>
        <v>7.5897435897435903E-2</v>
      </c>
      <c r="G1240" s="108">
        <f t="shared" si="39"/>
        <v>44197</v>
      </c>
    </row>
    <row r="1241" spans="1:7" x14ac:dyDescent="0.35">
      <c r="A1241" s="72" t="s">
        <v>418</v>
      </c>
      <c r="B1241" s="72" t="s">
        <v>419</v>
      </c>
      <c r="C1241" s="72" t="s">
        <v>1091</v>
      </c>
      <c r="D1241" s="72">
        <f>SUMIFS('Comm_vacancy-LA_data'!E:E,'Comm_vacancy-LA_data'!$D:$D,'Comm_vacancy-inputs_1'!$C1241,'Comm_vacancy-LA_data'!$B:$B,'Comm_vacancy-inputs_1'!$B1241)</f>
        <v>3895</v>
      </c>
      <c r="E1241" s="72">
        <f>SUMIFS('Comm_vacancy-LA_data'!F:F,'Comm_vacancy-LA_data'!$D:$D,'Comm_vacancy-inputs_1'!$C1241,'Comm_vacancy-LA_data'!$B:$B,'Comm_vacancy-inputs_1'!$B1241)</f>
        <v>302</v>
      </c>
      <c r="F1241" s="132">
        <f t="shared" si="38"/>
        <v>7.7535301668806164E-2</v>
      </c>
      <c r="G1241" s="108">
        <f t="shared" si="39"/>
        <v>44105</v>
      </c>
    </row>
    <row r="1242" spans="1:7" x14ac:dyDescent="0.35">
      <c r="A1242" s="72" t="s">
        <v>418</v>
      </c>
      <c r="B1242" s="72" t="s">
        <v>419</v>
      </c>
      <c r="C1242" s="72" t="s">
        <v>1092</v>
      </c>
      <c r="D1242" s="72">
        <f>SUMIFS('Comm_vacancy-LA_data'!E:E,'Comm_vacancy-LA_data'!$D:$D,'Comm_vacancy-inputs_1'!$C1242,'Comm_vacancy-LA_data'!$B:$B,'Comm_vacancy-inputs_1'!$B1242)</f>
        <v>3870</v>
      </c>
      <c r="E1242" s="72">
        <f>SUMIFS('Comm_vacancy-LA_data'!F:F,'Comm_vacancy-LA_data'!$D:$D,'Comm_vacancy-inputs_1'!$C1242,'Comm_vacancy-LA_data'!$B:$B,'Comm_vacancy-inputs_1'!$B1242)</f>
        <v>306</v>
      </c>
      <c r="F1242" s="132">
        <f t="shared" si="38"/>
        <v>7.9069767441860464E-2</v>
      </c>
      <c r="G1242" s="108">
        <f t="shared" si="39"/>
        <v>44013</v>
      </c>
    </row>
    <row r="1243" spans="1:7" x14ac:dyDescent="0.35">
      <c r="A1243" s="72" t="s">
        <v>418</v>
      </c>
      <c r="B1243" s="72" t="s">
        <v>419</v>
      </c>
      <c r="C1243" s="72" t="s">
        <v>1093</v>
      </c>
      <c r="D1243" s="72">
        <f>SUMIFS('Comm_vacancy-LA_data'!E:E,'Comm_vacancy-LA_data'!$D:$D,'Comm_vacancy-inputs_1'!$C1243,'Comm_vacancy-LA_data'!$B:$B,'Comm_vacancy-inputs_1'!$B1243)</f>
        <v>3851</v>
      </c>
      <c r="E1243" s="72">
        <f>SUMIFS('Comm_vacancy-LA_data'!F:F,'Comm_vacancy-LA_data'!$D:$D,'Comm_vacancy-inputs_1'!$C1243,'Comm_vacancy-LA_data'!$B:$B,'Comm_vacancy-inputs_1'!$B1243)</f>
        <v>285</v>
      </c>
      <c r="F1243" s="132">
        <f t="shared" si="38"/>
        <v>7.4006751493118667E-2</v>
      </c>
      <c r="G1243" s="108">
        <f t="shared" si="39"/>
        <v>43922</v>
      </c>
    </row>
    <row r="1244" spans="1:7" x14ac:dyDescent="0.35">
      <c r="A1244" s="72" t="s">
        <v>418</v>
      </c>
      <c r="B1244" s="72" t="s">
        <v>419</v>
      </c>
      <c r="C1244" s="72" t="s">
        <v>1094</v>
      </c>
      <c r="D1244" s="72">
        <f>SUMIFS('Comm_vacancy-LA_data'!E:E,'Comm_vacancy-LA_data'!$D:$D,'Comm_vacancy-inputs_1'!$C1244,'Comm_vacancy-LA_data'!$B:$B,'Comm_vacancy-inputs_1'!$B1244)</f>
        <v>3818</v>
      </c>
      <c r="E1244" s="72">
        <f>SUMIFS('Comm_vacancy-LA_data'!F:F,'Comm_vacancy-LA_data'!$D:$D,'Comm_vacancy-inputs_1'!$C1244,'Comm_vacancy-LA_data'!$B:$B,'Comm_vacancy-inputs_1'!$B1244)</f>
        <v>277</v>
      </c>
      <c r="F1244" s="132">
        <f t="shared" si="38"/>
        <v>7.2551073860660037E-2</v>
      </c>
      <c r="G1244" s="108">
        <f t="shared" si="39"/>
        <v>43831</v>
      </c>
    </row>
    <row r="1245" spans="1:7" x14ac:dyDescent="0.35">
      <c r="A1245" s="72" t="s">
        <v>418</v>
      </c>
      <c r="B1245" s="72" t="s">
        <v>419</v>
      </c>
      <c r="C1245" s="72" t="s">
        <v>1095</v>
      </c>
      <c r="D1245" s="72">
        <f>SUMIFS('Comm_vacancy-LA_data'!E:E,'Comm_vacancy-LA_data'!$D:$D,'Comm_vacancy-inputs_1'!$C1245,'Comm_vacancy-LA_data'!$B:$B,'Comm_vacancy-inputs_1'!$B1245)</f>
        <v>3794</v>
      </c>
      <c r="E1245" s="72">
        <f>SUMIFS('Comm_vacancy-LA_data'!F:F,'Comm_vacancy-LA_data'!$D:$D,'Comm_vacancy-inputs_1'!$C1245,'Comm_vacancy-LA_data'!$B:$B,'Comm_vacancy-inputs_1'!$B1245)</f>
        <v>264</v>
      </c>
      <c r="F1245" s="132">
        <f t="shared" si="38"/>
        <v>6.958355297838692E-2</v>
      </c>
      <c r="G1245" s="108">
        <f t="shared" si="39"/>
        <v>43739</v>
      </c>
    </row>
    <row r="1246" spans="1:7" x14ac:dyDescent="0.35">
      <c r="A1246" s="72" t="s">
        <v>418</v>
      </c>
      <c r="B1246" s="72" t="s">
        <v>419</v>
      </c>
      <c r="C1246" s="72" t="s">
        <v>1096</v>
      </c>
      <c r="D1246" s="72">
        <f>SUMIFS('Comm_vacancy-LA_data'!E:E,'Comm_vacancy-LA_data'!$D:$D,'Comm_vacancy-inputs_1'!$C1246,'Comm_vacancy-LA_data'!$B:$B,'Comm_vacancy-inputs_1'!$B1246)</f>
        <v>3793</v>
      </c>
      <c r="E1246" s="72">
        <f>SUMIFS('Comm_vacancy-LA_data'!F:F,'Comm_vacancy-LA_data'!$D:$D,'Comm_vacancy-inputs_1'!$C1246,'Comm_vacancy-LA_data'!$B:$B,'Comm_vacancy-inputs_1'!$B1246)</f>
        <v>298</v>
      </c>
      <c r="F1246" s="132">
        <f t="shared" si="38"/>
        <v>7.8565779066701813E-2</v>
      </c>
      <c r="G1246" s="108">
        <f t="shared" si="39"/>
        <v>43647</v>
      </c>
    </row>
    <row r="1247" spans="1:7" x14ac:dyDescent="0.35">
      <c r="A1247" s="72" t="s">
        <v>418</v>
      </c>
      <c r="B1247" s="72" t="s">
        <v>419</v>
      </c>
      <c r="C1247" s="72" t="s">
        <v>1097</v>
      </c>
      <c r="D1247" s="72">
        <f>SUMIFS('Comm_vacancy-LA_data'!E:E,'Comm_vacancy-LA_data'!$D:$D,'Comm_vacancy-inputs_1'!$C1247,'Comm_vacancy-LA_data'!$B:$B,'Comm_vacancy-inputs_1'!$B1247)</f>
        <v>3793</v>
      </c>
      <c r="E1247" s="72">
        <f>SUMIFS('Comm_vacancy-LA_data'!F:F,'Comm_vacancy-LA_data'!$D:$D,'Comm_vacancy-inputs_1'!$C1247,'Comm_vacancy-LA_data'!$B:$B,'Comm_vacancy-inputs_1'!$B1247)</f>
        <v>300</v>
      </c>
      <c r="F1247" s="132">
        <f t="shared" si="38"/>
        <v>7.9093066174532031E-2</v>
      </c>
      <c r="G1247" s="108">
        <f t="shared" si="39"/>
        <v>43556</v>
      </c>
    </row>
    <row r="1248" spans="1:7" x14ac:dyDescent="0.35">
      <c r="A1248" s="72" t="s">
        <v>418</v>
      </c>
      <c r="B1248" s="72" t="s">
        <v>419</v>
      </c>
      <c r="C1248" s="72" t="s">
        <v>1098</v>
      </c>
      <c r="D1248" s="72">
        <f>SUMIFS('Comm_vacancy-LA_data'!E:E,'Comm_vacancy-LA_data'!$D:$D,'Comm_vacancy-inputs_1'!$C1248,'Comm_vacancy-LA_data'!$B:$B,'Comm_vacancy-inputs_1'!$B1248)</f>
        <v>3729</v>
      </c>
      <c r="E1248" s="72">
        <f>SUMIFS('Comm_vacancy-LA_data'!F:F,'Comm_vacancy-LA_data'!$D:$D,'Comm_vacancy-inputs_1'!$C1248,'Comm_vacancy-LA_data'!$B:$B,'Comm_vacancy-inputs_1'!$B1248)</f>
        <v>294</v>
      </c>
      <c r="F1248" s="132">
        <f t="shared" si="38"/>
        <v>7.8841512469831052E-2</v>
      </c>
      <c r="G1248" s="108">
        <f t="shared" si="39"/>
        <v>43466</v>
      </c>
    </row>
    <row r="1249" spans="1:7" x14ac:dyDescent="0.35">
      <c r="A1249" s="72" t="s">
        <v>418</v>
      </c>
      <c r="B1249" s="72" t="s">
        <v>419</v>
      </c>
      <c r="C1249" s="72" t="s">
        <v>1099</v>
      </c>
      <c r="D1249" s="72">
        <f>SUMIFS('Comm_vacancy-LA_data'!E:E,'Comm_vacancy-LA_data'!$D:$D,'Comm_vacancy-inputs_1'!$C1249,'Comm_vacancy-LA_data'!$B:$B,'Comm_vacancy-inputs_1'!$B1249)</f>
        <v>3859</v>
      </c>
      <c r="E1249" s="72">
        <f>SUMIFS('Comm_vacancy-LA_data'!F:F,'Comm_vacancy-LA_data'!$D:$D,'Comm_vacancy-inputs_1'!$C1249,'Comm_vacancy-LA_data'!$B:$B,'Comm_vacancy-inputs_1'!$B1249)</f>
        <v>300</v>
      </c>
      <c r="F1249" s="132">
        <f t="shared" si="38"/>
        <v>7.7740347240217667E-2</v>
      </c>
      <c r="G1249" s="108">
        <f t="shared" si="39"/>
        <v>43374</v>
      </c>
    </row>
    <row r="1250" spans="1:7" x14ac:dyDescent="0.35">
      <c r="A1250" s="72" t="s">
        <v>420</v>
      </c>
      <c r="B1250" s="72" t="s">
        <v>421</v>
      </c>
      <c r="C1250" s="72" t="s">
        <v>1088</v>
      </c>
      <c r="D1250" s="72">
        <f>SUMIFS('Comm_vacancy-LA_data'!E:E,'Comm_vacancy-LA_data'!$D:$D,'Comm_vacancy-inputs_1'!$C1250,'Comm_vacancy-LA_data'!$B:$B,'Comm_vacancy-inputs_1'!$B1250)</f>
        <v>1424</v>
      </c>
      <c r="E1250" s="72">
        <f>SUMIFS('Comm_vacancy-LA_data'!F:F,'Comm_vacancy-LA_data'!$D:$D,'Comm_vacancy-inputs_1'!$C1250,'Comm_vacancy-LA_data'!$B:$B,'Comm_vacancy-inputs_1'!$B1250)</f>
        <v>131</v>
      </c>
      <c r="F1250" s="132">
        <f t="shared" si="38"/>
        <v>9.1994382022471913E-2</v>
      </c>
      <c r="G1250" s="108">
        <f t="shared" si="39"/>
        <v>44378</v>
      </c>
    </row>
    <row r="1251" spans="1:7" x14ac:dyDescent="0.35">
      <c r="A1251" s="72" t="s">
        <v>420</v>
      </c>
      <c r="B1251" s="72" t="s">
        <v>421</v>
      </c>
      <c r="C1251" s="72" t="s">
        <v>1089</v>
      </c>
      <c r="D1251" s="72">
        <f>SUMIFS('Comm_vacancy-LA_data'!E:E,'Comm_vacancy-LA_data'!$D:$D,'Comm_vacancy-inputs_1'!$C1251,'Comm_vacancy-LA_data'!$B:$B,'Comm_vacancy-inputs_1'!$B1251)</f>
        <v>1420</v>
      </c>
      <c r="E1251" s="72">
        <f>SUMIFS('Comm_vacancy-LA_data'!F:F,'Comm_vacancy-LA_data'!$D:$D,'Comm_vacancy-inputs_1'!$C1251,'Comm_vacancy-LA_data'!$B:$B,'Comm_vacancy-inputs_1'!$B1251)</f>
        <v>129</v>
      </c>
      <c r="F1251" s="132">
        <f t="shared" si="38"/>
        <v>9.0845070422535215E-2</v>
      </c>
      <c r="G1251" s="108">
        <f t="shared" si="39"/>
        <v>44287</v>
      </c>
    </row>
    <row r="1252" spans="1:7" x14ac:dyDescent="0.35">
      <c r="A1252" s="72" t="s">
        <v>420</v>
      </c>
      <c r="B1252" s="72" t="s">
        <v>421</v>
      </c>
      <c r="C1252" s="72" t="s">
        <v>1090</v>
      </c>
      <c r="D1252" s="72">
        <f>SUMIFS('Comm_vacancy-LA_data'!E:E,'Comm_vacancy-LA_data'!$D:$D,'Comm_vacancy-inputs_1'!$C1252,'Comm_vacancy-LA_data'!$B:$B,'Comm_vacancy-inputs_1'!$B1252)</f>
        <v>1430</v>
      </c>
      <c r="E1252" s="72">
        <f>SUMIFS('Comm_vacancy-LA_data'!F:F,'Comm_vacancy-LA_data'!$D:$D,'Comm_vacancy-inputs_1'!$C1252,'Comm_vacancy-LA_data'!$B:$B,'Comm_vacancy-inputs_1'!$B1252)</f>
        <v>134</v>
      </c>
      <c r="F1252" s="132">
        <f t="shared" si="38"/>
        <v>9.37062937062937E-2</v>
      </c>
      <c r="G1252" s="108">
        <f t="shared" si="39"/>
        <v>44197</v>
      </c>
    </row>
    <row r="1253" spans="1:7" x14ac:dyDescent="0.35">
      <c r="A1253" s="72" t="s">
        <v>420</v>
      </c>
      <c r="B1253" s="72" t="s">
        <v>421</v>
      </c>
      <c r="C1253" s="72" t="s">
        <v>1091</v>
      </c>
      <c r="D1253" s="72">
        <f>SUMIFS('Comm_vacancy-LA_data'!E:E,'Comm_vacancy-LA_data'!$D:$D,'Comm_vacancy-inputs_1'!$C1253,'Comm_vacancy-LA_data'!$B:$B,'Comm_vacancy-inputs_1'!$B1253)</f>
        <v>1436</v>
      </c>
      <c r="E1253" s="72">
        <f>SUMIFS('Comm_vacancy-LA_data'!F:F,'Comm_vacancy-LA_data'!$D:$D,'Comm_vacancy-inputs_1'!$C1253,'Comm_vacancy-LA_data'!$B:$B,'Comm_vacancy-inputs_1'!$B1253)</f>
        <v>137</v>
      </c>
      <c r="F1253" s="132">
        <f t="shared" si="38"/>
        <v>9.5403899721448471E-2</v>
      </c>
      <c r="G1253" s="108">
        <f t="shared" si="39"/>
        <v>44105</v>
      </c>
    </row>
    <row r="1254" spans="1:7" x14ac:dyDescent="0.35">
      <c r="A1254" s="72" t="s">
        <v>420</v>
      </c>
      <c r="B1254" s="72" t="s">
        <v>421</v>
      </c>
      <c r="C1254" s="72" t="s">
        <v>1092</v>
      </c>
      <c r="D1254" s="72">
        <f>SUMIFS('Comm_vacancy-LA_data'!E:E,'Comm_vacancy-LA_data'!$D:$D,'Comm_vacancy-inputs_1'!$C1254,'Comm_vacancy-LA_data'!$B:$B,'Comm_vacancy-inputs_1'!$B1254)</f>
        <v>1430</v>
      </c>
      <c r="E1254" s="72">
        <f>SUMIFS('Comm_vacancy-LA_data'!F:F,'Comm_vacancy-LA_data'!$D:$D,'Comm_vacancy-inputs_1'!$C1254,'Comm_vacancy-LA_data'!$B:$B,'Comm_vacancy-inputs_1'!$B1254)</f>
        <v>136</v>
      </c>
      <c r="F1254" s="132">
        <f t="shared" si="38"/>
        <v>9.5104895104895101E-2</v>
      </c>
      <c r="G1254" s="108">
        <f t="shared" si="39"/>
        <v>44013</v>
      </c>
    </row>
    <row r="1255" spans="1:7" x14ac:dyDescent="0.35">
      <c r="A1255" s="72" t="s">
        <v>420</v>
      </c>
      <c r="B1255" s="72" t="s">
        <v>421</v>
      </c>
      <c r="C1255" s="72" t="s">
        <v>1093</v>
      </c>
      <c r="D1255" s="72">
        <f>SUMIFS('Comm_vacancy-LA_data'!E:E,'Comm_vacancy-LA_data'!$D:$D,'Comm_vacancy-inputs_1'!$C1255,'Comm_vacancy-LA_data'!$B:$B,'Comm_vacancy-inputs_1'!$B1255)</f>
        <v>1433</v>
      </c>
      <c r="E1255" s="72">
        <f>SUMIFS('Comm_vacancy-LA_data'!F:F,'Comm_vacancy-LA_data'!$D:$D,'Comm_vacancy-inputs_1'!$C1255,'Comm_vacancy-LA_data'!$B:$B,'Comm_vacancy-inputs_1'!$B1255)</f>
        <v>138</v>
      </c>
      <c r="F1255" s="132">
        <f t="shared" si="38"/>
        <v>9.6301465457083041E-2</v>
      </c>
      <c r="G1255" s="108">
        <f t="shared" si="39"/>
        <v>43922</v>
      </c>
    </row>
    <row r="1256" spans="1:7" x14ac:dyDescent="0.35">
      <c r="A1256" s="72" t="s">
        <v>420</v>
      </c>
      <c r="B1256" s="72" t="s">
        <v>421</v>
      </c>
      <c r="C1256" s="72" t="s">
        <v>1094</v>
      </c>
      <c r="D1256" s="72">
        <f>SUMIFS('Comm_vacancy-LA_data'!E:E,'Comm_vacancy-LA_data'!$D:$D,'Comm_vacancy-inputs_1'!$C1256,'Comm_vacancy-LA_data'!$B:$B,'Comm_vacancy-inputs_1'!$B1256)</f>
        <v>1424</v>
      </c>
      <c r="E1256" s="72">
        <f>SUMIFS('Comm_vacancy-LA_data'!F:F,'Comm_vacancy-LA_data'!$D:$D,'Comm_vacancy-inputs_1'!$C1256,'Comm_vacancy-LA_data'!$B:$B,'Comm_vacancy-inputs_1'!$B1256)</f>
        <v>131</v>
      </c>
      <c r="F1256" s="132">
        <f t="shared" si="38"/>
        <v>9.1994382022471913E-2</v>
      </c>
      <c r="G1256" s="108">
        <f t="shared" si="39"/>
        <v>43831</v>
      </c>
    </row>
    <row r="1257" spans="1:7" x14ac:dyDescent="0.35">
      <c r="A1257" s="72" t="s">
        <v>420</v>
      </c>
      <c r="B1257" s="72" t="s">
        <v>421</v>
      </c>
      <c r="C1257" s="72" t="s">
        <v>1095</v>
      </c>
      <c r="D1257" s="72">
        <f>SUMIFS('Comm_vacancy-LA_data'!E:E,'Comm_vacancy-LA_data'!$D:$D,'Comm_vacancy-inputs_1'!$C1257,'Comm_vacancy-LA_data'!$B:$B,'Comm_vacancy-inputs_1'!$B1257)</f>
        <v>1426</v>
      </c>
      <c r="E1257" s="72">
        <f>SUMIFS('Comm_vacancy-LA_data'!F:F,'Comm_vacancy-LA_data'!$D:$D,'Comm_vacancy-inputs_1'!$C1257,'Comm_vacancy-LA_data'!$B:$B,'Comm_vacancy-inputs_1'!$B1257)</f>
        <v>134</v>
      </c>
      <c r="F1257" s="132">
        <f t="shared" si="38"/>
        <v>9.3969144460028048E-2</v>
      </c>
      <c r="G1257" s="108">
        <f t="shared" si="39"/>
        <v>43739</v>
      </c>
    </row>
    <row r="1258" spans="1:7" x14ac:dyDescent="0.35">
      <c r="A1258" s="72" t="s">
        <v>420</v>
      </c>
      <c r="B1258" s="72" t="s">
        <v>421</v>
      </c>
      <c r="C1258" s="72" t="s">
        <v>1096</v>
      </c>
      <c r="D1258" s="72">
        <f>SUMIFS('Comm_vacancy-LA_data'!E:E,'Comm_vacancy-LA_data'!$D:$D,'Comm_vacancy-inputs_1'!$C1258,'Comm_vacancy-LA_data'!$B:$B,'Comm_vacancy-inputs_1'!$B1258)</f>
        <v>1425</v>
      </c>
      <c r="E1258" s="72">
        <f>SUMIFS('Comm_vacancy-LA_data'!F:F,'Comm_vacancy-LA_data'!$D:$D,'Comm_vacancy-inputs_1'!$C1258,'Comm_vacancy-LA_data'!$B:$B,'Comm_vacancy-inputs_1'!$B1258)</f>
        <v>139</v>
      </c>
      <c r="F1258" s="132">
        <f t="shared" si="38"/>
        <v>9.7543859649122808E-2</v>
      </c>
      <c r="G1258" s="108">
        <f t="shared" si="39"/>
        <v>43647</v>
      </c>
    </row>
    <row r="1259" spans="1:7" x14ac:dyDescent="0.35">
      <c r="A1259" s="72" t="s">
        <v>420</v>
      </c>
      <c r="B1259" s="72" t="s">
        <v>421</v>
      </c>
      <c r="C1259" s="72" t="s">
        <v>1097</v>
      </c>
      <c r="D1259" s="72">
        <f>SUMIFS('Comm_vacancy-LA_data'!E:E,'Comm_vacancy-LA_data'!$D:$D,'Comm_vacancy-inputs_1'!$C1259,'Comm_vacancy-LA_data'!$B:$B,'Comm_vacancy-inputs_1'!$B1259)</f>
        <v>1426</v>
      </c>
      <c r="E1259" s="72">
        <f>SUMIFS('Comm_vacancy-LA_data'!F:F,'Comm_vacancy-LA_data'!$D:$D,'Comm_vacancy-inputs_1'!$C1259,'Comm_vacancy-LA_data'!$B:$B,'Comm_vacancy-inputs_1'!$B1259)</f>
        <v>130</v>
      </c>
      <c r="F1259" s="132">
        <f t="shared" si="38"/>
        <v>9.1164095371669002E-2</v>
      </c>
      <c r="G1259" s="108">
        <f t="shared" si="39"/>
        <v>43556</v>
      </c>
    </row>
    <row r="1260" spans="1:7" x14ac:dyDescent="0.35">
      <c r="A1260" s="72" t="s">
        <v>420</v>
      </c>
      <c r="B1260" s="72" t="s">
        <v>421</v>
      </c>
      <c r="C1260" s="72" t="s">
        <v>1098</v>
      </c>
      <c r="D1260" s="72">
        <f>SUMIFS('Comm_vacancy-LA_data'!E:E,'Comm_vacancy-LA_data'!$D:$D,'Comm_vacancy-inputs_1'!$C1260,'Comm_vacancy-LA_data'!$B:$B,'Comm_vacancy-inputs_1'!$B1260)</f>
        <v>1421</v>
      </c>
      <c r="E1260" s="72">
        <f>SUMIFS('Comm_vacancy-LA_data'!F:F,'Comm_vacancy-LA_data'!$D:$D,'Comm_vacancy-inputs_1'!$C1260,'Comm_vacancy-LA_data'!$B:$B,'Comm_vacancy-inputs_1'!$B1260)</f>
        <v>125</v>
      </c>
      <c r="F1260" s="132">
        <f t="shared" si="38"/>
        <v>8.7966220971147077E-2</v>
      </c>
      <c r="G1260" s="108">
        <f t="shared" si="39"/>
        <v>43466</v>
      </c>
    </row>
    <row r="1261" spans="1:7" x14ac:dyDescent="0.35">
      <c r="A1261" s="72" t="s">
        <v>420</v>
      </c>
      <c r="B1261" s="72" t="s">
        <v>421</v>
      </c>
      <c r="C1261" s="72" t="s">
        <v>1099</v>
      </c>
      <c r="D1261" s="72">
        <f>SUMIFS('Comm_vacancy-LA_data'!E:E,'Comm_vacancy-LA_data'!$D:$D,'Comm_vacancy-inputs_1'!$C1261,'Comm_vacancy-LA_data'!$B:$B,'Comm_vacancy-inputs_1'!$B1261)</f>
        <v>1506</v>
      </c>
      <c r="E1261" s="72">
        <f>SUMIFS('Comm_vacancy-LA_data'!F:F,'Comm_vacancy-LA_data'!$D:$D,'Comm_vacancy-inputs_1'!$C1261,'Comm_vacancy-LA_data'!$B:$B,'Comm_vacancy-inputs_1'!$B1261)</f>
        <v>152</v>
      </c>
      <c r="F1261" s="132">
        <f t="shared" si="38"/>
        <v>0.10092961487383798</v>
      </c>
      <c r="G1261" s="108">
        <f t="shared" si="39"/>
        <v>43374</v>
      </c>
    </row>
    <row r="1262" spans="1:7" x14ac:dyDescent="0.35">
      <c r="A1262" s="72" t="s">
        <v>422</v>
      </c>
      <c r="B1262" s="72" t="s">
        <v>423</v>
      </c>
      <c r="C1262" s="72" t="s">
        <v>1088</v>
      </c>
      <c r="D1262" s="72">
        <f>SUMIFS('Comm_vacancy-LA_data'!E:E,'Comm_vacancy-LA_data'!$D:$D,'Comm_vacancy-inputs_1'!$C1262,'Comm_vacancy-LA_data'!$B:$B,'Comm_vacancy-inputs_1'!$B1262)</f>
        <v>3246</v>
      </c>
      <c r="E1262" s="72">
        <f>SUMIFS('Comm_vacancy-LA_data'!F:F,'Comm_vacancy-LA_data'!$D:$D,'Comm_vacancy-inputs_1'!$C1262,'Comm_vacancy-LA_data'!$B:$B,'Comm_vacancy-inputs_1'!$B1262)</f>
        <v>340</v>
      </c>
      <c r="F1262" s="132">
        <f t="shared" si="38"/>
        <v>0.10474430067775724</v>
      </c>
      <c r="G1262" s="108">
        <f t="shared" si="39"/>
        <v>44378</v>
      </c>
    </row>
    <row r="1263" spans="1:7" x14ac:dyDescent="0.35">
      <c r="A1263" s="72" t="s">
        <v>422</v>
      </c>
      <c r="B1263" s="72" t="s">
        <v>423</v>
      </c>
      <c r="C1263" s="72" t="s">
        <v>1089</v>
      </c>
      <c r="D1263" s="72">
        <f>SUMIFS('Comm_vacancy-LA_data'!E:E,'Comm_vacancy-LA_data'!$D:$D,'Comm_vacancy-inputs_1'!$C1263,'Comm_vacancy-LA_data'!$B:$B,'Comm_vacancy-inputs_1'!$B1263)</f>
        <v>3241</v>
      </c>
      <c r="E1263" s="72">
        <f>SUMIFS('Comm_vacancy-LA_data'!F:F,'Comm_vacancy-LA_data'!$D:$D,'Comm_vacancy-inputs_1'!$C1263,'Comm_vacancy-LA_data'!$B:$B,'Comm_vacancy-inputs_1'!$B1263)</f>
        <v>325</v>
      </c>
      <c r="F1263" s="132">
        <f t="shared" si="38"/>
        <v>0.10027769207034866</v>
      </c>
      <c r="G1263" s="108">
        <f t="shared" si="39"/>
        <v>44287</v>
      </c>
    </row>
    <row r="1264" spans="1:7" x14ac:dyDescent="0.35">
      <c r="A1264" s="72" t="s">
        <v>422</v>
      </c>
      <c r="B1264" s="72" t="s">
        <v>423</v>
      </c>
      <c r="C1264" s="72" t="s">
        <v>1090</v>
      </c>
      <c r="D1264" s="72">
        <f>SUMIFS('Comm_vacancy-LA_data'!E:E,'Comm_vacancy-LA_data'!$D:$D,'Comm_vacancy-inputs_1'!$C1264,'Comm_vacancy-LA_data'!$B:$B,'Comm_vacancy-inputs_1'!$B1264)</f>
        <v>3242</v>
      </c>
      <c r="E1264" s="72">
        <f>SUMIFS('Comm_vacancy-LA_data'!F:F,'Comm_vacancy-LA_data'!$D:$D,'Comm_vacancy-inputs_1'!$C1264,'Comm_vacancy-LA_data'!$B:$B,'Comm_vacancy-inputs_1'!$B1264)</f>
        <v>316</v>
      </c>
      <c r="F1264" s="132">
        <f t="shared" si="38"/>
        <v>9.7470697100555212E-2</v>
      </c>
      <c r="G1264" s="108">
        <f t="shared" si="39"/>
        <v>44197</v>
      </c>
    </row>
    <row r="1265" spans="1:7" x14ac:dyDescent="0.35">
      <c r="A1265" s="72" t="s">
        <v>422</v>
      </c>
      <c r="B1265" s="72" t="s">
        <v>423</v>
      </c>
      <c r="C1265" s="72" t="s">
        <v>1091</v>
      </c>
      <c r="D1265" s="72">
        <f>SUMIFS('Comm_vacancy-LA_data'!E:E,'Comm_vacancy-LA_data'!$D:$D,'Comm_vacancy-inputs_1'!$C1265,'Comm_vacancy-LA_data'!$B:$B,'Comm_vacancy-inputs_1'!$B1265)</f>
        <v>3235</v>
      </c>
      <c r="E1265" s="72">
        <f>SUMIFS('Comm_vacancy-LA_data'!F:F,'Comm_vacancy-LA_data'!$D:$D,'Comm_vacancy-inputs_1'!$C1265,'Comm_vacancy-LA_data'!$B:$B,'Comm_vacancy-inputs_1'!$B1265)</f>
        <v>296</v>
      </c>
      <c r="F1265" s="132">
        <f t="shared" si="38"/>
        <v>9.1499227202472957E-2</v>
      </c>
      <c r="G1265" s="108">
        <f t="shared" si="39"/>
        <v>44105</v>
      </c>
    </row>
    <row r="1266" spans="1:7" x14ac:dyDescent="0.35">
      <c r="A1266" s="72" t="s">
        <v>422</v>
      </c>
      <c r="B1266" s="72" t="s">
        <v>423</v>
      </c>
      <c r="C1266" s="72" t="s">
        <v>1092</v>
      </c>
      <c r="D1266" s="72">
        <f>SUMIFS('Comm_vacancy-LA_data'!E:E,'Comm_vacancy-LA_data'!$D:$D,'Comm_vacancy-inputs_1'!$C1266,'Comm_vacancy-LA_data'!$B:$B,'Comm_vacancy-inputs_1'!$B1266)</f>
        <v>3241</v>
      </c>
      <c r="E1266" s="72">
        <f>SUMIFS('Comm_vacancy-LA_data'!F:F,'Comm_vacancy-LA_data'!$D:$D,'Comm_vacancy-inputs_1'!$C1266,'Comm_vacancy-LA_data'!$B:$B,'Comm_vacancy-inputs_1'!$B1266)</f>
        <v>317</v>
      </c>
      <c r="F1266" s="132">
        <f t="shared" si="38"/>
        <v>9.7809318111693924E-2</v>
      </c>
      <c r="G1266" s="108">
        <f t="shared" si="39"/>
        <v>44013</v>
      </c>
    </row>
    <row r="1267" spans="1:7" x14ac:dyDescent="0.35">
      <c r="A1267" s="72" t="s">
        <v>422</v>
      </c>
      <c r="B1267" s="72" t="s">
        <v>423</v>
      </c>
      <c r="C1267" s="72" t="s">
        <v>1093</v>
      </c>
      <c r="D1267" s="72">
        <f>SUMIFS('Comm_vacancy-LA_data'!E:E,'Comm_vacancy-LA_data'!$D:$D,'Comm_vacancy-inputs_1'!$C1267,'Comm_vacancy-LA_data'!$B:$B,'Comm_vacancy-inputs_1'!$B1267)</f>
        <v>3191</v>
      </c>
      <c r="E1267" s="72">
        <f>SUMIFS('Comm_vacancy-LA_data'!F:F,'Comm_vacancy-LA_data'!$D:$D,'Comm_vacancy-inputs_1'!$C1267,'Comm_vacancy-LA_data'!$B:$B,'Comm_vacancy-inputs_1'!$B1267)</f>
        <v>310</v>
      </c>
      <c r="F1267" s="132">
        <f t="shared" si="38"/>
        <v>9.7148229395173924E-2</v>
      </c>
      <c r="G1267" s="108">
        <f t="shared" si="39"/>
        <v>43922</v>
      </c>
    </row>
    <row r="1268" spans="1:7" x14ac:dyDescent="0.35">
      <c r="A1268" s="72" t="s">
        <v>422</v>
      </c>
      <c r="B1268" s="72" t="s">
        <v>423</v>
      </c>
      <c r="C1268" s="72" t="s">
        <v>1094</v>
      </c>
      <c r="D1268" s="72">
        <f>SUMIFS('Comm_vacancy-LA_data'!E:E,'Comm_vacancy-LA_data'!$D:$D,'Comm_vacancy-inputs_1'!$C1268,'Comm_vacancy-LA_data'!$B:$B,'Comm_vacancy-inputs_1'!$B1268)</f>
        <v>3176</v>
      </c>
      <c r="E1268" s="72">
        <f>SUMIFS('Comm_vacancy-LA_data'!F:F,'Comm_vacancy-LA_data'!$D:$D,'Comm_vacancy-inputs_1'!$C1268,'Comm_vacancy-LA_data'!$B:$B,'Comm_vacancy-inputs_1'!$B1268)</f>
        <v>306</v>
      </c>
      <c r="F1268" s="132">
        <f t="shared" si="38"/>
        <v>9.634760705289673E-2</v>
      </c>
      <c r="G1268" s="108">
        <f t="shared" si="39"/>
        <v>43831</v>
      </c>
    </row>
    <row r="1269" spans="1:7" x14ac:dyDescent="0.35">
      <c r="A1269" s="72" t="s">
        <v>422</v>
      </c>
      <c r="B1269" s="72" t="s">
        <v>423</v>
      </c>
      <c r="C1269" s="72" t="s">
        <v>1095</v>
      </c>
      <c r="D1269" s="72">
        <f>SUMIFS('Comm_vacancy-LA_data'!E:E,'Comm_vacancy-LA_data'!$D:$D,'Comm_vacancy-inputs_1'!$C1269,'Comm_vacancy-LA_data'!$B:$B,'Comm_vacancy-inputs_1'!$B1269)</f>
        <v>3172</v>
      </c>
      <c r="E1269" s="72">
        <f>SUMIFS('Comm_vacancy-LA_data'!F:F,'Comm_vacancy-LA_data'!$D:$D,'Comm_vacancy-inputs_1'!$C1269,'Comm_vacancy-LA_data'!$B:$B,'Comm_vacancy-inputs_1'!$B1269)</f>
        <v>285</v>
      </c>
      <c r="F1269" s="132">
        <f t="shared" si="38"/>
        <v>8.9848675914249679E-2</v>
      </c>
      <c r="G1269" s="108">
        <f t="shared" si="39"/>
        <v>43739</v>
      </c>
    </row>
    <row r="1270" spans="1:7" x14ac:dyDescent="0.35">
      <c r="A1270" s="72" t="s">
        <v>422</v>
      </c>
      <c r="B1270" s="72" t="s">
        <v>423</v>
      </c>
      <c r="C1270" s="72" t="s">
        <v>1096</v>
      </c>
      <c r="D1270" s="72">
        <f>SUMIFS('Comm_vacancy-LA_data'!E:E,'Comm_vacancy-LA_data'!$D:$D,'Comm_vacancy-inputs_1'!$C1270,'Comm_vacancy-LA_data'!$B:$B,'Comm_vacancy-inputs_1'!$B1270)</f>
        <v>3172</v>
      </c>
      <c r="E1270" s="72">
        <f>SUMIFS('Comm_vacancy-LA_data'!F:F,'Comm_vacancy-LA_data'!$D:$D,'Comm_vacancy-inputs_1'!$C1270,'Comm_vacancy-LA_data'!$B:$B,'Comm_vacancy-inputs_1'!$B1270)</f>
        <v>302</v>
      </c>
      <c r="F1270" s="132">
        <f t="shared" si="38"/>
        <v>9.520807061790669E-2</v>
      </c>
      <c r="G1270" s="108">
        <f t="shared" si="39"/>
        <v>43647</v>
      </c>
    </row>
    <row r="1271" spans="1:7" x14ac:dyDescent="0.35">
      <c r="A1271" s="72" t="s">
        <v>422</v>
      </c>
      <c r="B1271" s="72" t="s">
        <v>423</v>
      </c>
      <c r="C1271" s="72" t="s">
        <v>1097</v>
      </c>
      <c r="D1271" s="72">
        <f>SUMIFS('Comm_vacancy-LA_data'!E:E,'Comm_vacancy-LA_data'!$D:$D,'Comm_vacancy-inputs_1'!$C1271,'Comm_vacancy-LA_data'!$B:$B,'Comm_vacancy-inputs_1'!$B1271)</f>
        <v>3177</v>
      </c>
      <c r="E1271" s="72">
        <f>SUMIFS('Comm_vacancy-LA_data'!F:F,'Comm_vacancy-LA_data'!$D:$D,'Comm_vacancy-inputs_1'!$C1271,'Comm_vacancy-LA_data'!$B:$B,'Comm_vacancy-inputs_1'!$B1271)</f>
        <v>268</v>
      </c>
      <c r="F1271" s="132">
        <f t="shared" si="38"/>
        <v>8.435631098520617E-2</v>
      </c>
      <c r="G1271" s="108">
        <f t="shared" si="39"/>
        <v>43556</v>
      </c>
    </row>
    <row r="1272" spans="1:7" x14ac:dyDescent="0.35">
      <c r="A1272" s="72" t="s">
        <v>422</v>
      </c>
      <c r="B1272" s="72" t="s">
        <v>423</v>
      </c>
      <c r="C1272" s="72" t="s">
        <v>1098</v>
      </c>
      <c r="D1272" s="72">
        <f>SUMIFS('Comm_vacancy-LA_data'!E:E,'Comm_vacancy-LA_data'!$D:$D,'Comm_vacancy-inputs_1'!$C1272,'Comm_vacancy-LA_data'!$B:$B,'Comm_vacancy-inputs_1'!$B1272)</f>
        <v>3150</v>
      </c>
      <c r="E1272" s="72">
        <f>SUMIFS('Comm_vacancy-LA_data'!F:F,'Comm_vacancy-LA_data'!$D:$D,'Comm_vacancy-inputs_1'!$C1272,'Comm_vacancy-LA_data'!$B:$B,'Comm_vacancy-inputs_1'!$B1272)</f>
        <v>288</v>
      </c>
      <c r="F1272" s="132">
        <f t="shared" si="38"/>
        <v>9.1428571428571428E-2</v>
      </c>
      <c r="G1272" s="108">
        <f t="shared" si="39"/>
        <v>43466</v>
      </c>
    </row>
    <row r="1273" spans="1:7" x14ac:dyDescent="0.35">
      <c r="A1273" s="72" t="s">
        <v>422</v>
      </c>
      <c r="B1273" s="72" t="s">
        <v>423</v>
      </c>
      <c r="C1273" s="72" t="s">
        <v>1099</v>
      </c>
      <c r="D1273" s="72">
        <f>SUMIFS('Comm_vacancy-LA_data'!E:E,'Comm_vacancy-LA_data'!$D:$D,'Comm_vacancy-inputs_1'!$C1273,'Comm_vacancy-LA_data'!$B:$B,'Comm_vacancy-inputs_1'!$B1273)</f>
        <v>3233</v>
      </c>
      <c r="E1273" s="72">
        <f>SUMIFS('Comm_vacancy-LA_data'!F:F,'Comm_vacancy-LA_data'!$D:$D,'Comm_vacancy-inputs_1'!$C1273,'Comm_vacancy-LA_data'!$B:$B,'Comm_vacancy-inputs_1'!$B1273)</f>
        <v>291</v>
      </c>
      <c r="F1273" s="132">
        <f t="shared" si="38"/>
        <v>9.0009279307145071E-2</v>
      </c>
      <c r="G1273" s="108">
        <f t="shared" si="39"/>
        <v>43374</v>
      </c>
    </row>
    <row r="1274" spans="1:7" x14ac:dyDescent="0.35">
      <c r="A1274" s="72" t="s">
        <v>424</v>
      </c>
      <c r="B1274" s="72" t="s">
        <v>425</v>
      </c>
      <c r="C1274" s="72" t="s">
        <v>1088</v>
      </c>
      <c r="D1274" s="72">
        <f>SUMIFS('Comm_vacancy-LA_data'!E:E,'Comm_vacancy-LA_data'!$D:$D,'Comm_vacancy-inputs_1'!$C1274,'Comm_vacancy-LA_data'!$B:$B,'Comm_vacancy-inputs_1'!$B1274)</f>
        <v>4111</v>
      </c>
      <c r="E1274" s="72">
        <f>SUMIFS('Comm_vacancy-LA_data'!F:F,'Comm_vacancy-LA_data'!$D:$D,'Comm_vacancy-inputs_1'!$C1274,'Comm_vacancy-LA_data'!$B:$B,'Comm_vacancy-inputs_1'!$B1274)</f>
        <v>450</v>
      </c>
      <c r="F1274" s="132">
        <f t="shared" si="38"/>
        <v>0.10946241790318657</v>
      </c>
      <c r="G1274" s="108">
        <f t="shared" si="39"/>
        <v>44378</v>
      </c>
    </row>
    <row r="1275" spans="1:7" x14ac:dyDescent="0.35">
      <c r="A1275" s="72" t="s">
        <v>424</v>
      </c>
      <c r="B1275" s="72" t="s">
        <v>425</v>
      </c>
      <c r="C1275" s="72" t="s">
        <v>1089</v>
      </c>
      <c r="D1275" s="72">
        <f>SUMIFS('Comm_vacancy-LA_data'!E:E,'Comm_vacancy-LA_data'!$D:$D,'Comm_vacancy-inputs_1'!$C1275,'Comm_vacancy-LA_data'!$B:$B,'Comm_vacancy-inputs_1'!$B1275)</f>
        <v>4101</v>
      </c>
      <c r="E1275" s="72">
        <f>SUMIFS('Comm_vacancy-LA_data'!F:F,'Comm_vacancy-LA_data'!$D:$D,'Comm_vacancy-inputs_1'!$C1275,'Comm_vacancy-LA_data'!$B:$B,'Comm_vacancy-inputs_1'!$B1275)</f>
        <v>429</v>
      </c>
      <c r="F1275" s="132">
        <f t="shared" si="38"/>
        <v>0.10460863204096561</v>
      </c>
      <c r="G1275" s="108">
        <f t="shared" si="39"/>
        <v>44287</v>
      </c>
    </row>
    <row r="1276" spans="1:7" x14ac:dyDescent="0.35">
      <c r="A1276" s="72" t="s">
        <v>424</v>
      </c>
      <c r="B1276" s="72" t="s">
        <v>425</v>
      </c>
      <c r="C1276" s="72" t="s">
        <v>1090</v>
      </c>
      <c r="D1276" s="72">
        <f>SUMIFS('Comm_vacancy-LA_data'!E:E,'Comm_vacancy-LA_data'!$D:$D,'Comm_vacancy-inputs_1'!$C1276,'Comm_vacancy-LA_data'!$B:$B,'Comm_vacancy-inputs_1'!$B1276)</f>
        <v>4105</v>
      </c>
      <c r="E1276" s="72">
        <f>SUMIFS('Comm_vacancy-LA_data'!F:F,'Comm_vacancy-LA_data'!$D:$D,'Comm_vacancy-inputs_1'!$C1276,'Comm_vacancy-LA_data'!$B:$B,'Comm_vacancy-inputs_1'!$B1276)</f>
        <v>415</v>
      </c>
      <c r="F1276" s="132">
        <f t="shared" si="38"/>
        <v>0.10109622411693057</v>
      </c>
      <c r="G1276" s="108">
        <f t="shared" si="39"/>
        <v>44197</v>
      </c>
    </row>
    <row r="1277" spans="1:7" x14ac:dyDescent="0.35">
      <c r="A1277" s="72" t="s">
        <v>424</v>
      </c>
      <c r="B1277" s="72" t="s">
        <v>425</v>
      </c>
      <c r="C1277" s="72" t="s">
        <v>1091</v>
      </c>
      <c r="D1277" s="72">
        <f>SUMIFS('Comm_vacancy-LA_data'!E:E,'Comm_vacancy-LA_data'!$D:$D,'Comm_vacancy-inputs_1'!$C1277,'Comm_vacancy-LA_data'!$B:$B,'Comm_vacancy-inputs_1'!$B1277)</f>
        <v>4141</v>
      </c>
      <c r="E1277" s="72">
        <f>SUMIFS('Comm_vacancy-LA_data'!F:F,'Comm_vacancy-LA_data'!$D:$D,'Comm_vacancy-inputs_1'!$C1277,'Comm_vacancy-LA_data'!$B:$B,'Comm_vacancy-inputs_1'!$B1277)</f>
        <v>399</v>
      </c>
      <c r="F1277" s="132">
        <f t="shared" si="38"/>
        <v>9.6353537792803673E-2</v>
      </c>
      <c r="G1277" s="108">
        <f t="shared" si="39"/>
        <v>44105</v>
      </c>
    </row>
    <row r="1278" spans="1:7" x14ac:dyDescent="0.35">
      <c r="A1278" s="72" t="s">
        <v>424</v>
      </c>
      <c r="B1278" s="72" t="s">
        <v>425</v>
      </c>
      <c r="C1278" s="72" t="s">
        <v>1092</v>
      </c>
      <c r="D1278" s="72">
        <f>SUMIFS('Comm_vacancy-LA_data'!E:E,'Comm_vacancy-LA_data'!$D:$D,'Comm_vacancy-inputs_1'!$C1278,'Comm_vacancy-LA_data'!$B:$B,'Comm_vacancy-inputs_1'!$B1278)</f>
        <v>4161</v>
      </c>
      <c r="E1278" s="72">
        <f>SUMIFS('Comm_vacancy-LA_data'!F:F,'Comm_vacancy-LA_data'!$D:$D,'Comm_vacancy-inputs_1'!$C1278,'Comm_vacancy-LA_data'!$B:$B,'Comm_vacancy-inputs_1'!$B1278)</f>
        <v>387</v>
      </c>
      <c r="F1278" s="132">
        <f t="shared" si="38"/>
        <v>9.3006488824801725E-2</v>
      </c>
      <c r="G1278" s="108">
        <f t="shared" si="39"/>
        <v>44013</v>
      </c>
    </row>
    <row r="1279" spans="1:7" x14ac:dyDescent="0.35">
      <c r="A1279" s="72" t="s">
        <v>424</v>
      </c>
      <c r="B1279" s="72" t="s">
        <v>425</v>
      </c>
      <c r="C1279" s="72" t="s">
        <v>1093</v>
      </c>
      <c r="D1279" s="72">
        <f>SUMIFS('Comm_vacancy-LA_data'!E:E,'Comm_vacancy-LA_data'!$D:$D,'Comm_vacancy-inputs_1'!$C1279,'Comm_vacancy-LA_data'!$B:$B,'Comm_vacancy-inputs_1'!$B1279)</f>
        <v>4088</v>
      </c>
      <c r="E1279" s="72">
        <f>SUMIFS('Comm_vacancy-LA_data'!F:F,'Comm_vacancy-LA_data'!$D:$D,'Comm_vacancy-inputs_1'!$C1279,'Comm_vacancy-LA_data'!$B:$B,'Comm_vacancy-inputs_1'!$B1279)</f>
        <v>355</v>
      </c>
      <c r="F1279" s="132">
        <f t="shared" si="38"/>
        <v>8.683953033268102E-2</v>
      </c>
      <c r="G1279" s="108">
        <f t="shared" si="39"/>
        <v>43922</v>
      </c>
    </row>
    <row r="1280" spans="1:7" x14ac:dyDescent="0.35">
      <c r="A1280" s="72" t="s">
        <v>424</v>
      </c>
      <c r="B1280" s="72" t="s">
        <v>425</v>
      </c>
      <c r="C1280" s="72" t="s">
        <v>1094</v>
      </c>
      <c r="D1280" s="72">
        <f>SUMIFS('Comm_vacancy-LA_data'!E:E,'Comm_vacancy-LA_data'!$D:$D,'Comm_vacancy-inputs_1'!$C1280,'Comm_vacancy-LA_data'!$B:$B,'Comm_vacancy-inputs_1'!$B1280)</f>
        <v>4077</v>
      </c>
      <c r="E1280" s="72">
        <f>SUMIFS('Comm_vacancy-LA_data'!F:F,'Comm_vacancy-LA_data'!$D:$D,'Comm_vacancy-inputs_1'!$C1280,'Comm_vacancy-LA_data'!$B:$B,'Comm_vacancy-inputs_1'!$B1280)</f>
        <v>329</v>
      </c>
      <c r="F1280" s="132">
        <f t="shared" si="38"/>
        <v>8.0696590630365467E-2</v>
      </c>
      <c r="G1280" s="108">
        <f t="shared" si="39"/>
        <v>43831</v>
      </c>
    </row>
    <row r="1281" spans="1:7" x14ac:dyDescent="0.35">
      <c r="A1281" s="72" t="s">
        <v>424</v>
      </c>
      <c r="B1281" s="72" t="s">
        <v>425</v>
      </c>
      <c r="C1281" s="72" t="s">
        <v>1095</v>
      </c>
      <c r="D1281" s="72">
        <f>SUMIFS('Comm_vacancy-LA_data'!E:E,'Comm_vacancy-LA_data'!$D:$D,'Comm_vacancy-inputs_1'!$C1281,'Comm_vacancy-LA_data'!$B:$B,'Comm_vacancy-inputs_1'!$B1281)</f>
        <v>4100</v>
      </c>
      <c r="E1281" s="72">
        <f>SUMIFS('Comm_vacancy-LA_data'!F:F,'Comm_vacancy-LA_data'!$D:$D,'Comm_vacancy-inputs_1'!$C1281,'Comm_vacancy-LA_data'!$B:$B,'Comm_vacancy-inputs_1'!$B1281)</f>
        <v>333</v>
      </c>
      <c r="F1281" s="132">
        <f t="shared" si="38"/>
        <v>8.1219512195121954E-2</v>
      </c>
      <c r="G1281" s="108">
        <f t="shared" si="39"/>
        <v>43739</v>
      </c>
    </row>
    <row r="1282" spans="1:7" x14ac:dyDescent="0.35">
      <c r="A1282" s="72" t="s">
        <v>424</v>
      </c>
      <c r="B1282" s="72" t="s">
        <v>425</v>
      </c>
      <c r="C1282" s="72" t="s">
        <v>1096</v>
      </c>
      <c r="D1282" s="72">
        <f>SUMIFS('Comm_vacancy-LA_data'!E:E,'Comm_vacancy-LA_data'!$D:$D,'Comm_vacancy-inputs_1'!$C1282,'Comm_vacancy-LA_data'!$B:$B,'Comm_vacancy-inputs_1'!$B1282)</f>
        <v>4086</v>
      </c>
      <c r="E1282" s="72">
        <f>SUMIFS('Comm_vacancy-LA_data'!F:F,'Comm_vacancy-LA_data'!$D:$D,'Comm_vacancy-inputs_1'!$C1282,'Comm_vacancy-LA_data'!$B:$B,'Comm_vacancy-inputs_1'!$B1282)</f>
        <v>283</v>
      </c>
      <c r="F1282" s="132">
        <f t="shared" si="38"/>
        <v>6.9260890846793932E-2</v>
      </c>
      <c r="G1282" s="108">
        <f t="shared" si="39"/>
        <v>43647</v>
      </c>
    </row>
    <row r="1283" spans="1:7" x14ac:dyDescent="0.35">
      <c r="A1283" s="72" t="s">
        <v>424</v>
      </c>
      <c r="B1283" s="72" t="s">
        <v>425</v>
      </c>
      <c r="C1283" s="72" t="s">
        <v>1097</v>
      </c>
      <c r="D1283" s="72">
        <f>SUMIFS('Comm_vacancy-LA_data'!E:E,'Comm_vacancy-LA_data'!$D:$D,'Comm_vacancy-inputs_1'!$C1283,'Comm_vacancy-LA_data'!$B:$B,'Comm_vacancy-inputs_1'!$B1283)</f>
        <v>4085</v>
      </c>
      <c r="E1283" s="72">
        <f>SUMIFS('Comm_vacancy-LA_data'!F:F,'Comm_vacancy-LA_data'!$D:$D,'Comm_vacancy-inputs_1'!$C1283,'Comm_vacancy-LA_data'!$B:$B,'Comm_vacancy-inputs_1'!$B1283)</f>
        <v>297</v>
      </c>
      <c r="F1283" s="132">
        <f t="shared" ref="F1283:F1346" si="40">IF(E1283&lt;&gt;0,E1283/D1283,"-")</f>
        <v>7.2705018359853116E-2</v>
      </c>
      <c r="G1283" s="108">
        <f t="shared" ref="G1283:G1346" si="41">DATE(LEFT(C1283,4),RIGHT(LEFT(C1283,7),2),1)</f>
        <v>43556</v>
      </c>
    </row>
    <row r="1284" spans="1:7" x14ac:dyDescent="0.35">
      <c r="A1284" s="72" t="s">
        <v>424</v>
      </c>
      <c r="B1284" s="72" t="s">
        <v>425</v>
      </c>
      <c r="C1284" s="72" t="s">
        <v>1098</v>
      </c>
      <c r="D1284" s="72">
        <f>SUMIFS('Comm_vacancy-LA_data'!E:E,'Comm_vacancy-LA_data'!$D:$D,'Comm_vacancy-inputs_1'!$C1284,'Comm_vacancy-LA_data'!$B:$B,'Comm_vacancy-inputs_1'!$B1284)</f>
        <v>4039</v>
      </c>
      <c r="E1284" s="72">
        <f>SUMIFS('Comm_vacancy-LA_data'!F:F,'Comm_vacancy-LA_data'!$D:$D,'Comm_vacancy-inputs_1'!$C1284,'Comm_vacancy-LA_data'!$B:$B,'Comm_vacancy-inputs_1'!$B1284)</f>
        <v>311</v>
      </c>
      <c r="F1284" s="132">
        <f t="shared" si="40"/>
        <v>7.6999257241891564E-2</v>
      </c>
      <c r="G1284" s="108">
        <f t="shared" si="41"/>
        <v>43466</v>
      </c>
    </row>
    <row r="1285" spans="1:7" x14ac:dyDescent="0.35">
      <c r="A1285" s="72" t="s">
        <v>424</v>
      </c>
      <c r="B1285" s="72" t="s">
        <v>425</v>
      </c>
      <c r="C1285" s="72" t="s">
        <v>1099</v>
      </c>
      <c r="D1285" s="72">
        <f>SUMIFS('Comm_vacancy-LA_data'!E:E,'Comm_vacancy-LA_data'!$D:$D,'Comm_vacancy-inputs_1'!$C1285,'Comm_vacancy-LA_data'!$B:$B,'Comm_vacancy-inputs_1'!$B1285)</f>
        <v>4227</v>
      </c>
      <c r="E1285" s="72">
        <f>SUMIFS('Comm_vacancy-LA_data'!F:F,'Comm_vacancy-LA_data'!$D:$D,'Comm_vacancy-inputs_1'!$C1285,'Comm_vacancy-LA_data'!$B:$B,'Comm_vacancy-inputs_1'!$B1285)</f>
        <v>339</v>
      </c>
      <c r="F1285" s="132">
        <f t="shared" si="40"/>
        <v>8.0198722498225697E-2</v>
      </c>
      <c r="G1285" s="108">
        <f t="shared" si="41"/>
        <v>43374</v>
      </c>
    </row>
    <row r="1286" spans="1:7" x14ac:dyDescent="0.35">
      <c r="A1286" s="72" t="s">
        <v>428</v>
      </c>
      <c r="B1286" s="72" t="s">
        <v>429</v>
      </c>
      <c r="C1286" s="72" t="s">
        <v>1088</v>
      </c>
      <c r="D1286" s="72">
        <f>SUMIFS('Comm_vacancy-LA_data'!E:E,'Comm_vacancy-LA_data'!$D:$D,'Comm_vacancy-inputs_1'!$C1286,'Comm_vacancy-LA_data'!$B:$B,'Comm_vacancy-inputs_1'!$B1286)</f>
        <v>2819</v>
      </c>
      <c r="E1286" s="72">
        <f>SUMIFS('Comm_vacancy-LA_data'!F:F,'Comm_vacancy-LA_data'!$D:$D,'Comm_vacancy-inputs_1'!$C1286,'Comm_vacancy-LA_data'!$B:$B,'Comm_vacancy-inputs_1'!$B1286)</f>
        <v>128</v>
      </c>
      <c r="F1286" s="132">
        <f t="shared" si="40"/>
        <v>4.5406172401560835E-2</v>
      </c>
      <c r="G1286" s="108">
        <f t="shared" si="41"/>
        <v>44378</v>
      </c>
    </row>
    <row r="1287" spans="1:7" x14ac:dyDescent="0.35">
      <c r="A1287" s="72" t="s">
        <v>428</v>
      </c>
      <c r="B1287" s="72" t="s">
        <v>429</v>
      </c>
      <c r="C1287" s="72" t="s">
        <v>1089</v>
      </c>
      <c r="D1287" s="72">
        <f>SUMIFS('Comm_vacancy-LA_data'!E:E,'Comm_vacancy-LA_data'!$D:$D,'Comm_vacancy-inputs_1'!$C1287,'Comm_vacancy-LA_data'!$B:$B,'Comm_vacancy-inputs_1'!$B1287)</f>
        <v>2823</v>
      </c>
      <c r="E1287" s="72">
        <f>SUMIFS('Comm_vacancy-LA_data'!F:F,'Comm_vacancy-LA_data'!$D:$D,'Comm_vacancy-inputs_1'!$C1287,'Comm_vacancy-LA_data'!$B:$B,'Comm_vacancy-inputs_1'!$B1287)</f>
        <v>131</v>
      </c>
      <c r="F1287" s="132">
        <f t="shared" si="40"/>
        <v>4.6404534183492739E-2</v>
      </c>
      <c r="G1287" s="108">
        <f t="shared" si="41"/>
        <v>44287</v>
      </c>
    </row>
    <row r="1288" spans="1:7" x14ac:dyDescent="0.35">
      <c r="A1288" s="72" t="s">
        <v>428</v>
      </c>
      <c r="B1288" s="72" t="s">
        <v>429</v>
      </c>
      <c r="C1288" s="72" t="s">
        <v>1090</v>
      </c>
      <c r="D1288" s="72">
        <f>SUMIFS('Comm_vacancy-LA_data'!E:E,'Comm_vacancy-LA_data'!$D:$D,'Comm_vacancy-inputs_1'!$C1288,'Comm_vacancy-LA_data'!$B:$B,'Comm_vacancy-inputs_1'!$B1288)</f>
        <v>2820</v>
      </c>
      <c r="E1288" s="72">
        <f>SUMIFS('Comm_vacancy-LA_data'!F:F,'Comm_vacancy-LA_data'!$D:$D,'Comm_vacancy-inputs_1'!$C1288,'Comm_vacancy-LA_data'!$B:$B,'Comm_vacancy-inputs_1'!$B1288)</f>
        <v>176</v>
      </c>
      <c r="F1288" s="132">
        <f t="shared" si="40"/>
        <v>6.2411347517730496E-2</v>
      </c>
      <c r="G1288" s="108">
        <f t="shared" si="41"/>
        <v>44197</v>
      </c>
    </row>
    <row r="1289" spans="1:7" x14ac:dyDescent="0.35">
      <c r="A1289" s="72" t="s">
        <v>428</v>
      </c>
      <c r="B1289" s="72" t="s">
        <v>429</v>
      </c>
      <c r="C1289" s="72" t="s">
        <v>1091</v>
      </c>
      <c r="D1289" s="72">
        <f>SUMIFS('Comm_vacancy-LA_data'!E:E,'Comm_vacancy-LA_data'!$D:$D,'Comm_vacancy-inputs_1'!$C1289,'Comm_vacancy-LA_data'!$B:$B,'Comm_vacancy-inputs_1'!$B1289)</f>
        <v>2821</v>
      </c>
      <c r="E1289" s="72">
        <f>SUMIFS('Comm_vacancy-LA_data'!F:F,'Comm_vacancy-LA_data'!$D:$D,'Comm_vacancy-inputs_1'!$C1289,'Comm_vacancy-LA_data'!$B:$B,'Comm_vacancy-inputs_1'!$B1289)</f>
        <v>153</v>
      </c>
      <c r="F1289" s="132">
        <f t="shared" si="40"/>
        <v>5.4236086494151008E-2</v>
      </c>
      <c r="G1289" s="108">
        <f t="shared" si="41"/>
        <v>44105</v>
      </c>
    </row>
    <row r="1290" spans="1:7" x14ac:dyDescent="0.35">
      <c r="A1290" s="72" t="s">
        <v>428</v>
      </c>
      <c r="B1290" s="72" t="s">
        <v>429</v>
      </c>
      <c r="C1290" s="72" t="s">
        <v>1092</v>
      </c>
      <c r="D1290" s="72">
        <f>SUMIFS('Comm_vacancy-LA_data'!E:E,'Comm_vacancy-LA_data'!$D:$D,'Comm_vacancy-inputs_1'!$C1290,'Comm_vacancy-LA_data'!$B:$B,'Comm_vacancy-inputs_1'!$B1290)</f>
        <v>2813</v>
      </c>
      <c r="E1290" s="72">
        <f>SUMIFS('Comm_vacancy-LA_data'!F:F,'Comm_vacancy-LA_data'!$D:$D,'Comm_vacancy-inputs_1'!$C1290,'Comm_vacancy-LA_data'!$B:$B,'Comm_vacancy-inputs_1'!$B1290)</f>
        <v>144</v>
      </c>
      <c r="F1290" s="132">
        <f t="shared" si="40"/>
        <v>5.1190899395662993E-2</v>
      </c>
      <c r="G1290" s="108">
        <f t="shared" si="41"/>
        <v>44013</v>
      </c>
    </row>
    <row r="1291" spans="1:7" x14ac:dyDescent="0.35">
      <c r="A1291" s="72" t="s">
        <v>428</v>
      </c>
      <c r="B1291" s="72" t="s">
        <v>429</v>
      </c>
      <c r="C1291" s="72" t="s">
        <v>1093</v>
      </c>
      <c r="D1291" s="72">
        <f>SUMIFS('Comm_vacancy-LA_data'!E:E,'Comm_vacancy-LA_data'!$D:$D,'Comm_vacancy-inputs_1'!$C1291,'Comm_vacancy-LA_data'!$B:$B,'Comm_vacancy-inputs_1'!$B1291)</f>
        <v>2802</v>
      </c>
      <c r="E1291" s="72">
        <f>SUMIFS('Comm_vacancy-LA_data'!F:F,'Comm_vacancy-LA_data'!$D:$D,'Comm_vacancy-inputs_1'!$C1291,'Comm_vacancy-LA_data'!$B:$B,'Comm_vacancy-inputs_1'!$B1291)</f>
        <v>158</v>
      </c>
      <c r="F1291" s="132">
        <f t="shared" si="40"/>
        <v>5.638829407566024E-2</v>
      </c>
      <c r="G1291" s="108">
        <f t="shared" si="41"/>
        <v>43922</v>
      </c>
    </row>
    <row r="1292" spans="1:7" x14ac:dyDescent="0.35">
      <c r="A1292" s="72" t="s">
        <v>428</v>
      </c>
      <c r="B1292" s="72" t="s">
        <v>429</v>
      </c>
      <c r="C1292" s="72" t="s">
        <v>1094</v>
      </c>
      <c r="D1292" s="72">
        <f>SUMIFS('Comm_vacancy-LA_data'!E:E,'Comm_vacancy-LA_data'!$D:$D,'Comm_vacancy-inputs_1'!$C1292,'Comm_vacancy-LA_data'!$B:$B,'Comm_vacancy-inputs_1'!$B1292)</f>
        <v>2801</v>
      </c>
      <c r="E1292" s="72">
        <f>SUMIFS('Comm_vacancy-LA_data'!F:F,'Comm_vacancy-LA_data'!$D:$D,'Comm_vacancy-inputs_1'!$C1292,'Comm_vacancy-LA_data'!$B:$B,'Comm_vacancy-inputs_1'!$B1292)</f>
        <v>156</v>
      </c>
      <c r="F1292" s="132">
        <f t="shared" si="40"/>
        <v>5.5694394858978938E-2</v>
      </c>
      <c r="G1292" s="108">
        <f t="shared" si="41"/>
        <v>43831</v>
      </c>
    </row>
    <row r="1293" spans="1:7" x14ac:dyDescent="0.35">
      <c r="A1293" s="72" t="s">
        <v>428</v>
      </c>
      <c r="B1293" s="72" t="s">
        <v>429</v>
      </c>
      <c r="C1293" s="72" t="s">
        <v>1095</v>
      </c>
      <c r="D1293" s="72">
        <f>SUMIFS('Comm_vacancy-LA_data'!E:E,'Comm_vacancy-LA_data'!$D:$D,'Comm_vacancy-inputs_1'!$C1293,'Comm_vacancy-LA_data'!$B:$B,'Comm_vacancy-inputs_1'!$B1293)</f>
        <v>2799</v>
      </c>
      <c r="E1293" s="72">
        <f>SUMIFS('Comm_vacancy-LA_data'!F:F,'Comm_vacancy-LA_data'!$D:$D,'Comm_vacancy-inputs_1'!$C1293,'Comm_vacancy-LA_data'!$B:$B,'Comm_vacancy-inputs_1'!$B1293)</f>
        <v>159</v>
      </c>
      <c r="F1293" s="132">
        <f t="shared" si="40"/>
        <v>5.6806002143622719E-2</v>
      </c>
      <c r="G1293" s="108">
        <f t="shared" si="41"/>
        <v>43739</v>
      </c>
    </row>
    <row r="1294" spans="1:7" x14ac:dyDescent="0.35">
      <c r="A1294" s="72" t="s">
        <v>428</v>
      </c>
      <c r="B1294" s="72" t="s">
        <v>429</v>
      </c>
      <c r="C1294" s="72" t="s">
        <v>1096</v>
      </c>
      <c r="D1294" s="72">
        <f>SUMIFS('Comm_vacancy-LA_data'!E:E,'Comm_vacancy-LA_data'!$D:$D,'Comm_vacancy-inputs_1'!$C1294,'Comm_vacancy-LA_data'!$B:$B,'Comm_vacancy-inputs_1'!$B1294)</f>
        <v>2810</v>
      </c>
      <c r="E1294" s="72">
        <f>SUMIFS('Comm_vacancy-LA_data'!F:F,'Comm_vacancy-LA_data'!$D:$D,'Comm_vacancy-inputs_1'!$C1294,'Comm_vacancy-LA_data'!$B:$B,'Comm_vacancy-inputs_1'!$B1294)</f>
        <v>160</v>
      </c>
      <c r="F1294" s="132">
        <f t="shared" si="40"/>
        <v>5.6939501779359428E-2</v>
      </c>
      <c r="G1294" s="108">
        <f t="shared" si="41"/>
        <v>43647</v>
      </c>
    </row>
    <row r="1295" spans="1:7" x14ac:dyDescent="0.35">
      <c r="A1295" s="72" t="s">
        <v>428</v>
      </c>
      <c r="B1295" s="72" t="s">
        <v>429</v>
      </c>
      <c r="C1295" s="72" t="s">
        <v>1097</v>
      </c>
      <c r="D1295" s="72">
        <f>SUMIFS('Comm_vacancy-LA_data'!E:E,'Comm_vacancy-LA_data'!$D:$D,'Comm_vacancy-inputs_1'!$C1295,'Comm_vacancy-LA_data'!$B:$B,'Comm_vacancy-inputs_1'!$B1295)</f>
        <v>2819</v>
      </c>
      <c r="E1295" s="72">
        <f>SUMIFS('Comm_vacancy-LA_data'!F:F,'Comm_vacancy-LA_data'!$D:$D,'Comm_vacancy-inputs_1'!$C1295,'Comm_vacancy-LA_data'!$B:$B,'Comm_vacancy-inputs_1'!$B1295)</f>
        <v>157</v>
      </c>
      <c r="F1295" s="132">
        <f t="shared" si="40"/>
        <v>5.5693508336289464E-2</v>
      </c>
      <c r="G1295" s="108">
        <f t="shared" si="41"/>
        <v>43556</v>
      </c>
    </row>
    <row r="1296" spans="1:7" x14ac:dyDescent="0.35">
      <c r="A1296" s="72" t="s">
        <v>428</v>
      </c>
      <c r="B1296" s="72" t="s">
        <v>429</v>
      </c>
      <c r="C1296" s="72" t="s">
        <v>1098</v>
      </c>
      <c r="D1296" s="72">
        <f>SUMIFS('Comm_vacancy-LA_data'!E:E,'Comm_vacancy-LA_data'!$D:$D,'Comm_vacancy-inputs_1'!$C1296,'Comm_vacancy-LA_data'!$B:$B,'Comm_vacancy-inputs_1'!$B1296)</f>
        <v>2785</v>
      </c>
      <c r="E1296" s="72">
        <f>SUMIFS('Comm_vacancy-LA_data'!F:F,'Comm_vacancy-LA_data'!$D:$D,'Comm_vacancy-inputs_1'!$C1296,'Comm_vacancy-LA_data'!$B:$B,'Comm_vacancy-inputs_1'!$B1296)</f>
        <v>165</v>
      </c>
      <c r="F1296" s="132">
        <f t="shared" si="40"/>
        <v>5.9245960502692999E-2</v>
      </c>
      <c r="G1296" s="108">
        <f t="shared" si="41"/>
        <v>43466</v>
      </c>
    </row>
    <row r="1297" spans="1:7" x14ac:dyDescent="0.35">
      <c r="A1297" s="72" t="s">
        <v>428</v>
      </c>
      <c r="B1297" s="72" t="s">
        <v>429</v>
      </c>
      <c r="C1297" s="72" t="s">
        <v>1099</v>
      </c>
      <c r="D1297" s="72">
        <f>SUMIFS('Comm_vacancy-LA_data'!E:E,'Comm_vacancy-LA_data'!$D:$D,'Comm_vacancy-inputs_1'!$C1297,'Comm_vacancy-LA_data'!$B:$B,'Comm_vacancy-inputs_1'!$B1297)</f>
        <v>2896</v>
      </c>
      <c r="E1297" s="72">
        <f>SUMIFS('Comm_vacancy-LA_data'!F:F,'Comm_vacancy-LA_data'!$D:$D,'Comm_vacancy-inputs_1'!$C1297,'Comm_vacancy-LA_data'!$B:$B,'Comm_vacancy-inputs_1'!$B1297)</f>
        <v>167</v>
      </c>
      <c r="F1297" s="132">
        <f t="shared" si="40"/>
        <v>5.766574585635359E-2</v>
      </c>
      <c r="G1297" s="108">
        <f t="shared" si="41"/>
        <v>43374</v>
      </c>
    </row>
    <row r="1298" spans="1:7" x14ac:dyDescent="0.35">
      <c r="A1298" s="72" t="s">
        <v>430</v>
      </c>
      <c r="B1298" s="72" t="s">
        <v>431</v>
      </c>
      <c r="C1298" s="72" t="s">
        <v>1088</v>
      </c>
      <c r="D1298" s="72">
        <f>SUMIFS('Comm_vacancy-LA_data'!E:E,'Comm_vacancy-LA_data'!$D:$D,'Comm_vacancy-inputs_1'!$C1298,'Comm_vacancy-LA_data'!$B:$B,'Comm_vacancy-inputs_1'!$B1298)</f>
        <v>2731</v>
      </c>
      <c r="E1298" s="72">
        <f>SUMIFS('Comm_vacancy-LA_data'!F:F,'Comm_vacancy-LA_data'!$D:$D,'Comm_vacancy-inputs_1'!$C1298,'Comm_vacancy-LA_data'!$B:$B,'Comm_vacancy-inputs_1'!$B1298)</f>
        <v>167</v>
      </c>
      <c r="F1298" s="132">
        <f t="shared" si="40"/>
        <v>6.1149761991944343E-2</v>
      </c>
      <c r="G1298" s="108">
        <f t="shared" si="41"/>
        <v>44378</v>
      </c>
    </row>
    <row r="1299" spans="1:7" x14ac:dyDescent="0.35">
      <c r="A1299" s="72" t="s">
        <v>430</v>
      </c>
      <c r="B1299" s="72" t="s">
        <v>431</v>
      </c>
      <c r="C1299" s="72" t="s">
        <v>1089</v>
      </c>
      <c r="D1299" s="72">
        <f>SUMIFS('Comm_vacancy-LA_data'!E:E,'Comm_vacancy-LA_data'!$D:$D,'Comm_vacancy-inputs_1'!$C1299,'Comm_vacancy-LA_data'!$B:$B,'Comm_vacancy-inputs_1'!$B1299)</f>
        <v>2733</v>
      </c>
      <c r="E1299" s="72">
        <f>SUMIFS('Comm_vacancy-LA_data'!F:F,'Comm_vacancy-LA_data'!$D:$D,'Comm_vacancy-inputs_1'!$C1299,'Comm_vacancy-LA_data'!$B:$B,'Comm_vacancy-inputs_1'!$B1299)</f>
        <v>166</v>
      </c>
      <c r="F1299" s="132">
        <f t="shared" si="40"/>
        <v>6.0739114526161729E-2</v>
      </c>
      <c r="G1299" s="108">
        <f t="shared" si="41"/>
        <v>44287</v>
      </c>
    </row>
    <row r="1300" spans="1:7" x14ac:dyDescent="0.35">
      <c r="A1300" s="72" t="s">
        <v>430</v>
      </c>
      <c r="B1300" s="72" t="s">
        <v>431</v>
      </c>
      <c r="C1300" s="72" t="s">
        <v>1090</v>
      </c>
      <c r="D1300" s="72">
        <f>SUMIFS('Comm_vacancy-LA_data'!E:E,'Comm_vacancy-LA_data'!$D:$D,'Comm_vacancy-inputs_1'!$C1300,'Comm_vacancy-LA_data'!$B:$B,'Comm_vacancy-inputs_1'!$B1300)</f>
        <v>2726</v>
      </c>
      <c r="E1300" s="72">
        <f>SUMIFS('Comm_vacancy-LA_data'!F:F,'Comm_vacancy-LA_data'!$D:$D,'Comm_vacancy-inputs_1'!$C1300,'Comm_vacancy-LA_data'!$B:$B,'Comm_vacancy-inputs_1'!$B1300)</f>
        <v>166</v>
      </c>
      <c r="F1300" s="132">
        <f t="shared" si="40"/>
        <v>6.0895084372707263E-2</v>
      </c>
      <c r="G1300" s="108">
        <f t="shared" si="41"/>
        <v>44197</v>
      </c>
    </row>
    <row r="1301" spans="1:7" x14ac:dyDescent="0.35">
      <c r="A1301" s="72" t="s">
        <v>430</v>
      </c>
      <c r="B1301" s="72" t="s">
        <v>431</v>
      </c>
      <c r="C1301" s="72" t="s">
        <v>1091</v>
      </c>
      <c r="D1301" s="72">
        <f>SUMIFS('Comm_vacancy-LA_data'!E:E,'Comm_vacancy-LA_data'!$D:$D,'Comm_vacancy-inputs_1'!$C1301,'Comm_vacancy-LA_data'!$B:$B,'Comm_vacancy-inputs_1'!$B1301)</f>
        <v>2734</v>
      </c>
      <c r="E1301" s="72">
        <f>SUMIFS('Comm_vacancy-LA_data'!F:F,'Comm_vacancy-LA_data'!$D:$D,'Comm_vacancy-inputs_1'!$C1301,'Comm_vacancy-LA_data'!$B:$B,'Comm_vacancy-inputs_1'!$B1301)</f>
        <v>168</v>
      </c>
      <c r="F1301" s="132">
        <f t="shared" si="40"/>
        <v>6.1448427212874905E-2</v>
      </c>
      <c r="G1301" s="108">
        <f t="shared" si="41"/>
        <v>44105</v>
      </c>
    </row>
    <row r="1302" spans="1:7" x14ac:dyDescent="0.35">
      <c r="A1302" s="72" t="s">
        <v>430</v>
      </c>
      <c r="B1302" s="72" t="s">
        <v>431</v>
      </c>
      <c r="C1302" s="72" t="s">
        <v>1092</v>
      </c>
      <c r="D1302" s="72">
        <f>SUMIFS('Comm_vacancy-LA_data'!E:E,'Comm_vacancy-LA_data'!$D:$D,'Comm_vacancy-inputs_1'!$C1302,'Comm_vacancy-LA_data'!$B:$B,'Comm_vacancy-inputs_1'!$B1302)</f>
        <v>2742</v>
      </c>
      <c r="E1302" s="72">
        <f>SUMIFS('Comm_vacancy-LA_data'!F:F,'Comm_vacancy-LA_data'!$D:$D,'Comm_vacancy-inputs_1'!$C1302,'Comm_vacancy-LA_data'!$B:$B,'Comm_vacancy-inputs_1'!$B1302)</f>
        <v>162</v>
      </c>
      <c r="F1302" s="132">
        <f t="shared" si="40"/>
        <v>5.9080962800875277E-2</v>
      </c>
      <c r="G1302" s="108">
        <f t="shared" si="41"/>
        <v>44013</v>
      </c>
    </row>
    <row r="1303" spans="1:7" x14ac:dyDescent="0.35">
      <c r="A1303" s="72" t="s">
        <v>430</v>
      </c>
      <c r="B1303" s="72" t="s">
        <v>431</v>
      </c>
      <c r="C1303" s="72" t="s">
        <v>1093</v>
      </c>
      <c r="D1303" s="72">
        <f>SUMIFS('Comm_vacancy-LA_data'!E:E,'Comm_vacancy-LA_data'!$D:$D,'Comm_vacancy-inputs_1'!$C1303,'Comm_vacancy-LA_data'!$B:$B,'Comm_vacancy-inputs_1'!$B1303)</f>
        <v>2729</v>
      </c>
      <c r="E1303" s="72">
        <f>SUMIFS('Comm_vacancy-LA_data'!F:F,'Comm_vacancy-LA_data'!$D:$D,'Comm_vacancy-inputs_1'!$C1303,'Comm_vacancy-LA_data'!$B:$B,'Comm_vacancy-inputs_1'!$B1303)</f>
        <v>170</v>
      </c>
      <c r="F1303" s="132">
        <f t="shared" si="40"/>
        <v>6.2293880542323196E-2</v>
      </c>
      <c r="G1303" s="108">
        <f t="shared" si="41"/>
        <v>43922</v>
      </c>
    </row>
    <row r="1304" spans="1:7" x14ac:dyDescent="0.35">
      <c r="A1304" s="72" t="s">
        <v>430</v>
      </c>
      <c r="B1304" s="72" t="s">
        <v>431</v>
      </c>
      <c r="C1304" s="72" t="s">
        <v>1094</v>
      </c>
      <c r="D1304" s="72">
        <f>SUMIFS('Comm_vacancy-LA_data'!E:E,'Comm_vacancy-LA_data'!$D:$D,'Comm_vacancy-inputs_1'!$C1304,'Comm_vacancy-LA_data'!$B:$B,'Comm_vacancy-inputs_1'!$B1304)</f>
        <v>2720</v>
      </c>
      <c r="E1304" s="72">
        <f>SUMIFS('Comm_vacancy-LA_data'!F:F,'Comm_vacancy-LA_data'!$D:$D,'Comm_vacancy-inputs_1'!$C1304,'Comm_vacancy-LA_data'!$B:$B,'Comm_vacancy-inputs_1'!$B1304)</f>
        <v>178</v>
      </c>
      <c r="F1304" s="132">
        <f t="shared" si="40"/>
        <v>6.5441176470588239E-2</v>
      </c>
      <c r="G1304" s="108">
        <f t="shared" si="41"/>
        <v>43831</v>
      </c>
    </row>
    <row r="1305" spans="1:7" x14ac:dyDescent="0.35">
      <c r="A1305" s="72" t="s">
        <v>430</v>
      </c>
      <c r="B1305" s="72" t="s">
        <v>431</v>
      </c>
      <c r="C1305" s="72" t="s">
        <v>1095</v>
      </c>
      <c r="D1305" s="72">
        <f>SUMIFS('Comm_vacancy-LA_data'!E:E,'Comm_vacancy-LA_data'!$D:$D,'Comm_vacancy-inputs_1'!$C1305,'Comm_vacancy-LA_data'!$B:$B,'Comm_vacancy-inputs_1'!$B1305)</f>
        <v>2725</v>
      </c>
      <c r="E1305" s="72">
        <f>SUMIFS('Comm_vacancy-LA_data'!F:F,'Comm_vacancy-LA_data'!$D:$D,'Comm_vacancy-inputs_1'!$C1305,'Comm_vacancy-LA_data'!$B:$B,'Comm_vacancy-inputs_1'!$B1305)</f>
        <v>170</v>
      </c>
      <c r="F1305" s="132">
        <f t="shared" si="40"/>
        <v>6.2385321100917435E-2</v>
      </c>
      <c r="G1305" s="108">
        <f t="shared" si="41"/>
        <v>43739</v>
      </c>
    </row>
    <row r="1306" spans="1:7" x14ac:dyDescent="0.35">
      <c r="A1306" s="72" t="s">
        <v>430</v>
      </c>
      <c r="B1306" s="72" t="s">
        <v>431</v>
      </c>
      <c r="C1306" s="72" t="s">
        <v>1096</v>
      </c>
      <c r="D1306" s="72">
        <f>SUMIFS('Comm_vacancy-LA_data'!E:E,'Comm_vacancy-LA_data'!$D:$D,'Comm_vacancy-inputs_1'!$C1306,'Comm_vacancy-LA_data'!$B:$B,'Comm_vacancy-inputs_1'!$B1306)</f>
        <v>2709</v>
      </c>
      <c r="E1306" s="72">
        <f>SUMIFS('Comm_vacancy-LA_data'!F:F,'Comm_vacancy-LA_data'!$D:$D,'Comm_vacancy-inputs_1'!$C1306,'Comm_vacancy-LA_data'!$B:$B,'Comm_vacancy-inputs_1'!$B1306)</f>
        <v>165</v>
      </c>
      <c r="F1306" s="132">
        <f t="shared" si="40"/>
        <v>6.0908084163898119E-2</v>
      </c>
      <c r="G1306" s="108">
        <f t="shared" si="41"/>
        <v>43647</v>
      </c>
    </row>
    <row r="1307" spans="1:7" x14ac:dyDescent="0.35">
      <c r="A1307" s="72" t="s">
        <v>430</v>
      </c>
      <c r="B1307" s="72" t="s">
        <v>431</v>
      </c>
      <c r="C1307" s="72" t="s">
        <v>1097</v>
      </c>
      <c r="D1307" s="72">
        <f>SUMIFS('Comm_vacancy-LA_data'!E:E,'Comm_vacancy-LA_data'!$D:$D,'Comm_vacancy-inputs_1'!$C1307,'Comm_vacancy-LA_data'!$B:$B,'Comm_vacancy-inputs_1'!$B1307)</f>
        <v>2706</v>
      </c>
      <c r="E1307" s="72">
        <f>SUMIFS('Comm_vacancy-LA_data'!F:F,'Comm_vacancy-LA_data'!$D:$D,'Comm_vacancy-inputs_1'!$C1307,'Comm_vacancy-LA_data'!$B:$B,'Comm_vacancy-inputs_1'!$B1307)</f>
        <v>126</v>
      </c>
      <c r="F1307" s="132">
        <f t="shared" si="40"/>
        <v>4.6563192904656318E-2</v>
      </c>
      <c r="G1307" s="108">
        <f t="shared" si="41"/>
        <v>43556</v>
      </c>
    </row>
    <row r="1308" spans="1:7" x14ac:dyDescent="0.35">
      <c r="A1308" s="72" t="s">
        <v>430</v>
      </c>
      <c r="B1308" s="72" t="s">
        <v>431</v>
      </c>
      <c r="C1308" s="72" t="s">
        <v>1098</v>
      </c>
      <c r="D1308" s="72">
        <f>SUMIFS('Comm_vacancy-LA_data'!E:E,'Comm_vacancy-LA_data'!$D:$D,'Comm_vacancy-inputs_1'!$C1308,'Comm_vacancy-LA_data'!$B:$B,'Comm_vacancy-inputs_1'!$B1308)</f>
        <v>2689</v>
      </c>
      <c r="E1308" s="72">
        <f>SUMIFS('Comm_vacancy-LA_data'!F:F,'Comm_vacancy-LA_data'!$D:$D,'Comm_vacancy-inputs_1'!$C1308,'Comm_vacancy-LA_data'!$B:$B,'Comm_vacancy-inputs_1'!$B1308)</f>
        <v>134</v>
      </c>
      <c r="F1308" s="132">
        <f t="shared" si="40"/>
        <v>4.9832651543324655E-2</v>
      </c>
      <c r="G1308" s="108">
        <f t="shared" si="41"/>
        <v>43466</v>
      </c>
    </row>
    <row r="1309" spans="1:7" x14ac:dyDescent="0.35">
      <c r="A1309" s="72" t="s">
        <v>430</v>
      </c>
      <c r="B1309" s="72" t="s">
        <v>431</v>
      </c>
      <c r="C1309" s="72" t="s">
        <v>1099</v>
      </c>
      <c r="D1309" s="72">
        <f>SUMIFS('Comm_vacancy-LA_data'!E:E,'Comm_vacancy-LA_data'!$D:$D,'Comm_vacancy-inputs_1'!$C1309,'Comm_vacancy-LA_data'!$B:$B,'Comm_vacancy-inputs_1'!$B1309)</f>
        <v>2794</v>
      </c>
      <c r="E1309" s="72">
        <f>SUMIFS('Comm_vacancy-LA_data'!F:F,'Comm_vacancy-LA_data'!$D:$D,'Comm_vacancy-inputs_1'!$C1309,'Comm_vacancy-LA_data'!$B:$B,'Comm_vacancy-inputs_1'!$B1309)</f>
        <v>144</v>
      </c>
      <c r="F1309" s="132">
        <f t="shared" si="40"/>
        <v>5.1539012168933432E-2</v>
      </c>
      <c r="G1309" s="108">
        <f t="shared" si="41"/>
        <v>43374</v>
      </c>
    </row>
    <row r="1310" spans="1:7" x14ac:dyDescent="0.35">
      <c r="A1310" s="72" t="s">
        <v>434</v>
      </c>
      <c r="B1310" s="72" t="s">
        <v>435</v>
      </c>
      <c r="C1310" s="72" t="s">
        <v>1088</v>
      </c>
      <c r="D1310" s="72">
        <f>SUMIFS('Comm_vacancy-LA_data'!E:E,'Comm_vacancy-LA_data'!$D:$D,'Comm_vacancy-inputs_1'!$C1310,'Comm_vacancy-LA_data'!$B:$B,'Comm_vacancy-inputs_1'!$B1310)</f>
        <v>4775</v>
      </c>
      <c r="E1310" s="72">
        <f>SUMIFS('Comm_vacancy-LA_data'!F:F,'Comm_vacancy-LA_data'!$D:$D,'Comm_vacancy-inputs_1'!$C1310,'Comm_vacancy-LA_data'!$B:$B,'Comm_vacancy-inputs_1'!$B1310)</f>
        <v>0</v>
      </c>
      <c r="F1310" s="132" t="str">
        <f t="shared" si="40"/>
        <v>-</v>
      </c>
      <c r="G1310" s="108">
        <f t="shared" si="41"/>
        <v>44378</v>
      </c>
    </row>
    <row r="1311" spans="1:7" x14ac:dyDescent="0.35">
      <c r="A1311" s="72" t="s">
        <v>434</v>
      </c>
      <c r="B1311" s="72" t="s">
        <v>435</v>
      </c>
      <c r="C1311" s="72" t="s">
        <v>1089</v>
      </c>
      <c r="D1311" s="72">
        <f>SUMIFS('Comm_vacancy-LA_data'!E:E,'Comm_vacancy-LA_data'!$D:$D,'Comm_vacancy-inputs_1'!$C1311,'Comm_vacancy-LA_data'!$B:$B,'Comm_vacancy-inputs_1'!$B1311)</f>
        <v>4789</v>
      </c>
      <c r="E1311" s="72">
        <f>SUMIFS('Comm_vacancy-LA_data'!F:F,'Comm_vacancy-LA_data'!$D:$D,'Comm_vacancy-inputs_1'!$C1311,'Comm_vacancy-LA_data'!$B:$B,'Comm_vacancy-inputs_1'!$B1311)</f>
        <v>0</v>
      </c>
      <c r="F1311" s="132" t="str">
        <f t="shared" si="40"/>
        <v>-</v>
      </c>
      <c r="G1311" s="108">
        <f t="shared" si="41"/>
        <v>44287</v>
      </c>
    </row>
    <row r="1312" spans="1:7" x14ac:dyDescent="0.35">
      <c r="A1312" s="72" t="s">
        <v>434</v>
      </c>
      <c r="B1312" s="72" t="s">
        <v>435</v>
      </c>
      <c r="C1312" s="72" t="s">
        <v>1090</v>
      </c>
      <c r="D1312" s="72">
        <f>SUMIFS('Comm_vacancy-LA_data'!E:E,'Comm_vacancy-LA_data'!$D:$D,'Comm_vacancy-inputs_1'!$C1312,'Comm_vacancy-LA_data'!$B:$B,'Comm_vacancy-inputs_1'!$B1312)</f>
        <v>4794</v>
      </c>
      <c r="E1312" s="72">
        <f>SUMIFS('Comm_vacancy-LA_data'!F:F,'Comm_vacancy-LA_data'!$D:$D,'Comm_vacancy-inputs_1'!$C1312,'Comm_vacancy-LA_data'!$B:$B,'Comm_vacancy-inputs_1'!$B1312)</f>
        <v>0</v>
      </c>
      <c r="F1312" s="132" t="str">
        <f t="shared" si="40"/>
        <v>-</v>
      </c>
      <c r="G1312" s="108">
        <f t="shared" si="41"/>
        <v>44197</v>
      </c>
    </row>
    <row r="1313" spans="1:7" x14ac:dyDescent="0.35">
      <c r="A1313" s="72" t="s">
        <v>434</v>
      </c>
      <c r="B1313" s="72" t="s">
        <v>435</v>
      </c>
      <c r="C1313" s="72" t="s">
        <v>1091</v>
      </c>
      <c r="D1313" s="72">
        <f>SUMIFS('Comm_vacancy-LA_data'!E:E,'Comm_vacancy-LA_data'!$D:$D,'Comm_vacancy-inputs_1'!$C1313,'Comm_vacancy-LA_data'!$B:$B,'Comm_vacancy-inputs_1'!$B1313)</f>
        <v>4808</v>
      </c>
      <c r="E1313" s="72">
        <f>SUMIFS('Comm_vacancy-LA_data'!F:F,'Comm_vacancy-LA_data'!$D:$D,'Comm_vacancy-inputs_1'!$C1313,'Comm_vacancy-LA_data'!$B:$B,'Comm_vacancy-inputs_1'!$B1313)</f>
        <v>0</v>
      </c>
      <c r="F1313" s="132" t="str">
        <f t="shared" si="40"/>
        <v>-</v>
      </c>
      <c r="G1313" s="108">
        <f t="shared" si="41"/>
        <v>44105</v>
      </c>
    </row>
    <row r="1314" spans="1:7" x14ac:dyDescent="0.35">
      <c r="A1314" s="72" t="s">
        <v>434</v>
      </c>
      <c r="B1314" s="72" t="s">
        <v>435</v>
      </c>
      <c r="C1314" s="72" t="s">
        <v>1092</v>
      </c>
      <c r="D1314" s="72">
        <f>SUMIFS('Comm_vacancy-LA_data'!E:E,'Comm_vacancy-LA_data'!$D:$D,'Comm_vacancy-inputs_1'!$C1314,'Comm_vacancy-LA_data'!$B:$B,'Comm_vacancy-inputs_1'!$B1314)</f>
        <v>4795</v>
      </c>
      <c r="E1314" s="72">
        <f>SUMIFS('Comm_vacancy-LA_data'!F:F,'Comm_vacancy-LA_data'!$D:$D,'Comm_vacancy-inputs_1'!$C1314,'Comm_vacancy-LA_data'!$B:$B,'Comm_vacancy-inputs_1'!$B1314)</f>
        <v>0</v>
      </c>
      <c r="F1314" s="132" t="str">
        <f t="shared" si="40"/>
        <v>-</v>
      </c>
      <c r="G1314" s="108">
        <f t="shared" si="41"/>
        <v>44013</v>
      </c>
    </row>
    <row r="1315" spans="1:7" x14ac:dyDescent="0.35">
      <c r="A1315" s="72" t="s">
        <v>434</v>
      </c>
      <c r="B1315" s="72" t="s">
        <v>435</v>
      </c>
      <c r="C1315" s="72" t="s">
        <v>1093</v>
      </c>
      <c r="D1315" s="72">
        <f>SUMIFS('Comm_vacancy-LA_data'!E:E,'Comm_vacancy-LA_data'!$D:$D,'Comm_vacancy-inputs_1'!$C1315,'Comm_vacancy-LA_data'!$B:$B,'Comm_vacancy-inputs_1'!$B1315)</f>
        <v>4788</v>
      </c>
      <c r="E1315" s="72">
        <f>SUMIFS('Comm_vacancy-LA_data'!F:F,'Comm_vacancy-LA_data'!$D:$D,'Comm_vacancy-inputs_1'!$C1315,'Comm_vacancy-LA_data'!$B:$B,'Comm_vacancy-inputs_1'!$B1315)</f>
        <v>0</v>
      </c>
      <c r="F1315" s="132" t="str">
        <f t="shared" si="40"/>
        <v>-</v>
      </c>
      <c r="G1315" s="108">
        <f t="shared" si="41"/>
        <v>43922</v>
      </c>
    </row>
    <row r="1316" spans="1:7" x14ac:dyDescent="0.35">
      <c r="A1316" s="72" t="s">
        <v>434</v>
      </c>
      <c r="B1316" s="72" t="s">
        <v>435</v>
      </c>
      <c r="C1316" s="72" t="s">
        <v>1094</v>
      </c>
      <c r="D1316" s="72">
        <f>SUMIFS('Comm_vacancy-LA_data'!E:E,'Comm_vacancy-LA_data'!$D:$D,'Comm_vacancy-inputs_1'!$C1316,'Comm_vacancy-LA_data'!$B:$B,'Comm_vacancy-inputs_1'!$B1316)</f>
        <v>4723</v>
      </c>
      <c r="E1316" s="72">
        <f>SUMIFS('Comm_vacancy-LA_data'!F:F,'Comm_vacancy-LA_data'!$D:$D,'Comm_vacancy-inputs_1'!$C1316,'Comm_vacancy-LA_data'!$B:$B,'Comm_vacancy-inputs_1'!$B1316)</f>
        <v>0</v>
      </c>
      <c r="F1316" s="132" t="str">
        <f t="shared" si="40"/>
        <v>-</v>
      </c>
      <c r="G1316" s="108">
        <f t="shared" si="41"/>
        <v>43831</v>
      </c>
    </row>
    <row r="1317" spans="1:7" x14ac:dyDescent="0.35">
      <c r="A1317" s="72" t="s">
        <v>434</v>
      </c>
      <c r="B1317" s="72" t="s">
        <v>435</v>
      </c>
      <c r="C1317" s="72" t="s">
        <v>1095</v>
      </c>
      <c r="D1317" s="72">
        <f>SUMIFS('Comm_vacancy-LA_data'!E:E,'Comm_vacancy-LA_data'!$D:$D,'Comm_vacancy-inputs_1'!$C1317,'Comm_vacancy-LA_data'!$B:$B,'Comm_vacancy-inputs_1'!$B1317)</f>
        <v>4729</v>
      </c>
      <c r="E1317" s="72">
        <f>SUMIFS('Comm_vacancy-LA_data'!F:F,'Comm_vacancy-LA_data'!$D:$D,'Comm_vacancy-inputs_1'!$C1317,'Comm_vacancy-LA_data'!$B:$B,'Comm_vacancy-inputs_1'!$B1317)</f>
        <v>0</v>
      </c>
      <c r="F1317" s="132" t="str">
        <f t="shared" si="40"/>
        <v>-</v>
      </c>
      <c r="G1317" s="108">
        <f t="shared" si="41"/>
        <v>43739</v>
      </c>
    </row>
    <row r="1318" spans="1:7" x14ac:dyDescent="0.35">
      <c r="A1318" s="72" t="s">
        <v>434</v>
      </c>
      <c r="B1318" s="72" t="s">
        <v>435</v>
      </c>
      <c r="C1318" s="72" t="s">
        <v>1096</v>
      </c>
      <c r="D1318" s="72">
        <f>SUMIFS('Comm_vacancy-LA_data'!E:E,'Comm_vacancy-LA_data'!$D:$D,'Comm_vacancy-inputs_1'!$C1318,'Comm_vacancy-LA_data'!$B:$B,'Comm_vacancy-inputs_1'!$B1318)</f>
        <v>4702</v>
      </c>
      <c r="E1318" s="72">
        <f>SUMIFS('Comm_vacancy-LA_data'!F:F,'Comm_vacancy-LA_data'!$D:$D,'Comm_vacancy-inputs_1'!$C1318,'Comm_vacancy-LA_data'!$B:$B,'Comm_vacancy-inputs_1'!$B1318)</f>
        <v>0</v>
      </c>
      <c r="F1318" s="132" t="str">
        <f t="shared" si="40"/>
        <v>-</v>
      </c>
      <c r="G1318" s="108">
        <f t="shared" si="41"/>
        <v>43647</v>
      </c>
    </row>
    <row r="1319" spans="1:7" x14ac:dyDescent="0.35">
      <c r="A1319" s="72" t="s">
        <v>434</v>
      </c>
      <c r="B1319" s="72" t="s">
        <v>435</v>
      </c>
      <c r="C1319" s="72" t="s">
        <v>1097</v>
      </c>
      <c r="D1319" s="72">
        <f>SUMIFS('Comm_vacancy-LA_data'!E:E,'Comm_vacancy-LA_data'!$D:$D,'Comm_vacancy-inputs_1'!$C1319,'Comm_vacancy-LA_data'!$B:$B,'Comm_vacancy-inputs_1'!$B1319)</f>
        <v>4680</v>
      </c>
      <c r="E1319" s="72">
        <f>SUMIFS('Comm_vacancy-LA_data'!F:F,'Comm_vacancy-LA_data'!$D:$D,'Comm_vacancy-inputs_1'!$C1319,'Comm_vacancy-LA_data'!$B:$B,'Comm_vacancy-inputs_1'!$B1319)</f>
        <v>0</v>
      </c>
      <c r="F1319" s="132" t="str">
        <f t="shared" si="40"/>
        <v>-</v>
      </c>
      <c r="G1319" s="108">
        <f t="shared" si="41"/>
        <v>43556</v>
      </c>
    </row>
    <row r="1320" spans="1:7" x14ac:dyDescent="0.35">
      <c r="A1320" s="72" t="s">
        <v>434</v>
      </c>
      <c r="B1320" s="72" t="s">
        <v>435</v>
      </c>
      <c r="C1320" s="72" t="s">
        <v>1098</v>
      </c>
      <c r="D1320" s="72">
        <f>SUMIFS('Comm_vacancy-LA_data'!E:E,'Comm_vacancy-LA_data'!$D:$D,'Comm_vacancy-inputs_1'!$C1320,'Comm_vacancy-LA_data'!$B:$B,'Comm_vacancy-inputs_1'!$B1320)</f>
        <v>4646</v>
      </c>
      <c r="E1320" s="72">
        <f>SUMIFS('Comm_vacancy-LA_data'!F:F,'Comm_vacancy-LA_data'!$D:$D,'Comm_vacancy-inputs_1'!$C1320,'Comm_vacancy-LA_data'!$B:$B,'Comm_vacancy-inputs_1'!$B1320)</f>
        <v>0</v>
      </c>
      <c r="F1320" s="132" t="str">
        <f t="shared" si="40"/>
        <v>-</v>
      </c>
      <c r="G1320" s="108">
        <f t="shared" si="41"/>
        <v>43466</v>
      </c>
    </row>
    <row r="1321" spans="1:7" x14ac:dyDescent="0.35">
      <c r="A1321" s="72" t="s">
        <v>434</v>
      </c>
      <c r="B1321" s="72" t="s">
        <v>435</v>
      </c>
      <c r="C1321" s="72" t="s">
        <v>1099</v>
      </c>
      <c r="D1321" s="72">
        <f>SUMIFS('Comm_vacancy-LA_data'!E:E,'Comm_vacancy-LA_data'!$D:$D,'Comm_vacancy-inputs_1'!$C1321,'Comm_vacancy-LA_data'!$B:$B,'Comm_vacancy-inputs_1'!$B1321)</f>
        <v>4799</v>
      </c>
      <c r="E1321" s="72">
        <f>SUMIFS('Comm_vacancy-LA_data'!F:F,'Comm_vacancy-LA_data'!$D:$D,'Comm_vacancy-inputs_1'!$C1321,'Comm_vacancy-LA_data'!$B:$B,'Comm_vacancy-inputs_1'!$B1321)</f>
        <v>0</v>
      </c>
      <c r="F1321" s="132" t="str">
        <f t="shared" si="40"/>
        <v>-</v>
      </c>
      <c r="G1321" s="108">
        <f t="shared" si="41"/>
        <v>43374</v>
      </c>
    </row>
    <row r="1322" spans="1:7" x14ac:dyDescent="0.35">
      <c r="A1322" s="72" t="s">
        <v>436</v>
      </c>
      <c r="B1322" s="72" t="s">
        <v>437</v>
      </c>
      <c r="C1322" s="72" t="s">
        <v>1088</v>
      </c>
      <c r="D1322" s="72">
        <f>SUMIFS('Comm_vacancy-LA_data'!E:E,'Comm_vacancy-LA_data'!$D:$D,'Comm_vacancy-inputs_1'!$C1322,'Comm_vacancy-LA_data'!$B:$B,'Comm_vacancy-inputs_1'!$B1322)</f>
        <v>3112</v>
      </c>
      <c r="E1322" s="72">
        <f>SUMIFS('Comm_vacancy-LA_data'!F:F,'Comm_vacancy-LA_data'!$D:$D,'Comm_vacancy-inputs_1'!$C1322,'Comm_vacancy-LA_data'!$B:$B,'Comm_vacancy-inputs_1'!$B1322)</f>
        <v>238</v>
      </c>
      <c r="F1322" s="132">
        <f t="shared" si="40"/>
        <v>7.6478149100257076E-2</v>
      </c>
      <c r="G1322" s="108">
        <f t="shared" si="41"/>
        <v>44378</v>
      </c>
    </row>
    <row r="1323" spans="1:7" x14ac:dyDescent="0.35">
      <c r="A1323" s="72" t="s">
        <v>436</v>
      </c>
      <c r="B1323" s="72" t="s">
        <v>437</v>
      </c>
      <c r="C1323" s="72" t="s">
        <v>1089</v>
      </c>
      <c r="D1323" s="72">
        <f>SUMIFS('Comm_vacancy-LA_data'!E:E,'Comm_vacancy-LA_data'!$D:$D,'Comm_vacancy-inputs_1'!$C1323,'Comm_vacancy-LA_data'!$B:$B,'Comm_vacancy-inputs_1'!$B1323)</f>
        <v>3110</v>
      </c>
      <c r="E1323" s="72">
        <f>SUMIFS('Comm_vacancy-LA_data'!F:F,'Comm_vacancy-LA_data'!$D:$D,'Comm_vacancy-inputs_1'!$C1323,'Comm_vacancy-LA_data'!$B:$B,'Comm_vacancy-inputs_1'!$B1323)</f>
        <v>247</v>
      </c>
      <c r="F1323" s="132">
        <f t="shared" si="40"/>
        <v>7.9421221864951763E-2</v>
      </c>
      <c r="G1323" s="108">
        <f t="shared" si="41"/>
        <v>44287</v>
      </c>
    </row>
    <row r="1324" spans="1:7" x14ac:dyDescent="0.35">
      <c r="A1324" s="72" t="s">
        <v>436</v>
      </c>
      <c r="B1324" s="72" t="s">
        <v>437</v>
      </c>
      <c r="C1324" s="72" t="s">
        <v>1090</v>
      </c>
      <c r="D1324" s="72">
        <f>SUMIFS('Comm_vacancy-LA_data'!E:E,'Comm_vacancy-LA_data'!$D:$D,'Comm_vacancy-inputs_1'!$C1324,'Comm_vacancy-LA_data'!$B:$B,'Comm_vacancy-inputs_1'!$B1324)</f>
        <v>3107</v>
      </c>
      <c r="E1324" s="72">
        <f>SUMIFS('Comm_vacancy-LA_data'!F:F,'Comm_vacancy-LA_data'!$D:$D,'Comm_vacancy-inputs_1'!$C1324,'Comm_vacancy-LA_data'!$B:$B,'Comm_vacancy-inputs_1'!$B1324)</f>
        <v>246</v>
      </c>
      <c r="F1324" s="132">
        <f t="shared" si="40"/>
        <v>7.9176054071451563E-2</v>
      </c>
      <c r="G1324" s="108">
        <f t="shared" si="41"/>
        <v>44197</v>
      </c>
    </row>
    <row r="1325" spans="1:7" x14ac:dyDescent="0.35">
      <c r="A1325" s="72" t="s">
        <v>436</v>
      </c>
      <c r="B1325" s="72" t="s">
        <v>437</v>
      </c>
      <c r="C1325" s="72" t="s">
        <v>1091</v>
      </c>
      <c r="D1325" s="72">
        <f>SUMIFS('Comm_vacancy-LA_data'!E:E,'Comm_vacancy-LA_data'!$D:$D,'Comm_vacancy-inputs_1'!$C1325,'Comm_vacancy-LA_data'!$B:$B,'Comm_vacancy-inputs_1'!$B1325)</f>
        <v>3106</v>
      </c>
      <c r="E1325" s="72">
        <f>SUMIFS('Comm_vacancy-LA_data'!F:F,'Comm_vacancy-LA_data'!$D:$D,'Comm_vacancy-inputs_1'!$C1325,'Comm_vacancy-LA_data'!$B:$B,'Comm_vacancy-inputs_1'!$B1325)</f>
        <v>267</v>
      </c>
      <c r="F1325" s="132">
        <f t="shared" si="40"/>
        <v>8.5962652929813269E-2</v>
      </c>
      <c r="G1325" s="108">
        <f t="shared" si="41"/>
        <v>44105</v>
      </c>
    </row>
    <row r="1326" spans="1:7" x14ac:dyDescent="0.35">
      <c r="A1326" s="72" t="s">
        <v>436</v>
      </c>
      <c r="B1326" s="72" t="s">
        <v>437</v>
      </c>
      <c r="C1326" s="72" t="s">
        <v>1092</v>
      </c>
      <c r="D1326" s="72">
        <f>SUMIFS('Comm_vacancy-LA_data'!E:E,'Comm_vacancy-LA_data'!$D:$D,'Comm_vacancy-inputs_1'!$C1326,'Comm_vacancy-LA_data'!$B:$B,'Comm_vacancy-inputs_1'!$B1326)</f>
        <v>3106</v>
      </c>
      <c r="E1326" s="72">
        <f>SUMIFS('Comm_vacancy-LA_data'!F:F,'Comm_vacancy-LA_data'!$D:$D,'Comm_vacancy-inputs_1'!$C1326,'Comm_vacancy-LA_data'!$B:$B,'Comm_vacancy-inputs_1'!$B1326)</f>
        <v>269</v>
      </c>
      <c r="F1326" s="132">
        <f t="shared" si="40"/>
        <v>8.6606567933032841E-2</v>
      </c>
      <c r="G1326" s="108">
        <f t="shared" si="41"/>
        <v>44013</v>
      </c>
    </row>
    <row r="1327" spans="1:7" x14ac:dyDescent="0.35">
      <c r="A1327" s="72" t="s">
        <v>436</v>
      </c>
      <c r="B1327" s="72" t="s">
        <v>437</v>
      </c>
      <c r="C1327" s="72" t="s">
        <v>1093</v>
      </c>
      <c r="D1327" s="72">
        <f>SUMIFS('Comm_vacancy-LA_data'!E:E,'Comm_vacancy-LA_data'!$D:$D,'Comm_vacancy-inputs_1'!$C1327,'Comm_vacancy-LA_data'!$B:$B,'Comm_vacancy-inputs_1'!$B1327)</f>
        <v>3080</v>
      </c>
      <c r="E1327" s="72">
        <f>SUMIFS('Comm_vacancy-LA_data'!F:F,'Comm_vacancy-LA_data'!$D:$D,'Comm_vacancy-inputs_1'!$C1327,'Comm_vacancy-LA_data'!$B:$B,'Comm_vacancy-inputs_1'!$B1327)</f>
        <v>263</v>
      </c>
      <c r="F1327" s="132">
        <f t="shared" si="40"/>
        <v>8.538961038961039E-2</v>
      </c>
      <c r="G1327" s="108">
        <f t="shared" si="41"/>
        <v>43922</v>
      </c>
    </row>
    <row r="1328" spans="1:7" x14ac:dyDescent="0.35">
      <c r="A1328" s="72" t="s">
        <v>436</v>
      </c>
      <c r="B1328" s="72" t="s">
        <v>437</v>
      </c>
      <c r="C1328" s="72" t="s">
        <v>1094</v>
      </c>
      <c r="D1328" s="72">
        <f>SUMIFS('Comm_vacancy-LA_data'!E:E,'Comm_vacancy-LA_data'!$D:$D,'Comm_vacancy-inputs_1'!$C1328,'Comm_vacancy-LA_data'!$B:$B,'Comm_vacancy-inputs_1'!$B1328)</f>
        <v>3063</v>
      </c>
      <c r="E1328" s="72">
        <f>SUMIFS('Comm_vacancy-LA_data'!F:F,'Comm_vacancy-LA_data'!$D:$D,'Comm_vacancy-inputs_1'!$C1328,'Comm_vacancy-LA_data'!$B:$B,'Comm_vacancy-inputs_1'!$B1328)</f>
        <v>257</v>
      </c>
      <c r="F1328" s="132">
        <f t="shared" si="40"/>
        <v>8.3904668625530532E-2</v>
      </c>
      <c r="G1328" s="108">
        <f t="shared" si="41"/>
        <v>43831</v>
      </c>
    </row>
    <row r="1329" spans="1:7" x14ac:dyDescent="0.35">
      <c r="A1329" s="72" t="s">
        <v>436</v>
      </c>
      <c r="B1329" s="72" t="s">
        <v>437</v>
      </c>
      <c r="C1329" s="72" t="s">
        <v>1095</v>
      </c>
      <c r="D1329" s="72">
        <f>SUMIFS('Comm_vacancy-LA_data'!E:E,'Comm_vacancy-LA_data'!$D:$D,'Comm_vacancy-inputs_1'!$C1329,'Comm_vacancy-LA_data'!$B:$B,'Comm_vacancy-inputs_1'!$B1329)</f>
        <v>3057</v>
      </c>
      <c r="E1329" s="72">
        <f>SUMIFS('Comm_vacancy-LA_data'!F:F,'Comm_vacancy-LA_data'!$D:$D,'Comm_vacancy-inputs_1'!$C1329,'Comm_vacancy-LA_data'!$B:$B,'Comm_vacancy-inputs_1'!$B1329)</f>
        <v>257</v>
      </c>
      <c r="F1329" s="132">
        <f t="shared" si="40"/>
        <v>8.4069349035001642E-2</v>
      </c>
      <c r="G1329" s="108">
        <f t="shared" si="41"/>
        <v>43739</v>
      </c>
    </row>
    <row r="1330" spans="1:7" x14ac:dyDescent="0.35">
      <c r="A1330" s="72" t="s">
        <v>436</v>
      </c>
      <c r="B1330" s="72" t="s">
        <v>437</v>
      </c>
      <c r="C1330" s="72" t="s">
        <v>1096</v>
      </c>
      <c r="D1330" s="72">
        <f>SUMIFS('Comm_vacancy-LA_data'!E:E,'Comm_vacancy-LA_data'!$D:$D,'Comm_vacancy-inputs_1'!$C1330,'Comm_vacancy-LA_data'!$B:$B,'Comm_vacancy-inputs_1'!$B1330)</f>
        <v>3045</v>
      </c>
      <c r="E1330" s="72">
        <f>SUMIFS('Comm_vacancy-LA_data'!F:F,'Comm_vacancy-LA_data'!$D:$D,'Comm_vacancy-inputs_1'!$C1330,'Comm_vacancy-LA_data'!$B:$B,'Comm_vacancy-inputs_1'!$B1330)</f>
        <v>248</v>
      </c>
      <c r="F1330" s="132">
        <f t="shared" si="40"/>
        <v>8.1444991789819371E-2</v>
      </c>
      <c r="G1330" s="108">
        <f t="shared" si="41"/>
        <v>43647</v>
      </c>
    </row>
    <row r="1331" spans="1:7" x14ac:dyDescent="0.35">
      <c r="A1331" s="72" t="s">
        <v>436</v>
      </c>
      <c r="B1331" s="72" t="s">
        <v>437</v>
      </c>
      <c r="C1331" s="72" t="s">
        <v>1097</v>
      </c>
      <c r="D1331" s="72">
        <f>SUMIFS('Comm_vacancy-LA_data'!E:E,'Comm_vacancy-LA_data'!$D:$D,'Comm_vacancy-inputs_1'!$C1331,'Comm_vacancy-LA_data'!$B:$B,'Comm_vacancy-inputs_1'!$B1331)</f>
        <v>3045</v>
      </c>
      <c r="E1331" s="72">
        <f>SUMIFS('Comm_vacancy-LA_data'!F:F,'Comm_vacancy-LA_data'!$D:$D,'Comm_vacancy-inputs_1'!$C1331,'Comm_vacancy-LA_data'!$B:$B,'Comm_vacancy-inputs_1'!$B1331)</f>
        <v>239</v>
      </c>
      <c r="F1331" s="132">
        <f t="shared" si="40"/>
        <v>7.8489326765188841E-2</v>
      </c>
      <c r="G1331" s="108">
        <f t="shared" si="41"/>
        <v>43556</v>
      </c>
    </row>
    <row r="1332" spans="1:7" x14ac:dyDescent="0.35">
      <c r="A1332" s="72" t="s">
        <v>436</v>
      </c>
      <c r="B1332" s="72" t="s">
        <v>437</v>
      </c>
      <c r="C1332" s="72" t="s">
        <v>1098</v>
      </c>
      <c r="D1332" s="72">
        <f>SUMIFS('Comm_vacancy-LA_data'!E:E,'Comm_vacancy-LA_data'!$D:$D,'Comm_vacancy-inputs_1'!$C1332,'Comm_vacancy-LA_data'!$B:$B,'Comm_vacancy-inputs_1'!$B1332)</f>
        <v>3018</v>
      </c>
      <c r="E1332" s="72">
        <f>SUMIFS('Comm_vacancy-LA_data'!F:F,'Comm_vacancy-LA_data'!$D:$D,'Comm_vacancy-inputs_1'!$C1332,'Comm_vacancy-LA_data'!$B:$B,'Comm_vacancy-inputs_1'!$B1332)</f>
        <v>264</v>
      </c>
      <c r="F1332" s="132">
        <f t="shared" si="40"/>
        <v>8.74751491053678E-2</v>
      </c>
      <c r="G1332" s="108">
        <f t="shared" si="41"/>
        <v>43466</v>
      </c>
    </row>
    <row r="1333" spans="1:7" x14ac:dyDescent="0.35">
      <c r="A1333" s="72" t="s">
        <v>436</v>
      </c>
      <c r="B1333" s="72" t="s">
        <v>437</v>
      </c>
      <c r="C1333" s="72" t="s">
        <v>1099</v>
      </c>
      <c r="D1333" s="72">
        <f>SUMIFS('Comm_vacancy-LA_data'!E:E,'Comm_vacancy-LA_data'!$D:$D,'Comm_vacancy-inputs_1'!$C1333,'Comm_vacancy-LA_data'!$B:$B,'Comm_vacancy-inputs_1'!$B1333)</f>
        <v>3269</v>
      </c>
      <c r="E1333" s="72">
        <f>SUMIFS('Comm_vacancy-LA_data'!F:F,'Comm_vacancy-LA_data'!$D:$D,'Comm_vacancy-inputs_1'!$C1333,'Comm_vacancy-LA_data'!$B:$B,'Comm_vacancy-inputs_1'!$B1333)</f>
        <v>350</v>
      </c>
      <c r="F1333" s="132">
        <f t="shared" si="40"/>
        <v>0.10706638115631692</v>
      </c>
      <c r="G1333" s="108">
        <f t="shared" si="41"/>
        <v>43374</v>
      </c>
    </row>
    <row r="1334" spans="1:7" x14ac:dyDescent="0.35">
      <c r="A1334" s="72" t="s">
        <v>1006</v>
      </c>
      <c r="B1334" s="72" t="s">
        <v>1007</v>
      </c>
      <c r="C1334" s="72" t="s">
        <v>1088</v>
      </c>
      <c r="D1334" s="72">
        <f>SUMIFS('Comm_vacancy-LA_data'!E:E,'Comm_vacancy-LA_data'!$D:$D,'Comm_vacancy-inputs_1'!$C1334,'Comm_vacancy-LA_data'!$B:$B,'Comm_vacancy-inputs_1'!$B1334)</f>
        <v>2006</v>
      </c>
      <c r="E1334" s="72">
        <f>SUMIFS('Comm_vacancy-LA_data'!F:F,'Comm_vacancy-LA_data'!$D:$D,'Comm_vacancy-inputs_1'!$C1334,'Comm_vacancy-LA_data'!$B:$B,'Comm_vacancy-inputs_1'!$B1334)</f>
        <v>147</v>
      </c>
      <c r="F1334" s="132">
        <f t="shared" si="40"/>
        <v>7.3280159521435698E-2</v>
      </c>
      <c r="G1334" s="108">
        <f t="shared" si="41"/>
        <v>44378</v>
      </c>
    </row>
    <row r="1335" spans="1:7" x14ac:dyDescent="0.35">
      <c r="A1335" s="72" t="s">
        <v>1006</v>
      </c>
      <c r="B1335" s="72" t="s">
        <v>1007</v>
      </c>
      <c r="C1335" s="72" t="s">
        <v>1089</v>
      </c>
      <c r="D1335" s="72">
        <f>SUMIFS('Comm_vacancy-LA_data'!E:E,'Comm_vacancy-LA_data'!$D:$D,'Comm_vacancy-inputs_1'!$C1335,'Comm_vacancy-LA_data'!$B:$B,'Comm_vacancy-inputs_1'!$B1335)</f>
        <v>2004</v>
      </c>
      <c r="E1335" s="72">
        <f>SUMIFS('Comm_vacancy-LA_data'!F:F,'Comm_vacancy-LA_data'!$D:$D,'Comm_vacancy-inputs_1'!$C1335,'Comm_vacancy-LA_data'!$B:$B,'Comm_vacancy-inputs_1'!$B1335)</f>
        <v>147</v>
      </c>
      <c r="F1335" s="132">
        <f t="shared" si="40"/>
        <v>7.3353293413173648E-2</v>
      </c>
      <c r="G1335" s="108">
        <f t="shared" si="41"/>
        <v>44287</v>
      </c>
    </row>
    <row r="1336" spans="1:7" x14ac:dyDescent="0.35">
      <c r="A1336" s="72" t="s">
        <v>1006</v>
      </c>
      <c r="B1336" s="72" t="s">
        <v>1007</v>
      </c>
      <c r="C1336" s="72" t="s">
        <v>1090</v>
      </c>
      <c r="D1336" s="72">
        <f>SUMIFS('Comm_vacancy-LA_data'!E:E,'Comm_vacancy-LA_data'!$D:$D,'Comm_vacancy-inputs_1'!$C1336,'Comm_vacancy-LA_data'!$B:$B,'Comm_vacancy-inputs_1'!$B1336)</f>
        <v>2002</v>
      </c>
      <c r="E1336" s="72">
        <f>SUMIFS('Comm_vacancy-LA_data'!F:F,'Comm_vacancy-LA_data'!$D:$D,'Comm_vacancy-inputs_1'!$C1336,'Comm_vacancy-LA_data'!$B:$B,'Comm_vacancy-inputs_1'!$B1336)</f>
        <v>147</v>
      </c>
      <c r="F1336" s="132">
        <f t="shared" si="40"/>
        <v>7.3426573426573424E-2</v>
      </c>
      <c r="G1336" s="108">
        <f t="shared" si="41"/>
        <v>44197</v>
      </c>
    </row>
    <row r="1337" spans="1:7" x14ac:dyDescent="0.35">
      <c r="A1337" s="72" t="s">
        <v>1006</v>
      </c>
      <c r="B1337" s="72" t="s">
        <v>1007</v>
      </c>
      <c r="C1337" s="72" t="s">
        <v>1091</v>
      </c>
      <c r="D1337" s="72">
        <f>SUMIFS('Comm_vacancy-LA_data'!E:E,'Comm_vacancy-LA_data'!$D:$D,'Comm_vacancy-inputs_1'!$C1337,'Comm_vacancy-LA_data'!$B:$B,'Comm_vacancy-inputs_1'!$B1337)</f>
        <v>1988</v>
      </c>
      <c r="E1337" s="72">
        <f>SUMIFS('Comm_vacancy-LA_data'!F:F,'Comm_vacancy-LA_data'!$D:$D,'Comm_vacancy-inputs_1'!$C1337,'Comm_vacancy-LA_data'!$B:$B,'Comm_vacancy-inputs_1'!$B1337)</f>
        <v>147</v>
      </c>
      <c r="F1337" s="132">
        <f t="shared" si="40"/>
        <v>7.3943661971830985E-2</v>
      </c>
      <c r="G1337" s="108">
        <f t="shared" si="41"/>
        <v>44105</v>
      </c>
    </row>
    <row r="1338" spans="1:7" x14ac:dyDescent="0.35">
      <c r="A1338" s="72" t="s">
        <v>1006</v>
      </c>
      <c r="B1338" s="72" t="s">
        <v>1007</v>
      </c>
      <c r="C1338" s="72" t="s">
        <v>1092</v>
      </c>
      <c r="D1338" s="72">
        <f>SUMIFS('Comm_vacancy-LA_data'!E:E,'Comm_vacancy-LA_data'!$D:$D,'Comm_vacancy-inputs_1'!$C1338,'Comm_vacancy-LA_data'!$B:$B,'Comm_vacancy-inputs_1'!$B1338)</f>
        <v>1973</v>
      </c>
      <c r="E1338" s="72">
        <f>SUMIFS('Comm_vacancy-LA_data'!F:F,'Comm_vacancy-LA_data'!$D:$D,'Comm_vacancy-inputs_1'!$C1338,'Comm_vacancy-LA_data'!$B:$B,'Comm_vacancy-inputs_1'!$B1338)</f>
        <v>147</v>
      </c>
      <c r="F1338" s="132">
        <f t="shared" si="40"/>
        <v>7.4505828687278258E-2</v>
      </c>
      <c r="G1338" s="108">
        <f t="shared" si="41"/>
        <v>44013</v>
      </c>
    </row>
    <row r="1339" spans="1:7" x14ac:dyDescent="0.35">
      <c r="A1339" s="72" t="s">
        <v>1006</v>
      </c>
      <c r="B1339" s="72" t="s">
        <v>1007</v>
      </c>
      <c r="C1339" s="72" t="s">
        <v>1093</v>
      </c>
      <c r="D1339" s="72">
        <f>SUMIFS('Comm_vacancy-LA_data'!E:E,'Comm_vacancy-LA_data'!$D:$D,'Comm_vacancy-inputs_1'!$C1339,'Comm_vacancy-LA_data'!$B:$B,'Comm_vacancy-inputs_1'!$B1339)</f>
        <v>1951</v>
      </c>
      <c r="E1339" s="72">
        <f>SUMIFS('Comm_vacancy-LA_data'!F:F,'Comm_vacancy-LA_data'!$D:$D,'Comm_vacancy-inputs_1'!$C1339,'Comm_vacancy-LA_data'!$B:$B,'Comm_vacancy-inputs_1'!$B1339)</f>
        <v>146</v>
      </c>
      <c r="F1339" s="132">
        <f t="shared" si="40"/>
        <v>7.4833418759610457E-2</v>
      </c>
      <c r="G1339" s="108">
        <f t="shared" si="41"/>
        <v>43922</v>
      </c>
    </row>
    <row r="1340" spans="1:7" x14ac:dyDescent="0.35">
      <c r="A1340" s="72" t="s">
        <v>1006</v>
      </c>
      <c r="B1340" s="72" t="s">
        <v>1007</v>
      </c>
      <c r="C1340" s="72" t="s">
        <v>1094</v>
      </c>
      <c r="D1340" s="72">
        <f>SUMIFS('Comm_vacancy-LA_data'!E:E,'Comm_vacancy-LA_data'!$D:$D,'Comm_vacancy-inputs_1'!$C1340,'Comm_vacancy-LA_data'!$B:$B,'Comm_vacancy-inputs_1'!$B1340)</f>
        <v>1915</v>
      </c>
      <c r="E1340" s="72">
        <f>SUMIFS('Comm_vacancy-LA_data'!F:F,'Comm_vacancy-LA_data'!$D:$D,'Comm_vacancy-inputs_1'!$C1340,'Comm_vacancy-LA_data'!$B:$B,'Comm_vacancy-inputs_1'!$B1340)</f>
        <v>146</v>
      </c>
      <c r="F1340" s="132">
        <f t="shared" si="40"/>
        <v>7.6240208877284596E-2</v>
      </c>
      <c r="G1340" s="108">
        <f t="shared" si="41"/>
        <v>43831</v>
      </c>
    </row>
    <row r="1341" spans="1:7" x14ac:dyDescent="0.35">
      <c r="A1341" s="72" t="s">
        <v>1006</v>
      </c>
      <c r="B1341" s="72" t="s">
        <v>1007</v>
      </c>
      <c r="C1341" s="72" t="s">
        <v>1095</v>
      </c>
      <c r="D1341" s="72">
        <f>SUMIFS('Comm_vacancy-LA_data'!E:E,'Comm_vacancy-LA_data'!$D:$D,'Comm_vacancy-inputs_1'!$C1341,'Comm_vacancy-LA_data'!$B:$B,'Comm_vacancy-inputs_1'!$B1341)</f>
        <v>1893</v>
      </c>
      <c r="E1341" s="72">
        <f>SUMIFS('Comm_vacancy-LA_data'!F:F,'Comm_vacancy-LA_data'!$D:$D,'Comm_vacancy-inputs_1'!$C1341,'Comm_vacancy-LA_data'!$B:$B,'Comm_vacancy-inputs_1'!$B1341)</f>
        <v>146</v>
      </c>
      <c r="F1341" s="132">
        <f t="shared" si="40"/>
        <v>7.7126254622292653E-2</v>
      </c>
      <c r="G1341" s="108">
        <f t="shared" si="41"/>
        <v>43739</v>
      </c>
    </row>
    <row r="1342" spans="1:7" x14ac:dyDescent="0.35">
      <c r="A1342" s="72" t="s">
        <v>1006</v>
      </c>
      <c r="B1342" s="72" t="s">
        <v>1007</v>
      </c>
      <c r="C1342" s="72" t="s">
        <v>1096</v>
      </c>
      <c r="D1342" s="72">
        <f>SUMIFS('Comm_vacancy-LA_data'!E:E,'Comm_vacancy-LA_data'!$D:$D,'Comm_vacancy-inputs_1'!$C1342,'Comm_vacancy-LA_data'!$B:$B,'Comm_vacancy-inputs_1'!$B1342)</f>
        <v>1877</v>
      </c>
      <c r="E1342" s="72">
        <f>SUMIFS('Comm_vacancy-LA_data'!F:F,'Comm_vacancy-LA_data'!$D:$D,'Comm_vacancy-inputs_1'!$C1342,'Comm_vacancy-LA_data'!$B:$B,'Comm_vacancy-inputs_1'!$B1342)</f>
        <v>147</v>
      </c>
      <c r="F1342" s="132">
        <f t="shared" si="40"/>
        <v>7.8316462440063933E-2</v>
      </c>
      <c r="G1342" s="108">
        <f t="shared" si="41"/>
        <v>43647</v>
      </c>
    </row>
    <row r="1343" spans="1:7" x14ac:dyDescent="0.35">
      <c r="A1343" s="72" t="s">
        <v>1006</v>
      </c>
      <c r="B1343" s="72" t="s">
        <v>1007</v>
      </c>
      <c r="C1343" s="72" t="s">
        <v>1097</v>
      </c>
      <c r="D1343" s="72">
        <f>SUMIFS('Comm_vacancy-LA_data'!E:E,'Comm_vacancy-LA_data'!$D:$D,'Comm_vacancy-inputs_1'!$C1343,'Comm_vacancy-LA_data'!$B:$B,'Comm_vacancy-inputs_1'!$B1343)</f>
        <v>1870</v>
      </c>
      <c r="E1343" s="72">
        <f>SUMIFS('Comm_vacancy-LA_data'!F:F,'Comm_vacancy-LA_data'!$D:$D,'Comm_vacancy-inputs_1'!$C1343,'Comm_vacancy-LA_data'!$B:$B,'Comm_vacancy-inputs_1'!$B1343)</f>
        <v>136</v>
      </c>
      <c r="F1343" s="132">
        <f t="shared" si="40"/>
        <v>7.2727272727272724E-2</v>
      </c>
      <c r="G1343" s="108">
        <f t="shared" si="41"/>
        <v>43556</v>
      </c>
    </row>
    <row r="1344" spans="1:7" x14ac:dyDescent="0.35">
      <c r="A1344" s="72" t="s">
        <v>1006</v>
      </c>
      <c r="B1344" s="72" t="s">
        <v>1007</v>
      </c>
      <c r="C1344" s="72" t="s">
        <v>1098</v>
      </c>
      <c r="D1344" s="72">
        <f>SUMIFS('Comm_vacancy-LA_data'!E:E,'Comm_vacancy-LA_data'!$D:$D,'Comm_vacancy-inputs_1'!$C1344,'Comm_vacancy-LA_data'!$B:$B,'Comm_vacancy-inputs_1'!$B1344)</f>
        <v>1821</v>
      </c>
      <c r="E1344" s="72">
        <f>SUMIFS('Comm_vacancy-LA_data'!F:F,'Comm_vacancy-LA_data'!$D:$D,'Comm_vacancy-inputs_1'!$C1344,'Comm_vacancy-LA_data'!$B:$B,'Comm_vacancy-inputs_1'!$B1344)</f>
        <v>135</v>
      </c>
      <c r="F1344" s="132">
        <f t="shared" si="40"/>
        <v>7.4135090609555185E-2</v>
      </c>
      <c r="G1344" s="108">
        <f t="shared" si="41"/>
        <v>43466</v>
      </c>
    </row>
    <row r="1345" spans="1:7" x14ac:dyDescent="0.35">
      <c r="A1345" s="72" t="s">
        <v>1006</v>
      </c>
      <c r="B1345" s="72" t="s">
        <v>1007</v>
      </c>
      <c r="C1345" s="72" t="s">
        <v>1099</v>
      </c>
      <c r="D1345" s="72">
        <f>SUMIFS('Comm_vacancy-LA_data'!E:E,'Comm_vacancy-LA_data'!$D:$D,'Comm_vacancy-inputs_1'!$C1345,'Comm_vacancy-LA_data'!$B:$B,'Comm_vacancy-inputs_1'!$B1345)</f>
        <v>1880</v>
      </c>
      <c r="E1345" s="72">
        <f>SUMIFS('Comm_vacancy-LA_data'!F:F,'Comm_vacancy-LA_data'!$D:$D,'Comm_vacancy-inputs_1'!$C1345,'Comm_vacancy-LA_data'!$B:$B,'Comm_vacancy-inputs_1'!$B1345)</f>
        <v>135</v>
      </c>
      <c r="F1345" s="132">
        <f t="shared" si="40"/>
        <v>7.1808510638297879E-2</v>
      </c>
      <c r="G1345" s="108">
        <f t="shared" si="41"/>
        <v>43374</v>
      </c>
    </row>
    <row r="1346" spans="1:7" x14ac:dyDescent="0.35">
      <c r="A1346" s="72" t="s">
        <v>438</v>
      </c>
      <c r="B1346" s="72" t="s">
        <v>439</v>
      </c>
      <c r="C1346" s="72" t="s">
        <v>1088</v>
      </c>
      <c r="D1346" s="72">
        <f>SUMIFS('Comm_vacancy-LA_data'!E:E,'Comm_vacancy-LA_data'!$D:$D,'Comm_vacancy-inputs_1'!$C1346,'Comm_vacancy-LA_data'!$B:$B,'Comm_vacancy-inputs_1'!$B1346)</f>
        <v>2944</v>
      </c>
      <c r="E1346" s="72">
        <f>SUMIFS('Comm_vacancy-LA_data'!F:F,'Comm_vacancy-LA_data'!$D:$D,'Comm_vacancy-inputs_1'!$C1346,'Comm_vacancy-LA_data'!$B:$B,'Comm_vacancy-inputs_1'!$B1346)</f>
        <v>283</v>
      </c>
      <c r="F1346" s="132">
        <f t="shared" si="40"/>
        <v>9.6127717391304351E-2</v>
      </c>
      <c r="G1346" s="108">
        <f t="shared" si="41"/>
        <v>44378</v>
      </c>
    </row>
    <row r="1347" spans="1:7" x14ac:dyDescent="0.35">
      <c r="A1347" s="72" t="s">
        <v>438</v>
      </c>
      <c r="B1347" s="72" t="s">
        <v>439</v>
      </c>
      <c r="C1347" s="72" t="s">
        <v>1089</v>
      </c>
      <c r="D1347" s="72">
        <f>SUMIFS('Comm_vacancy-LA_data'!E:E,'Comm_vacancy-LA_data'!$D:$D,'Comm_vacancy-inputs_1'!$C1347,'Comm_vacancy-LA_data'!$B:$B,'Comm_vacancy-inputs_1'!$B1347)</f>
        <v>2936</v>
      </c>
      <c r="E1347" s="72">
        <f>SUMIFS('Comm_vacancy-LA_data'!F:F,'Comm_vacancy-LA_data'!$D:$D,'Comm_vacancy-inputs_1'!$C1347,'Comm_vacancy-LA_data'!$B:$B,'Comm_vacancy-inputs_1'!$B1347)</f>
        <v>283</v>
      </c>
      <c r="F1347" s="132">
        <f t="shared" ref="F1347:F1410" si="42">IF(E1347&lt;&gt;0,E1347/D1347,"-")</f>
        <v>9.6389645776566751E-2</v>
      </c>
      <c r="G1347" s="108">
        <f t="shared" ref="G1347:G1410" si="43">DATE(LEFT(C1347,4),RIGHT(LEFT(C1347,7),2),1)</f>
        <v>44287</v>
      </c>
    </row>
    <row r="1348" spans="1:7" x14ac:dyDescent="0.35">
      <c r="A1348" s="72" t="s">
        <v>438</v>
      </c>
      <c r="B1348" s="72" t="s">
        <v>439</v>
      </c>
      <c r="C1348" s="72" t="s">
        <v>1090</v>
      </c>
      <c r="D1348" s="72">
        <f>SUMIFS('Comm_vacancy-LA_data'!E:E,'Comm_vacancy-LA_data'!$D:$D,'Comm_vacancy-inputs_1'!$C1348,'Comm_vacancy-LA_data'!$B:$B,'Comm_vacancy-inputs_1'!$B1348)</f>
        <v>2942</v>
      </c>
      <c r="E1348" s="72">
        <f>SUMIFS('Comm_vacancy-LA_data'!F:F,'Comm_vacancy-LA_data'!$D:$D,'Comm_vacancy-inputs_1'!$C1348,'Comm_vacancy-LA_data'!$B:$B,'Comm_vacancy-inputs_1'!$B1348)</f>
        <v>279</v>
      </c>
      <c r="F1348" s="132">
        <f t="shared" si="42"/>
        <v>9.4833446634942212E-2</v>
      </c>
      <c r="G1348" s="108">
        <f t="shared" si="43"/>
        <v>44197</v>
      </c>
    </row>
    <row r="1349" spans="1:7" x14ac:dyDescent="0.35">
      <c r="A1349" s="72" t="s">
        <v>438</v>
      </c>
      <c r="B1349" s="72" t="s">
        <v>439</v>
      </c>
      <c r="C1349" s="72" t="s">
        <v>1091</v>
      </c>
      <c r="D1349" s="72">
        <f>SUMIFS('Comm_vacancy-LA_data'!E:E,'Comm_vacancy-LA_data'!$D:$D,'Comm_vacancy-inputs_1'!$C1349,'Comm_vacancy-LA_data'!$B:$B,'Comm_vacancy-inputs_1'!$B1349)</f>
        <v>2934</v>
      </c>
      <c r="E1349" s="72">
        <f>SUMIFS('Comm_vacancy-LA_data'!F:F,'Comm_vacancy-LA_data'!$D:$D,'Comm_vacancy-inputs_1'!$C1349,'Comm_vacancy-LA_data'!$B:$B,'Comm_vacancy-inputs_1'!$B1349)</f>
        <v>264</v>
      </c>
      <c r="F1349" s="132">
        <f t="shared" si="42"/>
        <v>8.9979550102249492E-2</v>
      </c>
      <c r="G1349" s="108">
        <f t="shared" si="43"/>
        <v>44105</v>
      </c>
    </row>
    <row r="1350" spans="1:7" x14ac:dyDescent="0.35">
      <c r="A1350" s="72" t="s">
        <v>438</v>
      </c>
      <c r="B1350" s="72" t="s">
        <v>439</v>
      </c>
      <c r="C1350" s="72" t="s">
        <v>1092</v>
      </c>
      <c r="D1350" s="72">
        <f>SUMIFS('Comm_vacancy-LA_data'!E:E,'Comm_vacancy-LA_data'!$D:$D,'Comm_vacancy-inputs_1'!$C1350,'Comm_vacancy-LA_data'!$B:$B,'Comm_vacancy-inputs_1'!$B1350)</f>
        <v>2929</v>
      </c>
      <c r="E1350" s="72">
        <f>SUMIFS('Comm_vacancy-LA_data'!F:F,'Comm_vacancy-LA_data'!$D:$D,'Comm_vacancy-inputs_1'!$C1350,'Comm_vacancy-LA_data'!$B:$B,'Comm_vacancy-inputs_1'!$B1350)</f>
        <v>259</v>
      </c>
      <c r="F1350" s="132">
        <f t="shared" si="42"/>
        <v>8.8426083987709111E-2</v>
      </c>
      <c r="G1350" s="108">
        <f t="shared" si="43"/>
        <v>44013</v>
      </c>
    </row>
    <row r="1351" spans="1:7" x14ac:dyDescent="0.35">
      <c r="A1351" s="72" t="s">
        <v>438</v>
      </c>
      <c r="B1351" s="72" t="s">
        <v>439</v>
      </c>
      <c r="C1351" s="72" t="s">
        <v>1093</v>
      </c>
      <c r="D1351" s="72">
        <f>SUMIFS('Comm_vacancy-LA_data'!E:E,'Comm_vacancy-LA_data'!$D:$D,'Comm_vacancy-inputs_1'!$C1351,'Comm_vacancy-LA_data'!$B:$B,'Comm_vacancy-inputs_1'!$B1351)</f>
        <v>2902</v>
      </c>
      <c r="E1351" s="72">
        <f>SUMIFS('Comm_vacancy-LA_data'!F:F,'Comm_vacancy-LA_data'!$D:$D,'Comm_vacancy-inputs_1'!$C1351,'Comm_vacancy-LA_data'!$B:$B,'Comm_vacancy-inputs_1'!$B1351)</f>
        <v>254</v>
      </c>
      <c r="F1351" s="132">
        <f t="shared" si="42"/>
        <v>8.7525844245348039E-2</v>
      </c>
      <c r="G1351" s="108">
        <f t="shared" si="43"/>
        <v>43922</v>
      </c>
    </row>
    <row r="1352" spans="1:7" x14ac:dyDescent="0.35">
      <c r="A1352" s="72" t="s">
        <v>438</v>
      </c>
      <c r="B1352" s="72" t="s">
        <v>439</v>
      </c>
      <c r="C1352" s="72" t="s">
        <v>1094</v>
      </c>
      <c r="D1352" s="72">
        <f>SUMIFS('Comm_vacancy-LA_data'!E:E,'Comm_vacancy-LA_data'!$D:$D,'Comm_vacancy-inputs_1'!$C1352,'Comm_vacancy-LA_data'!$B:$B,'Comm_vacancy-inputs_1'!$B1352)</f>
        <v>2856</v>
      </c>
      <c r="E1352" s="72">
        <f>SUMIFS('Comm_vacancy-LA_data'!F:F,'Comm_vacancy-LA_data'!$D:$D,'Comm_vacancy-inputs_1'!$C1352,'Comm_vacancy-LA_data'!$B:$B,'Comm_vacancy-inputs_1'!$B1352)</f>
        <v>256</v>
      </c>
      <c r="F1352" s="132">
        <f t="shared" si="42"/>
        <v>8.9635854341736695E-2</v>
      </c>
      <c r="G1352" s="108">
        <f t="shared" si="43"/>
        <v>43831</v>
      </c>
    </row>
    <row r="1353" spans="1:7" x14ac:dyDescent="0.35">
      <c r="A1353" s="72" t="s">
        <v>438</v>
      </c>
      <c r="B1353" s="72" t="s">
        <v>439</v>
      </c>
      <c r="C1353" s="72" t="s">
        <v>1095</v>
      </c>
      <c r="D1353" s="72">
        <f>SUMIFS('Comm_vacancy-LA_data'!E:E,'Comm_vacancy-LA_data'!$D:$D,'Comm_vacancy-inputs_1'!$C1353,'Comm_vacancy-LA_data'!$B:$B,'Comm_vacancy-inputs_1'!$B1353)</f>
        <v>2862</v>
      </c>
      <c r="E1353" s="72">
        <f>SUMIFS('Comm_vacancy-LA_data'!F:F,'Comm_vacancy-LA_data'!$D:$D,'Comm_vacancy-inputs_1'!$C1353,'Comm_vacancy-LA_data'!$B:$B,'Comm_vacancy-inputs_1'!$B1353)</f>
        <v>271</v>
      </c>
      <c r="F1353" s="132">
        <f t="shared" si="42"/>
        <v>9.4689028651292806E-2</v>
      </c>
      <c r="G1353" s="108">
        <f t="shared" si="43"/>
        <v>43739</v>
      </c>
    </row>
    <row r="1354" spans="1:7" x14ac:dyDescent="0.35">
      <c r="A1354" s="72" t="s">
        <v>438</v>
      </c>
      <c r="B1354" s="72" t="s">
        <v>439</v>
      </c>
      <c r="C1354" s="72" t="s">
        <v>1096</v>
      </c>
      <c r="D1354" s="72">
        <f>SUMIFS('Comm_vacancy-LA_data'!E:E,'Comm_vacancy-LA_data'!$D:$D,'Comm_vacancy-inputs_1'!$C1354,'Comm_vacancy-LA_data'!$B:$B,'Comm_vacancy-inputs_1'!$B1354)</f>
        <v>2844</v>
      </c>
      <c r="E1354" s="72">
        <f>SUMIFS('Comm_vacancy-LA_data'!F:F,'Comm_vacancy-LA_data'!$D:$D,'Comm_vacancy-inputs_1'!$C1354,'Comm_vacancy-LA_data'!$B:$B,'Comm_vacancy-inputs_1'!$B1354)</f>
        <v>280</v>
      </c>
      <c r="F1354" s="132">
        <f t="shared" si="42"/>
        <v>9.8452883263009841E-2</v>
      </c>
      <c r="G1354" s="108">
        <f t="shared" si="43"/>
        <v>43647</v>
      </c>
    </row>
    <row r="1355" spans="1:7" x14ac:dyDescent="0.35">
      <c r="A1355" s="72" t="s">
        <v>438</v>
      </c>
      <c r="B1355" s="72" t="s">
        <v>439</v>
      </c>
      <c r="C1355" s="72" t="s">
        <v>1097</v>
      </c>
      <c r="D1355" s="72">
        <f>SUMIFS('Comm_vacancy-LA_data'!E:E,'Comm_vacancy-LA_data'!$D:$D,'Comm_vacancy-inputs_1'!$C1355,'Comm_vacancy-LA_data'!$B:$B,'Comm_vacancy-inputs_1'!$B1355)</f>
        <v>2829</v>
      </c>
      <c r="E1355" s="72">
        <f>SUMIFS('Comm_vacancy-LA_data'!F:F,'Comm_vacancy-LA_data'!$D:$D,'Comm_vacancy-inputs_1'!$C1355,'Comm_vacancy-LA_data'!$B:$B,'Comm_vacancy-inputs_1'!$B1355)</f>
        <v>119</v>
      </c>
      <c r="F1355" s="132">
        <f t="shared" si="42"/>
        <v>4.2064333686815128E-2</v>
      </c>
      <c r="G1355" s="108">
        <f t="shared" si="43"/>
        <v>43556</v>
      </c>
    </row>
    <row r="1356" spans="1:7" x14ac:dyDescent="0.35">
      <c r="A1356" s="72" t="s">
        <v>438</v>
      </c>
      <c r="B1356" s="72" t="s">
        <v>439</v>
      </c>
      <c r="C1356" s="72" t="s">
        <v>1098</v>
      </c>
      <c r="D1356" s="72">
        <f>SUMIFS('Comm_vacancy-LA_data'!E:E,'Comm_vacancy-LA_data'!$D:$D,'Comm_vacancy-inputs_1'!$C1356,'Comm_vacancy-LA_data'!$B:$B,'Comm_vacancy-inputs_1'!$B1356)</f>
        <v>2792</v>
      </c>
      <c r="E1356" s="72">
        <f>SUMIFS('Comm_vacancy-LA_data'!F:F,'Comm_vacancy-LA_data'!$D:$D,'Comm_vacancy-inputs_1'!$C1356,'Comm_vacancy-LA_data'!$B:$B,'Comm_vacancy-inputs_1'!$B1356)</f>
        <v>118</v>
      </c>
      <c r="F1356" s="132">
        <f t="shared" si="42"/>
        <v>4.2263610315186245E-2</v>
      </c>
      <c r="G1356" s="108">
        <f t="shared" si="43"/>
        <v>43466</v>
      </c>
    </row>
    <row r="1357" spans="1:7" x14ac:dyDescent="0.35">
      <c r="A1357" s="72" t="s">
        <v>438</v>
      </c>
      <c r="B1357" s="72" t="s">
        <v>439</v>
      </c>
      <c r="C1357" s="72" t="s">
        <v>1099</v>
      </c>
      <c r="D1357" s="72">
        <f>SUMIFS('Comm_vacancy-LA_data'!E:E,'Comm_vacancy-LA_data'!$D:$D,'Comm_vacancy-inputs_1'!$C1357,'Comm_vacancy-LA_data'!$B:$B,'Comm_vacancy-inputs_1'!$B1357)</f>
        <v>2948</v>
      </c>
      <c r="E1357" s="72">
        <f>SUMIFS('Comm_vacancy-LA_data'!F:F,'Comm_vacancy-LA_data'!$D:$D,'Comm_vacancy-inputs_1'!$C1357,'Comm_vacancy-LA_data'!$B:$B,'Comm_vacancy-inputs_1'!$B1357)</f>
        <v>144</v>
      </c>
      <c r="F1357" s="132">
        <f t="shared" si="42"/>
        <v>4.8846675712347354E-2</v>
      </c>
      <c r="G1357" s="108">
        <f t="shared" si="43"/>
        <v>43374</v>
      </c>
    </row>
    <row r="1358" spans="1:7" x14ac:dyDescent="0.35">
      <c r="A1358" s="72" t="s">
        <v>440</v>
      </c>
      <c r="B1358" s="72" t="s">
        <v>441</v>
      </c>
      <c r="C1358" s="72" t="s">
        <v>1088</v>
      </c>
      <c r="D1358" s="72">
        <f>SUMIFS('Comm_vacancy-LA_data'!E:E,'Comm_vacancy-LA_data'!$D:$D,'Comm_vacancy-inputs_1'!$C1358,'Comm_vacancy-LA_data'!$B:$B,'Comm_vacancy-inputs_1'!$B1358)</f>
        <v>2593</v>
      </c>
      <c r="E1358" s="72">
        <f>SUMIFS('Comm_vacancy-LA_data'!F:F,'Comm_vacancy-LA_data'!$D:$D,'Comm_vacancy-inputs_1'!$C1358,'Comm_vacancy-LA_data'!$B:$B,'Comm_vacancy-inputs_1'!$B1358)</f>
        <v>216</v>
      </c>
      <c r="F1358" s="132">
        <f t="shared" si="42"/>
        <v>8.3301195526417279E-2</v>
      </c>
      <c r="G1358" s="108">
        <f t="shared" si="43"/>
        <v>44378</v>
      </c>
    </row>
    <row r="1359" spans="1:7" x14ac:dyDescent="0.35">
      <c r="A1359" s="72" t="s">
        <v>440</v>
      </c>
      <c r="B1359" s="72" t="s">
        <v>441</v>
      </c>
      <c r="C1359" s="72" t="s">
        <v>1089</v>
      </c>
      <c r="D1359" s="72">
        <f>SUMIFS('Comm_vacancy-LA_data'!E:E,'Comm_vacancy-LA_data'!$D:$D,'Comm_vacancy-inputs_1'!$C1359,'Comm_vacancy-LA_data'!$B:$B,'Comm_vacancy-inputs_1'!$B1359)</f>
        <v>2589</v>
      </c>
      <c r="E1359" s="72">
        <f>SUMIFS('Comm_vacancy-LA_data'!F:F,'Comm_vacancy-LA_data'!$D:$D,'Comm_vacancy-inputs_1'!$C1359,'Comm_vacancy-LA_data'!$B:$B,'Comm_vacancy-inputs_1'!$B1359)</f>
        <v>215</v>
      </c>
      <c r="F1359" s="132">
        <f t="shared" si="42"/>
        <v>8.3043646195442258E-2</v>
      </c>
      <c r="G1359" s="108">
        <f t="shared" si="43"/>
        <v>44287</v>
      </c>
    </row>
    <row r="1360" spans="1:7" x14ac:dyDescent="0.35">
      <c r="A1360" s="72" t="s">
        <v>440</v>
      </c>
      <c r="B1360" s="72" t="s">
        <v>441</v>
      </c>
      <c r="C1360" s="72" t="s">
        <v>1090</v>
      </c>
      <c r="D1360" s="72">
        <f>SUMIFS('Comm_vacancy-LA_data'!E:E,'Comm_vacancy-LA_data'!$D:$D,'Comm_vacancy-inputs_1'!$C1360,'Comm_vacancy-LA_data'!$B:$B,'Comm_vacancy-inputs_1'!$B1360)</f>
        <v>2587</v>
      </c>
      <c r="E1360" s="72">
        <f>SUMIFS('Comm_vacancy-LA_data'!F:F,'Comm_vacancy-LA_data'!$D:$D,'Comm_vacancy-inputs_1'!$C1360,'Comm_vacancy-LA_data'!$B:$B,'Comm_vacancy-inputs_1'!$B1360)</f>
        <v>201</v>
      </c>
      <c r="F1360" s="132">
        <f t="shared" si="42"/>
        <v>7.7696173173560104E-2</v>
      </c>
      <c r="G1360" s="108">
        <f t="shared" si="43"/>
        <v>44197</v>
      </c>
    </row>
    <row r="1361" spans="1:7" x14ac:dyDescent="0.35">
      <c r="A1361" s="72" t="s">
        <v>440</v>
      </c>
      <c r="B1361" s="72" t="s">
        <v>441</v>
      </c>
      <c r="C1361" s="72" t="s">
        <v>1091</v>
      </c>
      <c r="D1361" s="72">
        <f>SUMIFS('Comm_vacancy-LA_data'!E:E,'Comm_vacancy-LA_data'!$D:$D,'Comm_vacancy-inputs_1'!$C1361,'Comm_vacancy-LA_data'!$B:$B,'Comm_vacancy-inputs_1'!$B1361)</f>
        <v>2573</v>
      </c>
      <c r="E1361" s="72">
        <f>SUMIFS('Comm_vacancy-LA_data'!F:F,'Comm_vacancy-LA_data'!$D:$D,'Comm_vacancy-inputs_1'!$C1361,'Comm_vacancy-LA_data'!$B:$B,'Comm_vacancy-inputs_1'!$B1361)</f>
        <v>208</v>
      </c>
      <c r="F1361" s="132">
        <f t="shared" si="42"/>
        <v>8.0839486980178774E-2</v>
      </c>
      <c r="G1361" s="108">
        <f t="shared" si="43"/>
        <v>44105</v>
      </c>
    </row>
    <row r="1362" spans="1:7" x14ac:dyDescent="0.35">
      <c r="A1362" s="72" t="s">
        <v>440</v>
      </c>
      <c r="B1362" s="72" t="s">
        <v>441</v>
      </c>
      <c r="C1362" s="72" t="s">
        <v>1092</v>
      </c>
      <c r="D1362" s="72">
        <f>SUMIFS('Comm_vacancy-LA_data'!E:E,'Comm_vacancy-LA_data'!$D:$D,'Comm_vacancy-inputs_1'!$C1362,'Comm_vacancy-LA_data'!$B:$B,'Comm_vacancy-inputs_1'!$B1362)</f>
        <v>2540</v>
      </c>
      <c r="E1362" s="72">
        <f>SUMIFS('Comm_vacancy-LA_data'!F:F,'Comm_vacancy-LA_data'!$D:$D,'Comm_vacancy-inputs_1'!$C1362,'Comm_vacancy-LA_data'!$B:$B,'Comm_vacancy-inputs_1'!$B1362)</f>
        <v>207</v>
      </c>
      <c r="F1362" s="132">
        <f t="shared" si="42"/>
        <v>8.1496062992125987E-2</v>
      </c>
      <c r="G1362" s="108">
        <f t="shared" si="43"/>
        <v>44013</v>
      </c>
    </row>
    <row r="1363" spans="1:7" x14ac:dyDescent="0.35">
      <c r="A1363" s="72" t="s">
        <v>440</v>
      </c>
      <c r="B1363" s="72" t="s">
        <v>441</v>
      </c>
      <c r="C1363" s="72" t="s">
        <v>1093</v>
      </c>
      <c r="D1363" s="72">
        <f>SUMIFS('Comm_vacancy-LA_data'!E:E,'Comm_vacancy-LA_data'!$D:$D,'Comm_vacancy-inputs_1'!$C1363,'Comm_vacancy-LA_data'!$B:$B,'Comm_vacancy-inputs_1'!$B1363)</f>
        <v>2519</v>
      </c>
      <c r="E1363" s="72">
        <f>SUMIFS('Comm_vacancy-LA_data'!F:F,'Comm_vacancy-LA_data'!$D:$D,'Comm_vacancy-inputs_1'!$C1363,'Comm_vacancy-LA_data'!$B:$B,'Comm_vacancy-inputs_1'!$B1363)</f>
        <v>207</v>
      </c>
      <c r="F1363" s="132">
        <f t="shared" si="42"/>
        <v>8.2175466454942434E-2</v>
      </c>
      <c r="G1363" s="108">
        <f t="shared" si="43"/>
        <v>43922</v>
      </c>
    </row>
    <row r="1364" spans="1:7" x14ac:dyDescent="0.35">
      <c r="A1364" s="72" t="s">
        <v>440</v>
      </c>
      <c r="B1364" s="72" t="s">
        <v>441</v>
      </c>
      <c r="C1364" s="72" t="s">
        <v>1094</v>
      </c>
      <c r="D1364" s="72">
        <f>SUMIFS('Comm_vacancy-LA_data'!E:E,'Comm_vacancy-LA_data'!$D:$D,'Comm_vacancy-inputs_1'!$C1364,'Comm_vacancy-LA_data'!$B:$B,'Comm_vacancy-inputs_1'!$B1364)</f>
        <v>2486</v>
      </c>
      <c r="E1364" s="72">
        <f>SUMIFS('Comm_vacancy-LA_data'!F:F,'Comm_vacancy-LA_data'!$D:$D,'Comm_vacancy-inputs_1'!$C1364,'Comm_vacancy-LA_data'!$B:$B,'Comm_vacancy-inputs_1'!$B1364)</f>
        <v>200</v>
      </c>
      <c r="F1364" s="132">
        <f t="shared" si="42"/>
        <v>8.0450522928399035E-2</v>
      </c>
      <c r="G1364" s="108">
        <f t="shared" si="43"/>
        <v>43831</v>
      </c>
    </row>
    <row r="1365" spans="1:7" x14ac:dyDescent="0.35">
      <c r="A1365" s="72" t="s">
        <v>440</v>
      </c>
      <c r="B1365" s="72" t="s">
        <v>441</v>
      </c>
      <c r="C1365" s="72" t="s">
        <v>1095</v>
      </c>
      <c r="D1365" s="72">
        <f>SUMIFS('Comm_vacancy-LA_data'!E:E,'Comm_vacancy-LA_data'!$D:$D,'Comm_vacancy-inputs_1'!$C1365,'Comm_vacancy-LA_data'!$B:$B,'Comm_vacancy-inputs_1'!$B1365)</f>
        <v>2490</v>
      </c>
      <c r="E1365" s="72">
        <f>SUMIFS('Comm_vacancy-LA_data'!F:F,'Comm_vacancy-LA_data'!$D:$D,'Comm_vacancy-inputs_1'!$C1365,'Comm_vacancy-LA_data'!$B:$B,'Comm_vacancy-inputs_1'!$B1365)</f>
        <v>204</v>
      </c>
      <c r="F1365" s="132">
        <f t="shared" si="42"/>
        <v>8.1927710843373497E-2</v>
      </c>
      <c r="G1365" s="108">
        <f t="shared" si="43"/>
        <v>43739</v>
      </c>
    </row>
    <row r="1366" spans="1:7" x14ac:dyDescent="0.35">
      <c r="A1366" s="72" t="s">
        <v>440</v>
      </c>
      <c r="B1366" s="72" t="s">
        <v>441</v>
      </c>
      <c r="C1366" s="72" t="s">
        <v>1096</v>
      </c>
      <c r="D1366" s="72">
        <f>SUMIFS('Comm_vacancy-LA_data'!E:E,'Comm_vacancy-LA_data'!$D:$D,'Comm_vacancy-inputs_1'!$C1366,'Comm_vacancy-LA_data'!$B:$B,'Comm_vacancy-inputs_1'!$B1366)</f>
        <v>2492</v>
      </c>
      <c r="E1366" s="72">
        <f>SUMIFS('Comm_vacancy-LA_data'!F:F,'Comm_vacancy-LA_data'!$D:$D,'Comm_vacancy-inputs_1'!$C1366,'Comm_vacancy-LA_data'!$B:$B,'Comm_vacancy-inputs_1'!$B1366)</f>
        <v>215</v>
      </c>
      <c r="F1366" s="132">
        <f t="shared" si="42"/>
        <v>8.62760834670947E-2</v>
      </c>
      <c r="G1366" s="108">
        <f t="shared" si="43"/>
        <v>43647</v>
      </c>
    </row>
    <row r="1367" spans="1:7" x14ac:dyDescent="0.35">
      <c r="A1367" s="72" t="s">
        <v>440</v>
      </c>
      <c r="B1367" s="72" t="s">
        <v>441</v>
      </c>
      <c r="C1367" s="72" t="s">
        <v>1097</v>
      </c>
      <c r="D1367" s="72">
        <f>SUMIFS('Comm_vacancy-LA_data'!E:E,'Comm_vacancy-LA_data'!$D:$D,'Comm_vacancy-inputs_1'!$C1367,'Comm_vacancy-LA_data'!$B:$B,'Comm_vacancy-inputs_1'!$B1367)</f>
        <v>2494</v>
      </c>
      <c r="E1367" s="72">
        <f>SUMIFS('Comm_vacancy-LA_data'!F:F,'Comm_vacancy-LA_data'!$D:$D,'Comm_vacancy-inputs_1'!$C1367,'Comm_vacancy-LA_data'!$B:$B,'Comm_vacancy-inputs_1'!$B1367)</f>
        <v>199</v>
      </c>
      <c r="F1367" s="132">
        <f t="shared" si="42"/>
        <v>7.9791499599037696E-2</v>
      </c>
      <c r="G1367" s="108">
        <f t="shared" si="43"/>
        <v>43556</v>
      </c>
    </row>
    <row r="1368" spans="1:7" x14ac:dyDescent="0.35">
      <c r="A1368" s="72" t="s">
        <v>440</v>
      </c>
      <c r="B1368" s="72" t="s">
        <v>441</v>
      </c>
      <c r="C1368" s="72" t="s">
        <v>1098</v>
      </c>
      <c r="D1368" s="72">
        <f>SUMIFS('Comm_vacancy-LA_data'!E:E,'Comm_vacancy-LA_data'!$D:$D,'Comm_vacancy-inputs_1'!$C1368,'Comm_vacancy-LA_data'!$B:$B,'Comm_vacancy-inputs_1'!$B1368)</f>
        <v>2471</v>
      </c>
      <c r="E1368" s="72">
        <f>SUMIFS('Comm_vacancy-LA_data'!F:F,'Comm_vacancy-LA_data'!$D:$D,'Comm_vacancy-inputs_1'!$C1368,'Comm_vacancy-LA_data'!$B:$B,'Comm_vacancy-inputs_1'!$B1368)</f>
        <v>201</v>
      </c>
      <c r="F1368" s="132">
        <f t="shared" si="42"/>
        <v>8.1343585592877382E-2</v>
      </c>
      <c r="G1368" s="108">
        <f t="shared" si="43"/>
        <v>43466</v>
      </c>
    </row>
    <row r="1369" spans="1:7" x14ac:dyDescent="0.35">
      <c r="A1369" s="72" t="s">
        <v>440</v>
      </c>
      <c r="B1369" s="72" t="s">
        <v>441</v>
      </c>
      <c r="C1369" s="72" t="s">
        <v>1099</v>
      </c>
      <c r="D1369" s="72">
        <f>SUMIFS('Comm_vacancy-LA_data'!E:E,'Comm_vacancy-LA_data'!$D:$D,'Comm_vacancy-inputs_1'!$C1369,'Comm_vacancy-LA_data'!$B:$B,'Comm_vacancy-inputs_1'!$B1369)</f>
        <v>2552</v>
      </c>
      <c r="E1369" s="72">
        <f>SUMIFS('Comm_vacancy-LA_data'!F:F,'Comm_vacancy-LA_data'!$D:$D,'Comm_vacancy-inputs_1'!$C1369,'Comm_vacancy-LA_data'!$B:$B,'Comm_vacancy-inputs_1'!$B1369)</f>
        <v>223</v>
      </c>
      <c r="F1369" s="132">
        <f t="shared" si="42"/>
        <v>8.7382445141065829E-2</v>
      </c>
      <c r="G1369" s="108">
        <f t="shared" si="43"/>
        <v>43374</v>
      </c>
    </row>
    <row r="1370" spans="1:7" x14ac:dyDescent="0.35">
      <c r="A1370" s="72" t="s">
        <v>442</v>
      </c>
      <c r="B1370" s="72" t="s">
        <v>443</v>
      </c>
      <c r="C1370" s="72" t="s">
        <v>1088</v>
      </c>
      <c r="D1370" s="72">
        <f>SUMIFS('Comm_vacancy-LA_data'!E:E,'Comm_vacancy-LA_data'!$D:$D,'Comm_vacancy-inputs_1'!$C1370,'Comm_vacancy-LA_data'!$B:$B,'Comm_vacancy-inputs_1'!$B1370)</f>
        <v>5966</v>
      </c>
      <c r="E1370" s="72">
        <f>SUMIFS('Comm_vacancy-LA_data'!F:F,'Comm_vacancy-LA_data'!$D:$D,'Comm_vacancy-inputs_1'!$C1370,'Comm_vacancy-LA_data'!$B:$B,'Comm_vacancy-inputs_1'!$B1370)</f>
        <v>734</v>
      </c>
      <c r="F1370" s="132">
        <f t="shared" si="42"/>
        <v>0.12303050620181026</v>
      </c>
      <c r="G1370" s="108">
        <f t="shared" si="43"/>
        <v>44378</v>
      </c>
    </row>
    <row r="1371" spans="1:7" x14ac:dyDescent="0.35">
      <c r="A1371" s="72" t="s">
        <v>442</v>
      </c>
      <c r="B1371" s="72" t="s">
        <v>443</v>
      </c>
      <c r="C1371" s="72" t="s">
        <v>1089</v>
      </c>
      <c r="D1371" s="72">
        <f>SUMIFS('Comm_vacancy-LA_data'!E:E,'Comm_vacancy-LA_data'!$D:$D,'Comm_vacancy-inputs_1'!$C1371,'Comm_vacancy-LA_data'!$B:$B,'Comm_vacancy-inputs_1'!$B1371)</f>
        <v>5992</v>
      </c>
      <c r="E1371" s="72">
        <f>SUMIFS('Comm_vacancy-LA_data'!F:F,'Comm_vacancy-LA_data'!$D:$D,'Comm_vacancy-inputs_1'!$C1371,'Comm_vacancy-LA_data'!$B:$B,'Comm_vacancy-inputs_1'!$B1371)</f>
        <v>749</v>
      </c>
      <c r="F1371" s="132">
        <f t="shared" si="42"/>
        <v>0.125</v>
      </c>
      <c r="G1371" s="108">
        <f t="shared" si="43"/>
        <v>44287</v>
      </c>
    </row>
    <row r="1372" spans="1:7" x14ac:dyDescent="0.35">
      <c r="A1372" s="72" t="s">
        <v>442</v>
      </c>
      <c r="B1372" s="72" t="s">
        <v>443</v>
      </c>
      <c r="C1372" s="72" t="s">
        <v>1090</v>
      </c>
      <c r="D1372" s="72">
        <f>SUMIFS('Comm_vacancy-LA_data'!E:E,'Comm_vacancy-LA_data'!$D:$D,'Comm_vacancy-inputs_1'!$C1372,'Comm_vacancy-LA_data'!$B:$B,'Comm_vacancy-inputs_1'!$B1372)</f>
        <v>5994</v>
      </c>
      <c r="E1372" s="72">
        <f>SUMIFS('Comm_vacancy-LA_data'!F:F,'Comm_vacancy-LA_data'!$D:$D,'Comm_vacancy-inputs_1'!$C1372,'Comm_vacancy-LA_data'!$B:$B,'Comm_vacancy-inputs_1'!$B1372)</f>
        <v>745</v>
      </c>
      <c r="F1372" s="132">
        <f t="shared" si="42"/>
        <v>0.12429095762429096</v>
      </c>
      <c r="G1372" s="108">
        <f t="shared" si="43"/>
        <v>44197</v>
      </c>
    </row>
    <row r="1373" spans="1:7" x14ac:dyDescent="0.35">
      <c r="A1373" s="72" t="s">
        <v>442</v>
      </c>
      <c r="B1373" s="72" t="s">
        <v>443</v>
      </c>
      <c r="C1373" s="72" t="s">
        <v>1091</v>
      </c>
      <c r="D1373" s="72">
        <f>SUMIFS('Comm_vacancy-LA_data'!E:E,'Comm_vacancy-LA_data'!$D:$D,'Comm_vacancy-inputs_1'!$C1373,'Comm_vacancy-LA_data'!$B:$B,'Comm_vacancy-inputs_1'!$B1373)</f>
        <v>5950</v>
      </c>
      <c r="E1373" s="72">
        <f>SUMIFS('Comm_vacancy-LA_data'!F:F,'Comm_vacancy-LA_data'!$D:$D,'Comm_vacancy-inputs_1'!$C1373,'Comm_vacancy-LA_data'!$B:$B,'Comm_vacancy-inputs_1'!$B1373)</f>
        <v>741</v>
      </c>
      <c r="F1373" s="132">
        <f t="shared" si="42"/>
        <v>0.12453781512605042</v>
      </c>
      <c r="G1373" s="108">
        <f t="shared" si="43"/>
        <v>44105</v>
      </c>
    </row>
    <row r="1374" spans="1:7" x14ac:dyDescent="0.35">
      <c r="A1374" s="72" t="s">
        <v>442</v>
      </c>
      <c r="B1374" s="72" t="s">
        <v>443</v>
      </c>
      <c r="C1374" s="72" t="s">
        <v>1092</v>
      </c>
      <c r="D1374" s="72">
        <f>SUMIFS('Comm_vacancy-LA_data'!E:E,'Comm_vacancy-LA_data'!$D:$D,'Comm_vacancy-inputs_1'!$C1374,'Comm_vacancy-LA_data'!$B:$B,'Comm_vacancy-inputs_1'!$B1374)</f>
        <v>5934</v>
      </c>
      <c r="E1374" s="72">
        <f>SUMIFS('Comm_vacancy-LA_data'!F:F,'Comm_vacancy-LA_data'!$D:$D,'Comm_vacancy-inputs_1'!$C1374,'Comm_vacancy-LA_data'!$B:$B,'Comm_vacancy-inputs_1'!$B1374)</f>
        <v>743</v>
      </c>
      <c r="F1374" s="132">
        <f t="shared" si="42"/>
        <v>0.12521065048870914</v>
      </c>
      <c r="G1374" s="108">
        <f t="shared" si="43"/>
        <v>44013</v>
      </c>
    </row>
    <row r="1375" spans="1:7" x14ac:dyDescent="0.35">
      <c r="A1375" s="72" t="s">
        <v>442</v>
      </c>
      <c r="B1375" s="72" t="s">
        <v>443</v>
      </c>
      <c r="C1375" s="72" t="s">
        <v>1093</v>
      </c>
      <c r="D1375" s="72">
        <f>SUMIFS('Comm_vacancy-LA_data'!E:E,'Comm_vacancy-LA_data'!$D:$D,'Comm_vacancy-inputs_1'!$C1375,'Comm_vacancy-LA_data'!$B:$B,'Comm_vacancy-inputs_1'!$B1375)</f>
        <v>5927</v>
      </c>
      <c r="E1375" s="72">
        <f>SUMIFS('Comm_vacancy-LA_data'!F:F,'Comm_vacancy-LA_data'!$D:$D,'Comm_vacancy-inputs_1'!$C1375,'Comm_vacancy-LA_data'!$B:$B,'Comm_vacancy-inputs_1'!$B1375)</f>
        <v>747</v>
      </c>
      <c r="F1375" s="132">
        <f t="shared" si="42"/>
        <v>0.12603340644508182</v>
      </c>
      <c r="G1375" s="108">
        <f t="shared" si="43"/>
        <v>43922</v>
      </c>
    </row>
    <row r="1376" spans="1:7" x14ac:dyDescent="0.35">
      <c r="A1376" s="72" t="s">
        <v>442</v>
      </c>
      <c r="B1376" s="72" t="s">
        <v>443</v>
      </c>
      <c r="C1376" s="72" t="s">
        <v>1094</v>
      </c>
      <c r="D1376" s="72">
        <f>SUMIFS('Comm_vacancy-LA_data'!E:E,'Comm_vacancy-LA_data'!$D:$D,'Comm_vacancy-inputs_1'!$C1376,'Comm_vacancy-LA_data'!$B:$B,'Comm_vacancy-inputs_1'!$B1376)</f>
        <v>5862</v>
      </c>
      <c r="E1376" s="72">
        <f>SUMIFS('Comm_vacancy-LA_data'!F:F,'Comm_vacancy-LA_data'!$D:$D,'Comm_vacancy-inputs_1'!$C1376,'Comm_vacancy-LA_data'!$B:$B,'Comm_vacancy-inputs_1'!$B1376)</f>
        <v>756</v>
      </c>
      <c r="F1376" s="132">
        <f t="shared" si="42"/>
        <v>0.12896622313203684</v>
      </c>
      <c r="G1376" s="108">
        <f t="shared" si="43"/>
        <v>43831</v>
      </c>
    </row>
    <row r="1377" spans="1:7" x14ac:dyDescent="0.35">
      <c r="A1377" s="72" t="s">
        <v>442</v>
      </c>
      <c r="B1377" s="72" t="s">
        <v>443</v>
      </c>
      <c r="C1377" s="72" t="s">
        <v>1095</v>
      </c>
      <c r="D1377" s="72">
        <f>SUMIFS('Comm_vacancy-LA_data'!E:E,'Comm_vacancy-LA_data'!$D:$D,'Comm_vacancy-inputs_1'!$C1377,'Comm_vacancy-LA_data'!$B:$B,'Comm_vacancy-inputs_1'!$B1377)</f>
        <v>5886</v>
      </c>
      <c r="E1377" s="72">
        <f>SUMIFS('Comm_vacancy-LA_data'!F:F,'Comm_vacancy-LA_data'!$D:$D,'Comm_vacancy-inputs_1'!$C1377,'Comm_vacancy-LA_data'!$B:$B,'Comm_vacancy-inputs_1'!$B1377)</f>
        <v>753</v>
      </c>
      <c r="F1377" s="132">
        <f t="shared" si="42"/>
        <v>0.12793068297655455</v>
      </c>
      <c r="G1377" s="108">
        <f t="shared" si="43"/>
        <v>43739</v>
      </c>
    </row>
    <row r="1378" spans="1:7" x14ac:dyDescent="0.35">
      <c r="A1378" s="72" t="s">
        <v>442</v>
      </c>
      <c r="B1378" s="72" t="s">
        <v>443</v>
      </c>
      <c r="C1378" s="72" t="s">
        <v>1096</v>
      </c>
      <c r="D1378" s="72">
        <f>SUMIFS('Comm_vacancy-LA_data'!E:E,'Comm_vacancy-LA_data'!$D:$D,'Comm_vacancy-inputs_1'!$C1378,'Comm_vacancy-LA_data'!$B:$B,'Comm_vacancy-inputs_1'!$B1378)</f>
        <v>5915</v>
      </c>
      <c r="E1378" s="72">
        <f>SUMIFS('Comm_vacancy-LA_data'!F:F,'Comm_vacancy-LA_data'!$D:$D,'Comm_vacancy-inputs_1'!$C1378,'Comm_vacancy-LA_data'!$B:$B,'Comm_vacancy-inputs_1'!$B1378)</f>
        <v>792</v>
      </c>
      <c r="F1378" s="132">
        <f t="shared" si="42"/>
        <v>0.13389687235841083</v>
      </c>
      <c r="G1378" s="108">
        <f t="shared" si="43"/>
        <v>43647</v>
      </c>
    </row>
    <row r="1379" spans="1:7" x14ac:dyDescent="0.35">
      <c r="A1379" s="72" t="s">
        <v>442</v>
      </c>
      <c r="B1379" s="72" t="s">
        <v>443</v>
      </c>
      <c r="C1379" s="72" t="s">
        <v>1097</v>
      </c>
      <c r="D1379" s="72">
        <f>SUMIFS('Comm_vacancy-LA_data'!E:E,'Comm_vacancy-LA_data'!$D:$D,'Comm_vacancy-inputs_1'!$C1379,'Comm_vacancy-LA_data'!$B:$B,'Comm_vacancy-inputs_1'!$B1379)</f>
        <v>5914</v>
      </c>
      <c r="E1379" s="72">
        <f>SUMIFS('Comm_vacancy-LA_data'!F:F,'Comm_vacancy-LA_data'!$D:$D,'Comm_vacancy-inputs_1'!$C1379,'Comm_vacancy-LA_data'!$B:$B,'Comm_vacancy-inputs_1'!$B1379)</f>
        <v>801</v>
      </c>
      <c r="F1379" s="132">
        <f t="shared" si="42"/>
        <v>0.13544132566790668</v>
      </c>
      <c r="G1379" s="108">
        <f t="shared" si="43"/>
        <v>43556</v>
      </c>
    </row>
    <row r="1380" spans="1:7" x14ac:dyDescent="0.35">
      <c r="A1380" s="72" t="s">
        <v>442</v>
      </c>
      <c r="B1380" s="72" t="s">
        <v>443</v>
      </c>
      <c r="C1380" s="72" t="s">
        <v>1098</v>
      </c>
      <c r="D1380" s="72">
        <f>SUMIFS('Comm_vacancy-LA_data'!E:E,'Comm_vacancy-LA_data'!$D:$D,'Comm_vacancy-inputs_1'!$C1380,'Comm_vacancy-LA_data'!$B:$B,'Comm_vacancy-inputs_1'!$B1380)</f>
        <v>5877</v>
      </c>
      <c r="E1380" s="72">
        <f>SUMIFS('Comm_vacancy-LA_data'!F:F,'Comm_vacancy-LA_data'!$D:$D,'Comm_vacancy-inputs_1'!$C1380,'Comm_vacancy-LA_data'!$B:$B,'Comm_vacancy-inputs_1'!$B1380)</f>
        <v>697</v>
      </c>
      <c r="F1380" s="132">
        <f t="shared" si="42"/>
        <v>0.11859792411094096</v>
      </c>
      <c r="G1380" s="108">
        <f t="shared" si="43"/>
        <v>43466</v>
      </c>
    </row>
    <row r="1381" spans="1:7" x14ac:dyDescent="0.35">
      <c r="A1381" s="72" t="s">
        <v>442</v>
      </c>
      <c r="B1381" s="72" t="s">
        <v>443</v>
      </c>
      <c r="C1381" s="72" t="s">
        <v>1099</v>
      </c>
      <c r="D1381" s="72">
        <f>SUMIFS('Comm_vacancy-LA_data'!E:E,'Comm_vacancy-LA_data'!$D:$D,'Comm_vacancy-inputs_1'!$C1381,'Comm_vacancy-LA_data'!$B:$B,'Comm_vacancy-inputs_1'!$B1381)</f>
        <v>6055</v>
      </c>
      <c r="E1381" s="72">
        <f>SUMIFS('Comm_vacancy-LA_data'!F:F,'Comm_vacancy-LA_data'!$D:$D,'Comm_vacancy-inputs_1'!$C1381,'Comm_vacancy-LA_data'!$B:$B,'Comm_vacancy-inputs_1'!$B1381)</f>
        <v>722</v>
      </c>
      <c r="F1381" s="132">
        <f t="shared" si="42"/>
        <v>0.11924029727497935</v>
      </c>
      <c r="G1381" s="108">
        <f t="shared" si="43"/>
        <v>43374</v>
      </c>
    </row>
    <row r="1382" spans="1:7" x14ac:dyDescent="0.35">
      <c r="A1382" s="72" t="s">
        <v>444</v>
      </c>
      <c r="B1382" s="72" t="s">
        <v>445</v>
      </c>
      <c r="C1382" s="72" t="s">
        <v>1088</v>
      </c>
      <c r="D1382" s="72">
        <f>SUMIFS('Comm_vacancy-LA_data'!E:E,'Comm_vacancy-LA_data'!$D:$D,'Comm_vacancy-inputs_1'!$C1382,'Comm_vacancy-LA_data'!$B:$B,'Comm_vacancy-inputs_1'!$B1382)</f>
        <v>2161</v>
      </c>
      <c r="E1382" s="72">
        <f>SUMIFS('Comm_vacancy-LA_data'!F:F,'Comm_vacancy-LA_data'!$D:$D,'Comm_vacancy-inputs_1'!$C1382,'Comm_vacancy-LA_data'!$B:$B,'Comm_vacancy-inputs_1'!$B1382)</f>
        <v>146</v>
      </c>
      <c r="F1382" s="132">
        <f t="shared" si="42"/>
        <v>6.7561314206385933E-2</v>
      </c>
      <c r="G1382" s="108">
        <f t="shared" si="43"/>
        <v>44378</v>
      </c>
    </row>
    <row r="1383" spans="1:7" x14ac:dyDescent="0.35">
      <c r="A1383" s="72" t="s">
        <v>444</v>
      </c>
      <c r="B1383" s="72" t="s">
        <v>445</v>
      </c>
      <c r="C1383" s="72" t="s">
        <v>1089</v>
      </c>
      <c r="D1383" s="72">
        <f>SUMIFS('Comm_vacancy-LA_data'!E:E,'Comm_vacancy-LA_data'!$D:$D,'Comm_vacancy-inputs_1'!$C1383,'Comm_vacancy-LA_data'!$B:$B,'Comm_vacancy-inputs_1'!$B1383)</f>
        <v>2158</v>
      </c>
      <c r="E1383" s="72">
        <f>SUMIFS('Comm_vacancy-LA_data'!F:F,'Comm_vacancy-LA_data'!$D:$D,'Comm_vacancy-inputs_1'!$C1383,'Comm_vacancy-LA_data'!$B:$B,'Comm_vacancy-inputs_1'!$B1383)</f>
        <v>140</v>
      </c>
      <c r="F1383" s="132">
        <f t="shared" si="42"/>
        <v>6.4874884151992579E-2</v>
      </c>
      <c r="G1383" s="108">
        <f t="shared" si="43"/>
        <v>44287</v>
      </c>
    </row>
    <row r="1384" spans="1:7" x14ac:dyDescent="0.35">
      <c r="A1384" s="72" t="s">
        <v>444</v>
      </c>
      <c r="B1384" s="72" t="s">
        <v>445</v>
      </c>
      <c r="C1384" s="72" t="s">
        <v>1090</v>
      </c>
      <c r="D1384" s="72">
        <f>SUMIFS('Comm_vacancy-LA_data'!E:E,'Comm_vacancy-LA_data'!$D:$D,'Comm_vacancy-inputs_1'!$C1384,'Comm_vacancy-LA_data'!$B:$B,'Comm_vacancy-inputs_1'!$B1384)</f>
        <v>2153</v>
      </c>
      <c r="E1384" s="72">
        <f>SUMIFS('Comm_vacancy-LA_data'!F:F,'Comm_vacancy-LA_data'!$D:$D,'Comm_vacancy-inputs_1'!$C1384,'Comm_vacancy-LA_data'!$B:$B,'Comm_vacancy-inputs_1'!$B1384)</f>
        <v>128</v>
      </c>
      <c r="F1384" s="132">
        <f t="shared" si="42"/>
        <v>5.9451927542963308E-2</v>
      </c>
      <c r="G1384" s="108">
        <f t="shared" si="43"/>
        <v>44197</v>
      </c>
    </row>
    <row r="1385" spans="1:7" x14ac:dyDescent="0.35">
      <c r="A1385" s="72" t="s">
        <v>444</v>
      </c>
      <c r="B1385" s="72" t="s">
        <v>445</v>
      </c>
      <c r="C1385" s="72" t="s">
        <v>1091</v>
      </c>
      <c r="D1385" s="72">
        <f>SUMIFS('Comm_vacancy-LA_data'!E:E,'Comm_vacancy-LA_data'!$D:$D,'Comm_vacancy-inputs_1'!$C1385,'Comm_vacancy-LA_data'!$B:$B,'Comm_vacancy-inputs_1'!$B1385)</f>
        <v>2142</v>
      </c>
      <c r="E1385" s="72">
        <f>SUMIFS('Comm_vacancy-LA_data'!F:F,'Comm_vacancy-LA_data'!$D:$D,'Comm_vacancy-inputs_1'!$C1385,'Comm_vacancy-LA_data'!$B:$B,'Comm_vacancy-inputs_1'!$B1385)</f>
        <v>127</v>
      </c>
      <c r="F1385" s="132">
        <f t="shared" si="42"/>
        <v>5.9290382819794582E-2</v>
      </c>
      <c r="G1385" s="108">
        <f t="shared" si="43"/>
        <v>44105</v>
      </c>
    </row>
    <row r="1386" spans="1:7" x14ac:dyDescent="0.35">
      <c r="A1386" s="72" t="s">
        <v>444</v>
      </c>
      <c r="B1386" s="72" t="s">
        <v>445</v>
      </c>
      <c r="C1386" s="72" t="s">
        <v>1092</v>
      </c>
      <c r="D1386" s="72">
        <f>SUMIFS('Comm_vacancy-LA_data'!E:E,'Comm_vacancy-LA_data'!$D:$D,'Comm_vacancy-inputs_1'!$C1386,'Comm_vacancy-LA_data'!$B:$B,'Comm_vacancy-inputs_1'!$B1386)</f>
        <v>2135</v>
      </c>
      <c r="E1386" s="72">
        <f>SUMIFS('Comm_vacancy-LA_data'!F:F,'Comm_vacancy-LA_data'!$D:$D,'Comm_vacancy-inputs_1'!$C1386,'Comm_vacancy-LA_data'!$B:$B,'Comm_vacancy-inputs_1'!$B1386)</f>
        <v>118</v>
      </c>
      <c r="F1386" s="132">
        <f t="shared" si="42"/>
        <v>5.5269320843091337E-2</v>
      </c>
      <c r="G1386" s="108">
        <f t="shared" si="43"/>
        <v>44013</v>
      </c>
    </row>
    <row r="1387" spans="1:7" x14ac:dyDescent="0.35">
      <c r="A1387" s="72" t="s">
        <v>444</v>
      </c>
      <c r="B1387" s="72" t="s">
        <v>445</v>
      </c>
      <c r="C1387" s="72" t="s">
        <v>1093</v>
      </c>
      <c r="D1387" s="72">
        <f>SUMIFS('Comm_vacancy-LA_data'!E:E,'Comm_vacancy-LA_data'!$D:$D,'Comm_vacancy-inputs_1'!$C1387,'Comm_vacancy-LA_data'!$B:$B,'Comm_vacancy-inputs_1'!$B1387)</f>
        <v>2104</v>
      </c>
      <c r="E1387" s="72">
        <f>SUMIFS('Comm_vacancy-LA_data'!F:F,'Comm_vacancy-LA_data'!$D:$D,'Comm_vacancy-inputs_1'!$C1387,'Comm_vacancy-LA_data'!$B:$B,'Comm_vacancy-inputs_1'!$B1387)</f>
        <v>112</v>
      </c>
      <c r="F1387" s="132">
        <f t="shared" si="42"/>
        <v>5.3231939163498096E-2</v>
      </c>
      <c r="G1387" s="108">
        <f t="shared" si="43"/>
        <v>43922</v>
      </c>
    </row>
    <row r="1388" spans="1:7" x14ac:dyDescent="0.35">
      <c r="A1388" s="72" t="s">
        <v>444</v>
      </c>
      <c r="B1388" s="72" t="s">
        <v>445</v>
      </c>
      <c r="C1388" s="72" t="s">
        <v>1094</v>
      </c>
      <c r="D1388" s="72">
        <f>SUMIFS('Comm_vacancy-LA_data'!E:E,'Comm_vacancy-LA_data'!$D:$D,'Comm_vacancy-inputs_1'!$C1388,'Comm_vacancy-LA_data'!$B:$B,'Comm_vacancy-inputs_1'!$B1388)</f>
        <v>2080</v>
      </c>
      <c r="E1388" s="72">
        <f>SUMIFS('Comm_vacancy-LA_data'!F:F,'Comm_vacancy-LA_data'!$D:$D,'Comm_vacancy-inputs_1'!$C1388,'Comm_vacancy-LA_data'!$B:$B,'Comm_vacancy-inputs_1'!$B1388)</f>
        <v>104</v>
      </c>
      <c r="F1388" s="132">
        <f t="shared" si="42"/>
        <v>0.05</v>
      </c>
      <c r="G1388" s="108">
        <f t="shared" si="43"/>
        <v>43831</v>
      </c>
    </row>
    <row r="1389" spans="1:7" x14ac:dyDescent="0.35">
      <c r="A1389" s="72" t="s">
        <v>444</v>
      </c>
      <c r="B1389" s="72" t="s">
        <v>445</v>
      </c>
      <c r="C1389" s="72" t="s">
        <v>1095</v>
      </c>
      <c r="D1389" s="72">
        <f>SUMIFS('Comm_vacancy-LA_data'!E:E,'Comm_vacancy-LA_data'!$D:$D,'Comm_vacancy-inputs_1'!$C1389,'Comm_vacancy-LA_data'!$B:$B,'Comm_vacancy-inputs_1'!$B1389)</f>
        <v>2074</v>
      </c>
      <c r="E1389" s="72">
        <f>SUMIFS('Comm_vacancy-LA_data'!F:F,'Comm_vacancy-LA_data'!$D:$D,'Comm_vacancy-inputs_1'!$C1389,'Comm_vacancy-LA_data'!$B:$B,'Comm_vacancy-inputs_1'!$B1389)</f>
        <v>104</v>
      </c>
      <c r="F1389" s="132">
        <f t="shared" si="42"/>
        <v>5.0144648023143681E-2</v>
      </c>
      <c r="G1389" s="108">
        <f t="shared" si="43"/>
        <v>43739</v>
      </c>
    </row>
    <row r="1390" spans="1:7" x14ac:dyDescent="0.35">
      <c r="A1390" s="72" t="s">
        <v>444</v>
      </c>
      <c r="B1390" s="72" t="s">
        <v>445</v>
      </c>
      <c r="C1390" s="72" t="s">
        <v>1096</v>
      </c>
      <c r="D1390" s="72">
        <f>SUMIFS('Comm_vacancy-LA_data'!E:E,'Comm_vacancy-LA_data'!$D:$D,'Comm_vacancy-inputs_1'!$C1390,'Comm_vacancy-LA_data'!$B:$B,'Comm_vacancy-inputs_1'!$B1390)</f>
        <v>2072</v>
      </c>
      <c r="E1390" s="72">
        <f>SUMIFS('Comm_vacancy-LA_data'!F:F,'Comm_vacancy-LA_data'!$D:$D,'Comm_vacancy-inputs_1'!$C1390,'Comm_vacancy-LA_data'!$B:$B,'Comm_vacancy-inputs_1'!$B1390)</f>
        <v>106</v>
      </c>
      <c r="F1390" s="132">
        <f t="shared" si="42"/>
        <v>5.115830115830116E-2</v>
      </c>
      <c r="G1390" s="108">
        <f t="shared" si="43"/>
        <v>43647</v>
      </c>
    </row>
    <row r="1391" spans="1:7" x14ac:dyDescent="0.35">
      <c r="A1391" s="72" t="s">
        <v>444</v>
      </c>
      <c r="B1391" s="72" t="s">
        <v>445</v>
      </c>
      <c r="C1391" s="72" t="s">
        <v>1097</v>
      </c>
      <c r="D1391" s="72">
        <f>SUMIFS('Comm_vacancy-LA_data'!E:E,'Comm_vacancy-LA_data'!$D:$D,'Comm_vacancy-inputs_1'!$C1391,'Comm_vacancy-LA_data'!$B:$B,'Comm_vacancy-inputs_1'!$B1391)</f>
        <v>2074</v>
      </c>
      <c r="E1391" s="72">
        <f>SUMIFS('Comm_vacancy-LA_data'!F:F,'Comm_vacancy-LA_data'!$D:$D,'Comm_vacancy-inputs_1'!$C1391,'Comm_vacancy-LA_data'!$B:$B,'Comm_vacancy-inputs_1'!$B1391)</f>
        <v>98</v>
      </c>
      <c r="F1391" s="132">
        <f t="shared" si="42"/>
        <v>4.7251687560270011E-2</v>
      </c>
      <c r="G1391" s="108">
        <f t="shared" si="43"/>
        <v>43556</v>
      </c>
    </row>
    <row r="1392" spans="1:7" x14ac:dyDescent="0.35">
      <c r="A1392" s="72" t="s">
        <v>444</v>
      </c>
      <c r="B1392" s="72" t="s">
        <v>445</v>
      </c>
      <c r="C1392" s="72" t="s">
        <v>1098</v>
      </c>
      <c r="D1392" s="72">
        <f>SUMIFS('Comm_vacancy-LA_data'!E:E,'Comm_vacancy-LA_data'!$D:$D,'Comm_vacancy-inputs_1'!$C1392,'Comm_vacancy-LA_data'!$B:$B,'Comm_vacancy-inputs_1'!$B1392)</f>
        <v>2025</v>
      </c>
      <c r="E1392" s="72">
        <f>SUMIFS('Comm_vacancy-LA_data'!F:F,'Comm_vacancy-LA_data'!$D:$D,'Comm_vacancy-inputs_1'!$C1392,'Comm_vacancy-LA_data'!$B:$B,'Comm_vacancy-inputs_1'!$B1392)</f>
        <v>107</v>
      </c>
      <c r="F1392" s="132">
        <f t="shared" si="42"/>
        <v>5.2839506172839508E-2</v>
      </c>
      <c r="G1392" s="108">
        <f t="shared" si="43"/>
        <v>43466</v>
      </c>
    </row>
    <row r="1393" spans="1:7" x14ac:dyDescent="0.35">
      <c r="A1393" s="72" t="s">
        <v>444</v>
      </c>
      <c r="B1393" s="72" t="s">
        <v>445</v>
      </c>
      <c r="C1393" s="72" t="s">
        <v>1099</v>
      </c>
      <c r="D1393" s="72">
        <f>SUMIFS('Comm_vacancy-LA_data'!E:E,'Comm_vacancy-LA_data'!$D:$D,'Comm_vacancy-inputs_1'!$C1393,'Comm_vacancy-LA_data'!$B:$B,'Comm_vacancy-inputs_1'!$B1393)</f>
        <v>2181</v>
      </c>
      <c r="E1393" s="72">
        <f>SUMIFS('Comm_vacancy-LA_data'!F:F,'Comm_vacancy-LA_data'!$D:$D,'Comm_vacancy-inputs_1'!$C1393,'Comm_vacancy-LA_data'!$B:$B,'Comm_vacancy-inputs_1'!$B1393)</f>
        <v>187</v>
      </c>
      <c r="F1393" s="132">
        <f t="shared" si="42"/>
        <v>8.5740486015589173E-2</v>
      </c>
      <c r="G1393" s="108">
        <f t="shared" si="43"/>
        <v>43374</v>
      </c>
    </row>
    <row r="1394" spans="1:7" x14ac:dyDescent="0.35">
      <c r="A1394" s="72" t="s">
        <v>448</v>
      </c>
      <c r="B1394" s="72" t="s">
        <v>449</v>
      </c>
      <c r="C1394" s="72" t="s">
        <v>1088</v>
      </c>
      <c r="D1394" s="72">
        <f>SUMIFS('Comm_vacancy-LA_data'!E:E,'Comm_vacancy-LA_data'!$D:$D,'Comm_vacancy-inputs_1'!$C1394,'Comm_vacancy-LA_data'!$B:$B,'Comm_vacancy-inputs_1'!$B1394)</f>
        <v>3727</v>
      </c>
      <c r="E1394" s="72">
        <f>SUMIFS('Comm_vacancy-LA_data'!F:F,'Comm_vacancy-LA_data'!$D:$D,'Comm_vacancy-inputs_1'!$C1394,'Comm_vacancy-LA_data'!$B:$B,'Comm_vacancy-inputs_1'!$B1394)</f>
        <v>561</v>
      </c>
      <c r="F1394" s="132">
        <f t="shared" si="42"/>
        <v>0.15052320901529381</v>
      </c>
      <c r="G1394" s="108">
        <f t="shared" si="43"/>
        <v>44378</v>
      </c>
    </row>
    <row r="1395" spans="1:7" x14ac:dyDescent="0.35">
      <c r="A1395" s="72" t="s">
        <v>448</v>
      </c>
      <c r="B1395" s="72" t="s">
        <v>449</v>
      </c>
      <c r="C1395" s="72" t="s">
        <v>1089</v>
      </c>
      <c r="D1395" s="72">
        <f>SUMIFS('Comm_vacancy-LA_data'!E:E,'Comm_vacancy-LA_data'!$D:$D,'Comm_vacancy-inputs_1'!$C1395,'Comm_vacancy-LA_data'!$B:$B,'Comm_vacancy-inputs_1'!$B1395)</f>
        <v>3733</v>
      </c>
      <c r="E1395" s="72">
        <f>SUMIFS('Comm_vacancy-LA_data'!F:F,'Comm_vacancy-LA_data'!$D:$D,'Comm_vacancy-inputs_1'!$C1395,'Comm_vacancy-LA_data'!$B:$B,'Comm_vacancy-inputs_1'!$B1395)</f>
        <v>568</v>
      </c>
      <c r="F1395" s="132">
        <f t="shared" si="42"/>
        <v>0.15215644253951247</v>
      </c>
      <c r="G1395" s="108">
        <f t="shared" si="43"/>
        <v>44287</v>
      </c>
    </row>
    <row r="1396" spans="1:7" x14ac:dyDescent="0.35">
      <c r="A1396" s="72" t="s">
        <v>448</v>
      </c>
      <c r="B1396" s="72" t="s">
        <v>449</v>
      </c>
      <c r="C1396" s="72" t="s">
        <v>1090</v>
      </c>
      <c r="D1396" s="72">
        <f>SUMIFS('Comm_vacancy-LA_data'!E:E,'Comm_vacancy-LA_data'!$D:$D,'Comm_vacancy-inputs_1'!$C1396,'Comm_vacancy-LA_data'!$B:$B,'Comm_vacancy-inputs_1'!$B1396)</f>
        <v>3731</v>
      </c>
      <c r="E1396" s="72">
        <f>SUMIFS('Comm_vacancy-LA_data'!F:F,'Comm_vacancy-LA_data'!$D:$D,'Comm_vacancy-inputs_1'!$C1396,'Comm_vacancy-LA_data'!$B:$B,'Comm_vacancy-inputs_1'!$B1396)</f>
        <v>569</v>
      </c>
      <c r="F1396" s="132">
        <f t="shared" si="42"/>
        <v>0.15250603055481105</v>
      </c>
      <c r="G1396" s="108">
        <f t="shared" si="43"/>
        <v>44197</v>
      </c>
    </row>
    <row r="1397" spans="1:7" x14ac:dyDescent="0.35">
      <c r="A1397" s="72" t="s">
        <v>448</v>
      </c>
      <c r="B1397" s="72" t="s">
        <v>449</v>
      </c>
      <c r="C1397" s="72" t="s">
        <v>1091</v>
      </c>
      <c r="D1397" s="72">
        <f>SUMIFS('Comm_vacancy-LA_data'!E:E,'Comm_vacancy-LA_data'!$D:$D,'Comm_vacancy-inputs_1'!$C1397,'Comm_vacancy-LA_data'!$B:$B,'Comm_vacancy-inputs_1'!$B1397)</f>
        <v>3717</v>
      </c>
      <c r="E1397" s="72">
        <f>SUMIFS('Comm_vacancy-LA_data'!F:F,'Comm_vacancy-LA_data'!$D:$D,'Comm_vacancy-inputs_1'!$C1397,'Comm_vacancy-LA_data'!$B:$B,'Comm_vacancy-inputs_1'!$B1397)</f>
        <v>576</v>
      </c>
      <c r="F1397" s="132">
        <f t="shared" si="42"/>
        <v>0.15496368038740921</v>
      </c>
      <c r="G1397" s="108">
        <f t="shared" si="43"/>
        <v>44105</v>
      </c>
    </row>
    <row r="1398" spans="1:7" x14ac:dyDescent="0.35">
      <c r="A1398" s="72" t="s">
        <v>448</v>
      </c>
      <c r="B1398" s="72" t="s">
        <v>449</v>
      </c>
      <c r="C1398" s="72" t="s">
        <v>1092</v>
      </c>
      <c r="D1398" s="72">
        <f>SUMIFS('Comm_vacancy-LA_data'!E:E,'Comm_vacancy-LA_data'!$D:$D,'Comm_vacancy-inputs_1'!$C1398,'Comm_vacancy-LA_data'!$B:$B,'Comm_vacancy-inputs_1'!$B1398)</f>
        <v>3712</v>
      </c>
      <c r="E1398" s="72">
        <f>SUMIFS('Comm_vacancy-LA_data'!F:F,'Comm_vacancy-LA_data'!$D:$D,'Comm_vacancy-inputs_1'!$C1398,'Comm_vacancy-LA_data'!$B:$B,'Comm_vacancy-inputs_1'!$B1398)</f>
        <v>532</v>
      </c>
      <c r="F1398" s="132">
        <f t="shared" si="42"/>
        <v>0.14331896551724138</v>
      </c>
      <c r="G1398" s="108">
        <f t="shared" si="43"/>
        <v>44013</v>
      </c>
    </row>
    <row r="1399" spans="1:7" x14ac:dyDescent="0.35">
      <c r="A1399" s="72" t="s">
        <v>448</v>
      </c>
      <c r="B1399" s="72" t="s">
        <v>449</v>
      </c>
      <c r="C1399" s="72" t="s">
        <v>1093</v>
      </c>
      <c r="D1399" s="72">
        <f>SUMIFS('Comm_vacancy-LA_data'!E:E,'Comm_vacancy-LA_data'!$D:$D,'Comm_vacancy-inputs_1'!$C1399,'Comm_vacancy-LA_data'!$B:$B,'Comm_vacancy-inputs_1'!$B1399)</f>
        <v>3649</v>
      </c>
      <c r="E1399" s="72">
        <f>SUMIFS('Comm_vacancy-LA_data'!F:F,'Comm_vacancy-LA_data'!$D:$D,'Comm_vacancy-inputs_1'!$C1399,'Comm_vacancy-LA_data'!$B:$B,'Comm_vacancy-inputs_1'!$B1399)</f>
        <v>514</v>
      </c>
      <c r="F1399" s="132">
        <f t="shared" si="42"/>
        <v>0.1408605097286928</v>
      </c>
      <c r="G1399" s="108">
        <f t="shared" si="43"/>
        <v>43922</v>
      </c>
    </row>
    <row r="1400" spans="1:7" x14ac:dyDescent="0.35">
      <c r="A1400" s="72" t="s">
        <v>448</v>
      </c>
      <c r="B1400" s="72" t="s">
        <v>449</v>
      </c>
      <c r="C1400" s="72" t="s">
        <v>1094</v>
      </c>
      <c r="D1400" s="72">
        <f>SUMIFS('Comm_vacancy-LA_data'!E:E,'Comm_vacancy-LA_data'!$D:$D,'Comm_vacancy-inputs_1'!$C1400,'Comm_vacancy-LA_data'!$B:$B,'Comm_vacancy-inputs_1'!$B1400)</f>
        <v>3630</v>
      </c>
      <c r="E1400" s="72">
        <f>SUMIFS('Comm_vacancy-LA_data'!F:F,'Comm_vacancy-LA_data'!$D:$D,'Comm_vacancy-inputs_1'!$C1400,'Comm_vacancy-LA_data'!$B:$B,'Comm_vacancy-inputs_1'!$B1400)</f>
        <v>510</v>
      </c>
      <c r="F1400" s="132">
        <f t="shared" si="42"/>
        <v>0.14049586776859505</v>
      </c>
      <c r="G1400" s="108">
        <f t="shared" si="43"/>
        <v>43831</v>
      </c>
    </row>
    <row r="1401" spans="1:7" x14ac:dyDescent="0.35">
      <c r="A1401" s="72" t="s">
        <v>448</v>
      </c>
      <c r="B1401" s="72" t="s">
        <v>449</v>
      </c>
      <c r="C1401" s="72" t="s">
        <v>1095</v>
      </c>
      <c r="D1401" s="72">
        <f>SUMIFS('Comm_vacancy-LA_data'!E:E,'Comm_vacancy-LA_data'!$D:$D,'Comm_vacancy-inputs_1'!$C1401,'Comm_vacancy-LA_data'!$B:$B,'Comm_vacancy-inputs_1'!$B1401)</f>
        <v>3643</v>
      </c>
      <c r="E1401" s="72">
        <f>SUMIFS('Comm_vacancy-LA_data'!F:F,'Comm_vacancy-LA_data'!$D:$D,'Comm_vacancy-inputs_1'!$C1401,'Comm_vacancy-LA_data'!$B:$B,'Comm_vacancy-inputs_1'!$B1401)</f>
        <v>524</v>
      </c>
      <c r="F1401" s="132">
        <f t="shared" si="42"/>
        <v>0.14383749656876202</v>
      </c>
      <c r="G1401" s="108">
        <f t="shared" si="43"/>
        <v>43739</v>
      </c>
    </row>
    <row r="1402" spans="1:7" x14ac:dyDescent="0.35">
      <c r="A1402" s="72" t="s">
        <v>448</v>
      </c>
      <c r="B1402" s="72" t="s">
        <v>449</v>
      </c>
      <c r="C1402" s="72" t="s">
        <v>1096</v>
      </c>
      <c r="D1402" s="72">
        <f>SUMIFS('Comm_vacancy-LA_data'!E:E,'Comm_vacancy-LA_data'!$D:$D,'Comm_vacancy-inputs_1'!$C1402,'Comm_vacancy-LA_data'!$B:$B,'Comm_vacancy-inputs_1'!$B1402)</f>
        <v>3637</v>
      </c>
      <c r="E1402" s="72">
        <f>SUMIFS('Comm_vacancy-LA_data'!F:F,'Comm_vacancy-LA_data'!$D:$D,'Comm_vacancy-inputs_1'!$C1402,'Comm_vacancy-LA_data'!$B:$B,'Comm_vacancy-inputs_1'!$B1402)</f>
        <v>557</v>
      </c>
      <c r="F1402" s="132">
        <f t="shared" si="42"/>
        <v>0.15314819906516361</v>
      </c>
      <c r="G1402" s="108">
        <f t="shared" si="43"/>
        <v>43647</v>
      </c>
    </row>
    <row r="1403" spans="1:7" x14ac:dyDescent="0.35">
      <c r="A1403" s="72" t="s">
        <v>448</v>
      </c>
      <c r="B1403" s="72" t="s">
        <v>449</v>
      </c>
      <c r="C1403" s="72" t="s">
        <v>1097</v>
      </c>
      <c r="D1403" s="72">
        <f>SUMIFS('Comm_vacancy-LA_data'!E:E,'Comm_vacancy-LA_data'!$D:$D,'Comm_vacancy-inputs_1'!$C1403,'Comm_vacancy-LA_data'!$B:$B,'Comm_vacancy-inputs_1'!$B1403)</f>
        <v>3621</v>
      </c>
      <c r="E1403" s="72">
        <f>SUMIFS('Comm_vacancy-LA_data'!F:F,'Comm_vacancy-LA_data'!$D:$D,'Comm_vacancy-inputs_1'!$C1403,'Comm_vacancy-LA_data'!$B:$B,'Comm_vacancy-inputs_1'!$B1403)</f>
        <v>453</v>
      </c>
      <c r="F1403" s="132">
        <f t="shared" si="42"/>
        <v>0.12510356255178129</v>
      </c>
      <c r="G1403" s="108">
        <f t="shared" si="43"/>
        <v>43556</v>
      </c>
    </row>
    <row r="1404" spans="1:7" x14ac:dyDescent="0.35">
      <c r="A1404" s="72" t="s">
        <v>448</v>
      </c>
      <c r="B1404" s="72" t="s">
        <v>449</v>
      </c>
      <c r="C1404" s="72" t="s">
        <v>1098</v>
      </c>
      <c r="D1404" s="72">
        <f>SUMIFS('Comm_vacancy-LA_data'!E:E,'Comm_vacancy-LA_data'!$D:$D,'Comm_vacancy-inputs_1'!$C1404,'Comm_vacancy-LA_data'!$B:$B,'Comm_vacancy-inputs_1'!$B1404)</f>
        <v>3452</v>
      </c>
      <c r="E1404" s="72">
        <f>SUMIFS('Comm_vacancy-LA_data'!F:F,'Comm_vacancy-LA_data'!$D:$D,'Comm_vacancy-inputs_1'!$C1404,'Comm_vacancy-LA_data'!$B:$B,'Comm_vacancy-inputs_1'!$B1404)</f>
        <v>425</v>
      </c>
      <c r="F1404" s="132">
        <f t="shared" si="42"/>
        <v>0.123117033603708</v>
      </c>
      <c r="G1404" s="108">
        <f t="shared" si="43"/>
        <v>43466</v>
      </c>
    </row>
    <row r="1405" spans="1:7" x14ac:dyDescent="0.35">
      <c r="A1405" s="72" t="s">
        <v>448</v>
      </c>
      <c r="B1405" s="72" t="s">
        <v>449</v>
      </c>
      <c r="C1405" s="72" t="s">
        <v>1099</v>
      </c>
      <c r="D1405" s="72">
        <f>SUMIFS('Comm_vacancy-LA_data'!E:E,'Comm_vacancy-LA_data'!$D:$D,'Comm_vacancy-inputs_1'!$C1405,'Comm_vacancy-LA_data'!$B:$B,'Comm_vacancy-inputs_1'!$B1405)</f>
        <v>3562</v>
      </c>
      <c r="E1405" s="72">
        <f>SUMIFS('Comm_vacancy-LA_data'!F:F,'Comm_vacancy-LA_data'!$D:$D,'Comm_vacancy-inputs_1'!$C1405,'Comm_vacancy-LA_data'!$B:$B,'Comm_vacancy-inputs_1'!$B1405)</f>
        <v>449</v>
      </c>
      <c r="F1405" s="132">
        <f t="shared" si="42"/>
        <v>0.12605277933745088</v>
      </c>
      <c r="G1405" s="108">
        <f t="shared" si="43"/>
        <v>43374</v>
      </c>
    </row>
    <row r="1406" spans="1:7" x14ac:dyDescent="0.35">
      <c r="A1406" s="72" t="s">
        <v>450</v>
      </c>
      <c r="B1406" s="72" t="s">
        <v>451</v>
      </c>
      <c r="C1406" s="72" t="s">
        <v>1088</v>
      </c>
      <c r="D1406" s="72">
        <f>SUMIFS('Comm_vacancy-LA_data'!E:E,'Comm_vacancy-LA_data'!$D:$D,'Comm_vacancy-inputs_1'!$C1406,'Comm_vacancy-LA_data'!$B:$B,'Comm_vacancy-inputs_1'!$B1406)</f>
        <v>1626</v>
      </c>
      <c r="E1406" s="72">
        <f>SUMIFS('Comm_vacancy-LA_data'!F:F,'Comm_vacancy-LA_data'!$D:$D,'Comm_vacancy-inputs_1'!$C1406,'Comm_vacancy-LA_data'!$B:$B,'Comm_vacancy-inputs_1'!$B1406)</f>
        <v>118</v>
      </c>
      <c r="F1406" s="132">
        <f t="shared" si="42"/>
        <v>7.2570725707257075E-2</v>
      </c>
      <c r="G1406" s="108">
        <f t="shared" si="43"/>
        <v>44378</v>
      </c>
    </row>
    <row r="1407" spans="1:7" x14ac:dyDescent="0.35">
      <c r="A1407" s="72" t="s">
        <v>450</v>
      </c>
      <c r="B1407" s="72" t="s">
        <v>451</v>
      </c>
      <c r="C1407" s="72" t="s">
        <v>1089</v>
      </c>
      <c r="D1407" s="72">
        <f>SUMIFS('Comm_vacancy-LA_data'!E:E,'Comm_vacancy-LA_data'!$D:$D,'Comm_vacancy-inputs_1'!$C1407,'Comm_vacancy-LA_data'!$B:$B,'Comm_vacancy-inputs_1'!$B1407)</f>
        <v>1628</v>
      </c>
      <c r="E1407" s="72">
        <f>SUMIFS('Comm_vacancy-LA_data'!F:F,'Comm_vacancy-LA_data'!$D:$D,'Comm_vacancy-inputs_1'!$C1407,'Comm_vacancy-LA_data'!$B:$B,'Comm_vacancy-inputs_1'!$B1407)</f>
        <v>123</v>
      </c>
      <c r="F1407" s="132">
        <f t="shared" si="42"/>
        <v>7.5552825552825553E-2</v>
      </c>
      <c r="G1407" s="108">
        <f t="shared" si="43"/>
        <v>44287</v>
      </c>
    </row>
    <row r="1408" spans="1:7" x14ac:dyDescent="0.35">
      <c r="A1408" s="72" t="s">
        <v>450</v>
      </c>
      <c r="B1408" s="72" t="s">
        <v>451</v>
      </c>
      <c r="C1408" s="72" t="s">
        <v>1090</v>
      </c>
      <c r="D1408" s="72">
        <f>SUMIFS('Comm_vacancy-LA_data'!E:E,'Comm_vacancy-LA_data'!$D:$D,'Comm_vacancy-inputs_1'!$C1408,'Comm_vacancy-LA_data'!$B:$B,'Comm_vacancy-inputs_1'!$B1408)</f>
        <v>1625</v>
      </c>
      <c r="E1408" s="72">
        <f>SUMIFS('Comm_vacancy-LA_data'!F:F,'Comm_vacancy-LA_data'!$D:$D,'Comm_vacancy-inputs_1'!$C1408,'Comm_vacancy-LA_data'!$B:$B,'Comm_vacancy-inputs_1'!$B1408)</f>
        <v>112</v>
      </c>
      <c r="F1408" s="132">
        <f t="shared" si="42"/>
        <v>6.892307692307692E-2</v>
      </c>
      <c r="G1408" s="108">
        <f t="shared" si="43"/>
        <v>44197</v>
      </c>
    </row>
    <row r="1409" spans="1:7" x14ac:dyDescent="0.35">
      <c r="A1409" s="72" t="s">
        <v>450</v>
      </c>
      <c r="B1409" s="72" t="s">
        <v>451</v>
      </c>
      <c r="C1409" s="72" t="s">
        <v>1091</v>
      </c>
      <c r="D1409" s="72">
        <f>SUMIFS('Comm_vacancy-LA_data'!E:E,'Comm_vacancy-LA_data'!$D:$D,'Comm_vacancy-inputs_1'!$C1409,'Comm_vacancy-LA_data'!$B:$B,'Comm_vacancy-inputs_1'!$B1409)</f>
        <v>1621</v>
      </c>
      <c r="E1409" s="72">
        <f>SUMIFS('Comm_vacancy-LA_data'!F:F,'Comm_vacancy-LA_data'!$D:$D,'Comm_vacancy-inputs_1'!$C1409,'Comm_vacancy-LA_data'!$B:$B,'Comm_vacancy-inputs_1'!$B1409)</f>
        <v>103</v>
      </c>
      <c r="F1409" s="132">
        <f t="shared" si="42"/>
        <v>6.3541024059222698E-2</v>
      </c>
      <c r="G1409" s="108">
        <f t="shared" si="43"/>
        <v>44105</v>
      </c>
    </row>
    <row r="1410" spans="1:7" x14ac:dyDescent="0.35">
      <c r="A1410" s="72" t="s">
        <v>450</v>
      </c>
      <c r="B1410" s="72" t="s">
        <v>451</v>
      </c>
      <c r="C1410" s="72" t="s">
        <v>1092</v>
      </c>
      <c r="D1410" s="72">
        <f>SUMIFS('Comm_vacancy-LA_data'!E:E,'Comm_vacancy-LA_data'!$D:$D,'Comm_vacancy-inputs_1'!$C1410,'Comm_vacancy-LA_data'!$B:$B,'Comm_vacancy-inputs_1'!$B1410)</f>
        <v>1623</v>
      </c>
      <c r="E1410" s="72">
        <f>SUMIFS('Comm_vacancy-LA_data'!F:F,'Comm_vacancy-LA_data'!$D:$D,'Comm_vacancy-inputs_1'!$C1410,'Comm_vacancy-LA_data'!$B:$B,'Comm_vacancy-inputs_1'!$B1410)</f>
        <v>103</v>
      </c>
      <c r="F1410" s="132">
        <f t="shared" si="42"/>
        <v>6.3462723351817615E-2</v>
      </c>
      <c r="G1410" s="108">
        <f t="shared" si="43"/>
        <v>44013</v>
      </c>
    </row>
    <row r="1411" spans="1:7" x14ac:dyDescent="0.35">
      <c r="A1411" s="72" t="s">
        <v>450</v>
      </c>
      <c r="B1411" s="72" t="s">
        <v>451</v>
      </c>
      <c r="C1411" s="72" t="s">
        <v>1093</v>
      </c>
      <c r="D1411" s="72">
        <f>SUMIFS('Comm_vacancy-LA_data'!E:E,'Comm_vacancy-LA_data'!$D:$D,'Comm_vacancy-inputs_1'!$C1411,'Comm_vacancy-LA_data'!$B:$B,'Comm_vacancy-inputs_1'!$B1411)</f>
        <v>1613</v>
      </c>
      <c r="E1411" s="72">
        <f>SUMIFS('Comm_vacancy-LA_data'!F:F,'Comm_vacancy-LA_data'!$D:$D,'Comm_vacancy-inputs_1'!$C1411,'Comm_vacancy-LA_data'!$B:$B,'Comm_vacancy-inputs_1'!$B1411)</f>
        <v>90</v>
      </c>
      <c r="F1411" s="132">
        <f t="shared" ref="F1411:F1474" si="44">IF(E1411&lt;&gt;0,E1411/D1411,"-")</f>
        <v>5.5796652200867949E-2</v>
      </c>
      <c r="G1411" s="108">
        <f t="shared" ref="G1411:G1474" si="45">DATE(LEFT(C1411,4),RIGHT(LEFT(C1411,7),2),1)</f>
        <v>43922</v>
      </c>
    </row>
    <row r="1412" spans="1:7" x14ac:dyDescent="0.35">
      <c r="A1412" s="72" t="s">
        <v>450</v>
      </c>
      <c r="B1412" s="72" t="s">
        <v>451</v>
      </c>
      <c r="C1412" s="72" t="s">
        <v>1094</v>
      </c>
      <c r="D1412" s="72">
        <f>SUMIFS('Comm_vacancy-LA_data'!E:E,'Comm_vacancy-LA_data'!$D:$D,'Comm_vacancy-inputs_1'!$C1412,'Comm_vacancy-LA_data'!$B:$B,'Comm_vacancy-inputs_1'!$B1412)</f>
        <v>1608</v>
      </c>
      <c r="E1412" s="72">
        <f>SUMIFS('Comm_vacancy-LA_data'!F:F,'Comm_vacancy-LA_data'!$D:$D,'Comm_vacancy-inputs_1'!$C1412,'Comm_vacancy-LA_data'!$B:$B,'Comm_vacancy-inputs_1'!$B1412)</f>
        <v>92</v>
      </c>
      <c r="F1412" s="132">
        <f t="shared" si="44"/>
        <v>5.721393034825871E-2</v>
      </c>
      <c r="G1412" s="108">
        <f t="shared" si="45"/>
        <v>43831</v>
      </c>
    </row>
    <row r="1413" spans="1:7" x14ac:dyDescent="0.35">
      <c r="A1413" s="72" t="s">
        <v>450</v>
      </c>
      <c r="B1413" s="72" t="s">
        <v>451</v>
      </c>
      <c r="C1413" s="72" t="s">
        <v>1095</v>
      </c>
      <c r="D1413" s="72">
        <f>SUMIFS('Comm_vacancy-LA_data'!E:E,'Comm_vacancy-LA_data'!$D:$D,'Comm_vacancy-inputs_1'!$C1413,'Comm_vacancy-LA_data'!$B:$B,'Comm_vacancy-inputs_1'!$B1413)</f>
        <v>1575</v>
      </c>
      <c r="E1413" s="72">
        <f>SUMIFS('Comm_vacancy-LA_data'!F:F,'Comm_vacancy-LA_data'!$D:$D,'Comm_vacancy-inputs_1'!$C1413,'Comm_vacancy-LA_data'!$B:$B,'Comm_vacancy-inputs_1'!$B1413)</f>
        <v>89</v>
      </c>
      <c r="F1413" s="132">
        <f t="shared" si="44"/>
        <v>5.6507936507936507E-2</v>
      </c>
      <c r="G1413" s="108">
        <f t="shared" si="45"/>
        <v>43739</v>
      </c>
    </row>
    <row r="1414" spans="1:7" x14ac:dyDescent="0.35">
      <c r="A1414" s="72" t="s">
        <v>450</v>
      </c>
      <c r="B1414" s="72" t="s">
        <v>451</v>
      </c>
      <c r="C1414" s="72" t="s">
        <v>1096</v>
      </c>
      <c r="D1414" s="72">
        <f>SUMIFS('Comm_vacancy-LA_data'!E:E,'Comm_vacancy-LA_data'!$D:$D,'Comm_vacancy-inputs_1'!$C1414,'Comm_vacancy-LA_data'!$B:$B,'Comm_vacancy-inputs_1'!$B1414)</f>
        <v>1576</v>
      </c>
      <c r="E1414" s="72">
        <f>SUMIFS('Comm_vacancy-LA_data'!F:F,'Comm_vacancy-LA_data'!$D:$D,'Comm_vacancy-inputs_1'!$C1414,'Comm_vacancy-LA_data'!$B:$B,'Comm_vacancy-inputs_1'!$B1414)</f>
        <v>85</v>
      </c>
      <c r="F1414" s="132">
        <f t="shared" si="44"/>
        <v>5.3934010152284266E-2</v>
      </c>
      <c r="G1414" s="108">
        <f t="shared" si="45"/>
        <v>43647</v>
      </c>
    </row>
    <row r="1415" spans="1:7" x14ac:dyDescent="0.35">
      <c r="A1415" s="72" t="s">
        <v>450</v>
      </c>
      <c r="B1415" s="72" t="s">
        <v>451</v>
      </c>
      <c r="C1415" s="72" t="s">
        <v>1097</v>
      </c>
      <c r="D1415" s="72">
        <f>SUMIFS('Comm_vacancy-LA_data'!E:E,'Comm_vacancy-LA_data'!$D:$D,'Comm_vacancy-inputs_1'!$C1415,'Comm_vacancy-LA_data'!$B:$B,'Comm_vacancy-inputs_1'!$B1415)</f>
        <v>1569</v>
      </c>
      <c r="E1415" s="72">
        <f>SUMIFS('Comm_vacancy-LA_data'!F:F,'Comm_vacancy-LA_data'!$D:$D,'Comm_vacancy-inputs_1'!$C1415,'Comm_vacancy-LA_data'!$B:$B,'Comm_vacancy-inputs_1'!$B1415)</f>
        <v>69</v>
      </c>
      <c r="F1415" s="132">
        <f t="shared" si="44"/>
        <v>4.3977055449330782E-2</v>
      </c>
      <c r="G1415" s="108">
        <f t="shared" si="45"/>
        <v>43556</v>
      </c>
    </row>
    <row r="1416" spans="1:7" x14ac:dyDescent="0.35">
      <c r="A1416" s="72" t="s">
        <v>450</v>
      </c>
      <c r="B1416" s="72" t="s">
        <v>451</v>
      </c>
      <c r="C1416" s="72" t="s">
        <v>1098</v>
      </c>
      <c r="D1416" s="72">
        <f>SUMIFS('Comm_vacancy-LA_data'!E:E,'Comm_vacancy-LA_data'!$D:$D,'Comm_vacancy-inputs_1'!$C1416,'Comm_vacancy-LA_data'!$B:$B,'Comm_vacancy-inputs_1'!$B1416)</f>
        <v>1564</v>
      </c>
      <c r="E1416" s="72">
        <f>SUMIFS('Comm_vacancy-LA_data'!F:F,'Comm_vacancy-LA_data'!$D:$D,'Comm_vacancy-inputs_1'!$C1416,'Comm_vacancy-LA_data'!$B:$B,'Comm_vacancy-inputs_1'!$B1416)</f>
        <v>78</v>
      </c>
      <c r="F1416" s="132">
        <f t="shared" si="44"/>
        <v>4.9872122762148335E-2</v>
      </c>
      <c r="G1416" s="108">
        <f t="shared" si="45"/>
        <v>43466</v>
      </c>
    </row>
    <row r="1417" spans="1:7" x14ac:dyDescent="0.35">
      <c r="A1417" s="72" t="s">
        <v>450</v>
      </c>
      <c r="B1417" s="72" t="s">
        <v>451</v>
      </c>
      <c r="C1417" s="72" t="s">
        <v>1099</v>
      </c>
      <c r="D1417" s="72">
        <f>SUMIFS('Comm_vacancy-LA_data'!E:E,'Comm_vacancy-LA_data'!$D:$D,'Comm_vacancy-inputs_1'!$C1417,'Comm_vacancy-LA_data'!$B:$B,'Comm_vacancy-inputs_1'!$B1417)</f>
        <v>1620</v>
      </c>
      <c r="E1417" s="72">
        <f>SUMIFS('Comm_vacancy-LA_data'!F:F,'Comm_vacancy-LA_data'!$D:$D,'Comm_vacancy-inputs_1'!$C1417,'Comm_vacancy-LA_data'!$B:$B,'Comm_vacancy-inputs_1'!$B1417)</f>
        <v>80</v>
      </c>
      <c r="F1417" s="132">
        <f t="shared" si="44"/>
        <v>4.9382716049382713E-2</v>
      </c>
      <c r="G1417" s="108">
        <f t="shared" si="45"/>
        <v>43374</v>
      </c>
    </row>
    <row r="1418" spans="1:7" x14ac:dyDescent="0.35">
      <c r="A1418" s="72" t="s">
        <v>452</v>
      </c>
      <c r="B1418" s="72" t="s">
        <v>453</v>
      </c>
      <c r="C1418" s="72" t="s">
        <v>1088</v>
      </c>
      <c r="D1418" s="72">
        <f>SUMIFS('Comm_vacancy-LA_data'!E:E,'Comm_vacancy-LA_data'!$D:$D,'Comm_vacancy-inputs_1'!$C1418,'Comm_vacancy-LA_data'!$B:$B,'Comm_vacancy-inputs_1'!$B1418)</f>
        <v>1918</v>
      </c>
      <c r="E1418" s="72">
        <f>SUMIFS('Comm_vacancy-LA_data'!F:F,'Comm_vacancy-LA_data'!$D:$D,'Comm_vacancy-inputs_1'!$C1418,'Comm_vacancy-LA_data'!$B:$B,'Comm_vacancy-inputs_1'!$B1418)</f>
        <v>132</v>
      </c>
      <c r="F1418" s="132">
        <f t="shared" si="44"/>
        <v>6.8821689259645463E-2</v>
      </c>
      <c r="G1418" s="108">
        <f t="shared" si="45"/>
        <v>44378</v>
      </c>
    </row>
    <row r="1419" spans="1:7" x14ac:dyDescent="0.35">
      <c r="A1419" s="72" t="s">
        <v>452</v>
      </c>
      <c r="B1419" s="72" t="s">
        <v>453</v>
      </c>
      <c r="C1419" s="72" t="s">
        <v>1089</v>
      </c>
      <c r="D1419" s="72">
        <f>SUMIFS('Comm_vacancy-LA_data'!E:E,'Comm_vacancy-LA_data'!$D:$D,'Comm_vacancy-inputs_1'!$C1419,'Comm_vacancy-LA_data'!$B:$B,'Comm_vacancy-inputs_1'!$B1419)</f>
        <v>1916</v>
      </c>
      <c r="E1419" s="72">
        <f>SUMIFS('Comm_vacancy-LA_data'!F:F,'Comm_vacancy-LA_data'!$D:$D,'Comm_vacancy-inputs_1'!$C1419,'Comm_vacancy-LA_data'!$B:$B,'Comm_vacancy-inputs_1'!$B1419)</f>
        <v>126</v>
      </c>
      <c r="F1419" s="132">
        <f t="shared" si="44"/>
        <v>6.5762004175365346E-2</v>
      </c>
      <c r="G1419" s="108">
        <f t="shared" si="45"/>
        <v>44287</v>
      </c>
    </row>
    <row r="1420" spans="1:7" x14ac:dyDescent="0.35">
      <c r="A1420" s="72" t="s">
        <v>452</v>
      </c>
      <c r="B1420" s="72" t="s">
        <v>453</v>
      </c>
      <c r="C1420" s="72" t="s">
        <v>1090</v>
      </c>
      <c r="D1420" s="72">
        <f>SUMIFS('Comm_vacancy-LA_data'!E:E,'Comm_vacancy-LA_data'!$D:$D,'Comm_vacancy-inputs_1'!$C1420,'Comm_vacancy-LA_data'!$B:$B,'Comm_vacancy-inputs_1'!$B1420)</f>
        <v>1923</v>
      </c>
      <c r="E1420" s="72">
        <f>SUMIFS('Comm_vacancy-LA_data'!F:F,'Comm_vacancy-LA_data'!$D:$D,'Comm_vacancy-inputs_1'!$C1420,'Comm_vacancy-LA_data'!$B:$B,'Comm_vacancy-inputs_1'!$B1420)</f>
        <v>116</v>
      </c>
      <c r="F1420" s="132">
        <f t="shared" si="44"/>
        <v>6.032241289651586E-2</v>
      </c>
      <c r="G1420" s="108">
        <f t="shared" si="45"/>
        <v>44197</v>
      </c>
    </row>
    <row r="1421" spans="1:7" x14ac:dyDescent="0.35">
      <c r="A1421" s="72" t="s">
        <v>452</v>
      </c>
      <c r="B1421" s="72" t="s">
        <v>453</v>
      </c>
      <c r="C1421" s="72" t="s">
        <v>1091</v>
      </c>
      <c r="D1421" s="72">
        <f>SUMIFS('Comm_vacancy-LA_data'!E:E,'Comm_vacancy-LA_data'!$D:$D,'Comm_vacancy-inputs_1'!$C1421,'Comm_vacancy-LA_data'!$B:$B,'Comm_vacancy-inputs_1'!$B1421)</f>
        <v>1912</v>
      </c>
      <c r="E1421" s="72">
        <f>SUMIFS('Comm_vacancy-LA_data'!F:F,'Comm_vacancy-LA_data'!$D:$D,'Comm_vacancy-inputs_1'!$C1421,'Comm_vacancy-LA_data'!$B:$B,'Comm_vacancy-inputs_1'!$B1421)</f>
        <v>114</v>
      </c>
      <c r="F1421" s="132">
        <f t="shared" si="44"/>
        <v>5.9623430962343099E-2</v>
      </c>
      <c r="G1421" s="108">
        <f t="shared" si="45"/>
        <v>44105</v>
      </c>
    </row>
    <row r="1422" spans="1:7" x14ac:dyDescent="0.35">
      <c r="A1422" s="72" t="s">
        <v>452</v>
      </c>
      <c r="B1422" s="72" t="s">
        <v>453</v>
      </c>
      <c r="C1422" s="72" t="s">
        <v>1092</v>
      </c>
      <c r="D1422" s="72">
        <f>SUMIFS('Comm_vacancy-LA_data'!E:E,'Comm_vacancy-LA_data'!$D:$D,'Comm_vacancy-inputs_1'!$C1422,'Comm_vacancy-LA_data'!$B:$B,'Comm_vacancy-inputs_1'!$B1422)</f>
        <v>1918</v>
      </c>
      <c r="E1422" s="72">
        <f>SUMIFS('Comm_vacancy-LA_data'!F:F,'Comm_vacancy-LA_data'!$D:$D,'Comm_vacancy-inputs_1'!$C1422,'Comm_vacancy-LA_data'!$B:$B,'Comm_vacancy-inputs_1'!$B1422)</f>
        <v>105</v>
      </c>
      <c r="F1422" s="132">
        <f t="shared" si="44"/>
        <v>5.4744525547445258E-2</v>
      </c>
      <c r="G1422" s="108">
        <f t="shared" si="45"/>
        <v>44013</v>
      </c>
    </row>
    <row r="1423" spans="1:7" x14ac:dyDescent="0.35">
      <c r="A1423" s="72" t="s">
        <v>452</v>
      </c>
      <c r="B1423" s="72" t="s">
        <v>453</v>
      </c>
      <c r="C1423" s="72" t="s">
        <v>1093</v>
      </c>
      <c r="D1423" s="72">
        <f>SUMIFS('Comm_vacancy-LA_data'!E:E,'Comm_vacancy-LA_data'!$D:$D,'Comm_vacancy-inputs_1'!$C1423,'Comm_vacancy-LA_data'!$B:$B,'Comm_vacancy-inputs_1'!$B1423)</f>
        <v>1913</v>
      </c>
      <c r="E1423" s="72">
        <f>SUMIFS('Comm_vacancy-LA_data'!F:F,'Comm_vacancy-LA_data'!$D:$D,'Comm_vacancy-inputs_1'!$C1423,'Comm_vacancy-LA_data'!$B:$B,'Comm_vacancy-inputs_1'!$B1423)</f>
        <v>92</v>
      </c>
      <c r="F1423" s="132">
        <f t="shared" si="44"/>
        <v>4.8092002090956612E-2</v>
      </c>
      <c r="G1423" s="108">
        <f t="shared" si="45"/>
        <v>43922</v>
      </c>
    </row>
    <row r="1424" spans="1:7" x14ac:dyDescent="0.35">
      <c r="A1424" s="72" t="s">
        <v>452</v>
      </c>
      <c r="B1424" s="72" t="s">
        <v>453</v>
      </c>
      <c r="C1424" s="72" t="s">
        <v>1094</v>
      </c>
      <c r="D1424" s="72">
        <f>SUMIFS('Comm_vacancy-LA_data'!E:E,'Comm_vacancy-LA_data'!$D:$D,'Comm_vacancy-inputs_1'!$C1424,'Comm_vacancy-LA_data'!$B:$B,'Comm_vacancy-inputs_1'!$B1424)</f>
        <v>1905</v>
      </c>
      <c r="E1424" s="72">
        <f>SUMIFS('Comm_vacancy-LA_data'!F:F,'Comm_vacancy-LA_data'!$D:$D,'Comm_vacancy-inputs_1'!$C1424,'Comm_vacancy-LA_data'!$B:$B,'Comm_vacancy-inputs_1'!$B1424)</f>
        <v>99</v>
      </c>
      <c r="F1424" s="132">
        <f t="shared" si="44"/>
        <v>5.1968503937007873E-2</v>
      </c>
      <c r="G1424" s="108">
        <f t="shared" si="45"/>
        <v>43831</v>
      </c>
    </row>
    <row r="1425" spans="1:7" x14ac:dyDescent="0.35">
      <c r="A1425" s="72" t="s">
        <v>452</v>
      </c>
      <c r="B1425" s="72" t="s">
        <v>453</v>
      </c>
      <c r="C1425" s="72" t="s">
        <v>1095</v>
      </c>
      <c r="D1425" s="72">
        <f>SUMIFS('Comm_vacancy-LA_data'!E:E,'Comm_vacancy-LA_data'!$D:$D,'Comm_vacancy-inputs_1'!$C1425,'Comm_vacancy-LA_data'!$B:$B,'Comm_vacancy-inputs_1'!$B1425)</f>
        <v>1912</v>
      </c>
      <c r="E1425" s="72">
        <f>SUMIFS('Comm_vacancy-LA_data'!F:F,'Comm_vacancy-LA_data'!$D:$D,'Comm_vacancy-inputs_1'!$C1425,'Comm_vacancy-LA_data'!$B:$B,'Comm_vacancy-inputs_1'!$B1425)</f>
        <v>112</v>
      </c>
      <c r="F1425" s="132">
        <f t="shared" si="44"/>
        <v>5.8577405857740586E-2</v>
      </c>
      <c r="G1425" s="108">
        <f t="shared" si="45"/>
        <v>43739</v>
      </c>
    </row>
    <row r="1426" spans="1:7" x14ac:dyDescent="0.35">
      <c r="A1426" s="72" t="s">
        <v>452</v>
      </c>
      <c r="B1426" s="72" t="s">
        <v>453</v>
      </c>
      <c r="C1426" s="72" t="s">
        <v>1096</v>
      </c>
      <c r="D1426" s="72">
        <f>SUMIFS('Comm_vacancy-LA_data'!E:E,'Comm_vacancy-LA_data'!$D:$D,'Comm_vacancy-inputs_1'!$C1426,'Comm_vacancy-LA_data'!$B:$B,'Comm_vacancy-inputs_1'!$B1426)</f>
        <v>1908</v>
      </c>
      <c r="E1426" s="72">
        <f>SUMIFS('Comm_vacancy-LA_data'!F:F,'Comm_vacancy-LA_data'!$D:$D,'Comm_vacancy-inputs_1'!$C1426,'Comm_vacancy-LA_data'!$B:$B,'Comm_vacancy-inputs_1'!$B1426)</f>
        <v>162</v>
      </c>
      <c r="F1426" s="132">
        <f t="shared" si="44"/>
        <v>8.4905660377358486E-2</v>
      </c>
      <c r="G1426" s="108">
        <f t="shared" si="45"/>
        <v>43647</v>
      </c>
    </row>
    <row r="1427" spans="1:7" x14ac:dyDescent="0.35">
      <c r="A1427" s="72" t="s">
        <v>452</v>
      </c>
      <c r="B1427" s="72" t="s">
        <v>453</v>
      </c>
      <c r="C1427" s="72" t="s">
        <v>1097</v>
      </c>
      <c r="D1427" s="72">
        <f>SUMIFS('Comm_vacancy-LA_data'!E:E,'Comm_vacancy-LA_data'!$D:$D,'Comm_vacancy-inputs_1'!$C1427,'Comm_vacancy-LA_data'!$B:$B,'Comm_vacancy-inputs_1'!$B1427)</f>
        <v>1909</v>
      </c>
      <c r="E1427" s="72">
        <f>SUMIFS('Comm_vacancy-LA_data'!F:F,'Comm_vacancy-LA_data'!$D:$D,'Comm_vacancy-inputs_1'!$C1427,'Comm_vacancy-LA_data'!$B:$B,'Comm_vacancy-inputs_1'!$B1427)</f>
        <v>44</v>
      </c>
      <c r="F1427" s="132">
        <f t="shared" si="44"/>
        <v>2.3048716605552647E-2</v>
      </c>
      <c r="G1427" s="108">
        <f t="shared" si="45"/>
        <v>43556</v>
      </c>
    </row>
    <row r="1428" spans="1:7" x14ac:dyDescent="0.35">
      <c r="A1428" s="72" t="s">
        <v>452</v>
      </c>
      <c r="B1428" s="72" t="s">
        <v>453</v>
      </c>
      <c r="C1428" s="72" t="s">
        <v>1098</v>
      </c>
      <c r="D1428" s="72">
        <f>SUMIFS('Comm_vacancy-LA_data'!E:E,'Comm_vacancy-LA_data'!$D:$D,'Comm_vacancy-inputs_1'!$C1428,'Comm_vacancy-LA_data'!$B:$B,'Comm_vacancy-inputs_1'!$B1428)</f>
        <v>1876</v>
      </c>
      <c r="E1428" s="72">
        <f>SUMIFS('Comm_vacancy-LA_data'!F:F,'Comm_vacancy-LA_data'!$D:$D,'Comm_vacancy-inputs_1'!$C1428,'Comm_vacancy-LA_data'!$B:$B,'Comm_vacancy-inputs_1'!$B1428)</f>
        <v>26</v>
      </c>
      <c r="F1428" s="132">
        <f t="shared" si="44"/>
        <v>1.3859275053304905E-2</v>
      </c>
      <c r="G1428" s="108">
        <f t="shared" si="45"/>
        <v>43466</v>
      </c>
    </row>
    <row r="1429" spans="1:7" x14ac:dyDescent="0.35">
      <c r="A1429" s="72" t="s">
        <v>452</v>
      </c>
      <c r="B1429" s="72" t="s">
        <v>453</v>
      </c>
      <c r="C1429" s="72" t="s">
        <v>1099</v>
      </c>
      <c r="D1429" s="72">
        <f>SUMIFS('Comm_vacancy-LA_data'!E:E,'Comm_vacancy-LA_data'!$D:$D,'Comm_vacancy-inputs_1'!$C1429,'Comm_vacancy-LA_data'!$B:$B,'Comm_vacancy-inputs_1'!$B1429)</f>
        <v>1945</v>
      </c>
      <c r="E1429" s="72">
        <f>SUMIFS('Comm_vacancy-LA_data'!F:F,'Comm_vacancy-LA_data'!$D:$D,'Comm_vacancy-inputs_1'!$C1429,'Comm_vacancy-LA_data'!$B:$B,'Comm_vacancy-inputs_1'!$B1429)</f>
        <v>13</v>
      </c>
      <c r="F1429" s="132">
        <f t="shared" si="44"/>
        <v>6.6838046272493573E-3</v>
      </c>
      <c r="G1429" s="108">
        <f t="shared" si="45"/>
        <v>43374</v>
      </c>
    </row>
    <row r="1430" spans="1:7" x14ac:dyDescent="0.35">
      <c r="A1430" s="72" t="s">
        <v>454</v>
      </c>
      <c r="B1430" s="72" t="s">
        <v>455</v>
      </c>
      <c r="C1430" s="72" t="s">
        <v>1088</v>
      </c>
      <c r="D1430" s="72">
        <f>SUMIFS('Comm_vacancy-LA_data'!E:E,'Comm_vacancy-LA_data'!$D:$D,'Comm_vacancy-inputs_1'!$C1430,'Comm_vacancy-LA_data'!$B:$B,'Comm_vacancy-inputs_1'!$B1430)</f>
        <v>4640</v>
      </c>
      <c r="E1430" s="72">
        <f>SUMIFS('Comm_vacancy-LA_data'!F:F,'Comm_vacancy-LA_data'!$D:$D,'Comm_vacancy-inputs_1'!$C1430,'Comm_vacancy-LA_data'!$B:$B,'Comm_vacancy-inputs_1'!$B1430)</f>
        <v>389</v>
      </c>
      <c r="F1430" s="132">
        <f t="shared" si="44"/>
        <v>8.3836206896551718E-2</v>
      </c>
      <c r="G1430" s="108">
        <f t="shared" si="45"/>
        <v>44378</v>
      </c>
    </row>
    <row r="1431" spans="1:7" x14ac:dyDescent="0.35">
      <c r="A1431" s="72" t="s">
        <v>454</v>
      </c>
      <c r="B1431" s="72" t="s">
        <v>455</v>
      </c>
      <c r="C1431" s="72" t="s">
        <v>1089</v>
      </c>
      <c r="D1431" s="72">
        <f>SUMIFS('Comm_vacancy-LA_data'!E:E,'Comm_vacancy-LA_data'!$D:$D,'Comm_vacancy-inputs_1'!$C1431,'Comm_vacancy-LA_data'!$B:$B,'Comm_vacancy-inputs_1'!$B1431)</f>
        <v>4630</v>
      </c>
      <c r="E1431" s="72">
        <f>SUMIFS('Comm_vacancy-LA_data'!F:F,'Comm_vacancy-LA_data'!$D:$D,'Comm_vacancy-inputs_1'!$C1431,'Comm_vacancy-LA_data'!$B:$B,'Comm_vacancy-inputs_1'!$B1431)</f>
        <v>392</v>
      </c>
      <c r="F1431" s="132">
        <f t="shared" si="44"/>
        <v>8.466522678185745E-2</v>
      </c>
      <c r="G1431" s="108">
        <f t="shared" si="45"/>
        <v>44287</v>
      </c>
    </row>
    <row r="1432" spans="1:7" x14ac:dyDescent="0.35">
      <c r="A1432" s="72" t="s">
        <v>454</v>
      </c>
      <c r="B1432" s="72" t="s">
        <v>455</v>
      </c>
      <c r="C1432" s="72" t="s">
        <v>1090</v>
      </c>
      <c r="D1432" s="72">
        <f>SUMIFS('Comm_vacancy-LA_data'!E:E,'Comm_vacancy-LA_data'!$D:$D,'Comm_vacancy-inputs_1'!$C1432,'Comm_vacancy-LA_data'!$B:$B,'Comm_vacancy-inputs_1'!$B1432)</f>
        <v>4612</v>
      </c>
      <c r="E1432" s="72">
        <f>SUMIFS('Comm_vacancy-LA_data'!F:F,'Comm_vacancy-LA_data'!$D:$D,'Comm_vacancy-inputs_1'!$C1432,'Comm_vacancy-LA_data'!$B:$B,'Comm_vacancy-inputs_1'!$B1432)</f>
        <v>390</v>
      </c>
      <c r="F1432" s="132">
        <f t="shared" si="44"/>
        <v>8.4562012142237644E-2</v>
      </c>
      <c r="G1432" s="108">
        <f t="shared" si="45"/>
        <v>44197</v>
      </c>
    </row>
    <row r="1433" spans="1:7" x14ac:dyDescent="0.35">
      <c r="A1433" s="72" t="s">
        <v>454</v>
      </c>
      <c r="B1433" s="72" t="s">
        <v>455</v>
      </c>
      <c r="C1433" s="72" t="s">
        <v>1091</v>
      </c>
      <c r="D1433" s="72">
        <f>SUMIFS('Comm_vacancy-LA_data'!E:E,'Comm_vacancy-LA_data'!$D:$D,'Comm_vacancy-inputs_1'!$C1433,'Comm_vacancy-LA_data'!$B:$B,'Comm_vacancy-inputs_1'!$B1433)</f>
        <v>4586</v>
      </c>
      <c r="E1433" s="72">
        <f>SUMIFS('Comm_vacancy-LA_data'!F:F,'Comm_vacancy-LA_data'!$D:$D,'Comm_vacancy-inputs_1'!$C1433,'Comm_vacancy-LA_data'!$B:$B,'Comm_vacancy-inputs_1'!$B1433)</f>
        <v>395</v>
      </c>
      <c r="F1433" s="132">
        <f t="shared" si="44"/>
        <v>8.6131705189707808E-2</v>
      </c>
      <c r="G1433" s="108">
        <f t="shared" si="45"/>
        <v>44105</v>
      </c>
    </row>
    <row r="1434" spans="1:7" x14ac:dyDescent="0.35">
      <c r="A1434" s="72" t="s">
        <v>454</v>
      </c>
      <c r="B1434" s="72" t="s">
        <v>455</v>
      </c>
      <c r="C1434" s="72" t="s">
        <v>1092</v>
      </c>
      <c r="D1434" s="72">
        <f>SUMIFS('Comm_vacancy-LA_data'!E:E,'Comm_vacancy-LA_data'!$D:$D,'Comm_vacancy-inputs_1'!$C1434,'Comm_vacancy-LA_data'!$B:$B,'Comm_vacancy-inputs_1'!$B1434)</f>
        <v>4543</v>
      </c>
      <c r="E1434" s="72">
        <f>SUMIFS('Comm_vacancy-LA_data'!F:F,'Comm_vacancy-LA_data'!$D:$D,'Comm_vacancy-inputs_1'!$C1434,'Comm_vacancy-LA_data'!$B:$B,'Comm_vacancy-inputs_1'!$B1434)</f>
        <v>393</v>
      </c>
      <c r="F1434" s="132">
        <f t="shared" si="44"/>
        <v>8.6506713625357695E-2</v>
      </c>
      <c r="G1434" s="108">
        <f t="shared" si="45"/>
        <v>44013</v>
      </c>
    </row>
    <row r="1435" spans="1:7" x14ac:dyDescent="0.35">
      <c r="A1435" s="72" t="s">
        <v>454</v>
      </c>
      <c r="B1435" s="72" t="s">
        <v>455</v>
      </c>
      <c r="C1435" s="72" t="s">
        <v>1093</v>
      </c>
      <c r="D1435" s="72">
        <f>SUMIFS('Comm_vacancy-LA_data'!E:E,'Comm_vacancy-LA_data'!$D:$D,'Comm_vacancy-inputs_1'!$C1435,'Comm_vacancy-LA_data'!$B:$B,'Comm_vacancy-inputs_1'!$B1435)</f>
        <v>4471</v>
      </c>
      <c r="E1435" s="72">
        <f>SUMIFS('Comm_vacancy-LA_data'!F:F,'Comm_vacancy-LA_data'!$D:$D,'Comm_vacancy-inputs_1'!$C1435,'Comm_vacancy-LA_data'!$B:$B,'Comm_vacancy-inputs_1'!$B1435)</f>
        <v>359</v>
      </c>
      <c r="F1435" s="132">
        <f t="shared" si="44"/>
        <v>8.0295235965108472E-2</v>
      </c>
      <c r="G1435" s="108">
        <f t="shared" si="45"/>
        <v>43922</v>
      </c>
    </row>
    <row r="1436" spans="1:7" x14ac:dyDescent="0.35">
      <c r="A1436" s="72" t="s">
        <v>454</v>
      </c>
      <c r="B1436" s="72" t="s">
        <v>455</v>
      </c>
      <c r="C1436" s="72" t="s">
        <v>1094</v>
      </c>
      <c r="D1436" s="72">
        <f>SUMIFS('Comm_vacancy-LA_data'!E:E,'Comm_vacancy-LA_data'!$D:$D,'Comm_vacancy-inputs_1'!$C1436,'Comm_vacancy-LA_data'!$B:$B,'Comm_vacancy-inputs_1'!$B1436)</f>
        <v>4430</v>
      </c>
      <c r="E1436" s="72">
        <f>SUMIFS('Comm_vacancy-LA_data'!F:F,'Comm_vacancy-LA_data'!$D:$D,'Comm_vacancy-inputs_1'!$C1436,'Comm_vacancy-LA_data'!$B:$B,'Comm_vacancy-inputs_1'!$B1436)</f>
        <v>309</v>
      </c>
      <c r="F1436" s="132">
        <f t="shared" si="44"/>
        <v>6.9751693002257337E-2</v>
      </c>
      <c r="G1436" s="108">
        <f t="shared" si="45"/>
        <v>43831</v>
      </c>
    </row>
    <row r="1437" spans="1:7" x14ac:dyDescent="0.35">
      <c r="A1437" s="72" t="s">
        <v>454</v>
      </c>
      <c r="B1437" s="72" t="s">
        <v>455</v>
      </c>
      <c r="C1437" s="72" t="s">
        <v>1095</v>
      </c>
      <c r="D1437" s="72">
        <f>SUMIFS('Comm_vacancy-LA_data'!E:E,'Comm_vacancy-LA_data'!$D:$D,'Comm_vacancy-inputs_1'!$C1437,'Comm_vacancy-LA_data'!$B:$B,'Comm_vacancy-inputs_1'!$B1437)</f>
        <v>4383</v>
      </c>
      <c r="E1437" s="72">
        <f>SUMIFS('Comm_vacancy-LA_data'!F:F,'Comm_vacancy-LA_data'!$D:$D,'Comm_vacancy-inputs_1'!$C1437,'Comm_vacancy-LA_data'!$B:$B,'Comm_vacancy-inputs_1'!$B1437)</f>
        <v>313</v>
      </c>
      <c r="F1437" s="132">
        <f t="shared" si="44"/>
        <v>7.1412274697695649E-2</v>
      </c>
      <c r="G1437" s="108">
        <f t="shared" si="45"/>
        <v>43739</v>
      </c>
    </row>
    <row r="1438" spans="1:7" x14ac:dyDescent="0.35">
      <c r="A1438" s="72" t="s">
        <v>454</v>
      </c>
      <c r="B1438" s="72" t="s">
        <v>455</v>
      </c>
      <c r="C1438" s="72" t="s">
        <v>1096</v>
      </c>
      <c r="D1438" s="72">
        <f>SUMIFS('Comm_vacancy-LA_data'!E:E,'Comm_vacancy-LA_data'!$D:$D,'Comm_vacancy-inputs_1'!$C1438,'Comm_vacancy-LA_data'!$B:$B,'Comm_vacancy-inputs_1'!$B1438)</f>
        <v>4372</v>
      </c>
      <c r="E1438" s="72">
        <f>SUMIFS('Comm_vacancy-LA_data'!F:F,'Comm_vacancy-LA_data'!$D:$D,'Comm_vacancy-inputs_1'!$C1438,'Comm_vacancy-LA_data'!$B:$B,'Comm_vacancy-inputs_1'!$B1438)</f>
        <v>309</v>
      </c>
      <c r="F1438" s="132">
        <f t="shared" si="44"/>
        <v>7.0677035681610254E-2</v>
      </c>
      <c r="G1438" s="108">
        <f t="shared" si="45"/>
        <v>43647</v>
      </c>
    </row>
    <row r="1439" spans="1:7" x14ac:dyDescent="0.35">
      <c r="A1439" s="72" t="s">
        <v>454</v>
      </c>
      <c r="B1439" s="72" t="s">
        <v>455</v>
      </c>
      <c r="C1439" s="72" t="s">
        <v>1097</v>
      </c>
      <c r="D1439" s="72">
        <f>SUMIFS('Comm_vacancy-LA_data'!E:E,'Comm_vacancy-LA_data'!$D:$D,'Comm_vacancy-inputs_1'!$C1439,'Comm_vacancy-LA_data'!$B:$B,'Comm_vacancy-inputs_1'!$B1439)</f>
        <v>4380</v>
      </c>
      <c r="E1439" s="72">
        <f>SUMIFS('Comm_vacancy-LA_data'!F:F,'Comm_vacancy-LA_data'!$D:$D,'Comm_vacancy-inputs_1'!$C1439,'Comm_vacancy-LA_data'!$B:$B,'Comm_vacancy-inputs_1'!$B1439)</f>
        <v>310</v>
      </c>
      <c r="F1439" s="132">
        <f t="shared" si="44"/>
        <v>7.0776255707762553E-2</v>
      </c>
      <c r="G1439" s="108">
        <f t="shared" si="45"/>
        <v>43556</v>
      </c>
    </row>
    <row r="1440" spans="1:7" x14ac:dyDescent="0.35">
      <c r="A1440" s="72" t="s">
        <v>454</v>
      </c>
      <c r="B1440" s="72" t="s">
        <v>455</v>
      </c>
      <c r="C1440" s="72" t="s">
        <v>1098</v>
      </c>
      <c r="D1440" s="72">
        <f>SUMIFS('Comm_vacancy-LA_data'!E:E,'Comm_vacancy-LA_data'!$D:$D,'Comm_vacancy-inputs_1'!$C1440,'Comm_vacancy-LA_data'!$B:$B,'Comm_vacancy-inputs_1'!$B1440)</f>
        <v>4260</v>
      </c>
      <c r="E1440" s="72">
        <f>SUMIFS('Comm_vacancy-LA_data'!F:F,'Comm_vacancy-LA_data'!$D:$D,'Comm_vacancy-inputs_1'!$C1440,'Comm_vacancy-LA_data'!$B:$B,'Comm_vacancy-inputs_1'!$B1440)</f>
        <v>319</v>
      </c>
      <c r="F1440" s="132">
        <f t="shared" si="44"/>
        <v>7.4882629107981227E-2</v>
      </c>
      <c r="G1440" s="108">
        <f t="shared" si="45"/>
        <v>43466</v>
      </c>
    </row>
    <row r="1441" spans="1:7" x14ac:dyDescent="0.35">
      <c r="A1441" s="72" t="s">
        <v>454</v>
      </c>
      <c r="B1441" s="72" t="s">
        <v>455</v>
      </c>
      <c r="C1441" s="72" t="s">
        <v>1099</v>
      </c>
      <c r="D1441" s="72">
        <f>SUMIFS('Comm_vacancy-LA_data'!E:E,'Comm_vacancy-LA_data'!$D:$D,'Comm_vacancy-inputs_1'!$C1441,'Comm_vacancy-LA_data'!$B:$B,'Comm_vacancy-inputs_1'!$B1441)</f>
        <v>4465</v>
      </c>
      <c r="E1441" s="72">
        <f>SUMIFS('Comm_vacancy-LA_data'!F:F,'Comm_vacancy-LA_data'!$D:$D,'Comm_vacancy-inputs_1'!$C1441,'Comm_vacancy-LA_data'!$B:$B,'Comm_vacancy-inputs_1'!$B1441)</f>
        <v>319</v>
      </c>
      <c r="F1441" s="132">
        <f t="shared" si="44"/>
        <v>7.1444568868980957E-2</v>
      </c>
      <c r="G1441" s="108">
        <f t="shared" si="45"/>
        <v>43374</v>
      </c>
    </row>
    <row r="1442" spans="1:7" x14ac:dyDescent="0.35">
      <c r="A1442" s="72" t="s">
        <v>456</v>
      </c>
      <c r="B1442" s="72" t="s">
        <v>457</v>
      </c>
      <c r="C1442" s="72" t="s">
        <v>1088</v>
      </c>
      <c r="D1442" s="72">
        <f>SUMIFS('Comm_vacancy-LA_data'!E:E,'Comm_vacancy-LA_data'!$D:$D,'Comm_vacancy-inputs_1'!$C1442,'Comm_vacancy-LA_data'!$B:$B,'Comm_vacancy-inputs_1'!$B1442)</f>
        <v>4671</v>
      </c>
      <c r="E1442" s="72">
        <f>SUMIFS('Comm_vacancy-LA_data'!F:F,'Comm_vacancy-LA_data'!$D:$D,'Comm_vacancy-inputs_1'!$C1442,'Comm_vacancy-LA_data'!$B:$B,'Comm_vacancy-inputs_1'!$B1442)</f>
        <v>444</v>
      </c>
      <c r="F1442" s="132">
        <f t="shared" si="44"/>
        <v>9.505459216441875E-2</v>
      </c>
      <c r="G1442" s="108">
        <f t="shared" si="45"/>
        <v>44378</v>
      </c>
    </row>
    <row r="1443" spans="1:7" x14ac:dyDescent="0.35">
      <c r="A1443" s="72" t="s">
        <v>456</v>
      </c>
      <c r="B1443" s="72" t="s">
        <v>457</v>
      </c>
      <c r="C1443" s="72" t="s">
        <v>1089</v>
      </c>
      <c r="D1443" s="72">
        <f>SUMIFS('Comm_vacancy-LA_data'!E:E,'Comm_vacancy-LA_data'!$D:$D,'Comm_vacancy-inputs_1'!$C1443,'Comm_vacancy-LA_data'!$B:$B,'Comm_vacancy-inputs_1'!$B1443)</f>
        <v>4685</v>
      </c>
      <c r="E1443" s="72">
        <f>SUMIFS('Comm_vacancy-LA_data'!F:F,'Comm_vacancy-LA_data'!$D:$D,'Comm_vacancy-inputs_1'!$C1443,'Comm_vacancy-LA_data'!$B:$B,'Comm_vacancy-inputs_1'!$B1443)</f>
        <v>446</v>
      </c>
      <c r="F1443" s="132">
        <f t="shared" si="44"/>
        <v>9.5197438633938106E-2</v>
      </c>
      <c r="G1443" s="108">
        <f t="shared" si="45"/>
        <v>44287</v>
      </c>
    </row>
    <row r="1444" spans="1:7" x14ac:dyDescent="0.35">
      <c r="A1444" s="72" t="s">
        <v>456</v>
      </c>
      <c r="B1444" s="72" t="s">
        <v>457</v>
      </c>
      <c r="C1444" s="72" t="s">
        <v>1090</v>
      </c>
      <c r="D1444" s="72">
        <f>SUMIFS('Comm_vacancy-LA_data'!E:E,'Comm_vacancy-LA_data'!$D:$D,'Comm_vacancy-inputs_1'!$C1444,'Comm_vacancy-LA_data'!$B:$B,'Comm_vacancy-inputs_1'!$B1444)</f>
        <v>4676</v>
      </c>
      <c r="E1444" s="72">
        <f>SUMIFS('Comm_vacancy-LA_data'!F:F,'Comm_vacancy-LA_data'!$D:$D,'Comm_vacancy-inputs_1'!$C1444,'Comm_vacancy-LA_data'!$B:$B,'Comm_vacancy-inputs_1'!$B1444)</f>
        <v>461</v>
      </c>
      <c r="F1444" s="132">
        <f t="shared" si="44"/>
        <v>9.8588537211291696E-2</v>
      </c>
      <c r="G1444" s="108">
        <f t="shared" si="45"/>
        <v>44197</v>
      </c>
    </row>
    <row r="1445" spans="1:7" x14ac:dyDescent="0.35">
      <c r="A1445" s="72" t="s">
        <v>456</v>
      </c>
      <c r="B1445" s="72" t="s">
        <v>457</v>
      </c>
      <c r="C1445" s="72" t="s">
        <v>1091</v>
      </c>
      <c r="D1445" s="72">
        <f>SUMIFS('Comm_vacancy-LA_data'!E:E,'Comm_vacancy-LA_data'!$D:$D,'Comm_vacancy-inputs_1'!$C1445,'Comm_vacancy-LA_data'!$B:$B,'Comm_vacancy-inputs_1'!$B1445)</f>
        <v>4661</v>
      </c>
      <c r="E1445" s="72">
        <f>SUMIFS('Comm_vacancy-LA_data'!F:F,'Comm_vacancy-LA_data'!$D:$D,'Comm_vacancy-inputs_1'!$C1445,'Comm_vacancy-LA_data'!$B:$B,'Comm_vacancy-inputs_1'!$B1445)</f>
        <v>453</v>
      </c>
      <c r="F1445" s="132">
        <f t="shared" si="44"/>
        <v>9.7189444325252089E-2</v>
      </c>
      <c r="G1445" s="108">
        <f t="shared" si="45"/>
        <v>44105</v>
      </c>
    </row>
    <row r="1446" spans="1:7" x14ac:dyDescent="0.35">
      <c r="A1446" s="72" t="s">
        <v>456</v>
      </c>
      <c r="B1446" s="72" t="s">
        <v>457</v>
      </c>
      <c r="C1446" s="72" t="s">
        <v>1092</v>
      </c>
      <c r="D1446" s="72">
        <f>SUMIFS('Comm_vacancy-LA_data'!E:E,'Comm_vacancy-LA_data'!$D:$D,'Comm_vacancy-inputs_1'!$C1446,'Comm_vacancy-LA_data'!$B:$B,'Comm_vacancy-inputs_1'!$B1446)</f>
        <v>4649</v>
      </c>
      <c r="E1446" s="72">
        <f>SUMIFS('Comm_vacancy-LA_data'!F:F,'Comm_vacancy-LA_data'!$D:$D,'Comm_vacancy-inputs_1'!$C1446,'Comm_vacancy-LA_data'!$B:$B,'Comm_vacancy-inputs_1'!$B1446)</f>
        <v>436</v>
      </c>
      <c r="F1446" s="132">
        <f t="shared" si="44"/>
        <v>9.3783609378360944E-2</v>
      </c>
      <c r="G1446" s="108">
        <f t="shared" si="45"/>
        <v>44013</v>
      </c>
    </row>
    <row r="1447" spans="1:7" x14ac:dyDescent="0.35">
      <c r="A1447" s="72" t="s">
        <v>456</v>
      </c>
      <c r="B1447" s="72" t="s">
        <v>457</v>
      </c>
      <c r="C1447" s="72" t="s">
        <v>1093</v>
      </c>
      <c r="D1447" s="72">
        <f>SUMIFS('Comm_vacancy-LA_data'!E:E,'Comm_vacancy-LA_data'!$D:$D,'Comm_vacancy-inputs_1'!$C1447,'Comm_vacancy-LA_data'!$B:$B,'Comm_vacancy-inputs_1'!$B1447)</f>
        <v>4654</v>
      </c>
      <c r="E1447" s="72">
        <f>SUMIFS('Comm_vacancy-LA_data'!F:F,'Comm_vacancy-LA_data'!$D:$D,'Comm_vacancy-inputs_1'!$C1447,'Comm_vacancy-LA_data'!$B:$B,'Comm_vacancy-inputs_1'!$B1447)</f>
        <v>399</v>
      </c>
      <c r="F1447" s="132">
        <f t="shared" si="44"/>
        <v>8.5732703051138809E-2</v>
      </c>
      <c r="G1447" s="108">
        <f t="shared" si="45"/>
        <v>43922</v>
      </c>
    </row>
    <row r="1448" spans="1:7" x14ac:dyDescent="0.35">
      <c r="A1448" s="72" t="s">
        <v>456</v>
      </c>
      <c r="B1448" s="72" t="s">
        <v>457</v>
      </c>
      <c r="C1448" s="72" t="s">
        <v>1094</v>
      </c>
      <c r="D1448" s="72">
        <f>SUMIFS('Comm_vacancy-LA_data'!E:E,'Comm_vacancy-LA_data'!$D:$D,'Comm_vacancy-inputs_1'!$C1448,'Comm_vacancy-LA_data'!$B:$B,'Comm_vacancy-inputs_1'!$B1448)</f>
        <v>4638</v>
      </c>
      <c r="E1448" s="72">
        <f>SUMIFS('Comm_vacancy-LA_data'!F:F,'Comm_vacancy-LA_data'!$D:$D,'Comm_vacancy-inputs_1'!$C1448,'Comm_vacancy-LA_data'!$B:$B,'Comm_vacancy-inputs_1'!$B1448)</f>
        <v>370</v>
      </c>
      <c r="F1448" s="132">
        <f t="shared" si="44"/>
        <v>7.9775765416127645E-2</v>
      </c>
      <c r="G1448" s="108">
        <f t="shared" si="45"/>
        <v>43831</v>
      </c>
    </row>
    <row r="1449" spans="1:7" x14ac:dyDescent="0.35">
      <c r="A1449" s="72" t="s">
        <v>456</v>
      </c>
      <c r="B1449" s="72" t="s">
        <v>457</v>
      </c>
      <c r="C1449" s="72" t="s">
        <v>1095</v>
      </c>
      <c r="D1449" s="72">
        <f>SUMIFS('Comm_vacancy-LA_data'!E:E,'Comm_vacancy-LA_data'!$D:$D,'Comm_vacancy-inputs_1'!$C1449,'Comm_vacancy-LA_data'!$B:$B,'Comm_vacancy-inputs_1'!$B1449)</f>
        <v>4584</v>
      </c>
      <c r="E1449" s="72">
        <f>SUMIFS('Comm_vacancy-LA_data'!F:F,'Comm_vacancy-LA_data'!$D:$D,'Comm_vacancy-inputs_1'!$C1449,'Comm_vacancy-LA_data'!$B:$B,'Comm_vacancy-inputs_1'!$B1449)</f>
        <v>336</v>
      </c>
      <c r="F1449" s="132">
        <f t="shared" si="44"/>
        <v>7.3298429319371722E-2</v>
      </c>
      <c r="G1449" s="108">
        <f t="shared" si="45"/>
        <v>43739</v>
      </c>
    </row>
    <row r="1450" spans="1:7" x14ac:dyDescent="0.35">
      <c r="A1450" s="72" t="s">
        <v>456</v>
      </c>
      <c r="B1450" s="72" t="s">
        <v>457</v>
      </c>
      <c r="C1450" s="72" t="s">
        <v>1096</v>
      </c>
      <c r="D1450" s="72">
        <f>SUMIFS('Comm_vacancy-LA_data'!E:E,'Comm_vacancy-LA_data'!$D:$D,'Comm_vacancy-inputs_1'!$C1450,'Comm_vacancy-LA_data'!$B:$B,'Comm_vacancy-inputs_1'!$B1450)</f>
        <v>4588</v>
      </c>
      <c r="E1450" s="72">
        <f>SUMIFS('Comm_vacancy-LA_data'!F:F,'Comm_vacancy-LA_data'!$D:$D,'Comm_vacancy-inputs_1'!$C1450,'Comm_vacancy-LA_data'!$B:$B,'Comm_vacancy-inputs_1'!$B1450)</f>
        <v>343</v>
      </c>
      <c r="F1450" s="132">
        <f t="shared" si="44"/>
        <v>7.4760244115082822E-2</v>
      </c>
      <c r="G1450" s="108">
        <f t="shared" si="45"/>
        <v>43647</v>
      </c>
    </row>
    <row r="1451" spans="1:7" x14ac:dyDescent="0.35">
      <c r="A1451" s="72" t="s">
        <v>456</v>
      </c>
      <c r="B1451" s="72" t="s">
        <v>457</v>
      </c>
      <c r="C1451" s="72" t="s">
        <v>1097</v>
      </c>
      <c r="D1451" s="72">
        <f>SUMIFS('Comm_vacancy-LA_data'!E:E,'Comm_vacancy-LA_data'!$D:$D,'Comm_vacancy-inputs_1'!$C1451,'Comm_vacancy-LA_data'!$B:$B,'Comm_vacancy-inputs_1'!$B1451)</f>
        <v>4595</v>
      </c>
      <c r="E1451" s="72">
        <f>SUMIFS('Comm_vacancy-LA_data'!F:F,'Comm_vacancy-LA_data'!$D:$D,'Comm_vacancy-inputs_1'!$C1451,'Comm_vacancy-LA_data'!$B:$B,'Comm_vacancy-inputs_1'!$B1451)</f>
        <v>337</v>
      </c>
      <c r="F1451" s="132">
        <f t="shared" si="44"/>
        <v>7.3340587595212184E-2</v>
      </c>
      <c r="G1451" s="108">
        <f t="shared" si="45"/>
        <v>43556</v>
      </c>
    </row>
    <row r="1452" spans="1:7" x14ac:dyDescent="0.35">
      <c r="A1452" s="72" t="s">
        <v>456</v>
      </c>
      <c r="B1452" s="72" t="s">
        <v>457</v>
      </c>
      <c r="C1452" s="72" t="s">
        <v>1098</v>
      </c>
      <c r="D1452" s="72">
        <f>SUMIFS('Comm_vacancy-LA_data'!E:E,'Comm_vacancy-LA_data'!$D:$D,'Comm_vacancy-inputs_1'!$C1452,'Comm_vacancy-LA_data'!$B:$B,'Comm_vacancy-inputs_1'!$B1452)</f>
        <v>4517</v>
      </c>
      <c r="E1452" s="72">
        <f>SUMIFS('Comm_vacancy-LA_data'!F:F,'Comm_vacancy-LA_data'!$D:$D,'Comm_vacancy-inputs_1'!$C1452,'Comm_vacancy-LA_data'!$B:$B,'Comm_vacancy-inputs_1'!$B1452)</f>
        <v>323</v>
      </c>
      <c r="F1452" s="132">
        <f t="shared" si="44"/>
        <v>7.1507637812707553E-2</v>
      </c>
      <c r="G1452" s="108">
        <f t="shared" si="45"/>
        <v>43466</v>
      </c>
    </row>
    <row r="1453" spans="1:7" x14ac:dyDescent="0.35">
      <c r="A1453" s="72" t="s">
        <v>456</v>
      </c>
      <c r="B1453" s="72" t="s">
        <v>457</v>
      </c>
      <c r="C1453" s="72" t="s">
        <v>1099</v>
      </c>
      <c r="D1453" s="72">
        <f>SUMIFS('Comm_vacancy-LA_data'!E:E,'Comm_vacancy-LA_data'!$D:$D,'Comm_vacancy-inputs_1'!$C1453,'Comm_vacancy-LA_data'!$B:$B,'Comm_vacancy-inputs_1'!$B1453)</f>
        <v>4548</v>
      </c>
      <c r="E1453" s="72">
        <f>SUMIFS('Comm_vacancy-LA_data'!F:F,'Comm_vacancy-LA_data'!$D:$D,'Comm_vacancy-inputs_1'!$C1453,'Comm_vacancy-LA_data'!$B:$B,'Comm_vacancy-inputs_1'!$B1453)</f>
        <v>367</v>
      </c>
      <c r="F1453" s="132">
        <f t="shared" si="44"/>
        <v>8.06948109058927E-2</v>
      </c>
      <c r="G1453" s="108">
        <f t="shared" si="45"/>
        <v>43374</v>
      </c>
    </row>
    <row r="1454" spans="1:7" x14ac:dyDescent="0.35">
      <c r="A1454" s="72" t="s">
        <v>458</v>
      </c>
      <c r="B1454" s="72" t="s">
        <v>459</v>
      </c>
      <c r="C1454" s="72" t="s">
        <v>1088</v>
      </c>
      <c r="D1454" s="72">
        <f>SUMIFS('Comm_vacancy-LA_data'!E:E,'Comm_vacancy-LA_data'!$D:$D,'Comm_vacancy-inputs_1'!$C1454,'Comm_vacancy-LA_data'!$B:$B,'Comm_vacancy-inputs_1'!$B1454)</f>
        <v>3813</v>
      </c>
      <c r="E1454" s="72">
        <f>SUMIFS('Comm_vacancy-LA_data'!F:F,'Comm_vacancy-LA_data'!$D:$D,'Comm_vacancy-inputs_1'!$C1454,'Comm_vacancy-LA_data'!$B:$B,'Comm_vacancy-inputs_1'!$B1454)</f>
        <v>326</v>
      </c>
      <c r="F1454" s="132">
        <f t="shared" si="44"/>
        <v>8.5496984002098084E-2</v>
      </c>
      <c r="G1454" s="108">
        <f t="shared" si="45"/>
        <v>44378</v>
      </c>
    </row>
    <row r="1455" spans="1:7" x14ac:dyDescent="0.35">
      <c r="A1455" s="72" t="s">
        <v>458</v>
      </c>
      <c r="B1455" s="72" t="s">
        <v>459</v>
      </c>
      <c r="C1455" s="72" t="s">
        <v>1089</v>
      </c>
      <c r="D1455" s="72">
        <f>SUMIFS('Comm_vacancy-LA_data'!E:E,'Comm_vacancy-LA_data'!$D:$D,'Comm_vacancy-inputs_1'!$C1455,'Comm_vacancy-LA_data'!$B:$B,'Comm_vacancy-inputs_1'!$B1455)</f>
        <v>3809</v>
      </c>
      <c r="E1455" s="72">
        <f>SUMIFS('Comm_vacancy-LA_data'!F:F,'Comm_vacancy-LA_data'!$D:$D,'Comm_vacancy-inputs_1'!$C1455,'Comm_vacancy-LA_data'!$B:$B,'Comm_vacancy-inputs_1'!$B1455)</f>
        <v>323</v>
      </c>
      <c r="F1455" s="132">
        <f t="shared" si="44"/>
        <v>8.479915988448411E-2</v>
      </c>
      <c r="G1455" s="108">
        <f t="shared" si="45"/>
        <v>44287</v>
      </c>
    </row>
    <row r="1456" spans="1:7" x14ac:dyDescent="0.35">
      <c r="A1456" s="72" t="s">
        <v>458</v>
      </c>
      <c r="B1456" s="72" t="s">
        <v>459</v>
      </c>
      <c r="C1456" s="72" t="s">
        <v>1090</v>
      </c>
      <c r="D1456" s="72">
        <f>SUMIFS('Comm_vacancy-LA_data'!E:E,'Comm_vacancy-LA_data'!$D:$D,'Comm_vacancy-inputs_1'!$C1456,'Comm_vacancy-LA_data'!$B:$B,'Comm_vacancy-inputs_1'!$B1456)</f>
        <v>3810</v>
      </c>
      <c r="E1456" s="72">
        <f>SUMIFS('Comm_vacancy-LA_data'!F:F,'Comm_vacancy-LA_data'!$D:$D,'Comm_vacancy-inputs_1'!$C1456,'Comm_vacancy-LA_data'!$B:$B,'Comm_vacancy-inputs_1'!$B1456)</f>
        <v>325</v>
      </c>
      <c r="F1456" s="132">
        <f t="shared" si="44"/>
        <v>8.5301837270341213E-2</v>
      </c>
      <c r="G1456" s="108">
        <f t="shared" si="45"/>
        <v>44197</v>
      </c>
    </row>
    <row r="1457" spans="1:7" x14ac:dyDescent="0.35">
      <c r="A1457" s="72" t="s">
        <v>458</v>
      </c>
      <c r="B1457" s="72" t="s">
        <v>459</v>
      </c>
      <c r="C1457" s="72" t="s">
        <v>1091</v>
      </c>
      <c r="D1457" s="72">
        <f>SUMIFS('Comm_vacancy-LA_data'!E:E,'Comm_vacancy-LA_data'!$D:$D,'Comm_vacancy-inputs_1'!$C1457,'Comm_vacancy-LA_data'!$B:$B,'Comm_vacancy-inputs_1'!$B1457)</f>
        <v>3800</v>
      </c>
      <c r="E1457" s="72">
        <f>SUMIFS('Comm_vacancy-LA_data'!F:F,'Comm_vacancy-LA_data'!$D:$D,'Comm_vacancy-inputs_1'!$C1457,'Comm_vacancy-LA_data'!$B:$B,'Comm_vacancy-inputs_1'!$B1457)</f>
        <v>328</v>
      </c>
      <c r="F1457" s="132">
        <f t="shared" si="44"/>
        <v>8.6315789473684207E-2</v>
      </c>
      <c r="G1457" s="108">
        <f t="shared" si="45"/>
        <v>44105</v>
      </c>
    </row>
    <row r="1458" spans="1:7" x14ac:dyDescent="0.35">
      <c r="A1458" s="72" t="s">
        <v>458</v>
      </c>
      <c r="B1458" s="72" t="s">
        <v>459</v>
      </c>
      <c r="C1458" s="72" t="s">
        <v>1092</v>
      </c>
      <c r="D1458" s="72">
        <f>SUMIFS('Comm_vacancy-LA_data'!E:E,'Comm_vacancy-LA_data'!$D:$D,'Comm_vacancy-inputs_1'!$C1458,'Comm_vacancy-LA_data'!$B:$B,'Comm_vacancy-inputs_1'!$B1458)</f>
        <v>3799</v>
      </c>
      <c r="E1458" s="72">
        <f>SUMIFS('Comm_vacancy-LA_data'!F:F,'Comm_vacancy-LA_data'!$D:$D,'Comm_vacancy-inputs_1'!$C1458,'Comm_vacancy-LA_data'!$B:$B,'Comm_vacancy-inputs_1'!$B1458)</f>
        <v>419</v>
      </c>
      <c r="F1458" s="132">
        <f t="shared" si="44"/>
        <v>0.11029218215319821</v>
      </c>
      <c r="G1458" s="108">
        <f t="shared" si="45"/>
        <v>44013</v>
      </c>
    </row>
    <row r="1459" spans="1:7" x14ac:dyDescent="0.35">
      <c r="A1459" s="72" t="s">
        <v>458</v>
      </c>
      <c r="B1459" s="72" t="s">
        <v>459</v>
      </c>
      <c r="C1459" s="72" t="s">
        <v>1093</v>
      </c>
      <c r="D1459" s="72">
        <f>SUMIFS('Comm_vacancy-LA_data'!E:E,'Comm_vacancy-LA_data'!$D:$D,'Comm_vacancy-inputs_1'!$C1459,'Comm_vacancy-LA_data'!$B:$B,'Comm_vacancy-inputs_1'!$B1459)</f>
        <v>3825</v>
      </c>
      <c r="E1459" s="72">
        <f>SUMIFS('Comm_vacancy-LA_data'!F:F,'Comm_vacancy-LA_data'!$D:$D,'Comm_vacancy-inputs_1'!$C1459,'Comm_vacancy-LA_data'!$B:$B,'Comm_vacancy-inputs_1'!$B1459)</f>
        <v>271</v>
      </c>
      <c r="F1459" s="132">
        <f t="shared" si="44"/>
        <v>7.0849673202614386E-2</v>
      </c>
      <c r="G1459" s="108">
        <f t="shared" si="45"/>
        <v>43922</v>
      </c>
    </row>
    <row r="1460" spans="1:7" x14ac:dyDescent="0.35">
      <c r="A1460" s="72" t="s">
        <v>458</v>
      </c>
      <c r="B1460" s="72" t="s">
        <v>459</v>
      </c>
      <c r="C1460" s="72" t="s">
        <v>1094</v>
      </c>
      <c r="D1460" s="72">
        <f>SUMIFS('Comm_vacancy-LA_data'!E:E,'Comm_vacancy-LA_data'!$D:$D,'Comm_vacancy-inputs_1'!$C1460,'Comm_vacancy-LA_data'!$B:$B,'Comm_vacancy-inputs_1'!$B1460)</f>
        <v>3816</v>
      </c>
      <c r="E1460" s="72">
        <f>SUMIFS('Comm_vacancy-LA_data'!F:F,'Comm_vacancy-LA_data'!$D:$D,'Comm_vacancy-inputs_1'!$C1460,'Comm_vacancy-LA_data'!$B:$B,'Comm_vacancy-inputs_1'!$B1460)</f>
        <v>281</v>
      </c>
      <c r="F1460" s="132">
        <f t="shared" si="44"/>
        <v>7.3637316561844871E-2</v>
      </c>
      <c r="G1460" s="108">
        <f t="shared" si="45"/>
        <v>43831</v>
      </c>
    </row>
    <row r="1461" spans="1:7" x14ac:dyDescent="0.35">
      <c r="A1461" s="72" t="s">
        <v>458</v>
      </c>
      <c r="B1461" s="72" t="s">
        <v>459</v>
      </c>
      <c r="C1461" s="72" t="s">
        <v>1095</v>
      </c>
      <c r="D1461" s="72">
        <f>SUMIFS('Comm_vacancy-LA_data'!E:E,'Comm_vacancy-LA_data'!$D:$D,'Comm_vacancy-inputs_1'!$C1461,'Comm_vacancy-LA_data'!$B:$B,'Comm_vacancy-inputs_1'!$B1461)</f>
        <v>3810</v>
      </c>
      <c r="E1461" s="72">
        <f>SUMIFS('Comm_vacancy-LA_data'!F:F,'Comm_vacancy-LA_data'!$D:$D,'Comm_vacancy-inputs_1'!$C1461,'Comm_vacancy-LA_data'!$B:$B,'Comm_vacancy-inputs_1'!$B1461)</f>
        <v>279</v>
      </c>
      <c r="F1461" s="132">
        <f t="shared" si="44"/>
        <v>7.3228346456692919E-2</v>
      </c>
      <c r="G1461" s="108">
        <f t="shared" si="45"/>
        <v>43739</v>
      </c>
    </row>
    <row r="1462" spans="1:7" x14ac:dyDescent="0.35">
      <c r="A1462" s="72" t="s">
        <v>458</v>
      </c>
      <c r="B1462" s="72" t="s">
        <v>459</v>
      </c>
      <c r="C1462" s="72" t="s">
        <v>1096</v>
      </c>
      <c r="D1462" s="72">
        <f>SUMIFS('Comm_vacancy-LA_data'!E:E,'Comm_vacancy-LA_data'!$D:$D,'Comm_vacancy-inputs_1'!$C1462,'Comm_vacancy-LA_data'!$B:$B,'Comm_vacancy-inputs_1'!$B1462)</f>
        <v>3809</v>
      </c>
      <c r="E1462" s="72">
        <f>SUMIFS('Comm_vacancy-LA_data'!F:F,'Comm_vacancy-LA_data'!$D:$D,'Comm_vacancy-inputs_1'!$C1462,'Comm_vacancy-LA_data'!$B:$B,'Comm_vacancy-inputs_1'!$B1462)</f>
        <v>285</v>
      </c>
      <c r="F1462" s="132">
        <f t="shared" si="44"/>
        <v>7.4822788133368331E-2</v>
      </c>
      <c r="G1462" s="108">
        <f t="shared" si="45"/>
        <v>43647</v>
      </c>
    </row>
    <row r="1463" spans="1:7" x14ac:dyDescent="0.35">
      <c r="A1463" s="72" t="s">
        <v>458</v>
      </c>
      <c r="B1463" s="72" t="s">
        <v>459</v>
      </c>
      <c r="C1463" s="72" t="s">
        <v>1097</v>
      </c>
      <c r="D1463" s="72">
        <f>SUMIFS('Comm_vacancy-LA_data'!E:E,'Comm_vacancy-LA_data'!$D:$D,'Comm_vacancy-inputs_1'!$C1463,'Comm_vacancy-LA_data'!$B:$B,'Comm_vacancy-inputs_1'!$B1463)</f>
        <v>3808</v>
      </c>
      <c r="E1463" s="72">
        <f>SUMIFS('Comm_vacancy-LA_data'!F:F,'Comm_vacancy-LA_data'!$D:$D,'Comm_vacancy-inputs_1'!$C1463,'Comm_vacancy-LA_data'!$B:$B,'Comm_vacancy-inputs_1'!$B1463)</f>
        <v>277</v>
      </c>
      <c r="F1463" s="132">
        <f t="shared" si="44"/>
        <v>7.2741596638655467E-2</v>
      </c>
      <c r="G1463" s="108">
        <f t="shared" si="45"/>
        <v>43556</v>
      </c>
    </row>
    <row r="1464" spans="1:7" x14ac:dyDescent="0.35">
      <c r="A1464" s="72" t="s">
        <v>458</v>
      </c>
      <c r="B1464" s="72" t="s">
        <v>459</v>
      </c>
      <c r="C1464" s="72" t="s">
        <v>1098</v>
      </c>
      <c r="D1464" s="72">
        <f>SUMIFS('Comm_vacancy-LA_data'!E:E,'Comm_vacancy-LA_data'!$D:$D,'Comm_vacancy-inputs_1'!$C1464,'Comm_vacancy-LA_data'!$B:$B,'Comm_vacancy-inputs_1'!$B1464)</f>
        <v>3625</v>
      </c>
      <c r="E1464" s="72">
        <f>SUMIFS('Comm_vacancy-LA_data'!F:F,'Comm_vacancy-LA_data'!$D:$D,'Comm_vacancy-inputs_1'!$C1464,'Comm_vacancy-LA_data'!$B:$B,'Comm_vacancy-inputs_1'!$B1464)</f>
        <v>287</v>
      </c>
      <c r="F1464" s="132">
        <f t="shared" si="44"/>
        <v>7.9172413793103455E-2</v>
      </c>
      <c r="G1464" s="108">
        <f t="shared" si="45"/>
        <v>43466</v>
      </c>
    </row>
    <row r="1465" spans="1:7" x14ac:dyDescent="0.35">
      <c r="A1465" s="72" t="s">
        <v>458</v>
      </c>
      <c r="B1465" s="72" t="s">
        <v>459</v>
      </c>
      <c r="C1465" s="72" t="s">
        <v>1099</v>
      </c>
      <c r="D1465" s="72">
        <f>SUMIFS('Comm_vacancy-LA_data'!E:E,'Comm_vacancy-LA_data'!$D:$D,'Comm_vacancy-inputs_1'!$C1465,'Comm_vacancy-LA_data'!$B:$B,'Comm_vacancy-inputs_1'!$B1465)</f>
        <v>3825</v>
      </c>
      <c r="E1465" s="72">
        <f>SUMIFS('Comm_vacancy-LA_data'!F:F,'Comm_vacancy-LA_data'!$D:$D,'Comm_vacancy-inputs_1'!$C1465,'Comm_vacancy-LA_data'!$B:$B,'Comm_vacancy-inputs_1'!$B1465)</f>
        <v>267</v>
      </c>
      <c r="F1465" s="132">
        <f t="shared" si="44"/>
        <v>6.9803921568627456E-2</v>
      </c>
      <c r="G1465" s="108">
        <f t="shared" si="45"/>
        <v>43374</v>
      </c>
    </row>
    <row r="1466" spans="1:7" x14ac:dyDescent="0.35">
      <c r="A1466" s="72" t="s">
        <v>460</v>
      </c>
      <c r="B1466" s="72" t="s">
        <v>461</v>
      </c>
      <c r="C1466" s="72" t="s">
        <v>1088</v>
      </c>
      <c r="D1466" s="72">
        <f>SUMIFS('Comm_vacancy-LA_data'!E:E,'Comm_vacancy-LA_data'!$D:$D,'Comm_vacancy-inputs_1'!$C1466,'Comm_vacancy-LA_data'!$B:$B,'Comm_vacancy-inputs_1'!$B1466)</f>
        <v>7765</v>
      </c>
      <c r="E1466" s="72">
        <f>SUMIFS('Comm_vacancy-LA_data'!F:F,'Comm_vacancy-LA_data'!$D:$D,'Comm_vacancy-inputs_1'!$C1466,'Comm_vacancy-LA_data'!$B:$B,'Comm_vacancy-inputs_1'!$B1466)</f>
        <v>151</v>
      </c>
      <c r="F1466" s="132">
        <f t="shared" si="44"/>
        <v>1.9446233097231164E-2</v>
      </c>
      <c r="G1466" s="108">
        <f t="shared" si="45"/>
        <v>44378</v>
      </c>
    </row>
    <row r="1467" spans="1:7" x14ac:dyDescent="0.35">
      <c r="A1467" s="72" t="s">
        <v>460</v>
      </c>
      <c r="B1467" s="72" t="s">
        <v>461</v>
      </c>
      <c r="C1467" s="72" t="s">
        <v>1089</v>
      </c>
      <c r="D1467" s="72">
        <f>SUMIFS('Comm_vacancy-LA_data'!E:E,'Comm_vacancy-LA_data'!$D:$D,'Comm_vacancy-inputs_1'!$C1467,'Comm_vacancy-LA_data'!$B:$B,'Comm_vacancy-inputs_1'!$B1467)</f>
        <v>7783</v>
      </c>
      <c r="E1467" s="72">
        <f>SUMIFS('Comm_vacancy-LA_data'!F:F,'Comm_vacancy-LA_data'!$D:$D,'Comm_vacancy-inputs_1'!$C1467,'Comm_vacancy-LA_data'!$B:$B,'Comm_vacancy-inputs_1'!$B1467)</f>
        <v>152</v>
      </c>
      <c r="F1467" s="132">
        <f t="shared" si="44"/>
        <v>1.9529744314531673E-2</v>
      </c>
      <c r="G1467" s="108">
        <f t="shared" si="45"/>
        <v>44287</v>
      </c>
    </row>
    <row r="1468" spans="1:7" x14ac:dyDescent="0.35">
      <c r="A1468" s="72" t="s">
        <v>460</v>
      </c>
      <c r="B1468" s="72" t="s">
        <v>461</v>
      </c>
      <c r="C1468" s="72" t="s">
        <v>1090</v>
      </c>
      <c r="D1468" s="72">
        <f>SUMIFS('Comm_vacancy-LA_data'!E:E,'Comm_vacancy-LA_data'!$D:$D,'Comm_vacancy-inputs_1'!$C1468,'Comm_vacancy-LA_data'!$B:$B,'Comm_vacancy-inputs_1'!$B1468)</f>
        <v>7783</v>
      </c>
      <c r="E1468" s="72">
        <f>SUMIFS('Comm_vacancy-LA_data'!F:F,'Comm_vacancy-LA_data'!$D:$D,'Comm_vacancy-inputs_1'!$C1468,'Comm_vacancy-LA_data'!$B:$B,'Comm_vacancy-inputs_1'!$B1468)</f>
        <v>153</v>
      </c>
      <c r="F1468" s="132">
        <f t="shared" si="44"/>
        <v>1.9658229474495695E-2</v>
      </c>
      <c r="G1468" s="108">
        <f t="shared" si="45"/>
        <v>44197</v>
      </c>
    </row>
    <row r="1469" spans="1:7" x14ac:dyDescent="0.35">
      <c r="A1469" s="72" t="s">
        <v>460</v>
      </c>
      <c r="B1469" s="72" t="s">
        <v>461</v>
      </c>
      <c r="C1469" s="72" t="s">
        <v>1091</v>
      </c>
      <c r="D1469" s="72">
        <f>SUMIFS('Comm_vacancy-LA_data'!E:E,'Comm_vacancy-LA_data'!$D:$D,'Comm_vacancy-inputs_1'!$C1469,'Comm_vacancy-LA_data'!$B:$B,'Comm_vacancy-inputs_1'!$B1469)</f>
        <v>7703</v>
      </c>
      <c r="E1469" s="72">
        <f>SUMIFS('Comm_vacancy-LA_data'!F:F,'Comm_vacancy-LA_data'!$D:$D,'Comm_vacancy-inputs_1'!$C1469,'Comm_vacancy-LA_data'!$B:$B,'Comm_vacancy-inputs_1'!$B1469)</f>
        <v>155</v>
      </c>
      <c r="F1469" s="132">
        <f t="shared" si="44"/>
        <v>2.0122030377774894E-2</v>
      </c>
      <c r="G1469" s="108">
        <f t="shared" si="45"/>
        <v>44105</v>
      </c>
    </row>
    <row r="1470" spans="1:7" x14ac:dyDescent="0.35">
      <c r="A1470" s="72" t="s">
        <v>460</v>
      </c>
      <c r="B1470" s="72" t="s">
        <v>461</v>
      </c>
      <c r="C1470" s="72" t="s">
        <v>1092</v>
      </c>
      <c r="D1470" s="72">
        <f>SUMIFS('Comm_vacancy-LA_data'!E:E,'Comm_vacancy-LA_data'!$D:$D,'Comm_vacancy-inputs_1'!$C1470,'Comm_vacancy-LA_data'!$B:$B,'Comm_vacancy-inputs_1'!$B1470)</f>
        <v>7626</v>
      </c>
      <c r="E1470" s="72">
        <f>SUMIFS('Comm_vacancy-LA_data'!F:F,'Comm_vacancy-LA_data'!$D:$D,'Comm_vacancy-inputs_1'!$C1470,'Comm_vacancy-LA_data'!$B:$B,'Comm_vacancy-inputs_1'!$B1470)</f>
        <v>155</v>
      </c>
      <c r="F1470" s="132">
        <f t="shared" si="44"/>
        <v>2.032520325203252E-2</v>
      </c>
      <c r="G1470" s="108">
        <f t="shared" si="45"/>
        <v>44013</v>
      </c>
    </row>
    <row r="1471" spans="1:7" x14ac:dyDescent="0.35">
      <c r="A1471" s="72" t="s">
        <v>460</v>
      </c>
      <c r="B1471" s="72" t="s">
        <v>461</v>
      </c>
      <c r="C1471" s="72" t="s">
        <v>1093</v>
      </c>
      <c r="D1471" s="72">
        <f>SUMIFS('Comm_vacancy-LA_data'!E:E,'Comm_vacancy-LA_data'!$D:$D,'Comm_vacancy-inputs_1'!$C1471,'Comm_vacancy-LA_data'!$B:$B,'Comm_vacancy-inputs_1'!$B1471)</f>
        <v>7542</v>
      </c>
      <c r="E1471" s="72">
        <f>SUMIFS('Comm_vacancy-LA_data'!F:F,'Comm_vacancy-LA_data'!$D:$D,'Comm_vacancy-inputs_1'!$C1471,'Comm_vacancy-LA_data'!$B:$B,'Comm_vacancy-inputs_1'!$B1471)</f>
        <v>156</v>
      </c>
      <c r="F1471" s="132">
        <f t="shared" si="44"/>
        <v>2.0684168655529037E-2</v>
      </c>
      <c r="G1471" s="108">
        <f t="shared" si="45"/>
        <v>43922</v>
      </c>
    </row>
    <row r="1472" spans="1:7" x14ac:dyDescent="0.35">
      <c r="A1472" s="72" t="s">
        <v>460</v>
      </c>
      <c r="B1472" s="72" t="s">
        <v>461</v>
      </c>
      <c r="C1472" s="72" t="s">
        <v>1094</v>
      </c>
      <c r="D1472" s="72">
        <f>SUMIFS('Comm_vacancy-LA_data'!E:E,'Comm_vacancy-LA_data'!$D:$D,'Comm_vacancy-inputs_1'!$C1472,'Comm_vacancy-LA_data'!$B:$B,'Comm_vacancy-inputs_1'!$B1472)</f>
        <v>7367</v>
      </c>
      <c r="E1472" s="72">
        <f>SUMIFS('Comm_vacancy-LA_data'!F:F,'Comm_vacancy-LA_data'!$D:$D,'Comm_vacancy-inputs_1'!$C1472,'Comm_vacancy-LA_data'!$B:$B,'Comm_vacancy-inputs_1'!$B1472)</f>
        <v>154</v>
      </c>
      <c r="F1472" s="132">
        <f t="shared" si="44"/>
        <v>2.0904031491787701E-2</v>
      </c>
      <c r="G1472" s="108">
        <f t="shared" si="45"/>
        <v>43831</v>
      </c>
    </row>
    <row r="1473" spans="1:7" x14ac:dyDescent="0.35">
      <c r="A1473" s="72" t="s">
        <v>460</v>
      </c>
      <c r="B1473" s="72" t="s">
        <v>461</v>
      </c>
      <c r="C1473" s="72" t="s">
        <v>1095</v>
      </c>
      <c r="D1473" s="72">
        <f>SUMIFS('Comm_vacancy-LA_data'!E:E,'Comm_vacancy-LA_data'!$D:$D,'Comm_vacancy-inputs_1'!$C1473,'Comm_vacancy-LA_data'!$B:$B,'Comm_vacancy-inputs_1'!$B1473)</f>
        <v>7236</v>
      </c>
      <c r="E1473" s="72">
        <f>SUMIFS('Comm_vacancy-LA_data'!F:F,'Comm_vacancy-LA_data'!$D:$D,'Comm_vacancy-inputs_1'!$C1473,'Comm_vacancy-LA_data'!$B:$B,'Comm_vacancy-inputs_1'!$B1473)</f>
        <v>158</v>
      </c>
      <c r="F1473" s="132">
        <f t="shared" si="44"/>
        <v>2.1835268103924822E-2</v>
      </c>
      <c r="G1473" s="108">
        <f t="shared" si="45"/>
        <v>43739</v>
      </c>
    </row>
    <row r="1474" spans="1:7" x14ac:dyDescent="0.35">
      <c r="A1474" s="72" t="s">
        <v>460</v>
      </c>
      <c r="B1474" s="72" t="s">
        <v>461</v>
      </c>
      <c r="C1474" s="72" t="s">
        <v>1096</v>
      </c>
      <c r="D1474" s="72">
        <f>SUMIFS('Comm_vacancy-LA_data'!E:E,'Comm_vacancy-LA_data'!$D:$D,'Comm_vacancy-inputs_1'!$C1474,'Comm_vacancy-LA_data'!$B:$B,'Comm_vacancy-inputs_1'!$B1474)</f>
        <v>7225</v>
      </c>
      <c r="E1474" s="72">
        <f>SUMIFS('Comm_vacancy-LA_data'!F:F,'Comm_vacancy-LA_data'!$D:$D,'Comm_vacancy-inputs_1'!$C1474,'Comm_vacancy-LA_data'!$B:$B,'Comm_vacancy-inputs_1'!$B1474)</f>
        <v>152</v>
      </c>
      <c r="F1474" s="132">
        <f t="shared" si="44"/>
        <v>2.1038062283737023E-2</v>
      </c>
      <c r="G1474" s="108">
        <f t="shared" si="45"/>
        <v>43647</v>
      </c>
    </row>
    <row r="1475" spans="1:7" x14ac:dyDescent="0.35">
      <c r="A1475" s="72" t="s">
        <v>460</v>
      </c>
      <c r="B1475" s="72" t="s">
        <v>461</v>
      </c>
      <c r="C1475" s="72" t="s">
        <v>1097</v>
      </c>
      <c r="D1475" s="72">
        <f>SUMIFS('Comm_vacancy-LA_data'!E:E,'Comm_vacancy-LA_data'!$D:$D,'Comm_vacancy-inputs_1'!$C1475,'Comm_vacancy-LA_data'!$B:$B,'Comm_vacancy-inputs_1'!$B1475)</f>
        <v>7194</v>
      </c>
      <c r="E1475" s="72">
        <f>SUMIFS('Comm_vacancy-LA_data'!F:F,'Comm_vacancy-LA_data'!$D:$D,'Comm_vacancy-inputs_1'!$C1475,'Comm_vacancy-LA_data'!$B:$B,'Comm_vacancy-inputs_1'!$B1475)</f>
        <v>152</v>
      </c>
      <c r="F1475" s="132">
        <f t="shared" ref="F1475:F1538" si="46">IF(E1475&lt;&gt;0,E1475/D1475,"-")</f>
        <v>2.1128718376424799E-2</v>
      </c>
      <c r="G1475" s="108">
        <f t="shared" ref="G1475:G1538" si="47">DATE(LEFT(C1475,4),RIGHT(LEFT(C1475,7),2),1)</f>
        <v>43556</v>
      </c>
    </row>
    <row r="1476" spans="1:7" x14ac:dyDescent="0.35">
      <c r="A1476" s="72" t="s">
        <v>460</v>
      </c>
      <c r="B1476" s="72" t="s">
        <v>461</v>
      </c>
      <c r="C1476" s="72" t="s">
        <v>1098</v>
      </c>
      <c r="D1476" s="72">
        <f>SUMIFS('Comm_vacancy-LA_data'!E:E,'Comm_vacancy-LA_data'!$D:$D,'Comm_vacancy-inputs_1'!$C1476,'Comm_vacancy-LA_data'!$B:$B,'Comm_vacancy-inputs_1'!$B1476)</f>
        <v>7034</v>
      </c>
      <c r="E1476" s="72">
        <f>SUMIFS('Comm_vacancy-LA_data'!F:F,'Comm_vacancy-LA_data'!$D:$D,'Comm_vacancy-inputs_1'!$C1476,'Comm_vacancy-LA_data'!$B:$B,'Comm_vacancy-inputs_1'!$B1476)</f>
        <v>154</v>
      </c>
      <c r="F1476" s="132">
        <f t="shared" si="46"/>
        <v>2.1893659368780211E-2</v>
      </c>
      <c r="G1476" s="108">
        <f t="shared" si="47"/>
        <v>43466</v>
      </c>
    </row>
    <row r="1477" spans="1:7" x14ac:dyDescent="0.35">
      <c r="A1477" s="72" t="s">
        <v>460</v>
      </c>
      <c r="B1477" s="72" t="s">
        <v>461</v>
      </c>
      <c r="C1477" s="72" t="s">
        <v>1099</v>
      </c>
      <c r="D1477" s="72">
        <f>SUMIFS('Comm_vacancy-LA_data'!E:E,'Comm_vacancy-LA_data'!$D:$D,'Comm_vacancy-inputs_1'!$C1477,'Comm_vacancy-LA_data'!$B:$B,'Comm_vacancy-inputs_1'!$B1477)</f>
        <v>7248</v>
      </c>
      <c r="E1477" s="72">
        <f>SUMIFS('Comm_vacancy-LA_data'!F:F,'Comm_vacancy-LA_data'!$D:$D,'Comm_vacancy-inputs_1'!$C1477,'Comm_vacancy-LA_data'!$B:$B,'Comm_vacancy-inputs_1'!$B1477)</f>
        <v>162</v>
      </c>
      <c r="F1477" s="132">
        <f t="shared" si="46"/>
        <v>2.2350993377483443E-2</v>
      </c>
      <c r="G1477" s="108">
        <f t="shared" si="47"/>
        <v>43374</v>
      </c>
    </row>
    <row r="1478" spans="1:7" x14ac:dyDescent="0.35">
      <c r="A1478" s="72" t="s">
        <v>462</v>
      </c>
      <c r="B1478" s="72" t="s">
        <v>463</v>
      </c>
      <c r="C1478" s="72" t="s">
        <v>1088</v>
      </c>
      <c r="D1478" s="72">
        <f>SUMIFS('Comm_vacancy-LA_data'!E:E,'Comm_vacancy-LA_data'!$D:$D,'Comm_vacancy-inputs_1'!$C1478,'Comm_vacancy-LA_data'!$B:$B,'Comm_vacancy-inputs_1'!$B1478)</f>
        <v>10874</v>
      </c>
      <c r="E1478" s="72">
        <f>SUMIFS('Comm_vacancy-LA_data'!F:F,'Comm_vacancy-LA_data'!$D:$D,'Comm_vacancy-inputs_1'!$C1478,'Comm_vacancy-LA_data'!$B:$B,'Comm_vacancy-inputs_1'!$B1478)</f>
        <v>0</v>
      </c>
      <c r="F1478" s="132" t="str">
        <f t="shared" si="46"/>
        <v>-</v>
      </c>
      <c r="G1478" s="108">
        <f t="shared" si="47"/>
        <v>44378</v>
      </c>
    </row>
    <row r="1479" spans="1:7" x14ac:dyDescent="0.35">
      <c r="A1479" s="72" t="s">
        <v>462</v>
      </c>
      <c r="B1479" s="72" t="s">
        <v>463</v>
      </c>
      <c r="C1479" s="72" t="s">
        <v>1089</v>
      </c>
      <c r="D1479" s="72">
        <f>SUMIFS('Comm_vacancy-LA_data'!E:E,'Comm_vacancy-LA_data'!$D:$D,'Comm_vacancy-inputs_1'!$C1479,'Comm_vacancy-LA_data'!$B:$B,'Comm_vacancy-inputs_1'!$B1479)</f>
        <v>10691</v>
      </c>
      <c r="E1479" s="72">
        <f>SUMIFS('Comm_vacancy-LA_data'!F:F,'Comm_vacancy-LA_data'!$D:$D,'Comm_vacancy-inputs_1'!$C1479,'Comm_vacancy-LA_data'!$B:$B,'Comm_vacancy-inputs_1'!$B1479)</f>
        <v>0</v>
      </c>
      <c r="F1479" s="132" t="str">
        <f t="shared" si="46"/>
        <v>-</v>
      </c>
      <c r="G1479" s="108">
        <f t="shared" si="47"/>
        <v>44287</v>
      </c>
    </row>
    <row r="1480" spans="1:7" x14ac:dyDescent="0.35">
      <c r="A1480" s="72" t="s">
        <v>462</v>
      </c>
      <c r="B1480" s="72" t="s">
        <v>463</v>
      </c>
      <c r="C1480" s="72" t="s">
        <v>1090</v>
      </c>
      <c r="D1480" s="72">
        <f>SUMIFS('Comm_vacancy-LA_data'!E:E,'Comm_vacancy-LA_data'!$D:$D,'Comm_vacancy-inputs_1'!$C1480,'Comm_vacancy-LA_data'!$B:$B,'Comm_vacancy-inputs_1'!$B1480)</f>
        <v>10685</v>
      </c>
      <c r="E1480" s="72">
        <f>SUMIFS('Comm_vacancy-LA_data'!F:F,'Comm_vacancy-LA_data'!$D:$D,'Comm_vacancy-inputs_1'!$C1480,'Comm_vacancy-LA_data'!$B:$B,'Comm_vacancy-inputs_1'!$B1480)</f>
        <v>0</v>
      </c>
      <c r="F1480" s="132" t="str">
        <f t="shared" si="46"/>
        <v>-</v>
      </c>
      <c r="G1480" s="108">
        <f t="shared" si="47"/>
        <v>44197</v>
      </c>
    </row>
    <row r="1481" spans="1:7" x14ac:dyDescent="0.35">
      <c r="A1481" s="72" t="s">
        <v>462</v>
      </c>
      <c r="B1481" s="72" t="s">
        <v>463</v>
      </c>
      <c r="C1481" s="72" t="s">
        <v>1091</v>
      </c>
      <c r="D1481" s="72">
        <f>SUMIFS('Comm_vacancy-LA_data'!E:E,'Comm_vacancy-LA_data'!$D:$D,'Comm_vacancy-inputs_1'!$C1481,'Comm_vacancy-LA_data'!$B:$B,'Comm_vacancy-inputs_1'!$B1481)</f>
        <v>10655</v>
      </c>
      <c r="E1481" s="72">
        <f>SUMIFS('Comm_vacancy-LA_data'!F:F,'Comm_vacancy-LA_data'!$D:$D,'Comm_vacancy-inputs_1'!$C1481,'Comm_vacancy-LA_data'!$B:$B,'Comm_vacancy-inputs_1'!$B1481)</f>
        <v>0</v>
      </c>
      <c r="F1481" s="132" t="str">
        <f t="shared" si="46"/>
        <v>-</v>
      </c>
      <c r="G1481" s="108">
        <f t="shared" si="47"/>
        <v>44105</v>
      </c>
    </row>
    <row r="1482" spans="1:7" x14ac:dyDescent="0.35">
      <c r="A1482" s="72" t="s">
        <v>462</v>
      </c>
      <c r="B1482" s="72" t="s">
        <v>463</v>
      </c>
      <c r="C1482" s="72" t="s">
        <v>1092</v>
      </c>
      <c r="D1482" s="72">
        <f>SUMIFS('Comm_vacancy-LA_data'!E:E,'Comm_vacancy-LA_data'!$D:$D,'Comm_vacancy-inputs_1'!$C1482,'Comm_vacancy-LA_data'!$B:$B,'Comm_vacancy-inputs_1'!$B1482)</f>
        <v>10598</v>
      </c>
      <c r="E1482" s="72">
        <f>SUMIFS('Comm_vacancy-LA_data'!F:F,'Comm_vacancy-LA_data'!$D:$D,'Comm_vacancy-inputs_1'!$C1482,'Comm_vacancy-LA_data'!$B:$B,'Comm_vacancy-inputs_1'!$B1482)</f>
        <v>0</v>
      </c>
      <c r="F1482" s="132" t="str">
        <f t="shared" si="46"/>
        <v>-</v>
      </c>
      <c r="G1482" s="108">
        <f t="shared" si="47"/>
        <v>44013</v>
      </c>
    </row>
    <row r="1483" spans="1:7" x14ac:dyDescent="0.35">
      <c r="A1483" s="72" t="s">
        <v>462</v>
      </c>
      <c r="B1483" s="72" t="s">
        <v>463</v>
      </c>
      <c r="C1483" s="72" t="s">
        <v>1093</v>
      </c>
      <c r="D1483" s="72">
        <f>SUMIFS('Comm_vacancy-LA_data'!E:E,'Comm_vacancy-LA_data'!$D:$D,'Comm_vacancy-inputs_1'!$C1483,'Comm_vacancy-LA_data'!$B:$B,'Comm_vacancy-inputs_1'!$B1483)</f>
        <v>10417</v>
      </c>
      <c r="E1483" s="72">
        <f>SUMIFS('Comm_vacancy-LA_data'!F:F,'Comm_vacancy-LA_data'!$D:$D,'Comm_vacancy-inputs_1'!$C1483,'Comm_vacancy-LA_data'!$B:$B,'Comm_vacancy-inputs_1'!$B1483)</f>
        <v>0</v>
      </c>
      <c r="F1483" s="132" t="str">
        <f t="shared" si="46"/>
        <v>-</v>
      </c>
      <c r="G1483" s="108">
        <f t="shared" si="47"/>
        <v>43922</v>
      </c>
    </row>
    <row r="1484" spans="1:7" x14ac:dyDescent="0.35">
      <c r="A1484" s="72" t="s">
        <v>462</v>
      </c>
      <c r="B1484" s="72" t="s">
        <v>463</v>
      </c>
      <c r="C1484" s="72" t="s">
        <v>1094</v>
      </c>
      <c r="D1484" s="72">
        <f>SUMIFS('Comm_vacancy-LA_data'!E:E,'Comm_vacancy-LA_data'!$D:$D,'Comm_vacancy-inputs_1'!$C1484,'Comm_vacancy-LA_data'!$B:$B,'Comm_vacancy-inputs_1'!$B1484)</f>
        <v>10310</v>
      </c>
      <c r="E1484" s="72">
        <f>SUMIFS('Comm_vacancy-LA_data'!F:F,'Comm_vacancy-LA_data'!$D:$D,'Comm_vacancy-inputs_1'!$C1484,'Comm_vacancy-LA_data'!$B:$B,'Comm_vacancy-inputs_1'!$B1484)</f>
        <v>0</v>
      </c>
      <c r="F1484" s="132" t="str">
        <f t="shared" si="46"/>
        <v>-</v>
      </c>
      <c r="G1484" s="108">
        <f t="shared" si="47"/>
        <v>43831</v>
      </c>
    </row>
    <row r="1485" spans="1:7" x14ac:dyDescent="0.35">
      <c r="A1485" s="72" t="s">
        <v>462</v>
      </c>
      <c r="B1485" s="72" t="s">
        <v>463</v>
      </c>
      <c r="C1485" s="72" t="s">
        <v>1095</v>
      </c>
      <c r="D1485" s="72">
        <f>SUMIFS('Comm_vacancy-LA_data'!E:E,'Comm_vacancy-LA_data'!$D:$D,'Comm_vacancy-inputs_1'!$C1485,'Comm_vacancy-LA_data'!$B:$B,'Comm_vacancy-inputs_1'!$B1485)</f>
        <v>10083</v>
      </c>
      <c r="E1485" s="72">
        <f>SUMIFS('Comm_vacancy-LA_data'!F:F,'Comm_vacancy-LA_data'!$D:$D,'Comm_vacancy-inputs_1'!$C1485,'Comm_vacancy-LA_data'!$B:$B,'Comm_vacancy-inputs_1'!$B1485)</f>
        <v>0</v>
      </c>
      <c r="F1485" s="132" t="str">
        <f t="shared" si="46"/>
        <v>-</v>
      </c>
      <c r="G1485" s="108">
        <f t="shared" si="47"/>
        <v>43739</v>
      </c>
    </row>
    <row r="1486" spans="1:7" x14ac:dyDescent="0.35">
      <c r="A1486" s="72" t="s">
        <v>462</v>
      </c>
      <c r="B1486" s="72" t="s">
        <v>463</v>
      </c>
      <c r="C1486" s="72" t="s">
        <v>1096</v>
      </c>
      <c r="D1486" s="72">
        <f>SUMIFS('Comm_vacancy-LA_data'!E:E,'Comm_vacancy-LA_data'!$D:$D,'Comm_vacancy-inputs_1'!$C1486,'Comm_vacancy-LA_data'!$B:$B,'Comm_vacancy-inputs_1'!$B1486)</f>
        <v>9858</v>
      </c>
      <c r="E1486" s="72">
        <f>SUMIFS('Comm_vacancy-LA_data'!F:F,'Comm_vacancy-LA_data'!$D:$D,'Comm_vacancy-inputs_1'!$C1486,'Comm_vacancy-LA_data'!$B:$B,'Comm_vacancy-inputs_1'!$B1486)</f>
        <v>0</v>
      </c>
      <c r="F1486" s="132" t="str">
        <f t="shared" si="46"/>
        <v>-</v>
      </c>
      <c r="G1486" s="108">
        <f t="shared" si="47"/>
        <v>43647</v>
      </c>
    </row>
    <row r="1487" spans="1:7" x14ac:dyDescent="0.35">
      <c r="A1487" s="72" t="s">
        <v>462</v>
      </c>
      <c r="B1487" s="72" t="s">
        <v>463</v>
      </c>
      <c r="C1487" s="72" t="s">
        <v>1097</v>
      </c>
      <c r="D1487" s="72">
        <f>SUMIFS('Comm_vacancy-LA_data'!E:E,'Comm_vacancy-LA_data'!$D:$D,'Comm_vacancy-inputs_1'!$C1487,'Comm_vacancy-LA_data'!$B:$B,'Comm_vacancy-inputs_1'!$B1487)</f>
        <v>9863</v>
      </c>
      <c r="E1487" s="72">
        <f>SUMIFS('Comm_vacancy-LA_data'!F:F,'Comm_vacancy-LA_data'!$D:$D,'Comm_vacancy-inputs_1'!$C1487,'Comm_vacancy-LA_data'!$B:$B,'Comm_vacancy-inputs_1'!$B1487)</f>
        <v>0</v>
      </c>
      <c r="F1487" s="132" t="str">
        <f t="shared" si="46"/>
        <v>-</v>
      </c>
      <c r="G1487" s="108">
        <f t="shared" si="47"/>
        <v>43556</v>
      </c>
    </row>
    <row r="1488" spans="1:7" x14ac:dyDescent="0.35">
      <c r="A1488" s="72" t="s">
        <v>462</v>
      </c>
      <c r="B1488" s="72" t="s">
        <v>463</v>
      </c>
      <c r="C1488" s="72" t="s">
        <v>1098</v>
      </c>
      <c r="D1488" s="72">
        <f>SUMIFS('Comm_vacancy-LA_data'!E:E,'Comm_vacancy-LA_data'!$D:$D,'Comm_vacancy-inputs_1'!$C1488,'Comm_vacancy-LA_data'!$B:$B,'Comm_vacancy-inputs_1'!$B1488)</f>
        <v>9754</v>
      </c>
      <c r="E1488" s="72">
        <f>SUMIFS('Comm_vacancy-LA_data'!F:F,'Comm_vacancy-LA_data'!$D:$D,'Comm_vacancy-inputs_1'!$C1488,'Comm_vacancy-LA_data'!$B:$B,'Comm_vacancy-inputs_1'!$B1488)</f>
        <v>0</v>
      </c>
      <c r="F1488" s="132" t="str">
        <f t="shared" si="46"/>
        <v>-</v>
      </c>
      <c r="G1488" s="108">
        <f t="shared" si="47"/>
        <v>43466</v>
      </c>
    </row>
    <row r="1489" spans="1:7" x14ac:dyDescent="0.35">
      <c r="A1489" s="72" t="s">
        <v>462</v>
      </c>
      <c r="B1489" s="72" t="s">
        <v>463</v>
      </c>
      <c r="C1489" s="72" t="s">
        <v>1099</v>
      </c>
      <c r="D1489" s="72">
        <f>SUMIFS('Comm_vacancy-LA_data'!E:E,'Comm_vacancy-LA_data'!$D:$D,'Comm_vacancy-inputs_1'!$C1489,'Comm_vacancy-LA_data'!$B:$B,'Comm_vacancy-inputs_1'!$B1489)</f>
        <v>10121</v>
      </c>
      <c r="E1489" s="72">
        <f>SUMIFS('Comm_vacancy-LA_data'!F:F,'Comm_vacancy-LA_data'!$D:$D,'Comm_vacancy-inputs_1'!$C1489,'Comm_vacancy-LA_data'!$B:$B,'Comm_vacancy-inputs_1'!$B1489)</f>
        <v>0</v>
      </c>
      <c r="F1489" s="132" t="str">
        <f t="shared" si="46"/>
        <v>-</v>
      </c>
      <c r="G1489" s="108">
        <f t="shared" si="47"/>
        <v>43374</v>
      </c>
    </row>
    <row r="1490" spans="1:7" x14ac:dyDescent="0.35">
      <c r="A1490" s="72" t="s">
        <v>464</v>
      </c>
      <c r="B1490" s="72" t="s">
        <v>465</v>
      </c>
      <c r="C1490" s="72" t="s">
        <v>1088</v>
      </c>
      <c r="D1490" s="72">
        <f>SUMIFS('Comm_vacancy-LA_data'!E:E,'Comm_vacancy-LA_data'!$D:$D,'Comm_vacancy-inputs_1'!$C1490,'Comm_vacancy-LA_data'!$B:$B,'Comm_vacancy-inputs_1'!$B1490)</f>
        <v>3227</v>
      </c>
      <c r="E1490" s="72">
        <f>SUMIFS('Comm_vacancy-LA_data'!F:F,'Comm_vacancy-LA_data'!$D:$D,'Comm_vacancy-inputs_1'!$C1490,'Comm_vacancy-LA_data'!$B:$B,'Comm_vacancy-inputs_1'!$B1490)</f>
        <v>0</v>
      </c>
      <c r="F1490" s="132" t="str">
        <f t="shared" si="46"/>
        <v>-</v>
      </c>
      <c r="G1490" s="108">
        <f t="shared" si="47"/>
        <v>44378</v>
      </c>
    </row>
    <row r="1491" spans="1:7" x14ac:dyDescent="0.35">
      <c r="A1491" s="72" t="s">
        <v>464</v>
      </c>
      <c r="B1491" s="72" t="s">
        <v>465</v>
      </c>
      <c r="C1491" s="72" t="s">
        <v>1089</v>
      </c>
      <c r="D1491" s="72">
        <f>SUMIFS('Comm_vacancy-LA_data'!E:E,'Comm_vacancy-LA_data'!$D:$D,'Comm_vacancy-inputs_1'!$C1491,'Comm_vacancy-LA_data'!$B:$B,'Comm_vacancy-inputs_1'!$B1491)</f>
        <v>3221</v>
      </c>
      <c r="E1491" s="72">
        <f>SUMIFS('Comm_vacancy-LA_data'!F:F,'Comm_vacancy-LA_data'!$D:$D,'Comm_vacancy-inputs_1'!$C1491,'Comm_vacancy-LA_data'!$B:$B,'Comm_vacancy-inputs_1'!$B1491)</f>
        <v>0</v>
      </c>
      <c r="F1491" s="132" t="str">
        <f t="shared" si="46"/>
        <v>-</v>
      </c>
      <c r="G1491" s="108">
        <f t="shared" si="47"/>
        <v>44287</v>
      </c>
    </row>
    <row r="1492" spans="1:7" x14ac:dyDescent="0.35">
      <c r="A1492" s="72" t="s">
        <v>464</v>
      </c>
      <c r="B1492" s="72" t="s">
        <v>465</v>
      </c>
      <c r="C1492" s="72" t="s">
        <v>1090</v>
      </c>
      <c r="D1492" s="72">
        <f>SUMIFS('Comm_vacancy-LA_data'!E:E,'Comm_vacancy-LA_data'!$D:$D,'Comm_vacancy-inputs_1'!$C1492,'Comm_vacancy-LA_data'!$B:$B,'Comm_vacancy-inputs_1'!$B1492)</f>
        <v>3223</v>
      </c>
      <c r="E1492" s="72">
        <f>SUMIFS('Comm_vacancy-LA_data'!F:F,'Comm_vacancy-LA_data'!$D:$D,'Comm_vacancy-inputs_1'!$C1492,'Comm_vacancy-LA_data'!$B:$B,'Comm_vacancy-inputs_1'!$B1492)</f>
        <v>0</v>
      </c>
      <c r="F1492" s="132" t="str">
        <f t="shared" si="46"/>
        <v>-</v>
      </c>
      <c r="G1492" s="108">
        <f t="shared" si="47"/>
        <v>44197</v>
      </c>
    </row>
    <row r="1493" spans="1:7" x14ac:dyDescent="0.35">
      <c r="A1493" s="72" t="s">
        <v>464</v>
      </c>
      <c r="B1493" s="72" t="s">
        <v>465</v>
      </c>
      <c r="C1493" s="72" t="s">
        <v>1091</v>
      </c>
      <c r="D1493" s="72">
        <f>SUMIFS('Comm_vacancy-LA_data'!E:E,'Comm_vacancy-LA_data'!$D:$D,'Comm_vacancy-inputs_1'!$C1493,'Comm_vacancy-LA_data'!$B:$B,'Comm_vacancy-inputs_1'!$B1493)</f>
        <v>3221</v>
      </c>
      <c r="E1493" s="72">
        <f>SUMIFS('Comm_vacancy-LA_data'!F:F,'Comm_vacancy-LA_data'!$D:$D,'Comm_vacancy-inputs_1'!$C1493,'Comm_vacancy-LA_data'!$B:$B,'Comm_vacancy-inputs_1'!$B1493)</f>
        <v>0</v>
      </c>
      <c r="F1493" s="132" t="str">
        <f t="shared" si="46"/>
        <v>-</v>
      </c>
      <c r="G1493" s="108">
        <f t="shared" si="47"/>
        <v>44105</v>
      </c>
    </row>
    <row r="1494" spans="1:7" x14ac:dyDescent="0.35">
      <c r="A1494" s="72" t="s">
        <v>464</v>
      </c>
      <c r="B1494" s="72" t="s">
        <v>465</v>
      </c>
      <c r="C1494" s="72" t="s">
        <v>1092</v>
      </c>
      <c r="D1494" s="72">
        <f>SUMIFS('Comm_vacancy-LA_data'!E:E,'Comm_vacancy-LA_data'!$D:$D,'Comm_vacancy-inputs_1'!$C1494,'Comm_vacancy-LA_data'!$B:$B,'Comm_vacancy-inputs_1'!$B1494)</f>
        <v>3213</v>
      </c>
      <c r="E1494" s="72">
        <f>SUMIFS('Comm_vacancy-LA_data'!F:F,'Comm_vacancy-LA_data'!$D:$D,'Comm_vacancy-inputs_1'!$C1494,'Comm_vacancy-LA_data'!$B:$B,'Comm_vacancy-inputs_1'!$B1494)</f>
        <v>0</v>
      </c>
      <c r="F1494" s="132" t="str">
        <f t="shared" si="46"/>
        <v>-</v>
      </c>
      <c r="G1494" s="108">
        <f t="shared" si="47"/>
        <v>44013</v>
      </c>
    </row>
    <row r="1495" spans="1:7" x14ac:dyDescent="0.35">
      <c r="A1495" s="72" t="s">
        <v>464</v>
      </c>
      <c r="B1495" s="72" t="s">
        <v>465</v>
      </c>
      <c r="C1495" s="72" t="s">
        <v>1093</v>
      </c>
      <c r="D1495" s="72">
        <f>SUMIFS('Comm_vacancy-LA_data'!E:E,'Comm_vacancy-LA_data'!$D:$D,'Comm_vacancy-inputs_1'!$C1495,'Comm_vacancy-LA_data'!$B:$B,'Comm_vacancy-inputs_1'!$B1495)</f>
        <v>3186</v>
      </c>
      <c r="E1495" s="72">
        <f>SUMIFS('Comm_vacancy-LA_data'!F:F,'Comm_vacancy-LA_data'!$D:$D,'Comm_vacancy-inputs_1'!$C1495,'Comm_vacancy-LA_data'!$B:$B,'Comm_vacancy-inputs_1'!$B1495)</f>
        <v>0</v>
      </c>
      <c r="F1495" s="132" t="str">
        <f t="shared" si="46"/>
        <v>-</v>
      </c>
      <c r="G1495" s="108">
        <f t="shared" si="47"/>
        <v>43922</v>
      </c>
    </row>
    <row r="1496" spans="1:7" x14ac:dyDescent="0.35">
      <c r="A1496" s="72" t="s">
        <v>464</v>
      </c>
      <c r="B1496" s="72" t="s">
        <v>465</v>
      </c>
      <c r="C1496" s="72" t="s">
        <v>1094</v>
      </c>
      <c r="D1496" s="72">
        <f>SUMIFS('Comm_vacancy-LA_data'!E:E,'Comm_vacancy-LA_data'!$D:$D,'Comm_vacancy-inputs_1'!$C1496,'Comm_vacancy-LA_data'!$B:$B,'Comm_vacancy-inputs_1'!$B1496)</f>
        <v>3184</v>
      </c>
      <c r="E1496" s="72">
        <f>SUMIFS('Comm_vacancy-LA_data'!F:F,'Comm_vacancy-LA_data'!$D:$D,'Comm_vacancy-inputs_1'!$C1496,'Comm_vacancy-LA_data'!$B:$B,'Comm_vacancy-inputs_1'!$B1496)</f>
        <v>0</v>
      </c>
      <c r="F1496" s="132" t="str">
        <f t="shared" si="46"/>
        <v>-</v>
      </c>
      <c r="G1496" s="108">
        <f t="shared" si="47"/>
        <v>43831</v>
      </c>
    </row>
    <row r="1497" spans="1:7" x14ac:dyDescent="0.35">
      <c r="A1497" s="72" t="s">
        <v>464</v>
      </c>
      <c r="B1497" s="72" t="s">
        <v>465</v>
      </c>
      <c r="C1497" s="72" t="s">
        <v>1095</v>
      </c>
      <c r="D1497" s="72">
        <f>SUMIFS('Comm_vacancy-LA_data'!E:E,'Comm_vacancy-LA_data'!$D:$D,'Comm_vacancy-inputs_1'!$C1497,'Comm_vacancy-LA_data'!$B:$B,'Comm_vacancy-inputs_1'!$B1497)</f>
        <v>3181</v>
      </c>
      <c r="E1497" s="72">
        <f>SUMIFS('Comm_vacancy-LA_data'!F:F,'Comm_vacancy-LA_data'!$D:$D,'Comm_vacancy-inputs_1'!$C1497,'Comm_vacancy-LA_data'!$B:$B,'Comm_vacancy-inputs_1'!$B1497)</f>
        <v>0</v>
      </c>
      <c r="F1497" s="132" t="str">
        <f t="shared" si="46"/>
        <v>-</v>
      </c>
      <c r="G1497" s="108">
        <f t="shared" si="47"/>
        <v>43739</v>
      </c>
    </row>
    <row r="1498" spans="1:7" x14ac:dyDescent="0.35">
      <c r="A1498" s="72" t="s">
        <v>464</v>
      </c>
      <c r="B1498" s="72" t="s">
        <v>465</v>
      </c>
      <c r="C1498" s="72" t="s">
        <v>1096</v>
      </c>
      <c r="D1498" s="72">
        <f>SUMIFS('Comm_vacancy-LA_data'!E:E,'Comm_vacancy-LA_data'!$D:$D,'Comm_vacancy-inputs_1'!$C1498,'Comm_vacancy-LA_data'!$B:$B,'Comm_vacancy-inputs_1'!$B1498)</f>
        <v>3177</v>
      </c>
      <c r="E1498" s="72">
        <f>SUMIFS('Comm_vacancy-LA_data'!F:F,'Comm_vacancy-LA_data'!$D:$D,'Comm_vacancy-inputs_1'!$C1498,'Comm_vacancy-LA_data'!$B:$B,'Comm_vacancy-inputs_1'!$B1498)</f>
        <v>0</v>
      </c>
      <c r="F1498" s="132" t="str">
        <f t="shared" si="46"/>
        <v>-</v>
      </c>
      <c r="G1498" s="108">
        <f t="shared" si="47"/>
        <v>43647</v>
      </c>
    </row>
    <row r="1499" spans="1:7" x14ac:dyDescent="0.35">
      <c r="A1499" s="72" t="s">
        <v>464</v>
      </c>
      <c r="B1499" s="72" t="s">
        <v>465</v>
      </c>
      <c r="C1499" s="72" t="s">
        <v>1097</v>
      </c>
      <c r="D1499" s="72">
        <f>SUMIFS('Comm_vacancy-LA_data'!E:E,'Comm_vacancy-LA_data'!$D:$D,'Comm_vacancy-inputs_1'!$C1499,'Comm_vacancy-LA_data'!$B:$B,'Comm_vacancy-inputs_1'!$B1499)</f>
        <v>3172</v>
      </c>
      <c r="E1499" s="72">
        <f>SUMIFS('Comm_vacancy-LA_data'!F:F,'Comm_vacancy-LA_data'!$D:$D,'Comm_vacancy-inputs_1'!$C1499,'Comm_vacancy-LA_data'!$B:$B,'Comm_vacancy-inputs_1'!$B1499)</f>
        <v>0</v>
      </c>
      <c r="F1499" s="132" t="str">
        <f t="shared" si="46"/>
        <v>-</v>
      </c>
      <c r="G1499" s="108">
        <f t="shared" si="47"/>
        <v>43556</v>
      </c>
    </row>
    <row r="1500" spans="1:7" x14ac:dyDescent="0.35">
      <c r="A1500" s="72" t="s">
        <v>464</v>
      </c>
      <c r="B1500" s="72" t="s">
        <v>465</v>
      </c>
      <c r="C1500" s="72" t="s">
        <v>1098</v>
      </c>
      <c r="D1500" s="72">
        <f>SUMIFS('Comm_vacancy-LA_data'!E:E,'Comm_vacancy-LA_data'!$D:$D,'Comm_vacancy-inputs_1'!$C1500,'Comm_vacancy-LA_data'!$B:$B,'Comm_vacancy-inputs_1'!$B1500)</f>
        <v>3112</v>
      </c>
      <c r="E1500" s="72">
        <f>SUMIFS('Comm_vacancy-LA_data'!F:F,'Comm_vacancy-LA_data'!$D:$D,'Comm_vacancy-inputs_1'!$C1500,'Comm_vacancy-LA_data'!$B:$B,'Comm_vacancy-inputs_1'!$B1500)</f>
        <v>0</v>
      </c>
      <c r="F1500" s="132" t="str">
        <f t="shared" si="46"/>
        <v>-</v>
      </c>
      <c r="G1500" s="108">
        <f t="shared" si="47"/>
        <v>43466</v>
      </c>
    </row>
    <row r="1501" spans="1:7" x14ac:dyDescent="0.35">
      <c r="A1501" s="72" t="s">
        <v>464</v>
      </c>
      <c r="B1501" s="72" t="s">
        <v>465</v>
      </c>
      <c r="C1501" s="72" t="s">
        <v>1099</v>
      </c>
      <c r="D1501" s="72">
        <f>SUMIFS('Comm_vacancy-LA_data'!E:E,'Comm_vacancy-LA_data'!$D:$D,'Comm_vacancy-inputs_1'!$C1501,'Comm_vacancy-LA_data'!$B:$B,'Comm_vacancy-inputs_1'!$B1501)</f>
        <v>3264</v>
      </c>
      <c r="E1501" s="72">
        <f>SUMIFS('Comm_vacancy-LA_data'!F:F,'Comm_vacancy-LA_data'!$D:$D,'Comm_vacancy-inputs_1'!$C1501,'Comm_vacancy-LA_data'!$B:$B,'Comm_vacancy-inputs_1'!$B1501)</f>
        <v>0</v>
      </c>
      <c r="F1501" s="132" t="str">
        <f t="shared" si="46"/>
        <v>-</v>
      </c>
      <c r="G1501" s="108">
        <f t="shared" si="47"/>
        <v>43374</v>
      </c>
    </row>
    <row r="1502" spans="1:7" x14ac:dyDescent="0.35">
      <c r="A1502" s="72" t="s">
        <v>466</v>
      </c>
      <c r="B1502" s="72" t="s">
        <v>467</v>
      </c>
      <c r="C1502" s="72" t="s">
        <v>1088</v>
      </c>
      <c r="D1502" s="72">
        <f>SUMIFS('Comm_vacancy-LA_data'!E:E,'Comm_vacancy-LA_data'!$D:$D,'Comm_vacancy-inputs_1'!$C1502,'Comm_vacancy-LA_data'!$B:$B,'Comm_vacancy-inputs_1'!$B1502)</f>
        <v>3741</v>
      </c>
      <c r="E1502" s="72">
        <f>SUMIFS('Comm_vacancy-LA_data'!F:F,'Comm_vacancy-LA_data'!$D:$D,'Comm_vacancy-inputs_1'!$C1502,'Comm_vacancy-LA_data'!$B:$B,'Comm_vacancy-inputs_1'!$B1502)</f>
        <v>768</v>
      </c>
      <c r="F1502" s="132">
        <f t="shared" si="46"/>
        <v>0.20529270248596632</v>
      </c>
      <c r="G1502" s="108">
        <f t="shared" si="47"/>
        <v>44378</v>
      </c>
    </row>
    <row r="1503" spans="1:7" x14ac:dyDescent="0.35">
      <c r="A1503" s="72" t="s">
        <v>466</v>
      </c>
      <c r="B1503" s="72" t="s">
        <v>467</v>
      </c>
      <c r="C1503" s="72" t="s">
        <v>1089</v>
      </c>
      <c r="D1503" s="72">
        <f>SUMIFS('Comm_vacancy-LA_data'!E:E,'Comm_vacancy-LA_data'!$D:$D,'Comm_vacancy-inputs_1'!$C1503,'Comm_vacancy-LA_data'!$B:$B,'Comm_vacancy-inputs_1'!$B1503)</f>
        <v>3720</v>
      </c>
      <c r="E1503" s="72">
        <f>SUMIFS('Comm_vacancy-LA_data'!F:F,'Comm_vacancy-LA_data'!$D:$D,'Comm_vacancy-inputs_1'!$C1503,'Comm_vacancy-LA_data'!$B:$B,'Comm_vacancy-inputs_1'!$B1503)</f>
        <v>733</v>
      </c>
      <c r="F1503" s="132">
        <f t="shared" si="46"/>
        <v>0.19704301075268818</v>
      </c>
      <c r="G1503" s="108">
        <f t="shared" si="47"/>
        <v>44287</v>
      </c>
    </row>
    <row r="1504" spans="1:7" x14ac:dyDescent="0.35">
      <c r="A1504" s="72" t="s">
        <v>466</v>
      </c>
      <c r="B1504" s="72" t="s">
        <v>467</v>
      </c>
      <c r="C1504" s="72" t="s">
        <v>1090</v>
      </c>
      <c r="D1504" s="72">
        <f>SUMIFS('Comm_vacancy-LA_data'!E:E,'Comm_vacancy-LA_data'!$D:$D,'Comm_vacancy-inputs_1'!$C1504,'Comm_vacancy-LA_data'!$B:$B,'Comm_vacancy-inputs_1'!$B1504)</f>
        <v>3731</v>
      </c>
      <c r="E1504" s="72">
        <f>SUMIFS('Comm_vacancy-LA_data'!F:F,'Comm_vacancy-LA_data'!$D:$D,'Comm_vacancy-inputs_1'!$C1504,'Comm_vacancy-LA_data'!$B:$B,'Comm_vacancy-inputs_1'!$B1504)</f>
        <v>260</v>
      </c>
      <c r="F1504" s="132">
        <f t="shared" si="46"/>
        <v>6.968641114982578E-2</v>
      </c>
      <c r="G1504" s="108">
        <f t="shared" si="47"/>
        <v>44197</v>
      </c>
    </row>
    <row r="1505" spans="1:7" x14ac:dyDescent="0.35">
      <c r="A1505" s="72" t="s">
        <v>466</v>
      </c>
      <c r="B1505" s="72" t="s">
        <v>467</v>
      </c>
      <c r="C1505" s="72" t="s">
        <v>1091</v>
      </c>
      <c r="D1505" s="72">
        <f>SUMIFS('Comm_vacancy-LA_data'!E:E,'Comm_vacancy-LA_data'!$D:$D,'Comm_vacancy-inputs_1'!$C1505,'Comm_vacancy-LA_data'!$B:$B,'Comm_vacancy-inputs_1'!$B1505)</f>
        <v>3724</v>
      </c>
      <c r="E1505" s="72">
        <f>SUMIFS('Comm_vacancy-LA_data'!F:F,'Comm_vacancy-LA_data'!$D:$D,'Comm_vacancy-inputs_1'!$C1505,'Comm_vacancy-LA_data'!$B:$B,'Comm_vacancy-inputs_1'!$B1505)</f>
        <v>242</v>
      </c>
      <c r="F1505" s="132">
        <f t="shared" si="46"/>
        <v>6.4983888292158967E-2</v>
      </c>
      <c r="G1505" s="108">
        <f t="shared" si="47"/>
        <v>44105</v>
      </c>
    </row>
    <row r="1506" spans="1:7" x14ac:dyDescent="0.35">
      <c r="A1506" s="72" t="s">
        <v>466</v>
      </c>
      <c r="B1506" s="72" t="s">
        <v>467</v>
      </c>
      <c r="C1506" s="72" t="s">
        <v>1092</v>
      </c>
      <c r="D1506" s="72">
        <f>SUMIFS('Comm_vacancy-LA_data'!E:E,'Comm_vacancy-LA_data'!$D:$D,'Comm_vacancy-inputs_1'!$C1506,'Comm_vacancy-LA_data'!$B:$B,'Comm_vacancy-inputs_1'!$B1506)</f>
        <v>3721</v>
      </c>
      <c r="E1506" s="72">
        <f>SUMIFS('Comm_vacancy-LA_data'!F:F,'Comm_vacancy-LA_data'!$D:$D,'Comm_vacancy-inputs_1'!$C1506,'Comm_vacancy-LA_data'!$B:$B,'Comm_vacancy-inputs_1'!$B1506)</f>
        <v>256</v>
      </c>
      <c r="F1506" s="132">
        <f t="shared" si="46"/>
        <v>6.879871002418704E-2</v>
      </c>
      <c r="G1506" s="108">
        <f t="shared" si="47"/>
        <v>44013</v>
      </c>
    </row>
    <row r="1507" spans="1:7" x14ac:dyDescent="0.35">
      <c r="A1507" s="72" t="s">
        <v>466</v>
      </c>
      <c r="B1507" s="72" t="s">
        <v>467</v>
      </c>
      <c r="C1507" s="72" t="s">
        <v>1093</v>
      </c>
      <c r="D1507" s="72">
        <f>SUMIFS('Comm_vacancy-LA_data'!E:E,'Comm_vacancy-LA_data'!$D:$D,'Comm_vacancy-inputs_1'!$C1507,'Comm_vacancy-LA_data'!$B:$B,'Comm_vacancy-inputs_1'!$B1507)</f>
        <v>3699</v>
      </c>
      <c r="E1507" s="72">
        <f>SUMIFS('Comm_vacancy-LA_data'!F:F,'Comm_vacancy-LA_data'!$D:$D,'Comm_vacancy-inputs_1'!$C1507,'Comm_vacancy-LA_data'!$B:$B,'Comm_vacancy-inputs_1'!$B1507)</f>
        <v>245</v>
      </c>
      <c r="F1507" s="132">
        <f t="shared" si="46"/>
        <v>6.6234117329007844E-2</v>
      </c>
      <c r="G1507" s="108">
        <f t="shared" si="47"/>
        <v>43922</v>
      </c>
    </row>
    <row r="1508" spans="1:7" x14ac:dyDescent="0.35">
      <c r="A1508" s="72" t="s">
        <v>466</v>
      </c>
      <c r="B1508" s="72" t="s">
        <v>467</v>
      </c>
      <c r="C1508" s="72" t="s">
        <v>1094</v>
      </c>
      <c r="D1508" s="72">
        <f>SUMIFS('Comm_vacancy-LA_data'!E:E,'Comm_vacancy-LA_data'!$D:$D,'Comm_vacancy-inputs_1'!$C1508,'Comm_vacancy-LA_data'!$B:$B,'Comm_vacancy-inputs_1'!$B1508)</f>
        <v>3694</v>
      </c>
      <c r="E1508" s="72">
        <f>SUMIFS('Comm_vacancy-LA_data'!F:F,'Comm_vacancy-LA_data'!$D:$D,'Comm_vacancy-inputs_1'!$C1508,'Comm_vacancy-LA_data'!$B:$B,'Comm_vacancy-inputs_1'!$B1508)</f>
        <v>226</v>
      </c>
      <c r="F1508" s="132">
        <f t="shared" si="46"/>
        <v>6.1180292365998916E-2</v>
      </c>
      <c r="G1508" s="108">
        <f t="shared" si="47"/>
        <v>43831</v>
      </c>
    </row>
    <row r="1509" spans="1:7" x14ac:dyDescent="0.35">
      <c r="A1509" s="72" t="s">
        <v>466</v>
      </c>
      <c r="B1509" s="72" t="s">
        <v>467</v>
      </c>
      <c r="C1509" s="72" t="s">
        <v>1095</v>
      </c>
      <c r="D1509" s="72">
        <f>SUMIFS('Comm_vacancy-LA_data'!E:E,'Comm_vacancy-LA_data'!$D:$D,'Comm_vacancy-inputs_1'!$C1509,'Comm_vacancy-LA_data'!$B:$B,'Comm_vacancy-inputs_1'!$B1509)</f>
        <v>3661</v>
      </c>
      <c r="E1509" s="72">
        <f>SUMIFS('Comm_vacancy-LA_data'!F:F,'Comm_vacancy-LA_data'!$D:$D,'Comm_vacancy-inputs_1'!$C1509,'Comm_vacancy-LA_data'!$B:$B,'Comm_vacancy-inputs_1'!$B1509)</f>
        <v>229</v>
      </c>
      <c r="F1509" s="132">
        <f t="shared" si="46"/>
        <v>6.2551215514886641E-2</v>
      </c>
      <c r="G1509" s="108">
        <f t="shared" si="47"/>
        <v>43739</v>
      </c>
    </row>
    <row r="1510" spans="1:7" x14ac:dyDescent="0.35">
      <c r="A1510" s="72" t="s">
        <v>466</v>
      </c>
      <c r="B1510" s="72" t="s">
        <v>467</v>
      </c>
      <c r="C1510" s="72" t="s">
        <v>1096</v>
      </c>
      <c r="D1510" s="72">
        <f>SUMIFS('Comm_vacancy-LA_data'!E:E,'Comm_vacancy-LA_data'!$D:$D,'Comm_vacancy-inputs_1'!$C1510,'Comm_vacancy-LA_data'!$B:$B,'Comm_vacancy-inputs_1'!$B1510)</f>
        <v>3641</v>
      </c>
      <c r="E1510" s="72">
        <f>SUMIFS('Comm_vacancy-LA_data'!F:F,'Comm_vacancy-LA_data'!$D:$D,'Comm_vacancy-inputs_1'!$C1510,'Comm_vacancy-LA_data'!$B:$B,'Comm_vacancy-inputs_1'!$B1510)</f>
        <v>133</v>
      </c>
      <c r="F1510" s="132">
        <f t="shared" si="46"/>
        <v>3.6528426256522931E-2</v>
      </c>
      <c r="G1510" s="108">
        <f t="shared" si="47"/>
        <v>43647</v>
      </c>
    </row>
    <row r="1511" spans="1:7" x14ac:dyDescent="0.35">
      <c r="A1511" s="72" t="s">
        <v>466</v>
      </c>
      <c r="B1511" s="72" t="s">
        <v>467</v>
      </c>
      <c r="C1511" s="72" t="s">
        <v>1097</v>
      </c>
      <c r="D1511" s="72">
        <f>SUMIFS('Comm_vacancy-LA_data'!E:E,'Comm_vacancy-LA_data'!$D:$D,'Comm_vacancy-inputs_1'!$C1511,'Comm_vacancy-LA_data'!$B:$B,'Comm_vacancy-inputs_1'!$B1511)</f>
        <v>3639</v>
      </c>
      <c r="E1511" s="72">
        <f>SUMIFS('Comm_vacancy-LA_data'!F:F,'Comm_vacancy-LA_data'!$D:$D,'Comm_vacancy-inputs_1'!$C1511,'Comm_vacancy-LA_data'!$B:$B,'Comm_vacancy-inputs_1'!$B1511)</f>
        <v>128</v>
      </c>
      <c r="F1511" s="132">
        <f t="shared" si="46"/>
        <v>3.5174498488595766E-2</v>
      </c>
      <c r="G1511" s="108">
        <f t="shared" si="47"/>
        <v>43556</v>
      </c>
    </row>
    <row r="1512" spans="1:7" x14ac:dyDescent="0.35">
      <c r="A1512" s="72" t="s">
        <v>466</v>
      </c>
      <c r="B1512" s="72" t="s">
        <v>467</v>
      </c>
      <c r="C1512" s="72" t="s">
        <v>1098</v>
      </c>
      <c r="D1512" s="72">
        <f>SUMIFS('Comm_vacancy-LA_data'!E:E,'Comm_vacancy-LA_data'!$D:$D,'Comm_vacancy-inputs_1'!$C1512,'Comm_vacancy-LA_data'!$B:$B,'Comm_vacancy-inputs_1'!$B1512)</f>
        <v>3586</v>
      </c>
      <c r="E1512" s="72">
        <f>SUMIFS('Comm_vacancy-LA_data'!F:F,'Comm_vacancy-LA_data'!$D:$D,'Comm_vacancy-inputs_1'!$C1512,'Comm_vacancy-LA_data'!$B:$B,'Comm_vacancy-inputs_1'!$B1512)</f>
        <v>118</v>
      </c>
      <c r="F1512" s="132">
        <f t="shared" si="46"/>
        <v>3.2905744562186277E-2</v>
      </c>
      <c r="G1512" s="108">
        <f t="shared" si="47"/>
        <v>43466</v>
      </c>
    </row>
    <row r="1513" spans="1:7" x14ac:dyDescent="0.35">
      <c r="A1513" s="72" t="s">
        <v>466</v>
      </c>
      <c r="B1513" s="72" t="s">
        <v>467</v>
      </c>
      <c r="C1513" s="72" t="s">
        <v>1099</v>
      </c>
      <c r="D1513" s="72">
        <f>SUMIFS('Comm_vacancy-LA_data'!E:E,'Comm_vacancy-LA_data'!$D:$D,'Comm_vacancy-inputs_1'!$C1513,'Comm_vacancy-LA_data'!$B:$B,'Comm_vacancy-inputs_1'!$B1513)</f>
        <v>3702</v>
      </c>
      <c r="E1513" s="72">
        <f>SUMIFS('Comm_vacancy-LA_data'!F:F,'Comm_vacancy-LA_data'!$D:$D,'Comm_vacancy-inputs_1'!$C1513,'Comm_vacancy-LA_data'!$B:$B,'Comm_vacancy-inputs_1'!$B1513)</f>
        <v>257</v>
      </c>
      <c r="F1513" s="132">
        <f t="shared" si="46"/>
        <v>6.9421934089681253E-2</v>
      </c>
      <c r="G1513" s="108">
        <f t="shared" si="47"/>
        <v>43374</v>
      </c>
    </row>
    <row r="1514" spans="1:7" x14ac:dyDescent="0.35">
      <c r="A1514" s="72" t="s">
        <v>468</v>
      </c>
      <c r="B1514" s="72" t="s">
        <v>469</v>
      </c>
      <c r="C1514" s="72" t="s">
        <v>1088</v>
      </c>
      <c r="D1514" s="72">
        <f>SUMIFS('Comm_vacancy-LA_data'!E:E,'Comm_vacancy-LA_data'!$D:$D,'Comm_vacancy-inputs_1'!$C1514,'Comm_vacancy-LA_data'!$B:$B,'Comm_vacancy-inputs_1'!$B1514)</f>
        <v>7491</v>
      </c>
      <c r="E1514" s="72">
        <f>SUMIFS('Comm_vacancy-LA_data'!F:F,'Comm_vacancy-LA_data'!$D:$D,'Comm_vacancy-inputs_1'!$C1514,'Comm_vacancy-LA_data'!$B:$B,'Comm_vacancy-inputs_1'!$B1514)</f>
        <v>1044</v>
      </c>
      <c r="F1514" s="132">
        <f t="shared" si="46"/>
        <v>0.13936724068882658</v>
      </c>
      <c r="G1514" s="108">
        <f t="shared" si="47"/>
        <v>44378</v>
      </c>
    </row>
    <row r="1515" spans="1:7" x14ac:dyDescent="0.35">
      <c r="A1515" s="72" t="s">
        <v>468</v>
      </c>
      <c r="B1515" s="72" t="s">
        <v>469</v>
      </c>
      <c r="C1515" s="72" t="s">
        <v>1089</v>
      </c>
      <c r="D1515" s="72">
        <f>SUMIFS('Comm_vacancy-LA_data'!E:E,'Comm_vacancy-LA_data'!$D:$D,'Comm_vacancy-inputs_1'!$C1515,'Comm_vacancy-LA_data'!$B:$B,'Comm_vacancy-inputs_1'!$B1515)</f>
        <v>7469</v>
      </c>
      <c r="E1515" s="72">
        <f>SUMIFS('Comm_vacancy-LA_data'!F:F,'Comm_vacancy-LA_data'!$D:$D,'Comm_vacancy-inputs_1'!$C1515,'Comm_vacancy-LA_data'!$B:$B,'Comm_vacancy-inputs_1'!$B1515)</f>
        <v>949</v>
      </c>
      <c r="F1515" s="132">
        <f t="shared" si="46"/>
        <v>0.12705850850180747</v>
      </c>
      <c r="G1515" s="108">
        <f t="shared" si="47"/>
        <v>44287</v>
      </c>
    </row>
    <row r="1516" spans="1:7" x14ac:dyDescent="0.35">
      <c r="A1516" s="72" t="s">
        <v>468</v>
      </c>
      <c r="B1516" s="72" t="s">
        <v>469</v>
      </c>
      <c r="C1516" s="72" t="s">
        <v>1090</v>
      </c>
      <c r="D1516" s="72">
        <f>SUMIFS('Comm_vacancy-LA_data'!E:E,'Comm_vacancy-LA_data'!$D:$D,'Comm_vacancy-inputs_1'!$C1516,'Comm_vacancy-LA_data'!$B:$B,'Comm_vacancy-inputs_1'!$B1516)</f>
        <v>7476</v>
      </c>
      <c r="E1516" s="72">
        <f>SUMIFS('Comm_vacancy-LA_data'!F:F,'Comm_vacancy-LA_data'!$D:$D,'Comm_vacancy-inputs_1'!$C1516,'Comm_vacancy-LA_data'!$B:$B,'Comm_vacancy-inputs_1'!$B1516)</f>
        <v>939</v>
      </c>
      <c r="F1516" s="132">
        <f t="shared" si="46"/>
        <v>0.12560192616372393</v>
      </c>
      <c r="G1516" s="108">
        <f t="shared" si="47"/>
        <v>44197</v>
      </c>
    </row>
    <row r="1517" spans="1:7" x14ac:dyDescent="0.35">
      <c r="A1517" s="72" t="s">
        <v>468</v>
      </c>
      <c r="B1517" s="72" t="s">
        <v>469</v>
      </c>
      <c r="C1517" s="72" t="s">
        <v>1091</v>
      </c>
      <c r="D1517" s="72">
        <f>SUMIFS('Comm_vacancy-LA_data'!E:E,'Comm_vacancy-LA_data'!$D:$D,'Comm_vacancy-inputs_1'!$C1517,'Comm_vacancy-LA_data'!$B:$B,'Comm_vacancy-inputs_1'!$B1517)</f>
        <v>7471</v>
      </c>
      <c r="E1517" s="72">
        <f>SUMIFS('Comm_vacancy-LA_data'!F:F,'Comm_vacancy-LA_data'!$D:$D,'Comm_vacancy-inputs_1'!$C1517,'Comm_vacancy-LA_data'!$B:$B,'Comm_vacancy-inputs_1'!$B1517)</f>
        <v>950</v>
      </c>
      <c r="F1517" s="132">
        <f t="shared" si="46"/>
        <v>0.12715834560299827</v>
      </c>
      <c r="G1517" s="108">
        <f t="shared" si="47"/>
        <v>44105</v>
      </c>
    </row>
    <row r="1518" spans="1:7" x14ac:dyDescent="0.35">
      <c r="A1518" s="72" t="s">
        <v>468</v>
      </c>
      <c r="B1518" s="72" t="s">
        <v>469</v>
      </c>
      <c r="C1518" s="72" t="s">
        <v>1092</v>
      </c>
      <c r="D1518" s="72">
        <f>SUMIFS('Comm_vacancy-LA_data'!E:E,'Comm_vacancy-LA_data'!$D:$D,'Comm_vacancy-inputs_1'!$C1518,'Comm_vacancy-LA_data'!$B:$B,'Comm_vacancy-inputs_1'!$B1518)</f>
        <v>7472</v>
      </c>
      <c r="E1518" s="72">
        <f>SUMIFS('Comm_vacancy-LA_data'!F:F,'Comm_vacancy-LA_data'!$D:$D,'Comm_vacancy-inputs_1'!$C1518,'Comm_vacancy-LA_data'!$B:$B,'Comm_vacancy-inputs_1'!$B1518)</f>
        <v>863</v>
      </c>
      <c r="F1518" s="132">
        <f t="shared" si="46"/>
        <v>0.11549785867237687</v>
      </c>
      <c r="G1518" s="108">
        <f t="shared" si="47"/>
        <v>44013</v>
      </c>
    </row>
    <row r="1519" spans="1:7" x14ac:dyDescent="0.35">
      <c r="A1519" s="72" t="s">
        <v>468</v>
      </c>
      <c r="B1519" s="72" t="s">
        <v>469</v>
      </c>
      <c r="C1519" s="72" t="s">
        <v>1093</v>
      </c>
      <c r="D1519" s="72">
        <f>SUMIFS('Comm_vacancy-LA_data'!E:E,'Comm_vacancy-LA_data'!$D:$D,'Comm_vacancy-inputs_1'!$C1519,'Comm_vacancy-LA_data'!$B:$B,'Comm_vacancy-inputs_1'!$B1519)</f>
        <v>7409</v>
      </c>
      <c r="E1519" s="72">
        <f>SUMIFS('Comm_vacancy-LA_data'!F:F,'Comm_vacancy-LA_data'!$D:$D,'Comm_vacancy-inputs_1'!$C1519,'Comm_vacancy-LA_data'!$B:$B,'Comm_vacancy-inputs_1'!$B1519)</f>
        <v>824</v>
      </c>
      <c r="F1519" s="132">
        <f t="shared" si="46"/>
        <v>0.1112160885409637</v>
      </c>
      <c r="G1519" s="108">
        <f t="shared" si="47"/>
        <v>43922</v>
      </c>
    </row>
    <row r="1520" spans="1:7" x14ac:dyDescent="0.35">
      <c r="A1520" s="72" t="s">
        <v>468</v>
      </c>
      <c r="B1520" s="72" t="s">
        <v>469</v>
      </c>
      <c r="C1520" s="72" t="s">
        <v>1094</v>
      </c>
      <c r="D1520" s="72">
        <f>SUMIFS('Comm_vacancy-LA_data'!E:E,'Comm_vacancy-LA_data'!$D:$D,'Comm_vacancy-inputs_1'!$C1520,'Comm_vacancy-LA_data'!$B:$B,'Comm_vacancy-inputs_1'!$B1520)</f>
        <v>7384</v>
      </c>
      <c r="E1520" s="72">
        <f>SUMIFS('Comm_vacancy-LA_data'!F:F,'Comm_vacancy-LA_data'!$D:$D,'Comm_vacancy-inputs_1'!$C1520,'Comm_vacancy-LA_data'!$B:$B,'Comm_vacancy-inputs_1'!$B1520)</f>
        <v>846</v>
      </c>
      <c r="F1520" s="132">
        <f t="shared" si="46"/>
        <v>0.11457204767063922</v>
      </c>
      <c r="G1520" s="108">
        <f t="shared" si="47"/>
        <v>43831</v>
      </c>
    </row>
    <row r="1521" spans="1:7" x14ac:dyDescent="0.35">
      <c r="A1521" s="72" t="s">
        <v>468</v>
      </c>
      <c r="B1521" s="72" t="s">
        <v>469</v>
      </c>
      <c r="C1521" s="72" t="s">
        <v>1095</v>
      </c>
      <c r="D1521" s="72">
        <f>SUMIFS('Comm_vacancy-LA_data'!E:E,'Comm_vacancy-LA_data'!$D:$D,'Comm_vacancy-inputs_1'!$C1521,'Comm_vacancy-LA_data'!$B:$B,'Comm_vacancy-inputs_1'!$B1521)</f>
        <v>7246</v>
      </c>
      <c r="E1521" s="72">
        <f>SUMIFS('Comm_vacancy-LA_data'!F:F,'Comm_vacancy-LA_data'!$D:$D,'Comm_vacancy-inputs_1'!$C1521,'Comm_vacancy-LA_data'!$B:$B,'Comm_vacancy-inputs_1'!$B1521)</f>
        <v>879</v>
      </c>
      <c r="F1521" s="132">
        <f t="shared" si="46"/>
        <v>0.12130830803201767</v>
      </c>
      <c r="G1521" s="108">
        <f t="shared" si="47"/>
        <v>43739</v>
      </c>
    </row>
    <row r="1522" spans="1:7" x14ac:dyDescent="0.35">
      <c r="A1522" s="72" t="s">
        <v>468</v>
      </c>
      <c r="B1522" s="72" t="s">
        <v>469</v>
      </c>
      <c r="C1522" s="72" t="s">
        <v>1096</v>
      </c>
      <c r="D1522" s="72">
        <f>SUMIFS('Comm_vacancy-LA_data'!E:E,'Comm_vacancy-LA_data'!$D:$D,'Comm_vacancy-inputs_1'!$C1522,'Comm_vacancy-LA_data'!$B:$B,'Comm_vacancy-inputs_1'!$B1522)</f>
        <v>7185</v>
      </c>
      <c r="E1522" s="72">
        <f>SUMIFS('Comm_vacancy-LA_data'!F:F,'Comm_vacancy-LA_data'!$D:$D,'Comm_vacancy-inputs_1'!$C1522,'Comm_vacancy-LA_data'!$B:$B,'Comm_vacancy-inputs_1'!$B1522)</f>
        <v>843</v>
      </c>
      <c r="F1522" s="132">
        <f t="shared" si="46"/>
        <v>0.11732776617954072</v>
      </c>
      <c r="G1522" s="108">
        <f t="shared" si="47"/>
        <v>43647</v>
      </c>
    </row>
    <row r="1523" spans="1:7" x14ac:dyDescent="0.35">
      <c r="A1523" s="72" t="s">
        <v>468</v>
      </c>
      <c r="B1523" s="72" t="s">
        <v>469</v>
      </c>
      <c r="C1523" s="72" t="s">
        <v>1097</v>
      </c>
      <c r="D1523" s="72">
        <f>SUMIFS('Comm_vacancy-LA_data'!E:E,'Comm_vacancy-LA_data'!$D:$D,'Comm_vacancy-inputs_1'!$C1523,'Comm_vacancy-LA_data'!$B:$B,'Comm_vacancy-inputs_1'!$B1523)</f>
        <v>7184</v>
      </c>
      <c r="E1523" s="72">
        <f>SUMIFS('Comm_vacancy-LA_data'!F:F,'Comm_vacancy-LA_data'!$D:$D,'Comm_vacancy-inputs_1'!$C1523,'Comm_vacancy-LA_data'!$B:$B,'Comm_vacancy-inputs_1'!$B1523)</f>
        <v>801</v>
      </c>
      <c r="F1523" s="132">
        <f t="shared" si="46"/>
        <v>0.1114977728285078</v>
      </c>
      <c r="G1523" s="108">
        <f t="shared" si="47"/>
        <v>43556</v>
      </c>
    </row>
    <row r="1524" spans="1:7" x14ac:dyDescent="0.35">
      <c r="A1524" s="72" t="s">
        <v>468</v>
      </c>
      <c r="B1524" s="72" t="s">
        <v>469</v>
      </c>
      <c r="C1524" s="72" t="s">
        <v>1098</v>
      </c>
      <c r="D1524" s="72">
        <f>SUMIFS('Comm_vacancy-LA_data'!E:E,'Comm_vacancy-LA_data'!$D:$D,'Comm_vacancy-inputs_1'!$C1524,'Comm_vacancy-LA_data'!$B:$B,'Comm_vacancy-inputs_1'!$B1524)</f>
        <v>7126</v>
      </c>
      <c r="E1524" s="72">
        <f>SUMIFS('Comm_vacancy-LA_data'!F:F,'Comm_vacancy-LA_data'!$D:$D,'Comm_vacancy-inputs_1'!$C1524,'Comm_vacancy-LA_data'!$B:$B,'Comm_vacancy-inputs_1'!$B1524)</f>
        <v>838</v>
      </c>
      <c r="F1524" s="132">
        <f t="shared" si="46"/>
        <v>0.11759753017120404</v>
      </c>
      <c r="G1524" s="108">
        <f t="shared" si="47"/>
        <v>43466</v>
      </c>
    </row>
    <row r="1525" spans="1:7" x14ac:dyDescent="0.35">
      <c r="A1525" s="72" t="s">
        <v>468</v>
      </c>
      <c r="B1525" s="72" t="s">
        <v>469</v>
      </c>
      <c r="C1525" s="72" t="s">
        <v>1099</v>
      </c>
      <c r="D1525" s="72">
        <f>SUMIFS('Comm_vacancy-LA_data'!E:E,'Comm_vacancy-LA_data'!$D:$D,'Comm_vacancy-inputs_1'!$C1525,'Comm_vacancy-LA_data'!$B:$B,'Comm_vacancy-inputs_1'!$B1525)</f>
        <v>7476</v>
      </c>
      <c r="E1525" s="72">
        <f>SUMIFS('Comm_vacancy-LA_data'!F:F,'Comm_vacancy-LA_data'!$D:$D,'Comm_vacancy-inputs_1'!$C1525,'Comm_vacancy-LA_data'!$B:$B,'Comm_vacancy-inputs_1'!$B1525)</f>
        <v>993</v>
      </c>
      <c r="F1525" s="132">
        <f t="shared" si="46"/>
        <v>0.13282504012841093</v>
      </c>
      <c r="G1525" s="108">
        <f t="shared" si="47"/>
        <v>43374</v>
      </c>
    </row>
    <row r="1526" spans="1:7" x14ac:dyDescent="0.35">
      <c r="A1526" s="72" t="s">
        <v>470</v>
      </c>
      <c r="B1526" s="72" t="s">
        <v>471</v>
      </c>
      <c r="C1526" s="72" t="s">
        <v>1088</v>
      </c>
      <c r="D1526" s="72">
        <f>SUMIFS('Comm_vacancy-LA_data'!E:E,'Comm_vacancy-LA_data'!$D:$D,'Comm_vacancy-inputs_1'!$C1526,'Comm_vacancy-LA_data'!$B:$B,'Comm_vacancy-inputs_1'!$B1526)</f>
        <v>2647</v>
      </c>
      <c r="E1526" s="72">
        <f>SUMIFS('Comm_vacancy-LA_data'!F:F,'Comm_vacancy-LA_data'!$D:$D,'Comm_vacancy-inputs_1'!$C1526,'Comm_vacancy-LA_data'!$B:$B,'Comm_vacancy-inputs_1'!$B1526)</f>
        <v>104</v>
      </c>
      <c r="F1526" s="132">
        <f t="shared" si="46"/>
        <v>3.9289761994710994E-2</v>
      </c>
      <c r="G1526" s="108">
        <f t="shared" si="47"/>
        <v>44378</v>
      </c>
    </row>
    <row r="1527" spans="1:7" x14ac:dyDescent="0.35">
      <c r="A1527" s="72" t="s">
        <v>470</v>
      </c>
      <c r="B1527" s="72" t="s">
        <v>471</v>
      </c>
      <c r="C1527" s="72" t="s">
        <v>1089</v>
      </c>
      <c r="D1527" s="72">
        <f>SUMIFS('Comm_vacancy-LA_data'!E:E,'Comm_vacancy-LA_data'!$D:$D,'Comm_vacancy-inputs_1'!$C1527,'Comm_vacancy-LA_data'!$B:$B,'Comm_vacancy-inputs_1'!$B1527)</f>
        <v>2638</v>
      </c>
      <c r="E1527" s="72">
        <f>SUMIFS('Comm_vacancy-LA_data'!F:F,'Comm_vacancy-LA_data'!$D:$D,'Comm_vacancy-inputs_1'!$C1527,'Comm_vacancy-LA_data'!$B:$B,'Comm_vacancy-inputs_1'!$B1527)</f>
        <v>102</v>
      </c>
      <c r="F1527" s="132">
        <f t="shared" si="46"/>
        <v>3.8665655799848368E-2</v>
      </c>
      <c r="G1527" s="108">
        <f t="shared" si="47"/>
        <v>44287</v>
      </c>
    </row>
    <row r="1528" spans="1:7" x14ac:dyDescent="0.35">
      <c r="A1528" s="72" t="s">
        <v>470</v>
      </c>
      <c r="B1528" s="72" t="s">
        <v>471</v>
      </c>
      <c r="C1528" s="72" t="s">
        <v>1090</v>
      </c>
      <c r="D1528" s="72">
        <f>SUMIFS('Comm_vacancy-LA_data'!E:E,'Comm_vacancy-LA_data'!$D:$D,'Comm_vacancy-inputs_1'!$C1528,'Comm_vacancy-LA_data'!$B:$B,'Comm_vacancy-inputs_1'!$B1528)</f>
        <v>2638</v>
      </c>
      <c r="E1528" s="72">
        <f>SUMIFS('Comm_vacancy-LA_data'!F:F,'Comm_vacancy-LA_data'!$D:$D,'Comm_vacancy-inputs_1'!$C1528,'Comm_vacancy-LA_data'!$B:$B,'Comm_vacancy-inputs_1'!$B1528)</f>
        <v>104</v>
      </c>
      <c r="F1528" s="132">
        <f t="shared" si="46"/>
        <v>3.9423805913570885E-2</v>
      </c>
      <c r="G1528" s="108">
        <f t="shared" si="47"/>
        <v>44197</v>
      </c>
    </row>
    <row r="1529" spans="1:7" x14ac:dyDescent="0.35">
      <c r="A1529" s="72" t="s">
        <v>470</v>
      </c>
      <c r="B1529" s="72" t="s">
        <v>471</v>
      </c>
      <c r="C1529" s="72" t="s">
        <v>1091</v>
      </c>
      <c r="D1529" s="72">
        <f>SUMIFS('Comm_vacancy-LA_data'!E:E,'Comm_vacancy-LA_data'!$D:$D,'Comm_vacancy-inputs_1'!$C1529,'Comm_vacancy-LA_data'!$B:$B,'Comm_vacancy-inputs_1'!$B1529)</f>
        <v>2635</v>
      </c>
      <c r="E1529" s="72">
        <f>SUMIFS('Comm_vacancy-LA_data'!F:F,'Comm_vacancy-LA_data'!$D:$D,'Comm_vacancy-inputs_1'!$C1529,'Comm_vacancy-LA_data'!$B:$B,'Comm_vacancy-inputs_1'!$B1529)</f>
        <v>101</v>
      </c>
      <c r="F1529" s="132">
        <f t="shared" si="46"/>
        <v>3.8330170777988615E-2</v>
      </c>
      <c r="G1529" s="108">
        <f t="shared" si="47"/>
        <v>44105</v>
      </c>
    </row>
    <row r="1530" spans="1:7" x14ac:dyDescent="0.35">
      <c r="A1530" s="72" t="s">
        <v>470</v>
      </c>
      <c r="B1530" s="72" t="s">
        <v>471</v>
      </c>
      <c r="C1530" s="72" t="s">
        <v>1092</v>
      </c>
      <c r="D1530" s="72">
        <f>SUMIFS('Comm_vacancy-LA_data'!E:E,'Comm_vacancy-LA_data'!$D:$D,'Comm_vacancy-inputs_1'!$C1530,'Comm_vacancy-LA_data'!$B:$B,'Comm_vacancy-inputs_1'!$B1530)</f>
        <v>2638</v>
      </c>
      <c r="E1530" s="72">
        <f>SUMIFS('Comm_vacancy-LA_data'!F:F,'Comm_vacancy-LA_data'!$D:$D,'Comm_vacancy-inputs_1'!$C1530,'Comm_vacancy-LA_data'!$B:$B,'Comm_vacancy-inputs_1'!$B1530)</f>
        <v>104</v>
      </c>
      <c r="F1530" s="132">
        <f t="shared" si="46"/>
        <v>3.9423805913570885E-2</v>
      </c>
      <c r="G1530" s="108">
        <f t="shared" si="47"/>
        <v>44013</v>
      </c>
    </row>
    <row r="1531" spans="1:7" x14ac:dyDescent="0.35">
      <c r="A1531" s="72" t="s">
        <v>470</v>
      </c>
      <c r="B1531" s="72" t="s">
        <v>471</v>
      </c>
      <c r="C1531" s="72" t="s">
        <v>1093</v>
      </c>
      <c r="D1531" s="72">
        <f>SUMIFS('Comm_vacancy-LA_data'!E:E,'Comm_vacancy-LA_data'!$D:$D,'Comm_vacancy-inputs_1'!$C1531,'Comm_vacancy-LA_data'!$B:$B,'Comm_vacancy-inputs_1'!$B1531)</f>
        <v>2631</v>
      </c>
      <c r="E1531" s="72">
        <f>SUMIFS('Comm_vacancy-LA_data'!F:F,'Comm_vacancy-LA_data'!$D:$D,'Comm_vacancy-inputs_1'!$C1531,'Comm_vacancy-LA_data'!$B:$B,'Comm_vacancy-inputs_1'!$B1531)</f>
        <v>103</v>
      </c>
      <c r="F1531" s="132">
        <f t="shared" si="46"/>
        <v>3.9148612694792854E-2</v>
      </c>
      <c r="G1531" s="108">
        <f t="shared" si="47"/>
        <v>43922</v>
      </c>
    </row>
    <row r="1532" spans="1:7" x14ac:dyDescent="0.35">
      <c r="A1532" s="72" t="s">
        <v>470</v>
      </c>
      <c r="B1532" s="72" t="s">
        <v>471</v>
      </c>
      <c r="C1532" s="72" t="s">
        <v>1094</v>
      </c>
      <c r="D1532" s="72">
        <f>SUMIFS('Comm_vacancy-LA_data'!E:E,'Comm_vacancy-LA_data'!$D:$D,'Comm_vacancy-inputs_1'!$C1532,'Comm_vacancy-LA_data'!$B:$B,'Comm_vacancy-inputs_1'!$B1532)</f>
        <v>2591</v>
      </c>
      <c r="E1532" s="72">
        <f>SUMIFS('Comm_vacancy-LA_data'!F:F,'Comm_vacancy-LA_data'!$D:$D,'Comm_vacancy-inputs_1'!$C1532,'Comm_vacancy-LA_data'!$B:$B,'Comm_vacancy-inputs_1'!$B1532)</f>
        <v>107</v>
      </c>
      <c r="F1532" s="132">
        <f t="shared" si="46"/>
        <v>4.1296796603627943E-2</v>
      </c>
      <c r="G1532" s="108">
        <f t="shared" si="47"/>
        <v>43831</v>
      </c>
    </row>
    <row r="1533" spans="1:7" x14ac:dyDescent="0.35">
      <c r="A1533" s="72" t="s">
        <v>470</v>
      </c>
      <c r="B1533" s="72" t="s">
        <v>471</v>
      </c>
      <c r="C1533" s="72" t="s">
        <v>1095</v>
      </c>
      <c r="D1533" s="72">
        <f>SUMIFS('Comm_vacancy-LA_data'!E:E,'Comm_vacancy-LA_data'!$D:$D,'Comm_vacancy-inputs_1'!$C1533,'Comm_vacancy-LA_data'!$B:$B,'Comm_vacancy-inputs_1'!$B1533)</f>
        <v>2569</v>
      </c>
      <c r="E1533" s="72">
        <f>SUMIFS('Comm_vacancy-LA_data'!F:F,'Comm_vacancy-LA_data'!$D:$D,'Comm_vacancy-inputs_1'!$C1533,'Comm_vacancy-LA_data'!$B:$B,'Comm_vacancy-inputs_1'!$B1533)</f>
        <v>109</v>
      </c>
      <c r="F1533" s="132">
        <f t="shared" si="46"/>
        <v>4.2428960685091478E-2</v>
      </c>
      <c r="G1533" s="108">
        <f t="shared" si="47"/>
        <v>43739</v>
      </c>
    </row>
    <row r="1534" spans="1:7" x14ac:dyDescent="0.35">
      <c r="A1534" s="72" t="s">
        <v>470</v>
      </c>
      <c r="B1534" s="72" t="s">
        <v>471</v>
      </c>
      <c r="C1534" s="72" t="s">
        <v>1096</v>
      </c>
      <c r="D1534" s="72">
        <f>SUMIFS('Comm_vacancy-LA_data'!E:E,'Comm_vacancy-LA_data'!$D:$D,'Comm_vacancy-inputs_1'!$C1534,'Comm_vacancy-LA_data'!$B:$B,'Comm_vacancy-inputs_1'!$B1534)</f>
        <v>2555</v>
      </c>
      <c r="E1534" s="72">
        <f>SUMIFS('Comm_vacancy-LA_data'!F:F,'Comm_vacancy-LA_data'!$D:$D,'Comm_vacancy-inputs_1'!$C1534,'Comm_vacancy-LA_data'!$B:$B,'Comm_vacancy-inputs_1'!$B1534)</f>
        <v>111</v>
      </c>
      <c r="F1534" s="132">
        <f t="shared" si="46"/>
        <v>4.344422700587084E-2</v>
      </c>
      <c r="G1534" s="108">
        <f t="shared" si="47"/>
        <v>43647</v>
      </c>
    </row>
    <row r="1535" spans="1:7" x14ac:dyDescent="0.35">
      <c r="A1535" s="72" t="s">
        <v>470</v>
      </c>
      <c r="B1535" s="72" t="s">
        <v>471</v>
      </c>
      <c r="C1535" s="72" t="s">
        <v>1097</v>
      </c>
      <c r="D1535" s="72">
        <f>SUMIFS('Comm_vacancy-LA_data'!E:E,'Comm_vacancy-LA_data'!$D:$D,'Comm_vacancy-inputs_1'!$C1535,'Comm_vacancy-LA_data'!$B:$B,'Comm_vacancy-inputs_1'!$B1535)</f>
        <v>2555</v>
      </c>
      <c r="E1535" s="72">
        <f>SUMIFS('Comm_vacancy-LA_data'!F:F,'Comm_vacancy-LA_data'!$D:$D,'Comm_vacancy-inputs_1'!$C1535,'Comm_vacancy-LA_data'!$B:$B,'Comm_vacancy-inputs_1'!$B1535)</f>
        <v>105</v>
      </c>
      <c r="F1535" s="132">
        <f t="shared" si="46"/>
        <v>4.1095890410958902E-2</v>
      </c>
      <c r="G1535" s="108">
        <f t="shared" si="47"/>
        <v>43556</v>
      </c>
    </row>
    <row r="1536" spans="1:7" x14ac:dyDescent="0.35">
      <c r="A1536" s="72" t="s">
        <v>470</v>
      </c>
      <c r="B1536" s="72" t="s">
        <v>471</v>
      </c>
      <c r="C1536" s="72" t="s">
        <v>1098</v>
      </c>
      <c r="D1536" s="72">
        <f>SUMIFS('Comm_vacancy-LA_data'!E:E,'Comm_vacancy-LA_data'!$D:$D,'Comm_vacancy-inputs_1'!$C1536,'Comm_vacancy-LA_data'!$B:$B,'Comm_vacancy-inputs_1'!$B1536)</f>
        <v>2538</v>
      </c>
      <c r="E1536" s="72">
        <f>SUMIFS('Comm_vacancy-LA_data'!F:F,'Comm_vacancy-LA_data'!$D:$D,'Comm_vacancy-inputs_1'!$C1536,'Comm_vacancy-LA_data'!$B:$B,'Comm_vacancy-inputs_1'!$B1536)</f>
        <v>104</v>
      </c>
      <c r="F1536" s="132">
        <f t="shared" si="46"/>
        <v>4.097714736012608E-2</v>
      </c>
      <c r="G1536" s="108">
        <f t="shared" si="47"/>
        <v>43466</v>
      </c>
    </row>
    <row r="1537" spans="1:7" x14ac:dyDescent="0.35">
      <c r="A1537" s="72" t="s">
        <v>470</v>
      </c>
      <c r="B1537" s="72" t="s">
        <v>471</v>
      </c>
      <c r="C1537" s="72" t="s">
        <v>1099</v>
      </c>
      <c r="D1537" s="72">
        <f>SUMIFS('Comm_vacancy-LA_data'!E:E,'Comm_vacancy-LA_data'!$D:$D,'Comm_vacancy-inputs_1'!$C1537,'Comm_vacancy-LA_data'!$B:$B,'Comm_vacancy-inputs_1'!$B1537)</f>
        <v>2649</v>
      </c>
      <c r="E1537" s="72">
        <f>SUMIFS('Comm_vacancy-LA_data'!F:F,'Comm_vacancy-LA_data'!$D:$D,'Comm_vacancy-inputs_1'!$C1537,'Comm_vacancy-LA_data'!$B:$B,'Comm_vacancy-inputs_1'!$B1537)</f>
        <v>126</v>
      </c>
      <c r="F1537" s="132">
        <f t="shared" si="46"/>
        <v>4.7565118912797279E-2</v>
      </c>
      <c r="G1537" s="108">
        <f t="shared" si="47"/>
        <v>43374</v>
      </c>
    </row>
    <row r="1538" spans="1:7" x14ac:dyDescent="0.35">
      <c r="A1538" s="72" t="s">
        <v>472</v>
      </c>
      <c r="B1538" s="72" t="s">
        <v>473</v>
      </c>
      <c r="C1538" s="72" t="s">
        <v>1088</v>
      </c>
      <c r="D1538" s="72">
        <f>SUMIFS('Comm_vacancy-LA_data'!E:E,'Comm_vacancy-LA_data'!$D:$D,'Comm_vacancy-inputs_1'!$C1538,'Comm_vacancy-LA_data'!$B:$B,'Comm_vacancy-inputs_1'!$B1538)</f>
        <v>6372</v>
      </c>
      <c r="E1538" s="72">
        <f>SUMIFS('Comm_vacancy-LA_data'!F:F,'Comm_vacancy-LA_data'!$D:$D,'Comm_vacancy-inputs_1'!$C1538,'Comm_vacancy-LA_data'!$B:$B,'Comm_vacancy-inputs_1'!$B1538)</f>
        <v>219</v>
      </c>
      <c r="F1538" s="132">
        <f t="shared" si="46"/>
        <v>3.4369114877589452E-2</v>
      </c>
      <c r="G1538" s="108">
        <f t="shared" si="47"/>
        <v>44378</v>
      </c>
    </row>
    <row r="1539" spans="1:7" x14ac:dyDescent="0.35">
      <c r="A1539" s="72" t="s">
        <v>472</v>
      </c>
      <c r="B1539" s="72" t="s">
        <v>473</v>
      </c>
      <c r="C1539" s="72" t="s">
        <v>1089</v>
      </c>
      <c r="D1539" s="72">
        <f>SUMIFS('Comm_vacancy-LA_data'!E:E,'Comm_vacancy-LA_data'!$D:$D,'Comm_vacancy-inputs_1'!$C1539,'Comm_vacancy-LA_data'!$B:$B,'Comm_vacancy-inputs_1'!$B1539)</f>
        <v>6318</v>
      </c>
      <c r="E1539" s="72">
        <f>SUMIFS('Comm_vacancy-LA_data'!F:F,'Comm_vacancy-LA_data'!$D:$D,'Comm_vacancy-inputs_1'!$C1539,'Comm_vacancy-LA_data'!$B:$B,'Comm_vacancy-inputs_1'!$B1539)</f>
        <v>227</v>
      </c>
      <c r="F1539" s="132">
        <f t="shared" ref="F1539:F1602" si="48">IF(E1539&lt;&gt;0,E1539/D1539,"-")</f>
        <v>3.5929091484647041E-2</v>
      </c>
      <c r="G1539" s="108">
        <f t="shared" ref="G1539:G1602" si="49">DATE(LEFT(C1539,4),RIGHT(LEFT(C1539,7),2),1)</f>
        <v>44287</v>
      </c>
    </row>
    <row r="1540" spans="1:7" x14ac:dyDescent="0.35">
      <c r="A1540" s="72" t="s">
        <v>472</v>
      </c>
      <c r="B1540" s="72" t="s">
        <v>473</v>
      </c>
      <c r="C1540" s="72" t="s">
        <v>1090</v>
      </c>
      <c r="D1540" s="72">
        <f>SUMIFS('Comm_vacancy-LA_data'!E:E,'Comm_vacancy-LA_data'!$D:$D,'Comm_vacancy-inputs_1'!$C1540,'Comm_vacancy-LA_data'!$B:$B,'Comm_vacancy-inputs_1'!$B1540)</f>
        <v>6321</v>
      </c>
      <c r="E1540" s="72">
        <f>SUMIFS('Comm_vacancy-LA_data'!F:F,'Comm_vacancy-LA_data'!$D:$D,'Comm_vacancy-inputs_1'!$C1540,'Comm_vacancy-LA_data'!$B:$B,'Comm_vacancy-inputs_1'!$B1540)</f>
        <v>239</v>
      </c>
      <c r="F1540" s="132">
        <f t="shared" si="48"/>
        <v>3.781047302641987E-2</v>
      </c>
      <c r="G1540" s="108">
        <f t="shared" si="49"/>
        <v>44197</v>
      </c>
    </row>
    <row r="1541" spans="1:7" x14ac:dyDescent="0.35">
      <c r="A1541" s="72" t="s">
        <v>472</v>
      </c>
      <c r="B1541" s="72" t="s">
        <v>473</v>
      </c>
      <c r="C1541" s="72" t="s">
        <v>1091</v>
      </c>
      <c r="D1541" s="72">
        <f>SUMIFS('Comm_vacancy-LA_data'!E:E,'Comm_vacancy-LA_data'!$D:$D,'Comm_vacancy-inputs_1'!$C1541,'Comm_vacancy-LA_data'!$B:$B,'Comm_vacancy-inputs_1'!$B1541)</f>
        <v>6312</v>
      </c>
      <c r="E1541" s="72">
        <f>SUMIFS('Comm_vacancy-LA_data'!F:F,'Comm_vacancy-LA_data'!$D:$D,'Comm_vacancy-inputs_1'!$C1541,'Comm_vacancy-LA_data'!$B:$B,'Comm_vacancy-inputs_1'!$B1541)</f>
        <v>252</v>
      </c>
      <c r="F1541" s="132">
        <f t="shared" si="48"/>
        <v>3.9923954372623575E-2</v>
      </c>
      <c r="G1541" s="108">
        <f t="shared" si="49"/>
        <v>44105</v>
      </c>
    </row>
    <row r="1542" spans="1:7" x14ac:dyDescent="0.35">
      <c r="A1542" s="72" t="s">
        <v>472</v>
      </c>
      <c r="B1542" s="72" t="s">
        <v>473</v>
      </c>
      <c r="C1542" s="72" t="s">
        <v>1092</v>
      </c>
      <c r="D1542" s="72">
        <f>SUMIFS('Comm_vacancy-LA_data'!E:E,'Comm_vacancy-LA_data'!$D:$D,'Comm_vacancy-inputs_1'!$C1542,'Comm_vacancy-LA_data'!$B:$B,'Comm_vacancy-inputs_1'!$B1542)</f>
        <v>6300</v>
      </c>
      <c r="E1542" s="72">
        <f>SUMIFS('Comm_vacancy-LA_data'!F:F,'Comm_vacancy-LA_data'!$D:$D,'Comm_vacancy-inputs_1'!$C1542,'Comm_vacancy-LA_data'!$B:$B,'Comm_vacancy-inputs_1'!$B1542)</f>
        <v>235</v>
      </c>
      <c r="F1542" s="132">
        <f t="shared" si="48"/>
        <v>3.7301587301587301E-2</v>
      </c>
      <c r="G1542" s="108">
        <f t="shared" si="49"/>
        <v>44013</v>
      </c>
    </row>
    <row r="1543" spans="1:7" x14ac:dyDescent="0.35">
      <c r="A1543" s="72" t="s">
        <v>472</v>
      </c>
      <c r="B1543" s="72" t="s">
        <v>473</v>
      </c>
      <c r="C1543" s="72" t="s">
        <v>1093</v>
      </c>
      <c r="D1543" s="72">
        <f>SUMIFS('Comm_vacancy-LA_data'!E:E,'Comm_vacancy-LA_data'!$D:$D,'Comm_vacancy-inputs_1'!$C1543,'Comm_vacancy-LA_data'!$B:$B,'Comm_vacancy-inputs_1'!$B1543)</f>
        <v>6264</v>
      </c>
      <c r="E1543" s="72">
        <f>SUMIFS('Comm_vacancy-LA_data'!F:F,'Comm_vacancy-LA_data'!$D:$D,'Comm_vacancy-inputs_1'!$C1543,'Comm_vacancy-LA_data'!$B:$B,'Comm_vacancy-inputs_1'!$B1543)</f>
        <v>225</v>
      </c>
      <c r="F1543" s="132">
        <f t="shared" si="48"/>
        <v>3.5919540229885055E-2</v>
      </c>
      <c r="G1543" s="108">
        <f t="shared" si="49"/>
        <v>43922</v>
      </c>
    </row>
    <row r="1544" spans="1:7" x14ac:dyDescent="0.35">
      <c r="A1544" s="72" t="s">
        <v>472</v>
      </c>
      <c r="B1544" s="72" t="s">
        <v>473</v>
      </c>
      <c r="C1544" s="72" t="s">
        <v>1094</v>
      </c>
      <c r="D1544" s="72">
        <f>SUMIFS('Comm_vacancy-LA_data'!E:E,'Comm_vacancy-LA_data'!$D:$D,'Comm_vacancy-inputs_1'!$C1544,'Comm_vacancy-LA_data'!$B:$B,'Comm_vacancy-inputs_1'!$B1544)</f>
        <v>6186</v>
      </c>
      <c r="E1544" s="72">
        <f>SUMIFS('Comm_vacancy-LA_data'!F:F,'Comm_vacancy-LA_data'!$D:$D,'Comm_vacancy-inputs_1'!$C1544,'Comm_vacancy-LA_data'!$B:$B,'Comm_vacancy-inputs_1'!$B1544)</f>
        <v>224</v>
      </c>
      <c r="F1544" s="132">
        <f t="shared" si="48"/>
        <v>3.6210798577432916E-2</v>
      </c>
      <c r="G1544" s="108">
        <f t="shared" si="49"/>
        <v>43831</v>
      </c>
    </row>
    <row r="1545" spans="1:7" x14ac:dyDescent="0.35">
      <c r="A1545" s="72" t="s">
        <v>472</v>
      </c>
      <c r="B1545" s="72" t="s">
        <v>473</v>
      </c>
      <c r="C1545" s="72" t="s">
        <v>1095</v>
      </c>
      <c r="D1545" s="72">
        <f>SUMIFS('Comm_vacancy-LA_data'!E:E,'Comm_vacancy-LA_data'!$D:$D,'Comm_vacancy-inputs_1'!$C1545,'Comm_vacancy-LA_data'!$B:$B,'Comm_vacancy-inputs_1'!$B1545)</f>
        <v>6178</v>
      </c>
      <c r="E1545" s="72">
        <f>SUMIFS('Comm_vacancy-LA_data'!F:F,'Comm_vacancy-LA_data'!$D:$D,'Comm_vacancy-inputs_1'!$C1545,'Comm_vacancy-LA_data'!$B:$B,'Comm_vacancy-inputs_1'!$B1545)</f>
        <v>207</v>
      </c>
      <c r="F1545" s="132">
        <f t="shared" si="48"/>
        <v>3.3505988993201681E-2</v>
      </c>
      <c r="G1545" s="108">
        <f t="shared" si="49"/>
        <v>43739</v>
      </c>
    </row>
    <row r="1546" spans="1:7" x14ac:dyDescent="0.35">
      <c r="A1546" s="72" t="s">
        <v>472</v>
      </c>
      <c r="B1546" s="72" t="s">
        <v>473</v>
      </c>
      <c r="C1546" s="72" t="s">
        <v>1096</v>
      </c>
      <c r="D1546" s="72">
        <f>SUMIFS('Comm_vacancy-LA_data'!E:E,'Comm_vacancy-LA_data'!$D:$D,'Comm_vacancy-inputs_1'!$C1546,'Comm_vacancy-LA_data'!$B:$B,'Comm_vacancy-inputs_1'!$B1546)</f>
        <v>6176</v>
      </c>
      <c r="E1546" s="72">
        <f>SUMIFS('Comm_vacancy-LA_data'!F:F,'Comm_vacancy-LA_data'!$D:$D,'Comm_vacancy-inputs_1'!$C1546,'Comm_vacancy-LA_data'!$B:$B,'Comm_vacancy-inputs_1'!$B1546)</f>
        <v>211</v>
      </c>
      <c r="F1546" s="132">
        <f t="shared" si="48"/>
        <v>3.4164507772020729E-2</v>
      </c>
      <c r="G1546" s="108">
        <f t="shared" si="49"/>
        <v>43647</v>
      </c>
    </row>
    <row r="1547" spans="1:7" x14ac:dyDescent="0.35">
      <c r="A1547" s="72" t="s">
        <v>472</v>
      </c>
      <c r="B1547" s="72" t="s">
        <v>473</v>
      </c>
      <c r="C1547" s="72" t="s">
        <v>1097</v>
      </c>
      <c r="D1547" s="72">
        <f>SUMIFS('Comm_vacancy-LA_data'!E:E,'Comm_vacancy-LA_data'!$D:$D,'Comm_vacancy-inputs_1'!$C1547,'Comm_vacancy-LA_data'!$B:$B,'Comm_vacancy-inputs_1'!$B1547)</f>
        <v>6169</v>
      </c>
      <c r="E1547" s="72">
        <f>SUMIFS('Comm_vacancy-LA_data'!F:F,'Comm_vacancy-LA_data'!$D:$D,'Comm_vacancy-inputs_1'!$C1547,'Comm_vacancy-LA_data'!$B:$B,'Comm_vacancy-inputs_1'!$B1547)</f>
        <v>195</v>
      </c>
      <c r="F1547" s="132">
        <f t="shared" si="48"/>
        <v>3.1609661209272166E-2</v>
      </c>
      <c r="G1547" s="108">
        <f t="shared" si="49"/>
        <v>43556</v>
      </c>
    </row>
    <row r="1548" spans="1:7" x14ac:dyDescent="0.35">
      <c r="A1548" s="72" t="s">
        <v>472</v>
      </c>
      <c r="B1548" s="72" t="s">
        <v>473</v>
      </c>
      <c r="C1548" s="72" t="s">
        <v>1098</v>
      </c>
      <c r="D1548" s="72">
        <f>SUMIFS('Comm_vacancy-LA_data'!E:E,'Comm_vacancy-LA_data'!$D:$D,'Comm_vacancy-inputs_1'!$C1548,'Comm_vacancy-LA_data'!$B:$B,'Comm_vacancy-inputs_1'!$B1548)</f>
        <v>6175</v>
      </c>
      <c r="E1548" s="72">
        <f>SUMIFS('Comm_vacancy-LA_data'!F:F,'Comm_vacancy-LA_data'!$D:$D,'Comm_vacancy-inputs_1'!$C1548,'Comm_vacancy-LA_data'!$B:$B,'Comm_vacancy-inputs_1'!$B1548)</f>
        <v>24</v>
      </c>
      <c r="F1548" s="132">
        <f t="shared" si="48"/>
        <v>3.8866396761133605E-3</v>
      </c>
      <c r="G1548" s="108">
        <f t="shared" si="49"/>
        <v>43466</v>
      </c>
    </row>
    <row r="1549" spans="1:7" x14ac:dyDescent="0.35">
      <c r="A1549" s="72" t="s">
        <v>472</v>
      </c>
      <c r="B1549" s="72" t="s">
        <v>473</v>
      </c>
      <c r="C1549" s="72" t="s">
        <v>1099</v>
      </c>
      <c r="D1549" s="72">
        <f>SUMIFS('Comm_vacancy-LA_data'!E:E,'Comm_vacancy-LA_data'!$D:$D,'Comm_vacancy-inputs_1'!$C1549,'Comm_vacancy-LA_data'!$B:$B,'Comm_vacancy-inputs_1'!$B1549)</f>
        <v>6301</v>
      </c>
      <c r="E1549" s="72">
        <f>SUMIFS('Comm_vacancy-LA_data'!F:F,'Comm_vacancy-LA_data'!$D:$D,'Comm_vacancy-inputs_1'!$C1549,'Comm_vacancy-LA_data'!$B:$B,'Comm_vacancy-inputs_1'!$B1549)</f>
        <v>35</v>
      </c>
      <c r="F1549" s="132">
        <f t="shared" si="48"/>
        <v>5.5546738612918586E-3</v>
      </c>
      <c r="G1549" s="108">
        <f t="shared" si="49"/>
        <v>43374</v>
      </c>
    </row>
    <row r="1550" spans="1:7" x14ac:dyDescent="0.35">
      <c r="A1550" s="72" t="s">
        <v>474</v>
      </c>
      <c r="B1550" s="72" t="s">
        <v>475</v>
      </c>
      <c r="C1550" s="72" t="s">
        <v>1088</v>
      </c>
      <c r="D1550" s="72">
        <f>SUMIFS('Comm_vacancy-LA_data'!E:E,'Comm_vacancy-LA_data'!$D:$D,'Comm_vacancy-inputs_1'!$C1550,'Comm_vacancy-LA_data'!$B:$B,'Comm_vacancy-inputs_1'!$B1550)</f>
        <v>2047</v>
      </c>
      <c r="E1550" s="72">
        <f>SUMIFS('Comm_vacancy-LA_data'!F:F,'Comm_vacancy-LA_data'!$D:$D,'Comm_vacancy-inputs_1'!$C1550,'Comm_vacancy-LA_data'!$B:$B,'Comm_vacancy-inputs_1'!$B1550)</f>
        <v>178</v>
      </c>
      <c r="F1550" s="132">
        <f t="shared" si="48"/>
        <v>8.6956521739130432E-2</v>
      </c>
      <c r="G1550" s="108">
        <f t="shared" si="49"/>
        <v>44378</v>
      </c>
    </row>
    <row r="1551" spans="1:7" x14ac:dyDescent="0.35">
      <c r="A1551" s="72" t="s">
        <v>474</v>
      </c>
      <c r="B1551" s="72" t="s">
        <v>475</v>
      </c>
      <c r="C1551" s="72" t="s">
        <v>1089</v>
      </c>
      <c r="D1551" s="72">
        <f>SUMIFS('Comm_vacancy-LA_data'!E:E,'Comm_vacancy-LA_data'!$D:$D,'Comm_vacancy-inputs_1'!$C1551,'Comm_vacancy-LA_data'!$B:$B,'Comm_vacancy-inputs_1'!$B1551)</f>
        <v>2038</v>
      </c>
      <c r="E1551" s="72">
        <f>SUMIFS('Comm_vacancy-LA_data'!F:F,'Comm_vacancy-LA_data'!$D:$D,'Comm_vacancy-inputs_1'!$C1551,'Comm_vacancy-LA_data'!$B:$B,'Comm_vacancy-inputs_1'!$B1551)</f>
        <v>179</v>
      </c>
      <c r="F1551" s="132">
        <f t="shared" si="48"/>
        <v>8.7831207065750733E-2</v>
      </c>
      <c r="G1551" s="108">
        <f t="shared" si="49"/>
        <v>44287</v>
      </c>
    </row>
    <row r="1552" spans="1:7" x14ac:dyDescent="0.35">
      <c r="A1552" s="72" t="s">
        <v>474</v>
      </c>
      <c r="B1552" s="72" t="s">
        <v>475</v>
      </c>
      <c r="C1552" s="72" t="s">
        <v>1090</v>
      </c>
      <c r="D1552" s="72">
        <f>SUMIFS('Comm_vacancy-LA_data'!E:E,'Comm_vacancy-LA_data'!$D:$D,'Comm_vacancy-inputs_1'!$C1552,'Comm_vacancy-LA_data'!$B:$B,'Comm_vacancy-inputs_1'!$B1552)</f>
        <v>2048</v>
      </c>
      <c r="E1552" s="72">
        <f>SUMIFS('Comm_vacancy-LA_data'!F:F,'Comm_vacancy-LA_data'!$D:$D,'Comm_vacancy-inputs_1'!$C1552,'Comm_vacancy-LA_data'!$B:$B,'Comm_vacancy-inputs_1'!$B1552)</f>
        <v>184</v>
      </c>
      <c r="F1552" s="132">
        <f t="shared" si="48"/>
        <v>8.984375E-2</v>
      </c>
      <c r="G1552" s="108">
        <f t="shared" si="49"/>
        <v>44197</v>
      </c>
    </row>
    <row r="1553" spans="1:7" x14ac:dyDescent="0.35">
      <c r="A1553" s="72" t="s">
        <v>474</v>
      </c>
      <c r="B1553" s="72" t="s">
        <v>475</v>
      </c>
      <c r="C1553" s="72" t="s">
        <v>1091</v>
      </c>
      <c r="D1553" s="72">
        <f>SUMIFS('Comm_vacancy-LA_data'!E:E,'Comm_vacancy-LA_data'!$D:$D,'Comm_vacancy-inputs_1'!$C1553,'Comm_vacancy-LA_data'!$B:$B,'Comm_vacancy-inputs_1'!$B1553)</f>
        <v>2047</v>
      </c>
      <c r="E1553" s="72">
        <f>SUMIFS('Comm_vacancy-LA_data'!F:F,'Comm_vacancy-LA_data'!$D:$D,'Comm_vacancy-inputs_1'!$C1553,'Comm_vacancy-LA_data'!$B:$B,'Comm_vacancy-inputs_1'!$B1553)</f>
        <v>182</v>
      </c>
      <c r="F1553" s="132">
        <f t="shared" si="48"/>
        <v>8.8910600879335611E-2</v>
      </c>
      <c r="G1553" s="108">
        <f t="shared" si="49"/>
        <v>44105</v>
      </c>
    </row>
    <row r="1554" spans="1:7" x14ac:dyDescent="0.35">
      <c r="A1554" s="72" t="s">
        <v>474</v>
      </c>
      <c r="B1554" s="72" t="s">
        <v>475</v>
      </c>
      <c r="C1554" s="72" t="s">
        <v>1092</v>
      </c>
      <c r="D1554" s="72">
        <f>SUMIFS('Comm_vacancy-LA_data'!E:E,'Comm_vacancy-LA_data'!$D:$D,'Comm_vacancy-inputs_1'!$C1554,'Comm_vacancy-LA_data'!$B:$B,'Comm_vacancy-inputs_1'!$B1554)</f>
        <v>2049</v>
      </c>
      <c r="E1554" s="72">
        <f>SUMIFS('Comm_vacancy-LA_data'!F:F,'Comm_vacancy-LA_data'!$D:$D,'Comm_vacancy-inputs_1'!$C1554,'Comm_vacancy-LA_data'!$B:$B,'Comm_vacancy-inputs_1'!$B1554)</f>
        <v>185</v>
      </c>
      <c r="F1554" s="132">
        <f t="shared" si="48"/>
        <v>9.0287945339189851E-2</v>
      </c>
      <c r="G1554" s="108">
        <f t="shared" si="49"/>
        <v>44013</v>
      </c>
    </row>
    <row r="1555" spans="1:7" x14ac:dyDescent="0.35">
      <c r="A1555" s="72" t="s">
        <v>474</v>
      </c>
      <c r="B1555" s="72" t="s">
        <v>475</v>
      </c>
      <c r="C1555" s="72" t="s">
        <v>1093</v>
      </c>
      <c r="D1555" s="72">
        <f>SUMIFS('Comm_vacancy-LA_data'!E:E,'Comm_vacancy-LA_data'!$D:$D,'Comm_vacancy-inputs_1'!$C1555,'Comm_vacancy-LA_data'!$B:$B,'Comm_vacancy-inputs_1'!$B1555)</f>
        <v>2023</v>
      </c>
      <c r="E1555" s="72">
        <f>SUMIFS('Comm_vacancy-LA_data'!F:F,'Comm_vacancy-LA_data'!$D:$D,'Comm_vacancy-inputs_1'!$C1555,'Comm_vacancy-LA_data'!$B:$B,'Comm_vacancy-inputs_1'!$B1555)</f>
        <v>188</v>
      </c>
      <c r="F1555" s="132">
        <f t="shared" si="48"/>
        <v>9.293129016312407E-2</v>
      </c>
      <c r="G1555" s="108">
        <f t="shared" si="49"/>
        <v>43922</v>
      </c>
    </row>
    <row r="1556" spans="1:7" x14ac:dyDescent="0.35">
      <c r="A1556" s="72" t="s">
        <v>474</v>
      </c>
      <c r="B1556" s="72" t="s">
        <v>475</v>
      </c>
      <c r="C1556" s="72" t="s">
        <v>1094</v>
      </c>
      <c r="D1556" s="72">
        <f>SUMIFS('Comm_vacancy-LA_data'!E:E,'Comm_vacancy-LA_data'!$D:$D,'Comm_vacancy-inputs_1'!$C1556,'Comm_vacancy-LA_data'!$B:$B,'Comm_vacancy-inputs_1'!$B1556)</f>
        <v>2030</v>
      </c>
      <c r="E1556" s="72">
        <f>SUMIFS('Comm_vacancy-LA_data'!F:F,'Comm_vacancy-LA_data'!$D:$D,'Comm_vacancy-inputs_1'!$C1556,'Comm_vacancy-LA_data'!$B:$B,'Comm_vacancy-inputs_1'!$B1556)</f>
        <v>186</v>
      </c>
      <c r="F1556" s="132">
        <f t="shared" si="48"/>
        <v>9.1625615763546803E-2</v>
      </c>
      <c r="G1556" s="108">
        <f t="shared" si="49"/>
        <v>43831</v>
      </c>
    </row>
    <row r="1557" spans="1:7" x14ac:dyDescent="0.35">
      <c r="A1557" s="72" t="s">
        <v>474</v>
      </c>
      <c r="B1557" s="72" t="s">
        <v>475</v>
      </c>
      <c r="C1557" s="72" t="s">
        <v>1095</v>
      </c>
      <c r="D1557" s="72">
        <f>SUMIFS('Comm_vacancy-LA_data'!E:E,'Comm_vacancy-LA_data'!$D:$D,'Comm_vacancy-inputs_1'!$C1557,'Comm_vacancy-LA_data'!$B:$B,'Comm_vacancy-inputs_1'!$B1557)</f>
        <v>2021</v>
      </c>
      <c r="E1557" s="72">
        <f>SUMIFS('Comm_vacancy-LA_data'!F:F,'Comm_vacancy-LA_data'!$D:$D,'Comm_vacancy-inputs_1'!$C1557,'Comm_vacancy-LA_data'!$B:$B,'Comm_vacancy-inputs_1'!$B1557)</f>
        <v>181</v>
      </c>
      <c r="F1557" s="132">
        <f t="shared" si="48"/>
        <v>8.9559623948540321E-2</v>
      </c>
      <c r="G1557" s="108">
        <f t="shared" si="49"/>
        <v>43739</v>
      </c>
    </row>
    <row r="1558" spans="1:7" x14ac:dyDescent="0.35">
      <c r="A1558" s="72" t="s">
        <v>474</v>
      </c>
      <c r="B1558" s="72" t="s">
        <v>475</v>
      </c>
      <c r="C1558" s="72" t="s">
        <v>1096</v>
      </c>
      <c r="D1558" s="72">
        <f>SUMIFS('Comm_vacancy-LA_data'!E:E,'Comm_vacancy-LA_data'!$D:$D,'Comm_vacancy-inputs_1'!$C1558,'Comm_vacancy-LA_data'!$B:$B,'Comm_vacancy-inputs_1'!$B1558)</f>
        <v>2014</v>
      </c>
      <c r="E1558" s="72">
        <f>SUMIFS('Comm_vacancy-LA_data'!F:F,'Comm_vacancy-LA_data'!$D:$D,'Comm_vacancy-inputs_1'!$C1558,'Comm_vacancy-LA_data'!$B:$B,'Comm_vacancy-inputs_1'!$B1558)</f>
        <v>171</v>
      </c>
      <c r="F1558" s="132">
        <f t="shared" si="48"/>
        <v>8.4905660377358486E-2</v>
      </c>
      <c r="G1558" s="108">
        <f t="shared" si="49"/>
        <v>43647</v>
      </c>
    </row>
    <row r="1559" spans="1:7" x14ac:dyDescent="0.35">
      <c r="A1559" s="72" t="s">
        <v>474</v>
      </c>
      <c r="B1559" s="72" t="s">
        <v>475</v>
      </c>
      <c r="C1559" s="72" t="s">
        <v>1097</v>
      </c>
      <c r="D1559" s="72">
        <f>SUMIFS('Comm_vacancy-LA_data'!E:E,'Comm_vacancy-LA_data'!$D:$D,'Comm_vacancy-inputs_1'!$C1559,'Comm_vacancy-LA_data'!$B:$B,'Comm_vacancy-inputs_1'!$B1559)</f>
        <v>2019</v>
      </c>
      <c r="E1559" s="72">
        <f>SUMIFS('Comm_vacancy-LA_data'!F:F,'Comm_vacancy-LA_data'!$D:$D,'Comm_vacancy-inputs_1'!$C1559,'Comm_vacancy-LA_data'!$B:$B,'Comm_vacancy-inputs_1'!$B1559)</f>
        <v>172</v>
      </c>
      <c r="F1559" s="132">
        <f t="shared" si="48"/>
        <v>8.5190688459633485E-2</v>
      </c>
      <c r="G1559" s="108">
        <f t="shared" si="49"/>
        <v>43556</v>
      </c>
    </row>
    <row r="1560" spans="1:7" x14ac:dyDescent="0.35">
      <c r="A1560" s="72" t="s">
        <v>474</v>
      </c>
      <c r="B1560" s="72" t="s">
        <v>475</v>
      </c>
      <c r="C1560" s="72" t="s">
        <v>1098</v>
      </c>
      <c r="D1560" s="72">
        <f>SUMIFS('Comm_vacancy-LA_data'!E:E,'Comm_vacancy-LA_data'!$D:$D,'Comm_vacancy-inputs_1'!$C1560,'Comm_vacancy-LA_data'!$B:$B,'Comm_vacancy-inputs_1'!$B1560)</f>
        <v>1978</v>
      </c>
      <c r="E1560" s="72">
        <f>SUMIFS('Comm_vacancy-LA_data'!F:F,'Comm_vacancy-LA_data'!$D:$D,'Comm_vacancy-inputs_1'!$C1560,'Comm_vacancy-LA_data'!$B:$B,'Comm_vacancy-inputs_1'!$B1560)</f>
        <v>166</v>
      </c>
      <c r="F1560" s="132">
        <f t="shared" si="48"/>
        <v>8.3923154701718905E-2</v>
      </c>
      <c r="G1560" s="108">
        <f t="shared" si="49"/>
        <v>43466</v>
      </c>
    </row>
    <row r="1561" spans="1:7" x14ac:dyDescent="0.35">
      <c r="A1561" s="72" t="s">
        <v>474</v>
      </c>
      <c r="B1561" s="72" t="s">
        <v>475</v>
      </c>
      <c r="C1561" s="72" t="s">
        <v>1099</v>
      </c>
      <c r="D1561" s="72">
        <f>SUMIFS('Comm_vacancy-LA_data'!E:E,'Comm_vacancy-LA_data'!$D:$D,'Comm_vacancy-inputs_1'!$C1561,'Comm_vacancy-LA_data'!$B:$B,'Comm_vacancy-inputs_1'!$B1561)</f>
        <v>2095</v>
      </c>
      <c r="E1561" s="72">
        <f>SUMIFS('Comm_vacancy-LA_data'!F:F,'Comm_vacancy-LA_data'!$D:$D,'Comm_vacancy-inputs_1'!$C1561,'Comm_vacancy-LA_data'!$B:$B,'Comm_vacancy-inputs_1'!$B1561)</f>
        <v>195</v>
      </c>
      <c r="F1561" s="132">
        <f t="shared" si="48"/>
        <v>9.3078758949880672E-2</v>
      </c>
      <c r="G1561" s="108">
        <f t="shared" si="49"/>
        <v>43374</v>
      </c>
    </row>
    <row r="1562" spans="1:7" x14ac:dyDescent="0.35">
      <c r="A1562" s="72" t="s">
        <v>476</v>
      </c>
      <c r="B1562" s="72" t="s">
        <v>477</v>
      </c>
      <c r="C1562" s="72" t="s">
        <v>1088</v>
      </c>
      <c r="D1562" s="72">
        <f>SUMIFS('Comm_vacancy-LA_data'!E:E,'Comm_vacancy-LA_data'!$D:$D,'Comm_vacancy-inputs_1'!$C1562,'Comm_vacancy-LA_data'!$B:$B,'Comm_vacancy-inputs_1'!$B1562)</f>
        <v>6521</v>
      </c>
      <c r="E1562" s="72">
        <f>SUMIFS('Comm_vacancy-LA_data'!F:F,'Comm_vacancy-LA_data'!$D:$D,'Comm_vacancy-inputs_1'!$C1562,'Comm_vacancy-LA_data'!$B:$B,'Comm_vacancy-inputs_1'!$B1562)</f>
        <v>525</v>
      </c>
      <c r="F1562" s="132">
        <f t="shared" si="48"/>
        <v>8.0509124367428311E-2</v>
      </c>
      <c r="G1562" s="108">
        <f t="shared" si="49"/>
        <v>44378</v>
      </c>
    </row>
    <row r="1563" spans="1:7" x14ac:dyDescent="0.35">
      <c r="A1563" s="72" t="s">
        <v>476</v>
      </c>
      <c r="B1563" s="72" t="s">
        <v>477</v>
      </c>
      <c r="C1563" s="72" t="s">
        <v>1089</v>
      </c>
      <c r="D1563" s="72">
        <f>SUMIFS('Comm_vacancy-LA_data'!E:E,'Comm_vacancy-LA_data'!$D:$D,'Comm_vacancy-inputs_1'!$C1563,'Comm_vacancy-LA_data'!$B:$B,'Comm_vacancy-inputs_1'!$B1563)</f>
        <v>6524</v>
      </c>
      <c r="E1563" s="72">
        <f>SUMIFS('Comm_vacancy-LA_data'!F:F,'Comm_vacancy-LA_data'!$D:$D,'Comm_vacancy-inputs_1'!$C1563,'Comm_vacancy-LA_data'!$B:$B,'Comm_vacancy-inputs_1'!$B1563)</f>
        <v>471</v>
      </c>
      <c r="F1563" s="132">
        <f t="shared" si="48"/>
        <v>7.2194972409564684E-2</v>
      </c>
      <c r="G1563" s="108">
        <f t="shared" si="49"/>
        <v>44287</v>
      </c>
    </row>
    <row r="1564" spans="1:7" x14ac:dyDescent="0.35">
      <c r="A1564" s="72" t="s">
        <v>476</v>
      </c>
      <c r="B1564" s="72" t="s">
        <v>477</v>
      </c>
      <c r="C1564" s="72" t="s">
        <v>1090</v>
      </c>
      <c r="D1564" s="72">
        <f>SUMIFS('Comm_vacancy-LA_data'!E:E,'Comm_vacancy-LA_data'!$D:$D,'Comm_vacancy-inputs_1'!$C1564,'Comm_vacancy-LA_data'!$B:$B,'Comm_vacancy-inputs_1'!$B1564)</f>
        <v>6521</v>
      </c>
      <c r="E1564" s="72">
        <f>SUMIFS('Comm_vacancy-LA_data'!F:F,'Comm_vacancy-LA_data'!$D:$D,'Comm_vacancy-inputs_1'!$C1564,'Comm_vacancy-LA_data'!$B:$B,'Comm_vacancy-inputs_1'!$B1564)</f>
        <v>359</v>
      </c>
      <c r="F1564" s="132">
        <f t="shared" si="48"/>
        <v>5.5052905996012882E-2</v>
      </c>
      <c r="G1564" s="108">
        <f t="shared" si="49"/>
        <v>44197</v>
      </c>
    </row>
    <row r="1565" spans="1:7" x14ac:dyDescent="0.35">
      <c r="A1565" s="72" t="s">
        <v>476</v>
      </c>
      <c r="B1565" s="72" t="s">
        <v>477</v>
      </c>
      <c r="C1565" s="72" t="s">
        <v>1091</v>
      </c>
      <c r="D1565" s="72">
        <f>SUMIFS('Comm_vacancy-LA_data'!E:E,'Comm_vacancy-LA_data'!$D:$D,'Comm_vacancy-inputs_1'!$C1565,'Comm_vacancy-LA_data'!$B:$B,'Comm_vacancy-inputs_1'!$B1565)</f>
        <v>6466</v>
      </c>
      <c r="E1565" s="72">
        <f>SUMIFS('Comm_vacancy-LA_data'!F:F,'Comm_vacancy-LA_data'!$D:$D,'Comm_vacancy-inputs_1'!$C1565,'Comm_vacancy-LA_data'!$B:$B,'Comm_vacancy-inputs_1'!$B1565)</f>
        <v>370</v>
      </c>
      <c r="F1565" s="132">
        <f t="shared" si="48"/>
        <v>5.722239406124343E-2</v>
      </c>
      <c r="G1565" s="108">
        <f t="shared" si="49"/>
        <v>44105</v>
      </c>
    </row>
    <row r="1566" spans="1:7" x14ac:dyDescent="0.35">
      <c r="A1566" s="72" t="s">
        <v>476</v>
      </c>
      <c r="B1566" s="72" t="s">
        <v>477</v>
      </c>
      <c r="C1566" s="72" t="s">
        <v>1092</v>
      </c>
      <c r="D1566" s="72">
        <f>SUMIFS('Comm_vacancy-LA_data'!E:E,'Comm_vacancy-LA_data'!$D:$D,'Comm_vacancy-inputs_1'!$C1566,'Comm_vacancy-LA_data'!$B:$B,'Comm_vacancy-inputs_1'!$B1566)</f>
        <v>6429</v>
      </c>
      <c r="E1566" s="72">
        <f>SUMIFS('Comm_vacancy-LA_data'!F:F,'Comm_vacancy-LA_data'!$D:$D,'Comm_vacancy-inputs_1'!$C1566,'Comm_vacancy-LA_data'!$B:$B,'Comm_vacancy-inputs_1'!$B1566)</f>
        <v>333</v>
      </c>
      <c r="F1566" s="132">
        <f t="shared" si="48"/>
        <v>5.179654689687354E-2</v>
      </c>
      <c r="G1566" s="108">
        <f t="shared" si="49"/>
        <v>44013</v>
      </c>
    </row>
    <row r="1567" spans="1:7" x14ac:dyDescent="0.35">
      <c r="A1567" s="72" t="s">
        <v>476</v>
      </c>
      <c r="B1567" s="72" t="s">
        <v>477</v>
      </c>
      <c r="C1567" s="72" t="s">
        <v>1093</v>
      </c>
      <c r="D1567" s="72">
        <f>SUMIFS('Comm_vacancy-LA_data'!E:E,'Comm_vacancy-LA_data'!$D:$D,'Comm_vacancy-inputs_1'!$C1567,'Comm_vacancy-LA_data'!$B:$B,'Comm_vacancy-inputs_1'!$B1567)</f>
        <v>6418</v>
      </c>
      <c r="E1567" s="72">
        <f>SUMIFS('Comm_vacancy-LA_data'!F:F,'Comm_vacancy-LA_data'!$D:$D,'Comm_vacancy-inputs_1'!$C1567,'Comm_vacancy-LA_data'!$B:$B,'Comm_vacancy-inputs_1'!$B1567)</f>
        <v>665</v>
      </c>
      <c r="F1567" s="132">
        <f t="shared" si="48"/>
        <v>0.10361483328139608</v>
      </c>
      <c r="G1567" s="108">
        <f t="shared" si="49"/>
        <v>43922</v>
      </c>
    </row>
    <row r="1568" spans="1:7" x14ac:dyDescent="0.35">
      <c r="A1568" s="72" t="s">
        <v>476</v>
      </c>
      <c r="B1568" s="72" t="s">
        <v>477</v>
      </c>
      <c r="C1568" s="72" t="s">
        <v>1094</v>
      </c>
      <c r="D1568" s="72">
        <f>SUMIFS('Comm_vacancy-LA_data'!E:E,'Comm_vacancy-LA_data'!$D:$D,'Comm_vacancy-inputs_1'!$C1568,'Comm_vacancy-LA_data'!$B:$B,'Comm_vacancy-inputs_1'!$B1568)</f>
        <v>6358</v>
      </c>
      <c r="E1568" s="72">
        <f>SUMIFS('Comm_vacancy-LA_data'!F:F,'Comm_vacancy-LA_data'!$D:$D,'Comm_vacancy-inputs_1'!$C1568,'Comm_vacancy-LA_data'!$B:$B,'Comm_vacancy-inputs_1'!$B1568)</f>
        <v>657</v>
      </c>
      <c r="F1568" s="132">
        <f t="shared" si="48"/>
        <v>0.10333438188109469</v>
      </c>
      <c r="G1568" s="108">
        <f t="shared" si="49"/>
        <v>43831</v>
      </c>
    </row>
    <row r="1569" spans="1:7" x14ac:dyDescent="0.35">
      <c r="A1569" s="72" t="s">
        <v>476</v>
      </c>
      <c r="B1569" s="72" t="s">
        <v>477</v>
      </c>
      <c r="C1569" s="72" t="s">
        <v>1095</v>
      </c>
      <c r="D1569" s="72">
        <f>SUMIFS('Comm_vacancy-LA_data'!E:E,'Comm_vacancy-LA_data'!$D:$D,'Comm_vacancy-inputs_1'!$C1569,'Comm_vacancy-LA_data'!$B:$B,'Comm_vacancy-inputs_1'!$B1569)</f>
        <v>6334</v>
      </c>
      <c r="E1569" s="72">
        <f>SUMIFS('Comm_vacancy-LA_data'!F:F,'Comm_vacancy-LA_data'!$D:$D,'Comm_vacancy-inputs_1'!$C1569,'Comm_vacancy-LA_data'!$B:$B,'Comm_vacancy-inputs_1'!$B1569)</f>
        <v>621</v>
      </c>
      <c r="F1569" s="132">
        <f t="shared" si="48"/>
        <v>9.8042311335648877E-2</v>
      </c>
      <c r="G1569" s="108">
        <f t="shared" si="49"/>
        <v>43739</v>
      </c>
    </row>
    <row r="1570" spans="1:7" x14ac:dyDescent="0.35">
      <c r="A1570" s="72" t="s">
        <v>476</v>
      </c>
      <c r="B1570" s="72" t="s">
        <v>477</v>
      </c>
      <c r="C1570" s="72" t="s">
        <v>1096</v>
      </c>
      <c r="D1570" s="72">
        <f>SUMIFS('Comm_vacancy-LA_data'!E:E,'Comm_vacancy-LA_data'!$D:$D,'Comm_vacancy-inputs_1'!$C1570,'Comm_vacancy-LA_data'!$B:$B,'Comm_vacancy-inputs_1'!$B1570)</f>
        <v>6330</v>
      </c>
      <c r="E1570" s="72">
        <f>SUMIFS('Comm_vacancy-LA_data'!F:F,'Comm_vacancy-LA_data'!$D:$D,'Comm_vacancy-inputs_1'!$C1570,'Comm_vacancy-LA_data'!$B:$B,'Comm_vacancy-inputs_1'!$B1570)</f>
        <v>612</v>
      </c>
      <c r="F1570" s="132">
        <f t="shared" si="48"/>
        <v>9.6682464454976302E-2</v>
      </c>
      <c r="G1570" s="108">
        <f t="shared" si="49"/>
        <v>43647</v>
      </c>
    </row>
    <row r="1571" spans="1:7" x14ac:dyDescent="0.35">
      <c r="A1571" s="72" t="s">
        <v>476</v>
      </c>
      <c r="B1571" s="72" t="s">
        <v>477</v>
      </c>
      <c r="C1571" s="72" t="s">
        <v>1097</v>
      </c>
      <c r="D1571" s="72">
        <f>SUMIFS('Comm_vacancy-LA_data'!E:E,'Comm_vacancy-LA_data'!$D:$D,'Comm_vacancy-inputs_1'!$C1571,'Comm_vacancy-LA_data'!$B:$B,'Comm_vacancy-inputs_1'!$B1571)</f>
        <v>6341</v>
      </c>
      <c r="E1571" s="72">
        <f>SUMIFS('Comm_vacancy-LA_data'!F:F,'Comm_vacancy-LA_data'!$D:$D,'Comm_vacancy-inputs_1'!$C1571,'Comm_vacancy-LA_data'!$B:$B,'Comm_vacancy-inputs_1'!$B1571)</f>
        <v>287</v>
      </c>
      <c r="F1571" s="132">
        <f t="shared" si="48"/>
        <v>4.5260999842296167E-2</v>
      </c>
      <c r="G1571" s="108">
        <f t="shared" si="49"/>
        <v>43556</v>
      </c>
    </row>
    <row r="1572" spans="1:7" x14ac:dyDescent="0.35">
      <c r="A1572" s="72" t="s">
        <v>476</v>
      </c>
      <c r="B1572" s="72" t="s">
        <v>477</v>
      </c>
      <c r="C1572" s="72" t="s">
        <v>1098</v>
      </c>
      <c r="D1572" s="72">
        <f>SUMIFS('Comm_vacancy-LA_data'!E:E,'Comm_vacancy-LA_data'!$D:$D,'Comm_vacancy-inputs_1'!$C1572,'Comm_vacancy-LA_data'!$B:$B,'Comm_vacancy-inputs_1'!$B1572)</f>
        <v>6311</v>
      </c>
      <c r="E1572" s="72">
        <f>SUMIFS('Comm_vacancy-LA_data'!F:F,'Comm_vacancy-LA_data'!$D:$D,'Comm_vacancy-inputs_1'!$C1572,'Comm_vacancy-LA_data'!$B:$B,'Comm_vacancy-inputs_1'!$B1572)</f>
        <v>278</v>
      </c>
      <c r="F1572" s="132">
        <f t="shared" si="48"/>
        <v>4.4050071304072257E-2</v>
      </c>
      <c r="G1572" s="108">
        <f t="shared" si="49"/>
        <v>43466</v>
      </c>
    </row>
    <row r="1573" spans="1:7" x14ac:dyDescent="0.35">
      <c r="A1573" s="72" t="s">
        <v>476</v>
      </c>
      <c r="B1573" s="72" t="s">
        <v>477</v>
      </c>
      <c r="C1573" s="72" t="s">
        <v>1099</v>
      </c>
      <c r="D1573" s="72">
        <f>SUMIFS('Comm_vacancy-LA_data'!E:E,'Comm_vacancy-LA_data'!$D:$D,'Comm_vacancy-inputs_1'!$C1573,'Comm_vacancy-LA_data'!$B:$B,'Comm_vacancy-inputs_1'!$B1573)</f>
        <v>6534</v>
      </c>
      <c r="E1573" s="72">
        <f>SUMIFS('Comm_vacancy-LA_data'!F:F,'Comm_vacancy-LA_data'!$D:$D,'Comm_vacancy-inputs_1'!$C1573,'Comm_vacancy-LA_data'!$B:$B,'Comm_vacancy-inputs_1'!$B1573)</f>
        <v>319</v>
      </c>
      <c r="F1573" s="132">
        <f t="shared" si="48"/>
        <v>4.8821548821548821E-2</v>
      </c>
      <c r="G1573" s="108">
        <f t="shared" si="49"/>
        <v>43374</v>
      </c>
    </row>
    <row r="1574" spans="1:7" x14ac:dyDescent="0.35">
      <c r="A1574" s="72" t="s">
        <v>478</v>
      </c>
      <c r="B1574" s="72" t="s">
        <v>479</v>
      </c>
      <c r="C1574" s="72" t="s">
        <v>1088</v>
      </c>
      <c r="D1574" s="72">
        <f>SUMIFS('Comm_vacancy-LA_data'!E:E,'Comm_vacancy-LA_data'!$D:$D,'Comm_vacancy-inputs_1'!$C1574,'Comm_vacancy-LA_data'!$B:$B,'Comm_vacancy-inputs_1'!$B1574)</f>
        <v>4780</v>
      </c>
      <c r="E1574" s="72">
        <f>SUMIFS('Comm_vacancy-LA_data'!F:F,'Comm_vacancy-LA_data'!$D:$D,'Comm_vacancy-inputs_1'!$C1574,'Comm_vacancy-LA_data'!$B:$B,'Comm_vacancy-inputs_1'!$B1574)</f>
        <v>134</v>
      </c>
      <c r="F1574" s="132">
        <f t="shared" si="48"/>
        <v>2.8033472803347281E-2</v>
      </c>
      <c r="G1574" s="108">
        <f t="shared" si="49"/>
        <v>44378</v>
      </c>
    </row>
    <row r="1575" spans="1:7" x14ac:dyDescent="0.35">
      <c r="A1575" s="72" t="s">
        <v>478</v>
      </c>
      <c r="B1575" s="72" t="s">
        <v>479</v>
      </c>
      <c r="C1575" s="72" t="s">
        <v>1089</v>
      </c>
      <c r="D1575" s="72">
        <f>SUMIFS('Comm_vacancy-LA_data'!E:E,'Comm_vacancy-LA_data'!$D:$D,'Comm_vacancy-inputs_1'!$C1575,'Comm_vacancy-LA_data'!$B:$B,'Comm_vacancy-inputs_1'!$B1575)</f>
        <v>4785</v>
      </c>
      <c r="E1575" s="72">
        <f>SUMIFS('Comm_vacancy-LA_data'!F:F,'Comm_vacancy-LA_data'!$D:$D,'Comm_vacancy-inputs_1'!$C1575,'Comm_vacancy-LA_data'!$B:$B,'Comm_vacancy-inputs_1'!$B1575)</f>
        <v>153</v>
      </c>
      <c r="F1575" s="132">
        <f t="shared" si="48"/>
        <v>3.1974921630094043E-2</v>
      </c>
      <c r="G1575" s="108">
        <f t="shared" si="49"/>
        <v>44287</v>
      </c>
    </row>
    <row r="1576" spans="1:7" x14ac:dyDescent="0.35">
      <c r="A1576" s="72" t="s">
        <v>478</v>
      </c>
      <c r="B1576" s="72" t="s">
        <v>479</v>
      </c>
      <c r="C1576" s="72" t="s">
        <v>1090</v>
      </c>
      <c r="D1576" s="72">
        <f>SUMIFS('Comm_vacancy-LA_data'!E:E,'Comm_vacancy-LA_data'!$D:$D,'Comm_vacancy-inputs_1'!$C1576,'Comm_vacancy-LA_data'!$B:$B,'Comm_vacancy-inputs_1'!$B1576)</f>
        <v>4792</v>
      </c>
      <c r="E1576" s="72">
        <f>SUMIFS('Comm_vacancy-LA_data'!F:F,'Comm_vacancy-LA_data'!$D:$D,'Comm_vacancy-inputs_1'!$C1576,'Comm_vacancy-LA_data'!$B:$B,'Comm_vacancy-inputs_1'!$B1576)</f>
        <v>180</v>
      </c>
      <c r="F1576" s="132">
        <f t="shared" si="48"/>
        <v>3.7562604340567615E-2</v>
      </c>
      <c r="G1576" s="108">
        <f t="shared" si="49"/>
        <v>44197</v>
      </c>
    </row>
    <row r="1577" spans="1:7" x14ac:dyDescent="0.35">
      <c r="A1577" s="72" t="s">
        <v>478</v>
      </c>
      <c r="B1577" s="72" t="s">
        <v>479</v>
      </c>
      <c r="C1577" s="72" t="s">
        <v>1091</v>
      </c>
      <c r="D1577" s="72">
        <f>SUMIFS('Comm_vacancy-LA_data'!E:E,'Comm_vacancy-LA_data'!$D:$D,'Comm_vacancy-inputs_1'!$C1577,'Comm_vacancy-LA_data'!$B:$B,'Comm_vacancy-inputs_1'!$B1577)</f>
        <v>4799</v>
      </c>
      <c r="E1577" s="72">
        <f>SUMIFS('Comm_vacancy-LA_data'!F:F,'Comm_vacancy-LA_data'!$D:$D,'Comm_vacancy-inputs_1'!$C1577,'Comm_vacancy-LA_data'!$B:$B,'Comm_vacancy-inputs_1'!$B1577)</f>
        <v>182</v>
      </c>
      <c r="F1577" s="132">
        <f t="shared" si="48"/>
        <v>3.7924567618253802E-2</v>
      </c>
      <c r="G1577" s="108">
        <f t="shared" si="49"/>
        <v>44105</v>
      </c>
    </row>
    <row r="1578" spans="1:7" x14ac:dyDescent="0.35">
      <c r="A1578" s="72" t="s">
        <v>478</v>
      </c>
      <c r="B1578" s="72" t="s">
        <v>479</v>
      </c>
      <c r="C1578" s="72" t="s">
        <v>1092</v>
      </c>
      <c r="D1578" s="72">
        <f>SUMIFS('Comm_vacancy-LA_data'!E:E,'Comm_vacancy-LA_data'!$D:$D,'Comm_vacancy-inputs_1'!$C1578,'Comm_vacancy-LA_data'!$B:$B,'Comm_vacancy-inputs_1'!$B1578)</f>
        <v>4810</v>
      </c>
      <c r="E1578" s="72">
        <f>SUMIFS('Comm_vacancy-LA_data'!F:F,'Comm_vacancy-LA_data'!$D:$D,'Comm_vacancy-inputs_1'!$C1578,'Comm_vacancy-LA_data'!$B:$B,'Comm_vacancy-inputs_1'!$B1578)</f>
        <v>182</v>
      </c>
      <c r="F1578" s="132">
        <f t="shared" si="48"/>
        <v>3.783783783783784E-2</v>
      </c>
      <c r="G1578" s="108">
        <f t="shared" si="49"/>
        <v>44013</v>
      </c>
    </row>
    <row r="1579" spans="1:7" x14ac:dyDescent="0.35">
      <c r="A1579" s="72" t="s">
        <v>478</v>
      </c>
      <c r="B1579" s="72" t="s">
        <v>479</v>
      </c>
      <c r="C1579" s="72" t="s">
        <v>1093</v>
      </c>
      <c r="D1579" s="72">
        <f>SUMIFS('Comm_vacancy-LA_data'!E:E,'Comm_vacancy-LA_data'!$D:$D,'Comm_vacancy-inputs_1'!$C1579,'Comm_vacancy-LA_data'!$B:$B,'Comm_vacancy-inputs_1'!$B1579)</f>
        <v>4772</v>
      </c>
      <c r="E1579" s="72">
        <f>SUMIFS('Comm_vacancy-LA_data'!F:F,'Comm_vacancy-LA_data'!$D:$D,'Comm_vacancy-inputs_1'!$C1579,'Comm_vacancy-LA_data'!$B:$B,'Comm_vacancy-inputs_1'!$B1579)</f>
        <v>226</v>
      </c>
      <c r="F1579" s="132">
        <f t="shared" si="48"/>
        <v>4.7359597652975691E-2</v>
      </c>
      <c r="G1579" s="108">
        <f t="shared" si="49"/>
        <v>43922</v>
      </c>
    </row>
    <row r="1580" spans="1:7" x14ac:dyDescent="0.35">
      <c r="A1580" s="72" t="s">
        <v>478</v>
      </c>
      <c r="B1580" s="72" t="s">
        <v>479</v>
      </c>
      <c r="C1580" s="72" t="s">
        <v>1094</v>
      </c>
      <c r="D1580" s="72">
        <f>SUMIFS('Comm_vacancy-LA_data'!E:E,'Comm_vacancy-LA_data'!$D:$D,'Comm_vacancy-inputs_1'!$C1580,'Comm_vacancy-LA_data'!$B:$B,'Comm_vacancy-inputs_1'!$B1580)</f>
        <v>4693</v>
      </c>
      <c r="E1580" s="72">
        <f>SUMIFS('Comm_vacancy-LA_data'!F:F,'Comm_vacancy-LA_data'!$D:$D,'Comm_vacancy-inputs_1'!$C1580,'Comm_vacancy-LA_data'!$B:$B,'Comm_vacancy-inputs_1'!$B1580)</f>
        <v>229</v>
      </c>
      <c r="F1580" s="132">
        <f t="shared" si="48"/>
        <v>4.8796079266993392E-2</v>
      </c>
      <c r="G1580" s="108">
        <f t="shared" si="49"/>
        <v>43831</v>
      </c>
    </row>
    <row r="1581" spans="1:7" x14ac:dyDescent="0.35">
      <c r="A1581" s="72" t="s">
        <v>478</v>
      </c>
      <c r="B1581" s="72" t="s">
        <v>479</v>
      </c>
      <c r="C1581" s="72" t="s">
        <v>1095</v>
      </c>
      <c r="D1581" s="72">
        <f>SUMIFS('Comm_vacancy-LA_data'!E:E,'Comm_vacancy-LA_data'!$D:$D,'Comm_vacancy-inputs_1'!$C1581,'Comm_vacancy-LA_data'!$B:$B,'Comm_vacancy-inputs_1'!$B1581)</f>
        <v>4702</v>
      </c>
      <c r="E1581" s="72">
        <f>SUMIFS('Comm_vacancy-LA_data'!F:F,'Comm_vacancy-LA_data'!$D:$D,'Comm_vacancy-inputs_1'!$C1581,'Comm_vacancy-LA_data'!$B:$B,'Comm_vacancy-inputs_1'!$B1581)</f>
        <v>214</v>
      </c>
      <c r="F1581" s="132">
        <f t="shared" si="48"/>
        <v>4.5512547851977884E-2</v>
      </c>
      <c r="G1581" s="108">
        <f t="shared" si="49"/>
        <v>43739</v>
      </c>
    </row>
    <row r="1582" spans="1:7" x14ac:dyDescent="0.35">
      <c r="A1582" s="72" t="s">
        <v>478</v>
      </c>
      <c r="B1582" s="72" t="s">
        <v>479</v>
      </c>
      <c r="C1582" s="72" t="s">
        <v>1096</v>
      </c>
      <c r="D1582" s="72">
        <f>SUMIFS('Comm_vacancy-LA_data'!E:E,'Comm_vacancy-LA_data'!$D:$D,'Comm_vacancy-inputs_1'!$C1582,'Comm_vacancy-LA_data'!$B:$B,'Comm_vacancy-inputs_1'!$B1582)</f>
        <v>4701</v>
      </c>
      <c r="E1582" s="72">
        <f>SUMIFS('Comm_vacancy-LA_data'!F:F,'Comm_vacancy-LA_data'!$D:$D,'Comm_vacancy-inputs_1'!$C1582,'Comm_vacancy-LA_data'!$B:$B,'Comm_vacancy-inputs_1'!$B1582)</f>
        <v>187</v>
      </c>
      <c r="F1582" s="132">
        <f t="shared" si="48"/>
        <v>3.9778770474367155E-2</v>
      </c>
      <c r="G1582" s="108">
        <f t="shared" si="49"/>
        <v>43647</v>
      </c>
    </row>
    <row r="1583" spans="1:7" x14ac:dyDescent="0.35">
      <c r="A1583" s="72" t="s">
        <v>478</v>
      </c>
      <c r="B1583" s="72" t="s">
        <v>479</v>
      </c>
      <c r="C1583" s="72" t="s">
        <v>1097</v>
      </c>
      <c r="D1583" s="72">
        <f>SUMIFS('Comm_vacancy-LA_data'!E:E,'Comm_vacancy-LA_data'!$D:$D,'Comm_vacancy-inputs_1'!$C1583,'Comm_vacancy-LA_data'!$B:$B,'Comm_vacancy-inputs_1'!$B1583)</f>
        <v>4679</v>
      </c>
      <c r="E1583" s="72">
        <f>SUMIFS('Comm_vacancy-LA_data'!F:F,'Comm_vacancy-LA_data'!$D:$D,'Comm_vacancy-inputs_1'!$C1583,'Comm_vacancy-LA_data'!$B:$B,'Comm_vacancy-inputs_1'!$B1583)</f>
        <v>131</v>
      </c>
      <c r="F1583" s="132">
        <f t="shared" si="48"/>
        <v>2.7997435349433639E-2</v>
      </c>
      <c r="G1583" s="108">
        <f t="shared" si="49"/>
        <v>43556</v>
      </c>
    </row>
    <row r="1584" spans="1:7" x14ac:dyDescent="0.35">
      <c r="A1584" s="72" t="s">
        <v>478</v>
      </c>
      <c r="B1584" s="72" t="s">
        <v>479</v>
      </c>
      <c r="C1584" s="72" t="s">
        <v>1098</v>
      </c>
      <c r="D1584" s="72">
        <f>SUMIFS('Comm_vacancy-LA_data'!E:E,'Comm_vacancy-LA_data'!$D:$D,'Comm_vacancy-inputs_1'!$C1584,'Comm_vacancy-LA_data'!$B:$B,'Comm_vacancy-inputs_1'!$B1584)</f>
        <v>4701</v>
      </c>
      <c r="E1584" s="72">
        <f>SUMIFS('Comm_vacancy-LA_data'!F:F,'Comm_vacancy-LA_data'!$D:$D,'Comm_vacancy-inputs_1'!$C1584,'Comm_vacancy-LA_data'!$B:$B,'Comm_vacancy-inputs_1'!$B1584)</f>
        <v>149</v>
      </c>
      <c r="F1584" s="132">
        <f t="shared" si="48"/>
        <v>3.1695383960859393E-2</v>
      </c>
      <c r="G1584" s="108">
        <f t="shared" si="49"/>
        <v>43466</v>
      </c>
    </row>
    <row r="1585" spans="1:7" x14ac:dyDescent="0.35">
      <c r="A1585" s="72" t="s">
        <v>478</v>
      </c>
      <c r="B1585" s="72" t="s">
        <v>479</v>
      </c>
      <c r="C1585" s="72" t="s">
        <v>1099</v>
      </c>
      <c r="D1585" s="72">
        <f>SUMIFS('Comm_vacancy-LA_data'!E:E,'Comm_vacancy-LA_data'!$D:$D,'Comm_vacancy-inputs_1'!$C1585,'Comm_vacancy-LA_data'!$B:$B,'Comm_vacancy-inputs_1'!$B1585)</f>
        <v>4930</v>
      </c>
      <c r="E1585" s="72">
        <f>SUMIFS('Comm_vacancy-LA_data'!F:F,'Comm_vacancy-LA_data'!$D:$D,'Comm_vacancy-inputs_1'!$C1585,'Comm_vacancy-LA_data'!$B:$B,'Comm_vacancy-inputs_1'!$B1585)</f>
        <v>248</v>
      </c>
      <c r="F1585" s="132">
        <f t="shared" si="48"/>
        <v>5.0304259634888437E-2</v>
      </c>
      <c r="G1585" s="108">
        <f t="shared" si="49"/>
        <v>43374</v>
      </c>
    </row>
    <row r="1586" spans="1:7" x14ac:dyDescent="0.35">
      <c r="A1586" s="72" t="s">
        <v>480</v>
      </c>
      <c r="B1586" s="72" t="s">
        <v>481</v>
      </c>
      <c r="C1586" s="72" t="s">
        <v>1088</v>
      </c>
      <c r="D1586" s="72">
        <f>SUMIFS('Comm_vacancy-LA_data'!E:E,'Comm_vacancy-LA_data'!$D:$D,'Comm_vacancy-inputs_1'!$C1586,'Comm_vacancy-LA_data'!$B:$B,'Comm_vacancy-inputs_1'!$B1586)</f>
        <v>1959</v>
      </c>
      <c r="E1586" s="72">
        <f>SUMIFS('Comm_vacancy-LA_data'!F:F,'Comm_vacancy-LA_data'!$D:$D,'Comm_vacancy-inputs_1'!$C1586,'Comm_vacancy-LA_data'!$B:$B,'Comm_vacancy-inputs_1'!$B1586)</f>
        <v>219</v>
      </c>
      <c r="F1586" s="132">
        <f t="shared" si="48"/>
        <v>0.11179173047473201</v>
      </c>
      <c r="G1586" s="108">
        <f t="shared" si="49"/>
        <v>44378</v>
      </c>
    </row>
    <row r="1587" spans="1:7" x14ac:dyDescent="0.35">
      <c r="A1587" s="72" t="s">
        <v>480</v>
      </c>
      <c r="B1587" s="72" t="s">
        <v>481</v>
      </c>
      <c r="C1587" s="72" t="s">
        <v>1089</v>
      </c>
      <c r="D1587" s="72">
        <f>SUMIFS('Comm_vacancy-LA_data'!E:E,'Comm_vacancy-LA_data'!$D:$D,'Comm_vacancy-inputs_1'!$C1587,'Comm_vacancy-LA_data'!$B:$B,'Comm_vacancy-inputs_1'!$B1587)</f>
        <v>1963</v>
      </c>
      <c r="E1587" s="72">
        <f>SUMIFS('Comm_vacancy-LA_data'!F:F,'Comm_vacancy-LA_data'!$D:$D,'Comm_vacancy-inputs_1'!$C1587,'Comm_vacancy-LA_data'!$B:$B,'Comm_vacancy-inputs_1'!$B1587)</f>
        <v>223</v>
      </c>
      <c r="F1587" s="132">
        <f t="shared" si="48"/>
        <v>0.11360163015792155</v>
      </c>
      <c r="G1587" s="108">
        <f t="shared" si="49"/>
        <v>44287</v>
      </c>
    </row>
    <row r="1588" spans="1:7" x14ac:dyDescent="0.35">
      <c r="A1588" s="72" t="s">
        <v>480</v>
      </c>
      <c r="B1588" s="72" t="s">
        <v>481</v>
      </c>
      <c r="C1588" s="72" t="s">
        <v>1090</v>
      </c>
      <c r="D1588" s="72">
        <f>SUMIFS('Comm_vacancy-LA_data'!E:E,'Comm_vacancy-LA_data'!$D:$D,'Comm_vacancy-inputs_1'!$C1588,'Comm_vacancy-LA_data'!$B:$B,'Comm_vacancy-inputs_1'!$B1588)</f>
        <v>1961</v>
      </c>
      <c r="E1588" s="72">
        <f>SUMIFS('Comm_vacancy-LA_data'!F:F,'Comm_vacancy-LA_data'!$D:$D,'Comm_vacancy-inputs_1'!$C1588,'Comm_vacancy-LA_data'!$B:$B,'Comm_vacancy-inputs_1'!$B1588)</f>
        <v>207</v>
      </c>
      <c r="F1588" s="132">
        <f t="shared" si="48"/>
        <v>0.1055583885772565</v>
      </c>
      <c r="G1588" s="108">
        <f t="shared" si="49"/>
        <v>44197</v>
      </c>
    </row>
    <row r="1589" spans="1:7" x14ac:dyDescent="0.35">
      <c r="A1589" s="72" t="s">
        <v>480</v>
      </c>
      <c r="B1589" s="72" t="s">
        <v>481</v>
      </c>
      <c r="C1589" s="72" t="s">
        <v>1091</v>
      </c>
      <c r="D1589" s="72">
        <f>SUMIFS('Comm_vacancy-LA_data'!E:E,'Comm_vacancy-LA_data'!$D:$D,'Comm_vacancy-inputs_1'!$C1589,'Comm_vacancy-LA_data'!$B:$B,'Comm_vacancy-inputs_1'!$B1589)</f>
        <v>1952</v>
      </c>
      <c r="E1589" s="72">
        <f>SUMIFS('Comm_vacancy-LA_data'!F:F,'Comm_vacancy-LA_data'!$D:$D,'Comm_vacancy-inputs_1'!$C1589,'Comm_vacancy-LA_data'!$B:$B,'Comm_vacancy-inputs_1'!$B1589)</f>
        <v>207</v>
      </c>
      <c r="F1589" s="132">
        <f t="shared" si="48"/>
        <v>0.10604508196721311</v>
      </c>
      <c r="G1589" s="108">
        <f t="shared" si="49"/>
        <v>44105</v>
      </c>
    </row>
    <row r="1590" spans="1:7" x14ac:dyDescent="0.35">
      <c r="A1590" s="72" t="s">
        <v>480</v>
      </c>
      <c r="B1590" s="72" t="s">
        <v>481</v>
      </c>
      <c r="C1590" s="72" t="s">
        <v>1092</v>
      </c>
      <c r="D1590" s="72">
        <f>SUMIFS('Comm_vacancy-LA_data'!E:E,'Comm_vacancy-LA_data'!$D:$D,'Comm_vacancy-inputs_1'!$C1590,'Comm_vacancy-LA_data'!$B:$B,'Comm_vacancy-inputs_1'!$B1590)</f>
        <v>1950</v>
      </c>
      <c r="E1590" s="72">
        <f>SUMIFS('Comm_vacancy-LA_data'!F:F,'Comm_vacancy-LA_data'!$D:$D,'Comm_vacancy-inputs_1'!$C1590,'Comm_vacancy-LA_data'!$B:$B,'Comm_vacancy-inputs_1'!$B1590)</f>
        <v>195</v>
      </c>
      <c r="F1590" s="132">
        <f t="shared" si="48"/>
        <v>0.1</v>
      </c>
      <c r="G1590" s="108">
        <f t="shared" si="49"/>
        <v>44013</v>
      </c>
    </row>
    <row r="1591" spans="1:7" x14ac:dyDescent="0.35">
      <c r="A1591" s="72" t="s">
        <v>480</v>
      </c>
      <c r="B1591" s="72" t="s">
        <v>481</v>
      </c>
      <c r="C1591" s="72" t="s">
        <v>1093</v>
      </c>
      <c r="D1591" s="72">
        <f>SUMIFS('Comm_vacancy-LA_data'!E:E,'Comm_vacancy-LA_data'!$D:$D,'Comm_vacancy-inputs_1'!$C1591,'Comm_vacancy-LA_data'!$B:$B,'Comm_vacancy-inputs_1'!$B1591)</f>
        <v>1919</v>
      </c>
      <c r="E1591" s="72">
        <f>SUMIFS('Comm_vacancy-LA_data'!F:F,'Comm_vacancy-LA_data'!$D:$D,'Comm_vacancy-inputs_1'!$C1591,'Comm_vacancy-LA_data'!$B:$B,'Comm_vacancy-inputs_1'!$B1591)</f>
        <v>191</v>
      </c>
      <c r="F1591" s="132">
        <f t="shared" si="48"/>
        <v>9.9531005732152164E-2</v>
      </c>
      <c r="G1591" s="108">
        <f t="shared" si="49"/>
        <v>43922</v>
      </c>
    </row>
    <row r="1592" spans="1:7" x14ac:dyDescent="0.35">
      <c r="A1592" s="72" t="s">
        <v>480</v>
      </c>
      <c r="B1592" s="72" t="s">
        <v>481</v>
      </c>
      <c r="C1592" s="72" t="s">
        <v>1094</v>
      </c>
      <c r="D1592" s="72">
        <f>SUMIFS('Comm_vacancy-LA_data'!E:E,'Comm_vacancy-LA_data'!$D:$D,'Comm_vacancy-inputs_1'!$C1592,'Comm_vacancy-LA_data'!$B:$B,'Comm_vacancy-inputs_1'!$B1592)</f>
        <v>1918</v>
      </c>
      <c r="E1592" s="72">
        <f>SUMIFS('Comm_vacancy-LA_data'!F:F,'Comm_vacancy-LA_data'!$D:$D,'Comm_vacancy-inputs_1'!$C1592,'Comm_vacancy-LA_data'!$B:$B,'Comm_vacancy-inputs_1'!$B1592)</f>
        <v>207</v>
      </c>
      <c r="F1592" s="132">
        <f t="shared" si="48"/>
        <v>0.10792492179353493</v>
      </c>
      <c r="G1592" s="108">
        <f t="shared" si="49"/>
        <v>43831</v>
      </c>
    </row>
    <row r="1593" spans="1:7" x14ac:dyDescent="0.35">
      <c r="A1593" s="72" t="s">
        <v>480</v>
      </c>
      <c r="B1593" s="72" t="s">
        <v>481</v>
      </c>
      <c r="C1593" s="72" t="s">
        <v>1095</v>
      </c>
      <c r="D1593" s="72">
        <f>SUMIFS('Comm_vacancy-LA_data'!E:E,'Comm_vacancy-LA_data'!$D:$D,'Comm_vacancy-inputs_1'!$C1593,'Comm_vacancy-LA_data'!$B:$B,'Comm_vacancy-inputs_1'!$B1593)</f>
        <v>1907</v>
      </c>
      <c r="E1593" s="72">
        <f>SUMIFS('Comm_vacancy-LA_data'!F:F,'Comm_vacancy-LA_data'!$D:$D,'Comm_vacancy-inputs_1'!$C1593,'Comm_vacancy-LA_data'!$B:$B,'Comm_vacancy-inputs_1'!$B1593)</f>
        <v>218</v>
      </c>
      <c r="F1593" s="132">
        <f t="shared" si="48"/>
        <v>0.11431567907708443</v>
      </c>
      <c r="G1593" s="108">
        <f t="shared" si="49"/>
        <v>43739</v>
      </c>
    </row>
    <row r="1594" spans="1:7" x14ac:dyDescent="0.35">
      <c r="A1594" s="72" t="s">
        <v>480</v>
      </c>
      <c r="B1594" s="72" t="s">
        <v>481</v>
      </c>
      <c r="C1594" s="72" t="s">
        <v>1096</v>
      </c>
      <c r="D1594" s="72">
        <f>SUMIFS('Comm_vacancy-LA_data'!E:E,'Comm_vacancy-LA_data'!$D:$D,'Comm_vacancy-inputs_1'!$C1594,'Comm_vacancy-LA_data'!$B:$B,'Comm_vacancy-inputs_1'!$B1594)</f>
        <v>1907</v>
      </c>
      <c r="E1594" s="72">
        <f>SUMIFS('Comm_vacancy-LA_data'!F:F,'Comm_vacancy-LA_data'!$D:$D,'Comm_vacancy-inputs_1'!$C1594,'Comm_vacancy-LA_data'!$B:$B,'Comm_vacancy-inputs_1'!$B1594)</f>
        <v>217</v>
      </c>
      <c r="F1594" s="132">
        <f t="shared" si="48"/>
        <v>0.11379129522810698</v>
      </c>
      <c r="G1594" s="108">
        <f t="shared" si="49"/>
        <v>43647</v>
      </c>
    </row>
    <row r="1595" spans="1:7" x14ac:dyDescent="0.35">
      <c r="A1595" s="72" t="s">
        <v>480</v>
      </c>
      <c r="B1595" s="72" t="s">
        <v>481</v>
      </c>
      <c r="C1595" s="72" t="s">
        <v>1097</v>
      </c>
      <c r="D1595" s="72">
        <f>SUMIFS('Comm_vacancy-LA_data'!E:E,'Comm_vacancy-LA_data'!$D:$D,'Comm_vacancy-inputs_1'!$C1595,'Comm_vacancy-LA_data'!$B:$B,'Comm_vacancy-inputs_1'!$B1595)</f>
        <v>1902</v>
      </c>
      <c r="E1595" s="72">
        <f>SUMIFS('Comm_vacancy-LA_data'!F:F,'Comm_vacancy-LA_data'!$D:$D,'Comm_vacancy-inputs_1'!$C1595,'Comm_vacancy-LA_data'!$B:$B,'Comm_vacancy-inputs_1'!$B1595)</f>
        <v>164</v>
      </c>
      <c r="F1595" s="132">
        <f t="shared" si="48"/>
        <v>8.6225026288117776E-2</v>
      </c>
      <c r="G1595" s="108">
        <f t="shared" si="49"/>
        <v>43556</v>
      </c>
    </row>
    <row r="1596" spans="1:7" x14ac:dyDescent="0.35">
      <c r="A1596" s="72" t="s">
        <v>480</v>
      </c>
      <c r="B1596" s="72" t="s">
        <v>481</v>
      </c>
      <c r="C1596" s="72" t="s">
        <v>1098</v>
      </c>
      <c r="D1596" s="72">
        <f>SUMIFS('Comm_vacancy-LA_data'!E:E,'Comm_vacancy-LA_data'!$D:$D,'Comm_vacancy-inputs_1'!$C1596,'Comm_vacancy-LA_data'!$B:$B,'Comm_vacancy-inputs_1'!$B1596)</f>
        <v>1900</v>
      </c>
      <c r="E1596" s="72">
        <f>SUMIFS('Comm_vacancy-LA_data'!F:F,'Comm_vacancy-LA_data'!$D:$D,'Comm_vacancy-inputs_1'!$C1596,'Comm_vacancy-LA_data'!$B:$B,'Comm_vacancy-inputs_1'!$B1596)</f>
        <v>168</v>
      </c>
      <c r="F1596" s="132">
        <f t="shared" si="48"/>
        <v>8.8421052631578942E-2</v>
      </c>
      <c r="G1596" s="108">
        <f t="shared" si="49"/>
        <v>43466</v>
      </c>
    </row>
    <row r="1597" spans="1:7" x14ac:dyDescent="0.35">
      <c r="A1597" s="72" t="s">
        <v>480</v>
      </c>
      <c r="B1597" s="72" t="s">
        <v>481</v>
      </c>
      <c r="C1597" s="72" t="s">
        <v>1099</v>
      </c>
      <c r="D1597" s="72">
        <f>SUMIFS('Comm_vacancy-LA_data'!E:E,'Comm_vacancy-LA_data'!$D:$D,'Comm_vacancy-inputs_1'!$C1597,'Comm_vacancy-LA_data'!$B:$B,'Comm_vacancy-inputs_1'!$B1597)</f>
        <v>1963</v>
      </c>
      <c r="E1597" s="72">
        <f>SUMIFS('Comm_vacancy-LA_data'!F:F,'Comm_vacancy-LA_data'!$D:$D,'Comm_vacancy-inputs_1'!$C1597,'Comm_vacancy-LA_data'!$B:$B,'Comm_vacancy-inputs_1'!$B1597)</f>
        <v>201</v>
      </c>
      <c r="F1597" s="132">
        <f t="shared" si="48"/>
        <v>0.10239429444727458</v>
      </c>
      <c r="G1597" s="108">
        <f t="shared" si="49"/>
        <v>43374</v>
      </c>
    </row>
    <row r="1598" spans="1:7" x14ac:dyDescent="0.35">
      <c r="A1598" s="72" t="s">
        <v>482</v>
      </c>
      <c r="B1598" s="72" t="s">
        <v>483</v>
      </c>
      <c r="C1598" s="72" t="s">
        <v>1088</v>
      </c>
      <c r="D1598" s="72">
        <f>SUMIFS('Comm_vacancy-LA_data'!E:E,'Comm_vacancy-LA_data'!$D:$D,'Comm_vacancy-inputs_1'!$C1598,'Comm_vacancy-LA_data'!$B:$B,'Comm_vacancy-inputs_1'!$B1598)</f>
        <v>2512</v>
      </c>
      <c r="E1598" s="72">
        <f>SUMIFS('Comm_vacancy-LA_data'!F:F,'Comm_vacancy-LA_data'!$D:$D,'Comm_vacancy-inputs_1'!$C1598,'Comm_vacancy-LA_data'!$B:$B,'Comm_vacancy-inputs_1'!$B1598)</f>
        <v>346</v>
      </c>
      <c r="F1598" s="132">
        <f t="shared" si="48"/>
        <v>0.13773885350318471</v>
      </c>
      <c r="G1598" s="108">
        <f t="shared" si="49"/>
        <v>44378</v>
      </c>
    </row>
    <row r="1599" spans="1:7" x14ac:dyDescent="0.35">
      <c r="A1599" s="72" t="s">
        <v>482</v>
      </c>
      <c r="B1599" s="72" t="s">
        <v>483</v>
      </c>
      <c r="C1599" s="72" t="s">
        <v>1089</v>
      </c>
      <c r="D1599" s="72">
        <f>SUMIFS('Comm_vacancy-LA_data'!E:E,'Comm_vacancy-LA_data'!$D:$D,'Comm_vacancy-inputs_1'!$C1599,'Comm_vacancy-LA_data'!$B:$B,'Comm_vacancy-inputs_1'!$B1599)</f>
        <v>2519</v>
      </c>
      <c r="E1599" s="72">
        <f>SUMIFS('Comm_vacancy-LA_data'!F:F,'Comm_vacancy-LA_data'!$D:$D,'Comm_vacancy-inputs_1'!$C1599,'Comm_vacancy-LA_data'!$B:$B,'Comm_vacancy-inputs_1'!$B1599)</f>
        <v>349</v>
      </c>
      <c r="F1599" s="132">
        <f t="shared" si="48"/>
        <v>0.13854704247717348</v>
      </c>
      <c r="G1599" s="108">
        <f t="shared" si="49"/>
        <v>44287</v>
      </c>
    </row>
    <row r="1600" spans="1:7" x14ac:dyDescent="0.35">
      <c r="A1600" s="72" t="s">
        <v>482</v>
      </c>
      <c r="B1600" s="72" t="s">
        <v>483</v>
      </c>
      <c r="C1600" s="72" t="s">
        <v>1090</v>
      </c>
      <c r="D1600" s="72">
        <f>SUMIFS('Comm_vacancy-LA_data'!E:E,'Comm_vacancy-LA_data'!$D:$D,'Comm_vacancy-inputs_1'!$C1600,'Comm_vacancy-LA_data'!$B:$B,'Comm_vacancy-inputs_1'!$B1600)</f>
        <v>2519</v>
      </c>
      <c r="E1600" s="72">
        <f>SUMIFS('Comm_vacancy-LA_data'!F:F,'Comm_vacancy-LA_data'!$D:$D,'Comm_vacancy-inputs_1'!$C1600,'Comm_vacancy-LA_data'!$B:$B,'Comm_vacancy-inputs_1'!$B1600)</f>
        <v>348</v>
      </c>
      <c r="F1600" s="132">
        <f t="shared" si="48"/>
        <v>0.13815005954743945</v>
      </c>
      <c r="G1600" s="108">
        <f t="shared" si="49"/>
        <v>44197</v>
      </c>
    </row>
    <row r="1601" spans="1:7" x14ac:dyDescent="0.35">
      <c r="A1601" s="72" t="s">
        <v>482</v>
      </c>
      <c r="B1601" s="72" t="s">
        <v>483</v>
      </c>
      <c r="C1601" s="72" t="s">
        <v>1091</v>
      </c>
      <c r="D1601" s="72">
        <f>SUMIFS('Comm_vacancy-LA_data'!E:E,'Comm_vacancy-LA_data'!$D:$D,'Comm_vacancy-inputs_1'!$C1601,'Comm_vacancy-LA_data'!$B:$B,'Comm_vacancy-inputs_1'!$B1601)</f>
        <v>2511</v>
      </c>
      <c r="E1601" s="72">
        <f>SUMIFS('Comm_vacancy-LA_data'!F:F,'Comm_vacancy-LA_data'!$D:$D,'Comm_vacancy-inputs_1'!$C1601,'Comm_vacancy-LA_data'!$B:$B,'Comm_vacancy-inputs_1'!$B1601)</f>
        <v>352</v>
      </c>
      <c r="F1601" s="132">
        <f t="shared" si="48"/>
        <v>0.14018319394663481</v>
      </c>
      <c r="G1601" s="108">
        <f t="shared" si="49"/>
        <v>44105</v>
      </c>
    </row>
    <row r="1602" spans="1:7" x14ac:dyDescent="0.35">
      <c r="A1602" s="72" t="s">
        <v>482</v>
      </c>
      <c r="B1602" s="72" t="s">
        <v>483</v>
      </c>
      <c r="C1602" s="72" t="s">
        <v>1092</v>
      </c>
      <c r="D1602" s="72">
        <f>SUMIFS('Comm_vacancy-LA_data'!E:E,'Comm_vacancy-LA_data'!$D:$D,'Comm_vacancy-inputs_1'!$C1602,'Comm_vacancy-LA_data'!$B:$B,'Comm_vacancy-inputs_1'!$B1602)</f>
        <v>2503</v>
      </c>
      <c r="E1602" s="72">
        <f>SUMIFS('Comm_vacancy-LA_data'!F:F,'Comm_vacancy-LA_data'!$D:$D,'Comm_vacancy-inputs_1'!$C1602,'Comm_vacancy-LA_data'!$B:$B,'Comm_vacancy-inputs_1'!$B1602)</f>
        <v>348</v>
      </c>
      <c r="F1602" s="132">
        <f t="shared" si="48"/>
        <v>0.13903316020775069</v>
      </c>
      <c r="G1602" s="108">
        <f t="shared" si="49"/>
        <v>44013</v>
      </c>
    </row>
    <row r="1603" spans="1:7" x14ac:dyDescent="0.35">
      <c r="A1603" s="72" t="s">
        <v>482</v>
      </c>
      <c r="B1603" s="72" t="s">
        <v>483</v>
      </c>
      <c r="C1603" s="72" t="s">
        <v>1093</v>
      </c>
      <c r="D1603" s="72">
        <f>SUMIFS('Comm_vacancy-LA_data'!E:E,'Comm_vacancy-LA_data'!$D:$D,'Comm_vacancy-inputs_1'!$C1603,'Comm_vacancy-LA_data'!$B:$B,'Comm_vacancy-inputs_1'!$B1603)</f>
        <v>2497</v>
      </c>
      <c r="E1603" s="72">
        <f>SUMIFS('Comm_vacancy-LA_data'!F:F,'Comm_vacancy-LA_data'!$D:$D,'Comm_vacancy-inputs_1'!$C1603,'Comm_vacancy-LA_data'!$B:$B,'Comm_vacancy-inputs_1'!$B1603)</f>
        <v>356</v>
      </c>
      <c r="F1603" s="132">
        <f t="shared" ref="F1603:F1666" si="50">IF(E1603&lt;&gt;0,E1603/D1603,"-")</f>
        <v>0.14257108530236284</v>
      </c>
      <c r="G1603" s="108">
        <f t="shared" ref="G1603:G1666" si="51">DATE(LEFT(C1603,4),RIGHT(LEFT(C1603,7),2),1)</f>
        <v>43922</v>
      </c>
    </row>
    <row r="1604" spans="1:7" x14ac:dyDescent="0.35">
      <c r="A1604" s="72" t="s">
        <v>482</v>
      </c>
      <c r="B1604" s="72" t="s">
        <v>483</v>
      </c>
      <c r="C1604" s="72" t="s">
        <v>1094</v>
      </c>
      <c r="D1604" s="72">
        <f>SUMIFS('Comm_vacancy-LA_data'!E:E,'Comm_vacancy-LA_data'!$D:$D,'Comm_vacancy-inputs_1'!$C1604,'Comm_vacancy-LA_data'!$B:$B,'Comm_vacancy-inputs_1'!$B1604)</f>
        <v>2467</v>
      </c>
      <c r="E1604" s="72">
        <f>SUMIFS('Comm_vacancy-LA_data'!F:F,'Comm_vacancy-LA_data'!$D:$D,'Comm_vacancy-inputs_1'!$C1604,'Comm_vacancy-LA_data'!$B:$B,'Comm_vacancy-inputs_1'!$B1604)</f>
        <v>360</v>
      </c>
      <c r="F1604" s="132">
        <f t="shared" si="50"/>
        <v>0.1459262261856506</v>
      </c>
      <c r="G1604" s="108">
        <f t="shared" si="51"/>
        <v>43831</v>
      </c>
    </row>
    <row r="1605" spans="1:7" x14ac:dyDescent="0.35">
      <c r="A1605" s="72" t="s">
        <v>482</v>
      </c>
      <c r="B1605" s="72" t="s">
        <v>483</v>
      </c>
      <c r="C1605" s="72" t="s">
        <v>1095</v>
      </c>
      <c r="D1605" s="72">
        <f>SUMIFS('Comm_vacancy-LA_data'!E:E,'Comm_vacancy-LA_data'!$D:$D,'Comm_vacancy-inputs_1'!$C1605,'Comm_vacancy-LA_data'!$B:$B,'Comm_vacancy-inputs_1'!$B1605)</f>
        <v>2442</v>
      </c>
      <c r="E1605" s="72">
        <f>SUMIFS('Comm_vacancy-LA_data'!F:F,'Comm_vacancy-LA_data'!$D:$D,'Comm_vacancy-inputs_1'!$C1605,'Comm_vacancy-LA_data'!$B:$B,'Comm_vacancy-inputs_1'!$B1605)</f>
        <v>361</v>
      </c>
      <c r="F1605" s="132">
        <f t="shared" si="50"/>
        <v>0.14782964782964783</v>
      </c>
      <c r="G1605" s="108">
        <f t="shared" si="51"/>
        <v>43739</v>
      </c>
    </row>
    <row r="1606" spans="1:7" x14ac:dyDescent="0.35">
      <c r="A1606" s="72" t="s">
        <v>482</v>
      </c>
      <c r="B1606" s="72" t="s">
        <v>483</v>
      </c>
      <c r="C1606" s="72" t="s">
        <v>1096</v>
      </c>
      <c r="D1606" s="72">
        <f>SUMIFS('Comm_vacancy-LA_data'!E:E,'Comm_vacancy-LA_data'!$D:$D,'Comm_vacancy-inputs_1'!$C1606,'Comm_vacancy-LA_data'!$B:$B,'Comm_vacancy-inputs_1'!$B1606)</f>
        <v>2437</v>
      </c>
      <c r="E1606" s="72">
        <f>SUMIFS('Comm_vacancy-LA_data'!F:F,'Comm_vacancy-LA_data'!$D:$D,'Comm_vacancy-inputs_1'!$C1606,'Comm_vacancy-LA_data'!$B:$B,'Comm_vacancy-inputs_1'!$B1606)</f>
        <v>363</v>
      </c>
      <c r="F1606" s="132">
        <f t="shared" si="50"/>
        <v>0.14895363151415675</v>
      </c>
      <c r="G1606" s="108">
        <f t="shared" si="51"/>
        <v>43647</v>
      </c>
    </row>
    <row r="1607" spans="1:7" x14ac:dyDescent="0.35">
      <c r="A1607" s="72" t="s">
        <v>482</v>
      </c>
      <c r="B1607" s="72" t="s">
        <v>483</v>
      </c>
      <c r="C1607" s="72" t="s">
        <v>1097</v>
      </c>
      <c r="D1607" s="72">
        <f>SUMIFS('Comm_vacancy-LA_data'!E:E,'Comm_vacancy-LA_data'!$D:$D,'Comm_vacancy-inputs_1'!$C1607,'Comm_vacancy-LA_data'!$B:$B,'Comm_vacancy-inputs_1'!$B1607)</f>
        <v>2436</v>
      </c>
      <c r="E1607" s="72">
        <f>SUMIFS('Comm_vacancy-LA_data'!F:F,'Comm_vacancy-LA_data'!$D:$D,'Comm_vacancy-inputs_1'!$C1607,'Comm_vacancy-LA_data'!$B:$B,'Comm_vacancy-inputs_1'!$B1607)</f>
        <v>371</v>
      </c>
      <c r="F1607" s="132">
        <f t="shared" si="50"/>
        <v>0.15229885057471265</v>
      </c>
      <c r="G1607" s="108">
        <f t="shared" si="51"/>
        <v>43556</v>
      </c>
    </row>
    <row r="1608" spans="1:7" x14ac:dyDescent="0.35">
      <c r="A1608" s="72" t="s">
        <v>482</v>
      </c>
      <c r="B1608" s="72" t="s">
        <v>483</v>
      </c>
      <c r="C1608" s="72" t="s">
        <v>1098</v>
      </c>
      <c r="D1608" s="72">
        <f>SUMIFS('Comm_vacancy-LA_data'!E:E,'Comm_vacancy-LA_data'!$D:$D,'Comm_vacancy-inputs_1'!$C1608,'Comm_vacancy-LA_data'!$B:$B,'Comm_vacancy-inputs_1'!$B1608)</f>
        <v>2399</v>
      </c>
      <c r="E1608" s="72">
        <f>SUMIFS('Comm_vacancy-LA_data'!F:F,'Comm_vacancy-LA_data'!$D:$D,'Comm_vacancy-inputs_1'!$C1608,'Comm_vacancy-LA_data'!$B:$B,'Comm_vacancy-inputs_1'!$B1608)</f>
        <v>362</v>
      </c>
      <c r="F1608" s="132">
        <f t="shared" si="50"/>
        <v>0.15089620675281368</v>
      </c>
      <c r="G1608" s="108">
        <f t="shared" si="51"/>
        <v>43466</v>
      </c>
    </row>
    <row r="1609" spans="1:7" x14ac:dyDescent="0.35">
      <c r="A1609" s="72" t="s">
        <v>482</v>
      </c>
      <c r="B1609" s="72" t="s">
        <v>483</v>
      </c>
      <c r="C1609" s="72" t="s">
        <v>1099</v>
      </c>
      <c r="D1609" s="72">
        <f>SUMIFS('Comm_vacancy-LA_data'!E:E,'Comm_vacancy-LA_data'!$D:$D,'Comm_vacancy-inputs_1'!$C1609,'Comm_vacancy-LA_data'!$B:$B,'Comm_vacancy-inputs_1'!$B1609)</f>
        <v>2488</v>
      </c>
      <c r="E1609" s="72">
        <f>SUMIFS('Comm_vacancy-LA_data'!F:F,'Comm_vacancy-LA_data'!$D:$D,'Comm_vacancy-inputs_1'!$C1609,'Comm_vacancy-LA_data'!$B:$B,'Comm_vacancy-inputs_1'!$B1609)</f>
        <v>383</v>
      </c>
      <c r="F1609" s="132">
        <f t="shared" si="50"/>
        <v>0.15393890675241156</v>
      </c>
      <c r="G1609" s="108">
        <f t="shared" si="51"/>
        <v>43374</v>
      </c>
    </row>
    <row r="1610" spans="1:7" x14ac:dyDescent="0.35">
      <c r="A1610" s="72" t="s">
        <v>484</v>
      </c>
      <c r="B1610" s="72" t="s">
        <v>485</v>
      </c>
      <c r="C1610" s="72" t="s">
        <v>1088</v>
      </c>
      <c r="D1610" s="72">
        <f>SUMIFS('Comm_vacancy-LA_data'!E:E,'Comm_vacancy-LA_data'!$D:$D,'Comm_vacancy-inputs_1'!$C1610,'Comm_vacancy-LA_data'!$B:$B,'Comm_vacancy-inputs_1'!$B1610)</f>
        <v>2873</v>
      </c>
      <c r="E1610" s="72">
        <f>SUMIFS('Comm_vacancy-LA_data'!F:F,'Comm_vacancy-LA_data'!$D:$D,'Comm_vacancy-inputs_1'!$C1610,'Comm_vacancy-LA_data'!$B:$B,'Comm_vacancy-inputs_1'!$B1610)</f>
        <v>71</v>
      </c>
      <c r="F1610" s="132">
        <f t="shared" si="50"/>
        <v>2.4712843717368604E-2</v>
      </c>
      <c r="G1610" s="108">
        <f t="shared" si="51"/>
        <v>44378</v>
      </c>
    </row>
    <row r="1611" spans="1:7" x14ac:dyDescent="0.35">
      <c r="A1611" s="72" t="s">
        <v>484</v>
      </c>
      <c r="B1611" s="72" t="s">
        <v>485</v>
      </c>
      <c r="C1611" s="72" t="s">
        <v>1089</v>
      </c>
      <c r="D1611" s="72">
        <f>SUMIFS('Comm_vacancy-LA_data'!E:E,'Comm_vacancy-LA_data'!$D:$D,'Comm_vacancy-inputs_1'!$C1611,'Comm_vacancy-LA_data'!$B:$B,'Comm_vacancy-inputs_1'!$B1611)</f>
        <v>2863</v>
      </c>
      <c r="E1611" s="72">
        <f>SUMIFS('Comm_vacancy-LA_data'!F:F,'Comm_vacancy-LA_data'!$D:$D,'Comm_vacancy-inputs_1'!$C1611,'Comm_vacancy-LA_data'!$B:$B,'Comm_vacancy-inputs_1'!$B1611)</f>
        <v>63</v>
      </c>
      <c r="F1611" s="132">
        <f t="shared" si="50"/>
        <v>2.2004889975550123E-2</v>
      </c>
      <c r="G1611" s="108">
        <f t="shared" si="51"/>
        <v>44287</v>
      </c>
    </row>
    <row r="1612" spans="1:7" x14ac:dyDescent="0.35">
      <c r="A1612" s="72" t="s">
        <v>484</v>
      </c>
      <c r="B1612" s="72" t="s">
        <v>485</v>
      </c>
      <c r="C1612" s="72" t="s">
        <v>1090</v>
      </c>
      <c r="D1612" s="72">
        <f>SUMIFS('Comm_vacancy-LA_data'!E:E,'Comm_vacancy-LA_data'!$D:$D,'Comm_vacancy-inputs_1'!$C1612,'Comm_vacancy-LA_data'!$B:$B,'Comm_vacancy-inputs_1'!$B1612)</f>
        <v>2858</v>
      </c>
      <c r="E1612" s="72">
        <f>SUMIFS('Comm_vacancy-LA_data'!F:F,'Comm_vacancy-LA_data'!$D:$D,'Comm_vacancy-inputs_1'!$C1612,'Comm_vacancy-LA_data'!$B:$B,'Comm_vacancy-inputs_1'!$B1612)</f>
        <v>62</v>
      </c>
      <c r="F1612" s="132">
        <f t="shared" si="50"/>
        <v>2.1693491952414275E-2</v>
      </c>
      <c r="G1612" s="108">
        <f t="shared" si="51"/>
        <v>44197</v>
      </c>
    </row>
    <row r="1613" spans="1:7" x14ac:dyDescent="0.35">
      <c r="A1613" s="72" t="s">
        <v>484</v>
      </c>
      <c r="B1613" s="72" t="s">
        <v>485</v>
      </c>
      <c r="C1613" s="72" t="s">
        <v>1091</v>
      </c>
      <c r="D1613" s="72">
        <f>SUMIFS('Comm_vacancy-LA_data'!E:E,'Comm_vacancy-LA_data'!$D:$D,'Comm_vacancy-inputs_1'!$C1613,'Comm_vacancy-LA_data'!$B:$B,'Comm_vacancy-inputs_1'!$B1613)</f>
        <v>2852</v>
      </c>
      <c r="E1613" s="72">
        <f>SUMIFS('Comm_vacancy-LA_data'!F:F,'Comm_vacancy-LA_data'!$D:$D,'Comm_vacancy-inputs_1'!$C1613,'Comm_vacancy-LA_data'!$B:$B,'Comm_vacancy-inputs_1'!$B1613)</f>
        <v>64</v>
      </c>
      <c r="F1613" s="132">
        <f t="shared" si="50"/>
        <v>2.244039270687237E-2</v>
      </c>
      <c r="G1613" s="108">
        <f t="shared" si="51"/>
        <v>44105</v>
      </c>
    </row>
    <row r="1614" spans="1:7" x14ac:dyDescent="0.35">
      <c r="A1614" s="72" t="s">
        <v>484</v>
      </c>
      <c r="B1614" s="72" t="s">
        <v>485</v>
      </c>
      <c r="C1614" s="72" t="s">
        <v>1092</v>
      </c>
      <c r="D1614" s="72">
        <f>SUMIFS('Comm_vacancy-LA_data'!E:E,'Comm_vacancy-LA_data'!$D:$D,'Comm_vacancy-inputs_1'!$C1614,'Comm_vacancy-LA_data'!$B:$B,'Comm_vacancy-inputs_1'!$B1614)</f>
        <v>2841</v>
      </c>
      <c r="E1614" s="72">
        <f>SUMIFS('Comm_vacancy-LA_data'!F:F,'Comm_vacancy-LA_data'!$D:$D,'Comm_vacancy-inputs_1'!$C1614,'Comm_vacancy-LA_data'!$B:$B,'Comm_vacancy-inputs_1'!$B1614)</f>
        <v>51</v>
      </c>
      <c r="F1614" s="132">
        <f t="shared" si="50"/>
        <v>1.7951425554382259E-2</v>
      </c>
      <c r="G1614" s="108">
        <f t="shared" si="51"/>
        <v>44013</v>
      </c>
    </row>
    <row r="1615" spans="1:7" x14ac:dyDescent="0.35">
      <c r="A1615" s="72" t="s">
        <v>484</v>
      </c>
      <c r="B1615" s="72" t="s">
        <v>485</v>
      </c>
      <c r="C1615" s="72" t="s">
        <v>1093</v>
      </c>
      <c r="D1615" s="72">
        <f>SUMIFS('Comm_vacancy-LA_data'!E:E,'Comm_vacancy-LA_data'!$D:$D,'Comm_vacancy-inputs_1'!$C1615,'Comm_vacancy-LA_data'!$B:$B,'Comm_vacancy-inputs_1'!$B1615)</f>
        <v>2808</v>
      </c>
      <c r="E1615" s="72">
        <f>SUMIFS('Comm_vacancy-LA_data'!F:F,'Comm_vacancy-LA_data'!$D:$D,'Comm_vacancy-inputs_1'!$C1615,'Comm_vacancy-LA_data'!$B:$B,'Comm_vacancy-inputs_1'!$B1615)</f>
        <v>46</v>
      </c>
      <c r="F1615" s="132">
        <f t="shared" si="50"/>
        <v>1.6381766381766381E-2</v>
      </c>
      <c r="G1615" s="108">
        <f t="shared" si="51"/>
        <v>43922</v>
      </c>
    </row>
    <row r="1616" spans="1:7" x14ac:dyDescent="0.35">
      <c r="A1616" s="72" t="s">
        <v>484</v>
      </c>
      <c r="B1616" s="72" t="s">
        <v>485</v>
      </c>
      <c r="C1616" s="72" t="s">
        <v>1094</v>
      </c>
      <c r="D1616" s="72">
        <f>SUMIFS('Comm_vacancy-LA_data'!E:E,'Comm_vacancy-LA_data'!$D:$D,'Comm_vacancy-inputs_1'!$C1616,'Comm_vacancy-LA_data'!$B:$B,'Comm_vacancy-inputs_1'!$B1616)</f>
        <v>2803</v>
      </c>
      <c r="E1616" s="72">
        <f>SUMIFS('Comm_vacancy-LA_data'!F:F,'Comm_vacancy-LA_data'!$D:$D,'Comm_vacancy-inputs_1'!$C1616,'Comm_vacancy-LA_data'!$B:$B,'Comm_vacancy-inputs_1'!$B1616)</f>
        <v>32</v>
      </c>
      <c r="F1616" s="132">
        <f t="shared" si="50"/>
        <v>1.1416339636104174E-2</v>
      </c>
      <c r="G1616" s="108">
        <f t="shared" si="51"/>
        <v>43831</v>
      </c>
    </row>
    <row r="1617" spans="1:7" x14ac:dyDescent="0.35">
      <c r="A1617" s="72" t="s">
        <v>484</v>
      </c>
      <c r="B1617" s="72" t="s">
        <v>485</v>
      </c>
      <c r="C1617" s="72" t="s">
        <v>1095</v>
      </c>
      <c r="D1617" s="72">
        <f>SUMIFS('Comm_vacancy-LA_data'!E:E,'Comm_vacancy-LA_data'!$D:$D,'Comm_vacancy-inputs_1'!$C1617,'Comm_vacancy-LA_data'!$B:$B,'Comm_vacancy-inputs_1'!$B1617)</f>
        <v>2782</v>
      </c>
      <c r="E1617" s="72">
        <f>SUMIFS('Comm_vacancy-LA_data'!F:F,'Comm_vacancy-LA_data'!$D:$D,'Comm_vacancy-inputs_1'!$C1617,'Comm_vacancy-LA_data'!$B:$B,'Comm_vacancy-inputs_1'!$B1617)</f>
        <v>25</v>
      </c>
      <c r="F1617" s="132">
        <f t="shared" si="50"/>
        <v>8.986340762041696E-3</v>
      </c>
      <c r="G1617" s="108">
        <f t="shared" si="51"/>
        <v>43739</v>
      </c>
    </row>
    <row r="1618" spans="1:7" x14ac:dyDescent="0.35">
      <c r="A1618" s="72" t="s">
        <v>484</v>
      </c>
      <c r="B1618" s="72" t="s">
        <v>485</v>
      </c>
      <c r="C1618" s="72" t="s">
        <v>1096</v>
      </c>
      <c r="D1618" s="72">
        <f>SUMIFS('Comm_vacancy-LA_data'!E:E,'Comm_vacancy-LA_data'!$D:$D,'Comm_vacancy-inputs_1'!$C1618,'Comm_vacancy-LA_data'!$B:$B,'Comm_vacancy-inputs_1'!$B1618)</f>
        <v>2790</v>
      </c>
      <c r="E1618" s="72">
        <f>SUMIFS('Comm_vacancy-LA_data'!F:F,'Comm_vacancy-LA_data'!$D:$D,'Comm_vacancy-inputs_1'!$C1618,'Comm_vacancy-LA_data'!$B:$B,'Comm_vacancy-inputs_1'!$B1618)</f>
        <v>63</v>
      </c>
      <c r="F1618" s="132">
        <f t="shared" si="50"/>
        <v>2.2580645161290321E-2</v>
      </c>
      <c r="G1618" s="108">
        <f t="shared" si="51"/>
        <v>43647</v>
      </c>
    </row>
    <row r="1619" spans="1:7" x14ac:dyDescent="0.35">
      <c r="A1619" s="72" t="s">
        <v>484</v>
      </c>
      <c r="B1619" s="72" t="s">
        <v>485</v>
      </c>
      <c r="C1619" s="72" t="s">
        <v>1097</v>
      </c>
      <c r="D1619" s="72">
        <f>SUMIFS('Comm_vacancy-LA_data'!E:E,'Comm_vacancy-LA_data'!$D:$D,'Comm_vacancy-inputs_1'!$C1619,'Comm_vacancy-LA_data'!$B:$B,'Comm_vacancy-inputs_1'!$B1619)</f>
        <v>2787</v>
      </c>
      <c r="E1619" s="72">
        <f>SUMIFS('Comm_vacancy-LA_data'!F:F,'Comm_vacancy-LA_data'!$D:$D,'Comm_vacancy-inputs_1'!$C1619,'Comm_vacancy-LA_data'!$B:$B,'Comm_vacancy-inputs_1'!$B1619)</f>
        <v>60</v>
      </c>
      <c r="F1619" s="132">
        <f t="shared" si="50"/>
        <v>2.1528525296017224E-2</v>
      </c>
      <c r="G1619" s="108">
        <f t="shared" si="51"/>
        <v>43556</v>
      </c>
    </row>
    <row r="1620" spans="1:7" x14ac:dyDescent="0.35">
      <c r="A1620" s="72" t="s">
        <v>484</v>
      </c>
      <c r="B1620" s="72" t="s">
        <v>485</v>
      </c>
      <c r="C1620" s="72" t="s">
        <v>1098</v>
      </c>
      <c r="D1620" s="72">
        <f>SUMIFS('Comm_vacancy-LA_data'!E:E,'Comm_vacancy-LA_data'!$D:$D,'Comm_vacancy-inputs_1'!$C1620,'Comm_vacancy-LA_data'!$B:$B,'Comm_vacancy-inputs_1'!$B1620)</f>
        <v>2748</v>
      </c>
      <c r="E1620" s="72">
        <f>SUMIFS('Comm_vacancy-LA_data'!F:F,'Comm_vacancy-LA_data'!$D:$D,'Comm_vacancy-inputs_1'!$C1620,'Comm_vacancy-LA_data'!$B:$B,'Comm_vacancy-inputs_1'!$B1620)</f>
        <v>57</v>
      </c>
      <c r="F1620" s="132">
        <f t="shared" si="50"/>
        <v>2.074235807860262E-2</v>
      </c>
      <c r="G1620" s="108">
        <f t="shared" si="51"/>
        <v>43466</v>
      </c>
    </row>
    <row r="1621" spans="1:7" x14ac:dyDescent="0.35">
      <c r="A1621" s="72" t="s">
        <v>484</v>
      </c>
      <c r="B1621" s="72" t="s">
        <v>485</v>
      </c>
      <c r="C1621" s="72" t="s">
        <v>1099</v>
      </c>
      <c r="D1621" s="72">
        <f>SUMIFS('Comm_vacancy-LA_data'!E:E,'Comm_vacancy-LA_data'!$D:$D,'Comm_vacancy-inputs_1'!$C1621,'Comm_vacancy-LA_data'!$B:$B,'Comm_vacancy-inputs_1'!$B1621)</f>
        <v>2891</v>
      </c>
      <c r="E1621" s="72">
        <f>SUMIFS('Comm_vacancy-LA_data'!F:F,'Comm_vacancy-LA_data'!$D:$D,'Comm_vacancy-inputs_1'!$C1621,'Comm_vacancy-LA_data'!$B:$B,'Comm_vacancy-inputs_1'!$B1621)</f>
        <v>72</v>
      </c>
      <c r="F1621" s="132">
        <f t="shared" si="50"/>
        <v>2.4904877205119337E-2</v>
      </c>
      <c r="G1621" s="108">
        <f t="shared" si="51"/>
        <v>43374</v>
      </c>
    </row>
    <row r="1622" spans="1:7" x14ac:dyDescent="0.35">
      <c r="A1622" s="72" t="s">
        <v>486</v>
      </c>
      <c r="B1622" s="72" t="s">
        <v>487</v>
      </c>
      <c r="C1622" s="72" t="s">
        <v>1088</v>
      </c>
      <c r="D1622" s="72">
        <f>SUMIFS('Comm_vacancy-LA_data'!E:E,'Comm_vacancy-LA_data'!$D:$D,'Comm_vacancy-inputs_1'!$C1622,'Comm_vacancy-LA_data'!$B:$B,'Comm_vacancy-inputs_1'!$B1622)</f>
        <v>2620</v>
      </c>
      <c r="E1622" s="72">
        <f>SUMIFS('Comm_vacancy-LA_data'!F:F,'Comm_vacancy-LA_data'!$D:$D,'Comm_vacancy-inputs_1'!$C1622,'Comm_vacancy-LA_data'!$B:$B,'Comm_vacancy-inputs_1'!$B1622)</f>
        <v>244</v>
      </c>
      <c r="F1622" s="132">
        <f t="shared" si="50"/>
        <v>9.3129770992366412E-2</v>
      </c>
      <c r="G1622" s="108">
        <f t="shared" si="51"/>
        <v>44378</v>
      </c>
    </row>
    <row r="1623" spans="1:7" x14ac:dyDescent="0.35">
      <c r="A1623" s="72" t="s">
        <v>486</v>
      </c>
      <c r="B1623" s="72" t="s">
        <v>487</v>
      </c>
      <c r="C1623" s="72" t="s">
        <v>1089</v>
      </c>
      <c r="D1623" s="72">
        <f>SUMIFS('Comm_vacancy-LA_data'!E:E,'Comm_vacancy-LA_data'!$D:$D,'Comm_vacancy-inputs_1'!$C1623,'Comm_vacancy-LA_data'!$B:$B,'Comm_vacancy-inputs_1'!$B1623)</f>
        <v>2620</v>
      </c>
      <c r="E1623" s="72">
        <f>SUMIFS('Comm_vacancy-LA_data'!F:F,'Comm_vacancy-LA_data'!$D:$D,'Comm_vacancy-inputs_1'!$C1623,'Comm_vacancy-LA_data'!$B:$B,'Comm_vacancy-inputs_1'!$B1623)</f>
        <v>233</v>
      </c>
      <c r="F1623" s="132">
        <f t="shared" si="50"/>
        <v>8.8931297709923668E-2</v>
      </c>
      <c r="G1623" s="108">
        <f t="shared" si="51"/>
        <v>44287</v>
      </c>
    </row>
    <row r="1624" spans="1:7" x14ac:dyDescent="0.35">
      <c r="A1624" s="72" t="s">
        <v>486</v>
      </c>
      <c r="B1624" s="72" t="s">
        <v>487</v>
      </c>
      <c r="C1624" s="72" t="s">
        <v>1090</v>
      </c>
      <c r="D1624" s="72">
        <f>SUMIFS('Comm_vacancy-LA_data'!E:E,'Comm_vacancy-LA_data'!$D:$D,'Comm_vacancy-inputs_1'!$C1624,'Comm_vacancy-LA_data'!$B:$B,'Comm_vacancy-inputs_1'!$B1624)</f>
        <v>2616</v>
      </c>
      <c r="E1624" s="72">
        <f>SUMIFS('Comm_vacancy-LA_data'!F:F,'Comm_vacancy-LA_data'!$D:$D,'Comm_vacancy-inputs_1'!$C1624,'Comm_vacancy-LA_data'!$B:$B,'Comm_vacancy-inputs_1'!$B1624)</f>
        <v>209</v>
      </c>
      <c r="F1624" s="132">
        <f t="shared" si="50"/>
        <v>7.9892966360856271E-2</v>
      </c>
      <c r="G1624" s="108">
        <f t="shared" si="51"/>
        <v>44197</v>
      </c>
    </row>
    <row r="1625" spans="1:7" x14ac:dyDescent="0.35">
      <c r="A1625" s="72" t="s">
        <v>486</v>
      </c>
      <c r="B1625" s="72" t="s">
        <v>487</v>
      </c>
      <c r="C1625" s="72" t="s">
        <v>1091</v>
      </c>
      <c r="D1625" s="72">
        <f>SUMIFS('Comm_vacancy-LA_data'!E:E,'Comm_vacancy-LA_data'!$D:$D,'Comm_vacancy-inputs_1'!$C1625,'Comm_vacancy-LA_data'!$B:$B,'Comm_vacancy-inputs_1'!$B1625)</f>
        <v>2616</v>
      </c>
      <c r="E1625" s="72">
        <f>SUMIFS('Comm_vacancy-LA_data'!F:F,'Comm_vacancy-LA_data'!$D:$D,'Comm_vacancy-inputs_1'!$C1625,'Comm_vacancy-LA_data'!$B:$B,'Comm_vacancy-inputs_1'!$B1625)</f>
        <v>212</v>
      </c>
      <c r="F1625" s="132">
        <f t="shared" si="50"/>
        <v>8.1039755351681952E-2</v>
      </c>
      <c r="G1625" s="108">
        <f t="shared" si="51"/>
        <v>44105</v>
      </c>
    </row>
    <row r="1626" spans="1:7" x14ac:dyDescent="0.35">
      <c r="A1626" s="72" t="s">
        <v>486</v>
      </c>
      <c r="B1626" s="72" t="s">
        <v>487</v>
      </c>
      <c r="C1626" s="72" t="s">
        <v>1092</v>
      </c>
      <c r="D1626" s="72">
        <f>SUMIFS('Comm_vacancy-LA_data'!E:E,'Comm_vacancy-LA_data'!$D:$D,'Comm_vacancy-inputs_1'!$C1626,'Comm_vacancy-LA_data'!$B:$B,'Comm_vacancy-inputs_1'!$B1626)</f>
        <v>2617</v>
      </c>
      <c r="E1626" s="72">
        <f>SUMIFS('Comm_vacancy-LA_data'!F:F,'Comm_vacancy-LA_data'!$D:$D,'Comm_vacancy-inputs_1'!$C1626,'Comm_vacancy-LA_data'!$B:$B,'Comm_vacancy-inputs_1'!$B1626)</f>
        <v>212</v>
      </c>
      <c r="F1626" s="132">
        <f t="shared" si="50"/>
        <v>8.1008788689338931E-2</v>
      </c>
      <c r="G1626" s="108">
        <f t="shared" si="51"/>
        <v>44013</v>
      </c>
    </row>
    <row r="1627" spans="1:7" x14ac:dyDescent="0.35">
      <c r="A1627" s="72" t="s">
        <v>486</v>
      </c>
      <c r="B1627" s="72" t="s">
        <v>487</v>
      </c>
      <c r="C1627" s="72" t="s">
        <v>1093</v>
      </c>
      <c r="D1627" s="72">
        <f>SUMIFS('Comm_vacancy-LA_data'!E:E,'Comm_vacancy-LA_data'!$D:$D,'Comm_vacancy-inputs_1'!$C1627,'Comm_vacancy-LA_data'!$B:$B,'Comm_vacancy-inputs_1'!$B1627)</f>
        <v>2619</v>
      </c>
      <c r="E1627" s="72">
        <f>SUMIFS('Comm_vacancy-LA_data'!F:F,'Comm_vacancy-LA_data'!$D:$D,'Comm_vacancy-inputs_1'!$C1627,'Comm_vacancy-LA_data'!$B:$B,'Comm_vacancy-inputs_1'!$B1627)</f>
        <v>231</v>
      </c>
      <c r="F1627" s="132">
        <f t="shared" si="50"/>
        <v>8.8201603665521197E-2</v>
      </c>
      <c r="G1627" s="108">
        <f t="shared" si="51"/>
        <v>43922</v>
      </c>
    </row>
    <row r="1628" spans="1:7" x14ac:dyDescent="0.35">
      <c r="A1628" s="72" t="s">
        <v>486</v>
      </c>
      <c r="B1628" s="72" t="s">
        <v>487</v>
      </c>
      <c r="C1628" s="72" t="s">
        <v>1094</v>
      </c>
      <c r="D1628" s="72">
        <f>SUMIFS('Comm_vacancy-LA_data'!E:E,'Comm_vacancy-LA_data'!$D:$D,'Comm_vacancy-inputs_1'!$C1628,'Comm_vacancy-LA_data'!$B:$B,'Comm_vacancy-inputs_1'!$B1628)</f>
        <v>2611</v>
      </c>
      <c r="E1628" s="72">
        <f>SUMIFS('Comm_vacancy-LA_data'!F:F,'Comm_vacancy-LA_data'!$D:$D,'Comm_vacancy-inputs_1'!$C1628,'Comm_vacancy-LA_data'!$B:$B,'Comm_vacancy-inputs_1'!$B1628)</f>
        <v>257</v>
      </c>
      <c r="F1628" s="132">
        <f t="shared" si="50"/>
        <v>9.8429720413634625E-2</v>
      </c>
      <c r="G1628" s="108">
        <f t="shared" si="51"/>
        <v>43831</v>
      </c>
    </row>
    <row r="1629" spans="1:7" x14ac:dyDescent="0.35">
      <c r="A1629" s="72" t="s">
        <v>486</v>
      </c>
      <c r="B1629" s="72" t="s">
        <v>487</v>
      </c>
      <c r="C1629" s="72" t="s">
        <v>1095</v>
      </c>
      <c r="D1629" s="72">
        <f>SUMIFS('Comm_vacancy-LA_data'!E:E,'Comm_vacancy-LA_data'!$D:$D,'Comm_vacancy-inputs_1'!$C1629,'Comm_vacancy-LA_data'!$B:$B,'Comm_vacancy-inputs_1'!$B1629)</f>
        <v>2596</v>
      </c>
      <c r="E1629" s="72">
        <f>SUMIFS('Comm_vacancy-LA_data'!F:F,'Comm_vacancy-LA_data'!$D:$D,'Comm_vacancy-inputs_1'!$C1629,'Comm_vacancy-LA_data'!$B:$B,'Comm_vacancy-inputs_1'!$B1629)</f>
        <v>255</v>
      </c>
      <c r="F1629" s="132">
        <f t="shared" si="50"/>
        <v>9.8228043143297375E-2</v>
      </c>
      <c r="G1629" s="108">
        <f t="shared" si="51"/>
        <v>43739</v>
      </c>
    </row>
    <row r="1630" spans="1:7" x14ac:dyDescent="0.35">
      <c r="A1630" s="72" t="s">
        <v>486</v>
      </c>
      <c r="B1630" s="72" t="s">
        <v>487</v>
      </c>
      <c r="C1630" s="72" t="s">
        <v>1096</v>
      </c>
      <c r="D1630" s="72">
        <f>SUMIFS('Comm_vacancy-LA_data'!E:E,'Comm_vacancy-LA_data'!$D:$D,'Comm_vacancy-inputs_1'!$C1630,'Comm_vacancy-LA_data'!$B:$B,'Comm_vacancy-inputs_1'!$B1630)</f>
        <v>2603</v>
      </c>
      <c r="E1630" s="72">
        <f>SUMIFS('Comm_vacancy-LA_data'!F:F,'Comm_vacancy-LA_data'!$D:$D,'Comm_vacancy-inputs_1'!$C1630,'Comm_vacancy-LA_data'!$B:$B,'Comm_vacancy-inputs_1'!$B1630)</f>
        <v>212</v>
      </c>
      <c r="F1630" s="132">
        <f t="shared" si="50"/>
        <v>8.1444487130234347E-2</v>
      </c>
      <c r="G1630" s="108">
        <f t="shared" si="51"/>
        <v>43647</v>
      </c>
    </row>
    <row r="1631" spans="1:7" x14ac:dyDescent="0.35">
      <c r="A1631" s="72" t="s">
        <v>486</v>
      </c>
      <c r="B1631" s="72" t="s">
        <v>487</v>
      </c>
      <c r="C1631" s="72" t="s">
        <v>1097</v>
      </c>
      <c r="D1631" s="72">
        <f>SUMIFS('Comm_vacancy-LA_data'!E:E,'Comm_vacancy-LA_data'!$D:$D,'Comm_vacancy-inputs_1'!$C1631,'Comm_vacancy-LA_data'!$B:$B,'Comm_vacancy-inputs_1'!$B1631)</f>
        <v>2602</v>
      </c>
      <c r="E1631" s="72">
        <f>SUMIFS('Comm_vacancy-LA_data'!F:F,'Comm_vacancy-LA_data'!$D:$D,'Comm_vacancy-inputs_1'!$C1631,'Comm_vacancy-LA_data'!$B:$B,'Comm_vacancy-inputs_1'!$B1631)</f>
        <v>185</v>
      </c>
      <c r="F1631" s="132">
        <f t="shared" si="50"/>
        <v>7.1099154496541125E-2</v>
      </c>
      <c r="G1631" s="108">
        <f t="shared" si="51"/>
        <v>43556</v>
      </c>
    </row>
    <row r="1632" spans="1:7" x14ac:dyDescent="0.35">
      <c r="A1632" s="72" t="s">
        <v>486</v>
      </c>
      <c r="B1632" s="72" t="s">
        <v>487</v>
      </c>
      <c r="C1632" s="72" t="s">
        <v>1098</v>
      </c>
      <c r="D1632" s="72">
        <f>SUMIFS('Comm_vacancy-LA_data'!E:E,'Comm_vacancy-LA_data'!$D:$D,'Comm_vacancy-inputs_1'!$C1632,'Comm_vacancy-LA_data'!$B:$B,'Comm_vacancy-inputs_1'!$B1632)</f>
        <v>2588</v>
      </c>
      <c r="E1632" s="72">
        <f>SUMIFS('Comm_vacancy-LA_data'!F:F,'Comm_vacancy-LA_data'!$D:$D,'Comm_vacancy-inputs_1'!$C1632,'Comm_vacancy-LA_data'!$B:$B,'Comm_vacancy-inputs_1'!$B1632)</f>
        <v>190</v>
      </c>
      <c r="F1632" s="132">
        <f t="shared" si="50"/>
        <v>7.3415765069551775E-2</v>
      </c>
      <c r="G1632" s="108">
        <f t="shared" si="51"/>
        <v>43466</v>
      </c>
    </row>
    <row r="1633" spans="1:7" x14ac:dyDescent="0.35">
      <c r="A1633" s="72" t="s">
        <v>486</v>
      </c>
      <c r="B1633" s="72" t="s">
        <v>487</v>
      </c>
      <c r="C1633" s="72" t="s">
        <v>1099</v>
      </c>
      <c r="D1633" s="72">
        <f>SUMIFS('Comm_vacancy-LA_data'!E:E,'Comm_vacancy-LA_data'!$D:$D,'Comm_vacancy-inputs_1'!$C1633,'Comm_vacancy-LA_data'!$B:$B,'Comm_vacancy-inputs_1'!$B1633)</f>
        <v>2640</v>
      </c>
      <c r="E1633" s="72">
        <f>SUMIFS('Comm_vacancy-LA_data'!F:F,'Comm_vacancy-LA_data'!$D:$D,'Comm_vacancy-inputs_1'!$C1633,'Comm_vacancy-LA_data'!$B:$B,'Comm_vacancy-inputs_1'!$B1633)</f>
        <v>205</v>
      </c>
      <c r="F1633" s="132">
        <f t="shared" si="50"/>
        <v>7.7651515151515152E-2</v>
      </c>
      <c r="G1633" s="108">
        <f t="shared" si="51"/>
        <v>43374</v>
      </c>
    </row>
    <row r="1634" spans="1:7" x14ac:dyDescent="0.35">
      <c r="A1634" s="72" t="s">
        <v>488</v>
      </c>
      <c r="B1634" s="72" t="s">
        <v>489</v>
      </c>
      <c r="C1634" s="72" t="s">
        <v>1088</v>
      </c>
      <c r="D1634" s="72">
        <f>SUMIFS('Comm_vacancy-LA_data'!E:E,'Comm_vacancy-LA_data'!$D:$D,'Comm_vacancy-inputs_1'!$C1634,'Comm_vacancy-LA_data'!$B:$B,'Comm_vacancy-inputs_1'!$B1634)</f>
        <v>4981</v>
      </c>
      <c r="E1634" s="72">
        <f>SUMIFS('Comm_vacancy-LA_data'!F:F,'Comm_vacancy-LA_data'!$D:$D,'Comm_vacancy-inputs_1'!$C1634,'Comm_vacancy-LA_data'!$B:$B,'Comm_vacancy-inputs_1'!$B1634)</f>
        <v>165</v>
      </c>
      <c r="F1634" s="132">
        <f t="shared" si="50"/>
        <v>3.3125878337683198E-2</v>
      </c>
      <c r="G1634" s="108">
        <f t="shared" si="51"/>
        <v>44378</v>
      </c>
    </row>
    <row r="1635" spans="1:7" x14ac:dyDescent="0.35">
      <c r="A1635" s="72" t="s">
        <v>488</v>
      </c>
      <c r="B1635" s="72" t="s">
        <v>489</v>
      </c>
      <c r="C1635" s="72" t="s">
        <v>1089</v>
      </c>
      <c r="D1635" s="72">
        <f>SUMIFS('Comm_vacancy-LA_data'!E:E,'Comm_vacancy-LA_data'!$D:$D,'Comm_vacancy-inputs_1'!$C1635,'Comm_vacancy-LA_data'!$B:$B,'Comm_vacancy-inputs_1'!$B1635)</f>
        <v>4961</v>
      </c>
      <c r="E1635" s="72">
        <f>SUMIFS('Comm_vacancy-LA_data'!F:F,'Comm_vacancy-LA_data'!$D:$D,'Comm_vacancy-inputs_1'!$C1635,'Comm_vacancy-LA_data'!$B:$B,'Comm_vacancy-inputs_1'!$B1635)</f>
        <v>165</v>
      </c>
      <c r="F1635" s="132">
        <f t="shared" si="50"/>
        <v>3.325942350332594E-2</v>
      </c>
      <c r="G1635" s="108">
        <f t="shared" si="51"/>
        <v>44287</v>
      </c>
    </row>
    <row r="1636" spans="1:7" x14ac:dyDescent="0.35">
      <c r="A1636" s="72" t="s">
        <v>488</v>
      </c>
      <c r="B1636" s="72" t="s">
        <v>489</v>
      </c>
      <c r="C1636" s="72" t="s">
        <v>1090</v>
      </c>
      <c r="D1636" s="72">
        <f>SUMIFS('Comm_vacancy-LA_data'!E:E,'Comm_vacancy-LA_data'!$D:$D,'Comm_vacancy-inputs_1'!$C1636,'Comm_vacancy-LA_data'!$B:$B,'Comm_vacancy-inputs_1'!$B1636)</f>
        <v>4961</v>
      </c>
      <c r="E1636" s="72">
        <f>SUMIFS('Comm_vacancy-LA_data'!F:F,'Comm_vacancy-LA_data'!$D:$D,'Comm_vacancy-inputs_1'!$C1636,'Comm_vacancy-LA_data'!$B:$B,'Comm_vacancy-inputs_1'!$B1636)</f>
        <v>164</v>
      </c>
      <c r="F1636" s="132">
        <f t="shared" si="50"/>
        <v>3.3057851239669422E-2</v>
      </c>
      <c r="G1636" s="108">
        <f t="shared" si="51"/>
        <v>44197</v>
      </c>
    </row>
    <row r="1637" spans="1:7" x14ac:dyDescent="0.35">
      <c r="A1637" s="72" t="s">
        <v>488</v>
      </c>
      <c r="B1637" s="72" t="s">
        <v>489</v>
      </c>
      <c r="C1637" s="72" t="s">
        <v>1091</v>
      </c>
      <c r="D1637" s="72">
        <f>SUMIFS('Comm_vacancy-LA_data'!E:E,'Comm_vacancy-LA_data'!$D:$D,'Comm_vacancy-inputs_1'!$C1637,'Comm_vacancy-LA_data'!$B:$B,'Comm_vacancy-inputs_1'!$B1637)</f>
        <v>4941</v>
      </c>
      <c r="E1637" s="72">
        <f>SUMIFS('Comm_vacancy-LA_data'!F:F,'Comm_vacancy-LA_data'!$D:$D,'Comm_vacancy-inputs_1'!$C1637,'Comm_vacancy-LA_data'!$B:$B,'Comm_vacancy-inputs_1'!$B1637)</f>
        <v>165</v>
      </c>
      <c r="F1637" s="132">
        <f t="shared" si="50"/>
        <v>3.3394049787492414E-2</v>
      </c>
      <c r="G1637" s="108">
        <f t="shared" si="51"/>
        <v>44105</v>
      </c>
    </row>
    <row r="1638" spans="1:7" x14ac:dyDescent="0.35">
      <c r="A1638" s="72" t="s">
        <v>488</v>
      </c>
      <c r="B1638" s="72" t="s">
        <v>489</v>
      </c>
      <c r="C1638" s="72" t="s">
        <v>1092</v>
      </c>
      <c r="D1638" s="72">
        <f>SUMIFS('Comm_vacancy-LA_data'!E:E,'Comm_vacancy-LA_data'!$D:$D,'Comm_vacancy-inputs_1'!$C1638,'Comm_vacancy-LA_data'!$B:$B,'Comm_vacancy-inputs_1'!$B1638)</f>
        <v>4969</v>
      </c>
      <c r="E1638" s="72">
        <f>SUMIFS('Comm_vacancy-LA_data'!F:F,'Comm_vacancy-LA_data'!$D:$D,'Comm_vacancy-inputs_1'!$C1638,'Comm_vacancy-LA_data'!$B:$B,'Comm_vacancy-inputs_1'!$B1638)</f>
        <v>167</v>
      </c>
      <c r="F1638" s="132">
        <f t="shared" si="50"/>
        <v>3.3608371905816059E-2</v>
      </c>
      <c r="G1638" s="108">
        <f t="shared" si="51"/>
        <v>44013</v>
      </c>
    </row>
    <row r="1639" spans="1:7" x14ac:dyDescent="0.35">
      <c r="A1639" s="72" t="s">
        <v>488</v>
      </c>
      <c r="B1639" s="72" t="s">
        <v>489</v>
      </c>
      <c r="C1639" s="72" t="s">
        <v>1093</v>
      </c>
      <c r="D1639" s="72">
        <f>SUMIFS('Comm_vacancy-LA_data'!E:E,'Comm_vacancy-LA_data'!$D:$D,'Comm_vacancy-inputs_1'!$C1639,'Comm_vacancy-LA_data'!$B:$B,'Comm_vacancy-inputs_1'!$B1639)</f>
        <v>5012</v>
      </c>
      <c r="E1639" s="72">
        <f>SUMIFS('Comm_vacancy-LA_data'!F:F,'Comm_vacancy-LA_data'!$D:$D,'Comm_vacancy-inputs_1'!$C1639,'Comm_vacancy-LA_data'!$B:$B,'Comm_vacancy-inputs_1'!$B1639)</f>
        <v>170</v>
      </c>
      <c r="F1639" s="132">
        <f t="shared" si="50"/>
        <v>3.391859537110934E-2</v>
      </c>
      <c r="G1639" s="108">
        <f t="shared" si="51"/>
        <v>43922</v>
      </c>
    </row>
    <row r="1640" spans="1:7" x14ac:dyDescent="0.35">
      <c r="A1640" s="72" t="s">
        <v>488</v>
      </c>
      <c r="B1640" s="72" t="s">
        <v>489</v>
      </c>
      <c r="C1640" s="72" t="s">
        <v>1094</v>
      </c>
      <c r="D1640" s="72">
        <f>SUMIFS('Comm_vacancy-LA_data'!E:E,'Comm_vacancy-LA_data'!$D:$D,'Comm_vacancy-inputs_1'!$C1640,'Comm_vacancy-LA_data'!$B:$B,'Comm_vacancy-inputs_1'!$B1640)</f>
        <v>4922</v>
      </c>
      <c r="E1640" s="72">
        <f>SUMIFS('Comm_vacancy-LA_data'!F:F,'Comm_vacancy-LA_data'!$D:$D,'Comm_vacancy-inputs_1'!$C1640,'Comm_vacancy-LA_data'!$B:$B,'Comm_vacancy-inputs_1'!$B1640)</f>
        <v>172</v>
      </c>
      <c r="F1640" s="132">
        <f t="shared" si="50"/>
        <v>3.4945144250304754E-2</v>
      </c>
      <c r="G1640" s="108">
        <f t="shared" si="51"/>
        <v>43831</v>
      </c>
    </row>
    <row r="1641" spans="1:7" x14ac:dyDescent="0.35">
      <c r="A1641" s="72" t="s">
        <v>488</v>
      </c>
      <c r="B1641" s="72" t="s">
        <v>489</v>
      </c>
      <c r="C1641" s="72" t="s">
        <v>1095</v>
      </c>
      <c r="D1641" s="72">
        <f>SUMIFS('Comm_vacancy-LA_data'!E:E,'Comm_vacancy-LA_data'!$D:$D,'Comm_vacancy-inputs_1'!$C1641,'Comm_vacancy-LA_data'!$B:$B,'Comm_vacancy-inputs_1'!$B1641)</f>
        <v>4960</v>
      </c>
      <c r="E1641" s="72">
        <f>SUMIFS('Comm_vacancy-LA_data'!F:F,'Comm_vacancy-LA_data'!$D:$D,'Comm_vacancy-inputs_1'!$C1641,'Comm_vacancy-LA_data'!$B:$B,'Comm_vacancy-inputs_1'!$B1641)</f>
        <v>177</v>
      </c>
      <c r="F1641" s="132">
        <f t="shared" si="50"/>
        <v>3.5685483870967739E-2</v>
      </c>
      <c r="G1641" s="108">
        <f t="shared" si="51"/>
        <v>43739</v>
      </c>
    </row>
    <row r="1642" spans="1:7" x14ac:dyDescent="0.35">
      <c r="A1642" s="72" t="s">
        <v>488</v>
      </c>
      <c r="B1642" s="72" t="s">
        <v>489</v>
      </c>
      <c r="C1642" s="72" t="s">
        <v>1096</v>
      </c>
      <c r="D1642" s="72">
        <f>SUMIFS('Comm_vacancy-LA_data'!E:E,'Comm_vacancy-LA_data'!$D:$D,'Comm_vacancy-inputs_1'!$C1642,'Comm_vacancy-LA_data'!$B:$B,'Comm_vacancy-inputs_1'!$B1642)</f>
        <v>4983</v>
      </c>
      <c r="E1642" s="72">
        <f>SUMIFS('Comm_vacancy-LA_data'!F:F,'Comm_vacancy-LA_data'!$D:$D,'Comm_vacancy-inputs_1'!$C1642,'Comm_vacancy-LA_data'!$B:$B,'Comm_vacancy-inputs_1'!$B1642)</f>
        <v>178</v>
      </c>
      <c r="F1642" s="132">
        <f t="shared" si="50"/>
        <v>3.5721452939995985E-2</v>
      </c>
      <c r="G1642" s="108">
        <f t="shared" si="51"/>
        <v>43647</v>
      </c>
    </row>
    <row r="1643" spans="1:7" x14ac:dyDescent="0.35">
      <c r="A1643" s="72" t="s">
        <v>488</v>
      </c>
      <c r="B1643" s="72" t="s">
        <v>489</v>
      </c>
      <c r="C1643" s="72" t="s">
        <v>1097</v>
      </c>
      <c r="D1643" s="72">
        <f>SUMIFS('Comm_vacancy-LA_data'!E:E,'Comm_vacancy-LA_data'!$D:$D,'Comm_vacancy-inputs_1'!$C1643,'Comm_vacancy-LA_data'!$B:$B,'Comm_vacancy-inputs_1'!$B1643)</f>
        <v>4958</v>
      </c>
      <c r="E1643" s="72">
        <f>SUMIFS('Comm_vacancy-LA_data'!F:F,'Comm_vacancy-LA_data'!$D:$D,'Comm_vacancy-inputs_1'!$C1643,'Comm_vacancy-LA_data'!$B:$B,'Comm_vacancy-inputs_1'!$B1643)</f>
        <v>176</v>
      </c>
      <c r="F1643" s="132">
        <f t="shared" si="50"/>
        <v>3.5498184751916094E-2</v>
      </c>
      <c r="G1643" s="108">
        <f t="shared" si="51"/>
        <v>43556</v>
      </c>
    </row>
    <row r="1644" spans="1:7" x14ac:dyDescent="0.35">
      <c r="A1644" s="72" t="s">
        <v>488</v>
      </c>
      <c r="B1644" s="72" t="s">
        <v>489</v>
      </c>
      <c r="C1644" s="72" t="s">
        <v>1098</v>
      </c>
      <c r="D1644" s="72">
        <f>SUMIFS('Comm_vacancy-LA_data'!E:E,'Comm_vacancy-LA_data'!$D:$D,'Comm_vacancy-inputs_1'!$C1644,'Comm_vacancy-LA_data'!$B:$B,'Comm_vacancy-inputs_1'!$B1644)</f>
        <v>4912</v>
      </c>
      <c r="E1644" s="72">
        <f>SUMIFS('Comm_vacancy-LA_data'!F:F,'Comm_vacancy-LA_data'!$D:$D,'Comm_vacancy-inputs_1'!$C1644,'Comm_vacancy-LA_data'!$B:$B,'Comm_vacancy-inputs_1'!$B1644)</f>
        <v>179</v>
      </c>
      <c r="F1644" s="132">
        <f t="shared" si="50"/>
        <v>3.6441368078175898E-2</v>
      </c>
      <c r="G1644" s="108">
        <f t="shared" si="51"/>
        <v>43466</v>
      </c>
    </row>
    <row r="1645" spans="1:7" x14ac:dyDescent="0.35">
      <c r="A1645" s="72" t="s">
        <v>488</v>
      </c>
      <c r="B1645" s="72" t="s">
        <v>489</v>
      </c>
      <c r="C1645" s="72" t="s">
        <v>1099</v>
      </c>
      <c r="D1645" s="72">
        <f>SUMIFS('Comm_vacancy-LA_data'!E:E,'Comm_vacancy-LA_data'!$D:$D,'Comm_vacancy-inputs_1'!$C1645,'Comm_vacancy-LA_data'!$B:$B,'Comm_vacancy-inputs_1'!$B1645)</f>
        <v>5147</v>
      </c>
      <c r="E1645" s="72">
        <f>SUMIFS('Comm_vacancy-LA_data'!F:F,'Comm_vacancy-LA_data'!$D:$D,'Comm_vacancy-inputs_1'!$C1645,'Comm_vacancy-LA_data'!$B:$B,'Comm_vacancy-inputs_1'!$B1645)</f>
        <v>208</v>
      </c>
      <c r="F1645" s="132">
        <f t="shared" si="50"/>
        <v>4.0411890421604819E-2</v>
      </c>
      <c r="G1645" s="108">
        <f t="shared" si="51"/>
        <v>43374</v>
      </c>
    </row>
    <row r="1646" spans="1:7" x14ac:dyDescent="0.35">
      <c r="A1646" s="72" t="s">
        <v>490</v>
      </c>
      <c r="B1646" s="72" t="s">
        <v>491</v>
      </c>
      <c r="C1646" s="72" t="s">
        <v>1088</v>
      </c>
      <c r="D1646" s="72">
        <f>SUMIFS('Comm_vacancy-LA_data'!E:E,'Comm_vacancy-LA_data'!$D:$D,'Comm_vacancy-inputs_1'!$C1646,'Comm_vacancy-LA_data'!$B:$B,'Comm_vacancy-inputs_1'!$B1646)</f>
        <v>7326</v>
      </c>
      <c r="E1646" s="72">
        <f>SUMIFS('Comm_vacancy-LA_data'!F:F,'Comm_vacancy-LA_data'!$D:$D,'Comm_vacancy-inputs_1'!$C1646,'Comm_vacancy-LA_data'!$B:$B,'Comm_vacancy-inputs_1'!$B1646)</f>
        <v>0</v>
      </c>
      <c r="F1646" s="132" t="str">
        <f t="shared" si="50"/>
        <v>-</v>
      </c>
      <c r="G1646" s="108">
        <f t="shared" si="51"/>
        <v>44378</v>
      </c>
    </row>
    <row r="1647" spans="1:7" x14ac:dyDescent="0.35">
      <c r="A1647" s="72" t="s">
        <v>490</v>
      </c>
      <c r="B1647" s="72" t="s">
        <v>491</v>
      </c>
      <c r="C1647" s="72" t="s">
        <v>1089</v>
      </c>
      <c r="D1647" s="72">
        <f>SUMIFS('Comm_vacancy-LA_data'!E:E,'Comm_vacancy-LA_data'!$D:$D,'Comm_vacancy-inputs_1'!$C1647,'Comm_vacancy-LA_data'!$B:$B,'Comm_vacancy-inputs_1'!$B1647)</f>
        <v>7326</v>
      </c>
      <c r="E1647" s="72">
        <f>SUMIFS('Comm_vacancy-LA_data'!F:F,'Comm_vacancy-LA_data'!$D:$D,'Comm_vacancy-inputs_1'!$C1647,'Comm_vacancy-LA_data'!$B:$B,'Comm_vacancy-inputs_1'!$B1647)</f>
        <v>0</v>
      </c>
      <c r="F1647" s="132" t="str">
        <f t="shared" si="50"/>
        <v>-</v>
      </c>
      <c r="G1647" s="108">
        <f t="shared" si="51"/>
        <v>44287</v>
      </c>
    </row>
    <row r="1648" spans="1:7" x14ac:dyDescent="0.35">
      <c r="A1648" s="72" t="s">
        <v>490</v>
      </c>
      <c r="B1648" s="72" t="s">
        <v>491</v>
      </c>
      <c r="C1648" s="72" t="s">
        <v>1090</v>
      </c>
      <c r="D1648" s="72">
        <f>SUMIFS('Comm_vacancy-LA_data'!E:E,'Comm_vacancy-LA_data'!$D:$D,'Comm_vacancy-inputs_1'!$C1648,'Comm_vacancy-LA_data'!$B:$B,'Comm_vacancy-inputs_1'!$B1648)</f>
        <v>7338</v>
      </c>
      <c r="E1648" s="72">
        <f>SUMIFS('Comm_vacancy-LA_data'!F:F,'Comm_vacancy-LA_data'!$D:$D,'Comm_vacancy-inputs_1'!$C1648,'Comm_vacancy-LA_data'!$B:$B,'Comm_vacancy-inputs_1'!$B1648)</f>
        <v>0</v>
      </c>
      <c r="F1648" s="132" t="str">
        <f t="shared" si="50"/>
        <v>-</v>
      </c>
      <c r="G1648" s="108">
        <f t="shared" si="51"/>
        <v>44197</v>
      </c>
    </row>
    <row r="1649" spans="1:7" x14ac:dyDescent="0.35">
      <c r="A1649" s="72" t="s">
        <v>490</v>
      </c>
      <c r="B1649" s="72" t="s">
        <v>491</v>
      </c>
      <c r="C1649" s="72" t="s">
        <v>1091</v>
      </c>
      <c r="D1649" s="72">
        <f>SUMIFS('Comm_vacancy-LA_data'!E:E,'Comm_vacancy-LA_data'!$D:$D,'Comm_vacancy-inputs_1'!$C1649,'Comm_vacancy-LA_data'!$B:$B,'Comm_vacancy-inputs_1'!$B1649)</f>
        <v>7318</v>
      </c>
      <c r="E1649" s="72">
        <f>SUMIFS('Comm_vacancy-LA_data'!F:F,'Comm_vacancy-LA_data'!$D:$D,'Comm_vacancy-inputs_1'!$C1649,'Comm_vacancy-LA_data'!$B:$B,'Comm_vacancy-inputs_1'!$B1649)</f>
        <v>0</v>
      </c>
      <c r="F1649" s="132" t="str">
        <f t="shared" si="50"/>
        <v>-</v>
      </c>
      <c r="G1649" s="108">
        <f t="shared" si="51"/>
        <v>44105</v>
      </c>
    </row>
    <row r="1650" spans="1:7" x14ac:dyDescent="0.35">
      <c r="A1650" s="72" t="s">
        <v>490</v>
      </c>
      <c r="B1650" s="72" t="s">
        <v>491</v>
      </c>
      <c r="C1650" s="72" t="s">
        <v>1092</v>
      </c>
      <c r="D1650" s="72">
        <f>SUMIFS('Comm_vacancy-LA_data'!E:E,'Comm_vacancy-LA_data'!$D:$D,'Comm_vacancy-inputs_1'!$C1650,'Comm_vacancy-LA_data'!$B:$B,'Comm_vacancy-inputs_1'!$B1650)</f>
        <v>7316</v>
      </c>
      <c r="E1650" s="72">
        <f>SUMIFS('Comm_vacancy-LA_data'!F:F,'Comm_vacancy-LA_data'!$D:$D,'Comm_vacancy-inputs_1'!$C1650,'Comm_vacancy-LA_data'!$B:$B,'Comm_vacancy-inputs_1'!$B1650)</f>
        <v>0</v>
      </c>
      <c r="F1650" s="132" t="str">
        <f t="shared" si="50"/>
        <v>-</v>
      </c>
      <c r="G1650" s="108">
        <f t="shared" si="51"/>
        <v>44013</v>
      </c>
    </row>
    <row r="1651" spans="1:7" x14ac:dyDescent="0.35">
      <c r="A1651" s="72" t="s">
        <v>490</v>
      </c>
      <c r="B1651" s="72" t="s">
        <v>491</v>
      </c>
      <c r="C1651" s="72" t="s">
        <v>1093</v>
      </c>
      <c r="D1651" s="72">
        <f>SUMIFS('Comm_vacancy-LA_data'!E:E,'Comm_vacancy-LA_data'!$D:$D,'Comm_vacancy-inputs_1'!$C1651,'Comm_vacancy-LA_data'!$B:$B,'Comm_vacancy-inputs_1'!$B1651)</f>
        <v>7288</v>
      </c>
      <c r="E1651" s="72">
        <f>SUMIFS('Comm_vacancy-LA_data'!F:F,'Comm_vacancy-LA_data'!$D:$D,'Comm_vacancy-inputs_1'!$C1651,'Comm_vacancy-LA_data'!$B:$B,'Comm_vacancy-inputs_1'!$B1651)</f>
        <v>0</v>
      </c>
      <c r="F1651" s="132" t="str">
        <f t="shared" si="50"/>
        <v>-</v>
      </c>
      <c r="G1651" s="108">
        <f t="shared" si="51"/>
        <v>43922</v>
      </c>
    </row>
    <row r="1652" spans="1:7" x14ac:dyDescent="0.35">
      <c r="A1652" s="72" t="s">
        <v>490</v>
      </c>
      <c r="B1652" s="72" t="s">
        <v>491</v>
      </c>
      <c r="C1652" s="72" t="s">
        <v>1094</v>
      </c>
      <c r="D1652" s="72">
        <f>SUMIFS('Comm_vacancy-LA_data'!E:E,'Comm_vacancy-LA_data'!$D:$D,'Comm_vacancy-inputs_1'!$C1652,'Comm_vacancy-LA_data'!$B:$B,'Comm_vacancy-inputs_1'!$B1652)</f>
        <v>7242</v>
      </c>
      <c r="E1652" s="72">
        <f>SUMIFS('Comm_vacancy-LA_data'!F:F,'Comm_vacancy-LA_data'!$D:$D,'Comm_vacancy-inputs_1'!$C1652,'Comm_vacancy-LA_data'!$B:$B,'Comm_vacancy-inputs_1'!$B1652)</f>
        <v>0</v>
      </c>
      <c r="F1652" s="132" t="str">
        <f t="shared" si="50"/>
        <v>-</v>
      </c>
      <c r="G1652" s="108">
        <f t="shared" si="51"/>
        <v>43831</v>
      </c>
    </row>
    <row r="1653" spans="1:7" x14ac:dyDescent="0.35">
      <c r="A1653" s="72" t="s">
        <v>490</v>
      </c>
      <c r="B1653" s="72" t="s">
        <v>491</v>
      </c>
      <c r="C1653" s="72" t="s">
        <v>1095</v>
      </c>
      <c r="D1653" s="72">
        <f>SUMIFS('Comm_vacancy-LA_data'!E:E,'Comm_vacancy-LA_data'!$D:$D,'Comm_vacancy-inputs_1'!$C1653,'Comm_vacancy-LA_data'!$B:$B,'Comm_vacancy-inputs_1'!$B1653)</f>
        <v>7171</v>
      </c>
      <c r="E1653" s="72">
        <f>SUMIFS('Comm_vacancy-LA_data'!F:F,'Comm_vacancy-LA_data'!$D:$D,'Comm_vacancy-inputs_1'!$C1653,'Comm_vacancy-LA_data'!$B:$B,'Comm_vacancy-inputs_1'!$B1653)</f>
        <v>0</v>
      </c>
      <c r="F1653" s="132" t="str">
        <f t="shared" si="50"/>
        <v>-</v>
      </c>
      <c r="G1653" s="108">
        <f t="shared" si="51"/>
        <v>43739</v>
      </c>
    </row>
    <row r="1654" spans="1:7" x14ac:dyDescent="0.35">
      <c r="A1654" s="72" t="s">
        <v>490</v>
      </c>
      <c r="B1654" s="72" t="s">
        <v>491</v>
      </c>
      <c r="C1654" s="72" t="s">
        <v>1096</v>
      </c>
      <c r="D1654" s="72">
        <f>SUMIFS('Comm_vacancy-LA_data'!E:E,'Comm_vacancy-LA_data'!$D:$D,'Comm_vacancy-inputs_1'!$C1654,'Comm_vacancy-LA_data'!$B:$B,'Comm_vacancy-inputs_1'!$B1654)</f>
        <v>7186</v>
      </c>
      <c r="E1654" s="72">
        <f>SUMIFS('Comm_vacancy-LA_data'!F:F,'Comm_vacancy-LA_data'!$D:$D,'Comm_vacancy-inputs_1'!$C1654,'Comm_vacancy-LA_data'!$B:$B,'Comm_vacancy-inputs_1'!$B1654)</f>
        <v>0</v>
      </c>
      <c r="F1654" s="132" t="str">
        <f t="shared" si="50"/>
        <v>-</v>
      </c>
      <c r="G1654" s="108">
        <f t="shared" si="51"/>
        <v>43647</v>
      </c>
    </row>
    <row r="1655" spans="1:7" x14ac:dyDescent="0.35">
      <c r="A1655" s="72" t="s">
        <v>490</v>
      </c>
      <c r="B1655" s="72" t="s">
        <v>491</v>
      </c>
      <c r="C1655" s="72" t="s">
        <v>1097</v>
      </c>
      <c r="D1655" s="72">
        <f>SUMIFS('Comm_vacancy-LA_data'!E:E,'Comm_vacancy-LA_data'!$D:$D,'Comm_vacancy-inputs_1'!$C1655,'Comm_vacancy-LA_data'!$B:$B,'Comm_vacancy-inputs_1'!$B1655)</f>
        <v>7190</v>
      </c>
      <c r="E1655" s="72">
        <f>SUMIFS('Comm_vacancy-LA_data'!F:F,'Comm_vacancy-LA_data'!$D:$D,'Comm_vacancy-inputs_1'!$C1655,'Comm_vacancy-LA_data'!$B:$B,'Comm_vacancy-inputs_1'!$B1655)</f>
        <v>0</v>
      </c>
      <c r="F1655" s="132" t="str">
        <f t="shared" si="50"/>
        <v>-</v>
      </c>
      <c r="G1655" s="108">
        <f t="shared" si="51"/>
        <v>43556</v>
      </c>
    </row>
    <row r="1656" spans="1:7" x14ac:dyDescent="0.35">
      <c r="A1656" s="72" t="s">
        <v>490</v>
      </c>
      <c r="B1656" s="72" t="s">
        <v>491</v>
      </c>
      <c r="C1656" s="72" t="s">
        <v>1098</v>
      </c>
      <c r="D1656" s="72">
        <f>SUMIFS('Comm_vacancy-LA_data'!E:E,'Comm_vacancy-LA_data'!$D:$D,'Comm_vacancy-inputs_1'!$C1656,'Comm_vacancy-LA_data'!$B:$B,'Comm_vacancy-inputs_1'!$B1656)</f>
        <v>7161</v>
      </c>
      <c r="E1656" s="72">
        <f>SUMIFS('Comm_vacancy-LA_data'!F:F,'Comm_vacancy-LA_data'!$D:$D,'Comm_vacancy-inputs_1'!$C1656,'Comm_vacancy-LA_data'!$B:$B,'Comm_vacancy-inputs_1'!$B1656)</f>
        <v>0</v>
      </c>
      <c r="F1656" s="132" t="str">
        <f t="shared" si="50"/>
        <v>-</v>
      </c>
      <c r="G1656" s="108">
        <f t="shared" si="51"/>
        <v>43466</v>
      </c>
    </row>
    <row r="1657" spans="1:7" x14ac:dyDescent="0.35">
      <c r="A1657" s="72" t="s">
        <v>490</v>
      </c>
      <c r="B1657" s="72" t="s">
        <v>491</v>
      </c>
      <c r="C1657" s="72" t="s">
        <v>1099</v>
      </c>
      <c r="D1657" s="72">
        <f>SUMIFS('Comm_vacancy-LA_data'!E:E,'Comm_vacancy-LA_data'!$D:$D,'Comm_vacancy-inputs_1'!$C1657,'Comm_vacancy-LA_data'!$B:$B,'Comm_vacancy-inputs_1'!$B1657)</f>
        <v>7358</v>
      </c>
      <c r="E1657" s="72">
        <f>SUMIFS('Comm_vacancy-LA_data'!F:F,'Comm_vacancy-LA_data'!$D:$D,'Comm_vacancy-inputs_1'!$C1657,'Comm_vacancy-LA_data'!$B:$B,'Comm_vacancy-inputs_1'!$B1657)</f>
        <v>0</v>
      </c>
      <c r="F1657" s="132" t="str">
        <f t="shared" si="50"/>
        <v>-</v>
      </c>
      <c r="G1657" s="108">
        <f t="shared" si="51"/>
        <v>43374</v>
      </c>
    </row>
    <row r="1658" spans="1:7" x14ac:dyDescent="0.35">
      <c r="A1658" s="72" t="s">
        <v>492</v>
      </c>
      <c r="B1658" s="72" t="s">
        <v>493</v>
      </c>
      <c r="C1658" s="72" t="s">
        <v>1088</v>
      </c>
      <c r="D1658" s="72">
        <f>SUMIFS('Comm_vacancy-LA_data'!E:E,'Comm_vacancy-LA_data'!$D:$D,'Comm_vacancy-inputs_1'!$C1658,'Comm_vacancy-LA_data'!$B:$B,'Comm_vacancy-inputs_1'!$B1658)</f>
        <v>2780</v>
      </c>
      <c r="E1658" s="72">
        <f>SUMIFS('Comm_vacancy-LA_data'!F:F,'Comm_vacancy-LA_data'!$D:$D,'Comm_vacancy-inputs_1'!$C1658,'Comm_vacancy-LA_data'!$B:$B,'Comm_vacancy-inputs_1'!$B1658)</f>
        <v>221</v>
      </c>
      <c r="F1658" s="132">
        <f t="shared" si="50"/>
        <v>7.9496402877697839E-2</v>
      </c>
      <c r="G1658" s="108">
        <f t="shared" si="51"/>
        <v>44378</v>
      </c>
    </row>
    <row r="1659" spans="1:7" x14ac:dyDescent="0.35">
      <c r="A1659" s="72" t="s">
        <v>492</v>
      </c>
      <c r="B1659" s="72" t="s">
        <v>493</v>
      </c>
      <c r="C1659" s="72" t="s">
        <v>1089</v>
      </c>
      <c r="D1659" s="72">
        <f>SUMIFS('Comm_vacancy-LA_data'!E:E,'Comm_vacancy-LA_data'!$D:$D,'Comm_vacancy-inputs_1'!$C1659,'Comm_vacancy-LA_data'!$B:$B,'Comm_vacancy-inputs_1'!$B1659)</f>
        <v>2782</v>
      </c>
      <c r="E1659" s="72">
        <f>SUMIFS('Comm_vacancy-LA_data'!F:F,'Comm_vacancy-LA_data'!$D:$D,'Comm_vacancy-inputs_1'!$C1659,'Comm_vacancy-LA_data'!$B:$B,'Comm_vacancy-inputs_1'!$B1659)</f>
        <v>223</v>
      </c>
      <c r="F1659" s="132">
        <f t="shared" si="50"/>
        <v>8.0158159597411932E-2</v>
      </c>
      <c r="G1659" s="108">
        <f t="shared" si="51"/>
        <v>44287</v>
      </c>
    </row>
    <row r="1660" spans="1:7" x14ac:dyDescent="0.35">
      <c r="A1660" s="72" t="s">
        <v>492</v>
      </c>
      <c r="B1660" s="72" t="s">
        <v>493</v>
      </c>
      <c r="C1660" s="72" t="s">
        <v>1090</v>
      </c>
      <c r="D1660" s="72">
        <f>SUMIFS('Comm_vacancy-LA_data'!E:E,'Comm_vacancy-LA_data'!$D:$D,'Comm_vacancy-inputs_1'!$C1660,'Comm_vacancy-LA_data'!$B:$B,'Comm_vacancy-inputs_1'!$B1660)</f>
        <v>2785</v>
      </c>
      <c r="E1660" s="72">
        <f>SUMIFS('Comm_vacancy-LA_data'!F:F,'Comm_vacancy-LA_data'!$D:$D,'Comm_vacancy-inputs_1'!$C1660,'Comm_vacancy-LA_data'!$B:$B,'Comm_vacancy-inputs_1'!$B1660)</f>
        <v>202</v>
      </c>
      <c r="F1660" s="132">
        <f t="shared" si="50"/>
        <v>7.2531418312387796E-2</v>
      </c>
      <c r="G1660" s="108">
        <f t="shared" si="51"/>
        <v>44197</v>
      </c>
    </row>
    <row r="1661" spans="1:7" x14ac:dyDescent="0.35">
      <c r="A1661" s="72" t="s">
        <v>492</v>
      </c>
      <c r="B1661" s="72" t="s">
        <v>493</v>
      </c>
      <c r="C1661" s="72" t="s">
        <v>1091</v>
      </c>
      <c r="D1661" s="72">
        <f>SUMIFS('Comm_vacancy-LA_data'!E:E,'Comm_vacancy-LA_data'!$D:$D,'Comm_vacancy-inputs_1'!$C1661,'Comm_vacancy-LA_data'!$B:$B,'Comm_vacancy-inputs_1'!$B1661)</f>
        <v>2775</v>
      </c>
      <c r="E1661" s="72">
        <f>SUMIFS('Comm_vacancy-LA_data'!F:F,'Comm_vacancy-LA_data'!$D:$D,'Comm_vacancy-inputs_1'!$C1661,'Comm_vacancy-LA_data'!$B:$B,'Comm_vacancy-inputs_1'!$B1661)</f>
        <v>198</v>
      </c>
      <c r="F1661" s="132">
        <f t="shared" si="50"/>
        <v>7.1351351351351358E-2</v>
      </c>
      <c r="G1661" s="108">
        <f t="shared" si="51"/>
        <v>44105</v>
      </c>
    </row>
    <row r="1662" spans="1:7" x14ac:dyDescent="0.35">
      <c r="A1662" s="72" t="s">
        <v>492</v>
      </c>
      <c r="B1662" s="72" t="s">
        <v>493</v>
      </c>
      <c r="C1662" s="72" t="s">
        <v>1092</v>
      </c>
      <c r="D1662" s="72">
        <f>SUMIFS('Comm_vacancy-LA_data'!E:E,'Comm_vacancy-LA_data'!$D:$D,'Comm_vacancy-inputs_1'!$C1662,'Comm_vacancy-LA_data'!$B:$B,'Comm_vacancy-inputs_1'!$B1662)</f>
        <v>2710</v>
      </c>
      <c r="E1662" s="72">
        <f>SUMIFS('Comm_vacancy-LA_data'!F:F,'Comm_vacancy-LA_data'!$D:$D,'Comm_vacancy-inputs_1'!$C1662,'Comm_vacancy-LA_data'!$B:$B,'Comm_vacancy-inputs_1'!$B1662)</f>
        <v>201</v>
      </c>
      <c r="F1662" s="132">
        <f t="shared" si="50"/>
        <v>7.4169741697416969E-2</v>
      </c>
      <c r="G1662" s="108">
        <f t="shared" si="51"/>
        <v>44013</v>
      </c>
    </row>
    <row r="1663" spans="1:7" x14ac:dyDescent="0.35">
      <c r="A1663" s="72" t="s">
        <v>492</v>
      </c>
      <c r="B1663" s="72" t="s">
        <v>493</v>
      </c>
      <c r="C1663" s="72" t="s">
        <v>1093</v>
      </c>
      <c r="D1663" s="72">
        <f>SUMIFS('Comm_vacancy-LA_data'!E:E,'Comm_vacancy-LA_data'!$D:$D,'Comm_vacancy-inputs_1'!$C1663,'Comm_vacancy-LA_data'!$B:$B,'Comm_vacancy-inputs_1'!$B1663)</f>
        <v>2701</v>
      </c>
      <c r="E1663" s="72">
        <f>SUMIFS('Comm_vacancy-LA_data'!F:F,'Comm_vacancy-LA_data'!$D:$D,'Comm_vacancy-inputs_1'!$C1663,'Comm_vacancy-LA_data'!$B:$B,'Comm_vacancy-inputs_1'!$B1663)</f>
        <v>196</v>
      </c>
      <c r="F1663" s="132">
        <f t="shared" si="50"/>
        <v>7.2565716401332844E-2</v>
      </c>
      <c r="G1663" s="108">
        <f t="shared" si="51"/>
        <v>43922</v>
      </c>
    </row>
    <row r="1664" spans="1:7" x14ac:dyDescent="0.35">
      <c r="A1664" s="72" t="s">
        <v>492</v>
      </c>
      <c r="B1664" s="72" t="s">
        <v>493</v>
      </c>
      <c r="C1664" s="72" t="s">
        <v>1094</v>
      </c>
      <c r="D1664" s="72">
        <f>SUMIFS('Comm_vacancy-LA_data'!E:E,'Comm_vacancy-LA_data'!$D:$D,'Comm_vacancy-inputs_1'!$C1664,'Comm_vacancy-LA_data'!$B:$B,'Comm_vacancy-inputs_1'!$B1664)</f>
        <v>2676</v>
      </c>
      <c r="E1664" s="72">
        <f>SUMIFS('Comm_vacancy-LA_data'!F:F,'Comm_vacancy-LA_data'!$D:$D,'Comm_vacancy-inputs_1'!$C1664,'Comm_vacancy-LA_data'!$B:$B,'Comm_vacancy-inputs_1'!$B1664)</f>
        <v>169</v>
      </c>
      <c r="F1664" s="132">
        <f t="shared" si="50"/>
        <v>6.3153961136023923E-2</v>
      </c>
      <c r="G1664" s="108">
        <f t="shared" si="51"/>
        <v>43831</v>
      </c>
    </row>
    <row r="1665" spans="1:7" x14ac:dyDescent="0.35">
      <c r="A1665" s="72" t="s">
        <v>492</v>
      </c>
      <c r="B1665" s="72" t="s">
        <v>493</v>
      </c>
      <c r="C1665" s="72" t="s">
        <v>1095</v>
      </c>
      <c r="D1665" s="72">
        <f>SUMIFS('Comm_vacancy-LA_data'!E:E,'Comm_vacancy-LA_data'!$D:$D,'Comm_vacancy-inputs_1'!$C1665,'Comm_vacancy-LA_data'!$B:$B,'Comm_vacancy-inputs_1'!$B1665)</f>
        <v>2673</v>
      </c>
      <c r="E1665" s="72">
        <f>SUMIFS('Comm_vacancy-LA_data'!F:F,'Comm_vacancy-LA_data'!$D:$D,'Comm_vacancy-inputs_1'!$C1665,'Comm_vacancy-LA_data'!$B:$B,'Comm_vacancy-inputs_1'!$B1665)</f>
        <v>175</v>
      </c>
      <c r="F1665" s="132">
        <f t="shared" si="50"/>
        <v>6.5469509913954352E-2</v>
      </c>
      <c r="G1665" s="108">
        <f t="shared" si="51"/>
        <v>43739</v>
      </c>
    </row>
    <row r="1666" spans="1:7" x14ac:dyDescent="0.35">
      <c r="A1666" s="72" t="s">
        <v>492</v>
      </c>
      <c r="B1666" s="72" t="s">
        <v>493</v>
      </c>
      <c r="C1666" s="72" t="s">
        <v>1096</v>
      </c>
      <c r="D1666" s="72">
        <f>SUMIFS('Comm_vacancy-LA_data'!E:E,'Comm_vacancy-LA_data'!$D:$D,'Comm_vacancy-inputs_1'!$C1666,'Comm_vacancy-LA_data'!$B:$B,'Comm_vacancy-inputs_1'!$B1666)</f>
        <v>2672</v>
      </c>
      <c r="E1666" s="72">
        <f>SUMIFS('Comm_vacancy-LA_data'!F:F,'Comm_vacancy-LA_data'!$D:$D,'Comm_vacancy-inputs_1'!$C1666,'Comm_vacancy-LA_data'!$B:$B,'Comm_vacancy-inputs_1'!$B1666)</f>
        <v>176</v>
      </c>
      <c r="F1666" s="132">
        <f t="shared" si="50"/>
        <v>6.5868263473053898E-2</v>
      </c>
      <c r="G1666" s="108">
        <f t="shared" si="51"/>
        <v>43647</v>
      </c>
    </row>
    <row r="1667" spans="1:7" x14ac:dyDescent="0.35">
      <c r="A1667" s="72" t="s">
        <v>492</v>
      </c>
      <c r="B1667" s="72" t="s">
        <v>493</v>
      </c>
      <c r="C1667" s="72" t="s">
        <v>1097</v>
      </c>
      <c r="D1667" s="72">
        <f>SUMIFS('Comm_vacancy-LA_data'!E:E,'Comm_vacancy-LA_data'!$D:$D,'Comm_vacancy-inputs_1'!$C1667,'Comm_vacancy-LA_data'!$B:$B,'Comm_vacancy-inputs_1'!$B1667)</f>
        <v>2670</v>
      </c>
      <c r="E1667" s="72">
        <f>SUMIFS('Comm_vacancy-LA_data'!F:F,'Comm_vacancy-LA_data'!$D:$D,'Comm_vacancy-inputs_1'!$C1667,'Comm_vacancy-LA_data'!$B:$B,'Comm_vacancy-inputs_1'!$B1667)</f>
        <v>187</v>
      </c>
      <c r="F1667" s="132">
        <f t="shared" ref="F1667:F1730" si="52">IF(E1667&lt;&gt;0,E1667/D1667,"-")</f>
        <v>7.0037453183520601E-2</v>
      </c>
      <c r="G1667" s="108">
        <f t="shared" ref="G1667:G1730" si="53">DATE(LEFT(C1667,4),RIGHT(LEFT(C1667,7),2),1)</f>
        <v>43556</v>
      </c>
    </row>
    <row r="1668" spans="1:7" x14ac:dyDescent="0.35">
      <c r="A1668" s="72" t="s">
        <v>492</v>
      </c>
      <c r="B1668" s="72" t="s">
        <v>493</v>
      </c>
      <c r="C1668" s="72" t="s">
        <v>1098</v>
      </c>
      <c r="D1668" s="72">
        <f>SUMIFS('Comm_vacancy-LA_data'!E:E,'Comm_vacancy-LA_data'!$D:$D,'Comm_vacancy-inputs_1'!$C1668,'Comm_vacancy-LA_data'!$B:$B,'Comm_vacancy-inputs_1'!$B1668)</f>
        <v>2653</v>
      </c>
      <c r="E1668" s="72">
        <f>SUMIFS('Comm_vacancy-LA_data'!F:F,'Comm_vacancy-LA_data'!$D:$D,'Comm_vacancy-inputs_1'!$C1668,'Comm_vacancy-LA_data'!$B:$B,'Comm_vacancy-inputs_1'!$B1668)</f>
        <v>192</v>
      </c>
      <c r="F1668" s="132">
        <f t="shared" si="52"/>
        <v>7.2370900866943089E-2</v>
      </c>
      <c r="G1668" s="108">
        <f t="shared" si="53"/>
        <v>43466</v>
      </c>
    </row>
    <row r="1669" spans="1:7" x14ac:dyDescent="0.35">
      <c r="A1669" s="72" t="s">
        <v>492</v>
      </c>
      <c r="B1669" s="72" t="s">
        <v>493</v>
      </c>
      <c r="C1669" s="72" t="s">
        <v>1099</v>
      </c>
      <c r="D1669" s="72">
        <f>SUMIFS('Comm_vacancy-LA_data'!E:E,'Comm_vacancy-LA_data'!$D:$D,'Comm_vacancy-inputs_1'!$C1669,'Comm_vacancy-LA_data'!$B:$B,'Comm_vacancy-inputs_1'!$B1669)</f>
        <v>2793</v>
      </c>
      <c r="E1669" s="72">
        <f>SUMIFS('Comm_vacancy-LA_data'!F:F,'Comm_vacancy-LA_data'!$D:$D,'Comm_vacancy-inputs_1'!$C1669,'Comm_vacancy-LA_data'!$B:$B,'Comm_vacancy-inputs_1'!$B1669)</f>
        <v>209</v>
      </c>
      <c r="F1669" s="132">
        <f t="shared" si="52"/>
        <v>7.4829931972789115E-2</v>
      </c>
      <c r="G1669" s="108">
        <f t="shared" si="53"/>
        <v>43374</v>
      </c>
    </row>
    <row r="1670" spans="1:7" x14ac:dyDescent="0.35">
      <c r="A1670" s="72" t="s">
        <v>494</v>
      </c>
      <c r="B1670" s="72" t="s">
        <v>495</v>
      </c>
      <c r="C1670" s="72" t="s">
        <v>1088</v>
      </c>
      <c r="D1670" s="72">
        <f>SUMIFS('Comm_vacancy-LA_data'!E:E,'Comm_vacancy-LA_data'!$D:$D,'Comm_vacancy-inputs_1'!$C1670,'Comm_vacancy-LA_data'!$B:$B,'Comm_vacancy-inputs_1'!$B1670)</f>
        <v>3183</v>
      </c>
      <c r="E1670" s="72">
        <f>SUMIFS('Comm_vacancy-LA_data'!F:F,'Comm_vacancy-LA_data'!$D:$D,'Comm_vacancy-inputs_1'!$C1670,'Comm_vacancy-LA_data'!$B:$B,'Comm_vacancy-inputs_1'!$B1670)</f>
        <v>202</v>
      </c>
      <c r="F1670" s="132">
        <f t="shared" si="52"/>
        <v>6.3462142632736418E-2</v>
      </c>
      <c r="G1670" s="108">
        <f t="shared" si="53"/>
        <v>44378</v>
      </c>
    </row>
    <row r="1671" spans="1:7" x14ac:dyDescent="0.35">
      <c r="A1671" s="72" t="s">
        <v>494</v>
      </c>
      <c r="B1671" s="72" t="s">
        <v>495</v>
      </c>
      <c r="C1671" s="72" t="s">
        <v>1089</v>
      </c>
      <c r="D1671" s="72">
        <f>SUMIFS('Comm_vacancy-LA_data'!E:E,'Comm_vacancy-LA_data'!$D:$D,'Comm_vacancy-inputs_1'!$C1671,'Comm_vacancy-LA_data'!$B:$B,'Comm_vacancy-inputs_1'!$B1671)</f>
        <v>3181</v>
      </c>
      <c r="E1671" s="72">
        <f>SUMIFS('Comm_vacancy-LA_data'!F:F,'Comm_vacancy-LA_data'!$D:$D,'Comm_vacancy-inputs_1'!$C1671,'Comm_vacancy-LA_data'!$B:$B,'Comm_vacancy-inputs_1'!$B1671)</f>
        <v>196</v>
      </c>
      <c r="F1671" s="132">
        <f t="shared" si="52"/>
        <v>6.1615844074190504E-2</v>
      </c>
      <c r="G1671" s="108">
        <f t="shared" si="53"/>
        <v>44287</v>
      </c>
    </row>
    <row r="1672" spans="1:7" x14ac:dyDescent="0.35">
      <c r="A1672" s="72" t="s">
        <v>494</v>
      </c>
      <c r="B1672" s="72" t="s">
        <v>495</v>
      </c>
      <c r="C1672" s="72" t="s">
        <v>1090</v>
      </c>
      <c r="D1672" s="72">
        <f>SUMIFS('Comm_vacancy-LA_data'!E:E,'Comm_vacancy-LA_data'!$D:$D,'Comm_vacancy-inputs_1'!$C1672,'Comm_vacancy-LA_data'!$B:$B,'Comm_vacancy-inputs_1'!$B1672)</f>
        <v>3182</v>
      </c>
      <c r="E1672" s="72">
        <f>SUMIFS('Comm_vacancy-LA_data'!F:F,'Comm_vacancy-LA_data'!$D:$D,'Comm_vacancy-inputs_1'!$C1672,'Comm_vacancy-LA_data'!$B:$B,'Comm_vacancy-inputs_1'!$B1672)</f>
        <v>198</v>
      </c>
      <c r="F1672" s="132">
        <f t="shared" si="52"/>
        <v>6.2225015713387809E-2</v>
      </c>
      <c r="G1672" s="108">
        <f t="shared" si="53"/>
        <v>44197</v>
      </c>
    </row>
    <row r="1673" spans="1:7" x14ac:dyDescent="0.35">
      <c r="A1673" s="72" t="s">
        <v>494</v>
      </c>
      <c r="B1673" s="72" t="s">
        <v>495</v>
      </c>
      <c r="C1673" s="72" t="s">
        <v>1091</v>
      </c>
      <c r="D1673" s="72">
        <f>SUMIFS('Comm_vacancy-LA_data'!E:E,'Comm_vacancy-LA_data'!$D:$D,'Comm_vacancy-inputs_1'!$C1673,'Comm_vacancy-LA_data'!$B:$B,'Comm_vacancy-inputs_1'!$B1673)</f>
        <v>3184</v>
      </c>
      <c r="E1673" s="72">
        <f>SUMIFS('Comm_vacancy-LA_data'!F:F,'Comm_vacancy-LA_data'!$D:$D,'Comm_vacancy-inputs_1'!$C1673,'Comm_vacancy-LA_data'!$B:$B,'Comm_vacancy-inputs_1'!$B1673)</f>
        <v>211</v>
      </c>
      <c r="F1673" s="132">
        <f t="shared" si="52"/>
        <v>6.626884422110553E-2</v>
      </c>
      <c r="G1673" s="108">
        <f t="shared" si="53"/>
        <v>44105</v>
      </c>
    </row>
    <row r="1674" spans="1:7" x14ac:dyDescent="0.35">
      <c r="A1674" s="72" t="s">
        <v>494</v>
      </c>
      <c r="B1674" s="72" t="s">
        <v>495</v>
      </c>
      <c r="C1674" s="72" t="s">
        <v>1092</v>
      </c>
      <c r="D1674" s="72">
        <f>SUMIFS('Comm_vacancy-LA_data'!E:E,'Comm_vacancy-LA_data'!$D:$D,'Comm_vacancy-inputs_1'!$C1674,'Comm_vacancy-LA_data'!$B:$B,'Comm_vacancy-inputs_1'!$B1674)</f>
        <v>3177</v>
      </c>
      <c r="E1674" s="72">
        <f>SUMIFS('Comm_vacancy-LA_data'!F:F,'Comm_vacancy-LA_data'!$D:$D,'Comm_vacancy-inputs_1'!$C1674,'Comm_vacancy-LA_data'!$B:$B,'Comm_vacancy-inputs_1'!$B1674)</f>
        <v>199</v>
      </c>
      <c r="F1674" s="132">
        <f t="shared" si="52"/>
        <v>6.2637708530059802E-2</v>
      </c>
      <c r="G1674" s="108">
        <f t="shared" si="53"/>
        <v>44013</v>
      </c>
    </row>
    <row r="1675" spans="1:7" x14ac:dyDescent="0.35">
      <c r="A1675" s="72" t="s">
        <v>494</v>
      </c>
      <c r="B1675" s="72" t="s">
        <v>495</v>
      </c>
      <c r="C1675" s="72" t="s">
        <v>1093</v>
      </c>
      <c r="D1675" s="72">
        <f>SUMIFS('Comm_vacancy-LA_data'!E:E,'Comm_vacancy-LA_data'!$D:$D,'Comm_vacancy-inputs_1'!$C1675,'Comm_vacancy-LA_data'!$B:$B,'Comm_vacancy-inputs_1'!$B1675)</f>
        <v>3132</v>
      </c>
      <c r="E1675" s="72">
        <f>SUMIFS('Comm_vacancy-LA_data'!F:F,'Comm_vacancy-LA_data'!$D:$D,'Comm_vacancy-inputs_1'!$C1675,'Comm_vacancy-LA_data'!$B:$B,'Comm_vacancy-inputs_1'!$B1675)</f>
        <v>203</v>
      </c>
      <c r="F1675" s="132">
        <f t="shared" si="52"/>
        <v>6.4814814814814811E-2</v>
      </c>
      <c r="G1675" s="108">
        <f t="shared" si="53"/>
        <v>43922</v>
      </c>
    </row>
    <row r="1676" spans="1:7" x14ac:dyDescent="0.35">
      <c r="A1676" s="72" t="s">
        <v>494</v>
      </c>
      <c r="B1676" s="72" t="s">
        <v>495</v>
      </c>
      <c r="C1676" s="72" t="s">
        <v>1094</v>
      </c>
      <c r="D1676" s="72">
        <f>SUMIFS('Comm_vacancy-LA_data'!E:E,'Comm_vacancy-LA_data'!$D:$D,'Comm_vacancy-inputs_1'!$C1676,'Comm_vacancy-LA_data'!$B:$B,'Comm_vacancy-inputs_1'!$B1676)</f>
        <v>3111</v>
      </c>
      <c r="E1676" s="72">
        <f>SUMIFS('Comm_vacancy-LA_data'!F:F,'Comm_vacancy-LA_data'!$D:$D,'Comm_vacancy-inputs_1'!$C1676,'Comm_vacancy-LA_data'!$B:$B,'Comm_vacancy-inputs_1'!$B1676)</f>
        <v>187</v>
      </c>
      <c r="F1676" s="132">
        <f t="shared" si="52"/>
        <v>6.0109289617486336E-2</v>
      </c>
      <c r="G1676" s="108">
        <f t="shared" si="53"/>
        <v>43831</v>
      </c>
    </row>
    <row r="1677" spans="1:7" x14ac:dyDescent="0.35">
      <c r="A1677" s="72" t="s">
        <v>494</v>
      </c>
      <c r="B1677" s="72" t="s">
        <v>495</v>
      </c>
      <c r="C1677" s="72" t="s">
        <v>1095</v>
      </c>
      <c r="D1677" s="72">
        <f>SUMIFS('Comm_vacancy-LA_data'!E:E,'Comm_vacancy-LA_data'!$D:$D,'Comm_vacancy-inputs_1'!$C1677,'Comm_vacancy-LA_data'!$B:$B,'Comm_vacancy-inputs_1'!$B1677)</f>
        <v>3087</v>
      </c>
      <c r="E1677" s="72">
        <f>SUMIFS('Comm_vacancy-LA_data'!F:F,'Comm_vacancy-LA_data'!$D:$D,'Comm_vacancy-inputs_1'!$C1677,'Comm_vacancy-LA_data'!$B:$B,'Comm_vacancy-inputs_1'!$B1677)</f>
        <v>182</v>
      </c>
      <c r="F1677" s="132">
        <f t="shared" si="52"/>
        <v>5.8956916099773243E-2</v>
      </c>
      <c r="G1677" s="108">
        <f t="shared" si="53"/>
        <v>43739</v>
      </c>
    </row>
    <row r="1678" spans="1:7" x14ac:dyDescent="0.35">
      <c r="A1678" s="72" t="s">
        <v>494</v>
      </c>
      <c r="B1678" s="72" t="s">
        <v>495</v>
      </c>
      <c r="C1678" s="72" t="s">
        <v>1096</v>
      </c>
      <c r="D1678" s="72">
        <f>SUMIFS('Comm_vacancy-LA_data'!E:E,'Comm_vacancy-LA_data'!$D:$D,'Comm_vacancy-inputs_1'!$C1678,'Comm_vacancy-LA_data'!$B:$B,'Comm_vacancy-inputs_1'!$B1678)</f>
        <v>3069</v>
      </c>
      <c r="E1678" s="72">
        <f>SUMIFS('Comm_vacancy-LA_data'!F:F,'Comm_vacancy-LA_data'!$D:$D,'Comm_vacancy-inputs_1'!$C1678,'Comm_vacancy-LA_data'!$B:$B,'Comm_vacancy-inputs_1'!$B1678)</f>
        <v>176</v>
      </c>
      <c r="F1678" s="132">
        <f t="shared" si="52"/>
        <v>5.7347670250896057E-2</v>
      </c>
      <c r="G1678" s="108">
        <f t="shared" si="53"/>
        <v>43647</v>
      </c>
    </row>
    <row r="1679" spans="1:7" x14ac:dyDescent="0.35">
      <c r="A1679" s="72" t="s">
        <v>494</v>
      </c>
      <c r="B1679" s="72" t="s">
        <v>495</v>
      </c>
      <c r="C1679" s="72" t="s">
        <v>1097</v>
      </c>
      <c r="D1679" s="72">
        <f>SUMIFS('Comm_vacancy-LA_data'!E:E,'Comm_vacancy-LA_data'!$D:$D,'Comm_vacancy-inputs_1'!$C1679,'Comm_vacancy-LA_data'!$B:$B,'Comm_vacancy-inputs_1'!$B1679)</f>
        <v>3071</v>
      </c>
      <c r="E1679" s="72">
        <f>SUMIFS('Comm_vacancy-LA_data'!F:F,'Comm_vacancy-LA_data'!$D:$D,'Comm_vacancy-inputs_1'!$C1679,'Comm_vacancy-LA_data'!$B:$B,'Comm_vacancy-inputs_1'!$B1679)</f>
        <v>170</v>
      </c>
      <c r="F1679" s="132">
        <f t="shared" si="52"/>
        <v>5.5356561380657768E-2</v>
      </c>
      <c r="G1679" s="108">
        <f t="shared" si="53"/>
        <v>43556</v>
      </c>
    </row>
    <row r="1680" spans="1:7" x14ac:dyDescent="0.35">
      <c r="A1680" s="72" t="s">
        <v>494</v>
      </c>
      <c r="B1680" s="72" t="s">
        <v>495</v>
      </c>
      <c r="C1680" s="72" t="s">
        <v>1098</v>
      </c>
      <c r="D1680" s="72">
        <f>SUMIFS('Comm_vacancy-LA_data'!E:E,'Comm_vacancy-LA_data'!$D:$D,'Comm_vacancy-inputs_1'!$C1680,'Comm_vacancy-LA_data'!$B:$B,'Comm_vacancy-inputs_1'!$B1680)</f>
        <v>3035</v>
      </c>
      <c r="E1680" s="72">
        <f>SUMIFS('Comm_vacancy-LA_data'!F:F,'Comm_vacancy-LA_data'!$D:$D,'Comm_vacancy-inputs_1'!$C1680,'Comm_vacancy-LA_data'!$B:$B,'Comm_vacancy-inputs_1'!$B1680)</f>
        <v>162</v>
      </c>
      <c r="F1680" s="132">
        <f t="shared" si="52"/>
        <v>5.3377265238879736E-2</v>
      </c>
      <c r="G1680" s="108">
        <f t="shared" si="53"/>
        <v>43466</v>
      </c>
    </row>
    <row r="1681" spans="1:7" x14ac:dyDescent="0.35">
      <c r="A1681" s="72" t="s">
        <v>494</v>
      </c>
      <c r="B1681" s="72" t="s">
        <v>495</v>
      </c>
      <c r="C1681" s="72" t="s">
        <v>1099</v>
      </c>
      <c r="D1681" s="72">
        <f>SUMIFS('Comm_vacancy-LA_data'!E:E,'Comm_vacancy-LA_data'!$D:$D,'Comm_vacancy-inputs_1'!$C1681,'Comm_vacancy-LA_data'!$B:$B,'Comm_vacancy-inputs_1'!$B1681)</f>
        <v>3133</v>
      </c>
      <c r="E1681" s="72">
        <f>SUMIFS('Comm_vacancy-LA_data'!F:F,'Comm_vacancy-LA_data'!$D:$D,'Comm_vacancy-inputs_1'!$C1681,'Comm_vacancy-LA_data'!$B:$B,'Comm_vacancy-inputs_1'!$B1681)</f>
        <v>190</v>
      </c>
      <c r="F1681" s="132">
        <f t="shared" si="52"/>
        <v>6.0644749441429939E-2</v>
      </c>
      <c r="G1681" s="108">
        <f t="shared" si="53"/>
        <v>43374</v>
      </c>
    </row>
    <row r="1682" spans="1:7" x14ac:dyDescent="0.35">
      <c r="A1682" s="72" t="s">
        <v>498</v>
      </c>
      <c r="B1682" s="72" t="s">
        <v>499</v>
      </c>
      <c r="C1682" s="72" t="s">
        <v>1088</v>
      </c>
      <c r="D1682" s="72">
        <f>SUMIFS('Comm_vacancy-LA_data'!E:E,'Comm_vacancy-LA_data'!$D:$D,'Comm_vacancy-inputs_1'!$C1682,'Comm_vacancy-LA_data'!$B:$B,'Comm_vacancy-inputs_1'!$B1682)</f>
        <v>7255</v>
      </c>
      <c r="E1682" s="72">
        <f>SUMIFS('Comm_vacancy-LA_data'!F:F,'Comm_vacancy-LA_data'!$D:$D,'Comm_vacancy-inputs_1'!$C1682,'Comm_vacancy-LA_data'!$B:$B,'Comm_vacancy-inputs_1'!$B1682)</f>
        <v>879</v>
      </c>
      <c r="F1682" s="132">
        <f t="shared" si="52"/>
        <v>0.121157822191592</v>
      </c>
      <c r="G1682" s="108">
        <f t="shared" si="53"/>
        <v>44378</v>
      </c>
    </row>
    <row r="1683" spans="1:7" x14ac:dyDescent="0.35">
      <c r="A1683" s="72" t="s">
        <v>498</v>
      </c>
      <c r="B1683" s="72" t="s">
        <v>499</v>
      </c>
      <c r="C1683" s="72" t="s">
        <v>1089</v>
      </c>
      <c r="D1683" s="72">
        <f>SUMIFS('Comm_vacancy-LA_data'!E:E,'Comm_vacancy-LA_data'!$D:$D,'Comm_vacancy-inputs_1'!$C1683,'Comm_vacancy-LA_data'!$B:$B,'Comm_vacancy-inputs_1'!$B1683)</f>
        <v>7262</v>
      </c>
      <c r="E1683" s="72">
        <f>SUMIFS('Comm_vacancy-LA_data'!F:F,'Comm_vacancy-LA_data'!$D:$D,'Comm_vacancy-inputs_1'!$C1683,'Comm_vacancy-LA_data'!$B:$B,'Comm_vacancy-inputs_1'!$B1683)</f>
        <v>881</v>
      </c>
      <c r="F1683" s="132">
        <f t="shared" si="52"/>
        <v>0.12131644175158358</v>
      </c>
      <c r="G1683" s="108">
        <f t="shared" si="53"/>
        <v>44287</v>
      </c>
    </row>
    <row r="1684" spans="1:7" x14ac:dyDescent="0.35">
      <c r="A1684" s="72" t="s">
        <v>498</v>
      </c>
      <c r="B1684" s="72" t="s">
        <v>499</v>
      </c>
      <c r="C1684" s="72" t="s">
        <v>1090</v>
      </c>
      <c r="D1684" s="72">
        <f>SUMIFS('Comm_vacancy-LA_data'!E:E,'Comm_vacancy-LA_data'!$D:$D,'Comm_vacancy-inputs_1'!$C1684,'Comm_vacancy-LA_data'!$B:$B,'Comm_vacancy-inputs_1'!$B1684)</f>
        <v>7269</v>
      </c>
      <c r="E1684" s="72">
        <f>SUMIFS('Comm_vacancy-LA_data'!F:F,'Comm_vacancy-LA_data'!$D:$D,'Comm_vacancy-inputs_1'!$C1684,'Comm_vacancy-LA_data'!$B:$B,'Comm_vacancy-inputs_1'!$B1684)</f>
        <v>884</v>
      </c>
      <c r="F1684" s="132">
        <f t="shared" si="52"/>
        <v>0.12161232631723759</v>
      </c>
      <c r="G1684" s="108">
        <f t="shared" si="53"/>
        <v>44197</v>
      </c>
    </row>
    <row r="1685" spans="1:7" x14ac:dyDescent="0.35">
      <c r="A1685" s="72" t="s">
        <v>498</v>
      </c>
      <c r="B1685" s="72" t="s">
        <v>499</v>
      </c>
      <c r="C1685" s="72" t="s">
        <v>1091</v>
      </c>
      <c r="D1685" s="72">
        <f>SUMIFS('Comm_vacancy-LA_data'!E:E,'Comm_vacancy-LA_data'!$D:$D,'Comm_vacancy-inputs_1'!$C1685,'Comm_vacancy-LA_data'!$B:$B,'Comm_vacancy-inputs_1'!$B1685)</f>
        <v>7314</v>
      </c>
      <c r="E1685" s="72">
        <f>SUMIFS('Comm_vacancy-LA_data'!F:F,'Comm_vacancy-LA_data'!$D:$D,'Comm_vacancy-inputs_1'!$C1685,'Comm_vacancy-LA_data'!$B:$B,'Comm_vacancy-inputs_1'!$B1685)</f>
        <v>908</v>
      </c>
      <c r="F1685" s="132">
        <f t="shared" si="52"/>
        <v>0.12414547443259502</v>
      </c>
      <c r="G1685" s="108">
        <f t="shared" si="53"/>
        <v>44105</v>
      </c>
    </row>
    <row r="1686" spans="1:7" x14ac:dyDescent="0.35">
      <c r="A1686" s="72" t="s">
        <v>498</v>
      </c>
      <c r="B1686" s="72" t="s">
        <v>499</v>
      </c>
      <c r="C1686" s="72" t="s">
        <v>1092</v>
      </c>
      <c r="D1686" s="72">
        <f>SUMIFS('Comm_vacancy-LA_data'!E:E,'Comm_vacancy-LA_data'!$D:$D,'Comm_vacancy-inputs_1'!$C1686,'Comm_vacancy-LA_data'!$B:$B,'Comm_vacancy-inputs_1'!$B1686)</f>
        <v>7301</v>
      </c>
      <c r="E1686" s="72">
        <f>SUMIFS('Comm_vacancy-LA_data'!F:F,'Comm_vacancy-LA_data'!$D:$D,'Comm_vacancy-inputs_1'!$C1686,'Comm_vacancy-LA_data'!$B:$B,'Comm_vacancy-inputs_1'!$B1686)</f>
        <v>914</v>
      </c>
      <c r="F1686" s="132">
        <f t="shared" si="52"/>
        <v>0.12518833036570332</v>
      </c>
      <c r="G1686" s="108">
        <f t="shared" si="53"/>
        <v>44013</v>
      </c>
    </row>
    <row r="1687" spans="1:7" x14ac:dyDescent="0.35">
      <c r="A1687" s="72" t="s">
        <v>498</v>
      </c>
      <c r="B1687" s="72" t="s">
        <v>499</v>
      </c>
      <c r="C1687" s="72" t="s">
        <v>1093</v>
      </c>
      <c r="D1687" s="72">
        <f>SUMIFS('Comm_vacancy-LA_data'!E:E,'Comm_vacancy-LA_data'!$D:$D,'Comm_vacancy-inputs_1'!$C1687,'Comm_vacancy-LA_data'!$B:$B,'Comm_vacancy-inputs_1'!$B1687)</f>
        <v>7264</v>
      </c>
      <c r="E1687" s="72">
        <f>SUMIFS('Comm_vacancy-LA_data'!F:F,'Comm_vacancy-LA_data'!$D:$D,'Comm_vacancy-inputs_1'!$C1687,'Comm_vacancy-LA_data'!$B:$B,'Comm_vacancy-inputs_1'!$B1687)</f>
        <v>937</v>
      </c>
      <c r="F1687" s="132">
        <f t="shared" si="52"/>
        <v>0.12899229074889867</v>
      </c>
      <c r="G1687" s="108">
        <f t="shared" si="53"/>
        <v>43922</v>
      </c>
    </row>
    <row r="1688" spans="1:7" x14ac:dyDescent="0.35">
      <c r="A1688" s="72" t="s">
        <v>498</v>
      </c>
      <c r="B1688" s="72" t="s">
        <v>499</v>
      </c>
      <c r="C1688" s="72" t="s">
        <v>1094</v>
      </c>
      <c r="D1688" s="72">
        <f>SUMIFS('Comm_vacancy-LA_data'!E:E,'Comm_vacancy-LA_data'!$D:$D,'Comm_vacancy-inputs_1'!$C1688,'Comm_vacancy-LA_data'!$B:$B,'Comm_vacancy-inputs_1'!$B1688)</f>
        <v>7400</v>
      </c>
      <c r="E1688" s="72">
        <f>SUMIFS('Comm_vacancy-LA_data'!F:F,'Comm_vacancy-LA_data'!$D:$D,'Comm_vacancy-inputs_1'!$C1688,'Comm_vacancy-LA_data'!$B:$B,'Comm_vacancy-inputs_1'!$B1688)</f>
        <v>1086</v>
      </c>
      <c r="F1688" s="132">
        <f t="shared" si="52"/>
        <v>0.14675675675675676</v>
      </c>
      <c r="G1688" s="108">
        <f t="shared" si="53"/>
        <v>43831</v>
      </c>
    </row>
    <row r="1689" spans="1:7" x14ac:dyDescent="0.35">
      <c r="A1689" s="72" t="s">
        <v>498</v>
      </c>
      <c r="B1689" s="72" t="s">
        <v>499</v>
      </c>
      <c r="C1689" s="72" t="s">
        <v>1095</v>
      </c>
      <c r="D1689" s="72">
        <f>SUMIFS('Comm_vacancy-LA_data'!E:E,'Comm_vacancy-LA_data'!$D:$D,'Comm_vacancy-inputs_1'!$C1689,'Comm_vacancy-LA_data'!$B:$B,'Comm_vacancy-inputs_1'!$B1689)</f>
        <v>7398</v>
      </c>
      <c r="E1689" s="72">
        <f>SUMIFS('Comm_vacancy-LA_data'!F:F,'Comm_vacancy-LA_data'!$D:$D,'Comm_vacancy-inputs_1'!$C1689,'Comm_vacancy-LA_data'!$B:$B,'Comm_vacancy-inputs_1'!$B1689)</f>
        <v>1118</v>
      </c>
      <c r="F1689" s="132">
        <f t="shared" si="52"/>
        <v>0.15112192484455259</v>
      </c>
      <c r="G1689" s="108">
        <f t="shared" si="53"/>
        <v>43739</v>
      </c>
    </row>
    <row r="1690" spans="1:7" x14ac:dyDescent="0.35">
      <c r="A1690" s="72" t="s">
        <v>498</v>
      </c>
      <c r="B1690" s="72" t="s">
        <v>499</v>
      </c>
      <c r="C1690" s="72" t="s">
        <v>1096</v>
      </c>
      <c r="D1690" s="72">
        <f>SUMIFS('Comm_vacancy-LA_data'!E:E,'Comm_vacancy-LA_data'!$D:$D,'Comm_vacancy-inputs_1'!$C1690,'Comm_vacancy-LA_data'!$B:$B,'Comm_vacancy-inputs_1'!$B1690)</f>
        <v>7334</v>
      </c>
      <c r="E1690" s="72">
        <f>SUMIFS('Comm_vacancy-LA_data'!F:F,'Comm_vacancy-LA_data'!$D:$D,'Comm_vacancy-inputs_1'!$C1690,'Comm_vacancy-LA_data'!$B:$B,'Comm_vacancy-inputs_1'!$B1690)</f>
        <v>1003</v>
      </c>
      <c r="F1690" s="132">
        <f t="shared" si="52"/>
        <v>0.13676029451868013</v>
      </c>
      <c r="G1690" s="108">
        <f t="shared" si="53"/>
        <v>43647</v>
      </c>
    </row>
    <row r="1691" spans="1:7" x14ac:dyDescent="0.35">
      <c r="A1691" s="72" t="s">
        <v>498</v>
      </c>
      <c r="B1691" s="72" t="s">
        <v>499</v>
      </c>
      <c r="C1691" s="72" t="s">
        <v>1097</v>
      </c>
      <c r="D1691" s="72">
        <f>SUMIFS('Comm_vacancy-LA_data'!E:E,'Comm_vacancy-LA_data'!$D:$D,'Comm_vacancy-inputs_1'!$C1691,'Comm_vacancy-LA_data'!$B:$B,'Comm_vacancy-inputs_1'!$B1691)</f>
        <v>7333</v>
      </c>
      <c r="E1691" s="72">
        <f>SUMIFS('Comm_vacancy-LA_data'!F:F,'Comm_vacancy-LA_data'!$D:$D,'Comm_vacancy-inputs_1'!$C1691,'Comm_vacancy-LA_data'!$B:$B,'Comm_vacancy-inputs_1'!$B1691)</f>
        <v>1067</v>
      </c>
      <c r="F1691" s="132">
        <f t="shared" si="52"/>
        <v>0.14550661393699713</v>
      </c>
      <c r="G1691" s="108">
        <f t="shared" si="53"/>
        <v>43556</v>
      </c>
    </row>
    <row r="1692" spans="1:7" x14ac:dyDescent="0.35">
      <c r="A1692" s="72" t="s">
        <v>498</v>
      </c>
      <c r="B1692" s="72" t="s">
        <v>499</v>
      </c>
      <c r="C1692" s="72" t="s">
        <v>1098</v>
      </c>
      <c r="D1692" s="72">
        <f>SUMIFS('Comm_vacancy-LA_data'!E:E,'Comm_vacancy-LA_data'!$D:$D,'Comm_vacancy-inputs_1'!$C1692,'Comm_vacancy-LA_data'!$B:$B,'Comm_vacancy-inputs_1'!$B1692)</f>
        <v>7106</v>
      </c>
      <c r="E1692" s="72">
        <f>SUMIFS('Comm_vacancy-LA_data'!F:F,'Comm_vacancy-LA_data'!$D:$D,'Comm_vacancy-inputs_1'!$C1692,'Comm_vacancy-LA_data'!$B:$B,'Comm_vacancy-inputs_1'!$B1692)</f>
        <v>982</v>
      </c>
      <c r="F1692" s="132">
        <f t="shared" si="52"/>
        <v>0.13819307627357164</v>
      </c>
      <c r="G1692" s="108">
        <f t="shared" si="53"/>
        <v>43466</v>
      </c>
    </row>
    <row r="1693" spans="1:7" x14ac:dyDescent="0.35">
      <c r="A1693" s="72" t="s">
        <v>498</v>
      </c>
      <c r="B1693" s="72" t="s">
        <v>499</v>
      </c>
      <c r="C1693" s="72" t="s">
        <v>1099</v>
      </c>
      <c r="D1693" s="72">
        <f>SUMIFS('Comm_vacancy-LA_data'!E:E,'Comm_vacancy-LA_data'!$D:$D,'Comm_vacancy-inputs_1'!$C1693,'Comm_vacancy-LA_data'!$B:$B,'Comm_vacancy-inputs_1'!$B1693)</f>
        <v>7387</v>
      </c>
      <c r="E1693" s="72">
        <f>SUMIFS('Comm_vacancy-LA_data'!F:F,'Comm_vacancy-LA_data'!$D:$D,'Comm_vacancy-inputs_1'!$C1693,'Comm_vacancy-LA_data'!$B:$B,'Comm_vacancy-inputs_1'!$B1693)</f>
        <v>1055</v>
      </c>
      <c r="F1693" s="132">
        <f t="shared" si="52"/>
        <v>0.14281846487071884</v>
      </c>
      <c r="G1693" s="108">
        <f t="shared" si="53"/>
        <v>43374</v>
      </c>
    </row>
    <row r="1694" spans="1:7" x14ac:dyDescent="0.35">
      <c r="A1694" s="72" t="s">
        <v>500</v>
      </c>
      <c r="B1694" s="72" t="s">
        <v>501</v>
      </c>
      <c r="C1694" s="72" t="s">
        <v>1088</v>
      </c>
      <c r="D1694" s="72">
        <f>SUMIFS('Comm_vacancy-LA_data'!E:E,'Comm_vacancy-LA_data'!$D:$D,'Comm_vacancy-inputs_1'!$C1694,'Comm_vacancy-LA_data'!$B:$B,'Comm_vacancy-inputs_1'!$B1694)</f>
        <v>2829</v>
      </c>
      <c r="E1694" s="72">
        <f>SUMIFS('Comm_vacancy-LA_data'!F:F,'Comm_vacancy-LA_data'!$D:$D,'Comm_vacancy-inputs_1'!$C1694,'Comm_vacancy-LA_data'!$B:$B,'Comm_vacancy-inputs_1'!$B1694)</f>
        <v>112</v>
      </c>
      <c r="F1694" s="132">
        <f t="shared" si="52"/>
        <v>3.9589961117002477E-2</v>
      </c>
      <c r="G1694" s="108">
        <f t="shared" si="53"/>
        <v>44378</v>
      </c>
    </row>
    <row r="1695" spans="1:7" x14ac:dyDescent="0.35">
      <c r="A1695" s="72" t="s">
        <v>500</v>
      </c>
      <c r="B1695" s="72" t="s">
        <v>501</v>
      </c>
      <c r="C1695" s="72" t="s">
        <v>1089</v>
      </c>
      <c r="D1695" s="72">
        <f>SUMIFS('Comm_vacancy-LA_data'!E:E,'Comm_vacancy-LA_data'!$D:$D,'Comm_vacancy-inputs_1'!$C1695,'Comm_vacancy-LA_data'!$B:$B,'Comm_vacancy-inputs_1'!$B1695)</f>
        <v>2829</v>
      </c>
      <c r="E1695" s="72">
        <f>SUMIFS('Comm_vacancy-LA_data'!F:F,'Comm_vacancy-LA_data'!$D:$D,'Comm_vacancy-inputs_1'!$C1695,'Comm_vacancy-LA_data'!$B:$B,'Comm_vacancy-inputs_1'!$B1695)</f>
        <v>115</v>
      </c>
      <c r="F1695" s="132">
        <f t="shared" si="52"/>
        <v>4.065040650406504E-2</v>
      </c>
      <c r="G1695" s="108">
        <f t="shared" si="53"/>
        <v>44287</v>
      </c>
    </row>
    <row r="1696" spans="1:7" x14ac:dyDescent="0.35">
      <c r="A1696" s="72" t="s">
        <v>500</v>
      </c>
      <c r="B1696" s="72" t="s">
        <v>501</v>
      </c>
      <c r="C1696" s="72" t="s">
        <v>1090</v>
      </c>
      <c r="D1696" s="72">
        <f>SUMIFS('Comm_vacancy-LA_data'!E:E,'Comm_vacancy-LA_data'!$D:$D,'Comm_vacancy-inputs_1'!$C1696,'Comm_vacancy-LA_data'!$B:$B,'Comm_vacancy-inputs_1'!$B1696)</f>
        <v>2825</v>
      </c>
      <c r="E1696" s="72">
        <f>SUMIFS('Comm_vacancy-LA_data'!F:F,'Comm_vacancy-LA_data'!$D:$D,'Comm_vacancy-inputs_1'!$C1696,'Comm_vacancy-LA_data'!$B:$B,'Comm_vacancy-inputs_1'!$B1696)</f>
        <v>115</v>
      </c>
      <c r="F1696" s="132">
        <f t="shared" si="52"/>
        <v>4.0707964601769911E-2</v>
      </c>
      <c r="G1696" s="108">
        <f t="shared" si="53"/>
        <v>44197</v>
      </c>
    </row>
    <row r="1697" spans="1:7" x14ac:dyDescent="0.35">
      <c r="A1697" s="72" t="s">
        <v>500</v>
      </c>
      <c r="B1697" s="72" t="s">
        <v>501</v>
      </c>
      <c r="C1697" s="72" t="s">
        <v>1091</v>
      </c>
      <c r="D1697" s="72">
        <f>SUMIFS('Comm_vacancy-LA_data'!E:E,'Comm_vacancy-LA_data'!$D:$D,'Comm_vacancy-inputs_1'!$C1697,'Comm_vacancy-LA_data'!$B:$B,'Comm_vacancy-inputs_1'!$B1697)</f>
        <v>2811</v>
      </c>
      <c r="E1697" s="72">
        <f>SUMIFS('Comm_vacancy-LA_data'!F:F,'Comm_vacancy-LA_data'!$D:$D,'Comm_vacancy-inputs_1'!$C1697,'Comm_vacancy-LA_data'!$B:$B,'Comm_vacancy-inputs_1'!$B1697)</f>
        <v>118</v>
      </c>
      <c r="F1697" s="132">
        <f t="shared" si="52"/>
        <v>4.1977943792244753E-2</v>
      </c>
      <c r="G1697" s="108">
        <f t="shared" si="53"/>
        <v>44105</v>
      </c>
    </row>
    <row r="1698" spans="1:7" x14ac:dyDescent="0.35">
      <c r="A1698" s="72" t="s">
        <v>500</v>
      </c>
      <c r="B1698" s="72" t="s">
        <v>501</v>
      </c>
      <c r="C1698" s="72" t="s">
        <v>1092</v>
      </c>
      <c r="D1698" s="72">
        <f>SUMIFS('Comm_vacancy-LA_data'!E:E,'Comm_vacancy-LA_data'!$D:$D,'Comm_vacancy-inputs_1'!$C1698,'Comm_vacancy-LA_data'!$B:$B,'Comm_vacancy-inputs_1'!$B1698)</f>
        <v>2812</v>
      </c>
      <c r="E1698" s="72">
        <f>SUMIFS('Comm_vacancy-LA_data'!F:F,'Comm_vacancy-LA_data'!$D:$D,'Comm_vacancy-inputs_1'!$C1698,'Comm_vacancy-LA_data'!$B:$B,'Comm_vacancy-inputs_1'!$B1698)</f>
        <v>118</v>
      </c>
      <c r="F1698" s="132">
        <f t="shared" si="52"/>
        <v>4.1963015647226175E-2</v>
      </c>
      <c r="G1698" s="108">
        <f t="shared" si="53"/>
        <v>44013</v>
      </c>
    </row>
    <row r="1699" spans="1:7" x14ac:dyDescent="0.35">
      <c r="A1699" s="72" t="s">
        <v>500</v>
      </c>
      <c r="B1699" s="72" t="s">
        <v>501</v>
      </c>
      <c r="C1699" s="72" t="s">
        <v>1093</v>
      </c>
      <c r="D1699" s="72">
        <f>SUMIFS('Comm_vacancy-LA_data'!E:E,'Comm_vacancy-LA_data'!$D:$D,'Comm_vacancy-inputs_1'!$C1699,'Comm_vacancy-LA_data'!$B:$B,'Comm_vacancy-inputs_1'!$B1699)</f>
        <v>2778</v>
      </c>
      <c r="E1699" s="72">
        <f>SUMIFS('Comm_vacancy-LA_data'!F:F,'Comm_vacancy-LA_data'!$D:$D,'Comm_vacancy-inputs_1'!$C1699,'Comm_vacancy-LA_data'!$B:$B,'Comm_vacancy-inputs_1'!$B1699)</f>
        <v>123</v>
      </c>
      <c r="F1699" s="132">
        <f t="shared" si="52"/>
        <v>4.4276457883369327E-2</v>
      </c>
      <c r="G1699" s="108">
        <f t="shared" si="53"/>
        <v>43922</v>
      </c>
    </row>
    <row r="1700" spans="1:7" x14ac:dyDescent="0.35">
      <c r="A1700" s="72" t="s">
        <v>500</v>
      </c>
      <c r="B1700" s="72" t="s">
        <v>501</v>
      </c>
      <c r="C1700" s="72" t="s">
        <v>1094</v>
      </c>
      <c r="D1700" s="72">
        <f>SUMIFS('Comm_vacancy-LA_data'!E:E,'Comm_vacancy-LA_data'!$D:$D,'Comm_vacancy-inputs_1'!$C1700,'Comm_vacancy-LA_data'!$B:$B,'Comm_vacancy-inputs_1'!$B1700)</f>
        <v>2769</v>
      </c>
      <c r="E1700" s="72">
        <f>SUMIFS('Comm_vacancy-LA_data'!F:F,'Comm_vacancy-LA_data'!$D:$D,'Comm_vacancy-inputs_1'!$C1700,'Comm_vacancy-LA_data'!$B:$B,'Comm_vacancy-inputs_1'!$B1700)</f>
        <v>125</v>
      </c>
      <c r="F1700" s="132">
        <f t="shared" si="52"/>
        <v>4.5142650776453595E-2</v>
      </c>
      <c r="G1700" s="108">
        <f t="shared" si="53"/>
        <v>43831</v>
      </c>
    </row>
    <row r="1701" spans="1:7" x14ac:dyDescent="0.35">
      <c r="A1701" s="72" t="s">
        <v>500</v>
      </c>
      <c r="B1701" s="72" t="s">
        <v>501</v>
      </c>
      <c r="C1701" s="72" t="s">
        <v>1095</v>
      </c>
      <c r="D1701" s="72">
        <f>SUMIFS('Comm_vacancy-LA_data'!E:E,'Comm_vacancy-LA_data'!$D:$D,'Comm_vacancy-inputs_1'!$C1701,'Comm_vacancy-LA_data'!$B:$B,'Comm_vacancy-inputs_1'!$B1701)</f>
        <v>2755</v>
      </c>
      <c r="E1701" s="72">
        <f>SUMIFS('Comm_vacancy-LA_data'!F:F,'Comm_vacancy-LA_data'!$D:$D,'Comm_vacancy-inputs_1'!$C1701,'Comm_vacancy-LA_data'!$B:$B,'Comm_vacancy-inputs_1'!$B1701)</f>
        <v>132</v>
      </c>
      <c r="F1701" s="132">
        <f t="shared" si="52"/>
        <v>4.7912885662431945E-2</v>
      </c>
      <c r="G1701" s="108">
        <f t="shared" si="53"/>
        <v>43739</v>
      </c>
    </row>
    <row r="1702" spans="1:7" x14ac:dyDescent="0.35">
      <c r="A1702" s="72" t="s">
        <v>500</v>
      </c>
      <c r="B1702" s="72" t="s">
        <v>501</v>
      </c>
      <c r="C1702" s="72" t="s">
        <v>1096</v>
      </c>
      <c r="D1702" s="72">
        <f>SUMIFS('Comm_vacancy-LA_data'!E:E,'Comm_vacancy-LA_data'!$D:$D,'Comm_vacancy-inputs_1'!$C1702,'Comm_vacancy-LA_data'!$B:$B,'Comm_vacancy-inputs_1'!$B1702)</f>
        <v>2755</v>
      </c>
      <c r="E1702" s="72">
        <f>SUMIFS('Comm_vacancy-LA_data'!F:F,'Comm_vacancy-LA_data'!$D:$D,'Comm_vacancy-inputs_1'!$C1702,'Comm_vacancy-LA_data'!$B:$B,'Comm_vacancy-inputs_1'!$B1702)</f>
        <v>133</v>
      </c>
      <c r="F1702" s="132">
        <f t="shared" si="52"/>
        <v>4.8275862068965517E-2</v>
      </c>
      <c r="G1702" s="108">
        <f t="shared" si="53"/>
        <v>43647</v>
      </c>
    </row>
    <row r="1703" spans="1:7" x14ac:dyDescent="0.35">
      <c r="A1703" s="72" t="s">
        <v>500</v>
      </c>
      <c r="B1703" s="72" t="s">
        <v>501</v>
      </c>
      <c r="C1703" s="72" t="s">
        <v>1097</v>
      </c>
      <c r="D1703" s="72">
        <f>SUMIFS('Comm_vacancy-LA_data'!E:E,'Comm_vacancy-LA_data'!$D:$D,'Comm_vacancy-inputs_1'!$C1703,'Comm_vacancy-LA_data'!$B:$B,'Comm_vacancy-inputs_1'!$B1703)</f>
        <v>2757</v>
      </c>
      <c r="E1703" s="72">
        <f>SUMIFS('Comm_vacancy-LA_data'!F:F,'Comm_vacancy-LA_data'!$D:$D,'Comm_vacancy-inputs_1'!$C1703,'Comm_vacancy-LA_data'!$B:$B,'Comm_vacancy-inputs_1'!$B1703)</f>
        <v>121</v>
      </c>
      <c r="F1703" s="132">
        <f t="shared" si="52"/>
        <v>4.3888284367065648E-2</v>
      </c>
      <c r="G1703" s="108">
        <f t="shared" si="53"/>
        <v>43556</v>
      </c>
    </row>
    <row r="1704" spans="1:7" x14ac:dyDescent="0.35">
      <c r="A1704" s="72" t="s">
        <v>500</v>
      </c>
      <c r="B1704" s="72" t="s">
        <v>501</v>
      </c>
      <c r="C1704" s="72" t="s">
        <v>1098</v>
      </c>
      <c r="D1704" s="72">
        <f>SUMIFS('Comm_vacancy-LA_data'!E:E,'Comm_vacancy-LA_data'!$D:$D,'Comm_vacancy-inputs_1'!$C1704,'Comm_vacancy-LA_data'!$B:$B,'Comm_vacancy-inputs_1'!$B1704)</f>
        <v>2723</v>
      </c>
      <c r="E1704" s="72">
        <f>SUMIFS('Comm_vacancy-LA_data'!F:F,'Comm_vacancy-LA_data'!$D:$D,'Comm_vacancy-inputs_1'!$C1704,'Comm_vacancy-LA_data'!$B:$B,'Comm_vacancy-inputs_1'!$B1704)</f>
        <v>120</v>
      </c>
      <c r="F1704" s="132">
        <f t="shared" si="52"/>
        <v>4.4069041498347408E-2</v>
      </c>
      <c r="G1704" s="108">
        <f t="shared" si="53"/>
        <v>43466</v>
      </c>
    </row>
    <row r="1705" spans="1:7" x14ac:dyDescent="0.35">
      <c r="A1705" s="72" t="s">
        <v>500</v>
      </c>
      <c r="B1705" s="72" t="s">
        <v>501</v>
      </c>
      <c r="C1705" s="72" t="s">
        <v>1099</v>
      </c>
      <c r="D1705" s="72">
        <f>SUMIFS('Comm_vacancy-LA_data'!E:E,'Comm_vacancy-LA_data'!$D:$D,'Comm_vacancy-inputs_1'!$C1705,'Comm_vacancy-LA_data'!$B:$B,'Comm_vacancy-inputs_1'!$B1705)</f>
        <v>2811</v>
      </c>
      <c r="E1705" s="72">
        <f>SUMIFS('Comm_vacancy-LA_data'!F:F,'Comm_vacancy-LA_data'!$D:$D,'Comm_vacancy-inputs_1'!$C1705,'Comm_vacancy-LA_data'!$B:$B,'Comm_vacancy-inputs_1'!$B1705)</f>
        <v>148</v>
      </c>
      <c r="F1705" s="132">
        <f t="shared" si="52"/>
        <v>5.2650302383493421E-2</v>
      </c>
      <c r="G1705" s="108">
        <f t="shared" si="53"/>
        <v>43374</v>
      </c>
    </row>
    <row r="1706" spans="1:7" x14ac:dyDescent="0.35">
      <c r="A1706" s="72" t="s">
        <v>502</v>
      </c>
      <c r="B1706" s="72" t="s">
        <v>503</v>
      </c>
      <c r="C1706" s="72" t="s">
        <v>1088</v>
      </c>
      <c r="D1706" s="72">
        <f>SUMIFS('Comm_vacancy-LA_data'!E:E,'Comm_vacancy-LA_data'!$D:$D,'Comm_vacancy-inputs_1'!$C1706,'Comm_vacancy-LA_data'!$B:$B,'Comm_vacancy-inputs_1'!$B1706)</f>
        <v>4140</v>
      </c>
      <c r="E1706" s="72">
        <f>SUMIFS('Comm_vacancy-LA_data'!F:F,'Comm_vacancy-LA_data'!$D:$D,'Comm_vacancy-inputs_1'!$C1706,'Comm_vacancy-LA_data'!$B:$B,'Comm_vacancy-inputs_1'!$B1706)</f>
        <v>193</v>
      </c>
      <c r="F1706" s="132">
        <f t="shared" si="52"/>
        <v>4.6618357487922708E-2</v>
      </c>
      <c r="G1706" s="108">
        <f t="shared" si="53"/>
        <v>44378</v>
      </c>
    </row>
    <row r="1707" spans="1:7" x14ac:dyDescent="0.35">
      <c r="A1707" s="72" t="s">
        <v>502</v>
      </c>
      <c r="B1707" s="72" t="s">
        <v>503</v>
      </c>
      <c r="C1707" s="72" t="s">
        <v>1089</v>
      </c>
      <c r="D1707" s="72">
        <f>SUMIFS('Comm_vacancy-LA_data'!E:E,'Comm_vacancy-LA_data'!$D:$D,'Comm_vacancy-inputs_1'!$C1707,'Comm_vacancy-LA_data'!$B:$B,'Comm_vacancy-inputs_1'!$B1707)</f>
        <v>4148</v>
      </c>
      <c r="E1707" s="72">
        <f>SUMIFS('Comm_vacancy-LA_data'!F:F,'Comm_vacancy-LA_data'!$D:$D,'Comm_vacancy-inputs_1'!$C1707,'Comm_vacancy-LA_data'!$B:$B,'Comm_vacancy-inputs_1'!$B1707)</f>
        <v>203</v>
      </c>
      <c r="F1707" s="132">
        <f t="shared" si="52"/>
        <v>4.8939247830279656E-2</v>
      </c>
      <c r="G1707" s="108">
        <f t="shared" si="53"/>
        <v>44287</v>
      </c>
    </row>
    <row r="1708" spans="1:7" x14ac:dyDescent="0.35">
      <c r="A1708" s="72" t="s">
        <v>502</v>
      </c>
      <c r="B1708" s="72" t="s">
        <v>503</v>
      </c>
      <c r="C1708" s="72" t="s">
        <v>1090</v>
      </c>
      <c r="D1708" s="72">
        <f>SUMIFS('Comm_vacancy-LA_data'!E:E,'Comm_vacancy-LA_data'!$D:$D,'Comm_vacancy-inputs_1'!$C1708,'Comm_vacancy-LA_data'!$B:$B,'Comm_vacancy-inputs_1'!$B1708)</f>
        <v>4122</v>
      </c>
      <c r="E1708" s="72">
        <f>SUMIFS('Comm_vacancy-LA_data'!F:F,'Comm_vacancy-LA_data'!$D:$D,'Comm_vacancy-inputs_1'!$C1708,'Comm_vacancy-LA_data'!$B:$B,'Comm_vacancy-inputs_1'!$B1708)</f>
        <v>181</v>
      </c>
      <c r="F1708" s="132">
        <f t="shared" si="52"/>
        <v>4.391072295002426E-2</v>
      </c>
      <c r="G1708" s="108">
        <f t="shared" si="53"/>
        <v>44197</v>
      </c>
    </row>
    <row r="1709" spans="1:7" x14ac:dyDescent="0.35">
      <c r="A1709" s="72" t="s">
        <v>502</v>
      </c>
      <c r="B1709" s="72" t="s">
        <v>503</v>
      </c>
      <c r="C1709" s="72" t="s">
        <v>1091</v>
      </c>
      <c r="D1709" s="72">
        <f>SUMIFS('Comm_vacancy-LA_data'!E:E,'Comm_vacancy-LA_data'!$D:$D,'Comm_vacancy-inputs_1'!$C1709,'Comm_vacancy-LA_data'!$B:$B,'Comm_vacancy-inputs_1'!$B1709)</f>
        <v>4124</v>
      </c>
      <c r="E1709" s="72">
        <f>SUMIFS('Comm_vacancy-LA_data'!F:F,'Comm_vacancy-LA_data'!$D:$D,'Comm_vacancy-inputs_1'!$C1709,'Comm_vacancy-LA_data'!$B:$B,'Comm_vacancy-inputs_1'!$B1709)</f>
        <v>184</v>
      </c>
      <c r="F1709" s="132">
        <f t="shared" si="52"/>
        <v>4.4616876818622697E-2</v>
      </c>
      <c r="G1709" s="108">
        <f t="shared" si="53"/>
        <v>44105</v>
      </c>
    </row>
    <row r="1710" spans="1:7" x14ac:dyDescent="0.35">
      <c r="A1710" s="72" t="s">
        <v>502</v>
      </c>
      <c r="B1710" s="72" t="s">
        <v>503</v>
      </c>
      <c r="C1710" s="72" t="s">
        <v>1092</v>
      </c>
      <c r="D1710" s="72">
        <f>SUMIFS('Comm_vacancy-LA_data'!E:E,'Comm_vacancy-LA_data'!$D:$D,'Comm_vacancy-inputs_1'!$C1710,'Comm_vacancy-LA_data'!$B:$B,'Comm_vacancy-inputs_1'!$B1710)</f>
        <v>4107</v>
      </c>
      <c r="E1710" s="72">
        <f>SUMIFS('Comm_vacancy-LA_data'!F:F,'Comm_vacancy-LA_data'!$D:$D,'Comm_vacancy-inputs_1'!$C1710,'Comm_vacancy-LA_data'!$B:$B,'Comm_vacancy-inputs_1'!$B1710)</f>
        <v>183</v>
      </c>
      <c r="F1710" s="132">
        <f t="shared" si="52"/>
        <v>4.4558071585098613E-2</v>
      </c>
      <c r="G1710" s="108">
        <f t="shared" si="53"/>
        <v>44013</v>
      </c>
    </row>
    <row r="1711" spans="1:7" x14ac:dyDescent="0.35">
      <c r="A1711" s="72" t="s">
        <v>502</v>
      </c>
      <c r="B1711" s="72" t="s">
        <v>503</v>
      </c>
      <c r="C1711" s="72" t="s">
        <v>1093</v>
      </c>
      <c r="D1711" s="72">
        <f>SUMIFS('Comm_vacancy-LA_data'!E:E,'Comm_vacancy-LA_data'!$D:$D,'Comm_vacancy-inputs_1'!$C1711,'Comm_vacancy-LA_data'!$B:$B,'Comm_vacancy-inputs_1'!$B1711)</f>
        <v>4065</v>
      </c>
      <c r="E1711" s="72">
        <f>SUMIFS('Comm_vacancy-LA_data'!F:F,'Comm_vacancy-LA_data'!$D:$D,'Comm_vacancy-inputs_1'!$C1711,'Comm_vacancy-LA_data'!$B:$B,'Comm_vacancy-inputs_1'!$B1711)</f>
        <v>226</v>
      </c>
      <c r="F1711" s="132">
        <f t="shared" si="52"/>
        <v>5.5596555965559659E-2</v>
      </c>
      <c r="G1711" s="108">
        <f t="shared" si="53"/>
        <v>43922</v>
      </c>
    </row>
    <row r="1712" spans="1:7" x14ac:dyDescent="0.35">
      <c r="A1712" s="72" t="s">
        <v>502</v>
      </c>
      <c r="B1712" s="72" t="s">
        <v>503</v>
      </c>
      <c r="C1712" s="72" t="s">
        <v>1094</v>
      </c>
      <c r="D1712" s="72">
        <f>SUMIFS('Comm_vacancy-LA_data'!E:E,'Comm_vacancy-LA_data'!$D:$D,'Comm_vacancy-inputs_1'!$C1712,'Comm_vacancy-LA_data'!$B:$B,'Comm_vacancy-inputs_1'!$B1712)</f>
        <v>4030</v>
      </c>
      <c r="E1712" s="72">
        <f>SUMIFS('Comm_vacancy-LA_data'!F:F,'Comm_vacancy-LA_data'!$D:$D,'Comm_vacancy-inputs_1'!$C1712,'Comm_vacancy-LA_data'!$B:$B,'Comm_vacancy-inputs_1'!$B1712)</f>
        <v>174</v>
      </c>
      <c r="F1712" s="132">
        <f t="shared" si="52"/>
        <v>4.3176178660049629E-2</v>
      </c>
      <c r="G1712" s="108">
        <f t="shared" si="53"/>
        <v>43831</v>
      </c>
    </row>
    <row r="1713" spans="1:7" x14ac:dyDescent="0.35">
      <c r="A1713" s="72" t="s">
        <v>502</v>
      </c>
      <c r="B1713" s="72" t="s">
        <v>503</v>
      </c>
      <c r="C1713" s="72" t="s">
        <v>1095</v>
      </c>
      <c r="D1713" s="72">
        <f>SUMIFS('Comm_vacancy-LA_data'!E:E,'Comm_vacancy-LA_data'!$D:$D,'Comm_vacancy-inputs_1'!$C1713,'Comm_vacancy-LA_data'!$B:$B,'Comm_vacancy-inputs_1'!$B1713)</f>
        <v>3971</v>
      </c>
      <c r="E1713" s="72">
        <f>SUMIFS('Comm_vacancy-LA_data'!F:F,'Comm_vacancy-LA_data'!$D:$D,'Comm_vacancy-inputs_1'!$C1713,'Comm_vacancy-LA_data'!$B:$B,'Comm_vacancy-inputs_1'!$B1713)</f>
        <v>182</v>
      </c>
      <c r="F1713" s="132">
        <f t="shared" si="52"/>
        <v>4.5832284059430871E-2</v>
      </c>
      <c r="G1713" s="108">
        <f t="shared" si="53"/>
        <v>43739</v>
      </c>
    </row>
    <row r="1714" spans="1:7" x14ac:dyDescent="0.35">
      <c r="A1714" s="72" t="s">
        <v>502</v>
      </c>
      <c r="B1714" s="72" t="s">
        <v>503</v>
      </c>
      <c r="C1714" s="72" t="s">
        <v>1096</v>
      </c>
      <c r="D1714" s="72">
        <f>SUMIFS('Comm_vacancy-LA_data'!E:E,'Comm_vacancy-LA_data'!$D:$D,'Comm_vacancy-inputs_1'!$C1714,'Comm_vacancy-LA_data'!$B:$B,'Comm_vacancy-inputs_1'!$B1714)</f>
        <v>3968</v>
      </c>
      <c r="E1714" s="72">
        <f>SUMIFS('Comm_vacancy-LA_data'!F:F,'Comm_vacancy-LA_data'!$D:$D,'Comm_vacancy-inputs_1'!$C1714,'Comm_vacancy-LA_data'!$B:$B,'Comm_vacancy-inputs_1'!$B1714)</f>
        <v>181</v>
      </c>
      <c r="F1714" s="132">
        <f t="shared" si="52"/>
        <v>4.5614919354838711E-2</v>
      </c>
      <c r="G1714" s="108">
        <f t="shared" si="53"/>
        <v>43647</v>
      </c>
    </row>
    <row r="1715" spans="1:7" x14ac:dyDescent="0.35">
      <c r="A1715" s="72" t="s">
        <v>502</v>
      </c>
      <c r="B1715" s="72" t="s">
        <v>503</v>
      </c>
      <c r="C1715" s="72" t="s">
        <v>1097</v>
      </c>
      <c r="D1715" s="72">
        <f>SUMIFS('Comm_vacancy-LA_data'!E:E,'Comm_vacancy-LA_data'!$D:$D,'Comm_vacancy-inputs_1'!$C1715,'Comm_vacancy-LA_data'!$B:$B,'Comm_vacancy-inputs_1'!$B1715)</f>
        <v>3973</v>
      </c>
      <c r="E1715" s="72">
        <f>SUMIFS('Comm_vacancy-LA_data'!F:F,'Comm_vacancy-LA_data'!$D:$D,'Comm_vacancy-inputs_1'!$C1715,'Comm_vacancy-LA_data'!$B:$B,'Comm_vacancy-inputs_1'!$B1715)</f>
        <v>171</v>
      </c>
      <c r="F1715" s="132">
        <f t="shared" si="52"/>
        <v>4.3040523533853514E-2</v>
      </c>
      <c r="G1715" s="108">
        <f t="shared" si="53"/>
        <v>43556</v>
      </c>
    </row>
    <row r="1716" spans="1:7" x14ac:dyDescent="0.35">
      <c r="A1716" s="72" t="s">
        <v>502</v>
      </c>
      <c r="B1716" s="72" t="s">
        <v>503</v>
      </c>
      <c r="C1716" s="72" t="s">
        <v>1098</v>
      </c>
      <c r="D1716" s="72">
        <f>SUMIFS('Comm_vacancy-LA_data'!E:E,'Comm_vacancy-LA_data'!$D:$D,'Comm_vacancy-inputs_1'!$C1716,'Comm_vacancy-LA_data'!$B:$B,'Comm_vacancy-inputs_1'!$B1716)</f>
        <v>3904</v>
      </c>
      <c r="E1716" s="72">
        <f>SUMIFS('Comm_vacancy-LA_data'!F:F,'Comm_vacancy-LA_data'!$D:$D,'Comm_vacancy-inputs_1'!$C1716,'Comm_vacancy-LA_data'!$B:$B,'Comm_vacancy-inputs_1'!$B1716)</f>
        <v>172</v>
      </c>
      <c r="F1716" s="132">
        <f t="shared" si="52"/>
        <v>4.4057377049180328E-2</v>
      </c>
      <c r="G1716" s="108">
        <f t="shared" si="53"/>
        <v>43466</v>
      </c>
    </row>
    <row r="1717" spans="1:7" x14ac:dyDescent="0.35">
      <c r="A1717" s="72" t="s">
        <v>502</v>
      </c>
      <c r="B1717" s="72" t="s">
        <v>503</v>
      </c>
      <c r="C1717" s="72" t="s">
        <v>1099</v>
      </c>
      <c r="D1717" s="72">
        <f>SUMIFS('Comm_vacancy-LA_data'!E:E,'Comm_vacancy-LA_data'!$D:$D,'Comm_vacancy-inputs_1'!$C1717,'Comm_vacancy-LA_data'!$B:$B,'Comm_vacancy-inputs_1'!$B1717)</f>
        <v>4113</v>
      </c>
      <c r="E1717" s="72">
        <f>SUMIFS('Comm_vacancy-LA_data'!F:F,'Comm_vacancy-LA_data'!$D:$D,'Comm_vacancy-inputs_1'!$C1717,'Comm_vacancy-LA_data'!$B:$B,'Comm_vacancy-inputs_1'!$B1717)</f>
        <v>187</v>
      </c>
      <c r="F1717" s="132">
        <f t="shared" si="52"/>
        <v>4.5465596887916362E-2</v>
      </c>
      <c r="G1717" s="108">
        <f t="shared" si="53"/>
        <v>43374</v>
      </c>
    </row>
    <row r="1718" spans="1:7" x14ac:dyDescent="0.35">
      <c r="A1718" s="72" t="s">
        <v>504</v>
      </c>
      <c r="B1718" s="72" t="s">
        <v>505</v>
      </c>
      <c r="C1718" s="72" t="s">
        <v>1088</v>
      </c>
      <c r="D1718" s="72">
        <f>SUMIFS('Comm_vacancy-LA_data'!E:E,'Comm_vacancy-LA_data'!$D:$D,'Comm_vacancy-inputs_1'!$C1718,'Comm_vacancy-LA_data'!$B:$B,'Comm_vacancy-inputs_1'!$B1718)</f>
        <v>6219</v>
      </c>
      <c r="E1718" s="72">
        <f>SUMIFS('Comm_vacancy-LA_data'!F:F,'Comm_vacancy-LA_data'!$D:$D,'Comm_vacancy-inputs_1'!$C1718,'Comm_vacancy-LA_data'!$B:$B,'Comm_vacancy-inputs_1'!$B1718)</f>
        <v>650</v>
      </c>
      <c r="F1718" s="132">
        <f t="shared" si="52"/>
        <v>0.10451841132014793</v>
      </c>
      <c r="G1718" s="108">
        <f t="shared" si="53"/>
        <v>44378</v>
      </c>
    </row>
    <row r="1719" spans="1:7" x14ac:dyDescent="0.35">
      <c r="A1719" s="72" t="s">
        <v>504</v>
      </c>
      <c r="B1719" s="72" t="s">
        <v>505</v>
      </c>
      <c r="C1719" s="72" t="s">
        <v>1089</v>
      </c>
      <c r="D1719" s="72">
        <f>SUMIFS('Comm_vacancy-LA_data'!E:E,'Comm_vacancy-LA_data'!$D:$D,'Comm_vacancy-inputs_1'!$C1719,'Comm_vacancy-LA_data'!$B:$B,'Comm_vacancy-inputs_1'!$B1719)</f>
        <v>6211</v>
      </c>
      <c r="E1719" s="72">
        <f>SUMIFS('Comm_vacancy-LA_data'!F:F,'Comm_vacancy-LA_data'!$D:$D,'Comm_vacancy-inputs_1'!$C1719,'Comm_vacancy-LA_data'!$B:$B,'Comm_vacancy-inputs_1'!$B1719)</f>
        <v>646</v>
      </c>
      <c r="F1719" s="132">
        <f t="shared" si="52"/>
        <v>0.10400901626147158</v>
      </c>
      <c r="G1719" s="108">
        <f t="shared" si="53"/>
        <v>44287</v>
      </c>
    </row>
    <row r="1720" spans="1:7" x14ac:dyDescent="0.35">
      <c r="A1720" s="72" t="s">
        <v>504</v>
      </c>
      <c r="B1720" s="72" t="s">
        <v>505</v>
      </c>
      <c r="C1720" s="72" t="s">
        <v>1090</v>
      </c>
      <c r="D1720" s="72">
        <f>SUMIFS('Comm_vacancy-LA_data'!E:E,'Comm_vacancy-LA_data'!$D:$D,'Comm_vacancy-inputs_1'!$C1720,'Comm_vacancy-LA_data'!$B:$B,'Comm_vacancy-inputs_1'!$B1720)</f>
        <v>6214</v>
      </c>
      <c r="E1720" s="72">
        <f>SUMIFS('Comm_vacancy-LA_data'!F:F,'Comm_vacancy-LA_data'!$D:$D,'Comm_vacancy-inputs_1'!$C1720,'Comm_vacancy-LA_data'!$B:$B,'Comm_vacancy-inputs_1'!$B1720)</f>
        <v>632</v>
      </c>
      <c r="F1720" s="132">
        <f t="shared" si="52"/>
        <v>0.10170582555519794</v>
      </c>
      <c r="G1720" s="108">
        <f t="shared" si="53"/>
        <v>44197</v>
      </c>
    </row>
    <row r="1721" spans="1:7" x14ac:dyDescent="0.35">
      <c r="A1721" s="72" t="s">
        <v>504</v>
      </c>
      <c r="B1721" s="72" t="s">
        <v>505</v>
      </c>
      <c r="C1721" s="72" t="s">
        <v>1091</v>
      </c>
      <c r="D1721" s="72">
        <f>SUMIFS('Comm_vacancy-LA_data'!E:E,'Comm_vacancy-LA_data'!$D:$D,'Comm_vacancy-inputs_1'!$C1721,'Comm_vacancy-LA_data'!$B:$B,'Comm_vacancy-inputs_1'!$B1721)</f>
        <v>6185</v>
      </c>
      <c r="E1721" s="72">
        <f>SUMIFS('Comm_vacancy-LA_data'!F:F,'Comm_vacancy-LA_data'!$D:$D,'Comm_vacancy-inputs_1'!$C1721,'Comm_vacancy-LA_data'!$B:$B,'Comm_vacancy-inputs_1'!$B1721)</f>
        <v>598</v>
      </c>
      <c r="F1721" s="132">
        <f t="shared" si="52"/>
        <v>9.6685529506871468E-2</v>
      </c>
      <c r="G1721" s="108">
        <f t="shared" si="53"/>
        <v>44105</v>
      </c>
    </row>
    <row r="1722" spans="1:7" x14ac:dyDescent="0.35">
      <c r="A1722" s="72" t="s">
        <v>504</v>
      </c>
      <c r="B1722" s="72" t="s">
        <v>505</v>
      </c>
      <c r="C1722" s="72" t="s">
        <v>1092</v>
      </c>
      <c r="D1722" s="72">
        <f>SUMIFS('Comm_vacancy-LA_data'!E:E,'Comm_vacancy-LA_data'!$D:$D,'Comm_vacancy-inputs_1'!$C1722,'Comm_vacancy-LA_data'!$B:$B,'Comm_vacancy-inputs_1'!$B1722)</f>
        <v>6151</v>
      </c>
      <c r="E1722" s="72">
        <f>SUMIFS('Comm_vacancy-LA_data'!F:F,'Comm_vacancy-LA_data'!$D:$D,'Comm_vacancy-inputs_1'!$C1722,'Comm_vacancy-LA_data'!$B:$B,'Comm_vacancy-inputs_1'!$B1722)</f>
        <v>684</v>
      </c>
      <c r="F1722" s="132">
        <f t="shared" si="52"/>
        <v>0.11120143066168103</v>
      </c>
      <c r="G1722" s="108">
        <f t="shared" si="53"/>
        <v>44013</v>
      </c>
    </row>
    <row r="1723" spans="1:7" x14ac:dyDescent="0.35">
      <c r="A1723" s="72" t="s">
        <v>504</v>
      </c>
      <c r="B1723" s="72" t="s">
        <v>505</v>
      </c>
      <c r="C1723" s="72" t="s">
        <v>1093</v>
      </c>
      <c r="D1723" s="72">
        <f>SUMIFS('Comm_vacancy-LA_data'!E:E,'Comm_vacancy-LA_data'!$D:$D,'Comm_vacancy-inputs_1'!$C1723,'Comm_vacancy-LA_data'!$B:$B,'Comm_vacancy-inputs_1'!$B1723)</f>
        <v>6125</v>
      </c>
      <c r="E1723" s="72">
        <f>SUMIFS('Comm_vacancy-LA_data'!F:F,'Comm_vacancy-LA_data'!$D:$D,'Comm_vacancy-inputs_1'!$C1723,'Comm_vacancy-LA_data'!$B:$B,'Comm_vacancy-inputs_1'!$B1723)</f>
        <v>640</v>
      </c>
      <c r="F1723" s="132">
        <f t="shared" si="52"/>
        <v>0.10448979591836735</v>
      </c>
      <c r="G1723" s="108">
        <f t="shared" si="53"/>
        <v>43922</v>
      </c>
    </row>
    <row r="1724" spans="1:7" x14ac:dyDescent="0.35">
      <c r="A1724" s="72" t="s">
        <v>504</v>
      </c>
      <c r="B1724" s="72" t="s">
        <v>505</v>
      </c>
      <c r="C1724" s="72" t="s">
        <v>1094</v>
      </c>
      <c r="D1724" s="72">
        <f>SUMIFS('Comm_vacancy-LA_data'!E:E,'Comm_vacancy-LA_data'!$D:$D,'Comm_vacancy-inputs_1'!$C1724,'Comm_vacancy-LA_data'!$B:$B,'Comm_vacancy-inputs_1'!$B1724)</f>
        <v>6017</v>
      </c>
      <c r="E1724" s="72">
        <f>SUMIFS('Comm_vacancy-LA_data'!F:F,'Comm_vacancy-LA_data'!$D:$D,'Comm_vacancy-inputs_1'!$C1724,'Comm_vacancy-LA_data'!$B:$B,'Comm_vacancy-inputs_1'!$B1724)</f>
        <v>642</v>
      </c>
      <c r="F1724" s="132">
        <f t="shared" si="52"/>
        <v>0.10669768987867709</v>
      </c>
      <c r="G1724" s="108">
        <f t="shared" si="53"/>
        <v>43831</v>
      </c>
    </row>
    <row r="1725" spans="1:7" x14ac:dyDescent="0.35">
      <c r="A1725" s="72" t="s">
        <v>504</v>
      </c>
      <c r="B1725" s="72" t="s">
        <v>505</v>
      </c>
      <c r="C1725" s="72" t="s">
        <v>1095</v>
      </c>
      <c r="D1725" s="72">
        <f>SUMIFS('Comm_vacancy-LA_data'!E:E,'Comm_vacancy-LA_data'!$D:$D,'Comm_vacancy-inputs_1'!$C1725,'Comm_vacancy-LA_data'!$B:$B,'Comm_vacancy-inputs_1'!$B1725)</f>
        <v>6050</v>
      </c>
      <c r="E1725" s="72">
        <f>SUMIFS('Comm_vacancy-LA_data'!F:F,'Comm_vacancy-LA_data'!$D:$D,'Comm_vacancy-inputs_1'!$C1725,'Comm_vacancy-LA_data'!$B:$B,'Comm_vacancy-inputs_1'!$B1725)</f>
        <v>714</v>
      </c>
      <c r="F1725" s="132">
        <f t="shared" si="52"/>
        <v>0.11801652892561984</v>
      </c>
      <c r="G1725" s="108">
        <f t="shared" si="53"/>
        <v>43739</v>
      </c>
    </row>
    <row r="1726" spans="1:7" x14ac:dyDescent="0.35">
      <c r="A1726" s="72" t="s">
        <v>504</v>
      </c>
      <c r="B1726" s="72" t="s">
        <v>505</v>
      </c>
      <c r="C1726" s="72" t="s">
        <v>1096</v>
      </c>
      <c r="D1726" s="72">
        <f>SUMIFS('Comm_vacancy-LA_data'!E:E,'Comm_vacancy-LA_data'!$D:$D,'Comm_vacancy-inputs_1'!$C1726,'Comm_vacancy-LA_data'!$B:$B,'Comm_vacancy-inputs_1'!$B1726)</f>
        <v>6056</v>
      </c>
      <c r="E1726" s="72">
        <f>SUMIFS('Comm_vacancy-LA_data'!F:F,'Comm_vacancy-LA_data'!$D:$D,'Comm_vacancy-inputs_1'!$C1726,'Comm_vacancy-LA_data'!$B:$B,'Comm_vacancy-inputs_1'!$B1726)</f>
        <v>689</v>
      </c>
      <c r="F1726" s="132">
        <f t="shared" si="52"/>
        <v>0.11377146631439894</v>
      </c>
      <c r="G1726" s="108">
        <f t="shared" si="53"/>
        <v>43647</v>
      </c>
    </row>
    <row r="1727" spans="1:7" x14ac:dyDescent="0.35">
      <c r="A1727" s="72" t="s">
        <v>504</v>
      </c>
      <c r="B1727" s="72" t="s">
        <v>505</v>
      </c>
      <c r="C1727" s="72" t="s">
        <v>1097</v>
      </c>
      <c r="D1727" s="72">
        <f>SUMIFS('Comm_vacancy-LA_data'!E:E,'Comm_vacancy-LA_data'!$D:$D,'Comm_vacancy-inputs_1'!$C1727,'Comm_vacancy-LA_data'!$B:$B,'Comm_vacancy-inputs_1'!$B1727)</f>
        <v>6061</v>
      </c>
      <c r="E1727" s="72">
        <f>SUMIFS('Comm_vacancy-LA_data'!F:F,'Comm_vacancy-LA_data'!$D:$D,'Comm_vacancy-inputs_1'!$C1727,'Comm_vacancy-LA_data'!$B:$B,'Comm_vacancy-inputs_1'!$B1727)</f>
        <v>665</v>
      </c>
      <c r="F1727" s="132">
        <f t="shared" si="52"/>
        <v>0.109717868338558</v>
      </c>
      <c r="G1727" s="108">
        <f t="shared" si="53"/>
        <v>43556</v>
      </c>
    </row>
    <row r="1728" spans="1:7" x14ac:dyDescent="0.35">
      <c r="A1728" s="72" t="s">
        <v>504</v>
      </c>
      <c r="B1728" s="72" t="s">
        <v>505</v>
      </c>
      <c r="C1728" s="72" t="s">
        <v>1098</v>
      </c>
      <c r="D1728" s="72">
        <f>SUMIFS('Comm_vacancy-LA_data'!E:E,'Comm_vacancy-LA_data'!$D:$D,'Comm_vacancy-inputs_1'!$C1728,'Comm_vacancy-LA_data'!$B:$B,'Comm_vacancy-inputs_1'!$B1728)</f>
        <v>5882</v>
      </c>
      <c r="E1728" s="72">
        <f>SUMIFS('Comm_vacancy-LA_data'!F:F,'Comm_vacancy-LA_data'!$D:$D,'Comm_vacancy-inputs_1'!$C1728,'Comm_vacancy-LA_data'!$B:$B,'Comm_vacancy-inputs_1'!$B1728)</f>
        <v>700</v>
      </c>
      <c r="F1728" s="132">
        <f t="shared" si="52"/>
        <v>0.11900714042842571</v>
      </c>
      <c r="G1728" s="108">
        <f t="shared" si="53"/>
        <v>43466</v>
      </c>
    </row>
    <row r="1729" spans="1:7" x14ac:dyDescent="0.35">
      <c r="A1729" s="72" t="s">
        <v>504</v>
      </c>
      <c r="B1729" s="72" t="s">
        <v>505</v>
      </c>
      <c r="C1729" s="72" t="s">
        <v>1099</v>
      </c>
      <c r="D1729" s="72">
        <f>SUMIFS('Comm_vacancy-LA_data'!E:E,'Comm_vacancy-LA_data'!$D:$D,'Comm_vacancy-inputs_1'!$C1729,'Comm_vacancy-LA_data'!$B:$B,'Comm_vacancy-inputs_1'!$B1729)</f>
        <v>6330</v>
      </c>
      <c r="E1729" s="72">
        <f>SUMIFS('Comm_vacancy-LA_data'!F:F,'Comm_vacancy-LA_data'!$D:$D,'Comm_vacancy-inputs_1'!$C1729,'Comm_vacancy-LA_data'!$B:$B,'Comm_vacancy-inputs_1'!$B1729)</f>
        <v>881</v>
      </c>
      <c r="F1729" s="132">
        <f t="shared" si="52"/>
        <v>0.13917851500789891</v>
      </c>
      <c r="G1729" s="108">
        <f t="shared" si="53"/>
        <v>43374</v>
      </c>
    </row>
    <row r="1730" spans="1:7" x14ac:dyDescent="0.35">
      <c r="A1730" s="72" t="s">
        <v>506</v>
      </c>
      <c r="B1730" s="72" t="s">
        <v>507</v>
      </c>
      <c r="C1730" s="72" t="s">
        <v>1088</v>
      </c>
      <c r="D1730" s="72">
        <f>SUMIFS('Comm_vacancy-LA_data'!E:E,'Comm_vacancy-LA_data'!$D:$D,'Comm_vacancy-inputs_1'!$C1730,'Comm_vacancy-LA_data'!$B:$B,'Comm_vacancy-inputs_1'!$B1730)</f>
        <v>4528</v>
      </c>
      <c r="E1730" s="72">
        <f>SUMIFS('Comm_vacancy-LA_data'!F:F,'Comm_vacancy-LA_data'!$D:$D,'Comm_vacancy-inputs_1'!$C1730,'Comm_vacancy-LA_data'!$B:$B,'Comm_vacancy-inputs_1'!$B1730)</f>
        <v>223</v>
      </c>
      <c r="F1730" s="132">
        <f t="shared" si="52"/>
        <v>4.9249116607773855E-2</v>
      </c>
      <c r="G1730" s="108">
        <f t="shared" si="53"/>
        <v>44378</v>
      </c>
    </row>
    <row r="1731" spans="1:7" x14ac:dyDescent="0.35">
      <c r="A1731" s="72" t="s">
        <v>506</v>
      </c>
      <c r="B1731" s="72" t="s">
        <v>507</v>
      </c>
      <c r="C1731" s="72" t="s">
        <v>1089</v>
      </c>
      <c r="D1731" s="72">
        <f>SUMIFS('Comm_vacancy-LA_data'!E:E,'Comm_vacancy-LA_data'!$D:$D,'Comm_vacancy-inputs_1'!$C1731,'Comm_vacancy-LA_data'!$B:$B,'Comm_vacancy-inputs_1'!$B1731)</f>
        <v>4525</v>
      </c>
      <c r="E1731" s="72">
        <f>SUMIFS('Comm_vacancy-LA_data'!F:F,'Comm_vacancy-LA_data'!$D:$D,'Comm_vacancy-inputs_1'!$C1731,'Comm_vacancy-LA_data'!$B:$B,'Comm_vacancy-inputs_1'!$B1731)</f>
        <v>225</v>
      </c>
      <c r="F1731" s="132">
        <f t="shared" ref="F1731:F1794" si="54">IF(E1731&lt;&gt;0,E1731/D1731,"-")</f>
        <v>4.9723756906077346E-2</v>
      </c>
      <c r="G1731" s="108">
        <f t="shared" ref="G1731:G1794" si="55">DATE(LEFT(C1731,4),RIGHT(LEFT(C1731,7),2),1)</f>
        <v>44287</v>
      </c>
    </row>
    <row r="1732" spans="1:7" x14ac:dyDescent="0.35">
      <c r="A1732" s="72" t="s">
        <v>506</v>
      </c>
      <c r="B1732" s="72" t="s">
        <v>507</v>
      </c>
      <c r="C1732" s="72" t="s">
        <v>1090</v>
      </c>
      <c r="D1732" s="72">
        <f>SUMIFS('Comm_vacancy-LA_data'!E:E,'Comm_vacancy-LA_data'!$D:$D,'Comm_vacancy-inputs_1'!$C1732,'Comm_vacancy-LA_data'!$B:$B,'Comm_vacancy-inputs_1'!$B1732)</f>
        <v>4523</v>
      </c>
      <c r="E1732" s="72">
        <f>SUMIFS('Comm_vacancy-LA_data'!F:F,'Comm_vacancy-LA_data'!$D:$D,'Comm_vacancy-inputs_1'!$C1732,'Comm_vacancy-LA_data'!$B:$B,'Comm_vacancy-inputs_1'!$B1732)</f>
        <v>261</v>
      </c>
      <c r="F1732" s="132">
        <f t="shared" si="54"/>
        <v>5.7705063011275703E-2</v>
      </c>
      <c r="G1732" s="108">
        <f t="shared" si="55"/>
        <v>44197</v>
      </c>
    </row>
    <row r="1733" spans="1:7" x14ac:dyDescent="0.35">
      <c r="A1733" s="72" t="s">
        <v>506</v>
      </c>
      <c r="B1733" s="72" t="s">
        <v>507</v>
      </c>
      <c r="C1733" s="72" t="s">
        <v>1091</v>
      </c>
      <c r="D1733" s="72">
        <f>SUMIFS('Comm_vacancy-LA_data'!E:E,'Comm_vacancy-LA_data'!$D:$D,'Comm_vacancy-inputs_1'!$C1733,'Comm_vacancy-LA_data'!$B:$B,'Comm_vacancy-inputs_1'!$B1733)</f>
        <v>4528</v>
      </c>
      <c r="E1733" s="72">
        <f>SUMIFS('Comm_vacancy-LA_data'!F:F,'Comm_vacancy-LA_data'!$D:$D,'Comm_vacancy-inputs_1'!$C1733,'Comm_vacancy-LA_data'!$B:$B,'Comm_vacancy-inputs_1'!$B1733)</f>
        <v>346</v>
      </c>
      <c r="F1733" s="132">
        <f t="shared" si="54"/>
        <v>7.6413427561837458E-2</v>
      </c>
      <c r="G1733" s="108">
        <f t="shared" si="55"/>
        <v>44105</v>
      </c>
    </row>
    <row r="1734" spans="1:7" x14ac:dyDescent="0.35">
      <c r="A1734" s="72" t="s">
        <v>506</v>
      </c>
      <c r="B1734" s="72" t="s">
        <v>507</v>
      </c>
      <c r="C1734" s="72" t="s">
        <v>1092</v>
      </c>
      <c r="D1734" s="72">
        <f>SUMIFS('Comm_vacancy-LA_data'!E:E,'Comm_vacancy-LA_data'!$D:$D,'Comm_vacancy-inputs_1'!$C1734,'Comm_vacancy-LA_data'!$B:$B,'Comm_vacancy-inputs_1'!$B1734)</f>
        <v>4505</v>
      </c>
      <c r="E1734" s="72">
        <f>SUMIFS('Comm_vacancy-LA_data'!F:F,'Comm_vacancy-LA_data'!$D:$D,'Comm_vacancy-inputs_1'!$C1734,'Comm_vacancy-LA_data'!$B:$B,'Comm_vacancy-inputs_1'!$B1734)</f>
        <v>331</v>
      </c>
      <c r="F1734" s="132">
        <f t="shared" si="54"/>
        <v>7.34739178690344E-2</v>
      </c>
      <c r="G1734" s="108">
        <f t="shared" si="55"/>
        <v>44013</v>
      </c>
    </row>
    <row r="1735" spans="1:7" x14ac:dyDescent="0.35">
      <c r="A1735" s="72" t="s">
        <v>506</v>
      </c>
      <c r="B1735" s="72" t="s">
        <v>507</v>
      </c>
      <c r="C1735" s="72" t="s">
        <v>1093</v>
      </c>
      <c r="D1735" s="72">
        <f>SUMIFS('Comm_vacancy-LA_data'!E:E,'Comm_vacancy-LA_data'!$D:$D,'Comm_vacancy-inputs_1'!$C1735,'Comm_vacancy-LA_data'!$B:$B,'Comm_vacancy-inputs_1'!$B1735)</f>
        <v>4487</v>
      </c>
      <c r="E1735" s="72">
        <f>SUMIFS('Comm_vacancy-LA_data'!F:F,'Comm_vacancy-LA_data'!$D:$D,'Comm_vacancy-inputs_1'!$C1735,'Comm_vacancy-LA_data'!$B:$B,'Comm_vacancy-inputs_1'!$B1735)</f>
        <v>232</v>
      </c>
      <c r="F1735" s="132">
        <f t="shared" si="54"/>
        <v>5.1704925339870735E-2</v>
      </c>
      <c r="G1735" s="108">
        <f t="shared" si="55"/>
        <v>43922</v>
      </c>
    </row>
    <row r="1736" spans="1:7" x14ac:dyDescent="0.35">
      <c r="A1736" s="72" t="s">
        <v>506</v>
      </c>
      <c r="B1736" s="72" t="s">
        <v>507</v>
      </c>
      <c r="C1736" s="72" t="s">
        <v>1094</v>
      </c>
      <c r="D1736" s="72">
        <f>SUMIFS('Comm_vacancy-LA_data'!E:E,'Comm_vacancy-LA_data'!$D:$D,'Comm_vacancy-inputs_1'!$C1736,'Comm_vacancy-LA_data'!$B:$B,'Comm_vacancy-inputs_1'!$B1736)</f>
        <v>4513</v>
      </c>
      <c r="E1736" s="72">
        <f>SUMIFS('Comm_vacancy-LA_data'!F:F,'Comm_vacancy-LA_data'!$D:$D,'Comm_vacancy-inputs_1'!$C1736,'Comm_vacancy-LA_data'!$B:$B,'Comm_vacancy-inputs_1'!$B1736)</f>
        <v>254</v>
      </c>
      <c r="F1736" s="132">
        <f t="shared" si="54"/>
        <v>5.6281852426323956E-2</v>
      </c>
      <c r="G1736" s="108">
        <f t="shared" si="55"/>
        <v>43831</v>
      </c>
    </row>
    <row r="1737" spans="1:7" x14ac:dyDescent="0.35">
      <c r="A1737" s="72" t="s">
        <v>506</v>
      </c>
      <c r="B1737" s="72" t="s">
        <v>507</v>
      </c>
      <c r="C1737" s="72" t="s">
        <v>1095</v>
      </c>
      <c r="D1737" s="72">
        <f>SUMIFS('Comm_vacancy-LA_data'!E:E,'Comm_vacancy-LA_data'!$D:$D,'Comm_vacancy-inputs_1'!$C1737,'Comm_vacancy-LA_data'!$B:$B,'Comm_vacancy-inputs_1'!$B1737)</f>
        <v>4443</v>
      </c>
      <c r="E1737" s="72">
        <f>SUMIFS('Comm_vacancy-LA_data'!F:F,'Comm_vacancy-LA_data'!$D:$D,'Comm_vacancy-inputs_1'!$C1737,'Comm_vacancy-LA_data'!$B:$B,'Comm_vacancy-inputs_1'!$B1737)</f>
        <v>286</v>
      </c>
      <c r="F1737" s="132">
        <f t="shared" si="54"/>
        <v>6.4370920549178479E-2</v>
      </c>
      <c r="G1737" s="108">
        <f t="shared" si="55"/>
        <v>43739</v>
      </c>
    </row>
    <row r="1738" spans="1:7" x14ac:dyDescent="0.35">
      <c r="A1738" s="72" t="s">
        <v>506</v>
      </c>
      <c r="B1738" s="72" t="s">
        <v>507</v>
      </c>
      <c r="C1738" s="72" t="s">
        <v>1096</v>
      </c>
      <c r="D1738" s="72">
        <f>SUMIFS('Comm_vacancy-LA_data'!E:E,'Comm_vacancy-LA_data'!$D:$D,'Comm_vacancy-inputs_1'!$C1738,'Comm_vacancy-LA_data'!$B:$B,'Comm_vacancy-inputs_1'!$B1738)</f>
        <v>4434</v>
      </c>
      <c r="E1738" s="72">
        <f>SUMIFS('Comm_vacancy-LA_data'!F:F,'Comm_vacancy-LA_data'!$D:$D,'Comm_vacancy-inputs_1'!$C1738,'Comm_vacancy-LA_data'!$B:$B,'Comm_vacancy-inputs_1'!$B1738)</f>
        <v>298</v>
      </c>
      <c r="F1738" s="132">
        <f t="shared" si="54"/>
        <v>6.7207938655841223E-2</v>
      </c>
      <c r="G1738" s="108">
        <f t="shared" si="55"/>
        <v>43647</v>
      </c>
    </row>
    <row r="1739" spans="1:7" x14ac:dyDescent="0.35">
      <c r="A1739" s="72" t="s">
        <v>506</v>
      </c>
      <c r="B1739" s="72" t="s">
        <v>507</v>
      </c>
      <c r="C1739" s="72" t="s">
        <v>1097</v>
      </c>
      <c r="D1739" s="72">
        <f>SUMIFS('Comm_vacancy-LA_data'!E:E,'Comm_vacancy-LA_data'!$D:$D,'Comm_vacancy-inputs_1'!$C1739,'Comm_vacancy-LA_data'!$B:$B,'Comm_vacancy-inputs_1'!$B1739)</f>
        <v>4402</v>
      </c>
      <c r="E1739" s="72">
        <f>SUMIFS('Comm_vacancy-LA_data'!F:F,'Comm_vacancy-LA_data'!$D:$D,'Comm_vacancy-inputs_1'!$C1739,'Comm_vacancy-LA_data'!$B:$B,'Comm_vacancy-inputs_1'!$B1739)</f>
        <v>244</v>
      </c>
      <c r="F1739" s="132">
        <f t="shared" si="54"/>
        <v>5.5429350295320312E-2</v>
      </c>
      <c r="G1739" s="108">
        <f t="shared" si="55"/>
        <v>43556</v>
      </c>
    </row>
    <row r="1740" spans="1:7" x14ac:dyDescent="0.35">
      <c r="A1740" s="72" t="s">
        <v>506</v>
      </c>
      <c r="B1740" s="72" t="s">
        <v>507</v>
      </c>
      <c r="C1740" s="72" t="s">
        <v>1098</v>
      </c>
      <c r="D1740" s="72">
        <f>SUMIFS('Comm_vacancy-LA_data'!E:E,'Comm_vacancy-LA_data'!$D:$D,'Comm_vacancy-inputs_1'!$C1740,'Comm_vacancy-LA_data'!$B:$B,'Comm_vacancy-inputs_1'!$B1740)</f>
        <v>4280</v>
      </c>
      <c r="E1740" s="72">
        <f>SUMIFS('Comm_vacancy-LA_data'!F:F,'Comm_vacancy-LA_data'!$D:$D,'Comm_vacancy-inputs_1'!$C1740,'Comm_vacancy-LA_data'!$B:$B,'Comm_vacancy-inputs_1'!$B1740)</f>
        <v>230</v>
      </c>
      <c r="F1740" s="132">
        <f t="shared" si="54"/>
        <v>5.3738317757009345E-2</v>
      </c>
      <c r="G1740" s="108">
        <f t="shared" si="55"/>
        <v>43466</v>
      </c>
    </row>
    <row r="1741" spans="1:7" x14ac:dyDescent="0.35">
      <c r="A1741" s="72" t="s">
        <v>506</v>
      </c>
      <c r="B1741" s="72" t="s">
        <v>507</v>
      </c>
      <c r="C1741" s="72" t="s">
        <v>1099</v>
      </c>
      <c r="D1741" s="72">
        <f>SUMIFS('Comm_vacancy-LA_data'!E:E,'Comm_vacancy-LA_data'!$D:$D,'Comm_vacancy-inputs_1'!$C1741,'Comm_vacancy-LA_data'!$B:$B,'Comm_vacancy-inputs_1'!$B1741)</f>
        <v>4539</v>
      </c>
      <c r="E1741" s="72">
        <f>SUMIFS('Comm_vacancy-LA_data'!F:F,'Comm_vacancy-LA_data'!$D:$D,'Comm_vacancy-inputs_1'!$C1741,'Comm_vacancy-LA_data'!$B:$B,'Comm_vacancy-inputs_1'!$B1741)</f>
        <v>253</v>
      </c>
      <c r="F1741" s="132">
        <f t="shared" si="54"/>
        <v>5.5739149592421239E-2</v>
      </c>
      <c r="G1741" s="108">
        <f t="shared" si="55"/>
        <v>43374</v>
      </c>
    </row>
    <row r="1742" spans="1:7" x14ac:dyDescent="0.35">
      <c r="A1742" s="72" t="s">
        <v>508</v>
      </c>
      <c r="B1742" s="72" t="s">
        <v>509</v>
      </c>
      <c r="C1742" s="72" t="s">
        <v>1088</v>
      </c>
      <c r="D1742" s="72">
        <f>SUMIFS('Comm_vacancy-LA_data'!E:E,'Comm_vacancy-LA_data'!$D:$D,'Comm_vacancy-inputs_1'!$C1742,'Comm_vacancy-LA_data'!$B:$B,'Comm_vacancy-inputs_1'!$B1742)</f>
        <v>2880</v>
      </c>
      <c r="E1742" s="72">
        <f>SUMIFS('Comm_vacancy-LA_data'!F:F,'Comm_vacancy-LA_data'!$D:$D,'Comm_vacancy-inputs_1'!$C1742,'Comm_vacancy-LA_data'!$B:$B,'Comm_vacancy-inputs_1'!$B1742)</f>
        <v>411</v>
      </c>
      <c r="F1742" s="132">
        <f t="shared" si="54"/>
        <v>0.14270833333333333</v>
      </c>
      <c r="G1742" s="108">
        <f t="shared" si="55"/>
        <v>44378</v>
      </c>
    </row>
    <row r="1743" spans="1:7" x14ac:dyDescent="0.35">
      <c r="A1743" s="72" t="s">
        <v>508</v>
      </c>
      <c r="B1743" s="72" t="s">
        <v>509</v>
      </c>
      <c r="C1743" s="72" t="s">
        <v>1089</v>
      </c>
      <c r="D1743" s="72">
        <f>SUMIFS('Comm_vacancy-LA_data'!E:E,'Comm_vacancy-LA_data'!$D:$D,'Comm_vacancy-inputs_1'!$C1743,'Comm_vacancy-LA_data'!$B:$B,'Comm_vacancy-inputs_1'!$B1743)</f>
        <v>2870</v>
      </c>
      <c r="E1743" s="72">
        <f>SUMIFS('Comm_vacancy-LA_data'!F:F,'Comm_vacancy-LA_data'!$D:$D,'Comm_vacancy-inputs_1'!$C1743,'Comm_vacancy-LA_data'!$B:$B,'Comm_vacancy-inputs_1'!$B1743)</f>
        <v>419</v>
      </c>
      <c r="F1743" s="132">
        <f t="shared" si="54"/>
        <v>0.14599303135888503</v>
      </c>
      <c r="G1743" s="108">
        <f t="shared" si="55"/>
        <v>44287</v>
      </c>
    </row>
    <row r="1744" spans="1:7" x14ac:dyDescent="0.35">
      <c r="A1744" s="72" t="s">
        <v>508</v>
      </c>
      <c r="B1744" s="72" t="s">
        <v>509</v>
      </c>
      <c r="C1744" s="72" t="s">
        <v>1090</v>
      </c>
      <c r="D1744" s="72">
        <f>SUMIFS('Comm_vacancy-LA_data'!E:E,'Comm_vacancy-LA_data'!$D:$D,'Comm_vacancy-inputs_1'!$C1744,'Comm_vacancy-LA_data'!$B:$B,'Comm_vacancy-inputs_1'!$B1744)</f>
        <v>2884</v>
      </c>
      <c r="E1744" s="72">
        <f>SUMIFS('Comm_vacancy-LA_data'!F:F,'Comm_vacancy-LA_data'!$D:$D,'Comm_vacancy-inputs_1'!$C1744,'Comm_vacancy-LA_data'!$B:$B,'Comm_vacancy-inputs_1'!$B1744)</f>
        <v>421</v>
      </c>
      <c r="F1744" s="132">
        <f t="shared" si="54"/>
        <v>0.14597780859916781</v>
      </c>
      <c r="G1744" s="108">
        <f t="shared" si="55"/>
        <v>44197</v>
      </c>
    </row>
    <row r="1745" spans="1:7" x14ac:dyDescent="0.35">
      <c r="A1745" s="72" t="s">
        <v>508</v>
      </c>
      <c r="B1745" s="72" t="s">
        <v>509</v>
      </c>
      <c r="C1745" s="72" t="s">
        <v>1091</v>
      </c>
      <c r="D1745" s="72">
        <f>SUMIFS('Comm_vacancy-LA_data'!E:E,'Comm_vacancy-LA_data'!$D:$D,'Comm_vacancy-inputs_1'!$C1745,'Comm_vacancy-LA_data'!$B:$B,'Comm_vacancy-inputs_1'!$B1745)</f>
        <v>2877</v>
      </c>
      <c r="E1745" s="72">
        <f>SUMIFS('Comm_vacancy-LA_data'!F:F,'Comm_vacancy-LA_data'!$D:$D,'Comm_vacancy-inputs_1'!$C1745,'Comm_vacancy-LA_data'!$B:$B,'Comm_vacancy-inputs_1'!$B1745)</f>
        <v>421</v>
      </c>
      <c r="F1745" s="132">
        <f t="shared" si="54"/>
        <v>0.14633298574904413</v>
      </c>
      <c r="G1745" s="108">
        <f t="shared" si="55"/>
        <v>44105</v>
      </c>
    </row>
    <row r="1746" spans="1:7" x14ac:dyDescent="0.35">
      <c r="A1746" s="72" t="s">
        <v>508</v>
      </c>
      <c r="B1746" s="72" t="s">
        <v>509</v>
      </c>
      <c r="C1746" s="72" t="s">
        <v>1092</v>
      </c>
      <c r="D1746" s="72">
        <f>SUMIFS('Comm_vacancy-LA_data'!E:E,'Comm_vacancy-LA_data'!$D:$D,'Comm_vacancy-inputs_1'!$C1746,'Comm_vacancy-LA_data'!$B:$B,'Comm_vacancy-inputs_1'!$B1746)</f>
        <v>2886</v>
      </c>
      <c r="E1746" s="72">
        <f>SUMIFS('Comm_vacancy-LA_data'!F:F,'Comm_vacancy-LA_data'!$D:$D,'Comm_vacancy-inputs_1'!$C1746,'Comm_vacancy-LA_data'!$B:$B,'Comm_vacancy-inputs_1'!$B1746)</f>
        <v>426</v>
      </c>
      <c r="F1746" s="132">
        <f t="shared" si="54"/>
        <v>0.14760914760914762</v>
      </c>
      <c r="G1746" s="108">
        <f t="shared" si="55"/>
        <v>44013</v>
      </c>
    </row>
    <row r="1747" spans="1:7" x14ac:dyDescent="0.35">
      <c r="A1747" s="72" t="s">
        <v>508</v>
      </c>
      <c r="B1747" s="72" t="s">
        <v>509</v>
      </c>
      <c r="C1747" s="72" t="s">
        <v>1093</v>
      </c>
      <c r="D1747" s="72">
        <f>SUMIFS('Comm_vacancy-LA_data'!E:E,'Comm_vacancy-LA_data'!$D:$D,'Comm_vacancy-inputs_1'!$C1747,'Comm_vacancy-LA_data'!$B:$B,'Comm_vacancy-inputs_1'!$B1747)</f>
        <v>2872</v>
      </c>
      <c r="E1747" s="72">
        <f>SUMIFS('Comm_vacancy-LA_data'!F:F,'Comm_vacancy-LA_data'!$D:$D,'Comm_vacancy-inputs_1'!$C1747,'Comm_vacancy-LA_data'!$B:$B,'Comm_vacancy-inputs_1'!$B1747)</f>
        <v>429</v>
      </c>
      <c r="F1747" s="132">
        <f t="shared" si="54"/>
        <v>0.14937325905292478</v>
      </c>
      <c r="G1747" s="108">
        <f t="shared" si="55"/>
        <v>43922</v>
      </c>
    </row>
    <row r="1748" spans="1:7" x14ac:dyDescent="0.35">
      <c r="A1748" s="72" t="s">
        <v>508</v>
      </c>
      <c r="B1748" s="72" t="s">
        <v>509</v>
      </c>
      <c r="C1748" s="72" t="s">
        <v>1094</v>
      </c>
      <c r="D1748" s="72">
        <f>SUMIFS('Comm_vacancy-LA_data'!E:E,'Comm_vacancy-LA_data'!$D:$D,'Comm_vacancy-inputs_1'!$C1748,'Comm_vacancy-LA_data'!$B:$B,'Comm_vacancy-inputs_1'!$B1748)</f>
        <v>2827</v>
      </c>
      <c r="E1748" s="72">
        <f>SUMIFS('Comm_vacancy-LA_data'!F:F,'Comm_vacancy-LA_data'!$D:$D,'Comm_vacancy-inputs_1'!$C1748,'Comm_vacancy-LA_data'!$B:$B,'Comm_vacancy-inputs_1'!$B1748)</f>
        <v>437</v>
      </c>
      <c r="F1748" s="132">
        <f t="shared" si="54"/>
        <v>0.1545808277325787</v>
      </c>
      <c r="G1748" s="108">
        <f t="shared" si="55"/>
        <v>43831</v>
      </c>
    </row>
    <row r="1749" spans="1:7" x14ac:dyDescent="0.35">
      <c r="A1749" s="72" t="s">
        <v>508</v>
      </c>
      <c r="B1749" s="72" t="s">
        <v>509</v>
      </c>
      <c r="C1749" s="72" t="s">
        <v>1095</v>
      </c>
      <c r="D1749" s="72">
        <f>SUMIFS('Comm_vacancy-LA_data'!E:E,'Comm_vacancy-LA_data'!$D:$D,'Comm_vacancy-inputs_1'!$C1749,'Comm_vacancy-LA_data'!$B:$B,'Comm_vacancy-inputs_1'!$B1749)</f>
        <v>2799</v>
      </c>
      <c r="E1749" s="72">
        <f>SUMIFS('Comm_vacancy-LA_data'!F:F,'Comm_vacancy-LA_data'!$D:$D,'Comm_vacancy-inputs_1'!$C1749,'Comm_vacancy-LA_data'!$B:$B,'Comm_vacancy-inputs_1'!$B1749)</f>
        <v>446</v>
      </c>
      <c r="F1749" s="132">
        <f t="shared" si="54"/>
        <v>0.15934262236513042</v>
      </c>
      <c r="G1749" s="108">
        <f t="shared" si="55"/>
        <v>43739</v>
      </c>
    </row>
    <row r="1750" spans="1:7" x14ac:dyDescent="0.35">
      <c r="A1750" s="72" t="s">
        <v>508</v>
      </c>
      <c r="B1750" s="72" t="s">
        <v>509</v>
      </c>
      <c r="C1750" s="72" t="s">
        <v>1096</v>
      </c>
      <c r="D1750" s="72">
        <f>SUMIFS('Comm_vacancy-LA_data'!E:E,'Comm_vacancy-LA_data'!$D:$D,'Comm_vacancy-inputs_1'!$C1750,'Comm_vacancy-LA_data'!$B:$B,'Comm_vacancy-inputs_1'!$B1750)</f>
        <v>2823</v>
      </c>
      <c r="E1750" s="72">
        <f>SUMIFS('Comm_vacancy-LA_data'!F:F,'Comm_vacancy-LA_data'!$D:$D,'Comm_vacancy-inputs_1'!$C1750,'Comm_vacancy-LA_data'!$B:$B,'Comm_vacancy-inputs_1'!$B1750)</f>
        <v>437</v>
      </c>
      <c r="F1750" s="132">
        <f t="shared" si="54"/>
        <v>0.15479985830676585</v>
      </c>
      <c r="G1750" s="108">
        <f t="shared" si="55"/>
        <v>43647</v>
      </c>
    </row>
    <row r="1751" spans="1:7" x14ac:dyDescent="0.35">
      <c r="A1751" s="72" t="s">
        <v>508</v>
      </c>
      <c r="B1751" s="72" t="s">
        <v>509</v>
      </c>
      <c r="C1751" s="72" t="s">
        <v>1097</v>
      </c>
      <c r="D1751" s="72">
        <f>SUMIFS('Comm_vacancy-LA_data'!E:E,'Comm_vacancy-LA_data'!$D:$D,'Comm_vacancy-inputs_1'!$C1751,'Comm_vacancy-LA_data'!$B:$B,'Comm_vacancy-inputs_1'!$B1751)</f>
        <v>2830</v>
      </c>
      <c r="E1751" s="72">
        <f>SUMIFS('Comm_vacancy-LA_data'!F:F,'Comm_vacancy-LA_data'!$D:$D,'Comm_vacancy-inputs_1'!$C1751,'Comm_vacancy-LA_data'!$B:$B,'Comm_vacancy-inputs_1'!$B1751)</f>
        <v>400</v>
      </c>
      <c r="F1751" s="132">
        <f t="shared" si="54"/>
        <v>0.14134275618374559</v>
      </c>
      <c r="G1751" s="108">
        <f t="shared" si="55"/>
        <v>43556</v>
      </c>
    </row>
    <row r="1752" spans="1:7" x14ac:dyDescent="0.35">
      <c r="A1752" s="72" t="s">
        <v>508</v>
      </c>
      <c r="B1752" s="72" t="s">
        <v>509</v>
      </c>
      <c r="C1752" s="72" t="s">
        <v>1098</v>
      </c>
      <c r="D1752" s="72">
        <f>SUMIFS('Comm_vacancy-LA_data'!E:E,'Comm_vacancy-LA_data'!$D:$D,'Comm_vacancy-inputs_1'!$C1752,'Comm_vacancy-LA_data'!$B:$B,'Comm_vacancy-inputs_1'!$B1752)</f>
        <v>2812</v>
      </c>
      <c r="E1752" s="72">
        <f>SUMIFS('Comm_vacancy-LA_data'!F:F,'Comm_vacancy-LA_data'!$D:$D,'Comm_vacancy-inputs_1'!$C1752,'Comm_vacancy-LA_data'!$B:$B,'Comm_vacancy-inputs_1'!$B1752)</f>
        <v>416</v>
      </c>
      <c r="F1752" s="132">
        <f t="shared" si="54"/>
        <v>0.14793741109530584</v>
      </c>
      <c r="G1752" s="108">
        <f t="shared" si="55"/>
        <v>43466</v>
      </c>
    </row>
    <row r="1753" spans="1:7" x14ac:dyDescent="0.35">
      <c r="A1753" s="72" t="s">
        <v>508</v>
      </c>
      <c r="B1753" s="72" t="s">
        <v>509</v>
      </c>
      <c r="C1753" s="72" t="s">
        <v>1099</v>
      </c>
      <c r="D1753" s="72">
        <f>SUMIFS('Comm_vacancy-LA_data'!E:E,'Comm_vacancy-LA_data'!$D:$D,'Comm_vacancy-inputs_1'!$C1753,'Comm_vacancy-LA_data'!$B:$B,'Comm_vacancy-inputs_1'!$B1753)</f>
        <v>3017</v>
      </c>
      <c r="E1753" s="72">
        <f>SUMIFS('Comm_vacancy-LA_data'!F:F,'Comm_vacancy-LA_data'!$D:$D,'Comm_vacancy-inputs_1'!$C1753,'Comm_vacancy-LA_data'!$B:$B,'Comm_vacancy-inputs_1'!$B1753)</f>
        <v>510</v>
      </c>
      <c r="F1753" s="132">
        <f t="shared" si="54"/>
        <v>0.16904209479615512</v>
      </c>
      <c r="G1753" s="108">
        <f t="shared" si="55"/>
        <v>43374</v>
      </c>
    </row>
    <row r="1754" spans="1:7" x14ac:dyDescent="0.35">
      <c r="A1754" s="72" t="s">
        <v>512</v>
      </c>
      <c r="B1754" s="72" t="s">
        <v>513</v>
      </c>
      <c r="C1754" s="72" t="s">
        <v>1088</v>
      </c>
      <c r="D1754" s="72">
        <f>SUMIFS('Comm_vacancy-LA_data'!E:E,'Comm_vacancy-LA_data'!$D:$D,'Comm_vacancy-inputs_1'!$C1754,'Comm_vacancy-LA_data'!$B:$B,'Comm_vacancy-inputs_1'!$B1754)</f>
        <v>3790</v>
      </c>
      <c r="E1754" s="72">
        <f>SUMIFS('Comm_vacancy-LA_data'!F:F,'Comm_vacancy-LA_data'!$D:$D,'Comm_vacancy-inputs_1'!$C1754,'Comm_vacancy-LA_data'!$B:$B,'Comm_vacancy-inputs_1'!$B1754)</f>
        <v>240</v>
      </c>
      <c r="F1754" s="132">
        <f t="shared" si="54"/>
        <v>6.3324538258575203E-2</v>
      </c>
      <c r="G1754" s="108">
        <f t="shared" si="55"/>
        <v>44378</v>
      </c>
    </row>
    <row r="1755" spans="1:7" x14ac:dyDescent="0.35">
      <c r="A1755" s="72" t="s">
        <v>512</v>
      </c>
      <c r="B1755" s="72" t="s">
        <v>513</v>
      </c>
      <c r="C1755" s="72" t="s">
        <v>1089</v>
      </c>
      <c r="D1755" s="72">
        <f>SUMIFS('Comm_vacancy-LA_data'!E:E,'Comm_vacancy-LA_data'!$D:$D,'Comm_vacancy-inputs_1'!$C1755,'Comm_vacancy-LA_data'!$B:$B,'Comm_vacancy-inputs_1'!$B1755)</f>
        <v>3790</v>
      </c>
      <c r="E1755" s="72">
        <f>SUMIFS('Comm_vacancy-LA_data'!F:F,'Comm_vacancy-LA_data'!$D:$D,'Comm_vacancy-inputs_1'!$C1755,'Comm_vacancy-LA_data'!$B:$B,'Comm_vacancy-inputs_1'!$B1755)</f>
        <v>244</v>
      </c>
      <c r="F1755" s="132">
        <f t="shared" si="54"/>
        <v>6.4379947229551454E-2</v>
      </c>
      <c r="G1755" s="108">
        <f t="shared" si="55"/>
        <v>44287</v>
      </c>
    </row>
    <row r="1756" spans="1:7" x14ac:dyDescent="0.35">
      <c r="A1756" s="72" t="s">
        <v>512</v>
      </c>
      <c r="B1756" s="72" t="s">
        <v>513</v>
      </c>
      <c r="C1756" s="72" t="s">
        <v>1090</v>
      </c>
      <c r="D1756" s="72">
        <f>SUMIFS('Comm_vacancy-LA_data'!E:E,'Comm_vacancy-LA_data'!$D:$D,'Comm_vacancy-inputs_1'!$C1756,'Comm_vacancy-LA_data'!$B:$B,'Comm_vacancy-inputs_1'!$B1756)</f>
        <v>3787</v>
      </c>
      <c r="E1756" s="72">
        <f>SUMIFS('Comm_vacancy-LA_data'!F:F,'Comm_vacancy-LA_data'!$D:$D,'Comm_vacancy-inputs_1'!$C1756,'Comm_vacancy-LA_data'!$B:$B,'Comm_vacancy-inputs_1'!$B1756)</f>
        <v>247</v>
      </c>
      <c r="F1756" s="132">
        <f t="shared" si="54"/>
        <v>6.5223131766569839E-2</v>
      </c>
      <c r="G1756" s="108">
        <f t="shared" si="55"/>
        <v>44197</v>
      </c>
    </row>
    <row r="1757" spans="1:7" x14ac:dyDescent="0.35">
      <c r="A1757" s="72" t="s">
        <v>512</v>
      </c>
      <c r="B1757" s="72" t="s">
        <v>513</v>
      </c>
      <c r="C1757" s="72" t="s">
        <v>1091</v>
      </c>
      <c r="D1757" s="72">
        <f>SUMIFS('Comm_vacancy-LA_data'!E:E,'Comm_vacancy-LA_data'!$D:$D,'Comm_vacancy-inputs_1'!$C1757,'Comm_vacancy-LA_data'!$B:$B,'Comm_vacancy-inputs_1'!$B1757)</f>
        <v>3788</v>
      </c>
      <c r="E1757" s="72">
        <f>SUMIFS('Comm_vacancy-LA_data'!F:F,'Comm_vacancy-LA_data'!$D:$D,'Comm_vacancy-inputs_1'!$C1757,'Comm_vacancy-LA_data'!$B:$B,'Comm_vacancy-inputs_1'!$B1757)</f>
        <v>248</v>
      </c>
      <c r="F1757" s="132">
        <f t="shared" si="54"/>
        <v>6.5469904963041184E-2</v>
      </c>
      <c r="G1757" s="108">
        <f t="shared" si="55"/>
        <v>44105</v>
      </c>
    </row>
    <row r="1758" spans="1:7" x14ac:dyDescent="0.35">
      <c r="A1758" s="72" t="s">
        <v>512</v>
      </c>
      <c r="B1758" s="72" t="s">
        <v>513</v>
      </c>
      <c r="C1758" s="72" t="s">
        <v>1092</v>
      </c>
      <c r="D1758" s="72">
        <f>SUMIFS('Comm_vacancy-LA_data'!E:E,'Comm_vacancy-LA_data'!$D:$D,'Comm_vacancy-inputs_1'!$C1758,'Comm_vacancy-LA_data'!$B:$B,'Comm_vacancy-inputs_1'!$B1758)</f>
        <v>3794</v>
      </c>
      <c r="E1758" s="72">
        <f>SUMIFS('Comm_vacancy-LA_data'!F:F,'Comm_vacancy-LA_data'!$D:$D,'Comm_vacancy-inputs_1'!$C1758,'Comm_vacancy-LA_data'!$B:$B,'Comm_vacancy-inputs_1'!$B1758)</f>
        <v>255</v>
      </c>
      <c r="F1758" s="132">
        <f t="shared" si="54"/>
        <v>6.7211386399578285E-2</v>
      </c>
      <c r="G1758" s="108">
        <f t="shared" si="55"/>
        <v>44013</v>
      </c>
    </row>
    <row r="1759" spans="1:7" x14ac:dyDescent="0.35">
      <c r="A1759" s="72" t="s">
        <v>512</v>
      </c>
      <c r="B1759" s="72" t="s">
        <v>513</v>
      </c>
      <c r="C1759" s="72" t="s">
        <v>1093</v>
      </c>
      <c r="D1759" s="72">
        <f>SUMIFS('Comm_vacancy-LA_data'!E:E,'Comm_vacancy-LA_data'!$D:$D,'Comm_vacancy-inputs_1'!$C1759,'Comm_vacancy-LA_data'!$B:$B,'Comm_vacancy-inputs_1'!$B1759)</f>
        <v>3787</v>
      </c>
      <c r="E1759" s="72">
        <f>SUMIFS('Comm_vacancy-LA_data'!F:F,'Comm_vacancy-LA_data'!$D:$D,'Comm_vacancy-inputs_1'!$C1759,'Comm_vacancy-LA_data'!$B:$B,'Comm_vacancy-inputs_1'!$B1759)</f>
        <v>254</v>
      </c>
      <c r="F1759" s="132">
        <f t="shared" si="54"/>
        <v>6.7071560602059682E-2</v>
      </c>
      <c r="G1759" s="108">
        <f t="shared" si="55"/>
        <v>43922</v>
      </c>
    </row>
    <row r="1760" spans="1:7" x14ac:dyDescent="0.35">
      <c r="A1760" s="72" t="s">
        <v>512</v>
      </c>
      <c r="B1760" s="72" t="s">
        <v>513</v>
      </c>
      <c r="C1760" s="72" t="s">
        <v>1094</v>
      </c>
      <c r="D1760" s="72">
        <f>SUMIFS('Comm_vacancy-LA_data'!E:E,'Comm_vacancy-LA_data'!$D:$D,'Comm_vacancy-inputs_1'!$C1760,'Comm_vacancy-LA_data'!$B:$B,'Comm_vacancy-inputs_1'!$B1760)</f>
        <v>3782</v>
      </c>
      <c r="E1760" s="72">
        <f>SUMIFS('Comm_vacancy-LA_data'!F:F,'Comm_vacancy-LA_data'!$D:$D,'Comm_vacancy-inputs_1'!$C1760,'Comm_vacancy-LA_data'!$B:$B,'Comm_vacancy-inputs_1'!$B1760)</f>
        <v>267</v>
      </c>
      <c r="F1760" s="132">
        <f t="shared" si="54"/>
        <v>7.0597567424643043E-2</v>
      </c>
      <c r="G1760" s="108">
        <f t="shared" si="55"/>
        <v>43831</v>
      </c>
    </row>
    <row r="1761" spans="1:7" x14ac:dyDescent="0.35">
      <c r="A1761" s="72" t="s">
        <v>512</v>
      </c>
      <c r="B1761" s="72" t="s">
        <v>513</v>
      </c>
      <c r="C1761" s="72" t="s">
        <v>1095</v>
      </c>
      <c r="D1761" s="72">
        <f>SUMIFS('Comm_vacancy-LA_data'!E:E,'Comm_vacancy-LA_data'!$D:$D,'Comm_vacancy-inputs_1'!$C1761,'Comm_vacancy-LA_data'!$B:$B,'Comm_vacancy-inputs_1'!$B1761)</f>
        <v>3785</v>
      </c>
      <c r="E1761" s="72">
        <f>SUMIFS('Comm_vacancy-LA_data'!F:F,'Comm_vacancy-LA_data'!$D:$D,'Comm_vacancy-inputs_1'!$C1761,'Comm_vacancy-LA_data'!$B:$B,'Comm_vacancy-inputs_1'!$B1761)</f>
        <v>261</v>
      </c>
      <c r="F1761" s="132">
        <f t="shared" si="54"/>
        <v>6.895640686922061E-2</v>
      </c>
      <c r="G1761" s="108">
        <f t="shared" si="55"/>
        <v>43739</v>
      </c>
    </row>
    <row r="1762" spans="1:7" x14ac:dyDescent="0.35">
      <c r="A1762" s="72" t="s">
        <v>512</v>
      </c>
      <c r="B1762" s="72" t="s">
        <v>513</v>
      </c>
      <c r="C1762" s="72" t="s">
        <v>1096</v>
      </c>
      <c r="D1762" s="72">
        <f>SUMIFS('Comm_vacancy-LA_data'!E:E,'Comm_vacancy-LA_data'!$D:$D,'Comm_vacancy-inputs_1'!$C1762,'Comm_vacancy-LA_data'!$B:$B,'Comm_vacancy-inputs_1'!$B1762)</f>
        <v>3791</v>
      </c>
      <c r="E1762" s="72">
        <f>SUMIFS('Comm_vacancy-LA_data'!F:F,'Comm_vacancy-LA_data'!$D:$D,'Comm_vacancy-inputs_1'!$C1762,'Comm_vacancy-LA_data'!$B:$B,'Comm_vacancy-inputs_1'!$B1762)</f>
        <v>232</v>
      </c>
      <c r="F1762" s="132">
        <f t="shared" si="54"/>
        <v>6.1197573199683462E-2</v>
      </c>
      <c r="G1762" s="108">
        <f t="shared" si="55"/>
        <v>43647</v>
      </c>
    </row>
    <row r="1763" spans="1:7" x14ac:dyDescent="0.35">
      <c r="A1763" s="72" t="s">
        <v>512</v>
      </c>
      <c r="B1763" s="72" t="s">
        <v>513</v>
      </c>
      <c r="C1763" s="72" t="s">
        <v>1097</v>
      </c>
      <c r="D1763" s="72">
        <f>SUMIFS('Comm_vacancy-LA_data'!E:E,'Comm_vacancy-LA_data'!$D:$D,'Comm_vacancy-inputs_1'!$C1763,'Comm_vacancy-LA_data'!$B:$B,'Comm_vacancy-inputs_1'!$B1763)</f>
        <v>3798</v>
      </c>
      <c r="E1763" s="72">
        <f>SUMIFS('Comm_vacancy-LA_data'!F:F,'Comm_vacancy-LA_data'!$D:$D,'Comm_vacancy-inputs_1'!$C1763,'Comm_vacancy-LA_data'!$B:$B,'Comm_vacancy-inputs_1'!$B1763)</f>
        <v>344</v>
      </c>
      <c r="F1763" s="132">
        <f t="shared" si="54"/>
        <v>9.057398630858346E-2</v>
      </c>
      <c r="G1763" s="108">
        <f t="shared" si="55"/>
        <v>43556</v>
      </c>
    </row>
    <row r="1764" spans="1:7" x14ac:dyDescent="0.35">
      <c r="A1764" s="72" t="s">
        <v>512</v>
      </c>
      <c r="B1764" s="72" t="s">
        <v>513</v>
      </c>
      <c r="C1764" s="72" t="s">
        <v>1098</v>
      </c>
      <c r="D1764" s="72">
        <f>SUMIFS('Comm_vacancy-LA_data'!E:E,'Comm_vacancy-LA_data'!$D:$D,'Comm_vacancy-inputs_1'!$C1764,'Comm_vacancy-LA_data'!$B:$B,'Comm_vacancy-inputs_1'!$B1764)</f>
        <v>3751</v>
      </c>
      <c r="E1764" s="72">
        <f>SUMIFS('Comm_vacancy-LA_data'!F:F,'Comm_vacancy-LA_data'!$D:$D,'Comm_vacancy-inputs_1'!$C1764,'Comm_vacancy-LA_data'!$B:$B,'Comm_vacancy-inputs_1'!$B1764)</f>
        <v>362</v>
      </c>
      <c r="F1764" s="132">
        <f t="shared" si="54"/>
        <v>9.6507597973873635E-2</v>
      </c>
      <c r="G1764" s="108">
        <f t="shared" si="55"/>
        <v>43466</v>
      </c>
    </row>
    <row r="1765" spans="1:7" x14ac:dyDescent="0.35">
      <c r="A1765" s="72" t="s">
        <v>512</v>
      </c>
      <c r="B1765" s="72" t="s">
        <v>513</v>
      </c>
      <c r="C1765" s="72" t="s">
        <v>1099</v>
      </c>
      <c r="D1765" s="72">
        <f>SUMIFS('Comm_vacancy-LA_data'!E:E,'Comm_vacancy-LA_data'!$D:$D,'Comm_vacancy-inputs_1'!$C1765,'Comm_vacancy-LA_data'!$B:$B,'Comm_vacancy-inputs_1'!$B1765)</f>
        <v>3932</v>
      </c>
      <c r="E1765" s="72">
        <f>SUMIFS('Comm_vacancy-LA_data'!F:F,'Comm_vacancy-LA_data'!$D:$D,'Comm_vacancy-inputs_1'!$C1765,'Comm_vacancy-LA_data'!$B:$B,'Comm_vacancy-inputs_1'!$B1765)</f>
        <v>383</v>
      </c>
      <c r="F1765" s="132">
        <f t="shared" si="54"/>
        <v>9.7405900305188198E-2</v>
      </c>
      <c r="G1765" s="108">
        <f t="shared" si="55"/>
        <v>43374</v>
      </c>
    </row>
    <row r="1766" spans="1:7" x14ac:dyDescent="0.35">
      <c r="A1766" s="72" t="s">
        <v>514</v>
      </c>
      <c r="B1766" s="72" t="s">
        <v>515</v>
      </c>
      <c r="C1766" s="72" t="s">
        <v>1088</v>
      </c>
      <c r="D1766" s="72">
        <f>SUMIFS('Comm_vacancy-LA_data'!E:E,'Comm_vacancy-LA_data'!$D:$D,'Comm_vacancy-inputs_1'!$C1766,'Comm_vacancy-LA_data'!$B:$B,'Comm_vacancy-inputs_1'!$B1766)</f>
        <v>3154</v>
      </c>
      <c r="E1766" s="72">
        <f>SUMIFS('Comm_vacancy-LA_data'!F:F,'Comm_vacancy-LA_data'!$D:$D,'Comm_vacancy-inputs_1'!$C1766,'Comm_vacancy-LA_data'!$B:$B,'Comm_vacancy-inputs_1'!$B1766)</f>
        <v>132</v>
      </c>
      <c r="F1766" s="132">
        <f t="shared" si="54"/>
        <v>4.1851616994292962E-2</v>
      </c>
      <c r="G1766" s="108">
        <f t="shared" si="55"/>
        <v>44378</v>
      </c>
    </row>
    <row r="1767" spans="1:7" x14ac:dyDescent="0.35">
      <c r="A1767" s="72" t="s">
        <v>514</v>
      </c>
      <c r="B1767" s="72" t="s">
        <v>515</v>
      </c>
      <c r="C1767" s="72" t="s">
        <v>1089</v>
      </c>
      <c r="D1767" s="72">
        <f>SUMIFS('Comm_vacancy-LA_data'!E:E,'Comm_vacancy-LA_data'!$D:$D,'Comm_vacancy-inputs_1'!$C1767,'Comm_vacancy-LA_data'!$B:$B,'Comm_vacancy-inputs_1'!$B1767)</f>
        <v>3146</v>
      </c>
      <c r="E1767" s="72">
        <f>SUMIFS('Comm_vacancy-LA_data'!F:F,'Comm_vacancy-LA_data'!$D:$D,'Comm_vacancy-inputs_1'!$C1767,'Comm_vacancy-LA_data'!$B:$B,'Comm_vacancy-inputs_1'!$B1767)</f>
        <v>134</v>
      </c>
      <c r="F1767" s="132">
        <f t="shared" si="54"/>
        <v>4.2593769866497141E-2</v>
      </c>
      <c r="G1767" s="108">
        <f t="shared" si="55"/>
        <v>44287</v>
      </c>
    </row>
    <row r="1768" spans="1:7" x14ac:dyDescent="0.35">
      <c r="A1768" s="72" t="s">
        <v>514</v>
      </c>
      <c r="B1768" s="72" t="s">
        <v>515</v>
      </c>
      <c r="C1768" s="72" t="s">
        <v>1090</v>
      </c>
      <c r="D1768" s="72">
        <f>SUMIFS('Comm_vacancy-LA_data'!E:E,'Comm_vacancy-LA_data'!$D:$D,'Comm_vacancy-inputs_1'!$C1768,'Comm_vacancy-LA_data'!$B:$B,'Comm_vacancy-inputs_1'!$B1768)</f>
        <v>3133</v>
      </c>
      <c r="E1768" s="72">
        <f>SUMIFS('Comm_vacancy-LA_data'!F:F,'Comm_vacancy-LA_data'!$D:$D,'Comm_vacancy-inputs_1'!$C1768,'Comm_vacancy-LA_data'!$B:$B,'Comm_vacancy-inputs_1'!$B1768)</f>
        <v>130</v>
      </c>
      <c r="F1768" s="132">
        <f t="shared" si="54"/>
        <v>4.1493775933609957E-2</v>
      </c>
      <c r="G1768" s="108">
        <f t="shared" si="55"/>
        <v>44197</v>
      </c>
    </row>
    <row r="1769" spans="1:7" x14ac:dyDescent="0.35">
      <c r="A1769" s="72" t="s">
        <v>514</v>
      </c>
      <c r="B1769" s="72" t="s">
        <v>515</v>
      </c>
      <c r="C1769" s="72" t="s">
        <v>1091</v>
      </c>
      <c r="D1769" s="72">
        <f>SUMIFS('Comm_vacancy-LA_data'!E:E,'Comm_vacancy-LA_data'!$D:$D,'Comm_vacancy-inputs_1'!$C1769,'Comm_vacancy-LA_data'!$B:$B,'Comm_vacancy-inputs_1'!$B1769)</f>
        <v>3119</v>
      </c>
      <c r="E1769" s="72">
        <f>SUMIFS('Comm_vacancy-LA_data'!F:F,'Comm_vacancy-LA_data'!$D:$D,'Comm_vacancy-inputs_1'!$C1769,'Comm_vacancy-LA_data'!$B:$B,'Comm_vacancy-inputs_1'!$B1769)</f>
        <v>123</v>
      </c>
      <c r="F1769" s="132">
        <f t="shared" si="54"/>
        <v>3.9435716575825584E-2</v>
      </c>
      <c r="G1769" s="108">
        <f t="shared" si="55"/>
        <v>44105</v>
      </c>
    </row>
    <row r="1770" spans="1:7" x14ac:dyDescent="0.35">
      <c r="A1770" s="72" t="s">
        <v>514</v>
      </c>
      <c r="B1770" s="72" t="s">
        <v>515</v>
      </c>
      <c r="C1770" s="72" t="s">
        <v>1092</v>
      </c>
      <c r="D1770" s="72">
        <f>SUMIFS('Comm_vacancy-LA_data'!E:E,'Comm_vacancy-LA_data'!$D:$D,'Comm_vacancy-inputs_1'!$C1770,'Comm_vacancy-LA_data'!$B:$B,'Comm_vacancy-inputs_1'!$B1770)</f>
        <v>3033</v>
      </c>
      <c r="E1770" s="72">
        <f>SUMIFS('Comm_vacancy-LA_data'!F:F,'Comm_vacancy-LA_data'!$D:$D,'Comm_vacancy-inputs_1'!$C1770,'Comm_vacancy-LA_data'!$B:$B,'Comm_vacancy-inputs_1'!$B1770)</f>
        <v>125</v>
      </c>
      <c r="F1770" s="132">
        <f t="shared" si="54"/>
        <v>4.1213320145070884E-2</v>
      </c>
      <c r="G1770" s="108">
        <f t="shared" si="55"/>
        <v>44013</v>
      </c>
    </row>
    <row r="1771" spans="1:7" x14ac:dyDescent="0.35">
      <c r="A1771" s="72" t="s">
        <v>514</v>
      </c>
      <c r="B1771" s="72" t="s">
        <v>515</v>
      </c>
      <c r="C1771" s="72" t="s">
        <v>1093</v>
      </c>
      <c r="D1771" s="72">
        <f>SUMIFS('Comm_vacancy-LA_data'!E:E,'Comm_vacancy-LA_data'!$D:$D,'Comm_vacancy-inputs_1'!$C1771,'Comm_vacancy-LA_data'!$B:$B,'Comm_vacancy-inputs_1'!$B1771)</f>
        <v>3012</v>
      </c>
      <c r="E1771" s="72">
        <f>SUMIFS('Comm_vacancy-LA_data'!F:F,'Comm_vacancy-LA_data'!$D:$D,'Comm_vacancy-inputs_1'!$C1771,'Comm_vacancy-LA_data'!$B:$B,'Comm_vacancy-inputs_1'!$B1771)</f>
        <v>123</v>
      </c>
      <c r="F1771" s="132">
        <f t="shared" si="54"/>
        <v>4.0836653386454182E-2</v>
      </c>
      <c r="G1771" s="108">
        <f t="shared" si="55"/>
        <v>43922</v>
      </c>
    </row>
    <row r="1772" spans="1:7" x14ac:dyDescent="0.35">
      <c r="A1772" s="72" t="s">
        <v>514</v>
      </c>
      <c r="B1772" s="72" t="s">
        <v>515</v>
      </c>
      <c r="C1772" s="72" t="s">
        <v>1094</v>
      </c>
      <c r="D1772" s="72">
        <f>SUMIFS('Comm_vacancy-LA_data'!E:E,'Comm_vacancy-LA_data'!$D:$D,'Comm_vacancy-inputs_1'!$C1772,'Comm_vacancy-LA_data'!$B:$B,'Comm_vacancy-inputs_1'!$B1772)</f>
        <v>2903</v>
      </c>
      <c r="E1772" s="72">
        <f>SUMIFS('Comm_vacancy-LA_data'!F:F,'Comm_vacancy-LA_data'!$D:$D,'Comm_vacancy-inputs_1'!$C1772,'Comm_vacancy-LA_data'!$B:$B,'Comm_vacancy-inputs_1'!$B1772)</f>
        <v>121</v>
      </c>
      <c r="F1772" s="132">
        <f t="shared" si="54"/>
        <v>4.168101963486049E-2</v>
      </c>
      <c r="G1772" s="108">
        <f t="shared" si="55"/>
        <v>43831</v>
      </c>
    </row>
    <row r="1773" spans="1:7" x14ac:dyDescent="0.35">
      <c r="A1773" s="72" t="s">
        <v>514</v>
      </c>
      <c r="B1773" s="72" t="s">
        <v>515</v>
      </c>
      <c r="C1773" s="72" t="s">
        <v>1095</v>
      </c>
      <c r="D1773" s="72">
        <f>SUMIFS('Comm_vacancy-LA_data'!E:E,'Comm_vacancy-LA_data'!$D:$D,'Comm_vacancy-inputs_1'!$C1773,'Comm_vacancy-LA_data'!$B:$B,'Comm_vacancy-inputs_1'!$B1773)</f>
        <v>2869</v>
      </c>
      <c r="E1773" s="72">
        <f>SUMIFS('Comm_vacancy-LA_data'!F:F,'Comm_vacancy-LA_data'!$D:$D,'Comm_vacancy-inputs_1'!$C1773,'Comm_vacancy-LA_data'!$B:$B,'Comm_vacancy-inputs_1'!$B1773)</f>
        <v>124</v>
      </c>
      <c r="F1773" s="132">
        <f t="shared" si="54"/>
        <v>4.3220634367375395E-2</v>
      </c>
      <c r="G1773" s="108">
        <f t="shared" si="55"/>
        <v>43739</v>
      </c>
    </row>
    <row r="1774" spans="1:7" x14ac:dyDescent="0.35">
      <c r="A1774" s="72" t="s">
        <v>514</v>
      </c>
      <c r="B1774" s="72" t="s">
        <v>515</v>
      </c>
      <c r="C1774" s="72" t="s">
        <v>1096</v>
      </c>
      <c r="D1774" s="72">
        <f>SUMIFS('Comm_vacancy-LA_data'!E:E,'Comm_vacancy-LA_data'!$D:$D,'Comm_vacancy-inputs_1'!$C1774,'Comm_vacancy-LA_data'!$B:$B,'Comm_vacancy-inputs_1'!$B1774)</f>
        <v>2867</v>
      </c>
      <c r="E1774" s="72">
        <f>SUMIFS('Comm_vacancy-LA_data'!F:F,'Comm_vacancy-LA_data'!$D:$D,'Comm_vacancy-inputs_1'!$C1774,'Comm_vacancy-LA_data'!$B:$B,'Comm_vacancy-inputs_1'!$B1774)</f>
        <v>109</v>
      </c>
      <c r="F1774" s="132">
        <f t="shared" si="54"/>
        <v>3.8018835019183815E-2</v>
      </c>
      <c r="G1774" s="108">
        <f t="shared" si="55"/>
        <v>43647</v>
      </c>
    </row>
    <row r="1775" spans="1:7" x14ac:dyDescent="0.35">
      <c r="A1775" s="72" t="s">
        <v>514</v>
      </c>
      <c r="B1775" s="72" t="s">
        <v>515</v>
      </c>
      <c r="C1775" s="72" t="s">
        <v>1097</v>
      </c>
      <c r="D1775" s="72">
        <f>SUMIFS('Comm_vacancy-LA_data'!E:E,'Comm_vacancy-LA_data'!$D:$D,'Comm_vacancy-inputs_1'!$C1775,'Comm_vacancy-LA_data'!$B:$B,'Comm_vacancy-inputs_1'!$B1775)</f>
        <v>2865</v>
      </c>
      <c r="E1775" s="72">
        <f>SUMIFS('Comm_vacancy-LA_data'!F:F,'Comm_vacancy-LA_data'!$D:$D,'Comm_vacancy-inputs_1'!$C1775,'Comm_vacancy-LA_data'!$B:$B,'Comm_vacancy-inputs_1'!$B1775)</f>
        <v>113</v>
      </c>
      <c r="F1775" s="132">
        <f t="shared" si="54"/>
        <v>3.9441535776614307E-2</v>
      </c>
      <c r="G1775" s="108">
        <f t="shared" si="55"/>
        <v>43556</v>
      </c>
    </row>
    <row r="1776" spans="1:7" x14ac:dyDescent="0.35">
      <c r="A1776" s="72" t="s">
        <v>514</v>
      </c>
      <c r="B1776" s="72" t="s">
        <v>515</v>
      </c>
      <c r="C1776" s="72" t="s">
        <v>1098</v>
      </c>
      <c r="D1776" s="72">
        <f>SUMIFS('Comm_vacancy-LA_data'!E:E,'Comm_vacancy-LA_data'!$D:$D,'Comm_vacancy-inputs_1'!$C1776,'Comm_vacancy-LA_data'!$B:$B,'Comm_vacancy-inputs_1'!$B1776)</f>
        <v>2792</v>
      </c>
      <c r="E1776" s="72">
        <f>SUMIFS('Comm_vacancy-LA_data'!F:F,'Comm_vacancy-LA_data'!$D:$D,'Comm_vacancy-inputs_1'!$C1776,'Comm_vacancy-LA_data'!$B:$B,'Comm_vacancy-inputs_1'!$B1776)</f>
        <v>103</v>
      </c>
      <c r="F1776" s="132">
        <f t="shared" si="54"/>
        <v>3.6891117478510031E-2</v>
      </c>
      <c r="G1776" s="108">
        <f t="shared" si="55"/>
        <v>43466</v>
      </c>
    </row>
    <row r="1777" spans="1:7" x14ac:dyDescent="0.35">
      <c r="A1777" s="72" t="s">
        <v>514</v>
      </c>
      <c r="B1777" s="72" t="s">
        <v>515</v>
      </c>
      <c r="C1777" s="72" t="s">
        <v>1099</v>
      </c>
      <c r="D1777" s="72">
        <f>SUMIFS('Comm_vacancy-LA_data'!E:E,'Comm_vacancy-LA_data'!$D:$D,'Comm_vacancy-inputs_1'!$C1777,'Comm_vacancy-LA_data'!$B:$B,'Comm_vacancy-inputs_1'!$B1777)</f>
        <v>2745</v>
      </c>
      <c r="E1777" s="72">
        <f>SUMIFS('Comm_vacancy-LA_data'!F:F,'Comm_vacancy-LA_data'!$D:$D,'Comm_vacancy-inputs_1'!$C1777,'Comm_vacancy-LA_data'!$B:$B,'Comm_vacancy-inputs_1'!$B1777)</f>
        <v>96</v>
      </c>
      <c r="F1777" s="132">
        <f t="shared" si="54"/>
        <v>3.4972677595628415E-2</v>
      </c>
      <c r="G1777" s="108">
        <f t="shared" si="55"/>
        <v>43374</v>
      </c>
    </row>
    <row r="1778" spans="1:7" x14ac:dyDescent="0.35">
      <c r="A1778" s="72" t="s">
        <v>516</v>
      </c>
      <c r="B1778" s="72" t="s">
        <v>517</v>
      </c>
      <c r="C1778" s="72" t="s">
        <v>1088</v>
      </c>
      <c r="D1778" s="72">
        <f>SUMIFS('Comm_vacancy-LA_data'!E:E,'Comm_vacancy-LA_data'!$D:$D,'Comm_vacancy-inputs_1'!$C1778,'Comm_vacancy-LA_data'!$B:$B,'Comm_vacancy-inputs_1'!$B1778)</f>
        <v>6100</v>
      </c>
      <c r="E1778" s="72">
        <f>SUMIFS('Comm_vacancy-LA_data'!F:F,'Comm_vacancy-LA_data'!$D:$D,'Comm_vacancy-inputs_1'!$C1778,'Comm_vacancy-LA_data'!$B:$B,'Comm_vacancy-inputs_1'!$B1778)</f>
        <v>117</v>
      </c>
      <c r="F1778" s="132">
        <f t="shared" si="54"/>
        <v>1.9180327868852459E-2</v>
      </c>
      <c r="G1778" s="108">
        <f t="shared" si="55"/>
        <v>44378</v>
      </c>
    </row>
    <row r="1779" spans="1:7" x14ac:dyDescent="0.35">
      <c r="A1779" s="72" t="s">
        <v>516</v>
      </c>
      <c r="B1779" s="72" t="s">
        <v>517</v>
      </c>
      <c r="C1779" s="72" t="s">
        <v>1089</v>
      </c>
      <c r="D1779" s="72">
        <f>SUMIFS('Comm_vacancy-LA_data'!E:E,'Comm_vacancy-LA_data'!$D:$D,'Comm_vacancy-inputs_1'!$C1779,'Comm_vacancy-LA_data'!$B:$B,'Comm_vacancy-inputs_1'!$B1779)</f>
        <v>6078</v>
      </c>
      <c r="E1779" s="72">
        <f>SUMIFS('Comm_vacancy-LA_data'!F:F,'Comm_vacancy-LA_data'!$D:$D,'Comm_vacancy-inputs_1'!$C1779,'Comm_vacancy-LA_data'!$B:$B,'Comm_vacancy-inputs_1'!$B1779)</f>
        <v>114</v>
      </c>
      <c r="F1779" s="132">
        <f t="shared" si="54"/>
        <v>1.8756169792694965E-2</v>
      </c>
      <c r="G1779" s="108">
        <f t="shared" si="55"/>
        <v>44287</v>
      </c>
    </row>
    <row r="1780" spans="1:7" x14ac:dyDescent="0.35">
      <c r="A1780" s="72" t="s">
        <v>516</v>
      </c>
      <c r="B1780" s="72" t="s">
        <v>517</v>
      </c>
      <c r="C1780" s="72" t="s">
        <v>1090</v>
      </c>
      <c r="D1780" s="72">
        <f>SUMIFS('Comm_vacancy-LA_data'!E:E,'Comm_vacancy-LA_data'!$D:$D,'Comm_vacancy-inputs_1'!$C1780,'Comm_vacancy-LA_data'!$B:$B,'Comm_vacancy-inputs_1'!$B1780)</f>
        <v>6077</v>
      </c>
      <c r="E1780" s="72">
        <f>SUMIFS('Comm_vacancy-LA_data'!F:F,'Comm_vacancy-LA_data'!$D:$D,'Comm_vacancy-inputs_1'!$C1780,'Comm_vacancy-LA_data'!$B:$B,'Comm_vacancy-inputs_1'!$B1780)</f>
        <v>163</v>
      </c>
      <c r="F1780" s="132">
        <f t="shared" si="54"/>
        <v>2.6822445285502716E-2</v>
      </c>
      <c r="G1780" s="108">
        <f t="shared" si="55"/>
        <v>44197</v>
      </c>
    </row>
    <row r="1781" spans="1:7" x14ac:dyDescent="0.35">
      <c r="A1781" s="72" t="s">
        <v>516</v>
      </c>
      <c r="B1781" s="72" t="s">
        <v>517</v>
      </c>
      <c r="C1781" s="72" t="s">
        <v>1091</v>
      </c>
      <c r="D1781" s="72">
        <f>SUMIFS('Comm_vacancy-LA_data'!E:E,'Comm_vacancy-LA_data'!$D:$D,'Comm_vacancy-inputs_1'!$C1781,'Comm_vacancy-LA_data'!$B:$B,'Comm_vacancy-inputs_1'!$B1781)</f>
        <v>6027</v>
      </c>
      <c r="E1781" s="72">
        <f>SUMIFS('Comm_vacancy-LA_data'!F:F,'Comm_vacancy-LA_data'!$D:$D,'Comm_vacancy-inputs_1'!$C1781,'Comm_vacancy-LA_data'!$B:$B,'Comm_vacancy-inputs_1'!$B1781)</f>
        <v>148</v>
      </c>
      <c r="F1781" s="132">
        <f t="shared" si="54"/>
        <v>2.4556163928986227E-2</v>
      </c>
      <c r="G1781" s="108">
        <f t="shared" si="55"/>
        <v>44105</v>
      </c>
    </row>
    <row r="1782" spans="1:7" x14ac:dyDescent="0.35">
      <c r="A1782" s="72" t="s">
        <v>516</v>
      </c>
      <c r="B1782" s="72" t="s">
        <v>517</v>
      </c>
      <c r="C1782" s="72" t="s">
        <v>1092</v>
      </c>
      <c r="D1782" s="72">
        <f>SUMIFS('Comm_vacancy-LA_data'!E:E,'Comm_vacancy-LA_data'!$D:$D,'Comm_vacancy-inputs_1'!$C1782,'Comm_vacancy-LA_data'!$B:$B,'Comm_vacancy-inputs_1'!$B1782)</f>
        <v>6028</v>
      </c>
      <c r="E1782" s="72">
        <f>SUMIFS('Comm_vacancy-LA_data'!F:F,'Comm_vacancy-LA_data'!$D:$D,'Comm_vacancy-inputs_1'!$C1782,'Comm_vacancy-LA_data'!$B:$B,'Comm_vacancy-inputs_1'!$B1782)</f>
        <v>128</v>
      </c>
      <c r="F1782" s="132">
        <f t="shared" si="54"/>
        <v>2.1234240212342402E-2</v>
      </c>
      <c r="G1782" s="108">
        <f t="shared" si="55"/>
        <v>44013</v>
      </c>
    </row>
    <row r="1783" spans="1:7" x14ac:dyDescent="0.35">
      <c r="A1783" s="72" t="s">
        <v>516</v>
      </c>
      <c r="B1783" s="72" t="s">
        <v>517</v>
      </c>
      <c r="C1783" s="72" t="s">
        <v>1093</v>
      </c>
      <c r="D1783" s="72">
        <f>SUMIFS('Comm_vacancy-LA_data'!E:E,'Comm_vacancy-LA_data'!$D:$D,'Comm_vacancy-inputs_1'!$C1783,'Comm_vacancy-LA_data'!$B:$B,'Comm_vacancy-inputs_1'!$B1783)</f>
        <v>5915</v>
      </c>
      <c r="E1783" s="72">
        <f>SUMIFS('Comm_vacancy-LA_data'!F:F,'Comm_vacancy-LA_data'!$D:$D,'Comm_vacancy-inputs_1'!$C1783,'Comm_vacancy-LA_data'!$B:$B,'Comm_vacancy-inputs_1'!$B1783)</f>
        <v>131</v>
      </c>
      <c r="F1783" s="132">
        <f t="shared" si="54"/>
        <v>2.2147083685545223E-2</v>
      </c>
      <c r="G1783" s="108">
        <f t="shared" si="55"/>
        <v>43922</v>
      </c>
    </row>
    <row r="1784" spans="1:7" x14ac:dyDescent="0.35">
      <c r="A1784" s="72" t="s">
        <v>516</v>
      </c>
      <c r="B1784" s="72" t="s">
        <v>517</v>
      </c>
      <c r="C1784" s="72" t="s">
        <v>1094</v>
      </c>
      <c r="D1784" s="72">
        <f>SUMIFS('Comm_vacancy-LA_data'!E:E,'Comm_vacancy-LA_data'!$D:$D,'Comm_vacancy-inputs_1'!$C1784,'Comm_vacancy-LA_data'!$B:$B,'Comm_vacancy-inputs_1'!$B1784)</f>
        <v>5899</v>
      </c>
      <c r="E1784" s="72">
        <f>SUMIFS('Comm_vacancy-LA_data'!F:F,'Comm_vacancy-LA_data'!$D:$D,'Comm_vacancy-inputs_1'!$C1784,'Comm_vacancy-LA_data'!$B:$B,'Comm_vacancy-inputs_1'!$B1784)</f>
        <v>131</v>
      </c>
      <c r="F1784" s="132">
        <f t="shared" si="54"/>
        <v>2.2207153754873709E-2</v>
      </c>
      <c r="G1784" s="108">
        <f t="shared" si="55"/>
        <v>43831</v>
      </c>
    </row>
    <row r="1785" spans="1:7" x14ac:dyDescent="0.35">
      <c r="A1785" s="72" t="s">
        <v>516</v>
      </c>
      <c r="B1785" s="72" t="s">
        <v>517</v>
      </c>
      <c r="C1785" s="72" t="s">
        <v>1095</v>
      </c>
      <c r="D1785" s="72">
        <f>SUMIFS('Comm_vacancy-LA_data'!E:E,'Comm_vacancy-LA_data'!$D:$D,'Comm_vacancy-inputs_1'!$C1785,'Comm_vacancy-LA_data'!$B:$B,'Comm_vacancy-inputs_1'!$B1785)</f>
        <v>5869</v>
      </c>
      <c r="E1785" s="72">
        <f>SUMIFS('Comm_vacancy-LA_data'!F:F,'Comm_vacancy-LA_data'!$D:$D,'Comm_vacancy-inputs_1'!$C1785,'Comm_vacancy-LA_data'!$B:$B,'Comm_vacancy-inputs_1'!$B1785)</f>
        <v>118</v>
      </c>
      <c r="F1785" s="132">
        <f t="shared" si="54"/>
        <v>2.0105639802351336E-2</v>
      </c>
      <c r="G1785" s="108">
        <f t="shared" si="55"/>
        <v>43739</v>
      </c>
    </row>
    <row r="1786" spans="1:7" x14ac:dyDescent="0.35">
      <c r="A1786" s="72" t="s">
        <v>516</v>
      </c>
      <c r="B1786" s="72" t="s">
        <v>517</v>
      </c>
      <c r="C1786" s="72" t="s">
        <v>1096</v>
      </c>
      <c r="D1786" s="72">
        <f>SUMIFS('Comm_vacancy-LA_data'!E:E,'Comm_vacancy-LA_data'!$D:$D,'Comm_vacancy-inputs_1'!$C1786,'Comm_vacancy-LA_data'!$B:$B,'Comm_vacancy-inputs_1'!$B1786)</f>
        <v>5843</v>
      </c>
      <c r="E1786" s="72">
        <f>SUMIFS('Comm_vacancy-LA_data'!F:F,'Comm_vacancy-LA_data'!$D:$D,'Comm_vacancy-inputs_1'!$C1786,'Comm_vacancy-LA_data'!$B:$B,'Comm_vacancy-inputs_1'!$B1786)</f>
        <v>108</v>
      </c>
      <c r="F1786" s="132">
        <f t="shared" si="54"/>
        <v>1.8483655656340921E-2</v>
      </c>
      <c r="G1786" s="108">
        <f t="shared" si="55"/>
        <v>43647</v>
      </c>
    </row>
    <row r="1787" spans="1:7" x14ac:dyDescent="0.35">
      <c r="A1787" s="72" t="s">
        <v>516</v>
      </c>
      <c r="B1787" s="72" t="s">
        <v>517</v>
      </c>
      <c r="C1787" s="72" t="s">
        <v>1097</v>
      </c>
      <c r="D1787" s="72">
        <f>SUMIFS('Comm_vacancy-LA_data'!E:E,'Comm_vacancy-LA_data'!$D:$D,'Comm_vacancy-inputs_1'!$C1787,'Comm_vacancy-LA_data'!$B:$B,'Comm_vacancy-inputs_1'!$B1787)</f>
        <v>5835</v>
      </c>
      <c r="E1787" s="72">
        <f>SUMIFS('Comm_vacancy-LA_data'!F:F,'Comm_vacancy-LA_data'!$D:$D,'Comm_vacancy-inputs_1'!$C1787,'Comm_vacancy-LA_data'!$B:$B,'Comm_vacancy-inputs_1'!$B1787)</f>
        <v>393</v>
      </c>
      <c r="F1787" s="132">
        <f t="shared" si="54"/>
        <v>6.7352185089974287E-2</v>
      </c>
      <c r="G1787" s="108">
        <f t="shared" si="55"/>
        <v>43556</v>
      </c>
    </row>
    <row r="1788" spans="1:7" x14ac:dyDescent="0.35">
      <c r="A1788" s="72" t="s">
        <v>516</v>
      </c>
      <c r="B1788" s="72" t="s">
        <v>517</v>
      </c>
      <c r="C1788" s="72" t="s">
        <v>1098</v>
      </c>
      <c r="D1788" s="72">
        <f>SUMIFS('Comm_vacancy-LA_data'!E:E,'Comm_vacancy-LA_data'!$D:$D,'Comm_vacancy-inputs_1'!$C1788,'Comm_vacancy-LA_data'!$B:$B,'Comm_vacancy-inputs_1'!$B1788)</f>
        <v>5745</v>
      </c>
      <c r="E1788" s="72">
        <f>SUMIFS('Comm_vacancy-LA_data'!F:F,'Comm_vacancy-LA_data'!$D:$D,'Comm_vacancy-inputs_1'!$C1788,'Comm_vacancy-LA_data'!$B:$B,'Comm_vacancy-inputs_1'!$B1788)</f>
        <v>415</v>
      </c>
      <c r="F1788" s="132">
        <f t="shared" si="54"/>
        <v>7.2236727589208002E-2</v>
      </c>
      <c r="G1788" s="108">
        <f t="shared" si="55"/>
        <v>43466</v>
      </c>
    </row>
    <row r="1789" spans="1:7" x14ac:dyDescent="0.35">
      <c r="A1789" s="72" t="s">
        <v>516</v>
      </c>
      <c r="B1789" s="72" t="s">
        <v>517</v>
      </c>
      <c r="C1789" s="72" t="s">
        <v>1099</v>
      </c>
      <c r="D1789" s="72">
        <f>SUMIFS('Comm_vacancy-LA_data'!E:E,'Comm_vacancy-LA_data'!$D:$D,'Comm_vacancy-inputs_1'!$C1789,'Comm_vacancy-LA_data'!$B:$B,'Comm_vacancy-inputs_1'!$B1789)</f>
        <v>6072</v>
      </c>
      <c r="E1789" s="72">
        <f>SUMIFS('Comm_vacancy-LA_data'!F:F,'Comm_vacancy-LA_data'!$D:$D,'Comm_vacancy-inputs_1'!$C1789,'Comm_vacancy-LA_data'!$B:$B,'Comm_vacancy-inputs_1'!$B1789)</f>
        <v>404</v>
      </c>
      <c r="F1789" s="132">
        <f t="shared" si="54"/>
        <v>6.6534914361001313E-2</v>
      </c>
      <c r="G1789" s="108">
        <f t="shared" si="55"/>
        <v>43374</v>
      </c>
    </row>
    <row r="1790" spans="1:7" x14ac:dyDescent="0.35">
      <c r="A1790" s="72" t="s">
        <v>518</v>
      </c>
      <c r="B1790" s="72" t="s">
        <v>519</v>
      </c>
      <c r="C1790" s="72" t="s">
        <v>1088</v>
      </c>
      <c r="D1790" s="72">
        <f>SUMIFS('Comm_vacancy-LA_data'!E:E,'Comm_vacancy-LA_data'!$D:$D,'Comm_vacancy-inputs_1'!$C1790,'Comm_vacancy-LA_data'!$B:$B,'Comm_vacancy-inputs_1'!$B1790)</f>
        <v>467</v>
      </c>
      <c r="E1790" s="72">
        <f>SUMIFS('Comm_vacancy-LA_data'!F:F,'Comm_vacancy-LA_data'!$D:$D,'Comm_vacancy-inputs_1'!$C1790,'Comm_vacancy-LA_data'!$B:$B,'Comm_vacancy-inputs_1'!$B1790)</f>
        <v>9</v>
      </c>
      <c r="F1790" s="132">
        <f t="shared" si="54"/>
        <v>1.9271948608137045E-2</v>
      </c>
      <c r="G1790" s="108">
        <f t="shared" si="55"/>
        <v>44378</v>
      </c>
    </row>
    <row r="1791" spans="1:7" x14ac:dyDescent="0.35">
      <c r="A1791" s="72" t="s">
        <v>518</v>
      </c>
      <c r="B1791" s="72" t="s">
        <v>519</v>
      </c>
      <c r="C1791" s="72" t="s">
        <v>1089</v>
      </c>
      <c r="D1791" s="72">
        <f>SUMIFS('Comm_vacancy-LA_data'!E:E,'Comm_vacancy-LA_data'!$D:$D,'Comm_vacancy-inputs_1'!$C1791,'Comm_vacancy-LA_data'!$B:$B,'Comm_vacancy-inputs_1'!$B1791)</f>
        <v>469</v>
      </c>
      <c r="E1791" s="72">
        <f>SUMIFS('Comm_vacancy-LA_data'!F:F,'Comm_vacancy-LA_data'!$D:$D,'Comm_vacancy-inputs_1'!$C1791,'Comm_vacancy-LA_data'!$B:$B,'Comm_vacancy-inputs_1'!$B1791)</f>
        <v>9</v>
      </c>
      <c r="F1791" s="132">
        <f t="shared" si="54"/>
        <v>1.9189765458422176E-2</v>
      </c>
      <c r="G1791" s="108">
        <f t="shared" si="55"/>
        <v>44287</v>
      </c>
    </row>
    <row r="1792" spans="1:7" x14ac:dyDescent="0.35">
      <c r="A1792" s="72" t="s">
        <v>518</v>
      </c>
      <c r="B1792" s="72" t="s">
        <v>519</v>
      </c>
      <c r="C1792" s="72" t="s">
        <v>1090</v>
      </c>
      <c r="D1792" s="72">
        <f>SUMIFS('Comm_vacancy-LA_data'!E:E,'Comm_vacancy-LA_data'!$D:$D,'Comm_vacancy-inputs_1'!$C1792,'Comm_vacancy-LA_data'!$B:$B,'Comm_vacancy-inputs_1'!$B1792)</f>
        <v>467</v>
      </c>
      <c r="E1792" s="72">
        <f>SUMIFS('Comm_vacancy-LA_data'!F:F,'Comm_vacancy-LA_data'!$D:$D,'Comm_vacancy-inputs_1'!$C1792,'Comm_vacancy-LA_data'!$B:$B,'Comm_vacancy-inputs_1'!$B1792)</f>
        <v>9</v>
      </c>
      <c r="F1792" s="132">
        <f t="shared" si="54"/>
        <v>1.9271948608137045E-2</v>
      </c>
      <c r="G1792" s="108">
        <f t="shared" si="55"/>
        <v>44197</v>
      </c>
    </row>
    <row r="1793" spans="1:7" x14ac:dyDescent="0.35">
      <c r="A1793" s="72" t="s">
        <v>518</v>
      </c>
      <c r="B1793" s="72" t="s">
        <v>519</v>
      </c>
      <c r="C1793" s="72" t="s">
        <v>1091</v>
      </c>
      <c r="D1793" s="72">
        <f>SUMIFS('Comm_vacancy-LA_data'!E:E,'Comm_vacancy-LA_data'!$D:$D,'Comm_vacancy-inputs_1'!$C1793,'Comm_vacancy-LA_data'!$B:$B,'Comm_vacancy-inputs_1'!$B1793)</f>
        <v>464</v>
      </c>
      <c r="E1793" s="72">
        <f>SUMIFS('Comm_vacancy-LA_data'!F:F,'Comm_vacancy-LA_data'!$D:$D,'Comm_vacancy-inputs_1'!$C1793,'Comm_vacancy-LA_data'!$B:$B,'Comm_vacancy-inputs_1'!$B1793)</f>
        <v>9</v>
      </c>
      <c r="F1793" s="132">
        <f t="shared" si="54"/>
        <v>1.9396551724137932E-2</v>
      </c>
      <c r="G1793" s="108">
        <f t="shared" si="55"/>
        <v>44105</v>
      </c>
    </row>
    <row r="1794" spans="1:7" x14ac:dyDescent="0.35">
      <c r="A1794" s="72" t="s">
        <v>518</v>
      </c>
      <c r="B1794" s="72" t="s">
        <v>519</v>
      </c>
      <c r="C1794" s="72" t="s">
        <v>1092</v>
      </c>
      <c r="D1794" s="72">
        <f>SUMIFS('Comm_vacancy-LA_data'!E:E,'Comm_vacancy-LA_data'!$D:$D,'Comm_vacancy-inputs_1'!$C1794,'Comm_vacancy-LA_data'!$B:$B,'Comm_vacancy-inputs_1'!$B1794)</f>
        <v>462</v>
      </c>
      <c r="E1794" s="72">
        <f>SUMIFS('Comm_vacancy-LA_data'!F:F,'Comm_vacancy-LA_data'!$D:$D,'Comm_vacancy-inputs_1'!$C1794,'Comm_vacancy-LA_data'!$B:$B,'Comm_vacancy-inputs_1'!$B1794)</f>
        <v>9</v>
      </c>
      <c r="F1794" s="132">
        <f t="shared" si="54"/>
        <v>1.948051948051948E-2</v>
      </c>
      <c r="G1794" s="108">
        <f t="shared" si="55"/>
        <v>44013</v>
      </c>
    </row>
    <row r="1795" spans="1:7" x14ac:dyDescent="0.35">
      <c r="A1795" s="72" t="s">
        <v>518</v>
      </c>
      <c r="B1795" s="72" t="s">
        <v>519</v>
      </c>
      <c r="C1795" s="72" t="s">
        <v>1093</v>
      </c>
      <c r="D1795" s="72">
        <f>SUMIFS('Comm_vacancy-LA_data'!E:E,'Comm_vacancy-LA_data'!$D:$D,'Comm_vacancy-inputs_1'!$C1795,'Comm_vacancy-LA_data'!$B:$B,'Comm_vacancy-inputs_1'!$B1795)</f>
        <v>453</v>
      </c>
      <c r="E1795" s="72">
        <f>SUMIFS('Comm_vacancy-LA_data'!F:F,'Comm_vacancy-LA_data'!$D:$D,'Comm_vacancy-inputs_1'!$C1795,'Comm_vacancy-LA_data'!$B:$B,'Comm_vacancy-inputs_1'!$B1795)</f>
        <v>9</v>
      </c>
      <c r="F1795" s="132">
        <f t="shared" ref="F1795:F1858" si="56">IF(E1795&lt;&gt;0,E1795/D1795,"-")</f>
        <v>1.9867549668874173E-2</v>
      </c>
      <c r="G1795" s="108">
        <f t="shared" ref="G1795:G1858" si="57">DATE(LEFT(C1795,4),RIGHT(LEFT(C1795,7),2),1)</f>
        <v>43922</v>
      </c>
    </row>
    <row r="1796" spans="1:7" x14ac:dyDescent="0.35">
      <c r="A1796" s="72" t="s">
        <v>518</v>
      </c>
      <c r="B1796" s="72" t="s">
        <v>519</v>
      </c>
      <c r="C1796" s="72" t="s">
        <v>1094</v>
      </c>
      <c r="D1796" s="72">
        <f>SUMIFS('Comm_vacancy-LA_data'!E:E,'Comm_vacancy-LA_data'!$D:$D,'Comm_vacancy-inputs_1'!$C1796,'Comm_vacancy-LA_data'!$B:$B,'Comm_vacancy-inputs_1'!$B1796)</f>
        <v>436</v>
      </c>
      <c r="E1796" s="72">
        <f>SUMIFS('Comm_vacancy-LA_data'!F:F,'Comm_vacancy-LA_data'!$D:$D,'Comm_vacancy-inputs_1'!$C1796,'Comm_vacancy-LA_data'!$B:$B,'Comm_vacancy-inputs_1'!$B1796)</f>
        <v>9</v>
      </c>
      <c r="F1796" s="132">
        <f t="shared" si="56"/>
        <v>2.0642201834862386E-2</v>
      </c>
      <c r="G1796" s="108">
        <f t="shared" si="57"/>
        <v>43831</v>
      </c>
    </row>
    <row r="1797" spans="1:7" x14ac:dyDescent="0.35">
      <c r="A1797" s="72" t="s">
        <v>518</v>
      </c>
      <c r="B1797" s="72" t="s">
        <v>519</v>
      </c>
      <c r="C1797" s="72" t="s">
        <v>1095</v>
      </c>
      <c r="D1797" s="72">
        <f>SUMIFS('Comm_vacancy-LA_data'!E:E,'Comm_vacancy-LA_data'!$D:$D,'Comm_vacancy-inputs_1'!$C1797,'Comm_vacancy-LA_data'!$B:$B,'Comm_vacancy-inputs_1'!$B1797)</f>
        <v>432</v>
      </c>
      <c r="E1797" s="72">
        <f>SUMIFS('Comm_vacancy-LA_data'!F:F,'Comm_vacancy-LA_data'!$D:$D,'Comm_vacancy-inputs_1'!$C1797,'Comm_vacancy-LA_data'!$B:$B,'Comm_vacancy-inputs_1'!$B1797)</f>
        <v>9</v>
      </c>
      <c r="F1797" s="132">
        <f t="shared" si="56"/>
        <v>2.0833333333333332E-2</v>
      </c>
      <c r="G1797" s="108">
        <f t="shared" si="57"/>
        <v>43739</v>
      </c>
    </row>
    <row r="1798" spans="1:7" x14ac:dyDescent="0.35">
      <c r="A1798" s="72" t="s">
        <v>518</v>
      </c>
      <c r="B1798" s="72" t="s">
        <v>519</v>
      </c>
      <c r="C1798" s="72" t="s">
        <v>1096</v>
      </c>
      <c r="D1798" s="72">
        <f>SUMIFS('Comm_vacancy-LA_data'!E:E,'Comm_vacancy-LA_data'!$D:$D,'Comm_vacancy-inputs_1'!$C1798,'Comm_vacancy-LA_data'!$B:$B,'Comm_vacancy-inputs_1'!$B1798)</f>
        <v>430</v>
      </c>
      <c r="E1798" s="72">
        <f>SUMIFS('Comm_vacancy-LA_data'!F:F,'Comm_vacancy-LA_data'!$D:$D,'Comm_vacancy-inputs_1'!$C1798,'Comm_vacancy-LA_data'!$B:$B,'Comm_vacancy-inputs_1'!$B1798)</f>
        <v>9</v>
      </c>
      <c r="F1798" s="132">
        <f t="shared" si="56"/>
        <v>2.0930232558139535E-2</v>
      </c>
      <c r="G1798" s="108">
        <f t="shared" si="57"/>
        <v>43647</v>
      </c>
    </row>
    <row r="1799" spans="1:7" x14ac:dyDescent="0.35">
      <c r="A1799" s="72" t="s">
        <v>518</v>
      </c>
      <c r="B1799" s="72" t="s">
        <v>519</v>
      </c>
      <c r="C1799" s="72" t="s">
        <v>1097</v>
      </c>
      <c r="D1799" s="72">
        <f>SUMIFS('Comm_vacancy-LA_data'!E:E,'Comm_vacancy-LA_data'!$D:$D,'Comm_vacancy-inputs_1'!$C1799,'Comm_vacancy-LA_data'!$B:$B,'Comm_vacancy-inputs_1'!$B1799)</f>
        <v>430</v>
      </c>
      <c r="E1799" s="72">
        <f>SUMIFS('Comm_vacancy-LA_data'!F:F,'Comm_vacancy-LA_data'!$D:$D,'Comm_vacancy-inputs_1'!$C1799,'Comm_vacancy-LA_data'!$B:$B,'Comm_vacancy-inputs_1'!$B1799)</f>
        <v>9</v>
      </c>
      <c r="F1799" s="132">
        <f t="shared" si="56"/>
        <v>2.0930232558139535E-2</v>
      </c>
      <c r="G1799" s="108">
        <f t="shared" si="57"/>
        <v>43556</v>
      </c>
    </row>
    <row r="1800" spans="1:7" x14ac:dyDescent="0.35">
      <c r="A1800" s="72" t="s">
        <v>518</v>
      </c>
      <c r="B1800" s="72" t="s">
        <v>519</v>
      </c>
      <c r="C1800" s="72" t="s">
        <v>1098</v>
      </c>
      <c r="D1800" s="72">
        <f>SUMIFS('Comm_vacancy-LA_data'!E:E,'Comm_vacancy-LA_data'!$D:$D,'Comm_vacancy-inputs_1'!$C1800,'Comm_vacancy-LA_data'!$B:$B,'Comm_vacancy-inputs_1'!$B1800)</f>
        <v>421</v>
      </c>
      <c r="E1800" s="72">
        <f>SUMIFS('Comm_vacancy-LA_data'!F:F,'Comm_vacancy-LA_data'!$D:$D,'Comm_vacancy-inputs_1'!$C1800,'Comm_vacancy-LA_data'!$B:$B,'Comm_vacancy-inputs_1'!$B1800)</f>
        <v>17</v>
      </c>
      <c r="F1800" s="132">
        <f t="shared" si="56"/>
        <v>4.0380047505938245E-2</v>
      </c>
      <c r="G1800" s="108">
        <f t="shared" si="57"/>
        <v>43466</v>
      </c>
    </row>
    <row r="1801" spans="1:7" x14ac:dyDescent="0.35">
      <c r="A1801" s="72" t="s">
        <v>518</v>
      </c>
      <c r="B1801" s="72" t="s">
        <v>519</v>
      </c>
      <c r="C1801" s="72" t="s">
        <v>1099</v>
      </c>
      <c r="D1801" s="72">
        <f>SUMIFS('Comm_vacancy-LA_data'!E:E,'Comm_vacancy-LA_data'!$D:$D,'Comm_vacancy-inputs_1'!$C1801,'Comm_vacancy-LA_data'!$B:$B,'Comm_vacancy-inputs_1'!$B1801)</f>
        <v>428</v>
      </c>
      <c r="E1801" s="72">
        <f>SUMIFS('Comm_vacancy-LA_data'!F:F,'Comm_vacancy-LA_data'!$D:$D,'Comm_vacancy-inputs_1'!$C1801,'Comm_vacancy-LA_data'!$B:$B,'Comm_vacancy-inputs_1'!$B1801)</f>
        <v>19</v>
      </c>
      <c r="F1801" s="132">
        <f t="shared" si="56"/>
        <v>4.4392523364485979E-2</v>
      </c>
      <c r="G1801" s="108">
        <f t="shared" si="57"/>
        <v>43374</v>
      </c>
    </row>
    <row r="1802" spans="1:7" x14ac:dyDescent="0.35">
      <c r="A1802" s="72" t="s">
        <v>520</v>
      </c>
      <c r="B1802" s="72" t="s">
        <v>521</v>
      </c>
      <c r="C1802" s="72" t="s">
        <v>1088</v>
      </c>
      <c r="D1802" s="72">
        <f>SUMIFS('Comm_vacancy-LA_data'!E:E,'Comm_vacancy-LA_data'!$D:$D,'Comm_vacancy-inputs_1'!$C1802,'Comm_vacancy-LA_data'!$B:$B,'Comm_vacancy-inputs_1'!$B1802)</f>
        <v>11390</v>
      </c>
      <c r="E1802" s="72">
        <f>SUMIFS('Comm_vacancy-LA_data'!F:F,'Comm_vacancy-LA_data'!$D:$D,'Comm_vacancy-inputs_1'!$C1802,'Comm_vacancy-LA_data'!$B:$B,'Comm_vacancy-inputs_1'!$B1802)</f>
        <v>951</v>
      </c>
      <c r="F1802" s="132">
        <f t="shared" si="56"/>
        <v>8.3494293239683937E-2</v>
      </c>
      <c r="G1802" s="108">
        <f t="shared" si="57"/>
        <v>44378</v>
      </c>
    </row>
    <row r="1803" spans="1:7" x14ac:dyDescent="0.35">
      <c r="A1803" s="72" t="s">
        <v>520</v>
      </c>
      <c r="B1803" s="72" t="s">
        <v>521</v>
      </c>
      <c r="C1803" s="72" t="s">
        <v>1089</v>
      </c>
      <c r="D1803" s="72">
        <f>SUMIFS('Comm_vacancy-LA_data'!E:E,'Comm_vacancy-LA_data'!$D:$D,'Comm_vacancy-inputs_1'!$C1803,'Comm_vacancy-LA_data'!$B:$B,'Comm_vacancy-inputs_1'!$B1803)</f>
        <v>11445</v>
      </c>
      <c r="E1803" s="72">
        <f>SUMIFS('Comm_vacancy-LA_data'!F:F,'Comm_vacancy-LA_data'!$D:$D,'Comm_vacancy-inputs_1'!$C1803,'Comm_vacancy-LA_data'!$B:$B,'Comm_vacancy-inputs_1'!$B1803)</f>
        <v>962</v>
      </c>
      <c r="F1803" s="132">
        <f t="shared" si="56"/>
        <v>8.405417212756662E-2</v>
      </c>
      <c r="G1803" s="108">
        <f t="shared" si="57"/>
        <v>44287</v>
      </c>
    </row>
    <row r="1804" spans="1:7" x14ac:dyDescent="0.35">
      <c r="A1804" s="72" t="s">
        <v>520</v>
      </c>
      <c r="B1804" s="72" t="s">
        <v>521</v>
      </c>
      <c r="C1804" s="72" t="s">
        <v>1090</v>
      </c>
      <c r="D1804" s="72">
        <f>SUMIFS('Comm_vacancy-LA_data'!E:E,'Comm_vacancy-LA_data'!$D:$D,'Comm_vacancy-inputs_1'!$C1804,'Comm_vacancy-LA_data'!$B:$B,'Comm_vacancy-inputs_1'!$B1804)</f>
        <v>11435</v>
      </c>
      <c r="E1804" s="72">
        <f>SUMIFS('Comm_vacancy-LA_data'!F:F,'Comm_vacancy-LA_data'!$D:$D,'Comm_vacancy-inputs_1'!$C1804,'Comm_vacancy-LA_data'!$B:$B,'Comm_vacancy-inputs_1'!$B1804)</f>
        <v>942</v>
      </c>
      <c r="F1804" s="132">
        <f t="shared" si="56"/>
        <v>8.2378662002623518E-2</v>
      </c>
      <c r="G1804" s="108">
        <f t="shared" si="57"/>
        <v>44197</v>
      </c>
    </row>
    <row r="1805" spans="1:7" x14ac:dyDescent="0.35">
      <c r="A1805" s="72" t="s">
        <v>520</v>
      </c>
      <c r="B1805" s="72" t="s">
        <v>521</v>
      </c>
      <c r="C1805" s="72" t="s">
        <v>1091</v>
      </c>
      <c r="D1805" s="72">
        <f>SUMIFS('Comm_vacancy-LA_data'!E:E,'Comm_vacancy-LA_data'!$D:$D,'Comm_vacancy-inputs_1'!$C1805,'Comm_vacancy-LA_data'!$B:$B,'Comm_vacancy-inputs_1'!$B1805)</f>
        <v>11414</v>
      </c>
      <c r="E1805" s="72">
        <f>SUMIFS('Comm_vacancy-LA_data'!F:F,'Comm_vacancy-LA_data'!$D:$D,'Comm_vacancy-inputs_1'!$C1805,'Comm_vacancy-LA_data'!$B:$B,'Comm_vacancy-inputs_1'!$B1805)</f>
        <v>0</v>
      </c>
      <c r="F1805" s="132" t="str">
        <f t="shared" si="56"/>
        <v>-</v>
      </c>
      <c r="G1805" s="108">
        <f t="shared" si="57"/>
        <v>44105</v>
      </c>
    </row>
    <row r="1806" spans="1:7" x14ac:dyDescent="0.35">
      <c r="A1806" s="72" t="s">
        <v>520</v>
      </c>
      <c r="B1806" s="72" t="s">
        <v>521</v>
      </c>
      <c r="C1806" s="72" t="s">
        <v>1092</v>
      </c>
      <c r="D1806" s="72">
        <f>SUMIFS('Comm_vacancy-LA_data'!E:E,'Comm_vacancy-LA_data'!$D:$D,'Comm_vacancy-inputs_1'!$C1806,'Comm_vacancy-LA_data'!$B:$B,'Comm_vacancy-inputs_1'!$B1806)</f>
        <v>11404</v>
      </c>
      <c r="E1806" s="72">
        <f>SUMIFS('Comm_vacancy-LA_data'!F:F,'Comm_vacancy-LA_data'!$D:$D,'Comm_vacancy-inputs_1'!$C1806,'Comm_vacancy-LA_data'!$B:$B,'Comm_vacancy-inputs_1'!$B1806)</f>
        <v>0</v>
      </c>
      <c r="F1806" s="132" t="str">
        <f t="shared" si="56"/>
        <v>-</v>
      </c>
      <c r="G1806" s="108">
        <f t="shared" si="57"/>
        <v>44013</v>
      </c>
    </row>
    <row r="1807" spans="1:7" x14ac:dyDescent="0.35">
      <c r="A1807" s="72" t="s">
        <v>520</v>
      </c>
      <c r="B1807" s="72" t="s">
        <v>521</v>
      </c>
      <c r="C1807" s="72" t="s">
        <v>1093</v>
      </c>
      <c r="D1807" s="72">
        <f>SUMIFS('Comm_vacancy-LA_data'!E:E,'Comm_vacancy-LA_data'!$D:$D,'Comm_vacancy-inputs_1'!$C1807,'Comm_vacancy-LA_data'!$B:$B,'Comm_vacancy-inputs_1'!$B1807)</f>
        <v>11282</v>
      </c>
      <c r="E1807" s="72">
        <f>SUMIFS('Comm_vacancy-LA_data'!F:F,'Comm_vacancy-LA_data'!$D:$D,'Comm_vacancy-inputs_1'!$C1807,'Comm_vacancy-LA_data'!$B:$B,'Comm_vacancy-inputs_1'!$B1807)</f>
        <v>0</v>
      </c>
      <c r="F1807" s="132" t="str">
        <f t="shared" si="56"/>
        <v>-</v>
      </c>
      <c r="G1807" s="108">
        <f t="shared" si="57"/>
        <v>43922</v>
      </c>
    </row>
    <row r="1808" spans="1:7" x14ac:dyDescent="0.35">
      <c r="A1808" s="72" t="s">
        <v>520</v>
      </c>
      <c r="B1808" s="72" t="s">
        <v>521</v>
      </c>
      <c r="C1808" s="72" t="s">
        <v>1094</v>
      </c>
      <c r="D1808" s="72">
        <f>SUMIFS('Comm_vacancy-LA_data'!E:E,'Comm_vacancy-LA_data'!$D:$D,'Comm_vacancy-inputs_1'!$C1808,'Comm_vacancy-LA_data'!$B:$B,'Comm_vacancy-inputs_1'!$B1808)</f>
        <v>11143</v>
      </c>
      <c r="E1808" s="72">
        <f>SUMIFS('Comm_vacancy-LA_data'!F:F,'Comm_vacancy-LA_data'!$D:$D,'Comm_vacancy-inputs_1'!$C1808,'Comm_vacancy-LA_data'!$B:$B,'Comm_vacancy-inputs_1'!$B1808)</f>
        <v>0</v>
      </c>
      <c r="F1808" s="132" t="str">
        <f t="shared" si="56"/>
        <v>-</v>
      </c>
      <c r="G1808" s="108">
        <f t="shared" si="57"/>
        <v>43831</v>
      </c>
    </row>
    <row r="1809" spans="1:7" x14ac:dyDescent="0.35">
      <c r="A1809" s="72" t="s">
        <v>520</v>
      </c>
      <c r="B1809" s="72" t="s">
        <v>521</v>
      </c>
      <c r="C1809" s="72" t="s">
        <v>1095</v>
      </c>
      <c r="D1809" s="72">
        <f>SUMIFS('Comm_vacancy-LA_data'!E:E,'Comm_vacancy-LA_data'!$D:$D,'Comm_vacancy-inputs_1'!$C1809,'Comm_vacancy-LA_data'!$B:$B,'Comm_vacancy-inputs_1'!$B1809)</f>
        <v>11032</v>
      </c>
      <c r="E1809" s="72">
        <f>SUMIFS('Comm_vacancy-LA_data'!F:F,'Comm_vacancy-LA_data'!$D:$D,'Comm_vacancy-inputs_1'!$C1809,'Comm_vacancy-LA_data'!$B:$B,'Comm_vacancy-inputs_1'!$B1809)</f>
        <v>0</v>
      </c>
      <c r="F1809" s="132" t="str">
        <f t="shared" si="56"/>
        <v>-</v>
      </c>
      <c r="G1809" s="108">
        <f t="shared" si="57"/>
        <v>43739</v>
      </c>
    </row>
    <row r="1810" spans="1:7" x14ac:dyDescent="0.35">
      <c r="A1810" s="72" t="s">
        <v>520</v>
      </c>
      <c r="B1810" s="72" t="s">
        <v>521</v>
      </c>
      <c r="C1810" s="72" t="s">
        <v>1096</v>
      </c>
      <c r="D1810" s="72">
        <f>SUMIFS('Comm_vacancy-LA_data'!E:E,'Comm_vacancy-LA_data'!$D:$D,'Comm_vacancy-inputs_1'!$C1810,'Comm_vacancy-LA_data'!$B:$B,'Comm_vacancy-inputs_1'!$B1810)</f>
        <v>11000</v>
      </c>
      <c r="E1810" s="72">
        <f>SUMIFS('Comm_vacancy-LA_data'!F:F,'Comm_vacancy-LA_data'!$D:$D,'Comm_vacancy-inputs_1'!$C1810,'Comm_vacancy-LA_data'!$B:$B,'Comm_vacancy-inputs_1'!$B1810)</f>
        <v>0</v>
      </c>
      <c r="F1810" s="132" t="str">
        <f t="shared" si="56"/>
        <v>-</v>
      </c>
      <c r="G1810" s="108">
        <f t="shared" si="57"/>
        <v>43647</v>
      </c>
    </row>
    <row r="1811" spans="1:7" x14ac:dyDescent="0.35">
      <c r="A1811" s="72" t="s">
        <v>520</v>
      </c>
      <c r="B1811" s="72" t="s">
        <v>521</v>
      </c>
      <c r="C1811" s="72" t="s">
        <v>1097</v>
      </c>
      <c r="D1811" s="72">
        <f>SUMIFS('Comm_vacancy-LA_data'!E:E,'Comm_vacancy-LA_data'!$D:$D,'Comm_vacancy-inputs_1'!$C1811,'Comm_vacancy-LA_data'!$B:$B,'Comm_vacancy-inputs_1'!$B1811)</f>
        <v>10980</v>
      </c>
      <c r="E1811" s="72">
        <f>SUMIFS('Comm_vacancy-LA_data'!F:F,'Comm_vacancy-LA_data'!$D:$D,'Comm_vacancy-inputs_1'!$C1811,'Comm_vacancy-LA_data'!$B:$B,'Comm_vacancy-inputs_1'!$B1811)</f>
        <v>0</v>
      </c>
      <c r="F1811" s="132" t="str">
        <f t="shared" si="56"/>
        <v>-</v>
      </c>
      <c r="G1811" s="108">
        <f t="shared" si="57"/>
        <v>43556</v>
      </c>
    </row>
    <row r="1812" spans="1:7" x14ac:dyDescent="0.35">
      <c r="A1812" s="72" t="s">
        <v>520</v>
      </c>
      <c r="B1812" s="72" t="s">
        <v>521</v>
      </c>
      <c r="C1812" s="72" t="s">
        <v>1098</v>
      </c>
      <c r="D1812" s="72">
        <f>SUMIFS('Comm_vacancy-LA_data'!E:E,'Comm_vacancy-LA_data'!$D:$D,'Comm_vacancy-inputs_1'!$C1812,'Comm_vacancy-LA_data'!$B:$B,'Comm_vacancy-inputs_1'!$B1812)</f>
        <v>10815</v>
      </c>
      <c r="E1812" s="72">
        <f>SUMIFS('Comm_vacancy-LA_data'!F:F,'Comm_vacancy-LA_data'!$D:$D,'Comm_vacancy-inputs_1'!$C1812,'Comm_vacancy-LA_data'!$B:$B,'Comm_vacancy-inputs_1'!$B1812)</f>
        <v>0</v>
      </c>
      <c r="F1812" s="132" t="str">
        <f t="shared" si="56"/>
        <v>-</v>
      </c>
      <c r="G1812" s="108">
        <f t="shared" si="57"/>
        <v>43466</v>
      </c>
    </row>
    <row r="1813" spans="1:7" x14ac:dyDescent="0.35">
      <c r="A1813" s="72" t="s">
        <v>520</v>
      </c>
      <c r="B1813" s="72" t="s">
        <v>521</v>
      </c>
      <c r="C1813" s="72" t="s">
        <v>1099</v>
      </c>
      <c r="D1813" s="72">
        <f>SUMIFS('Comm_vacancy-LA_data'!E:E,'Comm_vacancy-LA_data'!$D:$D,'Comm_vacancy-inputs_1'!$C1813,'Comm_vacancy-LA_data'!$B:$B,'Comm_vacancy-inputs_1'!$B1813)</f>
        <v>11388</v>
      </c>
      <c r="E1813" s="72">
        <f>SUMIFS('Comm_vacancy-LA_data'!F:F,'Comm_vacancy-LA_data'!$D:$D,'Comm_vacancy-inputs_1'!$C1813,'Comm_vacancy-LA_data'!$B:$B,'Comm_vacancy-inputs_1'!$B1813)</f>
        <v>0</v>
      </c>
      <c r="F1813" s="132" t="str">
        <f t="shared" si="56"/>
        <v>-</v>
      </c>
      <c r="G1813" s="108">
        <f t="shared" si="57"/>
        <v>43374</v>
      </c>
    </row>
    <row r="1814" spans="1:7" x14ac:dyDescent="0.35">
      <c r="A1814" s="72" t="s">
        <v>522</v>
      </c>
      <c r="B1814" s="72" t="s">
        <v>523</v>
      </c>
      <c r="C1814" s="72" t="s">
        <v>1088</v>
      </c>
      <c r="D1814" s="72">
        <f>SUMIFS('Comm_vacancy-LA_data'!E:E,'Comm_vacancy-LA_data'!$D:$D,'Comm_vacancy-inputs_1'!$C1814,'Comm_vacancy-LA_data'!$B:$B,'Comm_vacancy-inputs_1'!$B1814)</f>
        <v>7228</v>
      </c>
      <c r="E1814" s="72">
        <f>SUMIFS('Comm_vacancy-LA_data'!F:F,'Comm_vacancy-LA_data'!$D:$D,'Comm_vacancy-inputs_1'!$C1814,'Comm_vacancy-LA_data'!$B:$B,'Comm_vacancy-inputs_1'!$B1814)</f>
        <v>1016</v>
      </c>
      <c r="F1814" s="132">
        <f t="shared" si="56"/>
        <v>0.14056447149972329</v>
      </c>
      <c r="G1814" s="108">
        <f t="shared" si="57"/>
        <v>44378</v>
      </c>
    </row>
    <row r="1815" spans="1:7" x14ac:dyDescent="0.35">
      <c r="A1815" s="72" t="s">
        <v>522</v>
      </c>
      <c r="B1815" s="72" t="s">
        <v>523</v>
      </c>
      <c r="C1815" s="72" t="s">
        <v>1089</v>
      </c>
      <c r="D1815" s="72">
        <f>SUMIFS('Comm_vacancy-LA_data'!E:E,'Comm_vacancy-LA_data'!$D:$D,'Comm_vacancy-inputs_1'!$C1815,'Comm_vacancy-LA_data'!$B:$B,'Comm_vacancy-inputs_1'!$B1815)</f>
        <v>7246</v>
      </c>
      <c r="E1815" s="72">
        <f>SUMIFS('Comm_vacancy-LA_data'!F:F,'Comm_vacancy-LA_data'!$D:$D,'Comm_vacancy-inputs_1'!$C1815,'Comm_vacancy-LA_data'!$B:$B,'Comm_vacancy-inputs_1'!$B1815)</f>
        <v>951</v>
      </c>
      <c r="F1815" s="132">
        <f t="shared" si="56"/>
        <v>0.131244824730886</v>
      </c>
      <c r="G1815" s="108">
        <f t="shared" si="57"/>
        <v>44287</v>
      </c>
    </row>
    <row r="1816" spans="1:7" x14ac:dyDescent="0.35">
      <c r="A1816" s="72" t="s">
        <v>522</v>
      </c>
      <c r="B1816" s="72" t="s">
        <v>523</v>
      </c>
      <c r="C1816" s="72" t="s">
        <v>1090</v>
      </c>
      <c r="D1816" s="72">
        <f>SUMIFS('Comm_vacancy-LA_data'!E:E,'Comm_vacancy-LA_data'!$D:$D,'Comm_vacancy-inputs_1'!$C1816,'Comm_vacancy-LA_data'!$B:$B,'Comm_vacancy-inputs_1'!$B1816)</f>
        <v>7248</v>
      </c>
      <c r="E1816" s="72">
        <f>SUMIFS('Comm_vacancy-LA_data'!F:F,'Comm_vacancy-LA_data'!$D:$D,'Comm_vacancy-inputs_1'!$C1816,'Comm_vacancy-LA_data'!$B:$B,'Comm_vacancy-inputs_1'!$B1816)</f>
        <v>918</v>
      </c>
      <c r="F1816" s="132">
        <f t="shared" si="56"/>
        <v>0.12665562913907286</v>
      </c>
      <c r="G1816" s="108">
        <f t="shared" si="57"/>
        <v>44197</v>
      </c>
    </row>
    <row r="1817" spans="1:7" x14ac:dyDescent="0.35">
      <c r="A1817" s="72" t="s">
        <v>522</v>
      </c>
      <c r="B1817" s="72" t="s">
        <v>523</v>
      </c>
      <c r="C1817" s="72" t="s">
        <v>1091</v>
      </c>
      <c r="D1817" s="72">
        <f>SUMIFS('Comm_vacancy-LA_data'!E:E,'Comm_vacancy-LA_data'!$D:$D,'Comm_vacancy-inputs_1'!$C1817,'Comm_vacancy-LA_data'!$B:$B,'Comm_vacancy-inputs_1'!$B1817)</f>
        <v>7247</v>
      </c>
      <c r="E1817" s="72">
        <f>SUMIFS('Comm_vacancy-LA_data'!F:F,'Comm_vacancy-LA_data'!$D:$D,'Comm_vacancy-inputs_1'!$C1817,'Comm_vacancy-LA_data'!$B:$B,'Comm_vacancy-inputs_1'!$B1817)</f>
        <v>896</v>
      </c>
      <c r="F1817" s="132">
        <f t="shared" si="56"/>
        <v>0.12363736718642197</v>
      </c>
      <c r="G1817" s="108">
        <f t="shared" si="57"/>
        <v>44105</v>
      </c>
    </row>
    <row r="1818" spans="1:7" x14ac:dyDescent="0.35">
      <c r="A1818" s="72" t="s">
        <v>522</v>
      </c>
      <c r="B1818" s="72" t="s">
        <v>523</v>
      </c>
      <c r="C1818" s="72" t="s">
        <v>1092</v>
      </c>
      <c r="D1818" s="72">
        <f>SUMIFS('Comm_vacancy-LA_data'!E:E,'Comm_vacancy-LA_data'!$D:$D,'Comm_vacancy-inputs_1'!$C1818,'Comm_vacancy-LA_data'!$B:$B,'Comm_vacancy-inputs_1'!$B1818)</f>
        <v>7229</v>
      </c>
      <c r="E1818" s="72">
        <f>SUMIFS('Comm_vacancy-LA_data'!F:F,'Comm_vacancy-LA_data'!$D:$D,'Comm_vacancy-inputs_1'!$C1818,'Comm_vacancy-LA_data'!$B:$B,'Comm_vacancy-inputs_1'!$B1818)</f>
        <v>894</v>
      </c>
      <c r="F1818" s="132">
        <f t="shared" si="56"/>
        <v>0.12366855720016599</v>
      </c>
      <c r="G1818" s="108">
        <f t="shared" si="57"/>
        <v>44013</v>
      </c>
    </row>
    <row r="1819" spans="1:7" x14ac:dyDescent="0.35">
      <c r="A1819" s="72" t="s">
        <v>522</v>
      </c>
      <c r="B1819" s="72" t="s">
        <v>523</v>
      </c>
      <c r="C1819" s="72" t="s">
        <v>1093</v>
      </c>
      <c r="D1819" s="72">
        <f>SUMIFS('Comm_vacancy-LA_data'!E:E,'Comm_vacancy-LA_data'!$D:$D,'Comm_vacancy-inputs_1'!$C1819,'Comm_vacancy-LA_data'!$B:$B,'Comm_vacancy-inputs_1'!$B1819)</f>
        <v>7202</v>
      </c>
      <c r="E1819" s="72">
        <f>SUMIFS('Comm_vacancy-LA_data'!F:F,'Comm_vacancy-LA_data'!$D:$D,'Comm_vacancy-inputs_1'!$C1819,'Comm_vacancy-LA_data'!$B:$B,'Comm_vacancy-inputs_1'!$B1819)</f>
        <v>853</v>
      </c>
      <c r="F1819" s="132">
        <f t="shared" si="56"/>
        <v>0.11843932241044154</v>
      </c>
      <c r="G1819" s="108">
        <f t="shared" si="57"/>
        <v>43922</v>
      </c>
    </row>
    <row r="1820" spans="1:7" x14ac:dyDescent="0.35">
      <c r="A1820" s="72" t="s">
        <v>522</v>
      </c>
      <c r="B1820" s="72" t="s">
        <v>523</v>
      </c>
      <c r="C1820" s="72" t="s">
        <v>1094</v>
      </c>
      <c r="D1820" s="72">
        <f>SUMIFS('Comm_vacancy-LA_data'!E:E,'Comm_vacancy-LA_data'!$D:$D,'Comm_vacancy-inputs_1'!$C1820,'Comm_vacancy-LA_data'!$B:$B,'Comm_vacancy-inputs_1'!$B1820)</f>
        <v>7101</v>
      </c>
      <c r="E1820" s="72">
        <f>SUMIFS('Comm_vacancy-LA_data'!F:F,'Comm_vacancy-LA_data'!$D:$D,'Comm_vacancy-inputs_1'!$C1820,'Comm_vacancy-LA_data'!$B:$B,'Comm_vacancy-inputs_1'!$B1820)</f>
        <v>805</v>
      </c>
      <c r="F1820" s="132">
        <f t="shared" si="56"/>
        <v>0.11336431488522743</v>
      </c>
      <c r="G1820" s="108">
        <f t="shared" si="57"/>
        <v>43831</v>
      </c>
    </row>
    <row r="1821" spans="1:7" x14ac:dyDescent="0.35">
      <c r="A1821" s="72" t="s">
        <v>522</v>
      </c>
      <c r="B1821" s="72" t="s">
        <v>523</v>
      </c>
      <c r="C1821" s="72" t="s">
        <v>1095</v>
      </c>
      <c r="D1821" s="72">
        <f>SUMIFS('Comm_vacancy-LA_data'!E:E,'Comm_vacancy-LA_data'!$D:$D,'Comm_vacancy-inputs_1'!$C1821,'Comm_vacancy-LA_data'!$B:$B,'Comm_vacancy-inputs_1'!$B1821)</f>
        <v>7094</v>
      </c>
      <c r="E1821" s="72">
        <f>SUMIFS('Comm_vacancy-LA_data'!F:F,'Comm_vacancy-LA_data'!$D:$D,'Comm_vacancy-inputs_1'!$C1821,'Comm_vacancy-LA_data'!$B:$B,'Comm_vacancy-inputs_1'!$B1821)</f>
        <v>788</v>
      </c>
      <c r="F1821" s="132">
        <f t="shared" si="56"/>
        <v>0.11107978573442345</v>
      </c>
      <c r="G1821" s="108">
        <f t="shared" si="57"/>
        <v>43739</v>
      </c>
    </row>
    <row r="1822" spans="1:7" x14ac:dyDescent="0.35">
      <c r="A1822" s="72" t="s">
        <v>522</v>
      </c>
      <c r="B1822" s="72" t="s">
        <v>523</v>
      </c>
      <c r="C1822" s="72" t="s">
        <v>1096</v>
      </c>
      <c r="D1822" s="72">
        <f>SUMIFS('Comm_vacancy-LA_data'!E:E,'Comm_vacancy-LA_data'!$D:$D,'Comm_vacancy-inputs_1'!$C1822,'Comm_vacancy-LA_data'!$B:$B,'Comm_vacancy-inputs_1'!$B1822)</f>
        <v>7094</v>
      </c>
      <c r="E1822" s="72">
        <f>SUMIFS('Comm_vacancy-LA_data'!F:F,'Comm_vacancy-LA_data'!$D:$D,'Comm_vacancy-inputs_1'!$C1822,'Comm_vacancy-LA_data'!$B:$B,'Comm_vacancy-inputs_1'!$B1822)</f>
        <v>789</v>
      </c>
      <c r="F1822" s="132">
        <f t="shared" si="56"/>
        <v>0.1112207499295179</v>
      </c>
      <c r="G1822" s="108">
        <f t="shared" si="57"/>
        <v>43647</v>
      </c>
    </row>
    <row r="1823" spans="1:7" x14ac:dyDescent="0.35">
      <c r="A1823" s="72" t="s">
        <v>522</v>
      </c>
      <c r="B1823" s="72" t="s">
        <v>523</v>
      </c>
      <c r="C1823" s="72" t="s">
        <v>1097</v>
      </c>
      <c r="D1823" s="72">
        <f>SUMIFS('Comm_vacancy-LA_data'!E:E,'Comm_vacancy-LA_data'!$D:$D,'Comm_vacancy-inputs_1'!$C1823,'Comm_vacancy-LA_data'!$B:$B,'Comm_vacancy-inputs_1'!$B1823)</f>
        <v>7088</v>
      </c>
      <c r="E1823" s="72">
        <f>SUMIFS('Comm_vacancy-LA_data'!F:F,'Comm_vacancy-LA_data'!$D:$D,'Comm_vacancy-inputs_1'!$C1823,'Comm_vacancy-LA_data'!$B:$B,'Comm_vacancy-inputs_1'!$B1823)</f>
        <v>558</v>
      </c>
      <c r="F1823" s="132">
        <f t="shared" si="56"/>
        <v>7.8724604966139949E-2</v>
      </c>
      <c r="G1823" s="108">
        <f t="shared" si="57"/>
        <v>43556</v>
      </c>
    </row>
    <row r="1824" spans="1:7" x14ac:dyDescent="0.35">
      <c r="A1824" s="72" t="s">
        <v>522</v>
      </c>
      <c r="B1824" s="72" t="s">
        <v>523</v>
      </c>
      <c r="C1824" s="72" t="s">
        <v>1098</v>
      </c>
      <c r="D1824" s="72">
        <f>SUMIFS('Comm_vacancy-LA_data'!E:E,'Comm_vacancy-LA_data'!$D:$D,'Comm_vacancy-inputs_1'!$C1824,'Comm_vacancy-LA_data'!$B:$B,'Comm_vacancy-inputs_1'!$B1824)</f>
        <v>7057</v>
      </c>
      <c r="E1824" s="72">
        <f>SUMIFS('Comm_vacancy-LA_data'!F:F,'Comm_vacancy-LA_data'!$D:$D,'Comm_vacancy-inputs_1'!$C1824,'Comm_vacancy-LA_data'!$B:$B,'Comm_vacancy-inputs_1'!$B1824)</f>
        <v>527</v>
      </c>
      <c r="F1824" s="132">
        <f t="shared" si="56"/>
        <v>7.4677625053138727E-2</v>
      </c>
      <c r="G1824" s="108">
        <f t="shared" si="57"/>
        <v>43466</v>
      </c>
    </row>
    <row r="1825" spans="1:7" x14ac:dyDescent="0.35">
      <c r="A1825" s="72" t="s">
        <v>522</v>
      </c>
      <c r="B1825" s="72" t="s">
        <v>523</v>
      </c>
      <c r="C1825" s="72" t="s">
        <v>1099</v>
      </c>
      <c r="D1825" s="72">
        <f>SUMIFS('Comm_vacancy-LA_data'!E:E,'Comm_vacancy-LA_data'!$D:$D,'Comm_vacancy-inputs_1'!$C1825,'Comm_vacancy-LA_data'!$B:$B,'Comm_vacancy-inputs_1'!$B1825)</f>
        <v>7378</v>
      </c>
      <c r="E1825" s="72">
        <f>SUMIFS('Comm_vacancy-LA_data'!F:F,'Comm_vacancy-LA_data'!$D:$D,'Comm_vacancy-inputs_1'!$C1825,'Comm_vacancy-LA_data'!$B:$B,'Comm_vacancy-inputs_1'!$B1825)</f>
        <v>509</v>
      </c>
      <c r="F1825" s="132">
        <f t="shared" si="56"/>
        <v>6.8988885876931416E-2</v>
      </c>
      <c r="G1825" s="108">
        <f t="shared" si="57"/>
        <v>43374</v>
      </c>
    </row>
    <row r="1826" spans="1:7" x14ac:dyDescent="0.35">
      <c r="A1826" s="72" t="s">
        <v>1010</v>
      </c>
      <c r="B1826" s="72" t="s">
        <v>1011</v>
      </c>
      <c r="C1826" s="72" t="s">
        <v>1088</v>
      </c>
      <c r="D1826" s="72">
        <f>SUMIFS('Comm_vacancy-LA_data'!E:E,'Comm_vacancy-LA_data'!$D:$D,'Comm_vacancy-inputs_1'!$C1826,'Comm_vacancy-LA_data'!$B:$B,'Comm_vacancy-inputs_1'!$B1826)</f>
        <v>2380</v>
      </c>
      <c r="E1826" s="72">
        <f>SUMIFS('Comm_vacancy-LA_data'!F:F,'Comm_vacancy-LA_data'!$D:$D,'Comm_vacancy-inputs_1'!$C1826,'Comm_vacancy-LA_data'!$B:$B,'Comm_vacancy-inputs_1'!$B1826)</f>
        <v>190</v>
      </c>
      <c r="F1826" s="132">
        <f t="shared" si="56"/>
        <v>7.9831932773109238E-2</v>
      </c>
      <c r="G1826" s="108">
        <f t="shared" si="57"/>
        <v>44378</v>
      </c>
    </row>
    <row r="1827" spans="1:7" x14ac:dyDescent="0.35">
      <c r="A1827" s="72" t="s">
        <v>1010</v>
      </c>
      <c r="B1827" s="72" t="s">
        <v>1011</v>
      </c>
      <c r="C1827" s="72" t="s">
        <v>1089</v>
      </c>
      <c r="D1827" s="72">
        <f>SUMIFS('Comm_vacancy-LA_data'!E:E,'Comm_vacancy-LA_data'!$D:$D,'Comm_vacancy-inputs_1'!$C1827,'Comm_vacancy-LA_data'!$B:$B,'Comm_vacancy-inputs_1'!$B1827)</f>
        <v>2379</v>
      </c>
      <c r="E1827" s="72">
        <f>SUMIFS('Comm_vacancy-LA_data'!F:F,'Comm_vacancy-LA_data'!$D:$D,'Comm_vacancy-inputs_1'!$C1827,'Comm_vacancy-LA_data'!$B:$B,'Comm_vacancy-inputs_1'!$B1827)</f>
        <v>193</v>
      </c>
      <c r="F1827" s="132">
        <f t="shared" si="56"/>
        <v>8.1126523749474572E-2</v>
      </c>
      <c r="G1827" s="108">
        <f t="shared" si="57"/>
        <v>44287</v>
      </c>
    </row>
    <row r="1828" spans="1:7" x14ac:dyDescent="0.35">
      <c r="A1828" s="72" t="s">
        <v>1010</v>
      </c>
      <c r="B1828" s="72" t="s">
        <v>1011</v>
      </c>
      <c r="C1828" s="72" t="s">
        <v>1090</v>
      </c>
      <c r="D1828" s="72">
        <f>SUMIFS('Comm_vacancy-LA_data'!E:E,'Comm_vacancy-LA_data'!$D:$D,'Comm_vacancy-inputs_1'!$C1828,'Comm_vacancy-LA_data'!$B:$B,'Comm_vacancy-inputs_1'!$B1828)</f>
        <v>2390</v>
      </c>
      <c r="E1828" s="72">
        <f>SUMIFS('Comm_vacancy-LA_data'!F:F,'Comm_vacancy-LA_data'!$D:$D,'Comm_vacancy-inputs_1'!$C1828,'Comm_vacancy-LA_data'!$B:$B,'Comm_vacancy-inputs_1'!$B1828)</f>
        <v>193</v>
      </c>
      <c r="F1828" s="132">
        <f t="shared" si="56"/>
        <v>8.0753138075313813E-2</v>
      </c>
      <c r="G1828" s="108">
        <f t="shared" si="57"/>
        <v>44197</v>
      </c>
    </row>
    <row r="1829" spans="1:7" x14ac:dyDescent="0.35">
      <c r="A1829" s="72" t="s">
        <v>1010</v>
      </c>
      <c r="B1829" s="72" t="s">
        <v>1011</v>
      </c>
      <c r="C1829" s="72" t="s">
        <v>1091</v>
      </c>
      <c r="D1829" s="72">
        <f>SUMIFS('Comm_vacancy-LA_data'!E:E,'Comm_vacancy-LA_data'!$D:$D,'Comm_vacancy-inputs_1'!$C1829,'Comm_vacancy-LA_data'!$B:$B,'Comm_vacancy-inputs_1'!$B1829)</f>
        <v>2367</v>
      </c>
      <c r="E1829" s="72">
        <f>SUMIFS('Comm_vacancy-LA_data'!F:F,'Comm_vacancy-LA_data'!$D:$D,'Comm_vacancy-inputs_1'!$C1829,'Comm_vacancy-LA_data'!$B:$B,'Comm_vacancy-inputs_1'!$B1829)</f>
        <v>192</v>
      </c>
      <c r="F1829" s="132">
        <f t="shared" si="56"/>
        <v>8.1115335868187574E-2</v>
      </c>
      <c r="G1829" s="108">
        <f t="shared" si="57"/>
        <v>44105</v>
      </c>
    </row>
    <row r="1830" spans="1:7" x14ac:dyDescent="0.35">
      <c r="A1830" s="72" t="s">
        <v>1010</v>
      </c>
      <c r="B1830" s="72" t="s">
        <v>1011</v>
      </c>
      <c r="C1830" s="72" t="s">
        <v>1092</v>
      </c>
      <c r="D1830" s="72">
        <f>SUMIFS('Comm_vacancy-LA_data'!E:E,'Comm_vacancy-LA_data'!$D:$D,'Comm_vacancy-inputs_1'!$C1830,'Comm_vacancy-LA_data'!$B:$B,'Comm_vacancy-inputs_1'!$B1830)</f>
        <v>2367</v>
      </c>
      <c r="E1830" s="72">
        <f>SUMIFS('Comm_vacancy-LA_data'!F:F,'Comm_vacancy-LA_data'!$D:$D,'Comm_vacancy-inputs_1'!$C1830,'Comm_vacancy-LA_data'!$B:$B,'Comm_vacancy-inputs_1'!$B1830)</f>
        <v>194</v>
      </c>
      <c r="F1830" s="132">
        <f t="shared" si="56"/>
        <v>8.1960287283481204E-2</v>
      </c>
      <c r="G1830" s="108">
        <f t="shared" si="57"/>
        <v>44013</v>
      </c>
    </row>
    <row r="1831" spans="1:7" x14ac:dyDescent="0.35">
      <c r="A1831" s="72" t="s">
        <v>1010</v>
      </c>
      <c r="B1831" s="72" t="s">
        <v>1011</v>
      </c>
      <c r="C1831" s="72" t="s">
        <v>1093</v>
      </c>
      <c r="D1831" s="72">
        <f>SUMIFS('Comm_vacancy-LA_data'!E:E,'Comm_vacancy-LA_data'!$D:$D,'Comm_vacancy-inputs_1'!$C1831,'Comm_vacancy-LA_data'!$B:$B,'Comm_vacancy-inputs_1'!$B1831)</f>
        <v>2335</v>
      </c>
      <c r="E1831" s="72">
        <f>SUMIFS('Comm_vacancy-LA_data'!F:F,'Comm_vacancy-LA_data'!$D:$D,'Comm_vacancy-inputs_1'!$C1831,'Comm_vacancy-LA_data'!$B:$B,'Comm_vacancy-inputs_1'!$B1831)</f>
        <v>191</v>
      </c>
      <c r="F1831" s="132">
        <f t="shared" si="56"/>
        <v>8.1798715203426131E-2</v>
      </c>
      <c r="G1831" s="108">
        <f t="shared" si="57"/>
        <v>43922</v>
      </c>
    </row>
    <row r="1832" spans="1:7" x14ac:dyDescent="0.35">
      <c r="A1832" s="72" t="s">
        <v>1010</v>
      </c>
      <c r="B1832" s="72" t="s">
        <v>1011</v>
      </c>
      <c r="C1832" s="72" t="s">
        <v>1094</v>
      </c>
      <c r="D1832" s="72">
        <f>SUMIFS('Comm_vacancy-LA_data'!E:E,'Comm_vacancy-LA_data'!$D:$D,'Comm_vacancy-inputs_1'!$C1832,'Comm_vacancy-LA_data'!$B:$B,'Comm_vacancy-inputs_1'!$B1832)</f>
        <v>2311</v>
      </c>
      <c r="E1832" s="72">
        <f>SUMIFS('Comm_vacancy-LA_data'!F:F,'Comm_vacancy-LA_data'!$D:$D,'Comm_vacancy-inputs_1'!$C1832,'Comm_vacancy-LA_data'!$B:$B,'Comm_vacancy-inputs_1'!$B1832)</f>
        <v>181</v>
      </c>
      <c r="F1832" s="132">
        <f t="shared" si="56"/>
        <v>7.83210731285158E-2</v>
      </c>
      <c r="G1832" s="108">
        <f t="shared" si="57"/>
        <v>43831</v>
      </c>
    </row>
    <row r="1833" spans="1:7" x14ac:dyDescent="0.35">
      <c r="A1833" s="72" t="s">
        <v>1010</v>
      </c>
      <c r="B1833" s="72" t="s">
        <v>1011</v>
      </c>
      <c r="C1833" s="72" t="s">
        <v>1095</v>
      </c>
      <c r="D1833" s="72">
        <f>SUMIFS('Comm_vacancy-LA_data'!E:E,'Comm_vacancy-LA_data'!$D:$D,'Comm_vacancy-inputs_1'!$C1833,'Comm_vacancy-LA_data'!$B:$B,'Comm_vacancy-inputs_1'!$B1833)</f>
        <v>2300</v>
      </c>
      <c r="E1833" s="72">
        <f>SUMIFS('Comm_vacancy-LA_data'!F:F,'Comm_vacancy-LA_data'!$D:$D,'Comm_vacancy-inputs_1'!$C1833,'Comm_vacancy-LA_data'!$B:$B,'Comm_vacancy-inputs_1'!$B1833)</f>
        <v>182</v>
      </c>
      <c r="F1833" s="132">
        <f t="shared" si="56"/>
        <v>7.91304347826087E-2</v>
      </c>
      <c r="G1833" s="108">
        <f t="shared" si="57"/>
        <v>43739</v>
      </c>
    </row>
    <row r="1834" spans="1:7" x14ac:dyDescent="0.35">
      <c r="A1834" s="72" t="s">
        <v>1010</v>
      </c>
      <c r="B1834" s="72" t="s">
        <v>1011</v>
      </c>
      <c r="C1834" s="72" t="s">
        <v>1096</v>
      </c>
      <c r="D1834" s="72">
        <f>SUMIFS('Comm_vacancy-LA_data'!E:E,'Comm_vacancy-LA_data'!$D:$D,'Comm_vacancy-inputs_1'!$C1834,'Comm_vacancy-LA_data'!$B:$B,'Comm_vacancy-inputs_1'!$B1834)</f>
        <v>2313</v>
      </c>
      <c r="E1834" s="72">
        <f>SUMIFS('Comm_vacancy-LA_data'!F:F,'Comm_vacancy-LA_data'!$D:$D,'Comm_vacancy-inputs_1'!$C1834,'Comm_vacancy-LA_data'!$B:$B,'Comm_vacancy-inputs_1'!$B1834)</f>
        <v>178</v>
      </c>
      <c r="F1834" s="132">
        <f t="shared" si="56"/>
        <v>7.6956333765672291E-2</v>
      </c>
      <c r="G1834" s="108">
        <f t="shared" si="57"/>
        <v>43647</v>
      </c>
    </row>
    <row r="1835" spans="1:7" x14ac:dyDescent="0.35">
      <c r="A1835" s="72" t="s">
        <v>1010</v>
      </c>
      <c r="B1835" s="72" t="s">
        <v>1011</v>
      </c>
      <c r="C1835" s="72" t="s">
        <v>1097</v>
      </c>
      <c r="D1835" s="72">
        <f>SUMIFS('Comm_vacancy-LA_data'!E:E,'Comm_vacancy-LA_data'!$D:$D,'Comm_vacancy-inputs_1'!$C1835,'Comm_vacancy-LA_data'!$B:$B,'Comm_vacancy-inputs_1'!$B1835)</f>
        <v>2309</v>
      </c>
      <c r="E1835" s="72">
        <f>SUMIFS('Comm_vacancy-LA_data'!F:F,'Comm_vacancy-LA_data'!$D:$D,'Comm_vacancy-inputs_1'!$C1835,'Comm_vacancy-LA_data'!$B:$B,'Comm_vacancy-inputs_1'!$B1835)</f>
        <v>173</v>
      </c>
      <c r="F1835" s="132">
        <f t="shared" si="56"/>
        <v>7.4924209614551748E-2</v>
      </c>
      <c r="G1835" s="108">
        <f t="shared" si="57"/>
        <v>43556</v>
      </c>
    </row>
    <row r="1836" spans="1:7" x14ac:dyDescent="0.35">
      <c r="A1836" s="72" t="s">
        <v>1010</v>
      </c>
      <c r="B1836" s="72" t="s">
        <v>1011</v>
      </c>
      <c r="C1836" s="72" t="s">
        <v>1098</v>
      </c>
      <c r="D1836" s="72">
        <f>SUMIFS('Comm_vacancy-LA_data'!E:E,'Comm_vacancy-LA_data'!$D:$D,'Comm_vacancy-inputs_1'!$C1836,'Comm_vacancy-LA_data'!$B:$B,'Comm_vacancy-inputs_1'!$B1836)</f>
        <v>2267</v>
      </c>
      <c r="E1836" s="72">
        <f>SUMIFS('Comm_vacancy-LA_data'!F:F,'Comm_vacancy-LA_data'!$D:$D,'Comm_vacancy-inputs_1'!$C1836,'Comm_vacancy-LA_data'!$B:$B,'Comm_vacancy-inputs_1'!$B1836)</f>
        <v>162</v>
      </c>
      <c r="F1836" s="132">
        <f t="shared" si="56"/>
        <v>7.1460079400088222E-2</v>
      </c>
      <c r="G1836" s="108">
        <f t="shared" si="57"/>
        <v>43466</v>
      </c>
    </row>
    <row r="1837" spans="1:7" x14ac:dyDescent="0.35">
      <c r="A1837" s="72" t="s">
        <v>1010</v>
      </c>
      <c r="B1837" s="72" t="s">
        <v>1011</v>
      </c>
      <c r="C1837" s="72" t="s">
        <v>1099</v>
      </c>
      <c r="D1837" s="72">
        <f>SUMIFS('Comm_vacancy-LA_data'!E:E,'Comm_vacancy-LA_data'!$D:$D,'Comm_vacancy-inputs_1'!$C1837,'Comm_vacancy-LA_data'!$B:$B,'Comm_vacancy-inputs_1'!$B1837)</f>
        <v>2383</v>
      </c>
      <c r="E1837" s="72">
        <f>SUMIFS('Comm_vacancy-LA_data'!F:F,'Comm_vacancy-LA_data'!$D:$D,'Comm_vacancy-inputs_1'!$C1837,'Comm_vacancy-LA_data'!$B:$B,'Comm_vacancy-inputs_1'!$B1837)</f>
        <v>168</v>
      </c>
      <c r="F1837" s="132">
        <f t="shared" si="56"/>
        <v>7.0499370541334455E-2</v>
      </c>
      <c r="G1837" s="108">
        <f t="shared" si="57"/>
        <v>43374</v>
      </c>
    </row>
    <row r="1838" spans="1:7" x14ac:dyDescent="0.35">
      <c r="A1838" s="72" t="s">
        <v>524</v>
      </c>
      <c r="B1838" s="72" t="s">
        <v>525</v>
      </c>
      <c r="C1838" s="72" t="s">
        <v>1088</v>
      </c>
      <c r="D1838" s="72">
        <f>SUMIFS('Comm_vacancy-LA_data'!E:E,'Comm_vacancy-LA_data'!$D:$D,'Comm_vacancy-inputs_1'!$C1838,'Comm_vacancy-LA_data'!$B:$B,'Comm_vacancy-inputs_1'!$B1838)</f>
        <v>4886</v>
      </c>
      <c r="E1838" s="72">
        <f>SUMIFS('Comm_vacancy-LA_data'!F:F,'Comm_vacancy-LA_data'!$D:$D,'Comm_vacancy-inputs_1'!$C1838,'Comm_vacancy-LA_data'!$B:$B,'Comm_vacancy-inputs_1'!$B1838)</f>
        <v>344</v>
      </c>
      <c r="F1838" s="132">
        <f t="shared" si="56"/>
        <v>7.0405239459680719E-2</v>
      </c>
      <c r="G1838" s="108">
        <f t="shared" si="57"/>
        <v>44378</v>
      </c>
    </row>
    <row r="1839" spans="1:7" x14ac:dyDescent="0.35">
      <c r="A1839" s="72" t="s">
        <v>524</v>
      </c>
      <c r="B1839" s="72" t="s">
        <v>525</v>
      </c>
      <c r="C1839" s="72" t="s">
        <v>1089</v>
      </c>
      <c r="D1839" s="72">
        <f>SUMIFS('Comm_vacancy-LA_data'!E:E,'Comm_vacancy-LA_data'!$D:$D,'Comm_vacancy-inputs_1'!$C1839,'Comm_vacancy-LA_data'!$B:$B,'Comm_vacancy-inputs_1'!$B1839)</f>
        <v>4888</v>
      </c>
      <c r="E1839" s="72">
        <f>SUMIFS('Comm_vacancy-LA_data'!F:F,'Comm_vacancy-LA_data'!$D:$D,'Comm_vacancy-inputs_1'!$C1839,'Comm_vacancy-LA_data'!$B:$B,'Comm_vacancy-inputs_1'!$B1839)</f>
        <v>309</v>
      </c>
      <c r="F1839" s="132">
        <f t="shared" si="56"/>
        <v>6.3216039279869074E-2</v>
      </c>
      <c r="G1839" s="108">
        <f t="shared" si="57"/>
        <v>44287</v>
      </c>
    </row>
    <row r="1840" spans="1:7" x14ac:dyDescent="0.35">
      <c r="A1840" s="72" t="s">
        <v>524</v>
      </c>
      <c r="B1840" s="72" t="s">
        <v>525</v>
      </c>
      <c r="C1840" s="72" t="s">
        <v>1090</v>
      </c>
      <c r="D1840" s="72">
        <f>SUMIFS('Comm_vacancy-LA_data'!E:E,'Comm_vacancy-LA_data'!$D:$D,'Comm_vacancy-inputs_1'!$C1840,'Comm_vacancy-LA_data'!$B:$B,'Comm_vacancy-inputs_1'!$B1840)</f>
        <v>4894</v>
      </c>
      <c r="E1840" s="72">
        <f>SUMIFS('Comm_vacancy-LA_data'!F:F,'Comm_vacancy-LA_data'!$D:$D,'Comm_vacancy-inputs_1'!$C1840,'Comm_vacancy-LA_data'!$B:$B,'Comm_vacancy-inputs_1'!$B1840)</f>
        <v>305</v>
      </c>
      <c r="F1840" s="132">
        <f t="shared" si="56"/>
        <v>6.2321209644462611E-2</v>
      </c>
      <c r="G1840" s="108">
        <f t="shared" si="57"/>
        <v>44197</v>
      </c>
    </row>
    <row r="1841" spans="1:7" x14ac:dyDescent="0.35">
      <c r="A1841" s="72" t="s">
        <v>524</v>
      </c>
      <c r="B1841" s="72" t="s">
        <v>525</v>
      </c>
      <c r="C1841" s="72" t="s">
        <v>1091</v>
      </c>
      <c r="D1841" s="72">
        <f>SUMIFS('Comm_vacancy-LA_data'!E:E,'Comm_vacancy-LA_data'!$D:$D,'Comm_vacancy-inputs_1'!$C1841,'Comm_vacancy-LA_data'!$B:$B,'Comm_vacancy-inputs_1'!$B1841)</f>
        <v>4896</v>
      </c>
      <c r="E1841" s="72">
        <f>SUMIFS('Comm_vacancy-LA_data'!F:F,'Comm_vacancy-LA_data'!$D:$D,'Comm_vacancy-inputs_1'!$C1841,'Comm_vacancy-LA_data'!$B:$B,'Comm_vacancy-inputs_1'!$B1841)</f>
        <v>315</v>
      </c>
      <c r="F1841" s="132">
        <f t="shared" si="56"/>
        <v>6.4338235294117641E-2</v>
      </c>
      <c r="G1841" s="108">
        <f t="shared" si="57"/>
        <v>44105</v>
      </c>
    </row>
    <row r="1842" spans="1:7" x14ac:dyDescent="0.35">
      <c r="A1842" s="72" t="s">
        <v>524</v>
      </c>
      <c r="B1842" s="72" t="s">
        <v>525</v>
      </c>
      <c r="C1842" s="72" t="s">
        <v>1092</v>
      </c>
      <c r="D1842" s="72">
        <f>SUMIFS('Comm_vacancy-LA_data'!E:E,'Comm_vacancy-LA_data'!$D:$D,'Comm_vacancy-inputs_1'!$C1842,'Comm_vacancy-LA_data'!$B:$B,'Comm_vacancy-inputs_1'!$B1842)</f>
        <v>4833</v>
      </c>
      <c r="E1842" s="72">
        <f>SUMIFS('Comm_vacancy-LA_data'!F:F,'Comm_vacancy-LA_data'!$D:$D,'Comm_vacancy-inputs_1'!$C1842,'Comm_vacancy-LA_data'!$B:$B,'Comm_vacancy-inputs_1'!$B1842)</f>
        <v>323</v>
      </c>
      <c r="F1842" s="132">
        <f t="shared" si="56"/>
        <v>6.683219532381543E-2</v>
      </c>
      <c r="G1842" s="108">
        <f t="shared" si="57"/>
        <v>44013</v>
      </c>
    </row>
    <row r="1843" spans="1:7" x14ac:dyDescent="0.35">
      <c r="A1843" s="72" t="s">
        <v>524</v>
      </c>
      <c r="B1843" s="72" t="s">
        <v>525</v>
      </c>
      <c r="C1843" s="72" t="s">
        <v>1093</v>
      </c>
      <c r="D1843" s="72">
        <f>SUMIFS('Comm_vacancy-LA_data'!E:E,'Comm_vacancy-LA_data'!$D:$D,'Comm_vacancy-inputs_1'!$C1843,'Comm_vacancy-LA_data'!$B:$B,'Comm_vacancy-inputs_1'!$B1843)</f>
        <v>4642</v>
      </c>
      <c r="E1843" s="72">
        <f>SUMIFS('Comm_vacancy-LA_data'!F:F,'Comm_vacancy-LA_data'!$D:$D,'Comm_vacancy-inputs_1'!$C1843,'Comm_vacancy-LA_data'!$B:$B,'Comm_vacancy-inputs_1'!$B1843)</f>
        <v>328</v>
      </c>
      <c r="F1843" s="132">
        <f t="shared" si="56"/>
        <v>7.0659198621283933E-2</v>
      </c>
      <c r="G1843" s="108">
        <f t="shared" si="57"/>
        <v>43922</v>
      </c>
    </row>
    <row r="1844" spans="1:7" x14ac:dyDescent="0.35">
      <c r="A1844" s="72" t="s">
        <v>524</v>
      </c>
      <c r="B1844" s="72" t="s">
        <v>525</v>
      </c>
      <c r="C1844" s="72" t="s">
        <v>1094</v>
      </c>
      <c r="D1844" s="72">
        <f>SUMIFS('Comm_vacancy-LA_data'!E:E,'Comm_vacancy-LA_data'!$D:$D,'Comm_vacancy-inputs_1'!$C1844,'Comm_vacancy-LA_data'!$B:$B,'Comm_vacancy-inputs_1'!$B1844)</f>
        <v>4677</v>
      </c>
      <c r="E1844" s="72">
        <f>SUMIFS('Comm_vacancy-LA_data'!F:F,'Comm_vacancy-LA_data'!$D:$D,'Comm_vacancy-inputs_1'!$C1844,'Comm_vacancy-LA_data'!$B:$B,'Comm_vacancy-inputs_1'!$B1844)</f>
        <v>322</v>
      </c>
      <c r="F1844" s="132">
        <f t="shared" si="56"/>
        <v>6.8847551849476163E-2</v>
      </c>
      <c r="G1844" s="108">
        <f t="shared" si="57"/>
        <v>43831</v>
      </c>
    </row>
    <row r="1845" spans="1:7" x14ac:dyDescent="0.35">
      <c r="A1845" s="72" t="s">
        <v>524</v>
      </c>
      <c r="B1845" s="72" t="s">
        <v>525</v>
      </c>
      <c r="C1845" s="72" t="s">
        <v>1095</v>
      </c>
      <c r="D1845" s="72">
        <f>SUMIFS('Comm_vacancy-LA_data'!E:E,'Comm_vacancy-LA_data'!$D:$D,'Comm_vacancy-inputs_1'!$C1845,'Comm_vacancy-LA_data'!$B:$B,'Comm_vacancy-inputs_1'!$B1845)</f>
        <v>4673</v>
      </c>
      <c r="E1845" s="72">
        <f>SUMIFS('Comm_vacancy-LA_data'!F:F,'Comm_vacancy-LA_data'!$D:$D,'Comm_vacancy-inputs_1'!$C1845,'Comm_vacancy-LA_data'!$B:$B,'Comm_vacancy-inputs_1'!$B1845)</f>
        <v>336</v>
      </c>
      <c r="F1845" s="132">
        <f t="shared" si="56"/>
        <v>7.1902418146800776E-2</v>
      </c>
      <c r="G1845" s="108">
        <f t="shared" si="57"/>
        <v>43739</v>
      </c>
    </row>
    <row r="1846" spans="1:7" x14ac:dyDescent="0.35">
      <c r="A1846" s="72" t="s">
        <v>524</v>
      </c>
      <c r="B1846" s="72" t="s">
        <v>525</v>
      </c>
      <c r="C1846" s="72" t="s">
        <v>1096</v>
      </c>
      <c r="D1846" s="72">
        <f>SUMIFS('Comm_vacancy-LA_data'!E:E,'Comm_vacancy-LA_data'!$D:$D,'Comm_vacancy-inputs_1'!$C1846,'Comm_vacancy-LA_data'!$B:$B,'Comm_vacancy-inputs_1'!$B1846)</f>
        <v>4676</v>
      </c>
      <c r="E1846" s="72">
        <f>SUMIFS('Comm_vacancy-LA_data'!F:F,'Comm_vacancy-LA_data'!$D:$D,'Comm_vacancy-inputs_1'!$C1846,'Comm_vacancy-LA_data'!$B:$B,'Comm_vacancy-inputs_1'!$B1846)</f>
        <v>347</v>
      </c>
      <c r="F1846" s="132">
        <f t="shared" si="56"/>
        <v>7.4208725406330195E-2</v>
      </c>
      <c r="G1846" s="108">
        <f t="shared" si="57"/>
        <v>43647</v>
      </c>
    </row>
    <row r="1847" spans="1:7" x14ac:dyDescent="0.35">
      <c r="A1847" s="72" t="s">
        <v>524</v>
      </c>
      <c r="B1847" s="72" t="s">
        <v>525</v>
      </c>
      <c r="C1847" s="72" t="s">
        <v>1097</v>
      </c>
      <c r="D1847" s="72">
        <f>SUMIFS('Comm_vacancy-LA_data'!E:E,'Comm_vacancy-LA_data'!$D:$D,'Comm_vacancy-inputs_1'!$C1847,'Comm_vacancy-LA_data'!$B:$B,'Comm_vacancy-inputs_1'!$B1847)</f>
        <v>4689</v>
      </c>
      <c r="E1847" s="72">
        <f>SUMIFS('Comm_vacancy-LA_data'!F:F,'Comm_vacancy-LA_data'!$D:$D,'Comm_vacancy-inputs_1'!$C1847,'Comm_vacancy-LA_data'!$B:$B,'Comm_vacancy-inputs_1'!$B1847)</f>
        <v>347</v>
      </c>
      <c r="F1847" s="132">
        <f t="shared" si="56"/>
        <v>7.4002985711239075E-2</v>
      </c>
      <c r="G1847" s="108">
        <f t="shared" si="57"/>
        <v>43556</v>
      </c>
    </row>
    <row r="1848" spans="1:7" x14ac:dyDescent="0.35">
      <c r="A1848" s="72" t="s">
        <v>524</v>
      </c>
      <c r="B1848" s="72" t="s">
        <v>525</v>
      </c>
      <c r="C1848" s="72" t="s">
        <v>1098</v>
      </c>
      <c r="D1848" s="72">
        <f>SUMIFS('Comm_vacancy-LA_data'!E:E,'Comm_vacancy-LA_data'!$D:$D,'Comm_vacancy-inputs_1'!$C1848,'Comm_vacancy-LA_data'!$B:$B,'Comm_vacancy-inputs_1'!$B1848)</f>
        <v>4672</v>
      </c>
      <c r="E1848" s="72">
        <f>SUMIFS('Comm_vacancy-LA_data'!F:F,'Comm_vacancy-LA_data'!$D:$D,'Comm_vacancy-inputs_1'!$C1848,'Comm_vacancy-LA_data'!$B:$B,'Comm_vacancy-inputs_1'!$B1848)</f>
        <v>335</v>
      </c>
      <c r="F1848" s="132">
        <f t="shared" si="56"/>
        <v>7.1703767123287673E-2</v>
      </c>
      <c r="G1848" s="108">
        <f t="shared" si="57"/>
        <v>43466</v>
      </c>
    </row>
    <row r="1849" spans="1:7" x14ac:dyDescent="0.35">
      <c r="A1849" s="72" t="s">
        <v>524</v>
      </c>
      <c r="B1849" s="72" t="s">
        <v>525</v>
      </c>
      <c r="C1849" s="72" t="s">
        <v>1099</v>
      </c>
      <c r="D1849" s="72">
        <f>SUMIFS('Comm_vacancy-LA_data'!E:E,'Comm_vacancy-LA_data'!$D:$D,'Comm_vacancy-inputs_1'!$C1849,'Comm_vacancy-LA_data'!$B:$B,'Comm_vacancy-inputs_1'!$B1849)</f>
        <v>5124</v>
      </c>
      <c r="E1849" s="72">
        <f>SUMIFS('Comm_vacancy-LA_data'!F:F,'Comm_vacancy-LA_data'!$D:$D,'Comm_vacancy-inputs_1'!$C1849,'Comm_vacancy-LA_data'!$B:$B,'Comm_vacancy-inputs_1'!$B1849)</f>
        <v>392</v>
      </c>
      <c r="F1849" s="132">
        <f t="shared" si="56"/>
        <v>7.650273224043716E-2</v>
      </c>
      <c r="G1849" s="108">
        <f t="shared" si="57"/>
        <v>43374</v>
      </c>
    </row>
    <row r="1850" spans="1:7" x14ac:dyDescent="0.35">
      <c r="A1850" s="72" t="s">
        <v>526</v>
      </c>
      <c r="B1850" s="72" t="s">
        <v>527</v>
      </c>
      <c r="C1850" s="72" t="s">
        <v>1088</v>
      </c>
      <c r="D1850" s="72">
        <f>SUMIFS('Comm_vacancy-LA_data'!E:E,'Comm_vacancy-LA_data'!$D:$D,'Comm_vacancy-inputs_1'!$C1850,'Comm_vacancy-LA_data'!$B:$B,'Comm_vacancy-inputs_1'!$B1850)</f>
        <v>8102</v>
      </c>
      <c r="E1850" s="72">
        <f>SUMIFS('Comm_vacancy-LA_data'!F:F,'Comm_vacancy-LA_data'!$D:$D,'Comm_vacancy-inputs_1'!$C1850,'Comm_vacancy-LA_data'!$B:$B,'Comm_vacancy-inputs_1'!$B1850)</f>
        <v>909</v>
      </c>
      <c r="F1850" s="132">
        <f t="shared" si="56"/>
        <v>0.11219451987163663</v>
      </c>
      <c r="G1850" s="108">
        <f t="shared" si="57"/>
        <v>44378</v>
      </c>
    </row>
    <row r="1851" spans="1:7" x14ac:dyDescent="0.35">
      <c r="A1851" s="72" t="s">
        <v>526</v>
      </c>
      <c r="B1851" s="72" t="s">
        <v>527</v>
      </c>
      <c r="C1851" s="72" t="s">
        <v>1089</v>
      </c>
      <c r="D1851" s="72">
        <f>SUMIFS('Comm_vacancy-LA_data'!E:E,'Comm_vacancy-LA_data'!$D:$D,'Comm_vacancy-inputs_1'!$C1851,'Comm_vacancy-LA_data'!$B:$B,'Comm_vacancy-inputs_1'!$B1851)</f>
        <v>8104</v>
      </c>
      <c r="E1851" s="72">
        <f>SUMIFS('Comm_vacancy-LA_data'!F:F,'Comm_vacancy-LA_data'!$D:$D,'Comm_vacancy-inputs_1'!$C1851,'Comm_vacancy-LA_data'!$B:$B,'Comm_vacancy-inputs_1'!$B1851)</f>
        <v>910</v>
      </c>
      <c r="F1851" s="132">
        <f t="shared" si="56"/>
        <v>0.11229022704837117</v>
      </c>
      <c r="G1851" s="108">
        <f t="shared" si="57"/>
        <v>44287</v>
      </c>
    </row>
    <row r="1852" spans="1:7" x14ac:dyDescent="0.35">
      <c r="A1852" s="72" t="s">
        <v>526</v>
      </c>
      <c r="B1852" s="72" t="s">
        <v>527</v>
      </c>
      <c r="C1852" s="72" t="s">
        <v>1090</v>
      </c>
      <c r="D1852" s="72">
        <f>SUMIFS('Comm_vacancy-LA_data'!E:E,'Comm_vacancy-LA_data'!$D:$D,'Comm_vacancy-inputs_1'!$C1852,'Comm_vacancy-LA_data'!$B:$B,'Comm_vacancy-inputs_1'!$B1852)</f>
        <v>8109</v>
      </c>
      <c r="E1852" s="72">
        <f>SUMIFS('Comm_vacancy-LA_data'!F:F,'Comm_vacancy-LA_data'!$D:$D,'Comm_vacancy-inputs_1'!$C1852,'Comm_vacancy-LA_data'!$B:$B,'Comm_vacancy-inputs_1'!$B1852)</f>
        <v>914</v>
      </c>
      <c r="F1852" s="132">
        <f t="shared" si="56"/>
        <v>0.11271426809717598</v>
      </c>
      <c r="G1852" s="108">
        <f t="shared" si="57"/>
        <v>44197</v>
      </c>
    </row>
    <row r="1853" spans="1:7" x14ac:dyDescent="0.35">
      <c r="A1853" s="72" t="s">
        <v>526</v>
      </c>
      <c r="B1853" s="72" t="s">
        <v>527</v>
      </c>
      <c r="C1853" s="72" t="s">
        <v>1091</v>
      </c>
      <c r="D1853" s="72">
        <f>SUMIFS('Comm_vacancy-LA_data'!E:E,'Comm_vacancy-LA_data'!$D:$D,'Comm_vacancy-inputs_1'!$C1853,'Comm_vacancy-LA_data'!$B:$B,'Comm_vacancy-inputs_1'!$B1853)</f>
        <v>8122</v>
      </c>
      <c r="E1853" s="72">
        <f>SUMIFS('Comm_vacancy-LA_data'!F:F,'Comm_vacancy-LA_data'!$D:$D,'Comm_vacancy-inputs_1'!$C1853,'Comm_vacancy-LA_data'!$B:$B,'Comm_vacancy-inputs_1'!$B1853)</f>
        <v>919</v>
      </c>
      <c r="F1853" s="132">
        <f t="shared" si="56"/>
        <v>0.11314947057375031</v>
      </c>
      <c r="G1853" s="108">
        <f t="shared" si="57"/>
        <v>44105</v>
      </c>
    </row>
    <row r="1854" spans="1:7" x14ac:dyDescent="0.35">
      <c r="A1854" s="72" t="s">
        <v>526</v>
      </c>
      <c r="B1854" s="72" t="s">
        <v>527</v>
      </c>
      <c r="C1854" s="72" t="s">
        <v>1092</v>
      </c>
      <c r="D1854" s="72">
        <f>SUMIFS('Comm_vacancy-LA_data'!E:E,'Comm_vacancy-LA_data'!$D:$D,'Comm_vacancy-inputs_1'!$C1854,'Comm_vacancy-LA_data'!$B:$B,'Comm_vacancy-inputs_1'!$B1854)</f>
        <v>8117</v>
      </c>
      <c r="E1854" s="72">
        <f>SUMIFS('Comm_vacancy-LA_data'!F:F,'Comm_vacancy-LA_data'!$D:$D,'Comm_vacancy-inputs_1'!$C1854,'Comm_vacancy-LA_data'!$B:$B,'Comm_vacancy-inputs_1'!$B1854)</f>
        <v>921</v>
      </c>
      <c r="F1854" s="132">
        <f t="shared" si="56"/>
        <v>0.11346556609584822</v>
      </c>
      <c r="G1854" s="108">
        <f t="shared" si="57"/>
        <v>44013</v>
      </c>
    </row>
    <row r="1855" spans="1:7" x14ac:dyDescent="0.35">
      <c r="A1855" s="72" t="s">
        <v>526</v>
      </c>
      <c r="B1855" s="72" t="s">
        <v>527</v>
      </c>
      <c r="C1855" s="72" t="s">
        <v>1093</v>
      </c>
      <c r="D1855" s="72">
        <f>SUMIFS('Comm_vacancy-LA_data'!E:E,'Comm_vacancy-LA_data'!$D:$D,'Comm_vacancy-inputs_1'!$C1855,'Comm_vacancy-LA_data'!$B:$B,'Comm_vacancy-inputs_1'!$B1855)</f>
        <v>8119</v>
      </c>
      <c r="E1855" s="72">
        <f>SUMIFS('Comm_vacancy-LA_data'!F:F,'Comm_vacancy-LA_data'!$D:$D,'Comm_vacancy-inputs_1'!$C1855,'Comm_vacancy-LA_data'!$B:$B,'Comm_vacancy-inputs_1'!$B1855)</f>
        <v>927</v>
      </c>
      <c r="F1855" s="132">
        <f t="shared" si="56"/>
        <v>0.11417662273679025</v>
      </c>
      <c r="G1855" s="108">
        <f t="shared" si="57"/>
        <v>43922</v>
      </c>
    </row>
    <row r="1856" spans="1:7" x14ac:dyDescent="0.35">
      <c r="A1856" s="72" t="s">
        <v>526</v>
      </c>
      <c r="B1856" s="72" t="s">
        <v>527</v>
      </c>
      <c r="C1856" s="72" t="s">
        <v>1094</v>
      </c>
      <c r="D1856" s="72">
        <f>SUMIFS('Comm_vacancy-LA_data'!E:E,'Comm_vacancy-LA_data'!$D:$D,'Comm_vacancy-inputs_1'!$C1856,'Comm_vacancy-LA_data'!$B:$B,'Comm_vacancy-inputs_1'!$B1856)</f>
        <v>8021</v>
      </c>
      <c r="E1856" s="72">
        <f>SUMIFS('Comm_vacancy-LA_data'!F:F,'Comm_vacancy-LA_data'!$D:$D,'Comm_vacancy-inputs_1'!$C1856,'Comm_vacancy-LA_data'!$B:$B,'Comm_vacancy-inputs_1'!$B1856)</f>
        <v>949</v>
      </c>
      <c r="F1856" s="132">
        <f t="shared" si="56"/>
        <v>0.11831442463533225</v>
      </c>
      <c r="G1856" s="108">
        <f t="shared" si="57"/>
        <v>43831</v>
      </c>
    </row>
    <row r="1857" spans="1:7" x14ac:dyDescent="0.35">
      <c r="A1857" s="72" t="s">
        <v>526</v>
      </c>
      <c r="B1857" s="72" t="s">
        <v>527</v>
      </c>
      <c r="C1857" s="72" t="s">
        <v>1095</v>
      </c>
      <c r="D1857" s="72">
        <f>SUMIFS('Comm_vacancy-LA_data'!E:E,'Comm_vacancy-LA_data'!$D:$D,'Comm_vacancy-inputs_1'!$C1857,'Comm_vacancy-LA_data'!$B:$B,'Comm_vacancy-inputs_1'!$B1857)</f>
        <v>7995</v>
      </c>
      <c r="E1857" s="72">
        <f>SUMIFS('Comm_vacancy-LA_data'!F:F,'Comm_vacancy-LA_data'!$D:$D,'Comm_vacancy-inputs_1'!$C1857,'Comm_vacancy-LA_data'!$B:$B,'Comm_vacancy-inputs_1'!$B1857)</f>
        <v>895</v>
      </c>
      <c r="F1857" s="132">
        <f t="shared" si="56"/>
        <v>0.11194496560350219</v>
      </c>
      <c r="G1857" s="108">
        <f t="shared" si="57"/>
        <v>43739</v>
      </c>
    </row>
    <row r="1858" spans="1:7" x14ac:dyDescent="0.35">
      <c r="A1858" s="72" t="s">
        <v>526</v>
      </c>
      <c r="B1858" s="72" t="s">
        <v>527</v>
      </c>
      <c r="C1858" s="72" t="s">
        <v>1096</v>
      </c>
      <c r="D1858" s="72">
        <f>SUMIFS('Comm_vacancy-LA_data'!E:E,'Comm_vacancy-LA_data'!$D:$D,'Comm_vacancy-inputs_1'!$C1858,'Comm_vacancy-LA_data'!$B:$B,'Comm_vacancy-inputs_1'!$B1858)</f>
        <v>7987</v>
      </c>
      <c r="E1858" s="72">
        <f>SUMIFS('Comm_vacancy-LA_data'!F:F,'Comm_vacancy-LA_data'!$D:$D,'Comm_vacancy-inputs_1'!$C1858,'Comm_vacancy-LA_data'!$B:$B,'Comm_vacancy-inputs_1'!$B1858)</f>
        <v>911</v>
      </c>
      <c r="F1858" s="132">
        <f t="shared" si="56"/>
        <v>0.11406034806560661</v>
      </c>
      <c r="G1858" s="108">
        <f t="shared" si="57"/>
        <v>43647</v>
      </c>
    </row>
    <row r="1859" spans="1:7" x14ac:dyDescent="0.35">
      <c r="A1859" s="72" t="s">
        <v>526</v>
      </c>
      <c r="B1859" s="72" t="s">
        <v>527</v>
      </c>
      <c r="C1859" s="72" t="s">
        <v>1097</v>
      </c>
      <c r="D1859" s="72">
        <f>SUMIFS('Comm_vacancy-LA_data'!E:E,'Comm_vacancy-LA_data'!$D:$D,'Comm_vacancy-inputs_1'!$C1859,'Comm_vacancy-LA_data'!$B:$B,'Comm_vacancy-inputs_1'!$B1859)</f>
        <v>7987</v>
      </c>
      <c r="E1859" s="72">
        <f>SUMIFS('Comm_vacancy-LA_data'!F:F,'Comm_vacancy-LA_data'!$D:$D,'Comm_vacancy-inputs_1'!$C1859,'Comm_vacancy-LA_data'!$B:$B,'Comm_vacancy-inputs_1'!$B1859)</f>
        <v>912</v>
      </c>
      <c r="F1859" s="132">
        <f t="shared" ref="F1859:F1922" si="58">IF(E1859&lt;&gt;0,E1859/D1859,"-")</f>
        <v>0.11418555152122199</v>
      </c>
      <c r="G1859" s="108">
        <f t="shared" ref="G1859:G1922" si="59">DATE(LEFT(C1859,4),RIGHT(LEFT(C1859,7),2),1)</f>
        <v>43556</v>
      </c>
    </row>
    <row r="1860" spans="1:7" x14ac:dyDescent="0.35">
      <c r="A1860" s="72" t="s">
        <v>526</v>
      </c>
      <c r="B1860" s="72" t="s">
        <v>527</v>
      </c>
      <c r="C1860" s="72" t="s">
        <v>1098</v>
      </c>
      <c r="D1860" s="72">
        <f>SUMIFS('Comm_vacancy-LA_data'!E:E,'Comm_vacancy-LA_data'!$D:$D,'Comm_vacancy-inputs_1'!$C1860,'Comm_vacancy-LA_data'!$B:$B,'Comm_vacancy-inputs_1'!$B1860)</f>
        <v>7890</v>
      </c>
      <c r="E1860" s="72">
        <f>SUMIFS('Comm_vacancy-LA_data'!F:F,'Comm_vacancy-LA_data'!$D:$D,'Comm_vacancy-inputs_1'!$C1860,'Comm_vacancy-LA_data'!$B:$B,'Comm_vacancy-inputs_1'!$B1860)</f>
        <v>935</v>
      </c>
      <c r="F1860" s="132">
        <f t="shared" si="58"/>
        <v>0.1185044359949303</v>
      </c>
      <c r="G1860" s="108">
        <f t="shared" si="59"/>
        <v>43466</v>
      </c>
    </row>
    <row r="1861" spans="1:7" x14ac:dyDescent="0.35">
      <c r="A1861" s="72" t="s">
        <v>526</v>
      </c>
      <c r="B1861" s="72" t="s">
        <v>527</v>
      </c>
      <c r="C1861" s="72" t="s">
        <v>1099</v>
      </c>
      <c r="D1861" s="72">
        <f>SUMIFS('Comm_vacancy-LA_data'!E:E,'Comm_vacancy-LA_data'!$D:$D,'Comm_vacancy-inputs_1'!$C1861,'Comm_vacancy-LA_data'!$B:$B,'Comm_vacancy-inputs_1'!$B1861)</f>
        <v>8187</v>
      </c>
      <c r="E1861" s="72">
        <f>SUMIFS('Comm_vacancy-LA_data'!F:F,'Comm_vacancy-LA_data'!$D:$D,'Comm_vacancy-inputs_1'!$C1861,'Comm_vacancy-LA_data'!$B:$B,'Comm_vacancy-inputs_1'!$B1861)</f>
        <v>1072</v>
      </c>
      <c r="F1861" s="132">
        <f t="shared" si="58"/>
        <v>0.1309392940026872</v>
      </c>
      <c r="G1861" s="108">
        <f t="shared" si="59"/>
        <v>43374</v>
      </c>
    </row>
    <row r="1862" spans="1:7" x14ac:dyDescent="0.35">
      <c r="A1862" s="72" t="s">
        <v>528</v>
      </c>
      <c r="B1862" s="72" t="s">
        <v>529</v>
      </c>
      <c r="C1862" s="72" t="s">
        <v>1088</v>
      </c>
      <c r="D1862" s="72">
        <f>SUMIFS('Comm_vacancy-LA_data'!E:E,'Comm_vacancy-LA_data'!$D:$D,'Comm_vacancy-inputs_1'!$C1862,'Comm_vacancy-LA_data'!$B:$B,'Comm_vacancy-inputs_1'!$B1862)</f>
        <v>4053</v>
      </c>
      <c r="E1862" s="72">
        <f>SUMIFS('Comm_vacancy-LA_data'!F:F,'Comm_vacancy-LA_data'!$D:$D,'Comm_vacancy-inputs_1'!$C1862,'Comm_vacancy-LA_data'!$B:$B,'Comm_vacancy-inputs_1'!$B1862)</f>
        <v>552</v>
      </c>
      <c r="F1862" s="132">
        <f t="shared" si="58"/>
        <v>0.13619541080680977</v>
      </c>
      <c r="G1862" s="108">
        <f t="shared" si="59"/>
        <v>44378</v>
      </c>
    </row>
    <row r="1863" spans="1:7" x14ac:dyDescent="0.35">
      <c r="A1863" s="72" t="s">
        <v>528</v>
      </c>
      <c r="B1863" s="72" t="s">
        <v>529</v>
      </c>
      <c r="C1863" s="72" t="s">
        <v>1089</v>
      </c>
      <c r="D1863" s="72">
        <f>SUMIFS('Comm_vacancy-LA_data'!E:E,'Comm_vacancy-LA_data'!$D:$D,'Comm_vacancy-inputs_1'!$C1863,'Comm_vacancy-LA_data'!$B:$B,'Comm_vacancy-inputs_1'!$B1863)</f>
        <v>4064</v>
      </c>
      <c r="E1863" s="72">
        <f>SUMIFS('Comm_vacancy-LA_data'!F:F,'Comm_vacancy-LA_data'!$D:$D,'Comm_vacancy-inputs_1'!$C1863,'Comm_vacancy-LA_data'!$B:$B,'Comm_vacancy-inputs_1'!$B1863)</f>
        <v>539</v>
      </c>
      <c r="F1863" s="132">
        <f t="shared" si="58"/>
        <v>0.1326279527559055</v>
      </c>
      <c r="G1863" s="108">
        <f t="shared" si="59"/>
        <v>44287</v>
      </c>
    </row>
    <row r="1864" spans="1:7" x14ac:dyDescent="0.35">
      <c r="A1864" s="72" t="s">
        <v>528</v>
      </c>
      <c r="B1864" s="72" t="s">
        <v>529</v>
      </c>
      <c r="C1864" s="72" t="s">
        <v>1090</v>
      </c>
      <c r="D1864" s="72">
        <f>SUMIFS('Comm_vacancy-LA_data'!E:E,'Comm_vacancy-LA_data'!$D:$D,'Comm_vacancy-inputs_1'!$C1864,'Comm_vacancy-LA_data'!$B:$B,'Comm_vacancy-inputs_1'!$B1864)</f>
        <v>4056</v>
      </c>
      <c r="E1864" s="72">
        <f>SUMIFS('Comm_vacancy-LA_data'!F:F,'Comm_vacancy-LA_data'!$D:$D,'Comm_vacancy-inputs_1'!$C1864,'Comm_vacancy-LA_data'!$B:$B,'Comm_vacancy-inputs_1'!$B1864)</f>
        <v>526</v>
      </c>
      <c r="F1864" s="132">
        <f t="shared" si="58"/>
        <v>0.1296844181459566</v>
      </c>
      <c r="G1864" s="108">
        <f t="shared" si="59"/>
        <v>44197</v>
      </c>
    </row>
    <row r="1865" spans="1:7" x14ac:dyDescent="0.35">
      <c r="A1865" s="72" t="s">
        <v>528</v>
      </c>
      <c r="B1865" s="72" t="s">
        <v>529</v>
      </c>
      <c r="C1865" s="72" t="s">
        <v>1091</v>
      </c>
      <c r="D1865" s="72">
        <f>SUMIFS('Comm_vacancy-LA_data'!E:E,'Comm_vacancy-LA_data'!$D:$D,'Comm_vacancy-inputs_1'!$C1865,'Comm_vacancy-LA_data'!$B:$B,'Comm_vacancy-inputs_1'!$B1865)</f>
        <v>4057</v>
      </c>
      <c r="E1865" s="72">
        <f>SUMIFS('Comm_vacancy-LA_data'!F:F,'Comm_vacancy-LA_data'!$D:$D,'Comm_vacancy-inputs_1'!$C1865,'Comm_vacancy-LA_data'!$B:$B,'Comm_vacancy-inputs_1'!$B1865)</f>
        <v>521</v>
      </c>
      <c r="F1865" s="132">
        <f t="shared" si="58"/>
        <v>0.12842001478925313</v>
      </c>
      <c r="G1865" s="108">
        <f t="shared" si="59"/>
        <v>44105</v>
      </c>
    </row>
    <row r="1866" spans="1:7" x14ac:dyDescent="0.35">
      <c r="A1866" s="72" t="s">
        <v>528</v>
      </c>
      <c r="B1866" s="72" t="s">
        <v>529</v>
      </c>
      <c r="C1866" s="72" t="s">
        <v>1092</v>
      </c>
      <c r="D1866" s="72">
        <f>SUMIFS('Comm_vacancy-LA_data'!E:E,'Comm_vacancy-LA_data'!$D:$D,'Comm_vacancy-inputs_1'!$C1866,'Comm_vacancy-LA_data'!$B:$B,'Comm_vacancy-inputs_1'!$B1866)</f>
        <v>4019</v>
      </c>
      <c r="E1866" s="72">
        <f>SUMIFS('Comm_vacancy-LA_data'!F:F,'Comm_vacancy-LA_data'!$D:$D,'Comm_vacancy-inputs_1'!$C1866,'Comm_vacancy-LA_data'!$B:$B,'Comm_vacancy-inputs_1'!$B1866)</f>
        <v>526</v>
      </c>
      <c r="F1866" s="132">
        <f t="shared" si="58"/>
        <v>0.13087832794227419</v>
      </c>
      <c r="G1866" s="108">
        <f t="shared" si="59"/>
        <v>44013</v>
      </c>
    </row>
    <row r="1867" spans="1:7" x14ac:dyDescent="0.35">
      <c r="A1867" s="72" t="s">
        <v>528</v>
      </c>
      <c r="B1867" s="72" t="s">
        <v>529</v>
      </c>
      <c r="C1867" s="72" t="s">
        <v>1093</v>
      </c>
      <c r="D1867" s="72">
        <f>SUMIFS('Comm_vacancy-LA_data'!E:E,'Comm_vacancy-LA_data'!$D:$D,'Comm_vacancy-inputs_1'!$C1867,'Comm_vacancy-LA_data'!$B:$B,'Comm_vacancy-inputs_1'!$B1867)</f>
        <v>4029</v>
      </c>
      <c r="E1867" s="72">
        <f>SUMIFS('Comm_vacancy-LA_data'!F:F,'Comm_vacancy-LA_data'!$D:$D,'Comm_vacancy-inputs_1'!$C1867,'Comm_vacancy-LA_data'!$B:$B,'Comm_vacancy-inputs_1'!$B1867)</f>
        <v>475</v>
      </c>
      <c r="F1867" s="132">
        <f t="shared" si="58"/>
        <v>0.11789525936957061</v>
      </c>
      <c r="G1867" s="108">
        <f t="shared" si="59"/>
        <v>43922</v>
      </c>
    </row>
    <row r="1868" spans="1:7" x14ac:dyDescent="0.35">
      <c r="A1868" s="72" t="s">
        <v>528</v>
      </c>
      <c r="B1868" s="72" t="s">
        <v>529</v>
      </c>
      <c r="C1868" s="72" t="s">
        <v>1094</v>
      </c>
      <c r="D1868" s="72">
        <f>SUMIFS('Comm_vacancy-LA_data'!E:E,'Comm_vacancy-LA_data'!$D:$D,'Comm_vacancy-inputs_1'!$C1868,'Comm_vacancy-LA_data'!$B:$B,'Comm_vacancy-inputs_1'!$B1868)</f>
        <v>4011</v>
      </c>
      <c r="E1868" s="72">
        <f>SUMIFS('Comm_vacancy-LA_data'!F:F,'Comm_vacancy-LA_data'!$D:$D,'Comm_vacancy-inputs_1'!$C1868,'Comm_vacancy-LA_data'!$B:$B,'Comm_vacancy-inputs_1'!$B1868)</f>
        <v>468</v>
      </c>
      <c r="F1868" s="132">
        <f t="shared" si="58"/>
        <v>0.11667913238593867</v>
      </c>
      <c r="G1868" s="108">
        <f t="shared" si="59"/>
        <v>43831</v>
      </c>
    </row>
    <row r="1869" spans="1:7" x14ac:dyDescent="0.35">
      <c r="A1869" s="72" t="s">
        <v>528</v>
      </c>
      <c r="B1869" s="72" t="s">
        <v>529</v>
      </c>
      <c r="C1869" s="72" t="s">
        <v>1095</v>
      </c>
      <c r="D1869" s="72">
        <f>SUMIFS('Comm_vacancy-LA_data'!E:E,'Comm_vacancy-LA_data'!$D:$D,'Comm_vacancy-inputs_1'!$C1869,'Comm_vacancy-LA_data'!$B:$B,'Comm_vacancy-inputs_1'!$B1869)</f>
        <v>4010</v>
      </c>
      <c r="E1869" s="72">
        <f>SUMIFS('Comm_vacancy-LA_data'!F:F,'Comm_vacancy-LA_data'!$D:$D,'Comm_vacancy-inputs_1'!$C1869,'Comm_vacancy-LA_data'!$B:$B,'Comm_vacancy-inputs_1'!$B1869)</f>
        <v>496</v>
      </c>
      <c r="F1869" s="132">
        <f t="shared" si="58"/>
        <v>0.12369077306733167</v>
      </c>
      <c r="G1869" s="108">
        <f t="shared" si="59"/>
        <v>43739</v>
      </c>
    </row>
    <row r="1870" spans="1:7" x14ac:dyDescent="0.35">
      <c r="A1870" s="72" t="s">
        <v>528</v>
      </c>
      <c r="B1870" s="72" t="s">
        <v>529</v>
      </c>
      <c r="C1870" s="72" t="s">
        <v>1096</v>
      </c>
      <c r="D1870" s="72">
        <f>SUMIFS('Comm_vacancy-LA_data'!E:E,'Comm_vacancy-LA_data'!$D:$D,'Comm_vacancy-inputs_1'!$C1870,'Comm_vacancy-LA_data'!$B:$B,'Comm_vacancy-inputs_1'!$B1870)</f>
        <v>4039</v>
      </c>
      <c r="E1870" s="72">
        <f>SUMIFS('Comm_vacancy-LA_data'!F:F,'Comm_vacancy-LA_data'!$D:$D,'Comm_vacancy-inputs_1'!$C1870,'Comm_vacancy-LA_data'!$B:$B,'Comm_vacancy-inputs_1'!$B1870)</f>
        <v>506</v>
      </c>
      <c r="F1870" s="132">
        <f t="shared" si="58"/>
        <v>0.12527853429066602</v>
      </c>
      <c r="G1870" s="108">
        <f t="shared" si="59"/>
        <v>43647</v>
      </c>
    </row>
    <row r="1871" spans="1:7" x14ac:dyDescent="0.35">
      <c r="A1871" s="72" t="s">
        <v>528</v>
      </c>
      <c r="B1871" s="72" t="s">
        <v>529</v>
      </c>
      <c r="C1871" s="72" t="s">
        <v>1097</v>
      </c>
      <c r="D1871" s="72">
        <f>SUMIFS('Comm_vacancy-LA_data'!E:E,'Comm_vacancy-LA_data'!$D:$D,'Comm_vacancy-inputs_1'!$C1871,'Comm_vacancy-LA_data'!$B:$B,'Comm_vacancy-inputs_1'!$B1871)</f>
        <v>4043</v>
      </c>
      <c r="E1871" s="72">
        <f>SUMIFS('Comm_vacancy-LA_data'!F:F,'Comm_vacancy-LA_data'!$D:$D,'Comm_vacancy-inputs_1'!$C1871,'Comm_vacancy-LA_data'!$B:$B,'Comm_vacancy-inputs_1'!$B1871)</f>
        <v>489</v>
      </c>
      <c r="F1871" s="132">
        <f t="shared" si="58"/>
        <v>0.12094978976007915</v>
      </c>
      <c r="G1871" s="108">
        <f t="shared" si="59"/>
        <v>43556</v>
      </c>
    </row>
    <row r="1872" spans="1:7" x14ac:dyDescent="0.35">
      <c r="A1872" s="72" t="s">
        <v>528</v>
      </c>
      <c r="B1872" s="72" t="s">
        <v>529</v>
      </c>
      <c r="C1872" s="72" t="s">
        <v>1098</v>
      </c>
      <c r="D1872" s="72">
        <f>SUMIFS('Comm_vacancy-LA_data'!E:E,'Comm_vacancy-LA_data'!$D:$D,'Comm_vacancy-inputs_1'!$C1872,'Comm_vacancy-LA_data'!$B:$B,'Comm_vacancy-inputs_1'!$B1872)</f>
        <v>4018</v>
      </c>
      <c r="E1872" s="72">
        <f>SUMIFS('Comm_vacancy-LA_data'!F:F,'Comm_vacancy-LA_data'!$D:$D,'Comm_vacancy-inputs_1'!$C1872,'Comm_vacancy-LA_data'!$B:$B,'Comm_vacancy-inputs_1'!$B1872)</f>
        <v>459</v>
      </c>
      <c r="F1872" s="132">
        <f t="shared" si="58"/>
        <v>0.11423593827775012</v>
      </c>
      <c r="G1872" s="108">
        <f t="shared" si="59"/>
        <v>43466</v>
      </c>
    </row>
    <row r="1873" spans="1:7" x14ac:dyDescent="0.35">
      <c r="A1873" s="72" t="s">
        <v>528</v>
      </c>
      <c r="B1873" s="72" t="s">
        <v>529</v>
      </c>
      <c r="C1873" s="72" t="s">
        <v>1099</v>
      </c>
      <c r="D1873" s="72">
        <f>SUMIFS('Comm_vacancy-LA_data'!E:E,'Comm_vacancy-LA_data'!$D:$D,'Comm_vacancy-inputs_1'!$C1873,'Comm_vacancy-LA_data'!$B:$B,'Comm_vacancy-inputs_1'!$B1873)</f>
        <v>4244</v>
      </c>
      <c r="E1873" s="72">
        <f>SUMIFS('Comm_vacancy-LA_data'!F:F,'Comm_vacancy-LA_data'!$D:$D,'Comm_vacancy-inputs_1'!$C1873,'Comm_vacancy-LA_data'!$B:$B,'Comm_vacancy-inputs_1'!$B1873)</f>
        <v>582</v>
      </c>
      <c r="F1873" s="132">
        <f t="shared" si="58"/>
        <v>0.13713477851083883</v>
      </c>
      <c r="G1873" s="108">
        <f t="shared" si="59"/>
        <v>43374</v>
      </c>
    </row>
    <row r="1874" spans="1:7" x14ac:dyDescent="0.35">
      <c r="A1874" s="72" t="s">
        <v>530</v>
      </c>
      <c r="B1874" s="72" t="s">
        <v>531</v>
      </c>
      <c r="C1874" s="72" t="s">
        <v>1088</v>
      </c>
      <c r="D1874" s="72">
        <f>SUMIFS('Comm_vacancy-LA_data'!E:E,'Comm_vacancy-LA_data'!$D:$D,'Comm_vacancy-inputs_1'!$C1874,'Comm_vacancy-LA_data'!$B:$B,'Comm_vacancy-inputs_1'!$B1874)</f>
        <v>14205</v>
      </c>
      <c r="E1874" s="72">
        <f>SUMIFS('Comm_vacancy-LA_data'!F:F,'Comm_vacancy-LA_data'!$D:$D,'Comm_vacancy-inputs_1'!$C1874,'Comm_vacancy-LA_data'!$B:$B,'Comm_vacancy-inputs_1'!$B1874)</f>
        <v>436</v>
      </c>
      <c r="F1874" s="132">
        <f t="shared" si="58"/>
        <v>3.069341781063006E-2</v>
      </c>
      <c r="G1874" s="108">
        <f t="shared" si="59"/>
        <v>44378</v>
      </c>
    </row>
    <row r="1875" spans="1:7" x14ac:dyDescent="0.35">
      <c r="A1875" s="72" t="s">
        <v>530</v>
      </c>
      <c r="B1875" s="72" t="s">
        <v>531</v>
      </c>
      <c r="C1875" s="72" t="s">
        <v>1089</v>
      </c>
      <c r="D1875" s="72">
        <f>SUMIFS('Comm_vacancy-LA_data'!E:E,'Comm_vacancy-LA_data'!$D:$D,'Comm_vacancy-inputs_1'!$C1875,'Comm_vacancy-LA_data'!$B:$B,'Comm_vacancy-inputs_1'!$B1875)</f>
        <v>14233</v>
      </c>
      <c r="E1875" s="72">
        <f>SUMIFS('Comm_vacancy-LA_data'!F:F,'Comm_vacancy-LA_data'!$D:$D,'Comm_vacancy-inputs_1'!$C1875,'Comm_vacancy-LA_data'!$B:$B,'Comm_vacancy-inputs_1'!$B1875)</f>
        <v>443</v>
      </c>
      <c r="F1875" s="132">
        <f t="shared" si="58"/>
        <v>3.1124850699079602E-2</v>
      </c>
      <c r="G1875" s="108">
        <f t="shared" si="59"/>
        <v>44287</v>
      </c>
    </row>
    <row r="1876" spans="1:7" x14ac:dyDescent="0.35">
      <c r="A1876" s="72" t="s">
        <v>530</v>
      </c>
      <c r="B1876" s="72" t="s">
        <v>531</v>
      </c>
      <c r="C1876" s="72" t="s">
        <v>1090</v>
      </c>
      <c r="D1876" s="72">
        <f>SUMIFS('Comm_vacancy-LA_data'!E:E,'Comm_vacancy-LA_data'!$D:$D,'Comm_vacancy-inputs_1'!$C1876,'Comm_vacancy-LA_data'!$B:$B,'Comm_vacancy-inputs_1'!$B1876)</f>
        <v>14235</v>
      </c>
      <c r="E1876" s="72">
        <f>SUMIFS('Comm_vacancy-LA_data'!F:F,'Comm_vacancy-LA_data'!$D:$D,'Comm_vacancy-inputs_1'!$C1876,'Comm_vacancy-LA_data'!$B:$B,'Comm_vacancy-inputs_1'!$B1876)</f>
        <v>443</v>
      </c>
      <c r="F1876" s="132">
        <f t="shared" si="58"/>
        <v>3.1120477695820162E-2</v>
      </c>
      <c r="G1876" s="108">
        <f t="shared" si="59"/>
        <v>44197</v>
      </c>
    </row>
    <row r="1877" spans="1:7" x14ac:dyDescent="0.35">
      <c r="A1877" s="72" t="s">
        <v>530</v>
      </c>
      <c r="B1877" s="72" t="s">
        <v>531</v>
      </c>
      <c r="C1877" s="72" t="s">
        <v>1091</v>
      </c>
      <c r="D1877" s="72">
        <f>SUMIFS('Comm_vacancy-LA_data'!E:E,'Comm_vacancy-LA_data'!$D:$D,'Comm_vacancy-inputs_1'!$C1877,'Comm_vacancy-LA_data'!$B:$B,'Comm_vacancy-inputs_1'!$B1877)</f>
        <v>14216</v>
      </c>
      <c r="E1877" s="72">
        <f>SUMIFS('Comm_vacancy-LA_data'!F:F,'Comm_vacancy-LA_data'!$D:$D,'Comm_vacancy-inputs_1'!$C1877,'Comm_vacancy-LA_data'!$B:$B,'Comm_vacancy-inputs_1'!$B1877)</f>
        <v>445</v>
      </c>
      <c r="F1877" s="132">
        <f t="shared" si="58"/>
        <v>3.1302757456387172E-2</v>
      </c>
      <c r="G1877" s="108">
        <f t="shared" si="59"/>
        <v>44105</v>
      </c>
    </row>
    <row r="1878" spans="1:7" x14ac:dyDescent="0.35">
      <c r="A1878" s="72" t="s">
        <v>530</v>
      </c>
      <c r="B1878" s="72" t="s">
        <v>531</v>
      </c>
      <c r="C1878" s="72" t="s">
        <v>1092</v>
      </c>
      <c r="D1878" s="72">
        <f>SUMIFS('Comm_vacancy-LA_data'!E:E,'Comm_vacancy-LA_data'!$D:$D,'Comm_vacancy-inputs_1'!$C1878,'Comm_vacancy-LA_data'!$B:$B,'Comm_vacancy-inputs_1'!$B1878)</f>
        <v>14209</v>
      </c>
      <c r="E1878" s="72">
        <f>SUMIFS('Comm_vacancy-LA_data'!F:F,'Comm_vacancy-LA_data'!$D:$D,'Comm_vacancy-inputs_1'!$C1878,'Comm_vacancy-LA_data'!$B:$B,'Comm_vacancy-inputs_1'!$B1878)</f>
        <v>449</v>
      </c>
      <c r="F1878" s="132">
        <f t="shared" si="58"/>
        <v>3.1599690337110284E-2</v>
      </c>
      <c r="G1878" s="108">
        <f t="shared" si="59"/>
        <v>44013</v>
      </c>
    </row>
    <row r="1879" spans="1:7" x14ac:dyDescent="0.35">
      <c r="A1879" s="72" t="s">
        <v>530</v>
      </c>
      <c r="B1879" s="72" t="s">
        <v>531</v>
      </c>
      <c r="C1879" s="72" t="s">
        <v>1093</v>
      </c>
      <c r="D1879" s="72">
        <f>SUMIFS('Comm_vacancy-LA_data'!E:E,'Comm_vacancy-LA_data'!$D:$D,'Comm_vacancy-inputs_1'!$C1879,'Comm_vacancy-LA_data'!$B:$B,'Comm_vacancy-inputs_1'!$B1879)</f>
        <v>14183</v>
      </c>
      <c r="E1879" s="72">
        <f>SUMIFS('Comm_vacancy-LA_data'!F:F,'Comm_vacancy-LA_data'!$D:$D,'Comm_vacancy-inputs_1'!$C1879,'Comm_vacancy-LA_data'!$B:$B,'Comm_vacancy-inputs_1'!$B1879)</f>
        <v>459</v>
      </c>
      <c r="F1879" s="132">
        <f t="shared" si="58"/>
        <v>3.2362687724740886E-2</v>
      </c>
      <c r="G1879" s="108">
        <f t="shared" si="59"/>
        <v>43922</v>
      </c>
    </row>
    <row r="1880" spans="1:7" x14ac:dyDescent="0.35">
      <c r="A1880" s="72" t="s">
        <v>530</v>
      </c>
      <c r="B1880" s="72" t="s">
        <v>531</v>
      </c>
      <c r="C1880" s="72" t="s">
        <v>1094</v>
      </c>
      <c r="D1880" s="72">
        <f>SUMIFS('Comm_vacancy-LA_data'!E:E,'Comm_vacancy-LA_data'!$D:$D,'Comm_vacancy-inputs_1'!$C1880,'Comm_vacancy-LA_data'!$B:$B,'Comm_vacancy-inputs_1'!$B1880)</f>
        <v>14043</v>
      </c>
      <c r="E1880" s="72">
        <f>SUMIFS('Comm_vacancy-LA_data'!F:F,'Comm_vacancy-LA_data'!$D:$D,'Comm_vacancy-inputs_1'!$C1880,'Comm_vacancy-LA_data'!$B:$B,'Comm_vacancy-inputs_1'!$B1880)</f>
        <v>450</v>
      </c>
      <c r="F1880" s="132">
        <f t="shared" si="58"/>
        <v>3.204443494979705E-2</v>
      </c>
      <c r="G1880" s="108">
        <f t="shared" si="59"/>
        <v>43831</v>
      </c>
    </row>
    <row r="1881" spans="1:7" x14ac:dyDescent="0.35">
      <c r="A1881" s="72" t="s">
        <v>530</v>
      </c>
      <c r="B1881" s="72" t="s">
        <v>531</v>
      </c>
      <c r="C1881" s="72" t="s">
        <v>1095</v>
      </c>
      <c r="D1881" s="72">
        <f>SUMIFS('Comm_vacancy-LA_data'!E:E,'Comm_vacancy-LA_data'!$D:$D,'Comm_vacancy-inputs_1'!$C1881,'Comm_vacancy-LA_data'!$B:$B,'Comm_vacancy-inputs_1'!$B1881)</f>
        <v>14018</v>
      </c>
      <c r="E1881" s="72">
        <f>SUMIFS('Comm_vacancy-LA_data'!F:F,'Comm_vacancy-LA_data'!$D:$D,'Comm_vacancy-inputs_1'!$C1881,'Comm_vacancy-LA_data'!$B:$B,'Comm_vacancy-inputs_1'!$B1881)</f>
        <v>412</v>
      </c>
      <c r="F1881" s="132">
        <f t="shared" si="58"/>
        <v>2.9390783278641745E-2</v>
      </c>
      <c r="G1881" s="108">
        <f t="shared" si="59"/>
        <v>43739</v>
      </c>
    </row>
    <row r="1882" spans="1:7" x14ac:dyDescent="0.35">
      <c r="A1882" s="72" t="s">
        <v>530</v>
      </c>
      <c r="B1882" s="72" t="s">
        <v>531</v>
      </c>
      <c r="C1882" s="72" t="s">
        <v>1096</v>
      </c>
      <c r="D1882" s="72">
        <f>SUMIFS('Comm_vacancy-LA_data'!E:E,'Comm_vacancy-LA_data'!$D:$D,'Comm_vacancy-inputs_1'!$C1882,'Comm_vacancy-LA_data'!$B:$B,'Comm_vacancy-inputs_1'!$B1882)</f>
        <v>13967</v>
      </c>
      <c r="E1882" s="72">
        <f>SUMIFS('Comm_vacancy-LA_data'!F:F,'Comm_vacancy-LA_data'!$D:$D,'Comm_vacancy-inputs_1'!$C1882,'Comm_vacancy-LA_data'!$B:$B,'Comm_vacancy-inputs_1'!$B1882)</f>
        <v>437</v>
      </c>
      <c r="F1882" s="132">
        <f t="shared" si="58"/>
        <v>3.1288036085057633E-2</v>
      </c>
      <c r="G1882" s="108">
        <f t="shared" si="59"/>
        <v>43647</v>
      </c>
    </row>
    <row r="1883" spans="1:7" x14ac:dyDescent="0.35">
      <c r="A1883" s="72" t="s">
        <v>530</v>
      </c>
      <c r="B1883" s="72" t="s">
        <v>531</v>
      </c>
      <c r="C1883" s="72" t="s">
        <v>1097</v>
      </c>
      <c r="D1883" s="72">
        <f>SUMIFS('Comm_vacancy-LA_data'!E:E,'Comm_vacancy-LA_data'!$D:$D,'Comm_vacancy-inputs_1'!$C1883,'Comm_vacancy-LA_data'!$B:$B,'Comm_vacancy-inputs_1'!$B1883)</f>
        <v>13953</v>
      </c>
      <c r="E1883" s="72">
        <f>SUMIFS('Comm_vacancy-LA_data'!F:F,'Comm_vacancy-LA_data'!$D:$D,'Comm_vacancy-inputs_1'!$C1883,'Comm_vacancy-LA_data'!$B:$B,'Comm_vacancy-inputs_1'!$B1883)</f>
        <v>432</v>
      </c>
      <c r="F1883" s="132">
        <f t="shared" si="58"/>
        <v>3.0961083637927326E-2</v>
      </c>
      <c r="G1883" s="108">
        <f t="shared" si="59"/>
        <v>43556</v>
      </c>
    </row>
    <row r="1884" spans="1:7" x14ac:dyDescent="0.35">
      <c r="A1884" s="72" t="s">
        <v>530</v>
      </c>
      <c r="B1884" s="72" t="s">
        <v>531</v>
      </c>
      <c r="C1884" s="72" t="s">
        <v>1098</v>
      </c>
      <c r="D1884" s="72">
        <f>SUMIFS('Comm_vacancy-LA_data'!E:E,'Comm_vacancy-LA_data'!$D:$D,'Comm_vacancy-inputs_1'!$C1884,'Comm_vacancy-LA_data'!$B:$B,'Comm_vacancy-inputs_1'!$B1884)</f>
        <v>13801</v>
      </c>
      <c r="E1884" s="72">
        <f>SUMIFS('Comm_vacancy-LA_data'!F:F,'Comm_vacancy-LA_data'!$D:$D,'Comm_vacancy-inputs_1'!$C1884,'Comm_vacancy-LA_data'!$B:$B,'Comm_vacancy-inputs_1'!$B1884)</f>
        <v>448</v>
      </c>
      <c r="F1884" s="132">
        <f t="shared" si="58"/>
        <v>3.2461415839431927E-2</v>
      </c>
      <c r="G1884" s="108">
        <f t="shared" si="59"/>
        <v>43466</v>
      </c>
    </row>
    <row r="1885" spans="1:7" x14ac:dyDescent="0.35">
      <c r="A1885" s="72" t="s">
        <v>530</v>
      </c>
      <c r="B1885" s="72" t="s">
        <v>531</v>
      </c>
      <c r="C1885" s="72" t="s">
        <v>1099</v>
      </c>
      <c r="D1885" s="72">
        <f>SUMIFS('Comm_vacancy-LA_data'!E:E,'Comm_vacancy-LA_data'!$D:$D,'Comm_vacancy-inputs_1'!$C1885,'Comm_vacancy-LA_data'!$B:$B,'Comm_vacancy-inputs_1'!$B1885)</f>
        <v>14270</v>
      </c>
      <c r="E1885" s="72">
        <f>SUMIFS('Comm_vacancy-LA_data'!F:F,'Comm_vacancy-LA_data'!$D:$D,'Comm_vacancy-inputs_1'!$C1885,'Comm_vacancy-LA_data'!$B:$B,'Comm_vacancy-inputs_1'!$B1885)</f>
        <v>502</v>
      </c>
      <c r="F1885" s="132">
        <f t="shared" si="58"/>
        <v>3.5178696566222842E-2</v>
      </c>
      <c r="G1885" s="108">
        <f t="shared" si="59"/>
        <v>43374</v>
      </c>
    </row>
    <row r="1886" spans="1:7" x14ac:dyDescent="0.35">
      <c r="A1886" s="72" t="s">
        <v>532</v>
      </c>
      <c r="B1886" s="72" t="s">
        <v>533</v>
      </c>
      <c r="C1886" s="72" t="s">
        <v>1088</v>
      </c>
      <c r="D1886" s="72">
        <f>SUMIFS('Comm_vacancy-LA_data'!E:E,'Comm_vacancy-LA_data'!$D:$D,'Comm_vacancy-inputs_1'!$C1886,'Comm_vacancy-LA_data'!$B:$B,'Comm_vacancy-inputs_1'!$B1886)</f>
        <v>2703</v>
      </c>
      <c r="E1886" s="72">
        <f>SUMIFS('Comm_vacancy-LA_data'!F:F,'Comm_vacancy-LA_data'!$D:$D,'Comm_vacancy-inputs_1'!$C1886,'Comm_vacancy-LA_data'!$B:$B,'Comm_vacancy-inputs_1'!$B1886)</f>
        <v>237</v>
      </c>
      <c r="F1886" s="132">
        <f t="shared" si="58"/>
        <v>8.7680355160932297E-2</v>
      </c>
      <c r="G1886" s="108">
        <f t="shared" si="59"/>
        <v>44378</v>
      </c>
    </row>
    <row r="1887" spans="1:7" x14ac:dyDescent="0.35">
      <c r="A1887" s="72" t="s">
        <v>532</v>
      </c>
      <c r="B1887" s="72" t="s">
        <v>533</v>
      </c>
      <c r="C1887" s="72" t="s">
        <v>1089</v>
      </c>
      <c r="D1887" s="72">
        <f>SUMIFS('Comm_vacancy-LA_data'!E:E,'Comm_vacancy-LA_data'!$D:$D,'Comm_vacancy-inputs_1'!$C1887,'Comm_vacancy-LA_data'!$B:$B,'Comm_vacancy-inputs_1'!$B1887)</f>
        <v>2699</v>
      </c>
      <c r="E1887" s="72">
        <f>SUMIFS('Comm_vacancy-LA_data'!F:F,'Comm_vacancy-LA_data'!$D:$D,'Comm_vacancy-inputs_1'!$C1887,'Comm_vacancy-LA_data'!$B:$B,'Comm_vacancy-inputs_1'!$B1887)</f>
        <v>238</v>
      </c>
      <c r="F1887" s="132">
        <f t="shared" si="58"/>
        <v>8.8180807706557979E-2</v>
      </c>
      <c r="G1887" s="108">
        <f t="shared" si="59"/>
        <v>44287</v>
      </c>
    </row>
    <row r="1888" spans="1:7" x14ac:dyDescent="0.35">
      <c r="A1888" s="72" t="s">
        <v>532</v>
      </c>
      <c r="B1888" s="72" t="s">
        <v>533</v>
      </c>
      <c r="C1888" s="72" t="s">
        <v>1090</v>
      </c>
      <c r="D1888" s="72">
        <f>SUMIFS('Comm_vacancy-LA_data'!E:E,'Comm_vacancy-LA_data'!$D:$D,'Comm_vacancy-inputs_1'!$C1888,'Comm_vacancy-LA_data'!$B:$B,'Comm_vacancy-inputs_1'!$B1888)</f>
        <v>2698</v>
      </c>
      <c r="E1888" s="72">
        <f>SUMIFS('Comm_vacancy-LA_data'!F:F,'Comm_vacancy-LA_data'!$D:$D,'Comm_vacancy-inputs_1'!$C1888,'Comm_vacancy-LA_data'!$B:$B,'Comm_vacancy-inputs_1'!$B1888)</f>
        <v>240</v>
      </c>
      <c r="F1888" s="132">
        <f t="shared" si="58"/>
        <v>8.8954781319495926E-2</v>
      </c>
      <c r="G1888" s="108">
        <f t="shared" si="59"/>
        <v>44197</v>
      </c>
    </row>
    <row r="1889" spans="1:7" x14ac:dyDescent="0.35">
      <c r="A1889" s="72" t="s">
        <v>532</v>
      </c>
      <c r="B1889" s="72" t="s">
        <v>533</v>
      </c>
      <c r="C1889" s="72" t="s">
        <v>1091</v>
      </c>
      <c r="D1889" s="72">
        <f>SUMIFS('Comm_vacancy-LA_data'!E:E,'Comm_vacancy-LA_data'!$D:$D,'Comm_vacancy-inputs_1'!$C1889,'Comm_vacancy-LA_data'!$B:$B,'Comm_vacancy-inputs_1'!$B1889)</f>
        <v>2698</v>
      </c>
      <c r="E1889" s="72">
        <f>SUMIFS('Comm_vacancy-LA_data'!F:F,'Comm_vacancy-LA_data'!$D:$D,'Comm_vacancy-inputs_1'!$C1889,'Comm_vacancy-LA_data'!$B:$B,'Comm_vacancy-inputs_1'!$B1889)</f>
        <v>238</v>
      </c>
      <c r="F1889" s="132">
        <f t="shared" si="58"/>
        <v>8.8213491475166786E-2</v>
      </c>
      <c r="G1889" s="108">
        <f t="shared" si="59"/>
        <v>44105</v>
      </c>
    </row>
    <row r="1890" spans="1:7" x14ac:dyDescent="0.35">
      <c r="A1890" s="72" t="s">
        <v>532</v>
      </c>
      <c r="B1890" s="72" t="s">
        <v>533</v>
      </c>
      <c r="C1890" s="72" t="s">
        <v>1092</v>
      </c>
      <c r="D1890" s="72">
        <f>SUMIFS('Comm_vacancy-LA_data'!E:E,'Comm_vacancy-LA_data'!$D:$D,'Comm_vacancy-inputs_1'!$C1890,'Comm_vacancy-LA_data'!$B:$B,'Comm_vacancy-inputs_1'!$B1890)</f>
        <v>2711</v>
      </c>
      <c r="E1890" s="72">
        <f>SUMIFS('Comm_vacancy-LA_data'!F:F,'Comm_vacancy-LA_data'!$D:$D,'Comm_vacancy-inputs_1'!$C1890,'Comm_vacancy-LA_data'!$B:$B,'Comm_vacancy-inputs_1'!$B1890)</f>
        <v>243</v>
      </c>
      <c r="F1890" s="132">
        <f t="shared" si="58"/>
        <v>8.9634821099225381E-2</v>
      </c>
      <c r="G1890" s="108">
        <f t="shared" si="59"/>
        <v>44013</v>
      </c>
    </row>
    <row r="1891" spans="1:7" x14ac:dyDescent="0.35">
      <c r="A1891" s="72" t="s">
        <v>532</v>
      </c>
      <c r="B1891" s="72" t="s">
        <v>533</v>
      </c>
      <c r="C1891" s="72" t="s">
        <v>1093</v>
      </c>
      <c r="D1891" s="72">
        <f>SUMIFS('Comm_vacancy-LA_data'!E:E,'Comm_vacancy-LA_data'!$D:$D,'Comm_vacancy-inputs_1'!$C1891,'Comm_vacancy-LA_data'!$B:$B,'Comm_vacancy-inputs_1'!$B1891)</f>
        <v>2689</v>
      </c>
      <c r="E1891" s="72">
        <f>SUMIFS('Comm_vacancy-LA_data'!F:F,'Comm_vacancy-LA_data'!$D:$D,'Comm_vacancy-inputs_1'!$C1891,'Comm_vacancy-LA_data'!$B:$B,'Comm_vacancy-inputs_1'!$B1891)</f>
        <v>240</v>
      </c>
      <c r="F1891" s="132">
        <f t="shared" si="58"/>
        <v>8.9252510226850129E-2</v>
      </c>
      <c r="G1891" s="108">
        <f t="shared" si="59"/>
        <v>43922</v>
      </c>
    </row>
    <row r="1892" spans="1:7" x14ac:dyDescent="0.35">
      <c r="A1892" s="72" t="s">
        <v>532</v>
      </c>
      <c r="B1892" s="72" t="s">
        <v>533</v>
      </c>
      <c r="C1892" s="72" t="s">
        <v>1094</v>
      </c>
      <c r="D1892" s="72">
        <f>SUMIFS('Comm_vacancy-LA_data'!E:E,'Comm_vacancy-LA_data'!$D:$D,'Comm_vacancy-inputs_1'!$C1892,'Comm_vacancy-LA_data'!$B:$B,'Comm_vacancy-inputs_1'!$B1892)</f>
        <v>2679</v>
      </c>
      <c r="E1892" s="72">
        <f>SUMIFS('Comm_vacancy-LA_data'!F:F,'Comm_vacancy-LA_data'!$D:$D,'Comm_vacancy-inputs_1'!$C1892,'Comm_vacancy-LA_data'!$B:$B,'Comm_vacancy-inputs_1'!$B1892)</f>
        <v>247</v>
      </c>
      <c r="F1892" s="132">
        <f t="shared" si="58"/>
        <v>9.2198581560283682E-2</v>
      </c>
      <c r="G1892" s="108">
        <f t="shared" si="59"/>
        <v>43831</v>
      </c>
    </row>
    <row r="1893" spans="1:7" x14ac:dyDescent="0.35">
      <c r="A1893" s="72" t="s">
        <v>532</v>
      </c>
      <c r="B1893" s="72" t="s">
        <v>533</v>
      </c>
      <c r="C1893" s="72" t="s">
        <v>1095</v>
      </c>
      <c r="D1893" s="72">
        <f>SUMIFS('Comm_vacancy-LA_data'!E:E,'Comm_vacancy-LA_data'!$D:$D,'Comm_vacancy-inputs_1'!$C1893,'Comm_vacancy-LA_data'!$B:$B,'Comm_vacancy-inputs_1'!$B1893)</f>
        <v>2688</v>
      </c>
      <c r="E1893" s="72">
        <f>SUMIFS('Comm_vacancy-LA_data'!F:F,'Comm_vacancy-LA_data'!$D:$D,'Comm_vacancy-inputs_1'!$C1893,'Comm_vacancy-LA_data'!$B:$B,'Comm_vacancy-inputs_1'!$B1893)</f>
        <v>255</v>
      </c>
      <c r="F1893" s="132">
        <f t="shared" si="58"/>
        <v>9.4866071428571425E-2</v>
      </c>
      <c r="G1893" s="108">
        <f t="shared" si="59"/>
        <v>43739</v>
      </c>
    </row>
    <row r="1894" spans="1:7" x14ac:dyDescent="0.35">
      <c r="A1894" s="72" t="s">
        <v>532</v>
      </c>
      <c r="B1894" s="72" t="s">
        <v>533</v>
      </c>
      <c r="C1894" s="72" t="s">
        <v>1096</v>
      </c>
      <c r="D1894" s="72">
        <f>SUMIFS('Comm_vacancy-LA_data'!E:E,'Comm_vacancy-LA_data'!$D:$D,'Comm_vacancy-inputs_1'!$C1894,'Comm_vacancy-LA_data'!$B:$B,'Comm_vacancy-inputs_1'!$B1894)</f>
        <v>2710</v>
      </c>
      <c r="E1894" s="72">
        <f>SUMIFS('Comm_vacancy-LA_data'!F:F,'Comm_vacancy-LA_data'!$D:$D,'Comm_vacancy-inputs_1'!$C1894,'Comm_vacancy-LA_data'!$B:$B,'Comm_vacancy-inputs_1'!$B1894)</f>
        <v>283</v>
      </c>
      <c r="F1894" s="132">
        <f t="shared" si="58"/>
        <v>0.10442804428044281</v>
      </c>
      <c r="G1894" s="108">
        <f t="shared" si="59"/>
        <v>43647</v>
      </c>
    </row>
    <row r="1895" spans="1:7" x14ac:dyDescent="0.35">
      <c r="A1895" s="72" t="s">
        <v>532</v>
      </c>
      <c r="B1895" s="72" t="s">
        <v>533</v>
      </c>
      <c r="C1895" s="72" t="s">
        <v>1097</v>
      </c>
      <c r="D1895" s="72">
        <f>SUMIFS('Comm_vacancy-LA_data'!E:E,'Comm_vacancy-LA_data'!$D:$D,'Comm_vacancy-inputs_1'!$C1895,'Comm_vacancy-LA_data'!$B:$B,'Comm_vacancy-inputs_1'!$B1895)</f>
        <v>2714</v>
      </c>
      <c r="E1895" s="72">
        <f>SUMIFS('Comm_vacancy-LA_data'!F:F,'Comm_vacancy-LA_data'!$D:$D,'Comm_vacancy-inputs_1'!$C1895,'Comm_vacancy-LA_data'!$B:$B,'Comm_vacancy-inputs_1'!$B1895)</f>
        <v>283</v>
      </c>
      <c r="F1895" s="132">
        <f t="shared" si="58"/>
        <v>0.10427413411938098</v>
      </c>
      <c r="G1895" s="108">
        <f t="shared" si="59"/>
        <v>43556</v>
      </c>
    </row>
    <row r="1896" spans="1:7" x14ac:dyDescent="0.35">
      <c r="A1896" s="72" t="s">
        <v>532</v>
      </c>
      <c r="B1896" s="72" t="s">
        <v>533</v>
      </c>
      <c r="C1896" s="72" t="s">
        <v>1098</v>
      </c>
      <c r="D1896" s="72">
        <f>SUMIFS('Comm_vacancy-LA_data'!E:E,'Comm_vacancy-LA_data'!$D:$D,'Comm_vacancy-inputs_1'!$C1896,'Comm_vacancy-LA_data'!$B:$B,'Comm_vacancy-inputs_1'!$B1896)</f>
        <v>2682</v>
      </c>
      <c r="E1896" s="72">
        <f>SUMIFS('Comm_vacancy-LA_data'!F:F,'Comm_vacancy-LA_data'!$D:$D,'Comm_vacancy-inputs_1'!$C1896,'Comm_vacancy-LA_data'!$B:$B,'Comm_vacancy-inputs_1'!$B1896)</f>
        <v>280</v>
      </c>
      <c r="F1896" s="132">
        <f t="shared" si="58"/>
        <v>0.10439970171513796</v>
      </c>
      <c r="G1896" s="108">
        <f t="shared" si="59"/>
        <v>43466</v>
      </c>
    </row>
    <row r="1897" spans="1:7" x14ac:dyDescent="0.35">
      <c r="A1897" s="72" t="s">
        <v>532</v>
      </c>
      <c r="B1897" s="72" t="s">
        <v>533</v>
      </c>
      <c r="C1897" s="72" t="s">
        <v>1099</v>
      </c>
      <c r="D1897" s="72">
        <f>SUMIFS('Comm_vacancy-LA_data'!E:E,'Comm_vacancy-LA_data'!$D:$D,'Comm_vacancy-inputs_1'!$C1897,'Comm_vacancy-LA_data'!$B:$B,'Comm_vacancy-inputs_1'!$B1897)</f>
        <v>2884</v>
      </c>
      <c r="E1897" s="72">
        <f>SUMIFS('Comm_vacancy-LA_data'!F:F,'Comm_vacancy-LA_data'!$D:$D,'Comm_vacancy-inputs_1'!$C1897,'Comm_vacancy-LA_data'!$B:$B,'Comm_vacancy-inputs_1'!$B1897)</f>
        <v>397</v>
      </c>
      <c r="F1897" s="132">
        <f t="shared" si="58"/>
        <v>0.13765603328710124</v>
      </c>
      <c r="G1897" s="108">
        <f t="shared" si="59"/>
        <v>43374</v>
      </c>
    </row>
    <row r="1898" spans="1:7" x14ac:dyDescent="0.35">
      <c r="A1898" s="72" t="s">
        <v>534</v>
      </c>
      <c r="B1898" s="72" t="s">
        <v>535</v>
      </c>
      <c r="C1898" s="72" t="s">
        <v>1088</v>
      </c>
      <c r="D1898" s="72">
        <f>SUMIFS('Comm_vacancy-LA_data'!E:E,'Comm_vacancy-LA_data'!$D:$D,'Comm_vacancy-inputs_1'!$C1898,'Comm_vacancy-LA_data'!$B:$B,'Comm_vacancy-inputs_1'!$B1898)</f>
        <v>7756</v>
      </c>
      <c r="E1898" s="72">
        <f>SUMIFS('Comm_vacancy-LA_data'!F:F,'Comm_vacancy-LA_data'!$D:$D,'Comm_vacancy-inputs_1'!$C1898,'Comm_vacancy-LA_data'!$B:$B,'Comm_vacancy-inputs_1'!$B1898)</f>
        <v>203</v>
      </c>
      <c r="F1898" s="132">
        <f t="shared" si="58"/>
        <v>2.6173285198555957E-2</v>
      </c>
      <c r="G1898" s="108">
        <f t="shared" si="59"/>
        <v>44378</v>
      </c>
    </row>
    <row r="1899" spans="1:7" x14ac:dyDescent="0.35">
      <c r="A1899" s="72" t="s">
        <v>534</v>
      </c>
      <c r="B1899" s="72" t="s">
        <v>535</v>
      </c>
      <c r="C1899" s="72" t="s">
        <v>1089</v>
      </c>
      <c r="D1899" s="72">
        <f>SUMIFS('Comm_vacancy-LA_data'!E:E,'Comm_vacancy-LA_data'!$D:$D,'Comm_vacancy-inputs_1'!$C1899,'Comm_vacancy-LA_data'!$B:$B,'Comm_vacancy-inputs_1'!$B1899)</f>
        <v>7738</v>
      </c>
      <c r="E1899" s="72">
        <f>SUMIFS('Comm_vacancy-LA_data'!F:F,'Comm_vacancy-LA_data'!$D:$D,'Comm_vacancy-inputs_1'!$C1899,'Comm_vacancy-LA_data'!$B:$B,'Comm_vacancy-inputs_1'!$B1899)</f>
        <v>203</v>
      </c>
      <c r="F1899" s="132">
        <f t="shared" si="58"/>
        <v>2.6234169035926597E-2</v>
      </c>
      <c r="G1899" s="108">
        <f t="shared" si="59"/>
        <v>44287</v>
      </c>
    </row>
    <row r="1900" spans="1:7" x14ac:dyDescent="0.35">
      <c r="A1900" s="72" t="s">
        <v>534</v>
      </c>
      <c r="B1900" s="72" t="s">
        <v>535</v>
      </c>
      <c r="C1900" s="72" t="s">
        <v>1090</v>
      </c>
      <c r="D1900" s="72">
        <f>SUMIFS('Comm_vacancy-LA_data'!E:E,'Comm_vacancy-LA_data'!$D:$D,'Comm_vacancy-inputs_1'!$C1900,'Comm_vacancy-LA_data'!$B:$B,'Comm_vacancy-inputs_1'!$B1900)</f>
        <v>7751</v>
      </c>
      <c r="E1900" s="72">
        <f>SUMIFS('Comm_vacancy-LA_data'!F:F,'Comm_vacancy-LA_data'!$D:$D,'Comm_vacancy-inputs_1'!$C1900,'Comm_vacancy-LA_data'!$B:$B,'Comm_vacancy-inputs_1'!$B1900)</f>
        <v>203</v>
      </c>
      <c r="F1900" s="132">
        <f t="shared" si="58"/>
        <v>2.6190169010450265E-2</v>
      </c>
      <c r="G1900" s="108">
        <f t="shared" si="59"/>
        <v>44197</v>
      </c>
    </row>
    <row r="1901" spans="1:7" x14ac:dyDescent="0.35">
      <c r="A1901" s="72" t="s">
        <v>534</v>
      </c>
      <c r="B1901" s="72" t="s">
        <v>535</v>
      </c>
      <c r="C1901" s="72" t="s">
        <v>1091</v>
      </c>
      <c r="D1901" s="72">
        <f>SUMIFS('Comm_vacancy-LA_data'!E:E,'Comm_vacancy-LA_data'!$D:$D,'Comm_vacancy-inputs_1'!$C1901,'Comm_vacancy-LA_data'!$B:$B,'Comm_vacancy-inputs_1'!$B1901)</f>
        <v>7748</v>
      </c>
      <c r="E1901" s="72">
        <f>SUMIFS('Comm_vacancy-LA_data'!F:F,'Comm_vacancy-LA_data'!$D:$D,'Comm_vacancy-inputs_1'!$C1901,'Comm_vacancy-LA_data'!$B:$B,'Comm_vacancy-inputs_1'!$B1901)</f>
        <v>205</v>
      </c>
      <c r="F1901" s="132">
        <f t="shared" si="58"/>
        <v>2.6458440887971089E-2</v>
      </c>
      <c r="G1901" s="108">
        <f t="shared" si="59"/>
        <v>44105</v>
      </c>
    </row>
    <row r="1902" spans="1:7" x14ac:dyDescent="0.35">
      <c r="A1902" s="72" t="s">
        <v>534</v>
      </c>
      <c r="B1902" s="72" t="s">
        <v>535</v>
      </c>
      <c r="C1902" s="72" t="s">
        <v>1092</v>
      </c>
      <c r="D1902" s="72">
        <f>SUMIFS('Comm_vacancy-LA_data'!E:E,'Comm_vacancy-LA_data'!$D:$D,'Comm_vacancy-inputs_1'!$C1902,'Comm_vacancy-LA_data'!$B:$B,'Comm_vacancy-inputs_1'!$B1902)</f>
        <v>7749</v>
      </c>
      <c r="E1902" s="72">
        <f>SUMIFS('Comm_vacancy-LA_data'!F:F,'Comm_vacancy-LA_data'!$D:$D,'Comm_vacancy-inputs_1'!$C1902,'Comm_vacancy-LA_data'!$B:$B,'Comm_vacancy-inputs_1'!$B1902)</f>
        <v>208</v>
      </c>
      <c r="F1902" s="132">
        <f t="shared" si="58"/>
        <v>2.6842173183636599E-2</v>
      </c>
      <c r="G1902" s="108">
        <f t="shared" si="59"/>
        <v>44013</v>
      </c>
    </row>
    <row r="1903" spans="1:7" x14ac:dyDescent="0.35">
      <c r="A1903" s="72" t="s">
        <v>534</v>
      </c>
      <c r="B1903" s="72" t="s">
        <v>535</v>
      </c>
      <c r="C1903" s="72" t="s">
        <v>1093</v>
      </c>
      <c r="D1903" s="72">
        <f>SUMIFS('Comm_vacancy-LA_data'!E:E,'Comm_vacancy-LA_data'!$D:$D,'Comm_vacancy-inputs_1'!$C1903,'Comm_vacancy-LA_data'!$B:$B,'Comm_vacancy-inputs_1'!$B1903)</f>
        <v>7819</v>
      </c>
      <c r="E1903" s="72">
        <f>SUMIFS('Comm_vacancy-LA_data'!F:F,'Comm_vacancy-LA_data'!$D:$D,'Comm_vacancy-inputs_1'!$C1903,'Comm_vacancy-LA_data'!$B:$B,'Comm_vacancy-inputs_1'!$B1903)</f>
        <v>218</v>
      </c>
      <c r="F1903" s="132">
        <f t="shared" si="58"/>
        <v>2.7880803171761094E-2</v>
      </c>
      <c r="G1903" s="108">
        <f t="shared" si="59"/>
        <v>43922</v>
      </c>
    </row>
    <row r="1904" spans="1:7" x14ac:dyDescent="0.35">
      <c r="A1904" s="72" t="s">
        <v>534</v>
      </c>
      <c r="B1904" s="72" t="s">
        <v>535</v>
      </c>
      <c r="C1904" s="72" t="s">
        <v>1094</v>
      </c>
      <c r="D1904" s="72">
        <f>SUMIFS('Comm_vacancy-LA_data'!E:E,'Comm_vacancy-LA_data'!$D:$D,'Comm_vacancy-inputs_1'!$C1904,'Comm_vacancy-LA_data'!$B:$B,'Comm_vacancy-inputs_1'!$B1904)</f>
        <v>7734</v>
      </c>
      <c r="E1904" s="72">
        <f>SUMIFS('Comm_vacancy-LA_data'!F:F,'Comm_vacancy-LA_data'!$D:$D,'Comm_vacancy-inputs_1'!$C1904,'Comm_vacancy-LA_data'!$B:$B,'Comm_vacancy-inputs_1'!$B1904)</f>
        <v>219</v>
      </c>
      <c r="F1904" s="132">
        <f t="shared" si="58"/>
        <v>2.8316524437548486E-2</v>
      </c>
      <c r="G1904" s="108">
        <f t="shared" si="59"/>
        <v>43831</v>
      </c>
    </row>
    <row r="1905" spans="1:7" x14ac:dyDescent="0.35">
      <c r="A1905" s="72" t="s">
        <v>534</v>
      </c>
      <c r="B1905" s="72" t="s">
        <v>535</v>
      </c>
      <c r="C1905" s="72" t="s">
        <v>1095</v>
      </c>
      <c r="D1905" s="72">
        <f>SUMIFS('Comm_vacancy-LA_data'!E:E,'Comm_vacancy-LA_data'!$D:$D,'Comm_vacancy-inputs_1'!$C1905,'Comm_vacancy-LA_data'!$B:$B,'Comm_vacancy-inputs_1'!$B1905)</f>
        <v>7697</v>
      </c>
      <c r="E1905" s="72">
        <f>SUMIFS('Comm_vacancy-LA_data'!F:F,'Comm_vacancy-LA_data'!$D:$D,'Comm_vacancy-inputs_1'!$C1905,'Comm_vacancy-LA_data'!$B:$B,'Comm_vacancy-inputs_1'!$B1905)</f>
        <v>220</v>
      </c>
      <c r="F1905" s="132">
        <f t="shared" si="58"/>
        <v>2.8582564635572301E-2</v>
      </c>
      <c r="G1905" s="108">
        <f t="shared" si="59"/>
        <v>43739</v>
      </c>
    </row>
    <row r="1906" spans="1:7" x14ac:dyDescent="0.35">
      <c r="A1906" s="72" t="s">
        <v>534</v>
      </c>
      <c r="B1906" s="72" t="s">
        <v>535</v>
      </c>
      <c r="C1906" s="72" t="s">
        <v>1096</v>
      </c>
      <c r="D1906" s="72">
        <f>SUMIFS('Comm_vacancy-LA_data'!E:E,'Comm_vacancy-LA_data'!$D:$D,'Comm_vacancy-inputs_1'!$C1906,'Comm_vacancy-LA_data'!$B:$B,'Comm_vacancy-inputs_1'!$B1906)</f>
        <v>7701</v>
      </c>
      <c r="E1906" s="72">
        <f>SUMIFS('Comm_vacancy-LA_data'!F:F,'Comm_vacancy-LA_data'!$D:$D,'Comm_vacancy-inputs_1'!$C1906,'Comm_vacancy-LA_data'!$B:$B,'Comm_vacancy-inputs_1'!$B1906)</f>
        <v>223</v>
      </c>
      <c r="F1906" s="132">
        <f t="shared" si="58"/>
        <v>2.8957278275548629E-2</v>
      </c>
      <c r="G1906" s="108">
        <f t="shared" si="59"/>
        <v>43647</v>
      </c>
    </row>
    <row r="1907" spans="1:7" x14ac:dyDescent="0.35">
      <c r="A1907" s="72" t="s">
        <v>534</v>
      </c>
      <c r="B1907" s="72" t="s">
        <v>535</v>
      </c>
      <c r="C1907" s="72" t="s">
        <v>1097</v>
      </c>
      <c r="D1907" s="72">
        <f>SUMIFS('Comm_vacancy-LA_data'!E:E,'Comm_vacancy-LA_data'!$D:$D,'Comm_vacancy-inputs_1'!$C1907,'Comm_vacancy-LA_data'!$B:$B,'Comm_vacancy-inputs_1'!$B1907)</f>
        <v>7701</v>
      </c>
      <c r="E1907" s="72">
        <f>SUMIFS('Comm_vacancy-LA_data'!F:F,'Comm_vacancy-LA_data'!$D:$D,'Comm_vacancy-inputs_1'!$C1907,'Comm_vacancy-LA_data'!$B:$B,'Comm_vacancy-inputs_1'!$B1907)</f>
        <v>229</v>
      </c>
      <c r="F1907" s="132">
        <f t="shared" si="58"/>
        <v>2.9736397870406439E-2</v>
      </c>
      <c r="G1907" s="108">
        <f t="shared" si="59"/>
        <v>43556</v>
      </c>
    </row>
    <row r="1908" spans="1:7" x14ac:dyDescent="0.35">
      <c r="A1908" s="72" t="s">
        <v>534</v>
      </c>
      <c r="B1908" s="72" t="s">
        <v>535</v>
      </c>
      <c r="C1908" s="72" t="s">
        <v>1098</v>
      </c>
      <c r="D1908" s="72">
        <f>SUMIFS('Comm_vacancy-LA_data'!E:E,'Comm_vacancy-LA_data'!$D:$D,'Comm_vacancy-inputs_1'!$C1908,'Comm_vacancy-LA_data'!$B:$B,'Comm_vacancy-inputs_1'!$B1908)</f>
        <v>7625</v>
      </c>
      <c r="E1908" s="72">
        <f>SUMIFS('Comm_vacancy-LA_data'!F:F,'Comm_vacancy-LA_data'!$D:$D,'Comm_vacancy-inputs_1'!$C1908,'Comm_vacancy-LA_data'!$B:$B,'Comm_vacancy-inputs_1'!$B1908)</f>
        <v>230</v>
      </c>
      <c r="F1908" s="132">
        <f t="shared" si="58"/>
        <v>3.016393442622951E-2</v>
      </c>
      <c r="G1908" s="108">
        <f t="shared" si="59"/>
        <v>43466</v>
      </c>
    </row>
    <row r="1909" spans="1:7" x14ac:dyDescent="0.35">
      <c r="A1909" s="72" t="s">
        <v>534</v>
      </c>
      <c r="B1909" s="72" t="s">
        <v>535</v>
      </c>
      <c r="C1909" s="72" t="s">
        <v>1099</v>
      </c>
      <c r="D1909" s="72">
        <f>SUMIFS('Comm_vacancy-LA_data'!E:E,'Comm_vacancy-LA_data'!$D:$D,'Comm_vacancy-inputs_1'!$C1909,'Comm_vacancy-LA_data'!$B:$B,'Comm_vacancy-inputs_1'!$B1909)</f>
        <v>7780</v>
      </c>
      <c r="E1909" s="72">
        <f>SUMIFS('Comm_vacancy-LA_data'!F:F,'Comm_vacancy-LA_data'!$D:$D,'Comm_vacancy-inputs_1'!$C1909,'Comm_vacancy-LA_data'!$B:$B,'Comm_vacancy-inputs_1'!$B1909)</f>
        <v>266</v>
      </c>
      <c r="F1909" s="132">
        <f t="shared" si="58"/>
        <v>3.419023136246787E-2</v>
      </c>
      <c r="G1909" s="108">
        <f t="shared" si="59"/>
        <v>43374</v>
      </c>
    </row>
    <row r="1910" spans="1:7" x14ac:dyDescent="0.35">
      <c r="A1910" s="72" t="s">
        <v>536</v>
      </c>
      <c r="B1910" s="72" t="s">
        <v>537</v>
      </c>
      <c r="C1910" s="72" t="s">
        <v>1088</v>
      </c>
      <c r="D1910" s="72">
        <f>SUMIFS('Comm_vacancy-LA_data'!E:E,'Comm_vacancy-LA_data'!$D:$D,'Comm_vacancy-inputs_1'!$C1910,'Comm_vacancy-LA_data'!$B:$B,'Comm_vacancy-inputs_1'!$B1910)</f>
        <v>4396</v>
      </c>
      <c r="E1910" s="72">
        <f>SUMIFS('Comm_vacancy-LA_data'!F:F,'Comm_vacancy-LA_data'!$D:$D,'Comm_vacancy-inputs_1'!$C1910,'Comm_vacancy-LA_data'!$B:$B,'Comm_vacancy-inputs_1'!$B1910)</f>
        <v>490</v>
      </c>
      <c r="F1910" s="132">
        <f t="shared" si="58"/>
        <v>0.11146496815286625</v>
      </c>
      <c r="G1910" s="108">
        <f t="shared" si="59"/>
        <v>44378</v>
      </c>
    </row>
    <row r="1911" spans="1:7" x14ac:dyDescent="0.35">
      <c r="A1911" s="72" t="s">
        <v>536</v>
      </c>
      <c r="B1911" s="72" t="s">
        <v>537</v>
      </c>
      <c r="C1911" s="72" t="s">
        <v>1089</v>
      </c>
      <c r="D1911" s="72">
        <f>SUMIFS('Comm_vacancy-LA_data'!E:E,'Comm_vacancy-LA_data'!$D:$D,'Comm_vacancy-inputs_1'!$C1911,'Comm_vacancy-LA_data'!$B:$B,'Comm_vacancy-inputs_1'!$B1911)</f>
        <v>4398</v>
      </c>
      <c r="E1911" s="72">
        <f>SUMIFS('Comm_vacancy-LA_data'!F:F,'Comm_vacancy-LA_data'!$D:$D,'Comm_vacancy-inputs_1'!$C1911,'Comm_vacancy-LA_data'!$B:$B,'Comm_vacancy-inputs_1'!$B1911)</f>
        <v>482</v>
      </c>
      <c r="F1911" s="132">
        <f t="shared" si="58"/>
        <v>0.10959527057753524</v>
      </c>
      <c r="G1911" s="108">
        <f t="shared" si="59"/>
        <v>44287</v>
      </c>
    </row>
    <row r="1912" spans="1:7" x14ac:dyDescent="0.35">
      <c r="A1912" s="72" t="s">
        <v>536</v>
      </c>
      <c r="B1912" s="72" t="s">
        <v>537</v>
      </c>
      <c r="C1912" s="72" t="s">
        <v>1090</v>
      </c>
      <c r="D1912" s="72">
        <f>SUMIFS('Comm_vacancy-LA_data'!E:E,'Comm_vacancy-LA_data'!$D:$D,'Comm_vacancy-inputs_1'!$C1912,'Comm_vacancy-LA_data'!$B:$B,'Comm_vacancy-inputs_1'!$B1912)</f>
        <v>4390</v>
      </c>
      <c r="E1912" s="72">
        <f>SUMIFS('Comm_vacancy-LA_data'!F:F,'Comm_vacancy-LA_data'!$D:$D,'Comm_vacancy-inputs_1'!$C1912,'Comm_vacancy-LA_data'!$B:$B,'Comm_vacancy-inputs_1'!$B1912)</f>
        <v>472</v>
      </c>
      <c r="F1912" s="132">
        <f t="shared" si="58"/>
        <v>0.10751708428246014</v>
      </c>
      <c r="G1912" s="108">
        <f t="shared" si="59"/>
        <v>44197</v>
      </c>
    </row>
    <row r="1913" spans="1:7" x14ac:dyDescent="0.35">
      <c r="A1913" s="72" t="s">
        <v>536</v>
      </c>
      <c r="B1913" s="72" t="s">
        <v>537</v>
      </c>
      <c r="C1913" s="72" t="s">
        <v>1091</v>
      </c>
      <c r="D1913" s="72">
        <f>SUMIFS('Comm_vacancy-LA_data'!E:E,'Comm_vacancy-LA_data'!$D:$D,'Comm_vacancy-inputs_1'!$C1913,'Comm_vacancy-LA_data'!$B:$B,'Comm_vacancy-inputs_1'!$B1913)</f>
        <v>4392</v>
      </c>
      <c r="E1913" s="72">
        <f>SUMIFS('Comm_vacancy-LA_data'!F:F,'Comm_vacancy-LA_data'!$D:$D,'Comm_vacancy-inputs_1'!$C1913,'Comm_vacancy-LA_data'!$B:$B,'Comm_vacancy-inputs_1'!$B1913)</f>
        <v>467</v>
      </c>
      <c r="F1913" s="132">
        <f t="shared" si="58"/>
        <v>0.10632969034608379</v>
      </c>
      <c r="G1913" s="108">
        <f t="shared" si="59"/>
        <v>44105</v>
      </c>
    </row>
    <row r="1914" spans="1:7" x14ac:dyDescent="0.35">
      <c r="A1914" s="72" t="s">
        <v>536</v>
      </c>
      <c r="B1914" s="72" t="s">
        <v>537</v>
      </c>
      <c r="C1914" s="72" t="s">
        <v>1092</v>
      </c>
      <c r="D1914" s="72">
        <f>SUMIFS('Comm_vacancy-LA_data'!E:E,'Comm_vacancy-LA_data'!$D:$D,'Comm_vacancy-inputs_1'!$C1914,'Comm_vacancy-LA_data'!$B:$B,'Comm_vacancy-inputs_1'!$B1914)</f>
        <v>4357</v>
      </c>
      <c r="E1914" s="72">
        <f>SUMIFS('Comm_vacancy-LA_data'!F:F,'Comm_vacancy-LA_data'!$D:$D,'Comm_vacancy-inputs_1'!$C1914,'Comm_vacancy-LA_data'!$B:$B,'Comm_vacancy-inputs_1'!$B1914)</f>
        <v>466</v>
      </c>
      <c r="F1914" s="132">
        <f t="shared" si="58"/>
        <v>0.10695432637135643</v>
      </c>
      <c r="G1914" s="108">
        <f t="shared" si="59"/>
        <v>44013</v>
      </c>
    </row>
    <row r="1915" spans="1:7" x14ac:dyDescent="0.35">
      <c r="A1915" s="72" t="s">
        <v>536</v>
      </c>
      <c r="B1915" s="72" t="s">
        <v>537</v>
      </c>
      <c r="C1915" s="72" t="s">
        <v>1093</v>
      </c>
      <c r="D1915" s="72">
        <f>SUMIFS('Comm_vacancy-LA_data'!E:E,'Comm_vacancy-LA_data'!$D:$D,'Comm_vacancy-inputs_1'!$C1915,'Comm_vacancy-LA_data'!$B:$B,'Comm_vacancy-inputs_1'!$B1915)</f>
        <v>4323</v>
      </c>
      <c r="E1915" s="72">
        <f>SUMIFS('Comm_vacancy-LA_data'!F:F,'Comm_vacancy-LA_data'!$D:$D,'Comm_vacancy-inputs_1'!$C1915,'Comm_vacancy-LA_data'!$B:$B,'Comm_vacancy-inputs_1'!$B1915)</f>
        <v>450</v>
      </c>
      <c r="F1915" s="132">
        <f t="shared" si="58"/>
        <v>0.1040943789035392</v>
      </c>
      <c r="G1915" s="108">
        <f t="shared" si="59"/>
        <v>43922</v>
      </c>
    </row>
    <row r="1916" spans="1:7" x14ac:dyDescent="0.35">
      <c r="A1916" s="72" t="s">
        <v>536</v>
      </c>
      <c r="B1916" s="72" t="s">
        <v>537</v>
      </c>
      <c r="C1916" s="72" t="s">
        <v>1094</v>
      </c>
      <c r="D1916" s="72">
        <f>SUMIFS('Comm_vacancy-LA_data'!E:E,'Comm_vacancy-LA_data'!$D:$D,'Comm_vacancy-inputs_1'!$C1916,'Comm_vacancy-LA_data'!$B:$B,'Comm_vacancy-inputs_1'!$B1916)</f>
        <v>4325</v>
      </c>
      <c r="E1916" s="72">
        <f>SUMIFS('Comm_vacancy-LA_data'!F:F,'Comm_vacancy-LA_data'!$D:$D,'Comm_vacancy-inputs_1'!$C1916,'Comm_vacancy-LA_data'!$B:$B,'Comm_vacancy-inputs_1'!$B1916)</f>
        <v>435</v>
      </c>
      <c r="F1916" s="132">
        <f t="shared" si="58"/>
        <v>0.10057803468208093</v>
      </c>
      <c r="G1916" s="108">
        <f t="shared" si="59"/>
        <v>43831</v>
      </c>
    </row>
    <row r="1917" spans="1:7" x14ac:dyDescent="0.35">
      <c r="A1917" s="72" t="s">
        <v>536</v>
      </c>
      <c r="B1917" s="72" t="s">
        <v>537</v>
      </c>
      <c r="C1917" s="72" t="s">
        <v>1095</v>
      </c>
      <c r="D1917" s="72">
        <f>SUMIFS('Comm_vacancy-LA_data'!E:E,'Comm_vacancy-LA_data'!$D:$D,'Comm_vacancy-inputs_1'!$C1917,'Comm_vacancy-LA_data'!$B:$B,'Comm_vacancy-inputs_1'!$B1917)</f>
        <v>4310</v>
      </c>
      <c r="E1917" s="72">
        <f>SUMIFS('Comm_vacancy-LA_data'!F:F,'Comm_vacancy-LA_data'!$D:$D,'Comm_vacancy-inputs_1'!$C1917,'Comm_vacancy-LA_data'!$B:$B,'Comm_vacancy-inputs_1'!$B1917)</f>
        <v>436</v>
      </c>
      <c r="F1917" s="132">
        <f t="shared" si="58"/>
        <v>0.10116009280742459</v>
      </c>
      <c r="G1917" s="108">
        <f t="shared" si="59"/>
        <v>43739</v>
      </c>
    </row>
    <row r="1918" spans="1:7" x14ac:dyDescent="0.35">
      <c r="A1918" s="72" t="s">
        <v>536</v>
      </c>
      <c r="B1918" s="72" t="s">
        <v>537</v>
      </c>
      <c r="C1918" s="72" t="s">
        <v>1096</v>
      </c>
      <c r="D1918" s="72">
        <f>SUMIFS('Comm_vacancy-LA_data'!E:E,'Comm_vacancy-LA_data'!$D:$D,'Comm_vacancy-inputs_1'!$C1918,'Comm_vacancy-LA_data'!$B:$B,'Comm_vacancy-inputs_1'!$B1918)</f>
        <v>4319</v>
      </c>
      <c r="E1918" s="72">
        <f>SUMIFS('Comm_vacancy-LA_data'!F:F,'Comm_vacancy-LA_data'!$D:$D,'Comm_vacancy-inputs_1'!$C1918,'Comm_vacancy-LA_data'!$B:$B,'Comm_vacancy-inputs_1'!$B1918)</f>
        <v>464</v>
      </c>
      <c r="F1918" s="132">
        <f t="shared" si="58"/>
        <v>0.10743227598981246</v>
      </c>
      <c r="G1918" s="108">
        <f t="shared" si="59"/>
        <v>43647</v>
      </c>
    </row>
    <row r="1919" spans="1:7" x14ac:dyDescent="0.35">
      <c r="A1919" s="72" t="s">
        <v>536</v>
      </c>
      <c r="B1919" s="72" t="s">
        <v>537</v>
      </c>
      <c r="C1919" s="72" t="s">
        <v>1097</v>
      </c>
      <c r="D1919" s="72">
        <f>SUMIFS('Comm_vacancy-LA_data'!E:E,'Comm_vacancy-LA_data'!$D:$D,'Comm_vacancy-inputs_1'!$C1919,'Comm_vacancy-LA_data'!$B:$B,'Comm_vacancy-inputs_1'!$B1919)</f>
        <v>4316</v>
      </c>
      <c r="E1919" s="72">
        <f>SUMIFS('Comm_vacancy-LA_data'!F:F,'Comm_vacancy-LA_data'!$D:$D,'Comm_vacancy-inputs_1'!$C1919,'Comm_vacancy-LA_data'!$B:$B,'Comm_vacancy-inputs_1'!$B1919)</f>
        <v>286</v>
      </c>
      <c r="F1919" s="132">
        <f t="shared" si="58"/>
        <v>6.6265060240963861E-2</v>
      </c>
      <c r="G1919" s="108">
        <f t="shared" si="59"/>
        <v>43556</v>
      </c>
    </row>
    <row r="1920" spans="1:7" x14ac:dyDescent="0.35">
      <c r="A1920" s="72" t="s">
        <v>536</v>
      </c>
      <c r="B1920" s="72" t="s">
        <v>537</v>
      </c>
      <c r="C1920" s="72" t="s">
        <v>1098</v>
      </c>
      <c r="D1920" s="72">
        <f>SUMIFS('Comm_vacancy-LA_data'!E:E,'Comm_vacancy-LA_data'!$D:$D,'Comm_vacancy-inputs_1'!$C1920,'Comm_vacancy-LA_data'!$B:$B,'Comm_vacancy-inputs_1'!$B1920)</f>
        <v>4323</v>
      </c>
      <c r="E1920" s="72">
        <f>SUMIFS('Comm_vacancy-LA_data'!F:F,'Comm_vacancy-LA_data'!$D:$D,'Comm_vacancy-inputs_1'!$C1920,'Comm_vacancy-LA_data'!$B:$B,'Comm_vacancy-inputs_1'!$B1920)</f>
        <v>297</v>
      </c>
      <c r="F1920" s="132">
        <f t="shared" si="58"/>
        <v>6.8702290076335881E-2</v>
      </c>
      <c r="G1920" s="108">
        <f t="shared" si="59"/>
        <v>43466</v>
      </c>
    </row>
    <row r="1921" spans="1:7" x14ac:dyDescent="0.35">
      <c r="A1921" s="72" t="s">
        <v>536</v>
      </c>
      <c r="B1921" s="72" t="s">
        <v>537</v>
      </c>
      <c r="C1921" s="72" t="s">
        <v>1099</v>
      </c>
      <c r="D1921" s="72">
        <f>SUMIFS('Comm_vacancy-LA_data'!E:E,'Comm_vacancy-LA_data'!$D:$D,'Comm_vacancy-inputs_1'!$C1921,'Comm_vacancy-LA_data'!$B:$B,'Comm_vacancy-inputs_1'!$B1921)</f>
        <v>4647</v>
      </c>
      <c r="E1921" s="72">
        <f>SUMIFS('Comm_vacancy-LA_data'!F:F,'Comm_vacancy-LA_data'!$D:$D,'Comm_vacancy-inputs_1'!$C1921,'Comm_vacancy-LA_data'!$B:$B,'Comm_vacancy-inputs_1'!$B1921)</f>
        <v>456</v>
      </c>
      <c r="F1921" s="132">
        <f t="shared" si="58"/>
        <v>9.8127824402840541E-2</v>
      </c>
      <c r="G1921" s="108">
        <f t="shared" si="59"/>
        <v>43374</v>
      </c>
    </row>
    <row r="1922" spans="1:7" x14ac:dyDescent="0.35">
      <c r="A1922" s="72" t="s">
        <v>538</v>
      </c>
      <c r="B1922" s="72" t="s">
        <v>539</v>
      </c>
      <c r="C1922" s="72" t="s">
        <v>1088</v>
      </c>
      <c r="D1922" s="72">
        <f>SUMIFS('Comm_vacancy-LA_data'!E:E,'Comm_vacancy-LA_data'!$D:$D,'Comm_vacancy-inputs_1'!$C1922,'Comm_vacancy-LA_data'!$B:$B,'Comm_vacancy-inputs_1'!$B1922)</f>
        <v>25489</v>
      </c>
      <c r="E1922" s="72">
        <f>SUMIFS('Comm_vacancy-LA_data'!F:F,'Comm_vacancy-LA_data'!$D:$D,'Comm_vacancy-inputs_1'!$C1922,'Comm_vacancy-LA_data'!$B:$B,'Comm_vacancy-inputs_1'!$B1922)</f>
        <v>3612</v>
      </c>
      <c r="F1922" s="132">
        <f t="shared" si="58"/>
        <v>0.14170818784573738</v>
      </c>
      <c r="G1922" s="108">
        <f t="shared" si="59"/>
        <v>44378</v>
      </c>
    </row>
    <row r="1923" spans="1:7" x14ac:dyDescent="0.35">
      <c r="A1923" s="72" t="s">
        <v>538</v>
      </c>
      <c r="B1923" s="72" t="s">
        <v>539</v>
      </c>
      <c r="C1923" s="72" t="s">
        <v>1089</v>
      </c>
      <c r="D1923" s="72">
        <f>SUMIFS('Comm_vacancy-LA_data'!E:E,'Comm_vacancy-LA_data'!$D:$D,'Comm_vacancy-inputs_1'!$C1923,'Comm_vacancy-LA_data'!$B:$B,'Comm_vacancy-inputs_1'!$B1923)</f>
        <v>25561</v>
      </c>
      <c r="E1923" s="72">
        <f>SUMIFS('Comm_vacancy-LA_data'!F:F,'Comm_vacancy-LA_data'!$D:$D,'Comm_vacancy-inputs_1'!$C1923,'Comm_vacancy-LA_data'!$B:$B,'Comm_vacancy-inputs_1'!$B1923)</f>
        <v>3682</v>
      </c>
      <c r="F1923" s="132">
        <f t="shared" ref="F1923:F1986" si="60">IF(E1923&lt;&gt;0,E1923/D1923,"-")</f>
        <v>0.14404757247369038</v>
      </c>
      <c r="G1923" s="108">
        <f t="shared" ref="G1923:G1986" si="61">DATE(LEFT(C1923,4),RIGHT(LEFT(C1923,7),2),1)</f>
        <v>44287</v>
      </c>
    </row>
    <row r="1924" spans="1:7" x14ac:dyDescent="0.35">
      <c r="A1924" s="72" t="s">
        <v>538</v>
      </c>
      <c r="B1924" s="72" t="s">
        <v>539</v>
      </c>
      <c r="C1924" s="72" t="s">
        <v>1090</v>
      </c>
      <c r="D1924" s="72">
        <f>SUMIFS('Comm_vacancy-LA_data'!E:E,'Comm_vacancy-LA_data'!$D:$D,'Comm_vacancy-inputs_1'!$C1924,'Comm_vacancy-LA_data'!$B:$B,'Comm_vacancy-inputs_1'!$B1924)</f>
        <v>25563</v>
      </c>
      <c r="E1924" s="72">
        <f>SUMIFS('Comm_vacancy-LA_data'!F:F,'Comm_vacancy-LA_data'!$D:$D,'Comm_vacancy-inputs_1'!$C1924,'Comm_vacancy-LA_data'!$B:$B,'Comm_vacancy-inputs_1'!$B1924)</f>
        <v>3701</v>
      </c>
      <c r="F1924" s="132">
        <f t="shared" si="60"/>
        <v>0.14477956421390289</v>
      </c>
      <c r="G1924" s="108">
        <f t="shared" si="61"/>
        <v>44197</v>
      </c>
    </row>
    <row r="1925" spans="1:7" x14ac:dyDescent="0.35">
      <c r="A1925" s="72" t="s">
        <v>538</v>
      </c>
      <c r="B1925" s="72" t="s">
        <v>539</v>
      </c>
      <c r="C1925" s="72" t="s">
        <v>1091</v>
      </c>
      <c r="D1925" s="72">
        <f>SUMIFS('Comm_vacancy-LA_data'!E:E,'Comm_vacancy-LA_data'!$D:$D,'Comm_vacancy-inputs_1'!$C1925,'Comm_vacancy-LA_data'!$B:$B,'Comm_vacancy-inputs_1'!$B1925)</f>
        <v>25549</v>
      </c>
      <c r="E1925" s="72">
        <f>SUMIFS('Comm_vacancy-LA_data'!F:F,'Comm_vacancy-LA_data'!$D:$D,'Comm_vacancy-inputs_1'!$C1925,'Comm_vacancy-LA_data'!$B:$B,'Comm_vacancy-inputs_1'!$B1925)</f>
        <v>3577</v>
      </c>
      <c r="F1925" s="132">
        <f t="shared" si="60"/>
        <v>0.14000547966652316</v>
      </c>
      <c r="G1925" s="108">
        <f t="shared" si="61"/>
        <v>44105</v>
      </c>
    </row>
    <row r="1926" spans="1:7" x14ac:dyDescent="0.35">
      <c r="A1926" s="72" t="s">
        <v>538</v>
      </c>
      <c r="B1926" s="72" t="s">
        <v>539</v>
      </c>
      <c r="C1926" s="72" t="s">
        <v>1092</v>
      </c>
      <c r="D1926" s="72">
        <f>SUMIFS('Comm_vacancy-LA_data'!E:E,'Comm_vacancy-LA_data'!$D:$D,'Comm_vacancy-inputs_1'!$C1926,'Comm_vacancy-LA_data'!$B:$B,'Comm_vacancy-inputs_1'!$B1926)</f>
        <v>25521</v>
      </c>
      <c r="E1926" s="72">
        <f>SUMIFS('Comm_vacancy-LA_data'!F:F,'Comm_vacancy-LA_data'!$D:$D,'Comm_vacancy-inputs_1'!$C1926,'Comm_vacancy-LA_data'!$B:$B,'Comm_vacancy-inputs_1'!$B1926)</f>
        <v>3505</v>
      </c>
      <c r="F1926" s="132">
        <f t="shared" si="60"/>
        <v>0.13733787860977234</v>
      </c>
      <c r="G1926" s="108">
        <f t="shared" si="61"/>
        <v>44013</v>
      </c>
    </row>
    <row r="1927" spans="1:7" x14ac:dyDescent="0.35">
      <c r="A1927" s="72" t="s">
        <v>538</v>
      </c>
      <c r="B1927" s="72" t="s">
        <v>539</v>
      </c>
      <c r="C1927" s="72" t="s">
        <v>1093</v>
      </c>
      <c r="D1927" s="72">
        <f>SUMIFS('Comm_vacancy-LA_data'!E:E,'Comm_vacancy-LA_data'!$D:$D,'Comm_vacancy-inputs_1'!$C1927,'Comm_vacancy-LA_data'!$B:$B,'Comm_vacancy-inputs_1'!$B1927)</f>
        <v>25265</v>
      </c>
      <c r="E1927" s="72">
        <f>SUMIFS('Comm_vacancy-LA_data'!F:F,'Comm_vacancy-LA_data'!$D:$D,'Comm_vacancy-inputs_1'!$C1927,'Comm_vacancy-LA_data'!$B:$B,'Comm_vacancy-inputs_1'!$B1927)</f>
        <v>3430</v>
      </c>
      <c r="F1927" s="132">
        <f t="shared" si="60"/>
        <v>0.1357609340985553</v>
      </c>
      <c r="G1927" s="108">
        <f t="shared" si="61"/>
        <v>43922</v>
      </c>
    </row>
    <row r="1928" spans="1:7" x14ac:dyDescent="0.35">
      <c r="A1928" s="72" t="s">
        <v>538</v>
      </c>
      <c r="B1928" s="72" t="s">
        <v>539</v>
      </c>
      <c r="C1928" s="72" t="s">
        <v>1094</v>
      </c>
      <c r="D1928" s="72">
        <f>SUMIFS('Comm_vacancy-LA_data'!E:E,'Comm_vacancy-LA_data'!$D:$D,'Comm_vacancy-inputs_1'!$C1928,'Comm_vacancy-LA_data'!$B:$B,'Comm_vacancy-inputs_1'!$B1928)</f>
        <v>25134</v>
      </c>
      <c r="E1928" s="72">
        <f>SUMIFS('Comm_vacancy-LA_data'!F:F,'Comm_vacancy-LA_data'!$D:$D,'Comm_vacancy-inputs_1'!$C1928,'Comm_vacancy-LA_data'!$B:$B,'Comm_vacancy-inputs_1'!$B1928)</f>
        <v>3533</v>
      </c>
      <c r="F1928" s="132">
        <f t="shared" si="60"/>
        <v>0.14056656322113473</v>
      </c>
      <c r="G1928" s="108">
        <f t="shared" si="61"/>
        <v>43831</v>
      </c>
    </row>
    <row r="1929" spans="1:7" x14ac:dyDescent="0.35">
      <c r="A1929" s="72" t="s">
        <v>538</v>
      </c>
      <c r="B1929" s="72" t="s">
        <v>539</v>
      </c>
      <c r="C1929" s="72" t="s">
        <v>1095</v>
      </c>
      <c r="D1929" s="72">
        <f>SUMIFS('Comm_vacancy-LA_data'!E:E,'Comm_vacancy-LA_data'!$D:$D,'Comm_vacancy-inputs_1'!$C1929,'Comm_vacancy-LA_data'!$B:$B,'Comm_vacancy-inputs_1'!$B1929)</f>
        <v>25191</v>
      </c>
      <c r="E1929" s="72">
        <f>SUMIFS('Comm_vacancy-LA_data'!F:F,'Comm_vacancy-LA_data'!$D:$D,'Comm_vacancy-inputs_1'!$C1929,'Comm_vacancy-LA_data'!$B:$B,'Comm_vacancy-inputs_1'!$B1929)</f>
        <v>3606</v>
      </c>
      <c r="F1929" s="132">
        <f t="shared" si="60"/>
        <v>0.14314636179587947</v>
      </c>
      <c r="G1929" s="108">
        <f t="shared" si="61"/>
        <v>43739</v>
      </c>
    </row>
    <row r="1930" spans="1:7" x14ac:dyDescent="0.35">
      <c r="A1930" s="72" t="s">
        <v>538</v>
      </c>
      <c r="B1930" s="72" t="s">
        <v>539</v>
      </c>
      <c r="C1930" s="72" t="s">
        <v>1096</v>
      </c>
      <c r="D1930" s="72">
        <f>SUMIFS('Comm_vacancy-LA_data'!E:E,'Comm_vacancy-LA_data'!$D:$D,'Comm_vacancy-inputs_1'!$C1930,'Comm_vacancy-LA_data'!$B:$B,'Comm_vacancy-inputs_1'!$B1930)</f>
        <v>25305</v>
      </c>
      <c r="E1930" s="72">
        <f>SUMIFS('Comm_vacancy-LA_data'!F:F,'Comm_vacancy-LA_data'!$D:$D,'Comm_vacancy-inputs_1'!$C1930,'Comm_vacancy-LA_data'!$B:$B,'Comm_vacancy-inputs_1'!$B1930)</f>
        <v>3553</v>
      </c>
      <c r="F1930" s="132">
        <f t="shared" si="60"/>
        <v>0.14040703418296779</v>
      </c>
      <c r="G1930" s="108">
        <f t="shared" si="61"/>
        <v>43647</v>
      </c>
    </row>
    <row r="1931" spans="1:7" x14ac:dyDescent="0.35">
      <c r="A1931" s="72" t="s">
        <v>538</v>
      </c>
      <c r="B1931" s="72" t="s">
        <v>539</v>
      </c>
      <c r="C1931" s="72" t="s">
        <v>1097</v>
      </c>
      <c r="D1931" s="72">
        <f>SUMIFS('Comm_vacancy-LA_data'!E:E,'Comm_vacancy-LA_data'!$D:$D,'Comm_vacancy-inputs_1'!$C1931,'Comm_vacancy-LA_data'!$B:$B,'Comm_vacancy-inputs_1'!$B1931)</f>
        <v>25400</v>
      </c>
      <c r="E1931" s="72">
        <f>SUMIFS('Comm_vacancy-LA_data'!F:F,'Comm_vacancy-LA_data'!$D:$D,'Comm_vacancy-inputs_1'!$C1931,'Comm_vacancy-LA_data'!$B:$B,'Comm_vacancy-inputs_1'!$B1931)</f>
        <v>3295</v>
      </c>
      <c r="F1931" s="132">
        <f t="shared" si="60"/>
        <v>0.12972440944881891</v>
      </c>
      <c r="G1931" s="108">
        <f t="shared" si="61"/>
        <v>43556</v>
      </c>
    </row>
    <row r="1932" spans="1:7" x14ac:dyDescent="0.35">
      <c r="A1932" s="72" t="s">
        <v>538</v>
      </c>
      <c r="B1932" s="72" t="s">
        <v>539</v>
      </c>
      <c r="C1932" s="72" t="s">
        <v>1098</v>
      </c>
      <c r="D1932" s="72">
        <f>SUMIFS('Comm_vacancy-LA_data'!E:E,'Comm_vacancy-LA_data'!$D:$D,'Comm_vacancy-inputs_1'!$C1932,'Comm_vacancy-LA_data'!$B:$B,'Comm_vacancy-inputs_1'!$B1932)</f>
        <v>23581</v>
      </c>
      <c r="E1932" s="72">
        <f>SUMIFS('Comm_vacancy-LA_data'!F:F,'Comm_vacancy-LA_data'!$D:$D,'Comm_vacancy-inputs_1'!$C1932,'Comm_vacancy-LA_data'!$B:$B,'Comm_vacancy-inputs_1'!$B1932)</f>
        <v>2972</v>
      </c>
      <c r="F1932" s="132">
        <f t="shared" si="60"/>
        <v>0.12603367117594674</v>
      </c>
      <c r="G1932" s="108">
        <f t="shared" si="61"/>
        <v>43466</v>
      </c>
    </row>
    <row r="1933" spans="1:7" x14ac:dyDescent="0.35">
      <c r="A1933" s="72" t="s">
        <v>538</v>
      </c>
      <c r="B1933" s="72" t="s">
        <v>539</v>
      </c>
      <c r="C1933" s="72" t="s">
        <v>1099</v>
      </c>
      <c r="D1933" s="72">
        <f>SUMIFS('Comm_vacancy-LA_data'!E:E,'Comm_vacancy-LA_data'!$D:$D,'Comm_vacancy-inputs_1'!$C1933,'Comm_vacancy-LA_data'!$B:$B,'Comm_vacancy-inputs_1'!$B1933)</f>
        <v>24705</v>
      </c>
      <c r="E1933" s="72">
        <f>SUMIFS('Comm_vacancy-LA_data'!F:F,'Comm_vacancy-LA_data'!$D:$D,'Comm_vacancy-inputs_1'!$C1933,'Comm_vacancy-LA_data'!$B:$B,'Comm_vacancy-inputs_1'!$B1933)</f>
        <v>3181</v>
      </c>
      <c r="F1933" s="132">
        <f t="shared" si="60"/>
        <v>0.12875936045334951</v>
      </c>
      <c r="G1933" s="108">
        <f t="shared" si="61"/>
        <v>43374</v>
      </c>
    </row>
    <row r="1934" spans="1:7" x14ac:dyDescent="0.35">
      <c r="A1934" s="72" t="s">
        <v>540</v>
      </c>
      <c r="B1934" s="72" t="s">
        <v>541</v>
      </c>
      <c r="C1934" s="72" t="s">
        <v>1088</v>
      </c>
      <c r="D1934" s="72">
        <f>SUMIFS('Comm_vacancy-LA_data'!E:E,'Comm_vacancy-LA_data'!$D:$D,'Comm_vacancy-inputs_1'!$C1934,'Comm_vacancy-LA_data'!$B:$B,'Comm_vacancy-inputs_1'!$B1934)</f>
        <v>11193</v>
      </c>
      <c r="E1934" s="72">
        <f>SUMIFS('Comm_vacancy-LA_data'!F:F,'Comm_vacancy-LA_data'!$D:$D,'Comm_vacancy-inputs_1'!$C1934,'Comm_vacancy-LA_data'!$B:$B,'Comm_vacancy-inputs_1'!$B1934)</f>
        <v>1040</v>
      </c>
      <c r="F1934" s="132">
        <f t="shared" si="60"/>
        <v>9.2915214866434379E-2</v>
      </c>
      <c r="G1934" s="108">
        <f t="shared" si="61"/>
        <v>44378</v>
      </c>
    </row>
    <row r="1935" spans="1:7" x14ac:dyDescent="0.35">
      <c r="A1935" s="72" t="s">
        <v>540</v>
      </c>
      <c r="B1935" s="72" t="s">
        <v>541</v>
      </c>
      <c r="C1935" s="72" t="s">
        <v>1089</v>
      </c>
      <c r="D1935" s="72">
        <f>SUMIFS('Comm_vacancy-LA_data'!E:E,'Comm_vacancy-LA_data'!$D:$D,'Comm_vacancy-inputs_1'!$C1935,'Comm_vacancy-LA_data'!$B:$B,'Comm_vacancy-inputs_1'!$B1935)</f>
        <v>11155</v>
      </c>
      <c r="E1935" s="72">
        <f>SUMIFS('Comm_vacancy-LA_data'!F:F,'Comm_vacancy-LA_data'!$D:$D,'Comm_vacancy-inputs_1'!$C1935,'Comm_vacancy-LA_data'!$B:$B,'Comm_vacancy-inputs_1'!$B1935)</f>
        <v>1040</v>
      </c>
      <c r="F1935" s="132">
        <f t="shared" si="60"/>
        <v>9.3231734648139844E-2</v>
      </c>
      <c r="G1935" s="108">
        <f t="shared" si="61"/>
        <v>44287</v>
      </c>
    </row>
    <row r="1936" spans="1:7" x14ac:dyDescent="0.35">
      <c r="A1936" s="72" t="s">
        <v>540</v>
      </c>
      <c r="B1936" s="72" t="s">
        <v>541</v>
      </c>
      <c r="C1936" s="72" t="s">
        <v>1090</v>
      </c>
      <c r="D1936" s="72">
        <f>SUMIFS('Comm_vacancy-LA_data'!E:E,'Comm_vacancy-LA_data'!$D:$D,'Comm_vacancy-inputs_1'!$C1936,'Comm_vacancy-LA_data'!$B:$B,'Comm_vacancy-inputs_1'!$B1936)</f>
        <v>11142</v>
      </c>
      <c r="E1936" s="72">
        <f>SUMIFS('Comm_vacancy-LA_data'!F:F,'Comm_vacancy-LA_data'!$D:$D,'Comm_vacancy-inputs_1'!$C1936,'Comm_vacancy-LA_data'!$B:$B,'Comm_vacancy-inputs_1'!$B1936)</f>
        <v>1046</v>
      </c>
      <c r="F1936" s="132">
        <f t="shared" si="60"/>
        <v>9.3879016334589838E-2</v>
      </c>
      <c r="G1936" s="108">
        <f t="shared" si="61"/>
        <v>44197</v>
      </c>
    </row>
    <row r="1937" spans="1:7" x14ac:dyDescent="0.35">
      <c r="A1937" s="72" t="s">
        <v>540</v>
      </c>
      <c r="B1937" s="72" t="s">
        <v>541</v>
      </c>
      <c r="C1937" s="72" t="s">
        <v>1091</v>
      </c>
      <c r="D1937" s="72">
        <f>SUMIFS('Comm_vacancy-LA_data'!E:E,'Comm_vacancy-LA_data'!$D:$D,'Comm_vacancy-inputs_1'!$C1937,'Comm_vacancy-LA_data'!$B:$B,'Comm_vacancy-inputs_1'!$B1937)</f>
        <v>11076</v>
      </c>
      <c r="E1937" s="72">
        <f>SUMIFS('Comm_vacancy-LA_data'!F:F,'Comm_vacancy-LA_data'!$D:$D,'Comm_vacancy-inputs_1'!$C1937,'Comm_vacancy-LA_data'!$B:$B,'Comm_vacancy-inputs_1'!$B1937)</f>
        <v>1049</v>
      </c>
      <c r="F1937" s="132">
        <f t="shared" si="60"/>
        <v>9.4709281328999639E-2</v>
      </c>
      <c r="G1937" s="108">
        <f t="shared" si="61"/>
        <v>44105</v>
      </c>
    </row>
    <row r="1938" spans="1:7" x14ac:dyDescent="0.35">
      <c r="A1938" s="72" t="s">
        <v>540</v>
      </c>
      <c r="B1938" s="72" t="s">
        <v>541</v>
      </c>
      <c r="C1938" s="72" t="s">
        <v>1092</v>
      </c>
      <c r="D1938" s="72">
        <f>SUMIFS('Comm_vacancy-LA_data'!E:E,'Comm_vacancy-LA_data'!$D:$D,'Comm_vacancy-inputs_1'!$C1938,'Comm_vacancy-LA_data'!$B:$B,'Comm_vacancy-inputs_1'!$B1938)</f>
        <v>11083</v>
      </c>
      <c r="E1938" s="72">
        <f>SUMIFS('Comm_vacancy-LA_data'!F:F,'Comm_vacancy-LA_data'!$D:$D,'Comm_vacancy-inputs_1'!$C1938,'Comm_vacancy-LA_data'!$B:$B,'Comm_vacancy-inputs_1'!$B1938)</f>
        <v>1057</v>
      </c>
      <c r="F1938" s="132">
        <f t="shared" si="60"/>
        <v>9.5371289362086081E-2</v>
      </c>
      <c r="G1938" s="108">
        <f t="shared" si="61"/>
        <v>44013</v>
      </c>
    </row>
    <row r="1939" spans="1:7" x14ac:dyDescent="0.35">
      <c r="A1939" s="72" t="s">
        <v>540</v>
      </c>
      <c r="B1939" s="72" t="s">
        <v>541</v>
      </c>
      <c r="C1939" s="72" t="s">
        <v>1093</v>
      </c>
      <c r="D1939" s="72">
        <f>SUMIFS('Comm_vacancy-LA_data'!E:E,'Comm_vacancy-LA_data'!$D:$D,'Comm_vacancy-inputs_1'!$C1939,'Comm_vacancy-LA_data'!$B:$B,'Comm_vacancy-inputs_1'!$B1939)</f>
        <v>10924</v>
      </c>
      <c r="E1939" s="72">
        <f>SUMIFS('Comm_vacancy-LA_data'!F:F,'Comm_vacancy-LA_data'!$D:$D,'Comm_vacancy-inputs_1'!$C1939,'Comm_vacancy-LA_data'!$B:$B,'Comm_vacancy-inputs_1'!$B1939)</f>
        <v>1072</v>
      </c>
      <c r="F1939" s="132">
        <f t="shared" si="60"/>
        <v>9.8132552178689131E-2</v>
      </c>
      <c r="G1939" s="108">
        <f t="shared" si="61"/>
        <v>43922</v>
      </c>
    </row>
    <row r="1940" spans="1:7" x14ac:dyDescent="0.35">
      <c r="A1940" s="72" t="s">
        <v>540</v>
      </c>
      <c r="B1940" s="72" t="s">
        <v>541</v>
      </c>
      <c r="C1940" s="72" t="s">
        <v>1094</v>
      </c>
      <c r="D1940" s="72">
        <f>SUMIFS('Comm_vacancy-LA_data'!E:E,'Comm_vacancy-LA_data'!$D:$D,'Comm_vacancy-inputs_1'!$C1940,'Comm_vacancy-LA_data'!$B:$B,'Comm_vacancy-inputs_1'!$B1940)</f>
        <v>10941</v>
      </c>
      <c r="E1940" s="72">
        <f>SUMIFS('Comm_vacancy-LA_data'!F:F,'Comm_vacancy-LA_data'!$D:$D,'Comm_vacancy-inputs_1'!$C1940,'Comm_vacancy-LA_data'!$B:$B,'Comm_vacancy-inputs_1'!$B1940)</f>
        <v>1094</v>
      </c>
      <c r="F1940" s="132">
        <f t="shared" si="60"/>
        <v>9.9990860067635495E-2</v>
      </c>
      <c r="G1940" s="108">
        <f t="shared" si="61"/>
        <v>43831</v>
      </c>
    </row>
    <row r="1941" spans="1:7" x14ac:dyDescent="0.35">
      <c r="A1941" s="72" t="s">
        <v>540</v>
      </c>
      <c r="B1941" s="72" t="s">
        <v>541</v>
      </c>
      <c r="C1941" s="72" t="s">
        <v>1095</v>
      </c>
      <c r="D1941" s="72">
        <f>SUMIFS('Comm_vacancy-LA_data'!E:E,'Comm_vacancy-LA_data'!$D:$D,'Comm_vacancy-inputs_1'!$C1941,'Comm_vacancy-LA_data'!$B:$B,'Comm_vacancy-inputs_1'!$B1941)</f>
        <v>10910</v>
      </c>
      <c r="E1941" s="72">
        <f>SUMIFS('Comm_vacancy-LA_data'!F:F,'Comm_vacancy-LA_data'!$D:$D,'Comm_vacancy-inputs_1'!$C1941,'Comm_vacancy-LA_data'!$B:$B,'Comm_vacancy-inputs_1'!$B1941)</f>
        <v>1070</v>
      </c>
      <c r="F1941" s="132">
        <f t="shared" si="60"/>
        <v>9.8075160403299722E-2</v>
      </c>
      <c r="G1941" s="108">
        <f t="shared" si="61"/>
        <v>43739</v>
      </c>
    </row>
    <row r="1942" spans="1:7" x14ac:dyDescent="0.35">
      <c r="A1942" s="72" t="s">
        <v>540</v>
      </c>
      <c r="B1942" s="72" t="s">
        <v>541</v>
      </c>
      <c r="C1942" s="72" t="s">
        <v>1096</v>
      </c>
      <c r="D1942" s="72">
        <f>SUMIFS('Comm_vacancy-LA_data'!E:E,'Comm_vacancy-LA_data'!$D:$D,'Comm_vacancy-inputs_1'!$C1942,'Comm_vacancy-LA_data'!$B:$B,'Comm_vacancy-inputs_1'!$B1942)</f>
        <v>10897</v>
      </c>
      <c r="E1942" s="72">
        <f>SUMIFS('Comm_vacancy-LA_data'!F:F,'Comm_vacancy-LA_data'!$D:$D,'Comm_vacancy-inputs_1'!$C1942,'Comm_vacancy-LA_data'!$B:$B,'Comm_vacancy-inputs_1'!$B1942)</f>
        <v>1518</v>
      </c>
      <c r="F1942" s="132">
        <f t="shared" si="60"/>
        <v>0.13930439570523998</v>
      </c>
      <c r="G1942" s="108">
        <f t="shared" si="61"/>
        <v>43647</v>
      </c>
    </row>
    <row r="1943" spans="1:7" x14ac:dyDescent="0.35">
      <c r="A1943" s="72" t="s">
        <v>540</v>
      </c>
      <c r="B1943" s="72" t="s">
        <v>541</v>
      </c>
      <c r="C1943" s="72" t="s">
        <v>1097</v>
      </c>
      <c r="D1943" s="72">
        <f>SUMIFS('Comm_vacancy-LA_data'!E:E,'Comm_vacancy-LA_data'!$D:$D,'Comm_vacancy-inputs_1'!$C1943,'Comm_vacancy-LA_data'!$B:$B,'Comm_vacancy-inputs_1'!$B1943)</f>
        <v>10855</v>
      </c>
      <c r="E1943" s="72">
        <f>SUMIFS('Comm_vacancy-LA_data'!F:F,'Comm_vacancy-LA_data'!$D:$D,'Comm_vacancy-inputs_1'!$C1943,'Comm_vacancy-LA_data'!$B:$B,'Comm_vacancy-inputs_1'!$B1943)</f>
        <v>1333</v>
      </c>
      <c r="F1943" s="132">
        <f t="shared" si="60"/>
        <v>0.1228005527406725</v>
      </c>
      <c r="G1943" s="108">
        <f t="shared" si="61"/>
        <v>43556</v>
      </c>
    </row>
    <row r="1944" spans="1:7" x14ac:dyDescent="0.35">
      <c r="A1944" s="72" t="s">
        <v>540</v>
      </c>
      <c r="B1944" s="72" t="s">
        <v>541</v>
      </c>
      <c r="C1944" s="72" t="s">
        <v>1098</v>
      </c>
      <c r="D1944" s="72">
        <f>SUMIFS('Comm_vacancy-LA_data'!E:E,'Comm_vacancy-LA_data'!$D:$D,'Comm_vacancy-inputs_1'!$C1944,'Comm_vacancy-LA_data'!$B:$B,'Comm_vacancy-inputs_1'!$B1944)</f>
        <v>10732</v>
      </c>
      <c r="E1944" s="72">
        <f>SUMIFS('Comm_vacancy-LA_data'!F:F,'Comm_vacancy-LA_data'!$D:$D,'Comm_vacancy-inputs_1'!$C1944,'Comm_vacancy-LA_data'!$B:$B,'Comm_vacancy-inputs_1'!$B1944)</f>
        <v>1251</v>
      </c>
      <c r="F1944" s="132">
        <f t="shared" si="60"/>
        <v>0.1165672754379426</v>
      </c>
      <c r="G1944" s="108">
        <f t="shared" si="61"/>
        <v>43466</v>
      </c>
    </row>
    <row r="1945" spans="1:7" x14ac:dyDescent="0.35">
      <c r="A1945" s="72" t="s">
        <v>540</v>
      </c>
      <c r="B1945" s="72" t="s">
        <v>541</v>
      </c>
      <c r="C1945" s="72" t="s">
        <v>1099</v>
      </c>
      <c r="D1945" s="72">
        <f>SUMIFS('Comm_vacancy-LA_data'!E:E,'Comm_vacancy-LA_data'!$D:$D,'Comm_vacancy-inputs_1'!$C1945,'Comm_vacancy-LA_data'!$B:$B,'Comm_vacancy-inputs_1'!$B1945)</f>
        <v>11363</v>
      </c>
      <c r="E1945" s="72">
        <f>SUMIFS('Comm_vacancy-LA_data'!F:F,'Comm_vacancy-LA_data'!$D:$D,'Comm_vacancy-inputs_1'!$C1945,'Comm_vacancy-LA_data'!$B:$B,'Comm_vacancy-inputs_1'!$B1945)</f>
        <v>1536</v>
      </c>
      <c r="F1945" s="132">
        <f t="shared" si="60"/>
        <v>0.13517556983191059</v>
      </c>
      <c r="G1945" s="108">
        <f t="shared" si="61"/>
        <v>43374</v>
      </c>
    </row>
    <row r="1946" spans="1:7" x14ac:dyDescent="0.35">
      <c r="A1946" s="72" t="s">
        <v>542</v>
      </c>
      <c r="B1946" s="72" t="s">
        <v>543</v>
      </c>
      <c r="C1946" s="72" t="s">
        <v>1088</v>
      </c>
      <c r="D1946" s="72">
        <f>SUMIFS('Comm_vacancy-LA_data'!E:E,'Comm_vacancy-LA_data'!$D:$D,'Comm_vacancy-inputs_1'!$C1946,'Comm_vacancy-LA_data'!$B:$B,'Comm_vacancy-inputs_1'!$B1946)</f>
        <v>3132</v>
      </c>
      <c r="E1946" s="72">
        <f>SUMIFS('Comm_vacancy-LA_data'!F:F,'Comm_vacancy-LA_data'!$D:$D,'Comm_vacancy-inputs_1'!$C1946,'Comm_vacancy-LA_data'!$B:$B,'Comm_vacancy-inputs_1'!$B1946)</f>
        <v>233</v>
      </c>
      <c r="F1946" s="132">
        <f t="shared" si="60"/>
        <v>7.4393358876117491E-2</v>
      </c>
      <c r="G1946" s="108">
        <f t="shared" si="61"/>
        <v>44378</v>
      </c>
    </row>
    <row r="1947" spans="1:7" x14ac:dyDescent="0.35">
      <c r="A1947" s="72" t="s">
        <v>542</v>
      </c>
      <c r="B1947" s="72" t="s">
        <v>543</v>
      </c>
      <c r="C1947" s="72" t="s">
        <v>1089</v>
      </c>
      <c r="D1947" s="72">
        <f>SUMIFS('Comm_vacancy-LA_data'!E:E,'Comm_vacancy-LA_data'!$D:$D,'Comm_vacancy-inputs_1'!$C1947,'Comm_vacancy-LA_data'!$B:$B,'Comm_vacancy-inputs_1'!$B1947)</f>
        <v>3137</v>
      </c>
      <c r="E1947" s="72">
        <f>SUMIFS('Comm_vacancy-LA_data'!F:F,'Comm_vacancy-LA_data'!$D:$D,'Comm_vacancy-inputs_1'!$C1947,'Comm_vacancy-LA_data'!$B:$B,'Comm_vacancy-inputs_1'!$B1947)</f>
        <v>212</v>
      </c>
      <c r="F1947" s="132">
        <f t="shared" si="60"/>
        <v>6.758049091488684E-2</v>
      </c>
      <c r="G1947" s="108">
        <f t="shared" si="61"/>
        <v>44287</v>
      </c>
    </row>
    <row r="1948" spans="1:7" x14ac:dyDescent="0.35">
      <c r="A1948" s="72" t="s">
        <v>542</v>
      </c>
      <c r="B1948" s="72" t="s">
        <v>543</v>
      </c>
      <c r="C1948" s="72" t="s">
        <v>1090</v>
      </c>
      <c r="D1948" s="72">
        <f>SUMIFS('Comm_vacancy-LA_data'!E:E,'Comm_vacancy-LA_data'!$D:$D,'Comm_vacancy-inputs_1'!$C1948,'Comm_vacancy-LA_data'!$B:$B,'Comm_vacancy-inputs_1'!$B1948)</f>
        <v>3132</v>
      </c>
      <c r="E1948" s="72">
        <f>SUMIFS('Comm_vacancy-LA_data'!F:F,'Comm_vacancy-LA_data'!$D:$D,'Comm_vacancy-inputs_1'!$C1948,'Comm_vacancy-LA_data'!$B:$B,'Comm_vacancy-inputs_1'!$B1948)</f>
        <v>208</v>
      </c>
      <c r="F1948" s="132">
        <f t="shared" si="60"/>
        <v>6.6411238825031929E-2</v>
      </c>
      <c r="G1948" s="108">
        <f t="shared" si="61"/>
        <v>44197</v>
      </c>
    </row>
    <row r="1949" spans="1:7" x14ac:dyDescent="0.35">
      <c r="A1949" s="72" t="s">
        <v>542</v>
      </c>
      <c r="B1949" s="72" t="s">
        <v>543</v>
      </c>
      <c r="C1949" s="72" t="s">
        <v>1091</v>
      </c>
      <c r="D1949" s="72">
        <f>SUMIFS('Comm_vacancy-LA_data'!E:E,'Comm_vacancy-LA_data'!$D:$D,'Comm_vacancy-inputs_1'!$C1949,'Comm_vacancy-LA_data'!$B:$B,'Comm_vacancy-inputs_1'!$B1949)</f>
        <v>3122</v>
      </c>
      <c r="E1949" s="72">
        <f>SUMIFS('Comm_vacancy-LA_data'!F:F,'Comm_vacancy-LA_data'!$D:$D,'Comm_vacancy-inputs_1'!$C1949,'Comm_vacancy-LA_data'!$B:$B,'Comm_vacancy-inputs_1'!$B1949)</f>
        <v>210</v>
      </c>
      <c r="F1949" s="132">
        <f t="shared" si="60"/>
        <v>6.726457399103139E-2</v>
      </c>
      <c r="G1949" s="108">
        <f t="shared" si="61"/>
        <v>44105</v>
      </c>
    </row>
    <row r="1950" spans="1:7" x14ac:dyDescent="0.35">
      <c r="A1950" s="72" t="s">
        <v>542</v>
      </c>
      <c r="B1950" s="72" t="s">
        <v>543</v>
      </c>
      <c r="C1950" s="72" t="s">
        <v>1092</v>
      </c>
      <c r="D1950" s="72">
        <f>SUMIFS('Comm_vacancy-LA_data'!E:E,'Comm_vacancy-LA_data'!$D:$D,'Comm_vacancy-inputs_1'!$C1950,'Comm_vacancy-LA_data'!$B:$B,'Comm_vacancy-inputs_1'!$B1950)</f>
        <v>3102</v>
      </c>
      <c r="E1950" s="72">
        <f>SUMIFS('Comm_vacancy-LA_data'!F:F,'Comm_vacancy-LA_data'!$D:$D,'Comm_vacancy-inputs_1'!$C1950,'Comm_vacancy-LA_data'!$B:$B,'Comm_vacancy-inputs_1'!$B1950)</f>
        <v>207</v>
      </c>
      <c r="F1950" s="132">
        <f t="shared" si="60"/>
        <v>6.673114119922631E-2</v>
      </c>
      <c r="G1950" s="108">
        <f t="shared" si="61"/>
        <v>44013</v>
      </c>
    </row>
    <row r="1951" spans="1:7" x14ac:dyDescent="0.35">
      <c r="A1951" s="72" t="s">
        <v>542</v>
      </c>
      <c r="B1951" s="72" t="s">
        <v>543</v>
      </c>
      <c r="C1951" s="72" t="s">
        <v>1093</v>
      </c>
      <c r="D1951" s="72">
        <f>SUMIFS('Comm_vacancy-LA_data'!E:E,'Comm_vacancy-LA_data'!$D:$D,'Comm_vacancy-inputs_1'!$C1951,'Comm_vacancy-LA_data'!$B:$B,'Comm_vacancy-inputs_1'!$B1951)</f>
        <v>3083</v>
      </c>
      <c r="E1951" s="72">
        <f>SUMIFS('Comm_vacancy-LA_data'!F:F,'Comm_vacancy-LA_data'!$D:$D,'Comm_vacancy-inputs_1'!$C1951,'Comm_vacancy-LA_data'!$B:$B,'Comm_vacancy-inputs_1'!$B1951)</f>
        <v>195</v>
      </c>
      <c r="F1951" s="132">
        <f t="shared" si="60"/>
        <v>6.3250081089847546E-2</v>
      </c>
      <c r="G1951" s="108">
        <f t="shared" si="61"/>
        <v>43922</v>
      </c>
    </row>
    <row r="1952" spans="1:7" x14ac:dyDescent="0.35">
      <c r="A1952" s="72" t="s">
        <v>542</v>
      </c>
      <c r="B1952" s="72" t="s">
        <v>543</v>
      </c>
      <c r="C1952" s="72" t="s">
        <v>1094</v>
      </c>
      <c r="D1952" s="72">
        <f>SUMIFS('Comm_vacancy-LA_data'!E:E,'Comm_vacancy-LA_data'!$D:$D,'Comm_vacancy-inputs_1'!$C1952,'Comm_vacancy-LA_data'!$B:$B,'Comm_vacancy-inputs_1'!$B1952)</f>
        <v>3028</v>
      </c>
      <c r="E1952" s="72">
        <f>SUMIFS('Comm_vacancy-LA_data'!F:F,'Comm_vacancy-LA_data'!$D:$D,'Comm_vacancy-inputs_1'!$C1952,'Comm_vacancy-LA_data'!$B:$B,'Comm_vacancy-inputs_1'!$B1952)</f>
        <v>197</v>
      </c>
      <c r="F1952" s="132">
        <f t="shared" si="60"/>
        <v>6.5059445178335534E-2</v>
      </c>
      <c r="G1952" s="108">
        <f t="shared" si="61"/>
        <v>43831</v>
      </c>
    </row>
    <row r="1953" spans="1:7" x14ac:dyDescent="0.35">
      <c r="A1953" s="72" t="s">
        <v>542</v>
      </c>
      <c r="B1953" s="72" t="s">
        <v>543</v>
      </c>
      <c r="C1953" s="72" t="s">
        <v>1095</v>
      </c>
      <c r="D1953" s="72">
        <f>SUMIFS('Comm_vacancy-LA_data'!E:E,'Comm_vacancy-LA_data'!$D:$D,'Comm_vacancy-inputs_1'!$C1953,'Comm_vacancy-LA_data'!$B:$B,'Comm_vacancy-inputs_1'!$B1953)</f>
        <v>3033</v>
      </c>
      <c r="E1953" s="72">
        <f>SUMIFS('Comm_vacancy-LA_data'!F:F,'Comm_vacancy-LA_data'!$D:$D,'Comm_vacancy-inputs_1'!$C1953,'Comm_vacancy-LA_data'!$B:$B,'Comm_vacancy-inputs_1'!$B1953)</f>
        <v>205</v>
      </c>
      <c r="F1953" s="132">
        <f t="shared" si="60"/>
        <v>6.7589845037916249E-2</v>
      </c>
      <c r="G1953" s="108">
        <f t="shared" si="61"/>
        <v>43739</v>
      </c>
    </row>
    <row r="1954" spans="1:7" x14ac:dyDescent="0.35">
      <c r="A1954" s="72" t="s">
        <v>542</v>
      </c>
      <c r="B1954" s="72" t="s">
        <v>543</v>
      </c>
      <c r="C1954" s="72" t="s">
        <v>1096</v>
      </c>
      <c r="D1954" s="72">
        <f>SUMIFS('Comm_vacancy-LA_data'!E:E,'Comm_vacancy-LA_data'!$D:$D,'Comm_vacancy-inputs_1'!$C1954,'Comm_vacancy-LA_data'!$B:$B,'Comm_vacancy-inputs_1'!$B1954)</f>
        <v>3029</v>
      </c>
      <c r="E1954" s="72">
        <f>SUMIFS('Comm_vacancy-LA_data'!F:F,'Comm_vacancy-LA_data'!$D:$D,'Comm_vacancy-inputs_1'!$C1954,'Comm_vacancy-LA_data'!$B:$B,'Comm_vacancy-inputs_1'!$B1954)</f>
        <v>199</v>
      </c>
      <c r="F1954" s="132">
        <f t="shared" si="60"/>
        <v>6.5698250247606477E-2</v>
      </c>
      <c r="G1954" s="108">
        <f t="shared" si="61"/>
        <v>43647</v>
      </c>
    </row>
    <row r="1955" spans="1:7" x14ac:dyDescent="0.35">
      <c r="A1955" s="72" t="s">
        <v>542</v>
      </c>
      <c r="B1955" s="72" t="s">
        <v>543</v>
      </c>
      <c r="C1955" s="72" t="s">
        <v>1097</v>
      </c>
      <c r="D1955" s="72">
        <f>SUMIFS('Comm_vacancy-LA_data'!E:E,'Comm_vacancy-LA_data'!$D:$D,'Comm_vacancy-inputs_1'!$C1955,'Comm_vacancy-LA_data'!$B:$B,'Comm_vacancy-inputs_1'!$B1955)</f>
        <v>3027</v>
      </c>
      <c r="E1955" s="72">
        <f>SUMIFS('Comm_vacancy-LA_data'!F:F,'Comm_vacancy-LA_data'!$D:$D,'Comm_vacancy-inputs_1'!$C1955,'Comm_vacancy-LA_data'!$B:$B,'Comm_vacancy-inputs_1'!$B1955)</f>
        <v>124</v>
      </c>
      <c r="F1955" s="132">
        <f t="shared" si="60"/>
        <v>4.0964651470102413E-2</v>
      </c>
      <c r="G1955" s="108">
        <f t="shared" si="61"/>
        <v>43556</v>
      </c>
    </row>
    <row r="1956" spans="1:7" x14ac:dyDescent="0.35">
      <c r="A1956" s="72" t="s">
        <v>542</v>
      </c>
      <c r="B1956" s="72" t="s">
        <v>543</v>
      </c>
      <c r="C1956" s="72" t="s">
        <v>1098</v>
      </c>
      <c r="D1956" s="72">
        <f>SUMIFS('Comm_vacancy-LA_data'!E:E,'Comm_vacancy-LA_data'!$D:$D,'Comm_vacancy-inputs_1'!$C1956,'Comm_vacancy-LA_data'!$B:$B,'Comm_vacancy-inputs_1'!$B1956)</f>
        <v>2993</v>
      </c>
      <c r="E1956" s="72">
        <f>SUMIFS('Comm_vacancy-LA_data'!F:F,'Comm_vacancy-LA_data'!$D:$D,'Comm_vacancy-inputs_1'!$C1956,'Comm_vacancy-LA_data'!$B:$B,'Comm_vacancy-inputs_1'!$B1956)</f>
        <v>125</v>
      </c>
      <c r="F1956" s="132">
        <f t="shared" si="60"/>
        <v>4.1764116271299702E-2</v>
      </c>
      <c r="G1956" s="108">
        <f t="shared" si="61"/>
        <v>43466</v>
      </c>
    </row>
    <row r="1957" spans="1:7" x14ac:dyDescent="0.35">
      <c r="A1957" s="72" t="s">
        <v>542</v>
      </c>
      <c r="B1957" s="72" t="s">
        <v>543</v>
      </c>
      <c r="C1957" s="72" t="s">
        <v>1099</v>
      </c>
      <c r="D1957" s="72">
        <f>SUMIFS('Comm_vacancy-LA_data'!E:E,'Comm_vacancy-LA_data'!$D:$D,'Comm_vacancy-inputs_1'!$C1957,'Comm_vacancy-LA_data'!$B:$B,'Comm_vacancy-inputs_1'!$B1957)</f>
        <v>3092</v>
      </c>
      <c r="E1957" s="72">
        <f>SUMIFS('Comm_vacancy-LA_data'!F:F,'Comm_vacancy-LA_data'!$D:$D,'Comm_vacancy-inputs_1'!$C1957,'Comm_vacancy-LA_data'!$B:$B,'Comm_vacancy-inputs_1'!$B1957)</f>
        <v>149</v>
      </c>
      <c r="F1957" s="132">
        <f t="shared" si="60"/>
        <v>4.8188874514877099E-2</v>
      </c>
      <c r="G1957" s="108">
        <f t="shared" si="61"/>
        <v>43374</v>
      </c>
    </row>
    <row r="1958" spans="1:7" x14ac:dyDescent="0.35">
      <c r="A1958" s="72" t="s">
        <v>544</v>
      </c>
      <c r="B1958" s="72" t="s">
        <v>545</v>
      </c>
      <c r="C1958" s="72" t="s">
        <v>1088</v>
      </c>
      <c r="D1958" s="72">
        <f>SUMIFS('Comm_vacancy-LA_data'!E:E,'Comm_vacancy-LA_data'!$D:$D,'Comm_vacancy-inputs_1'!$C1958,'Comm_vacancy-LA_data'!$B:$B,'Comm_vacancy-inputs_1'!$B1958)</f>
        <v>5579</v>
      </c>
      <c r="E1958" s="72">
        <f>SUMIFS('Comm_vacancy-LA_data'!F:F,'Comm_vacancy-LA_data'!$D:$D,'Comm_vacancy-inputs_1'!$C1958,'Comm_vacancy-LA_data'!$B:$B,'Comm_vacancy-inputs_1'!$B1958)</f>
        <v>346</v>
      </c>
      <c r="F1958" s="132">
        <f t="shared" si="60"/>
        <v>6.2018282846388238E-2</v>
      </c>
      <c r="G1958" s="108">
        <f t="shared" si="61"/>
        <v>44378</v>
      </c>
    </row>
    <row r="1959" spans="1:7" x14ac:dyDescent="0.35">
      <c r="A1959" s="72" t="s">
        <v>544</v>
      </c>
      <c r="B1959" s="72" t="s">
        <v>545</v>
      </c>
      <c r="C1959" s="72" t="s">
        <v>1089</v>
      </c>
      <c r="D1959" s="72">
        <f>SUMIFS('Comm_vacancy-LA_data'!E:E,'Comm_vacancy-LA_data'!$D:$D,'Comm_vacancy-inputs_1'!$C1959,'Comm_vacancy-LA_data'!$B:$B,'Comm_vacancy-inputs_1'!$B1959)</f>
        <v>5567</v>
      </c>
      <c r="E1959" s="72">
        <f>SUMIFS('Comm_vacancy-LA_data'!F:F,'Comm_vacancy-LA_data'!$D:$D,'Comm_vacancy-inputs_1'!$C1959,'Comm_vacancy-LA_data'!$B:$B,'Comm_vacancy-inputs_1'!$B1959)</f>
        <v>344</v>
      </c>
      <c r="F1959" s="132">
        <f t="shared" si="60"/>
        <v>6.1792707023531526E-2</v>
      </c>
      <c r="G1959" s="108">
        <f t="shared" si="61"/>
        <v>44287</v>
      </c>
    </row>
    <row r="1960" spans="1:7" x14ac:dyDescent="0.35">
      <c r="A1960" s="72" t="s">
        <v>544</v>
      </c>
      <c r="B1960" s="72" t="s">
        <v>545</v>
      </c>
      <c r="C1960" s="72" t="s">
        <v>1090</v>
      </c>
      <c r="D1960" s="72">
        <f>SUMIFS('Comm_vacancy-LA_data'!E:E,'Comm_vacancy-LA_data'!$D:$D,'Comm_vacancy-inputs_1'!$C1960,'Comm_vacancy-LA_data'!$B:$B,'Comm_vacancy-inputs_1'!$B1960)</f>
        <v>5576</v>
      </c>
      <c r="E1960" s="72">
        <f>SUMIFS('Comm_vacancy-LA_data'!F:F,'Comm_vacancy-LA_data'!$D:$D,'Comm_vacancy-inputs_1'!$C1960,'Comm_vacancy-LA_data'!$B:$B,'Comm_vacancy-inputs_1'!$B1960)</f>
        <v>346</v>
      </c>
      <c r="F1960" s="132">
        <f t="shared" si="60"/>
        <v>6.2051649928263987E-2</v>
      </c>
      <c r="G1960" s="108">
        <f t="shared" si="61"/>
        <v>44197</v>
      </c>
    </row>
    <row r="1961" spans="1:7" x14ac:dyDescent="0.35">
      <c r="A1961" s="72" t="s">
        <v>544</v>
      </c>
      <c r="B1961" s="72" t="s">
        <v>545</v>
      </c>
      <c r="C1961" s="72" t="s">
        <v>1091</v>
      </c>
      <c r="D1961" s="72">
        <f>SUMIFS('Comm_vacancy-LA_data'!E:E,'Comm_vacancy-LA_data'!$D:$D,'Comm_vacancy-inputs_1'!$C1961,'Comm_vacancy-LA_data'!$B:$B,'Comm_vacancy-inputs_1'!$B1961)</f>
        <v>5518</v>
      </c>
      <c r="E1961" s="72">
        <f>SUMIFS('Comm_vacancy-LA_data'!F:F,'Comm_vacancy-LA_data'!$D:$D,'Comm_vacancy-inputs_1'!$C1961,'Comm_vacancy-LA_data'!$B:$B,'Comm_vacancy-inputs_1'!$B1961)</f>
        <v>349</v>
      </c>
      <c r="F1961" s="132">
        <f t="shared" si="60"/>
        <v>6.3247553461399056E-2</v>
      </c>
      <c r="G1961" s="108">
        <f t="shared" si="61"/>
        <v>44105</v>
      </c>
    </row>
    <row r="1962" spans="1:7" x14ac:dyDescent="0.35">
      <c r="A1962" s="72" t="s">
        <v>544</v>
      </c>
      <c r="B1962" s="72" t="s">
        <v>545</v>
      </c>
      <c r="C1962" s="72" t="s">
        <v>1092</v>
      </c>
      <c r="D1962" s="72">
        <f>SUMIFS('Comm_vacancy-LA_data'!E:E,'Comm_vacancy-LA_data'!$D:$D,'Comm_vacancy-inputs_1'!$C1962,'Comm_vacancy-LA_data'!$B:$B,'Comm_vacancy-inputs_1'!$B1962)</f>
        <v>5514</v>
      </c>
      <c r="E1962" s="72">
        <f>SUMIFS('Comm_vacancy-LA_data'!F:F,'Comm_vacancy-LA_data'!$D:$D,'Comm_vacancy-inputs_1'!$C1962,'Comm_vacancy-LA_data'!$B:$B,'Comm_vacancy-inputs_1'!$B1962)</f>
        <v>368</v>
      </c>
      <c r="F1962" s="132">
        <f t="shared" si="60"/>
        <v>6.6739209285455209E-2</v>
      </c>
      <c r="G1962" s="108">
        <f t="shared" si="61"/>
        <v>44013</v>
      </c>
    </row>
    <row r="1963" spans="1:7" x14ac:dyDescent="0.35">
      <c r="A1963" s="72" t="s">
        <v>544</v>
      </c>
      <c r="B1963" s="72" t="s">
        <v>545</v>
      </c>
      <c r="C1963" s="72" t="s">
        <v>1093</v>
      </c>
      <c r="D1963" s="72">
        <f>SUMIFS('Comm_vacancy-LA_data'!E:E,'Comm_vacancy-LA_data'!$D:$D,'Comm_vacancy-inputs_1'!$C1963,'Comm_vacancy-LA_data'!$B:$B,'Comm_vacancy-inputs_1'!$B1963)</f>
        <v>5515</v>
      </c>
      <c r="E1963" s="72">
        <f>SUMIFS('Comm_vacancy-LA_data'!F:F,'Comm_vacancy-LA_data'!$D:$D,'Comm_vacancy-inputs_1'!$C1963,'Comm_vacancy-LA_data'!$B:$B,'Comm_vacancy-inputs_1'!$B1963)</f>
        <v>365</v>
      </c>
      <c r="F1963" s="132">
        <f t="shared" si="60"/>
        <v>6.6183136899365363E-2</v>
      </c>
      <c r="G1963" s="108">
        <f t="shared" si="61"/>
        <v>43922</v>
      </c>
    </row>
    <row r="1964" spans="1:7" x14ac:dyDescent="0.35">
      <c r="A1964" s="72" t="s">
        <v>544</v>
      </c>
      <c r="B1964" s="72" t="s">
        <v>545</v>
      </c>
      <c r="C1964" s="72" t="s">
        <v>1094</v>
      </c>
      <c r="D1964" s="72">
        <f>SUMIFS('Comm_vacancy-LA_data'!E:E,'Comm_vacancy-LA_data'!$D:$D,'Comm_vacancy-inputs_1'!$C1964,'Comm_vacancy-LA_data'!$B:$B,'Comm_vacancy-inputs_1'!$B1964)</f>
        <v>5470</v>
      </c>
      <c r="E1964" s="72">
        <f>SUMIFS('Comm_vacancy-LA_data'!F:F,'Comm_vacancy-LA_data'!$D:$D,'Comm_vacancy-inputs_1'!$C1964,'Comm_vacancy-LA_data'!$B:$B,'Comm_vacancy-inputs_1'!$B1964)</f>
        <v>332</v>
      </c>
      <c r="F1964" s="132">
        <f t="shared" si="60"/>
        <v>6.0694698354661791E-2</v>
      </c>
      <c r="G1964" s="108">
        <f t="shared" si="61"/>
        <v>43831</v>
      </c>
    </row>
    <row r="1965" spans="1:7" x14ac:dyDescent="0.35">
      <c r="A1965" s="72" t="s">
        <v>544</v>
      </c>
      <c r="B1965" s="72" t="s">
        <v>545</v>
      </c>
      <c r="C1965" s="72" t="s">
        <v>1095</v>
      </c>
      <c r="D1965" s="72">
        <f>SUMIFS('Comm_vacancy-LA_data'!E:E,'Comm_vacancy-LA_data'!$D:$D,'Comm_vacancy-inputs_1'!$C1965,'Comm_vacancy-LA_data'!$B:$B,'Comm_vacancy-inputs_1'!$B1965)</f>
        <v>5458</v>
      </c>
      <c r="E1965" s="72">
        <f>SUMIFS('Comm_vacancy-LA_data'!F:F,'Comm_vacancy-LA_data'!$D:$D,'Comm_vacancy-inputs_1'!$C1965,'Comm_vacancy-LA_data'!$B:$B,'Comm_vacancy-inputs_1'!$B1965)</f>
        <v>329</v>
      </c>
      <c r="F1965" s="132">
        <f t="shared" si="60"/>
        <v>6.027849028948333E-2</v>
      </c>
      <c r="G1965" s="108">
        <f t="shared" si="61"/>
        <v>43739</v>
      </c>
    </row>
    <row r="1966" spans="1:7" x14ac:dyDescent="0.35">
      <c r="A1966" s="72" t="s">
        <v>544</v>
      </c>
      <c r="B1966" s="72" t="s">
        <v>545</v>
      </c>
      <c r="C1966" s="72" t="s">
        <v>1096</v>
      </c>
      <c r="D1966" s="72">
        <f>SUMIFS('Comm_vacancy-LA_data'!E:E,'Comm_vacancy-LA_data'!$D:$D,'Comm_vacancy-inputs_1'!$C1966,'Comm_vacancy-LA_data'!$B:$B,'Comm_vacancy-inputs_1'!$B1966)</f>
        <v>5438</v>
      </c>
      <c r="E1966" s="72">
        <f>SUMIFS('Comm_vacancy-LA_data'!F:F,'Comm_vacancy-LA_data'!$D:$D,'Comm_vacancy-inputs_1'!$C1966,'Comm_vacancy-LA_data'!$B:$B,'Comm_vacancy-inputs_1'!$B1966)</f>
        <v>331</v>
      </c>
      <c r="F1966" s="132">
        <f t="shared" si="60"/>
        <v>6.0867966164030896E-2</v>
      </c>
      <c r="G1966" s="108">
        <f t="shared" si="61"/>
        <v>43647</v>
      </c>
    </row>
    <row r="1967" spans="1:7" x14ac:dyDescent="0.35">
      <c r="A1967" s="72" t="s">
        <v>544</v>
      </c>
      <c r="B1967" s="72" t="s">
        <v>545</v>
      </c>
      <c r="C1967" s="72" t="s">
        <v>1097</v>
      </c>
      <c r="D1967" s="72">
        <f>SUMIFS('Comm_vacancy-LA_data'!E:E,'Comm_vacancy-LA_data'!$D:$D,'Comm_vacancy-inputs_1'!$C1967,'Comm_vacancy-LA_data'!$B:$B,'Comm_vacancy-inputs_1'!$B1967)</f>
        <v>5441</v>
      </c>
      <c r="E1967" s="72">
        <f>SUMIFS('Comm_vacancy-LA_data'!F:F,'Comm_vacancy-LA_data'!$D:$D,'Comm_vacancy-inputs_1'!$C1967,'Comm_vacancy-LA_data'!$B:$B,'Comm_vacancy-inputs_1'!$B1967)</f>
        <v>273</v>
      </c>
      <c r="F1967" s="132">
        <f t="shared" si="60"/>
        <v>5.0174600257305642E-2</v>
      </c>
      <c r="G1967" s="108">
        <f t="shared" si="61"/>
        <v>43556</v>
      </c>
    </row>
    <row r="1968" spans="1:7" x14ac:dyDescent="0.35">
      <c r="A1968" s="72" t="s">
        <v>544</v>
      </c>
      <c r="B1968" s="72" t="s">
        <v>545</v>
      </c>
      <c r="C1968" s="72" t="s">
        <v>1098</v>
      </c>
      <c r="D1968" s="72">
        <f>SUMIFS('Comm_vacancy-LA_data'!E:E,'Comm_vacancy-LA_data'!$D:$D,'Comm_vacancy-inputs_1'!$C1968,'Comm_vacancy-LA_data'!$B:$B,'Comm_vacancy-inputs_1'!$B1968)</f>
        <v>5195</v>
      </c>
      <c r="E1968" s="72">
        <f>SUMIFS('Comm_vacancy-LA_data'!F:F,'Comm_vacancy-LA_data'!$D:$D,'Comm_vacancy-inputs_1'!$C1968,'Comm_vacancy-LA_data'!$B:$B,'Comm_vacancy-inputs_1'!$B1968)</f>
        <v>296</v>
      </c>
      <c r="F1968" s="132">
        <f t="shared" si="60"/>
        <v>5.6977863330125118E-2</v>
      </c>
      <c r="G1968" s="108">
        <f t="shared" si="61"/>
        <v>43466</v>
      </c>
    </row>
    <row r="1969" spans="1:7" x14ac:dyDescent="0.35">
      <c r="A1969" s="72" t="s">
        <v>544</v>
      </c>
      <c r="B1969" s="72" t="s">
        <v>545</v>
      </c>
      <c r="C1969" s="72" t="s">
        <v>1099</v>
      </c>
      <c r="D1969" s="72">
        <f>SUMIFS('Comm_vacancy-LA_data'!E:E,'Comm_vacancy-LA_data'!$D:$D,'Comm_vacancy-inputs_1'!$C1969,'Comm_vacancy-LA_data'!$B:$B,'Comm_vacancy-inputs_1'!$B1969)</f>
        <v>5289</v>
      </c>
      <c r="E1969" s="72">
        <f>SUMIFS('Comm_vacancy-LA_data'!F:F,'Comm_vacancy-LA_data'!$D:$D,'Comm_vacancy-inputs_1'!$C1969,'Comm_vacancy-LA_data'!$B:$B,'Comm_vacancy-inputs_1'!$B1969)</f>
        <v>327</v>
      </c>
      <c r="F1969" s="132">
        <f t="shared" si="60"/>
        <v>6.1826432217810548E-2</v>
      </c>
      <c r="G1969" s="108">
        <f t="shared" si="61"/>
        <v>43374</v>
      </c>
    </row>
    <row r="1970" spans="1:7" x14ac:dyDescent="0.35">
      <c r="A1970" s="72" t="s">
        <v>546</v>
      </c>
      <c r="B1970" s="72" t="s">
        <v>547</v>
      </c>
      <c r="C1970" s="72" t="s">
        <v>1088</v>
      </c>
      <c r="D1970" s="72">
        <f>SUMIFS('Comm_vacancy-LA_data'!E:E,'Comm_vacancy-LA_data'!$D:$D,'Comm_vacancy-inputs_1'!$C1970,'Comm_vacancy-LA_data'!$B:$B,'Comm_vacancy-inputs_1'!$B1970)</f>
        <v>2617</v>
      </c>
      <c r="E1970" s="72">
        <f>SUMIFS('Comm_vacancy-LA_data'!F:F,'Comm_vacancy-LA_data'!$D:$D,'Comm_vacancy-inputs_1'!$C1970,'Comm_vacancy-LA_data'!$B:$B,'Comm_vacancy-inputs_1'!$B1970)</f>
        <v>129</v>
      </c>
      <c r="F1970" s="132">
        <f t="shared" si="60"/>
        <v>4.9293083683607186E-2</v>
      </c>
      <c r="G1970" s="108">
        <f t="shared" si="61"/>
        <v>44378</v>
      </c>
    </row>
    <row r="1971" spans="1:7" x14ac:dyDescent="0.35">
      <c r="A1971" s="72" t="s">
        <v>546</v>
      </c>
      <c r="B1971" s="72" t="s">
        <v>547</v>
      </c>
      <c r="C1971" s="72" t="s">
        <v>1089</v>
      </c>
      <c r="D1971" s="72">
        <f>SUMIFS('Comm_vacancy-LA_data'!E:E,'Comm_vacancy-LA_data'!$D:$D,'Comm_vacancy-inputs_1'!$C1971,'Comm_vacancy-LA_data'!$B:$B,'Comm_vacancy-inputs_1'!$B1971)</f>
        <v>2618</v>
      </c>
      <c r="E1971" s="72">
        <f>SUMIFS('Comm_vacancy-LA_data'!F:F,'Comm_vacancy-LA_data'!$D:$D,'Comm_vacancy-inputs_1'!$C1971,'Comm_vacancy-LA_data'!$B:$B,'Comm_vacancy-inputs_1'!$B1971)</f>
        <v>128</v>
      </c>
      <c r="F1971" s="132">
        <f t="shared" si="60"/>
        <v>4.8892284186401833E-2</v>
      </c>
      <c r="G1971" s="108">
        <f t="shared" si="61"/>
        <v>44287</v>
      </c>
    </row>
    <row r="1972" spans="1:7" x14ac:dyDescent="0.35">
      <c r="A1972" s="72" t="s">
        <v>546</v>
      </c>
      <c r="B1972" s="72" t="s">
        <v>547</v>
      </c>
      <c r="C1972" s="72" t="s">
        <v>1090</v>
      </c>
      <c r="D1972" s="72">
        <f>SUMIFS('Comm_vacancy-LA_data'!E:E,'Comm_vacancy-LA_data'!$D:$D,'Comm_vacancy-inputs_1'!$C1972,'Comm_vacancy-LA_data'!$B:$B,'Comm_vacancy-inputs_1'!$B1972)</f>
        <v>2621</v>
      </c>
      <c r="E1972" s="72">
        <f>SUMIFS('Comm_vacancy-LA_data'!F:F,'Comm_vacancy-LA_data'!$D:$D,'Comm_vacancy-inputs_1'!$C1972,'Comm_vacancy-LA_data'!$B:$B,'Comm_vacancy-inputs_1'!$B1972)</f>
        <v>130</v>
      </c>
      <c r="F1972" s="132">
        <f t="shared" si="60"/>
        <v>4.9599389545974822E-2</v>
      </c>
      <c r="G1972" s="108">
        <f t="shared" si="61"/>
        <v>44197</v>
      </c>
    </row>
    <row r="1973" spans="1:7" x14ac:dyDescent="0.35">
      <c r="A1973" s="72" t="s">
        <v>546</v>
      </c>
      <c r="B1973" s="72" t="s">
        <v>547</v>
      </c>
      <c r="C1973" s="72" t="s">
        <v>1091</v>
      </c>
      <c r="D1973" s="72">
        <f>SUMIFS('Comm_vacancy-LA_data'!E:E,'Comm_vacancy-LA_data'!$D:$D,'Comm_vacancy-inputs_1'!$C1973,'Comm_vacancy-LA_data'!$B:$B,'Comm_vacancy-inputs_1'!$B1973)</f>
        <v>2624</v>
      </c>
      <c r="E1973" s="72">
        <f>SUMIFS('Comm_vacancy-LA_data'!F:F,'Comm_vacancy-LA_data'!$D:$D,'Comm_vacancy-inputs_1'!$C1973,'Comm_vacancy-LA_data'!$B:$B,'Comm_vacancy-inputs_1'!$B1973)</f>
        <v>133</v>
      </c>
      <c r="F1973" s="132">
        <f t="shared" si="60"/>
        <v>5.0685975609756101E-2</v>
      </c>
      <c r="G1973" s="108">
        <f t="shared" si="61"/>
        <v>44105</v>
      </c>
    </row>
    <row r="1974" spans="1:7" x14ac:dyDescent="0.35">
      <c r="A1974" s="72" t="s">
        <v>546</v>
      </c>
      <c r="B1974" s="72" t="s">
        <v>547</v>
      </c>
      <c r="C1974" s="72" t="s">
        <v>1092</v>
      </c>
      <c r="D1974" s="72">
        <f>SUMIFS('Comm_vacancy-LA_data'!E:E,'Comm_vacancy-LA_data'!$D:$D,'Comm_vacancy-inputs_1'!$C1974,'Comm_vacancy-LA_data'!$B:$B,'Comm_vacancy-inputs_1'!$B1974)</f>
        <v>2607</v>
      </c>
      <c r="E1974" s="72">
        <f>SUMIFS('Comm_vacancy-LA_data'!F:F,'Comm_vacancy-LA_data'!$D:$D,'Comm_vacancy-inputs_1'!$C1974,'Comm_vacancy-LA_data'!$B:$B,'Comm_vacancy-inputs_1'!$B1974)</f>
        <v>132</v>
      </c>
      <c r="F1974" s="132">
        <f t="shared" si="60"/>
        <v>5.0632911392405063E-2</v>
      </c>
      <c r="G1974" s="108">
        <f t="shared" si="61"/>
        <v>44013</v>
      </c>
    </row>
    <row r="1975" spans="1:7" x14ac:dyDescent="0.35">
      <c r="A1975" s="72" t="s">
        <v>546</v>
      </c>
      <c r="B1975" s="72" t="s">
        <v>547</v>
      </c>
      <c r="C1975" s="72" t="s">
        <v>1093</v>
      </c>
      <c r="D1975" s="72">
        <f>SUMIFS('Comm_vacancy-LA_data'!E:E,'Comm_vacancy-LA_data'!$D:$D,'Comm_vacancy-inputs_1'!$C1975,'Comm_vacancy-LA_data'!$B:$B,'Comm_vacancy-inputs_1'!$B1975)</f>
        <v>2614</v>
      </c>
      <c r="E1975" s="72">
        <f>SUMIFS('Comm_vacancy-LA_data'!F:F,'Comm_vacancy-LA_data'!$D:$D,'Comm_vacancy-inputs_1'!$C1975,'Comm_vacancy-LA_data'!$B:$B,'Comm_vacancy-inputs_1'!$B1975)</f>
        <v>137</v>
      </c>
      <c r="F1975" s="132">
        <f t="shared" si="60"/>
        <v>5.2410099464422343E-2</v>
      </c>
      <c r="G1975" s="108">
        <f t="shared" si="61"/>
        <v>43922</v>
      </c>
    </row>
    <row r="1976" spans="1:7" x14ac:dyDescent="0.35">
      <c r="A1976" s="72" t="s">
        <v>546</v>
      </c>
      <c r="B1976" s="72" t="s">
        <v>547</v>
      </c>
      <c r="C1976" s="72" t="s">
        <v>1094</v>
      </c>
      <c r="D1976" s="72">
        <f>SUMIFS('Comm_vacancy-LA_data'!E:E,'Comm_vacancy-LA_data'!$D:$D,'Comm_vacancy-inputs_1'!$C1976,'Comm_vacancy-LA_data'!$B:$B,'Comm_vacancy-inputs_1'!$B1976)</f>
        <v>2599</v>
      </c>
      <c r="E1976" s="72">
        <f>SUMIFS('Comm_vacancy-LA_data'!F:F,'Comm_vacancy-LA_data'!$D:$D,'Comm_vacancy-inputs_1'!$C1976,'Comm_vacancy-LA_data'!$B:$B,'Comm_vacancy-inputs_1'!$B1976)</f>
        <v>142</v>
      </c>
      <c r="F1976" s="132">
        <f t="shared" si="60"/>
        <v>5.4636398614851867E-2</v>
      </c>
      <c r="G1976" s="108">
        <f t="shared" si="61"/>
        <v>43831</v>
      </c>
    </row>
    <row r="1977" spans="1:7" x14ac:dyDescent="0.35">
      <c r="A1977" s="72" t="s">
        <v>546</v>
      </c>
      <c r="B1977" s="72" t="s">
        <v>547</v>
      </c>
      <c r="C1977" s="72" t="s">
        <v>1095</v>
      </c>
      <c r="D1977" s="72">
        <f>SUMIFS('Comm_vacancy-LA_data'!E:E,'Comm_vacancy-LA_data'!$D:$D,'Comm_vacancy-inputs_1'!$C1977,'Comm_vacancy-LA_data'!$B:$B,'Comm_vacancy-inputs_1'!$B1977)</f>
        <v>2590</v>
      </c>
      <c r="E1977" s="72">
        <f>SUMIFS('Comm_vacancy-LA_data'!F:F,'Comm_vacancy-LA_data'!$D:$D,'Comm_vacancy-inputs_1'!$C1977,'Comm_vacancy-LA_data'!$B:$B,'Comm_vacancy-inputs_1'!$B1977)</f>
        <v>143</v>
      </c>
      <c r="F1977" s="132">
        <f t="shared" si="60"/>
        <v>5.5212355212355214E-2</v>
      </c>
      <c r="G1977" s="108">
        <f t="shared" si="61"/>
        <v>43739</v>
      </c>
    </row>
    <row r="1978" spans="1:7" x14ac:dyDescent="0.35">
      <c r="A1978" s="72" t="s">
        <v>546</v>
      </c>
      <c r="B1978" s="72" t="s">
        <v>547</v>
      </c>
      <c r="C1978" s="72" t="s">
        <v>1096</v>
      </c>
      <c r="D1978" s="72">
        <f>SUMIFS('Comm_vacancy-LA_data'!E:E,'Comm_vacancy-LA_data'!$D:$D,'Comm_vacancy-inputs_1'!$C1978,'Comm_vacancy-LA_data'!$B:$B,'Comm_vacancy-inputs_1'!$B1978)</f>
        <v>2582</v>
      </c>
      <c r="E1978" s="72">
        <f>SUMIFS('Comm_vacancy-LA_data'!F:F,'Comm_vacancy-LA_data'!$D:$D,'Comm_vacancy-inputs_1'!$C1978,'Comm_vacancy-LA_data'!$B:$B,'Comm_vacancy-inputs_1'!$B1978)</f>
        <v>138</v>
      </c>
      <c r="F1978" s="132">
        <f t="shared" si="60"/>
        <v>5.3446940356312936E-2</v>
      </c>
      <c r="G1978" s="108">
        <f t="shared" si="61"/>
        <v>43647</v>
      </c>
    </row>
    <row r="1979" spans="1:7" x14ac:dyDescent="0.35">
      <c r="A1979" s="72" t="s">
        <v>546</v>
      </c>
      <c r="B1979" s="72" t="s">
        <v>547</v>
      </c>
      <c r="C1979" s="72" t="s">
        <v>1097</v>
      </c>
      <c r="D1979" s="72">
        <f>SUMIFS('Comm_vacancy-LA_data'!E:E,'Comm_vacancy-LA_data'!$D:$D,'Comm_vacancy-inputs_1'!$C1979,'Comm_vacancy-LA_data'!$B:$B,'Comm_vacancy-inputs_1'!$B1979)</f>
        <v>2582</v>
      </c>
      <c r="E1979" s="72">
        <f>SUMIFS('Comm_vacancy-LA_data'!F:F,'Comm_vacancy-LA_data'!$D:$D,'Comm_vacancy-inputs_1'!$C1979,'Comm_vacancy-LA_data'!$B:$B,'Comm_vacancy-inputs_1'!$B1979)</f>
        <v>65</v>
      </c>
      <c r="F1979" s="132">
        <f t="shared" si="60"/>
        <v>2.5174283501161888E-2</v>
      </c>
      <c r="G1979" s="108">
        <f t="shared" si="61"/>
        <v>43556</v>
      </c>
    </row>
    <row r="1980" spans="1:7" x14ac:dyDescent="0.35">
      <c r="A1980" s="72" t="s">
        <v>546</v>
      </c>
      <c r="B1980" s="72" t="s">
        <v>547</v>
      </c>
      <c r="C1980" s="72" t="s">
        <v>1098</v>
      </c>
      <c r="D1980" s="72">
        <f>SUMIFS('Comm_vacancy-LA_data'!E:E,'Comm_vacancy-LA_data'!$D:$D,'Comm_vacancy-inputs_1'!$C1980,'Comm_vacancy-LA_data'!$B:$B,'Comm_vacancy-inputs_1'!$B1980)</f>
        <v>2578</v>
      </c>
      <c r="E1980" s="72">
        <f>SUMIFS('Comm_vacancy-LA_data'!F:F,'Comm_vacancy-LA_data'!$D:$D,'Comm_vacancy-inputs_1'!$C1980,'Comm_vacancy-LA_data'!$B:$B,'Comm_vacancy-inputs_1'!$B1980)</f>
        <v>68</v>
      </c>
      <c r="F1980" s="132">
        <f t="shared" si="60"/>
        <v>2.6377036462373934E-2</v>
      </c>
      <c r="G1980" s="108">
        <f t="shared" si="61"/>
        <v>43466</v>
      </c>
    </row>
    <row r="1981" spans="1:7" x14ac:dyDescent="0.35">
      <c r="A1981" s="72" t="s">
        <v>546</v>
      </c>
      <c r="B1981" s="72" t="s">
        <v>547</v>
      </c>
      <c r="C1981" s="72" t="s">
        <v>1099</v>
      </c>
      <c r="D1981" s="72">
        <f>SUMIFS('Comm_vacancy-LA_data'!E:E,'Comm_vacancy-LA_data'!$D:$D,'Comm_vacancy-inputs_1'!$C1981,'Comm_vacancy-LA_data'!$B:$B,'Comm_vacancy-inputs_1'!$B1981)</f>
        <v>2648</v>
      </c>
      <c r="E1981" s="72">
        <f>SUMIFS('Comm_vacancy-LA_data'!F:F,'Comm_vacancy-LA_data'!$D:$D,'Comm_vacancy-inputs_1'!$C1981,'Comm_vacancy-LA_data'!$B:$B,'Comm_vacancy-inputs_1'!$B1981)</f>
        <v>68</v>
      </c>
      <c r="F1981" s="132">
        <f t="shared" si="60"/>
        <v>2.5679758308157101E-2</v>
      </c>
      <c r="G1981" s="108">
        <f t="shared" si="61"/>
        <v>43374</v>
      </c>
    </row>
    <row r="1982" spans="1:7" x14ac:dyDescent="0.35">
      <c r="A1982" s="72" t="s">
        <v>548</v>
      </c>
      <c r="B1982" s="72" t="s">
        <v>549</v>
      </c>
      <c r="C1982" s="72" t="s">
        <v>1088</v>
      </c>
      <c r="D1982" s="72">
        <f>SUMIFS('Comm_vacancy-LA_data'!E:E,'Comm_vacancy-LA_data'!$D:$D,'Comm_vacancy-inputs_1'!$C1982,'Comm_vacancy-LA_data'!$B:$B,'Comm_vacancy-inputs_1'!$B1982)</f>
        <v>3039</v>
      </c>
      <c r="E1982" s="72">
        <f>SUMIFS('Comm_vacancy-LA_data'!F:F,'Comm_vacancy-LA_data'!$D:$D,'Comm_vacancy-inputs_1'!$C1982,'Comm_vacancy-LA_data'!$B:$B,'Comm_vacancy-inputs_1'!$B1982)</f>
        <v>277</v>
      </c>
      <c r="F1982" s="132">
        <f t="shared" si="60"/>
        <v>9.1148404080289569E-2</v>
      </c>
      <c r="G1982" s="108">
        <f t="shared" si="61"/>
        <v>44378</v>
      </c>
    </row>
    <row r="1983" spans="1:7" x14ac:dyDescent="0.35">
      <c r="A1983" s="72" t="s">
        <v>548</v>
      </c>
      <c r="B1983" s="72" t="s">
        <v>549</v>
      </c>
      <c r="C1983" s="72" t="s">
        <v>1089</v>
      </c>
      <c r="D1983" s="72">
        <f>SUMIFS('Comm_vacancy-LA_data'!E:E,'Comm_vacancy-LA_data'!$D:$D,'Comm_vacancy-inputs_1'!$C1983,'Comm_vacancy-LA_data'!$B:$B,'Comm_vacancy-inputs_1'!$B1983)</f>
        <v>3060</v>
      </c>
      <c r="E1983" s="72">
        <f>SUMIFS('Comm_vacancy-LA_data'!F:F,'Comm_vacancy-LA_data'!$D:$D,'Comm_vacancy-inputs_1'!$C1983,'Comm_vacancy-LA_data'!$B:$B,'Comm_vacancy-inputs_1'!$B1983)</f>
        <v>280</v>
      </c>
      <c r="F1983" s="132">
        <f t="shared" si="60"/>
        <v>9.1503267973856203E-2</v>
      </c>
      <c r="G1983" s="108">
        <f t="shared" si="61"/>
        <v>44287</v>
      </c>
    </row>
    <row r="1984" spans="1:7" x14ac:dyDescent="0.35">
      <c r="A1984" s="72" t="s">
        <v>548</v>
      </c>
      <c r="B1984" s="72" t="s">
        <v>549</v>
      </c>
      <c r="C1984" s="72" t="s">
        <v>1090</v>
      </c>
      <c r="D1984" s="72">
        <f>SUMIFS('Comm_vacancy-LA_data'!E:E,'Comm_vacancy-LA_data'!$D:$D,'Comm_vacancy-inputs_1'!$C1984,'Comm_vacancy-LA_data'!$B:$B,'Comm_vacancy-inputs_1'!$B1984)</f>
        <v>3061</v>
      </c>
      <c r="E1984" s="72">
        <f>SUMIFS('Comm_vacancy-LA_data'!F:F,'Comm_vacancy-LA_data'!$D:$D,'Comm_vacancy-inputs_1'!$C1984,'Comm_vacancy-LA_data'!$B:$B,'Comm_vacancy-inputs_1'!$B1984)</f>
        <v>245</v>
      </c>
      <c r="F1984" s="132">
        <f t="shared" si="60"/>
        <v>8.0039202874877494E-2</v>
      </c>
      <c r="G1984" s="108">
        <f t="shared" si="61"/>
        <v>44197</v>
      </c>
    </row>
    <row r="1985" spans="1:7" x14ac:dyDescent="0.35">
      <c r="A1985" s="72" t="s">
        <v>548</v>
      </c>
      <c r="B1985" s="72" t="s">
        <v>549</v>
      </c>
      <c r="C1985" s="72" t="s">
        <v>1091</v>
      </c>
      <c r="D1985" s="72">
        <f>SUMIFS('Comm_vacancy-LA_data'!E:E,'Comm_vacancy-LA_data'!$D:$D,'Comm_vacancy-inputs_1'!$C1985,'Comm_vacancy-LA_data'!$B:$B,'Comm_vacancy-inputs_1'!$B1985)</f>
        <v>3064</v>
      </c>
      <c r="E1985" s="72">
        <f>SUMIFS('Comm_vacancy-LA_data'!F:F,'Comm_vacancy-LA_data'!$D:$D,'Comm_vacancy-inputs_1'!$C1985,'Comm_vacancy-LA_data'!$B:$B,'Comm_vacancy-inputs_1'!$B1985)</f>
        <v>239</v>
      </c>
      <c r="F1985" s="132">
        <f t="shared" si="60"/>
        <v>7.8002610966057442E-2</v>
      </c>
      <c r="G1985" s="108">
        <f t="shared" si="61"/>
        <v>44105</v>
      </c>
    </row>
    <row r="1986" spans="1:7" x14ac:dyDescent="0.35">
      <c r="A1986" s="72" t="s">
        <v>548</v>
      </c>
      <c r="B1986" s="72" t="s">
        <v>549</v>
      </c>
      <c r="C1986" s="72" t="s">
        <v>1092</v>
      </c>
      <c r="D1986" s="72">
        <f>SUMIFS('Comm_vacancy-LA_data'!E:E,'Comm_vacancy-LA_data'!$D:$D,'Comm_vacancy-inputs_1'!$C1986,'Comm_vacancy-LA_data'!$B:$B,'Comm_vacancy-inputs_1'!$B1986)</f>
        <v>3055</v>
      </c>
      <c r="E1986" s="72">
        <f>SUMIFS('Comm_vacancy-LA_data'!F:F,'Comm_vacancy-LA_data'!$D:$D,'Comm_vacancy-inputs_1'!$C1986,'Comm_vacancy-LA_data'!$B:$B,'Comm_vacancy-inputs_1'!$B1986)</f>
        <v>224</v>
      </c>
      <c r="F1986" s="132">
        <f t="shared" si="60"/>
        <v>7.3322422258592465E-2</v>
      </c>
      <c r="G1986" s="108">
        <f t="shared" si="61"/>
        <v>44013</v>
      </c>
    </row>
    <row r="1987" spans="1:7" x14ac:dyDescent="0.35">
      <c r="A1987" s="72" t="s">
        <v>548</v>
      </c>
      <c r="B1987" s="72" t="s">
        <v>549</v>
      </c>
      <c r="C1987" s="72" t="s">
        <v>1093</v>
      </c>
      <c r="D1987" s="72">
        <f>SUMIFS('Comm_vacancy-LA_data'!E:E,'Comm_vacancy-LA_data'!$D:$D,'Comm_vacancy-inputs_1'!$C1987,'Comm_vacancy-LA_data'!$B:$B,'Comm_vacancy-inputs_1'!$B1987)</f>
        <v>3048</v>
      </c>
      <c r="E1987" s="72">
        <f>SUMIFS('Comm_vacancy-LA_data'!F:F,'Comm_vacancy-LA_data'!$D:$D,'Comm_vacancy-inputs_1'!$C1987,'Comm_vacancy-LA_data'!$B:$B,'Comm_vacancy-inputs_1'!$B1987)</f>
        <v>219</v>
      </c>
      <c r="F1987" s="132">
        <f t="shared" ref="F1987:F2050" si="62">IF(E1987&lt;&gt;0,E1987/D1987,"-")</f>
        <v>7.1850393700787399E-2</v>
      </c>
      <c r="G1987" s="108">
        <f t="shared" ref="G1987:G2050" si="63">DATE(LEFT(C1987,4),RIGHT(LEFT(C1987,7),2),1)</f>
        <v>43922</v>
      </c>
    </row>
    <row r="1988" spans="1:7" x14ac:dyDescent="0.35">
      <c r="A1988" s="72" t="s">
        <v>548</v>
      </c>
      <c r="B1988" s="72" t="s">
        <v>549</v>
      </c>
      <c r="C1988" s="72" t="s">
        <v>1094</v>
      </c>
      <c r="D1988" s="72">
        <f>SUMIFS('Comm_vacancy-LA_data'!E:E,'Comm_vacancy-LA_data'!$D:$D,'Comm_vacancy-inputs_1'!$C1988,'Comm_vacancy-LA_data'!$B:$B,'Comm_vacancy-inputs_1'!$B1988)</f>
        <v>3034</v>
      </c>
      <c r="E1988" s="72">
        <f>SUMIFS('Comm_vacancy-LA_data'!F:F,'Comm_vacancy-LA_data'!$D:$D,'Comm_vacancy-inputs_1'!$C1988,'Comm_vacancy-LA_data'!$B:$B,'Comm_vacancy-inputs_1'!$B1988)</f>
        <v>208</v>
      </c>
      <c r="F1988" s="132">
        <f t="shared" si="62"/>
        <v>6.8556361239288072E-2</v>
      </c>
      <c r="G1988" s="108">
        <f t="shared" si="63"/>
        <v>43831</v>
      </c>
    </row>
    <row r="1989" spans="1:7" x14ac:dyDescent="0.35">
      <c r="A1989" s="72" t="s">
        <v>548</v>
      </c>
      <c r="B1989" s="72" t="s">
        <v>549</v>
      </c>
      <c r="C1989" s="72" t="s">
        <v>1095</v>
      </c>
      <c r="D1989" s="72">
        <f>SUMIFS('Comm_vacancy-LA_data'!E:E,'Comm_vacancy-LA_data'!$D:$D,'Comm_vacancy-inputs_1'!$C1989,'Comm_vacancy-LA_data'!$B:$B,'Comm_vacancy-inputs_1'!$B1989)</f>
        <v>3013</v>
      </c>
      <c r="E1989" s="72">
        <f>SUMIFS('Comm_vacancy-LA_data'!F:F,'Comm_vacancy-LA_data'!$D:$D,'Comm_vacancy-inputs_1'!$C1989,'Comm_vacancy-LA_data'!$B:$B,'Comm_vacancy-inputs_1'!$B1989)</f>
        <v>191</v>
      </c>
      <c r="F1989" s="132">
        <f t="shared" si="62"/>
        <v>6.3391968138068369E-2</v>
      </c>
      <c r="G1989" s="108">
        <f t="shared" si="63"/>
        <v>43739</v>
      </c>
    </row>
    <row r="1990" spans="1:7" x14ac:dyDescent="0.35">
      <c r="A1990" s="72" t="s">
        <v>548</v>
      </c>
      <c r="B1990" s="72" t="s">
        <v>549</v>
      </c>
      <c r="C1990" s="72" t="s">
        <v>1096</v>
      </c>
      <c r="D1990" s="72">
        <f>SUMIFS('Comm_vacancy-LA_data'!E:E,'Comm_vacancy-LA_data'!$D:$D,'Comm_vacancy-inputs_1'!$C1990,'Comm_vacancy-LA_data'!$B:$B,'Comm_vacancy-inputs_1'!$B1990)</f>
        <v>3017</v>
      </c>
      <c r="E1990" s="72">
        <f>SUMIFS('Comm_vacancy-LA_data'!F:F,'Comm_vacancy-LA_data'!$D:$D,'Comm_vacancy-inputs_1'!$C1990,'Comm_vacancy-LA_data'!$B:$B,'Comm_vacancy-inputs_1'!$B1990)</f>
        <v>151</v>
      </c>
      <c r="F1990" s="132">
        <f t="shared" si="62"/>
        <v>5.0049718263175343E-2</v>
      </c>
      <c r="G1990" s="108">
        <f t="shared" si="63"/>
        <v>43647</v>
      </c>
    </row>
    <row r="1991" spans="1:7" x14ac:dyDescent="0.35">
      <c r="A1991" s="72" t="s">
        <v>548</v>
      </c>
      <c r="B1991" s="72" t="s">
        <v>549</v>
      </c>
      <c r="C1991" s="72" t="s">
        <v>1097</v>
      </c>
      <c r="D1991" s="72">
        <f>SUMIFS('Comm_vacancy-LA_data'!E:E,'Comm_vacancy-LA_data'!$D:$D,'Comm_vacancy-inputs_1'!$C1991,'Comm_vacancy-LA_data'!$B:$B,'Comm_vacancy-inputs_1'!$B1991)</f>
        <v>3014</v>
      </c>
      <c r="E1991" s="72">
        <f>SUMIFS('Comm_vacancy-LA_data'!F:F,'Comm_vacancy-LA_data'!$D:$D,'Comm_vacancy-inputs_1'!$C1991,'Comm_vacancy-LA_data'!$B:$B,'Comm_vacancy-inputs_1'!$B1991)</f>
        <v>256</v>
      </c>
      <c r="F1991" s="132">
        <f t="shared" si="62"/>
        <v>8.4936960849369608E-2</v>
      </c>
      <c r="G1991" s="108">
        <f t="shared" si="63"/>
        <v>43556</v>
      </c>
    </row>
    <row r="1992" spans="1:7" x14ac:dyDescent="0.35">
      <c r="A1992" s="72" t="s">
        <v>548</v>
      </c>
      <c r="B1992" s="72" t="s">
        <v>549</v>
      </c>
      <c r="C1992" s="72" t="s">
        <v>1098</v>
      </c>
      <c r="D1992" s="72">
        <f>SUMIFS('Comm_vacancy-LA_data'!E:E,'Comm_vacancy-LA_data'!$D:$D,'Comm_vacancy-inputs_1'!$C1992,'Comm_vacancy-LA_data'!$B:$B,'Comm_vacancy-inputs_1'!$B1992)</f>
        <v>2964</v>
      </c>
      <c r="E1992" s="72">
        <f>SUMIFS('Comm_vacancy-LA_data'!F:F,'Comm_vacancy-LA_data'!$D:$D,'Comm_vacancy-inputs_1'!$C1992,'Comm_vacancy-LA_data'!$B:$B,'Comm_vacancy-inputs_1'!$B1992)</f>
        <v>258</v>
      </c>
      <c r="F1992" s="132">
        <f t="shared" si="62"/>
        <v>8.7044534412955468E-2</v>
      </c>
      <c r="G1992" s="108">
        <f t="shared" si="63"/>
        <v>43466</v>
      </c>
    </row>
    <row r="1993" spans="1:7" x14ac:dyDescent="0.35">
      <c r="A1993" s="72" t="s">
        <v>548</v>
      </c>
      <c r="B1993" s="72" t="s">
        <v>549</v>
      </c>
      <c r="C1993" s="72" t="s">
        <v>1099</v>
      </c>
      <c r="D1993" s="72">
        <f>SUMIFS('Comm_vacancy-LA_data'!E:E,'Comm_vacancy-LA_data'!$D:$D,'Comm_vacancy-inputs_1'!$C1993,'Comm_vacancy-LA_data'!$B:$B,'Comm_vacancy-inputs_1'!$B1993)</f>
        <v>3145</v>
      </c>
      <c r="E1993" s="72">
        <f>SUMIFS('Comm_vacancy-LA_data'!F:F,'Comm_vacancy-LA_data'!$D:$D,'Comm_vacancy-inputs_1'!$C1993,'Comm_vacancy-LA_data'!$B:$B,'Comm_vacancy-inputs_1'!$B1993)</f>
        <v>307</v>
      </c>
      <c r="F1993" s="132">
        <f t="shared" si="62"/>
        <v>9.7615262321144675E-2</v>
      </c>
      <c r="G1993" s="108">
        <f t="shared" si="63"/>
        <v>43374</v>
      </c>
    </row>
    <row r="1994" spans="1:7" x14ac:dyDescent="0.35">
      <c r="A1994" s="72" t="s">
        <v>550</v>
      </c>
      <c r="B1994" s="72" t="s">
        <v>551</v>
      </c>
      <c r="C1994" s="72" t="s">
        <v>1088</v>
      </c>
      <c r="D1994" s="72">
        <f>SUMIFS('Comm_vacancy-LA_data'!E:E,'Comm_vacancy-LA_data'!$D:$D,'Comm_vacancy-inputs_1'!$C1994,'Comm_vacancy-LA_data'!$B:$B,'Comm_vacancy-inputs_1'!$B1994)</f>
        <v>16232</v>
      </c>
      <c r="E1994" s="72">
        <f>SUMIFS('Comm_vacancy-LA_data'!F:F,'Comm_vacancy-LA_data'!$D:$D,'Comm_vacancy-inputs_1'!$C1994,'Comm_vacancy-LA_data'!$B:$B,'Comm_vacancy-inputs_1'!$B1994)</f>
        <v>2630</v>
      </c>
      <c r="F1994" s="132">
        <f t="shared" si="62"/>
        <v>0.16202562838836865</v>
      </c>
      <c r="G1994" s="108">
        <f t="shared" si="63"/>
        <v>44378</v>
      </c>
    </row>
    <row r="1995" spans="1:7" x14ac:dyDescent="0.35">
      <c r="A1995" s="72" t="s">
        <v>550</v>
      </c>
      <c r="B1995" s="72" t="s">
        <v>551</v>
      </c>
      <c r="C1995" s="72" t="s">
        <v>1089</v>
      </c>
      <c r="D1995" s="72">
        <f>SUMIFS('Comm_vacancy-LA_data'!E:E,'Comm_vacancy-LA_data'!$D:$D,'Comm_vacancy-inputs_1'!$C1995,'Comm_vacancy-LA_data'!$B:$B,'Comm_vacancy-inputs_1'!$B1995)</f>
        <v>16264</v>
      </c>
      <c r="E1995" s="72">
        <f>SUMIFS('Comm_vacancy-LA_data'!F:F,'Comm_vacancy-LA_data'!$D:$D,'Comm_vacancy-inputs_1'!$C1995,'Comm_vacancy-LA_data'!$B:$B,'Comm_vacancy-inputs_1'!$B1995)</f>
        <v>2633</v>
      </c>
      <c r="F1995" s="132">
        <f t="shared" si="62"/>
        <v>0.16189129365469748</v>
      </c>
      <c r="G1995" s="108">
        <f t="shared" si="63"/>
        <v>44287</v>
      </c>
    </row>
    <row r="1996" spans="1:7" x14ac:dyDescent="0.35">
      <c r="A1996" s="72" t="s">
        <v>550</v>
      </c>
      <c r="B1996" s="72" t="s">
        <v>551</v>
      </c>
      <c r="C1996" s="72" t="s">
        <v>1090</v>
      </c>
      <c r="D1996" s="72">
        <f>SUMIFS('Comm_vacancy-LA_data'!E:E,'Comm_vacancy-LA_data'!$D:$D,'Comm_vacancy-inputs_1'!$C1996,'Comm_vacancy-LA_data'!$B:$B,'Comm_vacancy-inputs_1'!$B1996)</f>
        <v>16238</v>
      </c>
      <c r="E1996" s="72">
        <f>SUMIFS('Comm_vacancy-LA_data'!F:F,'Comm_vacancy-LA_data'!$D:$D,'Comm_vacancy-inputs_1'!$C1996,'Comm_vacancy-LA_data'!$B:$B,'Comm_vacancy-inputs_1'!$B1996)</f>
        <v>2680</v>
      </c>
      <c r="F1996" s="132">
        <f t="shared" si="62"/>
        <v>0.16504495627540339</v>
      </c>
      <c r="G1996" s="108">
        <f t="shared" si="63"/>
        <v>44197</v>
      </c>
    </row>
    <row r="1997" spans="1:7" x14ac:dyDescent="0.35">
      <c r="A1997" s="72" t="s">
        <v>550</v>
      </c>
      <c r="B1997" s="72" t="s">
        <v>551</v>
      </c>
      <c r="C1997" s="72" t="s">
        <v>1091</v>
      </c>
      <c r="D1997" s="72">
        <f>SUMIFS('Comm_vacancy-LA_data'!E:E,'Comm_vacancy-LA_data'!$D:$D,'Comm_vacancy-inputs_1'!$C1997,'Comm_vacancy-LA_data'!$B:$B,'Comm_vacancy-inputs_1'!$B1997)</f>
        <v>16232</v>
      </c>
      <c r="E1997" s="72">
        <f>SUMIFS('Comm_vacancy-LA_data'!F:F,'Comm_vacancy-LA_data'!$D:$D,'Comm_vacancy-inputs_1'!$C1997,'Comm_vacancy-LA_data'!$B:$B,'Comm_vacancy-inputs_1'!$B1997)</f>
        <v>2248</v>
      </c>
      <c r="F1997" s="132">
        <f t="shared" si="62"/>
        <v>0.13849186791522919</v>
      </c>
      <c r="G1997" s="108">
        <f t="shared" si="63"/>
        <v>44105</v>
      </c>
    </row>
    <row r="1998" spans="1:7" x14ac:dyDescent="0.35">
      <c r="A1998" s="72" t="s">
        <v>550</v>
      </c>
      <c r="B1998" s="72" t="s">
        <v>551</v>
      </c>
      <c r="C1998" s="72" t="s">
        <v>1092</v>
      </c>
      <c r="D1998" s="72">
        <f>SUMIFS('Comm_vacancy-LA_data'!E:E,'Comm_vacancy-LA_data'!$D:$D,'Comm_vacancy-inputs_1'!$C1998,'Comm_vacancy-LA_data'!$B:$B,'Comm_vacancy-inputs_1'!$B1998)</f>
        <v>16165</v>
      </c>
      <c r="E1998" s="72">
        <f>SUMIFS('Comm_vacancy-LA_data'!F:F,'Comm_vacancy-LA_data'!$D:$D,'Comm_vacancy-inputs_1'!$C1998,'Comm_vacancy-LA_data'!$B:$B,'Comm_vacancy-inputs_1'!$B1998)</f>
        <v>2268</v>
      </c>
      <c r="F1998" s="132">
        <f t="shared" si="62"/>
        <v>0.1403031240334055</v>
      </c>
      <c r="G1998" s="108">
        <f t="shared" si="63"/>
        <v>44013</v>
      </c>
    </row>
    <row r="1999" spans="1:7" x14ac:dyDescent="0.35">
      <c r="A1999" s="72" t="s">
        <v>550</v>
      </c>
      <c r="B1999" s="72" t="s">
        <v>551</v>
      </c>
      <c r="C1999" s="72" t="s">
        <v>1093</v>
      </c>
      <c r="D1999" s="72">
        <f>SUMIFS('Comm_vacancy-LA_data'!E:E,'Comm_vacancy-LA_data'!$D:$D,'Comm_vacancy-inputs_1'!$C1999,'Comm_vacancy-LA_data'!$B:$B,'Comm_vacancy-inputs_1'!$B1999)</f>
        <v>16064</v>
      </c>
      <c r="E1999" s="72">
        <f>SUMIFS('Comm_vacancy-LA_data'!F:F,'Comm_vacancy-LA_data'!$D:$D,'Comm_vacancy-inputs_1'!$C1999,'Comm_vacancy-LA_data'!$B:$B,'Comm_vacancy-inputs_1'!$B1999)</f>
        <v>2296</v>
      </c>
      <c r="F1999" s="132">
        <f t="shared" si="62"/>
        <v>0.14292828685258965</v>
      </c>
      <c r="G1999" s="108">
        <f t="shared" si="63"/>
        <v>43922</v>
      </c>
    </row>
    <row r="2000" spans="1:7" x14ac:dyDescent="0.35">
      <c r="A2000" s="72" t="s">
        <v>550</v>
      </c>
      <c r="B2000" s="72" t="s">
        <v>551</v>
      </c>
      <c r="C2000" s="72" t="s">
        <v>1094</v>
      </c>
      <c r="D2000" s="72">
        <f>SUMIFS('Comm_vacancy-LA_data'!E:E,'Comm_vacancy-LA_data'!$D:$D,'Comm_vacancy-inputs_1'!$C2000,'Comm_vacancy-LA_data'!$B:$B,'Comm_vacancy-inputs_1'!$B2000)</f>
        <v>15949</v>
      </c>
      <c r="E2000" s="72">
        <f>SUMIFS('Comm_vacancy-LA_data'!F:F,'Comm_vacancy-LA_data'!$D:$D,'Comm_vacancy-inputs_1'!$C2000,'Comm_vacancy-LA_data'!$B:$B,'Comm_vacancy-inputs_1'!$B2000)</f>
        <v>2345</v>
      </c>
      <c r="F2000" s="132">
        <f t="shared" si="62"/>
        <v>0.14703116182832779</v>
      </c>
      <c r="G2000" s="108">
        <f t="shared" si="63"/>
        <v>43831</v>
      </c>
    </row>
    <row r="2001" spans="1:7" x14ac:dyDescent="0.35">
      <c r="A2001" s="72" t="s">
        <v>550</v>
      </c>
      <c r="B2001" s="72" t="s">
        <v>551</v>
      </c>
      <c r="C2001" s="72" t="s">
        <v>1095</v>
      </c>
      <c r="D2001" s="72">
        <f>SUMIFS('Comm_vacancy-LA_data'!E:E,'Comm_vacancy-LA_data'!$D:$D,'Comm_vacancy-inputs_1'!$C2001,'Comm_vacancy-LA_data'!$B:$B,'Comm_vacancy-inputs_1'!$B2001)</f>
        <v>15926</v>
      </c>
      <c r="E2001" s="72">
        <f>SUMIFS('Comm_vacancy-LA_data'!F:F,'Comm_vacancy-LA_data'!$D:$D,'Comm_vacancy-inputs_1'!$C2001,'Comm_vacancy-LA_data'!$B:$B,'Comm_vacancy-inputs_1'!$B2001)</f>
        <v>2386</v>
      </c>
      <c r="F2001" s="132">
        <f t="shared" si="62"/>
        <v>0.14981790782368454</v>
      </c>
      <c r="G2001" s="108">
        <f t="shared" si="63"/>
        <v>43739</v>
      </c>
    </row>
    <row r="2002" spans="1:7" x14ac:dyDescent="0.35">
      <c r="A2002" s="72" t="s">
        <v>550</v>
      </c>
      <c r="B2002" s="72" t="s">
        <v>551</v>
      </c>
      <c r="C2002" s="72" t="s">
        <v>1096</v>
      </c>
      <c r="D2002" s="72">
        <f>SUMIFS('Comm_vacancy-LA_data'!E:E,'Comm_vacancy-LA_data'!$D:$D,'Comm_vacancy-inputs_1'!$C2002,'Comm_vacancy-LA_data'!$B:$B,'Comm_vacancy-inputs_1'!$B2002)</f>
        <v>15381</v>
      </c>
      <c r="E2002" s="72">
        <f>SUMIFS('Comm_vacancy-LA_data'!F:F,'Comm_vacancy-LA_data'!$D:$D,'Comm_vacancy-inputs_1'!$C2002,'Comm_vacancy-LA_data'!$B:$B,'Comm_vacancy-inputs_1'!$B2002)</f>
        <v>2375</v>
      </c>
      <c r="F2002" s="132">
        <f t="shared" si="62"/>
        <v>0.15441128665236331</v>
      </c>
      <c r="G2002" s="108">
        <f t="shared" si="63"/>
        <v>43647</v>
      </c>
    </row>
    <row r="2003" spans="1:7" x14ac:dyDescent="0.35">
      <c r="A2003" s="72" t="s">
        <v>550</v>
      </c>
      <c r="B2003" s="72" t="s">
        <v>551</v>
      </c>
      <c r="C2003" s="72" t="s">
        <v>1097</v>
      </c>
      <c r="D2003" s="72">
        <f>SUMIFS('Comm_vacancy-LA_data'!E:E,'Comm_vacancy-LA_data'!$D:$D,'Comm_vacancy-inputs_1'!$C2003,'Comm_vacancy-LA_data'!$B:$B,'Comm_vacancy-inputs_1'!$B2003)</f>
        <v>15373</v>
      </c>
      <c r="E2003" s="72">
        <f>SUMIFS('Comm_vacancy-LA_data'!F:F,'Comm_vacancy-LA_data'!$D:$D,'Comm_vacancy-inputs_1'!$C2003,'Comm_vacancy-LA_data'!$B:$B,'Comm_vacancy-inputs_1'!$B2003)</f>
        <v>2282</v>
      </c>
      <c r="F2003" s="132">
        <f t="shared" si="62"/>
        <v>0.1484420737656931</v>
      </c>
      <c r="G2003" s="108">
        <f t="shared" si="63"/>
        <v>43556</v>
      </c>
    </row>
    <row r="2004" spans="1:7" x14ac:dyDescent="0.35">
      <c r="A2004" s="72" t="s">
        <v>550</v>
      </c>
      <c r="B2004" s="72" t="s">
        <v>551</v>
      </c>
      <c r="C2004" s="72" t="s">
        <v>1098</v>
      </c>
      <c r="D2004" s="72">
        <f>SUMIFS('Comm_vacancy-LA_data'!E:E,'Comm_vacancy-LA_data'!$D:$D,'Comm_vacancy-inputs_1'!$C2004,'Comm_vacancy-LA_data'!$B:$B,'Comm_vacancy-inputs_1'!$B2004)</f>
        <v>14691</v>
      </c>
      <c r="E2004" s="72">
        <f>SUMIFS('Comm_vacancy-LA_data'!F:F,'Comm_vacancy-LA_data'!$D:$D,'Comm_vacancy-inputs_1'!$C2004,'Comm_vacancy-LA_data'!$B:$B,'Comm_vacancy-inputs_1'!$B2004)</f>
        <v>2324</v>
      </c>
      <c r="F2004" s="132">
        <f t="shared" si="62"/>
        <v>0.15819209039548024</v>
      </c>
      <c r="G2004" s="108">
        <f t="shared" si="63"/>
        <v>43466</v>
      </c>
    </row>
    <row r="2005" spans="1:7" x14ac:dyDescent="0.35">
      <c r="A2005" s="72" t="s">
        <v>550</v>
      </c>
      <c r="B2005" s="72" t="s">
        <v>551</v>
      </c>
      <c r="C2005" s="72" t="s">
        <v>1099</v>
      </c>
      <c r="D2005" s="72">
        <f>SUMIFS('Comm_vacancy-LA_data'!E:E,'Comm_vacancy-LA_data'!$D:$D,'Comm_vacancy-inputs_1'!$C2005,'Comm_vacancy-LA_data'!$B:$B,'Comm_vacancy-inputs_1'!$B2005)</f>
        <v>15264</v>
      </c>
      <c r="E2005" s="72">
        <f>SUMIFS('Comm_vacancy-LA_data'!F:F,'Comm_vacancy-LA_data'!$D:$D,'Comm_vacancy-inputs_1'!$C2005,'Comm_vacancy-LA_data'!$B:$B,'Comm_vacancy-inputs_1'!$B2005)</f>
        <v>2562</v>
      </c>
      <c r="F2005" s="132">
        <f t="shared" si="62"/>
        <v>0.16784591194968554</v>
      </c>
      <c r="G2005" s="108">
        <f t="shared" si="63"/>
        <v>43374</v>
      </c>
    </row>
    <row r="2006" spans="1:7" x14ac:dyDescent="0.35">
      <c r="A2006" s="72" t="s">
        <v>552</v>
      </c>
      <c r="B2006" s="72" t="s">
        <v>553</v>
      </c>
      <c r="C2006" s="72" t="s">
        <v>1088</v>
      </c>
      <c r="D2006" s="72">
        <f>SUMIFS('Comm_vacancy-LA_data'!E:E,'Comm_vacancy-LA_data'!$D:$D,'Comm_vacancy-inputs_1'!$C2006,'Comm_vacancy-LA_data'!$B:$B,'Comm_vacancy-inputs_1'!$B2006)</f>
        <v>4685</v>
      </c>
      <c r="E2006" s="72">
        <f>SUMIFS('Comm_vacancy-LA_data'!F:F,'Comm_vacancy-LA_data'!$D:$D,'Comm_vacancy-inputs_1'!$C2006,'Comm_vacancy-LA_data'!$B:$B,'Comm_vacancy-inputs_1'!$B2006)</f>
        <v>937</v>
      </c>
      <c r="F2006" s="132">
        <f t="shared" si="62"/>
        <v>0.2</v>
      </c>
      <c r="G2006" s="108">
        <f t="shared" si="63"/>
        <v>44378</v>
      </c>
    </row>
    <row r="2007" spans="1:7" x14ac:dyDescent="0.35">
      <c r="A2007" s="72" t="s">
        <v>552</v>
      </c>
      <c r="B2007" s="72" t="s">
        <v>553</v>
      </c>
      <c r="C2007" s="72" t="s">
        <v>1089</v>
      </c>
      <c r="D2007" s="72">
        <f>SUMIFS('Comm_vacancy-LA_data'!E:E,'Comm_vacancy-LA_data'!$D:$D,'Comm_vacancy-inputs_1'!$C2007,'Comm_vacancy-LA_data'!$B:$B,'Comm_vacancy-inputs_1'!$B2007)</f>
        <v>4695</v>
      </c>
      <c r="E2007" s="72">
        <f>SUMIFS('Comm_vacancy-LA_data'!F:F,'Comm_vacancy-LA_data'!$D:$D,'Comm_vacancy-inputs_1'!$C2007,'Comm_vacancy-LA_data'!$B:$B,'Comm_vacancy-inputs_1'!$B2007)</f>
        <v>920</v>
      </c>
      <c r="F2007" s="132">
        <f t="shared" si="62"/>
        <v>0.1959531416400426</v>
      </c>
      <c r="G2007" s="108">
        <f t="shared" si="63"/>
        <v>44287</v>
      </c>
    </row>
    <row r="2008" spans="1:7" x14ac:dyDescent="0.35">
      <c r="A2008" s="72" t="s">
        <v>552</v>
      </c>
      <c r="B2008" s="72" t="s">
        <v>553</v>
      </c>
      <c r="C2008" s="72" t="s">
        <v>1090</v>
      </c>
      <c r="D2008" s="72">
        <f>SUMIFS('Comm_vacancy-LA_data'!E:E,'Comm_vacancy-LA_data'!$D:$D,'Comm_vacancy-inputs_1'!$C2008,'Comm_vacancy-LA_data'!$B:$B,'Comm_vacancy-inputs_1'!$B2008)</f>
        <v>4689</v>
      </c>
      <c r="E2008" s="72">
        <f>SUMIFS('Comm_vacancy-LA_data'!F:F,'Comm_vacancy-LA_data'!$D:$D,'Comm_vacancy-inputs_1'!$C2008,'Comm_vacancy-LA_data'!$B:$B,'Comm_vacancy-inputs_1'!$B2008)</f>
        <v>983</v>
      </c>
      <c r="F2008" s="132">
        <f t="shared" si="62"/>
        <v>0.20963958200042654</v>
      </c>
      <c r="G2008" s="108">
        <f t="shared" si="63"/>
        <v>44197</v>
      </c>
    </row>
    <row r="2009" spans="1:7" x14ac:dyDescent="0.35">
      <c r="A2009" s="72" t="s">
        <v>552</v>
      </c>
      <c r="B2009" s="72" t="s">
        <v>553</v>
      </c>
      <c r="C2009" s="72" t="s">
        <v>1091</v>
      </c>
      <c r="D2009" s="72">
        <f>SUMIFS('Comm_vacancy-LA_data'!E:E,'Comm_vacancy-LA_data'!$D:$D,'Comm_vacancy-inputs_1'!$C2009,'Comm_vacancy-LA_data'!$B:$B,'Comm_vacancy-inputs_1'!$B2009)</f>
        <v>4670</v>
      </c>
      <c r="E2009" s="72">
        <f>SUMIFS('Comm_vacancy-LA_data'!F:F,'Comm_vacancy-LA_data'!$D:$D,'Comm_vacancy-inputs_1'!$C2009,'Comm_vacancy-LA_data'!$B:$B,'Comm_vacancy-inputs_1'!$B2009)</f>
        <v>1030</v>
      </c>
      <c r="F2009" s="132">
        <f t="shared" si="62"/>
        <v>0.22055674518201285</v>
      </c>
      <c r="G2009" s="108">
        <f t="shared" si="63"/>
        <v>44105</v>
      </c>
    </row>
    <row r="2010" spans="1:7" x14ac:dyDescent="0.35">
      <c r="A2010" s="72" t="s">
        <v>552</v>
      </c>
      <c r="B2010" s="72" t="s">
        <v>553</v>
      </c>
      <c r="C2010" s="72" t="s">
        <v>1092</v>
      </c>
      <c r="D2010" s="72">
        <f>SUMIFS('Comm_vacancy-LA_data'!E:E,'Comm_vacancy-LA_data'!$D:$D,'Comm_vacancy-inputs_1'!$C2010,'Comm_vacancy-LA_data'!$B:$B,'Comm_vacancy-inputs_1'!$B2010)</f>
        <v>4659</v>
      </c>
      <c r="E2010" s="72">
        <f>SUMIFS('Comm_vacancy-LA_data'!F:F,'Comm_vacancy-LA_data'!$D:$D,'Comm_vacancy-inputs_1'!$C2010,'Comm_vacancy-LA_data'!$B:$B,'Comm_vacancy-inputs_1'!$B2010)</f>
        <v>1166</v>
      </c>
      <c r="F2010" s="132">
        <f t="shared" si="62"/>
        <v>0.25026829791800814</v>
      </c>
      <c r="G2010" s="108">
        <f t="shared" si="63"/>
        <v>44013</v>
      </c>
    </row>
    <row r="2011" spans="1:7" x14ac:dyDescent="0.35">
      <c r="A2011" s="72" t="s">
        <v>552</v>
      </c>
      <c r="B2011" s="72" t="s">
        <v>553</v>
      </c>
      <c r="C2011" s="72" t="s">
        <v>1093</v>
      </c>
      <c r="D2011" s="72">
        <f>SUMIFS('Comm_vacancy-LA_data'!E:E,'Comm_vacancy-LA_data'!$D:$D,'Comm_vacancy-inputs_1'!$C2011,'Comm_vacancy-LA_data'!$B:$B,'Comm_vacancy-inputs_1'!$B2011)</f>
        <v>4646</v>
      </c>
      <c r="E2011" s="72">
        <f>SUMIFS('Comm_vacancy-LA_data'!F:F,'Comm_vacancy-LA_data'!$D:$D,'Comm_vacancy-inputs_1'!$C2011,'Comm_vacancy-LA_data'!$B:$B,'Comm_vacancy-inputs_1'!$B2011)</f>
        <v>1054</v>
      </c>
      <c r="F2011" s="132">
        <f t="shared" si="62"/>
        <v>0.22686181661644425</v>
      </c>
      <c r="G2011" s="108">
        <f t="shared" si="63"/>
        <v>43922</v>
      </c>
    </row>
    <row r="2012" spans="1:7" x14ac:dyDescent="0.35">
      <c r="A2012" s="72" t="s">
        <v>552</v>
      </c>
      <c r="B2012" s="72" t="s">
        <v>553</v>
      </c>
      <c r="C2012" s="72" t="s">
        <v>1094</v>
      </c>
      <c r="D2012" s="72">
        <f>SUMIFS('Comm_vacancy-LA_data'!E:E,'Comm_vacancy-LA_data'!$D:$D,'Comm_vacancy-inputs_1'!$C2012,'Comm_vacancy-LA_data'!$B:$B,'Comm_vacancy-inputs_1'!$B2012)</f>
        <v>4641</v>
      </c>
      <c r="E2012" s="72">
        <f>SUMIFS('Comm_vacancy-LA_data'!F:F,'Comm_vacancy-LA_data'!$D:$D,'Comm_vacancy-inputs_1'!$C2012,'Comm_vacancy-LA_data'!$B:$B,'Comm_vacancy-inputs_1'!$B2012)</f>
        <v>1076</v>
      </c>
      <c r="F2012" s="132">
        <f t="shared" si="62"/>
        <v>0.23184658478776127</v>
      </c>
      <c r="G2012" s="108">
        <f t="shared" si="63"/>
        <v>43831</v>
      </c>
    </row>
    <row r="2013" spans="1:7" x14ac:dyDescent="0.35">
      <c r="A2013" s="72" t="s">
        <v>552</v>
      </c>
      <c r="B2013" s="72" t="s">
        <v>553</v>
      </c>
      <c r="C2013" s="72" t="s">
        <v>1095</v>
      </c>
      <c r="D2013" s="72">
        <f>SUMIFS('Comm_vacancy-LA_data'!E:E,'Comm_vacancy-LA_data'!$D:$D,'Comm_vacancy-inputs_1'!$C2013,'Comm_vacancy-LA_data'!$B:$B,'Comm_vacancy-inputs_1'!$B2013)</f>
        <v>4614</v>
      </c>
      <c r="E2013" s="72">
        <f>SUMIFS('Comm_vacancy-LA_data'!F:F,'Comm_vacancy-LA_data'!$D:$D,'Comm_vacancy-inputs_1'!$C2013,'Comm_vacancy-LA_data'!$B:$B,'Comm_vacancy-inputs_1'!$B2013)</f>
        <v>1112</v>
      </c>
      <c r="F2013" s="132">
        <f t="shared" si="62"/>
        <v>0.24100563502384048</v>
      </c>
      <c r="G2013" s="108">
        <f t="shared" si="63"/>
        <v>43739</v>
      </c>
    </row>
    <row r="2014" spans="1:7" x14ac:dyDescent="0.35">
      <c r="A2014" s="72" t="s">
        <v>552</v>
      </c>
      <c r="B2014" s="72" t="s">
        <v>553</v>
      </c>
      <c r="C2014" s="72" t="s">
        <v>1096</v>
      </c>
      <c r="D2014" s="72">
        <f>SUMIFS('Comm_vacancy-LA_data'!E:E,'Comm_vacancy-LA_data'!$D:$D,'Comm_vacancy-inputs_1'!$C2014,'Comm_vacancy-LA_data'!$B:$B,'Comm_vacancy-inputs_1'!$B2014)</f>
        <v>4577</v>
      </c>
      <c r="E2014" s="72">
        <f>SUMIFS('Comm_vacancy-LA_data'!F:F,'Comm_vacancy-LA_data'!$D:$D,'Comm_vacancy-inputs_1'!$C2014,'Comm_vacancy-LA_data'!$B:$B,'Comm_vacancy-inputs_1'!$B2014)</f>
        <v>1067</v>
      </c>
      <c r="F2014" s="132">
        <f t="shared" si="62"/>
        <v>0.23312213240113611</v>
      </c>
      <c r="G2014" s="108">
        <f t="shared" si="63"/>
        <v>43647</v>
      </c>
    </row>
    <row r="2015" spans="1:7" x14ac:dyDescent="0.35">
      <c r="A2015" s="72" t="s">
        <v>552</v>
      </c>
      <c r="B2015" s="72" t="s">
        <v>553</v>
      </c>
      <c r="C2015" s="72" t="s">
        <v>1097</v>
      </c>
      <c r="D2015" s="72">
        <f>SUMIFS('Comm_vacancy-LA_data'!E:E,'Comm_vacancy-LA_data'!$D:$D,'Comm_vacancy-inputs_1'!$C2015,'Comm_vacancy-LA_data'!$B:$B,'Comm_vacancy-inputs_1'!$B2015)</f>
        <v>4575</v>
      </c>
      <c r="E2015" s="72">
        <f>SUMIFS('Comm_vacancy-LA_data'!F:F,'Comm_vacancy-LA_data'!$D:$D,'Comm_vacancy-inputs_1'!$C2015,'Comm_vacancy-LA_data'!$B:$B,'Comm_vacancy-inputs_1'!$B2015)</f>
        <v>915</v>
      </c>
      <c r="F2015" s="132">
        <f t="shared" si="62"/>
        <v>0.2</v>
      </c>
      <c r="G2015" s="108">
        <f t="shared" si="63"/>
        <v>43556</v>
      </c>
    </row>
    <row r="2016" spans="1:7" x14ac:dyDescent="0.35">
      <c r="A2016" s="72" t="s">
        <v>552</v>
      </c>
      <c r="B2016" s="72" t="s">
        <v>553</v>
      </c>
      <c r="C2016" s="72" t="s">
        <v>1098</v>
      </c>
      <c r="D2016" s="72">
        <f>SUMIFS('Comm_vacancy-LA_data'!E:E,'Comm_vacancy-LA_data'!$D:$D,'Comm_vacancy-inputs_1'!$C2016,'Comm_vacancy-LA_data'!$B:$B,'Comm_vacancy-inputs_1'!$B2016)</f>
        <v>4515</v>
      </c>
      <c r="E2016" s="72">
        <f>SUMIFS('Comm_vacancy-LA_data'!F:F,'Comm_vacancy-LA_data'!$D:$D,'Comm_vacancy-inputs_1'!$C2016,'Comm_vacancy-LA_data'!$B:$B,'Comm_vacancy-inputs_1'!$B2016)</f>
        <v>1004</v>
      </c>
      <c r="F2016" s="132">
        <f t="shared" si="62"/>
        <v>0.22236987818383167</v>
      </c>
      <c r="G2016" s="108">
        <f t="shared" si="63"/>
        <v>43466</v>
      </c>
    </row>
    <row r="2017" spans="1:7" x14ac:dyDescent="0.35">
      <c r="A2017" s="72" t="s">
        <v>552</v>
      </c>
      <c r="B2017" s="72" t="s">
        <v>553</v>
      </c>
      <c r="C2017" s="72" t="s">
        <v>1099</v>
      </c>
      <c r="D2017" s="72">
        <f>SUMIFS('Comm_vacancy-LA_data'!E:E,'Comm_vacancy-LA_data'!$D:$D,'Comm_vacancy-inputs_1'!$C2017,'Comm_vacancy-LA_data'!$B:$B,'Comm_vacancy-inputs_1'!$B2017)</f>
        <v>4862</v>
      </c>
      <c r="E2017" s="72">
        <f>SUMIFS('Comm_vacancy-LA_data'!F:F,'Comm_vacancy-LA_data'!$D:$D,'Comm_vacancy-inputs_1'!$C2017,'Comm_vacancy-LA_data'!$B:$B,'Comm_vacancy-inputs_1'!$B2017)</f>
        <v>1126</v>
      </c>
      <c r="F2017" s="132">
        <f t="shared" si="62"/>
        <v>0.23159193747429041</v>
      </c>
      <c r="G2017" s="108">
        <f t="shared" si="63"/>
        <v>43374</v>
      </c>
    </row>
    <row r="2018" spans="1:7" x14ac:dyDescent="0.35">
      <c r="A2018" s="72" t="s">
        <v>554</v>
      </c>
      <c r="B2018" s="72" t="s">
        <v>555</v>
      </c>
      <c r="C2018" s="72" t="s">
        <v>1088</v>
      </c>
      <c r="D2018" s="72">
        <f>SUMIFS('Comm_vacancy-LA_data'!E:E,'Comm_vacancy-LA_data'!$D:$D,'Comm_vacancy-inputs_1'!$C2018,'Comm_vacancy-LA_data'!$B:$B,'Comm_vacancy-inputs_1'!$B2018)</f>
        <v>4289</v>
      </c>
      <c r="E2018" s="72">
        <f>SUMIFS('Comm_vacancy-LA_data'!F:F,'Comm_vacancy-LA_data'!$D:$D,'Comm_vacancy-inputs_1'!$C2018,'Comm_vacancy-LA_data'!$B:$B,'Comm_vacancy-inputs_1'!$B2018)</f>
        <v>453</v>
      </c>
      <c r="F2018" s="132">
        <f t="shared" si="62"/>
        <v>0.10561902541384938</v>
      </c>
      <c r="G2018" s="108">
        <f t="shared" si="63"/>
        <v>44378</v>
      </c>
    </row>
    <row r="2019" spans="1:7" x14ac:dyDescent="0.35">
      <c r="A2019" s="72" t="s">
        <v>554</v>
      </c>
      <c r="B2019" s="72" t="s">
        <v>555</v>
      </c>
      <c r="C2019" s="72" t="s">
        <v>1089</v>
      </c>
      <c r="D2019" s="72">
        <f>SUMIFS('Comm_vacancy-LA_data'!E:E,'Comm_vacancy-LA_data'!$D:$D,'Comm_vacancy-inputs_1'!$C2019,'Comm_vacancy-LA_data'!$B:$B,'Comm_vacancy-inputs_1'!$B2019)</f>
        <v>4305</v>
      </c>
      <c r="E2019" s="72">
        <f>SUMIFS('Comm_vacancy-LA_data'!F:F,'Comm_vacancy-LA_data'!$D:$D,'Comm_vacancy-inputs_1'!$C2019,'Comm_vacancy-LA_data'!$B:$B,'Comm_vacancy-inputs_1'!$B2019)</f>
        <v>451</v>
      </c>
      <c r="F2019" s="132">
        <f t="shared" si="62"/>
        <v>0.10476190476190476</v>
      </c>
      <c r="G2019" s="108">
        <f t="shared" si="63"/>
        <v>44287</v>
      </c>
    </row>
    <row r="2020" spans="1:7" x14ac:dyDescent="0.35">
      <c r="A2020" s="72" t="s">
        <v>554</v>
      </c>
      <c r="B2020" s="72" t="s">
        <v>555</v>
      </c>
      <c r="C2020" s="72" t="s">
        <v>1090</v>
      </c>
      <c r="D2020" s="72">
        <f>SUMIFS('Comm_vacancy-LA_data'!E:E,'Comm_vacancy-LA_data'!$D:$D,'Comm_vacancy-inputs_1'!$C2020,'Comm_vacancy-LA_data'!$B:$B,'Comm_vacancy-inputs_1'!$B2020)</f>
        <v>4302</v>
      </c>
      <c r="E2020" s="72">
        <f>SUMIFS('Comm_vacancy-LA_data'!F:F,'Comm_vacancy-LA_data'!$D:$D,'Comm_vacancy-inputs_1'!$C2020,'Comm_vacancy-LA_data'!$B:$B,'Comm_vacancy-inputs_1'!$B2020)</f>
        <v>457</v>
      </c>
      <c r="F2020" s="132">
        <f t="shared" si="62"/>
        <v>0.10622966062296606</v>
      </c>
      <c r="G2020" s="108">
        <f t="shared" si="63"/>
        <v>44197</v>
      </c>
    </row>
    <row r="2021" spans="1:7" x14ac:dyDescent="0.35">
      <c r="A2021" s="72" t="s">
        <v>554</v>
      </c>
      <c r="B2021" s="72" t="s">
        <v>555</v>
      </c>
      <c r="C2021" s="72" t="s">
        <v>1091</v>
      </c>
      <c r="D2021" s="72">
        <f>SUMIFS('Comm_vacancy-LA_data'!E:E,'Comm_vacancy-LA_data'!$D:$D,'Comm_vacancy-inputs_1'!$C2021,'Comm_vacancy-LA_data'!$B:$B,'Comm_vacancy-inputs_1'!$B2021)</f>
        <v>4287</v>
      </c>
      <c r="E2021" s="72">
        <f>SUMIFS('Comm_vacancy-LA_data'!F:F,'Comm_vacancy-LA_data'!$D:$D,'Comm_vacancy-inputs_1'!$C2021,'Comm_vacancy-LA_data'!$B:$B,'Comm_vacancy-inputs_1'!$B2021)</f>
        <v>430</v>
      </c>
      <c r="F2021" s="132">
        <f t="shared" si="62"/>
        <v>0.10030324236062514</v>
      </c>
      <c r="G2021" s="108">
        <f t="shared" si="63"/>
        <v>44105</v>
      </c>
    </row>
    <row r="2022" spans="1:7" x14ac:dyDescent="0.35">
      <c r="A2022" s="72" t="s">
        <v>554</v>
      </c>
      <c r="B2022" s="72" t="s">
        <v>555</v>
      </c>
      <c r="C2022" s="72" t="s">
        <v>1092</v>
      </c>
      <c r="D2022" s="72">
        <f>SUMIFS('Comm_vacancy-LA_data'!E:E,'Comm_vacancy-LA_data'!$D:$D,'Comm_vacancy-inputs_1'!$C2022,'Comm_vacancy-LA_data'!$B:$B,'Comm_vacancy-inputs_1'!$B2022)</f>
        <v>4268</v>
      </c>
      <c r="E2022" s="72">
        <f>SUMIFS('Comm_vacancy-LA_data'!F:F,'Comm_vacancy-LA_data'!$D:$D,'Comm_vacancy-inputs_1'!$C2022,'Comm_vacancy-LA_data'!$B:$B,'Comm_vacancy-inputs_1'!$B2022)</f>
        <v>368</v>
      </c>
      <c r="F2022" s="132">
        <f t="shared" si="62"/>
        <v>8.6223055295220244E-2</v>
      </c>
      <c r="G2022" s="108">
        <f t="shared" si="63"/>
        <v>44013</v>
      </c>
    </row>
    <row r="2023" spans="1:7" x14ac:dyDescent="0.35">
      <c r="A2023" s="72" t="s">
        <v>554</v>
      </c>
      <c r="B2023" s="72" t="s">
        <v>555</v>
      </c>
      <c r="C2023" s="72" t="s">
        <v>1093</v>
      </c>
      <c r="D2023" s="72">
        <f>SUMIFS('Comm_vacancy-LA_data'!E:E,'Comm_vacancy-LA_data'!$D:$D,'Comm_vacancy-inputs_1'!$C2023,'Comm_vacancy-LA_data'!$B:$B,'Comm_vacancy-inputs_1'!$B2023)</f>
        <v>4243</v>
      </c>
      <c r="E2023" s="72">
        <f>SUMIFS('Comm_vacancy-LA_data'!F:F,'Comm_vacancy-LA_data'!$D:$D,'Comm_vacancy-inputs_1'!$C2023,'Comm_vacancy-LA_data'!$B:$B,'Comm_vacancy-inputs_1'!$B2023)</f>
        <v>372</v>
      </c>
      <c r="F2023" s="132">
        <f t="shared" si="62"/>
        <v>8.7673815696441199E-2</v>
      </c>
      <c r="G2023" s="108">
        <f t="shared" si="63"/>
        <v>43922</v>
      </c>
    </row>
    <row r="2024" spans="1:7" x14ac:dyDescent="0.35">
      <c r="A2024" s="72" t="s">
        <v>554</v>
      </c>
      <c r="B2024" s="72" t="s">
        <v>555</v>
      </c>
      <c r="C2024" s="72" t="s">
        <v>1094</v>
      </c>
      <c r="D2024" s="72">
        <f>SUMIFS('Comm_vacancy-LA_data'!E:E,'Comm_vacancy-LA_data'!$D:$D,'Comm_vacancy-inputs_1'!$C2024,'Comm_vacancy-LA_data'!$B:$B,'Comm_vacancy-inputs_1'!$B2024)</f>
        <v>4216</v>
      </c>
      <c r="E2024" s="72">
        <f>SUMIFS('Comm_vacancy-LA_data'!F:F,'Comm_vacancy-LA_data'!$D:$D,'Comm_vacancy-inputs_1'!$C2024,'Comm_vacancy-LA_data'!$B:$B,'Comm_vacancy-inputs_1'!$B2024)</f>
        <v>367</v>
      </c>
      <c r="F2024" s="132">
        <f t="shared" si="62"/>
        <v>8.7049335863377611E-2</v>
      </c>
      <c r="G2024" s="108">
        <f t="shared" si="63"/>
        <v>43831</v>
      </c>
    </row>
    <row r="2025" spans="1:7" x14ac:dyDescent="0.35">
      <c r="A2025" s="72" t="s">
        <v>554</v>
      </c>
      <c r="B2025" s="72" t="s">
        <v>555</v>
      </c>
      <c r="C2025" s="72" t="s">
        <v>1095</v>
      </c>
      <c r="D2025" s="72">
        <f>SUMIFS('Comm_vacancy-LA_data'!E:E,'Comm_vacancy-LA_data'!$D:$D,'Comm_vacancy-inputs_1'!$C2025,'Comm_vacancy-LA_data'!$B:$B,'Comm_vacancy-inputs_1'!$B2025)</f>
        <v>4145</v>
      </c>
      <c r="E2025" s="72">
        <f>SUMIFS('Comm_vacancy-LA_data'!F:F,'Comm_vacancy-LA_data'!$D:$D,'Comm_vacancy-inputs_1'!$C2025,'Comm_vacancy-LA_data'!$B:$B,'Comm_vacancy-inputs_1'!$B2025)</f>
        <v>379</v>
      </c>
      <c r="F2025" s="132">
        <f t="shared" si="62"/>
        <v>9.1435464414957784E-2</v>
      </c>
      <c r="G2025" s="108">
        <f t="shared" si="63"/>
        <v>43739</v>
      </c>
    </row>
    <row r="2026" spans="1:7" x14ac:dyDescent="0.35">
      <c r="A2026" s="72" t="s">
        <v>554</v>
      </c>
      <c r="B2026" s="72" t="s">
        <v>555</v>
      </c>
      <c r="C2026" s="72" t="s">
        <v>1096</v>
      </c>
      <c r="D2026" s="72">
        <f>SUMIFS('Comm_vacancy-LA_data'!E:E,'Comm_vacancy-LA_data'!$D:$D,'Comm_vacancy-inputs_1'!$C2026,'Comm_vacancy-LA_data'!$B:$B,'Comm_vacancy-inputs_1'!$B2026)</f>
        <v>4133</v>
      </c>
      <c r="E2026" s="72">
        <f>SUMIFS('Comm_vacancy-LA_data'!F:F,'Comm_vacancy-LA_data'!$D:$D,'Comm_vacancy-inputs_1'!$C2026,'Comm_vacancy-LA_data'!$B:$B,'Comm_vacancy-inputs_1'!$B2026)</f>
        <v>375</v>
      </c>
      <c r="F2026" s="132">
        <f t="shared" si="62"/>
        <v>9.0733123639003141E-2</v>
      </c>
      <c r="G2026" s="108">
        <f t="shared" si="63"/>
        <v>43647</v>
      </c>
    </row>
    <row r="2027" spans="1:7" x14ac:dyDescent="0.35">
      <c r="A2027" s="72" t="s">
        <v>554</v>
      </c>
      <c r="B2027" s="72" t="s">
        <v>555</v>
      </c>
      <c r="C2027" s="72" t="s">
        <v>1097</v>
      </c>
      <c r="D2027" s="72">
        <f>SUMIFS('Comm_vacancy-LA_data'!E:E,'Comm_vacancy-LA_data'!$D:$D,'Comm_vacancy-inputs_1'!$C2027,'Comm_vacancy-LA_data'!$B:$B,'Comm_vacancy-inputs_1'!$B2027)</f>
        <v>4134</v>
      </c>
      <c r="E2027" s="72">
        <f>SUMIFS('Comm_vacancy-LA_data'!F:F,'Comm_vacancy-LA_data'!$D:$D,'Comm_vacancy-inputs_1'!$C2027,'Comm_vacancy-LA_data'!$B:$B,'Comm_vacancy-inputs_1'!$B2027)</f>
        <v>358</v>
      </c>
      <c r="F2027" s="132">
        <f t="shared" si="62"/>
        <v>8.659893565553943E-2</v>
      </c>
      <c r="G2027" s="108">
        <f t="shared" si="63"/>
        <v>43556</v>
      </c>
    </row>
    <row r="2028" spans="1:7" x14ac:dyDescent="0.35">
      <c r="A2028" s="72" t="s">
        <v>554</v>
      </c>
      <c r="B2028" s="72" t="s">
        <v>555</v>
      </c>
      <c r="C2028" s="72" t="s">
        <v>1098</v>
      </c>
      <c r="D2028" s="72">
        <f>SUMIFS('Comm_vacancy-LA_data'!E:E,'Comm_vacancy-LA_data'!$D:$D,'Comm_vacancy-inputs_1'!$C2028,'Comm_vacancy-LA_data'!$B:$B,'Comm_vacancy-inputs_1'!$B2028)</f>
        <v>4056</v>
      </c>
      <c r="E2028" s="72">
        <f>SUMIFS('Comm_vacancy-LA_data'!F:F,'Comm_vacancy-LA_data'!$D:$D,'Comm_vacancy-inputs_1'!$C2028,'Comm_vacancy-LA_data'!$B:$B,'Comm_vacancy-inputs_1'!$B2028)</f>
        <v>337</v>
      </c>
      <c r="F2028" s="132">
        <f t="shared" si="62"/>
        <v>8.3086785009861927E-2</v>
      </c>
      <c r="G2028" s="108">
        <f t="shared" si="63"/>
        <v>43466</v>
      </c>
    </row>
    <row r="2029" spans="1:7" x14ac:dyDescent="0.35">
      <c r="A2029" s="72" t="s">
        <v>554</v>
      </c>
      <c r="B2029" s="72" t="s">
        <v>555</v>
      </c>
      <c r="C2029" s="72" t="s">
        <v>1099</v>
      </c>
      <c r="D2029" s="72">
        <f>SUMIFS('Comm_vacancy-LA_data'!E:E,'Comm_vacancy-LA_data'!$D:$D,'Comm_vacancy-inputs_1'!$C2029,'Comm_vacancy-LA_data'!$B:$B,'Comm_vacancy-inputs_1'!$B2029)</f>
        <v>4207</v>
      </c>
      <c r="E2029" s="72">
        <f>SUMIFS('Comm_vacancy-LA_data'!F:F,'Comm_vacancy-LA_data'!$D:$D,'Comm_vacancy-inputs_1'!$C2029,'Comm_vacancy-LA_data'!$B:$B,'Comm_vacancy-inputs_1'!$B2029)</f>
        <v>357</v>
      </c>
      <c r="F2029" s="132">
        <f t="shared" si="62"/>
        <v>8.4858569051580693E-2</v>
      </c>
      <c r="G2029" s="108">
        <f t="shared" si="63"/>
        <v>43374</v>
      </c>
    </row>
    <row r="2030" spans="1:7" x14ac:dyDescent="0.35">
      <c r="A2030" s="72" t="s">
        <v>556</v>
      </c>
      <c r="B2030" s="72" t="s">
        <v>557</v>
      </c>
      <c r="C2030" s="72" t="s">
        <v>1088</v>
      </c>
      <c r="D2030" s="72">
        <f>SUMIFS('Comm_vacancy-LA_data'!E:E,'Comm_vacancy-LA_data'!$D:$D,'Comm_vacancy-inputs_1'!$C2030,'Comm_vacancy-LA_data'!$B:$B,'Comm_vacancy-inputs_1'!$B2030)</f>
        <v>2161</v>
      </c>
      <c r="E2030" s="72">
        <f>SUMIFS('Comm_vacancy-LA_data'!F:F,'Comm_vacancy-LA_data'!$D:$D,'Comm_vacancy-inputs_1'!$C2030,'Comm_vacancy-LA_data'!$B:$B,'Comm_vacancy-inputs_1'!$B2030)</f>
        <v>144</v>
      </c>
      <c r="F2030" s="132">
        <f t="shared" si="62"/>
        <v>6.6635816751503929E-2</v>
      </c>
      <c r="G2030" s="108">
        <f t="shared" si="63"/>
        <v>44378</v>
      </c>
    </row>
    <row r="2031" spans="1:7" x14ac:dyDescent="0.35">
      <c r="A2031" s="72" t="s">
        <v>556</v>
      </c>
      <c r="B2031" s="72" t="s">
        <v>557</v>
      </c>
      <c r="C2031" s="72" t="s">
        <v>1089</v>
      </c>
      <c r="D2031" s="72">
        <f>SUMIFS('Comm_vacancy-LA_data'!E:E,'Comm_vacancy-LA_data'!$D:$D,'Comm_vacancy-inputs_1'!$C2031,'Comm_vacancy-LA_data'!$B:$B,'Comm_vacancy-inputs_1'!$B2031)</f>
        <v>2150</v>
      </c>
      <c r="E2031" s="72">
        <f>SUMIFS('Comm_vacancy-LA_data'!F:F,'Comm_vacancy-LA_data'!$D:$D,'Comm_vacancy-inputs_1'!$C2031,'Comm_vacancy-LA_data'!$B:$B,'Comm_vacancy-inputs_1'!$B2031)</f>
        <v>145</v>
      </c>
      <c r="F2031" s="132">
        <f t="shared" si="62"/>
        <v>6.7441860465116285E-2</v>
      </c>
      <c r="G2031" s="108">
        <f t="shared" si="63"/>
        <v>44287</v>
      </c>
    </row>
    <row r="2032" spans="1:7" x14ac:dyDescent="0.35">
      <c r="A2032" s="72" t="s">
        <v>556</v>
      </c>
      <c r="B2032" s="72" t="s">
        <v>557</v>
      </c>
      <c r="C2032" s="72" t="s">
        <v>1090</v>
      </c>
      <c r="D2032" s="72">
        <f>SUMIFS('Comm_vacancy-LA_data'!E:E,'Comm_vacancy-LA_data'!$D:$D,'Comm_vacancy-inputs_1'!$C2032,'Comm_vacancy-LA_data'!$B:$B,'Comm_vacancy-inputs_1'!$B2032)</f>
        <v>2155</v>
      </c>
      <c r="E2032" s="72">
        <f>SUMIFS('Comm_vacancy-LA_data'!F:F,'Comm_vacancy-LA_data'!$D:$D,'Comm_vacancy-inputs_1'!$C2032,'Comm_vacancy-LA_data'!$B:$B,'Comm_vacancy-inputs_1'!$B2032)</f>
        <v>165</v>
      </c>
      <c r="F2032" s="132">
        <f t="shared" si="62"/>
        <v>7.6566125290023199E-2</v>
      </c>
      <c r="G2032" s="108">
        <f t="shared" si="63"/>
        <v>44197</v>
      </c>
    </row>
    <row r="2033" spans="1:7" x14ac:dyDescent="0.35">
      <c r="A2033" s="72" t="s">
        <v>556</v>
      </c>
      <c r="B2033" s="72" t="s">
        <v>557</v>
      </c>
      <c r="C2033" s="72" t="s">
        <v>1091</v>
      </c>
      <c r="D2033" s="72">
        <f>SUMIFS('Comm_vacancy-LA_data'!E:E,'Comm_vacancy-LA_data'!$D:$D,'Comm_vacancy-inputs_1'!$C2033,'Comm_vacancy-LA_data'!$B:$B,'Comm_vacancy-inputs_1'!$B2033)</f>
        <v>2158</v>
      </c>
      <c r="E2033" s="72">
        <f>SUMIFS('Comm_vacancy-LA_data'!F:F,'Comm_vacancy-LA_data'!$D:$D,'Comm_vacancy-inputs_1'!$C2033,'Comm_vacancy-LA_data'!$B:$B,'Comm_vacancy-inputs_1'!$B2033)</f>
        <v>136</v>
      </c>
      <c r="F2033" s="132">
        <f t="shared" si="62"/>
        <v>6.3021316033364222E-2</v>
      </c>
      <c r="G2033" s="108">
        <f t="shared" si="63"/>
        <v>44105</v>
      </c>
    </row>
    <row r="2034" spans="1:7" x14ac:dyDescent="0.35">
      <c r="A2034" s="72" t="s">
        <v>556</v>
      </c>
      <c r="B2034" s="72" t="s">
        <v>557</v>
      </c>
      <c r="C2034" s="72" t="s">
        <v>1092</v>
      </c>
      <c r="D2034" s="72">
        <f>SUMIFS('Comm_vacancy-LA_data'!E:E,'Comm_vacancy-LA_data'!$D:$D,'Comm_vacancy-inputs_1'!$C2034,'Comm_vacancy-LA_data'!$B:$B,'Comm_vacancy-inputs_1'!$B2034)</f>
        <v>2140</v>
      </c>
      <c r="E2034" s="72">
        <f>SUMIFS('Comm_vacancy-LA_data'!F:F,'Comm_vacancy-LA_data'!$D:$D,'Comm_vacancy-inputs_1'!$C2034,'Comm_vacancy-LA_data'!$B:$B,'Comm_vacancy-inputs_1'!$B2034)</f>
        <v>176</v>
      </c>
      <c r="F2034" s="132">
        <f t="shared" si="62"/>
        <v>8.2242990654205608E-2</v>
      </c>
      <c r="G2034" s="108">
        <f t="shared" si="63"/>
        <v>44013</v>
      </c>
    </row>
    <row r="2035" spans="1:7" x14ac:dyDescent="0.35">
      <c r="A2035" s="72" t="s">
        <v>556</v>
      </c>
      <c r="B2035" s="72" t="s">
        <v>557</v>
      </c>
      <c r="C2035" s="72" t="s">
        <v>1093</v>
      </c>
      <c r="D2035" s="72">
        <f>SUMIFS('Comm_vacancy-LA_data'!E:E,'Comm_vacancy-LA_data'!$D:$D,'Comm_vacancy-inputs_1'!$C2035,'Comm_vacancy-LA_data'!$B:$B,'Comm_vacancy-inputs_1'!$B2035)</f>
        <v>2119</v>
      </c>
      <c r="E2035" s="72">
        <f>SUMIFS('Comm_vacancy-LA_data'!F:F,'Comm_vacancy-LA_data'!$D:$D,'Comm_vacancy-inputs_1'!$C2035,'Comm_vacancy-LA_data'!$B:$B,'Comm_vacancy-inputs_1'!$B2035)</f>
        <v>133</v>
      </c>
      <c r="F2035" s="132">
        <f t="shared" si="62"/>
        <v>6.276545540349221E-2</v>
      </c>
      <c r="G2035" s="108">
        <f t="shared" si="63"/>
        <v>43922</v>
      </c>
    </row>
    <row r="2036" spans="1:7" x14ac:dyDescent="0.35">
      <c r="A2036" s="72" t="s">
        <v>556</v>
      </c>
      <c r="B2036" s="72" t="s">
        <v>557</v>
      </c>
      <c r="C2036" s="72" t="s">
        <v>1094</v>
      </c>
      <c r="D2036" s="72">
        <f>SUMIFS('Comm_vacancy-LA_data'!E:E,'Comm_vacancy-LA_data'!$D:$D,'Comm_vacancy-inputs_1'!$C2036,'Comm_vacancy-LA_data'!$B:$B,'Comm_vacancy-inputs_1'!$B2036)</f>
        <v>2107</v>
      </c>
      <c r="E2036" s="72">
        <f>SUMIFS('Comm_vacancy-LA_data'!F:F,'Comm_vacancy-LA_data'!$D:$D,'Comm_vacancy-inputs_1'!$C2036,'Comm_vacancy-LA_data'!$B:$B,'Comm_vacancy-inputs_1'!$B2036)</f>
        <v>136</v>
      </c>
      <c r="F2036" s="132">
        <f t="shared" si="62"/>
        <v>6.4546748932130998E-2</v>
      </c>
      <c r="G2036" s="108">
        <f t="shared" si="63"/>
        <v>43831</v>
      </c>
    </row>
    <row r="2037" spans="1:7" x14ac:dyDescent="0.35">
      <c r="A2037" s="72" t="s">
        <v>556</v>
      </c>
      <c r="B2037" s="72" t="s">
        <v>557</v>
      </c>
      <c r="C2037" s="72" t="s">
        <v>1095</v>
      </c>
      <c r="D2037" s="72">
        <f>SUMIFS('Comm_vacancy-LA_data'!E:E,'Comm_vacancy-LA_data'!$D:$D,'Comm_vacancy-inputs_1'!$C2037,'Comm_vacancy-LA_data'!$B:$B,'Comm_vacancy-inputs_1'!$B2037)</f>
        <v>2103</v>
      </c>
      <c r="E2037" s="72">
        <f>SUMIFS('Comm_vacancy-LA_data'!F:F,'Comm_vacancy-LA_data'!$D:$D,'Comm_vacancy-inputs_1'!$C2037,'Comm_vacancy-LA_data'!$B:$B,'Comm_vacancy-inputs_1'!$B2037)</f>
        <v>175</v>
      </c>
      <c r="F2037" s="132">
        <f t="shared" si="62"/>
        <v>8.321445553970519E-2</v>
      </c>
      <c r="G2037" s="108">
        <f t="shared" si="63"/>
        <v>43739</v>
      </c>
    </row>
    <row r="2038" spans="1:7" x14ac:dyDescent="0.35">
      <c r="A2038" s="72" t="s">
        <v>556</v>
      </c>
      <c r="B2038" s="72" t="s">
        <v>557</v>
      </c>
      <c r="C2038" s="72" t="s">
        <v>1096</v>
      </c>
      <c r="D2038" s="72">
        <f>SUMIFS('Comm_vacancy-LA_data'!E:E,'Comm_vacancy-LA_data'!$D:$D,'Comm_vacancy-inputs_1'!$C2038,'Comm_vacancy-LA_data'!$B:$B,'Comm_vacancy-inputs_1'!$B2038)</f>
        <v>2109</v>
      </c>
      <c r="E2038" s="72">
        <f>SUMIFS('Comm_vacancy-LA_data'!F:F,'Comm_vacancy-LA_data'!$D:$D,'Comm_vacancy-inputs_1'!$C2038,'Comm_vacancy-LA_data'!$B:$B,'Comm_vacancy-inputs_1'!$B2038)</f>
        <v>175</v>
      </c>
      <c r="F2038" s="132">
        <f t="shared" si="62"/>
        <v>8.2977714556661919E-2</v>
      </c>
      <c r="G2038" s="108">
        <f t="shared" si="63"/>
        <v>43647</v>
      </c>
    </row>
    <row r="2039" spans="1:7" x14ac:dyDescent="0.35">
      <c r="A2039" s="72" t="s">
        <v>556</v>
      </c>
      <c r="B2039" s="72" t="s">
        <v>557</v>
      </c>
      <c r="C2039" s="72" t="s">
        <v>1097</v>
      </c>
      <c r="D2039" s="72">
        <f>SUMIFS('Comm_vacancy-LA_data'!E:E,'Comm_vacancy-LA_data'!$D:$D,'Comm_vacancy-inputs_1'!$C2039,'Comm_vacancy-LA_data'!$B:$B,'Comm_vacancy-inputs_1'!$B2039)</f>
        <v>2097</v>
      </c>
      <c r="E2039" s="72">
        <f>SUMIFS('Comm_vacancy-LA_data'!F:F,'Comm_vacancy-LA_data'!$D:$D,'Comm_vacancy-inputs_1'!$C2039,'Comm_vacancy-LA_data'!$B:$B,'Comm_vacancy-inputs_1'!$B2039)</f>
        <v>163</v>
      </c>
      <c r="F2039" s="132">
        <f t="shared" si="62"/>
        <v>7.7730090605627092E-2</v>
      </c>
      <c r="G2039" s="108">
        <f t="shared" si="63"/>
        <v>43556</v>
      </c>
    </row>
    <row r="2040" spans="1:7" x14ac:dyDescent="0.35">
      <c r="A2040" s="72" t="s">
        <v>556</v>
      </c>
      <c r="B2040" s="72" t="s">
        <v>557</v>
      </c>
      <c r="C2040" s="72" t="s">
        <v>1098</v>
      </c>
      <c r="D2040" s="72">
        <f>SUMIFS('Comm_vacancy-LA_data'!E:E,'Comm_vacancy-LA_data'!$D:$D,'Comm_vacancy-inputs_1'!$C2040,'Comm_vacancy-LA_data'!$B:$B,'Comm_vacancy-inputs_1'!$B2040)</f>
        <v>2070</v>
      </c>
      <c r="E2040" s="72">
        <f>SUMIFS('Comm_vacancy-LA_data'!F:F,'Comm_vacancy-LA_data'!$D:$D,'Comm_vacancy-inputs_1'!$C2040,'Comm_vacancy-LA_data'!$B:$B,'Comm_vacancy-inputs_1'!$B2040)</f>
        <v>164</v>
      </c>
      <c r="F2040" s="132">
        <f t="shared" si="62"/>
        <v>7.922705314009662E-2</v>
      </c>
      <c r="G2040" s="108">
        <f t="shared" si="63"/>
        <v>43466</v>
      </c>
    </row>
    <row r="2041" spans="1:7" x14ac:dyDescent="0.35">
      <c r="A2041" s="72" t="s">
        <v>556</v>
      </c>
      <c r="B2041" s="72" t="s">
        <v>557</v>
      </c>
      <c r="C2041" s="72" t="s">
        <v>1099</v>
      </c>
      <c r="D2041" s="72">
        <f>SUMIFS('Comm_vacancy-LA_data'!E:E,'Comm_vacancy-LA_data'!$D:$D,'Comm_vacancy-inputs_1'!$C2041,'Comm_vacancy-LA_data'!$B:$B,'Comm_vacancy-inputs_1'!$B2041)</f>
        <v>2158</v>
      </c>
      <c r="E2041" s="72">
        <f>SUMIFS('Comm_vacancy-LA_data'!F:F,'Comm_vacancy-LA_data'!$D:$D,'Comm_vacancy-inputs_1'!$C2041,'Comm_vacancy-LA_data'!$B:$B,'Comm_vacancy-inputs_1'!$B2041)</f>
        <v>168</v>
      </c>
      <c r="F2041" s="132">
        <f t="shared" si="62"/>
        <v>7.7849860982391106E-2</v>
      </c>
      <c r="G2041" s="108">
        <f t="shared" si="63"/>
        <v>43374</v>
      </c>
    </row>
    <row r="2042" spans="1:7" x14ac:dyDescent="0.35">
      <c r="A2042" s="72" t="s">
        <v>558</v>
      </c>
      <c r="B2042" s="72" t="s">
        <v>559</v>
      </c>
      <c r="C2042" s="72" t="s">
        <v>1088</v>
      </c>
      <c r="D2042" s="72">
        <f>SUMIFS('Comm_vacancy-LA_data'!E:E,'Comm_vacancy-LA_data'!$D:$D,'Comm_vacancy-inputs_1'!$C2042,'Comm_vacancy-LA_data'!$B:$B,'Comm_vacancy-inputs_1'!$B2042)</f>
        <v>2476</v>
      </c>
      <c r="E2042" s="72">
        <f>SUMIFS('Comm_vacancy-LA_data'!F:F,'Comm_vacancy-LA_data'!$D:$D,'Comm_vacancy-inputs_1'!$C2042,'Comm_vacancy-LA_data'!$B:$B,'Comm_vacancy-inputs_1'!$B2042)</f>
        <v>181</v>
      </c>
      <c r="F2042" s="132">
        <f t="shared" si="62"/>
        <v>7.3101777059773831E-2</v>
      </c>
      <c r="G2042" s="108">
        <f t="shared" si="63"/>
        <v>44378</v>
      </c>
    </row>
    <row r="2043" spans="1:7" x14ac:dyDescent="0.35">
      <c r="A2043" s="72" t="s">
        <v>558</v>
      </c>
      <c r="B2043" s="72" t="s">
        <v>559</v>
      </c>
      <c r="C2043" s="72" t="s">
        <v>1089</v>
      </c>
      <c r="D2043" s="72">
        <f>SUMIFS('Comm_vacancy-LA_data'!E:E,'Comm_vacancy-LA_data'!$D:$D,'Comm_vacancy-inputs_1'!$C2043,'Comm_vacancy-LA_data'!$B:$B,'Comm_vacancy-inputs_1'!$B2043)</f>
        <v>2480</v>
      </c>
      <c r="E2043" s="72">
        <f>SUMIFS('Comm_vacancy-LA_data'!F:F,'Comm_vacancy-LA_data'!$D:$D,'Comm_vacancy-inputs_1'!$C2043,'Comm_vacancy-LA_data'!$B:$B,'Comm_vacancy-inputs_1'!$B2043)</f>
        <v>185</v>
      </c>
      <c r="F2043" s="132">
        <f t="shared" si="62"/>
        <v>7.459677419354839E-2</v>
      </c>
      <c r="G2043" s="108">
        <f t="shared" si="63"/>
        <v>44287</v>
      </c>
    </row>
    <row r="2044" spans="1:7" x14ac:dyDescent="0.35">
      <c r="A2044" s="72" t="s">
        <v>558</v>
      </c>
      <c r="B2044" s="72" t="s">
        <v>559</v>
      </c>
      <c r="C2044" s="72" t="s">
        <v>1090</v>
      </c>
      <c r="D2044" s="72">
        <f>SUMIFS('Comm_vacancy-LA_data'!E:E,'Comm_vacancy-LA_data'!$D:$D,'Comm_vacancy-inputs_1'!$C2044,'Comm_vacancy-LA_data'!$B:$B,'Comm_vacancy-inputs_1'!$B2044)</f>
        <v>2475</v>
      </c>
      <c r="E2044" s="72">
        <f>SUMIFS('Comm_vacancy-LA_data'!F:F,'Comm_vacancy-LA_data'!$D:$D,'Comm_vacancy-inputs_1'!$C2044,'Comm_vacancy-LA_data'!$B:$B,'Comm_vacancy-inputs_1'!$B2044)</f>
        <v>190</v>
      </c>
      <c r="F2044" s="132">
        <f t="shared" si="62"/>
        <v>7.6767676767676762E-2</v>
      </c>
      <c r="G2044" s="108">
        <f t="shared" si="63"/>
        <v>44197</v>
      </c>
    </row>
    <row r="2045" spans="1:7" x14ac:dyDescent="0.35">
      <c r="A2045" s="72" t="s">
        <v>558</v>
      </c>
      <c r="B2045" s="72" t="s">
        <v>559</v>
      </c>
      <c r="C2045" s="72" t="s">
        <v>1091</v>
      </c>
      <c r="D2045" s="72">
        <f>SUMIFS('Comm_vacancy-LA_data'!E:E,'Comm_vacancy-LA_data'!$D:$D,'Comm_vacancy-inputs_1'!$C2045,'Comm_vacancy-LA_data'!$B:$B,'Comm_vacancy-inputs_1'!$B2045)</f>
        <v>2466</v>
      </c>
      <c r="E2045" s="72">
        <f>SUMIFS('Comm_vacancy-LA_data'!F:F,'Comm_vacancy-LA_data'!$D:$D,'Comm_vacancy-inputs_1'!$C2045,'Comm_vacancy-LA_data'!$B:$B,'Comm_vacancy-inputs_1'!$B2045)</f>
        <v>190</v>
      </c>
      <c r="F2045" s="132">
        <f t="shared" si="62"/>
        <v>7.7047850770478502E-2</v>
      </c>
      <c r="G2045" s="108">
        <f t="shared" si="63"/>
        <v>44105</v>
      </c>
    </row>
    <row r="2046" spans="1:7" x14ac:dyDescent="0.35">
      <c r="A2046" s="72" t="s">
        <v>558</v>
      </c>
      <c r="B2046" s="72" t="s">
        <v>559</v>
      </c>
      <c r="C2046" s="72" t="s">
        <v>1092</v>
      </c>
      <c r="D2046" s="72">
        <f>SUMIFS('Comm_vacancy-LA_data'!E:E,'Comm_vacancy-LA_data'!$D:$D,'Comm_vacancy-inputs_1'!$C2046,'Comm_vacancy-LA_data'!$B:$B,'Comm_vacancy-inputs_1'!$B2046)</f>
        <v>2467</v>
      </c>
      <c r="E2046" s="72">
        <f>SUMIFS('Comm_vacancy-LA_data'!F:F,'Comm_vacancy-LA_data'!$D:$D,'Comm_vacancy-inputs_1'!$C2046,'Comm_vacancy-LA_data'!$B:$B,'Comm_vacancy-inputs_1'!$B2046)</f>
        <v>194</v>
      </c>
      <c r="F2046" s="132">
        <f t="shared" si="62"/>
        <v>7.8638021888933929E-2</v>
      </c>
      <c r="G2046" s="108">
        <f t="shared" si="63"/>
        <v>44013</v>
      </c>
    </row>
    <row r="2047" spans="1:7" x14ac:dyDescent="0.35">
      <c r="A2047" s="72" t="s">
        <v>558</v>
      </c>
      <c r="B2047" s="72" t="s">
        <v>559</v>
      </c>
      <c r="C2047" s="72" t="s">
        <v>1093</v>
      </c>
      <c r="D2047" s="72">
        <f>SUMIFS('Comm_vacancy-LA_data'!E:E,'Comm_vacancy-LA_data'!$D:$D,'Comm_vacancy-inputs_1'!$C2047,'Comm_vacancy-LA_data'!$B:$B,'Comm_vacancy-inputs_1'!$B2047)</f>
        <v>2463</v>
      </c>
      <c r="E2047" s="72">
        <f>SUMIFS('Comm_vacancy-LA_data'!F:F,'Comm_vacancy-LA_data'!$D:$D,'Comm_vacancy-inputs_1'!$C2047,'Comm_vacancy-LA_data'!$B:$B,'Comm_vacancy-inputs_1'!$B2047)</f>
        <v>191</v>
      </c>
      <c r="F2047" s="132">
        <f t="shared" si="62"/>
        <v>7.7547706049533094E-2</v>
      </c>
      <c r="G2047" s="108">
        <f t="shared" si="63"/>
        <v>43922</v>
      </c>
    </row>
    <row r="2048" spans="1:7" x14ac:dyDescent="0.35">
      <c r="A2048" s="72" t="s">
        <v>558</v>
      </c>
      <c r="B2048" s="72" t="s">
        <v>559</v>
      </c>
      <c r="C2048" s="72" t="s">
        <v>1094</v>
      </c>
      <c r="D2048" s="72">
        <f>SUMIFS('Comm_vacancy-LA_data'!E:E,'Comm_vacancy-LA_data'!$D:$D,'Comm_vacancy-inputs_1'!$C2048,'Comm_vacancy-LA_data'!$B:$B,'Comm_vacancy-inputs_1'!$B2048)</f>
        <v>2440</v>
      </c>
      <c r="E2048" s="72">
        <f>SUMIFS('Comm_vacancy-LA_data'!F:F,'Comm_vacancy-LA_data'!$D:$D,'Comm_vacancy-inputs_1'!$C2048,'Comm_vacancy-LA_data'!$B:$B,'Comm_vacancy-inputs_1'!$B2048)</f>
        <v>212</v>
      </c>
      <c r="F2048" s="132">
        <f t="shared" si="62"/>
        <v>8.6885245901639346E-2</v>
      </c>
      <c r="G2048" s="108">
        <f t="shared" si="63"/>
        <v>43831</v>
      </c>
    </row>
    <row r="2049" spans="1:7" x14ac:dyDescent="0.35">
      <c r="A2049" s="72" t="s">
        <v>558</v>
      </c>
      <c r="B2049" s="72" t="s">
        <v>559</v>
      </c>
      <c r="C2049" s="72" t="s">
        <v>1095</v>
      </c>
      <c r="D2049" s="72">
        <f>SUMIFS('Comm_vacancy-LA_data'!E:E,'Comm_vacancy-LA_data'!$D:$D,'Comm_vacancy-inputs_1'!$C2049,'Comm_vacancy-LA_data'!$B:$B,'Comm_vacancy-inputs_1'!$B2049)</f>
        <v>2428</v>
      </c>
      <c r="E2049" s="72">
        <f>SUMIFS('Comm_vacancy-LA_data'!F:F,'Comm_vacancy-LA_data'!$D:$D,'Comm_vacancy-inputs_1'!$C2049,'Comm_vacancy-LA_data'!$B:$B,'Comm_vacancy-inputs_1'!$B2049)</f>
        <v>210</v>
      </c>
      <c r="F2049" s="132">
        <f t="shared" si="62"/>
        <v>8.6490939044481061E-2</v>
      </c>
      <c r="G2049" s="108">
        <f t="shared" si="63"/>
        <v>43739</v>
      </c>
    </row>
    <row r="2050" spans="1:7" x14ac:dyDescent="0.35">
      <c r="A2050" s="72" t="s">
        <v>558</v>
      </c>
      <c r="B2050" s="72" t="s">
        <v>559</v>
      </c>
      <c r="C2050" s="72" t="s">
        <v>1096</v>
      </c>
      <c r="D2050" s="72">
        <f>SUMIFS('Comm_vacancy-LA_data'!E:E,'Comm_vacancy-LA_data'!$D:$D,'Comm_vacancy-inputs_1'!$C2050,'Comm_vacancy-LA_data'!$B:$B,'Comm_vacancy-inputs_1'!$B2050)</f>
        <v>2428</v>
      </c>
      <c r="E2050" s="72">
        <f>SUMIFS('Comm_vacancy-LA_data'!F:F,'Comm_vacancy-LA_data'!$D:$D,'Comm_vacancy-inputs_1'!$C2050,'Comm_vacancy-LA_data'!$B:$B,'Comm_vacancy-inputs_1'!$B2050)</f>
        <v>216</v>
      </c>
      <c r="F2050" s="132">
        <f t="shared" si="62"/>
        <v>8.8962108731466233E-2</v>
      </c>
      <c r="G2050" s="108">
        <f t="shared" si="63"/>
        <v>43647</v>
      </c>
    </row>
    <row r="2051" spans="1:7" x14ac:dyDescent="0.35">
      <c r="A2051" s="72" t="s">
        <v>558</v>
      </c>
      <c r="B2051" s="72" t="s">
        <v>559</v>
      </c>
      <c r="C2051" s="72" t="s">
        <v>1097</v>
      </c>
      <c r="D2051" s="72">
        <f>SUMIFS('Comm_vacancy-LA_data'!E:E,'Comm_vacancy-LA_data'!$D:$D,'Comm_vacancy-inputs_1'!$C2051,'Comm_vacancy-LA_data'!$B:$B,'Comm_vacancy-inputs_1'!$B2051)</f>
        <v>2426</v>
      </c>
      <c r="E2051" s="72">
        <f>SUMIFS('Comm_vacancy-LA_data'!F:F,'Comm_vacancy-LA_data'!$D:$D,'Comm_vacancy-inputs_1'!$C2051,'Comm_vacancy-LA_data'!$B:$B,'Comm_vacancy-inputs_1'!$B2051)</f>
        <v>172</v>
      </c>
      <c r="F2051" s="132">
        <f t="shared" ref="F2051:F2114" si="64">IF(E2051&lt;&gt;0,E2051/D2051,"-")</f>
        <v>7.0898598516075842E-2</v>
      </c>
      <c r="G2051" s="108">
        <f t="shared" ref="G2051:G2114" si="65">DATE(LEFT(C2051,4),RIGHT(LEFT(C2051,7),2),1)</f>
        <v>43556</v>
      </c>
    </row>
    <row r="2052" spans="1:7" x14ac:dyDescent="0.35">
      <c r="A2052" s="72" t="s">
        <v>558</v>
      </c>
      <c r="B2052" s="72" t="s">
        <v>559</v>
      </c>
      <c r="C2052" s="72" t="s">
        <v>1098</v>
      </c>
      <c r="D2052" s="72">
        <f>SUMIFS('Comm_vacancy-LA_data'!E:E,'Comm_vacancy-LA_data'!$D:$D,'Comm_vacancy-inputs_1'!$C2052,'Comm_vacancy-LA_data'!$B:$B,'Comm_vacancy-inputs_1'!$B2052)</f>
        <v>2402</v>
      </c>
      <c r="E2052" s="72">
        <f>SUMIFS('Comm_vacancy-LA_data'!F:F,'Comm_vacancy-LA_data'!$D:$D,'Comm_vacancy-inputs_1'!$C2052,'Comm_vacancy-LA_data'!$B:$B,'Comm_vacancy-inputs_1'!$B2052)</f>
        <v>171</v>
      </c>
      <c r="F2052" s="132">
        <f t="shared" si="64"/>
        <v>7.1190674437968365E-2</v>
      </c>
      <c r="G2052" s="108">
        <f t="shared" si="65"/>
        <v>43466</v>
      </c>
    </row>
    <row r="2053" spans="1:7" x14ac:dyDescent="0.35">
      <c r="A2053" s="72" t="s">
        <v>558</v>
      </c>
      <c r="B2053" s="72" t="s">
        <v>559</v>
      </c>
      <c r="C2053" s="72" t="s">
        <v>1099</v>
      </c>
      <c r="D2053" s="72">
        <f>SUMIFS('Comm_vacancy-LA_data'!E:E,'Comm_vacancy-LA_data'!$D:$D,'Comm_vacancy-inputs_1'!$C2053,'Comm_vacancy-LA_data'!$B:$B,'Comm_vacancy-inputs_1'!$B2053)</f>
        <v>2518</v>
      </c>
      <c r="E2053" s="72">
        <f>SUMIFS('Comm_vacancy-LA_data'!F:F,'Comm_vacancy-LA_data'!$D:$D,'Comm_vacancy-inputs_1'!$C2053,'Comm_vacancy-LA_data'!$B:$B,'Comm_vacancy-inputs_1'!$B2053)</f>
        <v>198</v>
      </c>
      <c r="F2053" s="132">
        <f t="shared" si="64"/>
        <v>7.8633836378077845E-2</v>
      </c>
      <c r="G2053" s="108">
        <f t="shared" si="65"/>
        <v>43374</v>
      </c>
    </row>
    <row r="2054" spans="1:7" x14ac:dyDescent="0.35">
      <c r="A2054" s="72" t="s">
        <v>560</v>
      </c>
      <c r="B2054" s="72" t="s">
        <v>561</v>
      </c>
      <c r="C2054" s="72" t="s">
        <v>1088</v>
      </c>
      <c r="D2054" s="72">
        <f>SUMIFS('Comm_vacancy-LA_data'!E:E,'Comm_vacancy-LA_data'!$D:$D,'Comm_vacancy-inputs_1'!$C2054,'Comm_vacancy-LA_data'!$B:$B,'Comm_vacancy-inputs_1'!$B2054)</f>
        <v>20737</v>
      </c>
      <c r="E2054" s="72">
        <f>SUMIFS('Comm_vacancy-LA_data'!F:F,'Comm_vacancy-LA_data'!$D:$D,'Comm_vacancy-inputs_1'!$C2054,'Comm_vacancy-LA_data'!$B:$B,'Comm_vacancy-inputs_1'!$B2054)</f>
        <v>4327</v>
      </c>
      <c r="F2054" s="132">
        <f t="shared" si="64"/>
        <v>0.20866084776004243</v>
      </c>
      <c r="G2054" s="108">
        <f t="shared" si="65"/>
        <v>44378</v>
      </c>
    </row>
    <row r="2055" spans="1:7" x14ac:dyDescent="0.35">
      <c r="A2055" s="72" t="s">
        <v>560</v>
      </c>
      <c r="B2055" s="72" t="s">
        <v>561</v>
      </c>
      <c r="C2055" s="72" t="s">
        <v>1089</v>
      </c>
      <c r="D2055" s="72">
        <f>SUMIFS('Comm_vacancy-LA_data'!E:E,'Comm_vacancy-LA_data'!$D:$D,'Comm_vacancy-inputs_1'!$C2055,'Comm_vacancy-LA_data'!$B:$B,'Comm_vacancy-inputs_1'!$B2055)</f>
        <v>20694</v>
      </c>
      <c r="E2055" s="72">
        <f>SUMIFS('Comm_vacancy-LA_data'!F:F,'Comm_vacancy-LA_data'!$D:$D,'Comm_vacancy-inputs_1'!$C2055,'Comm_vacancy-LA_data'!$B:$B,'Comm_vacancy-inputs_1'!$B2055)</f>
        <v>4128</v>
      </c>
      <c r="F2055" s="132">
        <f t="shared" si="64"/>
        <v>0.19947810959698464</v>
      </c>
      <c r="G2055" s="108">
        <f t="shared" si="65"/>
        <v>44287</v>
      </c>
    </row>
    <row r="2056" spans="1:7" x14ac:dyDescent="0.35">
      <c r="A2056" s="72" t="s">
        <v>560</v>
      </c>
      <c r="B2056" s="72" t="s">
        <v>561</v>
      </c>
      <c r="C2056" s="72" t="s">
        <v>1090</v>
      </c>
      <c r="D2056" s="72">
        <f>SUMIFS('Comm_vacancy-LA_data'!E:E,'Comm_vacancy-LA_data'!$D:$D,'Comm_vacancy-inputs_1'!$C2056,'Comm_vacancy-LA_data'!$B:$B,'Comm_vacancy-inputs_1'!$B2056)</f>
        <v>20671</v>
      </c>
      <c r="E2056" s="72">
        <f>SUMIFS('Comm_vacancy-LA_data'!F:F,'Comm_vacancy-LA_data'!$D:$D,'Comm_vacancy-inputs_1'!$C2056,'Comm_vacancy-LA_data'!$B:$B,'Comm_vacancy-inputs_1'!$B2056)</f>
        <v>3722</v>
      </c>
      <c r="F2056" s="132">
        <f t="shared" si="64"/>
        <v>0.18005901988292777</v>
      </c>
      <c r="G2056" s="108">
        <f t="shared" si="65"/>
        <v>44197</v>
      </c>
    </row>
    <row r="2057" spans="1:7" x14ac:dyDescent="0.35">
      <c r="A2057" s="72" t="s">
        <v>560</v>
      </c>
      <c r="B2057" s="72" t="s">
        <v>561</v>
      </c>
      <c r="C2057" s="72" t="s">
        <v>1091</v>
      </c>
      <c r="D2057" s="72">
        <f>SUMIFS('Comm_vacancy-LA_data'!E:E,'Comm_vacancy-LA_data'!$D:$D,'Comm_vacancy-inputs_1'!$C2057,'Comm_vacancy-LA_data'!$B:$B,'Comm_vacancy-inputs_1'!$B2057)</f>
        <v>20613</v>
      </c>
      <c r="E2057" s="72">
        <f>SUMIFS('Comm_vacancy-LA_data'!F:F,'Comm_vacancy-LA_data'!$D:$D,'Comm_vacancy-inputs_1'!$C2057,'Comm_vacancy-LA_data'!$B:$B,'Comm_vacancy-inputs_1'!$B2057)</f>
        <v>3764</v>
      </c>
      <c r="F2057" s="132">
        <f t="shared" si="64"/>
        <v>0.1826032115655169</v>
      </c>
      <c r="G2057" s="108">
        <f t="shared" si="65"/>
        <v>44105</v>
      </c>
    </row>
    <row r="2058" spans="1:7" x14ac:dyDescent="0.35">
      <c r="A2058" s="72" t="s">
        <v>560</v>
      </c>
      <c r="B2058" s="72" t="s">
        <v>561</v>
      </c>
      <c r="C2058" s="72" t="s">
        <v>1092</v>
      </c>
      <c r="D2058" s="72">
        <f>SUMIFS('Comm_vacancy-LA_data'!E:E,'Comm_vacancy-LA_data'!$D:$D,'Comm_vacancy-inputs_1'!$C2058,'Comm_vacancy-LA_data'!$B:$B,'Comm_vacancy-inputs_1'!$B2058)</f>
        <v>20611</v>
      </c>
      <c r="E2058" s="72">
        <f>SUMIFS('Comm_vacancy-LA_data'!F:F,'Comm_vacancy-LA_data'!$D:$D,'Comm_vacancy-inputs_1'!$C2058,'Comm_vacancy-LA_data'!$B:$B,'Comm_vacancy-inputs_1'!$B2058)</f>
        <v>3669</v>
      </c>
      <c r="F2058" s="132">
        <f t="shared" si="64"/>
        <v>0.17801174130318762</v>
      </c>
      <c r="G2058" s="108">
        <f t="shared" si="65"/>
        <v>44013</v>
      </c>
    </row>
    <row r="2059" spans="1:7" x14ac:dyDescent="0.35">
      <c r="A2059" s="72" t="s">
        <v>560</v>
      </c>
      <c r="B2059" s="72" t="s">
        <v>561</v>
      </c>
      <c r="C2059" s="72" t="s">
        <v>1093</v>
      </c>
      <c r="D2059" s="72">
        <f>SUMIFS('Comm_vacancy-LA_data'!E:E,'Comm_vacancy-LA_data'!$D:$D,'Comm_vacancy-inputs_1'!$C2059,'Comm_vacancy-LA_data'!$B:$B,'Comm_vacancy-inputs_1'!$B2059)</f>
        <v>20545</v>
      </c>
      <c r="E2059" s="72">
        <f>SUMIFS('Comm_vacancy-LA_data'!F:F,'Comm_vacancy-LA_data'!$D:$D,'Comm_vacancy-inputs_1'!$C2059,'Comm_vacancy-LA_data'!$B:$B,'Comm_vacancy-inputs_1'!$B2059)</f>
        <v>3715</v>
      </c>
      <c r="F2059" s="132">
        <f t="shared" si="64"/>
        <v>0.18082258457045511</v>
      </c>
      <c r="G2059" s="108">
        <f t="shared" si="65"/>
        <v>43922</v>
      </c>
    </row>
    <row r="2060" spans="1:7" x14ac:dyDescent="0.35">
      <c r="A2060" s="72" t="s">
        <v>560</v>
      </c>
      <c r="B2060" s="72" t="s">
        <v>561</v>
      </c>
      <c r="C2060" s="72" t="s">
        <v>1094</v>
      </c>
      <c r="D2060" s="72">
        <f>SUMIFS('Comm_vacancy-LA_data'!E:E,'Comm_vacancy-LA_data'!$D:$D,'Comm_vacancy-inputs_1'!$C2060,'Comm_vacancy-LA_data'!$B:$B,'Comm_vacancy-inputs_1'!$B2060)</f>
        <v>20415</v>
      </c>
      <c r="E2060" s="72">
        <f>SUMIFS('Comm_vacancy-LA_data'!F:F,'Comm_vacancy-LA_data'!$D:$D,'Comm_vacancy-inputs_1'!$C2060,'Comm_vacancy-LA_data'!$B:$B,'Comm_vacancy-inputs_1'!$B2060)</f>
        <v>3840</v>
      </c>
      <c r="F2060" s="132">
        <f t="shared" si="64"/>
        <v>0.18809698750918441</v>
      </c>
      <c r="G2060" s="108">
        <f t="shared" si="65"/>
        <v>43831</v>
      </c>
    </row>
    <row r="2061" spans="1:7" x14ac:dyDescent="0.35">
      <c r="A2061" s="72" t="s">
        <v>560</v>
      </c>
      <c r="B2061" s="72" t="s">
        <v>561</v>
      </c>
      <c r="C2061" s="72" t="s">
        <v>1095</v>
      </c>
      <c r="D2061" s="72">
        <f>SUMIFS('Comm_vacancy-LA_data'!E:E,'Comm_vacancy-LA_data'!$D:$D,'Comm_vacancy-inputs_1'!$C2061,'Comm_vacancy-LA_data'!$B:$B,'Comm_vacancy-inputs_1'!$B2061)</f>
        <v>20434</v>
      </c>
      <c r="E2061" s="72">
        <f>SUMIFS('Comm_vacancy-LA_data'!F:F,'Comm_vacancy-LA_data'!$D:$D,'Comm_vacancy-inputs_1'!$C2061,'Comm_vacancy-LA_data'!$B:$B,'Comm_vacancy-inputs_1'!$B2061)</f>
        <v>3777</v>
      </c>
      <c r="F2061" s="132">
        <f t="shared" si="64"/>
        <v>0.18483899383380639</v>
      </c>
      <c r="G2061" s="108">
        <f t="shared" si="65"/>
        <v>43739</v>
      </c>
    </row>
    <row r="2062" spans="1:7" x14ac:dyDescent="0.35">
      <c r="A2062" s="72" t="s">
        <v>560</v>
      </c>
      <c r="B2062" s="72" t="s">
        <v>561</v>
      </c>
      <c r="C2062" s="72" t="s">
        <v>1096</v>
      </c>
      <c r="D2062" s="72">
        <f>SUMIFS('Comm_vacancy-LA_data'!E:E,'Comm_vacancy-LA_data'!$D:$D,'Comm_vacancy-inputs_1'!$C2062,'Comm_vacancy-LA_data'!$B:$B,'Comm_vacancy-inputs_1'!$B2062)</f>
        <v>20433</v>
      </c>
      <c r="E2062" s="72">
        <f>SUMIFS('Comm_vacancy-LA_data'!F:F,'Comm_vacancy-LA_data'!$D:$D,'Comm_vacancy-inputs_1'!$C2062,'Comm_vacancy-LA_data'!$B:$B,'Comm_vacancy-inputs_1'!$B2062)</f>
        <v>3819</v>
      </c>
      <c r="F2062" s="132">
        <f t="shared" si="64"/>
        <v>0.18690353839377477</v>
      </c>
      <c r="G2062" s="108">
        <f t="shared" si="65"/>
        <v>43647</v>
      </c>
    </row>
    <row r="2063" spans="1:7" x14ac:dyDescent="0.35">
      <c r="A2063" s="72" t="s">
        <v>560</v>
      </c>
      <c r="B2063" s="72" t="s">
        <v>561</v>
      </c>
      <c r="C2063" s="72" t="s">
        <v>1097</v>
      </c>
      <c r="D2063" s="72">
        <f>SUMIFS('Comm_vacancy-LA_data'!E:E,'Comm_vacancy-LA_data'!$D:$D,'Comm_vacancy-inputs_1'!$C2063,'Comm_vacancy-LA_data'!$B:$B,'Comm_vacancy-inputs_1'!$B2063)</f>
        <v>20436</v>
      </c>
      <c r="E2063" s="72">
        <f>SUMIFS('Comm_vacancy-LA_data'!F:F,'Comm_vacancy-LA_data'!$D:$D,'Comm_vacancy-inputs_1'!$C2063,'Comm_vacancy-LA_data'!$B:$B,'Comm_vacancy-inputs_1'!$B2063)</f>
        <v>3417</v>
      </c>
      <c r="F2063" s="132">
        <f t="shared" si="64"/>
        <v>0.16720493247210805</v>
      </c>
      <c r="G2063" s="108">
        <f t="shared" si="65"/>
        <v>43556</v>
      </c>
    </row>
    <row r="2064" spans="1:7" x14ac:dyDescent="0.35">
      <c r="A2064" s="72" t="s">
        <v>560</v>
      </c>
      <c r="B2064" s="72" t="s">
        <v>561</v>
      </c>
      <c r="C2064" s="72" t="s">
        <v>1098</v>
      </c>
      <c r="D2064" s="72">
        <f>SUMIFS('Comm_vacancy-LA_data'!E:E,'Comm_vacancy-LA_data'!$D:$D,'Comm_vacancy-inputs_1'!$C2064,'Comm_vacancy-LA_data'!$B:$B,'Comm_vacancy-inputs_1'!$B2064)</f>
        <v>19791</v>
      </c>
      <c r="E2064" s="72">
        <f>SUMIFS('Comm_vacancy-LA_data'!F:F,'Comm_vacancy-LA_data'!$D:$D,'Comm_vacancy-inputs_1'!$C2064,'Comm_vacancy-LA_data'!$B:$B,'Comm_vacancy-inputs_1'!$B2064)</f>
        <v>3345</v>
      </c>
      <c r="F2064" s="132">
        <f t="shared" si="64"/>
        <v>0.16901621949370926</v>
      </c>
      <c r="G2064" s="108">
        <f t="shared" si="65"/>
        <v>43466</v>
      </c>
    </row>
    <row r="2065" spans="1:7" x14ac:dyDescent="0.35">
      <c r="A2065" s="72" t="s">
        <v>560</v>
      </c>
      <c r="B2065" s="72" t="s">
        <v>561</v>
      </c>
      <c r="C2065" s="72" t="s">
        <v>1099</v>
      </c>
      <c r="D2065" s="72">
        <f>SUMIFS('Comm_vacancy-LA_data'!E:E,'Comm_vacancy-LA_data'!$D:$D,'Comm_vacancy-inputs_1'!$C2065,'Comm_vacancy-LA_data'!$B:$B,'Comm_vacancy-inputs_1'!$B2065)</f>
        <v>20901</v>
      </c>
      <c r="E2065" s="72">
        <f>SUMIFS('Comm_vacancy-LA_data'!F:F,'Comm_vacancy-LA_data'!$D:$D,'Comm_vacancy-inputs_1'!$C2065,'Comm_vacancy-LA_data'!$B:$B,'Comm_vacancy-inputs_1'!$B2065)</f>
        <v>3907</v>
      </c>
      <c r="F2065" s="132">
        <f t="shared" si="64"/>
        <v>0.18692885507870438</v>
      </c>
      <c r="G2065" s="108">
        <f t="shared" si="65"/>
        <v>43374</v>
      </c>
    </row>
    <row r="2066" spans="1:7" x14ac:dyDescent="0.35">
      <c r="A2066" s="72" t="s">
        <v>562</v>
      </c>
      <c r="B2066" s="72" t="s">
        <v>563</v>
      </c>
      <c r="C2066" s="72" t="s">
        <v>1088</v>
      </c>
      <c r="D2066" s="72">
        <f>SUMIFS('Comm_vacancy-LA_data'!E:E,'Comm_vacancy-LA_data'!$D:$D,'Comm_vacancy-inputs_1'!$C2066,'Comm_vacancy-LA_data'!$B:$B,'Comm_vacancy-inputs_1'!$B2066)</f>
        <v>3061</v>
      </c>
      <c r="E2066" s="72">
        <f>SUMIFS('Comm_vacancy-LA_data'!F:F,'Comm_vacancy-LA_data'!$D:$D,'Comm_vacancy-inputs_1'!$C2066,'Comm_vacancy-LA_data'!$B:$B,'Comm_vacancy-inputs_1'!$B2066)</f>
        <v>57</v>
      </c>
      <c r="F2066" s="132">
        <f t="shared" si="64"/>
        <v>1.8621365566808233E-2</v>
      </c>
      <c r="G2066" s="108">
        <f t="shared" si="65"/>
        <v>44378</v>
      </c>
    </row>
    <row r="2067" spans="1:7" x14ac:dyDescent="0.35">
      <c r="A2067" s="72" t="s">
        <v>562</v>
      </c>
      <c r="B2067" s="72" t="s">
        <v>563</v>
      </c>
      <c r="C2067" s="72" t="s">
        <v>1089</v>
      </c>
      <c r="D2067" s="72">
        <f>SUMIFS('Comm_vacancy-LA_data'!E:E,'Comm_vacancy-LA_data'!$D:$D,'Comm_vacancy-inputs_1'!$C2067,'Comm_vacancy-LA_data'!$B:$B,'Comm_vacancy-inputs_1'!$B2067)</f>
        <v>3068</v>
      </c>
      <c r="E2067" s="72">
        <f>SUMIFS('Comm_vacancy-LA_data'!F:F,'Comm_vacancy-LA_data'!$D:$D,'Comm_vacancy-inputs_1'!$C2067,'Comm_vacancy-LA_data'!$B:$B,'Comm_vacancy-inputs_1'!$B2067)</f>
        <v>57</v>
      </c>
      <c r="F2067" s="132">
        <f t="shared" si="64"/>
        <v>1.8578878748370272E-2</v>
      </c>
      <c r="G2067" s="108">
        <f t="shared" si="65"/>
        <v>44287</v>
      </c>
    </row>
    <row r="2068" spans="1:7" x14ac:dyDescent="0.35">
      <c r="A2068" s="72" t="s">
        <v>562</v>
      </c>
      <c r="B2068" s="72" t="s">
        <v>563</v>
      </c>
      <c r="C2068" s="72" t="s">
        <v>1090</v>
      </c>
      <c r="D2068" s="72">
        <f>SUMIFS('Comm_vacancy-LA_data'!E:E,'Comm_vacancy-LA_data'!$D:$D,'Comm_vacancy-inputs_1'!$C2068,'Comm_vacancy-LA_data'!$B:$B,'Comm_vacancy-inputs_1'!$B2068)</f>
        <v>3073</v>
      </c>
      <c r="E2068" s="72">
        <f>SUMIFS('Comm_vacancy-LA_data'!F:F,'Comm_vacancy-LA_data'!$D:$D,'Comm_vacancy-inputs_1'!$C2068,'Comm_vacancy-LA_data'!$B:$B,'Comm_vacancy-inputs_1'!$B2068)</f>
        <v>57</v>
      </c>
      <c r="F2068" s="132">
        <f t="shared" si="64"/>
        <v>1.854864952814839E-2</v>
      </c>
      <c r="G2068" s="108">
        <f t="shared" si="65"/>
        <v>44197</v>
      </c>
    </row>
    <row r="2069" spans="1:7" x14ac:dyDescent="0.35">
      <c r="A2069" s="72" t="s">
        <v>562</v>
      </c>
      <c r="B2069" s="72" t="s">
        <v>563</v>
      </c>
      <c r="C2069" s="72" t="s">
        <v>1091</v>
      </c>
      <c r="D2069" s="72">
        <f>SUMIFS('Comm_vacancy-LA_data'!E:E,'Comm_vacancy-LA_data'!$D:$D,'Comm_vacancy-inputs_1'!$C2069,'Comm_vacancy-LA_data'!$B:$B,'Comm_vacancy-inputs_1'!$B2069)</f>
        <v>3035</v>
      </c>
      <c r="E2069" s="72">
        <f>SUMIFS('Comm_vacancy-LA_data'!F:F,'Comm_vacancy-LA_data'!$D:$D,'Comm_vacancy-inputs_1'!$C2069,'Comm_vacancy-LA_data'!$B:$B,'Comm_vacancy-inputs_1'!$B2069)</f>
        <v>58</v>
      </c>
      <c r="F2069" s="132">
        <f t="shared" si="64"/>
        <v>1.9110378912685338E-2</v>
      </c>
      <c r="G2069" s="108">
        <f t="shared" si="65"/>
        <v>44105</v>
      </c>
    </row>
    <row r="2070" spans="1:7" x14ac:dyDescent="0.35">
      <c r="A2070" s="72" t="s">
        <v>562</v>
      </c>
      <c r="B2070" s="72" t="s">
        <v>563</v>
      </c>
      <c r="C2070" s="72" t="s">
        <v>1092</v>
      </c>
      <c r="D2070" s="72">
        <f>SUMIFS('Comm_vacancy-LA_data'!E:E,'Comm_vacancy-LA_data'!$D:$D,'Comm_vacancy-inputs_1'!$C2070,'Comm_vacancy-LA_data'!$B:$B,'Comm_vacancy-inputs_1'!$B2070)</f>
        <v>3032</v>
      </c>
      <c r="E2070" s="72">
        <f>SUMIFS('Comm_vacancy-LA_data'!F:F,'Comm_vacancy-LA_data'!$D:$D,'Comm_vacancy-inputs_1'!$C2070,'Comm_vacancy-LA_data'!$B:$B,'Comm_vacancy-inputs_1'!$B2070)</f>
        <v>58</v>
      </c>
      <c r="F2070" s="132">
        <f t="shared" si="64"/>
        <v>1.912928759894459E-2</v>
      </c>
      <c r="G2070" s="108">
        <f t="shared" si="65"/>
        <v>44013</v>
      </c>
    </row>
    <row r="2071" spans="1:7" x14ac:dyDescent="0.35">
      <c r="A2071" s="72" t="s">
        <v>562</v>
      </c>
      <c r="B2071" s="72" t="s">
        <v>563</v>
      </c>
      <c r="C2071" s="72" t="s">
        <v>1093</v>
      </c>
      <c r="D2071" s="72">
        <f>SUMIFS('Comm_vacancy-LA_data'!E:E,'Comm_vacancy-LA_data'!$D:$D,'Comm_vacancy-inputs_1'!$C2071,'Comm_vacancy-LA_data'!$B:$B,'Comm_vacancy-inputs_1'!$B2071)</f>
        <v>3039</v>
      </c>
      <c r="E2071" s="72">
        <f>SUMIFS('Comm_vacancy-LA_data'!F:F,'Comm_vacancy-LA_data'!$D:$D,'Comm_vacancy-inputs_1'!$C2071,'Comm_vacancy-LA_data'!$B:$B,'Comm_vacancy-inputs_1'!$B2071)</f>
        <v>60</v>
      </c>
      <c r="F2071" s="132">
        <f t="shared" si="64"/>
        <v>1.9743336623889437E-2</v>
      </c>
      <c r="G2071" s="108">
        <f t="shared" si="65"/>
        <v>43922</v>
      </c>
    </row>
    <row r="2072" spans="1:7" x14ac:dyDescent="0.35">
      <c r="A2072" s="72" t="s">
        <v>562</v>
      </c>
      <c r="B2072" s="72" t="s">
        <v>563</v>
      </c>
      <c r="C2072" s="72" t="s">
        <v>1094</v>
      </c>
      <c r="D2072" s="72">
        <f>SUMIFS('Comm_vacancy-LA_data'!E:E,'Comm_vacancy-LA_data'!$D:$D,'Comm_vacancy-inputs_1'!$C2072,'Comm_vacancy-LA_data'!$B:$B,'Comm_vacancy-inputs_1'!$B2072)</f>
        <v>3041</v>
      </c>
      <c r="E2072" s="72">
        <f>SUMIFS('Comm_vacancy-LA_data'!F:F,'Comm_vacancy-LA_data'!$D:$D,'Comm_vacancy-inputs_1'!$C2072,'Comm_vacancy-LA_data'!$B:$B,'Comm_vacancy-inputs_1'!$B2072)</f>
        <v>63</v>
      </c>
      <c r="F2072" s="132">
        <f t="shared" si="64"/>
        <v>2.0716869450838539E-2</v>
      </c>
      <c r="G2072" s="108">
        <f t="shared" si="65"/>
        <v>43831</v>
      </c>
    </row>
    <row r="2073" spans="1:7" x14ac:dyDescent="0.35">
      <c r="A2073" s="72" t="s">
        <v>562</v>
      </c>
      <c r="B2073" s="72" t="s">
        <v>563</v>
      </c>
      <c r="C2073" s="72" t="s">
        <v>1095</v>
      </c>
      <c r="D2073" s="72">
        <f>SUMIFS('Comm_vacancy-LA_data'!E:E,'Comm_vacancy-LA_data'!$D:$D,'Comm_vacancy-inputs_1'!$C2073,'Comm_vacancy-LA_data'!$B:$B,'Comm_vacancy-inputs_1'!$B2073)</f>
        <v>3013</v>
      </c>
      <c r="E2073" s="72">
        <f>SUMIFS('Comm_vacancy-LA_data'!F:F,'Comm_vacancy-LA_data'!$D:$D,'Comm_vacancy-inputs_1'!$C2073,'Comm_vacancy-LA_data'!$B:$B,'Comm_vacancy-inputs_1'!$B2073)</f>
        <v>55</v>
      </c>
      <c r="F2073" s="132">
        <f t="shared" si="64"/>
        <v>1.8254231662794558E-2</v>
      </c>
      <c r="G2073" s="108">
        <f t="shared" si="65"/>
        <v>43739</v>
      </c>
    </row>
    <row r="2074" spans="1:7" x14ac:dyDescent="0.35">
      <c r="A2074" s="72" t="s">
        <v>562</v>
      </c>
      <c r="B2074" s="72" t="s">
        <v>563</v>
      </c>
      <c r="C2074" s="72" t="s">
        <v>1096</v>
      </c>
      <c r="D2074" s="72">
        <f>SUMIFS('Comm_vacancy-LA_data'!E:E,'Comm_vacancy-LA_data'!$D:$D,'Comm_vacancy-inputs_1'!$C2074,'Comm_vacancy-LA_data'!$B:$B,'Comm_vacancy-inputs_1'!$B2074)</f>
        <v>3005</v>
      </c>
      <c r="E2074" s="72">
        <f>SUMIFS('Comm_vacancy-LA_data'!F:F,'Comm_vacancy-LA_data'!$D:$D,'Comm_vacancy-inputs_1'!$C2074,'Comm_vacancy-LA_data'!$B:$B,'Comm_vacancy-inputs_1'!$B2074)</f>
        <v>29</v>
      </c>
      <c r="F2074" s="132">
        <f t="shared" si="64"/>
        <v>9.6505823627287858E-3</v>
      </c>
      <c r="G2074" s="108">
        <f t="shared" si="65"/>
        <v>43647</v>
      </c>
    </row>
    <row r="2075" spans="1:7" x14ac:dyDescent="0.35">
      <c r="A2075" s="72" t="s">
        <v>562</v>
      </c>
      <c r="B2075" s="72" t="s">
        <v>563</v>
      </c>
      <c r="C2075" s="72" t="s">
        <v>1097</v>
      </c>
      <c r="D2075" s="72">
        <f>SUMIFS('Comm_vacancy-LA_data'!E:E,'Comm_vacancy-LA_data'!$D:$D,'Comm_vacancy-inputs_1'!$C2075,'Comm_vacancy-LA_data'!$B:$B,'Comm_vacancy-inputs_1'!$B2075)</f>
        <v>3007</v>
      </c>
      <c r="E2075" s="72">
        <f>SUMIFS('Comm_vacancy-LA_data'!F:F,'Comm_vacancy-LA_data'!$D:$D,'Comm_vacancy-inputs_1'!$C2075,'Comm_vacancy-LA_data'!$B:$B,'Comm_vacancy-inputs_1'!$B2075)</f>
        <v>73</v>
      </c>
      <c r="F2075" s="132">
        <f t="shared" si="64"/>
        <v>2.427668772863319E-2</v>
      </c>
      <c r="G2075" s="108">
        <f t="shared" si="65"/>
        <v>43556</v>
      </c>
    </row>
    <row r="2076" spans="1:7" x14ac:dyDescent="0.35">
      <c r="A2076" s="72" t="s">
        <v>562</v>
      </c>
      <c r="B2076" s="72" t="s">
        <v>563</v>
      </c>
      <c r="C2076" s="72" t="s">
        <v>1098</v>
      </c>
      <c r="D2076" s="72">
        <f>SUMIFS('Comm_vacancy-LA_data'!E:E,'Comm_vacancy-LA_data'!$D:$D,'Comm_vacancy-inputs_1'!$C2076,'Comm_vacancy-LA_data'!$B:$B,'Comm_vacancy-inputs_1'!$B2076)</f>
        <v>2995</v>
      </c>
      <c r="E2076" s="72">
        <f>SUMIFS('Comm_vacancy-LA_data'!F:F,'Comm_vacancy-LA_data'!$D:$D,'Comm_vacancy-inputs_1'!$C2076,'Comm_vacancy-LA_data'!$B:$B,'Comm_vacancy-inputs_1'!$B2076)</f>
        <v>70</v>
      </c>
      <c r="F2076" s="132">
        <f t="shared" si="64"/>
        <v>2.337228714524207E-2</v>
      </c>
      <c r="G2076" s="108">
        <f t="shared" si="65"/>
        <v>43466</v>
      </c>
    </row>
    <row r="2077" spans="1:7" x14ac:dyDescent="0.35">
      <c r="A2077" s="72" t="s">
        <v>562</v>
      </c>
      <c r="B2077" s="72" t="s">
        <v>563</v>
      </c>
      <c r="C2077" s="72" t="s">
        <v>1099</v>
      </c>
      <c r="D2077" s="72">
        <f>SUMIFS('Comm_vacancy-LA_data'!E:E,'Comm_vacancy-LA_data'!$D:$D,'Comm_vacancy-inputs_1'!$C2077,'Comm_vacancy-LA_data'!$B:$B,'Comm_vacancy-inputs_1'!$B2077)</f>
        <v>3149</v>
      </c>
      <c r="E2077" s="72">
        <f>SUMIFS('Comm_vacancy-LA_data'!F:F,'Comm_vacancy-LA_data'!$D:$D,'Comm_vacancy-inputs_1'!$C2077,'Comm_vacancy-LA_data'!$B:$B,'Comm_vacancy-inputs_1'!$B2077)</f>
        <v>57</v>
      </c>
      <c r="F2077" s="132">
        <f t="shared" si="64"/>
        <v>1.8100984439504603E-2</v>
      </c>
      <c r="G2077" s="108">
        <f t="shared" si="65"/>
        <v>43374</v>
      </c>
    </row>
    <row r="2078" spans="1:7" x14ac:dyDescent="0.35">
      <c r="A2078" s="72" t="s">
        <v>564</v>
      </c>
      <c r="B2078" s="72" t="s">
        <v>565</v>
      </c>
      <c r="C2078" s="72" t="s">
        <v>1088</v>
      </c>
      <c r="D2078" s="72">
        <f>SUMIFS('Comm_vacancy-LA_data'!E:E,'Comm_vacancy-LA_data'!$D:$D,'Comm_vacancy-inputs_1'!$C2078,'Comm_vacancy-LA_data'!$B:$B,'Comm_vacancy-inputs_1'!$B2078)</f>
        <v>5502</v>
      </c>
      <c r="E2078" s="72">
        <f>SUMIFS('Comm_vacancy-LA_data'!F:F,'Comm_vacancy-LA_data'!$D:$D,'Comm_vacancy-inputs_1'!$C2078,'Comm_vacancy-LA_data'!$B:$B,'Comm_vacancy-inputs_1'!$B2078)</f>
        <v>277</v>
      </c>
      <c r="F2078" s="132">
        <f t="shared" si="64"/>
        <v>5.0345328971283167E-2</v>
      </c>
      <c r="G2078" s="108">
        <f t="shared" si="65"/>
        <v>44378</v>
      </c>
    </row>
    <row r="2079" spans="1:7" x14ac:dyDescent="0.35">
      <c r="A2079" s="72" t="s">
        <v>564</v>
      </c>
      <c r="B2079" s="72" t="s">
        <v>565</v>
      </c>
      <c r="C2079" s="72" t="s">
        <v>1089</v>
      </c>
      <c r="D2079" s="72">
        <f>SUMIFS('Comm_vacancy-LA_data'!E:E,'Comm_vacancy-LA_data'!$D:$D,'Comm_vacancy-inputs_1'!$C2079,'Comm_vacancy-LA_data'!$B:$B,'Comm_vacancy-inputs_1'!$B2079)</f>
        <v>5512</v>
      </c>
      <c r="E2079" s="72">
        <f>SUMIFS('Comm_vacancy-LA_data'!F:F,'Comm_vacancy-LA_data'!$D:$D,'Comm_vacancy-inputs_1'!$C2079,'Comm_vacancy-LA_data'!$B:$B,'Comm_vacancy-inputs_1'!$B2079)</f>
        <v>276</v>
      </c>
      <c r="F2079" s="132">
        <f t="shared" si="64"/>
        <v>5.0072568940493466E-2</v>
      </c>
      <c r="G2079" s="108">
        <f t="shared" si="65"/>
        <v>44287</v>
      </c>
    </row>
    <row r="2080" spans="1:7" x14ac:dyDescent="0.35">
      <c r="A2080" s="72" t="s">
        <v>564</v>
      </c>
      <c r="B2080" s="72" t="s">
        <v>565</v>
      </c>
      <c r="C2080" s="72" t="s">
        <v>1090</v>
      </c>
      <c r="D2080" s="72">
        <f>SUMIFS('Comm_vacancy-LA_data'!E:E,'Comm_vacancy-LA_data'!$D:$D,'Comm_vacancy-inputs_1'!$C2080,'Comm_vacancy-LA_data'!$B:$B,'Comm_vacancy-inputs_1'!$B2080)</f>
        <v>5522</v>
      </c>
      <c r="E2080" s="72">
        <f>SUMIFS('Comm_vacancy-LA_data'!F:F,'Comm_vacancy-LA_data'!$D:$D,'Comm_vacancy-inputs_1'!$C2080,'Comm_vacancy-LA_data'!$B:$B,'Comm_vacancy-inputs_1'!$B2080)</f>
        <v>266</v>
      </c>
      <c r="F2080" s="132">
        <f t="shared" si="64"/>
        <v>4.8170952553422672E-2</v>
      </c>
      <c r="G2080" s="108">
        <f t="shared" si="65"/>
        <v>44197</v>
      </c>
    </row>
    <row r="2081" spans="1:7" x14ac:dyDescent="0.35">
      <c r="A2081" s="72" t="s">
        <v>564</v>
      </c>
      <c r="B2081" s="72" t="s">
        <v>565</v>
      </c>
      <c r="C2081" s="72" t="s">
        <v>1091</v>
      </c>
      <c r="D2081" s="72">
        <f>SUMIFS('Comm_vacancy-LA_data'!E:E,'Comm_vacancy-LA_data'!$D:$D,'Comm_vacancy-inputs_1'!$C2081,'Comm_vacancy-LA_data'!$B:$B,'Comm_vacancy-inputs_1'!$B2081)</f>
        <v>5492</v>
      </c>
      <c r="E2081" s="72">
        <f>SUMIFS('Comm_vacancy-LA_data'!F:F,'Comm_vacancy-LA_data'!$D:$D,'Comm_vacancy-inputs_1'!$C2081,'Comm_vacancy-LA_data'!$B:$B,'Comm_vacancy-inputs_1'!$B2081)</f>
        <v>266</v>
      </c>
      <c r="F2081" s="132">
        <f t="shared" si="64"/>
        <v>4.8434085943190097E-2</v>
      </c>
      <c r="G2081" s="108">
        <f t="shared" si="65"/>
        <v>44105</v>
      </c>
    </row>
    <row r="2082" spans="1:7" x14ac:dyDescent="0.35">
      <c r="A2082" s="72" t="s">
        <v>564</v>
      </c>
      <c r="B2082" s="72" t="s">
        <v>565</v>
      </c>
      <c r="C2082" s="72" t="s">
        <v>1092</v>
      </c>
      <c r="D2082" s="72">
        <f>SUMIFS('Comm_vacancy-LA_data'!E:E,'Comm_vacancy-LA_data'!$D:$D,'Comm_vacancy-inputs_1'!$C2082,'Comm_vacancy-LA_data'!$B:$B,'Comm_vacancy-inputs_1'!$B2082)</f>
        <v>5505</v>
      </c>
      <c r="E2082" s="72">
        <f>SUMIFS('Comm_vacancy-LA_data'!F:F,'Comm_vacancy-LA_data'!$D:$D,'Comm_vacancy-inputs_1'!$C2082,'Comm_vacancy-LA_data'!$B:$B,'Comm_vacancy-inputs_1'!$B2082)</f>
        <v>265</v>
      </c>
      <c r="F2082" s="132">
        <f t="shared" si="64"/>
        <v>4.8138056312443236E-2</v>
      </c>
      <c r="G2082" s="108">
        <f t="shared" si="65"/>
        <v>44013</v>
      </c>
    </row>
    <row r="2083" spans="1:7" x14ac:dyDescent="0.35">
      <c r="A2083" s="72" t="s">
        <v>564</v>
      </c>
      <c r="B2083" s="72" t="s">
        <v>565</v>
      </c>
      <c r="C2083" s="72" t="s">
        <v>1093</v>
      </c>
      <c r="D2083" s="72">
        <f>SUMIFS('Comm_vacancy-LA_data'!E:E,'Comm_vacancy-LA_data'!$D:$D,'Comm_vacancy-inputs_1'!$C2083,'Comm_vacancy-LA_data'!$B:$B,'Comm_vacancy-inputs_1'!$B2083)</f>
        <v>5491</v>
      </c>
      <c r="E2083" s="72">
        <f>SUMIFS('Comm_vacancy-LA_data'!F:F,'Comm_vacancy-LA_data'!$D:$D,'Comm_vacancy-inputs_1'!$C2083,'Comm_vacancy-LA_data'!$B:$B,'Comm_vacancy-inputs_1'!$B2083)</f>
        <v>204</v>
      </c>
      <c r="F2083" s="132">
        <f t="shared" si="64"/>
        <v>3.7151702786377708E-2</v>
      </c>
      <c r="G2083" s="108">
        <f t="shared" si="65"/>
        <v>43922</v>
      </c>
    </row>
    <row r="2084" spans="1:7" x14ac:dyDescent="0.35">
      <c r="A2084" s="72" t="s">
        <v>564</v>
      </c>
      <c r="B2084" s="72" t="s">
        <v>565</v>
      </c>
      <c r="C2084" s="72" t="s">
        <v>1094</v>
      </c>
      <c r="D2084" s="72">
        <f>SUMIFS('Comm_vacancy-LA_data'!E:E,'Comm_vacancy-LA_data'!$D:$D,'Comm_vacancy-inputs_1'!$C2084,'Comm_vacancy-LA_data'!$B:$B,'Comm_vacancy-inputs_1'!$B2084)</f>
        <v>5451</v>
      </c>
      <c r="E2084" s="72">
        <f>SUMIFS('Comm_vacancy-LA_data'!F:F,'Comm_vacancy-LA_data'!$D:$D,'Comm_vacancy-inputs_1'!$C2084,'Comm_vacancy-LA_data'!$B:$B,'Comm_vacancy-inputs_1'!$B2084)</f>
        <v>206</v>
      </c>
      <c r="F2084" s="132">
        <f t="shared" si="64"/>
        <v>3.7791230966795084E-2</v>
      </c>
      <c r="G2084" s="108">
        <f t="shared" si="65"/>
        <v>43831</v>
      </c>
    </row>
    <row r="2085" spans="1:7" x14ac:dyDescent="0.35">
      <c r="A2085" s="72" t="s">
        <v>564</v>
      </c>
      <c r="B2085" s="72" t="s">
        <v>565</v>
      </c>
      <c r="C2085" s="72" t="s">
        <v>1095</v>
      </c>
      <c r="D2085" s="72">
        <f>SUMIFS('Comm_vacancy-LA_data'!E:E,'Comm_vacancy-LA_data'!$D:$D,'Comm_vacancy-inputs_1'!$C2085,'Comm_vacancy-LA_data'!$B:$B,'Comm_vacancy-inputs_1'!$B2085)</f>
        <v>5412</v>
      </c>
      <c r="E2085" s="72">
        <f>SUMIFS('Comm_vacancy-LA_data'!F:F,'Comm_vacancy-LA_data'!$D:$D,'Comm_vacancy-inputs_1'!$C2085,'Comm_vacancy-LA_data'!$B:$B,'Comm_vacancy-inputs_1'!$B2085)</f>
        <v>211</v>
      </c>
      <c r="F2085" s="132">
        <f t="shared" si="64"/>
        <v>3.8987435328898742E-2</v>
      </c>
      <c r="G2085" s="108">
        <f t="shared" si="65"/>
        <v>43739</v>
      </c>
    </row>
    <row r="2086" spans="1:7" x14ac:dyDescent="0.35">
      <c r="A2086" s="72" t="s">
        <v>564</v>
      </c>
      <c r="B2086" s="72" t="s">
        <v>565</v>
      </c>
      <c r="C2086" s="72" t="s">
        <v>1096</v>
      </c>
      <c r="D2086" s="72">
        <f>SUMIFS('Comm_vacancy-LA_data'!E:E,'Comm_vacancy-LA_data'!$D:$D,'Comm_vacancy-inputs_1'!$C2086,'Comm_vacancy-LA_data'!$B:$B,'Comm_vacancy-inputs_1'!$B2086)</f>
        <v>5377</v>
      </c>
      <c r="E2086" s="72">
        <f>SUMIFS('Comm_vacancy-LA_data'!F:F,'Comm_vacancy-LA_data'!$D:$D,'Comm_vacancy-inputs_1'!$C2086,'Comm_vacancy-LA_data'!$B:$B,'Comm_vacancy-inputs_1'!$B2086)</f>
        <v>198</v>
      </c>
      <c r="F2086" s="132">
        <f t="shared" si="64"/>
        <v>3.6823507532081086E-2</v>
      </c>
      <c r="G2086" s="108">
        <f t="shared" si="65"/>
        <v>43647</v>
      </c>
    </row>
    <row r="2087" spans="1:7" x14ac:dyDescent="0.35">
      <c r="A2087" s="72" t="s">
        <v>564</v>
      </c>
      <c r="B2087" s="72" t="s">
        <v>565</v>
      </c>
      <c r="C2087" s="72" t="s">
        <v>1097</v>
      </c>
      <c r="D2087" s="72">
        <f>SUMIFS('Comm_vacancy-LA_data'!E:E,'Comm_vacancy-LA_data'!$D:$D,'Comm_vacancy-inputs_1'!$C2087,'Comm_vacancy-LA_data'!$B:$B,'Comm_vacancy-inputs_1'!$B2087)</f>
        <v>5369</v>
      </c>
      <c r="E2087" s="72">
        <f>SUMIFS('Comm_vacancy-LA_data'!F:F,'Comm_vacancy-LA_data'!$D:$D,'Comm_vacancy-inputs_1'!$C2087,'Comm_vacancy-LA_data'!$B:$B,'Comm_vacancy-inputs_1'!$B2087)</f>
        <v>192</v>
      </c>
      <c r="F2087" s="132">
        <f t="shared" si="64"/>
        <v>3.5760849320171352E-2</v>
      </c>
      <c r="G2087" s="108">
        <f t="shared" si="65"/>
        <v>43556</v>
      </c>
    </row>
    <row r="2088" spans="1:7" x14ac:dyDescent="0.35">
      <c r="A2088" s="72" t="s">
        <v>564</v>
      </c>
      <c r="B2088" s="72" t="s">
        <v>565</v>
      </c>
      <c r="C2088" s="72" t="s">
        <v>1098</v>
      </c>
      <c r="D2088" s="72">
        <f>SUMIFS('Comm_vacancy-LA_data'!E:E,'Comm_vacancy-LA_data'!$D:$D,'Comm_vacancy-inputs_1'!$C2088,'Comm_vacancy-LA_data'!$B:$B,'Comm_vacancy-inputs_1'!$B2088)</f>
        <v>5345</v>
      </c>
      <c r="E2088" s="72">
        <f>SUMIFS('Comm_vacancy-LA_data'!F:F,'Comm_vacancy-LA_data'!$D:$D,'Comm_vacancy-inputs_1'!$C2088,'Comm_vacancy-LA_data'!$B:$B,'Comm_vacancy-inputs_1'!$B2088)</f>
        <v>209</v>
      </c>
      <c r="F2088" s="132">
        <f t="shared" si="64"/>
        <v>3.910196445275959E-2</v>
      </c>
      <c r="G2088" s="108">
        <f t="shared" si="65"/>
        <v>43466</v>
      </c>
    </row>
    <row r="2089" spans="1:7" x14ac:dyDescent="0.35">
      <c r="A2089" s="72" t="s">
        <v>564</v>
      </c>
      <c r="B2089" s="72" t="s">
        <v>565</v>
      </c>
      <c r="C2089" s="72" t="s">
        <v>1099</v>
      </c>
      <c r="D2089" s="72">
        <f>SUMIFS('Comm_vacancy-LA_data'!E:E,'Comm_vacancy-LA_data'!$D:$D,'Comm_vacancy-inputs_1'!$C2089,'Comm_vacancy-LA_data'!$B:$B,'Comm_vacancy-inputs_1'!$B2089)</f>
        <v>5497</v>
      </c>
      <c r="E2089" s="72">
        <f>SUMIFS('Comm_vacancy-LA_data'!F:F,'Comm_vacancy-LA_data'!$D:$D,'Comm_vacancy-inputs_1'!$C2089,'Comm_vacancy-LA_data'!$B:$B,'Comm_vacancy-inputs_1'!$B2089)</f>
        <v>240</v>
      </c>
      <c r="F2089" s="132">
        <f t="shared" si="64"/>
        <v>4.3660178279061303E-2</v>
      </c>
      <c r="G2089" s="108">
        <f t="shared" si="65"/>
        <v>43374</v>
      </c>
    </row>
    <row r="2090" spans="1:7" x14ac:dyDescent="0.35">
      <c r="A2090" s="72" t="s">
        <v>566</v>
      </c>
      <c r="B2090" s="72" t="s">
        <v>567</v>
      </c>
      <c r="C2090" s="72" t="s">
        <v>1088</v>
      </c>
      <c r="D2090" s="72">
        <f>SUMIFS('Comm_vacancy-LA_data'!E:E,'Comm_vacancy-LA_data'!$D:$D,'Comm_vacancy-inputs_1'!$C2090,'Comm_vacancy-LA_data'!$B:$B,'Comm_vacancy-inputs_1'!$B2090)</f>
        <v>1394</v>
      </c>
      <c r="E2090" s="72">
        <f>SUMIFS('Comm_vacancy-LA_data'!F:F,'Comm_vacancy-LA_data'!$D:$D,'Comm_vacancy-inputs_1'!$C2090,'Comm_vacancy-LA_data'!$B:$B,'Comm_vacancy-inputs_1'!$B2090)</f>
        <v>55</v>
      </c>
      <c r="F2090" s="132">
        <f t="shared" si="64"/>
        <v>3.9454806312769007E-2</v>
      </c>
      <c r="G2090" s="108">
        <f t="shared" si="65"/>
        <v>44378</v>
      </c>
    </row>
    <row r="2091" spans="1:7" x14ac:dyDescent="0.35">
      <c r="A2091" s="72" t="s">
        <v>566</v>
      </c>
      <c r="B2091" s="72" t="s">
        <v>567</v>
      </c>
      <c r="C2091" s="72" t="s">
        <v>1089</v>
      </c>
      <c r="D2091" s="72">
        <f>SUMIFS('Comm_vacancy-LA_data'!E:E,'Comm_vacancy-LA_data'!$D:$D,'Comm_vacancy-inputs_1'!$C2091,'Comm_vacancy-LA_data'!$B:$B,'Comm_vacancy-inputs_1'!$B2091)</f>
        <v>1403</v>
      </c>
      <c r="E2091" s="72">
        <f>SUMIFS('Comm_vacancy-LA_data'!F:F,'Comm_vacancy-LA_data'!$D:$D,'Comm_vacancy-inputs_1'!$C2091,'Comm_vacancy-LA_data'!$B:$B,'Comm_vacancy-inputs_1'!$B2091)</f>
        <v>55</v>
      </c>
      <c r="F2091" s="132">
        <f t="shared" si="64"/>
        <v>3.9201710620099785E-2</v>
      </c>
      <c r="G2091" s="108">
        <f t="shared" si="65"/>
        <v>44287</v>
      </c>
    </row>
    <row r="2092" spans="1:7" x14ac:dyDescent="0.35">
      <c r="A2092" s="72" t="s">
        <v>566</v>
      </c>
      <c r="B2092" s="72" t="s">
        <v>567</v>
      </c>
      <c r="C2092" s="72" t="s">
        <v>1090</v>
      </c>
      <c r="D2092" s="72">
        <f>SUMIFS('Comm_vacancy-LA_data'!E:E,'Comm_vacancy-LA_data'!$D:$D,'Comm_vacancy-inputs_1'!$C2092,'Comm_vacancy-LA_data'!$B:$B,'Comm_vacancy-inputs_1'!$B2092)</f>
        <v>1393</v>
      </c>
      <c r="E2092" s="72">
        <f>SUMIFS('Comm_vacancy-LA_data'!F:F,'Comm_vacancy-LA_data'!$D:$D,'Comm_vacancy-inputs_1'!$C2092,'Comm_vacancy-LA_data'!$B:$B,'Comm_vacancy-inputs_1'!$B2092)</f>
        <v>55</v>
      </c>
      <c r="F2092" s="132">
        <f t="shared" si="64"/>
        <v>3.9483129935391242E-2</v>
      </c>
      <c r="G2092" s="108">
        <f t="shared" si="65"/>
        <v>44197</v>
      </c>
    </row>
    <row r="2093" spans="1:7" x14ac:dyDescent="0.35">
      <c r="A2093" s="72" t="s">
        <v>566</v>
      </c>
      <c r="B2093" s="72" t="s">
        <v>567</v>
      </c>
      <c r="C2093" s="72" t="s">
        <v>1091</v>
      </c>
      <c r="D2093" s="72">
        <f>SUMIFS('Comm_vacancy-LA_data'!E:E,'Comm_vacancy-LA_data'!$D:$D,'Comm_vacancy-inputs_1'!$C2093,'Comm_vacancy-LA_data'!$B:$B,'Comm_vacancy-inputs_1'!$B2093)</f>
        <v>1394</v>
      </c>
      <c r="E2093" s="72">
        <f>SUMIFS('Comm_vacancy-LA_data'!F:F,'Comm_vacancy-LA_data'!$D:$D,'Comm_vacancy-inputs_1'!$C2093,'Comm_vacancy-LA_data'!$B:$B,'Comm_vacancy-inputs_1'!$B2093)</f>
        <v>55</v>
      </c>
      <c r="F2093" s="132">
        <f t="shared" si="64"/>
        <v>3.9454806312769007E-2</v>
      </c>
      <c r="G2093" s="108">
        <f t="shared" si="65"/>
        <v>44105</v>
      </c>
    </row>
    <row r="2094" spans="1:7" x14ac:dyDescent="0.35">
      <c r="A2094" s="72" t="s">
        <v>566</v>
      </c>
      <c r="B2094" s="72" t="s">
        <v>567</v>
      </c>
      <c r="C2094" s="72" t="s">
        <v>1092</v>
      </c>
      <c r="D2094" s="72">
        <f>SUMIFS('Comm_vacancy-LA_data'!E:E,'Comm_vacancy-LA_data'!$D:$D,'Comm_vacancy-inputs_1'!$C2094,'Comm_vacancy-LA_data'!$B:$B,'Comm_vacancy-inputs_1'!$B2094)</f>
        <v>1389</v>
      </c>
      <c r="E2094" s="72">
        <f>SUMIFS('Comm_vacancy-LA_data'!F:F,'Comm_vacancy-LA_data'!$D:$D,'Comm_vacancy-inputs_1'!$C2094,'Comm_vacancy-LA_data'!$B:$B,'Comm_vacancy-inputs_1'!$B2094)</f>
        <v>57</v>
      </c>
      <c r="F2094" s="132">
        <f t="shared" si="64"/>
        <v>4.1036717062634988E-2</v>
      </c>
      <c r="G2094" s="108">
        <f t="shared" si="65"/>
        <v>44013</v>
      </c>
    </row>
    <row r="2095" spans="1:7" x14ac:dyDescent="0.35">
      <c r="A2095" s="72" t="s">
        <v>566</v>
      </c>
      <c r="B2095" s="72" t="s">
        <v>567</v>
      </c>
      <c r="C2095" s="72" t="s">
        <v>1093</v>
      </c>
      <c r="D2095" s="72">
        <f>SUMIFS('Comm_vacancy-LA_data'!E:E,'Comm_vacancy-LA_data'!$D:$D,'Comm_vacancy-inputs_1'!$C2095,'Comm_vacancy-LA_data'!$B:$B,'Comm_vacancy-inputs_1'!$B2095)</f>
        <v>1380</v>
      </c>
      <c r="E2095" s="72">
        <f>SUMIFS('Comm_vacancy-LA_data'!F:F,'Comm_vacancy-LA_data'!$D:$D,'Comm_vacancy-inputs_1'!$C2095,'Comm_vacancy-LA_data'!$B:$B,'Comm_vacancy-inputs_1'!$B2095)</f>
        <v>57</v>
      </c>
      <c r="F2095" s="132">
        <f t="shared" si="64"/>
        <v>4.1304347826086954E-2</v>
      </c>
      <c r="G2095" s="108">
        <f t="shared" si="65"/>
        <v>43922</v>
      </c>
    </row>
    <row r="2096" spans="1:7" x14ac:dyDescent="0.35">
      <c r="A2096" s="72" t="s">
        <v>566</v>
      </c>
      <c r="B2096" s="72" t="s">
        <v>567</v>
      </c>
      <c r="C2096" s="72" t="s">
        <v>1094</v>
      </c>
      <c r="D2096" s="72">
        <f>SUMIFS('Comm_vacancy-LA_data'!E:E,'Comm_vacancy-LA_data'!$D:$D,'Comm_vacancy-inputs_1'!$C2096,'Comm_vacancy-LA_data'!$B:$B,'Comm_vacancy-inputs_1'!$B2096)</f>
        <v>1357</v>
      </c>
      <c r="E2096" s="72">
        <f>SUMIFS('Comm_vacancy-LA_data'!F:F,'Comm_vacancy-LA_data'!$D:$D,'Comm_vacancy-inputs_1'!$C2096,'Comm_vacancy-LA_data'!$B:$B,'Comm_vacancy-inputs_1'!$B2096)</f>
        <v>58</v>
      </c>
      <c r="F2096" s="132">
        <f t="shared" si="64"/>
        <v>4.2741341193809873E-2</v>
      </c>
      <c r="G2096" s="108">
        <f t="shared" si="65"/>
        <v>43831</v>
      </c>
    </row>
    <row r="2097" spans="1:7" x14ac:dyDescent="0.35">
      <c r="A2097" s="72" t="s">
        <v>566</v>
      </c>
      <c r="B2097" s="72" t="s">
        <v>567</v>
      </c>
      <c r="C2097" s="72" t="s">
        <v>1095</v>
      </c>
      <c r="D2097" s="72">
        <f>SUMIFS('Comm_vacancy-LA_data'!E:E,'Comm_vacancy-LA_data'!$D:$D,'Comm_vacancy-inputs_1'!$C2097,'Comm_vacancy-LA_data'!$B:$B,'Comm_vacancy-inputs_1'!$B2097)</f>
        <v>1349</v>
      </c>
      <c r="E2097" s="72">
        <f>SUMIFS('Comm_vacancy-LA_data'!F:F,'Comm_vacancy-LA_data'!$D:$D,'Comm_vacancy-inputs_1'!$C2097,'Comm_vacancy-LA_data'!$B:$B,'Comm_vacancy-inputs_1'!$B2097)</f>
        <v>59</v>
      </c>
      <c r="F2097" s="132">
        <f t="shared" si="64"/>
        <v>4.373610081541883E-2</v>
      </c>
      <c r="G2097" s="108">
        <f t="shared" si="65"/>
        <v>43739</v>
      </c>
    </row>
    <row r="2098" spans="1:7" x14ac:dyDescent="0.35">
      <c r="A2098" s="72" t="s">
        <v>566</v>
      </c>
      <c r="B2098" s="72" t="s">
        <v>567</v>
      </c>
      <c r="C2098" s="72" t="s">
        <v>1096</v>
      </c>
      <c r="D2098" s="72">
        <f>SUMIFS('Comm_vacancy-LA_data'!E:E,'Comm_vacancy-LA_data'!$D:$D,'Comm_vacancy-inputs_1'!$C2098,'Comm_vacancy-LA_data'!$B:$B,'Comm_vacancy-inputs_1'!$B2098)</f>
        <v>1355</v>
      </c>
      <c r="E2098" s="72">
        <f>SUMIFS('Comm_vacancy-LA_data'!F:F,'Comm_vacancy-LA_data'!$D:$D,'Comm_vacancy-inputs_1'!$C2098,'Comm_vacancy-LA_data'!$B:$B,'Comm_vacancy-inputs_1'!$B2098)</f>
        <v>56</v>
      </c>
      <c r="F2098" s="132">
        <f t="shared" si="64"/>
        <v>4.1328413284132844E-2</v>
      </c>
      <c r="G2098" s="108">
        <f t="shared" si="65"/>
        <v>43647</v>
      </c>
    </row>
    <row r="2099" spans="1:7" x14ac:dyDescent="0.35">
      <c r="A2099" s="72" t="s">
        <v>566</v>
      </c>
      <c r="B2099" s="72" t="s">
        <v>567</v>
      </c>
      <c r="C2099" s="72" t="s">
        <v>1097</v>
      </c>
      <c r="D2099" s="72">
        <f>SUMIFS('Comm_vacancy-LA_data'!E:E,'Comm_vacancy-LA_data'!$D:$D,'Comm_vacancy-inputs_1'!$C2099,'Comm_vacancy-LA_data'!$B:$B,'Comm_vacancy-inputs_1'!$B2099)</f>
        <v>1349</v>
      </c>
      <c r="E2099" s="72">
        <f>SUMIFS('Comm_vacancy-LA_data'!F:F,'Comm_vacancy-LA_data'!$D:$D,'Comm_vacancy-inputs_1'!$C2099,'Comm_vacancy-LA_data'!$B:$B,'Comm_vacancy-inputs_1'!$B2099)</f>
        <v>56</v>
      </c>
      <c r="F2099" s="132">
        <f t="shared" si="64"/>
        <v>4.1512231282431429E-2</v>
      </c>
      <c r="G2099" s="108">
        <f t="shared" si="65"/>
        <v>43556</v>
      </c>
    </row>
    <row r="2100" spans="1:7" x14ac:dyDescent="0.35">
      <c r="A2100" s="72" t="s">
        <v>566</v>
      </c>
      <c r="B2100" s="72" t="s">
        <v>567</v>
      </c>
      <c r="C2100" s="72" t="s">
        <v>1098</v>
      </c>
      <c r="D2100" s="72">
        <f>SUMIFS('Comm_vacancy-LA_data'!E:E,'Comm_vacancy-LA_data'!$D:$D,'Comm_vacancy-inputs_1'!$C2100,'Comm_vacancy-LA_data'!$B:$B,'Comm_vacancy-inputs_1'!$B2100)</f>
        <v>1332</v>
      </c>
      <c r="E2100" s="72">
        <f>SUMIFS('Comm_vacancy-LA_data'!F:F,'Comm_vacancy-LA_data'!$D:$D,'Comm_vacancy-inputs_1'!$C2100,'Comm_vacancy-LA_data'!$B:$B,'Comm_vacancy-inputs_1'!$B2100)</f>
        <v>57</v>
      </c>
      <c r="F2100" s="132">
        <f t="shared" si="64"/>
        <v>4.2792792792792793E-2</v>
      </c>
      <c r="G2100" s="108">
        <f t="shared" si="65"/>
        <v>43466</v>
      </c>
    </row>
    <row r="2101" spans="1:7" x14ac:dyDescent="0.35">
      <c r="A2101" s="72" t="s">
        <v>566</v>
      </c>
      <c r="B2101" s="72" t="s">
        <v>567</v>
      </c>
      <c r="C2101" s="72" t="s">
        <v>1099</v>
      </c>
      <c r="D2101" s="72">
        <f>SUMIFS('Comm_vacancy-LA_data'!E:E,'Comm_vacancy-LA_data'!$D:$D,'Comm_vacancy-inputs_1'!$C2101,'Comm_vacancy-LA_data'!$B:$B,'Comm_vacancy-inputs_1'!$B2101)</f>
        <v>1359</v>
      </c>
      <c r="E2101" s="72">
        <f>SUMIFS('Comm_vacancy-LA_data'!F:F,'Comm_vacancy-LA_data'!$D:$D,'Comm_vacancy-inputs_1'!$C2101,'Comm_vacancy-LA_data'!$B:$B,'Comm_vacancy-inputs_1'!$B2101)</f>
        <v>83</v>
      </c>
      <c r="F2101" s="132">
        <f t="shared" si="64"/>
        <v>6.1074319352465045E-2</v>
      </c>
      <c r="G2101" s="108">
        <f t="shared" si="65"/>
        <v>43374</v>
      </c>
    </row>
    <row r="2102" spans="1:7" x14ac:dyDescent="0.35">
      <c r="A2102" s="72" t="s">
        <v>568</v>
      </c>
      <c r="B2102" s="72" t="s">
        <v>569</v>
      </c>
      <c r="C2102" s="72" t="s">
        <v>1088</v>
      </c>
      <c r="D2102" s="72">
        <f>SUMIFS('Comm_vacancy-LA_data'!E:E,'Comm_vacancy-LA_data'!$D:$D,'Comm_vacancy-inputs_1'!$C2102,'Comm_vacancy-LA_data'!$B:$B,'Comm_vacancy-inputs_1'!$B2102)</f>
        <v>4029</v>
      </c>
      <c r="E2102" s="72">
        <f>SUMIFS('Comm_vacancy-LA_data'!F:F,'Comm_vacancy-LA_data'!$D:$D,'Comm_vacancy-inputs_1'!$C2102,'Comm_vacancy-LA_data'!$B:$B,'Comm_vacancy-inputs_1'!$B2102)</f>
        <v>276</v>
      </c>
      <c r="F2102" s="132">
        <f t="shared" si="64"/>
        <v>6.8503350707371555E-2</v>
      </c>
      <c r="G2102" s="108">
        <f t="shared" si="65"/>
        <v>44378</v>
      </c>
    </row>
    <row r="2103" spans="1:7" x14ac:dyDescent="0.35">
      <c r="A2103" s="72" t="s">
        <v>568</v>
      </c>
      <c r="B2103" s="72" t="s">
        <v>569</v>
      </c>
      <c r="C2103" s="72" t="s">
        <v>1089</v>
      </c>
      <c r="D2103" s="72">
        <f>SUMIFS('Comm_vacancy-LA_data'!E:E,'Comm_vacancy-LA_data'!$D:$D,'Comm_vacancy-inputs_1'!$C2103,'Comm_vacancy-LA_data'!$B:$B,'Comm_vacancy-inputs_1'!$B2103)</f>
        <v>4026</v>
      </c>
      <c r="E2103" s="72">
        <f>SUMIFS('Comm_vacancy-LA_data'!F:F,'Comm_vacancy-LA_data'!$D:$D,'Comm_vacancy-inputs_1'!$C2103,'Comm_vacancy-LA_data'!$B:$B,'Comm_vacancy-inputs_1'!$B2103)</f>
        <v>277</v>
      </c>
      <c r="F2103" s="132">
        <f t="shared" si="64"/>
        <v>6.8802781917536013E-2</v>
      </c>
      <c r="G2103" s="108">
        <f t="shared" si="65"/>
        <v>44287</v>
      </c>
    </row>
    <row r="2104" spans="1:7" x14ac:dyDescent="0.35">
      <c r="A2104" s="72" t="s">
        <v>568</v>
      </c>
      <c r="B2104" s="72" t="s">
        <v>569</v>
      </c>
      <c r="C2104" s="72" t="s">
        <v>1090</v>
      </c>
      <c r="D2104" s="72">
        <f>SUMIFS('Comm_vacancy-LA_data'!E:E,'Comm_vacancy-LA_data'!$D:$D,'Comm_vacancy-inputs_1'!$C2104,'Comm_vacancy-LA_data'!$B:$B,'Comm_vacancy-inputs_1'!$B2104)</f>
        <v>4026</v>
      </c>
      <c r="E2104" s="72">
        <f>SUMIFS('Comm_vacancy-LA_data'!F:F,'Comm_vacancy-LA_data'!$D:$D,'Comm_vacancy-inputs_1'!$C2104,'Comm_vacancy-LA_data'!$B:$B,'Comm_vacancy-inputs_1'!$B2104)</f>
        <v>265</v>
      </c>
      <c r="F2104" s="132">
        <f t="shared" si="64"/>
        <v>6.5822155986090411E-2</v>
      </c>
      <c r="G2104" s="108">
        <f t="shared" si="65"/>
        <v>44197</v>
      </c>
    </row>
    <row r="2105" spans="1:7" x14ac:dyDescent="0.35">
      <c r="A2105" s="72" t="s">
        <v>568</v>
      </c>
      <c r="B2105" s="72" t="s">
        <v>569</v>
      </c>
      <c r="C2105" s="72" t="s">
        <v>1091</v>
      </c>
      <c r="D2105" s="72">
        <f>SUMIFS('Comm_vacancy-LA_data'!E:E,'Comm_vacancy-LA_data'!$D:$D,'Comm_vacancy-inputs_1'!$C2105,'Comm_vacancy-LA_data'!$B:$B,'Comm_vacancy-inputs_1'!$B2105)</f>
        <v>4025</v>
      </c>
      <c r="E2105" s="72">
        <f>SUMIFS('Comm_vacancy-LA_data'!F:F,'Comm_vacancy-LA_data'!$D:$D,'Comm_vacancy-inputs_1'!$C2105,'Comm_vacancy-LA_data'!$B:$B,'Comm_vacancy-inputs_1'!$B2105)</f>
        <v>296</v>
      </c>
      <c r="F2105" s="132">
        <f t="shared" si="64"/>
        <v>7.3540372670807458E-2</v>
      </c>
      <c r="G2105" s="108">
        <f t="shared" si="65"/>
        <v>44105</v>
      </c>
    </row>
    <row r="2106" spans="1:7" x14ac:dyDescent="0.35">
      <c r="A2106" s="72" t="s">
        <v>568</v>
      </c>
      <c r="B2106" s="72" t="s">
        <v>569</v>
      </c>
      <c r="C2106" s="72" t="s">
        <v>1092</v>
      </c>
      <c r="D2106" s="72">
        <f>SUMIFS('Comm_vacancy-LA_data'!E:E,'Comm_vacancy-LA_data'!$D:$D,'Comm_vacancy-inputs_1'!$C2106,'Comm_vacancy-LA_data'!$B:$B,'Comm_vacancy-inputs_1'!$B2106)</f>
        <v>4002</v>
      </c>
      <c r="E2106" s="72">
        <f>SUMIFS('Comm_vacancy-LA_data'!F:F,'Comm_vacancy-LA_data'!$D:$D,'Comm_vacancy-inputs_1'!$C2106,'Comm_vacancy-LA_data'!$B:$B,'Comm_vacancy-inputs_1'!$B2106)</f>
        <v>261</v>
      </c>
      <c r="F2106" s="132">
        <f t="shared" si="64"/>
        <v>6.5217391304347824E-2</v>
      </c>
      <c r="G2106" s="108">
        <f t="shared" si="65"/>
        <v>44013</v>
      </c>
    </row>
    <row r="2107" spans="1:7" x14ac:dyDescent="0.35">
      <c r="A2107" s="72" t="s">
        <v>568</v>
      </c>
      <c r="B2107" s="72" t="s">
        <v>569</v>
      </c>
      <c r="C2107" s="72" t="s">
        <v>1093</v>
      </c>
      <c r="D2107" s="72">
        <f>SUMIFS('Comm_vacancy-LA_data'!E:E,'Comm_vacancy-LA_data'!$D:$D,'Comm_vacancy-inputs_1'!$C2107,'Comm_vacancy-LA_data'!$B:$B,'Comm_vacancy-inputs_1'!$B2107)</f>
        <v>3947</v>
      </c>
      <c r="E2107" s="72">
        <f>SUMIFS('Comm_vacancy-LA_data'!F:F,'Comm_vacancy-LA_data'!$D:$D,'Comm_vacancy-inputs_1'!$C2107,'Comm_vacancy-LA_data'!$B:$B,'Comm_vacancy-inputs_1'!$B2107)</f>
        <v>258</v>
      </c>
      <c r="F2107" s="132">
        <f t="shared" si="64"/>
        <v>6.5366100836078037E-2</v>
      </c>
      <c r="G2107" s="108">
        <f t="shared" si="65"/>
        <v>43922</v>
      </c>
    </row>
    <row r="2108" spans="1:7" x14ac:dyDescent="0.35">
      <c r="A2108" s="72" t="s">
        <v>568</v>
      </c>
      <c r="B2108" s="72" t="s">
        <v>569</v>
      </c>
      <c r="C2108" s="72" t="s">
        <v>1094</v>
      </c>
      <c r="D2108" s="72">
        <f>SUMIFS('Comm_vacancy-LA_data'!E:E,'Comm_vacancy-LA_data'!$D:$D,'Comm_vacancy-inputs_1'!$C2108,'Comm_vacancy-LA_data'!$B:$B,'Comm_vacancy-inputs_1'!$B2108)</f>
        <v>3860</v>
      </c>
      <c r="E2108" s="72">
        <f>SUMIFS('Comm_vacancy-LA_data'!F:F,'Comm_vacancy-LA_data'!$D:$D,'Comm_vacancy-inputs_1'!$C2108,'Comm_vacancy-LA_data'!$B:$B,'Comm_vacancy-inputs_1'!$B2108)</f>
        <v>251</v>
      </c>
      <c r="F2108" s="132">
        <f t="shared" si="64"/>
        <v>6.5025906735751302E-2</v>
      </c>
      <c r="G2108" s="108">
        <f t="shared" si="65"/>
        <v>43831</v>
      </c>
    </row>
    <row r="2109" spans="1:7" x14ac:dyDescent="0.35">
      <c r="A2109" s="72" t="s">
        <v>568</v>
      </c>
      <c r="B2109" s="72" t="s">
        <v>569</v>
      </c>
      <c r="C2109" s="72" t="s">
        <v>1095</v>
      </c>
      <c r="D2109" s="72">
        <f>SUMIFS('Comm_vacancy-LA_data'!E:E,'Comm_vacancy-LA_data'!$D:$D,'Comm_vacancy-inputs_1'!$C2109,'Comm_vacancy-LA_data'!$B:$B,'Comm_vacancy-inputs_1'!$B2109)</f>
        <v>3851</v>
      </c>
      <c r="E2109" s="72">
        <f>SUMIFS('Comm_vacancy-LA_data'!F:F,'Comm_vacancy-LA_data'!$D:$D,'Comm_vacancy-inputs_1'!$C2109,'Comm_vacancy-LA_data'!$B:$B,'Comm_vacancy-inputs_1'!$B2109)</f>
        <v>235</v>
      </c>
      <c r="F2109" s="132">
        <f t="shared" si="64"/>
        <v>6.1023110880290832E-2</v>
      </c>
      <c r="G2109" s="108">
        <f t="shared" si="65"/>
        <v>43739</v>
      </c>
    </row>
    <row r="2110" spans="1:7" x14ac:dyDescent="0.35">
      <c r="A2110" s="72" t="s">
        <v>568</v>
      </c>
      <c r="B2110" s="72" t="s">
        <v>569</v>
      </c>
      <c r="C2110" s="72" t="s">
        <v>1096</v>
      </c>
      <c r="D2110" s="72">
        <f>SUMIFS('Comm_vacancy-LA_data'!E:E,'Comm_vacancy-LA_data'!$D:$D,'Comm_vacancy-inputs_1'!$C2110,'Comm_vacancy-LA_data'!$B:$B,'Comm_vacancy-inputs_1'!$B2110)</f>
        <v>3824</v>
      </c>
      <c r="E2110" s="72">
        <f>SUMIFS('Comm_vacancy-LA_data'!F:F,'Comm_vacancy-LA_data'!$D:$D,'Comm_vacancy-inputs_1'!$C2110,'Comm_vacancy-LA_data'!$B:$B,'Comm_vacancy-inputs_1'!$B2110)</f>
        <v>26</v>
      </c>
      <c r="F2110" s="132">
        <f t="shared" si="64"/>
        <v>6.7991631799163184E-3</v>
      </c>
      <c r="G2110" s="108">
        <f t="shared" si="65"/>
        <v>43647</v>
      </c>
    </row>
    <row r="2111" spans="1:7" x14ac:dyDescent="0.35">
      <c r="A2111" s="72" t="s">
        <v>568</v>
      </c>
      <c r="B2111" s="72" t="s">
        <v>569</v>
      </c>
      <c r="C2111" s="72" t="s">
        <v>1097</v>
      </c>
      <c r="D2111" s="72">
        <f>SUMIFS('Comm_vacancy-LA_data'!E:E,'Comm_vacancy-LA_data'!$D:$D,'Comm_vacancy-inputs_1'!$C2111,'Comm_vacancy-LA_data'!$B:$B,'Comm_vacancy-inputs_1'!$B2111)</f>
        <v>3829</v>
      </c>
      <c r="E2111" s="72">
        <f>SUMIFS('Comm_vacancy-LA_data'!F:F,'Comm_vacancy-LA_data'!$D:$D,'Comm_vacancy-inputs_1'!$C2111,'Comm_vacancy-LA_data'!$B:$B,'Comm_vacancy-inputs_1'!$B2111)</f>
        <v>243</v>
      </c>
      <c r="F2111" s="132">
        <f t="shared" si="64"/>
        <v>6.3463045181509539E-2</v>
      </c>
      <c r="G2111" s="108">
        <f t="shared" si="65"/>
        <v>43556</v>
      </c>
    </row>
    <row r="2112" spans="1:7" x14ac:dyDescent="0.35">
      <c r="A2112" s="72" t="s">
        <v>568</v>
      </c>
      <c r="B2112" s="72" t="s">
        <v>569</v>
      </c>
      <c r="C2112" s="72" t="s">
        <v>1098</v>
      </c>
      <c r="D2112" s="72">
        <f>SUMIFS('Comm_vacancy-LA_data'!E:E,'Comm_vacancy-LA_data'!$D:$D,'Comm_vacancy-inputs_1'!$C2112,'Comm_vacancy-LA_data'!$B:$B,'Comm_vacancy-inputs_1'!$B2112)</f>
        <v>3775</v>
      </c>
      <c r="E2112" s="72">
        <f>SUMIFS('Comm_vacancy-LA_data'!F:F,'Comm_vacancy-LA_data'!$D:$D,'Comm_vacancy-inputs_1'!$C2112,'Comm_vacancy-LA_data'!$B:$B,'Comm_vacancy-inputs_1'!$B2112)</f>
        <v>246</v>
      </c>
      <c r="F2112" s="132">
        <f t="shared" si="64"/>
        <v>6.516556291390728E-2</v>
      </c>
      <c r="G2112" s="108">
        <f t="shared" si="65"/>
        <v>43466</v>
      </c>
    </row>
    <row r="2113" spans="1:7" x14ac:dyDescent="0.35">
      <c r="A2113" s="72" t="s">
        <v>568</v>
      </c>
      <c r="B2113" s="72" t="s">
        <v>569</v>
      </c>
      <c r="C2113" s="72" t="s">
        <v>1099</v>
      </c>
      <c r="D2113" s="72">
        <f>SUMIFS('Comm_vacancy-LA_data'!E:E,'Comm_vacancy-LA_data'!$D:$D,'Comm_vacancy-inputs_1'!$C2113,'Comm_vacancy-LA_data'!$B:$B,'Comm_vacancy-inputs_1'!$B2113)</f>
        <v>3875</v>
      </c>
      <c r="E2113" s="72">
        <f>SUMIFS('Comm_vacancy-LA_data'!F:F,'Comm_vacancy-LA_data'!$D:$D,'Comm_vacancy-inputs_1'!$C2113,'Comm_vacancy-LA_data'!$B:$B,'Comm_vacancy-inputs_1'!$B2113)</f>
        <v>282</v>
      </c>
      <c r="F2113" s="132">
        <f t="shared" si="64"/>
        <v>7.2774193548387101E-2</v>
      </c>
      <c r="G2113" s="108">
        <f t="shared" si="65"/>
        <v>43374</v>
      </c>
    </row>
    <row r="2114" spans="1:7" x14ac:dyDescent="0.35">
      <c r="A2114" s="72" t="s">
        <v>570</v>
      </c>
      <c r="B2114" s="72" t="s">
        <v>571</v>
      </c>
      <c r="C2114" s="72" t="s">
        <v>1088</v>
      </c>
      <c r="D2114" s="72">
        <f>SUMIFS('Comm_vacancy-LA_data'!E:E,'Comm_vacancy-LA_data'!$D:$D,'Comm_vacancy-inputs_1'!$C2114,'Comm_vacancy-LA_data'!$B:$B,'Comm_vacancy-inputs_1'!$B2114)</f>
        <v>1626</v>
      </c>
      <c r="E2114" s="72">
        <f>SUMIFS('Comm_vacancy-LA_data'!F:F,'Comm_vacancy-LA_data'!$D:$D,'Comm_vacancy-inputs_1'!$C2114,'Comm_vacancy-LA_data'!$B:$B,'Comm_vacancy-inputs_1'!$B2114)</f>
        <v>187</v>
      </c>
      <c r="F2114" s="132">
        <f t="shared" si="64"/>
        <v>0.11500615006150061</v>
      </c>
      <c r="G2114" s="108">
        <f t="shared" si="65"/>
        <v>44378</v>
      </c>
    </row>
    <row r="2115" spans="1:7" x14ac:dyDescent="0.35">
      <c r="A2115" s="72" t="s">
        <v>570</v>
      </c>
      <c r="B2115" s="72" t="s">
        <v>571</v>
      </c>
      <c r="C2115" s="72" t="s">
        <v>1089</v>
      </c>
      <c r="D2115" s="72">
        <f>SUMIFS('Comm_vacancy-LA_data'!E:E,'Comm_vacancy-LA_data'!$D:$D,'Comm_vacancy-inputs_1'!$C2115,'Comm_vacancy-LA_data'!$B:$B,'Comm_vacancy-inputs_1'!$B2115)</f>
        <v>1634</v>
      </c>
      <c r="E2115" s="72">
        <f>SUMIFS('Comm_vacancy-LA_data'!F:F,'Comm_vacancy-LA_data'!$D:$D,'Comm_vacancy-inputs_1'!$C2115,'Comm_vacancy-LA_data'!$B:$B,'Comm_vacancy-inputs_1'!$B2115)</f>
        <v>188</v>
      </c>
      <c r="F2115" s="132">
        <f t="shared" ref="F2115:F2178" si="66">IF(E2115&lt;&gt;0,E2115/D2115,"-")</f>
        <v>0.11505507955936352</v>
      </c>
      <c r="G2115" s="108">
        <f t="shared" ref="G2115:G2178" si="67">DATE(LEFT(C2115,4),RIGHT(LEFT(C2115,7),2),1)</f>
        <v>44287</v>
      </c>
    </row>
    <row r="2116" spans="1:7" x14ac:dyDescent="0.35">
      <c r="A2116" s="72" t="s">
        <v>570</v>
      </c>
      <c r="B2116" s="72" t="s">
        <v>571</v>
      </c>
      <c r="C2116" s="72" t="s">
        <v>1090</v>
      </c>
      <c r="D2116" s="72">
        <f>SUMIFS('Comm_vacancy-LA_data'!E:E,'Comm_vacancy-LA_data'!$D:$D,'Comm_vacancy-inputs_1'!$C2116,'Comm_vacancy-LA_data'!$B:$B,'Comm_vacancy-inputs_1'!$B2116)</f>
        <v>1622</v>
      </c>
      <c r="E2116" s="72">
        <f>SUMIFS('Comm_vacancy-LA_data'!F:F,'Comm_vacancy-LA_data'!$D:$D,'Comm_vacancy-inputs_1'!$C2116,'Comm_vacancy-LA_data'!$B:$B,'Comm_vacancy-inputs_1'!$B2116)</f>
        <v>187</v>
      </c>
      <c r="F2116" s="132">
        <f t="shared" si="66"/>
        <v>0.11528976572133169</v>
      </c>
      <c r="G2116" s="108">
        <f t="shared" si="67"/>
        <v>44197</v>
      </c>
    </row>
    <row r="2117" spans="1:7" x14ac:dyDescent="0.35">
      <c r="A2117" s="72" t="s">
        <v>570</v>
      </c>
      <c r="B2117" s="72" t="s">
        <v>571</v>
      </c>
      <c r="C2117" s="72" t="s">
        <v>1091</v>
      </c>
      <c r="D2117" s="72">
        <f>SUMIFS('Comm_vacancy-LA_data'!E:E,'Comm_vacancy-LA_data'!$D:$D,'Comm_vacancy-inputs_1'!$C2117,'Comm_vacancy-LA_data'!$B:$B,'Comm_vacancy-inputs_1'!$B2117)</f>
        <v>1633</v>
      </c>
      <c r="E2117" s="72">
        <f>SUMIFS('Comm_vacancy-LA_data'!F:F,'Comm_vacancy-LA_data'!$D:$D,'Comm_vacancy-inputs_1'!$C2117,'Comm_vacancy-LA_data'!$B:$B,'Comm_vacancy-inputs_1'!$B2117)</f>
        <v>189</v>
      </c>
      <c r="F2117" s="132">
        <f t="shared" si="66"/>
        <v>0.11573790569503981</v>
      </c>
      <c r="G2117" s="108">
        <f t="shared" si="67"/>
        <v>44105</v>
      </c>
    </row>
    <row r="2118" spans="1:7" x14ac:dyDescent="0.35">
      <c r="A2118" s="72" t="s">
        <v>570</v>
      </c>
      <c r="B2118" s="72" t="s">
        <v>571</v>
      </c>
      <c r="C2118" s="72" t="s">
        <v>1092</v>
      </c>
      <c r="D2118" s="72">
        <f>SUMIFS('Comm_vacancy-LA_data'!E:E,'Comm_vacancy-LA_data'!$D:$D,'Comm_vacancy-inputs_1'!$C2118,'Comm_vacancy-LA_data'!$B:$B,'Comm_vacancy-inputs_1'!$B2118)</f>
        <v>1630</v>
      </c>
      <c r="E2118" s="72">
        <f>SUMIFS('Comm_vacancy-LA_data'!F:F,'Comm_vacancy-LA_data'!$D:$D,'Comm_vacancy-inputs_1'!$C2118,'Comm_vacancy-LA_data'!$B:$B,'Comm_vacancy-inputs_1'!$B2118)</f>
        <v>197</v>
      </c>
      <c r="F2118" s="132">
        <f t="shared" si="66"/>
        <v>0.12085889570552147</v>
      </c>
      <c r="G2118" s="108">
        <f t="shared" si="67"/>
        <v>44013</v>
      </c>
    </row>
    <row r="2119" spans="1:7" x14ac:dyDescent="0.35">
      <c r="A2119" s="72" t="s">
        <v>570</v>
      </c>
      <c r="B2119" s="72" t="s">
        <v>571</v>
      </c>
      <c r="C2119" s="72" t="s">
        <v>1093</v>
      </c>
      <c r="D2119" s="72">
        <f>SUMIFS('Comm_vacancy-LA_data'!E:E,'Comm_vacancy-LA_data'!$D:$D,'Comm_vacancy-inputs_1'!$C2119,'Comm_vacancy-LA_data'!$B:$B,'Comm_vacancy-inputs_1'!$B2119)</f>
        <v>1581</v>
      </c>
      <c r="E2119" s="72">
        <f>SUMIFS('Comm_vacancy-LA_data'!F:F,'Comm_vacancy-LA_data'!$D:$D,'Comm_vacancy-inputs_1'!$C2119,'Comm_vacancy-LA_data'!$B:$B,'Comm_vacancy-inputs_1'!$B2119)</f>
        <v>198</v>
      </c>
      <c r="F2119" s="132">
        <f t="shared" si="66"/>
        <v>0.1252371916508539</v>
      </c>
      <c r="G2119" s="108">
        <f t="shared" si="67"/>
        <v>43922</v>
      </c>
    </row>
    <row r="2120" spans="1:7" x14ac:dyDescent="0.35">
      <c r="A2120" s="72" t="s">
        <v>570</v>
      </c>
      <c r="B2120" s="72" t="s">
        <v>571</v>
      </c>
      <c r="C2120" s="72" t="s">
        <v>1094</v>
      </c>
      <c r="D2120" s="72">
        <f>SUMIFS('Comm_vacancy-LA_data'!E:E,'Comm_vacancy-LA_data'!$D:$D,'Comm_vacancy-inputs_1'!$C2120,'Comm_vacancy-LA_data'!$B:$B,'Comm_vacancy-inputs_1'!$B2120)</f>
        <v>1584</v>
      </c>
      <c r="E2120" s="72">
        <f>SUMIFS('Comm_vacancy-LA_data'!F:F,'Comm_vacancy-LA_data'!$D:$D,'Comm_vacancy-inputs_1'!$C2120,'Comm_vacancy-LA_data'!$B:$B,'Comm_vacancy-inputs_1'!$B2120)</f>
        <v>199</v>
      </c>
      <c r="F2120" s="132">
        <f t="shared" si="66"/>
        <v>0.12563131313131312</v>
      </c>
      <c r="G2120" s="108">
        <f t="shared" si="67"/>
        <v>43831</v>
      </c>
    </row>
    <row r="2121" spans="1:7" x14ac:dyDescent="0.35">
      <c r="A2121" s="72" t="s">
        <v>570</v>
      </c>
      <c r="B2121" s="72" t="s">
        <v>571</v>
      </c>
      <c r="C2121" s="72" t="s">
        <v>1095</v>
      </c>
      <c r="D2121" s="72">
        <f>SUMIFS('Comm_vacancy-LA_data'!E:E,'Comm_vacancy-LA_data'!$D:$D,'Comm_vacancy-inputs_1'!$C2121,'Comm_vacancy-LA_data'!$B:$B,'Comm_vacancy-inputs_1'!$B2121)</f>
        <v>1588</v>
      </c>
      <c r="E2121" s="72">
        <f>SUMIFS('Comm_vacancy-LA_data'!F:F,'Comm_vacancy-LA_data'!$D:$D,'Comm_vacancy-inputs_1'!$C2121,'Comm_vacancy-LA_data'!$B:$B,'Comm_vacancy-inputs_1'!$B2121)</f>
        <v>199</v>
      </c>
      <c r="F2121" s="132">
        <f t="shared" si="66"/>
        <v>0.12531486146095719</v>
      </c>
      <c r="G2121" s="108">
        <f t="shared" si="67"/>
        <v>43739</v>
      </c>
    </row>
    <row r="2122" spans="1:7" x14ac:dyDescent="0.35">
      <c r="A2122" s="72" t="s">
        <v>570</v>
      </c>
      <c r="B2122" s="72" t="s">
        <v>571</v>
      </c>
      <c r="C2122" s="72" t="s">
        <v>1096</v>
      </c>
      <c r="D2122" s="72">
        <f>SUMIFS('Comm_vacancy-LA_data'!E:E,'Comm_vacancy-LA_data'!$D:$D,'Comm_vacancy-inputs_1'!$C2122,'Comm_vacancy-LA_data'!$B:$B,'Comm_vacancy-inputs_1'!$B2122)</f>
        <v>1589</v>
      </c>
      <c r="E2122" s="72">
        <f>SUMIFS('Comm_vacancy-LA_data'!F:F,'Comm_vacancy-LA_data'!$D:$D,'Comm_vacancy-inputs_1'!$C2122,'Comm_vacancy-LA_data'!$B:$B,'Comm_vacancy-inputs_1'!$B2122)</f>
        <v>188</v>
      </c>
      <c r="F2122" s="132">
        <f t="shared" si="66"/>
        <v>0.11831340465701699</v>
      </c>
      <c r="G2122" s="108">
        <f t="shared" si="67"/>
        <v>43647</v>
      </c>
    </row>
    <row r="2123" spans="1:7" x14ac:dyDescent="0.35">
      <c r="A2123" s="72" t="s">
        <v>570</v>
      </c>
      <c r="B2123" s="72" t="s">
        <v>571</v>
      </c>
      <c r="C2123" s="72" t="s">
        <v>1097</v>
      </c>
      <c r="D2123" s="72">
        <f>SUMIFS('Comm_vacancy-LA_data'!E:E,'Comm_vacancy-LA_data'!$D:$D,'Comm_vacancy-inputs_1'!$C2123,'Comm_vacancy-LA_data'!$B:$B,'Comm_vacancy-inputs_1'!$B2123)</f>
        <v>1589</v>
      </c>
      <c r="E2123" s="72">
        <f>SUMIFS('Comm_vacancy-LA_data'!F:F,'Comm_vacancy-LA_data'!$D:$D,'Comm_vacancy-inputs_1'!$C2123,'Comm_vacancy-LA_data'!$B:$B,'Comm_vacancy-inputs_1'!$B2123)</f>
        <v>57</v>
      </c>
      <c r="F2123" s="132">
        <f t="shared" si="66"/>
        <v>3.5871617369414729E-2</v>
      </c>
      <c r="G2123" s="108">
        <f t="shared" si="67"/>
        <v>43556</v>
      </c>
    </row>
    <row r="2124" spans="1:7" x14ac:dyDescent="0.35">
      <c r="A2124" s="72" t="s">
        <v>570</v>
      </c>
      <c r="B2124" s="72" t="s">
        <v>571</v>
      </c>
      <c r="C2124" s="72" t="s">
        <v>1098</v>
      </c>
      <c r="D2124" s="72">
        <f>SUMIFS('Comm_vacancy-LA_data'!E:E,'Comm_vacancy-LA_data'!$D:$D,'Comm_vacancy-inputs_1'!$C2124,'Comm_vacancy-LA_data'!$B:$B,'Comm_vacancy-inputs_1'!$B2124)</f>
        <v>1562</v>
      </c>
      <c r="E2124" s="72">
        <f>SUMIFS('Comm_vacancy-LA_data'!F:F,'Comm_vacancy-LA_data'!$D:$D,'Comm_vacancy-inputs_1'!$C2124,'Comm_vacancy-LA_data'!$B:$B,'Comm_vacancy-inputs_1'!$B2124)</f>
        <v>156</v>
      </c>
      <c r="F2124" s="132">
        <f t="shared" si="66"/>
        <v>9.9871959026888599E-2</v>
      </c>
      <c r="G2124" s="108">
        <f t="shared" si="67"/>
        <v>43466</v>
      </c>
    </row>
    <row r="2125" spans="1:7" x14ac:dyDescent="0.35">
      <c r="A2125" s="72" t="s">
        <v>570</v>
      </c>
      <c r="B2125" s="72" t="s">
        <v>571</v>
      </c>
      <c r="C2125" s="72" t="s">
        <v>1099</v>
      </c>
      <c r="D2125" s="72">
        <f>SUMIFS('Comm_vacancy-LA_data'!E:E,'Comm_vacancy-LA_data'!$D:$D,'Comm_vacancy-inputs_1'!$C2125,'Comm_vacancy-LA_data'!$B:$B,'Comm_vacancy-inputs_1'!$B2125)</f>
        <v>1641</v>
      </c>
      <c r="E2125" s="72">
        <f>SUMIFS('Comm_vacancy-LA_data'!F:F,'Comm_vacancy-LA_data'!$D:$D,'Comm_vacancy-inputs_1'!$C2125,'Comm_vacancy-LA_data'!$B:$B,'Comm_vacancy-inputs_1'!$B2125)</f>
        <v>117</v>
      </c>
      <c r="F2125" s="132">
        <f t="shared" si="66"/>
        <v>7.1297989031078604E-2</v>
      </c>
      <c r="G2125" s="108">
        <f t="shared" si="67"/>
        <v>43374</v>
      </c>
    </row>
    <row r="2126" spans="1:7" x14ac:dyDescent="0.35">
      <c r="A2126" s="72" t="s">
        <v>572</v>
      </c>
      <c r="B2126" s="72" t="s">
        <v>573</v>
      </c>
      <c r="C2126" s="72" t="s">
        <v>1088</v>
      </c>
      <c r="D2126" s="72">
        <f>SUMIFS('Comm_vacancy-LA_data'!E:E,'Comm_vacancy-LA_data'!$D:$D,'Comm_vacancy-inputs_1'!$C2126,'Comm_vacancy-LA_data'!$B:$B,'Comm_vacancy-inputs_1'!$B2126)</f>
        <v>4387</v>
      </c>
      <c r="E2126" s="72">
        <f>SUMIFS('Comm_vacancy-LA_data'!F:F,'Comm_vacancy-LA_data'!$D:$D,'Comm_vacancy-inputs_1'!$C2126,'Comm_vacancy-LA_data'!$B:$B,'Comm_vacancy-inputs_1'!$B2126)</f>
        <v>0</v>
      </c>
      <c r="F2126" s="132" t="str">
        <f t="shared" si="66"/>
        <v>-</v>
      </c>
      <c r="G2126" s="108">
        <f t="shared" si="67"/>
        <v>44378</v>
      </c>
    </row>
    <row r="2127" spans="1:7" x14ac:dyDescent="0.35">
      <c r="A2127" s="72" t="s">
        <v>572</v>
      </c>
      <c r="B2127" s="72" t="s">
        <v>573</v>
      </c>
      <c r="C2127" s="72" t="s">
        <v>1089</v>
      </c>
      <c r="D2127" s="72">
        <f>SUMIFS('Comm_vacancy-LA_data'!E:E,'Comm_vacancy-LA_data'!$D:$D,'Comm_vacancy-inputs_1'!$C2127,'Comm_vacancy-LA_data'!$B:$B,'Comm_vacancy-inputs_1'!$B2127)</f>
        <v>4403</v>
      </c>
      <c r="E2127" s="72">
        <f>SUMIFS('Comm_vacancy-LA_data'!F:F,'Comm_vacancy-LA_data'!$D:$D,'Comm_vacancy-inputs_1'!$C2127,'Comm_vacancy-LA_data'!$B:$B,'Comm_vacancy-inputs_1'!$B2127)</f>
        <v>0</v>
      </c>
      <c r="F2127" s="132" t="str">
        <f t="shared" si="66"/>
        <v>-</v>
      </c>
      <c r="G2127" s="108">
        <f t="shared" si="67"/>
        <v>44287</v>
      </c>
    </row>
    <row r="2128" spans="1:7" x14ac:dyDescent="0.35">
      <c r="A2128" s="72" t="s">
        <v>572</v>
      </c>
      <c r="B2128" s="72" t="s">
        <v>573</v>
      </c>
      <c r="C2128" s="72" t="s">
        <v>1090</v>
      </c>
      <c r="D2128" s="72">
        <f>SUMIFS('Comm_vacancy-LA_data'!E:E,'Comm_vacancy-LA_data'!$D:$D,'Comm_vacancy-inputs_1'!$C2128,'Comm_vacancy-LA_data'!$B:$B,'Comm_vacancy-inputs_1'!$B2128)</f>
        <v>4354</v>
      </c>
      <c r="E2128" s="72">
        <f>SUMIFS('Comm_vacancy-LA_data'!F:F,'Comm_vacancy-LA_data'!$D:$D,'Comm_vacancy-inputs_1'!$C2128,'Comm_vacancy-LA_data'!$B:$B,'Comm_vacancy-inputs_1'!$B2128)</f>
        <v>0</v>
      </c>
      <c r="F2128" s="132" t="str">
        <f t="shared" si="66"/>
        <v>-</v>
      </c>
      <c r="G2128" s="108">
        <f t="shared" si="67"/>
        <v>44197</v>
      </c>
    </row>
    <row r="2129" spans="1:7" x14ac:dyDescent="0.35">
      <c r="A2129" s="72" t="s">
        <v>572</v>
      </c>
      <c r="B2129" s="72" t="s">
        <v>573</v>
      </c>
      <c r="C2129" s="72" t="s">
        <v>1091</v>
      </c>
      <c r="D2129" s="72">
        <f>SUMIFS('Comm_vacancy-LA_data'!E:E,'Comm_vacancy-LA_data'!$D:$D,'Comm_vacancy-inputs_1'!$C2129,'Comm_vacancy-LA_data'!$B:$B,'Comm_vacancy-inputs_1'!$B2129)</f>
        <v>4337</v>
      </c>
      <c r="E2129" s="72">
        <f>SUMIFS('Comm_vacancy-LA_data'!F:F,'Comm_vacancy-LA_data'!$D:$D,'Comm_vacancy-inputs_1'!$C2129,'Comm_vacancy-LA_data'!$B:$B,'Comm_vacancy-inputs_1'!$B2129)</f>
        <v>0</v>
      </c>
      <c r="F2129" s="132" t="str">
        <f t="shared" si="66"/>
        <v>-</v>
      </c>
      <c r="G2129" s="108">
        <f t="shared" si="67"/>
        <v>44105</v>
      </c>
    </row>
    <row r="2130" spans="1:7" x14ac:dyDescent="0.35">
      <c r="A2130" s="72" t="s">
        <v>572</v>
      </c>
      <c r="B2130" s="72" t="s">
        <v>573</v>
      </c>
      <c r="C2130" s="72" t="s">
        <v>1092</v>
      </c>
      <c r="D2130" s="72">
        <f>SUMIFS('Comm_vacancy-LA_data'!E:E,'Comm_vacancy-LA_data'!$D:$D,'Comm_vacancy-inputs_1'!$C2130,'Comm_vacancy-LA_data'!$B:$B,'Comm_vacancy-inputs_1'!$B2130)</f>
        <v>4304</v>
      </c>
      <c r="E2130" s="72">
        <f>SUMIFS('Comm_vacancy-LA_data'!F:F,'Comm_vacancy-LA_data'!$D:$D,'Comm_vacancy-inputs_1'!$C2130,'Comm_vacancy-LA_data'!$B:$B,'Comm_vacancy-inputs_1'!$B2130)</f>
        <v>0</v>
      </c>
      <c r="F2130" s="132" t="str">
        <f t="shared" si="66"/>
        <v>-</v>
      </c>
      <c r="G2130" s="108">
        <f t="shared" si="67"/>
        <v>44013</v>
      </c>
    </row>
    <row r="2131" spans="1:7" x14ac:dyDescent="0.35">
      <c r="A2131" s="72" t="s">
        <v>572</v>
      </c>
      <c r="B2131" s="72" t="s">
        <v>573</v>
      </c>
      <c r="C2131" s="72" t="s">
        <v>1093</v>
      </c>
      <c r="D2131" s="72">
        <f>SUMIFS('Comm_vacancy-LA_data'!E:E,'Comm_vacancy-LA_data'!$D:$D,'Comm_vacancy-inputs_1'!$C2131,'Comm_vacancy-LA_data'!$B:$B,'Comm_vacancy-inputs_1'!$B2131)</f>
        <v>4312</v>
      </c>
      <c r="E2131" s="72">
        <f>SUMIFS('Comm_vacancy-LA_data'!F:F,'Comm_vacancy-LA_data'!$D:$D,'Comm_vacancy-inputs_1'!$C2131,'Comm_vacancy-LA_data'!$B:$B,'Comm_vacancy-inputs_1'!$B2131)</f>
        <v>0</v>
      </c>
      <c r="F2131" s="132" t="str">
        <f t="shared" si="66"/>
        <v>-</v>
      </c>
      <c r="G2131" s="108">
        <f t="shared" si="67"/>
        <v>43922</v>
      </c>
    </row>
    <row r="2132" spans="1:7" x14ac:dyDescent="0.35">
      <c r="A2132" s="72" t="s">
        <v>572</v>
      </c>
      <c r="B2132" s="72" t="s">
        <v>573</v>
      </c>
      <c r="C2132" s="72" t="s">
        <v>1094</v>
      </c>
      <c r="D2132" s="72">
        <f>SUMIFS('Comm_vacancy-LA_data'!E:E,'Comm_vacancy-LA_data'!$D:$D,'Comm_vacancy-inputs_1'!$C2132,'Comm_vacancy-LA_data'!$B:$B,'Comm_vacancy-inputs_1'!$B2132)</f>
        <v>4311</v>
      </c>
      <c r="E2132" s="72">
        <f>SUMIFS('Comm_vacancy-LA_data'!F:F,'Comm_vacancy-LA_data'!$D:$D,'Comm_vacancy-inputs_1'!$C2132,'Comm_vacancy-LA_data'!$B:$B,'Comm_vacancy-inputs_1'!$B2132)</f>
        <v>0</v>
      </c>
      <c r="F2132" s="132" t="str">
        <f t="shared" si="66"/>
        <v>-</v>
      </c>
      <c r="G2132" s="108">
        <f t="shared" si="67"/>
        <v>43831</v>
      </c>
    </row>
    <row r="2133" spans="1:7" x14ac:dyDescent="0.35">
      <c r="A2133" s="72" t="s">
        <v>572</v>
      </c>
      <c r="B2133" s="72" t="s">
        <v>573</v>
      </c>
      <c r="C2133" s="72" t="s">
        <v>1095</v>
      </c>
      <c r="D2133" s="72">
        <f>SUMIFS('Comm_vacancy-LA_data'!E:E,'Comm_vacancy-LA_data'!$D:$D,'Comm_vacancy-inputs_1'!$C2133,'Comm_vacancy-LA_data'!$B:$B,'Comm_vacancy-inputs_1'!$B2133)</f>
        <v>4277</v>
      </c>
      <c r="E2133" s="72">
        <f>SUMIFS('Comm_vacancy-LA_data'!F:F,'Comm_vacancy-LA_data'!$D:$D,'Comm_vacancy-inputs_1'!$C2133,'Comm_vacancy-LA_data'!$B:$B,'Comm_vacancy-inputs_1'!$B2133)</f>
        <v>0</v>
      </c>
      <c r="F2133" s="132" t="str">
        <f t="shared" si="66"/>
        <v>-</v>
      </c>
      <c r="G2133" s="108">
        <f t="shared" si="67"/>
        <v>43739</v>
      </c>
    </row>
    <row r="2134" spans="1:7" x14ac:dyDescent="0.35">
      <c r="A2134" s="72" t="s">
        <v>572</v>
      </c>
      <c r="B2134" s="72" t="s">
        <v>573</v>
      </c>
      <c r="C2134" s="72" t="s">
        <v>1096</v>
      </c>
      <c r="D2134" s="72">
        <f>SUMIFS('Comm_vacancy-LA_data'!E:E,'Comm_vacancy-LA_data'!$D:$D,'Comm_vacancy-inputs_1'!$C2134,'Comm_vacancy-LA_data'!$B:$B,'Comm_vacancy-inputs_1'!$B2134)</f>
        <v>4315</v>
      </c>
      <c r="E2134" s="72">
        <f>SUMIFS('Comm_vacancy-LA_data'!F:F,'Comm_vacancy-LA_data'!$D:$D,'Comm_vacancy-inputs_1'!$C2134,'Comm_vacancy-LA_data'!$B:$B,'Comm_vacancy-inputs_1'!$B2134)</f>
        <v>0</v>
      </c>
      <c r="F2134" s="132" t="str">
        <f t="shared" si="66"/>
        <v>-</v>
      </c>
      <c r="G2134" s="108">
        <f t="shared" si="67"/>
        <v>43647</v>
      </c>
    </row>
    <row r="2135" spans="1:7" x14ac:dyDescent="0.35">
      <c r="A2135" s="72" t="s">
        <v>572</v>
      </c>
      <c r="B2135" s="72" t="s">
        <v>573</v>
      </c>
      <c r="C2135" s="72" t="s">
        <v>1097</v>
      </c>
      <c r="D2135" s="72">
        <f>SUMIFS('Comm_vacancy-LA_data'!E:E,'Comm_vacancy-LA_data'!$D:$D,'Comm_vacancy-inputs_1'!$C2135,'Comm_vacancy-LA_data'!$B:$B,'Comm_vacancy-inputs_1'!$B2135)</f>
        <v>4314</v>
      </c>
      <c r="E2135" s="72">
        <f>SUMIFS('Comm_vacancy-LA_data'!F:F,'Comm_vacancy-LA_data'!$D:$D,'Comm_vacancy-inputs_1'!$C2135,'Comm_vacancy-LA_data'!$B:$B,'Comm_vacancy-inputs_1'!$B2135)</f>
        <v>0</v>
      </c>
      <c r="F2135" s="132" t="str">
        <f t="shared" si="66"/>
        <v>-</v>
      </c>
      <c r="G2135" s="108">
        <f t="shared" si="67"/>
        <v>43556</v>
      </c>
    </row>
    <row r="2136" spans="1:7" x14ac:dyDescent="0.35">
      <c r="A2136" s="72" t="s">
        <v>572</v>
      </c>
      <c r="B2136" s="72" t="s">
        <v>573</v>
      </c>
      <c r="C2136" s="72" t="s">
        <v>1098</v>
      </c>
      <c r="D2136" s="72">
        <f>SUMIFS('Comm_vacancy-LA_data'!E:E,'Comm_vacancy-LA_data'!$D:$D,'Comm_vacancy-inputs_1'!$C2136,'Comm_vacancy-LA_data'!$B:$B,'Comm_vacancy-inputs_1'!$B2136)</f>
        <v>4286</v>
      </c>
      <c r="E2136" s="72">
        <f>SUMIFS('Comm_vacancy-LA_data'!F:F,'Comm_vacancy-LA_data'!$D:$D,'Comm_vacancy-inputs_1'!$C2136,'Comm_vacancy-LA_data'!$B:$B,'Comm_vacancy-inputs_1'!$B2136)</f>
        <v>0</v>
      </c>
      <c r="F2136" s="132" t="str">
        <f t="shared" si="66"/>
        <v>-</v>
      </c>
      <c r="G2136" s="108">
        <f t="shared" si="67"/>
        <v>43466</v>
      </c>
    </row>
    <row r="2137" spans="1:7" x14ac:dyDescent="0.35">
      <c r="A2137" s="72" t="s">
        <v>572</v>
      </c>
      <c r="B2137" s="72" t="s">
        <v>573</v>
      </c>
      <c r="C2137" s="72" t="s">
        <v>1099</v>
      </c>
      <c r="D2137" s="72">
        <f>SUMIFS('Comm_vacancy-LA_data'!E:E,'Comm_vacancy-LA_data'!$D:$D,'Comm_vacancy-inputs_1'!$C2137,'Comm_vacancy-LA_data'!$B:$B,'Comm_vacancy-inputs_1'!$B2137)</f>
        <v>4491</v>
      </c>
      <c r="E2137" s="72">
        <f>SUMIFS('Comm_vacancy-LA_data'!F:F,'Comm_vacancy-LA_data'!$D:$D,'Comm_vacancy-inputs_1'!$C2137,'Comm_vacancy-LA_data'!$B:$B,'Comm_vacancy-inputs_1'!$B2137)</f>
        <v>0</v>
      </c>
      <c r="F2137" s="132" t="str">
        <f t="shared" si="66"/>
        <v>-</v>
      </c>
      <c r="G2137" s="108">
        <f t="shared" si="67"/>
        <v>43374</v>
      </c>
    </row>
    <row r="2138" spans="1:7" x14ac:dyDescent="0.35">
      <c r="A2138" s="72" t="s">
        <v>574</v>
      </c>
      <c r="B2138" s="72" t="s">
        <v>575</v>
      </c>
      <c r="C2138" s="72" t="s">
        <v>1088</v>
      </c>
      <c r="D2138" s="72">
        <f>SUMIFS('Comm_vacancy-LA_data'!E:E,'Comm_vacancy-LA_data'!$D:$D,'Comm_vacancy-inputs_1'!$C2138,'Comm_vacancy-LA_data'!$B:$B,'Comm_vacancy-inputs_1'!$B2138)</f>
        <v>2675</v>
      </c>
      <c r="E2138" s="72">
        <f>SUMIFS('Comm_vacancy-LA_data'!F:F,'Comm_vacancy-LA_data'!$D:$D,'Comm_vacancy-inputs_1'!$C2138,'Comm_vacancy-LA_data'!$B:$B,'Comm_vacancy-inputs_1'!$B2138)</f>
        <v>30</v>
      </c>
      <c r="F2138" s="132">
        <f t="shared" si="66"/>
        <v>1.1214953271028037E-2</v>
      </c>
      <c r="G2138" s="108">
        <f t="shared" si="67"/>
        <v>44378</v>
      </c>
    </row>
    <row r="2139" spans="1:7" x14ac:dyDescent="0.35">
      <c r="A2139" s="72" t="s">
        <v>574</v>
      </c>
      <c r="B2139" s="72" t="s">
        <v>575</v>
      </c>
      <c r="C2139" s="72" t="s">
        <v>1089</v>
      </c>
      <c r="D2139" s="72">
        <f>SUMIFS('Comm_vacancy-LA_data'!E:E,'Comm_vacancy-LA_data'!$D:$D,'Comm_vacancy-inputs_1'!$C2139,'Comm_vacancy-LA_data'!$B:$B,'Comm_vacancy-inputs_1'!$B2139)</f>
        <v>2663</v>
      </c>
      <c r="E2139" s="72">
        <f>SUMIFS('Comm_vacancy-LA_data'!F:F,'Comm_vacancy-LA_data'!$D:$D,'Comm_vacancy-inputs_1'!$C2139,'Comm_vacancy-LA_data'!$B:$B,'Comm_vacancy-inputs_1'!$B2139)</f>
        <v>30</v>
      </c>
      <c r="F2139" s="132">
        <f t="shared" si="66"/>
        <v>1.1265490048817123E-2</v>
      </c>
      <c r="G2139" s="108">
        <f t="shared" si="67"/>
        <v>44287</v>
      </c>
    </row>
    <row r="2140" spans="1:7" x14ac:dyDescent="0.35">
      <c r="A2140" s="72" t="s">
        <v>574</v>
      </c>
      <c r="B2140" s="72" t="s">
        <v>575</v>
      </c>
      <c r="C2140" s="72" t="s">
        <v>1090</v>
      </c>
      <c r="D2140" s="72">
        <f>SUMIFS('Comm_vacancy-LA_data'!E:E,'Comm_vacancy-LA_data'!$D:$D,'Comm_vacancy-inputs_1'!$C2140,'Comm_vacancy-LA_data'!$B:$B,'Comm_vacancy-inputs_1'!$B2140)</f>
        <v>2659</v>
      </c>
      <c r="E2140" s="72">
        <f>SUMIFS('Comm_vacancy-LA_data'!F:F,'Comm_vacancy-LA_data'!$D:$D,'Comm_vacancy-inputs_1'!$C2140,'Comm_vacancy-LA_data'!$B:$B,'Comm_vacancy-inputs_1'!$B2140)</f>
        <v>39</v>
      </c>
      <c r="F2140" s="132">
        <f t="shared" si="66"/>
        <v>1.4667168108311396E-2</v>
      </c>
      <c r="G2140" s="108">
        <f t="shared" si="67"/>
        <v>44197</v>
      </c>
    </row>
    <row r="2141" spans="1:7" x14ac:dyDescent="0.35">
      <c r="A2141" s="72" t="s">
        <v>574</v>
      </c>
      <c r="B2141" s="72" t="s">
        <v>575</v>
      </c>
      <c r="C2141" s="72" t="s">
        <v>1091</v>
      </c>
      <c r="D2141" s="72">
        <f>SUMIFS('Comm_vacancy-LA_data'!E:E,'Comm_vacancy-LA_data'!$D:$D,'Comm_vacancy-inputs_1'!$C2141,'Comm_vacancy-LA_data'!$B:$B,'Comm_vacancy-inputs_1'!$B2141)</f>
        <v>2643</v>
      </c>
      <c r="E2141" s="72">
        <f>SUMIFS('Comm_vacancy-LA_data'!F:F,'Comm_vacancy-LA_data'!$D:$D,'Comm_vacancy-inputs_1'!$C2141,'Comm_vacancy-LA_data'!$B:$B,'Comm_vacancy-inputs_1'!$B2141)</f>
        <v>39</v>
      </c>
      <c r="F2141" s="132">
        <f t="shared" si="66"/>
        <v>1.4755959137343927E-2</v>
      </c>
      <c r="G2141" s="108">
        <f t="shared" si="67"/>
        <v>44105</v>
      </c>
    </row>
    <row r="2142" spans="1:7" x14ac:dyDescent="0.35">
      <c r="A2142" s="72" t="s">
        <v>574</v>
      </c>
      <c r="B2142" s="72" t="s">
        <v>575</v>
      </c>
      <c r="C2142" s="72" t="s">
        <v>1092</v>
      </c>
      <c r="D2142" s="72">
        <f>SUMIFS('Comm_vacancy-LA_data'!E:E,'Comm_vacancy-LA_data'!$D:$D,'Comm_vacancy-inputs_1'!$C2142,'Comm_vacancy-LA_data'!$B:$B,'Comm_vacancy-inputs_1'!$B2142)</f>
        <v>2634</v>
      </c>
      <c r="E2142" s="72">
        <f>SUMIFS('Comm_vacancy-LA_data'!F:F,'Comm_vacancy-LA_data'!$D:$D,'Comm_vacancy-inputs_1'!$C2142,'Comm_vacancy-LA_data'!$B:$B,'Comm_vacancy-inputs_1'!$B2142)</f>
        <v>41</v>
      </c>
      <c r="F2142" s="132">
        <f t="shared" si="66"/>
        <v>1.5565679574791193E-2</v>
      </c>
      <c r="G2142" s="108">
        <f t="shared" si="67"/>
        <v>44013</v>
      </c>
    </row>
    <row r="2143" spans="1:7" x14ac:dyDescent="0.35">
      <c r="A2143" s="72" t="s">
        <v>574</v>
      </c>
      <c r="B2143" s="72" t="s">
        <v>575</v>
      </c>
      <c r="C2143" s="72" t="s">
        <v>1093</v>
      </c>
      <c r="D2143" s="72">
        <f>SUMIFS('Comm_vacancy-LA_data'!E:E,'Comm_vacancy-LA_data'!$D:$D,'Comm_vacancy-inputs_1'!$C2143,'Comm_vacancy-LA_data'!$B:$B,'Comm_vacancy-inputs_1'!$B2143)</f>
        <v>2621</v>
      </c>
      <c r="E2143" s="72">
        <f>SUMIFS('Comm_vacancy-LA_data'!F:F,'Comm_vacancy-LA_data'!$D:$D,'Comm_vacancy-inputs_1'!$C2143,'Comm_vacancy-LA_data'!$B:$B,'Comm_vacancy-inputs_1'!$B2143)</f>
        <v>42</v>
      </c>
      <c r="F2143" s="132">
        <f t="shared" si="66"/>
        <v>1.6024418161007248E-2</v>
      </c>
      <c r="G2143" s="108">
        <f t="shared" si="67"/>
        <v>43922</v>
      </c>
    </row>
    <row r="2144" spans="1:7" x14ac:dyDescent="0.35">
      <c r="A2144" s="72" t="s">
        <v>574</v>
      </c>
      <c r="B2144" s="72" t="s">
        <v>575</v>
      </c>
      <c r="C2144" s="72" t="s">
        <v>1094</v>
      </c>
      <c r="D2144" s="72">
        <f>SUMIFS('Comm_vacancy-LA_data'!E:E,'Comm_vacancy-LA_data'!$D:$D,'Comm_vacancy-inputs_1'!$C2144,'Comm_vacancy-LA_data'!$B:$B,'Comm_vacancy-inputs_1'!$B2144)</f>
        <v>2575</v>
      </c>
      <c r="E2144" s="72">
        <f>SUMIFS('Comm_vacancy-LA_data'!F:F,'Comm_vacancy-LA_data'!$D:$D,'Comm_vacancy-inputs_1'!$C2144,'Comm_vacancy-LA_data'!$B:$B,'Comm_vacancy-inputs_1'!$B2144)</f>
        <v>43</v>
      </c>
      <c r="F2144" s="132">
        <f t="shared" si="66"/>
        <v>1.6699029126213592E-2</v>
      </c>
      <c r="G2144" s="108">
        <f t="shared" si="67"/>
        <v>43831</v>
      </c>
    </row>
    <row r="2145" spans="1:7" x14ac:dyDescent="0.35">
      <c r="A2145" s="72" t="s">
        <v>574</v>
      </c>
      <c r="B2145" s="72" t="s">
        <v>575</v>
      </c>
      <c r="C2145" s="72" t="s">
        <v>1095</v>
      </c>
      <c r="D2145" s="72">
        <f>SUMIFS('Comm_vacancy-LA_data'!E:E,'Comm_vacancy-LA_data'!$D:$D,'Comm_vacancy-inputs_1'!$C2145,'Comm_vacancy-LA_data'!$B:$B,'Comm_vacancy-inputs_1'!$B2145)</f>
        <v>2569</v>
      </c>
      <c r="E2145" s="72">
        <f>SUMIFS('Comm_vacancy-LA_data'!F:F,'Comm_vacancy-LA_data'!$D:$D,'Comm_vacancy-inputs_1'!$C2145,'Comm_vacancy-LA_data'!$B:$B,'Comm_vacancy-inputs_1'!$B2145)</f>
        <v>33</v>
      </c>
      <c r="F2145" s="132">
        <f t="shared" si="66"/>
        <v>1.2845465161541456E-2</v>
      </c>
      <c r="G2145" s="108">
        <f t="shared" si="67"/>
        <v>43739</v>
      </c>
    </row>
    <row r="2146" spans="1:7" x14ac:dyDescent="0.35">
      <c r="A2146" s="72" t="s">
        <v>574</v>
      </c>
      <c r="B2146" s="72" t="s">
        <v>575</v>
      </c>
      <c r="C2146" s="72" t="s">
        <v>1096</v>
      </c>
      <c r="D2146" s="72">
        <f>SUMIFS('Comm_vacancy-LA_data'!E:E,'Comm_vacancy-LA_data'!$D:$D,'Comm_vacancy-inputs_1'!$C2146,'Comm_vacancy-LA_data'!$B:$B,'Comm_vacancy-inputs_1'!$B2146)</f>
        <v>2559</v>
      </c>
      <c r="E2146" s="72">
        <f>SUMIFS('Comm_vacancy-LA_data'!F:F,'Comm_vacancy-LA_data'!$D:$D,'Comm_vacancy-inputs_1'!$C2146,'Comm_vacancy-LA_data'!$B:$B,'Comm_vacancy-inputs_1'!$B2146)</f>
        <v>32</v>
      </c>
      <c r="F2146" s="132">
        <f t="shared" si="66"/>
        <v>1.2504884720593983E-2</v>
      </c>
      <c r="G2146" s="108">
        <f t="shared" si="67"/>
        <v>43647</v>
      </c>
    </row>
    <row r="2147" spans="1:7" x14ac:dyDescent="0.35">
      <c r="A2147" s="72" t="s">
        <v>574</v>
      </c>
      <c r="B2147" s="72" t="s">
        <v>575</v>
      </c>
      <c r="C2147" s="72" t="s">
        <v>1097</v>
      </c>
      <c r="D2147" s="72">
        <f>SUMIFS('Comm_vacancy-LA_data'!E:E,'Comm_vacancy-LA_data'!$D:$D,'Comm_vacancy-inputs_1'!$C2147,'Comm_vacancy-LA_data'!$B:$B,'Comm_vacancy-inputs_1'!$B2147)</f>
        <v>2556</v>
      </c>
      <c r="E2147" s="72">
        <f>SUMIFS('Comm_vacancy-LA_data'!F:F,'Comm_vacancy-LA_data'!$D:$D,'Comm_vacancy-inputs_1'!$C2147,'Comm_vacancy-LA_data'!$B:$B,'Comm_vacancy-inputs_1'!$B2147)</f>
        <v>34</v>
      </c>
      <c r="F2147" s="132">
        <f t="shared" si="66"/>
        <v>1.3302034428794992E-2</v>
      </c>
      <c r="G2147" s="108">
        <f t="shared" si="67"/>
        <v>43556</v>
      </c>
    </row>
    <row r="2148" spans="1:7" x14ac:dyDescent="0.35">
      <c r="A2148" s="72" t="s">
        <v>574</v>
      </c>
      <c r="B2148" s="72" t="s">
        <v>575</v>
      </c>
      <c r="C2148" s="72" t="s">
        <v>1098</v>
      </c>
      <c r="D2148" s="72">
        <f>SUMIFS('Comm_vacancy-LA_data'!E:E,'Comm_vacancy-LA_data'!$D:$D,'Comm_vacancy-inputs_1'!$C2148,'Comm_vacancy-LA_data'!$B:$B,'Comm_vacancy-inputs_1'!$B2148)</f>
        <v>2511</v>
      </c>
      <c r="E2148" s="72">
        <f>SUMIFS('Comm_vacancy-LA_data'!F:F,'Comm_vacancy-LA_data'!$D:$D,'Comm_vacancy-inputs_1'!$C2148,'Comm_vacancy-LA_data'!$B:$B,'Comm_vacancy-inputs_1'!$B2148)</f>
        <v>35</v>
      </c>
      <c r="F2148" s="132">
        <f t="shared" si="66"/>
        <v>1.3938669852648347E-2</v>
      </c>
      <c r="G2148" s="108">
        <f t="shared" si="67"/>
        <v>43466</v>
      </c>
    </row>
    <row r="2149" spans="1:7" x14ac:dyDescent="0.35">
      <c r="A2149" s="72" t="s">
        <v>574</v>
      </c>
      <c r="B2149" s="72" t="s">
        <v>575</v>
      </c>
      <c r="C2149" s="72" t="s">
        <v>1099</v>
      </c>
      <c r="D2149" s="72">
        <f>SUMIFS('Comm_vacancy-LA_data'!E:E,'Comm_vacancy-LA_data'!$D:$D,'Comm_vacancy-inputs_1'!$C2149,'Comm_vacancy-LA_data'!$B:$B,'Comm_vacancy-inputs_1'!$B2149)</f>
        <v>2582</v>
      </c>
      <c r="E2149" s="72">
        <f>SUMIFS('Comm_vacancy-LA_data'!F:F,'Comm_vacancy-LA_data'!$D:$D,'Comm_vacancy-inputs_1'!$C2149,'Comm_vacancy-LA_data'!$B:$B,'Comm_vacancy-inputs_1'!$B2149)</f>
        <v>31</v>
      </c>
      <c r="F2149" s="132">
        <f t="shared" si="66"/>
        <v>1.2006196746707979E-2</v>
      </c>
      <c r="G2149" s="108">
        <f t="shared" si="67"/>
        <v>43374</v>
      </c>
    </row>
    <row r="2150" spans="1:7" x14ac:dyDescent="0.35">
      <c r="A2150" s="72" t="s">
        <v>576</v>
      </c>
      <c r="B2150" s="72" t="s">
        <v>577</v>
      </c>
      <c r="C2150" s="72" t="s">
        <v>1088</v>
      </c>
      <c r="D2150" s="72">
        <f>SUMIFS('Comm_vacancy-LA_data'!E:E,'Comm_vacancy-LA_data'!$D:$D,'Comm_vacancy-inputs_1'!$C2150,'Comm_vacancy-LA_data'!$B:$B,'Comm_vacancy-inputs_1'!$B2150)</f>
        <v>2936</v>
      </c>
      <c r="E2150" s="72">
        <f>SUMIFS('Comm_vacancy-LA_data'!F:F,'Comm_vacancy-LA_data'!$D:$D,'Comm_vacancy-inputs_1'!$C2150,'Comm_vacancy-LA_data'!$B:$B,'Comm_vacancy-inputs_1'!$B2150)</f>
        <v>86</v>
      </c>
      <c r="F2150" s="132">
        <f t="shared" si="66"/>
        <v>2.9291553133514985E-2</v>
      </c>
      <c r="G2150" s="108">
        <f t="shared" si="67"/>
        <v>44378</v>
      </c>
    </row>
    <row r="2151" spans="1:7" x14ac:dyDescent="0.35">
      <c r="A2151" s="72" t="s">
        <v>576</v>
      </c>
      <c r="B2151" s="72" t="s">
        <v>577</v>
      </c>
      <c r="C2151" s="72" t="s">
        <v>1089</v>
      </c>
      <c r="D2151" s="72">
        <f>SUMIFS('Comm_vacancy-LA_data'!E:E,'Comm_vacancy-LA_data'!$D:$D,'Comm_vacancy-inputs_1'!$C2151,'Comm_vacancy-LA_data'!$B:$B,'Comm_vacancy-inputs_1'!$B2151)</f>
        <v>2928</v>
      </c>
      <c r="E2151" s="72">
        <f>SUMIFS('Comm_vacancy-LA_data'!F:F,'Comm_vacancy-LA_data'!$D:$D,'Comm_vacancy-inputs_1'!$C2151,'Comm_vacancy-LA_data'!$B:$B,'Comm_vacancy-inputs_1'!$B2151)</f>
        <v>86</v>
      </c>
      <c r="F2151" s="132">
        <f t="shared" si="66"/>
        <v>2.9371584699453553E-2</v>
      </c>
      <c r="G2151" s="108">
        <f t="shared" si="67"/>
        <v>44287</v>
      </c>
    </row>
    <row r="2152" spans="1:7" x14ac:dyDescent="0.35">
      <c r="A2152" s="72" t="s">
        <v>576</v>
      </c>
      <c r="B2152" s="72" t="s">
        <v>577</v>
      </c>
      <c r="C2152" s="72" t="s">
        <v>1090</v>
      </c>
      <c r="D2152" s="72">
        <f>SUMIFS('Comm_vacancy-LA_data'!E:E,'Comm_vacancy-LA_data'!$D:$D,'Comm_vacancy-inputs_1'!$C2152,'Comm_vacancy-LA_data'!$B:$B,'Comm_vacancy-inputs_1'!$B2152)</f>
        <v>2932</v>
      </c>
      <c r="E2152" s="72">
        <f>SUMIFS('Comm_vacancy-LA_data'!F:F,'Comm_vacancy-LA_data'!$D:$D,'Comm_vacancy-inputs_1'!$C2152,'Comm_vacancy-LA_data'!$B:$B,'Comm_vacancy-inputs_1'!$B2152)</f>
        <v>87</v>
      </c>
      <c r="F2152" s="132">
        <f t="shared" si="66"/>
        <v>2.9672578444747612E-2</v>
      </c>
      <c r="G2152" s="108">
        <f t="shared" si="67"/>
        <v>44197</v>
      </c>
    </row>
    <row r="2153" spans="1:7" x14ac:dyDescent="0.35">
      <c r="A2153" s="72" t="s">
        <v>576</v>
      </c>
      <c r="B2153" s="72" t="s">
        <v>577</v>
      </c>
      <c r="C2153" s="72" t="s">
        <v>1091</v>
      </c>
      <c r="D2153" s="72">
        <f>SUMIFS('Comm_vacancy-LA_data'!E:E,'Comm_vacancy-LA_data'!$D:$D,'Comm_vacancy-inputs_1'!$C2153,'Comm_vacancy-LA_data'!$B:$B,'Comm_vacancy-inputs_1'!$B2153)</f>
        <v>2917</v>
      </c>
      <c r="E2153" s="72">
        <f>SUMIFS('Comm_vacancy-LA_data'!F:F,'Comm_vacancy-LA_data'!$D:$D,'Comm_vacancy-inputs_1'!$C2153,'Comm_vacancy-LA_data'!$B:$B,'Comm_vacancy-inputs_1'!$B2153)</f>
        <v>90</v>
      </c>
      <c r="F2153" s="132">
        <f t="shared" si="66"/>
        <v>3.0853616729516628E-2</v>
      </c>
      <c r="G2153" s="108">
        <f t="shared" si="67"/>
        <v>44105</v>
      </c>
    </row>
    <row r="2154" spans="1:7" x14ac:dyDescent="0.35">
      <c r="A2154" s="72" t="s">
        <v>576</v>
      </c>
      <c r="B2154" s="72" t="s">
        <v>577</v>
      </c>
      <c r="C2154" s="72" t="s">
        <v>1092</v>
      </c>
      <c r="D2154" s="72">
        <f>SUMIFS('Comm_vacancy-LA_data'!E:E,'Comm_vacancy-LA_data'!$D:$D,'Comm_vacancy-inputs_1'!$C2154,'Comm_vacancy-LA_data'!$B:$B,'Comm_vacancy-inputs_1'!$B2154)</f>
        <v>2890</v>
      </c>
      <c r="E2154" s="72">
        <f>SUMIFS('Comm_vacancy-LA_data'!F:F,'Comm_vacancy-LA_data'!$D:$D,'Comm_vacancy-inputs_1'!$C2154,'Comm_vacancy-LA_data'!$B:$B,'Comm_vacancy-inputs_1'!$B2154)</f>
        <v>88</v>
      </c>
      <c r="F2154" s="132">
        <f t="shared" si="66"/>
        <v>3.0449826989619379E-2</v>
      </c>
      <c r="G2154" s="108">
        <f t="shared" si="67"/>
        <v>44013</v>
      </c>
    </row>
    <row r="2155" spans="1:7" x14ac:dyDescent="0.35">
      <c r="A2155" s="72" t="s">
        <v>576</v>
      </c>
      <c r="B2155" s="72" t="s">
        <v>577</v>
      </c>
      <c r="C2155" s="72" t="s">
        <v>1093</v>
      </c>
      <c r="D2155" s="72">
        <f>SUMIFS('Comm_vacancy-LA_data'!E:E,'Comm_vacancy-LA_data'!$D:$D,'Comm_vacancy-inputs_1'!$C2155,'Comm_vacancy-LA_data'!$B:$B,'Comm_vacancy-inputs_1'!$B2155)</f>
        <v>2874</v>
      </c>
      <c r="E2155" s="72">
        <f>SUMIFS('Comm_vacancy-LA_data'!F:F,'Comm_vacancy-LA_data'!$D:$D,'Comm_vacancy-inputs_1'!$C2155,'Comm_vacancy-LA_data'!$B:$B,'Comm_vacancy-inputs_1'!$B2155)</f>
        <v>91</v>
      </c>
      <c r="F2155" s="132">
        <f t="shared" si="66"/>
        <v>3.1663187195546276E-2</v>
      </c>
      <c r="G2155" s="108">
        <f t="shared" si="67"/>
        <v>43922</v>
      </c>
    </row>
    <row r="2156" spans="1:7" x14ac:dyDescent="0.35">
      <c r="A2156" s="72" t="s">
        <v>576</v>
      </c>
      <c r="B2156" s="72" t="s">
        <v>577</v>
      </c>
      <c r="C2156" s="72" t="s">
        <v>1094</v>
      </c>
      <c r="D2156" s="72">
        <f>SUMIFS('Comm_vacancy-LA_data'!E:E,'Comm_vacancy-LA_data'!$D:$D,'Comm_vacancy-inputs_1'!$C2156,'Comm_vacancy-LA_data'!$B:$B,'Comm_vacancy-inputs_1'!$B2156)</f>
        <v>2868</v>
      </c>
      <c r="E2156" s="72">
        <f>SUMIFS('Comm_vacancy-LA_data'!F:F,'Comm_vacancy-LA_data'!$D:$D,'Comm_vacancy-inputs_1'!$C2156,'Comm_vacancy-LA_data'!$B:$B,'Comm_vacancy-inputs_1'!$B2156)</f>
        <v>90</v>
      </c>
      <c r="F2156" s="132">
        <f t="shared" si="66"/>
        <v>3.1380753138075312E-2</v>
      </c>
      <c r="G2156" s="108">
        <f t="shared" si="67"/>
        <v>43831</v>
      </c>
    </row>
    <row r="2157" spans="1:7" x14ac:dyDescent="0.35">
      <c r="A2157" s="72" t="s">
        <v>576</v>
      </c>
      <c r="B2157" s="72" t="s">
        <v>577</v>
      </c>
      <c r="C2157" s="72" t="s">
        <v>1095</v>
      </c>
      <c r="D2157" s="72">
        <f>SUMIFS('Comm_vacancy-LA_data'!E:E,'Comm_vacancy-LA_data'!$D:$D,'Comm_vacancy-inputs_1'!$C2157,'Comm_vacancy-LA_data'!$B:$B,'Comm_vacancy-inputs_1'!$B2157)</f>
        <v>2841</v>
      </c>
      <c r="E2157" s="72">
        <f>SUMIFS('Comm_vacancy-LA_data'!F:F,'Comm_vacancy-LA_data'!$D:$D,'Comm_vacancy-inputs_1'!$C2157,'Comm_vacancy-LA_data'!$B:$B,'Comm_vacancy-inputs_1'!$B2157)</f>
        <v>87</v>
      </c>
      <c r="F2157" s="132">
        <f t="shared" si="66"/>
        <v>3.0623020063357972E-2</v>
      </c>
      <c r="G2157" s="108">
        <f t="shared" si="67"/>
        <v>43739</v>
      </c>
    </row>
    <row r="2158" spans="1:7" x14ac:dyDescent="0.35">
      <c r="A2158" s="72" t="s">
        <v>576</v>
      </c>
      <c r="B2158" s="72" t="s">
        <v>577</v>
      </c>
      <c r="C2158" s="72" t="s">
        <v>1096</v>
      </c>
      <c r="D2158" s="72">
        <f>SUMIFS('Comm_vacancy-LA_data'!E:E,'Comm_vacancy-LA_data'!$D:$D,'Comm_vacancy-inputs_1'!$C2158,'Comm_vacancy-LA_data'!$B:$B,'Comm_vacancy-inputs_1'!$B2158)</f>
        <v>2849</v>
      </c>
      <c r="E2158" s="72">
        <f>SUMIFS('Comm_vacancy-LA_data'!F:F,'Comm_vacancy-LA_data'!$D:$D,'Comm_vacancy-inputs_1'!$C2158,'Comm_vacancy-LA_data'!$B:$B,'Comm_vacancy-inputs_1'!$B2158)</f>
        <v>102</v>
      </c>
      <c r="F2158" s="132">
        <f t="shared" si="66"/>
        <v>3.5802035802035802E-2</v>
      </c>
      <c r="G2158" s="108">
        <f t="shared" si="67"/>
        <v>43647</v>
      </c>
    </row>
    <row r="2159" spans="1:7" x14ac:dyDescent="0.35">
      <c r="A2159" s="72" t="s">
        <v>576</v>
      </c>
      <c r="B2159" s="72" t="s">
        <v>577</v>
      </c>
      <c r="C2159" s="72" t="s">
        <v>1097</v>
      </c>
      <c r="D2159" s="72">
        <f>SUMIFS('Comm_vacancy-LA_data'!E:E,'Comm_vacancy-LA_data'!$D:$D,'Comm_vacancy-inputs_1'!$C2159,'Comm_vacancy-LA_data'!$B:$B,'Comm_vacancy-inputs_1'!$B2159)</f>
        <v>2846</v>
      </c>
      <c r="E2159" s="72">
        <f>SUMIFS('Comm_vacancy-LA_data'!F:F,'Comm_vacancy-LA_data'!$D:$D,'Comm_vacancy-inputs_1'!$C2159,'Comm_vacancy-LA_data'!$B:$B,'Comm_vacancy-inputs_1'!$B2159)</f>
        <v>77</v>
      </c>
      <c r="F2159" s="132">
        <f t="shared" si="66"/>
        <v>2.7055516514406183E-2</v>
      </c>
      <c r="G2159" s="108">
        <f t="shared" si="67"/>
        <v>43556</v>
      </c>
    </row>
    <row r="2160" spans="1:7" x14ac:dyDescent="0.35">
      <c r="A2160" s="72" t="s">
        <v>576</v>
      </c>
      <c r="B2160" s="72" t="s">
        <v>577</v>
      </c>
      <c r="C2160" s="72" t="s">
        <v>1098</v>
      </c>
      <c r="D2160" s="72">
        <f>SUMIFS('Comm_vacancy-LA_data'!E:E,'Comm_vacancy-LA_data'!$D:$D,'Comm_vacancy-inputs_1'!$C2160,'Comm_vacancy-LA_data'!$B:$B,'Comm_vacancy-inputs_1'!$B2160)</f>
        <v>2753</v>
      </c>
      <c r="E2160" s="72">
        <f>SUMIFS('Comm_vacancy-LA_data'!F:F,'Comm_vacancy-LA_data'!$D:$D,'Comm_vacancy-inputs_1'!$C2160,'Comm_vacancy-LA_data'!$B:$B,'Comm_vacancy-inputs_1'!$B2160)</f>
        <v>79</v>
      </c>
      <c r="F2160" s="132">
        <f t="shared" si="66"/>
        <v>2.8695968034871049E-2</v>
      </c>
      <c r="G2160" s="108">
        <f t="shared" si="67"/>
        <v>43466</v>
      </c>
    </row>
    <row r="2161" spans="1:7" x14ac:dyDescent="0.35">
      <c r="A2161" s="72" t="s">
        <v>576</v>
      </c>
      <c r="B2161" s="72" t="s">
        <v>577</v>
      </c>
      <c r="C2161" s="72" t="s">
        <v>1099</v>
      </c>
      <c r="D2161" s="72">
        <f>SUMIFS('Comm_vacancy-LA_data'!E:E,'Comm_vacancy-LA_data'!$D:$D,'Comm_vacancy-inputs_1'!$C2161,'Comm_vacancy-LA_data'!$B:$B,'Comm_vacancy-inputs_1'!$B2161)</f>
        <v>2904</v>
      </c>
      <c r="E2161" s="72">
        <f>SUMIFS('Comm_vacancy-LA_data'!F:F,'Comm_vacancy-LA_data'!$D:$D,'Comm_vacancy-inputs_1'!$C2161,'Comm_vacancy-LA_data'!$B:$B,'Comm_vacancy-inputs_1'!$B2161)</f>
        <v>89</v>
      </c>
      <c r="F2161" s="132">
        <f t="shared" si="66"/>
        <v>3.0647382920110194E-2</v>
      </c>
      <c r="G2161" s="108">
        <f t="shared" si="67"/>
        <v>43374</v>
      </c>
    </row>
    <row r="2162" spans="1:7" x14ac:dyDescent="0.35">
      <c r="A2162" s="72" t="s">
        <v>578</v>
      </c>
      <c r="B2162" s="72" t="s">
        <v>579</v>
      </c>
      <c r="C2162" s="72" t="s">
        <v>1088</v>
      </c>
      <c r="D2162" s="72">
        <f>SUMIFS('Comm_vacancy-LA_data'!E:E,'Comm_vacancy-LA_data'!$D:$D,'Comm_vacancy-inputs_1'!$C2162,'Comm_vacancy-LA_data'!$B:$B,'Comm_vacancy-inputs_1'!$B2162)</f>
        <v>3653</v>
      </c>
      <c r="E2162" s="72">
        <f>SUMIFS('Comm_vacancy-LA_data'!F:F,'Comm_vacancy-LA_data'!$D:$D,'Comm_vacancy-inputs_1'!$C2162,'Comm_vacancy-LA_data'!$B:$B,'Comm_vacancy-inputs_1'!$B2162)</f>
        <v>270</v>
      </c>
      <c r="F2162" s="132">
        <f t="shared" si="66"/>
        <v>7.391185327128387E-2</v>
      </c>
      <c r="G2162" s="108">
        <f t="shared" si="67"/>
        <v>44378</v>
      </c>
    </row>
    <row r="2163" spans="1:7" x14ac:dyDescent="0.35">
      <c r="A2163" s="72" t="s">
        <v>578</v>
      </c>
      <c r="B2163" s="72" t="s">
        <v>579</v>
      </c>
      <c r="C2163" s="72" t="s">
        <v>1089</v>
      </c>
      <c r="D2163" s="72">
        <f>SUMIFS('Comm_vacancy-LA_data'!E:E,'Comm_vacancy-LA_data'!$D:$D,'Comm_vacancy-inputs_1'!$C2163,'Comm_vacancy-LA_data'!$B:$B,'Comm_vacancy-inputs_1'!$B2163)</f>
        <v>3667</v>
      </c>
      <c r="E2163" s="72">
        <f>SUMIFS('Comm_vacancy-LA_data'!F:F,'Comm_vacancy-LA_data'!$D:$D,'Comm_vacancy-inputs_1'!$C2163,'Comm_vacancy-LA_data'!$B:$B,'Comm_vacancy-inputs_1'!$B2163)</f>
        <v>282</v>
      </c>
      <c r="F2163" s="132">
        <f t="shared" si="66"/>
        <v>7.6902099809108268E-2</v>
      </c>
      <c r="G2163" s="108">
        <f t="shared" si="67"/>
        <v>44287</v>
      </c>
    </row>
    <row r="2164" spans="1:7" x14ac:dyDescent="0.35">
      <c r="A2164" s="72" t="s">
        <v>578</v>
      </c>
      <c r="B2164" s="72" t="s">
        <v>579</v>
      </c>
      <c r="C2164" s="72" t="s">
        <v>1090</v>
      </c>
      <c r="D2164" s="72">
        <f>SUMIFS('Comm_vacancy-LA_data'!E:E,'Comm_vacancy-LA_data'!$D:$D,'Comm_vacancy-inputs_1'!$C2164,'Comm_vacancy-LA_data'!$B:$B,'Comm_vacancy-inputs_1'!$B2164)</f>
        <v>3668</v>
      </c>
      <c r="E2164" s="72">
        <f>SUMIFS('Comm_vacancy-LA_data'!F:F,'Comm_vacancy-LA_data'!$D:$D,'Comm_vacancy-inputs_1'!$C2164,'Comm_vacancy-LA_data'!$B:$B,'Comm_vacancy-inputs_1'!$B2164)</f>
        <v>274</v>
      </c>
      <c r="F2164" s="132">
        <f t="shared" si="66"/>
        <v>7.4700109051254085E-2</v>
      </c>
      <c r="G2164" s="108">
        <f t="shared" si="67"/>
        <v>44197</v>
      </c>
    </row>
    <row r="2165" spans="1:7" x14ac:dyDescent="0.35">
      <c r="A2165" s="72" t="s">
        <v>578</v>
      </c>
      <c r="B2165" s="72" t="s">
        <v>579</v>
      </c>
      <c r="C2165" s="72" t="s">
        <v>1091</v>
      </c>
      <c r="D2165" s="72">
        <f>SUMIFS('Comm_vacancy-LA_data'!E:E,'Comm_vacancy-LA_data'!$D:$D,'Comm_vacancy-inputs_1'!$C2165,'Comm_vacancy-LA_data'!$B:$B,'Comm_vacancy-inputs_1'!$B2165)</f>
        <v>3653</v>
      </c>
      <c r="E2165" s="72">
        <f>SUMIFS('Comm_vacancy-LA_data'!F:F,'Comm_vacancy-LA_data'!$D:$D,'Comm_vacancy-inputs_1'!$C2165,'Comm_vacancy-LA_data'!$B:$B,'Comm_vacancy-inputs_1'!$B2165)</f>
        <v>264</v>
      </c>
      <c r="F2165" s="132">
        <f t="shared" si="66"/>
        <v>7.2269367643033128E-2</v>
      </c>
      <c r="G2165" s="108">
        <f t="shared" si="67"/>
        <v>44105</v>
      </c>
    </row>
    <row r="2166" spans="1:7" x14ac:dyDescent="0.35">
      <c r="A2166" s="72" t="s">
        <v>578</v>
      </c>
      <c r="B2166" s="72" t="s">
        <v>579</v>
      </c>
      <c r="C2166" s="72" t="s">
        <v>1092</v>
      </c>
      <c r="D2166" s="72">
        <f>SUMIFS('Comm_vacancy-LA_data'!E:E,'Comm_vacancy-LA_data'!$D:$D,'Comm_vacancy-inputs_1'!$C2166,'Comm_vacancy-LA_data'!$B:$B,'Comm_vacancy-inputs_1'!$B2166)</f>
        <v>3647</v>
      </c>
      <c r="E2166" s="72">
        <f>SUMIFS('Comm_vacancy-LA_data'!F:F,'Comm_vacancy-LA_data'!$D:$D,'Comm_vacancy-inputs_1'!$C2166,'Comm_vacancy-LA_data'!$B:$B,'Comm_vacancy-inputs_1'!$B2166)</f>
        <v>253</v>
      </c>
      <c r="F2166" s="132">
        <f t="shared" si="66"/>
        <v>6.937208664655882E-2</v>
      </c>
      <c r="G2166" s="108">
        <f t="shared" si="67"/>
        <v>44013</v>
      </c>
    </row>
    <row r="2167" spans="1:7" x14ac:dyDescent="0.35">
      <c r="A2167" s="72" t="s">
        <v>578</v>
      </c>
      <c r="B2167" s="72" t="s">
        <v>579</v>
      </c>
      <c r="C2167" s="72" t="s">
        <v>1093</v>
      </c>
      <c r="D2167" s="72">
        <f>SUMIFS('Comm_vacancy-LA_data'!E:E,'Comm_vacancy-LA_data'!$D:$D,'Comm_vacancy-inputs_1'!$C2167,'Comm_vacancy-LA_data'!$B:$B,'Comm_vacancy-inputs_1'!$B2167)</f>
        <v>3630</v>
      </c>
      <c r="E2167" s="72">
        <f>SUMIFS('Comm_vacancy-LA_data'!F:F,'Comm_vacancy-LA_data'!$D:$D,'Comm_vacancy-inputs_1'!$C2167,'Comm_vacancy-LA_data'!$B:$B,'Comm_vacancy-inputs_1'!$B2167)</f>
        <v>245</v>
      </c>
      <c r="F2167" s="132">
        <f t="shared" si="66"/>
        <v>6.7493112947658404E-2</v>
      </c>
      <c r="G2167" s="108">
        <f t="shared" si="67"/>
        <v>43922</v>
      </c>
    </row>
    <row r="2168" spans="1:7" x14ac:dyDescent="0.35">
      <c r="A2168" s="72" t="s">
        <v>578</v>
      </c>
      <c r="B2168" s="72" t="s">
        <v>579</v>
      </c>
      <c r="C2168" s="72" t="s">
        <v>1094</v>
      </c>
      <c r="D2168" s="72">
        <f>SUMIFS('Comm_vacancy-LA_data'!E:E,'Comm_vacancy-LA_data'!$D:$D,'Comm_vacancy-inputs_1'!$C2168,'Comm_vacancy-LA_data'!$B:$B,'Comm_vacancy-inputs_1'!$B2168)</f>
        <v>3618</v>
      </c>
      <c r="E2168" s="72">
        <f>SUMIFS('Comm_vacancy-LA_data'!F:F,'Comm_vacancy-LA_data'!$D:$D,'Comm_vacancy-inputs_1'!$C2168,'Comm_vacancy-LA_data'!$B:$B,'Comm_vacancy-inputs_1'!$B2168)</f>
        <v>234</v>
      </c>
      <c r="F2168" s="132">
        <f t="shared" si="66"/>
        <v>6.4676616915422883E-2</v>
      </c>
      <c r="G2168" s="108">
        <f t="shared" si="67"/>
        <v>43831</v>
      </c>
    </row>
    <row r="2169" spans="1:7" x14ac:dyDescent="0.35">
      <c r="A2169" s="72" t="s">
        <v>578</v>
      </c>
      <c r="B2169" s="72" t="s">
        <v>579</v>
      </c>
      <c r="C2169" s="72" t="s">
        <v>1095</v>
      </c>
      <c r="D2169" s="72">
        <f>SUMIFS('Comm_vacancy-LA_data'!E:E,'Comm_vacancy-LA_data'!$D:$D,'Comm_vacancy-inputs_1'!$C2169,'Comm_vacancy-LA_data'!$B:$B,'Comm_vacancy-inputs_1'!$B2169)</f>
        <v>3590</v>
      </c>
      <c r="E2169" s="72">
        <f>SUMIFS('Comm_vacancy-LA_data'!F:F,'Comm_vacancy-LA_data'!$D:$D,'Comm_vacancy-inputs_1'!$C2169,'Comm_vacancy-LA_data'!$B:$B,'Comm_vacancy-inputs_1'!$B2169)</f>
        <v>223</v>
      </c>
      <c r="F2169" s="132">
        <f t="shared" si="66"/>
        <v>6.2116991643454036E-2</v>
      </c>
      <c r="G2169" s="108">
        <f t="shared" si="67"/>
        <v>43739</v>
      </c>
    </row>
    <row r="2170" spans="1:7" x14ac:dyDescent="0.35">
      <c r="A2170" s="72" t="s">
        <v>578</v>
      </c>
      <c r="B2170" s="72" t="s">
        <v>579</v>
      </c>
      <c r="C2170" s="72" t="s">
        <v>1096</v>
      </c>
      <c r="D2170" s="72">
        <f>SUMIFS('Comm_vacancy-LA_data'!E:E,'Comm_vacancy-LA_data'!$D:$D,'Comm_vacancy-inputs_1'!$C2170,'Comm_vacancy-LA_data'!$B:$B,'Comm_vacancy-inputs_1'!$B2170)</f>
        <v>3581</v>
      </c>
      <c r="E2170" s="72">
        <f>SUMIFS('Comm_vacancy-LA_data'!F:F,'Comm_vacancy-LA_data'!$D:$D,'Comm_vacancy-inputs_1'!$C2170,'Comm_vacancy-LA_data'!$B:$B,'Comm_vacancy-inputs_1'!$B2170)</f>
        <v>239</v>
      </c>
      <c r="F2170" s="132">
        <f t="shared" si="66"/>
        <v>6.6741133761519134E-2</v>
      </c>
      <c r="G2170" s="108">
        <f t="shared" si="67"/>
        <v>43647</v>
      </c>
    </row>
    <row r="2171" spans="1:7" x14ac:dyDescent="0.35">
      <c r="A2171" s="72" t="s">
        <v>578</v>
      </c>
      <c r="B2171" s="72" t="s">
        <v>579</v>
      </c>
      <c r="C2171" s="72" t="s">
        <v>1097</v>
      </c>
      <c r="D2171" s="72">
        <f>SUMIFS('Comm_vacancy-LA_data'!E:E,'Comm_vacancy-LA_data'!$D:$D,'Comm_vacancy-inputs_1'!$C2171,'Comm_vacancy-LA_data'!$B:$B,'Comm_vacancy-inputs_1'!$B2171)</f>
        <v>3585</v>
      </c>
      <c r="E2171" s="72">
        <f>SUMIFS('Comm_vacancy-LA_data'!F:F,'Comm_vacancy-LA_data'!$D:$D,'Comm_vacancy-inputs_1'!$C2171,'Comm_vacancy-LA_data'!$B:$B,'Comm_vacancy-inputs_1'!$B2171)</f>
        <v>142</v>
      </c>
      <c r="F2171" s="132">
        <f t="shared" si="66"/>
        <v>3.9609483960948398E-2</v>
      </c>
      <c r="G2171" s="108">
        <f t="shared" si="67"/>
        <v>43556</v>
      </c>
    </row>
    <row r="2172" spans="1:7" x14ac:dyDescent="0.35">
      <c r="A2172" s="72" t="s">
        <v>578</v>
      </c>
      <c r="B2172" s="72" t="s">
        <v>579</v>
      </c>
      <c r="C2172" s="72" t="s">
        <v>1098</v>
      </c>
      <c r="D2172" s="72">
        <f>SUMIFS('Comm_vacancy-LA_data'!E:E,'Comm_vacancy-LA_data'!$D:$D,'Comm_vacancy-inputs_1'!$C2172,'Comm_vacancy-LA_data'!$B:$B,'Comm_vacancy-inputs_1'!$B2172)</f>
        <v>3484</v>
      </c>
      <c r="E2172" s="72">
        <f>SUMIFS('Comm_vacancy-LA_data'!F:F,'Comm_vacancy-LA_data'!$D:$D,'Comm_vacancy-inputs_1'!$C2172,'Comm_vacancy-LA_data'!$B:$B,'Comm_vacancy-inputs_1'!$B2172)</f>
        <v>137</v>
      </c>
      <c r="F2172" s="132">
        <f t="shared" si="66"/>
        <v>3.9322617680826635E-2</v>
      </c>
      <c r="G2172" s="108">
        <f t="shared" si="67"/>
        <v>43466</v>
      </c>
    </row>
    <row r="2173" spans="1:7" x14ac:dyDescent="0.35">
      <c r="A2173" s="72" t="s">
        <v>578</v>
      </c>
      <c r="B2173" s="72" t="s">
        <v>579</v>
      </c>
      <c r="C2173" s="72" t="s">
        <v>1099</v>
      </c>
      <c r="D2173" s="72">
        <f>SUMIFS('Comm_vacancy-LA_data'!E:E,'Comm_vacancy-LA_data'!$D:$D,'Comm_vacancy-inputs_1'!$C2173,'Comm_vacancy-LA_data'!$B:$B,'Comm_vacancy-inputs_1'!$B2173)</f>
        <v>3708</v>
      </c>
      <c r="E2173" s="72">
        <f>SUMIFS('Comm_vacancy-LA_data'!F:F,'Comm_vacancy-LA_data'!$D:$D,'Comm_vacancy-inputs_1'!$C2173,'Comm_vacancy-LA_data'!$B:$B,'Comm_vacancy-inputs_1'!$B2173)</f>
        <v>163</v>
      </c>
      <c r="F2173" s="132">
        <f t="shared" si="66"/>
        <v>4.3959007551240561E-2</v>
      </c>
      <c r="G2173" s="108">
        <f t="shared" si="67"/>
        <v>43374</v>
      </c>
    </row>
    <row r="2174" spans="1:7" x14ac:dyDescent="0.35">
      <c r="A2174" s="72" t="s">
        <v>580</v>
      </c>
      <c r="B2174" s="72" t="s">
        <v>581</v>
      </c>
      <c r="C2174" s="72" t="s">
        <v>1088</v>
      </c>
      <c r="D2174" s="72">
        <f>SUMIFS('Comm_vacancy-LA_data'!E:E,'Comm_vacancy-LA_data'!$D:$D,'Comm_vacancy-inputs_1'!$C2174,'Comm_vacancy-LA_data'!$B:$B,'Comm_vacancy-inputs_1'!$B2174)</f>
        <v>3883</v>
      </c>
      <c r="E2174" s="72">
        <f>SUMIFS('Comm_vacancy-LA_data'!F:F,'Comm_vacancy-LA_data'!$D:$D,'Comm_vacancy-inputs_1'!$C2174,'Comm_vacancy-LA_data'!$B:$B,'Comm_vacancy-inputs_1'!$B2174)</f>
        <v>62</v>
      </c>
      <c r="F2174" s="132">
        <f t="shared" si="66"/>
        <v>1.5967035797064124E-2</v>
      </c>
      <c r="G2174" s="108">
        <f t="shared" si="67"/>
        <v>44378</v>
      </c>
    </row>
    <row r="2175" spans="1:7" x14ac:dyDescent="0.35">
      <c r="A2175" s="72" t="s">
        <v>580</v>
      </c>
      <c r="B2175" s="72" t="s">
        <v>581</v>
      </c>
      <c r="C2175" s="72" t="s">
        <v>1089</v>
      </c>
      <c r="D2175" s="72">
        <f>SUMIFS('Comm_vacancy-LA_data'!E:E,'Comm_vacancy-LA_data'!$D:$D,'Comm_vacancy-inputs_1'!$C2175,'Comm_vacancy-LA_data'!$B:$B,'Comm_vacancy-inputs_1'!$B2175)</f>
        <v>3859</v>
      </c>
      <c r="E2175" s="72">
        <f>SUMIFS('Comm_vacancy-LA_data'!F:F,'Comm_vacancy-LA_data'!$D:$D,'Comm_vacancy-inputs_1'!$C2175,'Comm_vacancy-LA_data'!$B:$B,'Comm_vacancy-inputs_1'!$B2175)</f>
        <v>43</v>
      </c>
      <c r="F2175" s="132">
        <f t="shared" si="66"/>
        <v>1.11427831044312E-2</v>
      </c>
      <c r="G2175" s="108">
        <f t="shared" si="67"/>
        <v>44287</v>
      </c>
    </row>
    <row r="2176" spans="1:7" x14ac:dyDescent="0.35">
      <c r="A2176" s="72" t="s">
        <v>580</v>
      </c>
      <c r="B2176" s="72" t="s">
        <v>581</v>
      </c>
      <c r="C2176" s="72" t="s">
        <v>1090</v>
      </c>
      <c r="D2176" s="72">
        <f>SUMIFS('Comm_vacancy-LA_data'!E:E,'Comm_vacancy-LA_data'!$D:$D,'Comm_vacancy-inputs_1'!$C2176,'Comm_vacancy-LA_data'!$B:$B,'Comm_vacancy-inputs_1'!$B2176)</f>
        <v>3858</v>
      </c>
      <c r="E2176" s="72">
        <f>SUMIFS('Comm_vacancy-LA_data'!F:F,'Comm_vacancy-LA_data'!$D:$D,'Comm_vacancy-inputs_1'!$C2176,'Comm_vacancy-LA_data'!$B:$B,'Comm_vacancy-inputs_1'!$B2176)</f>
        <v>39</v>
      </c>
      <c r="F2176" s="132">
        <f t="shared" si="66"/>
        <v>1.010886469673406E-2</v>
      </c>
      <c r="G2176" s="108">
        <f t="shared" si="67"/>
        <v>44197</v>
      </c>
    </row>
    <row r="2177" spans="1:7" x14ac:dyDescent="0.35">
      <c r="A2177" s="72" t="s">
        <v>580</v>
      </c>
      <c r="B2177" s="72" t="s">
        <v>581</v>
      </c>
      <c r="C2177" s="72" t="s">
        <v>1091</v>
      </c>
      <c r="D2177" s="72">
        <f>SUMIFS('Comm_vacancy-LA_data'!E:E,'Comm_vacancy-LA_data'!$D:$D,'Comm_vacancy-inputs_1'!$C2177,'Comm_vacancy-LA_data'!$B:$B,'Comm_vacancy-inputs_1'!$B2177)</f>
        <v>3856</v>
      </c>
      <c r="E2177" s="72">
        <f>SUMIFS('Comm_vacancy-LA_data'!F:F,'Comm_vacancy-LA_data'!$D:$D,'Comm_vacancy-inputs_1'!$C2177,'Comm_vacancy-LA_data'!$B:$B,'Comm_vacancy-inputs_1'!$B2177)</f>
        <v>58</v>
      </c>
      <c r="F2177" s="132">
        <f t="shared" si="66"/>
        <v>1.504149377593361E-2</v>
      </c>
      <c r="G2177" s="108">
        <f t="shared" si="67"/>
        <v>44105</v>
      </c>
    </row>
    <row r="2178" spans="1:7" x14ac:dyDescent="0.35">
      <c r="A2178" s="72" t="s">
        <v>580</v>
      </c>
      <c r="B2178" s="72" t="s">
        <v>581</v>
      </c>
      <c r="C2178" s="72" t="s">
        <v>1092</v>
      </c>
      <c r="D2178" s="72">
        <f>SUMIFS('Comm_vacancy-LA_data'!E:E,'Comm_vacancy-LA_data'!$D:$D,'Comm_vacancy-inputs_1'!$C2178,'Comm_vacancy-LA_data'!$B:$B,'Comm_vacancy-inputs_1'!$B2178)</f>
        <v>3855</v>
      </c>
      <c r="E2178" s="72">
        <f>SUMIFS('Comm_vacancy-LA_data'!F:F,'Comm_vacancy-LA_data'!$D:$D,'Comm_vacancy-inputs_1'!$C2178,'Comm_vacancy-LA_data'!$B:$B,'Comm_vacancy-inputs_1'!$B2178)</f>
        <v>59</v>
      </c>
      <c r="F2178" s="132">
        <f t="shared" si="66"/>
        <v>1.530479896238651E-2</v>
      </c>
      <c r="G2178" s="108">
        <f t="shared" si="67"/>
        <v>44013</v>
      </c>
    </row>
    <row r="2179" spans="1:7" x14ac:dyDescent="0.35">
      <c r="A2179" s="72" t="s">
        <v>580</v>
      </c>
      <c r="B2179" s="72" t="s">
        <v>581</v>
      </c>
      <c r="C2179" s="72" t="s">
        <v>1093</v>
      </c>
      <c r="D2179" s="72">
        <f>SUMIFS('Comm_vacancy-LA_data'!E:E,'Comm_vacancy-LA_data'!$D:$D,'Comm_vacancy-inputs_1'!$C2179,'Comm_vacancy-LA_data'!$B:$B,'Comm_vacancy-inputs_1'!$B2179)</f>
        <v>3824</v>
      </c>
      <c r="E2179" s="72">
        <f>SUMIFS('Comm_vacancy-LA_data'!F:F,'Comm_vacancy-LA_data'!$D:$D,'Comm_vacancy-inputs_1'!$C2179,'Comm_vacancy-LA_data'!$B:$B,'Comm_vacancy-inputs_1'!$B2179)</f>
        <v>54</v>
      </c>
      <c r="F2179" s="132">
        <f t="shared" ref="F2179:F2242" si="68">IF(E2179&lt;&gt;0,E2179/D2179,"-")</f>
        <v>1.4121338912133892E-2</v>
      </c>
      <c r="G2179" s="108">
        <f t="shared" ref="G2179:G2242" si="69">DATE(LEFT(C2179,4),RIGHT(LEFT(C2179,7),2),1)</f>
        <v>43922</v>
      </c>
    </row>
    <row r="2180" spans="1:7" x14ac:dyDescent="0.35">
      <c r="A2180" s="72" t="s">
        <v>580</v>
      </c>
      <c r="B2180" s="72" t="s">
        <v>581</v>
      </c>
      <c r="C2180" s="72" t="s">
        <v>1094</v>
      </c>
      <c r="D2180" s="72">
        <f>SUMIFS('Comm_vacancy-LA_data'!E:E,'Comm_vacancy-LA_data'!$D:$D,'Comm_vacancy-inputs_1'!$C2180,'Comm_vacancy-LA_data'!$B:$B,'Comm_vacancy-inputs_1'!$B2180)</f>
        <v>3732</v>
      </c>
      <c r="E2180" s="72">
        <f>SUMIFS('Comm_vacancy-LA_data'!F:F,'Comm_vacancy-LA_data'!$D:$D,'Comm_vacancy-inputs_1'!$C2180,'Comm_vacancy-LA_data'!$B:$B,'Comm_vacancy-inputs_1'!$B2180)</f>
        <v>48</v>
      </c>
      <c r="F2180" s="132">
        <f t="shared" si="68"/>
        <v>1.2861736334405145E-2</v>
      </c>
      <c r="G2180" s="108">
        <f t="shared" si="69"/>
        <v>43831</v>
      </c>
    </row>
    <row r="2181" spans="1:7" x14ac:dyDescent="0.35">
      <c r="A2181" s="72" t="s">
        <v>580</v>
      </c>
      <c r="B2181" s="72" t="s">
        <v>581</v>
      </c>
      <c r="C2181" s="72" t="s">
        <v>1095</v>
      </c>
      <c r="D2181" s="72">
        <f>SUMIFS('Comm_vacancy-LA_data'!E:E,'Comm_vacancy-LA_data'!$D:$D,'Comm_vacancy-inputs_1'!$C2181,'Comm_vacancy-LA_data'!$B:$B,'Comm_vacancy-inputs_1'!$B2181)</f>
        <v>3702</v>
      </c>
      <c r="E2181" s="72">
        <f>SUMIFS('Comm_vacancy-LA_data'!F:F,'Comm_vacancy-LA_data'!$D:$D,'Comm_vacancy-inputs_1'!$C2181,'Comm_vacancy-LA_data'!$B:$B,'Comm_vacancy-inputs_1'!$B2181)</f>
        <v>49</v>
      </c>
      <c r="F2181" s="132">
        <f t="shared" si="68"/>
        <v>1.3236088600756347E-2</v>
      </c>
      <c r="G2181" s="108">
        <f t="shared" si="69"/>
        <v>43739</v>
      </c>
    </row>
    <row r="2182" spans="1:7" x14ac:dyDescent="0.35">
      <c r="A2182" s="72" t="s">
        <v>580</v>
      </c>
      <c r="B2182" s="72" t="s">
        <v>581</v>
      </c>
      <c r="C2182" s="72" t="s">
        <v>1096</v>
      </c>
      <c r="D2182" s="72">
        <f>SUMIFS('Comm_vacancy-LA_data'!E:E,'Comm_vacancy-LA_data'!$D:$D,'Comm_vacancy-inputs_1'!$C2182,'Comm_vacancy-LA_data'!$B:$B,'Comm_vacancy-inputs_1'!$B2182)</f>
        <v>3700</v>
      </c>
      <c r="E2182" s="72">
        <f>SUMIFS('Comm_vacancy-LA_data'!F:F,'Comm_vacancy-LA_data'!$D:$D,'Comm_vacancy-inputs_1'!$C2182,'Comm_vacancy-LA_data'!$B:$B,'Comm_vacancy-inputs_1'!$B2182)</f>
        <v>58</v>
      </c>
      <c r="F2182" s="132">
        <f t="shared" si="68"/>
        <v>1.5675675675675675E-2</v>
      </c>
      <c r="G2182" s="108">
        <f t="shared" si="69"/>
        <v>43647</v>
      </c>
    </row>
    <row r="2183" spans="1:7" x14ac:dyDescent="0.35">
      <c r="A2183" s="72" t="s">
        <v>580</v>
      </c>
      <c r="B2183" s="72" t="s">
        <v>581</v>
      </c>
      <c r="C2183" s="72" t="s">
        <v>1097</v>
      </c>
      <c r="D2183" s="72">
        <f>SUMIFS('Comm_vacancy-LA_data'!E:E,'Comm_vacancy-LA_data'!$D:$D,'Comm_vacancy-inputs_1'!$C2183,'Comm_vacancy-LA_data'!$B:$B,'Comm_vacancy-inputs_1'!$B2183)</f>
        <v>3694</v>
      </c>
      <c r="E2183" s="72">
        <f>SUMIFS('Comm_vacancy-LA_data'!F:F,'Comm_vacancy-LA_data'!$D:$D,'Comm_vacancy-inputs_1'!$C2183,'Comm_vacancy-LA_data'!$B:$B,'Comm_vacancy-inputs_1'!$B2183)</f>
        <v>53</v>
      </c>
      <c r="F2183" s="132">
        <f t="shared" si="68"/>
        <v>1.4347590687601516E-2</v>
      </c>
      <c r="G2183" s="108">
        <f t="shared" si="69"/>
        <v>43556</v>
      </c>
    </row>
    <row r="2184" spans="1:7" x14ac:dyDescent="0.35">
      <c r="A2184" s="72" t="s">
        <v>580</v>
      </c>
      <c r="B2184" s="72" t="s">
        <v>581</v>
      </c>
      <c r="C2184" s="72" t="s">
        <v>1098</v>
      </c>
      <c r="D2184" s="72">
        <f>SUMIFS('Comm_vacancy-LA_data'!E:E,'Comm_vacancy-LA_data'!$D:$D,'Comm_vacancy-inputs_1'!$C2184,'Comm_vacancy-LA_data'!$B:$B,'Comm_vacancy-inputs_1'!$B2184)</f>
        <v>3643</v>
      </c>
      <c r="E2184" s="72">
        <f>SUMIFS('Comm_vacancy-LA_data'!F:F,'Comm_vacancy-LA_data'!$D:$D,'Comm_vacancy-inputs_1'!$C2184,'Comm_vacancy-LA_data'!$B:$B,'Comm_vacancy-inputs_1'!$B2184)</f>
        <v>220</v>
      </c>
      <c r="F2184" s="132">
        <f t="shared" si="68"/>
        <v>6.0389788635739773E-2</v>
      </c>
      <c r="G2184" s="108">
        <f t="shared" si="69"/>
        <v>43466</v>
      </c>
    </row>
    <row r="2185" spans="1:7" x14ac:dyDescent="0.35">
      <c r="A2185" s="72" t="s">
        <v>580</v>
      </c>
      <c r="B2185" s="72" t="s">
        <v>581</v>
      </c>
      <c r="C2185" s="72" t="s">
        <v>1099</v>
      </c>
      <c r="D2185" s="72">
        <f>SUMIFS('Comm_vacancy-LA_data'!E:E,'Comm_vacancy-LA_data'!$D:$D,'Comm_vacancy-inputs_1'!$C2185,'Comm_vacancy-LA_data'!$B:$B,'Comm_vacancy-inputs_1'!$B2185)</f>
        <v>3846</v>
      </c>
      <c r="E2185" s="72">
        <f>SUMIFS('Comm_vacancy-LA_data'!F:F,'Comm_vacancy-LA_data'!$D:$D,'Comm_vacancy-inputs_1'!$C2185,'Comm_vacancy-LA_data'!$B:$B,'Comm_vacancy-inputs_1'!$B2185)</f>
        <v>242</v>
      </c>
      <c r="F2185" s="132">
        <f t="shared" si="68"/>
        <v>6.2922516900676032E-2</v>
      </c>
      <c r="G2185" s="108">
        <f t="shared" si="69"/>
        <v>43374</v>
      </c>
    </row>
    <row r="2186" spans="1:7" x14ac:dyDescent="0.35">
      <c r="A2186" s="72" t="s">
        <v>584</v>
      </c>
      <c r="B2186" s="72" t="s">
        <v>585</v>
      </c>
      <c r="C2186" s="72" t="s">
        <v>1088</v>
      </c>
      <c r="D2186" s="72">
        <f>SUMIFS('Comm_vacancy-LA_data'!E:E,'Comm_vacancy-LA_data'!$D:$D,'Comm_vacancy-inputs_1'!$C2186,'Comm_vacancy-LA_data'!$B:$B,'Comm_vacancy-inputs_1'!$B2186)</f>
        <v>7369</v>
      </c>
      <c r="E2186" s="72">
        <f>SUMIFS('Comm_vacancy-LA_data'!F:F,'Comm_vacancy-LA_data'!$D:$D,'Comm_vacancy-inputs_1'!$C2186,'Comm_vacancy-LA_data'!$B:$B,'Comm_vacancy-inputs_1'!$B2186)</f>
        <v>978</v>
      </c>
      <c r="F2186" s="132">
        <f t="shared" si="68"/>
        <v>0.13271814357443343</v>
      </c>
      <c r="G2186" s="108">
        <f t="shared" si="69"/>
        <v>44378</v>
      </c>
    </row>
    <row r="2187" spans="1:7" x14ac:dyDescent="0.35">
      <c r="A2187" s="72" t="s">
        <v>584</v>
      </c>
      <c r="B2187" s="72" t="s">
        <v>585</v>
      </c>
      <c r="C2187" s="72" t="s">
        <v>1089</v>
      </c>
      <c r="D2187" s="72">
        <f>SUMIFS('Comm_vacancy-LA_data'!E:E,'Comm_vacancy-LA_data'!$D:$D,'Comm_vacancy-inputs_1'!$C2187,'Comm_vacancy-LA_data'!$B:$B,'Comm_vacancy-inputs_1'!$B2187)</f>
        <v>7373</v>
      </c>
      <c r="E2187" s="72">
        <f>SUMIFS('Comm_vacancy-LA_data'!F:F,'Comm_vacancy-LA_data'!$D:$D,'Comm_vacancy-inputs_1'!$C2187,'Comm_vacancy-LA_data'!$B:$B,'Comm_vacancy-inputs_1'!$B2187)</f>
        <v>924</v>
      </c>
      <c r="F2187" s="132">
        <f t="shared" si="68"/>
        <v>0.1253221212532212</v>
      </c>
      <c r="G2187" s="108">
        <f t="shared" si="69"/>
        <v>44287</v>
      </c>
    </row>
    <row r="2188" spans="1:7" x14ac:dyDescent="0.35">
      <c r="A2188" s="72" t="s">
        <v>584</v>
      </c>
      <c r="B2188" s="72" t="s">
        <v>585</v>
      </c>
      <c r="C2188" s="72" t="s">
        <v>1090</v>
      </c>
      <c r="D2188" s="72">
        <f>SUMIFS('Comm_vacancy-LA_data'!E:E,'Comm_vacancy-LA_data'!$D:$D,'Comm_vacancy-inputs_1'!$C2188,'Comm_vacancy-LA_data'!$B:$B,'Comm_vacancy-inputs_1'!$B2188)</f>
        <v>7388</v>
      </c>
      <c r="E2188" s="72">
        <f>SUMIFS('Comm_vacancy-LA_data'!F:F,'Comm_vacancy-LA_data'!$D:$D,'Comm_vacancy-inputs_1'!$C2188,'Comm_vacancy-LA_data'!$B:$B,'Comm_vacancy-inputs_1'!$B2188)</f>
        <v>905</v>
      </c>
      <c r="F2188" s="132">
        <f t="shared" si="68"/>
        <v>0.12249593936112615</v>
      </c>
      <c r="G2188" s="108">
        <f t="shared" si="69"/>
        <v>44197</v>
      </c>
    </row>
    <row r="2189" spans="1:7" x14ac:dyDescent="0.35">
      <c r="A2189" s="72" t="s">
        <v>584</v>
      </c>
      <c r="B2189" s="72" t="s">
        <v>585</v>
      </c>
      <c r="C2189" s="72" t="s">
        <v>1091</v>
      </c>
      <c r="D2189" s="72">
        <f>SUMIFS('Comm_vacancy-LA_data'!E:E,'Comm_vacancy-LA_data'!$D:$D,'Comm_vacancy-inputs_1'!$C2189,'Comm_vacancy-LA_data'!$B:$B,'Comm_vacancy-inputs_1'!$B2189)</f>
        <v>7402</v>
      </c>
      <c r="E2189" s="72">
        <f>SUMIFS('Comm_vacancy-LA_data'!F:F,'Comm_vacancy-LA_data'!$D:$D,'Comm_vacancy-inputs_1'!$C2189,'Comm_vacancy-LA_data'!$B:$B,'Comm_vacancy-inputs_1'!$B2189)</f>
        <v>818</v>
      </c>
      <c r="F2189" s="132">
        <f t="shared" si="68"/>
        <v>0.11051067279113753</v>
      </c>
      <c r="G2189" s="108">
        <f t="shared" si="69"/>
        <v>44105</v>
      </c>
    </row>
    <row r="2190" spans="1:7" x14ac:dyDescent="0.35">
      <c r="A2190" s="72" t="s">
        <v>584</v>
      </c>
      <c r="B2190" s="72" t="s">
        <v>585</v>
      </c>
      <c r="C2190" s="72" t="s">
        <v>1092</v>
      </c>
      <c r="D2190" s="72">
        <f>SUMIFS('Comm_vacancy-LA_data'!E:E,'Comm_vacancy-LA_data'!$D:$D,'Comm_vacancy-inputs_1'!$C2190,'Comm_vacancy-LA_data'!$B:$B,'Comm_vacancy-inputs_1'!$B2190)</f>
        <v>7005</v>
      </c>
      <c r="E2190" s="72">
        <f>SUMIFS('Comm_vacancy-LA_data'!F:F,'Comm_vacancy-LA_data'!$D:$D,'Comm_vacancy-inputs_1'!$C2190,'Comm_vacancy-LA_data'!$B:$B,'Comm_vacancy-inputs_1'!$B2190)</f>
        <v>720</v>
      </c>
      <c r="F2190" s="132">
        <f t="shared" si="68"/>
        <v>0.10278372591006424</v>
      </c>
      <c r="G2190" s="108">
        <f t="shared" si="69"/>
        <v>44013</v>
      </c>
    </row>
    <row r="2191" spans="1:7" x14ac:dyDescent="0.35">
      <c r="A2191" s="72" t="s">
        <v>584</v>
      </c>
      <c r="B2191" s="72" t="s">
        <v>585</v>
      </c>
      <c r="C2191" s="72" t="s">
        <v>1093</v>
      </c>
      <c r="D2191" s="72">
        <f>SUMIFS('Comm_vacancy-LA_data'!E:E,'Comm_vacancy-LA_data'!$D:$D,'Comm_vacancy-inputs_1'!$C2191,'Comm_vacancy-LA_data'!$B:$B,'Comm_vacancy-inputs_1'!$B2191)</f>
        <v>6939</v>
      </c>
      <c r="E2191" s="72">
        <f>SUMIFS('Comm_vacancy-LA_data'!F:F,'Comm_vacancy-LA_data'!$D:$D,'Comm_vacancy-inputs_1'!$C2191,'Comm_vacancy-LA_data'!$B:$B,'Comm_vacancy-inputs_1'!$B2191)</f>
        <v>679</v>
      </c>
      <c r="F2191" s="132">
        <f t="shared" si="68"/>
        <v>9.7852716529759326E-2</v>
      </c>
      <c r="G2191" s="108">
        <f t="shared" si="69"/>
        <v>43922</v>
      </c>
    </row>
    <row r="2192" spans="1:7" x14ac:dyDescent="0.35">
      <c r="A2192" s="72" t="s">
        <v>584</v>
      </c>
      <c r="B2192" s="72" t="s">
        <v>585</v>
      </c>
      <c r="C2192" s="72" t="s">
        <v>1094</v>
      </c>
      <c r="D2192" s="72">
        <f>SUMIFS('Comm_vacancy-LA_data'!E:E,'Comm_vacancy-LA_data'!$D:$D,'Comm_vacancy-inputs_1'!$C2192,'Comm_vacancy-LA_data'!$B:$B,'Comm_vacancy-inputs_1'!$B2192)</f>
        <v>6878</v>
      </c>
      <c r="E2192" s="72">
        <f>SUMIFS('Comm_vacancy-LA_data'!F:F,'Comm_vacancy-LA_data'!$D:$D,'Comm_vacancy-inputs_1'!$C2192,'Comm_vacancy-LA_data'!$B:$B,'Comm_vacancy-inputs_1'!$B2192)</f>
        <v>654</v>
      </c>
      <c r="F2192" s="132">
        <f t="shared" si="68"/>
        <v>9.5085780750218091E-2</v>
      </c>
      <c r="G2192" s="108">
        <f t="shared" si="69"/>
        <v>43831</v>
      </c>
    </row>
    <row r="2193" spans="1:7" x14ac:dyDescent="0.35">
      <c r="A2193" s="72" t="s">
        <v>584</v>
      </c>
      <c r="B2193" s="72" t="s">
        <v>585</v>
      </c>
      <c r="C2193" s="72" t="s">
        <v>1095</v>
      </c>
      <c r="D2193" s="72">
        <f>SUMIFS('Comm_vacancy-LA_data'!E:E,'Comm_vacancy-LA_data'!$D:$D,'Comm_vacancy-inputs_1'!$C2193,'Comm_vacancy-LA_data'!$B:$B,'Comm_vacancy-inputs_1'!$B2193)</f>
        <v>6861</v>
      </c>
      <c r="E2193" s="72">
        <f>SUMIFS('Comm_vacancy-LA_data'!F:F,'Comm_vacancy-LA_data'!$D:$D,'Comm_vacancy-inputs_1'!$C2193,'Comm_vacancy-LA_data'!$B:$B,'Comm_vacancy-inputs_1'!$B2193)</f>
        <v>649</v>
      </c>
      <c r="F2193" s="132">
        <f t="shared" si="68"/>
        <v>9.4592624981781087E-2</v>
      </c>
      <c r="G2193" s="108">
        <f t="shared" si="69"/>
        <v>43739</v>
      </c>
    </row>
    <row r="2194" spans="1:7" x14ac:dyDescent="0.35">
      <c r="A2194" s="72" t="s">
        <v>584</v>
      </c>
      <c r="B2194" s="72" t="s">
        <v>585</v>
      </c>
      <c r="C2194" s="72" t="s">
        <v>1096</v>
      </c>
      <c r="D2194" s="72">
        <f>SUMIFS('Comm_vacancy-LA_data'!E:E,'Comm_vacancy-LA_data'!$D:$D,'Comm_vacancy-inputs_1'!$C2194,'Comm_vacancy-LA_data'!$B:$B,'Comm_vacancy-inputs_1'!$B2194)</f>
        <v>6837</v>
      </c>
      <c r="E2194" s="72">
        <f>SUMIFS('Comm_vacancy-LA_data'!F:F,'Comm_vacancy-LA_data'!$D:$D,'Comm_vacancy-inputs_1'!$C2194,'Comm_vacancy-LA_data'!$B:$B,'Comm_vacancy-inputs_1'!$B2194)</f>
        <v>648</v>
      </c>
      <c r="F2194" s="132">
        <f t="shared" si="68"/>
        <v>9.4778411584028083E-2</v>
      </c>
      <c r="G2194" s="108">
        <f t="shared" si="69"/>
        <v>43647</v>
      </c>
    </row>
    <row r="2195" spans="1:7" x14ac:dyDescent="0.35">
      <c r="A2195" s="72" t="s">
        <v>584</v>
      </c>
      <c r="B2195" s="72" t="s">
        <v>585</v>
      </c>
      <c r="C2195" s="72" t="s">
        <v>1097</v>
      </c>
      <c r="D2195" s="72">
        <f>SUMIFS('Comm_vacancy-LA_data'!E:E,'Comm_vacancy-LA_data'!$D:$D,'Comm_vacancy-inputs_1'!$C2195,'Comm_vacancy-LA_data'!$B:$B,'Comm_vacancy-inputs_1'!$B2195)</f>
        <v>6849</v>
      </c>
      <c r="E2195" s="72">
        <f>SUMIFS('Comm_vacancy-LA_data'!F:F,'Comm_vacancy-LA_data'!$D:$D,'Comm_vacancy-inputs_1'!$C2195,'Comm_vacancy-LA_data'!$B:$B,'Comm_vacancy-inputs_1'!$B2195)</f>
        <v>653</v>
      </c>
      <c r="F2195" s="132">
        <f t="shared" si="68"/>
        <v>9.534238574974449E-2</v>
      </c>
      <c r="G2195" s="108">
        <f t="shared" si="69"/>
        <v>43556</v>
      </c>
    </row>
    <row r="2196" spans="1:7" x14ac:dyDescent="0.35">
      <c r="A2196" s="72" t="s">
        <v>584</v>
      </c>
      <c r="B2196" s="72" t="s">
        <v>585</v>
      </c>
      <c r="C2196" s="72" t="s">
        <v>1098</v>
      </c>
      <c r="D2196" s="72">
        <f>SUMIFS('Comm_vacancy-LA_data'!E:E,'Comm_vacancy-LA_data'!$D:$D,'Comm_vacancy-inputs_1'!$C2196,'Comm_vacancy-LA_data'!$B:$B,'Comm_vacancy-inputs_1'!$B2196)</f>
        <v>6658</v>
      </c>
      <c r="E2196" s="72">
        <f>SUMIFS('Comm_vacancy-LA_data'!F:F,'Comm_vacancy-LA_data'!$D:$D,'Comm_vacancy-inputs_1'!$C2196,'Comm_vacancy-LA_data'!$B:$B,'Comm_vacancy-inputs_1'!$B2196)</f>
        <v>603</v>
      </c>
      <c r="F2196" s="132">
        <f t="shared" si="68"/>
        <v>9.0567738059477321E-2</v>
      </c>
      <c r="G2196" s="108">
        <f t="shared" si="69"/>
        <v>43466</v>
      </c>
    </row>
    <row r="2197" spans="1:7" x14ac:dyDescent="0.35">
      <c r="A2197" s="72" t="s">
        <v>584</v>
      </c>
      <c r="B2197" s="72" t="s">
        <v>585</v>
      </c>
      <c r="C2197" s="72" t="s">
        <v>1099</v>
      </c>
      <c r="D2197" s="72">
        <f>SUMIFS('Comm_vacancy-LA_data'!E:E,'Comm_vacancy-LA_data'!$D:$D,'Comm_vacancy-inputs_1'!$C2197,'Comm_vacancy-LA_data'!$B:$B,'Comm_vacancy-inputs_1'!$B2197)</f>
        <v>7011</v>
      </c>
      <c r="E2197" s="72">
        <f>SUMIFS('Comm_vacancy-LA_data'!F:F,'Comm_vacancy-LA_data'!$D:$D,'Comm_vacancy-inputs_1'!$C2197,'Comm_vacancy-LA_data'!$B:$B,'Comm_vacancy-inputs_1'!$B2197)</f>
        <v>769</v>
      </c>
      <c r="F2197" s="132">
        <f t="shared" si="68"/>
        <v>0.1096847810583369</v>
      </c>
      <c r="G2197" s="108">
        <f t="shared" si="69"/>
        <v>43374</v>
      </c>
    </row>
    <row r="2198" spans="1:7" x14ac:dyDescent="0.35">
      <c r="A2198" s="72" t="s">
        <v>586</v>
      </c>
      <c r="B2198" s="72" t="s">
        <v>587</v>
      </c>
      <c r="C2198" s="72" t="s">
        <v>1088</v>
      </c>
      <c r="D2198" s="72">
        <f>SUMIFS('Comm_vacancy-LA_data'!E:E,'Comm_vacancy-LA_data'!$D:$D,'Comm_vacancy-inputs_1'!$C2198,'Comm_vacancy-LA_data'!$B:$B,'Comm_vacancy-inputs_1'!$B2198)</f>
        <v>2759</v>
      </c>
      <c r="E2198" s="72">
        <f>SUMIFS('Comm_vacancy-LA_data'!F:F,'Comm_vacancy-LA_data'!$D:$D,'Comm_vacancy-inputs_1'!$C2198,'Comm_vacancy-LA_data'!$B:$B,'Comm_vacancy-inputs_1'!$B2198)</f>
        <v>311</v>
      </c>
      <c r="F2198" s="132">
        <f t="shared" si="68"/>
        <v>0.11272200072490032</v>
      </c>
      <c r="G2198" s="108">
        <f t="shared" si="69"/>
        <v>44378</v>
      </c>
    </row>
    <row r="2199" spans="1:7" x14ac:dyDescent="0.35">
      <c r="A2199" s="72" t="s">
        <v>586</v>
      </c>
      <c r="B2199" s="72" t="s">
        <v>587</v>
      </c>
      <c r="C2199" s="72" t="s">
        <v>1089</v>
      </c>
      <c r="D2199" s="72">
        <f>SUMIFS('Comm_vacancy-LA_data'!E:E,'Comm_vacancy-LA_data'!$D:$D,'Comm_vacancy-inputs_1'!$C2199,'Comm_vacancy-LA_data'!$B:$B,'Comm_vacancy-inputs_1'!$B2199)</f>
        <v>2759</v>
      </c>
      <c r="E2199" s="72">
        <f>SUMIFS('Comm_vacancy-LA_data'!F:F,'Comm_vacancy-LA_data'!$D:$D,'Comm_vacancy-inputs_1'!$C2199,'Comm_vacancy-LA_data'!$B:$B,'Comm_vacancy-inputs_1'!$B2199)</f>
        <v>313</v>
      </c>
      <c r="F2199" s="132">
        <f t="shared" si="68"/>
        <v>0.11344690105110547</v>
      </c>
      <c r="G2199" s="108">
        <f t="shared" si="69"/>
        <v>44287</v>
      </c>
    </row>
    <row r="2200" spans="1:7" x14ac:dyDescent="0.35">
      <c r="A2200" s="72" t="s">
        <v>586</v>
      </c>
      <c r="B2200" s="72" t="s">
        <v>587</v>
      </c>
      <c r="C2200" s="72" t="s">
        <v>1090</v>
      </c>
      <c r="D2200" s="72">
        <f>SUMIFS('Comm_vacancy-LA_data'!E:E,'Comm_vacancy-LA_data'!$D:$D,'Comm_vacancy-inputs_1'!$C2200,'Comm_vacancy-LA_data'!$B:$B,'Comm_vacancy-inputs_1'!$B2200)</f>
        <v>2765</v>
      </c>
      <c r="E2200" s="72">
        <f>SUMIFS('Comm_vacancy-LA_data'!F:F,'Comm_vacancy-LA_data'!$D:$D,'Comm_vacancy-inputs_1'!$C2200,'Comm_vacancy-LA_data'!$B:$B,'Comm_vacancy-inputs_1'!$B2200)</f>
        <v>317</v>
      </c>
      <c r="F2200" s="132">
        <f t="shared" si="68"/>
        <v>0.11464737793851718</v>
      </c>
      <c r="G2200" s="108">
        <f t="shared" si="69"/>
        <v>44197</v>
      </c>
    </row>
    <row r="2201" spans="1:7" x14ac:dyDescent="0.35">
      <c r="A2201" s="72" t="s">
        <v>586</v>
      </c>
      <c r="B2201" s="72" t="s">
        <v>587</v>
      </c>
      <c r="C2201" s="72" t="s">
        <v>1091</v>
      </c>
      <c r="D2201" s="72">
        <f>SUMIFS('Comm_vacancy-LA_data'!E:E,'Comm_vacancy-LA_data'!$D:$D,'Comm_vacancy-inputs_1'!$C2201,'Comm_vacancy-LA_data'!$B:$B,'Comm_vacancy-inputs_1'!$B2201)</f>
        <v>2767</v>
      </c>
      <c r="E2201" s="72">
        <f>SUMIFS('Comm_vacancy-LA_data'!F:F,'Comm_vacancy-LA_data'!$D:$D,'Comm_vacancy-inputs_1'!$C2201,'Comm_vacancy-LA_data'!$B:$B,'Comm_vacancy-inputs_1'!$B2201)</f>
        <v>318</v>
      </c>
      <c r="F2201" s="132">
        <f t="shared" si="68"/>
        <v>0.11492591254065775</v>
      </c>
      <c r="G2201" s="108">
        <f t="shared" si="69"/>
        <v>44105</v>
      </c>
    </row>
    <row r="2202" spans="1:7" x14ac:dyDescent="0.35">
      <c r="A2202" s="72" t="s">
        <v>586</v>
      </c>
      <c r="B2202" s="72" t="s">
        <v>587</v>
      </c>
      <c r="C2202" s="72" t="s">
        <v>1092</v>
      </c>
      <c r="D2202" s="72">
        <f>SUMIFS('Comm_vacancy-LA_data'!E:E,'Comm_vacancy-LA_data'!$D:$D,'Comm_vacancy-inputs_1'!$C2202,'Comm_vacancy-LA_data'!$B:$B,'Comm_vacancy-inputs_1'!$B2202)</f>
        <v>2753</v>
      </c>
      <c r="E2202" s="72">
        <f>SUMIFS('Comm_vacancy-LA_data'!F:F,'Comm_vacancy-LA_data'!$D:$D,'Comm_vacancy-inputs_1'!$C2202,'Comm_vacancy-LA_data'!$B:$B,'Comm_vacancy-inputs_1'!$B2202)</f>
        <v>319</v>
      </c>
      <c r="F2202" s="132">
        <f t="shared" si="68"/>
        <v>0.11587359244460589</v>
      </c>
      <c r="G2202" s="108">
        <f t="shared" si="69"/>
        <v>44013</v>
      </c>
    </row>
    <row r="2203" spans="1:7" x14ac:dyDescent="0.35">
      <c r="A2203" s="72" t="s">
        <v>586</v>
      </c>
      <c r="B2203" s="72" t="s">
        <v>587</v>
      </c>
      <c r="C2203" s="72" t="s">
        <v>1093</v>
      </c>
      <c r="D2203" s="72">
        <f>SUMIFS('Comm_vacancy-LA_data'!E:E,'Comm_vacancy-LA_data'!$D:$D,'Comm_vacancy-inputs_1'!$C2203,'Comm_vacancy-LA_data'!$B:$B,'Comm_vacancy-inputs_1'!$B2203)</f>
        <v>2752</v>
      </c>
      <c r="E2203" s="72">
        <f>SUMIFS('Comm_vacancy-LA_data'!F:F,'Comm_vacancy-LA_data'!$D:$D,'Comm_vacancy-inputs_1'!$C2203,'Comm_vacancy-LA_data'!$B:$B,'Comm_vacancy-inputs_1'!$B2203)</f>
        <v>304</v>
      </c>
      <c r="F2203" s="132">
        <f t="shared" si="68"/>
        <v>0.11046511627906977</v>
      </c>
      <c r="G2203" s="108">
        <f t="shared" si="69"/>
        <v>43922</v>
      </c>
    </row>
    <row r="2204" spans="1:7" x14ac:dyDescent="0.35">
      <c r="A2204" s="72" t="s">
        <v>586</v>
      </c>
      <c r="B2204" s="72" t="s">
        <v>587</v>
      </c>
      <c r="C2204" s="72" t="s">
        <v>1094</v>
      </c>
      <c r="D2204" s="72">
        <f>SUMIFS('Comm_vacancy-LA_data'!E:E,'Comm_vacancy-LA_data'!$D:$D,'Comm_vacancy-inputs_1'!$C2204,'Comm_vacancy-LA_data'!$B:$B,'Comm_vacancy-inputs_1'!$B2204)</f>
        <v>2754</v>
      </c>
      <c r="E2204" s="72">
        <f>SUMIFS('Comm_vacancy-LA_data'!F:F,'Comm_vacancy-LA_data'!$D:$D,'Comm_vacancy-inputs_1'!$C2204,'Comm_vacancy-LA_data'!$B:$B,'Comm_vacancy-inputs_1'!$B2204)</f>
        <v>297</v>
      </c>
      <c r="F2204" s="132">
        <f t="shared" si="68"/>
        <v>0.10784313725490197</v>
      </c>
      <c r="G2204" s="108">
        <f t="shared" si="69"/>
        <v>43831</v>
      </c>
    </row>
    <row r="2205" spans="1:7" x14ac:dyDescent="0.35">
      <c r="A2205" s="72" t="s">
        <v>586</v>
      </c>
      <c r="B2205" s="72" t="s">
        <v>587</v>
      </c>
      <c r="C2205" s="72" t="s">
        <v>1095</v>
      </c>
      <c r="D2205" s="72">
        <f>SUMIFS('Comm_vacancy-LA_data'!E:E,'Comm_vacancy-LA_data'!$D:$D,'Comm_vacancy-inputs_1'!$C2205,'Comm_vacancy-LA_data'!$B:$B,'Comm_vacancy-inputs_1'!$B2205)</f>
        <v>2752</v>
      </c>
      <c r="E2205" s="72">
        <f>SUMIFS('Comm_vacancy-LA_data'!F:F,'Comm_vacancy-LA_data'!$D:$D,'Comm_vacancy-inputs_1'!$C2205,'Comm_vacancy-LA_data'!$B:$B,'Comm_vacancy-inputs_1'!$B2205)</f>
        <v>293</v>
      </c>
      <c r="F2205" s="132">
        <f t="shared" si="68"/>
        <v>0.10646802325581395</v>
      </c>
      <c r="G2205" s="108">
        <f t="shared" si="69"/>
        <v>43739</v>
      </c>
    </row>
    <row r="2206" spans="1:7" x14ac:dyDescent="0.35">
      <c r="A2206" s="72" t="s">
        <v>586</v>
      </c>
      <c r="B2206" s="72" t="s">
        <v>587</v>
      </c>
      <c r="C2206" s="72" t="s">
        <v>1096</v>
      </c>
      <c r="D2206" s="72">
        <f>SUMIFS('Comm_vacancy-LA_data'!E:E,'Comm_vacancy-LA_data'!$D:$D,'Comm_vacancy-inputs_1'!$C2206,'Comm_vacancy-LA_data'!$B:$B,'Comm_vacancy-inputs_1'!$B2206)</f>
        <v>2751</v>
      </c>
      <c r="E2206" s="72">
        <f>SUMIFS('Comm_vacancy-LA_data'!F:F,'Comm_vacancy-LA_data'!$D:$D,'Comm_vacancy-inputs_1'!$C2206,'Comm_vacancy-LA_data'!$B:$B,'Comm_vacancy-inputs_1'!$B2206)</f>
        <v>291</v>
      </c>
      <c r="F2206" s="132">
        <f t="shared" si="68"/>
        <v>0.10577971646673937</v>
      </c>
      <c r="G2206" s="108">
        <f t="shared" si="69"/>
        <v>43647</v>
      </c>
    </row>
    <row r="2207" spans="1:7" x14ac:dyDescent="0.35">
      <c r="A2207" s="72" t="s">
        <v>586</v>
      </c>
      <c r="B2207" s="72" t="s">
        <v>587</v>
      </c>
      <c r="C2207" s="72" t="s">
        <v>1097</v>
      </c>
      <c r="D2207" s="72">
        <f>SUMIFS('Comm_vacancy-LA_data'!E:E,'Comm_vacancy-LA_data'!$D:$D,'Comm_vacancy-inputs_1'!$C2207,'Comm_vacancy-LA_data'!$B:$B,'Comm_vacancy-inputs_1'!$B2207)</f>
        <v>2745</v>
      </c>
      <c r="E2207" s="72">
        <f>SUMIFS('Comm_vacancy-LA_data'!F:F,'Comm_vacancy-LA_data'!$D:$D,'Comm_vacancy-inputs_1'!$C2207,'Comm_vacancy-LA_data'!$B:$B,'Comm_vacancy-inputs_1'!$B2207)</f>
        <v>248</v>
      </c>
      <c r="F2207" s="132">
        <f t="shared" si="68"/>
        <v>9.0346083788706746E-2</v>
      </c>
      <c r="G2207" s="108">
        <f t="shared" si="69"/>
        <v>43556</v>
      </c>
    </row>
    <row r="2208" spans="1:7" x14ac:dyDescent="0.35">
      <c r="A2208" s="72" t="s">
        <v>586</v>
      </c>
      <c r="B2208" s="72" t="s">
        <v>587</v>
      </c>
      <c r="C2208" s="72" t="s">
        <v>1098</v>
      </c>
      <c r="D2208" s="72">
        <f>SUMIFS('Comm_vacancy-LA_data'!E:E,'Comm_vacancy-LA_data'!$D:$D,'Comm_vacancy-inputs_1'!$C2208,'Comm_vacancy-LA_data'!$B:$B,'Comm_vacancy-inputs_1'!$B2208)</f>
        <v>2707</v>
      </c>
      <c r="E2208" s="72">
        <f>SUMIFS('Comm_vacancy-LA_data'!F:F,'Comm_vacancy-LA_data'!$D:$D,'Comm_vacancy-inputs_1'!$C2208,'Comm_vacancy-LA_data'!$B:$B,'Comm_vacancy-inputs_1'!$B2208)</f>
        <v>240</v>
      </c>
      <c r="F2208" s="132">
        <f t="shared" si="68"/>
        <v>8.8659032138899155E-2</v>
      </c>
      <c r="G2208" s="108">
        <f t="shared" si="69"/>
        <v>43466</v>
      </c>
    </row>
    <row r="2209" spans="1:7" x14ac:dyDescent="0.35">
      <c r="A2209" s="72" t="s">
        <v>586</v>
      </c>
      <c r="B2209" s="72" t="s">
        <v>587</v>
      </c>
      <c r="C2209" s="72" t="s">
        <v>1099</v>
      </c>
      <c r="D2209" s="72">
        <f>SUMIFS('Comm_vacancy-LA_data'!E:E,'Comm_vacancy-LA_data'!$D:$D,'Comm_vacancy-inputs_1'!$C2209,'Comm_vacancy-LA_data'!$B:$B,'Comm_vacancy-inputs_1'!$B2209)</f>
        <v>2805</v>
      </c>
      <c r="E2209" s="72">
        <f>SUMIFS('Comm_vacancy-LA_data'!F:F,'Comm_vacancy-LA_data'!$D:$D,'Comm_vacancy-inputs_1'!$C2209,'Comm_vacancy-LA_data'!$B:$B,'Comm_vacancy-inputs_1'!$B2209)</f>
        <v>280</v>
      </c>
      <c r="F2209" s="132">
        <f t="shared" si="68"/>
        <v>9.9821746880570411E-2</v>
      </c>
      <c r="G2209" s="108">
        <f t="shared" si="69"/>
        <v>43374</v>
      </c>
    </row>
    <row r="2210" spans="1:7" x14ac:dyDescent="0.35">
      <c r="A2210" s="72" t="s">
        <v>588</v>
      </c>
      <c r="B2210" s="72" t="s">
        <v>589</v>
      </c>
      <c r="C2210" s="72" t="s">
        <v>1088</v>
      </c>
      <c r="D2210" s="72">
        <f>SUMIFS('Comm_vacancy-LA_data'!E:E,'Comm_vacancy-LA_data'!$D:$D,'Comm_vacancy-inputs_1'!$C2210,'Comm_vacancy-LA_data'!$B:$B,'Comm_vacancy-inputs_1'!$B2210)</f>
        <v>2976</v>
      </c>
      <c r="E2210" s="72">
        <f>SUMIFS('Comm_vacancy-LA_data'!F:F,'Comm_vacancy-LA_data'!$D:$D,'Comm_vacancy-inputs_1'!$C2210,'Comm_vacancy-LA_data'!$B:$B,'Comm_vacancy-inputs_1'!$B2210)</f>
        <v>117</v>
      </c>
      <c r="F2210" s="132">
        <f t="shared" si="68"/>
        <v>3.9314516129032258E-2</v>
      </c>
      <c r="G2210" s="108">
        <f t="shared" si="69"/>
        <v>44378</v>
      </c>
    </row>
    <row r="2211" spans="1:7" x14ac:dyDescent="0.35">
      <c r="A2211" s="72" t="s">
        <v>588</v>
      </c>
      <c r="B2211" s="72" t="s">
        <v>589</v>
      </c>
      <c r="C2211" s="72" t="s">
        <v>1089</v>
      </c>
      <c r="D2211" s="72">
        <f>SUMIFS('Comm_vacancy-LA_data'!E:E,'Comm_vacancy-LA_data'!$D:$D,'Comm_vacancy-inputs_1'!$C2211,'Comm_vacancy-LA_data'!$B:$B,'Comm_vacancy-inputs_1'!$B2211)</f>
        <v>2982</v>
      </c>
      <c r="E2211" s="72">
        <f>SUMIFS('Comm_vacancy-LA_data'!F:F,'Comm_vacancy-LA_data'!$D:$D,'Comm_vacancy-inputs_1'!$C2211,'Comm_vacancy-LA_data'!$B:$B,'Comm_vacancy-inputs_1'!$B2211)</f>
        <v>121</v>
      </c>
      <c r="F2211" s="132">
        <f t="shared" si="68"/>
        <v>4.0576794097920858E-2</v>
      </c>
      <c r="G2211" s="108">
        <f t="shared" si="69"/>
        <v>44287</v>
      </c>
    </row>
    <row r="2212" spans="1:7" x14ac:dyDescent="0.35">
      <c r="A2212" s="72" t="s">
        <v>588</v>
      </c>
      <c r="B2212" s="72" t="s">
        <v>589</v>
      </c>
      <c r="C2212" s="72" t="s">
        <v>1090</v>
      </c>
      <c r="D2212" s="72">
        <f>SUMIFS('Comm_vacancy-LA_data'!E:E,'Comm_vacancy-LA_data'!$D:$D,'Comm_vacancy-inputs_1'!$C2212,'Comm_vacancy-LA_data'!$B:$B,'Comm_vacancy-inputs_1'!$B2212)</f>
        <v>2980</v>
      </c>
      <c r="E2212" s="72">
        <f>SUMIFS('Comm_vacancy-LA_data'!F:F,'Comm_vacancy-LA_data'!$D:$D,'Comm_vacancy-inputs_1'!$C2212,'Comm_vacancy-LA_data'!$B:$B,'Comm_vacancy-inputs_1'!$B2212)</f>
        <v>121</v>
      </c>
      <c r="F2212" s="132">
        <f t="shared" si="68"/>
        <v>4.0604026845637582E-2</v>
      </c>
      <c r="G2212" s="108">
        <f t="shared" si="69"/>
        <v>44197</v>
      </c>
    </row>
    <row r="2213" spans="1:7" x14ac:dyDescent="0.35">
      <c r="A2213" s="72" t="s">
        <v>588</v>
      </c>
      <c r="B2213" s="72" t="s">
        <v>589</v>
      </c>
      <c r="C2213" s="72" t="s">
        <v>1091</v>
      </c>
      <c r="D2213" s="72">
        <f>SUMIFS('Comm_vacancy-LA_data'!E:E,'Comm_vacancy-LA_data'!$D:$D,'Comm_vacancy-inputs_1'!$C2213,'Comm_vacancy-LA_data'!$B:$B,'Comm_vacancy-inputs_1'!$B2213)</f>
        <v>2966</v>
      </c>
      <c r="E2213" s="72">
        <f>SUMIFS('Comm_vacancy-LA_data'!F:F,'Comm_vacancy-LA_data'!$D:$D,'Comm_vacancy-inputs_1'!$C2213,'Comm_vacancy-LA_data'!$B:$B,'Comm_vacancy-inputs_1'!$B2213)</f>
        <v>116</v>
      </c>
      <c r="F2213" s="132">
        <f t="shared" si="68"/>
        <v>3.910991233985165E-2</v>
      </c>
      <c r="G2213" s="108">
        <f t="shared" si="69"/>
        <v>44105</v>
      </c>
    </row>
    <row r="2214" spans="1:7" x14ac:dyDescent="0.35">
      <c r="A2214" s="72" t="s">
        <v>588</v>
      </c>
      <c r="B2214" s="72" t="s">
        <v>589</v>
      </c>
      <c r="C2214" s="72" t="s">
        <v>1092</v>
      </c>
      <c r="D2214" s="72">
        <f>SUMIFS('Comm_vacancy-LA_data'!E:E,'Comm_vacancy-LA_data'!$D:$D,'Comm_vacancy-inputs_1'!$C2214,'Comm_vacancy-LA_data'!$B:$B,'Comm_vacancy-inputs_1'!$B2214)</f>
        <v>2967</v>
      </c>
      <c r="E2214" s="72">
        <f>SUMIFS('Comm_vacancy-LA_data'!F:F,'Comm_vacancy-LA_data'!$D:$D,'Comm_vacancy-inputs_1'!$C2214,'Comm_vacancy-LA_data'!$B:$B,'Comm_vacancy-inputs_1'!$B2214)</f>
        <v>109</v>
      </c>
      <c r="F2214" s="132">
        <f t="shared" si="68"/>
        <v>3.6737445230872932E-2</v>
      </c>
      <c r="G2214" s="108">
        <f t="shared" si="69"/>
        <v>44013</v>
      </c>
    </row>
    <row r="2215" spans="1:7" x14ac:dyDescent="0.35">
      <c r="A2215" s="72" t="s">
        <v>588</v>
      </c>
      <c r="B2215" s="72" t="s">
        <v>589</v>
      </c>
      <c r="C2215" s="72" t="s">
        <v>1093</v>
      </c>
      <c r="D2215" s="72">
        <f>SUMIFS('Comm_vacancy-LA_data'!E:E,'Comm_vacancy-LA_data'!$D:$D,'Comm_vacancy-inputs_1'!$C2215,'Comm_vacancy-LA_data'!$B:$B,'Comm_vacancy-inputs_1'!$B2215)</f>
        <v>2953</v>
      </c>
      <c r="E2215" s="72">
        <f>SUMIFS('Comm_vacancy-LA_data'!F:F,'Comm_vacancy-LA_data'!$D:$D,'Comm_vacancy-inputs_1'!$C2215,'Comm_vacancy-LA_data'!$B:$B,'Comm_vacancy-inputs_1'!$B2215)</f>
        <v>114</v>
      </c>
      <c r="F2215" s="132">
        <f t="shared" si="68"/>
        <v>3.8604808669150018E-2</v>
      </c>
      <c r="G2215" s="108">
        <f t="shared" si="69"/>
        <v>43922</v>
      </c>
    </row>
    <row r="2216" spans="1:7" x14ac:dyDescent="0.35">
      <c r="A2216" s="72" t="s">
        <v>588</v>
      </c>
      <c r="B2216" s="72" t="s">
        <v>589</v>
      </c>
      <c r="C2216" s="72" t="s">
        <v>1094</v>
      </c>
      <c r="D2216" s="72">
        <f>SUMIFS('Comm_vacancy-LA_data'!E:E,'Comm_vacancy-LA_data'!$D:$D,'Comm_vacancy-inputs_1'!$C2216,'Comm_vacancy-LA_data'!$B:$B,'Comm_vacancy-inputs_1'!$B2216)</f>
        <v>2886</v>
      </c>
      <c r="E2216" s="72">
        <f>SUMIFS('Comm_vacancy-LA_data'!F:F,'Comm_vacancy-LA_data'!$D:$D,'Comm_vacancy-inputs_1'!$C2216,'Comm_vacancy-LA_data'!$B:$B,'Comm_vacancy-inputs_1'!$B2216)</f>
        <v>114</v>
      </c>
      <c r="F2216" s="132">
        <f t="shared" si="68"/>
        <v>3.9501039501039503E-2</v>
      </c>
      <c r="G2216" s="108">
        <f t="shared" si="69"/>
        <v>43831</v>
      </c>
    </row>
    <row r="2217" spans="1:7" x14ac:dyDescent="0.35">
      <c r="A2217" s="72" t="s">
        <v>588</v>
      </c>
      <c r="B2217" s="72" t="s">
        <v>589</v>
      </c>
      <c r="C2217" s="72" t="s">
        <v>1095</v>
      </c>
      <c r="D2217" s="72">
        <f>SUMIFS('Comm_vacancy-LA_data'!E:E,'Comm_vacancy-LA_data'!$D:$D,'Comm_vacancy-inputs_1'!$C2217,'Comm_vacancy-LA_data'!$B:$B,'Comm_vacancy-inputs_1'!$B2217)</f>
        <v>2871</v>
      </c>
      <c r="E2217" s="72">
        <f>SUMIFS('Comm_vacancy-LA_data'!F:F,'Comm_vacancy-LA_data'!$D:$D,'Comm_vacancy-inputs_1'!$C2217,'Comm_vacancy-LA_data'!$B:$B,'Comm_vacancy-inputs_1'!$B2217)</f>
        <v>109</v>
      </c>
      <c r="F2217" s="132">
        <f t="shared" si="68"/>
        <v>3.7965865552072452E-2</v>
      </c>
      <c r="G2217" s="108">
        <f t="shared" si="69"/>
        <v>43739</v>
      </c>
    </row>
    <row r="2218" spans="1:7" x14ac:dyDescent="0.35">
      <c r="A2218" s="72" t="s">
        <v>588</v>
      </c>
      <c r="B2218" s="72" t="s">
        <v>589</v>
      </c>
      <c r="C2218" s="72" t="s">
        <v>1096</v>
      </c>
      <c r="D2218" s="72">
        <f>SUMIFS('Comm_vacancy-LA_data'!E:E,'Comm_vacancy-LA_data'!$D:$D,'Comm_vacancy-inputs_1'!$C2218,'Comm_vacancy-LA_data'!$B:$B,'Comm_vacancy-inputs_1'!$B2218)</f>
        <v>2870</v>
      </c>
      <c r="E2218" s="72">
        <f>SUMIFS('Comm_vacancy-LA_data'!F:F,'Comm_vacancy-LA_data'!$D:$D,'Comm_vacancy-inputs_1'!$C2218,'Comm_vacancy-LA_data'!$B:$B,'Comm_vacancy-inputs_1'!$B2218)</f>
        <v>100</v>
      </c>
      <c r="F2218" s="132">
        <f t="shared" si="68"/>
        <v>3.484320557491289E-2</v>
      </c>
      <c r="G2218" s="108">
        <f t="shared" si="69"/>
        <v>43647</v>
      </c>
    </row>
    <row r="2219" spans="1:7" x14ac:dyDescent="0.35">
      <c r="A2219" s="72" t="s">
        <v>588</v>
      </c>
      <c r="B2219" s="72" t="s">
        <v>589</v>
      </c>
      <c r="C2219" s="72" t="s">
        <v>1097</v>
      </c>
      <c r="D2219" s="72">
        <f>SUMIFS('Comm_vacancy-LA_data'!E:E,'Comm_vacancy-LA_data'!$D:$D,'Comm_vacancy-inputs_1'!$C2219,'Comm_vacancy-LA_data'!$B:$B,'Comm_vacancy-inputs_1'!$B2219)</f>
        <v>2870</v>
      </c>
      <c r="E2219" s="72">
        <f>SUMIFS('Comm_vacancy-LA_data'!F:F,'Comm_vacancy-LA_data'!$D:$D,'Comm_vacancy-inputs_1'!$C2219,'Comm_vacancy-LA_data'!$B:$B,'Comm_vacancy-inputs_1'!$B2219)</f>
        <v>100</v>
      </c>
      <c r="F2219" s="132">
        <f t="shared" si="68"/>
        <v>3.484320557491289E-2</v>
      </c>
      <c r="G2219" s="108">
        <f t="shared" si="69"/>
        <v>43556</v>
      </c>
    </row>
    <row r="2220" spans="1:7" x14ac:dyDescent="0.35">
      <c r="A2220" s="72" t="s">
        <v>588</v>
      </c>
      <c r="B2220" s="72" t="s">
        <v>589</v>
      </c>
      <c r="C2220" s="72" t="s">
        <v>1098</v>
      </c>
      <c r="D2220" s="72">
        <f>SUMIFS('Comm_vacancy-LA_data'!E:E,'Comm_vacancy-LA_data'!$D:$D,'Comm_vacancy-inputs_1'!$C2220,'Comm_vacancy-LA_data'!$B:$B,'Comm_vacancy-inputs_1'!$B2220)</f>
        <v>2830</v>
      </c>
      <c r="E2220" s="72">
        <f>SUMIFS('Comm_vacancy-LA_data'!F:F,'Comm_vacancy-LA_data'!$D:$D,'Comm_vacancy-inputs_1'!$C2220,'Comm_vacancy-LA_data'!$B:$B,'Comm_vacancy-inputs_1'!$B2220)</f>
        <v>212</v>
      </c>
      <c r="F2220" s="132">
        <f t="shared" si="68"/>
        <v>7.4911660777385161E-2</v>
      </c>
      <c r="G2220" s="108">
        <f t="shared" si="69"/>
        <v>43466</v>
      </c>
    </row>
    <row r="2221" spans="1:7" x14ac:dyDescent="0.35">
      <c r="A2221" s="72" t="s">
        <v>588</v>
      </c>
      <c r="B2221" s="72" t="s">
        <v>589</v>
      </c>
      <c r="C2221" s="72" t="s">
        <v>1099</v>
      </c>
      <c r="D2221" s="72">
        <f>SUMIFS('Comm_vacancy-LA_data'!E:E,'Comm_vacancy-LA_data'!$D:$D,'Comm_vacancy-inputs_1'!$C2221,'Comm_vacancy-LA_data'!$B:$B,'Comm_vacancy-inputs_1'!$B2221)</f>
        <v>2910</v>
      </c>
      <c r="E2221" s="72">
        <f>SUMIFS('Comm_vacancy-LA_data'!F:F,'Comm_vacancy-LA_data'!$D:$D,'Comm_vacancy-inputs_1'!$C2221,'Comm_vacancy-LA_data'!$B:$B,'Comm_vacancy-inputs_1'!$B2221)</f>
        <v>61</v>
      </c>
      <c r="F2221" s="132">
        <f t="shared" si="68"/>
        <v>2.0962199312714775E-2</v>
      </c>
      <c r="G2221" s="108">
        <f t="shared" si="69"/>
        <v>43374</v>
      </c>
    </row>
    <row r="2222" spans="1:7" x14ac:dyDescent="0.35">
      <c r="A2222" s="72" t="s">
        <v>594</v>
      </c>
      <c r="B2222" s="72" t="s">
        <v>595</v>
      </c>
      <c r="C2222" s="72" t="s">
        <v>1088</v>
      </c>
      <c r="D2222" s="72">
        <f>SUMIFS('Comm_vacancy-LA_data'!E:E,'Comm_vacancy-LA_data'!$D:$D,'Comm_vacancy-inputs_1'!$C2222,'Comm_vacancy-LA_data'!$B:$B,'Comm_vacancy-inputs_1'!$B2222)</f>
        <v>3661</v>
      </c>
      <c r="E2222" s="72">
        <f>SUMIFS('Comm_vacancy-LA_data'!F:F,'Comm_vacancy-LA_data'!$D:$D,'Comm_vacancy-inputs_1'!$C2222,'Comm_vacancy-LA_data'!$B:$B,'Comm_vacancy-inputs_1'!$B2222)</f>
        <v>2382</v>
      </c>
      <c r="F2222" s="132">
        <f t="shared" si="68"/>
        <v>0.6506419011199126</v>
      </c>
      <c r="G2222" s="108">
        <f t="shared" si="69"/>
        <v>44378</v>
      </c>
    </row>
    <row r="2223" spans="1:7" x14ac:dyDescent="0.35">
      <c r="A2223" s="72" t="s">
        <v>594</v>
      </c>
      <c r="B2223" s="72" t="s">
        <v>595</v>
      </c>
      <c r="C2223" s="72" t="s">
        <v>1089</v>
      </c>
      <c r="D2223" s="72">
        <f>SUMIFS('Comm_vacancy-LA_data'!E:E,'Comm_vacancy-LA_data'!$D:$D,'Comm_vacancy-inputs_1'!$C2223,'Comm_vacancy-LA_data'!$B:$B,'Comm_vacancy-inputs_1'!$B2223)</f>
        <v>3656</v>
      </c>
      <c r="E2223" s="72">
        <f>SUMIFS('Comm_vacancy-LA_data'!F:F,'Comm_vacancy-LA_data'!$D:$D,'Comm_vacancy-inputs_1'!$C2223,'Comm_vacancy-LA_data'!$B:$B,'Comm_vacancy-inputs_1'!$B2223)</f>
        <v>2385</v>
      </c>
      <c r="F2223" s="132">
        <f t="shared" si="68"/>
        <v>0.65235229759299784</v>
      </c>
      <c r="G2223" s="108">
        <f t="shared" si="69"/>
        <v>44287</v>
      </c>
    </row>
    <row r="2224" spans="1:7" x14ac:dyDescent="0.35">
      <c r="A2224" s="72" t="s">
        <v>594</v>
      </c>
      <c r="B2224" s="72" t="s">
        <v>595</v>
      </c>
      <c r="C2224" s="72" t="s">
        <v>1090</v>
      </c>
      <c r="D2224" s="72">
        <f>SUMIFS('Comm_vacancy-LA_data'!E:E,'Comm_vacancy-LA_data'!$D:$D,'Comm_vacancy-inputs_1'!$C2224,'Comm_vacancy-LA_data'!$B:$B,'Comm_vacancy-inputs_1'!$B2224)</f>
        <v>3611</v>
      </c>
      <c r="E2224" s="72">
        <f>SUMIFS('Comm_vacancy-LA_data'!F:F,'Comm_vacancy-LA_data'!$D:$D,'Comm_vacancy-inputs_1'!$C2224,'Comm_vacancy-LA_data'!$B:$B,'Comm_vacancy-inputs_1'!$B2224)</f>
        <v>216</v>
      </c>
      <c r="F2224" s="132">
        <f t="shared" si="68"/>
        <v>5.9817225145389091E-2</v>
      </c>
      <c r="G2224" s="108">
        <f t="shared" si="69"/>
        <v>44197</v>
      </c>
    </row>
    <row r="2225" spans="1:7" x14ac:dyDescent="0.35">
      <c r="A2225" s="72" t="s">
        <v>594</v>
      </c>
      <c r="B2225" s="72" t="s">
        <v>595</v>
      </c>
      <c r="C2225" s="72" t="s">
        <v>1091</v>
      </c>
      <c r="D2225" s="72">
        <f>SUMIFS('Comm_vacancy-LA_data'!E:E,'Comm_vacancy-LA_data'!$D:$D,'Comm_vacancy-inputs_1'!$C2225,'Comm_vacancy-LA_data'!$B:$B,'Comm_vacancy-inputs_1'!$B2225)</f>
        <v>3611</v>
      </c>
      <c r="E2225" s="72">
        <f>SUMIFS('Comm_vacancy-LA_data'!F:F,'Comm_vacancy-LA_data'!$D:$D,'Comm_vacancy-inputs_1'!$C2225,'Comm_vacancy-LA_data'!$B:$B,'Comm_vacancy-inputs_1'!$B2225)</f>
        <v>216</v>
      </c>
      <c r="F2225" s="132">
        <f t="shared" si="68"/>
        <v>5.9817225145389091E-2</v>
      </c>
      <c r="G2225" s="108">
        <f t="shared" si="69"/>
        <v>44105</v>
      </c>
    </row>
    <row r="2226" spans="1:7" x14ac:dyDescent="0.35">
      <c r="A2226" s="72" t="s">
        <v>594</v>
      </c>
      <c r="B2226" s="72" t="s">
        <v>595</v>
      </c>
      <c r="C2226" s="72" t="s">
        <v>1092</v>
      </c>
      <c r="D2226" s="72">
        <f>SUMIFS('Comm_vacancy-LA_data'!E:E,'Comm_vacancy-LA_data'!$D:$D,'Comm_vacancy-inputs_1'!$C2226,'Comm_vacancy-LA_data'!$B:$B,'Comm_vacancy-inputs_1'!$B2226)</f>
        <v>3633</v>
      </c>
      <c r="E2226" s="72">
        <f>SUMIFS('Comm_vacancy-LA_data'!F:F,'Comm_vacancy-LA_data'!$D:$D,'Comm_vacancy-inputs_1'!$C2226,'Comm_vacancy-LA_data'!$B:$B,'Comm_vacancy-inputs_1'!$B2226)</f>
        <v>216</v>
      </c>
      <c r="F2226" s="132">
        <f t="shared" si="68"/>
        <v>5.9454995871180839E-2</v>
      </c>
      <c r="G2226" s="108">
        <f t="shared" si="69"/>
        <v>44013</v>
      </c>
    </row>
    <row r="2227" spans="1:7" x14ac:dyDescent="0.35">
      <c r="A2227" s="72" t="s">
        <v>594</v>
      </c>
      <c r="B2227" s="72" t="s">
        <v>595</v>
      </c>
      <c r="C2227" s="72" t="s">
        <v>1093</v>
      </c>
      <c r="D2227" s="72">
        <f>SUMIFS('Comm_vacancy-LA_data'!E:E,'Comm_vacancy-LA_data'!$D:$D,'Comm_vacancy-inputs_1'!$C2227,'Comm_vacancy-LA_data'!$B:$B,'Comm_vacancy-inputs_1'!$B2227)</f>
        <v>3597</v>
      </c>
      <c r="E2227" s="72">
        <f>SUMIFS('Comm_vacancy-LA_data'!F:F,'Comm_vacancy-LA_data'!$D:$D,'Comm_vacancy-inputs_1'!$C2227,'Comm_vacancy-LA_data'!$B:$B,'Comm_vacancy-inputs_1'!$B2227)</f>
        <v>222</v>
      </c>
      <c r="F2227" s="132">
        <f t="shared" si="68"/>
        <v>6.1718098415346125E-2</v>
      </c>
      <c r="G2227" s="108">
        <f t="shared" si="69"/>
        <v>43922</v>
      </c>
    </row>
    <row r="2228" spans="1:7" x14ac:dyDescent="0.35">
      <c r="A2228" s="72" t="s">
        <v>594</v>
      </c>
      <c r="B2228" s="72" t="s">
        <v>595</v>
      </c>
      <c r="C2228" s="72" t="s">
        <v>1094</v>
      </c>
      <c r="D2228" s="72">
        <f>SUMIFS('Comm_vacancy-LA_data'!E:E,'Comm_vacancy-LA_data'!$D:$D,'Comm_vacancy-inputs_1'!$C2228,'Comm_vacancy-LA_data'!$B:$B,'Comm_vacancy-inputs_1'!$B2228)</f>
        <v>3551</v>
      </c>
      <c r="E2228" s="72">
        <f>SUMIFS('Comm_vacancy-LA_data'!F:F,'Comm_vacancy-LA_data'!$D:$D,'Comm_vacancy-inputs_1'!$C2228,'Comm_vacancy-LA_data'!$B:$B,'Comm_vacancy-inputs_1'!$B2228)</f>
        <v>222</v>
      </c>
      <c r="F2228" s="132">
        <f t="shared" si="68"/>
        <v>6.2517600675865953E-2</v>
      </c>
      <c r="G2228" s="108">
        <f t="shared" si="69"/>
        <v>43831</v>
      </c>
    </row>
    <row r="2229" spans="1:7" x14ac:dyDescent="0.35">
      <c r="A2229" s="72" t="s">
        <v>594</v>
      </c>
      <c r="B2229" s="72" t="s">
        <v>595</v>
      </c>
      <c r="C2229" s="72" t="s">
        <v>1095</v>
      </c>
      <c r="D2229" s="72">
        <f>SUMIFS('Comm_vacancy-LA_data'!E:E,'Comm_vacancy-LA_data'!$D:$D,'Comm_vacancy-inputs_1'!$C2229,'Comm_vacancy-LA_data'!$B:$B,'Comm_vacancy-inputs_1'!$B2229)</f>
        <v>3512</v>
      </c>
      <c r="E2229" s="72">
        <f>SUMIFS('Comm_vacancy-LA_data'!F:F,'Comm_vacancy-LA_data'!$D:$D,'Comm_vacancy-inputs_1'!$C2229,'Comm_vacancy-LA_data'!$B:$B,'Comm_vacancy-inputs_1'!$B2229)</f>
        <v>233</v>
      </c>
      <c r="F2229" s="132">
        <f t="shared" si="68"/>
        <v>6.6343963553530755E-2</v>
      </c>
      <c r="G2229" s="108">
        <f t="shared" si="69"/>
        <v>43739</v>
      </c>
    </row>
    <row r="2230" spans="1:7" x14ac:dyDescent="0.35">
      <c r="A2230" s="72" t="s">
        <v>594</v>
      </c>
      <c r="B2230" s="72" t="s">
        <v>595</v>
      </c>
      <c r="C2230" s="72" t="s">
        <v>1096</v>
      </c>
      <c r="D2230" s="72">
        <f>SUMIFS('Comm_vacancy-LA_data'!E:E,'Comm_vacancy-LA_data'!$D:$D,'Comm_vacancy-inputs_1'!$C2230,'Comm_vacancy-LA_data'!$B:$B,'Comm_vacancy-inputs_1'!$B2230)</f>
        <v>3500</v>
      </c>
      <c r="E2230" s="72">
        <f>SUMIFS('Comm_vacancy-LA_data'!F:F,'Comm_vacancy-LA_data'!$D:$D,'Comm_vacancy-inputs_1'!$C2230,'Comm_vacancy-LA_data'!$B:$B,'Comm_vacancy-inputs_1'!$B2230)</f>
        <v>226</v>
      </c>
      <c r="F2230" s="132">
        <f t="shared" si="68"/>
        <v>6.4571428571428571E-2</v>
      </c>
      <c r="G2230" s="108">
        <f t="shared" si="69"/>
        <v>43647</v>
      </c>
    </row>
    <row r="2231" spans="1:7" x14ac:dyDescent="0.35">
      <c r="A2231" s="72" t="s">
        <v>594</v>
      </c>
      <c r="B2231" s="72" t="s">
        <v>595</v>
      </c>
      <c r="C2231" s="72" t="s">
        <v>1097</v>
      </c>
      <c r="D2231" s="72">
        <f>SUMIFS('Comm_vacancy-LA_data'!E:E,'Comm_vacancy-LA_data'!$D:$D,'Comm_vacancy-inputs_1'!$C2231,'Comm_vacancy-LA_data'!$B:$B,'Comm_vacancy-inputs_1'!$B2231)</f>
        <v>3519</v>
      </c>
      <c r="E2231" s="72">
        <f>SUMIFS('Comm_vacancy-LA_data'!F:F,'Comm_vacancy-LA_data'!$D:$D,'Comm_vacancy-inputs_1'!$C2231,'Comm_vacancy-LA_data'!$B:$B,'Comm_vacancy-inputs_1'!$B2231)</f>
        <v>176</v>
      </c>
      <c r="F2231" s="132">
        <f t="shared" si="68"/>
        <v>5.0014208581983521E-2</v>
      </c>
      <c r="G2231" s="108">
        <f t="shared" si="69"/>
        <v>43556</v>
      </c>
    </row>
    <row r="2232" spans="1:7" x14ac:dyDescent="0.35">
      <c r="A2232" s="72" t="s">
        <v>594</v>
      </c>
      <c r="B2232" s="72" t="s">
        <v>595</v>
      </c>
      <c r="C2232" s="72" t="s">
        <v>1098</v>
      </c>
      <c r="D2232" s="72">
        <f>SUMIFS('Comm_vacancy-LA_data'!E:E,'Comm_vacancy-LA_data'!$D:$D,'Comm_vacancy-inputs_1'!$C2232,'Comm_vacancy-LA_data'!$B:$B,'Comm_vacancy-inputs_1'!$B2232)</f>
        <v>3468</v>
      </c>
      <c r="E2232" s="72">
        <f>SUMIFS('Comm_vacancy-LA_data'!F:F,'Comm_vacancy-LA_data'!$D:$D,'Comm_vacancy-inputs_1'!$C2232,'Comm_vacancy-LA_data'!$B:$B,'Comm_vacancy-inputs_1'!$B2232)</f>
        <v>180</v>
      </c>
      <c r="F2232" s="132">
        <f t="shared" si="68"/>
        <v>5.1903114186851208E-2</v>
      </c>
      <c r="G2232" s="108">
        <f t="shared" si="69"/>
        <v>43466</v>
      </c>
    </row>
    <row r="2233" spans="1:7" x14ac:dyDescent="0.35">
      <c r="A2233" s="72" t="s">
        <v>594</v>
      </c>
      <c r="B2233" s="72" t="s">
        <v>595</v>
      </c>
      <c r="C2233" s="72" t="s">
        <v>1099</v>
      </c>
      <c r="D2233" s="72">
        <f>SUMIFS('Comm_vacancy-LA_data'!E:E,'Comm_vacancy-LA_data'!$D:$D,'Comm_vacancy-inputs_1'!$C2233,'Comm_vacancy-LA_data'!$B:$B,'Comm_vacancy-inputs_1'!$B2233)</f>
        <v>3610</v>
      </c>
      <c r="E2233" s="72">
        <f>SUMIFS('Comm_vacancy-LA_data'!F:F,'Comm_vacancy-LA_data'!$D:$D,'Comm_vacancy-inputs_1'!$C2233,'Comm_vacancy-LA_data'!$B:$B,'Comm_vacancy-inputs_1'!$B2233)</f>
        <v>186</v>
      </c>
      <c r="F2233" s="132">
        <f t="shared" si="68"/>
        <v>5.1523545706371188E-2</v>
      </c>
      <c r="G2233" s="108">
        <f t="shared" si="69"/>
        <v>43374</v>
      </c>
    </row>
    <row r="2234" spans="1:7" x14ac:dyDescent="0.35">
      <c r="A2234" s="72" t="s">
        <v>596</v>
      </c>
      <c r="B2234" s="72" t="s">
        <v>597</v>
      </c>
      <c r="C2234" s="72" t="s">
        <v>1088</v>
      </c>
      <c r="D2234" s="72">
        <f>SUMIFS('Comm_vacancy-LA_data'!E:E,'Comm_vacancy-LA_data'!$D:$D,'Comm_vacancy-inputs_1'!$C2234,'Comm_vacancy-LA_data'!$B:$B,'Comm_vacancy-inputs_1'!$B2234)</f>
        <v>5303</v>
      </c>
      <c r="E2234" s="72">
        <f>SUMIFS('Comm_vacancy-LA_data'!F:F,'Comm_vacancy-LA_data'!$D:$D,'Comm_vacancy-inputs_1'!$C2234,'Comm_vacancy-LA_data'!$B:$B,'Comm_vacancy-inputs_1'!$B2234)</f>
        <v>168</v>
      </c>
      <c r="F2234" s="132">
        <f t="shared" si="68"/>
        <v>3.1680181029605882E-2</v>
      </c>
      <c r="G2234" s="108">
        <f t="shared" si="69"/>
        <v>44378</v>
      </c>
    </row>
    <row r="2235" spans="1:7" x14ac:dyDescent="0.35">
      <c r="A2235" s="72" t="s">
        <v>596</v>
      </c>
      <c r="B2235" s="72" t="s">
        <v>597</v>
      </c>
      <c r="C2235" s="72" t="s">
        <v>1089</v>
      </c>
      <c r="D2235" s="72">
        <f>SUMIFS('Comm_vacancy-LA_data'!E:E,'Comm_vacancy-LA_data'!$D:$D,'Comm_vacancy-inputs_1'!$C2235,'Comm_vacancy-LA_data'!$B:$B,'Comm_vacancy-inputs_1'!$B2235)</f>
        <v>5297</v>
      </c>
      <c r="E2235" s="72">
        <f>SUMIFS('Comm_vacancy-LA_data'!F:F,'Comm_vacancy-LA_data'!$D:$D,'Comm_vacancy-inputs_1'!$C2235,'Comm_vacancy-LA_data'!$B:$B,'Comm_vacancy-inputs_1'!$B2235)</f>
        <v>138</v>
      </c>
      <c r="F2235" s="132">
        <f t="shared" si="68"/>
        <v>2.6052482537285256E-2</v>
      </c>
      <c r="G2235" s="108">
        <f t="shared" si="69"/>
        <v>44287</v>
      </c>
    </row>
    <row r="2236" spans="1:7" x14ac:dyDescent="0.35">
      <c r="A2236" s="72" t="s">
        <v>596</v>
      </c>
      <c r="B2236" s="72" t="s">
        <v>597</v>
      </c>
      <c r="C2236" s="72" t="s">
        <v>1090</v>
      </c>
      <c r="D2236" s="72">
        <f>SUMIFS('Comm_vacancy-LA_data'!E:E,'Comm_vacancy-LA_data'!$D:$D,'Comm_vacancy-inputs_1'!$C2236,'Comm_vacancy-LA_data'!$B:$B,'Comm_vacancy-inputs_1'!$B2236)</f>
        <v>5305</v>
      </c>
      <c r="E2236" s="72">
        <f>SUMIFS('Comm_vacancy-LA_data'!F:F,'Comm_vacancy-LA_data'!$D:$D,'Comm_vacancy-inputs_1'!$C2236,'Comm_vacancy-LA_data'!$B:$B,'Comm_vacancy-inputs_1'!$B2236)</f>
        <v>130</v>
      </c>
      <c r="F2236" s="132">
        <f t="shared" si="68"/>
        <v>2.4505183788878417E-2</v>
      </c>
      <c r="G2236" s="108">
        <f t="shared" si="69"/>
        <v>44197</v>
      </c>
    </row>
    <row r="2237" spans="1:7" x14ac:dyDescent="0.35">
      <c r="A2237" s="72" t="s">
        <v>596</v>
      </c>
      <c r="B2237" s="72" t="s">
        <v>597</v>
      </c>
      <c r="C2237" s="72" t="s">
        <v>1091</v>
      </c>
      <c r="D2237" s="72">
        <f>SUMIFS('Comm_vacancy-LA_data'!E:E,'Comm_vacancy-LA_data'!$D:$D,'Comm_vacancy-inputs_1'!$C2237,'Comm_vacancy-LA_data'!$B:$B,'Comm_vacancy-inputs_1'!$B2237)</f>
        <v>5292</v>
      </c>
      <c r="E2237" s="72">
        <f>SUMIFS('Comm_vacancy-LA_data'!F:F,'Comm_vacancy-LA_data'!$D:$D,'Comm_vacancy-inputs_1'!$C2237,'Comm_vacancy-LA_data'!$B:$B,'Comm_vacancy-inputs_1'!$B2237)</f>
        <v>87</v>
      </c>
      <c r="F2237" s="132">
        <f t="shared" si="68"/>
        <v>1.6439909297052153E-2</v>
      </c>
      <c r="G2237" s="108">
        <f t="shared" si="69"/>
        <v>44105</v>
      </c>
    </row>
    <row r="2238" spans="1:7" x14ac:dyDescent="0.35">
      <c r="A2238" s="72" t="s">
        <v>596</v>
      </c>
      <c r="B2238" s="72" t="s">
        <v>597</v>
      </c>
      <c r="C2238" s="72" t="s">
        <v>1092</v>
      </c>
      <c r="D2238" s="72">
        <f>SUMIFS('Comm_vacancy-LA_data'!E:E,'Comm_vacancy-LA_data'!$D:$D,'Comm_vacancy-inputs_1'!$C2238,'Comm_vacancy-LA_data'!$B:$B,'Comm_vacancy-inputs_1'!$B2238)</f>
        <v>5244</v>
      </c>
      <c r="E2238" s="72">
        <f>SUMIFS('Comm_vacancy-LA_data'!F:F,'Comm_vacancy-LA_data'!$D:$D,'Comm_vacancy-inputs_1'!$C2238,'Comm_vacancy-LA_data'!$B:$B,'Comm_vacancy-inputs_1'!$B2238)</f>
        <v>93</v>
      </c>
      <c r="F2238" s="132">
        <f t="shared" si="68"/>
        <v>1.7734553775743706E-2</v>
      </c>
      <c r="G2238" s="108">
        <f t="shared" si="69"/>
        <v>44013</v>
      </c>
    </row>
    <row r="2239" spans="1:7" x14ac:dyDescent="0.35">
      <c r="A2239" s="72" t="s">
        <v>596</v>
      </c>
      <c r="B2239" s="72" t="s">
        <v>597</v>
      </c>
      <c r="C2239" s="72" t="s">
        <v>1093</v>
      </c>
      <c r="D2239" s="72">
        <f>SUMIFS('Comm_vacancy-LA_data'!E:E,'Comm_vacancy-LA_data'!$D:$D,'Comm_vacancy-inputs_1'!$C2239,'Comm_vacancy-LA_data'!$B:$B,'Comm_vacancy-inputs_1'!$B2239)</f>
        <v>5232</v>
      </c>
      <c r="E2239" s="72">
        <f>SUMIFS('Comm_vacancy-LA_data'!F:F,'Comm_vacancy-LA_data'!$D:$D,'Comm_vacancy-inputs_1'!$C2239,'Comm_vacancy-LA_data'!$B:$B,'Comm_vacancy-inputs_1'!$B2239)</f>
        <v>126</v>
      </c>
      <c r="F2239" s="132">
        <f t="shared" si="68"/>
        <v>2.4082568807339451E-2</v>
      </c>
      <c r="G2239" s="108">
        <f t="shared" si="69"/>
        <v>43922</v>
      </c>
    </row>
    <row r="2240" spans="1:7" x14ac:dyDescent="0.35">
      <c r="A2240" s="72" t="s">
        <v>596</v>
      </c>
      <c r="B2240" s="72" t="s">
        <v>597</v>
      </c>
      <c r="C2240" s="72" t="s">
        <v>1094</v>
      </c>
      <c r="D2240" s="72">
        <f>SUMIFS('Comm_vacancy-LA_data'!E:E,'Comm_vacancy-LA_data'!$D:$D,'Comm_vacancy-inputs_1'!$C2240,'Comm_vacancy-LA_data'!$B:$B,'Comm_vacancy-inputs_1'!$B2240)</f>
        <v>5125</v>
      </c>
      <c r="E2240" s="72">
        <f>SUMIFS('Comm_vacancy-LA_data'!F:F,'Comm_vacancy-LA_data'!$D:$D,'Comm_vacancy-inputs_1'!$C2240,'Comm_vacancy-LA_data'!$B:$B,'Comm_vacancy-inputs_1'!$B2240)</f>
        <v>89</v>
      </c>
      <c r="F2240" s="132">
        <f t="shared" si="68"/>
        <v>1.7365853658536587E-2</v>
      </c>
      <c r="G2240" s="108">
        <f t="shared" si="69"/>
        <v>43831</v>
      </c>
    </row>
    <row r="2241" spans="1:7" x14ac:dyDescent="0.35">
      <c r="A2241" s="72" t="s">
        <v>596</v>
      </c>
      <c r="B2241" s="72" t="s">
        <v>597</v>
      </c>
      <c r="C2241" s="72" t="s">
        <v>1095</v>
      </c>
      <c r="D2241" s="72">
        <f>SUMIFS('Comm_vacancy-LA_data'!E:E,'Comm_vacancy-LA_data'!$D:$D,'Comm_vacancy-inputs_1'!$C2241,'Comm_vacancy-LA_data'!$B:$B,'Comm_vacancy-inputs_1'!$B2241)</f>
        <v>5149</v>
      </c>
      <c r="E2241" s="72">
        <f>SUMIFS('Comm_vacancy-LA_data'!F:F,'Comm_vacancy-LA_data'!$D:$D,'Comm_vacancy-inputs_1'!$C2241,'Comm_vacancy-LA_data'!$B:$B,'Comm_vacancy-inputs_1'!$B2241)</f>
        <v>90</v>
      </c>
      <c r="F2241" s="132">
        <f t="shared" si="68"/>
        <v>1.747912215964265E-2</v>
      </c>
      <c r="G2241" s="108">
        <f t="shared" si="69"/>
        <v>43739</v>
      </c>
    </row>
    <row r="2242" spans="1:7" x14ac:dyDescent="0.35">
      <c r="A2242" s="72" t="s">
        <v>596</v>
      </c>
      <c r="B2242" s="72" t="s">
        <v>597</v>
      </c>
      <c r="C2242" s="72" t="s">
        <v>1096</v>
      </c>
      <c r="D2242" s="72">
        <f>SUMIFS('Comm_vacancy-LA_data'!E:E,'Comm_vacancy-LA_data'!$D:$D,'Comm_vacancy-inputs_1'!$C2242,'Comm_vacancy-LA_data'!$B:$B,'Comm_vacancy-inputs_1'!$B2242)</f>
        <v>5142</v>
      </c>
      <c r="E2242" s="72">
        <f>SUMIFS('Comm_vacancy-LA_data'!F:F,'Comm_vacancy-LA_data'!$D:$D,'Comm_vacancy-inputs_1'!$C2242,'Comm_vacancy-LA_data'!$B:$B,'Comm_vacancy-inputs_1'!$B2242)</f>
        <v>108</v>
      </c>
      <c r="F2242" s="132">
        <f t="shared" si="68"/>
        <v>2.1003500583430573E-2</v>
      </c>
      <c r="G2242" s="108">
        <f t="shared" si="69"/>
        <v>43647</v>
      </c>
    </row>
    <row r="2243" spans="1:7" x14ac:dyDescent="0.35">
      <c r="A2243" s="72" t="s">
        <v>596</v>
      </c>
      <c r="B2243" s="72" t="s">
        <v>597</v>
      </c>
      <c r="C2243" s="72" t="s">
        <v>1097</v>
      </c>
      <c r="D2243" s="72">
        <f>SUMIFS('Comm_vacancy-LA_data'!E:E,'Comm_vacancy-LA_data'!$D:$D,'Comm_vacancy-inputs_1'!$C2243,'Comm_vacancy-LA_data'!$B:$B,'Comm_vacancy-inputs_1'!$B2243)</f>
        <v>5130</v>
      </c>
      <c r="E2243" s="72">
        <f>SUMIFS('Comm_vacancy-LA_data'!F:F,'Comm_vacancy-LA_data'!$D:$D,'Comm_vacancy-inputs_1'!$C2243,'Comm_vacancy-LA_data'!$B:$B,'Comm_vacancy-inputs_1'!$B2243)</f>
        <v>23</v>
      </c>
      <c r="F2243" s="132">
        <f t="shared" ref="F2243:F2306" si="70">IF(E2243&lt;&gt;0,E2243/D2243,"-")</f>
        <v>4.4834307992202725E-3</v>
      </c>
      <c r="G2243" s="108">
        <f t="shared" ref="G2243:G2306" si="71">DATE(LEFT(C2243,4),RIGHT(LEFT(C2243,7),2),1)</f>
        <v>43556</v>
      </c>
    </row>
    <row r="2244" spans="1:7" x14ac:dyDescent="0.35">
      <c r="A2244" s="72" t="s">
        <v>596</v>
      </c>
      <c r="B2244" s="72" t="s">
        <v>597</v>
      </c>
      <c r="C2244" s="72" t="s">
        <v>1098</v>
      </c>
      <c r="D2244" s="72">
        <f>SUMIFS('Comm_vacancy-LA_data'!E:E,'Comm_vacancy-LA_data'!$D:$D,'Comm_vacancy-inputs_1'!$C2244,'Comm_vacancy-LA_data'!$B:$B,'Comm_vacancy-inputs_1'!$B2244)</f>
        <v>5059</v>
      </c>
      <c r="E2244" s="72">
        <f>SUMIFS('Comm_vacancy-LA_data'!F:F,'Comm_vacancy-LA_data'!$D:$D,'Comm_vacancy-inputs_1'!$C2244,'Comm_vacancy-LA_data'!$B:$B,'Comm_vacancy-inputs_1'!$B2244)</f>
        <v>83</v>
      </c>
      <c r="F2244" s="132">
        <f t="shared" si="70"/>
        <v>1.640640442775252E-2</v>
      </c>
      <c r="G2244" s="108">
        <f t="shared" si="71"/>
        <v>43466</v>
      </c>
    </row>
    <row r="2245" spans="1:7" x14ac:dyDescent="0.35">
      <c r="A2245" s="72" t="s">
        <v>596</v>
      </c>
      <c r="B2245" s="72" t="s">
        <v>597</v>
      </c>
      <c r="C2245" s="72" t="s">
        <v>1099</v>
      </c>
      <c r="D2245" s="72">
        <f>SUMIFS('Comm_vacancy-LA_data'!E:E,'Comm_vacancy-LA_data'!$D:$D,'Comm_vacancy-inputs_1'!$C2245,'Comm_vacancy-LA_data'!$B:$B,'Comm_vacancy-inputs_1'!$B2245)</f>
        <v>5226</v>
      </c>
      <c r="E2245" s="72">
        <f>SUMIFS('Comm_vacancy-LA_data'!F:F,'Comm_vacancy-LA_data'!$D:$D,'Comm_vacancy-inputs_1'!$C2245,'Comm_vacancy-LA_data'!$B:$B,'Comm_vacancy-inputs_1'!$B2245)</f>
        <v>109</v>
      </c>
      <c r="F2245" s="132">
        <f t="shared" si="70"/>
        <v>2.0857252200535782E-2</v>
      </c>
      <c r="G2245" s="108">
        <f t="shared" si="71"/>
        <v>43374</v>
      </c>
    </row>
    <row r="2246" spans="1:7" x14ac:dyDescent="0.35">
      <c r="A2246" s="72" t="s">
        <v>598</v>
      </c>
      <c r="B2246" s="72" t="s">
        <v>599</v>
      </c>
      <c r="C2246" s="72" t="s">
        <v>1088</v>
      </c>
      <c r="D2246" s="72">
        <f>SUMIFS('Comm_vacancy-LA_data'!E:E,'Comm_vacancy-LA_data'!$D:$D,'Comm_vacancy-inputs_1'!$C2246,'Comm_vacancy-LA_data'!$B:$B,'Comm_vacancy-inputs_1'!$B2246)</f>
        <v>3696</v>
      </c>
      <c r="E2246" s="72">
        <f>SUMIFS('Comm_vacancy-LA_data'!F:F,'Comm_vacancy-LA_data'!$D:$D,'Comm_vacancy-inputs_1'!$C2246,'Comm_vacancy-LA_data'!$B:$B,'Comm_vacancy-inputs_1'!$B2246)</f>
        <v>0</v>
      </c>
      <c r="F2246" s="132" t="str">
        <f t="shared" si="70"/>
        <v>-</v>
      </c>
      <c r="G2246" s="108">
        <f t="shared" si="71"/>
        <v>44378</v>
      </c>
    </row>
    <row r="2247" spans="1:7" x14ac:dyDescent="0.35">
      <c r="A2247" s="72" t="s">
        <v>598</v>
      </c>
      <c r="B2247" s="72" t="s">
        <v>599</v>
      </c>
      <c r="C2247" s="72" t="s">
        <v>1089</v>
      </c>
      <c r="D2247" s="72">
        <f>SUMIFS('Comm_vacancy-LA_data'!E:E,'Comm_vacancy-LA_data'!$D:$D,'Comm_vacancy-inputs_1'!$C2247,'Comm_vacancy-LA_data'!$B:$B,'Comm_vacancy-inputs_1'!$B2247)</f>
        <v>3685</v>
      </c>
      <c r="E2247" s="72">
        <f>SUMIFS('Comm_vacancy-LA_data'!F:F,'Comm_vacancy-LA_data'!$D:$D,'Comm_vacancy-inputs_1'!$C2247,'Comm_vacancy-LA_data'!$B:$B,'Comm_vacancy-inputs_1'!$B2247)</f>
        <v>0</v>
      </c>
      <c r="F2247" s="132" t="str">
        <f t="shared" si="70"/>
        <v>-</v>
      </c>
      <c r="G2247" s="108">
        <f t="shared" si="71"/>
        <v>44287</v>
      </c>
    </row>
    <row r="2248" spans="1:7" x14ac:dyDescent="0.35">
      <c r="A2248" s="72" t="s">
        <v>598</v>
      </c>
      <c r="B2248" s="72" t="s">
        <v>599</v>
      </c>
      <c r="C2248" s="72" t="s">
        <v>1090</v>
      </c>
      <c r="D2248" s="72">
        <f>SUMIFS('Comm_vacancy-LA_data'!E:E,'Comm_vacancy-LA_data'!$D:$D,'Comm_vacancy-inputs_1'!$C2248,'Comm_vacancy-LA_data'!$B:$B,'Comm_vacancy-inputs_1'!$B2248)</f>
        <v>3716</v>
      </c>
      <c r="E2248" s="72">
        <f>SUMIFS('Comm_vacancy-LA_data'!F:F,'Comm_vacancy-LA_data'!$D:$D,'Comm_vacancy-inputs_1'!$C2248,'Comm_vacancy-LA_data'!$B:$B,'Comm_vacancy-inputs_1'!$B2248)</f>
        <v>0</v>
      </c>
      <c r="F2248" s="132" t="str">
        <f t="shared" si="70"/>
        <v>-</v>
      </c>
      <c r="G2248" s="108">
        <f t="shared" si="71"/>
        <v>44197</v>
      </c>
    </row>
    <row r="2249" spans="1:7" x14ac:dyDescent="0.35">
      <c r="A2249" s="72" t="s">
        <v>598</v>
      </c>
      <c r="B2249" s="72" t="s">
        <v>599</v>
      </c>
      <c r="C2249" s="72" t="s">
        <v>1091</v>
      </c>
      <c r="D2249" s="72">
        <f>SUMIFS('Comm_vacancy-LA_data'!E:E,'Comm_vacancy-LA_data'!$D:$D,'Comm_vacancy-inputs_1'!$C2249,'Comm_vacancy-LA_data'!$B:$B,'Comm_vacancy-inputs_1'!$B2249)</f>
        <v>3666</v>
      </c>
      <c r="E2249" s="72">
        <f>SUMIFS('Comm_vacancy-LA_data'!F:F,'Comm_vacancy-LA_data'!$D:$D,'Comm_vacancy-inputs_1'!$C2249,'Comm_vacancy-LA_data'!$B:$B,'Comm_vacancy-inputs_1'!$B2249)</f>
        <v>0</v>
      </c>
      <c r="F2249" s="132" t="str">
        <f t="shared" si="70"/>
        <v>-</v>
      </c>
      <c r="G2249" s="108">
        <f t="shared" si="71"/>
        <v>44105</v>
      </c>
    </row>
    <row r="2250" spans="1:7" x14ac:dyDescent="0.35">
      <c r="A2250" s="72" t="s">
        <v>598</v>
      </c>
      <c r="B2250" s="72" t="s">
        <v>599</v>
      </c>
      <c r="C2250" s="72" t="s">
        <v>1092</v>
      </c>
      <c r="D2250" s="72">
        <f>SUMIFS('Comm_vacancy-LA_data'!E:E,'Comm_vacancy-LA_data'!$D:$D,'Comm_vacancy-inputs_1'!$C2250,'Comm_vacancy-LA_data'!$B:$B,'Comm_vacancy-inputs_1'!$B2250)</f>
        <v>3672</v>
      </c>
      <c r="E2250" s="72">
        <f>SUMIFS('Comm_vacancy-LA_data'!F:F,'Comm_vacancy-LA_data'!$D:$D,'Comm_vacancy-inputs_1'!$C2250,'Comm_vacancy-LA_data'!$B:$B,'Comm_vacancy-inputs_1'!$B2250)</f>
        <v>0</v>
      </c>
      <c r="F2250" s="132" t="str">
        <f t="shared" si="70"/>
        <v>-</v>
      </c>
      <c r="G2250" s="108">
        <f t="shared" si="71"/>
        <v>44013</v>
      </c>
    </row>
    <row r="2251" spans="1:7" x14ac:dyDescent="0.35">
      <c r="A2251" s="72" t="s">
        <v>598</v>
      </c>
      <c r="B2251" s="72" t="s">
        <v>599</v>
      </c>
      <c r="C2251" s="72" t="s">
        <v>1093</v>
      </c>
      <c r="D2251" s="72">
        <f>SUMIFS('Comm_vacancy-LA_data'!E:E,'Comm_vacancy-LA_data'!$D:$D,'Comm_vacancy-inputs_1'!$C2251,'Comm_vacancy-LA_data'!$B:$B,'Comm_vacancy-inputs_1'!$B2251)</f>
        <v>3679</v>
      </c>
      <c r="E2251" s="72">
        <f>SUMIFS('Comm_vacancy-LA_data'!F:F,'Comm_vacancy-LA_data'!$D:$D,'Comm_vacancy-inputs_1'!$C2251,'Comm_vacancy-LA_data'!$B:$B,'Comm_vacancy-inputs_1'!$B2251)</f>
        <v>0</v>
      </c>
      <c r="F2251" s="132" t="str">
        <f t="shared" si="70"/>
        <v>-</v>
      </c>
      <c r="G2251" s="108">
        <f t="shared" si="71"/>
        <v>43922</v>
      </c>
    </row>
    <row r="2252" spans="1:7" x14ac:dyDescent="0.35">
      <c r="A2252" s="72" t="s">
        <v>598</v>
      </c>
      <c r="B2252" s="72" t="s">
        <v>599</v>
      </c>
      <c r="C2252" s="72" t="s">
        <v>1094</v>
      </c>
      <c r="D2252" s="72">
        <f>SUMIFS('Comm_vacancy-LA_data'!E:E,'Comm_vacancy-LA_data'!$D:$D,'Comm_vacancy-inputs_1'!$C2252,'Comm_vacancy-LA_data'!$B:$B,'Comm_vacancy-inputs_1'!$B2252)</f>
        <v>3650</v>
      </c>
      <c r="E2252" s="72">
        <f>SUMIFS('Comm_vacancy-LA_data'!F:F,'Comm_vacancy-LA_data'!$D:$D,'Comm_vacancy-inputs_1'!$C2252,'Comm_vacancy-LA_data'!$B:$B,'Comm_vacancy-inputs_1'!$B2252)</f>
        <v>0</v>
      </c>
      <c r="F2252" s="132" t="str">
        <f t="shared" si="70"/>
        <v>-</v>
      </c>
      <c r="G2252" s="108">
        <f t="shared" si="71"/>
        <v>43831</v>
      </c>
    </row>
    <row r="2253" spans="1:7" x14ac:dyDescent="0.35">
      <c r="A2253" s="72" t="s">
        <v>598</v>
      </c>
      <c r="B2253" s="72" t="s">
        <v>599</v>
      </c>
      <c r="C2253" s="72" t="s">
        <v>1095</v>
      </c>
      <c r="D2253" s="72">
        <f>SUMIFS('Comm_vacancy-LA_data'!E:E,'Comm_vacancy-LA_data'!$D:$D,'Comm_vacancy-inputs_1'!$C2253,'Comm_vacancy-LA_data'!$B:$B,'Comm_vacancy-inputs_1'!$B2253)</f>
        <v>3624</v>
      </c>
      <c r="E2253" s="72">
        <f>SUMIFS('Comm_vacancy-LA_data'!F:F,'Comm_vacancy-LA_data'!$D:$D,'Comm_vacancy-inputs_1'!$C2253,'Comm_vacancy-LA_data'!$B:$B,'Comm_vacancy-inputs_1'!$B2253)</f>
        <v>0</v>
      </c>
      <c r="F2253" s="132" t="str">
        <f t="shared" si="70"/>
        <v>-</v>
      </c>
      <c r="G2253" s="108">
        <f t="shared" si="71"/>
        <v>43739</v>
      </c>
    </row>
    <row r="2254" spans="1:7" x14ac:dyDescent="0.35">
      <c r="A2254" s="72" t="s">
        <v>598</v>
      </c>
      <c r="B2254" s="72" t="s">
        <v>599</v>
      </c>
      <c r="C2254" s="72" t="s">
        <v>1096</v>
      </c>
      <c r="D2254" s="72">
        <f>SUMIFS('Comm_vacancy-LA_data'!E:E,'Comm_vacancy-LA_data'!$D:$D,'Comm_vacancy-inputs_1'!$C2254,'Comm_vacancy-LA_data'!$B:$B,'Comm_vacancy-inputs_1'!$B2254)</f>
        <v>3616</v>
      </c>
      <c r="E2254" s="72">
        <f>SUMIFS('Comm_vacancy-LA_data'!F:F,'Comm_vacancy-LA_data'!$D:$D,'Comm_vacancy-inputs_1'!$C2254,'Comm_vacancy-LA_data'!$B:$B,'Comm_vacancy-inputs_1'!$B2254)</f>
        <v>0</v>
      </c>
      <c r="F2254" s="132" t="str">
        <f t="shared" si="70"/>
        <v>-</v>
      </c>
      <c r="G2254" s="108">
        <f t="shared" si="71"/>
        <v>43647</v>
      </c>
    </row>
    <row r="2255" spans="1:7" x14ac:dyDescent="0.35">
      <c r="A2255" s="72" t="s">
        <v>598</v>
      </c>
      <c r="B2255" s="72" t="s">
        <v>599</v>
      </c>
      <c r="C2255" s="72" t="s">
        <v>1097</v>
      </c>
      <c r="D2255" s="72">
        <f>SUMIFS('Comm_vacancy-LA_data'!E:E,'Comm_vacancy-LA_data'!$D:$D,'Comm_vacancy-inputs_1'!$C2255,'Comm_vacancy-LA_data'!$B:$B,'Comm_vacancy-inputs_1'!$B2255)</f>
        <v>3573</v>
      </c>
      <c r="E2255" s="72">
        <f>SUMIFS('Comm_vacancy-LA_data'!F:F,'Comm_vacancy-LA_data'!$D:$D,'Comm_vacancy-inputs_1'!$C2255,'Comm_vacancy-LA_data'!$B:$B,'Comm_vacancy-inputs_1'!$B2255)</f>
        <v>0</v>
      </c>
      <c r="F2255" s="132" t="str">
        <f t="shared" si="70"/>
        <v>-</v>
      </c>
      <c r="G2255" s="108">
        <f t="shared" si="71"/>
        <v>43556</v>
      </c>
    </row>
    <row r="2256" spans="1:7" x14ac:dyDescent="0.35">
      <c r="A2256" s="72" t="s">
        <v>598</v>
      </c>
      <c r="B2256" s="72" t="s">
        <v>599</v>
      </c>
      <c r="C2256" s="72" t="s">
        <v>1098</v>
      </c>
      <c r="D2256" s="72">
        <f>SUMIFS('Comm_vacancy-LA_data'!E:E,'Comm_vacancy-LA_data'!$D:$D,'Comm_vacancy-inputs_1'!$C2256,'Comm_vacancy-LA_data'!$B:$B,'Comm_vacancy-inputs_1'!$B2256)</f>
        <v>3536</v>
      </c>
      <c r="E2256" s="72">
        <f>SUMIFS('Comm_vacancy-LA_data'!F:F,'Comm_vacancy-LA_data'!$D:$D,'Comm_vacancy-inputs_1'!$C2256,'Comm_vacancy-LA_data'!$B:$B,'Comm_vacancy-inputs_1'!$B2256)</f>
        <v>0</v>
      </c>
      <c r="F2256" s="132" t="str">
        <f t="shared" si="70"/>
        <v>-</v>
      </c>
      <c r="G2256" s="108">
        <f t="shared" si="71"/>
        <v>43466</v>
      </c>
    </row>
    <row r="2257" spans="1:7" x14ac:dyDescent="0.35">
      <c r="A2257" s="72" t="s">
        <v>598</v>
      </c>
      <c r="B2257" s="72" t="s">
        <v>599</v>
      </c>
      <c r="C2257" s="72" t="s">
        <v>1099</v>
      </c>
      <c r="D2257" s="72">
        <f>SUMIFS('Comm_vacancy-LA_data'!E:E,'Comm_vacancy-LA_data'!$D:$D,'Comm_vacancy-inputs_1'!$C2257,'Comm_vacancy-LA_data'!$B:$B,'Comm_vacancy-inputs_1'!$B2257)</f>
        <v>3695</v>
      </c>
      <c r="E2257" s="72">
        <f>SUMIFS('Comm_vacancy-LA_data'!F:F,'Comm_vacancy-LA_data'!$D:$D,'Comm_vacancy-inputs_1'!$C2257,'Comm_vacancy-LA_data'!$B:$B,'Comm_vacancy-inputs_1'!$B2257)</f>
        <v>0</v>
      </c>
      <c r="F2257" s="132" t="str">
        <f t="shared" si="70"/>
        <v>-</v>
      </c>
      <c r="G2257" s="108">
        <f t="shared" si="71"/>
        <v>43374</v>
      </c>
    </row>
    <row r="2258" spans="1:7" x14ac:dyDescent="0.35">
      <c r="A2258" s="72" t="s">
        <v>600</v>
      </c>
      <c r="B2258" s="72" t="s">
        <v>601</v>
      </c>
      <c r="C2258" s="72" t="s">
        <v>1088</v>
      </c>
      <c r="D2258" s="72">
        <f>SUMIFS('Comm_vacancy-LA_data'!E:E,'Comm_vacancy-LA_data'!$D:$D,'Comm_vacancy-inputs_1'!$C2258,'Comm_vacancy-LA_data'!$B:$B,'Comm_vacancy-inputs_1'!$B2258)</f>
        <v>9474</v>
      </c>
      <c r="E2258" s="72">
        <f>SUMIFS('Comm_vacancy-LA_data'!F:F,'Comm_vacancy-LA_data'!$D:$D,'Comm_vacancy-inputs_1'!$C2258,'Comm_vacancy-LA_data'!$B:$B,'Comm_vacancy-inputs_1'!$B2258)</f>
        <v>1166</v>
      </c>
      <c r="F2258" s="132">
        <f t="shared" si="70"/>
        <v>0.12307367532193371</v>
      </c>
      <c r="G2258" s="108">
        <f t="shared" si="71"/>
        <v>44378</v>
      </c>
    </row>
    <row r="2259" spans="1:7" x14ac:dyDescent="0.35">
      <c r="A2259" s="72" t="s">
        <v>600</v>
      </c>
      <c r="B2259" s="72" t="s">
        <v>601</v>
      </c>
      <c r="C2259" s="72" t="s">
        <v>1089</v>
      </c>
      <c r="D2259" s="72">
        <f>SUMIFS('Comm_vacancy-LA_data'!E:E,'Comm_vacancy-LA_data'!$D:$D,'Comm_vacancy-inputs_1'!$C2259,'Comm_vacancy-LA_data'!$B:$B,'Comm_vacancy-inputs_1'!$B2259)</f>
        <v>9504</v>
      </c>
      <c r="E2259" s="72">
        <f>SUMIFS('Comm_vacancy-LA_data'!F:F,'Comm_vacancy-LA_data'!$D:$D,'Comm_vacancy-inputs_1'!$C2259,'Comm_vacancy-LA_data'!$B:$B,'Comm_vacancy-inputs_1'!$B2259)</f>
        <v>1067</v>
      </c>
      <c r="F2259" s="132">
        <f t="shared" si="70"/>
        <v>0.11226851851851852</v>
      </c>
      <c r="G2259" s="108">
        <f t="shared" si="71"/>
        <v>44287</v>
      </c>
    </row>
    <row r="2260" spans="1:7" x14ac:dyDescent="0.35">
      <c r="A2260" s="72" t="s">
        <v>600</v>
      </c>
      <c r="B2260" s="72" t="s">
        <v>601</v>
      </c>
      <c r="C2260" s="72" t="s">
        <v>1090</v>
      </c>
      <c r="D2260" s="72">
        <f>SUMIFS('Comm_vacancy-LA_data'!E:E,'Comm_vacancy-LA_data'!$D:$D,'Comm_vacancy-inputs_1'!$C2260,'Comm_vacancy-LA_data'!$B:$B,'Comm_vacancy-inputs_1'!$B2260)</f>
        <v>9483</v>
      </c>
      <c r="E2260" s="72">
        <f>SUMIFS('Comm_vacancy-LA_data'!F:F,'Comm_vacancy-LA_data'!$D:$D,'Comm_vacancy-inputs_1'!$C2260,'Comm_vacancy-LA_data'!$B:$B,'Comm_vacancy-inputs_1'!$B2260)</f>
        <v>975</v>
      </c>
      <c r="F2260" s="132">
        <f t="shared" si="70"/>
        <v>0.10281556469471687</v>
      </c>
      <c r="G2260" s="108">
        <f t="shared" si="71"/>
        <v>44197</v>
      </c>
    </row>
    <row r="2261" spans="1:7" x14ac:dyDescent="0.35">
      <c r="A2261" s="72" t="s">
        <v>600</v>
      </c>
      <c r="B2261" s="72" t="s">
        <v>601</v>
      </c>
      <c r="C2261" s="72" t="s">
        <v>1091</v>
      </c>
      <c r="D2261" s="72">
        <f>SUMIFS('Comm_vacancy-LA_data'!E:E,'Comm_vacancy-LA_data'!$D:$D,'Comm_vacancy-inputs_1'!$C2261,'Comm_vacancy-LA_data'!$B:$B,'Comm_vacancy-inputs_1'!$B2261)</f>
        <v>9448</v>
      </c>
      <c r="E2261" s="72">
        <f>SUMIFS('Comm_vacancy-LA_data'!F:F,'Comm_vacancy-LA_data'!$D:$D,'Comm_vacancy-inputs_1'!$C2261,'Comm_vacancy-LA_data'!$B:$B,'Comm_vacancy-inputs_1'!$B2261)</f>
        <v>923</v>
      </c>
      <c r="F2261" s="132">
        <f t="shared" si="70"/>
        <v>9.7692633361558007E-2</v>
      </c>
      <c r="G2261" s="108">
        <f t="shared" si="71"/>
        <v>44105</v>
      </c>
    </row>
    <row r="2262" spans="1:7" x14ac:dyDescent="0.35">
      <c r="A2262" s="72" t="s">
        <v>600</v>
      </c>
      <c r="B2262" s="72" t="s">
        <v>601</v>
      </c>
      <c r="C2262" s="72" t="s">
        <v>1092</v>
      </c>
      <c r="D2262" s="72">
        <f>SUMIFS('Comm_vacancy-LA_data'!E:E,'Comm_vacancy-LA_data'!$D:$D,'Comm_vacancy-inputs_1'!$C2262,'Comm_vacancy-LA_data'!$B:$B,'Comm_vacancy-inputs_1'!$B2262)</f>
        <v>9468</v>
      </c>
      <c r="E2262" s="72">
        <f>SUMIFS('Comm_vacancy-LA_data'!F:F,'Comm_vacancy-LA_data'!$D:$D,'Comm_vacancy-inputs_1'!$C2262,'Comm_vacancy-LA_data'!$B:$B,'Comm_vacancy-inputs_1'!$B2262)</f>
        <v>866</v>
      </c>
      <c r="F2262" s="132">
        <f t="shared" si="70"/>
        <v>9.1465990705534433E-2</v>
      </c>
      <c r="G2262" s="108">
        <f t="shared" si="71"/>
        <v>44013</v>
      </c>
    </row>
    <row r="2263" spans="1:7" x14ac:dyDescent="0.35">
      <c r="A2263" s="72" t="s">
        <v>600</v>
      </c>
      <c r="B2263" s="72" t="s">
        <v>601</v>
      </c>
      <c r="C2263" s="72" t="s">
        <v>1093</v>
      </c>
      <c r="D2263" s="72">
        <f>SUMIFS('Comm_vacancy-LA_data'!E:E,'Comm_vacancy-LA_data'!$D:$D,'Comm_vacancy-inputs_1'!$C2263,'Comm_vacancy-LA_data'!$B:$B,'Comm_vacancy-inputs_1'!$B2263)</f>
        <v>9403</v>
      </c>
      <c r="E2263" s="72">
        <f>SUMIFS('Comm_vacancy-LA_data'!F:F,'Comm_vacancy-LA_data'!$D:$D,'Comm_vacancy-inputs_1'!$C2263,'Comm_vacancy-LA_data'!$B:$B,'Comm_vacancy-inputs_1'!$B2263)</f>
        <v>882</v>
      </c>
      <c r="F2263" s="132">
        <f t="shared" si="70"/>
        <v>9.3799851111347449E-2</v>
      </c>
      <c r="G2263" s="108">
        <f t="shared" si="71"/>
        <v>43922</v>
      </c>
    </row>
    <row r="2264" spans="1:7" x14ac:dyDescent="0.35">
      <c r="A2264" s="72" t="s">
        <v>600</v>
      </c>
      <c r="B2264" s="72" t="s">
        <v>601</v>
      </c>
      <c r="C2264" s="72" t="s">
        <v>1094</v>
      </c>
      <c r="D2264" s="72">
        <f>SUMIFS('Comm_vacancy-LA_data'!E:E,'Comm_vacancy-LA_data'!$D:$D,'Comm_vacancy-inputs_1'!$C2264,'Comm_vacancy-LA_data'!$B:$B,'Comm_vacancy-inputs_1'!$B2264)</f>
        <v>9295</v>
      </c>
      <c r="E2264" s="72">
        <f>SUMIFS('Comm_vacancy-LA_data'!F:F,'Comm_vacancy-LA_data'!$D:$D,'Comm_vacancy-inputs_1'!$C2264,'Comm_vacancy-LA_data'!$B:$B,'Comm_vacancy-inputs_1'!$B2264)</f>
        <v>599</v>
      </c>
      <c r="F2264" s="132">
        <f t="shared" si="70"/>
        <v>6.4443249058633675E-2</v>
      </c>
      <c r="G2264" s="108">
        <f t="shared" si="71"/>
        <v>43831</v>
      </c>
    </row>
    <row r="2265" spans="1:7" x14ac:dyDescent="0.35">
      <c r="A2265" s="72" t="s">
        <v>600</v>
      </c>
      <c r="B2265" s="72" t="s">
        <v>601</v>
      </c>
      <c r="C2265" s="72" t="s">
        <v>1095</v>
      </c>
      <c r="D2265" s="72">
        <f>SUMIFS('Comm_vacancy-LA_data'!E:E,'Comm_vacancy-LA_data'!$D:$D,'Comm_vacancy-inputs_1'!$C2265,'Comm_vacancy-LA_data'!$B:$B,'Comm_vacancy-inputs_1'!$B2265)</f>
        <v>9203</v>
      </c>
      <c r="E2265" s="72">
        <f>SUMIFS('Comm_vacancy-LA_data'!F:F,'Comm_vacancy-LA_data'!$D:$D,'Comm_vacancy-inputs_1'!$C2265,'Comm_vacancy-LA_data'!$B:$B,'Comm_vacancy-inputs_1'!$B2265)</f>
        <v>566</v>
      </c>
      <c r="F2265" s="132">
        <f t="shared" si="70"/>
        <v>6.1501684233402153E-2</v>
      </c>
      <c r="G2265" s="108">
        <f t="shared" si="71"/>
        <v>43739</v>
      </c>
    </row>
    <row r="2266" spans="1:7" x14ac:dyDescent="0.35">
      <c r="A2266" s="72" t="s">
        <v>600</v>
      </c>
      <c r="B2266" s="72" t="s">
        <v>601</v>
      </c>
      <c r="C2266" s="72" t="s">
        <v>1096</v>
      </c>
      <c r="D2266" s="72">
        <f>SUMIFS('Comm_vacancy-LA_data'!E:E,'Comm_vacancy-LA_data'!$D:$D,'Comm_vacancy-inputs_1'!$C2266,'Comm_vacancy-LA_data'!$B:$B,'Comm_vacancy-inputs_1'!$B2266)</f>
        <v>9181</v>
      </c>
      <c r="E2266" s="72">
        <f>SUMIFS('Comm_vacancy-LA_data'!F:F,'Comm_vacancy-LA_data'!$D:$D,'Comm_vacancy-inputs_1'!$C2266,'Comm_vacancy-LA_data'!$B:$B,'Comm_vacancy-inputs_1'!$B2266)</f>
        <v>502</v>
      </c>
      <c r="F2266" s="132">
        <f t="shared" si="70"/>
        <v>5.4678139636205207E-2</v>
      </c>
      <c r="G2266" s="108">
        <f t="shared" si="71"/>
        <v>43647</v>
      </c>
    </row>
    <row r="2267" spans="1:7" x14ac:dyDescent="0.35">
      <c r="A2267" s="72" t="s">
        <v>600</v>
      </c>
      <c r="B2267" s="72" t="s">
        <v>601</v>
      </c>
      <c r="C2267" s="72" t="s">
        <v>1097</v>
      </c>
      <c r="D2267" s="72">
        <f>SUMIFS('Comm_vacancy-LA_data'!E:E,'Comm_vacancy-LA_data'!$D:$D,'Comm_vacancy-inputs_1'!$C2267,'Comm_vacancy-LA_data'!$B:$B,'Comm_vacancy-inputs_1'!$B2267)</f>
        <v>9139</v>
      </c>
      <c r="E2267" s="72">
        <f>SUMIFS('Comm_vacancy-LA_data'!F:F,'Comm_vacancy-LA_data'!$D:$D,'Comm_vacancy-inputs_1'!$C2267,'Comm_vacancy-LA_data'!$B:$B,'Comm_vacancy-inputs_1'!$B2267)</f>
        <v>267</v>
      </c>
      <c r="F2267" s="132">
        <f t="shared" si="70"/>
        <v>2.9215450268081845E-2</v>
      </c>
      <c r="G2267" s="108">
        <f t="shared" si="71"/>
        <v>43556</v>
      </c>
    </row>
    <row r="2268" spans="1:7" x14ac:dyDescent="0.35">
      <c r="A2268" s="72" t="s">
        <v>600</v>
      </c>
      <c r="B2268" s="72" t="s">
        <v>601</v>
      </c>
      <c r="C2268" s="72" t="s">
        <v>1098</v>
      </c>
      <c r="D2268" s="72">
        <f>SUMIFS('Comm_vacancy-LA_data'!E:E,'Comm_vacancy-LA_data'!$D:$D,'Comm_vacancy-inputs_1'!$C2268,'Comm_vacancy-LA_data'!$B:$B,'Comm_vacancy-inputs_1'!$B2268)</f>
        <v>8857</v>
      </c>
      <c r="E2268" s="72">
        <f>SUMIFS('Comm_vacancy-LA_data'!F:F,'Comm_vacancy-LA_data'!$D:$D,'Comm_vacancy-inputs_1'!$C2268,'Comm_vacancy-LA_data'!$B:$B,'Comm_vacancy-inputs_1'!$B2268)</f>
        <v>236</v>
      </c>
      <c r="F2268" s="132">
        <f t="shared" si="70"/>
        <v>2.664559105792029E-2</v>
      </c>
      <c r="G2268" s="108">
        <f t="shared" si="71"/>
        <v>43466</v>
      </c>
    </row>
    <row r="2269" spans="1:7" x14ac:dyDescent="0.35">
      <c r="A2269" s="72" t="s">
        <v>600</v>
      </c>
      <c r="B2269" s="72" t="s">
        <v>601</v>
      </c>
      <c r="C2269" s="72" t="s">
        <v>1099</v>
      </c>
      <c r="D2269" s="72">
        <f>SUMIFS('Comm_vacancy-LA_data'!E:E,'Comm_vacancy-LA_data'!$D:$D,'Comm_vacancy-inputs_1'!$C2269,'Comm_vacancy-LA_data'!$B:$B,'Comm_vacancy-inputs_1'!$B2269)</f>
        <v>9390</v>
      </c>
      <c r="E2269" s="72">
        <f>SUMIFS('Comm_vacancy-LA_data'!F:F,'Comm_vacancy-LA_data'!$D:$D,'Comm_vacancy-inputs_1'!$C2269,'Comm_vacancy-LA_data'!$B:$B,'Comm_vacancy-inputs_1'!$B2269)</f>
        <v>270</v>
      </c>
      <c r="F2269" s="132">
        <f t="shared" si="70"/>
        <v>2.8753993610223641E-2</v>
      </c>
      <c r="G2269" s="108">
        <f t="shared" si="71"/>
        <v>43374</v>
      </c>
    </row>
    <row r="2270" spans="1:7" x14ac:dyDescent="0.35">
      <c r="A2270" s="72" t="s">
        <v>602</v>
      </c>
      <c r="B2270" s="72" t="s">
        <v>603</v>
      </c>
      <c r="C2270" s="72" t="s">
        <v>1088</v>
      </c>
      <c r="D2270" s="72">
        <f>SUMIFS('Comm_vacancy-LA_data'!E:E,'Comm_vacancy-LA_data'!$D:$D,'Comm_vacancy-inputs_1'!$C2270,'Comm_vacancy-LA_data'!$B:$B,'Comm_vacancy-inputs_1'!$B2270)</f>
        <v>3046</v>
      </c>
      <c r="E2270" s="72">
        <f>SUMIFS('Comm_vacancy-LA_data'!F:F,'Comm_vacancy-LA_data'!$D:$D,'Comm_vacancy-inputs_1'!$C2270,'Comm_vacancy-LA_data'!$B:$B,'Comm_vacancy-inputs_1'!$B2270)</f>
        <v>103</v>
      </c>
      <c r="F2270" s="132">
        <f t="shared" si="70"/>
        <v>3.3814839133289559E-2</v>
      </c>
      <c r="G2270" s="108">
        <f t="shared" si="71"/>
        <v>44378</v>
      </c>
    </row>
    <row r="2271" spans="1:7" x14ac:dyDescent="0.35">
      <c r="A2271" s="72" t="s">
        <v>602</v>
      </c>
      <c r="B2271" s="72" t="s">
        <v>603</v>
      </c>
      <c r="C2271" s="72" t="s">
        <v>1089</v>
      </c>
      <c r="D2271" s="72">
        <f>SUMIFS('Comm_vacancy-LA_data'!E:E,'Comm_vacancy-LA_data'!$D:$D,'Comm_vacancy-inputs_1'!$C2271,'Comm_vacancy-LA_data'!$B:$B,'Comm_vacancy-inputs_1'!$B2271)</f>
        <v>3042</v>
      </c>
      <c r="E2271" s="72">
        <f>SUMIFS('Comm_vacancy-LA_data'!F:F,'Comm_vacancy-LA_data'!$D:$D,'Comm_vacancy-inputs_1'!$C2271,'Comm_vacancy-LA_data'!$B:$B,'Comm_vacancy-inputs_1'!$B2271)</f>
        <v>102</v>
      </c>
      <c r="F2271" s="132">
        <f t="shared" si="70"/>
        <v>3.3530571992110451E-2</v>
      </c>
      <c r="G2271" s="108">
        <f t="shared" si="71"/>
        <v>44287</v>
      </c>
    </row>
    <row r="2272" spans="1:7" x14ac:dyDescent="0.35">
      <c r="A2272" s="72" t="s">
        <v>602</v>
      </c>
      <c r="B2272" s="72" t="s">
        <v>603</v>
      </c>
      <c r="C2272" s="72" t="s">
        <v>1090</v>
      </c>
      <c r="D2272" s="72">
        <f>SUMIFS('Comm_vacancy-LA_data'!E:E,'Comm_vacancy-LA_data'!$D:$D,'Comm_vacancy-inputs_1'!$C2272,'Comm_vacancy-LA_data'!$B:$B,'Comm_vacancy-inputs_1'!$B2272)</f>
        <v>3042</v>
      </c>
      <c r="E2272" s="72">
        <f>SUMIFS('Comm_vacancy-LA_data'!F:F,'Comm_vacancy-LA_data'!$D:$D,'Comm_vacancy-inputs_1'!$C2272,'Comm_vacancy-LA_data'!$B:$B,'Comm_vacancy-inputs_1'!$B2272)</f>
        <v>122</v>
      </c>
      <c r="F2272" s="132">
        <f t="shared" si="70"/>
        <v>4.0105193951347796E-2</v>
      </c>
      <c r="G2272" s="108">
        <f t="shared" si="71"/>
        <v>44197</v>
      </c>
    </row>
    <row r="2273" spans="1:7" x14ac:dyDescent="0.35">
      <c r="A2273" s="72" t="s">
        <v>602</v>
      </c>
      <c r="B2273" s="72" t="s">
        <v>603</v>
      </c>
      <c r="C2273" s="72" t="s">
        <v>1091</v>
      </c>
      <c r="D2273" s="72">
        <f>SUMIFS('Comm_vacancy-LA_data'!E:E,'Comm_vacancy-LA_data'!$D:$D,'Comm_vacancy-inputs_1'!$C2273,'Comm_vacancy-LA_data'!$B:$B,'Comm_vacancy-inputs_1'!$B2273)</f>
        <v>3028</v>
      </c>
      <c r="E2273" s="72">
        <f>SUMIFS('Comm_vacancy-LA_data'!F:F,'Comm_vacancy-LA_data'!$D:$D,'Comm_vacancy-inputs_1'!$C2273,'Comm_vacancy-LA_data'!$B:$B,'Comm_vacancy-inputs_1'!$B2273)</f>
        <v>123</v>
      </c>
      <c r="F2273" s="132">
        <f t="shared" si="70"/>
        <v>4.0620871862615586E-2</v>
      </c>
      <c r="G2273" s="108">
        <f t="shared" si="71"/>
        <v>44105</v>
      </c>
    </row>
    <row r="2274" spans="1:7" x14ac:dyDescent="0.35">
      <c r="A2274" s="72" t="s">
        <v>602</v>
      </c>
      <c r="B2274" s="72" t="s">
        <v>603</v>
      </c>
      <c r="C2274" s="72" t="s">
        <v>1092</v>
      </c>
      <c r="D2274" s="72">
        <f>SUMIFS('Comm_vacancy-LA_data'!E:E,'Comm_vacancy-LA_data'!$D:$D,'Comm_vacancy-inputs_1'!$C2274,'Comm_vacancy-LA_data'!$B:$B,'Comm_vacancy-inputs_1'!$B2274)</f>
        <v>3031</v>
      </c>
      <c r="E2274" s="72">
        <f>SUMIFS('Comm_vacancy-LA_data'!F:F,'Comm_vacancy-LA_data'!$D:$D,'Comm_vacancy-inputs_1'!$C2274,'Comm_vacancy-LA_data'!$B:$B,'Comm_vacancy-inputs_1'!$B2274)</f>
        <v>136</v>
      </c>
      <c r="F2274" s="132">
        <f t="shared" si="70"/>
        <v>4.4869679973606073E-2</v>
      </c>
      <c r="G2274" s="108">
        <f t="shared" si="71"/>
        <v>44013</v>
      </c>
    </row>
    <row r="2275" spans="1:7" x14ac:dyDescent="0.35">
      <c r="A2275" s="72" t="s">
        <v>602</v>
      </c>
      <c r="B2275" s="72" t="s">
        <v>603</v>
      </c>
      <c r="C2275" s="72" t="s">
        <v>1093</v>
      </c>
      <c r="D2275" s="72">
        <f>SUMIFS('Comm_vacancy-LA_data'!E:E,'Comm_vacancy-LA_data'!$D:$D,'Comm_vacancy-inputs_1'!$C2275,'Comm_vacancy-LA_data'!$B:$B,'Comm_vacancy-inputs_1'!$B2275)</f>
        <v>3032</v>
      </c>
      <c r="E2275" s="72">
        <f>SUMIFS('Comm_vacancy-LA_data'!F:F,'Comm_vacancy-LA_data'!$D:$D,'Comm_vacancy-inputs_1'!$C2275,'Comm_vacancy-LA_data'!$B:$B,'Comm_vacancy-inputs_1'!$B2275)</f>
        <v>131</v>
      </c>
      <c r="F2275" s="132">
        <f t="shared" si="70"/>
        <v>4.3205804749340368E-2</v>
      </c>
      <c r="G2275" s="108">
        <f t="shared" si="71"/>
        <v>43922</v>
      </c>
    </row>
    <row r="2276" spans="1:7" x14ac:dyDescent="0.35">
      <c r="A2276" s="72" t="s">
        <v>602</v>
      </c>
      <c r="B2276" s="72" t="s">
        <v>603</v>
      </c>
      <c r="C2276" s="72" t="s">
        <v>1094</v>
      </c>
      <c r="D2276" s="72">
        <f>SUMIFS('Comm_vacancy-LA_data'!E:E,'Comm_vacancy-LA_data'!$D:$D,'Comm_vacancy-inputs_1'!$C2276,'Comm_vacancy-LA_data'!$B:$B,'Comm_vacancy-inputs_1'!$B2276)</f>
        <v>3024</v>
      </c>
      <c r="E2276" s="72">
        <f>SUMIFS('Comm_vacancy-LA_data'!F:F,'Comm_vacancy-LA_data'!$D:$D,'Comm_vacancy-inputs_1'!$C2276,'Comm_vacancy-LA_data'!$B:$B,'Comm_vacancy-inputs_1'!$B2276)</f>
        <v>114</v>
      </c>
      <c r="F2276" s="132">
        <f t="shared" si="70"/>
        <v>3.7698412698412696E-2</v>
      </c>
      <c r="G2276" s="108">
        <f t="shared" si="71"/>
        <v>43831</v>
      </c>
    </row>
    <row r="2277" spans="1:7" x14ac:dyDescent="0.35">
      <c r="A2277" s="72" t="s">
        <v>602</v>
      </c>
      <c r="B2277" s="72" t="s">
        <v>603</v>
      </c>
      <c r="C2277" s="72" t="s">
        <v>1095</v>
      </c>
      <c r="D2277" s="72">
        <f>SUMIFS('Comm_vacancy-LA_data'!E:E,'Comm_vacancy-LA_data'!$D:$D,'Comm_vacancy-inputs_1'!$C2277,'Comm_vacancy-LA_data'!$B:$B,'Comm_vacancy-inputs_1'!$B2277)</f>
        <v>2992</v>
      </c>
      <c r="E2277" s="72">
        <f>SUMIFS('Comm_vacancy-LA_data'!F:F,'Comm_vacancy-LA_data'!$D:$D,'Comm_vacancy-inputs_1'!$C2277,'Comm_vacancy-LA_data'!$B:$B,'Comm_vacancy-inputs_1'!$B2277)</f>
        <v>113</v>
      </c>
      <c r="F2277" s="132">
        <f t="shared" si="70"/>
        <v>3.7767379679144383E-2</v>
      </c>
      <c r="G2277" s="108">
        <f t="shared" si="71"/>
        <v>43739</v>
      </c>
    </row>
    <row r="2278" spans="1:7" x14ac:dyDescent="0.35">
      <c r="A2278" s="72" t="s">
        <v>602</v>
      </c>
      <c r="B2278" s="72" t="s">
        <v>603</v>
      </c>
      <c r="C2278" s="72" t="s">
        <v>1096</v>
      </c>
      <c r="D2278" s="72">
        <f>SUMIFS('Comm_vacancy-LA_data'!E:E,'Comm_vacancy-LA_data'!$D:$D,'Comm_vacancy-inputs_1'!$C2278,'Comm_vacancy-LA_data'!$B:$B,'Comm_vacancy-inputs_1'!$B2278)</f>
        <v>2990</v>
      </c>
      <c r="E2278" s="72">
        <f>SUMIFS('Comm_vacancy-LA_data'!F:F,'Comm_vacancy-LA_data'!$D:$D,'Comm_vacancy-inputs_1'!$C2278,'Comm_vacancy-LA_data'!$B:$B,'Comm_vacancy-inputs_1'!$B2278)</f>
        <v>107</v>
      </c>
      <c r="F2278" s="132">
        <f t="shared" si="70"/>
        <v>3.5785953177257523E-2</v>
      </c>
      <c r="G2278" s="108">
        <f t="shared" si="71"/>
        <v>43647</v>
      </c>
    </row>
    <row r="2279" spans="1:7" x14ac:dyDescent="0.35">
      <c r="A2279" s="72" t="s">
        <v>602</v>
      </c>
      <c r="B2279" s="72" t="s">
        <v>603</v>
      </c>
      <c r="C2279" s="72" t="s">
        <v>1097</v>
      </c>
      <c r="D2279" s="72">
        <f>SUMIFS('Comm_vacancy-LA_data'!E:E,'Comm_vacancy-LA_data'!$D:$D,'Comm_vacancy-inputs_1'!$C2279,'Comm_vacancy-LA_data'!$B:$B,'Comm_vacancy-inputs_1'!$B2279)</f>
        <v>3000</v>
      </c>
      <c r="E2279" s="72">
        <f>SUMIFS('Comm_vacancy-LA_data'!F:F,'Comm_vacancy-LA_data'!$D:$D,'Comm_vacancy-inputs_1'!$C2279,'Comm_vacancy-LA_data'!$B:$B,'Comm_vacancy-inputs_1'!$B2279)</f>
        <v>57</v>
      </c>
      <c r="F2279" s="132">
        <f t="shared" si="70"/>
        <v>1.9E-2</v>
      </c>
      <c r="G2279" s="108">
        <f t="shared" si="71"/>
        <v>43556</v>
      </c>
    </row>
    <row r="2280" spans="1:7" x14ac:dyDescent="0.35">
      <c r="A2280" s="72" t="s">
        <v>602</v>
      </c>
      <c r="B2280" s="72" t="s">
        <v>603</v>
      </c>
      <c r="C2280" s="72" t="s">
        <v>1098</v>
      </c>
      <c r="D2280" s="72">
        <f>SUMIFS('Comm_vacancy-LA_data'!E:E,'Comm_vacancy-LA_data'!$D:$D,'Comm_vacancy-inputs_1'!$C2280,'Comm_vacancy-LA_data'!$B:$B,'Comm_vacancy-inputs_1'!$B2280)</f>
        <v>2972</v>
      </c>
      <c r="E2280" s="72">
        <f>SUMIFS('Comm_vacancy-LA_data'!F:F,'Comm_vacancy-LA_data'!$D:$D,'Comm_vacancy-inputs_1'!$C2280,'Comm_vacancy-LA_data'!$B:$B,'Comm_vacancy-inputs_1'!$B2280)</f>
        <v>32</v>
      </c>
      <c r="F2280" s="132">
        <f t="shared" si="70"/>
        <v>1.0767160161507403E-2</v>
      </c>
      <c r="G2280" s="108">
        <f t="shared" si="71"/>
        <v>43466</v>
      </c>
    </row>
    <row r="2281" spans="1:7" x14ac:dyDescent="0.35">
      <c r="A2281" s="72" t="s">
        <v>602</v>
      </c>
      <c r="B2281" s="72" t="s">
        <v>603</v>
      </c>
      <c r="C2281" s="72" t="s">
        <v>1099</v>
      </c>
      <c r="D2281" s="72">
        <f>SUMIFS('Comm_vacancy-LA_data'!E:E,'Comm_vacancy-LA_data'!$D:$D,'Comm_vacancy-inputs_1'!$C2281,'Comm_vacancy-LA_data'!$B:$B,'Comm_vacancy-inputs_1'!$B2281)</f>
        <v>3035</v>
      </c>
      <c r="E2281" s="72">
        <f>SUMIFS('Comm_vacancy-LA_data'!F:F,'Comm_vacancy-LA_data'!$D:$D,'Comm_vacancy-inputs_1'!$C2281,'Comm_vacancy-LA_data'!$B:$B,'Comm_vacancy-inputs_1'!$B2281)</f>
        <v>38</v>
      </c>
      <c r="F2281" s="132">
        <f t="shared" si="70"/>
        <v>1.2520593080724876E-2</v>
      </c>
      <c r="G2281" s="108">
        <f t="shared" si="71"/>
        <v>43374</v>
      </c>
    </row>
    <row r="2282" spans="1:7" x14ac:dyDescent="0.35">
      <c r="A2282" s="72" t="s">
        <v>604</v>
      </c>
      <c r="B2282" s="72" t="s">
        <v>605</v>
      </c>
      <c r="C2282" s="72" t="s">
        <v>1088</v>
      </c>
      <c r="D2282" s="72">
        <f>SUMIFS('Comm_vacancy-LA_data'!E:E,'Comm_vacancy-LA_data'!$D:$D,'Comm_vacancy-inputs_1'!$C2282,'Comm_vacancy-LA_data'!$B:$B,'Comm_vacancy-inputs_1'!$B2282)</f>
        <v>6891</v>
      </c>
      <c r="E2282" s="72">
        <f>SUMIFS('Comm_vacancy-LA_data'!F:F,'Comm_vacancy-LA_data'!$D:$D,'Comm_vacancy-inputs_1'!$C2282,'Comm_vacancy-LA_data'!$B:$B,'Comm_vacancy-inputs_1'!$B2282)</f>
        <v>0</v>
      </c>
      <c r="F2282" s="132" t="str">
        <f t="shared" si="70"/>
        <v>-</v>
      </c>
      <c r="G2282" s="108">
        <f t="shared" si="71"/>
        <v>44378</v>
      </c>
    </row>
    <row r="2283" spans="1:7" x14ac:dyDescent="0.35">
      <c r="A2283" s="72" t="s">
        <v>604</v>
      </c>
      <c r="B2283" s="72" t="s">
        <v>605</v>
      </c>
      <c r="C2283" s="72" t="s">
        <v>1089</v>
      </c>
      <c r="D2283" s="72">
        <f>SUMIFS('Comm_vacancy-LA_data'!E:E,'Comm_vacancy-LA_data'!$D:$D,'Comm_vacancy-inputs_1'!$C2283,'Comm_vacancy-LA_data'!$B:$B,'Comm_vacancy-inputs_1'!$B2283)</f>
        <v>6849</v>
      </c>
      <c r="E2283" s="72">
        <f>SUMIFS('Comm_vacancy-LA_data'!F:F,'Comm_vacancy-LA_data'!$D:$D,'Comm_vacancy-inputs_1'!$C2283,'Comm_vacancy-LA_data'!$B:$B,'Comm_vacancy-inputs_1'!$B2283)</f>
        <v>0</v>
      </c>
      <c r="F2283" s="132" t="str">
        <f t="shared" si="70"/>
        <v>-</v>
      </c>
      <c r="G2283" s="108">
        <f t="shared" si="71"/>
        <v>44287</v>
      </c>
    </row>
    <row r="2284" spans="1:7" x14ac:dyDescent="0.35">
      <c r="A2284" s="72" t="s">
        <v>604</v>
      </c>
      <c r="B2284" s="72" t="s">
        <v>605</v>
      </c>
      <c r="C2284" s="72" t="s">
        <v>1090</v>
      </c>
      <c r="D2284" s="72">
        <f>SUMIFS('Comm_vacancy-LA_data'!E:E,'Comm_vacancy-LA_data'!$D:$D,'Comm_vacancy-inputs_1'!$C2284,'Comm_vacancy-LA_data'!$B:$B,'Comm_vacancy-inputs_1'!$B2284)</f>
        <v>6856</v>
      </c>
      <c r="E2284" s="72">
        <f>SUMIFS('Comm_vacancy-LA_data'!F:F,'Comm_vacancy-LA_data'!$D:$D,'Comm_vacancy-inputs_1'!$C2284,'Comm_vacancy-LA_data'!$B:$B,'Comm_vacancy-inputs_1'!$B2284)</f>
        <v>0</v>
      </c>
      <c r="F2284" s="132" t="str">
        <f t="shared" si="70"/>
        <v>-</v>
      </c>
      <c r="G2284" s="108">
        <f t="shared" si="71"/>
        <v>44197</v>
      </c>
    </row>
    <row r="2285" spans="1:7" x14ac:dyDescent="0.35">
      <c r="A2285" s="72" t="s">
        <v>604</v>
      </c>
      <c r="B2285" s="72" t="s">
        <v>605</v>
      </c>
      <c r="C2285" s="72" t="s">
        <v>1091</v>
      </c>
      <c r="D2285" s="72">
        <f>SUMIFS('Comm_vacancy-LA_data'!E:E,'Comm_vacancy-LA_data'!$D:$D,'Comm_vacancy-inputs_1'!$C2285,'Comm_vacancy-LA_data'!$B:$B,'Comm_vacancy-inputs_1'!$B2285)</f>
        <v>6842</v>
      </c>
      <c r="E2285" s="72">
        <f>SUMIFS('Comm_vacancy-LA_data'!F:F,'Comm_vacancy-LA_data'!$D:$D,'Comm_vacancy-inputs_1'!$C2285,'Comm_vacancy-LA_data'!$B:$B,'Comm_vacancy-inputs_1'!$B2285)</f>
        <v>0</v>
      </c>
      <c r="F2285" s="132" t="str">
        <f t="shared" si="70"/>
        <v>-</v>
      </c>
      <c r="G2285" s="108">
        <f t="shared" si="71"/>
        <v>44105</v>
      </c>
    </row>
    <row r="2286" spans="1:7" x14ac:dyDescent="0.35">
      <c r="A2286" s="72" t="s">
        <v>604</v>
      </c>
      <c r="B2286" s="72" t="s">
        <v>605</v>
      </c>
      <c r="C2286" s="72" t="s">
        <v>1092</v>
      </c>
      <c r="D2286" s="72">
        <f>SUMIFS('Comm_vacancy-LA_data'!E:E,'Comm_vacancy-LA_data'!$D:$D,'Comm_vacancy-inputs_1'!$C2286,'Comm_vacancy-LA_data'!$B:$B,'Comm_vacancy-inputs_1'!$B2286)</f>
        <v>6803</v>
      </c>
      <c r="E2286" s="72">
        <f>SUMIFS('Comm_vacancy-LA_data'!F:F,'Comm_vacancy-LA_data'!$D:$D,'Comm_vacancy-inputs_1'!$C2286,'Comm_vacancy-LA_data'!$B:$B,'Comm_vacancy-inputs_1'!$B2286)</f>
        <v>0</v>
      </c>
      <c r="F2286" s="132" t="str">
        <f t="shared" si="70"/>
        <v>-</v>
      </c>
      <c r="G2286" s="108">
        <f t="shared" si="71"/>
        <v>44013</v>
      </c>
    </row>
    <row r="2287" spans="1:7" x14ac:dyDescent="0.35">
      <c r="A2287" s="72" t="s">
        <v>604</v>
      </c>
      <c r="B2287" s="72" t="s">
        <v>605</v>
      </c>
      <c r="C2287" s="72" t="s">
        <v>1093</v>
      </c>
      <c r="D2287" s="72">
        <f>SUMIFS('Comm_vacancy-LA_data'!E:E,'Comm_vacancy-LA_data'!$D:$D,'Comm_vacancy-inputs_1'!$C2287,'Comm_vacancy-LA_data'!$B:$B,'Comm_vacancy-inputs_1'!$B2287)</f>
        <v>6882</v>
      </c>
      <c r="E2287" s="72">
        <f>SUMIFS('Comm_vacancy-LA_data'!F:F,'Comm_vacancy-LA_data'!$D:$D,'Comm_vacancy-inputs_1'!$C2287,'Comm_vacancy-LA_data'!$B:$B,'Comm_vacancy-inputs_1'!$B2287)</f>
        <v>0</v>
      </c>
      <c r="F2287" s="132" t="str">
        <f t="shared" si="70"/>
        <v>-</v>
      </c>
      <c r="G2287" s="108">
        <f t="shared" si="71"/>
        <v>43922</v>
      </c>
    </row>
    <row r="2288" spans="1:7" x14ac:dyDescent="0.35">
      <c r="A2288" s="72" t="s">
        <v>604</v>
      </c>
      <c r="B2288" s="72" t="s">
        <v>605</v>
      </c>
      <c r="C2288" s="72" t="s">
        <v>1094</v>
      </c>
      <c r="D2288" s="72">
        <f>SUMIFS('Comm_vacancy-LA_data'!E:E,'Comm_vacancy-LA_data'!$D:$D,'Comm_vacancy-inputs_1'!$C2288,'Comm_vacancy-LA_data'!$B:$B,'Comm_vacancy-inputs_1'!$B2288)</f>
        <v>6845</v>
      </c>
      <c r="E2288" s="72">
        <f>SUMIFS('Comm_vacancy-LA_data'!F:F,'Comm_vacancy-LA_data'!$D:$D,'Comm_vacancy-inputs_1'!$C2288,'Comm_vacancy-LA_data'!$B:$B,'Comm_vacancy-inputs_1'!$B2288)</f>
        <v>0</v>
      </c>
      <c r="F2288" s="132" t="str">
        <f t="shared" si="70"/>
        <v>-</v>
      </c>
      <c r="G2288" s="108">
        <f t="shared" si="71"/>
        <v>43831</v>
      </c>
    </row>
    <row r="2289" spans="1:7" x14ac:dyDescent="0.35">
      <c r="A2289" s="72" t="s">
        <v>604</v>
      </c>
      <c r="B2289" s="72" t="s">
        <v>605</v>
      </c>
      <c r="C2289" s="72" t="s">
        <v>1095</v>
      </c>
      <c r="D2289" s="72">
        <f>SUMIFS('Comm_vacancy-LA_data'!E:E,'Comm_vacancy-LA_data'!$D:$D,'Comm_vacancy-inputs_1'!$C2289,'Comm_vacancy-LA_data'!$B:$B,'Comm_vacancy-inputs_1'!$B2289)</f>
        <v>6678</v>
      </c>
      <c r="E2289" s="72">
        <f>SUMIFS('Comm_vacancy-LA_data'!F:F,'Comm_vacancy-LA_data'!$D:$D,'Comm_vacancy-inputs_1'!$C2289,'Comm_vacancy-LA_data'!$B:$B,'Comm_vacancy-inputs_1'!$B2289)</f>
        <v>0</v>
      </c>
      <c r="F2289" s="132" t="str">
        <f t="shared" si="70"/>
        <v>-</v>
      </c>
      <c r="G2289" s="108">
        <f t="shared" si="71"/>
        <v>43739</v>
      </c>
    </row>
    <row r="2290" spans="1:7" x14ac:dyDescent="0.35">
      <c r="A2290" s="72" t="s">
        <v>604</v>
      </c>
      <c r="B2290" s="72" t="s">
        <v>605</v>
      </c>
      <c r="C2290" s="72" t="s">
        <v>1096</v>
      </c>
      <c r="D2290" s="72">
        <f>SUMIFS('Comm_vacancy-LA_data'!E:E,'Comm_vacancy-LA_data'!$D:$D,'Comm_vacancy-inputs_1'!$C2290,'Comm_vacancy-LA_data'!$B:$B,'Comm_vacancy-inputs_1'!$B2290)</f>
        <v>6663</v>
      </c>
      <c r="E2290" s="72">
        <f>SUMIFS('Comm_vacancy-LA_data'!F:F,'Comm_vacancy-LA_data'!$D:$D,'Comm_vacancy-inputs_1'!$C2290,'Comm_vacancy-LA_data'!$B:$B,'Comm_vacancy-inputs_1'!$B2290)</f>
        <v>0</v>
      </c>
      <c r="F2290" s="132" t="str">
        <f t="shared" si="70"/>
        <v>-</v>
      </c>
      <c r="G2290" s="108">
        <f t="shared" si="71"/>
        <v>43647</v>
      </c>
    </row>
    <row r="2291" spans="1:7" x14ac:dyDescent="0.35">
      <c r="A2291" s="72" t="s">
        <v>604</v>
      </c>
      <c r="B2291" s="72" t="s">
        <v>605</v>
      </c>
      <c r="C2291" s="72" t="s">
        <v>1097</v>
      </c>
      <c r="D2291" s="72">
        <f>SUMIFS('Comm_vacancy-LA_data'!E:E,'Comm_vacancy-LA_data'!$D:$D,'Comm_vacancy-inputs_1'!$C2291,'Comm_vacancy-LA_data'!$B:$B,'Comm_vacancy-inputs_1'!$B2291)</f>
        <v>6648</v>
      </c>
      <c r="E2291" s="72">
        <f>SUMIFS('Comm_vacancy-LA_data'!F:F,'Comm_vacancy-LA_data'!$D:$D,'Comm_vacancy-inputs_1'!$C2291,'Comm_vacancy-LA_data'!$B:$B,'Comm_vacancy-inputs_1'!$B2291)</f>
        <v>0</v>
      </c>
      <c r="F2291" s="132" t="str">
        <f t="shared" si="70"/>
        <v>-</v>
      </c>
      <c r="G2291" s="108">
        <f t="shared" si="71"/>
        <v>43556</v>
      </c>
    </row>
    <row r="2292" spans="1:7" x14ac:dyDescent="0.35">
      <c r="A2292" s="72" t="s">
        <v>604</v>
      </c>
      <c r="B2292" s="72" t="s">
        <v>605</v>
      </c>
      <c r="C2292" s="72" t="s">
        <v>1098</v>
      </c>
      <c r="D2292" s="72">
        <f>SUMIFS('Comm_vacancy-LA_data'!E:E,'Comm_vacancy-LA_data'!$D:$D,'Comm_vacancy-inputs_1'!$C2292,'Comm_vacancy-LA_data'!$B:$B,'Comm_vacancy-inputs_1'!$B2292)</f>
        <v>6595</v>
      </c>
      <c r="E2292" s="72">
        <f>SUMIFS('Comm_vacancy-LA_data'!F:F,'Comm_vacancy-LA_data'!$D:$D,'Comm_vacancy-inputs_1'!$C2292,'Comm_vacancy-LA_data'!$B:$B,'Comm_vacancy-inputs_1'!$B2292)</f>
        <v>0</v>
      </c>
      <c r="F2292" s="132" t="str">
        <f t="shared" si="70"/>
        <v>-</v>
      </c>
      <c r="G2292" s="108">
        <f t="shared" si="71"/>
        <v>43466</v>
      </c>
    </row>
    <row r="2293" spans="1:7" x14ac:dyDescent="0.35">
      <c r="A2293" s="72" t="s">
        <v>604</v>
      </c>
      <c r="B2293" s="72" t="s">
        <v>605</v>
      </c>
      <c r="C2293" s="72" t="s">
        <v>1099</v>
      </c>
      <c r="D2293" s="72">
        <f>SUMIFS('Comm_vacancy-LA_data'!E:E,'Comm_vacancy-LA_data'!$D:$D,'Comm_vacancy-inputs_1'!$C2293,'Comm_vacancy-LA_data'!$B:$B,'Comm_vacancy-inputs_1'!$B2293)</f>
        <v>6850</v>
      </c>
      <c r="E2293" s="72">
        <f>SUMIFS('Comm_vacancy-LA_data'!F:F,'Comm_vacancy-LA_data'!$D:$D,'Comm_vacancy-inputs_1'!$C2293,'Comm_vacancy-LA_data'!$B:$B,'Comm_vacancy-inputs_1'!$B2293)</f>
        <v>0</v>
      </c>
      <c r="F2293" s="132" t="str">
        <f t="shared" si="70"/>
        <v>-</v>
      </c>
      <c r="G2293" s="108">
        <f t="shared" si="71"/>
        <v>43374</v>
      </c>
    </row>
    <row r="2294" spans="1:7" x14ac:dyDescent="0.35">
      <c r="A2294" s="72" t="s">
        <v>606</v>
      </c>
      <c r="B2294" s="72" t="s">
        <v>607</v>
      </c>
      <c r="C2294" s="72" t="s">
        <v>1088</v>
      </c>
      <c r="D2294" s="72">
        <f>SUMIFS('Comm_vacancy-LA_data'!E:E,'Comm_vacancy-LA_data'!$D:$D,'Comm_vacancy-inputs_1'!$C2294,'Comm_vacancy-LA_data'!$B:$B,'Comm_vacancy-inputs_1'!$B2294)</f>
        <v>4114</v>
      </c>
      <c r="E2294" s="72">
        <f>SUMIFS('Comm_vacancy-LA_data'!F:F,'Comm_vacancy-LA_data'!$D:$D,'Comm_vacancy-inputs_1'!$C2294,'Comm_vacancy-LA_data'!$B:$B,'Comm_vacancy-inputs_1'!$B2294)</f>
        <v>561</v>
      </c>
      <c r="F2294" s="132">
        <f t="shared" si="70"/>
        <v>0.13636363636363635</v>
      </c>
      <c r="G2294" s="108">
        <f t="shared" si="71"/>
        <v>44378</v>
      </c>
    </row>
    <row r="2295" spans="1:7" x14ac:dyDescent="0.35">
      <c r="A2295" s="72" t="s">
        <v>606</v>
      </c>
      <c r="B2295" s="72" t="s">
        <v>607</v>
      </c>
      <c r="C2295" s="72" t="s">
        <v>1089</v>
      </c>
      <c r="D2295" s="72">
        <f>SUMIFS('Comm_vacancy-LA_data'!E:E,'Comm_vacancy-LA_data'!$D:$D,'Comm_vacancy-inputs_1'!$C2295,'Comm_vacancy-LA_data'!$B:$B,'Comm_vacancy-inputs_1'!$B2295)</f>
        <v>4112</v>
      </c>
      <c r="E2295" s="72">
        <f>SUMIFS('Comm_vacancy-LA_data'!F:F,'Comm_vacancy-LA_data'!$D:$D,'Comm_vacancy-inputs_1'!$C2295,'Comm_vacancy-LA_data'!$B:$B,'Comm_vacancy-inputs_1'!$B2295)</f>
        <v>565</v>
      </c>
      <c r="F2295" s="132">
        <f t="shared" si="70"/>
        <v>0.13740272373540857</v>
      </c>
      <c r="G2295" s="108">
        <f t="shared" si="71"/>
        <v>44287</v>
      </c>
    </row>
    <row r="2296" spans="1:7" x14ac:dyDescent="0.35">
      <c r="A2296" s="72" t="s">
        <v>606</v>
      </c>
      <c r="B2296" s="72" t="s">
        <v>607</v>
      </c>
      <c r="C2296" s="72" t="s">
        <v>1090</v>
      </c>
      <c r="D2296" s="72">
        <f>SUMIFS('Comm_vacancy-LA_data'!E:E,'Comm_vacancy-LA_data'!$D:$D,'Comm_vacancy-inputs_1'!$C2296,'Comm_vacancy-LA_data'!$B:$B,'Comm_vacancy-inputs_1'!$B2296)</f>
        <v>4118</v>
      </c>
      <c r="E2296" s="72">
        <f>SUMIFS('Comm_vacancy-LA_data'!F:F,'Comm_vacancy-LA_data'!$D:$D,'Comm_vacancy-inputs_1'!$C2296,'Comm_vacancy-LA_data'!$B:$B,'Comm_vacancy-inputs_1'!$B2296)</f>
        <v>565</v>
      </c>
      <c r="F2296" s="132">
        <f t="shared" si="70"/>
        <v>0.13720252549781448</v>
      </c>
      <c r="G2296" s="108">
        <f t="shared" si="71"/>
        <v>44197</v>
      </c>
    </row>
    <row r="2297" spans="1:7" x14ac:dyDescent="0.35">
      <c r="A2297" s="72" t="s">
        <v>606</v>
      </c>
      <c r="B2297" s="72" t="s">
        <v>607</v>
      </c>
      <c r="C2297" s="72" t="s">
        <v>1091</v>
      </c>
      <c r="D2297" s="72">
        <f>SUMIFS('Comm_vacancy-LA_data'!E:E,'Comm_vacancy-LA_data'!$D:$D,'Comm_vacancy-inputs_1'!$C2297,'Comm_vacancy-LA_data'!$B:$B,'Comm_vacancy-inputs_1'!$B2297)</f>
        <v>4087</v>
      </c>
      <c r="E2297" s="72">
        <f>SUMIFS('Comm_vacancy-LA_data'!F:F,'Comm_vacancy-LA_data'!$D:$D,'Comm_vacancy-inputs_1'!$C2297,'Comm_vacancy-LA_data'!$B:$B,'Comm_vacancy-inputs_1'!$B2297)</f>
        <v>563</v>
      </c>
      <c r="F2297" s="132">
        <f t="shared" si="70"/>
        <v>0.13775385368240764</v>
      </c>
      <c r="G2297" s="108">
        <f t="shared" si="71"/>
        <v>44105</v>
      </c>
    </row>
    <row r="2298" spans="1:7" x14ac:dyDescent="0.35">
      <c r="A2298" s="72" t="s">
        <v>606</v>
      </c>
      <c r="B2298" s="72" t="s">
        <v>607</v>
      </c>
      <c r="C2298" s="72" t="s">
        <v>1092</v>
      </c>
      <c r="D2298" s="72">
        <f>SUMIFS('Comm_vacancy-LA_data'!E:E,'Comm_vacancy-LA_data'!$D:$D,'Comm_vacancy-inputs_1'!$C2298,'Comm_vacancy-LA_data'!$B:$B,'Comm_vacancy-inputs_1'!$B2298)</f>
        <v>4097</v>
      </c>
      <c r="E2298" s="72">
        <f>SUMIFS('Comm_vacancy-LA_data'!F:F,'Comm_vacancy-LA_data'!$D:$D,'Comm_vacancy-inputs_1'!$C2298,'Comm_vacancy-LA_data'!$B:$B,'Comm_vacancy-inputs_1'!$B2298)</f>
        <v>571</v>
      </c>
      <c r="F2298" s="132">
        <f t="shared" si="70"/>
        <v>0.13937027092994875</v>
      </c>
      <c r="G2298" s="108">
        <f t="shared" si="71"/>
        <v>44013</v>
      </c>
    </row>
    <row r="2299" spans="1:7" x14ac:dyDescent="0.35">
      <c r="A2299" s="72" t="s">
        <v>606</v>
      </c>
      <c r="B2299" s="72" t="s">
        <v>607</v>
      </c>
      <c r="C2299" s="72" t="s">
        <v>1093</v>
      </c>
      <c r="D2299" s="72">
        <f>SUMIFS('Comm_vacancy-LA_data'!E:E,'Comm_vacancy-LA_data'!$D:$D,'Comm_vacancy-inputs_1'!$C2299,'Comm_vacancy-LA_data'!$B:$B,'Comm_vacancy-inputs_1'!$B2299)</f>
        <v>4102</v>
      </c>
      <c r="E2299" s="72">
        <f>SUMIFS('Comm_vacancy-LA_data'!F:F,'Comm_vacancy-LA_data'!$D:$D,'Comm_vacancy-inputs_1'!$C2299,'Comm_vacancy-LA_data'!$B:$B,'Comm_vacancy-inputs_1'!$B2299)</f>
        <v>572</v>
      </c>
      <c r="F2299" s="132">
        <f t="shared" si="70"/>
        <v>0.1394441735738664</v>
      </c>
      <c r="G2299" s="108">
        <f t="shared" si="71"/>
        <v>43922</v>
      </c>
    </row>
    <row r="2300" spans="1:7" x14ac:dyDescent="0.35">
      <c r="A2300" s="72" t="s">
        <v>606</v>
      </c>
      <c r="B2300" s="72" t="s">
        <v>607</v>
      </c>
      <c r="C2300" s="72" t="s">
        <v>1094</v>
      </c>
      <c r="D2300" s="72">
        <f>SUMIFS('Comm_vacancy-LA_data'!E:E,'Comm_vacancy-LA_data'!$D:$D,'Comm_vacancy-inputs_1'!$C2300,'Comm_vacancy-LA_data'!$B:$B,'Comm_vacancy-inputs_1'!$B2300)</f>
        <v>4073</v>
      </c>
      <c r="E2300" s="72">
        <f>SUMIFS('Comm_vacancy-LA_data'!F:F,'Comm_vacancy-LA_data'!$D:$D,'Comm_vacancy-inputs_1'!$C2300,'Comm_vacancy-LA_data'!$B:$B,'Comm_vacancy-inputs_1'!$B2300)</f>
        <v>583</v>
      </c>
      <c r="F2300" s="132">
        <f t="shared" si="70"/>
        <v>0.14313773631230051</v>
      </c>
      <c r="G2300" s="108">
        <f t="shared" si="71"/>
        <v>43831</v>
      </c>
    </row>
    <row r="2301" spans="1:7" x14ac:dyDescent="0.35">
      <c r="A2301" s="72" t="s">
        <v>606</v>
      </c>
      <c r="B2301" s="72" t="s">
        <v>607</v>
      </c>
      <c r="C2301" s="72" t="s">
        <v>1095</v>
      </c>
      <c r="D2301" s="72">
        <f>SUMIFS('Comm_vacancy-LA_data'!E:E,'Comm_vacancy-LA_data'!$D:$D,'Comm_vacancy-inputs_1'!$C2301,'Comm_vacancy-LA_data'!$B:$B,'Comm_vacancy-inputs_1'!$B2301)</f>
        <v>4067</v>
      </c>
      <c r="E2301" s="72">
        <f>SUMIFS('Comm_vacancy-LA_data'!F:F,'Comm_vacancy-LA_data'!$D:$D,'Comm_vacancy-inputs_1'!$C2301,'Comm_vacancy-LA_data'!$B:$B,'Comm_vacancy-inputs_1'!$B2301)</f>
        <v>572</v>
      </c>
      <c r="F2301" s="132">
        <f t="shared" si="70"/>
        <v>0.14064420949102532</v>
      </c>
      <c r="G2301" s="108">
        <f t="shared" si="71"/>
        <v>43739</v>
      </c>
    </row>
    <row r="2302" spans="1:7" x14ac:dyDescent="0.35">
      <c r="A2302" s="72" t="s">
        <v>606</v>
      </c>
      <c r="B2302" s="72" t="s">
        <v>607</v>
      </c>
      <c r="C2302" s="72" t="s">
        <v>1096</v>
      </c>
      <c r="D2302" s="72">
        <f>SUMIFS('Comm_vacancy-LA_data'!E:E,'Comm_vacancy-LA_data'!$D:$D,'Comm_vacancy-inputs_1'!$C2302,'Comm_vacancy-LA_data'!$B:$B,'Comm_vacancy-inputs_1'!$B2302)</f>
        <v>4056</v>
      </c>
      <c r="E2302" s="72">
        <f>SUMIFS('Comm_vacancy-LA_data'!F:F,'Comm_vacancy-LA_data'!$D:$D,'Comm_vacancy-inputs_1'!$C2302,'Comm_vacancy-LA_data'!$B:$B,'Comm_vacancy-inputs_1'!$B2302)</f>
        <v>576</v>
      </c>
      <c r="F2302" s="132">
        <f t="shared" si="70"/>
        <v>0.14201183431952663</v>
      </c>
      <c r="G2302" s="108">
        <f t="shared" si="71"/>
        <v>43647</v>
      </c>
    </row>
    <row r="2303" spans="1:7" x14ac:dyDescent="0.35">
      <c r="A2303" s="72" t="s">
        <v>606</v>
      </c>
      <c r="B2303" s="72" t="s">
        <v>607</v>
      </c>
      <c r="C2303" s="72" t="s">
        <v>1097</v>
      </c>
      <c r="D2303" s="72">
        <f>SUMIFS('Comm_vacancy-LA_data'!E:E,'Comm_vacancy-LA_data'!$D:$D,'Comm_vacancy-inputs_1'!$C2303,'Comm_vacancy-LA_data'!$B:$B,'Comm_vacancy-inputs_1'!$B2303)</f>
        <v>4060</v>
      </c>
      <c r="E2303" s="72">
        <f>SUMIFS('Comm_vacancy-LA_data'!F:F,'Comm_vacancy-LA_data'!$D:$D,'Comm_vacancy-inputs_1'!$C2303,'Comm_vacancy-LA_data'!$B:$B,'Comm_vacancy-inputs_1'!$B2303)</f>
        <v>561</v>
      </c>
      <c r="F2303" s="132">
        <f t="shared" si="70"/>
        <v>0.13817733990147782</v>
      </c>
      <c r="G2303" s="108">
        <f t="shared" si="71"/>
        <v>43556</v>
      </c>
    </row>
    <row r="2304" spans="1:7" x14ac:dyDescent="0.35">
      <c r="A2304" s="72" t="s">
        <v>606</v>
      </c>
      <c r="B2304" s="72" t="s">
        <v>607</v>
      </c>
      <c r="C2304" s="72" t="s">
        <v>1098</v>
      </c>
      <c r="D2304" s="72">
        <f>SUMIFS('Comm_vacancy-LA_data'!E:E,'Comm_vacancy-LA_data'!$D:$D,'Comm_vacancy-inputs_1'!$C2304,'Comm_vacancy-LA_data'!$B:$B,'Comm_vacancy-inputs_1'!$B2304)</f>
        <v>4000</v>
      </c>
      <c r="E2304" s="72">
        <f>SUMIFS('Comm_vacancy-LA_data'!F:F,'Comm_vacancy-LA_data'!$D:$D,'Comm_vacancy-inputs_1'!$C2304,'Comm_vacancy-LA_data'!$B:$B,'Comm_vacancy-inputs_1'!$B2304)</f>
        <v>563</v>
      </c>
      <c r="F2304" s="132">
        <f t="shared" si="70"/>
        <v>0.14074999999999999</v>
      </c>
      <c r="G2304" s="108">
        <f t="shared" si="71"/>
        <v>43466</v>
      </c>
    </row>
    <row r="2305" spans="1:7" x14ac:dyDescent="0.35">
      <c r="A2305" s="72" t="s">
        <v>606</v>
      </c>
      <c r="B2305" s="72" t="s">
        <v>607</v>
      </c>
      <c r="C2305" s="72" t="s">
        <v>1099</v>
      </c>
      <c r="D2305" s="72">
        <f>SUMIFS('Comm_vacancy-LA_data'!E:E,'Comm_vacancy-LA_data'!$D:$D,'Comm_vacancy-inputs_1'!$C2305,'Comm_vacancy-LA_data'!$B:$B,'Comm_vacancy-inputs_1'!$B2305)</f>
        <v>4168</v>
      </c>
      <c r="E2305" s="72">
        <f>SUMIFS('Comm_vacancy-LA_data'!F:F,'Comm_vacancy-LA_data'!$D:$D,'Comm_vacancy-inputs_1'!$C2305,'Comm_vacancy-LA_data'!$B:$B,'Comm_vacancy-inputs_1'!$B2305)</f>
        <v>617</v>
      </c>
      <c r="F2305" s="132">
        <f t="shared" si="70"/>
        <v>0.14803262955854127</v>
      </c>
      <c r="G2305" s="108">
        <f t="shared" si="71"/>
        <v>43374</v>
      </c>
    </row>
    <row r="2306" spans="1:7" x14ac:dyDescent="0.35">
      <c r="A2306" s="72" t="s">
        <v>610</v>
      </c>
      <c r="B2306" s="72" t="s">
        <v>611</v>
      </c>
      <c r="C2306" s="72" t="s">
        <v>1088</v>
      </c>
      <c r="D2306" s="72">
        <f>SUMIFS('Comm_vacancy-LA_data'!E:E,'Comm_vacancy-LA_data'!$D:$D,'Comm_vacancy-inputs_1'!$C2306,'Comm_vacancy-LA_data'!$B:$B,'Comm_vacancy-inputs_1'!$B2306)</f>
        <v>5353</v>
      </c>
      <c r="E2306" s="72">
        <f>SUMIFS('Comm_vacancy-LA_data'!F:F,'Comm_vacancy-LA_data'!$D:$D,'Comm_vacancy-inputs_1'!$C2306,'Comm_vacancy-LA_data'!$B:$B,'Comm_vacancy-inputs_1'!$B2306)</f>
        <v>250</v>
      </c>
      <c r="F2306" s="132">
        <f t="shared" si="70"/>
        <v>4.6702783485895759E-2</v>
      </c>
      <c r="G2306" s="108">
        <f t="shared" si="71"/>
        <v>44378</v>
      </c>
    </row>
    <row r="2307" spans="1:7" x14ac:dyDescent="0.35">
      <c r="A2307" s="72" t="s">
        <v>610</v>
      </c>
      <c r="B2307" s="72" t="s">
        <v>611</v>
      </c>
      <c r="C2307" s="72" t="s">
        <v>1089</v>
      </c>
      <c r="D2307" s="72">
        <f>SUMIFS('Comm_vacancy-LA_data'!E:E,'Comm_vacancy-LA_data'!$D:$D,'Comm_vacancy-inputs_1'!$C2307,'Comm_vacancy-LA_data'!$B:$B,'Comm_vacancy-inputs_1'!$B2307)</f>
        <v>5333</v>
      </c>
      <c r="E2307" s="72">
        <f>SUMIFS('Comm_vacancy-LA_data'!F:F,'Comm_vacancy-LA_data'!$D:$D,'Comm_vacancy-inputs_1'!$C2307,'Comm_vacancy-LA_data'!$B:$B,'Comm_vacancy-inputs_1'!$B2307)</f>
        <v>229</v>
      </c>
      <c r="F2307" s="132">
        <f t="shared" ref="F2307:F2370" si="72">IF(E2307&lt;&gt;0,E2307/D2307,"-")</f>
        <v>4.294018376148509E-2</v>
      </c>
      <c r="G2307" s="108">
        <f t="shared" ref="G2307:G2370" si="73">DATE(LEFT(C2307,4),RIGHT(LEFT(C2307,7),2),1)</f>
        <v>44287</v>
      </c>
    </row>
    <row r="2308" spans="1:7" x14ac:dyDescent="0.35">
      <c r="A2308" s="72" t="s">
        <v>610</v>
      </c>
      <c r="B2308" s="72" t="s">
        <v>611</v>
      </c>
      <c r="C2308" s="72" t="s">
        <v>1090</v>
      </c>
      <c r="D2308" s="72">
        <f>SUMIFS('Comm_vacancy-LA_data'!E:E,'Comm_vacancy-LA_data'!$D:$D,'Comm_vacancy-inputs_1'!$C2308,'Comm_vacancy-LA_data'!$B:$B,'Comm_vacancy-inputs_1'!$B2308)</f>
        <v>5333</v>
      </c>
      <c r="E2308" s="72">
        <f>SUMIFS('Comm_vacancy-LA_data'!F:F,'Comm_vacancy-LA_data'!$D:$D,'Comm_vacancy-inputs_1'!$C2308,'Comm_vacancy-LA_data'!$B:$B,'Comm_vacancy-inputs_1'!$B2308)</f>
        <v>237</v>
      </c>
      <c r="F2308" s="132">
        <f t="shared" si="72"/>
        <v>4.4440277517344834E-2</v>
      </c>
      <c r="G2308" s="108">
        <f t="shared" si="73"/>
        <v>44197</v>
      </c>
    </row>
    <row r="2309" spans="1:7" x14ac:dyDescent="0.35">
      <c r="A2309" s="72" t="s">
        <v>610</v>
      </c>
      <c r="B2309" s="72" t="s">
        <v>611</v>
      </c>
      <c r="C2309" s="72" t="s">
        <v>1091</v>
      </c>
      <c r="D2309" s="72">
        <f>SUMIFS('Comm_vacancy-LA_data'!E:E,'Comm_vacancy-LA_data'!$D:$D,'Comm_vacancy-inputs_1'!$C2309,'Comm_vacancy-LA_data'!$B:$B,'Comm_vacancy-inputs_1'!$B2309)</f>
        <v>5299</v>
      </c>
      <c r="E2309" s="72">
        <f>SUMIFS('Comm_vacancy-LA_data'!F:F,'Comm_vacancy-LA_data'!$D:$D,'Comm_vacancy-inputs_1'!$C2309,'Comm_vacancy-LA_data'!$B:$B,'Comm_vacancy-inputs_1'!$B2309)</f>
        <v>210</v>
      </c>
      <c r="F2309" s="132">
        <f t="shared" si="72"/>
        <v>3.9630118890356669E-2</v>
      </c>
      <c r="G2309" s="108">
        <f t="shared" si="73"/>
        <v>44105</v>
      </c>
    </row>
    <row r="2310" spans="1:7" x14ac:dyDescent="0.35">
      <c r="A2310" s="72" t="s">
        <v>610</v>
      </c>
      <c r="B2310" s="72" t="s">
        <v>611</v>
      </c>
      <c r="C2310" s="72" t="s">
        <v>1092</v>
      </c>
      <c r="D2310" s="72">
        <f>SUMIFS('Comm_vacancy-LA_data'!E:E,'Comm_vacancy-LA_data'!$D:$D,'Comm_vacancy-inputs_1'!$C2310,'Comm_vacancy-LA_data'!$B:$B,'Comm_vacancy-inputs_1'!$B2310)</f>
        <v>5282</v>
      </c>
      <c r="E2310" s="72">
        <f>SUMIFS('Comm_vacancy-LA_data'!F:F,'Comm_vacancy-LA_data'!$D:$D,'Comm_vacancy-inputs_1'!$C2310,'Comm_vacancy-LA_data'!$B:$B,'Comm_vacancy-inputs_1'!$B2310)</f>
        <v>218</v>
      </c>
      <c r="F2310" s="132">
        <f t="shared" si="72"/>
        <v>4.1272245361605453E-2</v>
      </c>
      <c r="G2310" s="108">
        <f t="shared" si="73"/>
        <v>44013</v>
      </c>
    </row>
    <row r="2311" spans="1:7" x14ac:dyDescent="0.35">
      <c r="A2311" s="72" t="s">
        <v>610</v>
      </c>
      <c r="B2311" s="72" t="s">
        <v>611</v>
      </c>
      <c r="C2311" s="72" t="s">
        <v>1093</v>
      </c>
      <c r="D2311" s="72">
        <f>SUMIFS('Comm_vacancy-LA_data'!E:E,'Comm_vacancy-LA_data'!$D:$D,'Comm_vacancy-inputs_1'!$C2311,'Comm_vacancy-LA_data'!$B:$B,'Comm_vacancy-inputs_1'!$B2311)</f>
        <v>5259</v>
      </c>
      <c r="E2311" s="72">
        <f>SUMIFS('Comm_vacancy-LA_data'!F:F,'Comm_vacancy-LA_data'!$D:$D,'Comm_vacancy-inputs_1'!$C2311,'Comm_vacancy-LA_data'!$B:$B,'Comm_vacancy-inputs_1'!$B2311)</f>
        <v>193</v>
      </c>
      <c r="F2311" s="132">
        <f t="shared" si="72"/>
        <v>3.6698992203841034E-2</v>
      </c>
      <c r="G2311" s="108">
        <f t="shared" si="73"/>
        <v>43922</v>
      </c>
    </row>
    <row r="2312" spans="1:7" x14ac:dyDescent="0.35">
      <c r="A2312" s="72" t="s">
        <v>610</v>
      </c>
      <c r="B2312" s="72" t="s">
        <v>611</v>
      </c>
      <c r="C2312" s="72" t="s">
        <v>1094</v>
      </c>
      <c r="D2312" s="72">
        <f>SUMIFS('Comm_vacancy-LA_data'!E:E,'Comm_vacancy-LA_data'!$D:$D,'Comm_vacancy-inputs_1'!$C2312,'Comm_vacancy-LA_data'!$B:$B,'Comm_vacancy-inputs_1'!$B2312)</f>
        <v>5209</v>
      </c>
      <c r="E2312" s="72">
        <f>SUMIFS('Comm_vacancy-LA_data'!F:F,'Comm_vacancy-LA_data'!$D:$D,'Comm_vacancy-inputs_1'!$C2312,'Comm_vacancy-LA_data'!$B:$B,'Comm_vacancy-inputs_1'!$B2312)</f>
        <v>189</v>
      </c>
      <c r="F2312" s="132">
        <f t="shared" si="72"/>
        <v>3.6283355730466503E-2</v>
      </c>
      <c r="G2312" s="108">
        <f t="shared" si="73"/>
        <v>43831</v>
      </c>
    </row>
    <row r="2313" spans="1:7" x14ac:dyDescent="0.35">
      <c r="A2313" s="72" t="s">
        <v>610</v>
      </c>
      <c r="B2313" s="72" t="s">
        <v>611</v>
      </c>
      <c r="C2313" s="72" t="s">
        <v>1095</v>
      </c>
      <c r="D2313" s="72">
        <f>SUMIFS('Comm_vacancy-LA_data'!E:E,'Comm_vacancy-LA_data'!$D:$D,'Comm_vacancy-inputs_1'!$C2313,'Comm_vacancy-LA_data'!$B:$B,'Comm_vacancy-inputs_1'!$B2313)</f>
        <v>5192</v>
      </c>
      <c r="E2313" s="72">
        <f>SUMIFS('Comm_vacancy-LA_data'!F:F,'Comm_vacancy-LA_data'!$D:$D,'Comm_vacancy-inputs_1'!$C2313,'Comm_vacancy-LA_data'!$B:$B,'Comm_vacancy-inputs_1'!$B2313)</f>
        <v>192</v>
      </c>
      <c r="F2313" s="132">
        <f t="shared" si="72"/>
        <v>3.6979969183359017E-2</v>
      </c>
      <c r="G2313" s="108">
        <f t="shared" si="73"/>
        <v>43739</v>
      </c>
    </row>
    <row r="2314" spans="1:7" x14ac:dyDescent="0.35">
      <c r="A2314" s="72" t="s">
        <v>610</v>
      </c>
      <c r="B2314" s="72" t="s">
        <v>611</v>
      </c>
      <c r="C2314" s="72" t="s">
        <v>1096</v>
      </c>
      <c r="D2314" s="72">
        <f>SUMIFS('Comm_vacancy-LA_data'!E:E,'Comm_vacancy-LA_data'!$D:$D,'Comm_vacancy-inputs_1'!$C2314,'Comm_vacancy-LA_data'!$B:$B,'Comm_vacancy-inputs_1'!$B2314)</f>
        <v>5181</v>
      </c>
      <c r="E2314" s="72">
        <f>SUMIFS('Comm_vacancy-LA_data'!F:F,'Comm_vacancy-LA_data'!$D:$D,'Comm_vacancy-inputs_1'!$C2314,'Comm_vacancy-LA_data'!$B:$B,'Comm_vacancy-inputs_1'!$B2314)</f>
        <v>205</v>
      </c>
      <c r="F2314" s="132">
        <f t="shared" si="72"/>
        <v>3.9567651032619187E-2</v>
      </c>
      <c r="G2314" s="108">
        <f t="shared" si="73"/>
        <v>43647</v>
      </c>
    </row>
    <row r="2315" spans="1:7" x14ac:dyDescent="0.35">
      <c r="A2315" s="72" t="s">
        <v>610</v>
      </c>
      <c r="B2315" s="72" t="s">
        <v>611</v>
      </c>
      <c r="C2315" s="72" t="s">
        <v>1097</v>
      </c>
      <c r="D2315" s="72">
        <f>SUMIFS('Comm_vacancy-LA_data'!E:E,'Comm_vacancy-LA_data'!$D:$D,'Comm_vacancy-inputs_1'!$C2315,'Comm_vacancy-LA_data'!$B:$B,'Comm_vacancy-inputs_1'!$B2315)</f>
        <v>5161</v>
      </c>
      <c r="E2315" s="72">
        <f>SUMIFS('Comm_vacancy-LA_data'!F:F,'Comm_vacancy-LA_data'!$D:$D,'Comm_vacancy-inputs_1'!$C2315,'Comm_vacancy-LA_data'!$B:$B,'Comm_vacancy-inputs_1'!$B2315)</f>
        <v>204</v>
      </c>
      <c r="F2315" s="132">
        <f t="shared" si="72"/>
        <v>3.9527223406316606E-2</v>
      </c>
      <c r="G2315" s="108">
        <f t="shared" si="73"/>
        <v>43556</v>
      </c>
    </row>
    <row r="2316" spans="1:7" x14ac:dyDescent="0.35">
      <c r="A2316" s="72" t="s">
        <v>610</v>
      </c>
      <c r="B2316" s="72" t="s">
        <v>611</v>
      </c>
      <c r="C2316" s="72" t="s">
        <v>1098</v>
      </c>
      <c r="D2316" s="72">
        <f>SUMIFS('Comm_vacancy-LA_data'!E:E,'Comm_vacancy-LA_data'!$D:$D,'Comm_vacancy-inputs_1'!$C2316,'Comm_vacancy-LA_data'!$B:$B,'Comm_vacancy-inputs_1'!$B2316)</f>
        <v>4991</v>
      </c>
      <c r="E2316" s="72">
        <f>SUMIFS('Comm_vacancy-LA_data'!F:F,'Comm_vacancy-LA_data'!$D:$D,'Comm_vacancy-inputs_1'!$C2316,'Comm_vacancy-LA_data'!$B:$B,'Comm_vacancy-inputs_1'!$B2316)</f>
        <v>200</v>
      </c>
      <c r="F2316" s="132">
        <f t="shared" si="72"/>
        <v>4.0072129833700662E-2</v>
      </c>
      <c r="G2316" s="108">
        <f t="shared" si="73"/>
        <v>43466</v>
      </c>
    </row>
    <row r="2317" spans="1:7" x14ac:dyDescent="0.35">
      <c r="A2317" s="72" t="s">
        <v>610</v>
      </c>
      <c r="B2317" s="72" t="s">
        <v>611</v>
      </c>
      <c r="C2317" s="72" t="s">
        <v>1099</v>
      </c>
      <c r="D2317" s="72">
        <f>SUMIFS('Comm_vacancy-LA_data'!E:E,'Comm_vacancy-LA_data'!$D:$D,'Comm_vacancy-inputs_1'!$C2317,'Comm_vacancy-LA_data'!$B:$B,'Comm_vacancy-inputs_1'!$B2317)</f>
        <v>5249</v>
      </c>
      <c r="E2317" s="72">
        <f>SUMIFS('Comm_vacancy-LA_data'!F:F,'Comm_vacancy-LA_data'!$D:$D,'Comm_vacancy-inputs_1'!$C2317,'Comm_vacancy-LA_data'!$B:$B,'Comm_vacancy-inputs_1'!$B2317)</f>
        <v>231</v>
      </c>
      <c r="F2317" s="132">
        <f t="shared" si="72"/>
        <v>4.4008382549056965E-2</v>
      </c>
      <c r="G2317" s="108">
        <f t="shared" si="73"/>
        <v>43374</v>
      </c>
    </row>
    <row r="2318" spans="1:7" x14ac:dyDescent="0.35">
      <c r="A2318" s="72" t="s">
        <v>1013</v>
      </c>
      <c r="B2318" s="72" t="s">
        <v>1014</v>
      </c>
      <c r="C2318" s="72" t="s">
        <v>1088</v>
      </c>
      <c r="D2318" s="72">
        <f>SUMIFS('Comm_vacancy-LA_data'!E:E,'Comm_vacancy-LA_data'!$D:$D,'Comm_vacancy-inputs_1'!$C2318,'Comm_vacancy-LA_data'!$B:$B,'Comm_vacancy-inputs_1'!$B2318)</f>
        <v>2263</v>
      </c>
      <c r="E2318" s="72">
        <f>SUMIFS('Comm_vacancy-LA_data'!F:F,'Comm_vacancy-LA_data'!$D:$D,'Comm_vacancy-inputs_1'!$C2318,'Comm_vacancy-LA_data'!$B:$B,'Comm_vacancy-inputs_1'!$B2318)</f>
        <v>74</v>
      </c>
      <c r="F2318" s="132">
        <f t="shared" si="72"/>
        <v>3.2699955810870526E-2</v>
      </c>
      <c r="G2318" s="108">
        <f t="shared" si="73"/>
        <v>44378</v>
      </c>
    </row>
    <row r="2319" spans="1:7" x14ac:dyDescent="0.35">
      <c r="A2319" s="72" t="s">
        <v>1013</v>
      </c>
      <c r="B2319" s="72" t="s">
        <v>1014</v>
      </c>
      <c r="C2319" s="72" t="s">
        <v>1089</v>
      </c>
      <c r="D2319" s="72">
        <f>SUMIFS('Comm_vacancy-LA_data'!E:E,'Comm_vacancy-LA_data'!$D:$D,'Comm_vacancy-inputs_1'!$C2319,'Comm_vacancy-LA_data'!$B:$B,'Comm_vacancy-inputs_1'!$B2319)</f>
        <v>2273</v>
      </c>
      <c r="E2319" s="72">
        <f>SUMIFS('Comm_vacancy-LA_data'!F:F,'Comm_vacancy-LA_data'!$D:$D,'Comm_vacancy-inputs_1'!$C2319,'Comm_vacancy-LA_data'!$B:$B,'Comm_vacancy-inputs_1'!$B2319)</f>
        <v>74</v>
      </c>
      <c r="F2319" s="132">
        <f t="shared" si="72"/>
        <v>3.2556093268807741E-2</v>
      </c>
      <c r="G2319" s="108">
        <f t="shared" si="73"/>
        <v>44287</v>
      </c>
    </row>
    <row r="2320" spans="1:7" x14ac:dyDescent="0.35">
      <c r="A2320" s="72" t="s">
        <v>1013</v>
      </c>
      <c r="B2320" s="72" t="s">
        <v>1014</v>
      </c>
      <c r="C2320" s="72" t="s">
        <v>1090</v>
      </c>
      <c r="D2320" s="72">
        <f>SUMIFS('Comm_vacancy-LA_data'!E:E,'Comm_vacancy-LA_data'!$D:$D,'Comm_vacancy-inputs_1'!$C2320,'Comm_vacancy-LA_data'!$B:$B,'Comm_vacancy-inputs_1'!$B2320)</f>
        <v>2263</v>
      </c>
      <c r="E2320" s="72">
        <f>SUMIFS('Comm_vacancy-LA_data'!F:F,'Comm_vacancy-LA_data'!$D:$D,'Comm_vacancy-inputs_1'!$C2320,'Comm_vacancy-LA_data'!$B:$B,'Comm_vacancy-inputs_1'!$B2320)</f>
        <v>80</v>
      </c>
      <c r="F2320" s="132">
        <f t="shared" si="72"/>
        <v>3.5351303579319489E-2</v>
      </c>
      <c r="G2320" s="108">
        <f t="shared" si="73"/>
        <v>44197</v>
      </c>
    </row>
    <row r="2321" spans="1:7" x14ac:dyDescent="0.35">
      <c r="A2321" s="72" t="s">
        <v>1013</v>
      </c>
      <c r="B2321" s="72" t="s">
        <v>1014</v>
      </c>
      <c r="C2321" s="72" t="s">
        <v>1091</v>
      </c>
      <c r="D2321" s="72">
        <f>SUMIFS('Comm_vacancy-LA_data'!E:E,'Comm_vacancy-LA_data'!$D:$D,'Comm_vacancy-inputs_1'!$C2321,'Comm_vacancy-LA_data'!$B:$B,'Comm_vacancy-inputs_1'!$B2321)</f>
        <v>2258</v>
      </c>
      <c r="E2321" s="72">
        <f>SUMIFS('Comm_vacancy-LA_data'!F:F,'Comm_vacancy-LA_data'!$D:$D,'Comm_vacancy-inputs_1'!$C2321,'Comm_vacancy-LA_data'!$B:$B,'Comm_vacancy-inputs_1'!$B2321)</f>
        <v>116</v>
      </c>
      <c r="F2321" s="132">
        <f t="shared" si="72"/>
        <v>5.1372896368467667E-2</v>
      </c>
      <c r="G2321" s="108">
        <f t="shared" si="73"/>
        <v>44105</v>
      </c>
    </row>
    <row r="2322" spans="1:7" x14ac:dyDescent="0.35">
      <c r="A2322" s="72" t="s">
        <v>1013</v>
      </c>
      <c r="B2322" s="72" t="s">
        <v>1014</v>
      </c>
      <c r="C2322" s="72" t="s">
        <v>1092</v>
      </c>
      <c r="D2322" s="72">
        <f>SUMIFS('Comm_vacancy-LA_data'!E:E,'Comm_vacancy-LA_data'!$D:$D,'Comm_vacancy-inputs_1'!$C2322,'Comm_vacancy-LA_data'!$B:$B,'Comm_vacancy-inputs_1'!$B2322)</f>
        <v>2253</v>
      </c>
      <c r="E2322" s="72">
        <f>SUMIFS('Comm_vacancy-LA_data'!F:F,'Comm_vacancy-LA_data'!$D:$D,'Comm_vacancy-inputs_1'!$C2322,'Comm_vacancy-LA_data'!$B:$B,'Comm_vacancy-inputs_1'!$B2322)</f>
        <v>109</v>
      </c>
      <c r="F2322" s="132">
        <f t="shared" si="72"/>
        <v>4.8379937860630273E-2</v>
      </c>
      <c r="G2322" s="108">
        <f t="shared" si="73"/>
        <v>44013</v>
      </c>
    </row>
    <row r="2323" spans="1:7" x14ac:dyDescent="0.35">
      <c r="A2323" s="72" t="s">
        <v>1013</v>
      </c>
      <c r="B2323" s="72" t="s">
        <v>1014</v>
      </c>
      <c r="C2323" s="72" t="s">
        <v>1093</v>
      </c>
      <c r="D2323" s="72">
        <f>SUMIFS('Comm_vacancy-LA_data'!E:E,'Comm_vacancy-LA_data'!$D:$D,'Comm_vacancy-inputs_1'!$C2323,'Comm_vacancy-LA_data'!$B:$B,'Comm_vacancy-inputs_1'!$B2323)</f>
        <v>2257</v>
      </c>
      <c r="E2323" s="72">
        <f>SUMIFS('Comm_vacancy-LA_data'!F:F,'Comm_vacancy-LA_data'!$D:$D,'Comm_vacancy-inputs_1'!$C2323,'Comm_vacancy-LA_data'!$B:$B,'Comm_vacancy-inputs_1'!$B2323)</f>
        <v>114</v>
      </c>
      <c r="F2323" s="132">
        <f t="shared" si="72"/>
        <v>5.0509525919361982E-2</v>
      </c>
      <c r="G2323" s="108">
        <f t="shared" si="73"/>
        <v>43922</v>
      </c>
    </row>
    <row r="2324" spans="1:7" x14ac:dyDescent="0.35">
      <c r="A2324" s="72" t="s">
        <v>1013</v>
      </c>
      <c r="B2324" s="72" t="s">
        <v>1014</v>
      </c>
      <c r="C2324" s="72" t="s">
        <v>1094</v>
      </c>
      <c r="D2324" s="72">
        <f>SUMIFS('Comm_vacancy-LA_data'!E:E,'Comm_vacancy-LA_data'!$D:$D,'Comm_vacancy-inputs_1'!$C2324,'Comm_vacancy-LA_data'!$B:$B,'Comm_vacancy-inputs_1'!$B2324)</f>
        <v>2237</v>
      </c>
      <c r="E2324" s="72">
        <f>SUMIFS('Comm_vacancy-LA_data'!F:F,'Comm_vacancy-LA_data'!$D:$D,'Comm_vacancy-inputs_1'!$C2324,'Comm_vacancy-LA_data'!$B:$B,'Comm_vacancy-inputs_1'!$B2324)</f>
        <v>121</v>
      </c>
      <c r="F2324" s="132">
        <f t="shared" si="72"/>
        <v>5.4090299508270004E-2</v>
      </c>
      <c r="G2324" s="108">
        <f t="shared" si="73"/>
        <v>43831</v>
      </c>
    </row>
    <row r="2325" spans="1:7" x14ac:dyDescent="0.35">
      <c r="A2325" s="72" t="s">
        <v>1013</v>
      </c>
      <c r="B2325" s="72" t="s">
        <v>1014</v>
      </c>
      <c r="C2325" s="72" t="s">
        <v>1095</v>
      </c>
      <c r="D2325" s="72">
        <f>SUMIFS('Comm_vacancy-LA_data'!E:E,'Comm_vacancy-LA_data'!$D:$D,'Comm_vacancy-inputs_1'!$C2325,'Comm_vacancy-LA_data'!$B:$B,'Comm_vacancy-inputs_1'!$B2325)</f>
        <v>2204</v>
      </c>
      <c r="E2325" s="72">
        <f>SUMIFS('Comm_vacancy-LA_data'!F:F,'Comm_vacancy-LA_data'!$D:$D,'Comm_vacancy-inputs_1'!$C2325,'Comm_vacancy-LA_data'!$B:$B,'Comm_vacancy-inputs_1'!$B2325)</f>
        <v>118</v>
      </c>
      <c r="F2325" s="132">
        <f t="shared" si="72"/>
        <v>5.3539019963702361E-2</v>
      </c>
      <c r="G2325" s="108">
        <f t="shared" si="73"/>
        <v>43739</v>
      </c>
    </row>
    <row r="2326" spans="1:7" x14ac:dyDescent="0.35">
      <c r="A2326" s="72" t="s">
        <v>1013</v>
      </c>
      <c r="B2326" s="72" t="s">
        <v>1014</v>
      </c>
      <c r="C2326" s="72" t="s">
        <v>1096</v>
      </c>
      <c r="D2326" s="72">
        <f>SUMIFS('Comm_vacancy-LA_data'!E:E,'Comm_vacancy-LA_data'!$D:$D,'Comm_vacancy-inputs_1'!$C2326,'Comm_vacancy-LA_data'!$B:$B,'Comm_vacancy-inputs_1'!$B2326)</f>
        <v>2190</v>
      </c>
      <c r="E2326" s="72">
        <f>SUMIFS('Comm_vacancy-LA_data'!F:F,'Comm_vacancy-LA_data'!$D:$D,'Comm_vacancy-inputs_1'!$C2326,'Comm_vacancy-LA_data'!$B:$B,'Comm_vacancy-inputs_1'!$B2326)</f>
        <v>120</v>
      </c>
      <c r="F2326" s="132">
        <f t="shared" si="72"/>
        <v>5.4794520547945202E-2</v>
      </c>
      <c r="G2326" s="108">
        <f t="shared" si="73"/>
        <v>43647</v>
      </c>
    </row>
    <row r="2327" spans="1:7" x14ac:dyDescent="0.35">
      <c r="A2327" s="72" t="s">
        <v>1013</v>
      </c>
      <c r="B2327" s="72" t="s">
        <v>1014</v>
      </c>
      <c r="C2327" s="72" t="s">
        <v>1097</v>
      </c>
      <c r="D2327" s="72">
        <f>SUMIFS('Comm_vacancy-LA_data'!E:E,'Comm_vacancy-LA_data'!$D:$D,'Comm_vacancy-inputs_1'!$C2327,'Comm_vacancy-LA_data'!$B:$B,'Comm_vacancy-inputs_1'!$B2327)</f>
        <v>2208</v>
      </c>
      <c r="E2327" s="72">
        <f>SUMIFS('Comm_vacancy-LA_data'!F:F,'Comm_vacancy-LA_data'!$D:$D,'Comm_vacancy-inputs_1'!$C2327,'Comm_vacancy-LA_data'!$B:$B,'Comm_vacancy-inputs_1'!$B2327)</f>
        <v>125</v>
      </c>
      <c r="F2327" s="132">
        <f t="shared" si="72"/>
        <v>5.6612318840579712E-2</v>
      </c>
      <c r="G2327" s="108">
        <f t="shared" si="73"/>
        <v>43556</v>
      </c>
    </row>
    <row r="2328" spans="1:7" x14ac:dyDescent="0.35">
      <c r="A2328" s="72" t="s">
        <v>1013</v>
      </c>
      <c r="B2328" s="72" t="s">
        <v>1014</v>
      </c>
      <c r="C2328" s="72" t="s">
        <v>1098</v>
      </c>
      <c r="D2328" s="72">
        <f>SUMIFS('Comm_vacancy-LA_data'!E:E,'Comm_vacancy-LA_data'!$D:$D,'Comm_vacancy-inputs_1'!$C2328,'Comm_vacancy-LA_data'!$B:$B,'Comm_vacancy-inputs_1'!$B2328)</f>
        <v>2157</v>
      </c>
      <c r="E2328" s="72">
        <f>SUMIFS('Comm_vacancy-LA_data'!F:F,'Comm_vacancy-LA_data'!$D:$D,'Comm_vacancy-inputs_1'!$C2328,'Comm_vacancy-LA_data'!$B:$B,'Comm_vacancy-inputs_1'!$B2328)</f>
        <v>111</v>
      </c>
      <c r="F2328" s="132">
        <f t="shared" si="72"/>
        <v>5.1460361613351879E-2</v>
      </c>
      <c r="G2328" s="108">
        <f t="shared" si="73"/>
        <v>43466</v>
      </c>
    </row>
    <row r="2329" spans="1:7" x14ac:dyDescent="0.35">
      <c r="A2329" s="72" t="s">
        <v>1013</v>
      </c>
      <c r="B2329" s="72" t="s">
        <v>1014</v>
      </c>
      <c r="C2329" s="72" t="s">
        <v>1099</v>
      </c>
      <c r="D2329" s="72">
        <f>SUMIFS('Comm_vacancy-LA_data'!E:E,'Comm_vacancy-LA_data'!$D:$D,'Comm_vacancy-inputs_1'!$C2329,'Comm_vacancy-LA_data'!$B:$B,'Comm_vacancy-inputs_1'!$B2329)</f>
        <v>2239</v>
      </c>
      <c r="E2329" s="72">
        <f>SUMIFS('Comm_vacancy-LA_data'!F:F,'Comm_vacancy-LA_data'!$D:$D,'Comm_vacancy-inputs_1'!$C2329,'Comm_vacancy-LA_data'!$B:$B,'Comm_vacancy-inputs_1'!$B2329)</f>
        <v>129</v>
      </c>
      <c r="F2329" s="132">
        <f t="shared" si="72"/>
        <v>5.7615006699419387E-2</v>
      </c>
      <c r="G2329" s="108">
        <f t="shared" si="73"/>
        <v>43374</v>
      </c>
    </row>
    <row r="2330" spans="1:7" x14ac:dyDescent="0.35">
      <c r="A2330" s="72" t="s">
        <v>612</v>
      </c>
      <c r="B2330" s="72" t="s">
        <v>613</v>
      </c>
      <c r="C2330" s="72" t="s">
        <v>1088</v>
      </c>
      <c r="D2330" s="72">
        <f>SUMIFS('Comm_vacancy-LA_data'!E:E,'Comm_vacancy-LA_data'!$D:$D,'Comm_vacancy-inputs_1'!$C2330,'Comm_vacancy-LA_data'!$B:$B,'Comm_vacancy-inputs_1'!$B2330)</f>
        <v>2352</v>
      </c>
      <c r="E2330" s="72">
        <f>SUMIFS('Comm_vacancy-LA_data'!F:F,'Comm_vacancy-LA_data'!$D:$D,'Comm_vacancy-inputs_1'!$C2330,'Comm_vacancy-LA_data'!$B:$B,'Comm_vacancy-inputs_1'!$B2330)</f>
        <v>159</v>
      </c>
      <c r="F2330" s="132">
        <f t="shared" si="72"/>
        <v>6.7602040816326536E-2</v>
      </c>
      <c r="G2330" s="108">
        <f t="shared" si="73"/>
        <v>44378</v>
      </c>
    </row>
    <row r="2331" spans="1:7" x14ac:dyDescent="0.35">
      <c r="A2331" s="72" t="s">
        <v>612</v>
      </c>
      <c r="B2331" s="72" t="s">
        <v>613</v>
      </c>
      <c r="C2331" s="72" t="s">
        <v>1089</v>
      </c>
      <c r="D2331" s="72">
        <f>SUMIFS('Comm_vacancy-LA_data'!E:E,'Comm_vacancy-LA_data'!$D:$D,'Comm_vacancy-inputs_1'!$C2331,'Comm_vacancy-LA_data'!$B:$B,'Comm_vacancy-inputs_1'!$B2331)</f>
        <v>2370</v>
      </c>
      <c r="E2331" s="72">
        <f>SUMIFS('Comm_vacancy-LA_data'!F:F,'Comm_vacancy-LA_data'!$D:$D,'Comm_vacancy-inputs_1'!$C2331,'Comm_vacancy-LA_data'!$B:$B,'Comm_vacancy-inputs_1'!$B2331)</f>
        <v>169</v>
      </c>
      <c r="F2331" s="132">
        <f t="shared" si="72"/>
        <v>7.1308016877637131E-2</v>
      </c>
      <c r="G2331" s="108">
        <f t="shared" si="73"/>
        <v>44287</v>
      </c>
    </row>
    <row r="2332" spans="1:7" x14ac:dyDescent="0.35">
      <c r="A2332" s="72" t="s">
        <v>612</v>
      </c>
      <c r="B2332" s="72" t="s">
        <v>613</v>
      </c>
      <c r="C2332" s="72" t="s">
        <v>1090</v>
      </c>
      <c r="D2332" s="72">
        <f>SUMIFS('Comm_vacancy-LA_data'!E:E,'Comm_vacancy-LA_data'!$D:$D,'Comm_vacancy-inputs_1'!$C2332,'Comm_vacancy-LA_data'!$B:$B,'Comm_vacancy-inputs_1'!$B2332)</f>
        <v>2369</v>
      </c>
      <c r="E2332" s="72">
        <f>SUMIFS('Comm_vacancy-LA_data'!F:F,'Comm_vacancy-LA_data'!$D:$D,'Comm_vacancy-inputs_1'!$C2332,'Comm_vacancy-LA_data'!$B:$B,'Comm_vacancy-inputs_1'!$B2332)</f>
        <v>149</v>
      </c>
      <c r="F2332" s="132">
        <f t="shared" si="72"/>
        <v>6.2895736597720561E-2</v>
      </c>
      <c r="G2332" s="108">
        <f t="shared" si="73"/>
        <v>44197</v>
      </c>
    </row>
    <row r="2333" spans="1:7" x14ac:dyDescent="0.35">
      <c r="A2333" s="72" t="s">
        <v>612</v>
      </c>
      <c r="B2333" s="72" t="s">
        <v>613</v>
      </c>
      <c r="C2333" s="72" t="s">
        <v>1091</v>
      </c>
      <c r="D2333" s="72">
        <f>SUMIFS('Comm_vacancy-LA_data'!E:E,'Comm_vacancy-LA_data'!$D:$D,'Comm_vacancy-inputs_1'!$C2333,'Comm_vacancy-LA_data'!$B:$B,'Comm_vacancy-inputs_1'!$B2333)</f>
        <v>2372</v>
      </c>
      <c r="E2333" s="72">
        <f>SUMIFS('Comm_vacancy-LA_data'!F:F,'Comm_vacancy-LA_data'!$D:$D,'Comm_vacancy-inputs_1'!$C2333,'Comm_vacancy-LA_data'!$B:$B,'Comm_vacancy-inputs_1'!$B2333)</f>
        <v>153</v>
      </c>
      <c r="F2333" s="132">
        <f t="shared" si="72"/>
        <v>6.4502529510961221E-2</v>
      </c>
      <c r="G2333" s="108">
        <f t="shared" si="73"/>
        <v>44105</v>
      </c>
    </row>
    <row r="2334" spans="1:7" x14ac:dyDescent="0.35">
      <c r="A2334" s="72" t="s">
        <v>612</v>
      </c>
      <c r="B2334" s="72" t="s">
        <v>613</v>
      </c>
      <c r="C2334" s="72" t="s">
        <v>1092</v>
      </c>
      <c r="D2334" s="72">
        <f>SUMIFS('Comm_vacancy-LA_data'!E:E,'Comm_vacancy-LA_data'!$D:$D,'Comm_vacancy-inputs_1'!$C2334,'Comm_vacancy-LA_data'!$B:$B,'Comm_vacancy-inputs_1'!$B2334)</f>
        <v>2362</v>
      </c>
      <c r="E2334" s="72">
        <f>SUMIFS('Comm_vacancy-LA_data'!F:F,'Comm_vacancy-LA_data'!$D:$D,'Comm_vacancy-inputs_1'!$C2334,'Comm_vacancy-LA_data'!$B:$B,'Comm_vacancy-inputs_1'!$B2334)</f>
        <v>169</v>
      </c>
      <c r="F2334" s="132">
        <f t="shared" si="72"/>
        <v>7.1549534292972061E-2</v>
      </c>
      <c r="G2334" s="108">
        <f t="shared" si="73"/>
        <v>44013</v>
      </c>
    </row>
    <row r="2335" spans="1:7" x14ac:dyDescent="0.35">
      <c r="A2335" s="72" t="s">
        <v>612</v>
      </c>
      <c r="B2335" s="72" t="s">
        <v>613</v>
      </c>
      <c r="C2335" s="72" t="s">
        <v>1093</v>
      </c>
      <c r="D2335" s="72">
        <f>SUMIFS('Comm_vacancy-LA_data'!E:E,'Comm_vacancy-LA_data'!$D:$D,'Comm_vacancy-inputs_1'!$C2335,'Comm_vacancy-LA_data'!$B:$B,'Comm_vacancy-inputs_1'!$B2335)</f>
        <v>2339</v>
      </c>
      <c r="E2335" s="72">
        <f>SUMIFS('Comm_vacancy-LA_data'!F:F,'Comm_vacancy-LA_data'!$D:$D,'Comm_vacancy-inputs_1'!$C2335,'Comm_vacancy-LA_data'!$B:$B,'Comm_vacancy-inputs_1'!$B2335)</f>
        <v>159</v>
      </c>
      <c r="F2335" s="132">
        <f t="shared" si="72"/>
        <v>6.7977768277041467E-2</v>
      </c>
      <c r="G2335" s="108">
        <f t="shared" si="73"/>
        <v>43922</v>
      </c>
    </row>
    <row r="2336" spans="1:7" x14ac:dyDescent="0.35">
      <c r="A2336" s="72" t="s">
        <v>612</v>
      </c>
      <c r="B2336" s="72" t="s">
        <v>613</v>
      </c>
      <c r="C2336" s="72" t="s">
        <v>1094</v>
      </c>
      <c r="D2336" s="72">
        <f>SUMIFS('Comm_vacancy-LA_data'!E:E,'Comm_vacancy-LA_data'!$D:$D,'Comm_vacancy-inputs_1'!$C2336,'Comm_vacancy-LA_data'!$B:$B,'Comm_vacancy-inputs_1'!$B2336)</f>
        <v>2345</v>
      </c>
      <c r="E2336" s="72">
        <f>SUMIFS('Comm_vacancy-LA_data'!F:F,'Comm_vacancy-LA_data'!$D:$D,'Comm_vacancy-inputs_1'!$C2336,'Comm_vacancy-LA_data'!$B:$B,'Comm_vacancy-inputs_1'!$B2336)</f>
        <v>158</v>
      </c>
      <c r="F2336" s="132">
        <f t="shared" si="72"/>
        <v>6.7377398720682297E-2</v>
      </c>
      <c r="G2336" s="108">
        <f t="shared" si="73"/>
        <v>43831</v>
      </c>
    </row>
    <row r="2337" spans="1:7" x14ac:dyDescent="0.35">
      <c r="A2337" s="72" t="s">
        <v>612</v>
      </c>
      <c r="B2337" s="72" t="s">
        <v>613</v>
      </c>
      <c r="C2337" s="72" t="s">
        <v>1095</v>
      </c>
      <c r="D2337" s="72">
        <f>SUMIFS('Comm_vacancy-LA_data'!E:E,'Comm_vacancy-LA_data'!$D:$D,'Comm_vacancy-inputs_1'!$C2337,'Comm_vacancy-LA_data'!$B:$B,'Comm_vacancy-inputs_1'!$B2337)</f>
        <v>2337</v>
      </c>
      <c r="E2337" s="72">
        <f>SUMIFS('Comm_vacancy-LA_data'!F:F,'Comm_vacancy-LA_data'!$D:$D,'Comm_vacancy-inputs_1'!$C2337,'Comm_vacancy-LA_data'!$B:$B,'Comm_vacancy-inputs_1'!$B2337)</f>
        <v>163</v>
      </c>
      <c r="F2337" s="132">
        <f t="shared" si="72"/>
        <v>6.9747539580658963E-2</v>
      </c>
      <c r="G2337" s="108">
        <f t="shared" si="73"/>
        <v>43739</v>
      </c>
    </row>
    <row r="2338" spans="1:7" x14ac:dyDescent="0.35">
      <c r="A2338" s="72" t="s">
        <v>612</v>
      </c>
      <c r="B2338" s="72" t="s">
        <v>613</v>
      </c>
      <c r="C2338" s="72" t="s">
        <v>1096</v>
      </c>
      <c r="D2338" s="72">
        <f>SUMIFS('Comm_vacancy-LA_data'!E:E,'Comm_vacancy-LA_data'!$D:$D,'Comm_vacancy-inputs_1'!$C2338,'Comm_vacancy-LA_data'!$B:$B,'Comm_vacancy-inputs_1'!$B2338)</f>
        <v>2343</v>
      </c>
      <c r="E2338" s="72">
        <f>SUMIFS('Comm_vacancy-LA_data'!F:F,'Comm_vacancy-LA_data'!$D:$D,'Comm_vacancy-inputs_1'!$C2338,'Comm_vacancy-LA_data'!$B:$B,'Comm_vacancy-inputs_1'!$B2338)</f>
        <v>176</v>
      </c>
      <c r="F2338" s="132">
        <f t="shared" si="72"/>
        <v>7.5117370892018781E-2</v>
      </c>
      <c r="G2338" s="108">
        <f t="shared" si="73"/>
        <v>43647</v>
      </c>
    </row>
    <row r="2339" spans="1:7" x14ac:dyDescent="0.35">
      <c r="A2339" s="72" t="s">
        <v>612</v>
      </c>
      <c r="B2339" s="72" t="s">
        <v>613</v>
      </c>
      <c r="C2339" s="72" t="s">
        <v>1097</v>
      </c>
      <c r="D2339" s="72">
        <f>SUMIFS('Comm_vacancy-LA_data'!E:E,'Comm_vacancy-LA_data'!$D:$D,'Comm_vacancy-inputs_1'!$C2339,'Comm_vacancy-LA_data'!$B:$B,'Comm_vacancy-inputs_1'!$B2339)</f>
        <v>2345</v>
      </c>
      <c r="E2339" s="72">
        <f>SUMIFS('Comm_vacancy-LA_data'!F:F,'Comm_vacancy-LA_data'!$D:$D,'Comm_vacancy-inputs_1'!$C2339,'Comm_vacancy-LA_data'!$B:$B,'Comm_vacancy-inputs_1'!$B2339)</f>
        <v>158</v>
      </c>
      <c r="F2339" s="132">
        <f t="shared" si="72"/>
        <v>6.7377398720682297E-2</v>
      </c>
      <c r="G2339" s="108">
        <f t="shared" si="73"/>
        <v>43556</v>
      </c>
    </row>
    <row r="2340" spans="1:7" x14ac:dyDescent="0.35">
      <c r="A2340" s="72" t="s">
        <v>612</v>
      </c>
      <c r="B2340" s="72" t="s">
        <v>613</v>
      </c>
      <c r="C2340" s="72" t="s">
        <v>1098</v>
      </c>
      <c r="D2340" s="72">
        <f>SUMIFS('Comm_vacancy-LA_data'!E:E,'Comm_vacancy-LA_data'!$D:$D,'Comm_vacancy-inputs_1'!$C2340,'Comm_vacancy-LA_data'!$B:$B,'Comm_vacancy-inputs_1'!$B2340)</f>
        <v>2291</v>
      </c>
      <c r="E2340" s="72">
        <f>SUMIFS('Comm_vacancy-LA_data'!F:F,'Comm_vacancy-LA_data'!$D:$D,'Comm_vacancy-inputs_1'!$C2340,'Comm_vacancy-LA_data'!$B:$B,'Comm_vacancy-inputs_1'!$B2340)</f>
        <v>155</v>
      </c>
      <c r="F2340" s="132">
        <f t="shared" si="72"/>
        <v>6.7656045395024011E-2</v>
      </c>
      <c r="G2340" s="108">
        <f t="shared" si="73"/>
        <v>43466</v>
      </c>
    </row>
    <row r="2341" spans="1:7" x14ac:dyDescent="0.35">
      <c r="A2341" s="72" t="s">
        <v>612</v>
      </c>
      <c r="B2341" s="72" t="s">
        <v>613</v>
      </c>
      <c r="C2341" s="72" t="s">
        <v>1099</v>
      </c>
      <c r="D2341" s="72">
        <f>SUMIFS('Comm_vacancy-LA_data'!E:E,'Comm_vacancy-LA_data'!$D:$D,'Comm_vacancy-inputs_1'!$C2341,'Comm_vacancy-LA_data'!$B:$B,'Comm_vacancy-inputs_1'!$B2341)</f>
        <v>2397</v>
      </c>
      <c r="E2341" s="72">
        <f>SUMIFS('Comm_vacancy-LA_data'!F:F,'Comm_vacancy-LA_data'!$D:$D,'Comm_vacancy-inputs_1'!$C2341,'Comm_vacancy-LA_data'!$B:$B,'Comm_vacancy-inputs_1'!$B2341)</f>
        <v>162</v>
      </c>
      <c r="F2341" s="132">
        <f t="shared" si="72"/>
        <v>6.7584480600750937E-2</v>
      </c>
      <c r="G2341" s="108">
        <f t="shared" si="73"/>
        <v>43374</v>
      </c>
    </row>
    <row r="2342" spans="1:7" x14ac:dyDescent="0.35">
      <c r="A2342" s="72" t="s">
        <v>614</v>
      </c>
      <c r="B2342" s="72" t="s">
        <v>615</v>
      </c>
      <c r="C2342" s="72" t="s">
        <v>1088</v>
      </c>
      <c r="D2342" s="72">
        <f>SUMIFS('Comm_vacancy-LA_data'!E:E,'Comm_vacancy-LA_data'!$D:$D,'Comm_vacancy-inputs_1'!$C2342,'Comm_vacancy-LA_data'!$B:$B,'Comm_vacancy-inputs_1'!$B2342)</f>
        <v>4594</v>
      </c>
      <c r="E2342" s="72">
        <f>SUMIFS('Comm_vacancy-LA_data'!F:F,'Comm_vacancy-LA_data'!$D:$D,'Comm_vacancy-inputs_1'!$C2342,'Comm_vacancy-LA_data'!$B:$B,'Comm_vacancy-inputs_1'!$B2342)</f>
        <v>940</v>
      </c>
      <c r="F2342" s="132">
        <f t="shared" si="72"/>
        <v>0.2046147148454506</v>
      </c>
      <c r="G2342" s="108">
        <f t="shared" si="73"/>
        <v>44378</v>
      </c>
    </row>
    <row r="2343" spans="1:7" x14ac:dyDescent="0.35">
      <c r="A2343" s="72" t="s">
        <v>614</v>
      </c>
      <c r="B2343" s="72" t="s">
        <v>615</v>
      </c>
      <c r="C2343" s="72" t="s">
        <v>1089</v>
      </c>
      <c r="D2343" s="72">
        <f>SUMIFS('Comm_vacancy-LA_data'!E:E,'Comm_vacancy-LA_data'!$D:$D,'Comm_vacancy-inputs_1'!$C2343,'Comm_vacancy-LA_data'!$B:$B,'Comm_vacancy-inputs_1'!$B2343)</f>
        <v>4634</v>
      </c>
      <c r="E2343" s="72">
        <f>SUMIFS('Comm_vacancy-LA_data'!F:F,'Comm_vacancy-LA_data'!$D:$D,'Comm_vacancy-inputs_1'!$C2343,'Comm_vacancy-LA_data'!$B:$B,'Comm_vacancy-inputs_1'!$B2343)</f>
        <v>931</v>
      </c>
      <c r="F2343" s="132">
        <f t="shared" si="72"/>
        <v>0.20090634441087613</v>
      </c>
      <c r="G2343" s="108">
        <f t="shared" si="73"/>
        <v>44287</v>
      </c>
    </row>
    <row r="2344" spans="1:7" x14ac:dyDescent="0.35">
      <c r="A2344" s="72" t="s">
        <v>614</v>
      </c>
      <c r="B2344" s="72" t="s">
        <v>615</v>
      </c>
      <c r="C2344" s="72" t="s">
        <v>1090</v>
      </c>
      <c r="D2344" s="72">
        <f>SUMIFS('Comm_vacancy-LA_data'!E:E,'Comm_vacancy-LA_data'!$D:$D,'Comm_vacancy-inputs_1'!$C2344,'Comm_vacancy-LA_data'!$B:$B,'Comm_vacancy-inputs_1'!$B2344)</f>
        <v>4626</v>
      </c>
      <c r="E2344" s="72">
        <f>SUMIFS('Comm_vacancy-LA_data'!F:F,'Comm_vacancy-LA_data'!$D:$D,'Comm_vacancy-inputs_1'!$C2344,'Comm_vacancy-LA_data'!$B:$B,'Comm_vacancy-inputs_1'!$B2344)</f>
        <v>902</v>
      </c>
      <c r="F2344" s="132">
        <f t="shared" si="72"/>
        <v>0.19498486813661911</v>
      </c>
      <c r="G2344" s="108">
        <f t="shared" si="73"/>
        <v>44197</v>
      </c>
    </row>
    <row r="2345" spans="1:7" x14ac:dyDescent="0.35">
      <c r="A2345" s="72" t="s">
        <v>614</v>
      </c>
      <c r="B2345" s="72" t="s">
        <v>615</v>
      </c>
      <c r="C2345" s="72" t="s">
        <v>1091</v>
      </c>
      <c r="D2345" s="72">
        <f>SUMIFS('Comm_vacancy-LA_data'!E:E,'Comm_vacancy-LA_data'!$D:$D,'Comm_vacancy-inputs_1'!$C2345,'Comm_vacancy-LA_data'!$B:$B,'Comm_vacancy-inputs_1'!$B2345)</f>
        <v>4615</v>
      </c>
      <c r="E2345" s="72">
        <f>SUMIFS('Comm_vacancy-LA_data'!F:F,'Comm_vacancy-LA_data'!$D:$D,'Comm_vacancy-inputs_1'!$C2345,'Comm_vacancy-LA_data'!$B:$B,'Comm_vacancy-inputs_1'!$B2345)</f>
        <v>862</v>
      </c>
      <c r="F2345" s="132">
        <f t="shared" si="72"/>
        <v>0.18678223185265438</v>
      </c>
      <c r="G2345" s="108">
        <f t="shared" si="73"/>
        <v>44105</v>
      </c>
    </row>
    <row r="2346" spans="1:7" x14ac:dyDescent="0.35">
      <c r="A2346" s="72" t="s">
        <v>614</v>
      </c>
      <c r="B2346" s="72" t="s">
        <v>615</v>
      </c>
      <c r="C2346" s="72" t="s">
        <v>1092</v>
      </c>
      <c r="D2346" s="72">
        <f>SUMIFS('Comm_vacancy-LA_data'!E:E,'Comm_vacancy-LA_data'!$D:$D,'Comm_vacancy-inputs_1'!$C2346,'Comm_vacancy-LA_data'!$B:$B,'Comm_vacancy-inputs_1'!$B2346)</f>
        <v>4614</v>
      </c>
      <c r="E2346" s="72">
        <f>SUMIFS('Comm_vacancy-LA_data'!F:F,'Comm_vacancy-LA_data'!$D:$D,'Comm_vacancy-inputs_1'!$C2346,'Comm_vacancy-LA_data'!$B:$B,'Comm_vacancy-inputs_1'!$B2346)</f>
        <v>818</v>
      </c>
      <c r="F2346" s="132">
        <f t="shared" si="72"/>
        <v>0.17728651928912006</v>
      </c>
      <c r="G2346" s="108">
        <f t="shared" si="73"/>
        <v>44013</v>
      </c>
    </row>
    <row r="2347" spans="1:7" x14ac:dyDescent="0.35">
      <c r="A2347" s="72" t="s">
        <v>614</v>
      </c>
      <c r="B2347" s="72" t="s">
        <v>615</v>
      </c>
      <c r="C2347" s="72" t="s">
        <v>1093</v>
      </c>
      <c r="D2347" s="72">
        <f>SUMIFS('Comm_vacancy-LA_data'!E:E,'Comm_vacancy-LA_data'!$D:$D,'Comm_vacancy-inputs_1'!$C2347,'Comm_vacancy-LA_data'!$B:$B,'Comm_vacancy-inputs_1'!$B2347)</f>
        <v>4555</v>
      </c>
      <c r="E2347" s="72">
        <f>SUMIFS('Comm_vacancy-LA_data'!F:F,'Comm_vacancy-LA_data'!$D:$D,'Comm_vacancy-inputs_1'!$C2347,'Comm_vacancy-LA_data'!$B:$B,'Comm_vacancy-inputs_1'!$B2347)</f>
        <v>813</v>
      </c>
      <c r="F2347" s="132">
        <f t="shared" si="72"/>
        <v>0.17848518111964873</v>
      </c>
      <c r="G2347" s="108">
        <f t="shared" si="73"/>
        <v>43922</v>
      </c>
    </row>
    <row r="2348" spans="1:7" x14ac:dyDescent="0.35">
      <c r="A2348" s="72" t="s">
        <v>614</v>
      </c>
      <c r="B2348" s="72" t="s">
        <v>615</v>
      </c>
      <c r="C2348" s="72" t="s">
        <v>1094</v>
      </c>
      <c r="D2348" s="72">
        <f>SUMIFS('Comm_vacancy-LA_data'!E:E,'Comm_vacancy-LA_data'!$D:$D,'Comm_vacancy-inputs_1'!$C2348,'Comm_vacancy-LA_data'!$B:$B,'Comm_vacancy-inputs_1'!$B2348)</f>
        <v>4531</v>
      </c>
      <c r="E2348" s="72">
        <f>SUMIFS('Comm_vacancy-LA_data'!F:F,'Comm_vacancy-LA_data'!$D:$D,'Comm_vacancy-inputs_1'!$C2348,'Comm_vacancy-LA_data'!$B:$B,'Comm_vacancy-inputs_1'!$B2348)</f>
        <v>781</v>
      </c>
      <c r="F2348" s="132">
        <f t="shared" si="72"/>
        <v>0.17236813065548445</v>
      </c>
      <c r="G2348" s="108">
        <f t="shared" si="73"/>
        <v>43831</v>
      </c>
    </row>
    <row r="2349" spans="1:7" x14ac:dyDescent="0.35">
      <c r="A2349" s="72" t="s">
        <v>614</v>
      </c>
      <c r="B2349" s="72" t="s">
        <v>615</v>
      </c>
      <c r="C2349" s="72" t="s">
        <v>1095</v>
      </c>
      <c r="D2349" s="72">
        <f>SUMIFS('Comm_vacancy-LA_data'!E:E,'Comm_vacancy-LA_data'!$D:$D,'Comm_vacancy-inputs_1'!$C2349,'Comm_vacancy-LA_data'!$B:$B,'Comm_vacancy-inputs_1'!$B2349)</f>
        <v>4525</v>
      </c>
      <c r="E2349" s="72">
        <f>SUMIFS('Comm_vacancy-LA_data'!F:F,'Comm_vacancy-LA_data'!$D:$D,'Comm_vacancy-inputs_1'!$C2349,'Comm_vacancy-LA_data'!$B:$B,'Comm_vacancy-inputs_1'!$B2349)</f>
        <v>772</v>
      </c>
      <c r="F2349" s="132">
        <f t="shared" si="72"/>
        <v>0.17060773480662983</v>
      </c>
      <c r="G2349" s="108">
        <f t="shared" si="73"/>
        <v>43739</v>
      </c>
    </row>
    <row r="2350" spans="1:7" x14ac:dyDescent="0.35">
      <c r="A2350" s="72" t="s">
        <v>614</v>
      </c>
      <c r="B2350" s="72" t="s">
        <v>615</v>
      </c>
      <c r="C2350" s="72" t="s">
        <v>1096</v>
      </c>
      <c r="D2350" s="72">
        <f>SUMIFS('Comm_vacancy-LA_data'!E:E,'Comm_vacancy-LA_data'!$D:$D,'Comm_vacancy-inputs_1'!$C2350,'Comm_vacancy-LA_data'!$B:$B,'Comm_vacancy-inputs_1'!$B2350)</f>
        <v>4530</v>
      </c>
      <c r="E2350" s="72">
        <f>SUMIFS('Comm_vacancy-LA_data'!F:F,'Comm_vacancy-LA_data'!$D:$D,'Comm_vacancy-inputs_1'!$C2350,'Comm_vacancy-LA_data'!$B:$B,'Comm_vacancy-inputs_1'!$B2350)</f>
        <v>746</v>
      </c>
      <c r="F2350" s="132">
        <f t="shared" si="72"/>
        <v>0.16467991169977925</v>
      </c>
      <c r="G2350" s="108">
        <f t="shared" si="73"/>
        <v>43647</v>
      </c>
    </row>
    <row r="2351" spans="1:7" x14ac:dyDescent="0.35">
      <c r="A2351" s="72" t="s">
        <v>614</v>
      </c>
      <c r="B2351" s="72" t="s">
        <v>615</v>
      </c>
      <c r="C2351" s="72" t="s">
        <v>1097</v>
      </c>
      <c r="D2351" s="72">
        <f>SUMIFS('Comm_vacancy-LA_data'!E:E,'Comm_vacancy-LA_data'!$D:$D,'Comm_vacancy-inputs_1'!$C2351,'Comm_vacancy-LA_data'!$B:$B,'Comm_vacancy-inputs_1'!$B2351)</f>
        <v>4536</v>
      </c>
      <c r="E2351" s="72">
        <f>SUMIFS('Comm_vacancy-LA_data'!F:F,'Comm_vacancy-LA_data'!$D:$D,'Comm_vacancy-inputs_1'!$C2351,'Comm_vacancy-LA_data'!$B:$B,'Comm_vacancy-inputs_1'!$B2351)</f>
        <v>707</v>
      </c>
      <c r="F2351" s="132">
        <f t="shared" si="72"/>
        <v>0.1558641975308642</v>
      </c>
      <c r="G2351" s="108">
        <f t="shared" si="73"/>
        <v>43556</v>
      </c>
    </row>
    <row r="2352" spans="1:7" x14ac:dyDescent="0.35">
      <c r="A2352" s="72" t="s">
        <v>614</v>
      </c>
      <c r="B2352" s="72" t="s">
        <v>615</v>
      </c>
      <c r="C2352" s="72" t="s">
        <v>1098</v>
      </c>
      <c r="D2352" s="72">
        <f>SUMIFS('Comm_vacancy-LA_data'!E:E,'Comm_vacancy-LA_data'!$D:$D,'Comm_vacancy-inputs_1'!$C2352,'Comm_vacancy-LA_data'!$B:$B,'Comm_vacancy-inputs_1'!$B2352)</f>
        <v>4494</v>
      </c>
      <c r="E2352" s="72">
        <f>SUMIFS('Comm_vacancy-LA_data'!F:F,'Comm_vacancy-LA_data'!$D:$D,'Comm_vacancy-inputs_1'!$C2352,'Comm_vacancy-LA_data'!$B:$B,'Comm_vacancy-inputs_1'!$B2352)</f>
        <v>707</v>
      </c>
      <c r="F2352" s="132">
        <f t="shared" si="72"/>
        <v>0.15732087227414329</v>
      </c>
      <c r="G2352" s="108">
        <f t="shared" si="73"/>
        <v>43466</v>
      </c>
    </row>
    <row r="2353" spans="1:7" x14ac:dyDescent="0.35">
      <c r="A2353" s="72" t="s">
        <v>614</v>
      </c>
      <c r="B2353" s="72" t="s">
        <v>615</v>
      </c>
      <c r="C2353" s="72" t="s">
        <v>1099</v>
      </c>
      <c r="D2353" s="72">
        <f>SUMIFS('Comm_vacancy-LA_data'!E:E,'Comm_vacancy-LA_data'!$D:$D,'Comm_vacancy-inputs_1'!$C2353,'Comm_vacancy-LA_data'!$B:$B,'Comm_vacancy-inputs_1'!$B2353)</f>
        <v>4920</v>
      </c>
      <c r="E2353" s="72">
        <f>SUMIFS('Comm_vacancy-LA_data'!F:F,'Comm_vacancy-LA_data'!$D:$D,'Comm_vacancy-inputs_1'!$C2353,'Comm_vacancy-LA_data'!$B:$B,'Comm_vacancy-inputs_1'!$B2353)</f>
        <v>830</v>
      </c>
      <c r="F2353" s="132">
        <f t="shared" si="72"/>
        <v>0.16869918699186992</v>
      </c>
      <c r="G2353" s="108">
        <f t="shared" si="73"/>
        <v>43374</v>
      </c>
    </row>
    <row r="2354" spans="1:7" x14ac:dyDescent="0.35">
      <c r="A2354" s="72" t="s">
        <v>616</v>
      </c>
      <c r="B2354" s="72" t="s">
        <v>617</v>
      </c>
      <c r="C2354" s="72" t="s">
        <v>1088</v>
      </c>
      <c r="D2354" s="72">
        <f>SUMIFS('Comm_vacancy-LA_data'!E:E,'Comm_vacancy-LA_data'!$D:$D,'Comm_vacancy-inputs_1'!$C2354,'Comm_vacancy-LA_data'!$B:$B,'Comm_vacancy-inputs_1'!$B2354)</f>
        <v>3957</v>
      </c>
      <c r="E2354" s="72">
        <f>SUMIFS('Comm_vacancy-LA_data'!F:F,'Comm_vacancy-LA_data'!$D:$D,'Comm_vacancy-inputs_1'!$C2354,'Comm_vacancy-LA_data'!$B:$B,'Comm_vacancy-inputs_1'!$B2354)</f>
        <v>331</v>
      </c>
      <c r="F2354" s="132">
        <f t="shared" si="72"/>
        <v>8.3649229214051046E-2</v>
      </c>
      <c r="G2354" s="108">
        <f t="shared" si="73"/>
        <v>44378</v>
      </c>
    </row>
    <row r="2355" spans="1:7" x14ac:dyDescent="0.35">
      <c r="A2355" s="72" t="s">
        <v>616</v>
      </c>
      <c r="B2355" s="72" t="s">
        <v>617</v>
      </c>
      <c r="C2355" s="72" t="s">
        <v>1089</v>
      </c>
      <c r="D2355" s="72">
        <f>SUMIFS('Comm_vacancy-LA_data'!E:E,'Comm_vacancy-LA_data'!$D:$D,'Comm_vacancy-inputs_1'!$C2355,'Comm_vacancy-LA_data'!$B:$B,'Comm_vacancy-inputs_1'!$B2355)</f>
        <v>3957</v>
      </c>
      <c r="E2355" s="72">
        <f>SUMIFS('Comm_vacancy-LA_data'!F:F,'Comm_vacancy-LA_data'!$D:$D,'Comm_vacancy-inputs_1'!$C2355,'Comm_vacancy-LA_data'!$B:$B,'Comm_vacancy-inputs_1'!$B2355)</f>
        <v>333</v>
      </c>
      <c r="F2355" s="132">
        <f t="shared" si="72"/>
        <v>8.41546626231994E-2</v>
      </c>
      <c r="G2355" s="108">
        <f t="shared" si="73"/>
        <v>44287</v>
      </c>
    </row>
    <row r="2356" spans="1:7" x14ac:dyDescent="0.35">
      <c r="A2356" s="72" t="s">
        <v>616</v>
      </c>
      <c r="B2356" s="72" t="s">
        <v>617</v>
      </c>
      <c r="C2356" s="72" t="s">
        <v>1090</v>
      </c>
      <c r="D2356" s="72">
        <f>SUMIFS('Comm_vacancy-LA_data'!E:E,'Comm_vacancy-LA_data'!$D:$D,'Comm_vacancy-inputs_1'!$C2356,'Comm_vacancy-LA_data'!$B:$B,'Comm_vacancy-inputs_1'!$B2356)</f>
        <v>3952</v>
      </c>
      <c r="E2356" s="72">
        <f>SUMIFS('Comm_vacancy-LA_data'!F:F,'Comm_vacancy-LA_data'!$D:$D,'Comm_vacancy-inputs_1'!$C2356,'Comm_vacancy-LA_data'!$B:$B,'Comm_vacancy-inputs_1'!$B2356)</f>
        <v>350</v>
      </c>
      <c r="F2356" s="132">
        <f t="shared" si="72"/>
        <v>8.856275303643725E-2</v>
      </c>
      <c r="G2356" s="108">
        <f t="shared" si="73"/>
        <v>44197</v>
      </c>
    </row>
    <row r="2357" spans="1:7" x14ac:dyDescent="0.35">
      <c r="A2357" s="72" t="s">
        <v>616</v>
      </c>
      <c r="B2357" s="72" t="s">
        <v>617</v>
      </c>
      <c r="C2357" s="72" t="s">
        <v>1091</v>
      </c>
      <c r="D2357" s="72">
        <f>SUMIFS('Comm_vacancy-LA_data'!E:E,'Comm_vacancy-LA_data'!$D:$D,'Comm_vacancy-inputs_1'!$C2357,'Comm_vacancy-LA_data'!$B:$B,'Comm_vacancy-inputs_1'!$B2357)</f>
        <v>3932</v>
      </c>
      <c r="E2357" s="72">
        <f>SUMIFS('Comm_vacancy-LA_data'!F:F,'Comm_vacancy-LA_data'!$D:$D,'Comm_vacancy-inputs_1'!$C2357,'Comm_vacancy-LA_data'!$B:$B,'Comm_vacancy-inputs_1'!$B2357)</f>
        <v>350</v>
      </c>
      <c r="F2357" s="132">
        <f t="shared" si="72"/>
        <v>8.9013224821973547E-2</v>
      </c>
      <c r="G2357" s="108">
        <f t="shared" si="73"/>
        <v>44105</v>
      </c>
    </row>
    <row r="2358" spans="1:7" x14ac:dyDescent="0.35">
      <c r="A2358" s="72" t="s">
        <v>616</v>
      </c>
      <c r="B2358" s="72" t="s">
        <v>617</v>
      </c>
      <c r="C2358" s="72" t="s">
        <v>1092</v>
      </c>
      <c r="D2358" s="72">
        <f>SUMIFS('Comm_vacancy-LA_data'!E:E,'Comm_vacancy-LA_data'!$D:$D,'Comm_vacancy-inputs_1'!$C2358,'Comm_vacancy-LA_data'!$B:$B,'Comm_vacancy-inputs_1'!$B2358)</f>
        <v>3921</v>
      </c>
      <c r="E2358" s="72">
        <f>SUMIFS('Comm_vacancy-LA_data'!F:F,'Comm_vacancy-LA_data'!$D:$D,'Comm_vacancy-inputs_1'!$C2358,'Comm_vacancy-LA_data'!$B:$B,'Comm_vacancy-inputs_1'!$B2358)</f>
        <v>346</v>
      </c>
      <c r="F2358" s="132">
        <f t="shared" si="72"/>
        <v>8.8242795205304772E-2</v>
      </c>
      <c r="G2358" s="108">
        <f t="shared" si="73"/>
        <v>44013</v>
      </c>
    </row>
    <row r="2359" spans="1:7" x14ac:dyDescent="0.35">
      <c r="A2359" s="72" t="s">
        <v>616</v>
      </c>
      <c r="B2359" s="72" t="s">
        <v>617</v>
      </c>
      <c r="C2359" s="72" t="s">
        <v>1093</v>
      </c>
      <c r="D2359" s="72">
        <f>SUMIFS('Comm_vacancy-LA_data'!E:E,'Comm_vacancy-LA_data'!$D:$D,'Comm_vacancy-inputs_1'!$C2359,'Comm_vacancy-LA_data'!$B:$B,'Comm_vacancy-inputs_1'!$B2359)</f>
        <v>3835</v>
      </c>
      <c r="E2359" s="72">
        <f>SUMIFS('Comm_vacancy-LA_data'!F:F,'Comm_vacancy-LA_data'!$D:$D,'Comm_vacancy-inputs_1'!$C2359,'Comm_vacancy-LA_data'!$B:$B,'Comm_vacancy-inputs_1'!$B2359)</f>
        <v>332</v>
      </c>
      <c r="F2359" s="132">
        <f t="shared" si="72"/>
        <v>8.6571056062581489E-2</v>
      </c>
      <c r="G2359" s="108">
        <f t="shared" si="73"/>
        <v>43922</v>
      </c>
    </row>
    <row r="2360" spans="1:7" x14ac:dyDescent="0.35">
      <c r="A2360" s="72" t="s">
        <v>616</v>
      </c>
      <c r="B2360" s="72" t="s">
        <v>617</v>
      </c>
      <c r="C2360" s="72" t="s">
        <v>1094</v>
      </c>
      <c r="D2360" s="72">
        <f>SUMIFS('Comm_vacancy-LA_data'!E:E,'Comm_vacancy-LA_data'!$D:$D,'Comm_vacancy-inputs_1'!$C2360,'Comm_vacancy-LA_data'!$B:$B,'Comm_vacancy-inputs_1'!$B2360)</f>
        <v>3827</v>
      </c>
      <c r="E2360" s="72">
        <f>SUMIFS('Comm_vacancy-LA_data'!F:F,'Comm_vacancy-LA_data'!$D:$D,'Comm_vacancy-inputs_1'!$C2360,'Comm_vacancy-LA_data'!$B:$B,'Comm_vacancy-inputs_1'!$B2360)</f>
        <v>328</v>
      </c>
      <c r="F2360" s="132">
        <f t="shared" si="72"/>
        <v>8.5706819963417821E-2</v>
      </c>
      <c r="G2360" s="108">
        <f t="shared" si="73"/>
        <v>43831</v>
      </c>
    </row>
    <row r="2361" spans="1:7" x14ac:dyDescent="0.35">
      <c r="A2361" s="72" t="s">
        <v>616</v>
      </c>
      <c r="B2361" s="72" t="s">
        <v>617</v>
      </c>
      <c r="C2361" s="72" t="s">
        <v>1095</v>
      </c>
      <c r="D2361" s="72">
        <f>SUMIFS('Comm_vacancy-LA_data'!E:E,'Comm_vacancy-LA_data'!$D:$D,'Comm_vacancy-inputs_1'!$C2361,'Comm_vacancy-LA_data'!$B:$B,'Comm_vacancy-inputs_1'!$B2361)</f>
        <v>3815</v>
      </c>
      <c r="E2361" s="72">
        <f>SUMIFS('Comm_vacancy-LA_data'!F:F,'Comm_vacancy-LA_data'!$D:$D,'Comm_vacancy-inputs_1'!$C2361,'Comm_vacancy-LA_data'!$B:$B,'Comm_vacancy-inputs_1'!$B2361)</f>
        <v>320</v>
      </c>
      <c r="F2361" s="132">
        <f t="shared" si="72"/>
        <v>8.3879423328964614E-2</v>
      </c>
      <c r="G2361" s="108">
        <f t="shared" si="73"/>
        <v>43739</v>
      </c>
    </row>
    <row r="2362" spans="1:7" x14ac:dyDescent="0.35">
      <c r="A2362" s="72" t="s">
        <v>616</v>
      </c>
      <c r="B2362" s="72" t="s">
        <v>617</v>
      </c>
      <c r="C2362" s="72" t="s">
        <v>1096</v>
      </c>
      <c r="D2362" s="72">
        <f>SUMIFS('Comm_vacancy-LA_data'!E:E,'Comm_vacancy-LA_data'!$D:$D,'Comm_vacancy-inputs_1'!$C2362,'Comm_vacancy-LA_data'!$B:$B,'Comm_vacancy-inputs_1'!$B2362)</f>
        <v>3810</v>
      </c>
      <c r="E2362" s="72">
        <f>SUMIFS('Comm_vacancy-LA_data'!F:F,'Comm_vacancy-LA_data'!$D:$D,'Comm_vacancy-inputs_1'!$C2362,'Comm_vacancy-LA_data'!$B:$B,'Comm_vacancy-inputs_1'!$B2362)</f>
        <v>296</v>
      </c>
      <c r="F2362" s="132">
        <f t="shared" si="72"/>
        <v>7.769028871391076E-2</v>
      </c>
      <c r="G2362" s="108">
        <f t="shared" si="73"/>
        <v>43647</v>
      </c>
    </row>
    <row r="2363" spans="1:7" x14ac:dyDescent="0.35">
      <c r="A2363" s="72" t="s">
        <v>616</v>
      </c>
      <c r="B2363" s="72" t="s">
        <v>617</v>
      </c>
      <c r="C2363" s="72" t="s">
        <v>1097</v>
      </c>
      <c r="D2363" s="72">
        <f>SUMIFS('Comm_vacancy-LA_data'!E:E,'Comm_vacancy-LA_data'!$D:$D,'Comm_vacancy-inputs_1'!$C2363,'Comm_vacancy-LA_data'!$B:$B,'Comm_vacancy-inputs_1'!$B2363)</f>
        <v>3803</v>
      </c>
      <c r="E2363" s="72">
        <f>SUMIFS('Comm_vacancy-LA_data'!F:F,'Comm_vacancy-LA_data'!$D:$D,'Comm_vacancy-inputs_1'!$C2363,'Comm_vacancy-LA_data'!$B:$B,'Comm_vacancy-inputs_1'!$B2363)</f>
        <v>302</v>
      </c>
      <c r="F2363" s="132">
        <f t="shared" si="72"/>
        <v>7.9410991322640026E-2</v>
      </c>
      <c r="G2363" s="108">
        <f t="shared" si="73"/>
        <v>43556</v>
      </c>
    </row>
    <row r="2364" spans="1:7" x14ac:dyDescent="0.35">
      <c r="A2364" s="72" t="s">
        <v>616</v>
      </c>
      <c r="B2364" s="72" t="s">
        <v>617</v>
      </c>
      <c r="C2364" s="72" t="s">
        <v>1098</v>
      </c>
      <c r="D2364" s="72">
        <f>SUMIFS('Comm_vacancy-LA_data'!E:E,'Comm_vacancy-LA_data'!$D:$D,'Comm_vacancy-inputs_1'!$C2364,'Comm_vacancy-LA_data'!$B:$B,'Comm_vacancy-inputs_1'!$B2364)</f>
        <v>3762</v>
      </c>
      <c r="E2364" s="72">
        <f>SUMIFS('Comm_vacancy-LA_data'!F:F,'Comm_vacancy-LA_data'!$D:$D,'Comm_vacancy-inputs_1'!$C2364,'Comm_vacancy-LA_data'!$B:$B,'Comm_vacancy-inputs_1'!$B2364)</f>
        <v>294</v>
      </c>
      <c r="F2364" s="132">
        <f t="shared" si="72"/>
        <v>7.8149920255183414E-2</v>
      </c>
      <c r="G2364" s="108">
        <f t="shared" si="73"/>
        <v>43466</v>
      </c>
    </row>
    <row r="2365" spans="1:7" x14ac:dyDescent="0.35">
      <c r="A2365" s="72" t="s">
        <v>616</v>
      </c>
      <c r="B2365" s="72" t="s">
        <v>617</v>
      </c>
      <c r="C2365" s="72" t="s">
        <v>1099</v>
      </c>
      <c r="D2365" s="72">
        <f>SUMIFS('Comm_vacancy-LA_data'!E:E,'Comm_vacancy-LA_data'!$D:$D,'Comm_vacancy-inputs_1'!$C2365,'Comm_vacancy-LA_data'!$B:$B,'Comm_vacancy-inputs_1'!$B2365)</f>
        <v>3967</v>
      </c>
      <c r="E2365" s="72">
        <f>SUMIFS('Comm_vacancy-LA_data'!F:F,'Comm_vacancy-LA_data'!$D:$D,'Comm_vacancy-inputs_1'!$C2365,'Comm_vacancy-LA_data'!$B:$B,'Comm_vacancy-inputs_1'!$B2365)</f>
        <v>332</v>
      </c>
      <c r="F2365" s="132">
        <f t="shared" si="72"/>
        <v>8.3690446180993194E-2</v>
      </c>
      <c r="G2365" s="108">
        <f t="shared" si="73"/>
        <v>43374</v>
      </c>
    </row>
    <row r="2366" spans="1:7" x14ac:dyDescent="0.35">
      <c r="A2366" s="72" t="s">
        <v>618</v>
      </c>
      <c r="B2366" s="72" t="s">
        <v>619</v>
      </c>
      <c r="C2366" s="72" t="s">
        <v>1088</v>
      </c>
      <c r="D2366" s="72">
        <f>SUMIFS('Comm_vacancy-LA_data'!E:E,'Comm_vacancy-LA_data'!$D:$D,'Comm_vacancy-inputs_1'!$C2366,'Comm_vacancy-LA_data'!$B:$B,'Comm_vacancy-inputs_1'!$B2366)</f>
        <v>2955</v>
      </c>
      <c r="E2366" s="72">
        <f>SUMIFS('Comm_vacancy-LA_data'!F:F,'Comm_vacancy-LA_data'!$D:$D,'Comm_vacancy-inputs_1'!$C2366,'Comm_vacancy-LA_data'!$B:$B,'Comm_vacancy-inputs_1'!$B2366)</f>
        <v>249</v>
      </c>
      <c r="F2366" s="132">
        <f t="shared" si="72"/>
        <v>8.4263959390862939E-2</v>
      </c>
      <c r="G2366" s="108">
        <f t="shared" si="73"/>
        <v>44378</v>
      </c>
    </row>
    <row r="2367" spans="1:7" x14ac:dyDescent="0.35">
      <c r="A2367" s="72" t="s">
        <v>618</v>
      </c>
      <c r="B2367" s="72" t="s">
        <v>619</v>
      </c>
      <c r="C2367" s="72" t="s">
        <v>1089</v>
      </c>
      <c r="D2367" s="72">
        <f>SUMIFS('Comm_vacancy-LA_data'!E:E,'Comm_vacancy-LA_data'!$D:$D,'Comm_vacancy-inputs_1'!$C2367,'Comm_vacancy-LA_data'!$B:$B,'Comm_vacancy-inputs_1'!$B2367)</f>
        <v>2954</v>
      </c>
      <c r="E2367" s="72">
        <f>SUMIFS('Comm_vacancy-LA_data'!F:F,'Comm_vacancy-LA_data'!$D:$D,'Comm_vacancy-inputs_1'!$C2367,'Comm_vacancy-LA_data'!$B:$B,'Comm_vacancy-inputs_1'!$B2367)</f>
        <v>250</v>
      </c>
      <c r="F2367" s="132">
        <f t="shared" si="72"/>
        <v>8.4631008801624913E-2</v>
      </c>
      <c r="G2367" s="108">
        <f t="shared" si="73"/>
        <v>44287</v>
      </c>
    </row>
    <row r="2368" spans="1:7" x14ac:dyDescent="0.35">
      <c r="A2368" s="72" t="s">
        <v>618</v>
      </c>
      <c r="B2368" s="72" t="s">
        <v>619</v>
      </c>
      <c r="C2368" s="72" t="s">
        <v>1090</v>
      </c>
      <c r="D2368" s="72">
        <f>SUMIFS('Comm_vacancy-LA_data'!E:E,'Comm_vacancy-LA_data'!$D:$D,'Comm_vacancy-inputs_1'!$C2368,'Comm_vacancy-LA_data'!$B:$B,'Comm_vacancy-inputs_1'!$B2368)</f>
        <v>2952</v>
      </c>
      <c r="E2368" s="72">
        <f>SUMIFS('Comm_vacancy-LA_data'!F:F,'Comm_vacancy-LA_data'!$D:$D,'Comm_vacancy-inputs_1'!$C2368,'Comm_vacancy-LA_data'!$B:$B,'Comm_vacancy-inputs_1'!$B2368)</f>
        <v>252</v>
      </c>
      <c r="F2368" s="132">
        <f t="shared" si="72"/>
        <v>8.5365853658536592E-2</v>
      </c>
      <c r="G2368" s="108">
        <f t="shared" si="73"/>
        <v>44197</v>
      </c>
    </row>
    <row r="2369" spans="1:7" x14ac:dyDescent="0.35">
      <c r="A2369" s="72" t="s">
        <v>618</v>
      </c>
      <c r="B2369" s="72" t="s">
        <v>619</v>
      </c>
      <c r="C2369" s="72" t="s">
        <v>1091</v>
      </c>
      <c r="D2369" s="72">
        <f>SUMIFS('Comm_vacancy-LA_data'!E:E,'Comm_vacancy-LA_data'!$D:$D,'Comm_vacancy-inputs_1'!$C2369,'Comm_vacancy-LA_data'!$B:$B,'Comm_vacancy-inputs_1'!$B2369)</f>
        <v>2948</v>
      </c>
      <c r="E2369" s="72">
        <f>SUMIFS('Comm_vacancy-LA_data'!F:F,'Comm_vacancy-LA_data'!$D:$D,'Comm_vacancy-inputs_1'!$C2369,'Comm_vacancy-LA_data'!$B:$B,'Comm_vacancy-inputs_1'!$B2369)</f>
        <v>252</v>
      </c>
      <c r="F2369" s="132">
        <f t="shared" si="72"/>
        <v>8.5481682496607869E-2</v>
      </c>
      <c r="G2369" s="108">
        <f t="shared" si="73"/>
        <v>44105</v>
      </c>
    </row>
    <row r="2370" spans="1:7" x14ac:dyDescent="0.35">
      <c r="A2370" s="72" t="s">
        <v>618</v>
      </c>
      <c r="B2370" s="72" t="s">
        <v>619</v>
      </c>
      <c r="C2370" s="72" t="s">
        <v>1092</v>
      </c>
      <c r="D2370" s="72">
        <f>SUMIFS('Comm_vacancy-LA_data'!E:E,'Comm_vacancy-LA_data'!$D:$D,'Comm_vacancy-inputs_1'!$C2370,'Comm_vacancy-LA_data'!$B:$B,'Comm_vacancy-inputs_1'!$B2370)</f>
        <v>2938</v>
      </c>
      <c r="E2370" s="72">
        <f>SUMIFS('Comm_vacancy-LA_data'!F:F,'Comm_vacancy-LA_data'!$D:$D,'Comm_vacancy-inputs_1'!$C2370,'Comm_vacancy-LA_data'!$B:$B,'Comm_vacancy-inputs_1'!$B2370)</f>
        <v>259</v>
      </c>
      <c r="F2370" s="132">
        <f t="shared" si="72"/>
        <v>8.8155207624234178E-2</v>
      </c>
      <c r="G2370" s="108">
        <f t="shared" si="73"/>
        <v>44013</v>
      </c>
    </row>
    <row r="2371" spans="1:7" x14ac:dyDescent="0.35">
      <c r="A2371" s="72" t="s">
        <v>618</v>
      </c>
      <c r="B2371" s="72" t="s">
        <v>619</v>
      </c>
      <c r="C2371" s="72" t="s">
        <v>1093</v>
      </c>
      <c r="D2371" s="72">
        <f>SUMIFS('Comm_vacancy-LA_data'!E:E,'Comm_vacancy-LA_data'!$D:$D,'Comm_vacancy-inputs_1'!$C2371,'Comm_vacancy-LA_data'!$B:$B,'Comm_vacancy-inputs_1'!$B2371)</f>
        <v>2917</v>
      </c>
      <c r="E2371" s="72">
        <f>SUMIFS('Comm_vacancy-LA_data'!F:F,'Comm_vacancy-LA_data'!$D:$D,'Comm_vacancy-inputs_1'!$C2371,'Comm_vacancy-LA_data'!$B:$B,'Comm_vacancy-inputs_1'!$B2371)</f>
        <v>256</v>
      </c>
      <c r="F2371" s="132">
        <f t="shared" ref="F2371:F2434" si="74">IF(E2371&lt;&gt;0,E2371/D2371,"-")</f>
        <v>8.7761398697291743E-2</v>
      </c>
      <c r="G2371" s="108">
        <f t="shared" ref="G2371:G2434" si="75">DATE(LEFT(C2371,4),RIGHT(LEFT(C2371,7),2),1)</f>
        <v>43922</v>
      </c>
    </row>
    <row r="2372" spans="1:7" x14ac:dyDescent="0.35">
      <c r="A2372" s="72" t="s">
        <v>618</v>
      </c>
      <c r="B2372" s="72" t="s">
        <v>619</v>
      </c>
      <c r="C2372" s="72" t="s">
        <v>1094</v>
      </c>
      <c r="D2372" s="72">
        <f>SUMIFS('Comm_vacancy-LA_data'!E:E,'Comm_vacancy-LA_data'!$D:$D,'Comm_vacancy-inputs_1'!$C2372,'Comm_vacancy-LA_data'!$B:$B,'Comm_vacancy-inputs_1'!$B2372)</f>
        <v>2891</v>
      </c>
      <c r="E2372" s="72">
        <f>SUMIFS('Comm_vacancy-LA_data'!F:F,'Comm_vacancy-LA_data'!$D:$D,'Comm_vacancy-inputs_1'!$C2372,'Comm_vacancy-LA_data'!$B:$B,'Comm_vacancy-inputs_1'!$B2372)</f>
        <v>259</v>
      </c>
      <c r="F2372" s="132">
        <f t="shared" si="74"/>
        <v>8.9588377723970949E-2</v>
      </c>
      <c r="G2372" s="108">
        <f t="shared" si="75"/>
        <v>43831</v>
      </c>
    </row>
    <row r="2373" spans="1:7" x14ac:dyDescent="0.35">
      <c r="A2373" s="72" t="s">
        <v>618</v>
      </c>
      <c r="B2373" s="72" t="s">
        <v>619</v>
      </c>
      <c r="C2373" s="72" t="s">
        <v>1095</v>
      </c>
      <c r="D2373" s="72">
        <f>SUMIFS('Comm_vacancy-LA_data'!E:E,'Comm_vacancy-LA_data'!$D:$D,'Comm_vacancy-inputs_1'!$C2373,'Comm_vacancy-LA_data'!$B:$B,'Comm_vacancy-inputs_1'!$B2373)</f>
        <v>2880</v>
      </c>
      <c r="E2373" s="72">
        <f>SUMIFS('Comm_vacancy-LA_data'!F:F,'Comm_vacancy-LA_data'!$D:$D,'Comm_vacancy-inputs_1'!$C2373,'Comm_vacancy-LA_data'!$B:$B,'Comm_vacancy-inputs_1'!$B2373)</f>
        <v>266</v>
      </c>
      <c r="F2373" s="132">
        <f t="shared" si="74"/>
        <v>9.2361111111111116E-2</v>
      </c>
      <c r="G2373" s="108">
        <f t="shared" si="75"/>
        <v>43739</v>
      </c>
    </row>
    <row r="2374" spans="1:7" x14ac:dyDescent="0.35">
      <c r="A2374" s="72" t="s">
        <v>618</v>
      </c>
      <c r="B2374" s="72" t="s">
        <v>619</v>
      </c>
      <c r="C2374" s="72" t="s">
        <v>1096</v>
      </c>
      <c r="D2374" s="72">
        <f>SUMIFS('Comm_vacancy-LA_data'!E:E,'Comm_vacancy-LA_data'!$D:$D,'Comm_vacancy-inputs_1'!$C2374,'Comm_vacancy-LA_data'!$B:$B,'Comm_vacancy-inputs_1'!$B2374)</f>
        <v>2892</v>
      </c>
      <c r="E2374" s="72">
        <f>SUMIFS('Comm_vacancy-LA_data'!F:F,'Comm_vacancy-LA_data'!$D:$D,'Comm_vacancy-inputs_1'!$C2374,'Comm_vacancy-LA_data'!$B:$B,'Comm_vacancy-inputs_1'!$B2374)</f>
        <v>266</v>
      </c>
      <c r="F2374" s="132">
        <f t="shared" si="74"/>
        <v>9.1977869986168748E-2</v>
      </c>
      <c r="G2374" s="108">
        <f t="shared" si="75"/>
        <v>43647</v>
      </c>
    </row>
    <row r="2375" spans="1:7" x14ac:dyDescent="0.35">
      <c r="A2375" s="72" t="s">
        <v>618</v>
      </c>
      <c r="B2375" s="72" t="s">
        <v>619</v>
      </c>
      <c r="C2375" s="72" t="s">
        <v>1097</v>
      </c>
      <c r="D2375" s="72">
        <f>SUMIFS('Comm_vacancy-LA_data'!E:E,'Comm_vacancy-LA_data'!$D:$D,'Comm_vacancy-inputs_1'!$C2375,'Comm_vacancy-LA_data'!$B:$B,'Comm_vacancy-inputs_1'!$B2375)</f>
        <v>2890</v>
      </c>
      <c r="E2375" s="72">
        <f>SUMIFS('Comm_vacancy-LA_data'!F:F,'Comm_vacancy-LA_data'!$D:$D,'Comm_vacancy-inputs_1'!$C2375,'Comm_vacancy-LA_data'!$B:$B,'Comm_vacancy-inputs_1'!$B2375)</f>
        <v>240</v>
      </c>
      <c r="F2375" s="132">
        <f t="shared" si="74"/>
        <v>8.3044982698961933E-2</v>
      </c>
      <c r="G2375" s="108">
        <f t="shared" si="75"/>
        <v>43556</v>
      </c>
    </row>
    <row r="2376" spans="1:7" x14ac:dyDescent="0.35">
      <c r="A2376" s="72" t="s">
        <v>618</v>
      </c>
      <c r="B2376" s="72" t="s">
        <v>619</v>
      </c>
      <c r="C2376" s="72" t="s">
        <v>1098</v>
      </c>
      <c r="D2376" s="72">
        <f>SUMIFS('Comm_vacancy-LA_data'!E:E,'Comm_vacancy-LA_data'!$D:$D,'Comm_vacancy-inputs_1'!$C2376,'Comm_vacancy-LA_data'!$B:$B,'Comm_vacancy-inputs_1'!$B2376)</f>
        <v>2880</v>
      </c>
      <c r="E2376" s="72">
        <f>SUMIFS('Comm_vacancy-LA_data'!F:F,'Comm_vacancy-LA_data'!$D:$D,'Comm_vacancy-inputs_1'!$C2376,'Comm_vacancy-LA_data'!$B:$B,'Comm_vacancy-inputs_1'!$B2376)</f>
        <v>243</v>
      </c>
      <c r="F2376" s="132">
        <f t="shared" si="74"/>
        <v>8.4375000000000006E-2</v>
      </c>
      <c r="G2376" s="108">
        <f t="shared" si="75"/>
        <v>43466</v>
      </c>
    </row>
    <row r="2377" spans="1:7" x14ac:dyDescent="0.35">
      <c r="A2377" s="72" t="s">
        <v>618</v>
      </c>
      <c r="B2377" s="72" t="s">
        <v>619</v>
      </c>
      <c r="C2377" s="72" t="s">
        <v>1099</v>
      </c>
      <c r="D2377" s="72">
        <f>SUMIFS('Comm_vacancy-LA_data'!E:E,'Comm_vacancy-LA_data'!$D:$D,'Comm_vacancy-inputs_1'!$C2377,'Comm_vacancy-LA_data'!$B:$B,'Comm_vacancy-inputs_1'!$B2377)</f>
        <v>2962</v>
      </c>
      <c r="E2377" s="72">
        <f>SUMIFS('Comm_vacancy-LA_data'!F:F,'Comm_vacancy-LA_data'!$D:$D,'Comm_vacancy-inputs_1'!$C2377,'Comm_vacancy-LA_data'!$B:$B,'Comm_vacancy-inputs_1'!$B2377)</f>
        <v>248</v>
      </c>
      <c r="F2377" s="132">
        <f t="shared" si="74"/>
        <v>8.37272113436867E-2</v>
      </c>
      <c r="G2377" s="108">
        <f t="shared" si="75"/>
        <v>43374</v>
      </c>
    </row>
    <row r="2378" spans="1:7" x14ac:dyDescent="0.35">
      <c r="A2378" s="72" t="s">
        <v>622</v>
      </c>
      <c r="B2378" s="72" t="s">
        <v>623</v>
      </c>
      <c r="C2378" s="72" t="s">
        <v>1088</v>
      </c>
      <c r="D2378" s="72">
        <f>SUMIFS('Comm_vacancy-LA_data'!E:E,'Comm_vacancy-LA_data'!$D:$D,'Comm_vacancy-inputs_1'!$C2378,'Comm_vacancy-LA_data'!$B:$B,'Comm_vacancy-inputs_1'!$B2378)</f>
        <v>4663</v>
      </c>
      <c r="E2378" s="72">
        <f>SUMIFS('Comm_vacancy-LA_data'!F:F,'Comm_vacancy-LA_data'!$D:$D,'Comm_vacancy-inputs_1'!$C2378,'Comm_vacancy-LA_data'!$B:$B,'Comm_vacancy-inputs_1'!$B2378)</f>
        <v>818</v>
      </c>
      <c r="F2378" s="132">
        <f t="shared" si="74"/>
        <v>0.17542354707269997</v>
      </c>
      <c r="G2378" s="108">
        <f t="shared" si="75"/>
        <v>44378</v>
      </c>
    </row>
    <row r="2379" spans="1:7" x14ac:dyDescent="0.35">
      <c r="A2379" s="72" t="s">
        <v>622</v>
      </c>
      <c r="B2379" s="72" t="s">
        <v>623</v>
      </c>
      <c r="C2379" s="72" t="s">
        <v>1089</v>
      </c>
      <c r="D2379" s="72">
        <f>SUMIFS('Comm_vacancy-LA_data'!E:E,'Comm_vacancy-LA_data'!$D:$D,'Comm_vacancy-inputs_1'!$C2379,'Comm_vacancy-LA_data'!$B:$B,'Comm_vacancy-inputs_1'!$B2379)</f>
        <v>4651</v>
      </c>
      <c r="E2379" s="72">
        <f>SUMIFS('Comm_vacancy-LA_data'!F:F,'Comm_vacancy-LA_data'!$D:$D,'Comm_vacancy-inputs_1'!$C2379,'Comm_vacancy-LA_data'!$B:$B,'Comm_vacancy-inputs_1'!$B2379)</f>
        <v>804</v>
      </c>
      <c r="F2379" s="132">
        <f t="shared" si="74"/>
        <v>0.17286605031176092</v>
      </c>
      <c r="G2379" s="108">
        <f t="shared" si="75"/>
        <v>44287</v>
      </c>
    </row>
    <row r="2380" spans="1:7" x14ac:dyDescent="0.35">
      <c r="A2380" s="72" t="s">
        <v>622</v>
      </c>
      <c r="B2380" s="72" t="s">
        <v>623</v>
      </c>
      <c r="C2380" s="72" t="s">
        <v>1090</v>
      </c>
      <c r="D2380" s="72">
        <f>SUMIFS('Comm_vacancy-LA_data'!E:E,'Comm_vacancy-LA_data'!$D:$D,'Comm_vacancy-inputs_1'!$C2380,'Comm_vacancy-LA_data'!$B:$B,'Comm_vacancy-inputs_1'!$B2380)</f>
        <v>4652</v>
      </c>
      <c r="E2380" s="72">
        <f>SUMIFS('Comm_vacancy-LA_data'!F:F,'Comm_vacancy-LA_data'!$D:$D,'Comm_vacancy-inputs_1'!$C2380,'Comm_vacancy-LA_data'!$B:$B,'Comm_vacancy-inputs_1'!$B2380)</f>
        <v>786</v>
      </c>
      <c r="F2380" s="132">
        <f t="shared" si="74"/>
        <v>0.16895958727429064</v>
      </c>
      <c r="G2380" s="108">
        <f t="shared" si="75"/>
        <v>44197</v>
      </c>
    </row>
    <row r="2381" spans="1:7" x14ac:dyDescent="0.35">
      <c r="A2381" s="72" t="s">
        <v>622</v>
      </c>
      <c r="B2381" s="72" t="s">
        <v>623</v>
      </c>
      <c r="C2381" s="72" t="s">
        <v>1091</v>
      </c>
      <c r="D2381" s="72">
        <f>SUMIFS('Comm_vacancy-LA_data'!E:E,'Comm_vacancy-LA_data'!$D:$D,'Comm_vacancy-inputs_1'!$C2381,'Comm_vacancy-LA_data'!$B:$B,'Comm_vacancy-inputs_1'!$B2381)</f>
        <v>4649</v>
      </c>
      <c r="E2381" s="72">
        <f>SUMIFS('Comm_vacancy-LA_data'!F:F,'Comm_vacancy-LA_data'!$D:$D,'Comm_vacancy-inputs_1'!$C2381,'Comm_vacancy-LA_data'!$B:$B,'Comm_vacancy-inputs_1'!$B2381)</f>
        <v>751</v>
      </c>
      <c r="F2381" s="132">
        <f t="shared" si="74"/>
        <v>0.16154011615401162</v>
      </c>
      <c r="G2381" s="108">
        <f t="shared" si="75"/>
        <v>44105</v>
      </c>
    </row>
    <row r="2382" spans="1:7" x14ac:dyDescent="0.35">
      <c r="A2382" s="72" t="s">
        <v>622</v>
      </c>
      <c r="B2382" s="72" t="s">
        <v>623</v>
      </c>
      <c r="C2382" s="72" t="s">
        <v>1092</v>
      </c>
      <c r="D2382" s="72">
        <f>SUMIFS('Comm_vacancy-LA_data'!E:E,'Comm_vacancy-LA_data'!$D:$D,'Comm_vacancy-inputs_1'!$C2382,'Comm_vacancy-LA_data'!$B:$B,'Comm_vacancy-inputs_1'!$B2382)</f>
        <v>4643</v>
      </c>
      <c r="E2382" s="72">
        <f>SUMIFS('Comm_vacancy-LA_data'!F:F,'Comm_vacancy-LA_data'!$D:$D,'Comm_vacancy-inputs_1'!$C2382,'Comm_vacancy-LA_data'!$B:$B,'Comm_vacancy-inputs_1'!$B2382)</f>
        <v>712</v>
      </c>
      <c r="F2382" s="132">
        <f t="shared" si="74"/>
        <v>0.1533491277191471</v>
      </c>
      <c r="G2382" s="108">
        <f t="shared" si="75"/>
        <v>44013</v>
      </c>
    </row>
    <row r="2383" spans="1:7" x14ac:dyDescent="0.35">
      <c r="A2383" s="72" t="s">
        <v>622</v>
      </c>
      <c r="B2383" s="72" t="s">
        <v>623</v>
      </c>
      <c r="C2383" s="72" t="s">
        <v>1093</v>
      </c>
      <c r="D2383" s="72">
        <f>SUMIFS('Comm_vacancy-LA_data'!E:E,'Comm_vacancy-LA_data'!$D:$D,'Comm_vacancy-inputs_1'!$C2383,'Comm_vacancy-LA_data'!$B:$B,'Comm_vacancy-inputs_1'!$B2383)</f>
        <v>4652</v>
      </c>
      <c r="E2383" s="72">
        <f>SUMIFS('Comm_vacancy-LA_data'!F:F,'Comm_vacancy-LA_data'!$D:$D,'Comm_vacancy-inputs_1'!$C2383,'Comm_vacancy-LA_data'!$B:$B,'Comm_vacancy-inputs_1'!$B2383)</f>
        <v>737</v>
      </c>
      <c r="F2383" s="132">
        <f t="shared" si="74"/>
        <v>0.15842648323301806</v>
      </c>
      <c r="G2383" s="108">
        <f t="shared" si="75"/>
        <v>43922</v>
      </c>
    </row>
    <row r="2384" spans="1:7" x14ac:dyDescent="0.35">
      <c r="A2384" s="72" t="s">
        <v>622</v>
      </c>
      <c r="B2384" s="72" t="s">
        <v>623</v>
      </c>
      <c r="C2384" s="72" t="s">
        <v>1094</v>
      </c>
      <c r="D2384" s="72">
        <f>SUMIFS('Comm_vacancy-LA_data'!E:E,'Comm_vacancy-LA_data'!$D:$D,'Comm_vacancy-inputs_1'!$C2384,'Comm_vacancy-LA_data'!$B:$B,'Comm_vacancy-inputs_1'!$B2384)</f>
        <v>4616</v>
      </c>
      <c r="E2384" s="72">
        <f>SUMIFS('Comm_vacancy-LA_data'!F:F,'Comm_vacancy-LA_data'!$D:$D,'Comm_vacancy-inputs_1'!$C2384,'Comm_vacancy-LA_data'!$B:$B,'Comm_vacancy-inputs_1'!$B2384)</f>
        <v>685</v>
      </c>
      <c r="F2384" s="132">
        <f t="shared" si="74"/>
        <v>0.14839688041594454</v>
      </c>
      <c r="G2384" s="108">
        <f t="shared" si="75"/>
        <v>43831</v>
      </c>
    </row>
    <row r="2385" spans="1:7" x14ac:dyDescent="0.35">
      <c r="A2385" s="72" t="s">
        <v>622</v>
      </c>
      <c r="B2385" s="72" t="s">
        <v>623</v>
      </c>
      <c r="C2385" s="72" t="s">
        <v>1095</v>
      </c>
      <c r="D2385" s="72">
        <f>SUMIFS('Comm_vacancy-LA_data'!E:E,'Comm_vacancy-LA_data'!$D:$D,'Comm_vacancy-inputs_1'!$C2385,'Comm_vacancy-LA_data'!$B:$B,'Comm_vacancy-inputs_1'!$B2385)</f>
        <v>4625</v>
      </c>
      <c r="E2385" s="72">
        <f>SUMIFS('Comm_vacancy-LA_data'!F:F,'Comm_vacancy-LA_data'!$D:$D,'Comm_vacancy-inputs_1'!$C2385,'Comm_vacancy-LA_data'!$B:$B,'Comm_vacancy-inputs_1'!$B2385)</f>
        <v>690</v>
      </c>
      <c r="F2385" s="132">
        <f t="shared" si="74"/>
        <v>0.14918918918918919</v>
      </c>
      <c r="G2385" s="108">
        <f t="shared" si="75"/>
        <v>43739</v>
      </c>
    </row>
    <row r="2386" spans="1:7" x14ac:dyDescent="0.35">
      <c r="A2386" s="72" t="s">
        <v>622</v>
      </c>
      <c r="B2386" s="72" t="s">
        <v>623</v>
      </c>
      <c r="C2386" s="72" t="s">
        <v>1096</v>
      </c>
      <c r="D2386" s="72">
        <f>SUMIFS('Comm_vacancy-LA_data'!E:E,'Comm_vacancy-LA_data'!$D:$D,'Comm_vacancy-inputs_1'!$C2386,'Comm_vacancy-LA_data'!$B:$B,'Comm_vacancy-inputs_1'!$B2386)</f>
        <v>4618</v>
      </c>
      <c r="E2386" s="72">
        <f>SUMIFS('Comm_vacancy-LA_data'!F:F,'Comm_vacancy-LA_data'!$D:$D,'Comm_vacancy-inputs_1'!$C2386,'Comm_vacancy-LA_data'!$B:$B,'Comm_vacancy-inputs_1'!$B2386)</f>
        <v>659</v>
      </c>
      <c r="F2386" s="132">
        <f t="shared" si="74"/>
        <v>0.14270246860112604</v>
      </c>
      <c r="G2386" s="108">
        <f t="shared" si="75"/>
        <v>43647</v>
      </c>
    </row>
    <row r="2387" spans="1:7" x14ac:dyDescent="0.35">
      <c r="A2387" s="72" t="s">
        <v>622</v>
      </c>
      <c r="B2387" s="72" t="s">
        <v>623</v>
      </c>
      <c r="C2387" s="72" t="s">
        <v>1097</v>
      </c>
      <c r="D2387" s="72">
        <f>SUMIFS('Comm_vacancy-LA_data'!E:E,'Comm_vacancy-LA_data'!$D:$D,'Comm_vacancy-inputs_1'!$C2387,'Comm_vacancy-LA_data'!$B:$B,'Comm_vacancy-inputs_1'!$B2387)</f>
        <v>4612</v>
      </c>
      <c r="E2387" s="72">
        <f>SUMIFS('Comm_vacancy-LA_data'!F:F,'Comm_vacancy-LA_data'!$D:$D,'Comm_vacancy-inputs_1'!$C2387,'Comm_vacancy-LA_data'!$B:$B,'Comm_vacancy-inputs_1'!$B2387)</f>
        <v>619</v>
      </c>
      <c r="F2387" s="132">
        <f t="shared" si="74"/>
        <v>0.13421509106678231</v>
      </c>
      <c r="G2387" s="108">
        <f t="shared" si="75"/>
        <v>43556</v>
      </c>
    </row>
    <row r="2388" spans="1:7" x14ac:dyDescent="0.35">
      <c r="A2388" s="72" t="s">
        <v>622</v>
      </c>
      <c r="B2388" s="72" t="s">
        <v>623</v>
      </c>
      <c r="C2388" s="72" t="s">
        <v>1098</v>
      </c>
      <c r="D2388" s="72">
        <f>SUMIFS('Comm_vacancy-LA_data'!E:E,'Comm_vacancy-LA_data'!$D:$D,'Comm_vacancy-inputs_1'!$C2388,'Comm_vacancy-LA_data'!$B:$B,'Comm_vacancy-inputs_1'!$B2388)</f>
        <v>4553</v>
      </c>
      <c r="E2388" s="72">
        <f>SUMIFS('Comm_vacancy-LA_data'!F:F,'Comm_vacancy-LA_data'!$D:$D,'Comm_vacancy-inputs_1'!$C2388,'Comm_vacancy-LA_data'!$B:$B,'Comm_vacancy-inputs_1'!$B2388)</f>
        <v>631</v>
      </c>
      <c r="F2388" s="132">
        <f t="shared" si="74"/>
        <v>0.13858994069844058</v>
      </c>
      <c r="G2388" s="108">
        <f t="shared" si="75"/>
        <v>43466</v>
      </c>
    </row>
    <row r="2389" spans="1:7" x14ac:dyDescent="0.35">
      <c r="A2389" s="72" t="s">
        <v>622</v>
      </c>
      <c r="B2389" s="72" t="s">
        <v>623</v>
      </c>
      <c r="C2389" s="72" t="s">
        <v>1099</v>
      </c>
      <c r="D2389" s="72">
        <f>SUMIFS('Comm_vacancy-LA_data'!E:E,'Comm_vacancy-LA_data'!$D:$D,'Comm_vacancy-inputs_1'!$C2389,'Comm_vacancy-LA_data'!$B:$B,'Comm_vacancy-inputs_1'!$B2389)</f>
        <v>4897</v>
      </c>
      <c r="E2389" s="72">
        <f>SUMIFS('Comm_vacancy-LA_data'!F:F,'Comm_vacancy-LA_data'!$D:$D,'Comm_vacancy-inputs_1'!$C2389,'Comm_vacancy-LA_data'!$B:$B,'Comm_vacancy-inputs_1'!$B2389)</f>
        <v>724</v>
      </c>
      <c r="F2389" s="132">
        <f t="shared" si="74"/>
        <v>0.14784561976720442</v>
      </c>
      <c r="G2389" s="108">
        <f t="shared" si="75"/>
        <v>43374</v>
      </c>
    </row>
    <row r="2390" spans="1:7" x14ac:dyDescent="0.35">
      <c r="A2390" s="72" t="s">
        <v>624</v>
      </c>
      <c r="B2390" s="72" t="s">
        <v>625</v>
      </c>
      <c r="C2390" s="72" t="s">
        <v>1088</v>
      </c>
      <c r="D2390" s="72">
        <f>SUMIFS('Comm_vacancy-LA_data'!E:E,'Comm_vacancy-LA_data'!$D:$D,'Comm_vacancy-inputs_1'!$C2390,'Comm_vacancy-LA_data'!$B:$B,'Comm_vacancy-inputs_1'!$B2390)</f>
        <v>5950</v>
      </c>
      <c r="E2390" s="72">
        <f>SUMIFS('Comm_vacancy-LA_data'!F:F,'Comm_vacancy-LA_data'!$D:$D,'Comm_vacancy-inputs_1'!$C2390,'Comm_vacancy-LA_data'!$B:$B,'Comm_vacancy-inputs_1'!$B2390)</f>
        <v>207</v>
      </c>
      <c r="F2390" s="132">
        <f t="shared" si="74"/>
        <v>3.4789915966386552E-2</v>
      </c>
      <c r="G2390" s="108">
        <f t="shared" si="75"/>
        <v>44378</v>
      </c>
    </row>
    <row r="2391" spans="1:7" x14ac:dyDescent="0.35">
      <c r="A2391" s="72" t="s">
        <v>624</v>
      </c>
      <c r="B2391" s="72" t="s">
        <v>625</v>
      </c>
      <c r="C2391" s="72" t="s">
        <v>1089</v>
      </c>
      <c r="D2391" s="72">
        <f>SUMIFS('Comm_vacancy-LA_data'!E:E,'Comm_vacancy-LA_data'!$D:$D,'Comm_vacancy-inputs_1'!$C2391,'Comm_vacancy-LA_data'!$B:$B,'Comm_vacancy-inputs_1'!$B2391)</f>
        <v>5955</v>
      </c>
      <c r="E2391" s="72">
        <f>SUMIFS('Comm_vacancy-LA_data'!F:F,'Comm_vacancy-LA_data'!$D:$D,'Comm_vacancy-inputs_1'!$C2391,'Comm_vacancy-LA_data'!$B:$B,'Comm_vacancy-inputs_1'!$B2391)</f>
        <v>208</v>
      </c>
      <c r="F2391" s="132">
        <f t="shared" si="74"/>
        <v>3.4928631402183039E-2</v>
      </c>
      <c r="G2391" s="108">
        <f t="shared" si="75"/>
        <v>44287</v>
      </c>
    </row>
    <row r="2392" spans="1:7" x14ac:dyDescent="0.35">
      <c r="A2392" s="72" t="s">
        <v>624</v>
      </c>
      <c r="B2392" s="72" t="s">
        <v>625</v>
      </c>
      <c r="C2392" s="72" t="s">
        <v>1090</v>
      </c>
      <c r="D2392" s="72">
        <f>SUMIFS('Comm_vacancy-LA_data'!E:E,'Comm_vacancy-LA_data'!$D:$D,'Comm_vacancy-inputs_1'!$C2392,'Comm_vacancy-LA_data'!$B:$B,'Comm_vacancy-inputs_1'!$B2392)</f>
        <v>5950</v>
      </c>
      <c r="E2392" s="72">
        <f>SUMIFS('Comm_vacancy-LA_data'!F:F,'Comm_vacancy-LA_data'!$D:$D,'Comm_vacancy-inputs_1'!$C2392,'Comm_vacancy-LA_data'!$B:$B,'Comm_vacancy-inputs_1'!$B2392)</f>
        <v>213</v>
      </c>
      <c r="F2392" s="132">
        <f t="shared" si="74"/>
        <v>3.5798319327731094E-2</v>
      </c>
      <c r="G2392" s="108">
        <f t="shared" si="75"/>
        <v>44197</v>
      </c>
    </row>
    <row r="2393" spans="1:7" x14ac:dyDescent="0.35">
      <c r="A2393" s="72" t="s">
        <v>624</v>
      </c>
      <c r="B2393" s="72" t="s">
        <v>625</v>
      </c>
      <c r="C2393" s="72" t="s">
        <v>1091</v>
      </c>
      <c r="D2393" s="72">
        <f>SUMIFS('Comm_vacancy-LA_data'!E:E,'Comm_vacancy-LA_data'!$D:$D,'Comm_vacancy-inputs_1'!$C2393,'Comm_vacancy-LA_data'!$B:$B,'Comm_vacancy-inputs_1'!$B2393)</f>
        <v>5944</v>
      </c>
      <c r="E2393" s="72">
        <f>SUMIFS('Comm_vacancy-LA_data'!F:F,'Comm_vacancy-LA_data'!$D:$D,'Comm_vacancy-inputs_1'!$C2393,'Comm_vacancy-LA_data'!$B:$B,'Comm_vacancy-inputs_1'!$B2393)</f>
        <v>211</v>
      </c>
      <c r="F2393" s="132">
        <f t="shared" si="74"/>
        <v>3.5497981157469716E-2</v>
      </c>
      <c r="G2393" s="108">
        <f t="shared" si="75"/>
        <v>44105</v>
      </c>
    </row>
    <row r="2394" spans="1:7" x14ac:dyDescent="0.35">
      <c r="A2394" s="72" t="s">
        <v>624</v>
      </c>
      <c r="B2394" s="72" t="s">
        <v>625</v>
      </c>
      <c r="C2394" s="72" t="s">
        <v>1092</v>
      </c>
      <c r="D2394" s="72">
        <f>SUMIFS('Comm_vacancy-LA_data'!E:E,'Comm_vacancy-LA_data'!$D:$D,'Comm_vacancy-inputs_1'!$C2394,'Comm_vacancy-LA_data'!$B:$B,'Comm_vacancy-inputs_1'!$B2394)</f>
        <v>5861</v>
      </c>
      <c r="E2394" s="72">
        <f>SUMIFS('Comm_vacancy-LA_data'!F:F,'Comm_vacancy-LA_data'!$D:$D,'Comm_vacancy-inputs_1'!$C2394,'Comm_vacancy-LA_data'!$B:$B,'Comm_vacancy-inputs_1'!$B2394)</f>
        <v>216</v>
      </c>
      <c r="F2394" s="132">
        <f t="shared" si="74"/>
        <v>3.6853779218563386E-2</v>
      </c>
      <c r="G2394" s="108">
        <f t="shared" si="75"/>
        <v>44013</v>
      </c>
    </row>
    <row r="2395" spans="1:7" x14ac:dyDescent="0.35">
      <c r="A2395" s="72" t="s">
        <v>624</v>
      </c>
      <c r="B2395" s="72" t="s">
        <v>625</v>
      </c>
      <c r="C2395" s="72" t="s">
        <v>1093</v>
      </c>
      <c r="D2395" s="72">
        <f>SUMIFS('Comm_vacancy-LA_data'!E:E,'Comm_vacancy-LA_data'!$D:$D,'Comm_vacancy-inputs_1'!$C2395,'Comm_vacancy-LA_data'!$B:$B,'Comm_vacancy-inputs_1'!$B2395)</f>
        <v>5708</v>
      </c>
      <c r="E2395" s="72">
        <f>SUMIFS('Comm_vacancy-LA_data'!F:F,'Comm_vacancy-LA_data'!$D:$D,'Comm_vacancy-inputs_1'!$C2395,'Comm_vacancy-LA_data'!$B:$B,'Comm_vacancy-inputs_1'!$B2395)</f>
        <v>211</v>
      </c>
      <c r="F2395" s="132">
        <f t="shared" si="74"/>
        <v>3.6965662228451296E-2</v>
      </c>
      <c r="G2395" s="108">
        <f t="shared" si="75"/>
        <v>43922</v>
      </c>
    </row>
    <row r="2396" spans="1:7" x14ac:dyDescent="0.35">
      <c r="A2396" s="72" t="s">
        <v>624</v>
      </c>
      <c r="B2396" s="72" t="s">
        <v>625</v>
      </c>
      <c r="C2396" s="72" t="s">
        <v>1094</v>
      </c>
      <c r="D2396" s="72">
        <f>SUMIFS('Comm_vacancy-LA_data'!E:E,'Comm_vacancy-LA_data'!$D:$D,'Comm_vacancy-inputs_1'!$C2396,'Comm_vacancy-LA_data'!$B:$B,'Comm_vacancy-inputs_1'!$B2396)</f>
        <v>5732</v>
      </c>
      <c r="E2396" s="72">
        <f>SUMIFS('Comm_vacancy-LA_data'!F:F,'Comm_vacancy-LA_data'!$D:$D,'Comm_vacancy-inputs_1'!$C2396,'Comm_vacancy-LA_data'!$B:$B,'Comm_vacancy-inputs_1'!$B2396)</f>
        <v>195</v>
      </c>
      <c r="F2396" s="132">
        <f t="shared" si="74"/>
        <v>3.4019539427773901E-2</v>
      </c>
      <c r="G2396" s="108">
        <f t="shared" si="75"/>
        <v>43831</v>
      </c>
    </row>
    <row r="2397" spans="1:7" x14ac:dyDescent="0.35">
      <c r="A2397" s="72" t="s">
        <v>624</v>
      </c>
      <c r="B2397" s="72" t="s">
        <v>625</v>
      </c>
      <c r="C2397" s="72" t="s">
        <v>1095</v>
      </c>
      <c r="D2397" s="72">
        <f>SUMIFS('Comm_vacancy-LA_data'!E:E,'Comm_vacancy-LA_data'!$D:$D,'Comm_vacancy-inputs_1'!$C2397,'Comm_vacancy-LA_data'!$B:$B,'Comm_vacancy-inputs_1'!$B2397)</f>
        <v>5728</v>
      </c>
      <c r="E2397" s="72">
        <f>SUMIFS('Comm_vacancy-LA_data'!F:F,'Comm_vacancy-LA_data'!$D:$D,'Comm_vacancy-inputs_1'!$C2397,'Comm_vacancy-LA_data'!$B:$B,'Comm_vacancy-inputs_1'!$B2397)</f>
        <v>200</v>
      </c>
      <c r="F2397" s="132">
        <f t="shared" si="74"/>
        <v>3.4916201117318434E-2</v>
      </c>
      <c r="G2397" s="108">
        <f t="shared" si="75"/>
        <v>43739</v>
      </c>
    </row>
    <row r="2398" spans="1:7" x14ac:dyDescent="0.35">
      <c r="A2398" s="72" t="s">
        <v>624</v>
      </c>
      <c r="B2398" s="72" t="s">
        <v>625</v>
      </c>
      <c r="C2398" s="72" t="s">
        <v>1096</v>
      </c>
      <c r="D2398" s="72">
        <f>SUMIFS('Comm_vacancy-LA_data'!E:E,'Comm_vacancy-LA_data'!$D:$D,'Comm_vacancy-inputs_1'!$C2398,'Comm_vacancy-LA_data'!$B:$B,'Comm_vacancy-inputs_1'!$B2398)</f>
        <v>5710</v>
      </c>
      <c r="E2398" s="72">
        <f>SUMIFS('Comm_vacancy-LA_data'!F:F,'Comm_vacancy-LA_data'!$D:$D,'Comm_vacancy-inputs_1'!$C2398,'Comm_vacancy-LA_data'!$B:$B,'Comm_vacancy-inputs_1'!$B2398)</f>
        <v>217</v>
      </c>
      <c r="F2398" s="132">
        <f t="shared" si="74"/>
        <v>3.8003502626970227E-2</v>
      </c>
      <c r="G2398" s="108">
        <f t="shared" si="75"/>
        <v>43647</v>
      </c>
    </row>
    <row r="2399" spans="1:7" x14ac:dyDescent="0.35">
      <c r="A2399" s="72" t="s">
        <v>624</v>
      </c>
      <c r="B2399" s="72" t="s">
        <v>625</v>
      </c>
      <c r="C2399" s="72" t="s">
        <v>1097</v>
      </c>
      <c r="D2399" s="72">
        <f>SUMIFS('Comm_vacancy-LA_data'!E:E,'Comm_vacancy-LA_data'!$D:$D,'Comm_vacancy-inputs_1'!$C2399,'Comm_vacancy-LA_data'!$B:$B,'Comm_vacancy-inputs_1'!$B2399)</f>
        <v>5692</v>
      </c>
      <c r="E2399" s="72">
        <f>SUMIFS('Comm_vacancy-LA_data'!F:F,'Comm_vacancy-LA_data'!$D:$D,'Comm_vacancy-inputs_1'!$C2399,'Comm_vacancy-LA_data'!$B:$B,'Comm_vacancy-inputs_1'!$B2399)</f>
        <v>210</v>
      </c>
      <c r="F2399" s="132">
        <f t="shared" si="74"/>
        <v>3.6893886156008436E-2</v>
      </c>
      <c r="G2399" s="108">
        <f t="shared" si="75"/>
        <v>43556</v>
      </c>
    </row>
    <row r="2400" spans="1:7" x14ac:dyDescent="0.35">
      <c r="A2400" s="72" t="s">
        <v>624</v>
      </c>
      <c r="B2400" s="72" t="s">
        <v>625</v>
      </c>
      <c r="C2400" s="72" t="s">
        <v>1098</v>
      </c>
      <c r="D2400" s="72">
        <f>SUMIFS('Comm_vacancy-LA_data'!E:E,'Comm_vacancy-LA_data'!$D:$D,'Comm_vacancy-inputs_1'!$C2400,'Comm_vacancy-LA_data'!$B:$B,'Comm_vacancy-inputs_1'!$B2400)</f>
        <v>5565</v>
      </c>
      <c r="E2400" s="72">
        <f>SUMIFS('Comm_vacancy-LA_data'!F:F,'Comm_vacancy-LA_data'!$D:$D,'Comm_vacancy-inputs_1'!$C2400,'Comm_vacancy-LA_data'!$B:$B,'Comm_vacancy-inputs_1'!$B2400)</f>
        <v>229</v>
      </c>
      <c r="F2400" s="132">
        <f t="shared" si="74"/>
        <v>4.1150044923629829E-2</v>
      </c>
      <c r="G2400" s="108">
        <f t="shared" si="75"/>
        <v>43466</v>
      </c>
    </row>
    <row r="2401" spans="1:7" x14ac:dyDescent="0.35">
      <c r="A2401" s="72" t="s">
        <v>624</v>
      </c>
      <c r="B2401" s="72" t="s">
        <v>625</v>
      </c>
      <c r="C2401" s="72" t="s">
        <v>1099</v>
      </c>
      <c r="D2401" s="72">
        <f>SUMIFS('Comm_vacancy-LA_data'!E:E,'Comm_vacancy-LA_data'!$D:$D,'Comm_vacancy-inputs_1'!$C2401,'Comm_vacancy-LA_data'!$B:$B,'Comm_vacancy-inputs_1'!$B2401)</f>
        <v>5939</v>
      </c>
      <c r="E2401" s="72">
        <f>SUMIFS('Comm_vacancy-LA_data'!F:F,'Comm_vacancy-LA_data'!$D:$D,'Comm_vacancy-inputs_1'!$C2401,'Comm_vacancy-LA_data'!$B:$B,'Comm_vacancy-inputs_1'!$B2401)</f>
        <v>355</v>
      </c>
      <c r="F2401" s="132">
        <f t="shared" si="74"/>
        <v>5.977437279003199E-2</v>
      </c>
      <c r="G2401" s="108">
        <f t="shared" si="75"/>
        <v>43374</v>
      </c>
    </row>
    <row r="2402" spans="1:7" x14ac:dyDescent="0.35">
      <c r="A2402" s="72" t="s">
        <v>628</v>
      </c>
      <c r="B2402" s="72" t="s">
        <v>629</v>
      </c>
      <c r="C2402" s="72" t="s">
        <v>1088</v>
      </c>
      <c r="D2402" s="72">
        <f>SUMIFS('Comm_vacancy-LA_data'!E:E,'Comm_vacancy-LA_data'!$D:$D,'Comm_vacancy-inputs_1'!$C2402,'Comm_vacancy-LA_data'!$B:$B,'Comm_vacancy-inputs_1'!$B2402)</f>
        <v>5406</v>
      </c>
      <c r="E2402" s="72">
        <f>SUMIFS('Comm_vacancy-LA_data'!F:F,'Comm_vacancy-LA_data'!$D:$D,'Comm_vacancy-inputs_1'!$C2402,'Comm_vacancy-LA_data'!$B:$B,'Comm_vacancy-inputs_1'!$B2402)</f>
        <v>441</v>
      </c>
      <c r="F2402" s="132">
        <f t="shared" si="74"/>
        <v>8.1576026637069921E-2</v>
      </c>
      <c r="G2402" s="108">
        <f t="shared" si="75"/>
        <v>44378</v>
      </c>
    </row>
    <row r="2403" spans="1:7" x14ac:dyDescent="0.35">
      <c r="A2403" s="72" t="s">
        <v>628</v>
      </c>
      <c r="B2403" s="72" t="s">
        <v>629</v>
      </c>
      <c r="C2403" s="72" t="s">
        <v>1089</v>
      </c>
      <c r="D2403" s="72">
        <f>SUMIFS('Comm_vacancy-LA_data'!E:E,'Comm_vacancy-LA_data'!$D:$D,'Comm_vacancy-inputs_1'!$C2403,'Comm_vacancy-LA_data'!$B:$B,'Comm_vacancy-inputs_1'!$B2403)</f>
        <v>5397</v>
      </c>
      <c r="E2403" s="72">
        <f>SUMIFS('Comm_vacancy-LA_data'!F:F,'Comm_vacancy-LA_data'!$D:$D,'Comm_vacancy-inputs_1'!$C2403,'Comm_vacancy-LA_data'!$B:$B,'Comm_vacancy-inputs_1'!$B2403)</f>
        <v>413</v>
      </c>
      <c r="F2403" s="132">
        <f t="shared" si="74"/>
        <v>7.6523994811932561E-2</v>
      </c>
      <c r="G2403" s="108">
        <f t="shared" si="75"/>
        <v>44287</v>
      </c>
    </row>
    <row r="2404" spans="1:7" x14ac:dyDescent="0.35">
      <c r="A2404" s="72" t="s">
        <v>628</v>
      </c>
      <c r="B2404" s="72" t="s">
        <v>629</v>
      </c>
      <c r="C2404" s="72" t="s">
        <v>1090</v>
      </c>
      <c r="D2404" s="72">
        <f>SUMIFS('Comm_vacancy-LA_data'!E:E,'Comm_vacancy-LA_data'!$D:$D,'Comm_vacancy-inputs_1'!$C2404,'Comm_vacancy-LA_data'!$B:$B,'Comm_vacancy-inputs_1'!$B2404)</f>
        <v>5393</v>
      </c>
      <c r="E2404" s="72">
        <f>SUMIFS('Comm_vacancy-LA_data'!F:F,'Comm_vacancy-LA_data'!$D:$D,'Comm_vacancy-inputs_1'!$C2404,'Comm_vacancy-LA_data'!$B:$B,'Comm_vacancy-inputs_1'!$B2404)</f>
        <v>369</v>
      </c>
      <c r="F2404" s="132">
        <f t="shared" si="74"/>
        <v>6.8422028555534947E-2</v>
      </c>
      <c r="G2404" s="108">
        <f t="shared" si="75"/>
        <v>44197</v>
      </c>
    </row>
    <row r="2405" spans="1:7" x14ac:dyDescent="0.35">
      <c r="A2405" s="72" t="s">
        <v>628</v>
      </c>
      <c r="B2405" s="72" t="s">
        <v>629</v>
      </c>
      <c r="C2405" s="72" t="s">
        <v>1091</v>
      </c>
      <c r="D2405" s="72">
        <f>SUMIFS('Comm_vacancy-LA_data'!E:E,'Comm_vacancy-LA_data'!$D:$D,'Comm_vacancy-inputs_1'!$C2405,'Comm_vacancy-LA_data'!$B:$B,'Comm_vacancy-inputs_1'!$B2405)</f>
        <v>5380</v>
      </c>
      <c r="E2405" s="72">
        <f>SUMIFS('Comm_vacancy-LA_data'!F:F,'Comm_vacancy-LA_data'!$D:$D,'Comm_vacancy-inputs_1'!$C2405,'Comm_vacancy-LA_data'!$B:$B,'Comm_vacancy-inputs_1'!$B2405)</f>
        <v>317</v>
      </c>
      <c r="F2405" s="132">
        <f t="shared" si="74"/>
        <v>5.8921933085501858E-2</v>
      </c>
      <c r="G2405" s="108">
        <f t="shared" si="75"/>
        <v>44105</v>
      </c>
    </row>
    <row r="2406" spans="1:7" x14ac:dyDescent="0.35">
      <c r="A2406" s="72" t="s">
        <v>628</v>
      </c>
      <c r="B2406" s="72" t="s">
        <v>629</v>
      </c>
      <c r="C2406" s="72" t="s">
        <v>1092</v>
      </c>
      <c r="D2406" s="72">
        <f>SUMIFS('Comm_vacancy-LA_data'!E:E,'Comm_vacancy-LA_data'!$D:$D,'Comm_vacancy-inputs_1'!$C2406,'Comm_vacancy-LA_data'!$B:$B,'Comm_vacancy-inputs_1'!$B2406)</f>
        <v>5354</v>
      </c>
      <c r="E2406" s="72">
        <f>SUMIFS('Comm_vacancy-LA_data'!F:F,'Comm_vacancy-LA_data'!$D:$D,'Comm_vacancy-inputs_1'!$C2406,'Comm_vacancy-LA_data'!$B:$B,'Comm_vacancy-inputs_1'!$B2406)</f>
        <v>323</v>
      </c>
      <c r="F2406" s="132">
        <f t="shared" si="74"/>
        <v>6.0328726186029136E-2</v>
      </c>
      <c r="G2406" s="108">
        <f t="shared" si="75"/>
        <v>44013</v>
      </c>
    </row>
    <row r="2407" spans="1:7" x14ac:dyDescent="0.35">
      <c r="A2407" s="72" t="s">
        <v>628</v>
      </c>
      <c r="B2407" s="72" t="s">
        <v>629</v>
      </c>
      <c r="C2407" s="72" t="s">
        <v>1093</v>
      </c>
      <c r="D2407" s="72">
        <f>SUMIFS('Comm_vacancy-LA_data'!E:E,'Comm_vacancy-LA_data'!$D:$D,'Comm_vacancy-inputs_1'!$C2407,'Comm_vacancy-LA_data'!$B:$B,'Comm_vacancy-inputs_1'!$B2407)</f>
        <v>5307</v>
      </c>
      <c r="E2407" s="72">
        <f>SUMIFS('Comm_vacancy-LA_data'!F:F,'Comm_vacancy-LA_data'!$D:$D,'Comm_vacancy-inputs_1'!$C2407,'Comm_vacancy-LA_data'!$B:$B,'Comm_vacancy-inputs_1'!$B2407)</f>
        <v>284</v>
      </c>
      <c r="F2407" s="132">
        <f t="shared" si="74"/>
        <v>5.3514226493310724E-2</v>
      </c>
      <c r="G2407" s="108">
        <f t="shared" si="75"/>
        <v>43922</v>
      </c>
    </row>
    <row r="2408" spans="1:7" x14ac:dyDescent="0.35">
      <c r="A2408" s="72" t="s">
        <v>628</v>
      </c>
      <c r="B2408" s="72" t="s">
        <v>629</v>
      </c>
      <c r="C2408" s="72" t="s">
        <v>1094</v>
      </c>
      <c r="D2408" s="72">
        <f>SUMIFS('Comm_vacancy-LA_data'!E:E,'Comm_vacancy-LA_data'!$D:$D,'Comm_vacancy-inputs_1'!$C2408,'Comm_vacancy-LA_data'!$B:$B,'Comm_vacancy-inputs_1'!$B2408)</f>
        <v>5258</v>
      </c>
      <c r="E2408" s="72">
        <f>SUMIFS('Comm_vacancy-LA_data'!F:F,'Comm_vacancy-LA_data'!$D:$D,'Comm_vacancy-inputs_1'!$C2408,'Comm_vacancy-LA_data'!$B:$B,'Comm_vacancy-inputs_1'!$B2408)</f>
        <v>307</v>
      </c>
      <c r="F2408" s="132">
        <f t="shared" si="74"/>
        <v>5.8387219475085586E-2</v>
      </c>
      <c r="G2408" s="108">
        <f t="shared" si="75"/>
        <v>43831</v>
      </c>
    </row>
    <row r="2409" spans="1:7" x14ac:dyDescent="0.35">
      <c r="A2409" s="72" t="s">
        <v>628</v>
      </c>
      <c r="B2409" s="72" t="s">
        <v>629</v>
      </c>
      <c r="C2409" s="72" t="s">
        <v>1095</v>
      </c>
      <c r="D2409" s="72">
        <f>SUMIFS('Comm_vacancy-LA_data'!E:E,'Comm_vacancy-LA_data'!$D:$D,'Comm_vacancy-inputs_1'!$C2409,'Comm_vacancy-LA_data'!$B:$B,'Comm_vacancy-inputs_1'!$B2409)</f>
        <v>5266</v>
      </c>
      <c r="E2409" s="72">
        <f>SUMIFS('Comm_vacancy-LA_data'!F:F,'Comm_vacancy-LA_data'!$D:$D,'Comm_vacancy-inputs_1'!$C2409,'Comm_vacancy-LA_data'!$B:$B,'Comm_vacancy-inputs_1'!$B2409)</f>
        <v>457</v>
      </c>
      <c r="F2409" s="132">
        <f t="shared" si="74"/>
        <v>8.6783137105962777E-2</v>
      </c>
      <c r="G2409" s="108">
        <f t="shared" si="75"/>
        <v>43739</v>
      </c>
    </row>
    <row r="2410" spans="1:7" x14ac:dyDescent="0.35">
      <c r="A2410" s="72" t="s">
        <v>628</v>
      </c>
      <c r="B2410" s="72" t="s">
        <v>629</v>
      </c>
      <c r="C2410" s="72" t="s">
        <v>1096</v>
      </c>
      <c r="D2410" s="72">
        <f>SUMIFS('Comm_vacancy-LA_data'!E:E,'Comm_vacancy-LA_data'!$D:$D,'Comm_vacancy-inputs_1'!$C2410,'Comm_vacancy-LA_data'!$B:$B,'Comm_vacancy-inputs_1'!$B2410)</f>
        <v>5264</v>
      </c>
      <c r="E2410" s="72">
        <f>SUMIFS('Comm_vacancy-LA_data'!F:F,'Comm_vacancy-LA_data'!$D:$D,'Comm_vacancy-inputs_1'!$C2410,'Comm_vacancy-LA_data'!$B:$B,'Comm_vacancy-inputs_1'!$B2410)</f>
        <v>420</v>
      </c>
      <c r="F2410" s="132">
        <f t="shared" si="74"/>
        <v>7.9787234042553196E-2</v>
      </c>
      <c r="G2410" s="108">
        <f t="shared" si="75"/>
        <v>43647</v>
      </c>
    </row>
    <row r="2411" spans="1:7" x14ac:dyDescent="0.35">
      <c r="A2411" s="72" t="s">
        <v>628</v>
      </c>
      <c r="B2411" s="72" t="s">
        <v>629</v>
      </c>
      <c r="C2411" s="72" t="s">
        <v>1097</v>
      </c>
      <c r="D2411" s="72">
        <f>SUMIFS('Comm_vacancy-LA_data'!E:E,'Comm_vacancy-LA_data'!$D:$D,'Comm_vacancy-inputs_1'!$C2411,'Comm_vacancy-LA_data'!$B:$B,'Comm_vacancy-inputs_1'!$B2411)</f>
        <v>5267</v>
      </c>
      <c r="E2411" s="72">
        <f>SUMIFS('Comm_vacancy-LA_data'!F:F,'Comm_vacancy-LA_data'!$D:$D,'Comm_vacancy-inputs_1'!$C2411,'Comm_vacancy-LA_data'!$B:$B,'Comm_vacancy-inputs_1'!$B2411)</f>
        <v>385</v>
      </c>
      <c r="F2411" s="132">
        <f t="shared" si="74"/>
        <v>7.3096639453199164E-2</v>
      </c>
      <c r="G2411" s="108">
        <f t="shared" si="75"/>
        <v>43556</v>
      </c>
    </row>
    <row r="2412" spans="1:7" x14ac:dyDescent="0.35">
      <c r="A2412" s="72" t="s">
        <v>628</v>
      </c>
      <c r="B2412" s="72" t="s">
        <v>629</v>
      </c>
      <c r="C2412" s="72" t="s">
        <v>1098</v>
      </c>
      <c r="D2412" s="72">
        <f>SUMIFS('Comm_vacancy-LA_data'!E:E,'Comm_vacancy-LA_data'!$D:$D,'Comm_vacancy-inputs_1'!$C2412,'Comm_vacancy-LA_data'!$B:$B,'Comm_vacancy-inputs_1'!$B2412)</f>
        <v>5237</v>
      </c>
      <c r="E2412" s="72">
        <f>SUMIFS('Comm_vacancy-LA_data'!F:F,'Comm_vacancy-LA_data'!$D:$D,'Comm_vacancy-inputs_1'!$C2412,'Comm_vacancy-LA_data'!$B:$B,'Comm_vacancy-inputs_1'!$B2412)</f>
        <v>372</v>
      </c>
      <c r="F2412" s="132">
        <f t="shared" si="74"/>
        <v>7.1033034179873972E-2</v>
      </c>
      <c r="G2412" s="108">
        <f t="shared" si="75"/>
        <v>43466</v>
      </c>
    </row>
    <row r="2413" spans="1:7" x14ac:dyDescent="0.35">
      <c r="A2413" s="72" t="s">
        <v>628</v>
      </c>
      <c r="B2413" s="72" t="s">
        <v>629</v>
      </c>
      <c r="C2413" s="72" t="s">
        <v>1099</v>
      </c>
      <c r="D2413" s="72">
        <f>SUMIFS('Comm_vacancy-LA_data'!E:E,'Comm_vacancy-LA_data'!$D:$D,'Comm_vacancy-inputs_1'!$C2413,'Comm_vacancy-LA_data'!$B:$B,'Comm_vacancy-inputs_1'!$B2413)</f>
        <v>5518</v>
      </c>
      <c r="E2413" s="72">
        <f>SUMIFS('Comm_vacancy-LA_data'!F:F,'Comm_vacancy-LA_data'!$D:$D,'Comm_vacancy-inputs_1'!$C2413,'Comm_vacancy-LA_data'!$B:$B,'Comm_vacancy-inputs_1'!$B2413)</f>
        <v>471</v>
      </c>
      <c r="F2413" s="132">
        <f t="shared" si="74"/>
        <v>8.5357013410656032E-2</v>
      </c>
      <c r="G2413" s="108">
        <f t="shared" si="75"/>
        <v>43374</v>
      </c>
    </row>
    <row r="2414" spans="1:7" x14ac:dyDescent="0.35">
      <c r="A2414" s="72" t="s">
        <v>630</v>
      </c>
      <c r="B2414" s="72" t="s">
        <v>631</v>
      </c>
      <c r="C2414" s="72" t="s">
        <v>1088</v>
      </c>
      <c r="D2414" s="72">
        <f>SUMIFS('Comm_vacancy-LA_data'!E:E,'Comm_vacancy-LA_data'!$D:$D,'Comm_vacancy-inputs_1'!$C2414,'Comm_vacancy-LA_data'!$B:$B,'Comm_vacancy-inputs_1'!$B2414)</f>
        <v>5112</v>
      </c>
      <c r="E2414" s="72">
        <f>SUMIFS('Comm_vacancy-LA_data'!F:F,'Comm_vacancy-LA_data'!$D:$D,'Comm_vacancy-inputs_1'!$C2414,'Comm_vacancy-LA_data'!$B:$B,'Comm_vacancy-inputs_1'!$B2414)</f>
        <v>262</v>
      </c>
      <c r="F2414" s="132">
        <f t="shared" si="74"/>
        <v>5.1251956181533644E-2</v>
      </c>
      <c r="G2414" s="108">
        <f t="shared" si="75"/>
        <v>44378</v>
      </c>
    </row>
    <row r="2415" spans="1:7" x14ac:dyDescent="0.35">
      <c r="A2415" s="72" t="s">
        <v>630</v>
      </c>
      <c r="B2415" s="72" t="s">
        <v>631</v>
      </c>
      <c r="C2415" s="72" t="s">
        <v>1089</v>
      </c>
      <c r="D2415" s="72">
        <f>SUMIFS('Comm_vacancy-LA_data'!E:E,'Comm_vacancy-LA_data'!$D:$D,'Comm_vacancy-inputs_1'!$C2415,'Comm_vacancy-LA_data'!$B:$B,'Comm_vacancy-inputs_1'!$B2415)</f>
        <v>5110</v>
      </c>
      <c r="E2415" s="72">
        <f>SUMIFS('Comm_vacancy-LA_data'!F:F,'Comm_vacancy-LA_data'!$D:$D,'Comm_vacancy-inputs_1'!$C2415,'Comm_vacancy-LA_data'!$B:$B,'Comm_vacancy-inputs_1'!$B2415)</f>
        <v>246</v>
      </c>
      <c r="F2415" s="132">
        <f t="shared" si="74"/>
        <v>4.8140900195694718E-2</v>
      </c>
      <c r="G2415" s="108">
        <f t="shared" si="75"/>
        <v>44287</v>
      </c>
    </row>
    <row r="2416" spans="1:7" x14ac:dyDescent="0.35">
      <c r="A2416" s="72" t="s">
        <v>630</v>
      </c>
      <c r="B2416" s="72" t="s">
        <v>631</v>
      </c>
      <c r="C2416" s="72" t="s">
        <v>1090</v>
      </c>
      <c r="D2416" s="72">
        <f>SUMIFS('Comm_vacancy-LA_data'!E:E,'Comm_vacancy-LA_data'!$D:$D,'Comm_vacancy-inputs_1'!$C2416,'Comm_vacancy-LA_data'!$B:$B,'Comm_vacancy-inputs_1'!$B2416)</f>
        <v>5095</v>
      </c>
      <c r="E2416" s="72">
        <f>SUMIFS('Comm_vacancy-LA_data'!F:F,'Comm_vacancy-LA_data'!$D:$D,'Comm_vacancy-inputs_1'!$C2416,'Comm_vacancy-LA_data'!$B:$B,'Comm_vacancy-inputs_1'!$B2416)</f>
        <v>251</v>
      </c>
      <c r="F2416" s="132">
        <f t="shared" si="74"/>
        <v>4.9263984298331696E-2</v>
      </c>
      <c r="G2416" s="108">
        <f t="shared" si="75"/>
        <v>44197</v>
      </c>
    </row>
    <row r="2417" spans="1:7" x14ac:dyDescent="0.35">
      <c r="A2417" s="72" t="s">
        <v>630</v>
      </c>
      <c r="B2417" s="72" t="s">
        <v>631</v>
      </c>
      <c r="C2417" s="72" t="s">
        <v>1091</v>
      </c>
      <c r="D2417" s="72">
        <f>SUMIFS('Comm_vacancy-LA_data'!E:E,'Comm_vacancy-LA_data'!$D:$D,'Comm_vacancy-inputs_1'!$C2417,'Comm_vacancy-LA_data'!$B:$B,'Comm_vacancy-inputs_1'!$B2417)</f>
        <v>5103</v>
      </c>
      <c r="E2417" s="72">
        <f>SUMIFS('Comm_vacancy-LA_data'!F:F,'Comm_vacancy-LA_data'!$D:$D,'Comm_vacancy-inputs_1'!$C2417,'Comm_vacancy-LA_data'!$B:$B,'Comm_vacancy-inputs_1'!$B2417)</f>
        <v>231</v>
      </c>
      <c r="F2417" s="132">
        <f t="shared" si="74"/>
        <v>4.5267489711934158E-2</v>
      </c>
      <c r="G2417" s="108">
        <f t="shared" si="75"/>
        <v>44105</v>
      </c>
    </row>
    <row r="2418" spans="1:7" x14ac:dyDescent="0.35">
      <c r="A2418" s="72" t="s">
        <v>630</v>
      </c>
      <c r="B2418" s="72" t="s">
        <v>631</v>
      </c>
      <c r="C2418" s="72" t="s">
        <v>1092</v>
      </c>
      <c r="D2418" s="72">
        <f>SUMIFS('Comm_vacancy-LA_data'!E:E,'Comm_vacancy-LA_data'!$D:$D,'Comm_vacancy-inputs_1'!$C2418,'Comm_vacancy-LA_data'!$B:$B,'Comm_vacancy-inputs_1'!$B2418)</f>
        <v>5131</v>
      </c>
      <c r="E2418" s="72">
        <f>SUMIFS('Comm_vacancy-LA_data'!F:F,'Comm_vacancy-LA_data'!$D:$D,'Comm_vacancy-inputs_1'!$C2418,'Comm_vacancy-LA_data'!$B:$B,'Comm_vacancy-inputs_1'!$B2418)</f>
        <v>215</v>
      </c>
      <c r="F2418" s="132">
        <f t="shared" si="74"/>
        <v>4.190216332099006E-2</v>
      </c>
      <c r="G2418" s="108">
        <f t="shared" si="75"/>
        <v>44013</v>
      </c>
    </row>
    <row r="2419" spans="1:7" x14ac:dyDescent="0.35">
      <c r="A2419" s="72" t="s">
        <v>630</v>
      </c>
      <c r="B2419" s="72" t="s">
        <v>631</v>
      </c>
      <c r="C2419" s="72" t="s">
        <v>1093</v>
      </c>
      <c r="D2419" s="72">
        <f>SUMIFS('Comm_vacancy-LA_data'!E:E,'Comm_vacancy-LA_data'!$D:$D,'Comm_vacancy-inputs_1'!$C2419,'Comm_vacancy-LA_data'!$B:$B,'Comm_vacancy-inputs_1'!$B2419)</f>
        <v>5083</v>
      </c>
      <c r="E2419" s="72">
        <f>SUMIFS('Comm_vacancy-LA_data'!F:F,'Comm_vacancy-LA_data'!$D:$D,'Comm_vacancy-inputs_1'!$C2419,'Comm_vacancy-LA_data'!$B:$B,'Comm_vacancy-inputs_1'!$B2419)</f>
        <v>236</v>
      </c>
      <c r="F2419" s="132">
        <f t="shared" si="74"/>
        <v>4.6429274050757426E-2</v>
      </c>
      <c r="G2419" s="108">
        <f t="shared" si="75"/>
        <v>43922</v>
      </c>
    </row>
    <row r="2420" spans="1:7" x14ac:dyDescent="0.35">
      <c r="A2420" s="72" t="s">
        <v>630</v>
      </c>
      <c r="B2420" s="72" t="s">
        <v>631</v>
      </c>
      <c r="C2420" s="72" t="s">
        <v>1094</v>
      </c>
      <c r="D2420" s="72">
        <f>SUMIFS('Comm_vacancy-LA_data'!E:E,'Comm_vacancy-LA_data'!$D:$D,'Comm_vacancy-inputs_1'!$C2420,'Comm_vacancy-LA_data'!$B:$B,'Comm_vacancy-inputs_1'!$B2420)</f>
        <v>5016</v>
      </c>
      <c r="E2420" s="72">
        <f>SUMIFS('Comm_vacancy-LA_data'!F:F,'Comm_vacancy-LA_data'!$D:$D,'Comm_vacancy-inputs_1'!$C2420,'Comm_vacancy-LA_data'!$B:$B,'Comm_vacancy-inputs_1'!$B2420)</f>
        <v>237</v>
      </c>
      <c r="F2420" s="132">
        <f t="shared" si="74"/>
        <v>4.7248803827751193E-2</v>
      </c>
      <c r="G2420" s="108">
        <f t="shared" si="75"/>
        <v>43831</v>
      </c>
    </row>
    <row r="2421" spans="1:7" x14ac:dyDescent="0.35">
      <c r="A2421" s="72" t="s">
        <v>630</v>
      </c>
      <c r="B2421" s="72" t="s">
        <v>631</v>
      </c>
      <c r="C2421" s="72" t="s">
        <v>1095</v>
      </c>
      <c r="D2421" s="72">
        <f>SUMIFS('Comm_vacancy-LA_data'!E:E,'Comm_vacancy-LA_data'!$D:$D,'Comm_vacancy-inputs_1'!$C2421,'Comm_vacancy-LA_data'!$B:$B,'Comm_vacancy-inputs_1'!$B2421)</f>
        <v>4959</v>
      </c>
      <c r="E2421" s="72">
        <f>SUMIFS('Comm_vacancy-LA_data'!F:F,'Comm_vacancy-LA_data'!$D:$D,'Comm_vacancy-inputs_1'!$C2421,'Comm_vacancy-LA_data'!$B:$B,'Comm_vacancy-inputs_1'!$B2421)</f>
        <v>235</v>
      </c>
      <c r="F2421" s="132">
        <f t="shared" si="74"/>
        <v>4.7388586408550114E-2</v>
      </c>
      <c r="G2421" s="108">
        <f t="shared" si="75"/>
        <v>43739</v>
      </c>
    </row>
    <row r="2422" spans="1:7" x14ac:dyDescent="0.35">
      <c r="A2422" s="72" t="s">
        <v>630</v>
      </c>
      <c r="B2422" s="72" t="s">
        <v>631</v>
      </c>
      <c r="C2422" s="72" t="s">
        <v>1096</v>
      </c>
      <c r="D2422" s="72">
        <f>SUMIFS('Comm_vacancy-LA_data'!E:E,'Comm_vacancy-LA_data'!$D:$D,'Comm_vacancy-inputs_1'!$C2422,'Comm_vacancy-LA_data'!$B:$B,'Comm_vacancy-inputs_1'!$B2422)</f>
        <v>4954</v>
      </c>
      <c r="E2422" s="72">
        <f>SUMIFS('Comm_vacancy-LA_data'!F:F,'Comm_vacancy-LA_data'!$D:$D,'Comm_vacancy-inputs_1'!$C2422,'Comm_vacancy-LA_data'!$B:$B,'Comm_vacancy-inputs_1'!$B2422)</f>
        <v>225</v>
      </c>
      <c r="F2422" s="132">
        <f t="shared" si="74"/>
        <v>4.541784416633024E-2</v>
      </c>
      <c r="G2422" s="108">
        <f t="shared" si="75"/>
        <v>43647</v>
      </c>
    </row>
    <row r="2423" spans="1:7" x14ac:dyDescent="0.35">
      <c r="A2423" s="72" t="s">
        <v>630</v>
      </c>
      <c r="B2423" s="72" t="s">
        <v>631</v>
      </c>
      <c r="C2423" s="72" t="s">
        <v>1097</v>
      </c>
      <c r="D2423" s="72">
        <f>SUMIFS('Comm_vacancy-LA_data'!E:E,'Comm_vacancy-LA_data'!$D:$D,'Comm_vacancy-inputs_1'!$C2423,'Comm_vacancy-LA_data'!$B:$B,'Comm_vacancy-inputs_1'!$B2423)</f>
        <v>4934</v>
      </c>
      <c r="E2423" s="72">
        <f>SUMIFS('Comm_vacancy-LA_data'!F:F,'Comm_vacancy-LA_data'!$D:$D,'Comm_vacancy-inputs_1'!$C2423,'Comm_vacancy-LA_data'!$B:$B,'Comm_vacancy-inputs_1'!$B2423)</f>
        <v>220</v>
      </c>
      <c r="F2423" s="132">
        <f t="shared" si="74"/>
        <v>4.4588569112282123E-2</v>
      </c>
      <c r="G2423" s="108">
        <f t="shared" si="75"/>
        <v>43556</v>
      </c>
    </row>
    <row r="2424" spans="1:7" x14ac:dyDescent="0.35">
      <c r="A2424" s="72" t="s">
        <v>630</v>
      </c>
      <c r="B2424" s="72" t="s">
        <v>631</v>
      </c>
      <c r="C2424" s="72" t="s">
        <v>1098</v>
      </c>
      <c r="D2424" s="72">
        <f>SUMIFS('Comm_vacancy-LA_data'!E:E,'Comm_vacancy-LA_data'!$D:$D,'Comm_vacancy-inputs_1'!$C2424,'Comm_vacancy-LA_data'!$B:$B,'Comm_vacancy-inputs_1'!$B2424)</f>
        <v>4904</v>
      </c>
      <c r="E2424" s="72">
        <f>SUMIFS('Comm_vacancy-LA_data'!F:F,'Comm_vacancy-LA_data'!$D:$D,'Comm_vacancy-inputs_1'!$C2424,'Comm_vacancy-LA_data'!$B:$B,'Comm_vacancy-inputs_1'!$B2424)</f>
        <v>256</v>
      </c>
      <c r="F2424" s="132">
        <f t="shared" si="74"/>
        <v>5.2202283849918436E-2</v>
      </c>
      <c r="G2424" s="108">
        <f t="shared" si="75"/>
        <v>43466</v>
      </c>
    </row>
    <row r="2425" spans="1:7" x14ac:dyDescent="0.35">
      <c r="A2425" s="72" t="s">
        <v>630</v>
      </c>
      <c r="B2425" s="72" t="s">
        <v>631</v>
      </c>
      <c r="C2425" s="72" t="s">
        <v>1099</v>
      </c>
      <c r="D2425" s="72">
        <f>SUMIFS('Comm_vacancy-LA_data'!E:E,'Comm_vacancy-LA_data'!$D:$D,'Comm_vacancy-inputs_1'!$C2425,'Comm_vacancy-LA_data'!$B:$B,'Comm_vacancy-inputs_1'!$B2425)</f>
        <v>5373</v>
      </c>
      <c r="E2425" s="72">
        <f>SUMIFS('Comm_vacancy-LA_data'!F:F,'Comm_vacancy-LA_data'!$D:$D,'Comm_vacancy-inputs_1'!$C2425,'Comm_vacancy-LA_data'!$B:$B,'Comm_vacancy-inputs_1'!$B2425)</f>
        <v>304</v>
      </c>
      <c r="F2425" s="132">
        <f t="shared" si="74"/>
        <v>5.6579192257584218E-2</v>
      </c>
      <c r="G2425" s="108">
        <f t="shared" si="75"/>
        <v>43374</v>
      </c>
    </row>
    <row r="2426" spans="1:7" x14ac:dyDescent="0.35">
      <c r="A2426" s="72" t="s">
        <v>632</v>
      </c>
      <c r="B2426" s="72" t="s">
        <v>633</v>
      </c>
      <c r="C2426" s="72" t="s">
        <v>1088</v>
      </c>
      <c r="D2426" s="72">
        <f>SUMIFS('Comm_vacancy-LA_data'!E:E,'Comm_vacancy-LA_data'!$D:$D,'Comm_vacancy-inputs_1'!$C2426,'Comm_vacancy-LA_data'!$B:$B,'Comm_vacancy-inputs_1'!$B2426)</f>
        <v>1929</v>
      </c>
      <c r="E2426" s="72">
        <f>SUMIFS('Comm_vacancy-LA_data'!F:F,'Comm_vacancy-LA_data'!$D:$D,'Comm_vacancy-inputs_1'!$C2426,'Comm_vacancy-LA_data'!$B:$B,'Comm_vacancy-inputs_1'!$B2426)</f>
        <v>260</v>
      </c>
      <c r="F2426" s="132">
        <f t="shared" si="74"/>
        <v>0.13478486262312078</v>
      </c>
      <c r="G2426" s="108">
        <f t="shared" si="75"/>
        <v>44378</v>
      </c>
    </row>
    <row r="2427" spans="1:7" x14ac:dyDescent="0.35">
      <c r="A2427" s="72" t="s">
        <v>632</v>
      </c>
      <c r="B2427" s="72" t="s">
        <v>633</v>
      </c>
      <c r="C2427" s="72" t="s">
        <v>1089</v>
      </c>
      <c r="D2427" s="72">
        <f>SUMIFS('Comm_vacancy-LA_data'!E:E,'Comm_vacancy-LA_data'!$D:$D,'Comm_vacancy-inputs_1'!$C2427,'Comm_vacancy-LA_data'!$B:$B,'Comm_vacancy-inputs_1'!$B2427)</f>
        <v>1941</v>
      </c>
      <c r="E2427" s="72">
        <f>SUMIFS('Comm_vacancy-LA_data'!F:F,'Comm_vacancy-LA_data'!$D:$D,'Comm_vacancy-inputs_1'!$C2427,'Comm_vacancy-LA_data'!$B:$B,'Comm_vacancy-inputs_1'!$B2427)</f>
        <v>250</v>
      </c>
      <c r="F2427" s="132">
        <f t="shared" si="74"/>
        <v>0.1287995878413189</v>
      </c>
      <c r="G2427" s="108">
        <f t="shared" si="75"/>
        <v>44287</v>
      </c>
    </row>
    <row r="2428" spans="1:7" x14ac:dyDescent="0.35">
      <c r="A2428" s="72" t="s">
        <v>632</v>
      </c>
      <c r="B2428" s="72" t="s">
        <v>633</v>
      </c>
      <c r="C2428" s="72" t="s">
        <v>1090</v>
      </c>
      <c r="D2428" s="72">
        <f>SUMIFS('Comm_vacancy-LA_data'!E:E,'Comm_vacancy-LA_data'!$D:$D,'Comm_vacancy-inputs_1'!$C2428,'Comm_vacancy-LA_data'!$B:$B,'Comm_vacancy-inputs_1'!$B2428)</f>
        <v>1943</v>
      </c>
      <c r="E2428" s="72">
        <f>SUMIFS('Comm_vacancy-LA_data'!F:F,'Comm_vacancy-LA_data'!$D:$D,'Comm_vacancy-inputs_1'!$C2428,'Comm_vacancy-LA_data'!$B:$B,'Comm_vacancy-inputs_1'!$B2428)</f>
        <v>250</v>
      </c>
      <c r="F2428" s="132">
        <f t="shared" si="74"/>
        <v>0.12866700977869275</v>
      </c>
      <c r="G2428" s="108">
        <f t="shared" si="75"/>
        <v>44197</v>
      </c>
    </row>
    <row r="2429" spans="1:7" x14ac:dyDescent="0.35">
      <c r="A2429" s="72" t="s">
        <v>632</v>
      </c>
      <c r="B2429" s="72" t="s">
        <v>633</v>
      </c>
      <c r="C2429" s="72" t="s">
        <v>1091</v>
      </c>
      <c r="D2429" s="72">
        <f>SUMIFS('Comm_vacancy-LA_data'!E:E,'Comm_vacancy-LA_data'!$D:$D,'Comm_vacancy-inputs_1'!$C2429,'Comm_vacancy-LA_data'!$B:$B,'Comm_vacancy-inputs_1'!$B2429)</f>
        <v>1934</v>
      </c>
      <c r="E2429" s="72">
        <f>SUMIFS('Comm_vacancy-LA_data'!F:F,'Comm_vacancy-LA_data'!$D:$D,'Comm_vacancy-inputs_1'!$C2429,'Comm_vacancy-LA_data'!$B:$B,'Comm_vacancy-inputs_1'!$B2429)</f>
        <v>231</v>
      </c>
      <c r="F2429" s="132">
        <f t="shared" si="74"/>
        <v>0.11944157187176836</v>
      </c>
      <c r="G2429" s="108">
        <f t="shared" si="75"/>
        <v>44105</v>
      </c>
    </row>
    <row r="2430" spans="1:7" x14ac:dyDescent="0.35">
      <c r="A2430" s="72" t="s">
        <v>632</v>
      </c>
      <c r="B2430" s="72" t="s">
        <v>633</v>
      </c>
      <c r="C2430" s="72" t="s">
        <v>1092</v>
      </c>
      <c r="D2430" s="72">
        <f>SUMIFS('Comm_vacancy-LA_data'!E:E,'Comm_vacancy-LA_data'!$D:$D,'Comm_vacancy-inputs_1'!$C2430,'Comm_vacancy-LA_data'!$B:$B,'Comm_vacancy-inputs_1'!$B2430)</f>
        <v>1931</v>
      </c>
      <c r="E2430" s="72">
        <f>SUMIFS('Comm_vacancy-LA_data'!F:F,'Comm_vacancy-LA_data'!$D:$D,'Comm_vacancy-inputs_1'!$C2430,'Comm_vacancy-LA_data'!$B:$B,'Comm_vacancy-inputs_1'!$B2430)</f>
        <v>236</v>
      </c>
      <c r="F2430" s="132">
        <f t="shared" si="74"/>
        <v>0.12221646815121699</v>
      </c>
      <c r="G2430" s="108">
        <f t="shared" si="75"/>
        <v>44013</v>
      </c>
    </row>
    <row r="2431" spans="1:7" x14ac:dyDescent="0.35">
      <c r="A2431" s="72" t="s">
        <v>632</v>
      </c>
      <c r="B2431" s="72" t="s">
        <v>633</v>
      </c>
      <c r="C2431" s="72" t="s">
        <v>1093</v>
      </c>
      <c r="D2431" s="72">
        <f>SUMIFS('Comm_vacancy-LA_data'!E:E,'Comm_vacancy-LA_data'!$D:$D,'Comm_vacancy-inputs_1'!$C2431,'Comm_vacancy-LA_data'!$B:$B,'Comm_vacancy-inputs_1'!$B2431)</f>
        <v>1924</v>
      </c>
      <c r="E2431" s="72">
        <f>SUMIFS('Comm_vacancy-LA_data'!F:F,'Comm_vacancy-LA_data'!$D:$D,'Comm_vacancy-inputs_1'!$C2431,'Comm_vacancy-LA_data'!$B:$B,'Comm_vacancy-inputs_1'!$B2431)</f>
        <v>243</v>
      </c>
      <c r="F2431" s="132">
        <f t="shared" si="74"/>
        <v>0.12629937629937629</v>
      </c>
      <c r="G2431" s="108">
        <f t="shared" si="75"/>
        <v>43922</v>
      </c>
    </row>
    <row r="2432" spans="1:7" x14ac:dyDescent="0.35">
      <c r="A2432" s="72" t="s">
        <v>632</v>
      </c>
      <c r="B2432" s="72" t="s">
        <v>633</v>
      </c>
      <c r="C2432" s="72" t="s">
        <v>1094</v>
      </c>
      <c r="D2432" s="72">
        <f>SUMIFS('Comm_vacancy-LA_data'!E:E,'Comm_vacancy-LA_data'!$D:$D,'Comm_vacancy-inputs_1'!$C2432,'Comm_vacancy-LA_data'!$B:$B,'Comm_vacancy-inputs_1'!$B2432)</f>
        <v>1912</v>
      </c>
      <c r="E2432" s="72">
        <f>SUMIFS('Comm_vacancy-LA_data'!F:F,'Comm_vacancy-LA_data'!$D:$D,'Comm_vacancy-inputs_1'!$C2432,'Comm_vacancy-LA_data'!$B:$B,'Comm_vacancy-inputs_1'!$B2432)</f>
        <v>233</v>
      </c>
      <c r="F2432" s="132">
        <f t="shared" si="74"/>
        <v>0.12186192468619247</v>
      </c>
      <c r="G2432" s="108">
        <f t="shared" si="75"/>
        <v>43831</v>
      </c>
    </row>
    <row r="2433" spans="1:7" x14ac:dyDescent="0.35">
      <c r="A2433" s="72" t="s">
        <v>632</v>
      </c>
      <c r="B2433" s="72" t="s">
        <v>633</v>
      </c>
      <c r="C2433" s="72" t="s">
        <v>1095</v>
      </c>
      <c r="D2433" s="72">
        <f>SUMIFS('Comm_vacancy-LA_data'!E:E,'Comm_vacancy-LA_data'!$D:$D,'Comm_vacancy-inputs_1'!$C2433,'Comm_vacancy-LA_data'!$B:$B,'Comm_vacancy-inputs_1'!$B2433)</f>
        <v>1920</v>
      </c>
      <c r="E2433" s="72">
        <f>SUMIFS('Comm_vacancy-LA_data'!F:F,'Comm_vacancy-LA_data'!$D:$D,'Comm_vacancy-inputs_1'!$C2433,'Comm_vacancy-LA_data'!$B:$B,'Comm_vacancy-inputs_1'!$B2433)</f>
        <v>241</v>
      </c>
      <c r="F2433" s="132">
        <f t="shared" si="74"/>
        <v>0.12552083333333333</v>
      </c>
      <c r="G2433" s="108">
        <f t="shared" si="75"/>
        <v>43739</v>
      </c>
    </row>
    <row r="2434" spans="1:7" x14ac:dyDescent="0.35">
      <c r="A2434" s="72" t="s">
        <v>632</v>
      </c>
      <c r="B2434" s="72" t="s">
        <v>633</v>
      </c>
      <c r="C2434" s="72" t="s">
        <v>1096</v>
      </c>
      <c r="D2434" s="72">
        <f>SUMIFS('Comm_vacancy-LA_data'!E:E,'Comm_vacancy-LA_data'!$D:$D,'Comm_vacancy-inputs_1'!$C2434,'Comm_vacancy-LA_data'!$B:$B,'Comm_vacancy-inputs_1'!$B2434)</f>
        <v>1916</v>
      </c>
      <c r="E2434" s="72">
        <f>SUMIFS('Comm_vacancy-LA_data'!F:F,'Comm_vacancy-LA_data'!$D:$D,'Comm_vacancy-inputs_1'!$C2434,'Comm_vacancy-LA_data'!$B:$B,'Comm_vacancy-inputs_1'!$B2434)</f>
        <v>219</v>
      </c>
      <c r="F2434" s="132">
        <f t="shared" si="74"/>
        <v>0.11430062630480167</v>
      </c>
      <c r="G2434" s="108">
        <f t="shared" si="75"/>
        <v>43647</v>
      </c>
    </row>
    <row r="2435" spans="1:7" x14ac:dyDescent="0.35">
      <c r="A2435" s="72" t="s">
        <v>632</v>
      </c>
      <c r="B2435" s="72" t="s">
        <v>633</v>
      </c>
      <c r="C2435" s="72" t="s">
        <v>1097</v>
      </c>
      <c r="D2435" s="72">
        <f>SUMIFS('Comm_vacancy-LA_data'!E:E,'Comm_vacancy-LA_data'!$D:$D,'Comm_vacancy-inputs_1'!$C2435,'Comm_vacancy-LA_data'!$B:$B,'Comm_vacancy-inputs_1'!$B2435)</f>
        <v>1915</v>
      </c>
      <c r="E2435" s="72">
        <f>SUMIFS('Comm_vacancy-LA_data'!F:F,'Comm_vacancy-LA_data'!$D:$D,'Comm_vacancy-inputs_1'!$C2435,'Comm_vacancy-LA_data'!$B:$B,'Comm_vacancy-inputs_1'!$B2435)</f>
        <v>201</v>
      </c>
      <c r="F2435" s="132">
        <f t="shared" ref="F2435:F2498" si="76">IF(E2435&lt;&gt;0,E2435/D2435,"-")</f>
        <v>0.10496083550913839</v>
      </c>
      <c r="G2435" s="108">
        <f t="shared" ref="G2435:G2498" si="77">DATE(LEFT(C2435,4),RIGHT(LEFT(C2435,7),2),1)</f>
        <v>43556</v>
      </c>
    </row>
    <row r="2436" spans="1:7" x14ac:dyDescent="0.35">
      <c r="A2436" s="72" t="s">
        <v>632</v>
      </c>
      <c r="B2436" s="72" t="s">
        <v>633</v>
      </c>
      <c r="C2436" s="72" t="s">
        <v>1098</v>
      </c>
      <c r="D2436" s="72">
        <f>SUMIFS('Comm_vacancy-LA_data'!E:E,'Comm_vacancy-LA_data'!$D:$D,'Comm_vacancy-inputs_1'!$C2436,'Comm_vacancy-LA_data'!$B:$B,'Comm_vacancy-inputs_1'!$B2436)</f>
        <v>1891</v>
      </c>
      <c r="E2436" s="72">
        <f>SUMIFS('Comm_vacancy-LA_data'!F:F,'Comm_vacancy-LA_data'!$D:$D,'Comm_vacancy-inputs_1'!$C2436,'Comm_vacancy-LA_data'!$B:$B,'Comm_vacancy-inputs_1'!$B2436)</f>
        <v>190</v>
      </c>
      <c r="F2436" s="132">
        <f t="shared" si="76"/>
        <v>0.10047593865679534</v>
      </c>
      <c r="G2436" s="108">
        <f t="shared" si="77"/>
        <v>43466</v>
      </c>
    </row>
    <row r="2437" spans="1:7" x14ac:dyDescent="0.35">
      <c r="A2437" s="72" t="s">
        <v>632</v>
      </c>
      <c r="B2437" s="72" t="s">
        <v>633</v>
      </c>
      <c r="C2437" s="72" t="s">
        <v>1099</v>
      </c>
      <c r="D2437" s="72">
        <f>SUMIFS('Comm_vacancy-LA_data'!E:E,'Comm_vacancy-LA_data'!$D:$D,'Comm_vacancy-inputs_1'!$C2437,'Comm_vacancy-LA_data'!$B:$B,'Comm_vacancy-inputs_1'!$B2437)</f>
        <v>1938</v>
      </c>
      <c r="E2437" s="72">
        <f>SUMIFS('Comm_vacancy-LA_data'!F:F,'Comm_vacancy-LA_data'!$D:$D,'Comm_vacancy-inputs_1'!$C2437,'Comm_vacancy-LA_data'!$B:$B,'Comm_vacancy-inputs_1'!$B2437)</f>
        <v>215</v>
      </c>
      <c r="F2437" s="132">
        <f t="shared" si="76"/>
        <v>0.1109391124871001</v>
      </c>
      <c r="G2437" s="108">
        <f t="shared" si="77"/>
        <v>43374</v>
      </c>
    </row>
    <row r="2438" spans="1:7" x14ac:dyDescent="0.35">
      <c r="A2438" s="72" t="s">
        <v>634</v>
      </c>
      <c r="B2438" s="72" t="s">
        <v>635</v>
      </c>
      <c r="C2438" s="72" t="s">
        <v>1088</v>
      </c>
      <c r="D2438" s="72">
        <f>SUMIFS('Comm_vacancy-LA_data'!E:E,'Comm_vacancy-LA_data'!$D:$D,'Comm_vacancy-inputs_1'!$C2438,'Comm_vacancy-LA_data'!$B:$B,'Comm_vacancy-inputs_1'!$B2438)</f>
        <v>3117</v>
      </c>
      <c r="E2438" s="72">
        <f>SUMIFS('Comm_vacancy-LA_data'!F:F,'Comm_vacancy-LA_data'!$D:$D,'Comm_vacancy-inputs_1'!$C2438,'Comm_vacancy-LA_data'!$B:$B,'Comm_vacancy-inputs_1'!$B2438)</f>
        <v>236</v>
      </c>
      <c r="F2438" s="132">
        <f t="shared" si="76"/>
        <v>7.5713827398139241E-2</v>
      </c>
      <c r="G2438" s="108">
        <f t="shared" si="77"/>
        <v>44378</v>
      </c>
    </row>
    <row r="2439" spans="1:7" x14ac:dyDescent="0.35">
      <c r="A2439" s="72" t="s">
        <v>634</v>
      </c>
      <c r="B2439" s="72" t="s">
        <v>635</v>
      </c>
      <c r="C2439" s="72" t="s">
        <v>1089</v>
      </c>
      <c r="D2439" s="72">
        <f>SUMIFS('Comm_vacancy-LA_data'!E:E,'Comm_vacancy-LA_data'!$D:$D,'Comm_vacancy-inputs_1'!$C2439,'Comm_vacancy-LA_data'!$B:$B,'Comm_vacancy-inputs_1'!$B2439)</f>
        <v>3103</v>
      </c>
      <c r="E2439" s="72">
        <f>SUMIFS('Comm_vacancy-LA_data'!F:F,'Comm_vacancy-LA_data'!$D:$D,'Comm_vacancy-inputs_1'!$C2439,'Comm_vacancy-LA_data'!$B:$B,'Comm_vacancy-inputs_1'!$B2439)</f>
        <v>240</v>
      </c>
      <c r="F2439" s="132">
        <f t="shared" si="76"/>
        <v>7.7344505317434739E-2</v>
      </c>
      <c r="G2439" s="108">
        <f t="shared" si="77"/>
        <v>44287</v>
      </c>
    </row>
    <row r="2440" spans="1:7" x14ac:dyDescent="0.35">
      <c r="A2440" s="72" t="s">
        <v>634</v>
      </c>
      <c r="B2440" s="72" t="s">
        <v>635</v>
      </c>
      <c r="C2440" s="72" t="s">
        <v>1090</v>
      </c>
      <c r="D2440" s="72">
        <f>SUMIFS('Comm_vacancy-LA_data'!E:E,'Comm_vacancy-LA_data'!$D:$D,'Comm_vacancy-inputs_1'!$C2440,'Comm_vacancy-LA_data'!$B:$B,'Comm_vacancy-inputs_1'!$B2440)</f>
        <v>3112</v>
      </c>
      <c r="E2440" s="72">
        <f>SUMIFS('Comm_vacancy-LA_data'!F:F,'Comm_vacancy-LA_data'!$D:$D,'Comm_vacancy-inputs_1'!$C2440,'Comm_vacancy-LA_data'!$B:$B,'Comm_vacancy-inputs_1'!$B2440)</f>
        <v>239</v>
      </c>
      <c r="F2440" s="132">
        <f t="shared" si="76"/>
        <v>7.6799485861182515E-2</v>
      </c>
      <c r="G2440" s="108">
        <f t="shared" si="77"/>
        <v>44197</v>
      </c>
    </row>
    <row r="2441" spans="1:7" x14ac:dyDescent="0.35">
      <c r="A2441" s="72" t="s">
        <v>634</v>
      </c>
      <c r="B2441" s="72" t="s">
        <v>635</v>
      </c>
      <c r="C2441" s="72" t="s">
        <v>1091</v>
      </c>
      <c r="D2441" s="72">
        <f>SUMIFS('Comm_vacancy-LA_data'!E:E,'Comm_vacancy-LA_data'!$D:$D,'Comm_vacancy-inputs_1'!$C2441,'Comm_vacancy-LA_data'!$B:$B,'Comm_vacancy-inputs_1'!$B2441)</f>
        <v>3107</v>
      </c>
      <c r="E2441" s="72">
        <f>SUMIFS('Comm_vacancy-LA_data'!F:F,'Comm_vacancy-LA_data'!$D:$D,'Comm_vacancy-inputs_1'!$C2441,'Comm_vacancy-LA_data'!$B:$B,'Comm_vacancy-inputs_1'!$B2441)</f>
        <v>240</v>
      </c>
      <c r="F2441" s="132">
        <f t="shared" si="76"/>
        <v>7.7244930801416159E-2</v>
      </c>
      <c r="G2441" s="108">
        <f t="shared" si="77"/>
        <v>44105</v>
      </c>
    </row>
    <row r="2442" spans="1:7" x14ac:dyDescent="0.35">
      <c r="A2442" s="72" t="s">
        <v>634</v>
      </c>
      <c r="B2442" s="72" t="s">
        <v>635</v>
      </c>
      <c r="C2442" s="72" t="s">
        <v>1092</v>
      </c>
      <c r="D2442" s="72">
        <f>SUMIFS('Comm_vacancy-LA_data'!E:E,'Comm_vacancy-LA_data'!$D:$D,'Comm_vacancy-inputs_1'!$C2442,'Comm_vacancy-LA_data'!$B:$B,'Comm_vacancy-inputs_1'!$B2442)</f>
        <v>3109</v>
      </c>
      <c r="E2442" s="72">
        <f>SUMIFS('Comm_vacancy-LA_data'!F:F,'Comm_vacancy-LA_data'!$D:$D,'Comm_vacancy-inputs_1'!$C2442,'Comm_vacancy-LA_data'!$B:$B,'Comm_vacancy-inputs_1'!$B2442)</f>
        <v>244</v>
      </c>
      <c r="F2442" s="132">
        <f t="shared" si="76"/>
        <v>7.8481826954004505E-2</v>
      </c>
      <c r="G2442" s="108">
        <f t="shared" si="77"/>
        <v>44013</v>
      </c>
    </row>
    <row r="2443" spans="1:7" x14ac:dyDescent="0.35">
      <c r="A2443" s="72" t="s">
        <v>634</v>
      </c>
      <c r="B2443" s="72" t="s">
        <v>635</v>
      </c>
      <c r="C2443" s="72" t="s">
        <v>1093</v>
      </c>
      <c r="D2443" s="72">
        <f>SUMIFS('Comm_vacancy-LA_data'!E:E,'Comm_vacancy-LA_data'!$D:$D,'Comm_vacancy-inputs_1'!$C2443,'Comm_vacancy-LA_data'!$B:$B,'Comm_vacancy-inputs_1'!$B2443)</f>
        <v>3096</v>
      </c>
      <c r="E2443" s="72">
        <f>SUMIFS('Comm_vacancy-LA_data'!F:F,'Comm_vacancy-LA_data'!$D:$D,'Comm_vacancy-inputs_1'!$C2443,'Comm_vacancy-LA_data'!$B:$B,'Comm_vacancy-inputs_1'!$B2443)</f>
        <v>244</v>
      </c>
      <c r="F2443" s="132">
        <f t="shared" si="76"/>
        <v>7.8811369509043924E-2</v>
      </c>
      <c r="G2443" s="108">
        <f t="shared" si="77"/>
        <v>43922</v>
      </c>
    </row>
    <row r="2444" spans="1:7" x14ac:dyDescent="0.35">
      <c r="A2444" s="72" t="s">
        <v>634</v>
      </c>
      <c r="B2444" s="72" t="s">
        <v>635</v>
      </c>
      <c r="C2444" s="72" t="s">
        <v>1094</v>
      </c>
      <c r="D2444" s="72">
        <f>SUMIFS('Comm_vacancy-LA_data'!E:E,'Comm_vacancy-LA_data'!$D:$D,'Comm_vacancy-inputs_1'!$C2444,'Comm_vacancy-LA_data'!$B:$B,'Comm_vacancy-inputs_1'!$B2444)</f>
        <v>3051</v>
      </c>
      <c r="E2444" s="72">
        <f>SUMIFS('Comm_vacancy-LA_data'!F:F,'Comm_vacancy-LA_data'!$D:$D,'Comm_vacancy-inputs_1'!$C2444,'Comm_vacancy-LA_data'!$B:$B,'Comm_vacancy-inputs_1'!$B2444)</f>
        <v>249</v>
      </c>
      <c r="F2444" s="132">
        <f t="shared" si="76"/>
        <v>8.1612586037364793E-2</v>
      </c>
      <c r="G2444" s="108">
        <f t="shared" si="77"/>
        <v>43831</v>
      </c>
    </row>
    <row r="2445" spans="1:7" x14ac:dyDescent="0.35">
      <c r="A2445" s="72" t="s">
        <v>634</v>
      </c>
      <c r="B2445" s="72" t="s">
        <v>635</v>
      </c>
      <c r="C2445" s="72" t="s">
        <v>1095</v>
      </c>
      <c r="D2445" s="72">
        <f>SUMIFS('Comm_vacancy-LA_data'!E:E,'Comm_vacancy-LA_data'!$D:$D,'Comm_vacancy-inputs_1'!$C2445,'Comm_vacancy-LA_data'!$B:$B,'Comm_vacancy-inputs_1'!$B2445)</f>
        <v>3008</v>
      </c>
      <c r="E2445" s="72">
        <f>SUMIFS('Comm_vacancy-LA_data'!F:F,'Comm_vacancy-LA_data'!$D:$D,'Comm_vacancy-inputs_1'!$C2445,'Comm_vacancy-LA_data'!$B:$B,'Comm_vacancy-inputs_1'!$B2445)</f>
        <v>252</v>
      </c>
      <c r="F2445" s="132">
        <f t="shared" si="76"/>
        <v>8.3776595744680854E-2</v>
      </c>
      <c r="G2445" s="108">
        <f t="shared" si="77"/>
        <v>43739</v>
      </c>
    </row>
    <row r="2446" spans="1:7" x14ac:dyDescent="0.35">
      <c r="A2446" s="72" t="s">
        <v>634</v>
      </c>
      <c r="B2446" s="72" t="s">
        <v>635</v>
      </c>
      <c r="C2446" s="72" t="s">
        <v>1096</v>
      </c>
      <c r="D2446" s="72">
        <f>SUMIFS('Comm_vacancy-LA_data'!E:E,'Comm_vacancy-LA_data'!$D:$D,'Comm_vacancy-inputs_1'!$C2446,'Comm_vacancy-LA_data'!$B:$B,'Comm_vacancy-inputs_1'!$B2446)</f>
        <v>3035</v>
      </c>
      <c r="E2446" s="72">
        <f>SUMIFS('Comm_vacancy-LA_data'!F:F,'Comm_vacancy-LA_data'!$D:$D,'Comm_vacancy-inputs_1'!$C2446,'Comm_vacancy-LA_data'!$B:$B,'Comm_vacancy-inputs_1'!$B2446)</f>
        <v>267</v>
      </c>
      <c r="F2446" s="132">
        <f t="shared" si="76"/>
        <v>8.7973640856672156E-2</v>
      </c>
      <c r="G2446" s="108">
        <f t="shared" si="77"/>
        <v>43647</v>
      </c>
    </row>
    <row r="2447" spans="1:7" x14ac:dyDescent="0.35">
      <c r="A2447" s="72" t="s">
        <v>634</v>
      </c>
      <c r="B2447" s="72" t="s">
        <v>635</v>
      </c>
      <c r="C2447" s="72" t="s">
        <v>1097</v>
      </c>
      <c r="D2447" s="72">
        <f>SUMIFS('Comm_vacancy-LA_data'!E:E,'Comm_vacancy-LA_data'!$D:$D,'Comm_vacancy-inputs_1'!$C2447,'Comm_vacancy-LA_data'!$B:$B,'Comm_vacancy-inputs_1'!$B2447)</f>
        <v>3020</v>
      </c>
      <c r="E2447" s="72">
        <f>SUMIFS('Comm_vacancy-LA_data'!F:F,'Comm_vacancy-LA_data'!$D:$D,'Comm_vacancy-inputs_1'!$C2447,'Comm_vacancy-LA_data'!$B:$B,'Comm_vacancy-inputs_1'!$B2447)</f>
        <v>193</v>
      </c>
      <c r="F2447" s="132">
        <f t="shared" si="76"/>
        <v>6.3907284768211919E-2</v>
      </c>
      <c r="G2447" s="108">
        <f t="shared" si="77"/>
        <v>43556</v>
      </c>
    </row>
    <row r="2448" spans="1:7" x14ac:dyDescent="0.35">
      <c r="A2448" s="72" t="s">
        <v>634</v>
      </c>
      <c r="B2448" s="72" t="s">
        <v>635</v>
      </c>
      <c r="C2448" s="72" t="s">
        <v>1098</v>
      </c>
      <c r="D2448" s="72">
        <f>SUMIFS('Comm_vacancy-LA_data'!E:E,'Comm_vacancy-LA_data'!$D:$D,'Comm_vacancy-inputs_1'!$C2448,'Comm_vacancy-LA_data'!$B:$B,'Comm_vacancy-inputs_1'!$B2448)</f>
        <v>2975</v>
      </c>
      <c r="E2448" s="72">
        <f>SUMIFS('Comm_vacancy-LA_data'!F:F,'Comm_vacancy-LA_data'!$D:$D,'Comm_vacancy-inputs_1'!$C2448,'Comm_vacancy-LA_data'!$B:$B,'Comm_vacancy-inputs_1'!$B2448)</f>
        <v>203</v>
      </c>
      <c r="F2448" s="132">
        <f t="shared" si="76"/>
        <v>6.8235294117647061E-2</v>
      </c>
      <c r="G2448" s="108">
        <f t="shared" si="77"/>
        <v>43466</v>
      </c>
    </row>
    <row r="2449" spans="1:7" x14ac:dyDescent="0.35">
      <c r="A2449" s="72" t="s">
        <v>634</v>
      </c>
      <c r="B2449" s="72" t="s">
        <v>635</v>
      </c>
      <c r="C2449" s="72" t="s">
        <v>1099</v>
      </c>
      <c r="D2449" s="72">
        <f>SUMIFS('Comm_vacancy-LA_data'!E:E,'Comm_vacancy-LA_data'!$D:$D,'Comm_vacancy-inputs_1'!$C2449,'Comm_vacancy-LA_data'!$B:$B,'Comm_vacancy-inputs_1'!$B2449)</f>
        <v>3146</v>
      </c>
      <c r="E2449" s="72">
        <f>SUMIFS('Comm_vacancy-LA_data'!F:F,'Comm_vacancy-LA_data'!$D:$D,'Comm_vacancy-inputs_1'!$C2449,'Comm_vacancy-LA_data'!$B:$B,'Comm_vacancy-inputs_1'!$B2449)</f>
        <v>251</v>
      </c>
      <c r="F2449" s="132">
        <f t="shared" si="76"/>
        <v>7.9783852511125242E-2</v>
      </c>
      <c r="G2449" s="108">
        <f t="shared" si="77"/>
        <v>43374</v>
      </c>
    </row>
    <row r="2450" spans="1:7" x14ac:dyDescent="0.35">
      <c r="A2450" s="72" t="s">
        <v>1015</v>
      </c>
      <c r="B2450" s="72" t="s">
        <v>1016</v>
      </c>
      <c r="C2450" s="72" t="s">
        <v>1088</v>
      </c>
      <c r="D2450" s="72">
        <f>SUMIFS('Comm_vacancy-LA_data'!E:E,'Comm_vacancy-LA_data'!$D:$D,'Comm_vacancy-inputs_1'!$C2450,'Comm_vacancy-LA_data'!$B:$B,'Comm_vacancy-inputs_1'!$B2450)</f>
        <v>5640</v>
      </c>
      <c r="E2450" s="72">
        <f>SUMIFS('Comm_vacancy-LA_data'!F:F,'Comm_vacancy-LA_data'!$D:$D,'Comm_vacancy-inputs_1'!$C2450,'Comm_vacancy-LA_data'!$B:$B,'Comm_vacancy-inputs_1'!$B2450)</f>
        <v>427</v>
      </c>
      <c r="F2450" s="132">
        <f t="shared" si="76"/>
        <v>7.5709219858156027E-2</v>
      </c>
      <c r="G2450" s="108">
        <f t="shared" si="77"/>
        <v>44378</v>
      </c>
    </row>
    <row r="2451" spans="1:7" x14ac:dyDescent="0.35">
      <c r="A2451" s="72" t="s">
        <v>1015</v>
      </c>
      <c r="B2451" s="72" t="s">
        <v>1016</v>
      </c>
      <c r="C2451" s="72" t="s">
        <v>1089</v>
      </c>
      <c r="D2451" s="72">
        <f>SUMIFS('Comm_vacancy-LA_data'!E:E,'Comm_vacancy-LA_data'!$D:$D,'Comm_vacancy-inputs_1'!$C2451,'Comm_vacancy-LA_data'!$B:$B,'Comm_vacancy-inputs_1'!$B2451)</f>
        <v>5656</v>
      </c>
      <c r="E2451" s="72">
        <f>SUMIFS('Comm_vacancy-LA_data'!F:F,'Comm_vacancy-LA_data'!$D:$D,'Comm_vacancy-inputs_1'!$C2451,'Comm_vacancy-LA_data'!$B:$B,'Comm_vacancy-inputs_1'!$B2451)</f>
        <v>424</v>
      </c>
      <c r="F2451" s="132">
        <f t="shared" si="76"/>
        <v>7.4964639321074958E-2</v>
      </c>
      <c r="G2451" s="108">
        <f t="shared" si="77"/>
        <v>44287</v>
      </c>
    </row>
    <row r="2452" spans="1:7" x14ac:dyDescent="0.35">
      <c r="A2452" s="72" t="s">
        <v>1015</v>
      </c>
      <c r="B2452" s="72" t="s">
        <v>1016</v>
      </c>
      <c r="C2452" s="72" t="s">
        <v>1090</v>
      </c>
      <c r="D2452" s="72">
        <f>SUMIFS('Comm_vacancy-LA_data'!E:E,'Comm_vacancy-LA_data'!$D:$D,'Comm_vacancy-inputs_1'!$C2452,'Comm_vacancy-LA_data'!$B:$B,'Comm_vacancy-inputs_1'!$B2452)</f>
        <v>5661</v>
      </c>
      <c r="E2452" s="72">
        <f>SUMIFS('Comm_vacancy-LA_data'!F:F,'Comm_vacancy-LA_data'!$D:$D,'Comm_vacancy-inputs_1'!$C2452,'Comm_vacancy-LA_data'!$B:$B,'Comm_vacancy-inputs_1'!$B2452)</f>
        <v>425</v>
      </c>
      <c r="F2452" s="132">
        <f t="shared" si="76"/>
        <v>7.5075075075075076E-2</v>
      </c>
      <c r="G2452" s="108">
        <f t="shared" si="77"/>
        <v>44197</v>
      </c>
    </row>
    <row r="2453" spans="1:7" x14ac:dyDescent="0.35">
      <c r="A2453" s="72" t="s">
        <v>1015</v>
      </c>
      <c r="B2453" s="72" t="s">
        <v>1016</v>
      </c>
      <c r="C2453" s="72" t="s">
        <v>1091</v>
      </c>
      <c r="D2453" s="72">
        <f>SUMIFS('Comm_vacancy-LA_data'!E:E,'Comm_vacancy-LA_data'!$D:$D,'Comm_vacancy-inputs_1'!$C2453,'Comm_vacancy-LA_data'!$B:$B,'Comm_vacancy-inputs_1'!$B2453)</f>
        <v>5646</v>
      </c>
      <c r="E2453" s="72">
        <f>SUMIFS('Comm_vacancy-LA_data'!F:F,'Comm_vacancy-LA_data'!$D:$D,'Comm_vacancy-inputs_1'!$C2453,'Comm_vacancy-LA_data'!$B:$B,'Comm_vacancy-inputs_1'!$B2453)</f>
        <v>434</v>
      </c>
      <c r="F2453" s="132">
        <f t="shared" si="76"/>
        <v>7.6868579525327663E-2</v>
      </c>
      <c r="G2453" s="108">
        <f t="shared" si="77"/>
        <v>44105</v>
      </c>
    </row>
    <row r="2454" spans="1:7" x14ac:dyDescent="0.35">
      <c r="A2454" s="72" t="s">
        <v>1015</v>
      </c>
      <c r="B2454" s="72" t="s">
        <v>1016</v>
      </c>
      <c r="C2454" s="72" t="s">
        <v>1092</v>
      </c>
      <c r="D2454" s="72">
        <f>SUMIFS('Comm_vacancy-LA_data'!E:E,'Comm_vacancy-LA_data'!$D:$D,'Comm_vacancy-inputs_1'!$C2454,'Comm_vacancy-LA_data'!$B:$B,'Comm_vacancy-inputs_1'!$B2454)</f>
        <v>5629</v>
      </c>
      <c r="E2454" s="72">
        <f>SUMIFS('Comm_vacancy-LA_data'!F:F,'Comm_vacancy-LA_data'!$D:$D,'Comm_vacancy-inputs_1'!$C2454,'Comm_vacancy-LA_data'!$B:$B,'Comm_vacancy-inputs_1'!$B2454)</f>
        <v>440</v>
      </c>
      <c r="F2454" s="132">
        <f t="shared" si="76"/>
        <v>7.8166637058092028E-2</v>
      </c>
      <c r="G2454" s="108">
        <f t="shared" si="77"/>
        <v>44013</v>
      </c>
    </row>
    <row r="2455" spans="1:7" x14ac:dyDescent="0.35">
      <c r="A2455" s="72" t="s">
        <v>1015</v>
      </c>
      <c r="B2455" s="72" t="s">
        <v>1016</v>
      </c>
      <c r="C2455" s="72" t="s">
        <v>1093</v>
      </c>
      <c r="D2455" s="72">
        <f>SUMIFS('Comm_vacancy-LA_data'!E:E,'Comm_vacancy-LA_data'!$D:$D,'Comm_vacancy-inputs_1'!$C2455,'Comm_vacancy-LA_data'!$B:$B,'Comm_vacancy-inputs_1'!$B2455)</f>
        <v>5625</v>
      </c>
      <c r="E2455" s="72">
        <f>SUMIFS('Comm_vacancy-LA_data'!F:F,'Comm_vacancy-LA_data'!$D:$D,'Comm_vacancy-inputs_1'!$C2455,'Comm_vacancy-LA_data'!$B:$B,'Comm_vacancy-inputs_1'!$B2455)</f>
        <v>446</v>
      </c>
      <c r="F2455" s="132">
        <f t="shared" si="76"/>
        <v>7.9288888888888895E-2</v>
      </c>
      <c r="G2455" s="108">
        <f t="shared" si="77"/>
        <v>43922</v>
      </c>
    </row>
    <row r="2456" spans="1:7" x14ac:dyDescent="0.35">
      <c r="A2456" s="72" t="s">
        <v>1015</v>
      </c>
      <c r="B2456" s="72" t="s">
        <v>1016</v>
      </c>
      <c r="C2456" s="72" t="s">
        <v>1094</v>
      </c>
      <c r="D2456" s="72">
        <f>SUMIFS('Comm_vacancy-LA_data'!E:E,'Comm_vacancy-LA_data'!$D:$D,'Comm_vacancy-inputs_1'!$C2456,'Comm_vacancy-LA_data'!$B:$B,'Comm_vacancy-inputs_1'!$B2456)</f>
        <v>5602</v>
      </c>
      <c r="E2456" s="72">
        <f>SUMIFS('Comm_vacancy-LA_data'!F:F,'Comm_vacancy-LA_data'!$D:$D,'Comm_vacancy-inputs_1'!$C2456,'Comm_vacancy-LA_data'!$B:$B,'Comm_vacancy-inputs_1'!$B2456)</f>
        <v>445</v>
      </c>
      <c r="F2456" s="132">
        <f t="shared" si="76"/>
        <v>7.9435915744377014E-2</v>
      </c>
      <c r="G2456" s="108">
        <f t="shared" si="77"/>
        <v>43831</v>
      </c>
    </row>
    <row r="2457" spans="1:7" x14ac:dyDescent="0.35">
      <c r="A2457" s="72" t="s">
        <v>1015</v>
      </c>
      <c r="B2457" s="72" t="s">
        <v>1016</v>
      </c>
      <c r="C2457" s="72" t="s">
        <v>1095</v>
      </c>
      <c r="D2457" s="72">
        <f>SUMIFS('Comm_vacancy-LA_data'!E:E,'Comm_vacancy-LA_data'!$D:$D,'Comm_vacancy-inputs_1'!$C2457,'Comm_vacancy-LA_data'!$B:$B,'Comm_vacancy-inputs_1'!$B2457)</f>
        <v>5587</v>
      </c>
      <c r="E2457" s="72">
        <f>SUMIFS('Comm_vacancy-LA_data'!F:F,'Comm_vacancy-LA_data'!$D:$D,'Comm_vacancy-inputs_1'!$C2457,'Comm_vacancy-LA_data'!$B:$B,'Comm_vacancy-inputs_1'!$B2457)</f>
        <v>456</v>
      </c>
      <c r="F2457" s="132">
        <f t="shared" si="76"/>
        <v>8.1618041882942541E-2</v>
      </c>
      <c r="G2457" s="108">
        <f t="shared" si="77"/>
        <v>43739</v>
      </c>
    </row>
    <row r="2458" spans="1:7" x14ac:dyDescent="0.35">
      <c r="A2458" s="72" t="s">
        <v>1015</v>
      </c>
      <c r="B2458" s="72" t="s">
        <v>1016</v>
      </c>
      <c r="C2458" s="72" t="s">
        <v>1096</v>
      </c>
      <c r="D2458" s="72">
        <f>SUMIFS('Comm_vacancy-LA_data'!E:E,'Comm_vacancy-LA_data'!$D:$D,'Comm_vacancy-inputs_1'!$C2458,'Comm_vacancy-LA_data'!$B:$B,'Comm_vacancy-inputs_1'!$B2458)</f>
        <v>5598</v>
      </c>
      <c r="E2458" s="72">
        <f>SUMIFS('Comm_vacancy-LA_data'!F:F,'Comm_vacancy-LA_data'!$D:$D,'Comm_vacancy-inputs_1'!$C2458,'Comm_vacancy-LA_data'!$B:$B,'Comm_vacancy-inputs_1'!$B2458)</f>
        <v>477</v>
      </c>
      <c r="F2458" s="132">
        <f t="shared" si="76"/>
        <v>8.5209003215434079E-2</v>
      </c>
      <c r="G2458" s="108">
        <f t="shared" si="77"/>
        <v>43647</v>
      </c>
    </row>
    <row r="2459" spans="1:7" x14ac:dyDescent="0.35">
      <c r="A2459" s="72" t="s">
        <v>1015</v>
      </c>
      <c r="B2459" s="72" t="s">
        <v>1016</v>
      </c>
      <c r="C2459" s="72" t="s">
        <v>1097</v>
      </c>
      <c r="D2459" s="72">
        <f>SUMIFS('Comm_vacancy-LA_data'!E:E,'Comm_vacancy-LA_data'!$D:$D,'Comm_vacancy-inputs_1'!$C2459,'Comm_vacancy-LA_data'!$B:$B,'Comm_vacancy-inputs_1'!$B2459)</f>
        <v>5595</v>
      </c>
      <c r="E2459" s="72">
        <f>SUMIFS('Comm_vacancy-LA_data'!F:F,'Comm_vacancy-LA_data'!$D:$D,'Comm_vacancy-inputs_1'!$C2459,'Comm_vacancy-LA_data'!$B:$B,'Comm_vacancy-inputs_1'!$B2459)</f>
        <v>470</v>
      </c>
      <c r="F2459" s="132">
        <f t="shared" si="76"/>
        <v>8.40035746201966E-2</v>
      </c>
      <c r="G2459" s="108">
        <f t="shared" si="77"/>
        <v>43556</v>
      </c>
    </row>
    <row r="2460" spans="1:7" x14ac:dyDescent="0.35">
      <c r="A2460" s="72" t="s">
        <v>1015</v>
      </c>
      <c r="B2460" s="72" t="s">
        <v>1016</v>
      </c>
      <c r="C2460" s="72" t="s">
        <v>1098</v>
      </c>
      <c r="D2460" s="72">
        <f>SUMIFS('Comm_vacancy-LA_data'!E:E,'Comm_vacancy-LA_data'!$D:$D,'Comm_vacancy-inputs_1'!$C2460,'Comm_vacancy-LA_data'!$B:$B,'Comm_vacancy-inputs_1'!$B2460)</f>
        <v>5609</v>
      </c>
      <c r="E2460" s="72">
        <f>SUMIFS('Comm_vacancy-LA_data'!F:F,'Comm_vacancy-LA_data'!$D:$D,'Comm_vacancy-inputs_1'!$C2460,'Comm_vacancy-LA_data'!$B:$B,'Comm_vacancy-inputs_1'!$B2460)</f>
        <v>476</v>
      </c>
      <c r="F2460" s="132">
        <f t="shared" si="76"/>
        <v>8.4863612052059195E-2</v>
      </c>
      <c r="G2460" s="108">
        <f t="shared" si="77"/>
        <v>43466</v>
      </c>
    </row>
    <row r="2461" spans="1:7" x14ac:dyDescent="0.35">
      <c r="A2461" s="72" t="s">
        <v>1015</v>
      </c>
      <c r="B2461" s="72" t="s">
        <v>1016</v>
      </c>
      <c r="C2461" s="72" t="s">
        <v>1099</v>
      </c>
      <c r="D2461" s="72">
        <f>SUMIFS('Comm_vacancy-LA_data'!E:E,'Comm_vacancy-LA_data'!$D:$D,'Comm_vacancy-inputs_1'!$C2461,'Comm_vacancy-LA_data'!$B:$B,'Comm_vacancy-inputs_1'!$B2461)</f>
        <v>5832</v>
      </c>
      <c r="E2461" s="72">
        <f>SUMIFS('Comm_vacancy-LA_data'!F:F,'Comm_vacancy-LA_data'!$D:$D,'Comm_vacancy-inputs_1'!$C2461,'Comm_vacancy-LA_data'!$B:$B,'Comm_vacancy-inputs_1'!$B2461)</f>
        <v>451</v>
      </c>
      <c r="F2461" s="132">
        <f t="shared" si="76"/>
        <v>7.7331961591220855E-2</v>
      </c>
      <c r="G2461" s="108">
        <f t="shared" si="77"/>
        <v>43374</v>
      </c>
    </row>
    <row r="2462" spans="1:7" x14ac:dyDescent="0.35">
      <c r="A2462" s="72" t="s">
        <v>636</v>
      </c>
      <c r="B2462" s="72" t="s">
        <v>637</v>
      </c>
      <c r="C2462" s="72" t="s">
        <v>1088</v>
      </c>
      <c r="D2462" s="72">
        <f>SUMIFS('Comm_vacancy-LA_data'!E:E,'Comm_vacancy-LA_data'!$D:$D,'Comm_vacancy-inputs_1'!$C2462,'Comm_vacancy-LA_data'!$B:$B,'Comm_vacancy-inputs_1'!$B2462)</f>
        <v>10517</v>
      </c>
      <c r="E2462" s="72">
        <f>SUMIFS('Comm_vacancy-LA_data'!F:F,'Comm_vacancy-LA_data'!$D:$D,'Comm_vacancy-inputs_1'!$C2462,'Comm_vacancy-LA_data'!$B:$B,'Comm_vacancy-inputs_1'!$B2462)</f>
        <v>385</v>
      </c>
      <c r="F2462" s="132">
        <f t="shared" si="76"/>
        <v>3.6607397546828943E-2</v>
      </c>
      <c r="G2462" s="108">
        <f t="shared" si="77"/>
        <v>44378</v>
      </c>
    </row>
    <row r="2463" spans="1:7" x14ac:dyDescent="0.35">
      <c r="A2463" s="72" t="s">
        <v>636</v>
      </c>
      <c r="B2463" s="72" t="s">
        <v>637</v>
      </c>
      <c r="C2463" s="72" t="s">
        <v>1089</v>
      </c>
      <c r="D2463" s="72">
        <f>SUMIFS('Comm_vacancy-LA_data'!E:E,'Comm_vacancy-LA_data'!$D:$D,'Comm_vacancy-inputs_1'!$C2463,'Comm_vacancy-LA_data'!$B:$B,'Comm_vacancy-inputs_1'!$B2463)</f>
        <v>10567</v>
      </c>
      <c r="E2463" s="72">
        <f>SUMIFS('Comm_vacancy-LA_data'!F:F,'Comm_vacancy-LA_data'!$D:$D,'Comm_vacancy-inputs_1'!$C2463,'Comm_vacancy-LA_data'!$B:$B,'Comm_vacancy-inputs_1'!$B2463)</f>
        <v>297</v>
      </c>
      <c r="F2463" s="132">
        <f t="shared" si="76"/>
        <v>2.8106368884262326E-2</v>
      </c>
      <c r="G2463" s="108">
        <f t="shared" si="77"/>
        <v>44287</v>
      </c>
    </row>
    <row r="2464" spans="1:7" x14ac:dyDescent="0.35">
      <c r="A2464" s="72" t="s">
        <v>636</v>
      </c>
      <c r="B2464" s="72" t="s">
        <v>637</v>
      </c>
      <c r="C2464" s="72" t="s">
        <v>1090</v>
      </c>
      <c r="D2464" s="72">
        <f>SUMIFS('Comm_vacancy-LA_data'!E:E,'Comm_vacancy-LA_data'!$D:$D,'Comm_vacancy-inputs_1'!$C2464,'Comm_vacancy-LA_data'!$B:$B,'Comm_vacancy-inputs_1'!$B2464)</f>
        <v>10557</v>
      </c>
      <c r="E2464" s="72">
        <f>SUMIFS('Comm_vacancy-LA_data'!F:F,'Comm_vacancy-LA_data'!$D:$D,'Comm_vacancy-inputs_1'!$C2464,'Comm_vacancy-LA_data'!$B:$B,'Comm_vacancy-inputs_1'!$B2464)</f>
        <v>290</v>
      </c>
      <c r="F2464" s="132">
        <f t="shared" si="76"/>
        <v>2.7469925168134887E-2</v>
      </c>
      <c r="G2464" s="108">
        <f t="shared" si="77"/>
        <v>44197</v>
      </c>
    </row>
    <row r="2465" spans="1:7" x14ac:dyDescent="0.35">
      <c r="A2465" s="72" t="s">
        <v>636</v>
      </c>
      <c r="B2465" s="72" t="s">
        <v>637</v>
      </c>
      <c r="C2465" s="72" t="s">
        <v>1091</v>
      </c>
      <c r="D2465" s="72">
        <f>SUMIFS('Comm_vacancy-LA_data'!E:E,'Comm_vacancy-LA_data'!$D:$D,'Comm_vacancy-inputs_1'!$C2465,'Comm_vacancy-LA_data'!$B:$B,'Comm_vacancy-inputs_1'!$B2465)</f>
        <v>10450</v>
      </c>
      <c r="E2465" s="72">
        <f>SUMIFS('Comm_vacancy-LA_data'!F:F,'Comm_vacancy-LA_data'!$D:$D,'Comm_vacancy-inputs_1'!$C2465,'Comm_vacancy-LA_data'!$B:$B,'Comm_vacancy-inputs_1'!$B2465)</f>
        <v>282</v>
      </c>
      <c r="F2465" s="132">
        <f t="shared" si="76"/>
        <v>2.6985645933014352E-2</v>
      </c>
      <c r="G2465" s="108">
        <f t="shared" si="77"/>
        <v>44105</v>
      </c>
    </row>
    <row r="2466" spans="1:7" x14ac:dyDescent="0.35">
      <c r="A2466" s="72" t="s">
        <v>636</v>
      </c>
      <c r="B2466" s="72" t="s">
        <v>637</v>
      </c>
      <c r="C2466" s="72" t="s">
        <v>1092</v>
      </c>
      <c r="D2466" s="72">
        <f>SUMIFS('Comm_vacancy-LA_data'!E:E,'Comm_vacancy-LA_data'!$D:$D,'Comm_vacancy-inputs_1'!$C2466,'Comm_vacancy-LA_data'!$B:$B,'Comm_vacancy-inputs_1'!$B2466)</f>
        <v>10400</v>
      </c>
      <c r="E2466" s="72">
        <f>SUMIFS('Comm_vacancy-LA_data'!F:F,'Comm_vacancy-LA_data'!$D:$D,'Comm_vacancy-inputs_1'!$C2466,'Comm_vacancy-LA_data'!$B:$B,'Comm_vacancy-inputs_1'!$B2466)</f>
        <v>286</v>
      </c>
      <c r="F2466" s="132">
        <f t="shared" si="76"/>
        <v>2.75E-2</v>
      </c>
      <c r="G2466" s="108">
        <f t="shared" si="77"/>
        <v>44013</v>
      </c>
    </row>
    <row r="2467" spans="1:7" x14ac:dyDescent="0.35">
      <c r="A2467" s="72" t="s">
        <v>636</v>
      </c>
      <c r="B2467" s="72" t="s">
        <v>637</v>
      </c>
      <c r="C2467" s="72" t="s">
        <v>1093</v>
      </c>
      <c r="D2467" s="72">
        <f>SUMIFS('Comm_vacancy-LA_data'!E:E,'Comm_vacancy-LA_data'!$D:$D,'Comm_vacancy-inputs_1'!$C2467,'Comm_vacancy-LA_data'!$B:$B,'Comm_vacancy-inputs_1'!$B2467)</f>
        <v>10315</v>
      </c>
      <c r="E2467" s="72">
        <f>SUMIFS('Comm_vacancy-LA_data'!F:F,'Comm_vacancy-LA_data'!$D:$D,'Comm_vacancy-inputs_1'!$C2467,'Comm_vacancy-LA_data'!$B:$B,'Comm_vacancy-inputs_1'!$B2467)</f>
        <v>283</v>
      </c>
      <c r="F2467" s="132">
        <f t="shared" si="76"/>
        <v>2.7435773145904022E-2</v>
      </c>
      <c r="G2467" s="108">
        <f t="shared" si="77"/>
        <v>43922</v>
      </c>
    </row>
    <row r="2468" spans="1:7" x14ac:dyDescent="0.35">
      <c r="A2468" s="72" t="s">
        <v>636</v>
      </c>
      <c r="B2468" s="72" t="s">
        <v>637</v>
      </c>
      <c r="C2468" s="72" t="s">
        <v>1094</v>
      </c>
      <c r="D2468" s="72">
        <f>SUMIFS('Comm_vacancy-LA_data'!E:E,'Comm_vacancy-LA_data'!$D:$D,'Comm_vacancy-inputs_1'!$C2468,'Comm_vacancy-LA_data'!$B:$B,'Comm_vacancy-inputs_1'!$B2468)</f>
        <v>10217</v>
      </c>
      <c r="E2468" s="72">
        <f>SUMIFS('Comm_vacancy-LA_data'!F:F,'Comm_vacancy-LA_data'!$D:$D,'Comm_vacancy-inputs_1'!$C2468,'Comm_vacancy-LA_data'!$B:$B,'Comm_vacancy-inputs_1'!$B2468)</f>
        <v>310</v>
      </c>
      <c r="F2468" s="132">
        <f t="shared" si="76"/>
        <v>3.0341587550161496E-2</v>
      </c>
      <c r="G2468" s="108">
        <f t="shared" si="77"/>
        <v>43831</v>
      </c>
    </row>
    <row r="2469" spans="1:7" x14ac:dyDescent="0.35">
      <c r="A2469" s="72" t="s">
        <v>636</v>
      </c>
      <c r="B2469" s="72" t="s">
        <v>637</v>
      </c>
      <c r="C2469" s="72" t="s">
        <v>1095</v>
      </c>
      <c r="D2469" s="72">
        <f>SUMIFS('Comm_vacancy-LA_data'!E:E,'Comm_vacancy-LA_data'!$D:$D,'Comm_vacancy-inputs_1'!$C2469,'Comm_vacancy-LA_data'!$B:$B,'Comm_vacancy-inputs_1'!$B2469)</f>
        <v>10157</v>
      </c>
      <c r="E2469" s="72">
        <f>SUMIFS('Comm_vacancy-LA_data'!F:F,'Comm_vacancy-LA_data'!$D:$D,'Comm_vacancy-inputs_1'!$C2469,'Comm_vacancy-LA_data'!$B:$B,'Comm_vacancy-inputs_1'!$B2469)</f>
        <v>307</v>
      </c>
      <c r="F2469" s="132">
        <f t="shared" si="76"/>
        <v>3.0225460273702865E-2</v>
      </c>
      <c r="G2469" s="108">
        <f t="shared" si="77"/>
        <v>43739</v>
      </c>
    </row>
    <row r="2470" spans="1:7" x14ac:dyDescent="0.35">
      <c r="A2470" s="72" t="s">
        <v>636</v>
      </c>
      <c r="B2470" s="72" t="s">
        <v>637</v>
      </c>
      <c r="C2470" s="72" t="s">
        <v>1096</v>
      </c>
      <c r="D2470" s="72">
        <f>SUMIFS('Comm_vacancy-LA_data'!E:E,'Comm_vacancy-LA_data'!$D:$D,'Comm_vacancy-inputs_1'!$C2470,'Comm_vacancy-LA_data'!$B:$B,'Comm_vacancy-inputs_1'!$B2470)</f>
        <v>10128</v>
      </c>
      <c r="E2470" s="72">
        <f>SUMIFS('Comm_vacancy-LA_data'!F:F,'Comm_vacancy-LA_data'!$D:$D,'Comm_vacancy-inputs_1'!$C2470,'Comm_vacancy-LA_data'!$B:$B,'Comm_vacancy-inputs_1'!$B2470)</f>
        <v>285</v>
      </c>
      <c r="F2470" s="132">
        <f t="shared" si="76"/>
        <v>2.8139810426540283E-2</v>
      </c>
      <c r="G2470" s="108">
        <f t="shared" si="77"/>
        <v>43647</v>
      </c>
    </row>
    <row r="2471" spans="1:7" x14ac:dyDescent="0.35">
      <c r="A2471" s="72" t="s">
        <v>636</v>
      </c>
      <c r="B2471" s="72" t="s">
        <v>637</v>
      </c>
      <c r="C2471" s="72" t="s">
        <v>1097</v>
      </c>
      <c r="D2471" s="72">
        <f>SUMIFS('Comm_vacancy-LA_data'!E:E,'Comm_vacancy-LA_data'!$D:$D,'Comm_vacancy-inputs_1'!$C2471,'Comm_vacancy-LA_data'!$B:$B,'Comm_vacancy-inputs_1'!$B2471)</f>
        <v>10105</v>
      </c>
      <c r="E2471" s="72">
        <f>SUMIFS('Comm_vacancy-LA_data'!F:F,'Comm_vacancy-LA_data'!$D:$D,'Comm_vacancy-inputs_1'!$C2471,'Comm_vacancy-LA_data'!$B:$B,'Comm_vacancy-inputs_1'!$B2471)</f>
        <v>200</v>
      </c>
      <c r="F2471" s="132">
        <f t="shared" si="76"/>
        <v>1.9792182088075209E-2</v>
      </c>
      <c r="G2471" s="108">
        <f t="shared" si="77"/>
        <v>43556</v>
      </c>
    </row>
    <row r="2472" spans="1:7" x14ac:dyDescent="0.35">
      <c r="A2472" s="72" t="s">
        <v>636</v>
      </c>
      <c r="B2472" s="72" t="s">
        <v>637</v>
      </c>
      <c r="C2472" s="72" t="s">
        <v>1098</v>
      </c>
      <c r="D2472" s="72">
        <f>SUMIFS('Comm_vacancy-LA_data'!E:E,'Comm_vacancy-LA_data'!$D:$D,'Comm_vacancy-inputs_1'!$C2472,'Comm_vacancy-LA_data'!$B:$B,'Comm_vacancy-inputs_1'!$B2472)</f>
        <v>9994</v>
      </c>
      <c r="E2472" s="72">
        <f>SUMIFS('Comm_vacancy-LA_data'!F:F,'Comm_vacancy-LA_data'!$D:$D,'Comm_vacancy-inputs_1'!$C2472,'Comm_vacancy-LA_data'!$B:$B,'Comm_vacancy-inputs_1'!$B2472)</f>
        <v>216</v>
      </c>
      <c r="F2472" s="132">
        <f t="shared" si="76"/>
        <v>2.1612967780668402E-2</v>
      </c>
      <c r="G2472" s="108">
        <f t="shared" si="77"/>
        <v>43466</v>
      </c>
    </row>
    <row r="2473" spans="1:7" x14ac:dyDescent="0.35">
      <c r="A2473" s="72" t="s">
        <v>636</v>
      </c>
      <c r="B2473" s="72" t="s">
        <v>637</v>
      </c>
      <c r="C2473" s="72" t="s">
        <v>1099</v>
      </c>
      <c r="D2473" s="72">
        <f>SUMIFS('Comm_vacancy-LA_data'!E:E,'Comm_vacancy-LA_data'!$D:$D,'Comm_vacancy-inputs_1'!$C2473,'Comm_vacancy-LA_data'!$B:$B,'Comm_vacancy-inputs_1'!$B2473)</f>
        <v>10410</v>
      </c>
      <c r="E2473" s="72">
        <f>SUMIFS('Comm_vacancy-LA_data'!F:F,'Comm_vacancy-LA_data'!$D:$D,'Comm_vacancy-inputs_1'!$C2473,'Comm_vacancy-LA_data'!$B:$B,'Comm_vacancy-inputs_1'!$B2473)</f>
        <v>199</v>
      </c>
      <c r="F2473" s="132">
        <f t="shared" si="76"/>
        <v>1.9116234390009607E-2</v>
      </c>
      <c r="G2473" s="108">
        <f t="shared" si="77"/>
        <v>43374</v>
      </c>
    </row>
    <row r="2474" spans="1:7" x14ac:dyDescent="0.35">
      <c r="A2474" s="72" t="s">
        <v>638</v>
      </c>
      <c r="B2474" s="72" t="s">
        <v>639</v>
      </c>
      <c r="C2474" s="72" t="s">
        <v>1088</v>
      </c>
      <c r="D2474" s="72">
        <f>SUMIFS('Comm_vacancy-LA_data'!E:E,'Comm_vacancy-LA_data'!$D:$D,'Comm_vacancy-inputs_1'!$C2474,'Comm_vacancy-LA_data'!$B:$B,'Comm_vacancy-inputs_1'!$B2474)</f>
        <v>5650</v>
      </c>
      <c r="E2474" s="72">
        <f>SUMIFS('Comm_vacancy-LA_data'!F:F,'Comm_vacancy-LA_data'!$D:$D,'Comm_vacancy-inputs_1'!$C2474,'Comm_vacancy-LA_data'!$B:$B,'Comm_vacancy-inputs_1'!$B2474)</f>
        <v>372</v>
      </c>
      <c r="F2474" s="132">
        <f t="shared" si="76"/>
        <v>6.5840707964601772E-2</v>
      </c>
      <c r="G2474" s="108">
        <f t="shared" si="77"/>
        <v>44378</v>
      </c>
    </row>
    <row r="2475" spans="1:7" x14ac:dyDescent="0.35">
      <c r="A2475" s="72" t="s">
        <v>638</v>
      </c>
      <c r="B2475" s="72" t="s">
        <v>639</v>
      </c>
      <c r="C2475" s="72" t="s">
        <v>1089</v>
      </c>
      <c r="D2475" s="72">
        <f>SUMIFS('Comm_vacancy-LA_data'!E:E,'Comm_vacancy-LA_data'!$D:$D,'Comm_vacancy-inputs_1'!$C2475,'Comm_vacancy-LA_data'!$B:$B,'Comm_vacancy-inputs_1'!$B2475)</f>
        <v>5667</v>
      </c>
      <c r="E2475" s="72">
        <f>SUMIFS('Comm_vacancy-LA_data'!F:F,'Comm_vacancy-LA_data'!$D:$D,'Comm_vacancy-inputs_1'!$C2475,'Comm_vacancy-LA_data'!$B:$B,'Comm_vacancy-inputs_1'!$B2475)</f>
        <v>281</v>
      </c>
      <c r="F2475" s="132">
        <f t="shared" si="76"/>
        <v>4.9585318510675845E-2</v>
      </c>
      <c r="G2475" s="108">
        <f t="shared" si="77"/>
        <v>44287</v>
      </c>
    </row>
    <row r="2476" spans="1:7" x14ac:dyDescent="0.35">
      <c r="A2476" s="72" t="s">
        <v>638</v>
      </c>
      <c r="B2476" s="72" t="s">
        <v>639</v>
      </c>
      <c r="C2476" s="72" t="s">
        <v>1090</v>
      </c>
      <c r="D2476" s="72">
        <f>SUMIFS('Comm_vacancy-LA_data'!E:E,'Comm_vacancy-LA_data'!$D:$D,'Comm_vacancy-inputs_1'!$C2476,'Comm_vacancy-LA_data'!$B:$B,'Comm_vacancy-inputs_1'!$B2476)</f>
        <v>5676</v>
      </c>
      <c r="E2476" s="72">
        <f>SUMIFS('Comm_vacancy-LA_data'!F:F,'Comm_vacancy-LA_data'!$D:$D,'Comm_vacancy-inputs_1'!$C2476,'Comm_vacancy-LA_data'!$B:$B,'Comm_vacancy-inputs_1'!$B2476)</f>
        <v>268</v>
      </c>
      <c r="F2476" s="132">
        <f t="shared" si="76"/>
        <v>4.7216349541930935E-2</v>
      </c>
      <c r="G2476" s="108">
        <f t="shared" si="77"/>
        <v>44197</v>
      </c>
    </row>
    <row r="2477" spans="1:7" x14ac:dyDescent="0.35">
      <c r="A2477" s="72" t="s">
        <v>638</v>
      </c>
      <c r="B2477" s="72" t="s">
        <v>639</v>
      </c>
      <c r="C2477" s="72" t="s">
        <v>1091</v>
      </c>
      <c r="D2477" s="72">
        <f>SUMIFS('Comm_vacancy-LA_data'!E:E,'Comm_vacancy-LA_data'!$D:$D,'Comm_vacancy-inputs_1'!$C2477,'Comm_vacancy-LA_data'!$B:$B,'Comm_vacancy-inputs_1'!$B2477)</f>
        <v>5662</v>
      </c>
      <c r="E2477" s="72">
        <f>SUMIFS('Comm_vacancy-LA_data'!F:F,'Comm_vacancy-LA_data'!$D:$D,'Comm_vacancy-inputs_1'!$C2477,'Comm_vacancy-LA_data'!$B:$B,'Comm_vacancy-inputs_1'!$B2477)</f>
        <v>339</v>
      </c>
      <c r="F2477" s="132">
        <f t="shared" si="76"/>
        <v>5.9872836453549981E-2</v>
      </c>
      <c r="G2477" s="108">
        <f t="shared" si="77"/>
        <v>44105</v>
      </c>
    </row>
    <row r="2478" spans="1:7" x14ac:dyDescent="0.35">
      <c r="A2478" s="72" t="s">
        <v>638</v>
      </c>
      <c r="B2478" s="72" t="s">
        <v>639</v>
      </c>
      <c r="C2478" s="72" t="s">
        <v>1092</v>
      </c>
      <c r="D2478" s="72">
        <f>SUMIFS('Comm_vacancy-LA_data'!E:E,'Comm_vacancy-LA_data'!$D:$D,'Comm_vacancy-inputs_1'!$C2478,'Comm_vacancy-LA_data'!$B:$B,'Comm_vacancy-inputs_1'!$B2478)</f>
        <v>5567</v>
      </c>
      <c r="E2478" s="72">
        <f>SUMIFS('Comm_vacancy-LA_data'!F:F,'Comm_vacancy-LA_data'!$D:$D,'Comm_vacancy-inputs_1'!$C2478,'Comm_vacancy-LA_data'!$B:$B,'Comm_vacancy-inputs_1'!$B2478)</f>
        <v>293</v>
      </c>
      <c r="F2478" s="132">
        <f t="shared" si="76"/>
        <v>5.2631578947368418E-2</v>
      </c>
      <c r="G2478" s="108">
        <f t="shared" si="77"/>
        <v>44013</v>
      </c>
    </row>
    <row r="2479" spans="1:7" x14ac:dyDescent="0.35">
      <c r="A2479" s="72" t="s">
        <v>638</v>
      </c>
      <c r="B2479" s="72" t="s">
        <v>639</v>
      </c>
      <c r="C2479" s="72" t="s">
        <v>1093</v>
      </c>
      <c r="D2479" s="72">
        <f>SUMIFS('Comm_vacancy-LA_data'!E:E,'Comm_vacancy-LA_data'!$D:$D,'Comm_vacancy-inputs_1'!$C2479,'Comm_vacancy-LA_data'!$B:$B,'Comm_vacancy-inputs_1'!$B2479)</f>
        <v>5552</v>
      </c>
      <c r="E2479" s="72">
        <f>SUMIFS('Comm_vacancy-LA_data'!F:F,'Comm_vacancy-LA_data'!$D:$D,'Comm_vacancy-inputs_1'!$C2479,'Comm_vacancy-LA_data'!$B:$B,'Comm_vacancy-inputs_1'!$B2479)</f>
        <v>317</v>
      </c>
      <c r="F2479" s="132">
        <f t="shared" si="76"/>
        <v>5.7096541786743518E-2</v>
      </c>
      <c r="G2479" s="108">
        <f t="shared" si="77"/>
        <v>43922</v>
      </c>
    </row>
    <row r="2480" spans="1:7" x14ac:dyDescent="0.35">
      <c r="A2480" s="72" t="s">
        <v>638</v>
      </c>
      <c r="B2480" s="72" t="s">
        <v>639</v>
      </c>
      <c r="C2480" s="72" t="s">
        <v>1094</v>
      </c>
      <c r="D2480" s="72">
        <f>SUMIFS('Comm_vacancy-LA_data'!E:E,'Comm_vacancy-LA_data'!$D:$D,'Comm_vacancy-inputs_1'!$C2480,'Comm_vacancy-LA_data'!$B:$B,'Comm_vacancy-inputs_1'!$B2480)</f>
        <v>5548</v>
      </c>
      <c r="E2480" s="72">
        <f>SUMIFS('Comm_vacancy-LA_data'!F:F,'Comm_vacancy-LA_data'!$D:$D,'Comm_vacancy-inputs_1'!$C2480,'Comm_vacancy-LA_data'!$B:$B,'Comm_vacancy-inputs_1'!$B2480)</f>
        <v>272</v>
      </c>
      <c r="F2480" s="132">
        <f t="shared" si="76"/>
        <v>4.9026676279740444E-2</v>
      </c>
      <c r="G2480" s="108">
        <f t="shared" si="77"/>
        <v>43831</v>
      </c>
    </row>
    <row r="2481" spans="1:7" x14ac:dyDescent="0.35">
      <c r="A2481" s="72" t="s">
        <v>638</v>
      </c>
      <c r="B2481" s="72" t="s">
        <v>639</v>
      </c>
      <c r="C2481" s="72" t="s">
        <v>1095</v>
      </c>
      <c r="D2481" s="72">
        <f>SUMIFS('Comm_vacancy-LA_data'!E:E,'Comm_vacancy-LA_data'!$D:$D,'Comm_vacancy-inputs_1'!$C2481,'Comm_vacancy-LA_data'!$B:$B,'Comm_vacancy-inputs_1'!$B2481)</f>
        <v>5564</v>
      </c>
      <c r="E2481" s="72">
        <f>SUMIFS('Comm_vacancy-LA_data'!F:F,'Comm_vacancy-LA_data'!$D:$D,'Comm_vacancy-inputs_1'!$C2481,'Comm_vacancy-LA_data'!$B:$B,'Comm_vacancy-inputs_1'!$B2481)</f>
        <v>253</v>
      </c>
      <c r="F2481" s="132">
        <f t="shared" si="76"/>
        <v>4.5470884255930988E-2</v>
      </c>
      <c r="G2481" s="108">
        <f t="shared" si="77"/>
        <v>43739</v>
      </c>
    </row>
    <row r="2482" spans="1:7" x14ac:dyDescent="0.35">
      <c r="A2482" s="72" t="s">
        <v>638</v>
      </c>
      <c r="B2482" s="72" t="s">
        <v>639</v>
      </c>
      <c r="C2482" s="72" t="s">
        <v>1096</v>
      </c>
      <c r="D2482" s="72">
        <f>SUMIFS('Comm_vacancy-LA_data'!E:E,'Comm_vacancy-LA_data'!$D:$D,'Comm_vacancy-inputs_1'!$C2482,'Comm_vacancy-LA_data'!$B:$B,'Comm_vacancy-inputs_1'!$B2482)</f>
        <v>5558</v>
      </c>
      <c r="E2482" s="72">
        <f>SUMIFS('Comm_vacancy-LA_data'!F:F,'Comm_vacancy-LA_data'!$D:$D,'Comm_vacancy-inputs_1'!$C2482,'Comm_vacancy-LA_data'!$B:$B,'Comm_vacancy-inputs_1'!$B2482)</f>
        <v>267</v>
      </c>
      <c r="F2482" s="132">
        <f t="shared" si="76"/>
        <v>4.8038862900323859E-2</v>
      </c>
      <c r="G2482" s="108">
        <f t="shared" si="77"/>
        <v>43647</v>
      </c>
    </row>
    <row r="2483" spans="1:7" x14ac:dyDescent="0.35">
      <c r="A2483" s="72" t="s">
        <v>638</v>
      </c>
      <c r="B2483" s="72" t="s">
        <v>639</v>
      </c>
      <c r="C2483" s="72" t="s">
        <v>1097</v>
      </c>
      <c r="D2483" s="72">
        <f>SUMIFS('Comm_vacancy-LA_data'!E:E,'Comm_vacancy-LA_data'!$D:$D,'Comm_vacancy-inputs_1'!$C2483,'Comm_vacancy-LA_data'!$B:$B,'Comm_vacancy-inputs_1'!$B2483)</f>
        <v>5563</v>
      </c>
      <c r="E2483" s="72">
        <f>SUMIFS('Comm_vacancy-LA_data'!F:F,'Comm_vacancy-LA_data'!$D:$D,'Comm_vacancy-inputs_1'!$C2483,'Comm_vacancy-LA_data'!$B:$B,'Comm_vacancy-inputs_1'!$B2483)</f>
        <v>245</v>
      </c>
      <c r="F2483" s="132">
        <f t="shared" si="76"/>
        <v>4.4040985079992809E-2</v>
      </c>
      <c r="G2483" s="108">
        <f t="shared" si="77"/>
        <v>43556</v>
      </c>
    </row>
    <row r="2484" spans="1:7" x14ac:dyDescent="0.35">
      <c r="A2484" s="72" t="s">
        <v>638</v>
      </c>
      <c r="B2484" s="72" t="s">
        <v>639</v>
      </c>
      <c r="C2484" s="72" t="s">
        <v>1098</v>
      </c>
      <c r="D2484" s="72">
        <f>SUMIFS('Comm_vacancy-LA_data'!E:E,'Comm_vacancy-LA_data'!$D:$D,'Comm_vacancy-inputs_1'!$C2484,'Comm_vacancy-LA_data'!$B:$B,'Comm_vacancy-inputs_1'!$B2484)</f>
        <v>5526</v>
      </c>
      <c r="E2484" s="72">
        <f>SUMIFS('Comm_vacancy-LA_data'!F:F,'Comm_vacancy-LA_data'!$D:$D,'Comm_vacancy-inputs_1'!$C2484,'Comm_vacancy-LA_data'!$B:$B,'Comm_vacancy-inputs_1'!$B2484)</f>
        <v>176</v>
      </c>
      <c r="F2484" s="132">
        <f t="shared" si="76"/>
        <v>3.1849439015562794E-2</v>
      </c>
      <c r="G2484" s="108">
        <f t="shared" si="77"/>
        <v>43466</v>
      </c>
    </row>
    <row r="2485" spans="1:7" x14ac:dyDescent="0.35">
      <c r="A2485" s="72" t="s">
        <v>638</v>
      </c>
      <c r="B2485" s="72" t="s">
        <v>639</v>
      </c>
      <c r="C2485" s="72" t="s">
        <v>1099</v>
      </c>
      <c r="D2485" s="72">
        <f>SUMIFS('Comm_vacancy-LA_data'!E:E,'Comm_vacancy-LA_data'!$D:$D,'Comm_vacancy-inputs_1'!$C2485,'Comm_vacancy-LA_data'!$B:$B,'Comm_vacancy-inputs_1'!$B2485)</f>
        <v>5830</v>
      </c>
      <c r="E2485" s="72">
        <f>SUMIFS('Comm_vacancy-LA_data'!F:F,'Comm_vacancy-LA_data'!$D:$D,'Comm_vacancy-inputs_1'!$C2485,'Comm_vacancy-LA_data'!$B:$B,'Comm_vacancy-inputs_1'!$B2485)</f>
        <v>219</v>
      </c>
      <c r="F2485" s="132">
        <f t="shared" si="76"/>
        <v>3.7564322469982848E-2</v>
      </c>
      <c r="G2485" s="108">
        <f t="shared" si="77"/>
        <v>43374</v>
      </c>
    </row>
    <row r="2486" spans="1:7" x14ac:dyDescent="0.35">
      <c r="A2486" s="72" t="s">
        <v>640</v>
      </c>
      <c r="B2486" s="72" t="s">
        <v>641</v>
      </c>
      <c r="C2486" s="72" t="s">
        <v>1088</v>
      </c>
      <c r="D2486" s="72">
        <f>SUMIFS('Comm_vacancy-LA_data'!E:E,'Comm_vacancy-LA_data'!$D:$D,'Comm_vacancy-inputs_1'!$C2486,'Comm_vacancy-LA_data'!$B:$B,'Comm_vacancy-inputs_1'!$B2486)</f>
        <v>9441</v>
      </c>
      <c r="E2486" s="72">
        <f>SUMIFS('Comm_vacancy-LA_data'!F:F,'Comm_vacancy-LA_data'!$D:$D,'Comm_vacancy-inputs_1'!$C2486,'Comm_vacancy-LA_data'!$B:$B,'Comm_vacancy-inputs_1'!$B2486)</f>
        <v>694</v>
      </c>
      <c r="F2486" s="132">
        <f t="shared" si="76"/>
        <v>7.3509162165024886E-2</v>
      </c>
      <c r="G2486" s="108">
        <f t="shared" si="77"/>
        <v>44378</v>
      </c>
    </row>
    <row r="2487" spans="1:7" x14ac:dyDescent="0.35">
      <c r="A2487" s="72" t="s">
        <v>640</v>
      </c>
      <c r="B2487" s="72" t="s">
        <v>641</v>
      </c>
      <c r="C2487" s="72" t="s">
        <v>1089</v>
      </c>
      <c r="D2487" s="72">
        <f>SUMIFS('Comm_vacancy-LA_data'!E:E,'Comm_vacancy-LA_data'!$D:$D,'Comm_vacancy-inputs_1'!$C2487,'Comm_vacancy-LA_data'!$B:$B,'Comm_vacancy-inputs_1'!$B2487)</f>
        <v>9466</v>
      </c>
      <c r="E2487" s="72">
        <f>SUMIFS('Comm_vacancy-LA_data'!F:F,'Comm_vacancy-LA_data'!$D:$D,'Comm_vacancy-inputs_1'!$C2487,'Comm_vacancy-LA_data'!$B:$B,'Comm_vacancy-inputs_1'!$B2487)</f>
        <v>694</v>
      </c>
      <c r="F2487" s="132">
        <f t="shared" si="76"/>
        <v>7.3315022184660891E-2</v>
      </c>
      <c r="G2487" s="108">
        <f t="shared" si="77"/>
        <v>44287</v>
      </c>
    </row>
    <row r="2488" spans="1:7" x14ac:dyDescent="0.35">
      <c r="A2488" s="72" t="s">
        <v>640</v>
      </c>
      <c r="B2488" s="72" t="s">
        <v>641</v>
      </c>
      <c r="C2488" s="72" t="s">
        <v>1090</v>
      </c>
      <c r="D2488" s="72">
        <f>SUMIFS('Comm_vacancy-LA_data'!E:E,'Comm_vacancy-LA_data'!$D:$D,'Comm_vacancy-inputs_1'!$C2488,'Comm_vacancy-LA_data'!$B:$B,'Comm_vacancy-inputs_1'!$B2488)</f>
        <v>9464</v>
      </c>
      <c r="E2488" s="72">
        <f>SUMIFS('Comm_vacancy-LA_data'!F:F,'Comm_vacancy-LA_data'!$D:$D,'Comm_vacancy-inputs_1'!$C2488,'Comm_vacancy-LA_data'!$B:$B,'Comm_vacancy-inputs_1'!$B2488)</f>
        <v>697</v>
      </c>
      <c r="F2488" s="132">
        <f t="shared" si="76"/>
        <v>7.3647506339814026E-2</v>
      </c>
      <c r="G2488" s="108">
        <f t="shared" si="77"/>
        <v>44197</v>
      </c>
    </row>
    <row r="2489" spans="1:7" x14ac:dyDescent="0.35">
      <c r="A2489" s="72" t="s">
        <v>640</v>
      </c>
      <c r="B2489" s="72" t="s">
        <v>641</v>
      </c>
      <c r="C2489" s="72" t="s">
        <v>1091</v>
      </c>
      <c r="D2489" s="72">
        <f>SUMIFS('Comm_vacancy-LA_data'!E:E,'Comm_vacancy-LA_data'!$D:$D,'Comm_vacancy-inputs_1'!$C2489,'Comm_vacancy-LA_data'!$B:$B,'Comm_vacancy-inputs_1'!$B2489)</f>
        <v>9453</v>
      </c>
      <c r="E2489" s="72">
        <f>SUMIFS('Comm_vacancy-LA_data'!F:F,'Comm_vacancy-LA_data'!$D:$D,'Comm_vacancy-inputs_1'!$C2489,'Comm_vacancy-LA_data'!$B:$B,'Comm_vacancy-inputs_1'!$B2489)</f>
        <v>702</v>
      </c>
      <c r="F2489" s="132">
        <f t="shared" si="76"/>
        <v>7.4262139003490948E-2</v>
      </c>
      <c r="G2489" s="108">
        <f t="shared" si="77"/>
        <v>44105</v>
      </c>
    </row>
    <row r="2490" spans="1:7" x14ac:dyDescent="0.35">
      <c r="A2490" s="72" t="s">
        <v>640</v>
      </c>
      <c r="B2490" s="72" t="s">
        <v>641</v>
      </c>
      <c r="C2490" s="72" t="s">
        <v>1092</v>
      </c>
      <c r="D2490" s="72">
        <f>SUMIFS('Comm_vacancy-LA_data'!E:E,'Comm_vacancy-LA_data'!$D:$D,'Comm_vacancy-inputs_1'!$C2490,'Comm_vacancy-LA_data'!$B:$B,'Comm_vacancy-inputs_1'!$B2490)</f>
        <v>9493</v>
      </c>
      <c r="E2490" s="72">
        <f>SUMIFS('Comm_vacancy-LA_data'!F:F,'Comm_vacancy-LA_data'!$D:$D,'Comm_vacancy-inputs_1'!$C2490,'Comm_vacancy-LA_data'!$B:$B,'Comm_vacancy-inputs_1'!$B2490)</f>
        <v>712</v>
      </c>
      <c r="F2490" s="132">
        <f t="shared" si="76"/>
        <v>7.5002633519435369E-2</v>
      </c>
      <c r="G2490" s="108">
        <f t="shared" si="77"/>
        <v>44013</v>
      </c>
    </row>
    <row r="2491" spans="1:7" x14ac:dyDescent="0.35">
      <c r="A2491" s="72" t="s">
        <v>640</v>
      </c>
      <c r="B2491" s="72" t="s">
        <v>641</v>
      </c>
      <c r="C2491" s="72" t="s">
        <v>1093</v>
      </c>
      <c r="D2491" s="72">
        <f>SUMIFS('Comm_vacancy-LA_data'!E:E,'Comm_vacancy-LA_data'!$D:$D,'Comm_vacancy-inputs_1'!$C2491,'Comm_vacancy-LA_data'!$B:$B,'Comm_vacancy-inputs_1'!$B2491)</f>
        <v>9502</v>
      </c>
      <c r="E2491" s="72">
        <f>SUMIFS('Comm_vacancy-LA_data'!F:F,'Comm_vacancy-LA_data'!$D:$D,'Comm_vacancy-inputs_1'!$C2491,'Comm_vacancy-LA_data'!$B:$B,'Comm_vacancy-inputs_1'!$B2491)</f>
        <v>721</v>
      </c>
      <c r="F2491" s="132">
        <f t="shared" si="76"/>
        <v>7.5878762365817726E-2</v>
      </c>
      <c r="G2491" s="108">
        <f t="shared" si="77"/>
        <v>43922</v>
      </c>
    </row>
    <row r="2492" spans="1:7" x14ac:dyDescent="0.35">
      <c r="A2492" s="72" t="s">
        <v>640</v>
      </c>
      <c r="B2492" s="72" t="s">
        <v>641</v>
      </c>
      <c r="C2492" s="72" t="s">
        <v>1094</v>
      </c>
      <c r="D2492" s="72">
        <f>SUMIFS('Comm_vacancy-LA_data'!E:E,'Comm_vacancy-LA_data'!$D:$D,'Comm_vacancy-inputs_1'!$C2492,'Comm_vacancy-LA_data'!$B:$B,'Comm_vacancy-inputs_1'!$B2492)</f>
        <v>9454</v>
      </c>
      <c r="E2492" s="72">
        <f>SUMIFS('Comm_vacancy-LA_data'!F:F,'Comm_vacancy-LA_data'!$D:$D,'Comm_vacancy-inputs_1'!$C2492,'Comm_vacancy-LA_data'!$B:$B,'Comm_vacancy-inputs_1'!$B2492)</f>
        <v>739</v>
      </c>
      <c r="F2492" s="132">
        <f t="shared" si="76"/>
        <v>7.8167971229109373E-2</v>
      </c>
      <c r="G2492" s="108">
        <f t="shared" si="77"/>
        <v>43831</v>
      </c>
    </row>
    <row r="2493" spans="1:7" x14ac:dyDescent="0.35">
      <c r="A2493" s="72" t="s">
        <v>640</v>
      </c>
      <c r="B2493" s="72" t="s">
        <v>641</v>
      </c>
      <c r="C2493" s="72" t="s">
        <v>1095</v>
      </c>
      <c r="D2493" s="72">
        <f>SUMIFS('Comm_vacancy-LA_data'!E:E,'Comm_vacancy-LA_data'!$D:$D,'Comm_vacancy-inputs_1'!$C2493,'Comm_vacancy-LA_data'!$B:$B,'Comm_vacancy-inputs_1'!$B2493)</f>
        <v>9474</v>
      </c>
      <c r="E2493" s="72">
        <f>SUMIFS('Comm_vacancy-LA_data'!F:F,'Comm_vacancy-LA_data'!$D:$D,'Comm_vacancy-inputs_1'!$C2493,'Comm_vacancy-LA_data'!$B:$B,'Comm_vacancy-inputs_1'!$B2493)</f>
        <v>766</v>
      </c>
      <c r="F2493" s="132">
        <f t="shared" si="76"/>
        <v>8.0852860460206885E-2</v>
      </c>
      <c r="G2493" s="108">
        <f t="shared" si="77"/>
        <v>43739</v>
      </c>
    </row>
    <row r="2494" spans="1:7" x14ac:dyDescent="0.35">
      <c r="A2494" s="72" t="s">
        <v>640</v>
      </c>
      <c r="B2494" s="72" t="s">
        <v>641</v>
      </c>
      <c r="C2494" s="72" t="s">
        <v>1096</v>
      </c>
      <c r="D2494" s="72">
        <f>SUMIFS('Comm_vacancy-LA_data'!E:E,'Comm_vacancy-LA_data'!$D:$D,'Comm_vacancy-inputs_1'!$C2494,'Comm_vacancy-LA_data'!$B:$B,'Comm_vacancy-inputs_1'!$B2494)</f>
        <v>9486</v>
      </c>
      <c r="E2494" s="72">
        <f>SUMIFS('Comm_vacancy-LA_data'!F:F,'Comm_vacancy-LA_data'!$D:$D,'Comm_vacancy-inputs_1'!$C2494,'Comm_vacancy-LA_data'!$B:$B,'Comm_vacancy-inputs_1'!$B2494)</f>
        <v>776</v>
      </c>
      <c r="F2494" s="132">
        <f t="shared" si="76"/>
        <v>8.1804764916719369E-2</v>
      </c>
      <c r="G2494" s="108">
        <f t="shared" si="77"/>
        <v>43647</v>
      </c>
    </row>
    <row r="2495" spans="1:7" x14ac:dyDescent="0.35">
      <c r="A2495" s="72" t="s">
        <v>640</v>
      </c>
      <c r="B2495" s="72" t="s">
        <v>641</v>
      </c>
      <c r="C2495" s="72" t="s">
        <v>1097</v>
      </c>
      <c r="D2495" s="72">
        <f>SUMIFS('Comm_vacancy-LA_data'!E:E,'Comm_vacancy-LA_data'!$D:$D,'Comm_vacancy-inputs_1'!$C2495,'Comm_vacancy-LA_data'!$B:$B,'Comm_vacancy-inputs_1'!$B2495)</f>
        <v>9487</v>
      </c>
      <c r="E2495" s="72">
        <f>SUMIFS('Comm_vacancy-LA_data'!F:F,'Comm_vacancy-LA_data'!$D:$D,'Comm_vacancy-inputs_1'!$C2495,'Comm_vacancy-LA_data'!$B:$B,'Comm_vacancy-inputs_1'!$B2495)</f>
        <v>631</v>
      </c>
      <c r="F2495" s="132">
        <f t="shared" si="76"/>
        <v>6.6512069147254133E-2</v>
      </c>
      <c r="G2495" s="108">
        <f t="shared" si="77"/>
        <v>43556</v>
      </c>
    </row>
    <row r="2496" spans="1:7" x14ac:dyDescent="0.35">
      <c r="A2496" s="72" t="s">
        <v>640</v>
      </c>
      <c r="B2496" s="72" t="s">
        <v>641</v>
      </c>
      <c r="C2496" s="72" t="s">
        <v>1098</v>
      </c>
      <c r="D2496" s="72">
        <f>SUMIFS('Comm_vacancy-LA_data'!E:E,'Comm_vacancy-LA_data'!$D:$D,'Comm_vacancy-inputs_1'!$C2496,'Comm_vacancy-LA_data'!$B:$B,'Comm_vacancy-inputs_1'!$B2496)</f>
        <v>9431</v>
      </c>
      <c r="E2496" s="72">
        <f>SUMIFS('Comm_vacancy-LA_data'!F:F,'Comm_vacancy-LA_data'!$D:$D,'Comm_vacancy-inputs_1'!$C2496,'Comm_vacancy-LA_data'!$B:$B,'Comm_vacancy-inputs_1'!$B2496)</f>
        <v>637</v>
      </c>
      <c r="F2496" s="132">
        <f t="shared" si="76"/>
        <v>6.7543208567490187E-2</v>
      </c>
      <c r="G2496" s="108">
        <f t="shared" si="77"/>
        <v>43466</v>
      </c>
    </row>
    <row r="2497" spans="1:7" x14ac:dyDescent="0.35">
      <c r="A2497" s="72" t="s">
        <v>640</v>
      </c>
      <c r="B2497" s="72" t="s">
        <v>641</v>
      </c>
      <c r="C2497" s="72" t="s">
        <v>1099</v>
      </c>
      <c r="D2497" s="72">
        <f>SUMIFS('Comm_vacancy-LA_data'!E:E,'Comm_vacancy-LA_data'!$D:$D,'Comm_vacancy-inputs_1'!$C2497,'Comm_vacancy-LA_data'!$B:$B,'Comm_vacancy-inputs_1'!$B2497)</f>
        <v>9796</v>
      </c>
      <c r="E2497" s="72">
        <f>SUMIFS('Comm_vacancy-LA_data'!F:F,'Comm_vacancy-LA_data'!$D:$D,'Comm_vacancy-inputs_1'!$C2497,'Comm_vacancy-LA_data'!$B:$B,'Comm_vacancy-inputs_1'!$B2497)</f>
        <v>698</v>
      </c>
      <c r="F2497" s="132">
        <f t="shared" si="76"/>
        <v>7.1253572886892616E-2</v>
      </c>
      <c r="G2497" s="108">
        <f t="shared" si="77"/>
        <v>43374</v>
      </c>
    </row>
    <row r="2498" spans="1:7" x14ac:dyDescent="0.35">
      <c r="A2498" s="72" t="s">
        <v>642</v>
      </c>
      <c r="B2498" s="72" t="s">
        <v>643</v>
      </c>
      <c r="C2498" s="72" t="s">
        <v>1088</v>
      </c>
      <c r="D2498" s="72">
        <f>SUMIFS('Comm_vacancy-LA_data'!E:E,'Comm_vacancy-LA_data'!$D:$D,'Comm_vacancy-inputs_1'!$C2498,'Comm_vacancy-LA_data'!$B:$B,'Comm_vacancy-inputs_1'!$B2498)</f>
        <v>2799</v>
      </c>
      <c r="E2498" s="72">
        <f>SUMIFS('Comm_vacancy-LA_data'!F:F,'Comm_vacancy-LA_data'!$D:$D,'Comm_vacancy-inputs_1'!$C2498,'Comm_vacancy-LA_data'!$B:$B,'Comm_vacancy-inputs_1'!$B2498)</f>
        <v>282</v>
      </c>
      <c r="F2498" s="132">
        <f t="shared" si="76"/>
        <v>0.1007502679528403</v>
      </c>
      <c r="G2498" s="108">
        <f t="shared" si="77"/>
        <v>44378</v>
      </c>
    </row>
    <row r="2499" spans="1:7" x14ac:dyDescent="0.35">
      <c r="A2499" s="72" t="s">
        <v>642</v>
      </c>
      <c r="B2499" s="72" t="s">
        <v>643</v>
      </c>
      <c r="C2499" s="72" t="s">
        <v>1089</v>
      </c>
      <c r="D2499" s="72">
        <f>SUMIFS('Comm_vacancy-LA_data'!E:E,'Comm_vacancy-LA_data'!$D:$D,'Comm_vacancy-inputs_1'!$C2499,'Comm_vacancy-LA_data'!$B:$B,'Comm_vacancy-inputs_1'!$B2499)</f>
        <v>2798</v>
      </c>
      <c r="E2499" s="72">
        <f>SUMIFS('Comm_vacancy-LA_data'!F:F,'Comm_vacancy-LA_data'!$D:$D,'Comm_vacancy-inputs_1'!$C2499,'Comm_vacancy-LA_data'!$B:$B,'Comm_vacancy-inputs_1'!$B2499)</f>
        <v>272</v>
      </c>
      <c r="F2499" s="132">
        <f t="shared" ref="F2499:F2562" si="78">IF(E2499&lt;&gt;0,E2499/D2499,"-")</f>
        <v>9.7212294496068621E-2</v>
      </c>
      <c r="G2499" s="108">
        <f t="shared" ref="G2499:G2562" si="79">DATE(LEFT(C2499,4),RIGHT(LEFT(C2499,7),2),1)</f>
        <v>44287</v>
      </c>
    </row>
    <row r="2500" spans="1:7" x14ac:dyDescent="0.35">
      <c r="A2500" s="72" t="s">
        <v>642</v>
      </c>
      <c r="B2500" s="72" t="s">
        <v>643</v>
      </c>
      <c r="C2500" s="72" t="s">
        <v>1090</v>
      </c>
      <c r="D2500" s="72">
        <f>SUMIFS('Comm_vacancy-LA_data'!E:E,'Comm_vacancy-LA_data'!$D:$D,'Comm_vacancy-inputs_1'!$C2500,'Comm_vacancy-LA_data'!$B:$B,'Comm_vacancy-inputs_1'!$B2500)</f>
        <v>2791</v>
      </c>
      <c r="E2500" s="72">
        <f>SUMIFS('Comm_vacancy-LA_data'!F:F,'Comm_vacancy-LA_data'!$D:$D,'Comm_vacancy-inputs_1'!$C2500,'Comm_vacancy-LA_data'!$B:$B,'Comm_vacancy-inputs_1'!$B2500)</f>
        <v>262</v>
      </c>
      <c r="F2500" s="132">
        <f t="shared" si="78"/>
        <v>9.3873163740594776E-2</v>
      </c>
      <c r="G2500" s="108">
        <f t="shared" si="79"/>
        <v>44197</v>
      </c>
    </row>
    <row r="2501" spans="1:7" x14ac:dyDescent="0.35">
      <c r="A2501" s="72" t="s">
        <v>642</v>
      </c>
      <c r="B2501" s="72" t="s">
        <v>643</v>
      </c>
      <c r="C2501" s="72" t="s">
        <v>1091</v>
      </c>
      <c r="D2501" s="72">
        <f>SUMIFS('Comm_vacancy-LA_data'!E:E,'Comm_vacancy-LA_data'!$D:$D,'Comm_vacancy-inputs_1'!$C2501,'Comm_vacancy-LA_data'!$B:$B,'Comm_vacancy-inputs_1'!$B2501)</f>
        <v>2796</v>
      </c>
      <c r="E2501" s="72">
        <f>SUMIFS('Comm_vacancy-LA_data'!F:F,'Comm_vacancy-LA_data'!$D:$D,'Comm_vacancy-inputs_1'!$C2501,'Comm_vacancy-LA_data'!$B:$B,'Comm_vacancy-inputs_1'!$B2501)</f>
        <v>267</v>
      </c>
      <c r="F2501" s="132">
        <f t="shared" si="78"/>
        <v>9.5493562231759657E-2</v>
      </c>
      <c r="G2501" s="108">
        <f t="shared" si="79"/>
        <v>44105</v>
      </c>
    </row>
    <row r="2502" spans="1:7" x14ac:dyDescent="0.35">
      <c r="A2502" s="72" t="s">
        <v>642</v>
      </c>
      <c r="B2502" s="72" t="s">
        <v>643</v>
      </c>
      <c r="C2502" s="72" t="s">
        <v>1092</v>
      </c>
      <c r="D2502" s="72">
        <f>SUMIFS('Comm_vacancy-LA_data'!E:E,'Comm_vacancy-LA_data'!$D:$D,'Comm_vacancy-inputs_1'!$C2502,'Comm_vacancy-LA_data'!$B:$B,'Comm_vacancy-inputs_1'!$B2502)</f>
        <v>2797</v>
      </c>
      <c r="E2502" s="72">
        <f>SUMIFS('Comm_vacancy-LA_data'!F:F,'Comm_vacancy-LA_data'!$D:$D,'Comm_vacancy-inputs_1'!$C2502,'Comm_vacancy-LA_data'!$B:$B,'Comm_vacancy-inputs_1'!$B2502)</f>
        <v>255</v>
      </c>
      <c r="F2502" s="132">
        <f t="shared" si="78"/>
        <v>9.1169109760457639E-2</v>
      </c>
      <c r="G2502" s="108">
        <f t="shared" si="79"/>
        <v>44013</v>
      </c>
    </row>
    <row r="2503" spans="1:7" x14ac:dyDescent="0.35">
      <c r="A2503" s="72" t="s">
        <v>642</v>
      </c>
      <c r="B2503" s="72" t="s">
        <v>643</v>
      </c>
      <c r="C2503" s="72" t="s">
        <v>1093</v>
      </c>
      <c r="D2503" s="72">
        <f>SUMIFS('Comm_vacancy-LA_data'!E:E,'Comm_vacancy-LA_data'!$D:$D,'Comm_vacancy-inputs_1'!$C2503,'Comm_vacancy-LA_data'!$B:$B,'Comm_vacancy-inputs_1'!$B2503)</f>
        <v>2800</v>
      </c>
      <c r="E2503" s="72">
        <f>SUMIFS('Comm_vacancy-LA_data'!F:F,'Comm_vacancy-LA_data'!$D:$D,'Comm_vacancy-inputs_1'!$C2503,'Comm_vacancy-LA_data'!$B:$B,'Comm_vacancy-inputs_1'!$B2503)</f>
        <v>240</v>
      </c>
      <c r="F2503" s="132">
        <f t="shared" si="78"/>
        <v>8.5714285714285715E-2</v>
      </c>
      <c r="G2503" s="108">
        <f t="shared" si="79"/>
        <v>43922</v>
      </c>
    </row>
    <row r="2504" spans="1:7" x14ac:dyDescent="0.35">
      <c r="A2504" s="72" t="s">
        <v>642</v>
      </c>
      <c r="B2504" s="72" t="s">
        <v>643</v>
      </c>
      <c r="C2504" s="72" t="s">
        <v>1094</v>
      </c>
      <c r="D2504" s="72">
        <f>SUMIFS('Comm_vacancy-LA_data'!E:E,'Comm_vacancy-LA_data'!$D:$D,'Comm_vacancy-inputs_1'!$C2504,'Comm_vacancy-LA_data'!$B:$B,'Comm_vacancy-inputs_1'!$B2504)</f>
        <v>2796</v>
      </c>
      <c r="E2504" s="72">
        <f>SUMIFS('Comm_vacancy-LA_data'!F:F,'Comm_vacancy-LA_data'!$D:$D,'Comm_vacancy-inputs_1'!$C2504,'Comm_vacancy-LA_data'!$B:$B,'Comm_vacancy-inputs_1'!$B2504)</f>
        <v>232</v>
      </c>
      <c r="F2504" s="132">
        <f t="shared" si="78"/>
        <v>8.2975679542203154E-2</v>
      </c>
      <c r="G2504" s="108">
        <f t="shared" si="79"/>
        <v>43831</v>
      </c>
    </row>
    <row r="2505" spans="1:7" x14ac:dyDescent="0.35">
      <c r="A2505" s="72" t="s">
        <v>642</v>
      </c>
      <c r="B2505" s="72" t="s">
        <v>643</v>
      </c>
      <c r="C2505" s="72" t="s">
        <v>1095</v>
      </c>
      <c r="D2505" s="72">
        <f>SUMIFS('Comm_vacancy-LA_data'!E:E,'Comm_vacancy-LA_data'!$D:$D,'Comm_vacancy-inputs_1'!$C2505,'Comm_vacancy-LA_data'!$B:$B,'Comm_vacancy-inputs_1'!$B2505)</f>
        <v>2791</v>
      </c>
      <c r="E2505" s="72">
        <f>SUMIFS('Comm_vacancy-LA_data'!F:F,'Comm_vacancy-LA_data'!$D:$D,'Comm_vacancy-inputs_1'!$C2505,'Comm_vacancy-LA_data'!$B:$B,'Comm_vacancy-inputs_1'!$B2505)</f>
        <v>239</v>
      </c>
      <c r="F2505" s="132">
        <f t="shared" si="78"/>
        <v>8.563238982443569E-2</v>
      </c>
      <c r="G2505" s="108">
        <f t="shared" si="79"/>
        <v>43739</v>
      </c>
    </row>
    <row r="2506" spans="1:7" x14ac:dyDescent="0.35">
      <c r="A2506" s="72" t="s">
        <v>642</v>
      </c>
      <c r="B2506" s="72" t="s">
        <v>643</v>
      </c>
      <c r="C2506" s="72" t="s">
        <v>1096</v>
      </c>
      <c r="D2506" s="72">
        <f>SUMIFS('Comm_vacancy-LA_data'!E:E,'Comm_vacancy-LA_data'!$D:$D,'Comm_vacancy-inputs_1'!$C2506,'Comm_vacancy-LA_data'!$B:$B,'Comm_vacancy-inputs_1'!$B2506)</f>
        <v>2793</v>
      </c>
      <c r="E2506" s="72">
        <f>SUMIFS('Comm_vacancy-LA_data'!F:F,'Comm_vacancy-LA_data'!$D:$D,'Comm_vacancy-inputs_1'!$C2506,'Comm_vacancy-LA_data'!$B:$B,'Comm_vacancy-inputs_1'!$B2506)</f>
        <v>256</v>
      </c>
      <c r="F2506" s="132">
        <f t="shared" si="78"/>
        <v>9.1657715717866101E-2</v>
      </c>
      <c r="G2506" s="108">
        <f t="shared" si="79"/>
        <v>43647</v>
      </c>
    </row>
    <row r="2507" spans="1:7" x14ac:dyDescent="0.35">
      <c r="A2507" s="72" t="s">
        <v>642</v>
      </c>
      <c r="B2507" s="72" t="s">
        <v>643</v>
      </c>
      <c r="C2507" s="72" t="s">
        <v>1097</v>
      </c>
      <c r="D2507" s="72">
        <f>SUMIFS('Comm_vacancy-LA_data'!E:E,'Comm_vacancy-LA_data'!$D:$D,'Comm_vacancy-inputs_1'!$C2507,'Comm_vacancy-LA_data'!$B:$B,'Comm_vacancy-inputs_1'!$B2507)</f>
        <v>2795</v>
      </c>
      <c r="E2507" s="72">
        <f>SUMIFS('Comm_vacancy-LA_data'!F:F,'Comm_vacancy-LA_data'!$D:$D,'Comm_vacancy-inputs_1'!$C2507,'Comm_vacancy-LA_data'!$B:$B,'Comm_vacancy-inputs_1'!$B2507)</f>
        <v>219</v>
      </c>
      <c r="F2507" s="132">
        <f t="shared" si="78"/>
        <v>7.835420393559929E-2</v>
      </c>
      <c r="G2507" s="108">
        <f t="shared" si="79"/>
        <v>43556</v>
      </c>
    </row>
    <row r="2508" spans="1:7" x14ac:dyDescent="0.35">
      <c r="A2508" s="72" t="s">
        <v>642</v>
      </c>
      <c r="B2508" s="72" t="s">
        <v>643</v>
      </c>
      <c r="C2508" s="72" t="s">
        <v>1098</v>
      </c>
      <c r="D2508" s="72">
        <f>SUMIFS('Comm_vacancy-LA_data'!E:E,'Comm_vacancy-LA_data'!$D:$D,'Comm_vacancy-inputs_1'!$C2508,'Comm_vacancy-LA_data'!$B:$B,'Comm_vacancy-inputs_1'!$B2508)</f>
        <v>2744</v>
      </c>
      <c r="E2508" s="72">
        <f>SUMIFS('Comm_vacancy-LA_data'!F:F,'Comm_vacancy-LA_data'!$D:$D,'Comm_vacancy-inputs_1'!$C2508,'Comm_vacancy-LA_data'!$B:$B,'Comm_vacancy-inputs_1'!$B2508)</f>
        <v>204</v>
      </c>
      <c r="F2508" s="132">
        <f t="shared" si="78"/>
        <v>7.4344023323615158E-2</v>
      </c>
      <c r="G2508" s="108">
        <f t="shared" si="79"/>
        <v>43466</v>
      </c>
    </row>
    <row r="2509" spans="1:7" x14ac:dyDescent="0.35">
      <c r="A2509" s="72" t="s">
        <v>642</v>
      </c>
      <c r="B2509" s="72" t="s">
        <v>643</v>
      </c>
      <c r="C2509" s="72" t="s">
        <v>1099</v>
      </c>
      <c r="D2509" s="72">
        <f>SUMIFS('Comm_vacancy-LA_data'!E:E,'Comm_vacancy-LA_data'!$D:$D,'Comm_vacancy-inputs_1'!$C2509,'Comm_vacancy-LA_data'!$B:$B,'Comm_vacancy-inputs_1'!$B2509)</f>
        <v>2826</v>
      </c>
      <c r="E2509" s="72">
        <f>SUMIFS('Comm_vacancy-LA_data'!F:F,'Comm_vacancy-LA_data'!$D:$D,'Comm_vacancy-inputs_1'!$C2509,'Comm_vacancy-LA_data'!$B:$B,'Comm_vacancy-inputs_1'!$B2509)</f>
        <v>231</v>
      </c>
      <c r="F2509" s="132">
        <f t="shared" si="78"/>
        <v>8.174097664543524E-2</v>
      </c>
      <c r="G2509" s="108">
        <f t="shared" si="79"/>
        <v>43374</v>
      </c>
    </row>
    <row r="2510" spans="1:7" x14ac:dyDescent="0.35">
      <c r="A2510" s="72" t="s">
        <v>644</v>
      </c>
      <c r="B2510" s="72" t="s">
        <v>645</v>
      </c>
      <c r="C2510" s="72" t="s">
        <v>1088</v>
      </c>
      <c r="D2510" s="72">
        <f>SUMIFS('Comm_vacancy-LA_data'!E:E,'Comm_vacancy-LA_data'!$D:$D,'Comm_vacancy-inputs_1'!$C2510,'Comm_vacancy-LA_data'!$B:$B,'Comm_vacancy-inputs_1'!$B2510)</f>
        <v>1283</v>
      </c>
      <c r="E2510" s="72">
        <f>SUMIFS('Comm_vacancy-LA_data'!F:F,'Comm_vacancy-LA_data'!$D:$D,'Comm_vacancy-inputs_1'!$C2510,'Comm_vacancy-LA_data'!$B:$B,'Comm_vacancy-inputs_1'!$B2510)</f>
        <v>102</v>
      </c>
      <c r="F2510" s="132">
        <f t="shared" si="78"/>
        <v>7.9501169134840219E-2</v>
      </c>
      <c r="G2510" s="108">
        <f t="shared" si="79"/>
        <v>44378</v>
      </c>
    </row>
    <row r="2511" spans="1:7" x14ac:dyDescent="0.35">
      <c r="A2511" s="72" t="s">
        <v>644</v>
      </c>
      <c r="B2511" s="72" t="s">
        <v>645</v>
      </c>
      <c r="C2511" s="72" t="s">
        <v>1089</v>
      </c>
      <c r="D2511" s="72">
        <f>SUMIFS('Comm_vacancy-LA_data'!E:E,'Comm_vacancy-LA_data'!$D:$D,'Comm_vacancy-inputs_1'!$C2511,'Comm_vacancy-LA_data'!$B:$B,'Comm_vacancy-inputs_1'!$B2511)</f>
        <v>1286</v>
      </c>
      <c r="E2511" s="72">
        <f>SUMIFS('Comm_vacancy-LA_data'!F:F,'Comm_vacancy-LA_data'!$D:$D,'Comm_vacancy-inputs_1'!$C2511,'Comm_vacancy-LA_data'!$B:$B,'Comm_vacancy-inputs_1'!$B2511)</f>
        <v>101</v>
      </c>
      <c r="F2511" s="132">
        <f t="shared" si="78"/>
        <v>7.8538102643856925E-2</v>
      </c>
      <c r="G2511" s="108">
        <f t="shared" si="79"/>
        <v>44287</v>
      </c>
    </row>
    <row r="2512" spans="1:7" x14ac:dyDescent="0.35">
      <c r="A2512" s="72" t="s">
        <v>644</v>
      </c>
      <c r="B2512" s="72" t="s">
        <v>645</v>
      </c>
      <c r="C2512" s="72" t="s">
        <v>1090</v>
      </c>
      <c r="D2512" s="72">
        <f>SUMIFS('Comm_vacancy-LA_data'!E:E,'Comm_vacancy-LA_data'!$D:$D,'Comm_vacancy-inputs_1'!$C2512,'Comm_vacancy-LA_data'!$B:$B,'Comm_vacancy-inputs_1'!$B2512)</f>
        <v>1281</v>
      </c>
      <c r="E2512" s="72">
        <f>SUMIFS('Comm_vacancy-LA_data'!F:F,'Comm_vacancy-LA_data'!$D:$D,'Comm_vacancy-inputs_1'!$C2512,'Comm_vacancy-LA_data'!$B:$B,'Comm_vacancy-inputs_1'!$B2512)</f>
        <v>100</v>
      </c>
      <c r="F2512" s="132">
        <f t="shared" si="78"/>
        <v>7.8064012490242002E-2</v>
      </c>
      <c r="G2512" s="108">
        <f t="shared" si="79"/>
        <v>44197</v>
      </c>
    </row>
    <row r="2513" spans="1:7" x14ac:dyDescent="0.35">
      <c r="A2513" s="72" t="s">
        <v>644</v>
      </c>
      <c r="B2513" s="72" t="s">
        <v>645</v>
      </c>
      <c r="C2513" s="72" t="s">
        <v>1091</v>
      </c>
      <c r="D2513" s="72">
        <f>SUMIFS('Comm_vacancy-LA_data'!E:E,'Comm_vacancy-LA_data'!$D:$D,'Comm_vacancy-inputs_1'!$C2513,'Comm_vacancy-LA_data'!$B:$B,'Comm_vacancy-inputs_1'!$B2513)</f>
        <v>1277</v>
      </c>
      <c r="E2513" s="72">
        <f>SUMIFS('Comm_vacancy-LA_data'!F:F,'Comm_vacancy-LA_data'!$D:$D,'Comm_vacancy-inputs_1'!$C2513,'Comm_vacancy-LA_data'!$B:$B,'Comm_vacancy-inputs_1'!$B2513)</f>
        <v>98</v>
      </c>
      <c r="F2513" s="132">
        <f t="shared" si="78"/>
        <v>7.6742364917776043E-2</v>
      </c>
      <c r="G2513" s="108">
        <f t="shared" si="79"/>
        <v>44105</v>
      </c>
    </row>
    <row r="2514" spans="1:7" x14ac:dyDescent="0.35">
      <c r="A2514" s="72" t="s">
        <v>644</v>
      </c>
      <c r="B2514" s="72" t="s">
        <v>645</v>
      </c>
      <c r="C2514" s="72" t="s">
        <v>1092</v>
      </c>
      <c r="D2514" s="72">
        <f>SUMIFS('Comm_vacancy-LA_data'!E:E,'Comm_vacancy-LA_data'!$D:$D,'Comm_vacancy-inputs_1'!$C2514,'Comm_vacancy-LA_data'!$B:$B,'Comm_vacancy-inputs_1'!$B2514)</f>
        <v>1283</v>
      </c>
      <c r="E2514" s="72">
        <f>SUMIFS('Comm_vacancy-LA_data'!F:F,'Comm_vacancy-LA_data'!$D:$D,'Comm_vacancy-inputs_1'!$C2514,'Comm_vacancy-LA_data'!$B:$B,'Comm_vacancy-inputs_1'!$B2514)</f>
        <v>102</v>
      </c>
      <c r="F2514" s="132">
        <f t="shared" si="78"/>
        <v>7.9501169134840219E-2</v>
      </c>
      <c r="G2514" s="108">
        <f t="shared" si="79"/>
        <v>44013</v>
      </c>
    </row>
    <row r="2515" spans="1:7" x14ac:dyDescent="0.35">
      <c r="A2515" s="72" t="s">
        <v>644</v>
      </c>
      <c r="B2515" s="72" t="s">
        <v>645</v>
      </c>
      <c r="C2515" s="72" t="s">
        <v>1093</v>
      </c>
      <c r="D2515" s="72">
        <f>SUMIFS('Comm_vacancy-LA_data'!E:E,'Comm_vacancy-LA_data'!$D:$D,'Comm_vacancy-inputs_1'!$C2515,'Comm_vacancy-LA_data'!$B:$B,'Comm_vacancy-inputs_1'!$B2515)</f>
        <v>1279</v>
      </c>
      <c r="E2515" s="72">
        <f>SUMIFS('Comm_vacancy-LA_data'!F:F,'Comm_vacancy-LA_data'!$D:$D,'Comm_vacancy-inputs_1'!$C2515,'Comm_vacancy-LA_data'!$B:$B,'Comm_vacancy-inputs_1'!$B2515)</f>
        <v>92</v>
      </c>
      <c r="F2515" s="132">
        <f t="shared" si="78"/>
        <v>7.1931196247068022E-2</v>
      </c>
      <c r="G2515" s="108">
        <f t="shared" si="79"/>
        <v>43922</v>
      </c>
    </row>
    <row r="2516" spans="1:7" x14ac:dyDescent="0.35">
      <c r="A2516" s="72" t="s">
        <v>644</v>
      </c>
      <c r="B2516" s="72" t="s">
        <v>645</v>
      </c>
      <c r="C2516" s="72" t="s">
        <v>1094</v>
      </c>
      <c r="D2516" s="72">
        <f>SUMIFS('Comm_vacancy-LA_data'!E:E,'Comm_vacancy-LA_data'!$D:$D,'Comm_vacancy-inputs_1'!$C2516,'Comm_vacancy-LA_data'!$B:$B,'Comm_vacancy-inputs_1'!$B2516)</f>
        <v>1276</v>
      </c>
      <c r="E2516" s="72">
        <f>SUMIFS('Comm_vacancy-LA_data'!F:F,'Comm_vacancy-LA_data'!$D:$D,'Comm_vacancy-inputs_1'!$C2516,'Comm_vacancy-LA_data'!$B:$B,'Comm_vacancy-inputs_1'!$B2516)</f>
        <v>84</v>
      </c>
      <c r="F2516" s="132">
        <f t="shared" si="78"/>
        <v>6.5830721003134793E-2</v>
      </c>
      <c r="G2516" s="108">
        <f t="shared" si="79"/>
        <v>43831</v>
      </c>
    </row>
    <row r="2517" spans="1:7" x14ac:dyDescent="0.35">
      <c r="A2517" s="72" t="s">
        <v>644</v>
      </c>
      <c r="B2517" s="72" t="s">
        <v>645</v>
      </c>
      <c r="C2517" s="72" t="s">
        <v>1095</v>
      </c>
      <c r="D2517" s="72">
        <f>SUMIFS('Comm_vacancy-LA_data'!E:E,'Comm_vacancy-LA_data'!$D:$D,'Comm_vacancy-inputs_1'!$C2517,'Comm_vacancy-LA_data'!$B:$B,'Comm_vacancy-inputs_1'!$B2517)</f>
        <v>1271</v>
      </c>
      <c r="E2517" s="72">
        <f>SUMIFS('Comm_vacancy-LA_data'!F:F,'Comm_vacancy-LA_data'!$D:$D,'Comm_vacancy-inputs_1'!$C2517,'Comm_vacancy-LA_data'!$B:$B,'Comm_vacancy-inputs_1'!$B2517)</f>
        <v>79</v>
      </c>
      <c r="F2517" s="132">
        <f t="shared" si="78"/>
        <v>6.2155782848151063E-2</v>
      </c>
      <c r="G2517" s="108">
        <f t="shared" si="79"/>
        <v>43739</v>
      </c>
    </row>
    <row r="2518" spans="1:7" x14ac:dyDescent="0.35">
      <c r="A2518" s="72" t="s">
        <v>644</v>
      </c>
      <c r="B2518" s="72" t="s">
        <v>645</v>
      </c>
      <c r="C2518" s="72" t="s">
        <v>1096</v>
      </c>
      <c r="D2518" s="72">
        <f>SUMIFS('Comm_vacancy-LA_data'!E:E,'Comm_vacancy-LA_data'!$D:$D,'Comm_vacancy-inputs_1'!$C2518,'Comm_vacancy-LA_data'!$B:$B,'Comm_vacancy-inputs_1'!$B2518)</f>
        <v>1278</v>
      </c>
      <c r="E2518" s="72">
        <f>SUMIFS('Comm_vacancy-LA_data'!F:F,'Comm_vacancy-LA_data'!$D:$D,'Comm_vacancy-inputs_1'!$C2518,'Comm_vacancy-LA_data'!$B:$B,'Comm_vacancy-inputs_1'!$B2518)</f>
        <v>88</v>
      </c>
      <c r="F2518" s="132">
        <f t="shared" si="78"/>
        <v>6.8857589984350542E-2</v>
      </c>
      <c r="G2518" s="108">
        <f t="shared" si="79"/>
        <v>43647</v>
      </c>
    </row>
    <row r="2519" spans="1:7" x14ac:dyDescent="0.35">
      <c r="A2519" s="72" t="s">
        <v>644</v>
      </c>
      <c r="B2519" s="72" t="s">
        <v>645</v>
      </c>
      <c r="C2519" s="72" t="s">
        <v>1097</v>
      </c>
      <c r="D2519" s="72">
        <f>SUMIFS('Comm_vacancy-LA_data'!E:E,'Comm_vacancy-LA_data'!$D:$D,'Comm_vacancy-inputs_1'!$C2519,'Comm_vacancy-LA_data'!$B:$B,'Comm_vacancy-inputs_1'!$B2519)</f>
        <v>1276</v>
      </c>
      <c r="E2519" s="72">
        <f>SUMIFS('Comm_vacancy-LA_data'!F:F,'Comm_vacancy-LA_data'!$D:$D,'Comm_vacancy-inputs_1'!$C2519,'Comm_vacancy-LA_data'!$B:$B,'Comm_vacancy-inputs_1'!$B2519)</f>
        <v>38</v>
      </c>
      <c r="F2519" s="132">
        <f t="shared" si="78"/>
        <v>2.9780564263322883E-2</v>
      </c>
      <c r="G2519" s="108">
        <f t="shared" si="79"/>
        <v>43556</v>
      </c>
    </row>
    <row r="2520" spans="1:7" x14ac:dyDescent="0.35">
      <c r="A2520" s="72" t="s">
        <v>644</v>
      </c>
      <c r="B2520" s="72" t="s">
        <v>645</v>
      </c>
      <c r="C2520" s="72" t="s">
        <v>1098</v>
      </c>
      <c r="D2520" s="72">
        <f>SUMIFS('Comm_vacancy-LA_data'!E:E,'Comm_vacancy-LA_data'!$D:$D,'Comm_vacancy-inputs_1'!$C2520,'Comm_vacancy-LA_data'!$B:$B,'Comm_vacancy-inputs_1'!$B2520)</f>
        <v>1249</v>
      </c>
      <c r="E2520" s="72">
        <f>SUMIFS('Comm_vacancy-LA_data'!F:F,'Comm_vacancy-LA_data'!$D:$D,'Comm_vacancy-inputs_1'!$C2520,'Comm_vacancy-LA_data'!$B:$B,'Comm_vacancy-inputs_1'!$B2520)</f>
        <v>43</v>
      </c>
      <c r="F2520" s="132">
        <f t="shared" si="78"/>
        <v>3.4427542033626898E-2</v>
      </c>
      <c r="G2520" s="108">
        <f t="shared" si="79"/>
        <v>43466</v>
      </c>
    </row>
    <row r="2521" spans="1:7" x14ac:dyDescent="0.35">
      <c r="A2521" s="72" t="s">
        <v>644</v>
      </c>
      <c r="B2521" s="72" t="s">
        <v>645</v>
      </c>
      <c r="C2521" s="72" t="s">
        <v>1099</v>
      </c>
      <c r="D2521" s="72">
        <f>SUMIFS('Comm_vacancy-LA_data'!E:E,'Comm_vacancy-LA_data'!$D:$D,'Comm_vacancy-inputs_1'!$C2521,'Comm_vacancy-LA_data'!$B:$B,'Comm_vacancy-inputs_1'!$B2521)</f>
        <v>1313</v>
      </c>
      <c r="E2521" s="72">
        <f>SUMIFS('Comm_vacancy-LA_data'!F:F,'Comm_vacancy-LA_data'!$D:$D,'Comm_vacancy-inputs_1'!$C2521,'Comm_vacancy-LA_data'!$B:$B,'Comm_vacancy-inputs_1'!$B2521)</f>
        <v>45</v>
      </c>
      <c r="F2521" s="132">
        <f t="shared" si="78"/>
        <v>3.4272658035034272E-2</v>
      </c>
      <c r="G2521" s="108">
        <f t="shared" si="79"/>
        <v>43374</v>
      </c>
    </row>
    <row r="2522" spans="1:7" x14ac:dyDescent="0.35">
      <c r="A2522" s="72" t="s">
        <v>646</v>
      </c>
      <c r="B2522" s="72" t="s">
        <v>647</v>
      </c>
      <c r="C2522" s="72" t="s">
        <v>1088</v>
      </c>
      <c r="D2522" s="72">
        <f>SUMIFS('Comm_vacancy-LA_data'!E:E,'Comm_vacancy-LA_data'!$D:$D,'Comm_vacancy-inputs_1'!$C2522,'Comm_vacancy-LA_data'!$B:$B,'Comm_vacancy-inputs_1'!$B2522)</f>
        <v>6937</v>
      </c>
      <c r="E2522" s="72">
        <f>SUMIFS('Comm_vacancy-LA_data'!F:F,'Comm_vacancy-LA_data'!$D:$D,'Comm_vacancy-inputs_1'!$C2522,'Comm_vacancy-LA_data'!$B:$B,'Comm_vacancy-inputs_1'!$B2522)</f>
        <v>1061</v>
      </c>
      <c r="F2522" s="132">
        <f t="shared" si="78"/>
        <v>0.15294796021334872</v>
      </c>
      <c r="G2522" s="108">
        <f t="shared" si="79"/>
        <v>44378</v>
      </c>
    </row>
    <row r="2523" spans="1:7" x14ac:dyDescent="0.35">
      <c r="A2523" s="72" t="s">
        <v>646</v>
      </c>
      <c r="B2523" s="72" t="s">
        <v>647</v>
      </c>
      <c r="C2523" s="72" t="s">
        <v>1089</v>
      </c>
      <c r="D2523" s="72">
        <f>SUMIFS('Comm_vacancy-LA_data'!E:E,'Comm_vacancy-LA_data'!$D:$D,'Comm_vacancy-inputs_1'!$C2523,'Comm_vacancy-LA_data'!$B:$B,'Comm_vacancy-inputs_1'!$B2523)</f>
        <v>6937</v>
      </c>
      <c r="E2523" s="72">
        <f>SUMIFS('Comm_vacancy-LA_data'!F:F,'Comm_vacancy-LA_data'!$D:$D,'Comm_vacancy-inputs_1'!$C2523,'Comm_vacancy-LA_data'!$B:$B,'Comm_vacancy-inputs_1'!$B2523)</f>
        <v>1061</v>
      </c>
      <c r="F2523" s="132">
        <f t="shared" si="78"/>
        <v>0.15294796021334872</v>
      </c>
      <c r="G2523" s="108">
        <f t="shared" si="79"/>
        <v>44287</v>
      </c>
    </row>
    <row r="2524" spans="1:7" x14ac:dyDescent="0.35">
      <c r="A2524" s="72" t="s">
        <v>646</v>
      </c>
      <c r="B2524" s="72" t="s">
        <v>647</v>
      </c>
      <c r="C2524" s="72" t="s">
        <v>1090</v>
      </c>
      <c r="D2524" s="72">
        <f>SUMIFS('Comm_vacancy-LA_data'!E:E,'Comm_vacancy-LA_data'!$D:$D,'Comm_vacancy-inputs_1'!$C2524,'Comm_vacancy-LA_data'!$B:$B,'Comm_vacancy-inputs_1'!$B2524)</f>
        <v>6906</v>
      </c>
      <c r="E2524" s="72">
        <f>SUMIFS('Comm_vacancy-LA_data'!F:F,'Comm_vacancy-LA_data'!$D:$D,'Comm_vacancy-inputs_1'!$C2524,'Comm_vacancy-LA_data'!$B:$B,'Comm_vacancy-inputs_1'!$B2524)</f>
        <v>1063</v>
      </c>
      <c r="F2524" s="132">
        <f t="shared" si="78"/>
        <v>0.15392412395018823</v>
      </c>
      <c r="G2524" s="108">
        <f t="shared" si="79"/>
        <v>44197</v>
      </c>
    </row>
    <row r="2525" spans="1:7" x14ac:dyDescent="0.35">
      <c r="A2525" s="72" t="s">
        <v>646</v>
      </c>
      <c r="B2525" s="72" t="s">
        <v>647</v>
      </c>
      <c r="C2525" s="72" t="s">
        <v>1091</v>
      </c>
      <c r="D2525" s="72">
        <f>SUMIFS('Comm_vacancy-LA_data'!E:E,'Comm_vacancy-LA_data'!$D:$D,'Comm_vacancy-inputs_1'!$C2525,'Comm_vacancy-LA_data'!$B:$B,'Comm_vacancy-inputs_1'!$B2525)</f>
        <v>6891</v>
      </c>
      <c r="E2525" s="72">
        <f>SUMIFS('Comm_vacancy-LA_data'!F:F,'Comm_vacancy-LA_data'!$D:$D,'Comm_vacancy-inputs_1'!$C2525,'Comm_vacancy-LA_data'!$B:$B,'Comm_vacancy-inputs_1'!$B2525)</f>
        <v>1064</v>
      </c>
      <c r="F2525" s="132">
        <f t="shared" si="78"/>
        <v>0.15440429545784357</v>
      </c>
      <c r="G2525" s="108">
        <f t="shared" si="79"/>
        <v>44105</v>
      </c>
    </row>
    <row r="2526" spans="1:7" x14ac:dyDescent="0.35">
      <c r="A2526" s="72" t="s">
        <v>646</v>
      </c>
      <c r="B2526" s="72" t="s">
        <v>647</v>
      </c>
      <c r="C2526" s="72" t="s">
        <v>1092</v>
      </c>
      <c r="D2526" s="72">
        <f>SUMIFS('Comm_vacancy-LA_data'!E:E,'Comm_vacancy-LA_data'!$D:$D,'Comm_vacancy-inputs_1'!$C2526,'Comm_vacancy-LA_data'!$B:$B,'Comm_vacancy-inputs_1'!$B2526)</f>
        <v>6896</v>
      </c>
      <c r="E2526" s="72">
        <f>SUMIFS('Comm_vacancy-LA_data'!F:F,'Comm_vacancy-LA_data'!$D:$D,'Comm_vacancy-inputs_1'!$C2526,'Comm_vacancy-LA_data'!$B:$B,'Comm_vacancy-inputs_1'!$B2526)</f>
        <v>1078</v>
      </c>
      <c r="F2526" s="132">
        <f t="shared" si="78"/>
        <v>0.15632250580046403</v>
      </c>
      <c r="G2526" s="108">
        <f t="shared" si="79"/>
        <v>44013</v>
      </c>
    </row>
    <row r="2527" spans="1:7" x14ac:dyDescent="0.35">
      <c r="A2527" s="72" t="s">
        <v>646</v>
      </c>
      <c r="B2527" s="72" t="s">
        <v>647</v>
      </c>
      <c r="C2527" s="72" t="s">
        <v>1093</v>
      </c>
      <c r="D2527" s="72">
        <f>SUMIFS('Comm_vacancy-LA_data'!E:E,'Comm_vacancy-LA_data'!$D:$D,'Comm_vacancy-inputs_1'!$C2527,'Comm_vacancy-LA_data'!$B:$B,'Comm_vacancy-inputs_1'!$B2527)</f>
        <v>6848</v>
      </c>
      <c r="E2527" s="72">
        <f>SUMIFS('Comm_vacancy-LA_data'!F:F,'Comm_vacancy-LA_data'!$D:$D,'Comm_vacancy-inputs_1'!$C2527,'Comm_vacancy-LA_data'!$B:$B,'Comm_vacancy-inputs_1'!$B2527)</f>
        <v>1090</v>
      </c>
      <c r="F2527" s="132">
        <f t="shared" si="78"/>
        <v>0.15917056074766356</v>
      </c>
      <c r="G2527" s="108">
        <f t="shared" si="79"/>
        <v>43922</v>
      </c>
    </row>
    <row r="2528" spans="1:7" x14ac:dyDescent="0.35">
      <c r="A2528" s="72" t="s">
        <v>646</v>
      </c>
      <c r="B2528" s="72" t="s">
        <v>647</v>
      </c>
      <c r="C2528" s="72" t="s">
        <v>1094</v>
      </c>
      <c r="D2528" s="72">
        <f>SUMIFS('Comm_vacancy-LA_data'!E:E,'Comm_vacancy-LA_data'!$D:$D,'Comm_vacancy-inputs_1'!$C2528,'Comm_vacancy-LA_data'!$B:$B,'Comm_vacancy-inputs_1'!$B2528)</f>
        <v>6731</v>
      </c>
      <c r="E2528" s="72">
        <f>SUMIFS('Comm_vacancy-LA_data'!F:F,'Comm_vacancy-LA_data'!$D:$D,'Comm_vacancy-inputs_1'!$C2528,'Comm_vacancy-LA_data'!$B:$B,'Comm_vacancy-inputs_1'!$B2528)</f>
        <v>1105</v>
      </c>
      <c r="F2528" s="132">
        <f t="shared" si="78"/>
        <v>0.16416580002971326</v>
      </c>
      <c r="G2528" s="108">
        <f t="shared" si="79"/>
        <v>43831</v>
      </c>
    </row>
    <row r="2529" spans="1:7" x14ac:dyDescent="0.35">
      <c r="A2529" s="72" t="s">
        <v>646</v>
      </c>
      <c r="B2529" s="72" t="s">
        <v>647</v>
      </c>
      <c r="C2529" s="72" t="s">
        <v>1095</v>
      </c>
      <c r="D2529" s="72">
        <f>SUMIFS('Comm_vacancy-LA_data'!E:E,'Comm_vacancy-LA_data'!$D:$D,'Comm_vacancy-inputs_1'!$C2529,'Comm_vacancy-LA_data'!$B:$B,'Comm_vacancy-inputs_1'!$B2529)</f>
        <v>6724</v>
      </c>
      <c r="E2529" s="72">
        <f>SUMIFS('Comm_vacancy-LA_data'!F:F,'Comm_vacancy-LA_data'!$D:$D,'Comm_vacancy-inputs_1'!$C2529,'Comm_vacancy-LA_data'!$B:$B,'Comm_vacancy-inputs_1'!$B2529)</f>
        <v>1111</v>
      </c>
      <c r="F2529" s="132">
        <f t="shared" si="78"/>
        <v>0.16522903033908387</v>
      </c>
      <c r="G2529" s="108">
        <f t="shared" si="79"/>
        <v>43739</v>
      </c>
    </row>
    <row r="2530" spans="1:7" x14ac:dyDescent="0.35">
      <c r="A2530" s="72" t="s">
        <v>646</v>
      </c>
      <c r="B2530" s="72" t="s">
        <v>647</v>
      </c>
      <c r="C2530" s="72" t="s">
        <v>1096</v>
      </c>
      <c r="D2530" s="72">
        <f>SUMIFS('Comm_vacancy-LA_data'!E:E,'Comm_vacancy-LA_data'!$D:$D,'Comm_vacancy-inputs_1'!$C2530,'Comm_vacancy-LA_data'!$B:$B,'Comm_vacancy-inputs_1'!$B2530)</f>
        <v>6732</v>
      </c>
      <c r="E2530" s="72">
        <f>SUMIFS('Comm_vacancy-LA_data'!F:F,'Comm_vacancy-LA_data'!$D:$D,'Comm_vacancy-inputs_1'!$C2530,'Comm_vacancy-LA_data'!$B:$B,'Comm_vacancy-inputs_1'!$B2530)</f>
        <v>1124</v>
      </c>
      <c r="F2530" s="132">
        <f t="shared" si="78"/>
        <v>0.16696375519904932</v>
      </c>
      <c r="G2530" s="108">
        <f t="shared" si="79"/>
        <v>43647</v>
      </c>
    </row>
    <row r="2531" spans="1:7" x14ac:dyDescent="0.35">
      <c r="A2531" s="72" t="s">
        <v>646</v>
      </c>
      <c r="B2531" s="72" t="s">
        <v>647</v>
      </c>
      <c r="C2531" s="72" t="s">
        <v>1097</v>
      </c>
      <c r="D2531" s="72">
        <f>SUMIFS('Comm_vacancy-LA_data'!E:E,'Comm_vacancy-LA_data'!$D:$D,'Comm_vacancy-inputs_1'!$C2531,'Comm_vacancy-LA_data'!$B:$B,'Comm_vacancy-inputs_1'!$B2531)</f>
        <v>6724</v>
      </c>
      <c r="E2531" s="72">
        <f>SUMIFS('Comm_vacancy-LA_data'!F:F,'Comm_vacancy-LA_data'!$D:$D,'Comm_vacancy-inputs_1'!$C2531,'Comm_vacancy-LA_data'!$B:$B,'Comm_vacancy-inputs_1'!$B2531)</f>
        <v>1130</v>
      </c>
      <c r="F2531" s="132">
        <f t="shared" si="78"/>
        <v>0.16805472932778109</v>
      </c>
      <c r="G2531" s="108">
        <f t="shared" si="79"/>
        <v>43556</v>
      </c>
    </row>
    <row r="2532" spans="1:7" x14ac:dyDescent="0.35">
      <c r="A2532" s="72" t="s">
        <v>646</v>
      </c>
      <c r="B2532" s="72" t="s">
        <v>647</v>
      </c>
      <c r="C2532" s="72" t="s">
        <v>1098</v>
      </c>
      <c r="D2532" s="72">
        <f>SUMIFS('Comm_vacancy-LA_data'!E:E,'Comm_vacancy-LA_data'!$D:$D,'Comm_vacancy-inputs_1'!$C2532,'Comm_vacancy-LA_data'!$B:$B,'Comm_vacancy-inputs_1'!$B2532)</f>
        <v>6676</v>
      </c>
      <c r="E2532" s="72">
        <f>SUMIFS('Comm_vacancy-LA_data'!F:F,'Comm_vacancy-LA_data'!$D:$D,'Comm_vacancy-inputs_1'!$C2532,'Comm_vacancy-LA_data'!$B:$B,'Comm_vacancy-inputs_1'!$B2532)</f>
        <v>1137</v>
      </c>
      <c r="F2532" s="132">
        <f t="shared" si="78"/>
        <v>0.17031156381066506</v>
      </c>
      <c r="G2532" s="108">
        <f t="shared" si="79"/>
        <v>43466</v>
      </c>
    </row>
    <row r="2533" spans="1:7" x14ac:dyDescent="0.35">
      <c r="A2533" s="72" t="s">
        <v>646</v>
      </c>
      <c r="B2533" s="72" t="s">
        <v>647</v>
      </c>
      <c r="C2533" s="72" t="s">
        <v>1099</v>
      </c>
      <c r="D2533" s="72">
        <f>SUMIFS('Comm_vacancy-LA_data'!E:E,'Comm_vacancy-LA_data'!$D:$D,'Comm_vacancy-inputs_1'!$C2533,'Comm_vacancy-LA_data'!$B:$B,'Comm_vacancy-inputs_1'!$B2533)</f>
        <v>6941</v>
      </c>
      <c r="E2533" s="72">
        <f>SUMIFS('Comm_vacancy-LA_data'!F:F,'Comm_vacancy-LA_data'!$D:$D,'Comm_vacancy-inputs_1'!$C2533,'Comm_vacancy-LA_data'!$B:$B,'Comm_vacancy-inputs_1'!$B2533)</f>
        <v>1199</v>
      </c>
      <c r="F2533" s="132">
        <f t="shared" si="78"/>
        <v>0.17274167987321712</v>
      </c>
      <c r="G2533" s="108">
        <f t="shared" si="79"/>
        <v>43374</v>
      </c>
    </row>
    <row r="2534" spans="1:7" x14ac:dyDescent="0.35">
      <c r="A2534" s="72" t="s">
        <v>650</v>
      </c>
      <c r="B2534" s="72" t="s">
        <v>651</v>
      </c>
      <c r="C2534" s="72" t="s">
        <v>1088</v>
      </c>
      <c r="D2534" s="72">
        <f>SUMIFS('Comm_vacancy-LA_data'!E:E,'Comm_vacancy-LA_data'!$D:$D,'Comm_vacancy-inputs_1'!$C2534,'Comm_vacancy-LA_data'!$B:$B,'Comm_vacancy-inputs_1'!$B2534)</f>
        <v>3708</v>
      </c>
      <c r="E2534" s="72">
        <f>SUMIFS('Comm_vacancy-LA_data'!F:F,'Comm_vacancy-LA_data'!$D:$D,'Comm_vacancy-inputs_1'!$C2534,'Comm_vacancy-LA_data'!$B:$B,'Comm_vacancy-inputs_1'!$B2534)</f>
        <v>0</v>
      </c>
      <c r="F2534" s="132" t="str">
        <f t="shared" si="78"/>
        <v>-</v>
      </c>
      <c r="G2534" s="108">
        <f t="shared" si="79"/>
        <v>44378</v>
      </c>
    </row>
    <row r="2535" spans="1:7" x14ac:dyDescent="0.35">
      <c r="A2535" s="72" t="s">
        <v>650</v>
      </c>
      <c r="B2535" s="72" t="s">
        <v>651</v>
      </c>
      <c r="C2535" s="72" t="s">
        <v>1089</v>
      </c>
      <c r="D2535" s="72">
        <f>SUMIFS('Comm_vacancy-LA_data'!E:E,'Comm_vacancy-LA_data'!$D:$D,'Comm_vacancy-inputs_1'!$C2535,'Comm_vacancy-LA_data'!$B:$B,'Comm_vacancy-inputs_1'!$B2535)</f>
        <v>3703</v>
      </c>
      <c r="E2535" s="72">
        <f>SUMIFS('Comm_vacancy-LA_data'!F:F,'Comm_vacancy-LA_data'!$D:$D,'Comm_vacancy-inputs_1'!$C2535,'Comm_vacancy-LA_data'!$B:$B,'Comm_vacancy-inputs_1'!$B2535)</f>
        <v>0</v>
      </c>
      <c r="F2535" s="132" t="str">
        <f t="shared" si="78"/>
        <v>-</v>
      </c>
      <c r="G2535" s="108">
        <f t="shared" si="79"/>
        <v>44287</v>
      </c>
    </row>
    <row r="2536" spans="1:7" x14ac:dyDescent="0.35">
      <c r="A2536" s="72" t="s">
        <v>650</v>
      </c>
      <c r="B2536" s="72" t="s">
        <v>651</v>
      </c>
      <c r="C2536" s="72" t="s">
        <v>1090</v>
      </c>
      <c r="D2536" s="72">
        <f>SUMIFS('Comm_vacancy-LA_data'!E:E,'Comm_vacancy-LA_data'!$D:$D,'Comm_vacancy-inputs_1'!$C2536,'Comm_vacancy-LA_data'!$B:$B,'Comm_vacancy-inputs_1'!$B2536)</f>
        <v>3753</v>
      </c>
      <c r="E2536" s="72">
        <f>SUMIFS('Comm_vacancy-LA_data'!F:F,'Comm_vacancy-LA_data'!$D:$D,'Comm_vacancy-inputs_1'!$C2536,'Comm_vacancy-LA_data'!$B:$B,'Comm_vacancy-inputs_1'!$B2536)</f>
        <v>0</v>
      </c>
      <c r="F2536" s="132" t="str">
        <f t="shared" si="78"/>
        <v>-</v>
      </c>
      <c r="G2536" s="108">
        <f t="shared" si="79"/>
        <v>44197</v>
      </c>
    </row>
    <row r="2537" spans="1:7" x14ac:dyDescent="0.35">
      <c r="A2537" s="72" t="s">
        <v>650</v>
      </c>
      <c r="B2537" s="72" t="s">
        <v>651</v>
      </c>
      <c r="C2537" s="72" t="s">
        <v>1091</v>
      </c>
      <c r="D2537" s="72">
        <f>SUMIFS('Comm_vacancy-LA_data'!E:E,'Comm_vacancy-LA_data'!$D:$D,'Comm_vacancy-inputs_1'!$C2537,'Comm_vacancy-LA_data'!$B:$B,'Comm_vacancy-inputs_1'!$B2537)</f>
        <v>3721</v>
      </c>
      <c r="E2537" s="72">
        <f>SUMIFS('Comm_vacancy-LA_data'!F:F,'Comm_vacancy-LA_data'!$D:$D,'Comm_vacancy-inputs_1'!$C2537,'Comm_vacancy-LA_data'!$B:$B,'Comm_vacancy-inputs_1'!$B2537)</f>
        <v>0</v>
      </c>
      <c r="F2537" s="132" t="str">
        <f t="shared" si="78"/>
        <v>-</v>
      </c>
      <c r="G2537" s="108">
        <f t="shared" si="79"/>
        <v>44105</v>
      </c>
    </row>
    <row r="2538" spans="1:7" x14ac:dyDescent="0.35">
      <c r="A2538" s="72" t="s">
        <v>650</v>
      </c>
      <c r="B2538" s="72" t="s">
        <v>651</v>
      </c>
      <c r="C2538" s="72" t="s">
        <v>1092</v>
      </c>
      <c r="D2538" s="72">
        <f>SUMIFS('Comm_vacancy-LA_data'!E:E,'Comm_vacancy-LA_data'!$D:$D,'Comm_vacancy-inputs_1'!$C2538,'Comm_vacancy-LA_data'!$B:$B,'Comm_vacancy-inputs_1'!$B2538)</f>
        <v>3743</v>
      </c>
      <c r="E2538" s="72">
        <f>SUMIFS('Comm_vacancy-LA_data'!F:F,'Comm_vacancy-LA_data'!$D:$D,'Comm_vacancy-inputs_1'!$C2538,'Comm_vacancy-LA_data'!$B:$B,'Comm_vacancy-inputs_1'!$B2538)</f>
        <v>0</v>
      </c>
      <c r="F2538" s="132" t="str">
        <f t="shared" si="78"/>
        <v>-</v>
      </c>
      <c r="G2538" s="108">
        <f t="shared" si="79"/>
        <v>44013</v>
      </c>
    </row>
    <row r="2539" spans="1:7" x14ac:dyDescent="0.35">
      <c r="A2539" s="72" t="s">
        <v>650</v>
      </c>
      <c r="B2539" s="72" t="s">
        <v>651</v>
      </c>
      <c r="C2539" s="72" t="s">
        <v>1093</v>
      </c>
      <c r="D2539" s="72">
        <f>SUMIFS('Comm_vacancy-LA_data'!E:E,'Comm_vacancy-LA_data'!$D:$D,'Comm_vacancy-inputs_1'!$C2539,'Comm_vacancy-LA_data'!$B:$B,'Comm_vacancy-inputs_1'!$B2539)</f>
        <v>3742</v>
      </c>
      <c r="E2539" s="72">
        <f>SUMIFS('Comm_vacancy-LA_data'!F:F,'Comm_vacancy-LA_data'!$D:$D,'Comm_vacancy-inputs_1'!$C2539,'Comm_vacancy-LA_data'!$B:$B,'Comm_vacancy-inputs_1'!$B2539)</f>
        <v>0</v>
      </c>
      <c r="F2539" s="132" t="str">
        <f t="shared" si="78"/>
        <v>-</v>
      </c>
      <c r="G2539" s="108">
        <f t="shared" si="79"/>
        <v>43922</v>
      </c>
    </row>
    <row r="2540" spans="1:7" x14ac:dyDescent="0.35">
      <c r="A2540" s="72" t="s">
        <v>650</v>
      </c>
      <c r="B2540" s="72" t="s">
        <v>651</v>
      </c>
      <c r="C2540" s="72" t="s">
        <v>1094</v>
      </c>
      <c r="D2540" s="72">
        <f>SUMIFS('Comm_vacancy-LA_data'!E:E,'Comm_vacancy-LA_data'!$D:$D,'Comm_vacancy-inputs_1'!$C2540,'Comm_vacancy-LA_data'!$B:$B,'Comm_vacancy-inputs_1'!$B2540)</f>
        <v>3696</v>
      </c>
      <c r="E2540" s="72">
        <f>SUMIFS('Comm_vacancy-LA_data'!F:F,'Comm_vacancy-LA_data'!$D:$D,'Comm_vacancy-inputs_1'!$C2540,'Comm_vacancy-LA_data'!$B:$B,'Comm_vacancy-inputs_1'!$B2540)</f>
        <v>0</v>
      </c>
      <c r="F2540" s="132" t="str">
        <f t="shared" si="78"/>
        <v>-</v>
      </c>
      <c r="G2540" s="108">
        <f t="shared" si="79"/>
        <v>43831</v>
      </c>
    </row>
    <row r="2541" spans="1:7" x14ac:dyDescent="0.35">
      <c r="A2541" s="72" t="s">
        <v>650</v>
      </c>
      <c r="B2541" s="72" t="s">
        <v>651</v>
      </c>
      <c r="C2541" s="72" t="s">
        <v>1095</v>
      </c>
      <c r="D2541" s="72">
        <f>SUMIFS('Comm_vacancy-LA_data'!E:E,'Comm_vacancy-LA_data'!$D:$D,'Comm_vacancy-inputs_1'!$C2541,'Comm_vacancy-LA_data'!$B:$B,'Comm_vacancy-inputs_1'!$B2541)</f>
        <v>3616</v>
      </c>
      <c r="E2541" s="72">
        <f>SUMIFS('Comm_vacancy-LA_data'!F:F,'Comm_vacancy-LA_data'!$D:$D,'Comm_vacancy-inputs_1'!$C2541,'Comm_vacancy-LA_data'!$B:$B,'Comm_vacancy-inputs_1'!$B2541)</f>
        <v>0</v>
      </c>
      <c r="F2541" s="132" t="str">
        <f t="shared" si="78"/>
        <v>-</v>
      </c>
      <c r="G2541" s="108">
        <f t="shared" si="79"/>
        <v>43739</v>
      </c>
    </row>
    <row r="2542" spans="1:7" x14ac:dyDescent="0.35">
      <c r="A2542" s="72" t="s">
        <v>650</v>
      </c>
      <c r="B2542" s="72" t="s">
        <v>651</v>
      </c>
      <c r="C2542" s="72" t="s">
        <v>1096</v>
      </c>
      <c r="D2542" s="72">
        <f>SUMIFS('Comm_vacancy-LA_data'!E:E,'Comm_vacancy-LA_data'!$D:$D,'Comm_vacancy-inputs_1'!$C2542,'Comm_vacancy-LA_data'!$B:$B,'Comm_vacancy-inputs_1'!$B2542)</f>
        <v>3610</v>
      </c>
      <c r="E2542" s="72">
        <f>SUMIFS('Comm_vacancy-LA_data'!F:F,'Comm_vacancy-LA_data'!$D:$D,'Comm_vacancy-inputs_1'!$C2542,'Comm_vacancy-LA_data'!$B:$B,'Comm_vacancy-inputs_1'!$B2542)</f>
        <v>0</v>
      </c>
      <c r="F2542" s="132" t="str">
        <f t="shared" si="78"/>
        <v>-</v>
      </c>
      <c r="G2542" s="108">
        <f t="shared" si="79"/>
        <v>43647</v>
      </c>
    </row>
    <row r="2543" spans="1:7" x14ac:dyDescent="0.35">
      <c r="A2543" s="72" t="s">
        <v>650</v>
      </c>
      <c r="B2543" s="72" t="s">
        <v>651</v>
      </c>
      <c r="C2543" s="72" t="s">
        <v>1097</v>
      </c>
      <c r="D2543" s="72">
        <f>SUMIFS('Comm_vacancy-LA_data'!E:E,'Comm_vacancy-LA_data'!$D:$D,'Comm_vacancy-inputs_1'!$C2543,'Comm_vacancy-LA_data'!$B:$B,'Comm_vacancy-inputs_1'!$B2543)</f>
        <v>3607</v>
      </c>
      <c r="E2543" s="72">
        <f>SUMIFS('Comm_vacancy-LA_data'!F:F,'Comm_vacancy-LA_data'!$D:$D,'Comm_vacancy-inputs_1'!$C2543,'Comm_vacancy-LA_data'!$B:$B,'Comm_vacancy-inputs_1'!$B2543)</f>
        <v>0</v>
      </c>
      <c r="F2543" s="132" t="str">
        <f t="shared" si="78"/>
        <v>-</v>
      </c>
      <c r="G2543" s="108">
        <f t="shared" si="79"/>
        <v>43556</v>
      </c>
    </row>
    <row r="2544" spans="1:7" x14ac:dyDescent="0.35">
      <c r="A2544" s="72" t="s">
        <v>650</v>
      </c>
      <c r="B2544" s="72" t="s">
        <v>651</v>
      </c>
      <c r="C2544" s="72" t="s">
        <v>1098</v>
      </c>
      <c r="D2544" s="72">
        <f>SUMIFS('Comm_vacancy-LA_data'!E:E,'Comm_vacancy-LA_data'!$D:$D,'Comm_vacancy-inputs_1'!$C2544,'Comm_vacancy-LA_data'!$B:$B,'Comm_vacancy-inputs_1'!$B2544)</f>
        <v>3546</v>
      </c>
      <c r="E2544" s="72">
        <f>SUMIFS('Comm_vacancy-LA_data'!F:F,'Comm_vacancy-LA_data'!$D:$D,'Comm_vacancy-inputs_1'!$C2544,'Comm_vacancy-LA_data'!$B:$B,'Comm_vacancy-inputs_1'!$B2544)</f>
        <v>0</v>
      </c>
      <c r="F2544" s="132" t="str">
        <f t="shared" si="78"/>
        <v>-</v>
      </c>
      <c r="G2544" s="108">
        <f t="shared" si="79"/>
        <v>43466</v>
      </c>
    </row>
    <row r="2545" spans="1:7" x14ac:dyDescent="0.35">
      <c r="A2545" s="72" t="s">
        <v>650</v>
      </c>
      <c r="B2545" s="72" t="s">
        <v>651</v>
      </c>
      <c r="C2545" s="72" t="s">
        <v>1099</v>
      </c>
      <c r="D2545" s="72">
        <f>SUMIFS('Comm_vacancy-LA_data'!E:E,'Comm_vacancy-LA_data'!$D:$D,'Comm_vacancy-inputs_1'!$C2545,'Comm_vacancy-LA_data'!$B:$B,'Comm_vacancy-inputs_1'!$B2545)</f>
        <v>3809</v>
      </c>
      <c r="E2545" s="72">
        <f>SUMIFS('Comm_vacancy-LA_data'!F:F,'Comm_vacancy-LA_data'!$D:$D,'Comm_vacancy-inputs_1'!$C2545,'Comm_vacancy-LA_data'!$B:$B,'Comm_vacancy-inputs_1'!$B2545)</f>
        <v>0</v>
      </c>
      <c r="F2545" s="132" t="str">
        <f t="shared" si="78"/>
        <v>-</v>
      </c>
      <c r="G2545" s="108">
        <f t="shared" si="79"/>
        <v>43374</v>
      </c>
    </row>
    <row r="2546" spans="1:7" x14ac:dyDescent="0.35">
      <c r="A2546" s="72" t="s">
        <v>652</v>
      </c>
      <c r="B2546" s="72" t="s">
        <v>653</v>
      </c>
      <c r="C2546" s="72" t="s">
        <v>1088</v>
      </c>
      <c r="D2546" s="72">
        <f>SUMIFS('Comm_vacancy-LA_data'!E:E,'Comm_vacancy-LA_data'!$D:$D,'Comm_vacancy-inputs_1'!$C2546,'Comm_vacancy-LA_data'!$B:$B,'Comm_vacancy-inputs_1'!$B2546)</f>
        <v>6731</v>
      </c>
      <c r="E2546" s="72">
        <f>SUMIFS('Comm_vacancy-LA_data'!F:F,'Comm_vacancy-LA_data'!$D:$D,'Comm_vacancy-inputs_1'!$C2546,'Comm_vacancy-LA_data'!$B:$B,'Comm_vacancy-inputs_1'!$B2546)</f>
        <v>140</v>
      </c>
      <c r="F2546" s="132">
        <f t="shared" si="78"/>
        <v>2.0799286881592632E-2</v>
      </c>
      <c r="G2546" s="108">
        <f t="shared" si="79"/>
        <v>44378</v>
      </c>
    </row>
    <row r="2547" spans="1:7" x14ac:dyDescent="0.35">
      <c r="A2547" s="72" t="s">
        <v>652</v>
      </c>
      <c r="B2547" s="72" t="s">
        <v>653</v>
      </c>
      <c r="C2547" s="72" t="s">
        <v>1089</v>
      </c>
      <c r="D2547" s="72">
        <f>SUMIFS('Comm_vacancy-LA_data'!E:E,'Comm_vacancy-LA_data'!$D:$D,'Comm_vacancy-inputs_1'!$C2547,'Comm_vacancy-LA_data'!$B:$B,'Comm_vacancy-inputs_1'!$B2547)</f>
        <v>6719</v>
      </c>
      <c r="E2547" s="72">
        <f>SUMIFS('Comm_vacancy-LA_data'!F:F,'Comm_vacancy-LA_data'!$D:$D,'Comm_vacancy-inputs_1'!$C2547,'Comm_vacancy-LA_data'!$B:$B,'Comm_vacancy-inputs_1'!$B2547)</f>
        <v>145</v>
      </c>
      <c r="F2547" s="132">
        <f t="shared" si="78"/>
        <v>2.1580592350052091E-2</v>
      </c>
      <c r="G2547" s="108">
        <f t="shared" si="79"/>
        <v>44287</v>
      </c>
    </row>
    <row r="2548" spans="1:7" x14ac:dyDescent="0.35">
      <c r="A2548" s="72" t="s">
        <v>652</v>
      </c>
      <c r="B2548" s="72" t="s">
        <v>653</v>
      </c>
      <c r="C2548" s="72" t="s">
        <v>1090</v>
      </c>
      <c r="D2548" s="72">
        <f>SUMIFS('Comm_vacancy-LA_data'!E:E,'Comm_vacancy-LA_data'!$D:$D,'Comm_vacancy-inputs_1'!$C2548,'Comm_vacancy-LA_data'!$B:$B,'Comm_vacancy-inputs_1'!$B2548)</f>
        <v>6737</v>
      </c>
      <c r="E2548" s="72">
        <f>SUMIFS('Comm_vacancy-LA_data'!F:F,'Comm_vacancy-LA_data'!$D:$D,'Comm_vacancy-inputs_1'!$C2548,'Comm_vacancy-LA_data'!$B:$B,'Comm_vacancy-inputs_1'!$B2548)</f>
        <v>151</v>
      </c>
      <c r="F2548" s="132">
        <f t="shared" si="78"/>
        <v>2.2413537182722279E-2</v>
      </c>
      <c r="G2548" s="108">
        <f t="shared" si="79"/>
        <v>44197</v>
      </c>
    </row>
    <row r="2549" spans="1:7" x14ac:dyDescent="0.35">
      <c r="A2549" s="72" t="s">
        <v>652</v>
      </c>
      <c r="B2549" s="72" t="s">
        <v>653</v>
      </c>
      <c r="C2549" s="72" t="s">
        <v>1091</v>
      </c>
      <c r="D2549" s="72">
        <f>SUMIFS('Comm_vacancy-LA_data'!E:E,'Comm_vacancy-LA_data'!$D:$D,'Comm_vacancy-inputs_1'!$C2549,'Comm_vacancy-LA_data'!$B:$B,'Comm_vacancy-inputs_1'!$B2549)</f>
        <v>6719</v>
      </c>
      <c r="E2549" s="72">
        <f>SUMIFS('Comm_vacancy-LA_data'!F:F,'Comm_vacancy-LA_data'!$D:$D,'Comm_vacancy-inputs_1'!$C2549,'Comm_vacancy-LA_data'!$B:$B,'Comm_vacancy-inputs_1'!$B2549)</f>
        <v>164</v>
      </c>
      <c r="F2549" s="132">
        <f t="shared" si="78"/>
        <v>2.4408394106265812E-2</v>
      </c>
      <c r="G2549" s="108">
        <f t="shared" si="79"/>
        <v>44105</v>
      </c>
    </row>
    <row r="2550" spans="1:7" x14ac:dyDescent="0.35">
      <c r="A2550" s="72" t="s">
        <v>652</v>
      </c>
      <c r="B2550" s="72" t="s">
        <v>653</v>
      </c>
      <c r="C2550" s="72" t="s">
        <v>1092</v>
      </c>
      <c r="D2550" s="72">
        <f>SUMIFS('Comm_vacancy-LA_data'!E:E,'Comm_vacancy-LA_data'!$D:$D,'Comm_vacancy-inputs_1'!$C2550,'Comm_vacancy-LA_data'!$B:$B,'Comm_vacancy-inputs_1'!$B2550)</f>
        <v>6660</v>
      </c>
      <c r="E2550" s="72">
        <f>SUMIFS('Comm_vacancy-LA_data'!F:F,'Comm_vacancy-LA_data'!$D:$D,'Comm_vacancy-inputs_1'!$C2550,'Comm_vacancy-LA_data'!$B:$B,'Comm_vacancy-inputs_1'!$B2550)</f>
        <v>168</v>
      </c>
      <c r="F2550" s="132">
        <f t="shared" si="78"/>
        <v>2.5225225225225224E-2</v>
      </c>
      <c r="G2550" s="108">
        <f t="shared" si="79"/>
        <v>44013</v>
      </c>
    </row>
    <row r="2551" spans="1:7" x14ac:dyDescent="0.35">
      <c r="A2551" s="72" t="s">
        <v>652</v>
      </c>
      <c r="B2551" s="72" t="s">
        <v>653</v>
      </c>
      <c r="C2551" s="72" t="s">
        <v>1093</v>
      </c>
      <c r="D2551" s="72">
        <f>SUMIFS('Comm_vacancy-LA_data'!E:E,'Comm_vacancy-LA_data'!$D:$D,'Comm_vacancy-inputs_1'!$C2551,'Comm_vacancy-LA_data'!$B:$B,'Comm_vacancy-inputs_1'!$B2551)</f>
        <v>6587</v>
      </c>
      <c r="E2551" s="72">
        <f>SUMIFS('Comm_vacancy-LA_data'!F:F,'Comm_vacancy-LA_data'!$D:$D,'Comm_vacancy-inputs_1'!$C2551,'Comm_vacancy-LA_data'!$B:$B,'Comm_vacancy-inputs_1'!$B2551)</f>
        <v>101</v>
      </c>
      <c r="F2551" s="132">
        <f t="shared" si="78"/>
        <v>1.533323212388037E-2</v>
      </c>
      <c r="G2551" s="108">
        <f t="shared" si="79"/>
        <v>43922</v>
      </c>
    </row>
    <row r="2552" spans="1:7" x14ac:dyDescent="0.35">
      <c r="A2552" s="72" t="s">
        <v>652</v>
      </c>
      <c r="B2552" s="72" t="s">
        <v>653</v>
      </c>
      <c r="C2552" s="72" t="s">
        <v>1094</v>
      </c>
      <c r="D2552" s="72">
        <f>SUMIFS('Comm_vacancy-LA_data'!E:E,'Comm_vacancy-LA_data'!$D:$D,'Comm_vacancy-inputs_1'!$C2552,'Comm_vacancy-LA_data'!$B:$B,'Comm_vacancy-inputs_1'!$B2552)</f>
        <v>6453</v>
      </c>
      <c r="E2552" s="72">
        <f>SUMIFS('Comm_vacancy-LA_data'!F:F,'Comm_vacancy-LA_data'!$D:$D,'Comm_vacancy-inputs_1'!$C2552,'Comm_vacancy-LA_data'!$B:$B,'Comm_vacancy-inputs_1'!$B2552)</f>
        <v>108</v>
      </c>
      <c r="F2552" s="132">
        <f t="shared" si="78"/>
        <v>1.6736401673640166E-2</v>
      </c>
      <c r="G2552" s="108">
        <f t="shared" si="79"/>
        <v>43831</v>
      </c>
    </row>
    <row r="2553" spans="1:7" x14ac:dyDescent="0.35">
      <c r="A2553" s="72" t="s">
        <v>652</v>
      </c>
      <c r="B2553" s="72" t="s">
        <v>653</v>
      </c>
      <c r="C2553" s="72" t="s">
        <v>1095</v>
      </c>
      <c r="D2553" s="72">
        <f>SUMIFS('Comm_vacancy-LA_data'!E:E,'Comm_vacancy-LA_data'!$D:$D,'Comm_vacancy-inputs_1'!$C2553,'Comm_vacancy-LA_data'!$B:$B,'Comm_vacancy-inputs_1'!$B2553)</f>
        <v>6405</v>
      </c>
      <c r="E2553" s="72">
        <f>SUMIFS('Comm_vacancy-LA_data'!F:F,'Comm_vacancy-LA_data'!$D:$D,'Comm_vacancy-inputs_1'!$C2553,'Comm_vacancy-LA_data'!$B:$B,'Comm_vacancy-inputs_1'!$B2553)</f>
        <v>106</v>
      </c>
      <c r="F2553" s="132">
        <f t="shared" si="78"/>
        <v>1.6549570647931305E-2</v>
      </c>
      <c r="G2553" s="108">
        <f t="shared" si="79"/>
        <v>43739</v>
      </c>
    </row>
    <row r="2554" spans="1:7" x14ac:dyDescent="0.35">
      <c r="A2554" s="72" t="s">
        <v>652</v>
      </c>
      <c r="B2554" s="72" t="s">
        <v>653</v>
      </c>
      <c r="C2554" s="72" t="s">
        <v>1096</v>
      </c>
      <c r="D2554" s="72">
        <f>SUMIFS('Comm_vacancy-LA_data'!E:E,'Comm_vacancy-LA_data'!$D:$D,'Comm_vacancy-inputs_1'!$C2554,'Comm_vacancy-LA_data'!$B:$B,'Comm_vacancy-inputs_1'!$B2554)</f>
        <v>6353</v>
      </c>
      <c r="E2554" s="72">
        <f>SUMIFS('Comm_vacancy-LA_data'!F:F,'Comm_vacancy-LA_data'!$D:$D,'Comm_vacancy-inputs_1'!$C2554,'Comm_vacancy-LA_data'!$B:$B,'Comm_vacancy-inputs_1'!$B2554)</f>
        <v>57</v>
      </c>
      <c r="F2554" s="132">
        <f t="shared" si="78"/>
        <v>8.9721391468597506E-3</v>
      </c>
      <c r="G2554" s="108">
        <f t="shared" si="79"/>
        <v>43647</v>
      </c>
    </row>
    <row r="2555" spans="1:7" x14ac:dyDescent="0.35">
      <c r="A2555" s="72" t="s">
        <v>652</v>
      </c>
      <c r="B2555" s="72" t="s">
        <v>653</v>
      </c>
      <c r="C2555" s="72" t="s">
        <v>1097</v>
      </c>
      <c r="D2555" s="72">
        <f>SUMIFS('Comm_vacancy-LA_data'!E:E,'Comm_vacancy-LA_data'!$D:$D,'Comm_vacancy-inputs_1'!$C2555,'Comm_vacancy-LA_data'!$B:$B,'Comm_vacancy-inputs_1'!$B2555)</f>
        <v>6341</v>
      </c>
      <c r="E2555" s="72">
        <f>SUMIFS('Comm_vacancy-LA_data'!F:F,'Comm_vacancy-LA_data'!$D:$D,'Comm_vacancy-inputs_1'!$C2555,'Comm_vacancy-LA_data'!$B:$B,'Comm_vacancy-inputs_1'!$B2555)</f>
        <v>93</v>
      </c>
      <c r="F2555" s="132">
        <f t="shared" si="78"/>
        <v>1.4666456394890396E-2</v>
      </c>
      <c r="G2555" s="108">
        <f t="shared" si="79"/>
        <v>43556</v>
      </c>
    </row>
    <row r="2556" spans="1:7" x14ac:dyDescent="0.35">
      <c r="A2556" s="72" t="s">
        <v>652</v>
      </c>
      <c r="B2556" s="72" t="s">
        <v>653</v>
      </c>
      <c r="C2556" s="72" t="s">
        <v>1098</v>
      </c>
      <c r="D2556" s="72">
        <f>SUMIFS('Comm_vacancy-LA_data'!E:E,'Comm_vacancy-LA_data'!$D:$D,'Comm_vacancy-inputs_1'!$C2556,'Comm_vacancy-LA_data'!$B:$B,'Comm_vacancy-inputs_1'!$B2556)</f>
        <v>6260</v>
      </c>
      <c r="E2556" s="72">
        <f>SUMIFS('Comm_vacancy-LA_data'!F:F,'Comm_vacancy-LA_data'!$D:$D,'Comm_vacancy-inputs_1'!$C2556,'Comm_vacancy-LA_data'!$B:$B,'Comm_vacancy-inputs_1'!$B2556)</f>
        <v>114</v>
      </c>
      <c r="F2556" s="132">
        <f t="shared" si="78"/>
        <v>1.8210862619808307E-2</v>
      </c>
      <c r="G2556" s="108">
        <f t="shared" si="79"/>
        <v>43466</v>
      </c>
    </row>
    <row r="2557" spans="1:7" x14ac:dyDescent="0.35">
      <c r="A2557" s="72" t="s">
        <v>652</v>
      </c>
      <c r="B2557" s="72" t="s">
        <v>653</v>
      </c>
      <c r="C2557" s="72" t="s">
        <v>1099</v>
      </c>
      <c r="D2557" s="72">
        <f>SUMIFS('Comm_vacancy-LA_data'!E:E,'Comm_vacancy-LA_data'!$D:$D,'Comm_vacancy-inputs_1'!$C2557,'Comm_vacancy-LA_data'!$B:$B,'Comm_vacancy-inputs_1'!$B2557)</f>
        <v>6395</v>
      </c>
      <c r="E2557" s="72">
        <f>SUMIFS('Comm_vacancy-LA_data'!F:F,'Comm_vacancy-LA_data'!$D:$D,'Comm_vacancy-inputs_1'!$C2557,'Comm_vacancy-LA_data'!$B:$B,'Comm_vacancy-inputs_1'!$B2557)</f>
        <v>130</v>
      </c>
      <c r="F2557" s="132">
        <f t="shared" si="78"/>
        <v>2.0328381548084442E-2</v>
      </c>
      <c r="G2557" s="108">
        <f t="shared" si="79"/>
        <v>43374</v>
      </c>
    </row>
    <row r="2558" spans="1:7" x14ac:dyDescent="0.35">
      <c r="A2558" s="72" t="s">
        <v>654</v>
      </c>
      <c r="B2558" s="72" t="s">
        <v>655</v>
      </c>
      <c r="C2558" s="72" t="s">
        <v>1088</v>
      </c>
      <c r="D2558" s="72">
        <f>SUMIFS('Comm_vacancy-LA_data'!E:E,'Comm_vacancy-LA_data'!$D:$D,'Comm_vacancy-inputs_1'!$C2558,'Comm_vacancy-LA_data'!$B:$B,'Comm_vacancy-inputs_1'!$B2558)</f>
        <v>3297</v>
      </c>
      <c r="E2558" s="72">
        <f>SUMIFS('Comm_vacancy-LA_data'!F:F,'Comm_vacancy-LA_data'!$D:$D,'Comm_vacancy-inputs_1'!$C2558,'Comm_vacancy-LA_data'!$B:$B,'Comm_vacancy-inputs_1'!$B2558)</f>
        <v>388</v>
      </c>
      <c r="F2558" s="132">
        <f t="shared" si="78"/>
        <v>0.11768274188656354</v>
      </c>
      <c r="G2558" s="108">
        <f t="shared" si="79"/>
        <v>44378</v>
      </c>
    </row>
    <row r="2559" spans="1:7" x14ac:dyDescent="0.35">
      <c r="A2559" s="72" t="s">
        <v>654</v>
      </c>
      <c r="B2559" s="72" t="s">
        <v>655</v>
      </c>
      <c r="C2559" s="72" t="s">
        <v>1089</v>
      </c>
      <c r="D2559" s="72">
        <f>SUMIFS('Comm_vacancy-LA_data'!E:E,'Comm_vacancy-LA_data'!$D:$D,'Comm_vacancy-inputs_1'!$C2559,'Comm_vacancy-LA_data'!$B:$B,'Comm_vacancy-inputs_1'!$B2559)</f>
        <v>3288</v>
      </c>
      <c r="E2559" s="72">
        <f>SUMIFS('Comm_vacancy-LA_data'!F:F,'Comm_vacancy-LA_data'!$D:$D,'Comm_vacancy-inputs_1'!$C2559,'Comm_vacancy-LA_data'!$B:$B,'Comm_vacancy-inputs_1'!$B2559)</f>
        <v>388</v>
      </c>
      <c r="F2559" s="132">
        <f t="shared" si="78"/>
        <v>0.11800486618004866</v>
      </c>
      <c r="G2559" s="108">
        <f t="shared" si="79"/>
        <v>44287</v>
      </c>
    </row>
    <row r="2560" spans="1:7" x14ac:dyDescent="0.35">
      <c r="A2560" s="72" t="s">
        <v>654</v>
      </c>
      <c r="B2560" s="72" t="s">
        <v>655</v>
      </c>
      <c r="C2560" s="72" t="s">
        <v>1090</v>
      </c>
      <c r="D2560" s="72">
        <f>SUMIFS('Comm_vacancy-LA_data'!E:E,'Comm_vacancy-LA_data'!$D:$D,'Comm_vacancy-inputs_1'!$C2560,'Comm_vacancy-LA_data'!$B:$B,'Comm_vacancy-inputs_1'!$B2560)</f>
        <v>3295</v>
      </c>
      <c r="E2560" s="72">
        <f>SUMIFS('Comm_vacancy-LA_data'!F:F,'Comm_vacancy-LA_data'!$D:$D,'Comm_vacancy-inputs_1'!$C2560,'Comm_vacancy-LA_data'!$B:$B,'Comm_vacancy-inputs_1'!$B2560)</f>
        <v>390</v>
      </c>
      <c r="F2560" s="132">
        <f t="shared" si="78"/>
        <v>0.11836115326251896</v>
      </c>
      <c r="G2560" s="108">
        <f t="shared" si="79"/>
        <v>44197</v>
      </c>
    </row>
    <row r="2561" spans="1:7" x14ac:dyDescent="0.35">
      <c r="A2561" s="72" t="s">
        <v>654</v>
      </c>
      <c r="B2561" s="72" t="s">
        <v>655</v>
      </c>
      <c r="C2561" s="72" t="s">
        <v>1091</v>
      </c>
      <c r="D2561" s="72">
        <f>SUMIFS('Comm_vacancy-LA_data'!E:E,'Comm_vacancy-LA_data'!$D:$D,'Comm_vacancy-inputs_1'!$C2561,'Comm_vacancy-LA_data'!$B:$B,'Comm_vacancy-inputs_1'!$B2561)</f>
        <v>3300</v>
      </c>
      <c r="E2561" s="72">
        <f>SUMIFS('Comm_vacancy-LA_data'!F:F,'Comm_vacancy-LA_data'!$D:$D,'Comm_vacancy-inputs_1'!$C2561,'Comm_vacancy-LA_data'!$B:$B,'Comm_vacancy-inputs_1'!$B2561)</f>
        <v>386</v>
      </c>
      <c r="F2561" s="132">
        <f t="shared" si="78"/>
        <v>0.11696969696969697</v>
      </c>
      <c r="G2561" s="108">
        <f t="shared" si="79"/>
        <v>44105</v>
      </c>
    </row>
    <row r="2562" spans="1:7" x14ac:dyDescent="0.35">
      <c r="A2562" s="72" t="s">
        <v>654</v>
      </c>
      <c r="B2562" s="72" t="s">
        <v>655</v>
      </c>
      <c r="C2562" s="72" t="s">
        <v>1092</v>
      </c>
      <c r="D2562" s="72">
        <f>SUMIFS('Comm_vacancy-LA_data'!E:E,'Comm_vacancy-LA_data'!$D:$D,'Comm_vacancy-inputs_1'!$C2562,'Comm_vacancy-LA_data'!$B:$B,'Comm_vacancy-inputs_1'!$B2562)</f>
        <v>3281</v>
      </c>
      <c r="E2562" s="72">
        <f>SUMIFS('Comm_vacancy-LA_data'!F:F,'Comm_vacancy-LA_data'!$D:$D,'Comm_vacancy-inputs_1'!$C2562,'Comm_vacancy-LA_data'!$B:$B,'Comm_vacancy-inputs_1'!$B2562)</f>
        <v>392</v>
      </c>
      <c r="F2562" s="132">
        <f t="shared" si="78"/>
        <v>0.11947576958244438</v>
      </c>
      <c r="G2562" s="108">
        <f t="shared" si="79"/>
        <v>44013</v>
      </c>
    </row>
    <row r="2563" spans="1:7" x14ac:dyDescent="0.35">
      <c r="A2563" s="72" t="s">
        <v>654</v>
      </c>
      <c r="B2563" s="72" t="s">
        <v>655</v>
      </c>
      <c r="C2563" s="72" t="s">
        <v>1093</v>
      </c>
      <c r="D2563" s="72">
        <f>SUMIFS('Comm_vacancy-LA_data'!E:E,'Comm_vacancy-LA_data'!$D:$D,'Comm_vacancy-inputs_1'!$C2563,'Comm_vacancy-LA_data'!$B:$B,'Comm_vacancy-inputs_1'!$B2563)</f>
        <v>3277</v>
      </c>
      <c r="E2563" s="72">
        <f>SUMIFS('Comm_vacancy-LA_data'!F:F,'Comm_vacancy-LA_data'!$D:$D,'Comm_vacancy-inputs_1'!$C2563,'Comm_vacancy-LA_data'!$B:$B,'Comm_vacancy-inputs_1'!$B2563)</f>
        <v>399</v>
      </c>
      <c r="F2563" s="132">
        <f t="shared" ref="F2563:F2626" si="80">IF(E2563&lt;&gt;0,E2563/D2563,"-")</f>
        <v>0.12175770521818736</v>
      </c>
      <c r="G2563" s="108">
        <f t="shared" ref="G2563:G2626" si="81">DATE(LEFT(C2563,4),RIGHT(LEFT(C2563,7),2),1)</f>
        <v>43922</v>
      </c>
    </row>
    <row r="2564" spans="1:7" x14ac:dyDescent="0.35">
      <c r="A2564" s="72" t="s">
        <v>654</v>
      </c>
      <c r="B2564" s="72" t="s">
        <v>655</v>
      </c>
      <c r="C2564" s="72" t="s">
        <v>1094</v>
      </c>
      <c r="D2564" s="72">
        <f>SUMIFS('Comm_vacancy-LA_data'!E:E,'Comm_vacancy-LA_data'!$D:$D,'Comm_vacancy-inputs_1'!$C2564,'Comm_vacancy-LA_data'!$B:$B,'Comm_vacancy-inputs_1'!$B2564)</f>
        <v>3251</v>
      </c>
      <c r="E2564" s="72">
        <f>SUMIFS('Comm_vacancy-LA_data'!F:F,'Comm_vacancy-LA_data'!$D:$D,'Comm_vacancy-inputs_1'!$C2564,'Comm_vacancy-LA_data'!$B:$B,'Comm_vacancy-inputs_1'!$B2564)</f>
        <v>401</v>
      </c>
      <c r="F2564" s="132">
        <f t="shared" si="80"/>
        <v>0.1233466625653645</v>
      </c>
      <c r="G2564" s="108">
        <f t="shared" si="81"/>
        <v>43831</v>
      </c>
    </row>
    <row r="2565" spans="1:7" x14ac:dyDescent="0.35">
      <c r="A2565" s="72" t="s">
        <v>654</v>
      </c>
      <c r="B2565" s="72" t="s">
        <v>655</v>
      </c>
      <c r="C2565" s="72" t="s">
        <v>1095</v>
      </c>
      <c r="D2565" s="72">
        <f>SUMIFS('Comm_vacancy-LA_data'!E:E,'Comm_vacancy-LA_data'!$D:$D,'Comm_vacancy-inputs_1'!$C2565,'Comm_vacancy-LA_data'!$B:$B,'Comm_vacancy-inputs_1'!$B2565)</f>
        <v>3226</v>
      </c>
      <c r="E2565" s="72">
        <f>SUMIFS('Comm_vacancy-LA_data'!F:F,'Comm_vacancy-LA_data'!$D:$D,'Comm_vacancy-inputs_1'!$C2565,'Comm_vacancy-LA_data'!$B:$B,'Comm_vacancy-inputs_1'!$B2565)</f>
        <v>399</v>
      </c>
      <c r="F2565" s="132">
        <f t="shared" si="80"/>
        <v>0.12368257904525728</v>
      </c>
      <c r="G2565" s="108">
        <f t="shared" si="81"/>
        <v>43739</v>
      </c>
    </row>
    <row r="2566" spans="1:7" x14ac:dyDescent="0.35">
      <c r="A2566" s="72" t="s">
        <v>654</v>
      </c>
      <c r="B2566" s="72" t="s">
        <v>655</v>
      </c>
      <c r="C2566" s="72" t="s">
        <v>1096</v>
      </c>
      <c r="D2566" s="72">
        <f>SUMIFS('Comm_vacancy-LA_data'!E:E,'Comm_vacancy-LA_data'!$D:$D,'Comm_vacancy-inputs_1'!$C2566,'Comm_vacancy-LA_data'!$B:$B,'Comm_vacancy-inputs_1'!$B2566)</f>
        <v>3229</v>
      </c>
      <c r="E2566" s="72">
        <f>SUMIFS('Comm_vacancy-LA_data'!F:F,'Comm_vacancy-LA_data'!$D:$D,'Comm_vacancy-inputs_1'!$C2566,'Comm_vacancy-LA_data'!$B:$B,'Comm_vacancy-inputs_1'!$B2566)</f>
        <v>314</v>
      </c>
      <c r="F2566" s="132">
        <f t="shared" si="80"/>
        <v>9.7243728708578503E-2</v>
      </c>
      <c r="G2566" s="108">
        <f t="shared" si="81"/>
        <v>43647</v>
      </c>
    </row>
    <row r="2567" spans="1:7" x14ac:dyDescent="0.35">
      <c r="A2567" s="72" t="s">
        <v>654</v>
      </c>
      <c r="B2567" s="72" t="s">
        <v>655</v>
      </c>
      <c r="C2567" s="72" t="s">
        <v>1097</v>
      </c>
      <c r="D2567" s="72">
        <f>SUMIFS('Comm_vacancy-LA_data'!E:E,'Comm_vacancy-LA_data'!$D:$D,'Comm_vacancy-inputs_1'!$C2567,'Comm_vacancy-LA_data'!$B:$B,'Comm_vacancy-inputs_1'!$B2567)</f>
        <v>3214</v>
      </c>
      <c r="E2567" s="72">
        <f>SUMIFS('Comm_vacancy-LA_data'!F:F,'Comm_vacancy-LA_data'!$D:$D,'Comm_vacancy-inputs_1'!$C2567,'Comm_vacancy-LA_data'!$B:$B,'Comm_vacancy-inputs_1'!$B2567)</f>
        <v>411</v>
      </c>
      <c r="F2567" s="132">
        <f t="shared" si="80"/>
        <v>0.12787803360298694</v>
      </c>
      <c r="G2567" s="108">
        <f t="shared" si="81"/>
        <v>43556</v>
      </c>
    </row>
    <row r="2568" spans="1:7" x14ac:dyDescent="0.35">
      <c r="A2568" s="72" t="s">
        <v>654</v>
      </c>
      <c r="B2568" s="72" t="s">
        <v>655</v>
      </c>
      <c r="C2568" s="72" t="s">
        <v>1098</v>
      </c>
      <c r="D2568" s="72">
        <f>SUMIFS('Comm_vacancy-LA_data'!E:E,'Comm_vacancy-LA_data'!$D:$D,'Comm_vacancy-inputs_1'!$C2568,'Comm_vacancy-LA_data'!$B:$B,'Comm_vacancy-inputs_1'!$B2568)</f>
        <v>3197</v>
      </c>
      <c r="E2568" s="72">
        <f>SUMIFS('Comm_vacancy-LA_data'!F:F,'Comm_vacancy-LA_data'!$D:$D,'Comm_vacancy-inputs_1'!$C2568,'Comm_vacancy-LA_data'!$B:$B,'Comm_vacancy-inputs_1'!$B2568)</f>
        <v>434</v>
      </c>
      <c r="F2568" s="132">
        <f t="shared" si="80"/>
        <v>0.13575226775101656</v>
      </c>
      <c r="G2568" s="108">
        <f t="shared" si="81"/>
        <v>43466</v>
      </c>
    </row>
    <row r="2569" spans="1:7" x14ac:dyDescent="0.35">
      <c r="A2569" s="72" t="s">
        <v>654</v>
      </c>
      <c r="B2569" s="72" t="s">
        <v>655</v>
      </c>
      <c r="C2569" s="72" t="s">
        <v>1099</v>
      </c>
      <c r="D2569" s="72">
        <f>SUMIFS('Comm_vacancy-LA_data'!E:E,'Comm_vacancy-LA_data'!$D:$D,'Comm_vacancy-inputs_1'!$C2569,'Comm_vacancy-LA_data'!$B:$B,'Comm_vacancy-inputs_1'!$B2569)</f>
        <v>3364</v>
      </c>
      <c r="E2569" s="72">
        <f>SUMIFS('Comm_vacancy-LA_data'!F:F,'Comm_vacancy-LA_data'!$D:$D,'Comm_vacancy-inputs_1'!$C2569,'Comm_vacancy-LA_data'!$B:$B,'Comm_vacancy-inputs_1'!$B2569)</f>
        <v>444</v>
      </c>
      <c r="F2569" s="132">
        <f t="shared" si="80"/>
        <v>0.13198573127229488</v>
      </c>
      <c r="G2569" s="108">
        <f t="shared" si="81"/>
        <v>43374</v>
      </c>
    </row>
    <row r="2570" spans="1:7" x14ac:dyDescent="0.35">
      <c r="A2570" s="72" t="s">
        <v>658</v>
      </c>
      <c r="B2570" s="72" t="s">
        <v>659</v>
      </c>
      <c r="C2570" s="72" t="s">
        <v>1088</v>
      </c>
      <c r="D2570" s="72">
        <f>SUMIFS('Comm_vacancy-LA_data'!E:E,'Comm_vacancy-LA_data'!$D:$D,'Comm_vacancy-inputs_1'!$C2570,'Comm_vacancy-LA_data'!$B:$B,'Comm_vacancy-inputs_1'!$B2570)</f>
        <v>5417</v>
      </c>
      <c r="E2570" s="72">
        <f>SUMIFS('Comm_vacancy-LA_data'!F:F,'Comm_vacancy-LA_data'!$D:$D,'Comm_vacancy-inputs_1'!$C2570,'Comm_vacancy-LA_data'!$B:$B,'Comm_vacancy-inputs_1'!$B2570)</f>
        <v>485</v>
      </c>
      <c r="F2570" s="132">
        <f t="shared" si="80"/>
        <v>8.9532951818349638E-2</v>
      </c>
      <c r="G2570" s="108">
        <f t="shared" si="81"/>
        <v>44378</v>
      </c>
    </row>
    <row r="2571" spans="1:7" x14ac:dyDescent="0.35">
      <c r="A2571" s="72" t="s">
        <v>658</v>
      </c>
      <c r="B2571" s="72" t="s">
        <v>659</v>
      </c>
      <c r="C2571" s="72" t="s">
        <v>1089</v>
      </c>
      <c r="D2571" s="72">
        <f>SUMIFS('Comm_vacancy-LA_data'!E:E,'Comm_vacancy-LA_data'!$D:$D,'Comm_vacancy-inputs_1'!$C2571,'Comm_vacancy-LA_data'!$B:$B,'Comm_vacancy-inputs_1'!$B2571)</f>
        <v>5402</v>
      </c>
      <c r="E2571" s="72">
        <f>SUMIFS('Comm_vacancy-LA_data'!F:F,'Comm_vacancy-LA_data'!$D:$D,'Comm_vacancy-inputs_1'!$C2571,'Comm_vacancy-LA_data'!$B:$B,'Comm_vacancy-inputs_1'!$B2571)</f>
        <v>489</v>
      </c>
      <c r="F2571" s="132">
        <f t="shared" si="80"/>
        <v>9.0522028878193259E-2</v>
      </c>
      <c r="G2571" s="108">
        <f t="shared" si="81"/>
        <v>44287</v>
      </c>
    </row>
    <row r="2572" spans="1:7" x14ac:dyDescent="0.35">
      <c r="A2572" s="72" t="s">
        <v>658</v>
      </c>
      <c r="B2572" s="72" t="s">
        <v>659</v>
      </c>
      <c r="C2572" s="72" t="s">
        <v>1090</v>
      </c>
      <c r="D2572" s="72">
        <f>SUMIFS('Comm_vacancy-LA_data'!E:E,'Comm_vacancy-LA_data'!$D:$D,'Comm_vacancy-inputs_1'!$C2572,'Comm_vacancy-LA_data'!$B:$B,'Comm_vacancy-inputs_1'!$B2572)</f>
        <v>5394</v>
      </c>
      <c r="E2572" s="72">
        <f>SUMIFS('Comm_vacancy-LA_data'!F:F,'Comm_vacancy-LA_data'!$D:$D,'Comm_vacancy-inputs_1'!$C2572,'Comm_vacancy-LA_data'!$B:$B,'Comm_vacancy-inputs_1'!$B2572)</f>
        <v>473</v>
      </c>
      <c r="F2572" s="132">
        <f t="shared" si="80"/>
        <v>8.769002595476455E-2</v>
      </c>
      <c r="G2572" s="108">
        <f t="shared" si="81"/>
        <v>44197</v>
      </c>
    </row>
    <row r="2573" spans="1:7" x14ac:dyDescent="0.35">
      <c r="A2573" s="72" t="s">
        <v>658</v>
      </c>
      <c r="B2573" s="72" t="s">
        <v>659</v>
      </c>
      <c r="C2573" s="72" t="s">
        <v>1091</v>
      </c>
      <c r="D2573" s="72">
        <f>SUMIFS('Comm_vacancy-LA_data'!E:E,'Comm_vacancy-LA_data'!$D:$D,'Comm_vacancy-inputs_1'!$C2573,'Comm_vacancy-LA_data'!$B:$B,'Comm_vacancy-inputs_1'!$B2573)</f>
        <v>5338</v>
      </c>
      <c r="E2573" s="72">
        <f>SUMIFS('Comm_vacancy-LA_data'!F:F,'Comm_vacancy-LA_data'!$D:$D,'Comm_vacancy-inputs_1'!$C2573,'Comm_vacancy-LA_data'!$B:$B,'Comm_vacancy-inputs_1'!$B2573)</f>
        <v>459</v>
      </c>
      <c r="F2573" s="132">
        <f t="shared" si="80"/>
        <v>8.598726114649681E-2</v>
      </c>
      <c r="G2573" s="108">
        <f t="shared" si="81"/>
        <v>44105</v>
      </c>
    </row>
    <row r="2574" spans="1:7" x14ac:dyDescent="0.35">
      <c r="A2574" s="72" t="s">
        <v>658</v>
      </c>
      <c r="B2574" s="72" t="s">
        <v>659</v>
      </c>
      <c r="C2574" s="72" t="s">
        <v>1092</v>
      </c>
      <c r="D2574" s="72">
        <f>SUMIFS('Comm_vacancy-LA_data'!E:E,'Comm_vacancy-LA_data'!$D:$D,'Comm_vacancy-inputs_1'!$C2574,'Comm_vacancy-LA_data'!$B:$B,'Comm_vacancy-inputs_1'!$B2574)</f>
        <v>5309</v>
      </c>
      <c r="E2574" s="72">
        <f>SUMIFS('Comm_vacancy-LA_data'!F:F,'Comm_vacancy-LA_data'!$D:$D,'Comm_vacancy-inputs_1'!$C2574,'Comm_vacancy-LA_data'!$B:$B,'Comm_vacancy-inputs_1'!$B2574)</f>
        <v>437</v>
      </c>
      <c r="F2574" s="132">
        <f t="shared" si="80"/>
        <v>8.231305330570729E-2</v>
      </c>
      <c r="G2574" s="108">
        <f t="shared" si="81"/>
        <v>44013</v>
      </c>
    </row>
    <row r="2575" spans="1:7" x14ac:dyDescent="0.35">
      <c r="A2575" s="72" t="s">
        <v>658</v>
      </c>
      <c r="B2575" s="72" t="s">
        <v>659</v>
      </c>
      <c r="C2575" s="72" t="s">
        <v>1093</v>
      </c>
      <c r="D2575" s="72">
        <f>SUMIFS('Comm_vacancy-LA_data'!E:E,'Comm_vacancy-LA_data'!$D:$D,'Comm_vacancy-inputs_1'!$C2575,'Comm_vacancy-LA_data'!$B:$B,'Comm_vacancy-inputs_1'!$B2575)</f>
        <v>5270</v>
      </c>
      <c r="E2575" s="72">
        <f>SUMIFS('Comm_vacancy-LA_data'!F:F,'Comm_vacancy-LA_data'!$D:$D,'Comm_vacancy-inputs_1'!$C2575,'Comm_vacancy-LA_data'!$B:$B,'Comm_vacancy-inputs_1'!$B2575)</f>
        <v>429</v>
      </c>
      <c r="F2575" s="132">
        <f t="shared" si="80"/>
        <v>8.140417457305503E-2</v>
      </c>
      <c r="G2575" s="108">
        <f t="shared" si="81"/>
        <v>43922</v>
      </c>
    </row>
    <row r="2576" spans="1:7" x14ac:dyDescent="0.35">
      <c r="A2576" s="72" t="s">
        <v>658</v>
      </c>
      <c r="B2576" s="72" t="s">
        <v>659</v>
      </c>
      <c r="C2576" s="72" t="s">
        <v>1094</v>
      </c>
      <c r="D2576" s="72">
        <f>SUMIFS('Comm_vacancy-LA_data'!E:E,'Comm_vacancy-LA_data'!$D:$D,'Comm_vacancy-inputs_1'!$C2576,'Comm_vacancy-LA_data'!$B:$B,'Comm_vacancy-inputs_1'!$B2576)</f>
        <v>5235</v>
      </c>
      <c r="E2576" s="72">
        <f>SUMIFS('Comm_vacancy-LA_data'!F:F,'Comm_vacancy-LA_data'!$D:$D,'Comm_vacancy-inputs_1'!$C2576,'Comm_vacancy-LA_data'!$B:$B,'Comm_vacancy-inputs_1'!$B2576)</f>
        <v>440</v>
      </c>
      <c r="F2576" s="132">
        <f t="shared" si="80"/>
        <v>8.4049665711556823E-2</v>
      </c>
      <c r="G2576" s="108">
        <f t="shared" si="81"/>
        <v>43831</v>
      </c>
    </row>
    <row r="2577" spans="1:7" x14ac:dyDescent="0.35">
      <c r="A2577" s="72" t="s">
        <v>658</v>
      </c>
      <c r="B2577" s="72" t="s">
        <v>659</v>
      </c>
      <c r="C2577" s="72" t="s">
        <v>1095</v>
      </c>
      <c r="D2577" s="72">
        <f>SUMIFS('Comm_vacancy-LA_data'!E:E,'Comm_vacancy-LA_data'!$D:$D,'Comm_vacancy-inputs_1'!$C2577,'Comm_vacancy-LA_data'!$B:$B,'Comm_vacancy-inputs_1'!$B2577)</f>
        <v>5197</v>
      </c>
      <c r="E2577" s="72">
        <f>SUMIFS('Comm_vacancy-LA_data'!F:F,'Comm_vacancy-LA_data'!$D:$D,'Comm_vacancy-inputs_1'!$C2577,'Comm_vacancy-LA_data'!$B:$B,'Comm_vacancy-inputs_1'!$B2577)</f>
        <v>421</v>
      </c>
      <c r="F2577" s="132">
        <f t="shared" si="80"/>
        <v>8.1008274004233216E-2</v>
      </c>
      <c r="G2577" s="108">
        <f t="shared" si="81"/>
        <v>43739</v>
      </c>
    </row>
    <row r="2578" spans="1:7" x14ac:dyDescent="0.35">
      <c r="A2578" s="72" t="s">
        <v>658</v>
      </c>
      <c r="B2578" s="72" t="s">
        <v>659</v>
      </c>
      <c r="C2578" s="72" t="s">
        <v>1096</v>
      </c>
      <c r="D2578" s="72">
        <f>SUMIFS('Comm_vacancy-LA_data'!E:E,'Comm_vacancy-LA_data'!$D:$D,'Comm_vacancy-inputs_1'!$C2578,'Comm_vacancy-LA_data'!$B:$B,'Comm_vacancy-inputs_1'!$B2578)</f>
        <v>5182</v>
      </c>
      <c r="E2578" s="72">
        <f>SUMIFS('Comm_vacancy-LA_data'!F:F,'Comm_vacancy-LA_data'!$D:$D,'Comm_vacancy-inputs_1'!$C2578,'Comm_vacancy-LA_data'!$B:$B,'Comm_vacancy-inputs_1'!$B2578)</f>
        <v>429</v>
      </c>
      <c r="F2578" s="132">
        <f t="shared" si="80"/>
        <v>8.278656889231957E-2</v>
      </c>
      <c r="G2578" s="108">
        <f t="shared" si="81"/>
        <v>43647</v>
      </c>
    </row>
    <row r="2579" spans="1:7" x14ac:dyDescent="0.35">
      <c r="A2579" s="72" t="s">
        <v>658</v>
      </c>
      <c r="B2579" s="72" t="s">
        <v>659</v>
      </c>
      <c r="C2579" s="72" t="s">
        <v>1097</v>
      </c>
      <c r="D2579" s="72">
        <f>SUMIFS('Comm_vacancy-LA_data'!E:E,'Comm_vacancy-LA_data'!$D:$D,'Comm_vacancy-inputs_1'!$C2579,'Comm_vacancy-LA_data'!$B:$B,'Comm_vacancy-inputs_1'!$B2579)</f>
        <v>5190</v>
      </c>
      <c r="E2579" s="72">
        <f>SUMIFS('Comm_vacancy-LA_data'!F:F,'Comm_vacancy-LA_data'!$D:$D,'Comm_vacancy-inputs_1'!$C2579,'Comm_vacancy-LA_data'!$B:$B,'Comm_vacancy-inputs_1'!$B2579)</f>
        <v>312</v>
      </c>
      <c r="F2579" s="132">
        <f t="shared" si="80"/>
        <v>6.0115606936416183E-2</v>
      </c>
      <c r="G2579" s="108">
        <f t="shared" si="81"/>
        <v>43556</v>
      </c>
    </row>
    <row r="2580" spans="1:7" x14ac:dyDescent="0.35">
      <c r="A2580" s="72" t="s">
        <v>658</v>
      </c>
      <c r="B2580" s="72" t="s">
        <v>659</v>
      </c>
      <c r="C2580" s="72" t="s">
        <v>1098</v>
      </c>
      <c r="D2580" s="72">
        <f>SUMIFS('Comm_vacancy-LA_data'!E:E,'Comm_vacancy-LA_data'!$D:$D,'Comm_vacancy-inputs_1'!$C2580,'Comm_vacancy-LA_data'!$B:$B,'Comm_vacancy-inputs_1'!$B2580)</f>
        <v>5109</v>
      </c>
      <c r="E2580" s="72">
        <f>SUMIFS('Comm_vacancy-LA_data'!F:F,'Comm_vacancy-LA_data'!$D:$D,'Comm_vacancy-inputs_1'!$C2580,'Comm_vacancy-LA_data'!$B:$B,'Comm_vacancy-inputs_1'!$B2580)</f>
        <v>322</v>
      </c>
      <c r="F2580" s="132">
        <f t="shared" si="80"/>
        <v>6.3026032491681344E-2</v>
      </c>
      <c r="G2580" s="108">
        <f t="shared" si="81"/>
        <v>43466</v>
      </c>
    </row>
    <row r="2581" spans="1:7" x14ac:dyDescent="0.35">
      <c r="A2581" s="72" t="s">
        <v>658</v>
      </c>
      <c r="B2581" s="72" t="s">
        <v>659</v>
      </c>
      <c r="C2581" s="72" t="s">
        <v>1099</v>
      </c>
      <c r="D2581" s="72">
        <f>SUMIFS('Comm_vacancy-LA_data'!E:E,'Comm_vacancy-LA_data'!$D:$D,'Comm_vacancy-inputs_1'!$C2581,'Comm_vacancy-LA_data'!$B:$B,'Comm_vacancy-inputs_1'!$B2581)</f>
        <v>5274</v>
      </c>
      <c r="E2581" s="72">
        <f>SUMIFS('Comm_vacancy-LA_data'!F:F,'Comm_vacancy-LA_data'!$D:$D,'Comm_vacancy-inputs_1'!$C2581,'Comm_vacancy-LA_data'!$B:$B,'Comm_vacancy-inputs_1'!$B2581)</f>
        <v>343</v>
      </c>
      <c r="F2581" s="132">
        <f t="shared" si="80"/>
        <v>6.5036025786879031E-2</v>
      </c>
      <c r="G2581" s="108">
        <f t="shared" si="81"/>
        <v>43374</v>
      </c>
    </row>
    <row r="2582" spans="1:7" x14ac:dyDescent="0.35">
      <c r="A2582" s="72" t="s">
        <v>660</v>
      </c>
      <c r="B2582" s="72" t="s">
        <v>661</v>
      </c>
      <c r="C2582" s="72" t="s">
        <v>1088</v>
      </c>
      <c r="D2582" s="72">
        <f>SUMIFS('Comm_vacancy-LA_data'!E:E,'Comm_vacancy-LA_data'!$D:$D,'Comm_vacancy-inputs_1'!$C2582,'Comm_vacancy-LA_data'!$B:$B,'Comm_vacancy-inputs_1'!$B2582)</f>
        <v>6524</v>
      </c>
      <c r="E2582" s="72">
        <f>SUMIFS('Comm_vacancy-LA_data'!F:F,'Comm_vacancy-LA_data'!$D:$D,'Comm_vacancy-inputs_1'!$C2582,'Comm_vacancy-LA_data'!$B:$B,'Comm_vacancy-inputs_1'!$B2582)</f>
        <v>693</v>
      </c>
      <c r="F2582" s="132">
        <f t="shared" si="80"/>
        <v>0.10622317596566523</v>
      </c>
      <c r="G2582" s="108">
        <f t="shared" si="81"/>
        <v>44378</v>
      </c>
    </row>
    <row r="2583" spans="1:7" x14ac:dyDescent="0.35">
      <c r="A2583" s="72" t="s">
        <v>660</v>
      </c>
      <c r="B2583" s="72" t="s">
        <v>661</v>
      </c>
      <c r="C2583" s="72" t="s">
        <v>1089</v>
      </c>
      <c r="D2583" s="72">
        <f>SUMIFS('Comm_vacancy-LA_data'!E:E,'Comm_vacancy-LA_data'!$D:$D,'Comm_vacancy-inputs_1'!$C2583,'Comm_vacancy-LA_data'!$B:$B,'Comm_vacancy-inputs_1'!$B2583)</f>
        <v>6526</v>
      </c>
      <c r="E2583" s="72">
        <f>SUMIFS('Comm_vacancy-LA_data'!F:F,'Comm_vacancy-LA_data'!$D:$D,'Comm_vacancy-inputs_1'!$C2583,'Comm_vacancy-LA_data'!$B:$B,'Comm_vacancy-inputs_1'!$B2583)</f>
        <v>675</v>
      </c>
      <c r="F2583" s="132">
        <f t="shared" si="80"/>
        <v>0.10343242414955563</v>
      </c>
      <c r="G2583" s="108">
        <f t="shared" si="81"/>
        <v>44287</v>
      </c>
    </row>
    <row r="2584" spans="1:7" x14ac:dyDescent="0.35">
      <c r="A2584" s="72" t="s">
        <v>660</v>
      </c>
      <c r="B2584" s="72" t="s">
        <v>661</v>
      </c>
      <c r="C2584" s="72" t="s">
        <v>1090</v>
      </c>
      <c r="D2584" s="72">
        <f>SUMIFS('Comm_vacancy-LA_data'!E:E,'Comm_vacancy-LA_data'!$D:$D,'Comm_vacancy-inputs_1'!$C2584,'Comm_vacancy-LA_data'!$B:$B,'Comm_vacancy-inputs_1'!$B2584)</f>
        <v>6527</v>
      </c>
      <c r="E2584" s="72">
        <f>SUMIFS('Comm_vacancy-LA_data'!F:F,'Comm_vacancy-LA_data'!$D:$D,'Comm_vacancy-inputs_1'!$C2584,'Comm_vacancy-LA_data'!$B:$B,'Comm_vacancy-inputs_1'!$B2584)</f>
        <v>677</v>
      </c>
      <c r="F2584" s="132">
        <f t="shared" si="80"/>
        <v>0.10372299678259538</v>
      </c>
      <c r="G2584" s="108">
        <f t="shared" si="81"/>
        <v>44197</v>
      </c>
    </row>
    <row r="2585" spans="1:7" x14ac:dyDescent="0.35">
      <c r="A2585" s="72" t="s">
        <v>660</v>
      </c>
      <c r="B2585" s="72" t="s">
        <v>661</v>
      </c>
      <c r="C2585" s="72" t="s">
        <v>1091</v>
      </c>
      <c r="D2585" s="72">
        <f>SUMIFS('Comm_vacancy-LA_data'!E:E,'Comm_vacancy-LA_data'!$D:$D,'Comm_vacancy-inputs_1'!$C2585,'Comm_vacancy-LA_data'!$B:$B,'Comm_vacancy-inputs_1'!$B2585)</f>
        <v>6533</v>
      </c>
      <c r="E2585" s="72">
        <f>SUMIFS('Comm_vacancy-LA_data'!F:F,'Comm_vacancy-LA_data'!$D:$D,'Comm_vacancy-inputs_1'!$C2585,'Comm_vacancy-LA_data'!$B:$B,'Comm_vacancy-inputs_1'!$B2585)</f>
        <v>675</v>
      </c>
      <c r="F2585" s="132">
        <f t="shared" si="80"/>
        <v>0.10332159804071636</v>
      </c>
      <c r="G2585" s="108">
        <f t="shared" si="81"/>
        <v>44105</v>
      </c>
    </row>
    <row r="2586" spans="1:7" x14ac:dyDescent="0.35">
      <c r="A2586" s="72" t="s">
        <v>660</v>
      </c>
      <c r="B2586" s="72" t="s">
        <v>661</v>
      </c>
      <c r="C2586" s="72" t="s">
        <v>1092</v>
      </c>
      <c r="D2586" s="72">
        <f>SUMIFS('Comm_vacancy-LA_data'!E:E,'Comm_vacancy-LA_data'!$D:$D,'Comm_vacancy-inputs_1'!$C2586,'Comm_vacancy-LA_data'!$B:$B,'Comm_vacancy-inputs_1'!$B2586)</f>
        <v>6545</v>
      </c>
      <c r="E2586" s="72">
        <f>SUMIFS('Comm_vacancy-LA_data'!F:F,'Comm_vacancy-LA_data'!$D:$D,'Comm_vacancy-inputs_1'!$C2586,'Comm_vacancy-LA_data'!$B:$B,'Comm_vacancy-inputs_1'!$B2586)</f>
        <v>679</v>
      </c>
      <c r="F2586" s="132">
        <f t="shared" si="80"/>
        <v>0.10374331550802139</v>
      </c>
      <c r="G2586" s="108">
        <f t="shared" si="81"/>
        <v>44013</v>
      </c>
    </row>
    <row r="2587" spans="1:7" x14ac:dyDescent="0.35">
      <c r="A2587" s="72" t="s">
        <v>660</v>
      </c>
      <c r="B2587" s="72" t="s">
        <v>661</v>
      </c>
      <c r="C2587" s="72" t="s">
        <v>1093</v>
      </c>
      <c r="D2587" s="72">
        <f>SUMIFS('Comm_vacancy-LA_data'!E:E,'Comm_vacancy-LA_data'!$D:$D,'Comm_vacancy-inputs_1'!$C2587,'Comm_vacancy-LA_data'!$B:$B,'Comm_vacancy-inputs_1'!$B2587)</f>
        <v>6509</v>
      </c>
      <c r="E2587" s="72">
        <f>SUMIFS('Comm_vacancy-LA_data'!F:F,'Comm_vacancy-LA_data'!$D:$D,'Comm_vacancy-inputs_1'!$C2587,'Comm_vacancy-LA_data'!$B:$B,'Comm_vacancy-inputs_1'!$B2587)</f>
        <v>639</v>
      </c>
      <c r="F2587" s="132">
        <f t="shared" si="80"/>
        <v>9.8171762175449373E-2</v>
      </c>
      <c r="G2587" s="108">
        <f t="shared" si="81"/>
        <v>43922</v>
      </c>
    </row>
    <row r="2588" spans="1:7" x14ac:dyDescent="0.35">
      <c r="A2588" s="72" t="s">
        <v>660</v>
      </c>
      <c r="B2588" s="72" t="s">
        <v>661</v>
      </c>
      <c r="C2588" s="72" t="s">
        <v>1094</v>
      </c>
      <c r="D2588" s="72">
        <f>SUMIFS('Comm_vacancy-LA_data'!E:E,'Comm_vacancy-LA_data'!$D:$D,'Comm_vacancy-inputs_1'!$C2588,'Comm_vacancy-LA_data'!$B:$B,'Comm_vacancy-inputs_1'!$B2588)</f>
        <v>6464</v>
      </c>
      <c r="E2588" s="72">
        <f>SUMIFS('Comm_vacancy-LA_data'!F:F,'Comm_vacancy-LA_data'!$D:$D,'Comm_vacancy-inputs_1'!$C2588,'Comm_vacancy-LA_data'!$B:$B,'Comm_vacancy-inputs_1'!$B2588)</f>
        <v>599</v>
      </c>
      <c r="F2588" s="132">
        <f t="shared" si="80"/>
        <v>9.2667079207920791E-2</v>
      </c>
      <c r="G2588" s="108">
        <f t="shared" si="81"/>
        <v>43831</v>
      </c>
    </row>
    <row r="2589" spans="1:7" x14ac:dyDescent="0.35">
      <c r="A2589" s="72" t="s">
        <v>660</v>
      </c>
      <c r="B2589" s="72" t="s">
        <v>661</v>
      </c>
      <c r="C2589" s="72" t="s">
        <v>1095</v>
      </c>
      <c r="D2589" s="72">
        <f>SUMIFS('Comm_vacancy-LA_data'!E:E,'Comm_vacancy-LA_data'!$D:$D,'Comm_vacancy-inputs_1'!$C2589,'Comm_vacancy-LA_data'!$B:$B,'Comm_vacancy-inputs_1'!$B2589)</f>
        <v>6454</v>
      </c>
      <c r="E2589" s="72">
        <f>SUMIFS('Comm_vacancy-LA_data'!F:F,'Comm_vacancy-LA_data'!$D:$D,'Comm_vacancy-inputs_1'!$C2589,'Comm_vacancy-LA_data'!$B:$B,'Comm_vacancy-inputs_1'!$B2589)</f>
        <v>612</v>
      </c>
      <c r="F2589" s="132">
        <f t="shared" si="80"/>
        <v>9.4824914781530836E-2</v>
      </c>
      <c r="G2589" s="108">
        <f t="shared" si="81"/>
        <v>43739</v>
      </c>
    </row>
    <row r="2590" spans="1:7" x14ac:dyDescent="0.35">
      <c r="A2590" s="72" t="s">
        <v>660</v>
      </c>
      <c r="B2590" s="72" t="s">
        <v>661</v>
      </c>
      <c r="C2590" s="72" t="s">
        <v>1096</v>
      </c>
      <c r="D2590" s="72">
        <f>SUMIFS('Comm_vacancy-LA_data'!E:E,'Comm_vacancy-LA_data'!$D:$D,'Comm_vacancy-inputs_1'!$C2590,'Comm_vacancy-LA_data'!$B:$B,'Comm_vacancy-inputs_1'!$B2590)</f>
        <v>6444</v>
      </c>
      <c r="E2590" s="72">
        <f>SUMIFS('Comm_vacancy-LA_data'!F:F,'Comm_vacancy-LA_data'!$D:$D,'Comm_vacancy-inputs_1'!$C2590,'Comm_vacancy-LA_data'!$B:$B,'Comm_vacancy-inputs_1'!$B2590)</f>
        <v>596</v>
      </c>
      <c r="F2590" s="132">
        <f t="shared" si="80"/>
        <v>9.2489137181874612E-2</v>
      </c>
      <c r="G2590" s="108">
        <f t="shared" si="81"/>
        <v>43647</v>
      </c>
    </row>
    <row r="2591" spans="1:7" x14ac:dyDescent="0.35">
      <c r="A2591" s="72" t="s">
        <v>660</v>
      </c>
      <c r="B2591" s="72" t="s">
        <v>661</v>
      </c>
      <c r="C2591" s="72" t="s">
        <v>1097</v>
      </c>
      <c r="D2591" s="72">
        <f>SUMIFS('Comm_vacancy-LA_data'!E:E,'Comm_vacancy-LA_data'!$D:$D,'Comm_vacancy-inputs_1'!$C2591,'Comm_vacancy-LA_data'!$B:$B,'Comm_vacancy-inputs_1'!$B2591)</f>
        <v>6442</v>
      </c>
      <c r="E2591" s="72">
        <f>SUMIFS('Comm_vacancy-LA_data'!F:F,'Comm_vacancy-LA_data'!$D:$D,'Comm_vacancy-inputs_1'!$C2591,'Comm_vacancy-LA_data'!$B:$B,'Comm_vacancy-inputs_1'!$B2591)</f>
        <v>559</v>
      </c>
      <c r="F2591" s="132">
        <f t="shared" si="80"/>
        <v>8.6774293697609445E-2</v>
      </c>
      <c r="G2591" s="108">
        <f t="shared" si="81"/>
        <v>43556</v>
      </c>
    </row>
    <row r="2592" spans="1:7" x14ac:dyDescent="0.35">
      <c r="A2592" s="72" t="s">
        <v>660</v>
      </c>
      <c r="B2592" s="72" t="s">
        <v>661</v>
      </c>
      <c r="C2592" s="72" t="s">
        <v>1098</v>
      </c>
      <c r="D2592" s="72">
        <f>SUMIFS('Comm_vacancy-LA_data'!E:E,'Comm_vacancy-LA_data'!$D:$D,'Comm_vacancy-inputs_1'!$C2592,'Comm_vacancy-LA_data'!$B:$B,'Comm_vacancy-inputs_1'!$B2592)</f>
        <v>6392</v>
      </c>
      <c r="E2592" s="72">
        <f>SUMIFS('Comm_vacancy-LA_data'!F:F,'Comm_vacancy-LA_data'!$D:$D,'Comm_vacancy-inputs_1'!$C2592,'Comm_vacancy-LA_data'!$B:$B,'Comm_vacancy-inputs_1'!$B2592)</f>
        <v>594</v>
      </c>
      <c r="F2592" s="132">
        <f t="shared" si="80"/>
        <v>9.2928660826032544E-2</v>
      </c>
      <c r="G2592" s="108">
        <f t="shared" si="81"/>
        <v>43466</v>
      </c>
    </row>
    <row r="2593" spans="1:7" x14ac:dyDescent="0.35">
      <c r="A2593" s="72" t="s">
        <v>660</v>
      </c>
      <c r="B2593" s="72" t="s">
        <v>661</v>
      </c>
      <c r="C2593" s="72" t="s">
        <v>1099</v>
      </c>
      <c r="D2593" s="72">
        <f>SUMIFS('Comm_vacancy-LA_data'!E:E,'Comm_vacancy-LA_data'!$D:$D,'Comm_vacancy-inputs_1'!$C2593,'Comm_vacancy-LA_data'!$B:$B,'Comm_vacancy-inputs_1'!$B2593)</f>
        <v>6677</v>
      </c>
      <c r="E2593" s="72">
        <f>SUMIFS('Comm_vacancy-LA_data'!F:F,'Comm_vacancy-LA_data'!$D:$D,'Comm_vacancy-inputs_1'!$C2593,'Comm_vacancy-LA_data'!$B:$B,'Comm_vacancy-inputs_1'!$B2593)</f>
        <v>622</v>
      </c>
      <c r="F2593" s="132">
        <f t="shared" si="80"/>
        <v>9.3155608806350154E-2</v>
      </c>
      <c r="G2593" s="108">
        <f t="shared" si="81"/>
        <v>43374</v>
      </c>
    </row>
    <row r="2594" spans="1:7" x14ac:dyDescent="0.35">
      <c r="A2594" s="72" t="s">
        <v>1018</v>
      </c>
      <c r="B2594" s="72" t="s">
        <v>1019</v>
      </c>
      <c r="C2594" s="72" t="s">
        <v>1088</v>
      </c>
      <c r="D2594" s="72">
        <f>SUMIFS('Comm_vacancy-LA_data'!E:E,'Comm_vacancy-LA_data'!$D:$D,'Comm_vacancy-inputs_1'!$C2594,'Comm_vacancy-LA_data'!$B:$B,'Comm_vacancy-inputs_1'!$B2594)</f>
        <v>4116</v>
      </c>
      <c r="E2594" s="72">
        <f>SUMIFS('Comm_vacancy-LA_data'!F:F,'Comm_vacancy-LA_data'!$D:$D,'Comm_vacancy-inputs_1'!$C2594,'Comm_vacancy-LA_data'!$B:$B,'Comm_vacancy-inputs_1'!$B2594)</f>
        <v>183</v>
      </c>
      <c r="F2594" s="132">
        <f t="shared" si="80"/>
        <v>4.4460641399416911E-2</v>
      </c>
      <c r="G2594" s="108">
        <f t="shared" si="81"/>
        <v>44378</v>
      </c>
    </row>
    <row r="2595" spans="1:7" x14ac:dyDescent="0.35">
      <c r="A2595" s="72" t="s">
        <v>1018</v>
      </c>
      <c r="B2595" s="72" t="s">
        <v>1019</v>
      </c>
      <c r="C2595" s="72" t="s">
        <v>1089</v>
      </c>
      <c r="D2595" s="72">
        <f>SUMIFS('Comm_vacancy-LA_data'!E:E,'Comm_vacancy-LA_data'!$D:$D,'Comm_vacancy-inputs_1'!$C2595,'Comm_vacancy-LA_data'!$B:$B,'Comm_vacancy-inputs_1'!$B2595)</f>
        <v>4109</v>
      </c>
      <c r="E2595" s="72">
        <f>SUMIFS('Comm_vacancy-LA_data'!F:F,'Comm_vacancy-LA_data'!$D:$D,'Comm_vacancy-inputs_1'!$C2595,'Comm_vacancy-LA_data'!$B:$B,'Comm_vacancy-inputs_1'!$B2595)</f>
        <v>142</v>
      </c>
      <c r="F2595" s="132">
        <f t="shared" si="80"/>
        <v>3.455828668775858E-2</v>
      </c>
      <c r="G2595" s="108">
        <f t="shared" si="81"/>
        <v>44287</v>
      </c>
    </row>
    <row r="2596" spans="1:7" x14ac:dyDescent="0.35">
      <c r="A2596" s="72" t="s">
        <v>1018</v>
      </c>
      <c r="B2596" s="72" t="s">
        <v>1019</v>
      </c>
      <c r="C2596" s="72" t="s">
        <v>1090</v>
      </c>
      <c r="D2596" s="72">
        <f>SUMIFS('Comm_vacancy-LA_data'!E:E,'Comm_vacancy-LA_data'!$D:$D,'Comm_vacancy-inputs_1'!$C2596,'Comm_vacancy-LA_data'!$B:$B,'Comm_vacancy-inputs_1'!$B2596)</f>
        <v>4113</v>
      </c>
      <c r="E2596" s="72">
        <f>SUMIFS('Comm_vacancy-LA_data'!F:F,'Comm_vacancy-LA_data'!$D:$D,'Comm_vacancy-inputs_1'!$C2596,'Comm_vacancy-LA_data'!$B:$B,'Comm_vacancy-inputs_1'!$B2596)</f>
        <v>135</v>
      </c>
      <c r="F2596" s="132">
        <f t="shared" si="80"/>
        <v>3.2822757111597371E-2</v>
      </c>
      <c r="G2596" s="108">
        <f t="shared" si="81"/>
        <v>44197</v>
      </c>
    </row>
    <row r="2597" spans="1:7" x14ac:dyDescent="0.35">
      <c r="A2597" s="72" t="s">
        <v>1018</v>
      </c>
      <c r="B2597" s="72" t="s">
        <v>1019</v>
      </c>
      <c r="C2597" s="72" t="s">
        <v>1091</v>
      </c>
      <c r="D2597" s="72">
        <f>SUMIFS('Comm_vacancy-LA_data'!E:E,'Comm_vacancy-LA_data'!$D:$D,'Comm_vacancy-inputs_1'!$C2597,'Comm_vacancy-LA_data'!$B:$B,'Comm_vacancy-inputs_1'!$B2597)</f>
        <v>4107</v>
      </c>
      <c r="E2597" s="72">
        <f>SUMIFS('Comm_vacancy-LA_data'!F:F,'Comm_vacancy-LA_data'!$D:$D,'Comm_vacancy-inputs_1'!$C2597,'Comm_vacancy-LA_data'!$B:$B,'Comm_vacancy-inputs_1'!$B2597)</f>
        <v>135</v>
      </c>
      <c r="F2597" s="132">
        <f t="shared" si="80"/>
        <v>3.2870708546384221E-2</v>
      </c>
      <c r="G2597" s="108">
        <f t="shared" si="81"/>
        <v>44105</v>
      </c>
    </row>
    <row r="2598" spans="1:7" x14ac:dyDescent="0.35">
      <c r="A2598" s="72" t="s">
        <v>1018</v>
      </c>
      <c r="B2598" s="72" t="s">
        <v>1019</v>
      </c>
      <c r="C2598" s="72" t="s">
        <v>1092</v>
      </c>
      <c r="D2598" s="72">
        <f>SUMIFS('Comm_vacancy-LA_data'!E:E,'Comm_vacancy-LA_data'!$D:$D,'Comm_vacancy-inputs_1'!$C2598,'Comm_vacancy-LA_data'!$B:$B,'Comm_vacancy-inputs_1'!$B2598)</f>
        <v>4088</v>
      </c>
      <c r="E2598" s="72">
        <f>SUMIFS('Comm_vacancy-LA_data'!F:F,'Comm_vacancy-LA_data'!$D:$D,'Comm_vacancy-inputs_1'!$C2598,'Comm_vacancy-LA_data'!$B:$B,'Comm_vacancy-inputs_1'!$B2598)</f>
        <v>147</v>
      </c>
      <c r="F2598" s="132">
        <f t="shared" si="80"/>
        <v>3.5958904109589039E-2</v>
      </c>
      <c r="G2598" s="108">
        <f t="shared" si="81"/>
        <v>44013</v>
      </c>
    </row>
    <row r="2599" spans="1:7" x14ac:dyDescent="0.35">
      <c r="A2599" s="72" t="s">
        <v>1018</v>
      </c>
      <c r="B2599" s="72" t="s">
        <v>1019</v>
      </c>
      <c r="C2599" s="72" t="s">
        <v>1093</v>
      </c>
      <c r="D2599" s="72">
        <f>SUMIFS('Comm_vacancy-LA_data'!E:E,'Comm_vacancy-LA_data'!$D:$D,'Comm_vacancy-inputs_1'!$C2599,'Comm_vacancy-LA_data'!$B:$B,'Comm_vacancy-inputs_1'!$B2599)</f>
        <v>4082</v>
      </c>
      <c r="E2599" s="72">
        <f>SUMIFS('Comm_vacancy-LA_data'!F:F,'Comm_vacancy-LA_data'!$D:$D,'Comm_vacancy-inputs_1'!$C2599,'Comm_vacancy-LA_data'!$B:$B,'Comm_vacancy-inputs_1'!$B2599)</f>
        <v>155</v>
      </c>
      <c r="F2599" s="132">
        <f t="shared" si="80"/>
        <v>3.797158255756982E-2</v>
      </c>
      <c r="G2599" s="108">
        <f t="shared" si="81"/>
        <v>43922</v>
      </c>
    </row>
    <row r="2600" spans="1:7" x14ac:dyDescent="0.35">
      <c r="A2600" s="72" t="s">
        <v>1018</v>
      </c>
      <c r="B2600" s="72" t="s">
        <v>1019</v>
      </c>
      <c r="C2600" s="72" t="s">
        <v>1094</v>
      </c>
      <c r="D2600" s="72">
        <f>SUMIFS('Comm_vacancy-LA_data'!E:E,'Comm_vacancy-LA_data'!$D:$D,'Comm_vacancy-inputs_1'!$C2600,'Comm_vacancy-LA_data'!$B:$B,'Comm_vacancy-inputs_1'!$B2600)</f>
        <v>4049</v>
      </c>
      <c r="E2600" s="72">
        <f>SUMIFS('Comm_vacancy-LA_data'!F:F,'Comm_vacancy-LA_data'!$D:$D,'Comm_vacancy-inputs_1'!$C2600,'Comm_vacancy-LA_data'!$B:$B,'Comm_vacancy-inputs_1'!$B2600)</f>
        <v>144</v>
      </c>
      <c r="F2600" s="132">
        <f t="shared" si="80"/>
        <v>3.5564336873302051E-2</v>
      </c>
      <c r="G2600" s="108">
        <f t="shared" si="81"/>
        <v>43831</v>
      </c>
    </row>
    <row r="2601" spans="1:7" x14ac:dyDescent="0.35">
      <c r="A2601" s="72" t="s">
        <v>1018</v>
      </c>
      <c r="B2601" s="72" t="s">
        <v>1019</v>
      </c>
      <c r="C2601" s="72" t="s">
        <v>1095</v>
      </c>
      <c r="D2601" s="72">
        <f>SUMIFS('Comm_vacancy-LA_data'!E:E,'Comm_vacancy-LA_data'!$D:$D,'Comm_vacancy-inputs_1'!$C2601,'Comm_vacancy-LA_data'!$B:$B,'Comm_vacancy-inputs_1'!$B2601)</f>
        <v>4042</v>
      </c>
      <c r="E2601" s="72">
        <f>SUMIFS('Comm_vacancy-LA_data'!F:F,'Comm_vacancy-LA_data'!$D:$D,'Comm_vacancy-inputs_1'!$C2601,'Comm_vacancy-LA_data'!$B:$B,'Comm_vacancy-inputs_1'!$B2601)</f>
        <v>157</v>
      </c>
      <c r="F2601" s="132">
        <f t="shared" si="80"/>
        <v>3.88421573478476E-2</v>
      </c>
      <c r="G2601" s="108">
        <f t="shared" si="81"/>
        <v>43739</v>
      </c>
    </row>
    <row r="2602" spans="1:7" x14ac:dyDescent="0.35">
      <c r="A2602" s="72" t="s">
        <v>1018</v>
      </c>
      <c r="B2602" s="72" t="s">
        <v>1019</v>
      </c>
      <c r="C2602" s="72" t="s">
        <v>1096</v>
      </c>
      <c r="D2602" s="72">
        <f>SUMIFS('Comm_vacancy-LA_data'!E:E,'Comm_vacancy-LA_data'!$D:$D,'Comm_vacancy-inputs_1'!$C2602,'Comm_vacancy-LA_data'!$B:$B,'Comm_vacancy-inputs_1'!$B2602)</f>
        <v>4044</v>
      </c>
      <c r="E2602" s="72">
        <f>SUMIFS('Comm_vacancy-LA_data'!F:F,'Comm_vacancy-LA_data'!$D:$D,'Comm_vacancy-inputs_1'!$C2602,'Comm_vacancy-LA_data'!$B:$B,'Comm_vacancy-inputs_1'!$B2602)</f>
        <v>150</v>
      </c>
      <c r="F2602" s="132">
        <f t="shared" si="80"/>
        <v>3.7091988130563795E-2</v>
      </c>
      <c r="G2602" s="108">
        <f t="shared" si="81"/>
        <v>43647</v>
      </c>
    </row>
    <row r="2603" spans="1:7" x14ac:dyDescent="0.35">
      <c r="A2603" s="72" t="s">
        <v>1018</v>
      </c>
      <c r="B2603" s="72" t="s">
        <v>1019</v>
      </c>
      <c r="C2603" s="72" t="s">
        <v>1097</v>
      </c>
      <c r="D2603" s="72">
        <f>SUMIFS('Comm_vacancy-LA_data'!E:E,'Comm_vacancy-LA_data'!$D:$D,'Comm_vacancy-inputs_1'!$C2603,'Comm_vacancy-LA_data'!$B:$B,'Comm_vacancy-inputs_1'!$B2603)</f>
        <v>4039</v>
      </c>
      <c r="E2603" s="72">
        <f>SUMIFS('Comm_vacancy-LA_data'!F:F,'Comm_vacancy-LA_data'!$D:$D,'Comm_vacancy-inputs_1'!$C2603,'Comm_vacancy-LA_data'!$B:$B,'Comm_vacancy-inputs_1'!$B2603)</f>
        <v>149</v>
      </c>
      <c r="F2603" s="132">
        <f t="shared" si="80"/>
        <v>3.6890319385986629E-2</v>
      </c>
      <c r="G2603" s="108">
        <f t="shared" si="81"/>
        <v>43556</v>
      </c>
    </row>
    <row r="2604" spans="1:7" x14ac:dyDescent="0.35">
      <c r="A2604" s="72" t="s">
        <v>1018</v>
      </c>
      <c r="B2604" s="72" t="s">
        <v>1019</v>
      </c>
      <c r="C2604" s="72" t="s">
        <v>1098</v>
      </c>
      <c r="D2604" s="72">
        <f>SUMIFS('Comm_vacancy-LA_data'!E:E,'Comm_vacancy-LA_data'!$D:$D,'Comm_vacancy-inputs_1'!$C2604,'Comm_vacancy-LA_data'!$B:$B,'Comm_vacancy-inputs_1'!$B2604)</f>
        <v>3969</v>
      </c>
      <c r="E2604" s="72">
        <f>SUMIFS('Comm_vacancy-LA_data'!F:F,'Comm_vacancy-LA_data'!$D:$D,'Comm_vacancy-inputs_1'!$C2604,'Comm_vacancy-LA_data'!$B:$B,'Comm_vacancy-inputs_1'!$B2604)</f>
        <v>151</v>
      </c>
      <c r="F2604" s="132">
        <f t="shared" si="80"/>
        <v>3.8044847568657093E-2</v>
      </c>
      <c r="G2604" s="108">
        <f t="shared" si="81"/>
        <v>43466</v>
      </c>
    </row>
    <row r="2605" spans="1:7" x14ac:dyDescent="0.35">
      <c r="A2605" s="72" t="s">
        <v>1018</v>
      </c>
      <c r="B2605" s="72" t="s">
        <v>1019</v>
      </c>
      <c r="C2605" s="72" t="s">
        <v>1099</v>
      </c>
      <c r="D2605" s="72">
        <f>SUMIFS('Comm_vacancy-LA_data'!E:E,'Comm_vacancy-LA_data'!$D:$D,'Comm_vacancy-inputs_1'!$C2605,'Comm_vacancy-LA_data'!$B:$B,'Comm_vacancy-inputs_1'!$B2605)</f>
        <v>4096</v>
      </c>
      <c r="E2605" s="72">
        <f>SUMIFS('Comm_vacancy-LA_data'!F:F,'Comm_vacancy-LA_data'!$D:$D,'Comm_vacancy-inputs_1'!$C2605,'Comm_vacancy-LA_data'!$B:$B,'Comm_vacancy-inputs_1'!$B2605)</f>
        <v>150</v>
      </c>
      <c r="F2605" s="132">
        <f t="shared" si="80"/>
        <v>3.662109375E-2</v>
      </c>
      <c r="G2605" s="108">
        <f t="shared" si="81"/>
        <v>43374</v>
      </c>
    </row>
    <row r="2606" spans="1:7" x14ac:dyDescent="0.35">
      <c r="A2606" s="72" t="s">
        <v>662</v>
      </c>
      <c r="B2606" s="72" t="s">
        <v>663</v>
      </c>
      <c r="C2606" s="72" t="s">
        <v>1088</v>
      </c>
      <c r="D2606" s="72">
        <f>SUMIFS('Comm_vacancy-LA_data'!E:E,'Comm_vacancy-LA_data'!$D:$D,'Comm_vacancy-inputs_1'!$C2606,'Comm_vacancy-LA_data'!$B:$B,'Comm_vacancy-inputs_1'!$B2606)</f>
        <v>5130</v>
      </c>
      <c r="E2606" s="72">
        <f>SUMIFS('Comm_vacancy-LA_data'!F:F,'Comm_vacancy-LA_data'!$D:$D,'Comm_vacancy-inputs_1'!$C2606,'Comm_vacancy-LA_data'!$B:$B,'Comm_vacancy-inputs_1'!$B2606)</f>
        <v>346</v>
      </c>
      <c r="F2606" s="132">
        <f t="shared" si="80"/>
        <v>6.744639376218324E-2</v>
      </c>
      <c r="G2606" s="108">
        <f t="shared" si="81"/>
        <v>44378</v>
      </c>
    </row>
    <row r="2607" spans="1:7" x14ac:dyDescent="0.35">
      <c r="A2607" s="72" t="s">
        <v>662</v>
      </c>
      <c r="B2607" s="72" t="s">
        <v>663</v>
      </c>
      <c r="C2607" s="72" t="s">
        <v>1089</v>
      </c>
      <c r="D2607" s="72">
        <f>SUMIFS('Comm_vacancy-LA_data'!E:E,'Comm_vacancy-LA_data'!$D:$D,'Comm_vacancy-inputs_1'!$C2607,'Comm_vacancy-LA_data'!$B:$B,'Comm_vacancy-inputs_1'!$B2607)</f>
        <v>5138</v>
      </c>
      <c r="E2607" s="72">
        <f>SUMIFS('Comm_vacancy-LA_data'!F:F,'Comm_vacancy-LA_data'!$D:$D,'Comm_vacancy-inputs_1'!$C2607,'Comm_vacancy-LA_data'!$B:$B,'Comm_vacancy-inputs_1'!$B2607)</f>
        <v>388</v>
      </c>
      <c r="F2607" s="132">
        <f t="shared" si="80"/>
        <v>7.5515764889061893E-2</v>
      </c>
      <c r="G2607" s="108">
        <f t="shared" si="81"/>
        <v>44287</v>
      </c>
    </row>
    <row r="2608" spans="1:7" x14ac:dyDescent="0.35">
      <c r="A2608" s="72" t="s">
        <v>662</v>
      </c>
      <c r="B2608" s="72" t="s">
        <v>663</v>
      </c>
      <c r="C2608" s="72" t="s">
        <v>1090</v>
      </c>
      <c r="D2608" s="72">
        <f>SUMIFS('Comm_vacancy-LA_data'!E:E,'Comm_vacancy-LA_data'!$D:$D,'Comm_vacancy-inputs_1'!$C2608,'Comm_vacancy-LA_data'!$B:$B,'Comm_vacancy-inputs_1'!$B2608)</f>
        <v>5135</v>
      </c>
      <c r="E2608" s="72">
        <f>SUMIFS('Comm_vacancy-LA_data'!F:F,'Comm_vacancy-LA_data'!$D:$D,'Comm_vacancy-inputs_1'!$C2608,'Comm_vacancy-LA_data'!$B:$B,'Comm_vacancy-inputs_1'!$B2608)</f>
        <v>361</v>
      </c>
      <c r="F2608" s="132">
        <f t="shared" si="80"/>
        <v>7.0301850048685485E-2</v>
      </c>
      <c r="G2608" s="108">
        <f t="shared" si="81"/>
        <v>44197</v>
      </c>
    </row>
    <row r="2609" spans="1:7" x14ac:dyDescent="0.35">
      <c r="A2609" s="72" t="s">
        <v>662</v>
      </c>
      <c r="B2609" s="72" t="s">
        <v>663</v>
      </c>
      <c r="C2609" s="72" t="s">
        <v>1091</v>
      </c>
      <c r="D2609" s="72">
        <f>SUMIFS('Comm_vacancy-LA_data'!E:E,'Comm_vacancy-LA_data'!$D:$D,'Comm_vacancy-inputs_1'!$C2609,'Comm_vacancy-LA_data'!$B:$B,'Comm_vacancy-inputs_1'!$B2609)</f>
        <v>5126</v>
      </c>
      <c r="E2609" s="72">
        <f>SUMIFS('Comm_vacancy-LA_data'!F:F,'Comm_vacancy-LA_data'!$D:$D,'Comm_vacancy-inputs_1'!$C2609,'Comm_vacancy-LA_data'!$B:$B,'Comm_vacancy-inputs_1'!$B2609)</f>
        <v>365</v>
      </c>
      <c r="F2609" s="132">
        <f t="shared" si="80"/>
        <v>7.1205618415918839E-2</v>
      </c>
      <c r="G2609" s="108">
        <f t="shared" si="81"/>
        <v>44105</v>
      </c>
    </row>
    <row r="2610" spans="1:7" x14ac:dyDescent="0.35">
      <c r="A2610" s="72" t="s">
        <v>662</v>
      </c>
      <c r="B2610" s="72" t="s">
        <v>663</v>
      </c>
      <c r="C2610" s="72" t="s">
        <v>1092</v>
      </c>
      <c r="D2610" s="72">
        <f>SUMIFS('Comm_vacancy-LA_data'!E:E,'Comm_vacancy-LA_data'!$D:$D,'Comm_vacancy-inputs_1'!$C2610,'Comm_vacancy-LA_data'!$B:$B,'Comm_vacancy-inputs_1'!$B2610)</f>
        <v>5109</v>
      </c>
      <c r="E2610" s="72">
        <f>SUMIFS('Comm_vacancy-LA_data'!F:F,'Comm_vacancy-LA_data'!$D:$D,'Comm_vacancy-inputs_1'!$C2610,'Comm_vacancy-LA_data'!$B:$B,'Comm_vacancy-inputs_1'!$B2610)</f>
        <v>369</v>
      </c>
      <c r="F2610" s="132">
        <f t="shared" si="80"/>
        <v>7.2225484439224899E-2</v>
      </c>
      <c r="G2610" s="108">
        <f t="shared" si="81"/>
        <v>44013</v>
      </c>
    </row>
    <row r="2611" spans="1:7" x14ac:dyDescent="0.35">
      <c r="A2611" s="72" t="s">
        <v>662</v>
      </c>
      <c r="B2611" s="72" t="s">
        <v>663</v>
      </c>
      <c r="C2611" s="72" t="s">
        <v>1093</v>
      </c>
      <c r="D2611" s="72">
        <f>SUMIFS('Comm_vacancy-LA_data'!E:E,'Comm_vacancy-LA_data'!$D:$D,'Comm_vacancy-inputs_1'!$C2611,'Comm_vacancy-LA_data'!$B:$B,'Comm_vacancy-inputs_1'!$B2611)</f>
        <v>5099</v>
      </c>
      <c r="E2611" s="72">
        <f>SUMIFS('Comm_vacancy-LA_data'!F:F,'Comm_vacancy-LA_data'!$D:$D,'Comm_vacancy-inputs_1'!$C2611,'Comm_vacancy-LA_data'!$B:$B,'Comm_vacancy-inputs_1'!$B2611)</f>
        <v>399</v>
      </c>
      <c r="F2611" s="132">
        <f t="shared" si="80"/>
        <v>7.8250637379878404E-2</v>
      </c>
      <c r="G2611" s="108">
        <f t="shared" si="81"/>
        <v>43922</v>
      </c>
    </row>
    <row r="2612" spans="1:7" x14ac:dyDescent="0.35">
      <c r="A2612" s="72" t="s">
        <v>662</v>
      </c>
      <c r="B2612" s="72" t="s">
        <v>663</v>
      </c>
      <c r="C2612" s="72" t="s">
        <v>1094</v>
      </c>
      <c r="D2612" s="72">
        <f>SUMIFS('Comm_vacancy-LA_data'!E:E,'Comm_vacancy-LA_data'!$D:$D,'Comm_vacancy-inputs_1'!$C2612,'Comm_vacancy-LA_data'!$B:$B,'Comm_vacancy-inputs_1'!$B2612)</f>
        <v>5040</v>
      </c>
      <c r="E2612" s="72">
        <f>SUMIFS('Comm_vacancy-LA_data'!F:F,'Comm_vacancy-LA_data'!$D:$D,'Comm_vacancy-inputs_1'!$C2612,'Comm_vacancy-LA_data'!$B:$B,'Comm_vacancy-inputs_1'!$B2612)</f>
        <v>405</v>
      </c>
      <c r="F2612" s="132">
        <f t="shared" si="80"/>
        <v>8.0357142857142863E-2</v>
      </c>
      <c r="G2612" s="108">
        <f t="shared" si="81"/>
        <v>43831</v>
      </c>
    </row>
    <row r="2613" spans="1:7" x14ac:dyDescent="0.35">
      <c r="A2613" s="72" t="s">
        <v>662</v>
      </c>
      <c r="B2613" s="72" t="s">
        <v>663</v>
      </c>
      <c r="C2613" s="72" t="s">
        <v>1095</v>
      </c>
      <c r="D2613" s="72">
        <f>SUMIFS('Comm_vacancy-LA_data'!E:E,'Comm_vacancy-LA_data'!$D:$D,'Comm_vacancy-inputs_1'!$C2613,'Comm_vacancy-LA_data'!$B:$B,'Comm_vacancy-inputs_1'!$B2613)</f>
        <v>5029</v>
      </c>
      <c r="E2613" s="72">
        <f>SUMIFS('Comm_vacancy-LA_data'!F:F,'Comm_vacancy-LA_data'!$D:$D,'Comm_vacancy-inputs_1'!$C2613,'Comm_vacancy-LA_data'!$B:$B,'Comm_vacancy-inputs_1'!$B2613)</f>
        <v>416</v>
      </c>
      <c r="F2613" s="132">
        <f t="shared" si="80"/>
        <v>8.2720222708291907E-2</v>
      </c>
      <c r="G2613" s="108">
        <f t="shared" si="81"/>
        <v>43739</v>
      </c>
    </row>
    <row r="2614" spans="1:7" x14ac:dyDescent="0.35">
      <c r="A2614" s="72" t="s">
        <v>662</v>
      </c>
      <c r="B2614" s="72" t="s">
        <v>663</v>
      </c>
      <c r="C2614" s="72" t="s">
        <v>1096</v>
      </c>
      <c r="D2614" s="72">
        <f>SUMIFS('Comm_vacancy-LA_data'!E:E,'Comm_vacancy-LA_data'!$D:$D,'Comm_vacancy-inputs_1'!$C2614,'Comm_vacancy-LA_data'!$B:$B,'Comm_vacancy-inputs_1'!$B2614)</f>
        <v>5032</v>
      </c>
      <c r="E2614" s="72">
        <f>SUMIFS('Comm_vacancy-LA_data'!F:F,'Comm_vacancy-LA_data'!$D:$D,'Comm_vacancy-inputs_1'!$C2614,'Comm_vacancy-LA_data'!$B:$B,'Comm_vacancy-inputs_1'!$B2614)</f>
        <v>394</v>
      </c>
      <c r="F2614" s="132">
        <f t="shared" si="80"/>
        <v>7.8298887122416533E-2</v>
      </c>
      <c r="G2614" s="108">
        <f t="shared" si="81"/>
        <v>43647</v>
      </c>
    </row>
    <row r="2615" spans="1:7" x14ac:dyDescent="0.35">
      <c r="A2615" s="72" t="s">
        <v>662</v>
      </c>
      <c r="B2615" s="72" t="s">
        <v>663</v>
      </c>
      <c r="C2615" s="72" t="s">
        <v>1097</v>
      </c>
      <c r="D2615" s="72">
        <f>SUMIFS('Comm_vacancy-LA_data'!E:E,'Comm_vacancy-LA_data'!$D:$D,'Comm_vacancy-inputs_1'!$C2615,'Comm_vacancy-LA_data'!$B:$B,'Comm_vacancy-inputs_1'!$B2615)</f>
        <v>5032</v>
      </c>
      <c r="E2615" s="72">
        <f>SUMIFS('Comm_vacancy-LA_data'!F:F,'Comm_vacancy-LA_data'!$D:$D,'Comm_vacancy-inputs_1'!$C2615,'Comm_vacancy-LA_data'!$B:$B,'Comm_vacancy-inputs_1'!$B2615)</f>
        <v>345</v>
      </c>
      <c r="F2615" s="132">
        <f t="shared" si="80"/>
        <v>6.8561208267090626E-2</v>
      </c>
      <c r="G2615" s="108">
        <f t="shared" si="81"/>
        <v>43556</v>
      </c>
    </row>
    <row r="2616" spans="1:7" x14ac:dyDescent="0.35">
      <c r="A2616" s="72" t="s">
        <v>662</v>
      </c>
      <c r="B2616" s="72" t="s">
        <v>663</v>
      </c>
      <c r="C2616" s="72" t="s">
        <v>1098</v>
      </c>
      <c r="D2616" s="72">
        <f>SUMIFS('Comm_vacancy-LA_data'!E:E,'Comm_vacancy-LA_data'!$D:$D,'Comm_vacancy-inputs_1'!$C2616,'Comm_vacancy-LA_data'!$B:$B,'Comm_vacancy-inputs_1'!$B2616)</f>
        <v>4941</v>
      </c>
      <c r="E2616" s="72">
        <f>SUMIFS('Comm_vacancy-LA_data'!F:F,'Comm_vacancy-LA_data'!$D:$D,'Comm_vacancy-inputs_1'!$C2616,'Comm_vacancy-LA_data'!$B:$B,'Comm_vacancy-inputs_1'!$B2616)</f>
        <v>360</v>
      </c>
      <c r="F2616" s="132">
        <f t="shared" si="80"/>
        <v>7.2859744990892539E-2</v>
      </c>
      <c r="G2616" s="108">
        <f t="shared" si="81"/>
        <v>43466</v>
      </c>
    </row>
    <row r="2617" spans="1:7" x14ac:dyDescent="0.35">
      <c r="A2617" s="72" t="s">
        <v>662</v>
      </c>
      <c r="B2617" s="72" t="s">
        <v>663</v>
      </c>
      <c r="C2617" s="72" t="s">
        <v>1099</v>
      </c>
      <c r="D2617" s="72">
        <f>SUMIFS('Comm_vacancy-LA_data'!E:E,'Comm_vacancy-LA_data'!$D:$D,'Comm_vacancy-inputs_1'!$C2617,'Comm_vacancy-LA_data'!$B:$B,'Comm_vacancy-inputs_1'!$B2617)</f>
        <v>5224</v>
      </c>
      <c r="E2617" s="72">
        <f>SUMIFS('Comm_vacancy-LA_data'!F:F,'Comm_vacancy-LA_data'!$D:$D,'Comm_vacancy-inputs_1'!$C2617,'Comm_vacancy-LA_data'!$B:$B,'Comm_vacancy-inputs_1'!$B2617)</f>
        <v>399</v>
      </c>
      <c r="F2617" s="132">
        <f t="shared" si="80"/>
        <v>7.6378254211332319E-2</v>
      </c>
      <c r="G2617" s="108">
        <f t="shared" si="81"/>
        <v>43374</v>
      </c>
    </row>
    <row r="2618" spans="1:7" x14ac:dyDescent="0.35">
      <c r="A2618" s="72" t="s">
        <v>664</v>
      </c>
      <c r="B2618" s="72" t="s">
        <v>665</v>
      </c>
      <c r="C2618" s="72" t="s">
        <v>1088</v>
      </c>
      <c r="D2618" s="72">
        <f>SUMIFS('Comm_vacancy-LA_data'!E:E,'Comm_vacancy-LA_data'!$D:$D,'Comm_vacancy-inputs_1'!$C2618,'Comm_vacancy-LA_data'!$B:$B,'Comm_vacancy-inputs_1'!$B2618)</f>
        <v>6231</v>
      </c>
      <c r="E2618" s="72">
        <f>SUMIFS('Comm_vacancy-LA_data'!F:F,'Comm_vacancy-LA_data'!$D:$D,'Comm_vacancy-inputs_1'!$C2618,'Comm_vacancy-LA_data'!$B:$B,'Comm_vacancy-inputs_1'!$B2618)</f>
        <v>171</v>
      </c>
      <c r="F2618" s="132">
        <f t="shared" si="80"/>
        <v>2.74434280211844E-2</v>
      </c>
      <c r="G2618" s="108">
        <f t="shared" si="81"/>
        <v>44378</v>
      </c>
    </row>
    <row r="2619" spans="1:7" x14ac:dyDescent="0.35">
      <c r="A2619" s="72" t="s">
        <v>664</v>
      </c>
      <c r="B2619" s="72" t="s">
        <v>665</v>
      </c>
      <c r="C2619" s="72" t="s">
        <v>1089</v>
      </c>
      <c r="D2619" s="72">
        <f>SUMIFS('Comm_vacancy-LA_data'!E:E,'Comm_vacancy-LA_data'!$D:$D,'Comm_vacancy-inputs_1'!$C2619,'Comm_vacancy-LA_data'!$B:$B,'Comm_vacancy-inputs_1'!$B2619)</f>
        <v>6239</v>
      </c>
      <c r="E2619" s="72">
        <f>SUMIFS('Comm_vacancy-LA_data'!F:F,'Comm_vacancy-LA_data'!$D:$D,'Comm_vacancy-inputs_1'!$C2619,'Comm_vacancy-LA_data'!$B:$B,'Comm_vacancy-inputs_1'!$B2619)</f>
        <v>301</v>
      </c>
      <c r="F2619" s="132">
        <f t="shared" si="80"/>
        <v>4.824491104343645E-2</v>
      </c>
      <c r="G2619" s="108">
        <f t="shared" si="81"/>
        <v>44287</v>
      </c>
    </row>
    <row r="2620" spans="1:7" x14ac:dyDescent="0.35">
      <c r="A2620" s="72" t="s">
        <v>664</v>
      </c>
      <c r="B2620" s="72" t="s">
        <v>665</v>
      </c>
      <c r="C2620" s="72" t="s">
        <v>1090</v>
      </c>
      <c r="D2620" s="72">
        <f>SUMIFS('Comm_vacancy-LA_data'!E:E,'Comm_vacancy-LA_data'!$D:$D,'Comm_vacancy-inputs_1'!$C2620,'Comm_vacancy-LA_data'!$B:$B,'Comm_vacancy-inputs_1'!$B2620)</f>
        <v>6245</v>
      </c>
      <c r="E2620" s="72">
        <f>SUMIFS('Comm_vacancy-LA_data'!F:F,'Comm_vacancy-LA_data'!$D:$D,'Comm_vacancy-inputs_1'!$C2620,'Comm_vacancy-LA_data'!$B:$B,'Comm_vacancy-inputs_1'!$B2620)</f>
        <v>277</v>
      </c>
      <c r="F2620" s="132">
        <f t="shared" si="80"/>
        <v>4.4355484387510011E-2</v>
      </c>
      <c r="G2620" s="108">
        <f t="shared" si="81"/>
        <v>44197</v>
      </c>
    </row>
    <row r="2621" spans="1:7" x14ac:dyDescent="0.35">
      <c r="A2621" s="72" t="s">
        <v>664</v>
      </c>
      <c r="B2621" s="72" t="s">
        <v>665</v>
      </c>
      <c r="C2621" s="72" t="s">
        <v>1091</v>
      </c>
      <c r="D2621" s="72">
        <f>SUMIFS('Comm_vacancy-LA_data'!E:E,'Comm_vacancy-LA_data'!$D:$D,'Comm_vacancy-inputs_1'!$C2621,'Comm_vacancy-LA_data'!$B:$B,'Comm_vacancy-inputs_1'!$B2621)</f>
        <v>6205</v>
      </c>
      <c r="E2621" s="72">
        <f>SUMIFS('Comm_vacancy-LA_data'!F:F,'Comm_vacancy-LA_data'!$D:$D,'Comm_vacancy-inputs_1'!$C2621,'Comm_vacancy-LA_data'!$B:$B,'Comm_vacancy-inputs_1'!$B2621)</f>
        <v>257</v>
      </c>
      <c r="F2621" s="132">
        <f t="shared" si="80"/>
        <v>4.1418211120064462E-2</v>
      </c>
      <c r="G2621" s="108">
        <f t="shared" si="81"/>
        <v>44105</v>
      </c>
    </row>
    <row r="2622" spans="1:7" x14ac:dyDescent="0.35">
      <c r="A2622" s="72" t="s">
        <v>664</v>
      </c>
      <c r="B2622" s="72" t="s">
        <v>665</v>
      </c>
      <c r="C2622" s="72" t="s">
        <v>1092</v>
      </c>
      <c r="D2622" s="72">
        <f>SUMIFS('Comm_vacancy-LA_data'!E:E,'Comm_vacancy-LA_data'!$D:$D,'Comm_vacancy-inputs_1'!$C2622,'Comm_vacancy-LA_data'!$B:$B,'Comm_vacancy-inputs_1'!$B2622)</f>
        <v>6166</v>
      </c>
      <c r="E2622" s="72">
        <f>SUMIFS('Comm_vacancy-LA_data'!F:F,'Comm_vacancy-LA_data'!$D:$D,'Comm_vacancy-inputs_1'!$C2622,'Comm_vacancy-LA_data'!$B:$B,'Comm_vacancy-inputs_1'!$B2622)</f>
        <v>241</v>
      </c>
      <c r="F2622" s="132">
        <f t="shared" si="80"/>
        <v>3.908530651962374E-2</v>
      </c>
      <c r="G2622" s="108">
        <f t="shared" si="81"/>
        <v>44013</v>
      </c>
    </row>
    <row r="2623" spans="1:7" x14ac:dyDescent="0.35">
      <c r="A2623" s="72" t="s">
        <v>664</v>
      </c>
      <c r="B2623" s="72" t="s">
        <v>665</v>
      </c>
      <c r="C2623" s="72" t="s">
        <v>1093</v>
      </c>
      <c r="D2623" s="72">
        <f>SUMIFS('Comm_vacancy-LA_data'!E:E,'Comm_vacancy-LA_data'!$D:$D,'Comm_vacancy-inputs_1'!$C2623,'Comm_vacancy-LA_data'!$B:$B,'Comm_vacancy-inputs_1'!$B2623)</f>
        <v>6087</v>
      </c>
      <c r="E2623" s="72">
        <f>SUMIFS('Comm_vacancy-LA_data'!F:F,'Comm_vacancy-LA_data'!$D:$D,'Comm_vacancy-inputs_1'!$C2623,'Comm_vacancy-LA_data'!$B:$B,'Comm_vacancy-inputs_1'!$B2623)</f>
        <v>197</v>
      </c>
      <c r="F2623" s="132">
        <f t="shared" si="80"/>
        <v>3.2364054542467553E-2</v>
      </c>
      <c r="G2623" s="108">
        <f t="shared" si="81"/>
        <v>43922</v>
      </c>
    </row>
    <row r="2624" spans="1:7" x14ac:dyDescent="0.35">
      <c r="A2624" s="72" t="s">
        <v>664</v>
      </c>
      <c r="B2624" s="72" t="s">
        <v>665</v>
      </c>
      <c r="C2624" s="72" t="s">
        <v>1094</v>
      </c>
      <c r="D2624" s="72">
        <f>SUMIFS('Comm_vacancy-LA_data'!E:E,'Comm_vacancy-LA_data'!$D:$D,'Comm_vacancy-inputs_1'!$C2624,'Comm_vacancy-LA_data'!$B:$B,'Comm_vacancy-inputs_1'!$B2624)</f>
        <v>5944</v>
      </c>
      <c r="E2624" s="72">
        <f>SUMIFS('Comm_vacancy-LA_data'!F:F,'Comm_vacancy-LA_data'!$D:$D,'Comm_vacancy-inputs_1'!$C2624,'Comm_vacancy-LA_data'!$B:$B,'Comm_vacancy-inputs_1'!$B2624)</f>
        <v>186</v>
      </c>
      <c r="F2624" s="132">
        <f t="shared" si="80"/>
        <v>3.1292059219380886E-2</v>
      </c>
      <c r="G2624" s="108">
        <f t="shared" si="81"/>
        <v>43831</v>
      </c>
    </row>
    <row r="2625" spans="1:7" x14ac:dyDescent="0.35">
      <c r="A2625" s="72" t="s">
        <v>664</v>
      </c>
      <c r="B2625" s="72" t="s">
        <v>665</v>
      </c>
      <c r="C2625" s="72" t="s">
        <v>1095</v>
      </c>
      <c r="D2625" s="72">
        <f>SUMIFS('Comm_vacancy-LA_data'!E:E,'Comm_vacancy-LA_data'!$D:$D,'Comm_vacancy-inputs_1'!$C2625,'Comm_vacancy-LA_data'!$B:$B,'Comm_vacancy-inputs_1'!$B2625)</f>
        <v>5937</v>
      </c>
      <c r="E2625" s="72">
        <f>SUMIFS('Comm_vacancy-LA_data'!F:F,'Comm_vacancy-LA_data'!$D:$D,'Comm_vacancy-inputs_1'!$C2625,'Comm_vacancy-LA_data'!$B:$B,'Comm_vacancy-inputs_1'!$B2625)</f>
        <v>160</v>
      </c>
      <c r="F2625" s="132">
        <f t="shared" si="80"/>
        <v>2.6949637864241198E-2</v>
      </c>
      <c r="G2625" s="108">
        <f t="shared" si="81"/>
        <v>43739</v>
      </c>
    </row>
    <row r="2626" spans="1:7" x14ac:dyDescent="0.35">
      <c r="A2626" s="72" t="s">
        <v>664</v>
      </c>
      <c r="B2626" s="72" t="s">
        <v>665</v>
      </c>
      <c r="C2626" s="72" t="s">
        <v>1096</v>
      </c>
      <c r="D2626" s="72">
        <f>SUMIFS('Comm_vacancy-LA_data'!E:E,'Comm_vacancy-LA_data'!$D:$D,'Comm_vacancy-inputs_1'!$C2626,'Comm_vacancy-LA_data'!$B:$B,'Comm_vacancy-inputs_1'!$B2626)</f>
        <v>5918</v>
      </c>
      <c r="E2626" s="72">
        <f>SUMIFS('Comm_vacancy-LA_data'!F:F,'Comm_vacancy-LA_data'!$D:$D,'Comm_vacancy-inputs_1'!$C2626,'Comm_vacancy-LA_data'!$B:$B,'Comm_vacancy-inputs_1'!$B2626)</f>
        <v>35</v>
      </c>
      <c r="F2626" s="132">
        <f t="shared" si="80"/>
        <v>5.9141601892531261E-3</v>
      </c>
      <c r="G2626" s="108">
        <f t="shared" si="81"/>
        <v>43647</v>
      </c>
    </row>
    <row r="2627" spans="1:7" x14ac:dyDescent="0.35">
      <c r="A2627" s="72" t="s">
        <v>664</v>
      </c>
      <c r="B2627" s="72" t="s">
        <v>665</v>
      </c>
      <c r="C2627" s="72" t="s">
        <v>1097</v>
      </c>
      <c r="D2627" s="72">
        <f>SUMIFS('Comm_vacancy-LA_data'!E:E,'Comm_vacancy-LA_data'!$D:$D,'Comm_vacancy-inputs_1'!$C2627,'Comm_vacancy-LA_data'!$B:$B,'Comm_vacancy-inputs_1'!$B2627)</f>
        <v>5927</v>
      </c>
      <c r="E2627" s="72">
        <f>SUMIFS('Comm_vacancy-LA_data'!F:F,'Comm_vacancy-LA_data'!$D:$D,'Comm_vacancy-inputs_1'!$C2627,'Comm_vacancy-LA_data'!$B:$B,'Comm_vacancy-inputs_1'!$B2627)</f>
        <v>329</v>
      </c>
      <c r="F2627" s="132">
        <f t="shared" ref="F2627:F2690" si="82">IF(E2627&lt;&gt;0,E2627/D2627,"-")</f>
        <v>5.5508689050109666E-2</v>
      </c>
      <c r="G2627" s="108">
        <f t="shared" ref="G2627:G2690" si="83">DATE(LEFT(C2627,4),RIGHT(LEFT(C2627,7),2),1)</f>
        <v>43556</v>
      </c>
    </row>
    <row r="2628" spans="1:7" x14ac:dyDescent="0.35">
      <c r="A2628" s="72" t="s">
        <v>664</v>
      </c>
      <c r="B2628" s="72" t="s">
        <v>665</v>
      </c>
      <c r="C2628" s="72" t="s">
        <v>1098</v>
      </c>
      <c r="D2628" s="72">
        <f>SUMIFS('Comm_vacancy-LA_data'!E:E,'Comm_vacancy-LA_data'!$D:$D,'Comm_vacancy-inputs_1'!$C2628,'Comm_vacancy-LA_data'!$B:$B,'Comm_vacancy-inputs_1'!$B2628)</f>
        <v>5858</v>
      </c>
      <c r="E2628" s="72">
        <f>SUMIFS('Comm_vacancy-LA_data'!F:F,'Comm_vacancy-LA_data'!$D:$D,'Comm_vacancy-inputs_1'!$C2628,'Comm_vacancy-LA_data'!$B:$B,'Comm_vacancy-inputs_1'!$B2628)</f>
        <v>309</v>
      </c>
      <c r="F2628" s="132">
        <f t="shared" si="82"/>
        <v>5.2748378286104472E-2</v>
      </c>
      <c r="G2628" s="108">
        <f t="shared" si="83"/>
        <v>43466</v>
      </c>
    </row>
    <row r="2629" spans="1:7" x14ac:dyDescent="0.35">
      <c r="A2629" s="72" t="s">
        <v>664</v>
      </c>
      <c r="B2629" s="72" t="s">
        <v>665</v>
      </c>
      <c r="C2629" s="72" t="s">
        <v>1099</v>
      </c>
      <c r="D2629" s="72">
        <f>SUMIFS('Comm_vacancy-LA_data'!E:E,'Comm_vacancy-LA_data'!$D:$D,'Comm_vacancy-inputs_1'!$C2629,'Comm_vacancy-LA_data'!$B:$B,'Comm_vacancy-inputs_1'!$B2629)</f>
        <v>6032</v>
      </c>
      <c r="E2629" s="72">
        <f>SUMIFS('Comm_vacancy-LA_data'!F:F,'Comm_vacancy-LA_data'!$D:$D,'Comm_vacancy-inputs_1'!$C2629,'Comm_vacancy-LA_data'!$B:$B,'Comm_vacancy-inputs_1'!$B2629)</f>
        <v>361</v>
      </c>
      <c r="F2629" s="132">
        <f t="shared" si="82"/>
        <v>5.9847480106100796E-2</v>
      </c>
      <c r="G2629" s="108">
        <f t="shared" si="83"/>
        <v>43374</v>
      </c>
    </row>
    <row r="2630" spans="1:7" x14ac:dyDescent="0.35">
      <c r="A2630" s="72" t="s">
        <v>666</v>
      </c>
      <c r="B2630" s="72" t="s">
        <v>667</v>
      </c>
      <c r="C2630" s="72" t="s">
        <v>1088</v>
      </c>
      <c r="D2630" s="72">
        <f>SUMIFS('Comm_vacancy-LA_data'!E:E,'Comm_vacancy-LA_data'!$D:$D,'Comm_vacancy-inputs_1'!$C2630,'Comm_vacancy-LA_data'!$B:$B,'Comm_vacancy-inputs_1'!$B2630)</f>
        <v>5565</v>
      </c>
      <c r="E2630" s="72">
        <f>SUMIFS('Comm_vacancy-LA_data'!F:F,'Comm_vacancy-LA_data'!$D:$D,'Comm_vacancy-inputs_1'!$C2630,'Comm_vacancy-LA_data'!$B:$B,'Comm_vacancy-inputs_1'!$B2630)</f>
        <v>763</v>
      </c>
      <c r="F2630" s="132">
        <f t="shared" si="82"/>
        <v>0.13710691823899371</v>
      </c>
      <c r="G2630" s="108">
        <f t="shared" si="83"/>
        <v>44378</v>
      </c>
    </row>
    <row r="2631" spans="1:7" x14ac:dyDescent="0.35">
      <c r="A2631" s="72" t="s">
        <v>666</v>
      </c>
      <c r="B2631" s="72" t="s">
        <v>667</v>
      </c>
      <c r="C2631" s="72" t="s">
        <v>1089</v>
      </c>
      <c r="D2631" s="72">
        <f>SUMIFS('Comm_vacancy-LA_data'!E:E,'Comm_vacancy-LA_data'!$D:$D,'Comm_vacancy-inputs_1'!$C2631,'Comm_vacancy-LA_data'!$B:$B,'Comm_vacancy-inputs_1'!$B2631)</f>
        <v>5556</v>
      </c>
      <c r="E2631" s="72">
        <f>SUMIFS('Comm_vacancy-LA_data'!F:F,'Comm_vacancy-LA_data'!$D:$D,'Comm_vacancy-inputs_1'!$C2631,'Comm_vacancy-LA_data'!$B:$B,'Comm_vacancy-inputs_1'!$B2631)</f>
        <v>730</v>
      </c>
      <c r="F2631" s="132">
        <f t="shared" si="82"/>
        <v>0.13138948884089272</v>
      </c>
      <c r="G2631" s="108">
        <f t="shared" si="83"/>
        <v>44287</v>
      </c>
    </row>
    <row r="2632" spans="1:7" x14ac:dyDescent="0.35">
      <c r="A2632" s="72" t="s">
        <v>666</v>
      </c>
      <c r="B2632" s="72" t="s">
        <v>667</v>
      </c>
      <c r="C2632" s="72" t="s">
        <v>1090</v>
      </c>
      <c r="D2632" s="72">
        <f>SUMIFS('Comm_vacancy-LA_data'!E:E,'Comm_vacancy-LA_data'!$D:$D,'Comm_vacancy-inputs_1'!$C2632,'Comm_vacancy-LA_data'!$B:$B,'Comm_vacancy-inputs_1'!$B2632)</f>
        <v>5547</v>
      </c>
      <c r="E2632" s="72">
        <f>SUMIFS('Comm_vacancy-LA_data'!F:F,'Comm_vacancy-LA_data'!$D:$D,'Comm_vacancy-inputs_1'!$C2632,'Comm_vacancy-LA_data'!$B:$B,'Comm_vacancy-inputs_1'!$B2632)</f>
        <v>716</v>
      </c>
      <c r="F2632" s="132">
        <f t="shared" si="82"/>
        <v>0.12907878132323777</v>
      </c>
      <c r="G2632" s="108">
        <f t="shared" si="83"/>
        <v>44197</v>
      </c>
    </row>
    <row r="2633" spans="1:7" x14ac:dyDescent="0.35">
      <c r="A2633" s="72" t="s">
        <v>666</v>
      </c>
      <c r="B2633" s="72" t="s">
        <v>667</v>
      </c>
      <c r="C2633" s="72" t="s">
        <v>1091</v>
      </c>
      <c r="D2633" s="72">
        <f>SUMIFS('Comm_vacancy-LA_data'!E:E,'Comm_vacancy-LA_data'!$D:$D,'Comm_vacancy-inputs_1'!$C2633,'Comm_vacancy-LA_data'!$B:$B,'Comm_vacancy-inputs_1'!$B2633)</f>
        <v>5535</v>
      </c>
      <c r="E2633" s="72">
        <f>SUMIFS('Comm_vacancy-LA_data'!F:F,'Comm_vacancy-LA_data'!$D:$D,'Comm_vacancy-inputs_1'!$C2633,'Comm_vacancy-LA_data'!$B:$B,'Comm_vacancy-inputs_1'!$B2633)</f>
        <v>729</v>
      </c>
      <c r="F2633" s="132">
        <f t="shared" si="82"/>
        <v>0.13170731707317074</v>
      </c>
      <c r="G2633" s="108">
        <f t="shared" si="83"/>
        <v>44105</v>
      </c>
    </row>
    <row r="2634" spans="1:7" x14ac:dyDescent="0.35">
      <c r="A2634" s="72" t="s">
        <v>666</v>
      </c>
      <c r="B2634" s="72" t="s">
        <v>667</v>
      </c>
      <c r="C2634" s="72" t="s">
        <v>1092</v>
      </c>
      <c r="D2634" s="72">
        <f>SUMIFS('Comm_vacancy-LA_data'!E:E,'Comm_vacancy-LA_data'!$D:$D,'Comm_vacancy-inputs_1'!$C2634,'Comm_vacancy-LA_data'!$B:$B,'Comm_vacancy-inputs_1'!$B2634)</f>
        <v>5554</v>
      </c>
      <c r="E2634" s="72">
        <f>SUMIFS('Comm_vacancy-LA_data'!F:F,'Comm_vacancy-LA_data'!$D:$D,'Comm_vacancy-inputs_1'!$C2634,'Comm_vacancy-LA_data'!$B:$B,'Comm_vacancy-inputs_1'!$B2634)</f>
        <v>700</v>
      </c>
      <c r="F2634" s="132">
        <f t="shared" si="82"/>
        <v>0.12603528988116672</v>
      </c>
      <c r="G2634" s="108">
        <f t="shared" si="83"/>
        <v>44013</v>
      </c>
    </row>
    <row r="2635" spans="1:7" x14ac:dyDescent="0.35">
      <c r="A2635" s="72" t="s">
        <v>666</v>
      </c>
      <c r="B2635" s="72" t="s">
        <v>667</v>
      </c>
      <c r="C2635" s="72" t="s">
        <v>1093</v>
      </c>
      <c r="D2635" s="72">
        <f>SUMIFS('Comm_vacancy-LA_data'!E:E,'Comm_vacancy-LA_data'!$D:$D,'Comm_vacancy-inputs_1'!$C2635,'Comm_vacancy-LA_data'!$B:$B,'Comm_vacancy-inputs_1'!$B2635)</f>
        <v>5514</v>
      </c>
      <c r="E2635" s="72">
        <f>SUMIFS('Comm_vacancy-LA_data'!F:F,'Comm_vacancy-LA_data'!$D:$D,'Comm_vacancy-inputs_1'!$C2635,'Comm_vacancy-LA_data'!$B:$B,'Comm_vacancy-inputs_1'!$B2635)</f>
        <v>706</v>
      </c>
      <c r="F2635" s="132">
        <f t="shared" si="82"/>
        <v>0.12803772216177003</v>
      </c>
      <c r="G2635" s="108">
        <f t="shared" si="83"/>
        <v>43922</v>
      </c>
    </row>
    <row r="2636" spans="1:7" x14ac:dyDescent="0.35">
      <c r="A2636" s="72" t="s">
        <v>666</v>
      </c>
      <c r="B2636" s="72" t="s">
        <v>667</v>
      </c>
      <c r="C2636" s="72" t="s">
        <v>1094</v>
      </c>
      <c r="D2636" s="72">
        <f>SUMIFS('Comm_vacancy-LA_data'!E:E,'Comm_vacancy-LA_data'!$D:$D,'Comm_vacancy-inputs_1'!$C2636,'Comm_vacancy-LA_data'!$B:$B,'Comm_vacancy-inputs_1'!$B2636)</f>
        <v>5486</v>
      </c>
      <c r="E2636" s="72">
        <f>SUMIFS('Comm_vacancy-LA_data'!F:F,'Comm_vacancy-LA_data'!$D:$D,'Comm_vacancy-inputs_1'!$C2636,'Comm_vacancy-LA_data'!$B:$B,'Comm_vacancy-inputs_1'!$B2636)</f>
        <v>764</v>
      </c>
      <c r="F2636" s="132">
        <f t="shared" si="82"/>
        <v>0.13926358002187386</v>
      </c>
      <c r="G2636" s="108">
        <f t="shared" si="83"/>
        <v>43831</v>
      </c>
    </row>
    <row r="2637" spans="1:7" x14ac:dyDescent="0.35">
      <c r="A2637" s="72" t="s">
        <v>666</v>
      </c>
      <c r="B2637" s="72" t="s">
        <v>667</v>
      </c>
      <c r="C2637" s="72" t="s">
        <v>1095</v>
      </c>
      <c r="D2637" s="72">
        <f>SUMIFS('Comm_vacancy-LA_data'!E:E,'Comm_vacancy-LA_data'!$D:$D,'Comm_vacancy-inputs_1'!$C2637,'Comm_vacancy-LA_data'!$B:$B,'Comm_vacancy-inputs_1'!$B2637)</f>
        <v>5510</v>
      </c>
      <c r="E2637" s="72">
        <f>SUMIFS('Comm_vacancy-LA_data'!F:F,'Comm_vacancy-LA_data'!$D:$D,'Comm_vacancy-inputs_1'!$C2637,'Comm_vacancy-LA_data'!$B:$B,'Comm_vacancy-inputs_1'!$B2637)</f>
        <v>777</v>
      </c>
      <c r="F2637" s="132">
        <f t="shared" si="82"/>
        <v>0.14101633393829402</v>
      </c>
      <c r="G2637" s="108">
        <f t="shared" si="83"/>
        <v>43739</v>
      </c>
    </row>
    <row r="2638" spans="1:7" x14ac:dyDescent="0.35">
      <c r="A2638" s="72" t="s">
        <v>666</v>
      </c>
      <c r="B2638" s="72" t="s">
        <v>667</v>
      </c>
      <c r="C2638" s="72" t="s">
        <v>1096</v>
      </c>
      <c r="D2638" s="72">
        <f>SUMIFS('Comm_vacancy-LA_data'!E:E,'Comm_vacancy-LA_data'!$D:$D,'Comm_vacancy-inputs_1'!$C2638,'Comm_vacancy-LA_data'!$B:$B,'Comm_vacancy-inputs_1'!$B2638)</f>
        <v>5580</v>
      </c>
      <c r="E2638" s="72">
        <f>SUMIFS('Comm_vacancy-LA_data'!F:F,'Comm_vacancy-LA_data'!$D:$D,'Comm_vacancy-inputs_1'!$C2638,'Comm_vacancy-LA_data'!$B:$B,'Comm_vacancy-inputs_1'!$B2638)</f>
        <v>864</v>
      </c>
      <c r="F2638" s="132">
        <f t="shared" si="82"/>
        <v>0.15483870967741936</v>
      </c>
      <c r="G2638" s="108">
        <f t="shared" si="83"/>
        <v>43647</v>
      </c>
    </row>
    <row r="2639" spans="1:7" x14ac:dyDescent="0.35">
      <c r="A2639" s="72" t="s">
        <v>666</v>
      </c>
      <c r="B2639" s="72" t="s">
        <v>667</v>
      </c>
      <c r="C2639" s="72" t="s">
        <v>1097</v>
      </c>
      <c r="D2639" s="72">
        <f>SUMIFS('Comm_vacancy-LA_data'!E:E,'Comm_vacancy-LA_data'!$D:$D,'Comm_vacancy-inputs_1'!$C2639,'Comm_vacancy-LA_data'!$B:$B,'Comm_vacancy-inputs_1'!$B2639)</f>
        <v>5551</v>
      </c>
      <c r="E2639" s="72">
        <f>SUMIFS('Comm_vacancy-LA_data'!F:F,'Comm_vacancy-LA_data'!$D:$D,'Comm_vacancy-inputs_1'!$C2639,'Comm_vacancy-LA_data'!$B:$B,'Comm_vacancy-inputs_1'!$B2639)</f>
        <v>399</v>
      </c>
      <c r="F2639" s="132">
        <f t="shared" si="82"/>
        <v>7.1878940731399749E-2</v>
      </c>
      <c r="G2639" s="108">
        <f t="shared" si="83"/>
        <v>43556</v>
      </c>
    </row>
    <row r="2640" spans="1:7" x14ac:dyDescent="0.35">
      <c r="A2640" s="72" t="s">
        <v>666</v>
      </c>
      <c r="B2640" s="72" t="s">
        <v>667</v>
      </c>
      <c r="C2640" s="72" t="s">
        <v>1098</v>
      </c>
      <c r="D2640" s="72">
        <f>SUMIFS('Comm_vacancy-LA_data'!E:E,'Comm_vacancy-LA_data'!$D:$D,'Comm_vacancy-inputs_1'!$C2640,'Comm_vacancy-LA_data'!$B:$B,'Comm_vacancy-inputs_1'!$B2640)</f>
        <v>4858</v>
      </c>
      <c r="E2640" s="72">
        <f>SUMIFS('Comm_vacancy-LA_data'!F:F,'Comm_vacancy-LA_data'!$D:$D,'Comm_vacancy-inputs_1'!$C2640,'Comm_vacancy-LA_data'!$B:$B,'Comm_vacancy-inputs_1'!$B2640)</f>
        <v>365</v>
      </c>
      <c r="F2640" s="132">
        <f t="shared" si="82"/>
        <v>7.5133799917661587E-2</v>
      </c>
      <c r="G2640" s="108">
        <f t="shared" si="83"/>
        <v>43466</v>
      </c>
    </row>
    <row r="2641" spans="1:7" x14ac:dyDescent="0.35">
      <c r="A2641" s="72" t="s">
        <v>666</v>
      </c>
      <c r="B2641" s="72" t="s">
        <v>667</v>
      </c>
      <c r="C2641" s="72" t="s">
        <v>1099</v>
      </c>
      <c r="D2641" s="72">
        <f>SUMIFS('Comm_vacancy-LA_data'!E:E,'Comm_vacancy-LA_data'!$D:$D,'Comm_vacancy-inputs_1'!$C2641,'Comm_vacancy-LA_data'!$B:$B,'Comm_vacancy-inputs_1'!$B2641)</f>
        <v>5208</v>
      </c>
      <c r="E2641" s="72">
        <f>SUMIFS('Comm_vacancy-LA_data'!F:F,'Comm_vacancy-LA_data'!$D:$D,'Comm_vacancy-inputs_1'!$C2641,'Comm_vacancy-LA_data'!$B:$B,'Comm_vacancy-inputs_1'!$B2641)</f>
        <v>404</v>
      </c>
      <c r="F2641" s="132">
        <f t="shared" si="82"/>
        <v>7.757296466973887E-2</v>
      </c>
      <c r="G2641" s="108">
        <f t="shared" si="83"/>
        <v>43374</v>
      </c>
    </row>
    <row r="2642" spans="1:7" x14ac:dyDescent="0.35">
      <c r="A2642" s="72" t="s">
        <v>1020</v>
      </c>
      <c r="B2642" s="72" t="s">
        <v>1021</v>
      </c>
      <c r="C2642" s="72" t="s">
        <v>1088</v>
      </c>
      <c r="D2642" s="72">
        <f>SUMIFS('Comm_vacancy-LA_data'!E:E,'Comm_vacancy-LA_data'!$D:$D,'Comm_vacancy-inputs_1'!$C2642,'Comm_vacancy-LA_data'!$B:$B,'Comm_vacancy-inputs_1'!$B2642)</f>
        <v>2231</v>
      </c>
      <c r="E2642" s="72">
        <f>SUMIFS('Comm_vacancy-LA_data'!F:F,'Comm_vacancy-LA_data'!$D:$D,'Comm_vacancy-inputs_1'!$C2642,'Comm_vacancy-LA_data'!$B:$B,'Comm_vacancy-inputs_1'!$B2642)</f>
        <v>101</v>
      </c>
      <c r="F2642" s="132">
        <f t="shared" si="82"/>
        <v>4.5271178843567905E-2</v>
      </c>
      <c r="G2642" s="108">
        <f t="shared" si="83"/>
        <v>44378</v>
      </c>
    </row>
    <row r="2643" spans="1:7" x14ac:dyDescent="0.35">
      <c r="A2643" s="72" t="s">
        <v>1020</v>
      </c>
      <c r="B2643" s="72" t="s">
        <v>1021</v>
      </c>
      <c r="C2643" s="72" t="s">
        <v>1089</v>
      </c>
      <c r="D2643" s="72">
        <f>SUMIFS('Comm_vacancy-LA_data'!E:E,'Comm_vacancy-LA_data'!$D:$D,'Comm_vacancy-inputs_1'!$C2643,'Comm_vacancy-LA_data'!$B:$B,'Comm_vacancy-inputs_1'!$B2643)</f>
        <v>2211</v>
      </c>
      <c r="E2643" s="72">
        <f>SUMIFS('Comm_vacancy-LA_data'!F:F,'Comm_vacancy-LA_data'!$D:$D,'Comm_vacancy-inputs_1'!$C2643,'Comm_vacancy-LA_data'!$B:$B,'Comm_vacancy-inputs_1'!$B2643)</f>
        <v>88</v>
      </c>
      <c r="F2643" s="132">
        <f t="shared" si="82"/>
        <v>3.9800995024875621E-2</v>
      </c>
      <c r="G2643" s="108">
        <f t="shared" si="83"/>
        <v>44287</v>
      </c>
    </row>
    <row r="2644" spans="1:7" x14ac:dyDescent="0.35">
      <c r="A2644" s="72" t="s">
        <v>1020</v>
      </c>
      <c r="B2644" s="72" t="s">
        <v>1021</v>
      </c>
      <c r="C2644" s="72" t="s">
        <v>1090</v>
      </c>
      <c r="D2644" s="72">
        <f>SUMIFS('Comm_vacancy-LA_data'!E:E,'Comm_vacancy-LA_data'!$D:$D,'Comm_vacancy-inputs_1'!$C2644,'Comm_vacancy-LA_data'!$B:$B,'Comm_vacancy-inputs_1'!$B2644)</f>
        <v>2208</v>
      </c>
      <c r="E2644" s="72">
        <f>SUMIFS('Comm_vacancy-LA_data'!F:F,'Comm_vacancy-LA_data'!$D:$D,'Comm_vacancy-inputs_1'!$C2644,'Comm_vacancy-LA_data'!$B:$B,'Comm_vacancy-inputs_1'!$B2644)</f>
        <v>90</v>
      </c>
      <c r="F2644" s="132">
        <f t="shared" si="82"/>
        <v>4.0760869565217392E-2</v>
      </c>
      <c r="G2644" s="108">
        <f t="shared" si="83"/>
        <v>44197</v>
      </c>
    </row>
    <row r="2645" spans="1:7" x14ac:dyDescent="0.35">
      <c r="A2645" s="72" t="s">
        <v>1020</v>
      </c>
      <c r="B2645" s="72" t="s">
        <v>1021</v>
      </c>
      <c r="C2645" s="72" t="s">
        <v>1091</v>
      </c>
      <c r="D2645" s="72">
        <f>SUMIFS('Comm_vacancy-LA_data'!E:E,'Comm_vacancy-LA_data'!$D:$D,'Comm_vacancy-inputs_1'!$C2645,'Comm_vacancy-LA_data'!$B:$B,'Comm_vacancy-inputs_1'!$B2645)</f>
        <v>2195</v>
      </c>
      <c r="E2645" s="72">
        <f>SUMIFS('Comm_vacancy-LA_data'!F:F,'Comm_vacancy-LA_data'!$D:$D,'Comm_vacancy-inputs_1'!$C2645,'Comm_vacancy-LA_data'!$B:$B,'Comm_vacancy-inputs_1'!$B2645)</f>
        <v>89</v>
      </c>
      <c r="F2645" s="132">
        <f t="shared" si="82"/>
        <v>4.0546697038724371E-2</v>
      </c>
      <c r="G2645" s="108">
        <f t="shared" si="83"/>
        <v>44105</v>
      </c>
    </row>
    <row r="2646" spans="1:7" x14ac:dyDescent="0.35">
      <c r="A2646" s="72" t="s">
        <v>1020</v>
      </c>
      <c r="B2646" s="72" t="s">
        <v>1021</v>
      </c>
      <c r="C2646" s="72" t="s">
        <v>1092</v>
      </c>
      <c r="D2646" s="72">
        <f>SUMIFS('Comm_vacancy-LA_data'!E:E,'Comm_vacancy-LA_data'!$D:$D,'Comm_vacancy-inputs_1'!$C2646,'Comm_vacancy-LA_data'!$B:$B,'Comm_vacancy-inputs_1'!$B2646)</f>
        <v>2159</v>
      </c>
      <c r="E2646" s="72">
        <f>SUMIFS('Comm_vacancy-LA_data'!F:F,'Comm_vacancy-LA_data'!$D:$D,'Comm_vacancy-inputs_1'!$C2646,'Comm_vacancy-LA_data'!$B:$B,'Comm_vacancy-inputs_1'!$B2646)</f>
        <v>89</v>
      </c>
      <c r="F2646" s="132">
        <f t="shared" si="82"/>
        <v>4.1222788327929596E-2</v>
      </c>
      <c r="G2646" s="108">
        <f t="shared" si="83"/>
        <v>44013</v>
      </c>
    </row>
    <row r="2647" spans="1:7" x14ac:dyDescent="0.35">
      <c r="A2647" s="72" t="s">
        <v>1020</v>
      </c>
      <c r="B2647" s="72" t="s">
        <v>1021</v>
      </c>
      <c r="C2647" s="72" t="s">
        <v>1093</v>
      </c>
      <c r="D2647" s="72">
        <f>SUMIFS('Comm_vacancy-LA_data'!E:E,'Comm_vacancy-LA_data'!$D:$D,'Comm_vacancy-inputs_1'!$C2647,'Comm_vacancy-LA_data'!$B:$B,'Comm_vacancy-inputs_1'!$B2647)</f>
        <v>2140</v>
      </c>
      <c r="E2647" s="72">
        <f>SUMIFS('Comm_vacancy-LA_data'!F:F,'Comm_vacancy-LA_data'!$D:$D,'Comm_vacancy-inputs_1'!$C2647,'Comm_vacancy-LA_data'!$B:$B,'Comm_vacancy-inputs_1'!$B2647)</f>
        <v>93</v>
      </c>
      <c r="F2647" s="132">
        <f t="shared" si="82"/>
        <v>4.3457943925233646E-2</v>
      </c>
      <c r="G2647" s="108">
        <f t="shared" si="83"/>
        <v>43922</v>
      </c>
    </row>
    <row r="2648" spans="1:7" x14ac:dyDescent="0.35">
      <c r="A2648" s="72" t="s">
        <v>1020</v>
      </c>
      <c r="B2648" s="72" t="s">
        <v>1021</v>
      </c>
      <c r="C2648" s="72" t="s">
        <v>1094</v>
      </c>
      <c r="D2648" s="72">
        <f>SUMIFS('Comm_vacancy-LA_data'!E:E,'Comm_vacancy-LA_data'!$D:$D,'Comm_vacancy-inputs_1'!$C2648,'Comm_vacancy-LA_data'!$B:$B,'Comm_vacancy-inputs_1'!$B2648)</f>
        <v>2081</v>
      </c>
      <c r="E2648" s="72">
        <f>SUMIFS('Comm_vacancy-LA_data'!F:F,'Comm_vacancy-LA_data'!$D:$D,'Comm_vacancy-inputs_1'!$C2648,'Comm_vacancy-LA_data'!$B:$B,'Comm_vacancy-inputs_1'!$B2648)</f>
        <v>94</v>
      </c>
      <c r="F2648" s="132">
        <f t="shared" si="82"/>
        <v>4.517059106198943E-2</v>
      </c>
      <c r="G2648" s="108">
        <f t="shared" si="83"/>
        <v>43831</v>
      </c>
    </row>
    <row r="2649" spans="1:7" x14ac:dyDescent="0.35">
      <c r="A2649" s="72" t="s">
        <v>1020</v>
      </c>
      <c r="B2649" s="72" t="s">
        <v>1021</v>
      </c>
      <c r="C2649" s="72" t="s">
        <v>1095</v>
      </c>
      <c r="D2649" s="72">
        <f>SUMIFS('Comm_vacancy-LA_data'!E:E,'Comm_vacancy-LA_data'!$D:$D,'Comm_vacancy-inputs_1'!$C2649,'Comm_vacancy-LA_data'!$B:$B,'Comm_vacancy-inputs_1'!$B2649)</f>
        <v>2071</v>
      </c>
      <c r="E2649" s="72">
        <f>SUMIFS('Comm_vacancy-LA_data'!F:F,'Comm_vacancy-LA_data'!$D:$D,'Comm_vacancy-inputs_1'!$C2649,'Comm_vacancy-LA_data'!$B:$B,'Comm_vacancy-inputs_1'!$B2649)</f>
        <v>96</v>
      </c>
      <c r="F2649" s="132">
        <f t="shared" si="82"/>
        <v>4.6354418155480442E-2</v>
      </c>
      <c r="G2649" s="108">
        <f t="shared" si="83"/>
        <v>43739</v>
      </c>
    </row>
    <row r="2650" spans="1:7" x14ac:dyDescent="0.35">
      <c r="A2650" s="72" t="s">
        <v>1020</v>
      </c>
      <c r="B2650" s="72" t="s">
        <v>1021</v>
      </c>
      <c r="C2650" s="72" t="s">
        <v>1096</v>
      </c>
      <c r="D2650" s="72">
        <f>SUMIFS('Comm_vacancy-LA_data'!E:E,'Comm_vacancy-LA_data'!$D:$D,'Comm_vacancy-inputs_1'!$C2650,'Comm_vacancy-LA_data'!$B:$B,'Comm_vacancy-inputs_1'!$B2650)</f>
        <v>2054</v>
      </c>
      <c r="E2650" s="72">
        <f>SUMIFS('Comm_vacancy-LA_data'!F:F,'Comm_vacancy-LA_data'!$D:$D,'Comm_vacancy-inputs_1'!$C2650,'Comm_vacancy-LA_data'!$B:$B,'Comm_vacancy-inputs_1'!$B2650)</f>
        <v>98</v>
      </c>
      <c r="F2650" s="132">
        <f t="shared" si="82"/>
        <v>4.7711781888997079E-2</v>
      </c>
      <c r="G2650" s="108">
        <f t="shared" si="83"/>
        <v>43647</v>
      </c>
    </row>
    <row r="2651" spans="1:7" x14ac:dyDescent="0.35">
      <c r="A2651" s="72" t="s">
        <v>1020</v>
      </c>
      <c r="B2651" s="72" t="s">
        <v>1021</v>
      </c>
      <c r="C2651" s="72" t="s">
        <v>1097</v>
      </c>
      <c r="D2651" s="72">
        <f>SUMIFS('Comm_vacancy-LA_data'!E:E,'Comm_vacancy-LA_data'!$D:$D,'Comm_vacancy-inputs_1'!$C2651,'Comm_vacancy-LA_data'!$B:$B,'Comm_vacancy-inputs_1'!$B2651)</f>
        <v>2058</v>
      </c>
      <c r="E2651" s="72">
        <f>SUMIFS('Comm_vacancy-LA_data'!F:F,'Comm_vacancy-LA_data'!$D:$D,'Comm_vacancy-inputs_1'!$C2651,'Comm_vacancy-LA_data'!$B:$B,'Comm_vacancy-inputs_1'!$B2651)</f>
        <v>101</v>
      </c>
      <c r="F2651" s="132">
        <f t="shared" si="82"/>
        <v>4.9076773566569483E-2</v>
      </c>
      <c r="G2651" s="108">
        <f t="shared" si="83"/>
        <v>43556</v>
      </c>
    </row>
    <row r="2652" spans="1:7" x14ac:dyDescent="0.35">
      <c r="A2652" s="72" t="s">
        <v>1020</v>
      </c>
      <c r="B2652" s="72" t="s">
        <v>1021</v>
      </c>
      <c r="C2652" s="72" t="s">
        <v>1098</v>
      </c>
      <c r="D2652" s="72">
        <f>SUMIFS('Comm_vacancy-LA_data'!E:E,'Comm_vacancy-LA_data'!$D:$D,'Comm_vacancy-inputs_1'!$C2652,'Comm_vacancy-LA_data'!$B:$B,'Comm_vacancy-inputs_1'!$B2652)</f>
        <v>2030</v>
      </c>
      <c r="E2652" s="72">
        <f>SUMIFS('Comm_vacancy-LA_data'!F:F,'Comm_vacancy-LA_data'!$D:$D,'Comm_vacancy-inputs_1'!$C2652,'Comm_vacancy-LA_data'!$B:$B,'Comm_vacancy-inputs_1'!$B2652)</f>
        <v>107</v>
      </c>
      <c r="F2652" s="132">
        <f t="shared" si="82"/>
        <v>5.2709359605911332E-2</v>
      </c>
      <c r="G2652" s="108">
        <f t="shared" si="83"/>
        <v>43466</v>
      </c>
    </row>
    <row r="2653" spans="1:7" x14ac:dyDescent="0.35">
      <c r="A2653" s="72" t="s">
        <v>1020</v>
      </c>
      <c r="B2653" s="72" t="s">
        <v>1021</v>
      </c>
      <c r="C2653" s="72" t="s">
        <v>1099</v>
      </c>
      <c r="D2653" s="72">
        <f>SUMIFS('Comm_vacancy-LA_data'!E:E,'Comm_vacancy-LA_data'!$D:$D,'Comm_vacancy-inputs_1'!$C2653,'Comm_vacancy-LA_data'!$B:$B,'Comm_vacancy-inputs_1'!$B2653)</f>
        <v>2098</v>
      </c>
      <c r="E2653" s="72">
        <f>SUMIFS('Comm_vacancy-LA_data'!F:F,'Comm_vacancy-LA_data'!$D:$D,'Comm_vacancy-inputs_1'!$C2653,'Comm_vacancy-LA_data'!$B:$B,'Comm_vacancy-inputs_1'!$B2653)</f>
        <v>90</v>
      </c>
      <c r="F2653" s="132">
        <f t="shared" si="82"/>
        <v>4.2897998093422304E-2</v>
      </c>
      <c r="G2653" s="108">
        <f t="shared" si="83"/>
        <v>43374</v>
      </c>
    </row>
    <row r="2654" spans="1:7" x14ac:dyDescent="0.35">
      <c r="A2654" s="72" t="s">
        <v>668</v>
      </c>
      <c r="B2654" s="72" t="s">
        <v>669</v>
      </c>
      <c r="C2654" s="72" t="s">
        <v>1088</v>
      </c>
      <c r="D2654" s="72">
        <f>SUMIFS('Comm_vacancy-LA_data'!E:E,'Comm_vacancy-LA_data'!$D:$D,'Comm_vacancy-inputs_1'!$C2654,'Comm_vacancy-LA_data'!$B:$B,'Comm_vacancy-inputs_1'!$B2654)</f>
        <v>4954</v>
      </c>
      <c r="E2654" s="72">
        <f>SUMIFS('Comm_vacancy-LA_data'!F:F,'Comm_vacancy-LA_data'!$D:$D,'Comm_vacancy-inputs_1'!$C2654,'Comm_vacancy-LA_data'!$B:$B,'Comm_vacancy-inputs_1'!$B2654)</f>
        <v>903</v>
      </c>
      <c r="F2654" s="132">
        <f t="shared" si="82"/>
        <v>0.18227694792087201</v>
      </c>
      <c r="G2654" s="108">
        <f t="shared" si="83"/>
        <v>44378</v>
      </c>
    </row>
    <row r="2655" spans="1:7" x14ac:dyDescent="0.35">
      <c r="A2655" s="72" t="s">
        <v>668</v>
      </c>
      <c r="B2655" s="72" t="s">
        <v>669</v>
      </c>
      <c r="C2655" s="72" t="s">
        <v>1089</v>
      </c>
      <c r="D2655" s="72">
        <f>SUMIFS('Comm_vacancy-LA_data'!E:E,'Comm_vacancy-LA_data'!$D:$D,'Comm_vacancy-inputs_1'!$C2655,'Comm_vacancy-LA_data'!$B:$B,'Comm_vacancy-inputs_1'!$B2655)</f>
        <v>4958</v>
      </c>
      <c r="E2655" s="72">
        <f>SUMIFS('Comm_vacancy-LA_data'!F:F,'Comm_vacancy-LA_data'!$D:$D,'Comm_vacancy-inputs_1'!$C2655,'Comm_vacancy-LA_data'!$B:$B,'Comm_vacancy-inputs_1'!$B2655)</f>
        <v>789</v>
      </c>
      <c r="F2655" s="132">
        <f t="shared" si="82"/>
        <v>0.1591367486889875</v>
      </c>
      <c r="G2655" s="108">
        <f t="shared" si="83"/>
        <v>44287</v>
      </c>
    </row>
    <row r="2656" spans="1:7" x14ac:dyDescent="0.35">
      <c r="A2656" s="72" t="s">
        <v>668</v>
      </c>
      <c r="B2656" s="72" t="s">
        <v>669</v>
      </c>
      <c r="C2656" s="72" t="s">
        <v>1090</v>
      </c>
      <c r="D2656" s="72">
        <f>SUMIFS('Comm_vacancy-LA_data'!E:E,'Comm_vacancy-LA_data'!$D:$D,'Comm_vacancy-inputs_1'!$C2656,'Comm_vacancy-LA_data'!$B:$B,'Comm_vacancy-inputs_1'!$B2656)</f>
        <v>4962</v>
      </c>
      <c r="E2656" s="72">
        <f>SUMIFS('Comm_vacancy-LA_data'!F:F,'Comm_vacancy-LA_data'!$D:$D,'Comm_vacancy-inputs_1'!$C2656,'Comm_vacancy-LA_data'!$B:$B,'Comm_vacancy-inputs_1'!$B2656)</f>
        <v>898</v>
      </c>
      <c r="F2656" s="132">
        <f t="shared" si="82"/>
        <v>0.18097541313986296</v>
      </c>
      <c r="G2656" s="108">
        <f t="shared" si="83"/>
        <v>44197</v>
      </c>
    </row>
    <row r="2657" spans="1:7" x14ac:dyDescent="0.35">
      <c r="A2657" s="72" t="s">
        <v>668</v>
      </c>
      <c r="B2657" s="72" t="s">
        <v>669</v>
      </c>
      <c r="C2657" s="72" t="s">
        <v>1091</v>
      </c>
      <c r="D2657" s="72">
        <f>SUMIFS('Comm_vacancy-LA_data'!E:E,'Comm_vacancy-LA_data'!$D:$D,'Comm_vacancy-inputs_1'!$C2657,'Comm_vacancy-LA_data'!$B:$B,'Comm_vacancy-inputs_1'!$B2657)</f>
        <v>4997</v>
      </c>
      <c r="E2657" s="72">
        <f>SUMIFS('Comm_vacancy-LA_data'!F:F,'Comm_vacancy-LA_data'!$D:$D,'Comm_vacancy-inputs_1'!$C2657,'Comm_vacancy-LA_data'!$B:$B,'Comm_vacancy-inputs_1'!$B2657)</f>
        <v>751</v>
      </c>
      <c r="F2657" s="132">
        <f t="shared" si="82"/>
        <v>0.15029017410446269</v>
      </c>
      <c r="G2657" s="108">
        <f t="shared" si="83"/>
        <v>44105</v>
      </c>
    </row>
    <row r="2658" spans="1:7" x14ac:dyDescent="0.35">
      <c r="A2658" s="72" t="s">
        <v>668</v>
      </c>
      <c r="B2658" s="72" t="s">
        <v>669</v>
      </c>
      <c r="C2658" s="72" t="s">
        <v>1092</v>
      </c>
      <c r="D2658" s="72">
        <f>SUMIFS('Comm_vacancy-LA_data'!E:E,'Comm_vacancy-LA_data'!$D:$D,'Comm_vacancy-inputs_1'!$C2658,'Comm_vacancy-LA_data'!$B:$B,'Comm_vacancy-inputs_1'!$B2658)</f>
        <v>4885</v>
      </c>
      <c r="E2658" s="72">
        <f>SUMIFS('Comm_vacancy-LA_data'!F:F,'Comm_vacancy-LA_data'!$D:$D,'Comm_vacancy-inputs_1'!$C2658,'Comm_vacancy-LA_data'!$B:$B,'Comm_vacancy-inputs_1'!$B2658)</f>
        <v>787</v>
      </c>
      <c r="F2658" s="132">
        <f t="shared" si="82"/>
        <v>0.16110542476970316</v>
      </c>
      <c r="G2658" s="108">
        <f t="shared" si="83"/>
        <v>44013</v>
      </c>
    </row>
    <row r="2659" spans="1:7" x14ac:dyDescent="0.35">
      <c r="A2659" s="72" t="s">
        <v>668</v>
      </c>
      <c r="B2659" s="72" t="s">
        <v>669</v>
      </c>
      <c r="C2659" s="72" t="s">
        <v>1093</v>
      </c>
      <c r="D2659" s="72">
        <f>SUMIFS('Comm_vacancy-LA_data'!E:E,'Comm_vacancy-LA_data'!$D:$D,'Comm_vacancy-inputs_1'!$C2659,'Comm_vacancy-LA_data'!$B:$B,'Comm_vacancy-inputs_1'!$B2659)</f>
        <v>4885</v>
      </c>
      <c r="E2659" s="72">
        <f>SUMIFS('Comm_vacancy-LA_data'!F:F,'Comm_vacancy-LA_data'!$D:$D,'Comm_vacancy-inputs_1'!$C2659,'Comm_vacancy-LA_data'!$B:$B,'Comm_vacancy-inputs_1'!$B2659)</f>
        <v>832</v>
      </c>
      <c r="F2659" s="132">
        <f t="shared" si="82"/>
        <v>0.17031729785056296</v>
      </c>
      <c r="G2659" s="108">
        <f t="shared" si="83"/>
        <v>43922</v>
      </c>
    </row>
    <row r="2660" spans="1:7" x14ac:dyDescent="0.35">
      <c r="A2660" s="72" t="s">
        <v>668</v>
      </c>
      <c r="B2660" s="72" t="s">
        <v>669</v>
      </c>
      <c r="C2660" s="72" t="s">
        <v>1094</v>
      </c>
      <c r="D2660" s="72">
        <f>SUMIFS('Comm_vacancy-LA_data'!E:E,'Comm_vacancy-LA_data'!$D:$D,'Comm_vacancy-inputs_1'!$C2660,'Comm_vacancy-LA_data'!$B:$B,'Comm_vacancy-inputs_1'!$B2660)</f>
        <v>4884</v>
      </c>
      <c r="E2660" s="72">
        <f>SUMIFS('Comm_vacancy-LA_data'!F:F,'Comm_vacancy-LA_data'!$D:$D,'Comm_vacancy-inputs_1'!$C2660,'Comm_vacancy-LA_data'!$B:$B,'Comm_vacancy-inputs_1'!$B2660)</f>
        <v>634</v>
      </c>
      <c r="F2660" s="132">
        <f t="shared" si="82"/>
        <v>0.1298116298116298</v>
      </c>
      <c r="G2660" s="108">
        <f t="shared" si="83"/>
        <v>43831</v>
      </c>
    </row>
    <row r="2661" spans="1:7" x14ac:dyDescent="0.35">
      <c r="A2661" s="72" t="s">
        <v>668</v>
      </c>
      <c r="B2661" s="72" t="s">
        <v>669</v>
      </c>
      <c r="C2661" s="72" t="s">
        <v>1095</v>
      </c>
      <c r="D2661" s="72">
        <f>SUMIFS('Comm_vacancy-LA_data'!E:E,'Comm_vacancy-LA_data'!$D:$D,'Comm_vacancy-inputs_1'!$C2661,'Comm_vacancy-LA_data'!$B:$B,'Comm_vacancy-inputs_1'!$B2661)</f>
        <v>4807</v>
      </c>
      <c r="E2661" s="72">
        <f>SUMIFS('Comm_vacancy-LA_data'!F:F,'Comm_vacancy-LA_data'!$D:$D,'Comm_vacancy-inputs_1'!$C2661,'Comm_vacancy-LA_data'!$B:$B,'Comm_vacancy-inputs_1'!$B2661)</f>
        <v>645</v>
      </c>
      <c r="F2661" s="132">
        <f t="shared" si="82"/>
        <v>0.13417932182234241</v>
      </c>
      <c r="G2661" s="108">
        <f t="shared" si="83"/>
        <v>43739</v>
      </c>
    </row>
    <row r="2662" spans="1:7" x14ac:dyDescent="0.35">
      <c r="A2662" s="72" t="s">
        <v>668</v>
      </c>
      <c r="B2662" s="72" t="s">
        <v>669</v>
      </c>
      <c r="C2662" s="72" t="s">
        <v>1096</v>
      </c>
      <c r="D2662" s="72">
        <f>SUMIFS('Comm_vacancy-LA_data'!E:E,'Comm_vacancy-LA_data'!$D:$D,'Comm_vacancy-inputs_1'!$C2662,'Comm_vacancy-LA_data'!$B:$B,'Comm_vacancy-inputs_1'!$B2662)</f>
        <v>4784</v>
      </c>
      <c r="E2662" s="72">
        <f>SUMIFS('Comm_vacancy-LA_data'!F:F,'Comm_vacancy-LA_data'!$D:$D,'Comm_vacancy-inputs_1'!$C2662,'Comm_vacancy-LA_data'!$B:$B,'Comm_vacancy-inputs_1'!$B2662)</f>
        <v>801</v>
      </c>
      <c r="F2662" s="132">
        <f t="shared" si="82"/>
        <v>0.16743311036789299</v>
      </c>
      <c r="G2662" s="108">
        <f t="shared" si="83"/>
        <v>43647</v>
      </c>
    </row>
    <row r="2663" spans="1:7" x14ac:dyDescent="0.35">
      <c r="A2663" s="72" t="s">
        <v>668</v>
      </c>
      <c r="B2663" s="72" t="s">
        <v>669</v>
      </c>
      <c r="C2663" s="72" t="s">
        <v>1097</v>
      </c>
      <c r="D2663" s="72">
        <f>SUMIFS('Comm_vacancy-LA_data'!E:E,'Comm_vacancy-LA_data'!$D:$D,'Comm_vacancy-inputs_1'!$C2663,'Comm_vacancy-LA_data'!$B:$B,'Comm_vacancy-inputs_1'!$B2663)</f>
        <v>4755</v>
      </c>
      <c r="E2663" s="72">
        <f>SUMIFS('Comm_vacancy-LA_data'!F:F,'Comm_vacancy-LA_data'!$D:$D,'Comm_vacancy-inputs_1'!$C2663,'Comm_vacancy-LA_data'!$B:$B,'Comm_vacancy-inputs_1'!$B2663)</f>
        <v>649</v>
      </c>
      <c r="F2663" s="132">
        <f t="shared" si="82"/>
        <v>0.13648790746582545</v>
      </c>
      <c r="G2663" s="108">
        <f t="shared" si="83"/>
        <v>43556</v>
      </c>
    </row>
    <row r="2664" spans="1:7" x14ac:dyDescent="0.35">
      <c r="A2664" s="72" t="s">
        <v>668</v>
      </c>
      <c r="B2664" s="72" t="s">
        <v>669</v>
      </c>
      <c r="C2664" s="72" t="s">
        <v>1098</v>
      </c>
      <c r="D2664" s="72">
        <f>SUMIFS('Comm_vacancy-LA_data'!E:E,'Comm_vacancy-LA_data'!$D:$D,'Comm_vacancy-inputs_1'!$C2664,'Comm_vacancy-LA_data'!$B:$B,'Comm_vacancy-inputs_1'!$B2664)</f>
        <v>4694</v>
      </c>
      <c r="E2664" s="72">
        <f>SUMIFS('Comm_vacancy-LA_data'!F:F,'Comm_vacancy-LA_data'!$D:$D,'Comm_vacancy-inputs_1'!$C2664,'Comm_vacancy-LA_data'!$B:$B,'Comm_vacancy-inputs_1'!$B2664)</f>
        <v>656</v>
      </c>
      <c r="F2664" s="132">
        <f t="shared" si="82"/>
        <v>0.13975287601193012</v>
      </c>
      <c r="G2664" s="108">
        <f t="shared" si="83"/>
        <v>43466</v>
      </c>
    </row>
    <row r="2665" spans="1:7" x14ac:dyDescent="0.35">
      <c r="A2665" s="72" t="s">
        <v>668</v>
      </c>
      <c r="B2665" s="72" t="s">
        <v>669</v>
      </c>
      <c r="C2665" s="72" t="s">
        <v>1099</v>
      </c>
      <c r="D2665" s="72">
        <f>SUMIFS('Comm_vacancy-LA_data'!E:E,'Comm_vacancy-LA_data'!$D:$D,'Comm_vacancy-inputs_1'!$C2665,'Comm_vacancy-LA_data'!$B:$B,'Comm_vacancy-inputs_1'!$B2665)</f>
        <v>4812</v>
      </c>
      <c r="E2665" s="72">
        <f>SUMIFS('Comm_vacancy-LA_data'!F:F,'Comm_vacancy-LA_data'!$D:$D,'Comm_vacancy-inputs_1'!$C2665,'Comm_vacancy-LA_data'!$B:$B,'Comm_vacancy-inputs_1'!$B2665)</f>
        <v>727</v>
      </c>
      <c r="F2665" s="132">
        <f t="shared" si="82"/>
        <v>0.15108063175394845</v>
      </c>
      <c r="G2665" s="108">
        <f t="shared" si="83"/>
        <v>43374</v>
      </c>
    </row>
    <row r="2666" spans="1:7" x14ac:dyDescent="0.35">
      <c r="A2666" s="72" t="s">
        <v>670</v>
      </c>
      <c r="B2666" s="72" t="s">
        <v>671</v>
      </c>
      <c r="C2666" s="72" t="s">
        <v>1088</v>
      </c>
      <c r="D2666" s="72">
        <f>SUMIFS('Comm_vacancy-LA_data'!E:E,'Comm_vacancy-LA_data'!$D:$D,'Comm_vacancy-inputs_1'!$C2666,'Comm_vacancy-LA_data'!$B:$B,'Comm_vacancy-inputs_1'!$B2666)</f>
        <v>5320</v>
      </c>
      <c r="E2666" s="72">
        <f>SUMIFS('Comm_vacancy-LA_data'!F:F,'Comm_vacancy-LA_data'!$D:$D,'Comm_vacancy-inputs_1'!$C2666,'Comm_vacancy-LA_data'!$B:$B,'Comm_vacancy-inputs_1'!$B2666)</f>
        <v>25</v>
      </c>
      <c r="F2666" s="132">
        <f t="shared" si="82"/>
        <v>4.6992481203007516E-3</v>
      </c>
      <c r="G2666" s="108">
        <f t="shared" si="83"/>
        <v>44378</v>
      </c>
    </row>
    <row r="2667" spans="1:7" x14ac:dyDescent="0.35">
      <c r="A2667" s="72" t="s">
        <v>670</v>
      </c>
      <c r="B2667" s="72" t="s">
        <v>671</v>
      </c>
      <c r="C2667" s="72" t="s">
        <v>1089</v>
      </c>
      <c r="D2667" s="72">
        <f>SUMIFS('Comm_vacancy-LA_data'!E:E,'Comm_vacancy-LA_data'!$D:$D,'Comm_vacancy-inputs_1'!$C2667,'Comm_vacancy-LA_data'!$B:$B,'Comm_vacancy-inputs_1'!$B2667)</f>
        <v>5312</v>
      </c>
      <c r="E2667" s="72">
        <f>SUMIFS('Comm_vacancy-LA_data'!F:F,'Comm_vacancy-LA_data'!$D:$D,'Comm_vacancy-inputs_1'!$C2667,'Comm_vacancy-LA_data'!$B:$B,'Comm_vacancy-inputs_1'!$B2667)</f>
        <v>55</v>
      </c>
      <c r="F2667" s="132">
        <f t="shared" si="82"/>
        <v>1.0353915662650603E-2</v>
      </c>
      <c r="G2667" s="108">
        <f t="shared" si="83"/>
        <v>44287</v>
      </c>
    </row>
    <row r="2668" spans="1:7" x14ac:dyDescent="0.35">
      <c r="A2668" s="72" t="s">
        <v>670</v>
      </c>
      <c r="B2668" s="72" t="s">
        <v>671</v>
      </c>
      <c r="C2668" s="72" t="s">
        <v>1090</v>
      </c>
      <c r="D2668" s="72">
        <f>SUMIFS('Comm_vacancy-LA_data'!E:E,'Comm_vacancy-LA_data'!$D:$D,'Comm_vacancy-inputs_1'!$C2668,'Comm_vacancy-LA_data'!$B:$B,'Comm_vacancy-inputs_1'!$B2668)</f>
        <v>5318</v>
      </c>
      <c r="E2668" s="72">
        <f>SUMIFS('Comm_vacancy-LA_data'!F:F,'Comm_vacancy-LA_data'!$D:$D,'Comm_vacancy-inputs_1'!$C2668,'Comm_vacancy-LA_data'!$B:$B,'Comm_vacancy-inputs_1'!$B2668)</f>
        <v>55</v>
      </c>
      <c r="F2668" s="132">
        <f t="shared" si="82"/>
        <v>1.0342233922527266E-2</v>
      </c>
      <c r="G2668" s="108">
        <f t="shared" si="83"/>
        <v>44197</v>
      </c>
    </row>
    <row r="2669" spans="1:7" x14ac:dyDescent="0.35">
      <c r="A2669" s="72" t="s">
        <v>670</v>
      </c>
      <c r="B2669" s="72" t="s">
        <v>671</v>
      </c>
      <c r="C2669" s="72" t="s">
        <v>1091</v>
      </c>
      <c r="D2669" s="72">
        <f>SUMIFS('Comm_vacancy-LA_data'!E:E,'Comm_vacancy-LA_data'!$D:$D,'Comm_vacancy-inputs_1'!$C2669,'Comm_vacancy-LA_data'!$B:$B,'Comm_vacancy-inputs_1'!$B2669)</f>
        <v>5275</v>
      </c>
      <c r="E2669" s="72">
        <f>SUMIFS('Comm_vacancy-LA_data'!F:F,'Comm_vacancy-LA_data'!$D:$D,'Comm_vacancy-inputs_1'!$C2669,'Comm_vacancy-LA_data'!$B:$B,'Comm_vacancy-inputs_1'!$B2669)</f>
        <v>56</v>
      </c>
      <c r="F2669" s="132">
        <f t="shared" si="82"/>
        <v>1.0616113744075829E-2</v>
      </c>
      <c r="G2669" s="108">
        <f t="shared" si="83"/>
        <v>44105</v>
      </c>
    </row>
    <row r="2670" spans="1:7" x14ac:dyDescent="0.35">
      <c r="A2670" s="72" t="s">
        <v>670</v>
      </c>
      <c r="B2670" s="72" t="s">
        <v>671</v>
      </c>
      <c r="C2670" s="72" t="s">
        <v>1092</v>
      </c>
      <c r="D2670" s="72">
        <f>SUMIFS('Comm_vacancy-LA_data'!E:E,'Comm_vacancy-LA_data'!$D:$D,'Comm_vacancy-inputs_1'!$C2670,'Comm_vacancy-LA_data'!$B:$B,'Comm_vacancy-inputs_1'!$B2670)</f>
        <v>5276</v>
      </c>
      <c r="E2670" s="72">
        <f>SUMIFS('Comm_vacancy-LA_data'!F:F,'Comm_vacancy-LA_data'!$D:$D,'Comm_vacancy-inputs_1'!$C2670,'Comm_vacancy-LA_data'!$B:$B,'Comm_vacancy-inputs_1'!$B2670)</f>
        <v>57</v>
      </c>
      <c r="F2670" s="132">
        <f t="shared" si="82"/>
        <v>1.0803639120545869E-2</v>
      </c>
      <c r="G2670" s="108">
        <f t="shared" si="83"/>
        <v>44013</v>
      </c>
    </row>
    <row r="2671" spans="1:7" x14ac:dyDescent="0.35">
      <c r="A2671" s="72" t="s">
        <v>670</v>
      </c>
      <c r="B2671" s="72" t="s">
        <v>671</v>
      </c>
      <c r="C2671" s="72" t="s">
        <v>1093</v>
      </c>
      <c r="D2671" s="72">
        <f>SUMIFS('Comm_vacancy-LA_data'!E:E,'Comm_vacancy-LA_data'!$D:$D,'Comm_vacancy-inputs_1'!$C2671,'Comm_vacancy-LA_data'!$B:$B,'Comm_vacancy-inputs_1'!$B2671)</f>
        <v>5245</v>
      </c>
      <c r="E2671" s="72">
        <f>SUMIFS('Comm_vacancy-LA_data'!F:F,'Comm_vacancy-LA_data'!$D:$D,'Comm_vacancy-inputs_1'!$C2671,'Comm_vacancy-LA_data'!$B:$B,'Comm_vacancy-inputs_1'!$B2671)</f>
        <v>58</v>
      </c>
      <c r="F2671" s="132">
        <f t="shared" si="82"/>
        <v>1.105815061963775E-2</v>
      </c>
      <c r="G2671" s="108">
        <f t="shared" si="83"/>
        <v>43922</v>
      </c>
    </row>
    <row r="2672" spans="1:7" x14ac:dyDescent="0.35">
      <c r="A2672" s="72" t="s">
        <v>670</v>
      </c>
      <c r="B2672" s="72" t="s">
        <v>671</v>
      </c>
      <c r="C2672" s="72" t="s">
        <v>1094</v>
      </c>
      <c r="D2672" s="72">
        <f>SUMIFS('Comm_vacancy-LA_data'!E:E,'Comm_vacancy-LA_data'!$D:$D,'Comm_vacancy-inputs_1'!$C2672,'Comm_vacancy-LA_data'!$B:$B,'Comm_vacancy-inputs_1'!$B2672)</f>
        <v>5206</v>
      </c>
      <c r="E2672" s="72">
        <f>SUMIFS('Comm_vacancy-LA_data'!F:F,'Comm_vacancy-LA_data'!$D:$D,'Comm_vacancy-inputs_1'!$C2672,'Comm_vacancy-LA_data'!$B:$B,'Comm_vacancy-inputs_1'!$B2672)</f>
        <v>208</v>
      </c>
      <c r="F2672" s="132">
        <f t="shared" si="82"/>
        <v>3.9953899346907414E-2</v>
      </c>
      <c r="G2672" s="108">
        <f t="shared" si="83"/>
        <v>43831</v>
      </c>
    </row>
    <row r="2673" spans="1:7" x14ac:dyDescent="0.35">
      <c r="A2673" s="72" t="s">
        <v>670</v>
      </c>
      <c r="B2673" s="72" t="s">
        <v>671</v>
      </c>
      <c r="C2673" s="72" t="s">
        <v>1095</v>
      </c>
      <c r="D2673" s="72">
        <f>SUMIFS('Comm_vacancy-LA_data'!E:E,'Comm_vacancy-LA_data'!$D:$D,'Comm_vacancy-inputs_1'!$C2673,'Comm_vacancy-LA_data'!$B:$B,'Comm_vacancy-inputs_1'!$B2673)</f>
        <v>5172</v>
      </c>
      <c r="E2673" s="72">
        <f>SUMIFS('Comm_vacancy-LA_data'!F:F,'Comm_vacancy-LA_data'!$D:$D,'Comm_vacancy-inputs_1'!$C2673,'Comm_vacancy-LA_data'!$B:$B,'Comm_vacancy-inputs_1'!$B2673)</f>
        <v>193</v>
      </c>
      <c r="F2673" s="132">
        <f t="shared" si="82"/>
        <v>3.7316318638824439E-2</v>
      </c>
      <c r="G2673" s="108">
        <f t="shared" si="83"/>
        <v>43739</v>
      </c>
    </row>
    <row r="2674" spans="1:7" x14ac:dyDescent="0.35">
      <c r="A2674" s="72" t="s">
        <v>670</v>
      </c>
      <c r="B2674" s="72" t="s">
        <v>671</v>
      </c>
      <c r="C2674" s="72" t="s">
        <v>1096</v>
      </c>
      <c r="D2674" s="72">
        <f>SUMIFS('Comm_vacancy-LA_data'!E:E,'Comm_vacancy-LA_data'!$D:$D,'Comm_vacancy-inputs_1'!$C2674,'Comm_vacancy-LA_data'!$B:$B,'Comm_vacancy-inputs_1'!$B2674)</f>
        <v>5176</v>
      </c>
      <c r="E2674" s="72">
        <f>SUMIFS('Comm_vacancy-LA_data'!F:F,'Comm_vacancy-LA_data'!$D:$D,'Comm_vacancy-inputs_1'!$C2674,'Comm_vacancy-LA_data'!$B:$B,'Comm_vacancy-inputs_1'!$B2674)</f>
        <v>193</v>
      </c>
      <c r="F2674" s="132">
        <f t="shared" si="82"/>
        <v>3.7287480680061824E-2</v>
      </c>
      <c r="G2674" s="108">
        <f t="shared" si="83"/>
        <v>43647</v>
      </c>
    </row>
    <row r="2675" spans="1:7" x14ac:dyDescent="0.35">
      <c r="A2675" s="72" t="s">
        <v>670</v>
      </c>
      <c r="B2675" s="72" t="s">
        <v>671</v>
      </c>
      <c r="C2675" s="72" t="s">
        <v>1097</v>
      </c>
      <c r="D2675" s="72">
        <f>SUMIFS('Comm_vacancy-LA_data'!E:E,'Comm_vacancy-LA_data'!$D:$D,'Comm_vacancy-inputs_1'!$C2675,'Comm_vacancy-LA_data'!$B:$B,'Comm_vacancy-inputs_1'!$B2675)</f>
        <v>5160</v>
      </c>
      <c r="E2675" s="72">
        <f>SUMIFS('Comm_vacancy-LA_data'!F:F,'Comm_vacancy-LA_data'!$D:$D,'Comm_vacancy-inputs_1'!$C2675,'Comm_vacancy-LA_data'!$B:$B,'Comm_vacancy-inputs_1'!$B2675)</f>
        <v>196</v>
      </c>
      <c r="F2675" s="132">
        <f t="shared" si="82"/>
        <v>3.7984496124031007E-2</v>
      </c>
      <c r="G2675" s="108">
        <f t="shared" si="83"/>
        <v>43556</v>
      </c>
    </row>
    <row r="2676" spans="1:7" x14ac:dyDescent="0.35">
      <c r="A2676" s="72" t="s">
        <v>670</v>
      </c>
      <c r="B2676" s="72" t="s">
        <v>671</v>
      </c>
      <c r="C2676" s="72" t="s">
        <v>1098</v>
      </c>
      <c r="D2676" s="72">
        <f>SUMIFS('Comm_vacancy-LA_data'!E:E,'Comm_vacancy-LA_data'!$D:$D,'Comm_vacancy-inputs_1'!$C2676,'Comm_vacancy-LA_data'!$B:$B,'Comm_vacancy-inputs_1'!$B2676)</f>
        <v>5082</v>
      </c>
      <c r="E2676" s="72">
        <f>SUMIFS('Comm_vacancy-LA_data'!F:F,'Comm_vacancy-LA_data'!$D:$D,'Comm_vacancy-inputs_1'!$C2676,'Comm_vacancy-LA_data'!$B:$B,'Comm_vacancy-inputs_1'!$B2676)</f>
        <v>209</v>
      </c>
      <c r="F2676" s="132">
        <f t="shared" si="82"/>
        <v>4.1125541125541128E-2</v>
      </c>
      <c r="G2676" s="108">
        <f t="shared" si="83"/>
        <v>43466</v>
      </c>
    </row>
    <row r="2677" spans="1:7" x14ac:dyDescent="0.35">
      <c r="A2677" s="72" t="s">
        <v>670</v>
      </c>
      <c r="B2677" s="72" t="s">
        <v>671</v>
      </c>
      <c r="C2677" s="72" t="s">
        <v>1099</v>
      </c>
      <c r="D2677" s="72">
        <f>SUMIFS('Comm_vacancy-LA_data'!E:E,'Comm_vacancy-LA_data'!$D:$D,'Comm_vacancy-inputs_1'!$C2677,'Comm_vacancy-LA_data'!$B:$B,'Comm_vacancy-inputs_1'!$B2677)</f>
        <v>5396</v>
      </c>
      <c r="E2677" s="72">
        <f>SUMIFS('Comm_vacancy-LA_data'!F:F,'Comm_vacancy-LA_data'!$D:$D,'Comm_vacancy-inputs_1'!$C2677,'Comm_vacancy-LA_data'!$B:$B,'Comm_vacancy-inputs_1'!$B2677)</f>
        <v>219</v>
      </c>
      <c r="F2677" s="132">
        <f t="shared" si="82"/>
        <v>4.0585618977020017E-2</v>
      </c>
      <c r="G2677" s="108">
        <f t="shared" si="83"/>
        <v>43374</v>
      </c>
    </row>
    <row r="2678" spans="1:7" x14ac:dyDescent="0.35">
      <c r="A2678" s="72" t="s">
        <v>672</v>
      </c>
      <c r="B2678" s="72" t="s">
        <v>673</v>
      </c>
      <c r="C2678" s="72" t="s">
        <v>1088</v>
      </c>
      <c r="D2678" s="72">
        <f>SUMIFS('Comm_vacancy-LA_data'!E:E,'Comm_vacancy-LA_data'!$D:$D,'Comm_vacancy-inputs_1'!$C2678,'Comm_vacancy-LA_data'!$B:$B,'Comm_vacancy-inputs_1'!$B2678)</f>
        <v>3699</v>
      </c>
      <c r="E2678" s="72">
        <f>SUMIFS('Comm_vacancy-LA_data'!F:F,'Comm_vacancy-LA_data'!$D:$D,'Comm_vacancy-inputs_1'!$C2678,'Comm_vacancy-LA_data'!$B:$B,'Comm_vacancy-inputs_1'!$B2678)</f>
        <v>144</v>
      </c>
      <c r="F2678" s="132">
        <f t="shared" si="82"/>
        <v>3.8929440389294405E-2</v>
      </c>
      <c r="G2678" s="108">
        <f t="shared" si="83"/>
        <v>44378</v>
      </c>
    </row>
    <row r="2679" spans="1:7" x14ac:dyDescent="0.35">
      <c r="A2679" s="72" t="s">
        <v>672</v>
      </c>
      <c r="B2679" s="72" t="s">
        <v>673</v>
      </c>
      <c r="C2679" s="72" t="s">
        <v>1089</v>
      </c>
      <c r="D2679" s="72">
        <f>SUMIFS('Comm_vacancy-LA_data'!E:E,'Comm_vacancy-LA_data'!$D:$D,'Comm_vacancy-inputs_1'!$C2679,'Comm_vacancy-LA_data'!$B:$B,'Comm_vacancy-inputs_1'!$B2679)</f>
        <v>3696</v>
      </c>
      <c r="E2679" s="72">
        <f>SUMIFS('Comm_vacancy-LA_data'!F:F,'Comm_vacancy-LA_data'!$D:$D,'Comm_vacancy-inputs_1'!$C2679,'Comm_vacancy-LA_data'!$B:$B,'Comm_vacancy-inputs_1'!$B2679)</f>
        <v>160</v>
      </c>
      <c r="F2679" s="132">
        <f t="shared" si="82"/>
        <v>4.3290043290043288E-2</v>
      </c>
      <c r="G2679" s="108">
        <f t="shared" si="83"/>
        <v>44287</v>
      </c>
    </row>
    <row r="2680" spans="1:7" x14ac:dyDescent="0.35">
      <c r="A2680" s="72" t="s">
        <v>672</v>
      </c>
      <c r="B2680" s="72" t="s">
        <v>673</v>
      </c>
      <c r="C2680" s="72" t="s">
        <v>1090</v>
      </c>
      <c r="D2680" s="72">
        <f>SUMIFS('Comm_vacancy-LA_data'!E:E,'Comm_vacancy-LA_data'!$D:$D,'Comm_vacancy-inputs_1'!$C2680,'Comm_vacancy-LA_data'!$B:$B,'Comm_vacancy-inputs_1'!$B2680)</f>
        <v>3700</v>
      </c>
      <c r="E2680" s="72">
        <f>SUMIFS('Comm_vacancy-LA_data'!F:F,'Comm_vacancy-LA_data'!$D:$D,'Comm_vacancy-inputs_1'!$C2680,'Comm_vacancy-LA_data'!$B:$B,'Comm_vacancy-inputs_1'!$B2680)</f>
        <v>171</v>
      </c>
      <c r="F2680" s="132">
        <f t="shared" si="82"/>
        <v>4.6216216216216216E-2</v>
      </c>
      <c r="G2680" s="108">
        <f t="shared" si="83"/>
        <v>44197</v>
      </c>
    </row>
    <row r="2681" spans="1:7" x14ac:dyDescent="0.35">
      <c r="A2681" s="72" t="s">
        <v>672</v>
      </c>
      <c r="B2681" s="72" t="s">
        <v>673</v>
      </c>
      <c r="C2681" s="72" t="s">
        <v>1091</v>
      </c>
      <c r="D2681" s="72">
        <f>SUMIFS('Comm_vacancy-LA_data'!E:E,'Comm_vacancy-LA_data'!$D:$D,'Comm_vacancy-inputs_1'!$C2681,'Comm_vacancy-LA_data'!$B:$B,'Comm_vacancy-inputs_1'!$B2681)</f>
        <v>3686</v>
      </c>
      <c r="E2681" s="72">
        <f>SUMIFS('Comm_vacancy-LA_data'!F:F,'Comm_vacancy-LA_data'!$D:$D,'Comm_vacancy-inputs_1'!$C2681,'Comm_vacancy-LA_data'!$B:$B,'Comm_vacancy-inputs_1'!$B2681)</f>
        <v>142</v>
      </c>
      <c r="F2681" s="132">
        <f t="shared" si="82"/>
        <v>3.8524145415084102E-2</v>
      </c>
      <c r="G2681" s="108">
        <f t="shared" si="83"/>
        <v>44105</v>
      </c>
    </row>
    <row r="2682" spans="1:7" x14ac:dyDescent="0.35">
      <c r="A2682" s="72" t="s">
        <v>672</v>
      </c>
      <c r="B2682" s="72" t="s">
        <v>673</v>
      </c>
      <c r="C2682" s="72" t="s">
        <v>1092</v>
      </c>
      <c r="D2682" s="72">
        <f>SUMIFS('Comm_vacancy-LA_data'!E:E,'Comm_vacancy-LA_data'!$D:$D,'Comm_vacancy-inputs_1'!$C2682,'Comm_vacancy-LA_data'!$B:$B,'Comm_vacancy-inputs_1'!$B2682)</f>
        <v>3663</v>
      </c>
      <c r="E2682" s="72">
        <f>SUMIFS('Comm_vacancy-LA_data'!F:F,'Comm_vacancy-LA_data'!$D:$D,'Comm_vacancy-inputs_1'!$C2682,'Comm_vacancy-LA_data'!$B:$B,'Comm_vacancy-inputs_1'!$B2682)</f>
        <v>147</v>
      </c>
      <c r="F2682" s="132">
        <f t="shared" si="82"/>
        <v>4.013104013104013E-2</v>
      </c>
      <c r="G2682" s="108">
        <f t="shared" si="83"/>
        <v>44013</v>
      </c>
    </row>
    <row r="2683" spans="1:7" x14ac:dyDescent="0.35">
      <c r="A2683" s="72" t="s">
        <v>672</v>
      </c>
      <c r="B2683" s="72" t="s">
        <v>673</v>
      </c>
      <c r="C2683" s="72" t="s">
        <v>1093</v>
      </c>
      <c r="D2683" s="72">
        <f>SUMIFS('Comm_vacancy-LA_data'!E:E,'Comm_vacancy-LA_data'!$D:$D,'Comm_vacancy-inputs_1'!$C2683,'Comm_vacancy-LA_data'!$B:$B,'Comm_vacancy-inputs_1'!$B2683)</f>
        <v>3624</v>
      </c>
      <c r="E2683" s="72">
        <f>SUMIFS('Comm_vacancy-LA_data'!F:F,'Comm_vacancy-LA_data'!$D:$D,'Comm_vacancy-inputs_1'!$C2683,'Comm_vacancy-LA_data'!$B:$B,'Comm_vacancy-inputs_1'!$B2683)</f>
        <v>181</v>
      </c>
      <c r="F2683" s="132">
        <f t="shared" si="82"/>
        <v>4.9944812362030903E-2</v>
      </c>
      <c r="G2683" s="108">
        <f t="shared" si="83"/>
        <v>43922</v>
      </c>
    </row>
    <row r="2684" spans="1:7" x14ac:dyDescent="0.35">
      <c r="A2684" s="72" t="s">
        <v>672</v>
      </c>
      <c r="B2684" s="72" t="s">
        <v>673</v>
      </c>
      <c r="C2684" s="72" t="s">
        <v>1094</v>
      </c>
      <c r="D2684" s="72">
        <f>SUMIFS('Comm_vacancy-LA_data'!E:E,'Comm_vacancy-LA_data'!$D:$D,'Comm_vacancy-inputs_1'!$C2684,'Comm_vacancy-LA_data'!$B:$B,'Comm_vacancy-inputs_1'!$B2684)</f>
        <v>3607</v>
      </c>
      <c r="E2684" s="72">
        <f>SUMIFS('Comm_vacancy-LA_data'!F:F,'Comm_vacancy-LA_data'!$D:$D,'Comm_vacancy-inputs_1'!$C2684,'Comm_vacancy-LA_data'!$B:$B,'Comm_vacancy-inputs_1'!$B2684)</f>
        <v>170</v>
      </c>
      <c r="F2684" s="132">
        <f t="shared" si="82"/>
        <v>4.7130579428888271E-2</v>
      </c>
      <c r="G2684" s="108">
        <f t="shared" si="83"/>
        <v>43831</v>
      </c>
    </row>
    <row r="2685" spans="1:7" x14ac:dyDescent="0.35">
      <c r="A2685" s="72" t="s">
        <v>672</v>
      </c>
      <c r="B2685" s="72" t="s">
        <v>673</v>
      </c>
      <c r="C2685" s="72" t="s">
        <v>1095</v>
      </c>
      <c r="D2685" s="72">
        <f>SUMIFS('Comm_vacancy-LA_data'!E:E,'Comm_vacancy-LA_data'!$D:$D,'Comm_vacancy-inputs_1'!$C2685,'Comm_vacancy-LA_data'!$B:$B,'Comm_vacancy-inputs_1'!$B2685)</f>
        <v>3587</v>
      </c>
      <c r="E2685" s="72">
        <f>SUMIFS('Comm_vacancy-LA_data'!F:F,'Comm_vacancy-LA_data'!$D:$D,'Comm_vacancy-inputs_1'!$C2685,'Comm_vacancy-LA_data'!$B:$B,'Comm_vacancy-inputs_1'!$B2685)</f>
        <v>153</v>
      </c>
      <c r="F2685" s="132">
        <f t="shared" si="82"/>
        <v>4.2654028436018961E-2</v>
      </c>
      <c r="G2685" s="108">
        <f t="shared" si="83"/>
        <v>43739</v>
      </c>
    </row>
    <row r="2686" spans="1:7" x14ac:dyDescent="0.35">
      <c r="A2686" s="72" t="s">
        <v>672</v>
      </c>
      <c r="B2686" s="72" t="s">
        <v>673</v>
      </c>
      <c r="C2686" s="72" t="s">
        <v>1096</v>
      </c>
      <c r="D2686" s="72">
        <f>SUMIFS('Comm_vacancy-LA_data'!E:E,'Comm_vacancy-LA_data'!$D:$D,'Comm_vacancy-inputs_1'!$C2686,'Comm_vacancy-LA_data'!$B:$B,'Comm_vacancy-inputs_1'!$B2686)</f>
        <v>3577</v>
      </c>
      <c r="E2686" s="72">
        <f>SUMIFS('Comm_vacancy-LA_data'!F:F,'Comm_vacancy-LA_data'!$D:$D,'Comm_vacancy-inputs_1'!$C2686,'Comm_vacancy-LA_data'!$B:$B,'Comm_vacancy-inputs_1'!$B2686)</f>
        <v>181</v>
      </c>
      <c r="F2686" s="132">
        <f t="shared" si="82"/>
        <v>5.060106234274532E-2</v>
      </c>
      <c r="G2686" s="108">
        <f t="shared" si="83"/>
        <v>43647</v>
      </c>
    </row>
    <row r="2687" spans="1:7" x14ac:dyDescent="0.35">
      <c r="A2687" s="72" t="s">
        <v>672</v>
      </c>
      <c r="B2687" s="72" t="s">
        <v>673</v>
      </c>
      <c r="C2687" s="72" t="s">
        <v>1097</v>
      </c>
      <c r="D2687" s="72">
        <f>SUMIFS('Comm_vacancy-LA_data'!E:E,'Comm_vacancy-LA_data'!$D:$D,'Comm_vacancy-inputs_1'!$C2687,'Comm_vacancy-LA_data'!$B:$B,'Comm_vacancy-inputs_1'!$B2687)</f>
        <v>3570</v>
      </c>
      <c r="E2687" s="72">
        <f>SUMIFS('Comm_vacancy-LA_data'!F:F,'Comm_vacancy-LA_data'!$D:$D,'Comm_vacancy-inputs_1'!$C2687,'Comm_vacancy-LA_data'!$B:$B,'Comm_vacancy-inputs_1'!$B2687)</f>
        <v>169</v>
      </c>
      <c r="F2687" s="132">
        <f t="shared" si="82"/>
        <v>4.733893557422969E-2</v>
      </c>
      <c r="G2687" s="108">
        <f t="shared" si="83"/>
        <v>43556</v>
      </c>
    </row>
    <row r="2688" spans="1:7" x14ac:dyDescent="0.35">
      <c r="A2688" s="72" t="s">
        <v>672</v>
      </c>
      <c r="B2688" s="72" t="s">
        <v>673</v>
      </c>
      <c r="C2688" s="72" t="s">
        <v>1098</v>
      </c>
      <c r="D2688" s="72">
        <f>SUMIFS('Comm_vacancy-LA_data'!E:E,'Comm_vacancy-LA_data'!$D:$D,'Comm_vacancy-inputs_1'!$C2688,'Comm_vacancy-LA_data'!$B:$B,'Comm_vacancy-inputs_1'!$B2688)</f>
        <v>3487</v>
      </c>
      <c r="E2688" s="72">
        <f>SUMIFS('Comm_vacancy-LA_data'!F:F,'Comm_vacancy-LA_data'!$D:$D,'Comm_vacancy-inputs_1'!$C2688,'Comm_vacancy-LA_data'!$B:$B,'Comm_vacancy-inputs_1'!$B2688)</f>
        <v>72</v>
      </c>
      <c r="F2688" s="132">
        <f t="shared" si="82"/>
        <v>2.0648121594493835E-2</v>
      </c>
      <c r="G2688" s="108">
        <f t="shared" si="83"/>
        <v>43466</v>
      </c>
    </row>
    <row r="2689" spans="1:7" x14ac:dyDescent="0.35">
      <c r="A2689" s="72" t="s">
        <v>672</v>
      </c>
      <c r="B2689" s="72" t="s">
        <v>673</v>
      </c>
      <c r="C2689" s="72" t="s">
        <v>1099</v>
      </c>
      <c r="D2689" s="72">
        <f>SUMIFS('Comm_vacancy-LA_data'!E:E,'Comm_vacancy-LA_data'!$D:$D,'Comm_vacancy-inputs_1'!$C2689,'Comm_vacancy-LA_data'!$B:$B,'Comm_vacancy-inputs_1'!$B2689)</f>
        <v>3597</v>
      </c>
      <c r="E2689" s="72">
        <f>SUMIFS('Comm_vacancy-LA_data'!F:F,'Comm_vacancy-LA_data'!$D:$D,'Comm_vacancy-inputs_1'!$C2689,'Comm_vacancy-LA_data'!$B:$B,'Comm_vacancy-inputs_1'!$B2689)</f>
        <v>2967</v>
      </c>
      <c r="F2689" s="132">
        <f t="shared" si="82"/>
        <v>0.82485404503753124</v>
      </c>
      <c r="G2689" s="108">
        <f t="shared" si="83"/>
        <v>43374</v>
      </c>
    </row>
    <row r="2690" spans="1:7" x14ac:dyDescent="0.35">
      <c r="A2690" s="72" t="s">
        <v>674</v>
      </c>
      <c r="B2690" s="72" t="s">
        <v>675</v>
      </c>
      <c r="C2690" s="72" t="s">
        <v>1088</v>
      </c>
      <c r="D2690" s="72">
        <f>SUMIFS('Comm_vacancy-LA_data'!E:E,'Comm_vacancy-LA_data'!$D:$D,'Comm_vacancy-inputs_1'!$C2690,'Comm_vacancy-LA_data'!$B:$B,'Comm_vacancy-inputs_1'!$B2690)</f>
        <v>2299</v>
      </c>
      <c r="E2690" s="72">
        <f>SUMIFS('Comm_vacancy-LA_data'!F:F,'Comm_vacancy-LA_data'!$D:$D,'Comm_vacancy-inputs_1'!$C2690,'Comm_vacancy-LA_data'!$B:$B,'Comm_vacancy-inputs_1'!$B2690)</f>
        <v>261</v>
      </c>
      <c r="F2690" s="132">
        <f t="shared" si="82"/>
        <v>0.11352762070465419</v>
      </c>
      <c r="G2690" s="108">
        <f t="shared" si="83"/>
        <v>44378</v>
      </c>
    </row>
    <row r="2691" spans="1:7" x14ac:dyDescent="0.35">
      <c r="A2691" s="72" t="s">
        <v>674</v>
      </c>
      <c r="B2691" s="72" t="s">
        <v>675</v>
      </c>
      <c r="C2691" s="72" t="s">
        <v>1089</v>
      </c>
      <c r="D2691" s="72">
        <f>SUMIFS('Comm_vacancy-LA_data'!E:E,'Comm_vacancy-LA_data'!$D:$D,'Comm_vacancy-inputs_1'!$C2691,'Comm_vacancy-LA_data'!$B:$B,'Comm_vacancy-inputs_1'!$B2691)</f>
        <v>2293</v>
      </c>
      <c r="E2691" s="72">
        <f>SUMIFS('Comm_vacancy-LA_data'!F:F,'Comm_vacancy-LA_data'!$D:$D,'Comm_vacancy-inputs_1'!$C2691,'Comm_vacancy-LA_data'!$B:$B,'Comm_vacancy-inputs_1'!$B2691)</f>
        <v>258</v>
      </c>
      <c r="F2691" s="132">
        <f t="shared" ref="F2691:F2754" si="84">IF(E2691&lt;&gt;0,E2691/D2691,"-")</f>
        <v>0.11251635412123855</v>
      </c>
      <c r="G2691" s="108">
        <f t="shared" ref="G2691:G2754" si="85">DATE(LEFT(C2691,4),RIGHT(LEFT(C2691,7),2),1)</f>
        <v>44287</v>
      </c>
    </row>
    <row r="2692" spans="1:7" x14ac:dyDescent="0.35">
      <c r="A2692" s="72" t="s">
        <v>674</v>
      </c>
      <c r="B2692" s="72" t="s">
        <v>675</v>
      </c>
      <c r="C2692" s="72" t="s">
        <v>1090</v>
      </c>
      <c r="D2692" s="72">
        <f>SUMIFS('Comm_vacancy-LA_data'!E:E,'Comm_vacancy-LA_data'!$D:$D,'Comm_vacancy-inputs_1'!$C2692,'Comm_vacancy-LA_data'!$B:$B,'Comm_vacancy-inputs_1'!$B2692)</f>
        <v>2303</v>
      </c>
      <c r="E2692" s="72">
        <f>SUMIFS('Comm_vacancy-LA_data'!F:F,'Comm_vacancy-LA_data'!$D:$D,'Comm_vacancy-inputs_1'!$C2692,'Comm_vacancy-LA_data'!$B:$B,'Comm_vacancy-inputs_1'!$B2692)</f>
        <v>266</v>
      </c>
      <c r="F2692" s="132">
        <f t="shared" si="84"/>
        <v>0.11550151975683891</v>
      </c>
      <c r="G2692" s="108">
        <f t="shared" si="85"/>
        <v>44197</v>
      </c>
    </row>
    <row r="2693" spans="1:7" x14ac:dyDescent="0.35">
      <c r="A2693" s="72" t="s">
        <v>674</v>
      </c>
      <c r="B2693" s="72" t="s">
        <v>675</v>
      </c>
      <c r="C2693" s="72" t="s">
        <v>1091</v>
      </c>
      <c r="D2693" s="72">
        <f>SUMIFS('Comm_vacancy-LA_data'!E:E,'Comm_vacancy-LA_data'!$D:$D,'Comm_vacancy-inputs_1'!$C2693,'Comm_vacancy-LA_data'!$B:$B,'Comm_vacancy-inputs_1'!$B2693)</f>
        <v>2299</v>
      </c>
      <c r="E2693" s="72">
        <f>SUMIFS('Comm_vacancy-LA_data'!F:F,'Comm_vacancy-LA_data'!$D:$D,'Comm_vacancy-inputs_1'!$C2693,'Comm_vacancy-LA_data'!$B:$B,'Comm_vacancy-inputs_1'!$B2693)</f>
        <v>266</v>
      </c>
      <c r="F2693" s="132">
        <f t="shared" si="84"/>
        <v>0.11570247933884298</v>
      </c>
      <c r="G2693" s="108">
        <f t="shared" si="85"/>
        <v>44105</v>
      </c>
    </row>
    <row r="2694" spans="1:7" x14ac:dyDescent="0.35">
      <c r="A2694" s="72" t="s">
        <v>674</v>
      </c>
      <c r="B2694" s="72" t="s">
        <v>675</v>
      </c>
      <c r="C2694" s="72" t="s">
        <v>1092</v>
      </c>
      <c r="D2694" s="72">
        <f>SUMIFS('Comm_vacancy-LA_data'!E:E,'Comm_vacancy-LA_data'!$D:$D,'Comm_vacancy-inputs_1'!$C2694,'Comm_vacancy-LA_data'!$B:$B,'Comm_vacancy-inputs_1'!$B2694)</f>
        <v>2329</v>
      </c>
      <c r="E2694" s="72">
        <f>SUMIFS('Comm_vacancy-LA_data'!F:F,'Comm_vacancy-LA_data'!$D:$D,'Comm_vacancy-inputs_1'!$C2694,'Comm_vacancy-LA_data'!$B:$B,'Comm_vacancy-inputs_1'!$B2694)</f>
        <v>303</v>
      </c>
      <c r="F2694" s="132">
        <f t="shared" si="84"/>
        <v>0.13009875483039932</v>
      </c>
      <c r="G2694" s="108">
        <f t="shared" si="85"/>
        <v>44013</v>
      </c>
    </row>
    <row r="2695" spans="1:7" x14ac:dyDescent="0.35">
      <c r="A2695" s="72" t="s">
        <v>674</v>
      </c>
      <c r="B2695" s="72" t="s">
        <v>675</v>
      </c>
      <c r="C2695" s="72" t="s">
        <v>1093</v>
      </c>
      <c r="D2695" s="72">
        <f>SUMIFS('Comm_vacancy-LA_data'!E:E,'Comm_vacancy-LA_data'!$D:$D,'Comm_vacancy-inputs_1'!$C2695,'Comm_vacancy-LA_data'!$B:$B,'Comm_vacancy-inputs_1'!$B2695)</f>
        <v>2332</v>
      </c>
      <c r="E2695" s="72">
        <f>SUMIFS('Comm_vacancy-LA_data'!F:F,'Comm_vacancy-LA_data'!$D:$D,'Comm_vacancy-inputs_1'!$C2695,'Comm_vacancy-LA_data'!$B:$B,'Comm_vacancy-inputs_1'!$B2695)</f>
        <v>292</v>
      </c>
      <c r="F2695" s="132">
        <f t="shared" si="84"/>
        <v>0.12521440823327615</v>
      </c>
      <c r="G2695" s="108">
        <f t="shared" si="85"/>
        <v>43922</v>
      </c>
    </row>
    <row r="2696" spans="1:7" x14ac:dyDescent="0.35">
      <c r="A2696" s="72" t="s">
        <v>674</v>
      </c>
      <c r="B2696" s="72" t="s">
        <v>675</v>
      </c>
      <c r="C2696" s="72" t="s">
        <v>1094</v>
      </c>
      <c r="D2696" s="72">
        <f>SUMIFS('Comm_vacancy-LA_data'!E:E,'Comm_vacancy-LA_data'!$D:$D,'Comm_vacancy-inputs_1'!$C2696,'Comm_vacancy-LA_data'!$B:$B,'Comm_vacancy-inputs_1'!$B2696)</f>
        <v>2321</v>
      </c>
      <c r="E2696" s="72">
        <f>SUMIFS('Comm_vacancy-LA_data'!F:F,'Comm_vacancy-LA_data'!$D:$D,'Comm_vacancy-inputs_1'!$C2696,'Comm_vacancy-LA_data'!$B:$B,'Comm_vacancy-inputs_1'!$B2696)</f>
        <v>294</v>
      </c>
      <c r="F2696" s="132">
        <f t="shared" si="84"/>
        <v>0.12666953899181388</v>
      </c>
      <c r="G2696" s="108">
        <f t="shared" si="85"/>
        <v>43831</v>
      </c>
    </row>
    <row r="2697" spans="1:7" x14ac:dyDescent="0.35">
      <c r="A2697" s="72" t="s">
        <v>674</v>
      </c>
      <c r="B2697" s="72" t="s">
        <v>675</v>
      </c>
      <c r="C2697" s="72" t="s">
        <v>1095</v>
      </c>
      <c r="D2697" s="72">
        <f>SUMIFS('Comm_vacancy-LA_data'!E:E,'Comm_vacancy-LA_data'!$D:$D,'Comm_vacancy-inputs_1'!$C2697,'Comm_vacancy-LA_data'!$B:$B,'Comm_vacancy-inputs_1'!$B2697)</f>
        <v>2304</v>
      </c>
      <c r="E2697" s="72">
        <f>SUMIFS('Comm_vacancy-LA_data'!F:F,'Comm_vacancy-LA_data'!$D:$D,'Comm_vacancy-inputs_1'!$C2697,'Comm_vacancy-LA_data'!$B:$B,'Comm_vacancy-inputs_1'!$B2697)</f>
        <v>301</v>
      </c>
      <c r="F2697" s="132">
        <f t="shared" si="84"/>
        <v>0.1306423611111111</v>
      </c>
      <c r="G2697" s="108">
        <f t="shared" si="85"/>
        <v>43739</v>
      </c>
    </row>
    <row r="2698" spans="1:7" x14ac:dyDescent="0.35">
      <c r="A2698" s="72" t="s">
        <v>674</v>
      </c>
      <c r="B2698" s="72" t="s">
        <v>675</v>
      </c>
      <c r="C2698" s="72" t="s">
        <v>1096</v>
      </c>
      <c r="D2698" s="72">
        <f>SUMIFS('Comm_vacancy-LA_data'!E:E,'Comm_vacancy-LA_data'!$D:$D,'Comm_vacancy-inputs_1'!$C2698,'Comm_vacancy-LA_data'!$B:$B,'Comm_vacancy-inputs_1'!$B2698)</f>
        <v>2303</v>
      </c>
      <c r="E2698" s="72">
        <f>SUMIFS('Comm_vacancy-LA_data'!F:F,'Comm_vacancy-LA_data'!$D:$D,'Comm_vacancy-inputs_1'!$C2698,'Comm_vacancy-LA_data'!$B:$B,'Comm_vacancy-inputs_1'!$B2698)</f>
        <v>274</v>
      </c>
      <c r="F2698" s="132">
        <f t="shared" si="84"/>
        <v>0.11897524967433783</v>
      </c>
      <c r="G2698" s="108">
        <f t="shared" si="85"/>
        <v>43647</v>
      </c>
    </row>
    <row r="2699" spans="1:7" x14ac:dyDescent="0.35">
      <c r="A2699" s="72" t="s">
        <v>674</v>
      </c>
      <c r="B2699" s="72" t="s">
        <v>675</v>
      </c>
      <c r="C2699" s="72" t="s">
        <v>1097</v>
      </c>
      <c r="D2699" s="72">
        <f>SUMIFS('Comm_vacancy-LA_data'!E:E,'Comm_vacancy-LA_data'!$D:$D,'Comm_vacancy-inputs_1'!$C2699,'Comm_vacancy-LA_data'!$B:$B,'Comm_vacancy-inputs_1'!$B2699)</f>
        <v>2301</v>
      </c>
      <c r="E2699" s="72">
        <f>SUMIFS('Comm_vacancy-LA_data'!F:F,'Comm_vacancy-LA_data'!$D:$D,'Comm_vacancy-inputs_1'!$C2699,'Comm_vacancy-LA_data'!$B:$B,'Comm_vacancy-inputs_1'!$B2699)</f>
        <v>262</v>
      </c>
      <c r="F2699" s="132">
        <f t="shared" si="84"/>
        <v>0.11386353759235116</v>
      </c>
      <c r="G2699" s="108">
        <f t="shared" si="85"/>
        <v>43556</v>
      </c>
    </row>
    <row r="2700" spans="1:7" x14ac:dyDescent="0.35">
      <c r="A2700" s="72" t="s">
        <v>674</v>
      </c>
      <c r="B2700" s="72" t="s">
        <v>675</v>
      </c>
      <c r="C2700" s="72" t="s">
        <v>1098</v>
      </c>
      <c r="D2700" s="72">
        <f>SUMIFS('Comm_vacancy-LA_data'!E:E,'Comm_vacancy-LA_data'!$D:$D,'Comm_vacancy-inputs_1'!$C2700,'Comm_vacancy-LA_data'!$B:$B,'Comm_vacancy-inputs_1'!$B2700)</f>
        <v>2278</v>
      </c>
      <c r="E2700" s="72">
        <f>SUMIFS('Comm_vacancy-LA_data'!F:F,'Comm_vacancy-LA_data'!$D:$D,'Comm_vacancy-inputs_1'!$C2700,'Comm_vacancy-LA_data'!$B:$B,'Comm_vacancy-inputs_1'!$B2700)</f>
        <v>265</v>
      </c>
      <c r="F2700" s="132">
        <f t="shared" si="84"/>
        <v>0.11633011413520632</v>
      </c>
      <c r="G2700" s="108">
        <f t="shared" si="85"/>
        <v>43466</v>
      </c>
    </row>
    <row r="2701" spans="1:7" x14ac:dyDescent="0.35">
      <c r="A2701" s="72" t="s">
        <v>674</v>
      </c>
      <c r="B2701" s="72" t="s">
        <v>675</v>
      </c>
      <c r="C2701" s="72" t="s">
        <v>1099</v>
      </c>
      <c r="D2701" s="72">
        <f>SUMIFS('Comm_vacancy-LA_data'!E:E,'Comm_vacancy-LA_data'!$D:$D,'Comm_vacancy-inputs_1'!$C2701,'Comm_vacancy-LA_data'!$B:$B,'Comm_vacancy-inputs_1'!$B2701)</f>
        <v>2351</v>
      </c>
      <c r="E2701" s="72">
        <f>SUMIFS('Comm_vacancy-LA_data'!F:F,'Comm_vacancy-LA_data'!$D:$D,'Comm_vacancy-inputs_1'!$C2701,'Comm_vacancy-LA_data'!$B:$B,'Comm_vacancy-inputs_1'!$B2701)</f>
        <v>286</v>
      </c>
      <c r="F2701" s="132">
        <f t="shared" si="84"/>
        <v>0.12165036154827732</v>
      </c>
      <c r="G2701" s="108">
        <f t="shared" si="85"/>
        <v>43374</v>
      </c>
    </row>
    <row r="2702" spans="1:7" x14ac:dyDescent="0.35">
      <c r="A2702" s="72" t="s">
        <v>676</v>
      </c>
      <c r="B2702" s="72" t="s">
        <v>677</v>
      </c>
      <c r="C2702" s="72" t="s">
        <v>1088</v>
      </c>
      <c r="D2702" s="72">
        <f>SUMIFS('Comm_vacancy-LA_data'!E:E,'Comm_vacancy-LA_data'!$D:$D,'Comm_vacancy-inputs_1'!$C2702,'Comm_vacancy-LA_data'!$B:$B,'Comm_vacancy-inputs_1'!$B2702)</f>
        <v>3057</v>
      </c>
      <c r="E2702" s="72">
        <f>SUMIFS('Comm_vacancy-LA_data'!F:F,'Comm_vacancy-LA_data'!$D:$D,'Comm_vacancy-inputs_1'!$C2702,'Comm_vacancy-LA_data'!$B:$B,'Comm_vacancy-inputs_1'!$B2702)</f>
        <v>319</v>
      </c>
      <c r="F2702" s="132">
        <f t="shared" si="84"/>
        <v>0.10435067059208374</v>
      </c>
      <c r="G2702" s="108">
        <f t="shared" si="85"/>
        <v>44378</v>
      </c>
    </row>
    <row r="2703" spans="1:7" x14ac:dyDescent="0.35">
      <c r="A2703" s="72" t="s">
        <v>676</v>
      </c>
      <c r="B2703" s="72" t="s">
        <v>677</v>
      </c>
      <c r="C2703" s="72" t="s">
        <v>1089</v>
      </c>
      <c r="D2703" s="72">
        <f>SUMIFS('Comm_vacancy-LA_data'!E:E,'Comm_vacancy-LA_data'!$D:$D,'Comm_vacancy-inputs_1'!$C2703,'Comm_vacancy-LA_data'!$B:$B,'Comm_vacancy-inputs_1'!$B2703)</f>
        <v>3067</v>
      </c>
      <c r="E2703" s="72">
        <f>SUMIFS('Comm_vacancy-LA_data'!F:F,'Comm_vacancy-LA_data'!$D:$D,'Comm_vacancy-inputs_1'!$C2703,'Comm_vacancy-LA_data'!$B:$B,'Comm_vacancy-inputs_1'!$B2703)</f>
        <v>300</v>
      </c>
      <c r="F2703" s="132">
        <f t="shared" si="84"/>
        <v>9.7815454841865018E-2</v>
      </c>
      <c r="G2703" s="108">
        <f t="shared" si="85"/>
        <v>44287</v>
      </c>
    </row>
    <row r="2704" spans="1:7" x14ac:dyDescent="0.35">
      <c r="A2704" s="72" t="s">
        <v>676</v>
      </c>
      <c r="B2704" s="72" t="s">
        <v>677</v>
      </c>
      <c r="C2704" s="72" t="s">
        <v>1090</v>
      </c>
      <c r="D2704" s="72">
        <f>SUMIFS('Comm_vacancy-LA_data'!E:E,'Comm_vacancy-LA_data'!$D:$D,'Comm_vacancy-inputs_1'!$C2704,'Comm_vacancy-LA_data'!$B:$B,'Comm_vacancy-inputs_1'!$B2704)</f>
        <v>3062</v>
      </c>
      <c r="E2704" s="72">
        <f>SUMIFS('Comm_vacancy-LA_data'!F:F,'Comm_vacancy-LA_data'!$D:$D,'Comm_vacancy-inputs_1'!$C2704,'Comm_vacancy-LA_data'!$B:$B,'Comm_vacancy-inputs_1'!$B2704)</f>
        <v>307</v>
      </c>
      <c r="F2704" s="132">
        <f t="shared" si="84"/>
        <v>0.10026126714565643</v>
      </c>
      <c r="G2704" s="108">
        <f t="shared" si="85"/>
        <v>44197</v>
      </c>
    </row>
    <row r="2705" spans="1:7" x14ac:dyDescent="0.35">
      <c r="A2705" s="72" t="s">
        <v>676</v>
      </c>
      <c r="B2705" s="72" t="s">
        <v>677</v>
      </c>
      <c r="C2705" s="72" t="s">
        <v>1091</v>
      </c>
      <c r="D2705" s="72">
        <f>SUMIFS('Comm_vacancy-LA_data'!E:E,'Comm_vacancy-LA_data'!$D:$D,'Comm_vacancy-inputs_1'!$C2705,'Comm_vacancy-LA_data'!$B:$B,'Comm_vacancy-inputs_1'!$B2705)</f>
        <v>3071</v>
      </c>
      <c r="E2705" s="72">
        <f>SUMIFS('Comm_vacancy-LA_data'!F:F,'Comm_vacancy-LA_data'!$D:$D,'Comm_vacancy-inputs_1'!$C2705,'Comm_vacancy-LA_data'!$B:$B,'Comm_vacancy-inputs_1'!$B2705)</f>
        <v>278</v>
      </c>
      <c r="F2705" s="132">
        <f t="shared" si="84"/>
        <v>9.0524259198957999E-2</v>
      </c>
      <c r="G2705" s="108">
        <f t="shared" si="85"/>
        <v>44105</v>
      </c>
    </row>
    <row r="2706" spans="1:7" x14ac:dyDescent="0.35">
      <c r="A2706" s="72" t="s">
        <v>676</v>
      </c>
      <c r="B2706" s="72" t="s">
        <v>677</v>
      </c>
      <c r="C2706" s="72" t="s">
        <v>1092</v>
      </c>
      <c r="D2706" s="72">
        <f>SUMIFS('Comm_vacancy-LA_data'!E:E,'Comm_vacancy-LA_data'!$D:$D,'Comm_vacancy-inputs_1'!$C2706,'Comm_vacancy-LA_data'!$B:$B,'Comm_vacancy-inputs_1'!$B2706)</f>
        <v>3057</v>
      </c>
      <c r="E2706" s="72">
        <f>SUMIFS('Comm_vacancy-LA_data'!F:F,'Comm_vacancy-LA_data'!$D:$D,'Comm_vacancy-inputs_1'!$C2706,'Comm_vacancy-LA_data'!$B:$B,'Comm_vacancy-inputs_1'!$B2706)</f>
        <v>257</v>
      </c>
      <c r="F2706" s="132">
        <f t="shared" si="84"/>
        <v>8.4069349035001642E-2</v>
      </c>
      <c r="G2706" s="108">
        <f t="shared" si="85"/>
        <v>44013</v>
      </c>
    </row>
    <row r="2707" spans="1:7" x14ac:dyDescent="0.35">
      <c r="A2707" s="72" t="s">
        <v>676</v>
      </c>
      <c r="B2707" s="72" t="s">
        <v>677</v>
      </c>
      <c r="C2707" s="72" t="s">
        <v>1093</v>
      </c>
      <c r="D2707" s="72">
        <f>SUMIFS('Comm_vacancy-LA_data'!E:E,'Comm_vacancy-LA_data'!$D:$D,'Comm_vacancy-inputs_1'!$C2707,'Comm_vacancy-LA_data'!$B:$B,'Comm_vacancy-inputs_1'!$B2707)</f>
        <v>3024</v>
      </c>
      <c r="E2707" s="72">
        <f>SUMIFS('Comm_vacancy-LA_data'!F:F,'Comm_vacancy-LA_data'!$D:$D,'Comm_vacancy-inputs_1'!$C2707,'Comm_vacancy-LA_data'!$B:$B,'Comm_vacancy-inputs_1'!$B2707)</f>
        <v>258</v>
      </c>
      <c r="F2707" s="132">
        <f t="shared" si="84"/>
        <v>8.531746031746032E-2</v>
      </c>
      <c r="G2707" s="108">
        <f t="shared" si="85"/>
        <v>43922</v>
      </c>
    </row>
    <row r="2708" spans="1:7" x14ac:dyDescent="0.35">
      <c r="A2708" s="72" t="s">
        <v>676</v>
      </c>
      <c r="B2708" s="72" t="s">
        <v>677</v>
      </c>
      <c r="C2708" s="72" t="s">
        <v>1094</v>
      </c>
      <c r="D2708" s="72">
        <f>SUMIFS('Comm_vacancy-LA_data'!E:E,'Comm_vacancy-LA_data'!$D:$D,'Comm_vacancy-inputs_1'!$C2708,'Comm_vacancy-LA_data'!$B:$B,'Comm_vacancy-inputs_1'!$B2708)</f>
        <v>3006</v>
      </c>
      <c r="E2708" s="72">
        <f>SUMIFS('Comm_vacancy-LA_data'!F:F,'Comm_vacancy-LA_data'!$D:$D,'Comm_vacancy-inputs_1'!$C2708,'Comm_vacancy-LA_data'!$B:$B,'Comm_vacancy-inputs_1'!$B2708)</f>
        <v>267</v>
      </c>
      <c r="F2708" s="132">
        <f t="shared" si="84"/>
        <v>8.8822355289421159E-2</v>
      </c>
      <c r="G2708" s="108">
        <f t="shared" si="85"/>
        <v>43831</v>
      </c>
    </row>
    <row r="2709" spans="1:7" x14ac:dyDescent="0.35">
      <c r="A2709" s="72" t="s">
        <v>676</v>
      </c>
      <c r="B2709" s="72" t="s">
        <v>677</v>
      </c>
      <c r="C2709" s="72" t="s">
        <v>1095</v>
      </c>
      <c r="D2709" s="72">
        <f>SUMIFS('Comm_vacancy-LA_data'!E:E,'Comm_vacancy-LA_data'!$D:$D,'Comm_vacancy-inputs_1'!$C2709,'Comm_vacancy-LA_data'!$B:$B,'Comm_vacancy-inputs_1'!$B2709)</f>
        <v>3007</v>
      </c>
      <c r="E2709" s="72">
        <f>SUMIFS('Comm_vacancy-LA_data'!F:F,'Comm_vacancy-LA_data'!$D:$D,'Comm_vacancy-inputs_1'!$C2709,'Comm_vacancy-LA_data'!$B:$B,'Comm_vacancy-inputs_1'!$B2709)</f>
        <v>281</v>
      </c>
      <c r="F2709" s="132">
        <f t="shared" si="84"/>
        <v>9.3448619886930498E-2</v>
      </c>
      <c r="G2709" s="108">
        <f t="shared" si="85"/>
        <v>43739</v>
      </c>
    </row>
    <row r="2710" spans="1:7" x14ac:dyDescent="0.35">
      <c r="A2710" s="72" t="s">
        <v>676</v>
      </c>
      <c r="B2710" s="72" t="s">
        <v>677</v>
      </c>
      <c r="C2710" s="72" t="s">
        <v>1096</v>
      </c>
      <c r="D2710" s="72">
        <f>SUMIFS('Comm_vacancy-LA_data'!E:E,'Comm_vacancy-LA_data'!$D:$D,'Comm_vacancy-inputs_1'!$C2710,'Comm_vacancy-LA_data'!$B:$B,'Comm_vacancy-inputs_1'!$B2710)</f>
        <v>3009</v>
      </c>
      <c r="E2710" s="72">
        <f>SUMIFS('Comm_vacancy-LA_data'!F:F,'Comm_vacancy-LA_data'!$D:$D,'Comm_vacancy-inputs_1'!$C2710,'Comm_vacancy-LA_data'!$B:$B,'Comm_vacancy-inputs_1'!$B2710)</f>
        <v>265</v>
      </c>
      <c r="F2710" s="132">
        <f t="shared" si="84"/>
        <v>8.8069125955466926E-2</v>
      </c>
      <c r="G2710" s="108">
        <f t="shared" si="85"/>
        <v>43647</v>
      </c>
    </row>
    <row r="2711" spans="1:7" x14ac:dyDescent="0.35">
      <c r="A2711" s="72" t="s">
        <v>676</v>
      </c>
      <c r="B2711" s="72" t="s">
        <v>677</v>
      </c>
      <c r="C2711" s="72" t="s">
        <v>1097</v>
      </c>
      <c r="D2711" s="72">
        <f>SUMIFS('Comm_vacancy-LA_data'!E:E,'Comm_vacancy-LA_data'!$D:$D,'Comm_vacancy-inputs_1'!$C2711,'Comm_vacancy-LA_data'!$B:$B,'Comm_vacancy-inputs_1'!$B2711)</f>
        <v>3008</v>
      </c>
      <c r="E2711" s="72">
        <f>SUMIFS('Comm_vacancy-LA_data'!F:F,'Comm_vacancy-LA_data'!$D:$D,'Comm_vacancy-inputs_1'!$C2711,'Comm_vacancy-LA_data'!$B:$B,'Comm_vacancy-inputs_1'!$B2711)</f>
        <v>267</v>
      </c>
      <c r="F2711" s="132">
        <f t="shared" si="84"/>
        <v>8.8763297872340427E-2</v>
      </c>
      <c r="G2711" s="108">
        <f t="shared" si="85"/>
        <v>43556</v>
      </c>
    </row>
    <row r="2712" spans="1:7" x14ac:dyDescent="0.35">
      <c r="A2712" s="72" t="s">
        <v>676</v>
      </c>
      <c r="B2712" s="72" t="s">
        <v>677</v>
      </c>
      <c r="C2712" s="72" t="s">
        <v>1098</v>
      </c>
      <c r="D2712" s="72">
        <f>SUMIFS('Comm_vacancy-LA_data'!E:E,'Comm_vacancy-LA_data'!$D:$D,'Comm_vacancy-inputs_1'!$C2712,'Comm_vacancy-LA_data'!$B:$B,'Comm_vacancy-inputs_1'!$B2712)</f>
        <v>3010</v>
      </c>
      <c r="E2712" s="72">
        <f>SUMIFS('Comm_vacancy-LA_data'!F:F,'Comm_vacancy-LA_data'!$D:$D,'Comm_vacancy-inputs_1'!$C2712,'Comm_vacancy-LA_data'!$B:$B,'Comm_vacancy-inputs_1'!$B2712)</f>
        <v>266</v>
      </c>
      <c r="F2712" s="132">
        <f t="shared" si="84"/>
        <v>8.8372093023255813E-2</v>
      </c>
      <c r="G2712" s="108">
        <f t="shared" si="85"/>
        <v>43466</v>
      </c>
    </row>
    <row r="2713" spans="1:7" x14ac:dyDescent="0.35">
      <c r="A2713" s="72" t="s">
        <v>676</v>
      </c>
      <c r="B2713" s="72" t="s">
        <v>677</v>
      </c>
      <c r="C2713" s="72" t="s">
        <v>1099</v>
      </c>
      <c r="D2713" s="72">
        <f>SUMIFS('Comm_vacancy-LA_data'!E:E,'Comm_vacancy-LA_data'!$D:$D,'Comm_vacancy-inputs_1'!$C2713,'Comm_vacancy-LA_data'!$B:$B,'Comm_vacancy-inputs_1'!$B2713)</f>
        <v>3204</v>
      </c>
      <c r="E2713" s="72">
        <f>SUMIFS('Comm_vacancy-LA_data'!F:F,'Comm_vacancy-LA_data'!$D:$D,'Comm_vacancy-inputs_1'!$C2713,'Comm_vacancy-LA_data'!$B:$B,'Comm_vacancy-inputs_1'!$B2713)</f>
        <v>309</v>
      </c>
      <c r="F2713" s="132">
        <f t="shared" si="84"/>
        <v>9.6441947565543071E-2</v>
      </c>
      <c r="G2713" s="108">
        <f t="shared" si="85"/>
        <v>43374</v>
      </c>
    </row>
    <row r="2714" spans="1:7" x14ac:dyDescent="0.35">
      <c r="A2714" s="72" t="s">
        <v>680</v>
      </c>
      <c r="B2714" s="72" t="s">
        <v>681</v>
      </c>
      <c r="C2714" s="72" t="s">
        <v>1088</v>
      </c>
      <c r="D2714" s="72">
        <f>SUMIFS('Comm_vacancy-LA_data'!E:E,'Comm_vacancy-LA_data'!$D:$D,'Comm_vacancy-inputs_1'!$C2714,'Comm_vacancy-LA_data'!$B:$B,'Comm_vacancy-inputs_1'!$B2714)</f>
        <v>6338</v>
      </c>
      <c r="E2714" s="72">
        <f>SUMIFS('Comm_vacancy-LA_data'!F:F,'Comm_vacancy-LA_data'!$D:$D,'Comm_vacancy-inputs_1'!$C2714,'Comm_vacancy-LA_data'!$B:$B,'Comm_vacancy-inputs_1'!$B2714)</f>
        <v>44</v>
      </c>
      <c r="F2714" s="132">
        <f t="shared" si="84"/>
        <v>6.9422530766803407E-3</v>
      </c>
      <c r="G2714" s="108">
        <f t="shared" si="85"/>
        <v>44378</v>
      </c>
    </row>
    <row r="2715" spans="1:7" x14ac:dyDescent="0.35">
      <c r="A2715" s="72" t="s">
        <v>680</v>
      </c>
      <c r="B2715" s="72" t="s">
        <v>681</v>
      </c>
      <c r="C2715" s="72" t="s">
        <v>1089</v>
      </c>
      <c r="D2715" s="72">
        <f>SUMIFS('Comm_vacancy-LA_data'!E:E,'Comm_vacancy-LA_data'!$D:$D,'Comm_vacancy-inputs_1'!$C2715,'Comm_vacancy-LA_data'!$B:$B,'Comm_vacancy-inputs_1'!$B2715)</f>
        <v>6338</v>
      </c>
      <c r="E2715" s="72">
        <f>SUMIFS('Comm_vacancy-LA_data'!F:F,'Comm_vacancy-LA_data'!$D:$D,'Comm_vacancy-inputs_1'!$C2715,'Comm_vacancy-LA_data'!$B:$B,'Comm_vacancy-inputs_1'!$B2715)</f>
        <v>41</v>
      </c>
      <c r="F2715" s="132">
        <f t="shared" si="84"/>
        <v>6.4689176396339537E-3</v>
      </c>
      <c r="G2715" s="108">
        <f t="shared" si="85"/>
        <v>44287</v>
      </c>
    </row>
    <row r="2716" spans="1:7" x14ac:dyDescent="0.35">
      <c r="A2716" s="72" t="s">
        <v>680</v>
      </c>
      <c r="B2716" s="72" t="s">
        <v>681</v>
      </c>
      <c r="C2716" s="72" t="s">
        <v>1090</v>
      </c>
      <c r="D2716" s="72">
        <f>SUMIFS('Comm_vacancy-LA_data'!E:E,'Comm_vacancy-LA_data'!$D:$D,'Comm_vacancy-inputs_1'!$C2716,'Comm_vacancy-LA_data'!$B:$B,'Comm_vacancy-inputs_1'!$B2716)</f>
        <v>6336</v>
      </c>
      <c r="E2716" s="72">
        <f>SUMIFS('Comm_vacancy-LA_data'!F:F,'Comm_vacancy-LA_data'!$D:$D,'Comm_vacancy-inputs_1'!$C2716,'Comm_vacancy-LA_data'!$B:$B,'Comm_vacancy-inputs_1'!$B2716)</f>
        <v>42</v>
      </c>
      <c r="F2716" s="132">
        <f t="shared" si="84"/>
        <v>6.628787878787879E-3</v>
      </c>
      <c r="G2716" s="108">
        <f t="shared" si="85"/>
        <v>44197</v>
      </c>
    </row>
    <row r="2717" spans="1:7" x14ac:dyDescent="0.35">
      <c r="A2717" s="72" t="s">
        <v>680</v>
      </c>
      <c r="B2717" s="72" t="s">
        <v>681</v>
      </c>
      <c r="C2717" s="72" t="s">
        <v>1091</v>
      </c>
      <c r="D2717" s="72">
        <f>SUMIFS('Comm_vacancy-LA_data'!E:E,'Comm_vacancy-LA_data'!$D:$D,'Comm_vacancy-inputs_1'!$C2717,'Comm_vacancy-LA_data'!$B:$B,'Comm_vacancy-inputs_1'!$B2717)</f>
        <v>6344</v>
      </c>
      <c r="E2717" s="72">
        <f>SUMIFS('Comm_vacancy-LA_data'!F:F,'Comm_vacancy-LA_data'!$D:$D,'Comm_vacancy-inputs_1'!$C2717,'Comm_vacancy-LA_data'!$B:$B,'Comm_vacancy-inputs_1'!$B2717)</f>
        <v>41</v>
      </c>
      <c r="F2717" s="132">
        <f t="shared" si="84"/>
        <v>6.4627994955863809E-3</v>
      </c>
      <c r="G2717" s="108">
        <f t="shared" si="85"/>
        <v>44105</v>
      </c>
    </row>
    <row r="2718" spans="1:7" x14ac:dyDescent="0.35">
      <c r="A2718" s="72" t="s">
        <v>680</v>
      </c>
      <c r="B2718" s="72" t="s">
        <v>681</v>
      </c>
      <c r="C2718" s="72" t="s">
        <v>1092</v>
      </c>
      <c r="D2718" s="72">
        <f>SUMIFS('Comm_vacancy-LA_data'!E:E,'Comm_vacancy-LA_data'!$D:$D,'Comm_vacancy-inputs_1'!$C2718,'Comm_vacancy-LA_data'!$B:$B,'Comm_vacancy-inputs_1'!$B2718)</f>
        <v>6337</v>
      </c>
      <c r="E2718" s="72">
        <f>SUMIFS('Comm_vacancy-LA_data'!F:F,'Comm_vacancy-LA_data'!$D:$D,'Comm_vacancy-inputs_1'!$C2718,'Comm_vacancy-LA_data'!$B:$B,'Comm_vacancy-inputs_1'!$B2718)</f>
        <v>44</v>
      </c>
      <c r="F2718" s="132">
        <f t="shared" si="84"/>
        <v>6.9433485876597761E-3</v>
      </c>
      <c r="G2718" s="108">
        <f t="shared" si="85"/>
        <v>44013</v>
      </c>
    </row>
    <row r="2719" spans="1:7" x14ac:dyDescent="0.35">
      <c r="A2719" s="72" t="s">
        <v>680</v>
      </c>
      <c r="B2719" s="72" t="s">
        <v>681</v>
      </c>
      <c r="C2719" s="72" t="s">
        <v>1093</v>
      </c>
      <c r="D2719" s="72">
        <f>SUMIFS('Comm_vacancy-LA_data'!E:E,'Comm_vacancy-LA_data'!$D:$D,'Comm_vacancy-inputs_1'!$C2719,'Comm_vacancy-LA_data'!$B:$B,'Comm_vacancy-inputs_1'!$B2719)</f>
        <v>6316</v>
      </c>
      <c r="E2719" s="72">
        <f>SUMIFS('Comm_vacancy-LA_data'!F:F,'Comm_vacancy-LA_data'!$D:$D,'Comm_vacancy-inputs_1'!$C2719,'Comm_vacancy-LA_data'!$B:$B,'Comm_vacancy-inputs_1'!$B2719)</f>
        <v>43</v>
      </c>
      <c r="F2719" s="132">
        <f t="shared" si="84"/>
        <v>6.8081063964534512E-3</v>
      </c>
      <c r="G2719" s="108">
        <f t="shared" si="85"/>
        <v>43922</v>
      </c>
    </row>
    <row r="2720" spans="1:7" x14ac:dyDescent="0.35">
      <c r="A2720" s="72" t="s">
        <v>680</v>
      </c>
      <c r="B2720" s="72" t="s">
        <v>681</v>
      </c>
      <c r="C2720" s="72" t="s">
        <v>1094</v>
      </c>
      <c r="D2720" s="72">
        <f>SUMIFS('Comm_vacancy-LA_data'!E:E,'Comm_vacancy-LA_data'!$D:$D,'Comm_vacancy-inputs_1'!$C2720,'Comm_vacancy-LA_data'!$B:$B,'Comm_vacancy-inputs_1'!$B2720)</f>
        <v>6114</v>
      </c>
      <c r="E2720" s="72">
        <f>SUMIFS('Comm_vacancy-LA_data'!F:F,'Comm_vacancy-LA_data'!$D:$D,'Comm_vacancy-inputs_1'!$C2720,'Comm_vacancy-LA_data'!$B:$B,'Comm_vacancy-inputs_1'!$B2720)</f>
        <v>44</v>
      </c>
      <c r="F2720" s="132">
        <f t="shared" si="84"/>
        <v>7.1965979718678439E-3</v>
      </c>
      <c r="G2720" s="108">
        <f t="shared" si="85"/>
        <v>43831</v>
      </c>
    </row>
    <row r="2721" spans="1:7" x14ac:dyDescent="0.35">
      <c r="A2721" s="72" t="s">
        <v>680</v>
      </c>
      <c r="B2721" s="72" t="s">
        <v>681</v>
      </c>
      <c r="C2721" s="72" t="s">
        <v>1095</v>
      </c>
      <c r="D2721" s="72">
        <f>SUMIFS('Comm_vacancy-LA_data'!E:E,'Comm_vacancy-LA_data'!$D:$D,'Comm_vacancy-inputs_1'!$C2721,'Comm_vacancy-LA_data'!$B:$B,'Comm_vacancy-inputs_1'!$B2721)</f>
        <v>6033</v>
      </c>
      <c r="E2721" s="72">
        <f>SUMIFS('Comm_vacancy-LA_data'!F:F,'Comm_vacancy-LA_data'!$D:$D,'Comm_vacancy-inputs_1'!$C2721,'Comm_vacancy-LA_data'!$B:$B,'Comm_vacancy-inputs_1'!$B2721)</f>
        <v>44</v>
      </c>
      <c r="F2721" s="132">
        <f t="shared" si="84"/>
        <v>7.2932206199237525E-3</v>
      </c>
      <c r="G2721" s="108">
        <f t="shared" si="85"/>
        <v>43739</v>
      </c>
    </row>
    <row r="2722" spans="1:7" x14ac:dyDescent="0.35">
      <c r="A2722" s="72" t="s">
        <v>680</v>
      </c>
      <c r="B2722" s="72" t="s">
        <v>681</v>
      </c>
      <c r="C2722" s="72" t="s">
        <v>1096</v>
      </c>
      <c r="D2722" s="72">
        <f>SUMIFS('Comm_vacancy-LA_data'!E:E,'Comm_vacancy-LA_data'!$D:$D,'Comm_vacancy-inputs_1'!$C2722,'Comm_vacancy-LA_data'!$B:$B,'Comm_vacancy-inputs_1'!$B2722)</f>
        <v>6043</v>
      </c>
      <c r="E2722" s="72">
        <f>SUMIFS('Comm_vacancy-LA_data'!F:F,'Comm_vacancy-LA_data'!$D:$D,'Comm_vacancy-inputs_1'!$C2722,'Comm_vacancy-LA_data'!$B:$B,'Comm_vacancy-inputs_1'!$B2722)</f>
        <v>44</v>
      </c>
      <c r="F2722" s="132">
        <f t="shared" si="84"/>
        <v>7.2811517458216115E-3</v>
      </c>
      <c r="G2722" s="108">
        <f t="shared" si="85"/>
        <v>43647</v>
      </c>
    </row>
    <row r="2723" spans="1:7" x14ac:dyDescent="0.35">
      <c r="A2723" s="72" t="s">
        <v>680</v>
      </c>
      <c r="B2723" s="72" t="s">
        <v>681</v>
      </c>
      <c r="C2723" s="72" t="s">
        <v>1097</v>
      </c>
      <c r="D2723" s="72">
        <f>SUMIFS('Comm_vacancy-LA_data'!E:E,'Comm_vacancy-LA_data'!$D:$D,'Comm_vacancy-inputs_1'!$C2723,'Comm_vacancy-LA_data'!$B:$B,'Comm_vacancy-inputs_1'!$B2723)</f>
        <v>6025</v>
      </c>
      <c r="E2723" s="72">
        <f>SUMIFS('Comm_vacancy-LA_data'!F:F,'Comm_vacancy-LA_data'!$D:$D,'Comm_vacancy-inputs_1'!$C2723,'Comm_vacancy-LA_data'!$B:$B,'Comm_vacancy-inputs_1'!$B2723)</f>
        <v>45</v>
      </c>
      <c r="F2723" s="132">
        <f t="shared" si="84"/>
        <v>7.4688796680497929E-3</v>
      </c>
      <c r="G2723" s="108">
        <f t="shared" si="85"/>
        <v>43556</v>
      </c>
    </row>
    <row r="2724" spans="1:7" x14ac:dyDescent="0.35">
      <c r="A2724" s="72" t="s">
        <v>680</v>
      </c>
      <c r="B2724" s="72" t="s">
        <v>681</v>
      </c>
      <c r="C2724" s="72" t="s">
        <v>1098</v>
      </c>
      <c r="D2724" s="72">
        <f>SUMIFS('Comm_vacancy-LA_data'!E:E,'Comm_vacancy-LA_data'!$D:$D,'Comm_vacancy-inputs_1'!$C2724,'Comm_vacancy-LA_data'!$B:$B,'Comm_vacancy-inputs_1'!$B2724)</f>
        <v>5977</v>
      </c>
      <c r="E2724" s="72">
        <f>SUMIFS('Comm_vacancy-LA_data'!F:F,'Comm_vacancy-LA_data'!$D:$D,'Comm_vacancy-inputs_1'!$C2724,'Comm_vacancy-LA_data'!$B:$B,'Comm_vacancy-inputs_1'!$B2724)</f>
        <v>45</v>
      </c>
      <c r="F2724" s="132">
        <f t="shared" si="84"/>
        <v>7.5288606324242936E-3</v>
      </c>
      <c r="G2724" s="108">
        <f t="shared" si="85"/>
        <v>43466</v>
      </c>
    </row>
    <row r="2725" spans="1:7" x14ac:dyDescent="0.35">
      <c r="A2725" s="72" t="s">
        <v>680</v>
      </c>
      <c r="B2725" s="72" t="s">
        <v>681</v>
      </c>
      <c r="C2725" s="72" t="s">
        <v>1099</v>
      </c>
      <c r="D2725" s="72">
        <f>SUMIFS('Comm_vacancy-LA_data'!E:E,'Comm_vacancy-LA_data'!$D:$D,'Comm_vacancy-inputs_1'!$C2725,'Comm_vacancy-LA_data'!$B:$B,'Comm_vacancy-inputs_1'!$B2725)</f>
        <v>6165</v>
      </c>
      <c r="E2725" s="72">
        <f>SUMIFS('Comm_vacancy-LA_data'!F:F,'Comm_vacancy-LA_data'!$D:$D,'Comm_vacancy-inputs_1'!$C2725,'Comm_vacancy-LA_data'!$B:$B,'Comm_vacancy-inputs_1'!$B2725)</f>
        <v>48</v>
      </c>
      <c r="F2725" s="132">
        <f t="shared" si="84"/>
        <v>7.7858880778588812E-3</v>
      </c>
      <c r="G2725" s="108">
        <f t="shared" si="85"/>
        <v>43374</v>
      </c>
    </row>
    <row r="2726" spans="1:7" x14ac:dyDescent="0.35">
      <c r="A2726" s="72" t="s">
        <v>682</v>
      </c>
      <c r="B2726" s="72" t="s">
        <v>683</v>
      </c>
      <c r="C2726" s="72" t="s">
        <v>1088</v>
      </c>
      <c r="D2726" s="72">
        <f>SUMIFS('Comm_vacancy-LA_data'!E:E,'Comm_vacancy-LA_data'!$D:$D,'Comm_vacancy-inputs_1'!$C2726,'Comm_vacancy-LA_data'!$B:$B,'Comm_vacancy-inputs_1'!$B2726)</f>
        <v>2183</v>
      </c>
      <c r="E2726" s="72">
        <f>SUMIFS('Comm_vacancy-LA_data'!F:F,'Comm_vacancy-LA_data'!$D:$D,'Comm_vacancy-inputs_1'!$C2726,'Comm_vacancy-LA_data'!$B:$B,'Comm_vacancy-inputs_1'!$B2726)</f>
        <v>47</v>
      </c>
      <c r="F2726" s="132">
        <f t="shared" si="84"/>
        <v>2.1530004580852038E-2</v>
      </c>
      <c r="G2726" s="108">
        <f t="shared" si="85"/>
        <v>44378</v>
      </c>
    </row>
    <row r="2727" spans="1:7" x14ac:dyDescent="0.35">
      <c r="A2727" s="72" t="s">
        <v>682</v>
      </c>
      <c r="B2727" s="72" t="s">
        <v>683</v>
      </c>
      <c r="C2727" s="72" t="s">
        <v>1089</v>
      </c>
      <c r="D2727" s="72">
        <f>SUMIFS('Comm_vacancy-LA_data'!E:E,'Comm_vacancy-LA_data'!$D:$D,'Comm_vacancy-inputs_1'!$C2727,'Comm_vacancy-LA_data'!$B:$B,'Comm_vacancy-inputs_1'!$B2727)</f>
        <v>2171</v>
      </c>
      <c r="E2727" s="72">
        <f>SUMIFS('Comm_vacancy-LA_data'!F:F,'Comm_vacancy-LA_data'!$D:$D,'Comm_vacancy-inputs_1'!$C2727,'Comm_vacancy-LA_data'!$B:$B,'Comm_vacancy-inputs_1'!$B2727)</f>
        <v>47</v>
      </c>
      <c r="F2727" s="132">
        <f t="shared" si="84"/>
        <v>2.164900967296177E-2</v>
      </c>
      <c r="G2727" s="108">
        <f t="shared" si="85"/>
        <v>44287</v>
      </c>
    </row>
    <row r="2728" spans="1:7" x14ac:dyDescent="0.35">
      <c r="A2728" s="72" t="s">
        <v>682</v>
      </c>
      <c r="B2728" s="72" t="s">
        <v>683</v>
      </c>
      <c r="C2728" s="72" t="s">
        <v>1090</v>
      </c>
      <c r="D2728" s="72">
        <f>SUMIFS('Comm_vacancy-LA_data'!E:E,'Comm_vacancy-LA_data'!$D:$D,'Comm_vacancy-inputs_1'!$C2728,'Comm_vacancy-LA_data'!$B:$B,'Comm_vacancy-inputs_1'!$B2728)</f>
        <v>2175</v>
      </c>
      <c r="E2728" s="72">
        <f>SUMIFS('Comm_vacancy-LA_data'!F:F,'Comm_vacancy-LA_data'!$D:$D,'Comm_vacancy-inputs_1'!$C2728,'Comm_vacancy-LA_data'!$B:$B,'Comm_vacancy-inputs_1'!$B2728)</f>
        <v>48</v>
      </c>
      <c r="F2728" s="132">
        <f t="shared" si="84"/>
        <v>2.2068965517241378E-2</v>
      </c>
      <c r="G2728" s="108">
        <f t="shared" si="85"/>
        <v>44197</v>
      </c>
    </row>
    <row r="2729" spans="1:7" x14ac:dyDescent="0.35">
      <c r="A2729" s="72" t="s">
        <v>682</v>
      </c>
      <c r="B2729" s="72" t="s">
        <v>683</v>
      </c>
      <c r="C2729" s="72" t="s">
        <v>1091</v>
      </c>
      <c r="D2729" s="72">
        <f>SUMIFS('Comm_vacancy-LA_data'!E:E,'Comm_vacancy-LA_data'!$D:$D,'Comm_vacancy-inputs_1'!$C2729,'Comm_vacancy-LA_data'!$B:$B,'Comm_vacancy-inputs_1'!$B2729)</f>
        <v>2174</v>
      </c>
      <c r="E2729" s="72">
        <f>SUMIFS('Comm_vacancy-LA_data'!F:F,'Comm_vacancy-LA_data'!$D:$D,'Comm_vacancy-inputs_1'!$C2729,'Comm_vacancy-LA_data'!$B:$B,'Comm_vacancy-inputs_1'!$B2729)</f>
        <v>49</v>
      </c>
      <c r="F2729" s="132">
        <f t="shared" si="84"/>
        <v>2.2539098436062558E-2</v>
      </c>
      <c r="G2729" s="108">
        <f t="shared" si="85"/>
        <v>44105</v>
      </c>
    </row>
    <row r="2730" spans="1:7" x14ac:dyDescent="0.35">
      <c r="A2730" s="72" t="s">
        <v>682</v>
      </c>
      <c r="B2730" s="72" t="s">
        <v>683</v>
      </c>
      <c r="C2730" s="72" t="s">
        <v>1092</v>
      </c>
      <c r="D2730" s="72">
        <f>SUMIFS('Comm_vacancy-LA_data'!E:E,'Comm_vacancy-LA_data'!$D:$D,'Comm_vacancy-inputs_1'!$C2730,'Comm_vacancy-LA_data'!$B:$B,'Comm_vacancy-inputs_1'!$B2730)</f>
        <v>2165</v>
      </c>
      <c r="E2730" s="72">
        <f>SUMIFS('Comm_vacancy-LA_data'!F:F,'Comm_vacancy-LA_data'!$D:$D,'Comm_vacancy-inputs_1'!$C2730,'Comm_vacancy-LA_data'!$B:$B,'Comm_vacancy-inputs_1'!$B2730)</f>
        <v>49</v>
      </c>
      <c r="F2730" s="132">
        <f t="shared" si="84"/>
        <v>2.2632794457274827E-2</v>
      </c>
      <c r="G2730" s="108">
        <f t="shared" si="85"/>
        <v>44013</v>
      </c>
    </row>
    <row r="2731" spans="1:7" x14ac:dyDescent="0.35">
      <c r="A2731" s="72" t="s">
        <v>682</v>
      </c>
      <c r="B2731" s="72" t="s">
        <v>683</v>
      </c>
      <c r="C2731" s="72" t="s">
        <v>1093</v>
      </c>
      <c r="D2731" s="72">
        <f>SUMIFS('Comm_vacancy-LA_data'!E:E,'Comm_vacancy-LA_data'!$D:$D,'Comm_vacancy-inputs_1'!$C2731,'Comm_vacancy-LA_data'!$B:$B,'Comm_vacancy-inputs_1'!$B2731)</f>
        <v>2160</v>
      </c>
      <c r="E2731" s="72">
        <f>SUMIFS('Comm_vacancy-LA_data'!F:F,'Comm_vacancy-LA_data'!$D:$D,'Comm_vacancy-inputs_1'!$C2731,'Comm_vacancy-LA_data'!$B:$B,'Comm_vacancy-inputs_1'!$B2731)</f>
        <v>50</v>
      </c>
      <c r="F2731" s="132">
        <f t="shared" si="84"/>
        <v>2.3148148148148147E-2</v>
      </c>
      <c r="G2731" s="108">
        <f t="shared" si="85"/>
        <v>43922</v>
      </c>
    </row>
    <row r="2732" spans="1:7" x14ac:dyDescent="0.35">
      <c r="A2732" s="72" t="s">
        <v>682</v>
      </c>
      <c r="B2732" s="72" t="s">
        <v>683</v>
      </c>
      <c r="C2732" s="72" t="s">
        <v>1094</v>
      </c>
      <c r="D2732" s="72">
        <f>SUMIFS('Comm_vacancy-LA_data'!E:E,'Comm_vacancy-LA_data'!$D:$D,'Comm_vacancy-inputs_1'!$C2732,'Comm_vacancy-LA_data'!$B:$B,'Comm_vacancy-inputs_1'!$B2732)</f>
        <v>2111</v>
      </c>
      <c r="E2732" s="72">
        <f>SUMIFS('Comm_vacancy-LA_data'!F:F,'Comm_vacancy-LA_data'!$D:$D,'Comm_vacancy-inputs_1'!$C2732,'Comm_vacancy-LA_data'!$B:$B,'Comm_vacancy-inputs_1'!$B2732)</f>
        <v>50</v>
      </c>
      <c r="F2732" s="132">
        <f t="shared" si="84"/>
        <v>2.3685457129322594E-2</v>
      </c>
      <c r="G2732" s="108">
        <f t="shared" si="85"/>
        <v>43831</v>
      </c>
    </row>
    <row r="2733" spans="1:7" x14ac:dyDescent="0.35">
      <c r="A2733" s="72" t="s">
        <v>682</v>
      </c>
      <c r="B2733" s="72" t="s">
        <v>683</v>
      </c>
      <c r="C2733" s="72" t="s">
        <v>1095</v>
      </c>
      <c r="D2733" s="72">
        <f>SUMIFS('Comm_vacancy-LA_data'!E:E,'Comm_vacancy-LA_data'!$D:$D,'Comm_vacancy-inputs_1'!$C2733,'Comm_vacancy-LA_data'!$B:$B,'Comm_vacancy-inputs_1'!$B2733)</f>
        <v>2091</v>
      </c>
      <c r="E2733" s="72">
        <f>SUMIFS('Comm_vacancy-LA_data'!F:F,'Comm_vacancy-LA_data'!$D:$D,'Comm_vacancy-inputs_1'!$C2733,'Comm_vacancy-LA_data'!$B:$B,'Comm_vacancy-inputs_1'!$B2733)</f>
        <v>47</v>
      </c>
      <c r="F2733" s="132">
        <f t="shared" si="84"/>
        <v>2.2477283596365374E-2</v>
      </c>
      <c r="G2733" s="108">
        <f t="shared" si="85"/>
        <v>43739</v>
      </c>
    </row>
    <row r="2734" spans="1:7" x14ac:dyDescent="0.35">
      <c r="A2734" s="72" t="s">
        <v>682</v>
      </c>
      <c r="B2734" s="72" t="s">
        <v>683</v>
      </c>
      <c r="C2734" s="72" t="s">
        <v>1096</v>
      </c>
      <c r="D2734" s="72">
        <f>SUMIFS('Comm_vacancy-LA_data'!E:E,'Comm_vacancy-LA_data'!$D:$D,'Comm_vacancy-inputs_1'!$C2734,'Comm_vacancy-LA_data'!$B:$B,'Comm_vacancy-inputs_1'!$B2734)</f>
        <v>2081</v>
      </c>
      <c r="E2734" s="72">
        <f>SUMIFS('Comm_vacancy-LA_data'!F:F,'Comm_vacancy-LA_data'!$D:$D,'Comm_vacancy-inputs_1'!$C2734,'Comm_vacancy-LA_data'!$B:$B,'Comm_vacancy-inputs_1'!$B2734)</f>
        <v>46</v>
      </c>
      <c r="F2734" s="132">
        <f t="shared" si="84"/>
        <v>2.2104757328207592E-2</v>
      </c>
      <c r="G2734" s="108">
        <f t="shared" si="85"/>
        <v>43647</v>
      </c>
    </row>
    <row r="2735" spans="1:7" x14ac:dyDescent="0.35">
      <c r="A2735" s="72" t="s">
        <v>682</v>
      </c>
      <c r="B2735" s="72" t="s">
        <v>683</v>
      </c>
      <c r="C2735" s="72" t="s">
        <v>1097</v>
      </c>
      <c r="D2735" s="72">
        <f>SUMIFS('Comm_vacancy-LA_data'!E:E,'Comm_vacancy-LA_data'!$D:$D,'Comm_vacancy-inputs_1'!$C2735,'Comm_vacancy-LA_data'!$B:$B,'Comm_vacancy-inputs_1'!$B2735)</f>
        <v>2081</v>
      </c>
      <c r="E2735" s="72">
        <f>SUMIFS('Comm_vacancy-LA_data'!F:F,'Comm_vacancy-LA_data'!$D:$D,'Comm_vacancy-inputs_1'!$C2735,'Comm_vacancy-LA_data'!$B:$B,'Comm_vacancy-inputs_1'!$B2735)</f>
        <v>46</v>
      </c>
      <c r="F2735" s="132">
        <f t="shared" si="84"/>
        <v>2.2104757328207592E-2</v>
      </c>
      <c r="G2735" s="108">
        <f t="shared" si="85"/>
        <v>43556</v>
      </c>
    </row>
    <row r="2736" spans="1:7" x14ac:dyDescent="0.35">
      <c r="A2736" s="72" t="s">
        <v>682</v>
      </c>
      <c r="B2736" s="72" t="s">
        <v>683</v>
      </c>
      <c r="C2736" s="72" t="s">
        <v>1098</v>
      </c>
      <c r="D2736" s="72">
        <f>SUMIFS('Comm_vacancy-LA_data'!E:E,'Comm_vacancy-LA_data'!$D:$D,'Comm_vacancy-inputs_1'!$C2736,'Comm_vacancy-LA_data'!$B:$B,'Comm_vacancy-inputs_1'!$B2736)</f>
        <v>2046</v>
      </c>
      <c r="E2736" s="72">
        <f>SUMIFS('Comm_vacancy-LA_data'!F:F,'Comm_vacancy-LA_data'!$D:$D,'Comm_vacancy-inputs_1'!$C2736,'Comm_vacancy-LA_data'!$B:$B,'Comm_vacancy-inputs_1'!$B2736)</f>
        <v>43</v>
      </c>
      <c r="F2736" s="132">
        <f t="shared" si="84"/>
        <v>2.1016617790811338E-2</v>
      </c>
      <c r="G2736" s="108">
        <f t="shared" si="85"/>
        <v>43466</v>
      </c>
    </row>
    <row r="2737" spans="1:7" x14ac:dyDescent="0.35">
      <c r="A2737" s="72" t="s">
        <v>682</v>
      </c>
      <c r="B2737" s="72" t="s">
        <v>683</v>
      </c>
      <c r="C2737" s="72" t="s">
        <v>1099</v>
      </c>
      <c r="D2737" s="72">
        <f>SUMIFS('Comm_vacancy-LA_data'!E:E,'Comm_vacancy-LA_data'!$D:$D,'Comm_vacancy-inputs_1'!$C2737,'Comm_vacancy-LA_data'!$B:$B,'Comm_vacancy-inputs_1'!$B2737)</f>
        <v>2176</v>
      </c>
      <c r="E2737" s="72">
        <f>SUMIFS('Comm_vacancy-LA_data'!F:F,'Comm_vacancy-LA_data'!$D:$D,'Comm_vacancy-inputs_1'!$C2737,'Comm_vacancy-LA_data'!$B:$B,'Comm_vacancy-inputs_1'!$B2737)</f>
        <v>57</v>
      </c>
      <c r="F2737" s="132">
        <f t="shared" si="84"/>
        <v>2.6194852941176471E-2</v>
      </c>
      <c r="G2737" s="108">
        <f t="shared" si="85"/>
        <v>43374</v>
      </c>
    </row>
    <row r="2738" spans="1:7" x14ac:dyDescent="0.35">
      <c r="A2738" s="72" t="s">
        <v>684</v>
      </c>
      <c r="B2738" s="72" t="s">
        <v>685</v>
      </c>
      <c r="C2738" s="72" t="s">
        <v>1088</v>
      </c>
      <c r="D2738" s="72">
        <f>SUMIFS('Comm_vacancy-LA_data'!E:E,'Comm_vacancy-LA_data'!$D:$D,'Comm_vacancy-inputs_1'!$C2738,'Comm_vacancy-LA_data'!$B:$B,'Comm_vacancy-inputs_1'!$B2738)</f>
        <v>4707</v>
      </c>
      <c r="E2738" s="72">
        <f>SUMIFS('Comm_vacancy-LA_data'!F:F,'Comm_vacancy-LA_data'!$D:$D,'Comm_vacancy-inputs_1'!$C2738,'Comm_vacancy-LA_data'!$B:$B,'Comm_vacancy-inputs_1'!$B2738)</f>
        <v>700</v>
      </c>
      <c r="F2738" s="132">
        <f t="shared" si="84"/>
        <v>0.14871468026343743</v>
      </c>
      <c r="G2738" s="108">
        <f t="shared" si="85"/>
        <v>44378</v>
      </c>
    </row>
    <row r="2739" spans="1:7" x14ac:dyDescent="0.35">
      <c r="A2739" s="72" t="s">
        <v>684</v>
      </c>
      <c r="B2739" s="72" t="s">
        <v>685</v>
      </c>
      <c r="C2739" s="72" t="s">
        <v>1089</v>
      </c>
      <c r="D2739" s="72">
        <f>SUMIFS('Comm_vacancy-LA_data'!E:E,'Comm_vacancy-LA_data'!$D:$D,'Comm_vacancy-inputs_1'!$C2739,'Comm_vacancy-LA_data'!$B:$B,'Comm_vacancy-inputs_1'!$B2739)</f>
        <v>4698</v>
      </c>
      <c r="E2739" s="72">
        <f>SUMIFS('Comm_vacancy-LA_data'!F:F,'Comm_vacancy-LA_data'!$D:$D,'Comm_vacancy-inputs_1'!$C2739,'Comm_vacancy-LA_data'!$B:$B,'Comm_vacancy-inputs_1'!$B2739)</f>
        <v>432</v>
      </c>
      <c r="F2739" s="132">
        <f t="shared" si="84"/>
        <v>9.1954022988505746E-2</v>
      </c>
      <c r="G2739" s="108">
        <f t="shared" si="85"/>
        <v>44287</v>
      </c>
    </row>
    <row r="2740" spans="1:7" x14ac:dyDescent="0.35">
      <c r="A2740" s="72" t="s">
        <v>684</v>
      </c>
      <c r="B2740" s="72" t="s">
        <v>685</v>
      </c>
      <c r="C2740" s="72" t="s">
        <v>1090</v>
      </c>
      <c r="D2740" s="72">
        <f>SUMIFS('Comm_vacancy-LA_data'!E:E,'Comm_vacancy-LA_data'!$D:$D,'Comm_vacancy-inputs_1'!$C2740,'Comm_vacancy-LA_data'!$B:$B,'Comm_vacancy-inputs_1'!$B2740)</f>
        <v>4694</v>
      </c>
      <c r="E2740" s="72">
        <f>SUMIFS('Comm_vacancy-LA_data'!F:F,'Comm_vacancy-LA_data'!$D:$D,'Comm_vacancy-inputs_1'!$C2740,'Comm_vacancy-LA_data'!$B:$B,'Comm_vacancy-inputs_1'!$B2740)</f>
        <v>432</v>
      </c>
      <c r="F2740" s="132">
        <f t="shared" si="84"/>
        <v>9.203238176395398E-2</v>
      </c>
      <c r="G2740" s="108">
        <f t="shared" si="85"/>
        <v>44197</v>
      </c>
    </row>
    <row r="2741" spans="1:7" x14ac:dyDescent="0.35">
      <c r="A2741" s="72" t="s">
        <v>684</v>
      </c>
      <c r="B2741" s="72" t="s">
        <v>685</v>
      </c>
      <c r="C2741" s="72" t="s">
        <v>1091</v>
      </c>
      <c r="D2741" s="72">
        <f>SUMIFS('Comm_vacancy-LA_data'!E:E,'Comm_vacancy-LA_data'!$D:$D,'Comm_vacancy-inputs_1'!$C2741,'Comm_vacancy-LA_data'!$B:$B,'Comm_vacancy-inputs_1'!$B2741)</f>
        <v>4696</v>
      </c>
      <c r="E2741" s="72">
        <f>SUMIFS('Comm_vacancy-LA_data'!F:F,'Comm_vacancy-LA_data'!$D:$D,'Comm_vacancy-inputs_1'!$C2741,'Comm_vacancy-LA_data'!$B:$B,'Comm_vacancy-inputs_1'!$B2741)</f>
        <v>434</v>
      </c>
      <c r="F2741" s="132">
        <f t="shared" si="84"/>
        <v>9.2419080068143103E-2</v>
      </c>
      <c r="G2741" s="108">
        <f t="shared" si="85"/>
        <v>44105</v>
      </c>
    </row>
    <row r="2742" spans="1:7" x14ac:dyDescent="0.35">
      <c r="A2742" s="72" t="s">
        <v>684</v>
      </c>
      <c r="B2742" s="72" t="s">
        <v>685</v>
      </c>
      <c r="C2742" s="72" t="s">
        <v>1092</v>
      </c>
      <c r="D2742" s="72">
        <f>SUMIFS('Comm_vacancy-LA_data'!E:E,'Comm_vacancy-LA_data'!$D:$D,'Comm_vacancy-inputs_1'!$C2742,'Comm_vacancy-LA_data'!$B:$B,'Comm_vacancy-inputs_1'!$B2742)</f>
        <v>4702</v>
      </c>
      <c r="E2742" s="72">
        <f>SUMIFS('Comm_vacancy-LA_data'!F:F,'Comm_vacancy-LA_data'!$D:$D,'Comm_vacancy-inputs_1'!$C2742,'Comm_vacancy-LA_data'!$B:$B,'Comm_vacancy-inputs_1'!$B2742)</f>
        <v>436</v>
      </c>
      <c r="F2742" s="132">
        <f t="shared" si="84"/>
        <v>9.2726499361973622E-2</v>
      </c>
      <c r="G2742" s="108">
        <f t="shared" si="85"/>
        <v>44013</v>
      </c>
    </row>
    <row r="2743" spans="1:7" x14ac:dyDescent="0.35">
      <c r="A2743" s="72" t="s">
        <v>684</v>
      </c>
      <c r="B2743" s="72" t="s">
        <v>685</v>
      </c>
      <c r="C2743" s="72" t="s">
        <v>1093</v>
      </c>
      <c r="D2743" s="72">
        <f>SUMIFS('Comm_vacancy-LA_data'!E:E,'Comm_vacancy-LA_data'!$D:$D,'Comm_vacancy-inputs_1'!$C2743,'Comm_vacancy-LA_data'!$B:$B,'Comm_vacancy-inputs_1'!$B2743)</f>
        <v>4689</v>
      </c>
      <c r="E2743" s="72">
        <f>SUMIFS('Comm_vacancy-LA_data'!F:F,'Comm_vacancy-LA_data'!$D:$D,'Comm_vacancy-inputs_1'!$C2743,'Comm_vacancy-LA_data'!$B:$B,'Comm_vacancy-inputs_1'!$B2743)</f>
        <v>445</v>
      </c>
      <c r="F2743" s="132">
        <f t="shared" si="84"/>
        <v>9.4902964384730226E-2</v>
      </c>
      <c r="G2743" s="108">
        <f t="shared" si="85"/>
        <v>43922</v>
      </c>
    </row>
    <row r="2744" spans="1:7" x14ac:dyDescent="0.35">
      <c r="A2744" s="72" t="s">
        <v>684</v>
      </c>
      <c r="B2744" s="72" t="s">
        <v>685</v>
      </c>
      <c r="C2744" s="72" t="s">
        <v>1094</v>
      </c>
      <c r="D2744" s="72">
        <f>SUMIFS('Comm_vacancy-LA_data'!E:E,'Comm_vacancy-LA_data'!$D:$D,'Comm_vacancy-inputs_1'!$C2744,'Comm_vacancy-LA_data'!$B:$B,'Comm_vacancy-inputs_1'!$B2744)</f>
        <v>4678</v>
      </c>
      <c r="E2744" s="72">
        <f>SUMIFS('Comm_vacancy-LA_data'!F:F,'Comm_vacancy-LA_data'!$D:$D,'Comm_vacancy-inputs_1'!$C2744,'Comm_vacancy-LA_data'!$B:$B,'Comm_vacancy-inputs_1'!$B2744)</f>
        <v>431</v>
      </c>
      <c r="F2744" s="132">
        <f t="shared" si="84"/>
        <v>9.213339033775117E-2</v>
      </c>
      <c r="G2744" s="108">
        <f t="shared" si="85"/>
        <v>43831</v>
      </c>
    </row>
    <row r="2745" spans="1:7" x14ac:dyDescent="0.35">
      <c r="A2745" s="72" t="s">
        <v>684</v>
      </c>
      <c r="B2745" s="72" t="s">
        <v>685</v>
      </c>
      <c r="C2745" s="72" t="s">
        <v>1095</v>
      </c>
      <c r="D2745" s="72">
        <f>SUMIFS('Comm_vacancy-LA_data'!E:E,'Comm_vacancy-LA_data'!$D:$D,'Comm_vacancy-inputs_1'!$C2745,'Comm_vacancy-LA_data'!$B:$B,'Comm_vacancy-inputs_1'!$B2745)</f>
        <v>4743</v>
      </c>
      <c r="E2745" s="72">
        <f>SUMIFS('Comm_vacancy-LA_data'!F:F,'Comm_vacancy-LA_data'!$D:$D,'Comm_vacancy-inputs_1'!$C2745,'Comm_vacancy-LA_data'!$B:$B,'Comm_vacancy-inputs_1'!$B2745)</f>
        <v>486</v>
      </c>
      <c r="F2745" s="132">
        <f t="shared" si="84"/>
        <v>0.10246679316888045</v>
      </c>
      <c r="G2745" s="108">
        <f t="shared" si="85"/>
        <v>43739</v>
      </c>
    </row>
    <row r="2746" spans="1:7" x14ac:dyDescent="0.35">
      <c r="A2746" s="72" t="s">
        <v>684</v>
      </c>
      <c r="B2746" s="72" t="s">
        <v>685</v>
      </c>
      <c r="C2746" s="72" t="s">
        <v>1096</v>
      </c>
      <c r="D2746" s="72">
        <f>SUMIFS('Comm_vacancy-LA_data'!E:E,'Comm_vacancy-LA_data'!$D:$D,'Comm_vacancy-inputs_1'!$C2746,'Comm_vacancy-LA_data'!$B:$B,'Comm_vacancy-inputs_1'!$B2746)</f>
        <v>4743</v>
      </c>
      <c r="E2746" s="72">
        <f>SUMIFS('Comm_vacancy-LA_data'!F:F,'Comm_vacancy-LA_data'!$D:$D,'Comm_vacancy-inputs_1'!$C2746,'Comm_vacancy-LA_data'!$B:$B,'Comm_vacancy-inputs_1'!$B2746)</f>
        <v>475</v>
      </c>
      <c r="F2746" s="132">
        <f t="shared" si="84"/>
        <v>0.10014758591608687</v>
      </c>
      <c r="G2746" s="108">
        <f t="shared" si="85"/>
        <v>43647</v>
      </c>
    </row>
    <row r="2747" spans="1:7" x14ac:dyDescent="0.35">
      <c r="A2747" s="72" t="s">
        <v>684</v>
      </c>
      <c r="B2747" s="72" t="s">
        <v>685</v>
      </c>
      <c r="C2747" s="72" t="s">
        <v>1097</v>
      </c>
      <c r="D2747" s="72">
        <f>SUMIFS('Comm_vacancy-LA_data'!E:E,'Comm_vacancy-LA_data'!$D:$D,'Comm_vacancy-inputs_1'!$C2747,'Comm_vacancy-LA_data'!$B:$B,'Comm_vacancy-inputs_1'!$B2747)</f>
        <v>4733</v>
      </c>
      <c r="E2747" s="72">
        <f>SUMIFS('Comm_vacancy-LA_data'!F:F,'Comm_vacancy-LA_data'!$D:$D,'Comm_vacancy-inputs_1'!$C2747,'Comm_vacancy-LA_data'!$B:$B,'Comm_vacancy-inputs_1'!$B2747)</f>
        <v>471</v>
      </c>
      <c r="F2747" s="132">
        <f t="shared" si="84"/>
        <v>9.9514050285231359E-2</v>
      </c>
      <c r="G2747" s="108">
        <f t="shared" si="85"/>
        <v>43556</v>
      </c>
    </row>
    <row r="2748" spans="1:7" x14ac:dyDescent="0.35">
      <c r="A2748" s="72" t="s">
        <v>684</v>
      </c>
      <c r="B2748" s="72" t="s">
        <v>685</v>
      </c>
      <c r="C2748" s="72" t="s">
        <v>1098</v>
      </c>
      <c r="D2748" s="72">
        <f>SUMIFS('Comm_vacancy-LA_data'!E:E,'Comm_vacancy-LA_data'!$D:$D,'Comm_vacancy-inputs_1'!$C2748,'Comm_vacancy-LA_data'!$B:$B,'Comm_vacancy-inputs_1'!$B2748)</f>
        <v>4727</v>
      </c>
      <c r="E2748" s="72">
        <f>SUMIFS('Comm_vacancy-LA_data'!F:F,'Comm_vacancy-LA_data'!$D:$D,'Comm_vacancy-inputs_1'!$C2748,'Comm_vacancy-LA_data'!$B:$B,'Comm_vacancy-inputs_1'!$B2748)</f>
        <v>468</v>
      </c>
      <c r="F2748" s="132">
        <f t="shared" si="84"/>
        <v>9.9005711867992383E-2</v>
      </c>
      <c r="G2748" s="108">
        <f t="shared" si="85"/>
        <v>43466</v>
      </c>
    </row>
    <row r="2749" spans="1:7" x14ac:dyDescent="0.35">
      <c r="A2749" s="72" t="s">
        <v>684</v>
      </c>
      <c r="B2749" s="72" t="s">
        <v>685</v>
      </c>
      <c r="C2749" s="72" t="s">
        <v>1099</v>
      </c>
      <c r="D2749" s="72">
        <f>SUMIFS('Comm_vacancy-LA_data'!E:E,'Comm_vacancy-LA_data'!$D:$D,'Comm_vacancy-inputs_1'!$C2749,'Comm_vacancy-LA_data'!$B:$B,'Comm_vacancy-inputs_1'!$B2749)</f>
        <v>4932</v>
      </c>
      <c r="E2749" s="72">
        <f>SUMIFS('Comm_vacancy-LA_data'!F:F,'Comm_vacancy-LA_data'!$D:$D,'Comm_vacancy-inputs_1'!$C2749,'Comm_vacancy-LA_data'!$B:$B,'Comm_vacancy-inputs_1'!$B2749)</f>
        <v>534</v>
      </c>
      <c r="F2749" s="132">
        <f t="shared" si="84"/>
        <v>0.10827250608272507</v>
      </c>
      <c r="G2749" s="108">
        <f t="shared" si="85"/>
        <v>43374</v>
      </c>
    </row>
    <row r="2750" spans="1:7" x14ac:dyDescent="0.35">
      <c r="A2750" s="72" t="s">
        <v>686</v>
      </c>
      <c r="B2750" s="72" t="s">
        <v>687</v>
      </c>
      <c r="C2750" s="72" t="s">
        <v>1088</v>
      </c>
      <c r="D2750" s="72">
        <f>SUMIFS('Comm_vacancy-LA_data'!E:E,'Comm_vacancy-LA_data'!$D:$D,'Comm_vacancy-inputs_1'!$C2750,'Comm_vacancy-LA_data'!$B:$B,'Comm_vacancy-inputs_1'!$B2750)</f>
        <v>2467</v>
      </c>
      <c r="E2750" s="72">
        <f>SUMIFS('Comm_vacancy-LA_data'!F:F,'Comm_vacancy-LA_data'!$D:$D,'Comm_vacancy-inputs_1'!$C2750,'Comm_vacancy-LA_data'!$B:$B,'Comm_vacancy-inputs_1'!$B2750)</f>
        <v>37</v>
      </c>
      <c r="F2750" s="132">
        <f t="shared" si="84"/>
        <v>1.4997973246858533E-2</v>
      </c>
      <c r="G2750" s="108">
        <f t="shared" si="85"/>
        <v>44378</v>
      </c>
    </row>
    <row r="2751" spans="1:7" x14ac:dyDescent="0.35">
      <c r="A2751" s="72" t="s">
        <v>686</v>
      </c>
      <c r="B2751" s="72" t="s">
        <v>687</v>
      </c>
      <c r="C2751" s="72" t="s">
        <v>1089</v>
      </c>
      <c r="D2751" s="72">
        <f>SUMIFS('Comm_vacancy-LA_data'!E:E,'Comm_vacancy-LA_data'!$D:$D,'Comm_vacancy-inputs_1'!$C2751,'Comm_vacancy-LA_data'!$B:$B,'Comm_vacancy-inputs_1'!$B2751)</f>
        <v>2466</v>
      </c>
      <c r="E2751" s="72">
        <f>SUMIFS('Comm_vacancy-LA_data'!F:F,'Comm_vacancy-LA_data'!$D:$D,'Comm_vacancy-inputs_1'!$C2751,'Comm_vacancy-LA_data'!$B:$B,'Comm_vacancy-inputs_1'!$B2751)</f>
        <v>37</v>
      </c>
      <c r="F2751" s="132">
        <f t="shared" si="84"/>
        <v>1.5004055150040552E-2</v>
      </c>
      <c r="G2751" s="108">
        <f t="shared" si="85"/>
        <v>44287</v>
      </c>
    </row>
    <row r="2752" spans="1:7" x14ac:dyDescent="0.35">
      <c r="A2752" s="72" t="s">
        <v>686</v>
      </c>
      <c r="B2752" s="72" t="s">
        <v>687</v>
      </c>
      <c r="C2752" s="72" t="s">
        <v>1090</v>
      </c>
      <c r="D2752" s="72">
        <f>SUMIFS('Comm_vacancy-LA_data'!E:E,'Comm_vacancy-LA_data'!$D:$D,'Comm_vacancy-inputs_1'!$C2752,'Comm_vacancy-LA_data'!$B:$B,'Comm_vacancy-inputs_1'!$B2752)</f>
        <v>2474</v>
      </c>
      <c r="E2752" s="72">
        <f>SUMIFS('Comm_vacancy-LA_data'!F:F,'Comm_vacancy-LA_data'!$D:$D,'Comm_vacancy-inputs_1'!$C2752,'Comm_vacancy-LA_data'!$B:$B,'Comm_vacancy-inputs_1'!$B2752)</f>
        <v>33</v>
      </c>
      <c r="F2752" s="132">
        <f t="shared" si="84"/>
        <v>1.333872271624899E-2</v>
      </c>
      <c r="G2752" s="108">
        <f t="shared" si="85"/>
        <v>44197</v>
      </c>
    </row>
    <row r="2753" spans="1:7" x14ac:dyDescent="0.35">
      <c r="A2753" s="72" t="s">
        <v>686</v>
      </c>
      <c r="B2753" s="72" t="s">
        <v>687</v>
      </c>
      <c r="C2753" s="72" t="s">
        <v>1091</v>
      </c>
      <c r="D2753" s="72">
        <f>SUMIFS('Comm_vacancy-LA_data'!E:E,'Comm_vacancy-LA_data'!$D:$D,'Comm_vacancy-inputs_1'!$C2753,'Comm_vacancy-LA_data'!$B:$B,'Comm_vacancy-inputs_1'!$B2753)</f>
        <v>2464</v>
      </c>
      <c r="E2753" s="72">
        <f>SUMIFS('Comm_vacancy-LA_data'!F:F,'Comm_vacancy-LA_data'!$D:$D,'Comm_vacancy-inputs_1'!$C2753,'Comm_vacancy-LA_data'!$B:$B,'Comm_vacancy-inputs_1'!$B2753)</f>
        <v>28</v>
      </c>
      <c r="F2753" s="132">
        <f t="shared" si="84"/>
        <v>1.1363636363636364E-2</v>
      </c>
      <c r="G2753" s="108">
        <f t="shared" si="85"/>
        <v>44105</v>
      </c>
    </row>
    <row r="2754" spans="1:7" x14ac:dyDescent="0.35">
      <c r="A2754" s="72" t="s">
        <v>686</v>
      </c>
      <c r="B2754" s="72" t="s">
        <v>687</v>
      </c>
      <c r="C2754" s="72" t="s">
        <v>1092</v>
      </c>
      <c r="D2754" s="72">
        <f>SUMIFS('Comm_vacancy-LA_data'!E:E,'Comm_vacancy-LA_data'!$D:$D,'Comm_vacancy-inputs_1'!$C2754,'Comm_vacancy-LA_data'!$B:$B,'Comm_vacancy-inputs_1'!$B2754)</f>
        <v>2454</v>
      </c>
      <c r="E2754" s="72">
        <f>SUMIFS('Comm_vacancy-LA_data'!F:F,'Comm_vacancy-LA_data'!$D:$D,'Comm_vacancy-inputs_1'!$C2754,'Comm_vacancy-LA_data'!$B:$B,'Comm_vacancy-inputs_1'!$B2754)</f>
        <v>34</v>
      </c>
      <c r="F2754" s="132">
        <f t="shared" si="84"/>
        <v>1.3854930725346373E-2</v>
      </c>
      <c r="G2754" s="108">
        <f t="shared" si="85"/>
        <v>44013</v>
      </c>
    </row>
    <row r="2755" spans="1:7" x14ac:dyDescent="0.35">
      <c r="A2755" s="72" t="s">
        <v>686</v>
      </c>
      <c r="B2755" s="72" t="s">
        <v>687</v>
      </c>
      <c r="C2755" s="72" t="s">
        <v>1093</v>
      </c>
      <c r="D2755" s="72">
        <f>SUMIFS('Comm_vacancy-LA_data'!E:E,'Comm_vacancy-LA_data'!$D:$D,'Comm_vacancy-inputs_1'!$C2755,'Comm_vacancy-LA_data'!$B:$B,'Comm_vacancy-inputs_1'!$B2755)</f>
        <v>2431</v>
      </c>
      <c r="E2755" s="72">
        <f>SUMIFS('Comm_vacancy-LA_data'!F:F,'Comm_vacancy-LA_data'!$D:$D,'Comm_vacancy-inputs_1'!$C2755,'Comm_vacancy-LA_data'!$B:$B,'Comm_vacancy-inputs_1'!$B2755)</f>
        <v>30</v>
      </c>
      <c r="F2755" s="132">
        <f t="shared" ref="F2755:F2818" si="86">IF(E2755&lt;&gt;0,E2755/D2755,"-")</f>
        <v>1.2340600575894693E-2</v>
      </c>
      <c r="G2755" s="108">
        <f t="shared" ref="G2755:G2818" si="87">DATE(LEFT(C2755,4),RIGHT(LEFT(C2755,7),2),1)</f>
        <v>43922</v>
      </c>
    </row>
    <row r="2756" spans="1:7" x14ac:dyDescent="0.35">
      <c r="A2756" s="72" t="s">
        <v>686</v>
      </c>
      <c r="B2756" s="72" t="s">
        <v>687</v>
      </c>
      <c r="C2756" s="72" t="s">
        <v>1094</v>
      </c>
      <c r="D2756" s="72">
        <f>SUMIFS('Comm_vacancy-LA_data'!E:E,'Comm_vacancy-LA_data'!$D:$D,'Comm_vacancy-inputs_1'!$C2756,'Comm_vacancy-LA_data'!$B:$B,'Comm_vacancy-inputs_1'!$B2756)</f>
        <v>2404</v>
      </c>
      <c r="E2756" s="72">
        <f>SUMIFS('Comm_vacancy-LA_data'!F:F,'Comm_vacancy-LA_data'!$D:$D,'Comm_vacancy-inputs_1'!$C2756,'Comm_vacancy-LA_data'!$B:$B,'Comm_vacancy-inputs_1'!$B2756)</f>
        <v>32</v>
      </c>
      <c r="F2756" s="132">
        <f t="shared" si="86"/>
        <v>1.3311148086522463E-2</v>
      </c>
      <c r="G2756" s="108">
        <f t="shared" si="87"/>
        <v>43831</v>
      </c>
    </row>
    <row r="2757" spans="1:7" x14ac:dyDescent="0.35">
      <c r="A2757" s="72" t="s">
        <v>686</v>
      </c>
      <c r="B2757" s="72" t="s">
        <v>687</v>
      </c>
      <c r="C2757" s="72" t="s">
        <v>1095</v>
      </c>
      <c r="D2757" s="72">
        <f>SUMIFS('Comm_vacancy-LA_data'!E:E,'Comm_vacancy-LA_data'!$D:$D,'Comm_vacancy-inputs_1'!$C2757,'Comm_vacancy-LA_data'!$B:$B,'Comm_vacancy-inputs_1'!$B2757)</f>
        <v>2403</v>
      </c>
      <c r="E2757" s="72">
        <f>SUMIFS('Comm_vacancy-LA_data'!F:F,'Comm_vacancy-LA_data'!$D:$D,'Comm_vacancy-inputs_1'!$C2757,'Comm_vacancy-LA_data'!$B:$B,'Comm_vacancy-inputs_1'!$B2757)</f>
        <v>31</v>
      </c>
      <c r="F2757" s="132">
        <f t="shared" si="86"/>
        <v>1.2900540990428632E-2</v>
      </c>
      <c r="G2757" s="108">
        <f t="shared" si="87"/>
        <v>43739</v>
      </c>
    </row>
    <row r="2758" spans="1:7" x14ac:dyDescent="0.35">
      <c r="A2758" s="72" t="s">
        <v>686</v>
      </c>
      <c r="B2758" s="72" t="s">
        <v>687</v>
      </c>
      <c r="C2758" s="72" t="s">
        <v>1096</v>
      </c>
      <c r="D2758" s="72">
        <f>SUMIFS('Comm_vacancy-LA_data'!E:E,'Comm_vacancy-LA_data'!$D:$D,'Comm_vacancy-inputs_1'!$C2758,'Comm_vacancy-LA_data'!$B:$B,'Comm_vacancy-inputs_1'!$B2758)</f>
        <v>2400</v>
      </c>
      <c r="E2758" s="72">
        <f>SUMIFS('Comm_vacancy-LA_data'!F:F,'Comm_vacancy-LA_data'!$D:$D,'Comm_vacancy-inputs_1'!$C2758,'Comm_vacancy-LA_data'!$B:$B,'Comm_vacancy-inputs_1'!$B2758)</f>
        <v>26</v>
      </c>
      <c r="F2758" s="132">
        <f t="shared" si="86"/>
        <v>1.0833333333333334E-2</v>
      </c>
      <c r="G2758" s="108">
        <f t="shared" si="87"/>
        <v>43647</v>
      </c>
    </row>
    <row r="2759" spans="1:7" x14ac:dyDescent="0.35">
      <c r="A2759" s="72" t="s">
        <v>686</v>
      </c>
      <c r="B2759" s="72" t="s">
        <v>687</v>
      </c>
      <c r="C2759" s="72" t="s">
        <v>1097</v>
      </c>
      <c r="D2759" s="72">
        <f>SUMIFS('Comm_vacancy-LA_data'!E:E,'Comm_vacancy-LA_data'!$D:$D,'Comm_vacancy-inputs_1'!$C2759,'Comm_vacancy-LA_data'!$B:$B,'Comm_vacancy-inputs_1'!$B2759)</f>
        <v>2405</v>
      </c>
      <c r="E2759" s="72">
        <f>SUMIFS('Comm_vacancy-LA_data'!F:F,'Comm_vacancy-LA_data'!$D:$D,'Comm_vacancy-inputs_1'!$C2759,'Comm_vacancy-LA_data'!$B:$B,'Comm_vacancy-inputs_1'!$B2759)</f>
        <v>26</v>
      </c>
      <c r="F2759" s="132">
        <f t="shared" si="86"/>
        <v>1.0810810810810811E-2</v>
      </c>
      <c r="G2759" s="108">
        <f t="shared" si="87"/>
        <v>43556</v>
      </c>
    </row>
    <row r="2760" spans="1:7" x14ac:dyDescent="0.35">
      <c r="A2760" s="72" t="s">
        <v>686</v>
      </c>
      <c r="B2760" s="72" t="s">
        <v>687</v>
      </c>
      <c r="C2760" s="72" t="s">
        <v>1098</v>
      </c>
      <c r="D2760" s="72">
        <f>SUMIFS('Comm_vacancy-LA_data'!E:E,'Comm_vacancy-LA_data'!$D:$D,'Comm_vacancy-inputs_1'!$C2760,'Comm_vacancy-LA_data'!$B:$B,'Comm_vacancy-inputs_1'!$B2760)</f>
        <v>2350</v>
      </c>
      <c r="E2760" s="72">
        <f>SUMIFS('Comm_vacancy-LA_data'!F:F,'Comm_vacancy-LA_data'!$D:$D,'Comm_vacancy-inputs_1'!$C2760,'Comm_vacancy-LA_data'!$B:$B,'Comm_vacancy-inputs_1'!$B2760)</f>
        <v>29</v>
      </c>
      <c r="F2760" s="132">
        <f t="shared" si="86"/>
        <v>1.2340425531914894E-2</v>
      </c>
      <c r="G2760" s="108">
        <f t="shared" si="87"/>
        <v>43466</v>
      </c>
    </row>
    <row r="2761" spans="1:7" x14ac:dyDescent="0.35">
      <c r="A2761" s="72" t="s">
        <v>686</v>
      </c>
      <c r="B2761" s="72" t="s">
        <v>687</v>
      </c>
      <c r="C2761" s="72" t="s">
        <v>1099</v>
      </c>
      <c r="D2761" s="72">
        <f>SUMIFS('Comm_vacancy-LA_data'!E:E,'Comm_vacancy-LA_data'!$D:$D,'Comm_vacancy-inputs_1'!$C2761,'Comm_vacancy-LA_data'!$B:$B,'Comm_vacancy-inputs_1'!$B2761)</f>
        <v>2455</v>
      </c>
      <c r="E2761" s="72">
        <f>SUMIFS('Comm_vacancy-LA_data'!F:F,'Comm_vacancy-LA_data'!$D:$D,'Comm_vacancy-inputs_1'!$C2761,'Comm_vacancy-LA_data'!$B:$B,'Comm_vacancy-inputs_1'!$B2761)</f>
        <v>33</v>
      </c>
      <c r="F2761" s="132">
        <f t="shared" si="86"/>
        <v>1.3441955193482688E-2</v>
      </c>
      <c r="G2761" s="108">
        <f t="shared" si="87"/>
        <v>43374</v>
      </c>
    </row>
    <row r="2762" spans="1:7" x14ac:dyDescent="0.35">
      <c r="A2762" s="72" t="s">
        <v>688</v>
      </c>
      <c r="B2762" s="72" t="s">
        <v>689</v>
      </c>
      <c r="C2762" s="72" t="s">
        <v>1088</v>
      </c>
      <c r="D2762" s="72">
        <f>SUMIFS('Comm_vacancy-LA_data'!E:E,'Comm_vacancy-LA_data'!$D:$D,'Comm_vacancy-inputs_1'!$C2762,'Comm_vacancy-LA_data'!$B:$B,'Comm_vacancy-inputs_1'!$B2762)</f>
        <v>7864</v>
      </c>
      <c r="E2762" s="72">
        <f>SUMIFS('Comm_vacancy-LA_data'!F:F,'Comm_vacancy-LA_data'!$D:$D,'Comm_vacancy-inputs_1'!$C2762,'Comm_vacancy-LA_data'!$B:$B,'Comm_vacancy-inputs_1'!$B2762)</f>
        <v>879</v>
      </c>
      <c r="F2762" s="132">
        <f t="shared" si="86"/>
        <v>0.11177517802644965</v>
      </c>
      <c r="G2762" s="108">
        <f t="shared" si="87"/>
        <v>44378</v>
      </c>
    </row>
    <row r="2763" spans="1:7" x14ac:dyDescent="0.35">
      <c r="A2763" s="72" t="s">
        <v>688</v>
      </c>
      <c r="B2763" s="72" t="s">
        <v>689</v>
      </c>
      <c r="C2763" s="72" t="s">
        <v>1089</v>
      </c>
      <c r="D2763" s="72">
        <f>SUMIFS('Comm_vacancy-LA_data'!E:E,'Comm_vacancy-LA_data'!$D:$D,'Comm_vacancy-inputs_1'!$C2763,'Comm_vacancy-LA_data'!$B:$B,'Comm_vacancy-inputs_1'!$B2763)</f>
        <v>7847</v>
      </c>
      <c r="E2763" s="72">
        <f>SUMIFS('Comm_vacancy-LA_data'!F:F,'Comm_vacancy-LA_data'!$D:$D,'Comm_vacancy-inputs_1'!$C2763,'Comm_vacancy-LA_data'!$B:$B,'Comm_vacancy-inputs_1'!$B2763)</f>
        <v>876</v>
      </c>
      <c r="F2763" s="132">
        <f t="shared" si="86"/>
        <v>0.11163501975277176</v>
      </c>
      <c r="G2763" s="108">
        <f t="shared" si="87"/>
        <v>44287</v>
      </c>
    </row>
    <row r="2764" spans="1:7" x14ac:dyDescent="0.35">
      <c r="A2764" s="72" t="s">
        <v>688</v>
      </c>
      <c r="B2764" s="72" t="s">
        <v>689</v>
      </c>
      <c r="C2764" s="72" t="s">
        <v>1090</v>
      </c>
      <c r="D2764" s="72">
        <f>SUMIFS('Comm_vacancy-LA_data'!E:E,'Comm_vacancy-LA_data'!$D:$D,'Comm_vacancy-inputs_1'!$C2764,'Comm_vacancy-LA_data'!$B:$B,'Comm_vacancy-inputs_1'!$B2764)</f>
        <v>7852</v>
      </c>
      <c r="E2764" s="72">
        <f>SUMIFS('Comm_vacancy-LA_data'!F:F,'Comm_vacancy-LA_data'!$D:$D,'Comm_vacancy-inputs_1'!$C2764,'Comm_vacancy-LA_data'!$B:$B,'Comm_vacancy-inputs_1'!$B2764)</f>
        <v>846</v>
      </c>
      <c r="F2764" s="132">
        <f t="shared" si="86"/>
        <v>0.10774325012735608</v>
      </c>
      <c r="G2764" s="108">
        <f t="shared" si="87"/>
        <v>44197</v>
      </c>
    </row>
    <row r="2765" spans="1:7" x14ac:dyDescent="0.35">
      <c r="A2765" s="72" t="s">
        <v>688</v>
      </c>
      <c r="B2765" s="72" t="s">
        <v>689</v>
      </c>
      <c r="C2765" s="72" t="s">
        <v>1091</v>
      </c>
      <c r="D2765" s="72">
        <f>SUMIFS('Comm_vacancy-LA_data'!E:E,'Comm_vacancy-LA_data'!$D:$D,'Comm_vacancy-inputs_1'!$C2765,'Comm_vacancy-LA_data'!$B:$B,'Comm_vacancy-inputs_1'!$B2765)</f>
        <v>7825</v>
      </c>
      <c r="E2765" s="72">
        <f>SUMIFS('Comm_vacancy-LA_data'!F:F,'Comm_vacancy-LA_data'!$D:$D,'Comm_vacancy-inputs_1'!$C2765,'Comm_vacancy-LA_data'!$B:$B,'Comm_vacancy-inputs_1'!$B2765)</f>
        <v>808</v>
      </c>
      <c r="F2765" s="132">
        <f t="shared" si="86"/>
        <v>0.10325878594249201</v>
      </c>
      <c r="G2765" s="108">
        <f t="shared" si="87"/>
        <v>44105</v>
      </c>
    </row>
    <row r="2766" spans="1:7" x14ac:dyDescent="0.35">
      <c r="A2766" s="72" t="s">
        <v>688</v>
      </c>
      <c r="B2766" s="72" t="s">
        <v>689</v>
      </c>
      <c r="C2766" s="72" t="s">
        <v>1092</v>
      </c>
      <c r="D2766" s="72">
        <f>SUMIFS('Comm_vacancy-LA_data'!E:E,'Comm_vacancy-LA_data'!$D:$D,'Comm_vacancy-inputs_1'!$C2766,'Comm_vacancy-LA_data'!$B:$B,'Comm_vacancy-inputs_1'!$B2766)</f>
        <v>7787</v>
      </c>
      <c r="E2766" s="72">
        <f>SUMIFS('Comm_vacancy-LA_data'!F:F,'Comm_vacancy-LA_data'!$D:$D,'Comm_vacancy-inputs_1'!$C2766,'Comm_vacancy-LA_data'!$B:$B,'Comm_vacancy-inputs_1'!$B2766)</f>
        <v>810</v>
      </c>
      <c r="F2766" s="132">
        <f t="shared" si="86"/>
        <v>0.10401951971234108</v>
      </c>
      <c r="G2766" s="108">
        <f t="shared" si="87"/>
        <v>44013</v>
      </c>
    </row>
    <row r="2767" spans="1:7" x14ac:dyDescent="0.35">
      <c r="A2767" s="72" t="s">
        <v>688</v>
      </c>
      <c r="B2767" s="72" t="s">
        <v>689</v>
      </c>
      <c r="C2767" s="72" t="s">
        <v>1093</v>
      </c>
      <c r="D2767" s="72">
        <f>SUMIFS('Comm_vacancy-LA_data'!E:E,'Comm_vacancy-LA_data'!$D:$D,'Comm_vacancy-inputs_1'!$C2767,'Comm_vacancy-LA_data'!$B:$B,'Comm_vacancy-inputs_1'!$B2767)</f>
        <v>7250</v>
      </c>
      <c r="E2767" s="72">
        <f>SUMIFS('Comm_vacancy-LA_data'!F:F,'Comm_vacancy-LA_data'!$D:$D,'Comm_vacancy-inputs_1'!$C2767,'Comm_vacancy-LA_data'!$B:$B,'Comm_vacancy-inputs_1'!$B2767)</f>
        <v>823</v>
      </c>
      <c r="F2767" s="132">
        <f t="shared" si="86"/>
        <v>0.11351724137931034</v>
      </c>
      <c r="G2767" s="108">
        <f t="shared" si="87"/>
        <v>43922</v>
      </c>
    </row>
    <row r="2768" spans="1:7" x14ac:dyDescent="0.35">
      <c r="A2768" s="72" t="s">
        <v>688</v>
      </c>
      <c r="B2768" s="72" t="s">
        <v>689</v>
      </c>
      <c r="C2768" s="72" t="s">
        <v>1094</v>
      </c>
      <c r="D2768" s="72">
        <f>SUMIFS('Comm_vacancy-LA_data'!E:E,'Comm_vacancy-LA_data'!$D:$D,'Comm_vacancy-inputs_1'!$C2768,'Comm_vacancy-LA_data'!$B:$B,'Comm_vacancy-inputs_1'!$B2768)</f>
        <v>7231</v>
      </c>
      <c r="E2768" s="72">
        <f>SUMIFS('Comm_vacancy-LA_data'!F:F,'Comm_vacancy-LA_data'!$D:$D,'Comm_vacancy-inputs_1'!$C2768,'Comm_vacancy-LA_data'!$B:$B,'Comm_vacancy-inputs_1'!$B2768)</f>
        <v>686</v>
      </c>
      <c r="F2768" s="132">
        <f t="shared" si="86"/>
        <v>9.4869312681510165E-2</v>
      </c>
      <c r="G2768" s="108">
        <f t="shared" si="87"/>
        <v>43831</v>
      </c>
    </row>
    <row r="2769" spans="1:7" x14ac:dyDescent="0.35">
      <c r="A2769" s="72" t="s">
        <v>688</v>
      </c>
      <c r="B2769" s="72" t="s">
        <v>689</v>
      </c>
      <c r="C2769" s="72" t="s">
        <v>1095</v>
      </c>
      <c r="D2769" s="72">
        <f>SUMIFS('Comm_vacancy-LA_data'!E:E,'Comm_vacancy-LA_data'!$D:$D,'Comm_vacancy-inputs_1'!$C2769,'Comm_vacancy-LA_data'!$B:$B,'Comm_vacancy-inputs_1'!$B2769)</f>
        <v>7212</v>
      </c>
      <c r="E2769" s="72">
        <f>SUMIFS('Comm_vacancy-LA_data'!F:F,'Comm_vacancy-LA_data'!$D:$D,'Comm_vacancy-inputs_1'!$C2769,'Comm_vacancy-LA_data'!$B:$B,'Comm_vacancy-inputs_1'!$B2769)</f>
        <v>691</v>
      </c>
      <c r="F2769" s="132">
        <f t="shared" si="86"/>
        <v>9.581253466444814E-2</v>
      </c>
      <c r="G2769" s="108">
        <f t="shared" si="87"/>
        <v>43739</v>
      </c>
    </row>
    <row r="2770" spans="1:7" x14ac:dyDescent="0.35">
      <c r="A2770" s="72" t="s">
        <v>688</v>
      </c>
      <c r="B2770" s="72" t="s">
        <v>689</v>
      </c>
      <c r="C2770" s="72" t="s">
        <v>1096</v>
      </c>
      <c r="D2770" s="72">
        <f>SUMIFS('Comm_vacancy-LA_data'!E:E,'Comm_vacancy-LA_data'!$D:$D,'Comm_vacancy-inputs_1'!$C2770,'Comm_vacancy-LA_data'!$B:$B,'Comm_vacancy-inputs_1'!$B2770)</f>
        <v>7195</v>
      </c>
      <c r="E2770" s="72">
        <f>SUMIFS('Comm_vacancy-LA_data'!F:F,'Comm_vacancy-LA_data'!$D:$D,'Comm_vacancy-inputs_1'!$C2770,'Comm_vacancy-LA_data'!$B:$B,'Comm_vacancy-inputs_1'!$B2770)</f>
        <v>698</v>
      </c>
      <c r="F2770" s="132">
        <f t="shared" si="86"/>
        <v>9.701181375955524E-2</v>
      </c>
      <c r="G2770" s="108">
        <f t="shared" si="87"/>
        <v>43647</v>
      </c>
    </row>
    <row r="2771" spans="1:7" x14ac:dyDescent="0.35">
      <c r="A2771" s="72" t="s">
        <v>688</v>
      </c>
      <c r="B2771" s="72" t="s">
        <v>689</v>
      </c>
      <c r="C2771" s="72" t="s">
        <v>1097</v>
      </c>
      <c r="D2771" s="72">
        <f>SUMIFS('Comm_vacancy-LA_data'!E:E,'Comm_vacancy-LA_data'!$D:$D,'Comm_vacancy-inputs_1'!$C2771,'Comm_vacancy-LA_data'!$B:$B,'Comm_vacancy-inputs_1'!$B2771)</f>
        <v>7208</v>
      </c>
      <c r="E2771" s="72">
        <f>SUMIFS('Comm_vacancy-LA_data'!F:F,'Comm_vacancy-LA_data'!$D:$D,'Comm_vacancy-inputs_1'!$C2771,'Comm_vacancy-LA_data'!$B:$B,'Comm_vacancy-inputs_1'!$B2771)</f>
        <v>655</v>
      </c>
      <c r="F2771" s="132">
        <f t="shared" si="86"/>
        <v>9.087125416204217E-2</v>
      </c>
      <c r="G2771" s="108">
        <f t="shared" si="87"/>
        <v>43556</v>
      </c>
    </row>
    <row r="2772" spans="1:7" x14ac:dyDescent="0.35">
      <c r="A2772" s="72" t="s">
        <v>688</v>
      </c>
      <c r="B2772" s="72" t="s">
        <v>689</v>
      </c>
      <c r="C2772" s="72" t="s">
        <v>1098</v>
      </c>
      <c r="D2772" s="72">
        <f>SUMIFS('Comm_vacancy-LA_data'!E:E,'Comm_vacancy-LA_data'!$D:$D,'Comm_vacancy-inputs_1'!$C2772,'Comm_vacancy-LA_data'!$B:$B,'Comm_vacancy-inputs_1'!$B2772)</f>
        <v>6012</v>
      </c>
      <c r="E2772" s="72">
        <f>SUMIFS('Comm_vacancy-LA_data'!F:F,'Comm_vacancy-LA_data'!$D:$D,'Comm_vacancy-inputs_1'!$C2772,'Comm_vacancy-LA_data'!$B:$B,'Comm_vacancy-inputs_1'!$B2772)</f>
        <v>652</v>
      </c>
      <c r="F2772" s="132">
        <f t="shared" si="86"/>
        <v>0.10844976713240187</v>
      </c>
      <c r="G2772" s="108">
        <f t="shared" si="87"/>
        <v>43466</v>
      </c>
    </row>
    <row r="2773" spans="1:7" x14ac:dyDescent="0.35">
      <c r="A2773" s="72" t="s">
        <v>688</v>
      </c>
      <c r="B2773" s="72" t="s">
        <v>689</v>
      </c>
      <c r="C2773" s="72" t="s">
        <v>1099</v>
      </c>
      <c r="D2773" s="72">
        <f>SUMIFS('Comm_vacancy-LA_data'!E:E,'Comm_vacancy-LA_data'!$D:$D,'Comm_vacancy-inputs_1'!$C2773,'Comm_vacancy-LA_data'!$B:$B,'Comm_vacancy-inputs_1'!$B2773)</f>
        <v>6331</v>
      </c>
      <c r="E2773" s="72">
        <f>SUMIFS('Comm_vacancy-LA_data'!F:F,'Comm_vacancy-LA_data'!$D:$D,'Comm_vacancy-inputs_1'!$C2773,'Comm_vacancy-LA_data'!$B:$B,'Comm_vacancy-inputs_1'!$B2773)</f>
        <v>728</v>
      </c>
      <c r="F2773" s="132">
        <f t="shared" si="86"/>
        <v>0.11498973305954825</v>
      </c>
      <c r="G2773" s="108">
        <f t="shared" si="87"/>
        <v>43374</v>
      </c>
    </row>
    <row r="2774" spans="1:7" x14ac:dyDescent="0.35">
      <c r="A2774" s="72" t="s">
        <v>690</v>
      </c>
      <c r="B2774" s="72" t="s">
        <v>691</v>
      </c>
      <c r="C2774" s="72" t="s">
        <v>1088</v>
      </c>
      <c r="D2774" s="72">
        <f>SUMIFS('Comm_vacancy-LA_data'!E:E,'Comm_vacancy-LA_data'!$D:$D,'Comm_vacancy-inputs_1'!$C2774,'Comm_vacancy-LA_data'!$B:$B,'Comm_vacancy-inputs_1'!$B2774)</f>
        <v>2284</v>
      </c>
      <c r="E2774" s="72">
        <f>SUMIFS('Comm_vacancy-LA_data'!F:F,'Comm_vacancy-LA_data'!$D:$D,'Comm_vacancy-inputs_1'!$C2774,'Comm_vacancy-LA_data'!$B:$B,'Comm_vacancy-inputs_1'!$B2774)</f>
        <v>120</v>
      </c>
      <c r="F2774" s="132">
        <f t="shared" si="86"/>
        <v>5.2539404553415062E-2</v>
      </c>
      <c r="G2774" s="108">
        <f t="shared" si="87"/>
        <v>44378</v>
      </c>
    </row>
    <row r="2775" spans="1:7" x14ac:dyDescent="0.35">
      <c r="A2775" s="72" t="s">
        <v>690</v>
      </c>
      <c r="B2775" s="72" t="s">
        <v>691</v>
      </c>
      <c r="C2775" s="72" t="s">
        <v>1089</v>
      </c>
      <c r="D2775" s="72">
        <f>SUMIFS('Comm_vacancy-LA_data'!E:E,'Comm_vacancy-LA_data'!$D:$D,'Comm_vacancy-inputs_1'!$C2775,'Comm_vacancy-LA_data'!$B:$B,'Comm_vacancy-inputs_1'!$B2775)</f>
        <v>2282</v>
      </c>
      <c r="E2775" s="72">
        <f>SUMIFS('Comm_vacancy-LA_data'!F:F,'Comm_vacancy-LA_data'!$D:$D,'Comm_vacancy-inputs_1'!$C2775,'Comm_vacancy-LA_data'!$B:$B,'Comm_vacancy-inputs_1'!$B2775)</f>
        <v>118</v>
      </c>
      <c r="F2775" s="132">
        <f t="shared" si="86"/>
        <v>5.1709027169149865E-2</v>
      </c>
      <c r="G2775" s="108">
        <f t="shared" si="87"/>
        <v>44287</v>
      </c>
    </row>
    <row r="2776" spans="1:7" x14ac:dyDescent="0.35">
      <c r="A2776" s="72" t="s">
        <v>690</v>
      </c>
      <c r="B2776" s="72" t="s">
        <v>691</v>
      </c>
      <c r="C2776" s="72" t="s">
        <v>1090</v>
      </c>
      <c r="D2776" s="72">
        <f>SUMIFS('Comm_vacancy-LA_data'!E:E,'Comm_vacancy-LA_data'!$D:$D,'Comm_vacancy-inputs_1'!$C2776,'Comm_vacancy-LA_data'!$B:$B,'Comm_vacancy-inputs_1'!$B2776)</f>
        <v>2274</v>
      </c>
      <c r="E2776" s="72">
        <f>SUMIFS('Comm_vacancy-LA_data'!F:F,'Comm_vacancy-LA_data'!$D:$D,'Comm_vacancy-inputs_1'!$C2776,'Comm_vacancy-LA_data'!$B:$B,'Comm_vacancy-inputs_1'!$B2776)</f>
        <v>120</v>
      </c>
      <c r="F2776" s="132">
        <f t="shared" si="86"/>
        <v>5.2770448548812667E-2</v>
      </c>
      <c r="G2776" s="108">
        <f t="shared" si="87"/>
        <v>44197</v>
      </c>
    </row>
    <row r="2777" spans="1:7" x14ac:dyDescent="0.35">
      <c r="A2777" s="72" t="s">
        <v>690</v>
      </c>
      <c r="B2777" s="72" t="s">
        <v>691</v>
      </c>
      <c r="C2777" s="72" t="s">
        <v>1091</v>
      </c>
      <c r="D2777" s="72">
        <f>SUMIFS('Comm_vacancy-LA_data'!E:E,'Comm_vacancy-LA_data'!$D:$D,'Comm_vacancy-inputs_1'!$C2777,'Comm_vacancy-LA_data'!$B:$B,'Comm_vacancy-inputs_1'!$B2777)</f>
        <v>2256</v>
      </c>
      <c r="E2777" s="72">
        <f>SUMIFS('Comm_vacancy-LA_data'!F:F,'Comm_vacancy-LA_data'!$D:$D,'Comm_vacancy-inputs_1'!$C2777,'Comm_vacancy-LA_data'!$B:$B,'Comm_vacancy-inputs_1'!$B2777)</f>
        <v>112</v>
      </c>
      <c r="F2777" s="132">
        <f t="shared" si="86"/>
        <v>4.9645390070921988E-2</v>
      </c>
      <c r="G2777" s="108">
        <f t="shared" si="87"/>
        <v>44105</v>
      </c>
    </row>
    <row r="2778" spans="1:7" x14ac:dyDescent="0.35">
      <c r="A2778" s="72" t="s">
        <v>690</v>
      </c>
      <c r="B2778" s="72" t="s">
        <v>691</v>
      </c>
      <c r="C2778" s="72" t="s">
        <v>1092</v>
      </c>
      <c r="D2778" s="72">
        <f>SUMIFS('Comm_vacancy-LA_data'!E:E,'Comm_vacancy-LA_data'!$D:$D,'Comm_vacancy-inputs_1'!$C2778,'Comm_vacancy-LA_data'!$B:$B,'Comm_vacancy-inputs_1'!$B2778)</f>
        <v>2202</v>
      </c>
      <c r="E2778" s="72">
        <f>SUMIFS('Comm_vacancy-LA_data'!F:F,'Comm_vacancy-LA_data'!$D:$D,'Comm_vacancy-inputs_1'!$C2778,'Comm_vacancy-LA_data'!$B:$B,'Comm_vacancy-inputs_1'!$B2778)</f>
        <v>108</v>
      </c>
      <c r="F2778" s="132">
        <f t="shared" si="86"/>
        <v>4.9046321525885561E-2</v>
      </c>
      <c r="G2778" s="108">
        <f t="shared" si="87"/>
        <v>44013</v>
      </c>
    </row>
    <row r="2779" spans="1:7" x14ac:dyDescent="0.35">
      <c r="A2779" s="72" t="s">
        <v>690</v>
      </c>
      <c r="B2779" s="72" t="s">
        <v>691</v>
      </c>
      <c r="C2779" s="72" t="s">
        <v>1093</v>
      </c>
      <c r="D2779" s="72">
        <f>SUMIFS('Comm_vacancy-LA_data'!E:E,'Comm_vacancy-LA_data'!$D:$D,'Comm_vacancy-inputs_1'!$C2779,'Comm_vacancy-LA_data'!$B:$B,'Comm_vacancy-inputs_1'!$B2779)</f>
        <v>2182</v>
      </c>
      <c r="E2779" s="72">
        <f>SUMIFS('Comm_vacancy-LA_data'!F:F,'Comm_vacancy-LA_data'!$D:$D,'Comm_vacancy-inputs_1'!$C2779,'Comm_vacancy-LA_data'!$B:$B,'Comm_vacancy-inputs_1'!$B2779)</f>
        <v>99</v>
      </c>
      <c r="F2779" s="132">
        <f t="shared" si="86"/>
        <v>4.5371219065077913E-2</v>
      </c>
      <c r="G2779" s="108">
        <f t="shared" si="87"/>
        <v>43922</v>
      </c>
    </row>
    <row r="2780" spans="1:7" x14ac:dyDescent="0.35">
      <c r="A2780" s="72" t="s">
        <v>690</v>
      </c>
      <c r="B2780" s="72" t="s">
        <v>691</v>
      </c>
      <c r="C2780" s="72" t="s">
        <v>1094</v>
      </c>
      <c r="D2780" s="72">
        <f>SUMIFS('Comm_vacancy-LA_data'!E:E,'Comm_vacancy-LA_data'!$D:$D,'Comm_vacancy-inputs_1'!$C2780,'Comm_vacancy-LA_data'!$B:$B,'Comm_vacancy-inputs_1'!$B2780)</f>
        <v>2172</v>
      </c>
      <c r="E2780" s="72">
        <f>SUMIFS('Comm_vacancy-LA_data'!F:F,'Comm_vacancy-LA_data'!$D:$D,'Comm_vacancy-inputs_1'!$C2780,'Comm_vacancy-LA_data'!$B:$B,'Comm_vacancy-inputs_1'!$B2780)</f>
        <v>97</v>
      </c>
      <c r="F2780" s="132">
        <f t="shared" si="86"/>
        <v>4.465930018416206E-2</v>
      </c>
      <c r="G2780" s="108">
        <f t="shared" si="87"/>
        <v>43831</v>
      </c>
    </row>
    <row r="2781" spans="1:7" x14ac:dyDescent="0.35">
      <c r="A2781" s="72" t="s">
        <v>690</v>
      </c>
      <c r="B2781" s="72" t="s">
        <v>691</v>
      </c>
      <c r="C2781" s="72" t="s">
        <v>1095</v>
      </c>
      <c r="D2781" s="72">
        <f>SUMIFS('Comm_vacancy-LA_data'!E:E,'Comm_vacancy-LA_data'!$D:$D,'Comm_vacancy-inputs_1'!$C2781,'Comm_vacancy-LA_data'!$B:$B,'Comm_vacancy-inputs_1'!$B2781)</f>
        <v>2156</v>
      </c>
      <c r="E2781" s="72">
        <f>SUMIFS('Comm_vacancy-LA_data'!F:F,'Comm_vacancy-LA_data'!$D:$D,'Comm_vacancy-inputs_1'!$C2781,'Comm_vacancy-LA_data'!$B:$B,'Comm_vacancy-inputs_1'!$B2781)</f>
        <v>92</v>
      </c>
      <c r="F2781" s="132">
        <f t="shared" si="86"/>
        <v>4.267161410018553E-2</v>
      </c>
      <c r="G2781" s="108">
        <f t="shared" si="87"/>
        <v>43739</v>
      </c>
    </row>
    <row r="2782" spans="1:7" x14ac:dyDescent="0.35">
      <c r="A2782" s="72" t="s">
        <v>690</v>
      </c>
      <c r="B2782" s="72" t="s">
        <v>691</v>
      </c>
      <c r="C2782" s="72" t="s">
        <v>1096</v>
      </c>
      <c r="D2782" s="72">
        <f>SUMIFS('Comm_vacancy-LA_data'!E:E,'Comm_vacancy-LA_data'!$D:$D,'Comm_vacancy-inputs_1'!$C2782,'Comm_vacancy-LA_data'!$B:$B,'Comm_vacancy-inputs_1'!$B2782)</f>
        <v>2157</v>
      </c>
      <c r="E2782" s="72">
        <f>SUMIFS('Comm_vacancy-LA_data'!F:F,'Comm_vacancy-LA_data'!$D:$D,'Comm_vacancy-inputs_1'!$C2782,'Comm_vacancy-LA_data'!$B:$B,'Comm_vacancy-inputs_1'!$B2782)</f>
        <v>111</v>
      </c>
      <c r="F2782" s="132">
        <f t="shared" si="86"/>
        <v>5.1460361613351879E-2</v>
      </c>
      <c r="G2782" s="108">
        <f t="shared" si="87"/>
        <v>43647</v>
      </c>
    </row>
    <row r="2783" spans="1:7" x14ac:dyDescent="0.35">
      <c r="A2783" s="72" t="s">
        <v>690</v>
      </c>
      <c r="B2783" s="72" t="s">
        <v>691</v>
      </c>
      <c r="C2783" s="72" t="s">
        <v>1097</v>
      </c>
      <c r="D2783" s="72">
        <f>SUMIFS('Comm_vacancy-LA_data'!E:E,'Comm_vacancy-LA_data'!$D:$D,'Comm_vacancy-inputs_1'!$C2783,'Comm_vacancy-LA_data'!$B:$B,'Comm_vacancy-inputs_1'!$B2783)</f>
        <v>2157</v>
      </c>
      <c r="E2783" s="72">
        <f>SUMIFS('Comm_vacancy-LA_data'!F:F,'Comm_vacancy-LA_data'!$D:$D,'Comm_vacancy-inputs_1'!$C2783,'Comm_vacancy-LA_data'!$B:$B,'Comm_vacancy-inputs_1'!$B2783)</f>
        <v>110</v>
      </c>
      <c r="F2783" s="132">
        <f t="shared" si="86"/>
        <v>5.0996754751970332E-2</v>
      </c>
      <c r="G2783" s="108">
        <f t="shared" si="87"/>
        <v>43556</v>
      </c>
    </row>
    <row r="2784" spans="1:7" x14ac:dyDescent="0.35">
      <c r="A2784" s="72" t="s">
        <v>690</v>
      </c>
      <c r="B2784" s="72" t="s">
        <v>691</v>
      </c>
      <c r="C2784" s="72" t="s">
        <v>1098</v>
      </c>
      <c r="D2784" s="72">
        <f>SUMIFS('Comm_vacancy-LA_data'!E:E,'Comm_vacancy-LA_data'!$D:$D,'Comm_vacancy-inputs_1'!$C2784,'Comm_vacancy-LA_data'!$B:$B,'Comm_vacancy-inputs_1'!$B2784)</f>
        <v>2114</v>
      </c>
      <c r="E2784" s="72">
        <f>SUMIFS('Comm_vacancy-LA_data'!F:F,'Comm_vacancy-LA_data'!$D:$D,'Comm_vacancy-inputs_1'!$C2784,'Comm_vacancy-LA_data'!$B:$B,'Comm_vacancy-inputs_1'!$B2784)</f>
        <v>103</v>
      </c>
      <c r="F2784" s="132">
        <f t="shared" si="86"/>
        <v>4.872280037842952E-2</v>
      </c>
      <c r="G2784" s="108">
        <f t="shared" si="87"/>
        <v>43466</v>
      </c>
    </row>
    <row r="2785" spans="1:7" x14ac:dyDescent="0.35">
      <c r="A2785" s="72" t="s">
        <v>690</v>
      </c>
      <c r="B2785" s="72" t="s">
        <v>691</v>
      </c>
      <c r="C2785" s="72" t="s">
        <v>1099</v>
      </c>
      <c r="D2785" s="72">
        <f>SUMIFS('Comm_vacancy-LA_data'!E:E,'Comm_vacancy-LA_data'!$D:$D,'Comm_vacancy-inputs_1'!$C2785,'Comm_vacancy-LA_data'!$B:$B,'Comm_vacancy-inputs_1'!$B2785)</f>
        <v>2248</v>
      </c>
      <c r="E2785" s="72">
        <f>SUMIFS('Comm_vacancy-LA_data'!F:F,'Comm_vacancy-LA_data'!$D:$D,'Comm_vacancy-inputs_1'!$C2785,'Comm_vacancy-LA_data'!$B:$B,'Comm_vacancy-inputs_1'!$B2785)</f>
        <v>116</v>
      </c>
      <c r="F2785" s="132">
        <f t="shared" si="86"/>
        <v>5.1601423487544484E-2</v>
      </c>
      <c r="G2785" s="108">
        <f t="shared" si="87"/>
        <v>43374</v>
      </c>
    </row>
    <row r="2786" spans="1:7" x14ac:dyDescent="0.35">
      <c r="A2786" s="72" t="s">
        <v>692</v>
      </c>
      <c r="B2786" s="72" t="s">
        <v>693</v>
      </c>
      <c r="C2786" s="72" t="s">
        <v>1088</v>
      </c>
      <c r="D2786" s="72">
        <f>SUMIFS('Comm_vacancy-LA_data'!E:E,'Comm_vacancy-LA_data'!$D:$D,'Comm_vacancy-inputs_1'!$C2786,'Comm_vacancy-LA_data'!$B:$B,'Comm_vacancy-inputs_1'!$B2786)</f>
        <v>2386</v>
      </c>
      <c r="E2786" s="72">
        <f>SUMIFS('Comm_vacancy-LA_data'!F:F,'Comm_vacancy-LA_data'!$D:$D,'Comm_vacancy-inputs_1'!$C2786,'Comm_vacancy-LA_data'!$B:$B,'Comm_vacancy-inputs_1'!$B2786)</f>
        <v>242</v>
      </c>
      <c r="F2786" s="132">
        <f t="shared" si="86"/>
        <v>0.10142497904442582</v>
      </c>
      <c r="G2786" s="108">
        <f t="shared" si="87"/>
        <v>44378</v>
      </c>
    </row>
    <row r="2787" spans="1:7" x14ac:dyDescent="0.35">
      <c r="A2787" s="72" t="s">
        <v>692</v>
      </c>
      <c r="B2787" s="72" t="s">
        <v>693</v>
      </c>
      <c r="C2787" s="72" t="s">
        <v>1089</v>
      </c>
      <c r="D2787" s="72">
        <f>SUMIFS('Comm_vacancy-LA_data'!E:E,'Comm_vacancy-LA_data'!$D:$D,'Comm_vacancy-inputs_1'!$C2787,'Comm_vacancy-LA_data'!$B:$B,'Comm_vacancy-inputs_1'!$B2787)</f>
        <v>2396</v>
      </c>
      <c r="E2787" s="72">
        <f>SUMIFS('Comm_vacancy-LA_data'!F:F,'Comm_vacancy-LA_data'!$D:$D,'Comm_vacancy-inputs_1'!$C2787,'Comm_vacancy-LA_data'!$B:$B,'Comm_vacancy-inputs_1'!$B2787)</f>
        <v>245</v>
      </c>
      <c r="F2787" s="132">
        <f t="shared" si="86"/>
        <v>0.10225375626043405</v>
      </c>
      <c r="G2787" s="108">
        <f t="shared" si="87"/>
        <v>44287</v>
      </c>
    </row>
    <row r="2788" spans="1:7" x14ac:dyDescent="0.35">
      <c r="A2788" s="72" t="s">
        <v>692</v>
      </c>
      <c r="B2788" s="72" t="s">
        <v>693</v>
      </c>
      <c r="C2788" s="72" t="s">
        <v>1090</v>
      </c>
      <c r="D2788" s="72">
        <f>SUMIFS('Comm_vacancy-LA_data'!E:E,'Comm_vacancy-LA_data'!$D:$D,'Comm_vacancy-inputs_1'!$C2788,'Comm_vacancy-LA_data'!$B:$B,'Comm_vacancy-inputs_1'!$B2788)</f>
        <v>2398</v>
      </c>
      <c r="E2788" s="72">
        <f>SUMIFS('Comm_vacancy-LA_data'!F:F,'Comm_vacancy-LA_data'!$D:$D,'Comm_vacancy-inputs_1'!$C2788,'Comm_vacancy-LA_data'!$B:$B,'Comm_vacancy-inputs_1'!$B2788)</f>
        <v>258</v>
      </c>
      <c r="F2788" s="132">
        <f t="shared" si="86"/>
        <v>0.10758965804837364</v>
      </c>
      <c r="G2788" s="108">
        <f t="shared" si="87"/>
        <v>44197</v>
      </c>
    </row>
    <row r="2789" spans="1:7" x14ac:dyDescent="0.35">
      <c r="A2789" s="72" t="s">
        <v>692</v>
      </c>
      <c r="B2789" s="72" t="s">
        <v>693</v>
      </c>
      <c r="C2789" s="72" t="s">
        <v>1091</v>
      </c>
      <c r="D2789" s="72">
        <f>SUMIFS('Comm_vacancy-LA_data'!E:E,'Comm_vacancy-LA_data'!$D:$D,'Comm_vacancy-inputs_1'!$C2789,'Comm_vacancy-LA_data'!$B:$B,'Comm_vacancy-inputs_1'!$B2789)</f>
        <v>2394</v>
      </c>
      <c r="E2789" s="72">
        <f>SUMIFS('Comm_vacancy-LA_data'!F:F,'Comm_vacancy-LA_data'!$D:$D,'Comm_vacancy-inputs_1'!$C2789,'Comm_vacancy-LA_data'!$B:$B,'Comm_vacancy-inputs_1'!$B2789)</f>
        <v>262</v>
      </c>
      <c r="F2789" s="132">
        <f t="shared" si="86"/>
        <v>0.10944026733500417</v>
      </c>
      <c r="G2789" s="108">
        <f t="shared" si="87"/>
        <v>44105</v>
      </c>
    </row>
    <row r="2790" spans="1:7" x14ac:dyDescent="0.35">
      <c r="A2790" s="72" t="s">
        <v>692</v>
      </c>
      <c r="B2790" s="72" t="s">
        <v>693</v>
      </c>
      <c r="C2790" s="72" t="s">
        <v>1092</v>
      </c>
      <c r="D2790" s="72">
        <f>SUMIFS('Comm_vacancy-LA_data'!E:E,'Comm_vacancy-LA_data'!$D:$D,'Comm_vacancy-inputs_1'!$C2790,'Comm_vacancy-LA_data'!$B:$B,'Comm_vacancy-inputs_1'!$B2790)</f>
        <v>2395</v>
      </c>
      <c r="E2790" s="72">
        <f>SUMIFS('Comm_vacancy-LA_data'!F:F,'Comm_vacancy-LA_data'!$D:$D,'Comm_vacancy-inputs_1'!$C2790,'Comm_vacancy-LA_data'!$B:$B,'Comm_vacancy-inputs_1'!$B2790)</f>
        <v>248</v>
      </c>
      <c r="F2790" s="132">
        <f t="shared" si="86"/>
        <v>0.1035490605427975</v>
      </c>
      <c r="G2790" s="108">
        <f t="shared" si="87"/>
        <v>44013</v>
      </c>
    </row>
    <row r="2791" spans="1:7" x14ac:dyDescent="0.35">
      <c r="A2791" s="72" t="s">
        <v>692</v>
      </c>
      <c r="B2791" s="72" t="s">
        <v>693</v>
      </c>
      <c r="C2791" s="72" t="s">
        <v>1093</v>
      </c>
      <c r="D2791" s="72">
        <f>SUMIFS('Comm_vacancy-LA_data'!E:E,'Comm_vacancy-LA_data'!$D:$D,'Comm_vacancy-inputs_1'!$C2791,'Comm_vacancy-LA_data'!$B:$B,'Comm_vacancy-inputs_1'!$B2791)</f>
        <v>2379</v>
      </c>
      <c r="E2791" s="72">
        <f>SUMIFS('Comm_vacancy-LA_data'!F:F,'Comm_vacancy-LA_data'!$D:$D,'Comm_vacancy-inputs_1'!$C2791,'Comm_vacancy-LA_data'!$B:$B,'Comm_vacancy-inputs_1'!$B2791)</f>
        <v>272</v>
      </c>
      <c r="F2791" s="132">
        <f t="shared" si="86"/>
        <v>0.11433375367801597</v>
      </c>
      <c r="G2791" s="108">
        <f t="shared" si="87"/>
        <v>43922</v>
      </c>
    </row>
    <row r="2792" spans="1:7" x14ac:dyDescent="0.35">
      <c r="A2792" s="72" t="s">
        <v>692</v>
      </c>
      <c r="B2792" s="72" t="s">
        <v>693</v>
      </c>
      <c r="C2792" s="72" t="s">
        <v>1094</v>
      </c>
      <c r="D2792" s="72">
        <f>SUMIFS('Comm_vacancy-LA_data'!E:E,'Comm_vacancy-LA_data'!$D:$D,'Comm_vacancy-inputs_1'!$C2792,'Comm_vacancy-LA_data'!$B:$B,'Comm_vacancy-inputs_1'!$B2792)</f>
        <v>2344</v>
      </c>
      <c r="E2792" s="72">
        <f>SUMIFS('Comm_vacancy-LA_data'!F:F,'Comm_vacancy-LA_data'!$D:$D,'Comm_vacancy-inputs_1'!$C2792,'Comm_vacancy-LA_data'!$B:$B,'Comm_vacancy-inputs_1'!$B2792)</f>
        <v>274</v>
      </c>
      <c r="F2792" s="132">
        <f t="shared" si="86"/>
        <v>0.11689419795221843</v>
      </c>
      <c r="G2792" s="108">
        <f t="shared" si="87"/>
        <v>43831</v>
      </c>
    </row>
    <row r="2793" spans="1:7" x14ac:dyDescent="0.35">
      <c r="A2793" s="72" t="s">
        <v>692</v>
      </c>
      <c r="B2793" s="72" t="s">
        <v>693</v>
      </c>
      <c r="C2793" s="72" t="s">
        <v>1095</v>
      </c>
      <c r="D2793" s="72">
        <f>SUMIFS('Comm_vacancy-LA_data'!E:E,'Comm_vacancy-LA_data'!$D:$D,'Comm_vacancy-inputs_1'!$C2793,'Comm_vacancy-LA_data'!$B:$B,'Comm_vacancy-inputs_1'!$B2793)</f>
        <v>2352</v>
      </c>
      <c r="E2793" s="72">
        <f>SUMIFS('Comm_vacancy-LA_data'!F:F,'Comm_vacancy-LA_data'!$D:$D,'Comm_vacancy-inputs_1'!$C2793,'Comm_vacancy-LA_data'!$B:$B,'Comm_vacancy-inputs_1'!$B2793)</f>
        <v>277</v>
      </c>
      <c r="F2793" s="132">
        <f t="shared" si="86"/>
        <v>0.11777210884353742</v>
      </c>
      <c r="G2793" s="108">
        <f t="shared" si="87"/>
        <v>43739</v>
      </c>
    </row>
    <row r="2794" spans="1:7" x14ac:dyDescent="0.35">
      <c r="A2794" s="72" t="s">
        <v>692</v>
      </c>
      <c r="B2794" s="72" t="s">
        <v>693</v>
      </c>
      <c r="C2794" s="72" t="s">
        <v>1096</v>
      </c>
      <c r="D2794" s="72">
        <f>SUMIFS('Comm_vacancy-LA_data'!E:E,'Comm_vacancy-LA_data'!$D:$D,'Comm_vacancy-inputs_1'!$C2794,'Comm_vacancy-LA_data'!$B:$B,'Comm_vacancy-inputs_1'!$B2794)</f>
        <v>2347</v>
      </c>
      <c r="E2794" s="72">
        <f>SUMIFS('Comm_vacancy-LA_data'!F:F,'Comm_vacancy-LA_data'!$D:$D,'Comm_vacancy-inputs_1'!$C2794,'Comm_vacancy-LA_data'!$B:$B,'Comm_vacancy-inputs_1'!$B2794)</f>
        <v>291</v>
      </c>
      <c r="F2794" s="132">
        <f t="shared" si="86"/>
        <v>0.12398806987643801</v>
      </c>
      <c r="G2794" s="108">
        <f t="shared" si="87"/>
        <v>43647</v>
      </c>
    </row>
    <row r="2795" spans="1:7" x14ac:dyDescent="0.35">
      <c r="A2795" s="72" t="s">
        <v>692</v>
      </c>
      <c r="B2795" s="72" t="s">
        <v>693</v>
      </c>
      <c r="C2795" s="72" t="s">
        <v>1097</v>
      </c>
      <c r="D2795" s="72">
        <f>SUMIFS('Comm_vacancy-LA_data'!E:E,'Comm_vacancy-LA_data'!$D:$D,'Comm_vacancy-inputs_1'!$C2795,'Comm_vacancy-LA_data'!$B:$B,'Comm_vacancy-inputs_1'!$B2795)</f>
        <v>2340</v>
      </c>
      <c r="E2795" s="72">
        <f>SUMIFS('Comm_vacancy-LA_data'!F:F,'Comm_vacancy-LA_data'!$D:$D,'Comm_vacancy-inputs_1'!$C2795,'Comm_vacancy-LA_data'!$B:$B,'Comm_vacancy-inputs_1'!$B2795)</f>
        <v>290</v>
      </c>
      <c r="F2795" s="132">
        <f t="shared" si="86"/>
        <v>0.12393162393162394</v>
      </c>
      <c r="G2795" s="108">
        <f t="shared" si="87"/>
        <v>43556</v>
      </c>
    </row>
    <row r="2796" spans="1:7" x14ac:dyDescent="0.35">
      <c r="A2796" s="72" t="s">
        <v>692</v>
      </c>
      <c r="B2796" s="72" t="s">
        <v>693</v>
      </c>
      <c r="C2796" s="72" t="s">
        <v>1098</v>
      </c>
      <c r="D2796" s="72">
        <f>SUMIFS('Comm_vacancy-LA_data'!E:E,'Comm_vacancy-LA_data'!$D:$D,'Comm_vacancy-inputs_1'!$C2796,'Comm_vacancy-LA_data'!$B:$B,'Comm_vacancy-inputs_1'!$B2796)</f>
        <v>2332</v>
      </c>
      <c r="E2796" s="72">
        <f>SUMIFS('Comm_vacancy-LA_data'!F:F,'Comm_vacancy-LA_data'!$D:$D,'Comm_vacancy-inputs_1'!$C2796,'Comm_vacancy-LA_data'!$B:$B,'Comm_vacancy-inputs_1'!$B2796)</f>
        <v>298</v>
      </c>
      <c r="F2796" s="132">
        <f t="shared" si="86"/>
        <v>0.12778730703259006</v>
      </c>
      <c r="G2796" s="108">
        <f t="shared" si="87"/>
        <v>43466</v>
      </c>
    </row>
    <row r="2797" spans="1:7" x14ac:dyDescent="0.35">
      <c r="A2797" s="72" t="s">
        <v>692</v>
      </c>
      <c r="B2797" s="72" t="s">
        <v>693</v>
      </c>
      <c r="C2797" s="72" t="s">
        <v>1099</v>
      </c>
      <c r="D2797" s="72">
        <f>SUMIFS('Comm_vacancy-LA_data'!E:E,'Comm_vacancy-LA_data'!$D:$D,'Comm_vacancy-inputs_1'!$C2797,'Comm_vacancy-LA_data'!$B:$B,'Comm_vacancy-inputs_1'!$B2797)</f>
        <v>2397</v>
      </c>
      <c r="E2797" s="72">
        <f>SUMIFS('Comm_vacancy-LA_data'!F:F,'Comm_vacancy-LA_data'!$D:$D,'Comm_vacancy-inputs_1'!$C2797,'Comm_vacancy-LA_data'!$B:$B,'Comm_vacancy-inputs_1'!$B2797)</f>
        <v>311</v>
      </c>
      <c r="F2797" s="132">
        <f t="shared" si="86"/>
        <v>0.12974551522736755</v>
      </c>
      <c r="G2797" s="108">
        <f t="shared" si="87"/>
        <v>43374</v>
      </c>
    </row>
    <row r="2798" spans="1:7" x14ac:dyDescent="0.35">
      <c r="A2798" s="72" t="s">
        <v>694</v>
      </c>
      <c r="B2798" s="72" t="s">
        <v>695</v>
      </c>
      <c r="C2798" s="72" t="s">
        <v>1088</v>
      </c>
      <c r="D2798" s="72">
        <f>SUMIFS('Comm_vacancy-LA_data'!E:E,'Comm_vacancy-LA_data'!$D:$D,'Comm_vacancy-inputs_1'!$C2798,'Comm_vacancy-LA_data'!$B:$B,'Comm_vacancy-inputs_1'!$B2798)</f>
        <v>3553</v>
      </c>
      <c r="E2798" s="72">
        <f>SUMIFS('Comm_vacancy-LA_data'!F:F,'Comm_vacancy-LA_data'!$D:$D,'Comm_vacancy-inputs_1'!$C2798,'Comm_vacancy-LA_data'!$B:$B,'Comm_vacancy-inputs_1'!$B2798)</f>
        <v>451</v>
      </c>
      <c r="F2798" s="132">
        <f t="shared" si="86"/>
        <v>0.12693498452012383</v>
      </c>
      <c r="G2798" s="108">
        <f t="shared" si="87"/>
        <v>44378</v>
      </c>
    </row>
    <row r="2799" spans="1:7" x14ac:dyDescent="0.35">
      <c r="A2799" s="72" t="s">
        <v>694</v>
      </c>
      <c r="B2799" s="72" t="s">
        <v>695</v>
      </c>
      <c r="C2799" s="72" t="s">
        <v>1089</v>
      </c>
      <c r="D2799" s="72">
        <f>SUMIFS('Comm_vacancy-LA_data'!E:E,'Comm_vacancy-LA_data'!$D:$D,'Comm_vacancy-inputs_1'!$C2799,'Comm_vacancy-LA_data'!$B:$B,'Comm_vacancy-inputs_1'!$B2799)</f>
        <v>3554</v>
      </c>
      <c r="E2799" s="72">
        <f>SUMIFS('Comm_vacancy-LA_data'!F:F,'Comm_vacancy-LA_data'!$D:$D,'Comm_vacancy-inputs_1'!$C2799,'Comm_vacancy-LA_data'!$B:$B,'Comm_vacancy-inputs_1'!$B2799)</f>
        <v>450</v>
      </c>
      <c r="F2799" s="132">
        <f t="shared" si="86"/>
        <v>0.12661789532920653</v>
      </c>
      <c r="G2799" s="108">
        <f t="shared" si="87"/>
        <v>44287</v>
      </c>
    </row>
    <row r="2800" spans="1:7" x14ac:dyDescent="0.35">
      <c r="A2800" s="72" t="s">
        <v>694</v>
      </c>
      <c r="B2800" s="72" t="s">
        <v>695</v>
      </c>
      <c r="C2800" s="72" t="s">
        <v>1090</v>
      </c>
      <c r="D2800" s="72">
        <f>SUMIFS('Comm_vacancy-LA_data'!E:E,'Comm_vacancy-LA_data'!$D:$D,'Comm_vacancy-inputs_1'!$C2800,'Comm_vacancy-LA_data'!$B:$B,'Comm_vacancy-inputs_1'!$B2800)</f>
        <v>3556</v>
      </c>
      <c r="E2800" s="72">
        <f>SUMIFS('Comm_vacancy-LA_data'!F:F,'Comm_vacancy-LA_data'!$D:$D,'Comm_vacancy-inputs_1'!$C2800,'Comm_vacancy-LA_data'!$B:$B,'Comm_vacancy-inputs_1'!$B2800)</f>
        <v>453</v>
      </c>
      <c r="F2800" s="132">
        <f t="shared" si="86"/>
        <v>0.12739032620922386</v>
      </c>
      <c r="G2800" s="108">
        <f t="shared" si="87"/>
        <v>44197</v>
      </c>
    </row>
    <row r="2801" spans="1:7" x14ac:dyDescent="0.35">
      <c r="A2801" s="72" t="s">
        <v>694</v>
      </c>
      <c r="B2801" s="72" t="s">
        <v>695</v>
      </c>
      <c r="C2801" s="72" t="s">
        <v>1091</v>
      </c>
      <c r="D2801" s="72">
        <f>SUMIFS('Comm_vacancy-LA_data'!E:E,'Comm_vacancy-LA_data'!$D:$D,'Comm_vacancy-inputs_1'!$C2801,'Comm_vacancy-LA_data'!$B:$B,'Comm_vacancy-inputs_1'!$B2801)</f>
        <v>3547</v>
      </c>
      <c r="E2801" s="72">
        <f>SUMIFS('Comm_vacancy-LA_data'!F:F,'Comm_vacancy-LA_data'!$D:$D,'Comm_vacancy-inputs_1'!$C2801,'Comm_vacancy-LA_data'!$B:$B,'Comm_vacancy-inputs_1'!$B2801)</f>
        <v>453</v>
      </c>
      <c r="F2801" s="132">
        <f t="shared" si="86"/>
        <v>0.12771356075556808</v>
      </c>
      <c r="G2801" s="108">
        <f t="shared" si="87"/>
        <v>44105</v>
      </c>
    </row>
    <row r="2802" spans="1:7" x14ac:dyDescent="0.35">
      <c r="A2802" s="72" t="s">
        <v>694</v>
      </c>
      <c r="B2802" s="72" t="s">
        <v>695</v>
      </c>
      <c r="C2802" s="72" t="s">
        <v>1092</v>
      </c>
      <c r="D2802" s="72">
        <f>SUMIFS('Comm_vacancy-LA_data'!E:E,'Comm_vacancy-LA_data'!$D:$D,'Comm_vacancy-inputs_1'!$C2802,'Comm_vacancy-LA_data'!$B:$B,'Comm_vacancy-inputs_1'!$B2802)</f>
        <v>3515</v>
      </c>
      <c r="E2802" s="72">
        <f>SUMIFS('Comm_vacancy-LA_data'!F:F,'Comm_vacancy-LA_data'!$D:$D,'Comm_vacancy-inputs_1'!$C2802,'Comm_vacancy-LA_data'!$B:$B,'Comm_vacancy-inputs_1'!$B2802)</f>
        <v>468</v>
      </c>
      <c r="F2802" s="132">
        <f t="shared" si="86"/>
        <v>0.13314366998577526</v>
      </c>
      <c r="G2802" s="108">
        <f t="shared" si="87"/>
        <v>44013</v>
      </c>
    </row>
    <row r="2803" spans="1:7" x14ac:dyDescent="0.35">
      <c r="A2803" s="72" t="s">
        <v>694</v>
      </c>
      <c r="B2803" s="72" t="s">
        <v>695</v>
      </c>
      <c r="C2803" s="72" t="s">
        <v>1093</v>
      </c>
      <c r="D2803" s="72">
        <f>SUMIFS('Comm_vacancy-LA_data'!E:E,'Comm_vacancy-LA_data'!$D:$D,'Comm_vacancy-inputs_1'!$C2803,'Comm_vacancy-LA_data'!$B:$B,'Comm_vacancy-inputs_1'!$B2803)</f>
        <v>3493</v>
      </c>
      <c r="E2803" s="72">
        <f>SUMIFS('Comm_vacancy-LA_data'!F:F,'Comm_vacancy-LA_data'!$D:$D,'Comm_vacancy-inputs_1'!$C2803,'Comm_vacancy-LA_data'!$B:$B,'Comm_vacancy-inputs_1'!$B2803)</f>
        <v>464</v>
      </c>
      <c r="F2803" s="132">
        <f t="shared" si="86"/>
        <v>0.13283710277698255</v>
      </c>
      <c r="G2803" s="108">
        <f t="shared" si="87"/>
        <v>43922</v>
      </c>
    </row>
    <row r="2804" spans="1:7" x14ac:dyDescent="0.35">
      <c r="A2804" s="72" t="s">
        <v>694</v>
      </c>
      <c r="B2804" s="72" t="s">
        <v>695</v>
      </c>
      <c r="C2804" s="72" t="s">
        <v>1094</v>
      </c>
      <c r="D2804" s="72">
        <f>SUMIFS('Comm_vacancy-LA_data'!E:E,'Comm_vacancy-LA_data'!$D:$D,'Comm_vacancy-inputs_1'!$C2804,'Comm_vacancy-LA_data'!$B:$B,'Comm_vacancy-inputs_1'!$B2804)</f>
        <v>3486</v>
      </c>
      <c r="E2804" s="72">
        <f>SUMIFS('Comm_vacancy-LA_data'!F:F,'Comm_vacancy-LA_data'!$D:$D,'Comm_vacancy-inputs_1'!$C2804,'Comm_vacancy-LA_data'!$B:$B,'Comm_vacancy-inputs_1'!$B2804)</f>
        <v>441</v>
      </c>
      <c r="F2804" s="132">
        <f t="shared" si="86"/>
        <v>0.12650602409638553</v>
      </c>
      <c r="G2804" s="108">
        <f t="shared" si="87"/>
        <v>43831</v>
      </c>
    </row>
    <row r="2805" spans="1:7" x14ac:dyDescent="0.35">
      <c r="A2805" s="72" t="s">
        <v>694</v>
      </c>
      <c r="B2805" s="72" t="s">
        <v>695</v>
      </c>
      <c r="C2805" s="72" t="s">
        <v>1095</v>
      </c>
      <c r="D2805" s="72">
        <f>SUMIFS('Comm_vacancy-LA_data'!E:E,'Comm_vacancy-LA_data'!$D:$D,'Comm_vacancy-inputs_1'!$C2805,'Comm_vacancy-LA_data'!$B:$B,'Comm_vacancy-inputs_1'!$B2805)</f>
        <v>3455</v>
      </c>
      <c r="E2805" s="72">
        <f>SUMIFS('Comm_vacancy-LA_data'!F:F,'Comm_vacancy-LA_data'!$D:$D,'Comm_vacancy-inputs_1'!$C2805,'Comm_vacancy-LA_data'!$B:$B,'Comm_vacancy-inputs_1'!$B2805)</f>
        <v>441</v>
      </c>
      <c r="F2805" s="132">
        <f t="shared" si="86"/>
        <v>0.12764109985528219</v>
      </c>
      <c r="G2805" s="108">
        <f t="shared" si="87"/>
        <v>43739</v>
      </c>
    </row>
    <row r="2806" spans="1:7" x14ac:dyDescent="0.35">
      <c r="A2806" s="72" t="s">
        <v>694</v>
      </c>
      <c r="B2806" s="72" t="s">
        <v>695</v>
      </c>
      <c r="C2806" s="72" t="s">
        <v>1096</v>
      </c>
      <c r="D2806" s="72">
        <f>SUMIFS('Comm_vacancy-LA_data'!E:E,'Comm_vacancy-LA_data'!$D:$D,'Comm_vacancy-inputs_1'!$C2806,'Comm_vacancy-LA_data'!$B:$B,'Comm_vacancy-inputs_1'!$B2806)</f>
        <v>3451</v>
      </c>
      <c r="E2806" s="72">
        <f>SUMIFS('Comm_vacancy-LA_data'!F:F,'Comm_vacancy-LA_data'!$D:$D,'Comm_vacancy-inputs_1'!$C2806,'Comm_vacancy-LA_data'!$B:$B,'Comm_vacancy-inputs_1'!$B2806)</f>
        <v>443</v>
      </c>
      <c r="F2806" s="132">
        <f t="shared" si="86"/>
        <v>0.12836858881483629</v>
      </c>
      <c r="G2806" s="108">
        <f t="shared" si="87"/>
        <v>43647</v>
      </c>
    </row>
    <row r="2807" spans="1:7" x14ac:dyDescent="0.35">
      <c r="A2807" s="72" t="s">
        <v>694</v>
      </c>
      <c r="B2807" s="72" t="s">
        <v>695</v>
      </c>
      <c r="C2807" s="72" t="s">
        <v>1097</v>
      </c>
      <c r="D2807" s="72">
        <f>SUMIFS('Comm_vacancy-LA_data'!E:E,'Comm_vacancy-LA_data'!$D:$D,'Comm_vacancy-inputs_1'!$C2807,'Comm_vacancy-LA_data'!$B:$B,'Comm_vacancy-inputs_1'!$B2807)</f>
        <v>3445</v>
      </c>
      <c r="E2807" s="72">
        <f>SUMIFS('Comm_vacancy-LA_data'!F:F,'Comm_vacancy-LA_data'!$D:$D,'Comm_vacancy-inputs_1'!$C2807,'Comm_vacancy-LA_data'!$B:$B,'Comm_vacancy-inputs_1'!$B2807)</f>
        <v>442</v>
      </c>
      <c r="F2807" s="132">
        <f t="shared" si="86"/>
        <v>0.12830188679245283</v>
      </c>
      <c r="G2807" s="108">
        <f t="shared" si="87"/>
        <v>43556</v>
      </c>
    </row>
    <row r="2808" spans="1:7" x14ac:dyDescent="0.35">
      <c r="A2808" s="72" t="s">
        <v>694</v>
      </c>
      <c r="B2808" s="72" t="s">
        <v>695</v>
      </c>
      <c r="C2808" s="72" t="s">
        <v>1098</v>
      </c>
      <c r="D2808" s="72">
        <f>SUMIFS('Comm_vacancy-LA_data'!E:E,'Comm_vacancy-LA_data'!$D:$D,'Comm_vacancy-inputs_1'!$C2808,'Comm_vacancy-LA_data'!$B:$B,'Comm_vacancy-inputs_1'!$B2808)</f>
        <v>3437</v>
      </c>
      <c r="E2808" s="72">
        <f>SUMIFS('Comm_vacancy-LA_data'!F:F,'Comm_vacancy-LA_data'!$D:$D,'Comm_vacancy-inputs_1'!$C2808,'Comm_vacancy-LA_data'!$B:$B,'Comm_vacancy-inputs_1'!$B2808)</f>
        <v>446</v>
      </c>
      <c r="F2808" s="132">
        <f t="shared" si="86"/>
        <v>0.12976432935699739</v>
      </c>
      <c r="G2808" s="108">
        <f t="shared" si="87"/>
        <v>43466</v>
      </c>
    </row>
    <row r="2809" spans="1:7" x14ac:dyDescent="0.35">
      <c r="A2809" s="72" t="s">
        <v>694</v>
      </c>
      <c r="B2809" s="72" t="s">
        <v>695</v>
      </c>
      <c r="C2809" s="72" t="s">
        <v>1099</v>
      </c>
      <c r="D2809" s="72">
        <f>SUMIFS('Comm_vacancy-LA_data'!E:E,'Comm_vacancy-LA_data'!$D:$D,'Comm_vacancy-inputs_1'!$C2809,'Comm_vacancy-LA_data'!$B:$B,'Comm_vacancy-inputs_1'!$B2809)</f>
        <v>3473</v>
      </c>
      <c r="E2809" s="72">
        <f>SUMIFS('Comm_vacancy-LA_data'!F:F,'Comm_vacancy-LA_data'!$D:$D,'Comm_vacancy-inputs_1'!$C2809,'Comm_vacancy-LA_data'!$B:$B,'Comm_vacancy-inputs_1'!$B2809)</f>
        <v>471</v>
      </c>
      <c r="F2809" s="132">
        <f t="shared" si="86"/>
        <v>0.13561762165274979</v>
      </c>
      <c r="G2809" s="108">
        <f t="shared" si="87"/>
        <v>43374</v>
      </c>
    </row>
    <row r="2810" spans="1:7" x14ac:dyDescent="0.35">
      <c r="A2810" s="72" t="s">
        <v>696</v>
      </c>
      <c r="B2810" s="72" t="s">
        <v>697</v>
      </c>
      <c r="C2810" s="72" t="s">
        <v>1088</v>
      </c>
      <c r="D2810" s="72">
        <f>SUMIFS('Comm_vacancy-LA_data'!E:E,'Comm_vacancy-LA_data'!$D:$D,'Comm_vacancy-inputs_1'!$C2810,'Comm_vacancy-LA_data'!$B:$B,'Comm_vacancy-inputs_1'!$B2810)</f>
        <v>6461</v>
      </c>
      <c r="E2810" s="72">
        <f>SUMIFS('Comm_vacancy-LA_data'!F:F,'Comm_vacancy-LA_data'!$D:$D,'Comm_vacancy-inputs_1'!$C2810,'Comm_vacancy-LA_data'!$B:$B,'Comm_vacancy-inputs_1'!$B2810)</f>
        <v>549</v>
      </c>
      <c r="F2810" s="132">
        <f t="shared" si="86"/>
        <v>8.4971366661507508E-2</v>
      </c>
      <c r="G2810" s="108">
        <f t="shared" si="87"/>
        <v>44378</v>
      </c>
    </row>
    <row r="2811" spans="1:7" x14ac:dyDescent="0.35">
      <c r="A2811" s="72" t="s">
        <v>696</v>
      </c>
      <c r="B2811" s="72" t="s">
        <v>697</v>
      </c>
      <c r="C2811" s="72" t="s">
        <v>1089</v>
      </c>
      <c r="D2811" s="72">
        <f>SUMIFS('Comm_vacancy-LA_data'!E:E,'Comm_vacancy-LA_data'!$D:$D,'Comm_vacancy-inputs_1'!$C2811,'Comm_vacancy-LA_data'!$B:$B,'Comm_vacancy-inputs_1'!$B2811)</f>
        <v>6481</v>
      </c>
      <c r="E2811" s="72">
        <f>SUMIFS('Comm_vacancy-LA_data'!F:F,'Comm_vacancy-LA_data'!$D:$D,'Comm_vacancy-inputs_1'!$C2811,'Comm_vacancy-LA_data'!$B:$B,'Comm_vacancy-inputs_1'!$B2811)</f>
        <v>533</v>
      </c>
      <c r="F2811" s="132">
        <f t="shared" si="86"/>
        <v>8.2240395000771488E-2</v>
      </c>
      <c r="G2811" s="108">
        <f t="shared" si="87"/>
        <v>44287</v>
      </c>
    </row>
    <row r="2812" spans="1:7" x14ac:dyDescent="0.35">
      <c r="A2812" s="72" t="s">
        <v>696</v>
      </c>
      <c r="B2812" s="72" t="s">
        <v>697</v>
      </c>
      <c r="C2812" s="72" t="s">
        <v>1090</v>
      </c>
      <c r="D2812" s="72">
        <f>SUMIFS('Comm_vacancy-LA_data'!E:E,'Comm_vacancy-LA_data'!$D:$D,'Comm_vacancy-inputs_1'!$C2812,'Comm_vacancy-LA_data'!$B:$B,'Comm_vacancy-inputs_1'!$B2812)</f>
        <v>6484</v>
      </c>
      <c r="E2812" s="72">
        <f>SUMIFS('Comm_vacancy-LA_data'!F:F,'Comm_vacancy-LA_data'!$D:$D,'Comm_vacancy-inputs_1'!$C2812,'Comm_vacancy-LA_data'!$B:$B,'Comm_vacancy-inputs_1'!$B2812)</f>
        <v>551</v>
      </c>
      <c r="F2812" s="132">
        <f t="shared" si="86"/>
        <v>8.4978408389882784E-2</v>
      </c>
      <c r="G2812" s="108">
        <f t="shared" si="87"/>
        <v>44197</v>
      </c>
    </row>
    <row r="2813" spans="1:7" x14ac:dyDescent="0.35">
      <c r="A2813" s="72" t="s">
        <v>696</v>
      </c>
      <c r="B2813" s="72" t="s">
        <v>697</v>
      </c>
      <c r="C2813" s="72" t="s">
        <v>1091</v>
      </c>
      <c r="D2813" s="72">
        <f>SUMIFS('Comm_vacancy-LA_data'!E:E,'Comm_vacancy-LA_data'!$D:$D,'Comm_vacancy-inputs_1'!$C2813,'Comm_vacancy-LA_data'!$B:$B,'Comm_vacancy-inputs_1'!$B2813)</f>
        <v>6430</v>
      </c>
      <c r="E2813" s="72">
        <f>SUMIFS('Comm_vacancy-LA_data'!F:F,'Comm_vacancy-LA_data'!$D:$D,'Comm_vacancy-inputs_1'!$C2813,'Comm_vacancy-LA_data'!$B:$B,'Comm_vacancy-inputs_1'!$B2813)</f>
        <v>536</v>
      </c>
      <c r="F2813" s="132">
        <f t="shared" si="86"/>
        <v>8.3359253499222394E-2</v>
      </c>
      <c r="G2813" s="108">
        <f t="shared" si="87"/>
        <v>44105</v>
      </c>
    </row>
    <row r="2814" spans="1:7" x14ac:dyDescent="0.35">
      <c r="A2814" s="72" t="s">
        <v>696</v>
      </c>
      <c r="B2814" s="72" t="s">
        <v>697</v>
      </c>
      <c r="C2814" s="72" t="s">
        <v>1092</v>
      </c>
      <c r="D2814" s="72">
        <f>SUMIFS('Comm_vacancy-LA_data'!E:E,'Comm_vacancy-LA_data'!$D:$D,'Comm_vacancy-inputs_1'!$C2814,'Comm_vacancy-LA_data'!$B:$B,'Comm_vacancy-inputs_1'!$B2814)</f>
        <v>6445</v>
      </c>
      <c r="E2814" s="72">
        <f>SUMIFS('Comm_vacancy-LA_data'!F:F,'Comm_vacancy-LA_data'!$D:$D,'Comm_vacancy-inputs_1'!$C2814,'Comm_vacancy-LA_data'!$B:$B,'Comm_vacancy-inputs_1'!$B2814)</f>
        <v>559</v>
      </c>
      <c r="F2814" s="132">
        <f t="shared" si="86"/>
        <v>8.6733902249806052E-2</v>
      </c>
      <c r="G2814" s="108">
        <f t="shared" si="87"/>
        <v>44013</v>
      </c>
    </row>
    <row r="2815" spans="1:7" x14ac:dyDescent="0.35">
      <c r="A2815" s="72" t="s">
        <v>696</v>
      </c>
      <c r="B2815" s="72" t="s">
        <v>697</v>
      </c>
      <c r="C2815" s="72" t="s">
        <v>1093</v>
      </c>
      <c r="D2815" s="72">
        <f>SUMIFS('Comm_vacancy-LA_data'!E:E,'Comm_vacancy-LA_data'!$D:$D,'Comm_vacancy-inputs_1'!$C2815,'Comm_vacancy-LA_data'!$B:$B,'Comm_vacancy-inputs_1'!$B2815)</f>
        <v>6404</v>
      </c>
      <c r="E2815" s="72">
        <f>SUMIFS('Comm_vacancy-LA_data'!F:F,'Comm_vacancy-LA_data'!$D:$D,'Comm_vacancy-inputs_1'!$C2815,'Comm_vacancy-LA_data'!$B:$B,'Comm_vacancy-inputs_1'!$B2815)</f>
        <v>521</v>
      </c>
      <c r="F2815" s="132">
        <f t="shared" si="86"/>
        <v>8.1355402873204252E-2</v>
      </c>
      <c r="G2815" s="108">
        <f t="shared" si="87"/>
        <v>43922</v>
      </c>
    </row>
    <row r="2816" spans="1:7" x14ac:dyDescent="0.35">
      <c r="A2816" s="72" t="s">
        <v>696</v>
      </c>
      <c r="B2816" s="72" t="s">
        <v>697</v>
      </c>
      <c r="C2816" s="72" t="s">
        <v>1094</v>
      </c>
      <c r="D2816" s="72">
        <f>SUMIFS('Comm_vacancy-LA_data'!E:E,'Comm_vacancy-LA_data'!$D:$D,'Comm_vacancy-inputs_1'!$C2816,'Comm_vacancy-LA_data'!$B:$B,'Comm_vacancy-inputs_1'!$B2816)</f>
        <v>6347</v>
      </c>
      <c r="E2816" s="72">
        <f>SUMIFS('Comm_vacancy-LA_data'!F:F,'Comm_vacancy-LA_data'!$D:$D,'Comm_vacancy-inputs_1'!$C2816,'Comm_vacancy-LA_data'!$B:$B,'Comm_vacancy-inputs_1'!$B2816)</f>
        <v>520</v>
      </c>
      <c r="F2816" s="132">
        <f t="shared" si="86"/>
        <v>8.1928470143374829E-2</v>
      </c>
      <c r="G2816" s="108">
        <f t="shared" si="87"/>
        <v>43831</v>
      </c>
    </row>
    <row r="2817" spans="1:7" x14ac:dyDescent="0.35">
      <c r="A2817" s="72" t="s">
        <v>696</v>
      </c>
      <c r="B2817" s="72" t="s">
        <v>697</v>
      </c>
      <c r="C2817" s="72" t="s">
        <v>1095</v>
      </c>
      <c r="D2817" s="72">
        <f>SUMIFS('Comm_vacancy-LA_data'!E:E,'Comm_vacancy-LA_data'!$D:$D,'Comm_vacancy-inputs_1'!$C2817,'Comm_vacancy-LA_data'!$B:$B,'Comm_vacancy-inputs_1'!$B2817)</f>
        <v>6343</v>
      </c>
      <c r="E2817" s="72">
        <f>SUMIFS('Comm_vacancy-LA_data'!F:F,'Comm_vacancy-LA_data'!$D:$D,'Comm_vacancy-inputs_1'!$C2817,'Comm_vacancy-LA_data'!$B:$B,'Comm_vacancy-inputs_1'!$B2817)</f>
        <v>569</v>
      </c>
      <c r="F2817" s="132">
        <f t="shared" si="86"/>
        <v>8.9705186820116661E-2</v>
      </c>
      <c r="G2817" s="108">
        <f t="shared" si="87"/>
        <v>43739</v>
      </c>
    </row>
    <row r="2818" spans="1:7" x14ac:dyDescent="0.35">
      <c r="A2818" s="72" t="s">
        <v>696</v>
      </c>
      <c r="B2818" s="72" t="s">
        <v>697</v>
      </c>
      <c r="C2818" s="72" t="s">
        <v>1096</v>
      </c>
      <c r="D2818" s="72">
        <f>SUMIFS('Comm_vacancy-LA_data'!E:E,'Comm_vacancy-LA_data'!$D:$D,'Comm_vacancy-inputs_1'!$C2818,'Comm_vacancy-LA_data'!$B:$B,'Comm_vacancy-inputs_1'!$B2818)</f>
        <v>6328</v>
      </c>
      <c r="E2818" s="72">
        <f>SUMIFS('Comm_vacancy-LA_data'!F:F,'Comm_vacancy-LA_data'!$D:$D,'Comm_vacancy-inputs_1'!$C2818,'Comm_vacancy-LA_data'!$B:$B,'Comm_vacancy-inputs_1'!$B2818)</f>
        <v>556</v>
      </c>
      <c r="F2818" s="132">
        <f t="shared" si="86"/>
        <v>8.7863463969658662E-2</v>
      </c>
      <c r="G2818" s="108">
        <f t="shared" si="87"/>
        <v>43647</v>
      </c>
    </row>
    <row r="2819" spans="1:7" x14ac:dyDescent="0.35">
      <c r="A2819" s="72" t="s">
        <v>696</v>
      </c>
      <c r="B2819" s="72" t="s">
        <v>697</v>
      </c>
      <c r="C2819" s="72" t="s">
        <v>1097</v>
      </c>
      <c r="D2819" s="72">
        <f>SUMIFS('Comm_vacancy-LA_data'!E:E,'Comm_vacancy-LA_data'!$D:$D,'Comm_vacancy-inputs_1'!$C2819,'Comm_vacancy-LA_data'!$B:$B,'Comm_vacancy-inputs_1'!$B2819)</f>
        <v>6333</v>
      </c>
      <c r="E2819" s="72">
        <f>SUMIFS('Comm_vacancy-LA_data'!F:F,'Comm_vacancy-LA_data'!$D:$D,'Comm_vacancy-inputs_1'!$C2819,'Comm_vacancy-LA_data'!$B:$B,'Comm_vacancy-inputs_1'!$B2819)</f>
        <v>518</v>
      </c>
      <c r="F2819" s="132">
        <f t="shared" ref="F2819:F2882" si="88">IF(E2819&lt;&gt;0,E2819/D2819,"-")</f>
        <v>8.1793778619927371E-2</v>
      </c>
      <c r="G2819" s="108">
        <f t="shared" ref="G2819:G2882" si="89">DATE(LEFT(C2819,4),RIGHT(LEFT(C2819,7),2),1)</f>
        <v>43556</v>
      </c>
    </row>
    <row r="2820" spans="1:7" x14ac:dyDescent="0.35">
      <c r="A2820" s="72" t="s">
        <v>696</v>
      </c>
      <c r="B2820" s="72" t="s">
        <v>697</v>
      </c>
      <c r="C2820" s="72" t="s">
        <v>1098</v>
      </c>
      <c r="D2820" s="72">
        <f>SUMIFS('Comm_vacancy-LA_data'!E:E,'Comm_vacancy-LA_data'!$D:$D,'Comm_vacancy-inputs_1'!$C2820,'Comm_vacancy-LA_data'!$B:$B,'Comm_vacancy-inputs_1'!$B2820)</f>
        <v>6296</v>
      </c>
      <c r="E2820" s="72">
        <f>SUMIFS('Comm_vacancy-LA_data'!F:F,'Comm_vacancy-LA_data'!$D:$D,'Comm_vacancy-inputs_1'!$C2820,'Comm_vacancy-LA_data'!$B:$B,'Comm_vacancy-inputs_1'!$B2820)</f>
        <v>557</v>
      </c>
      <c r="F2820" s="132">
        <f t="shared" si="88"/>
        <v>8.8468869123252858E-2</v>
      </c>
      <c r="G2820" s="108">
        <f t="shared" si="89"/>
        <v>43466</v>
      </c>
    </row>
    <row r="2821" spans="1:7" x14ac:dyDescent="0.35">
      <c r="A2821" s="72" t="s">
        <v>696</v>
      </c>
      <c r="B2821" s="72" t="s">
        <v>697</v>
      </c>
      <c r="C2821" s="72" t="s">
        <v>1099</v>
      </c>
      <c r="D2821" s="72">
        <f>SUMIFS('Comm_vacancy-LA_data'!E:E,'Comm_vacancy-LA_data'!$D:$D,'Comm_vacancy-inputs_1'!$C2821,'Comm_vacancy-LA_data'!$B:$B,'Comm_vacancy-inputs_1'!$B2821)</f>
        <v>6696</v>
      </c>
      <c r="E2821" s="72">
        <f>SUMIFS('Comm_vacancy-LA_data'!F:F,'Comm_vacancy-LA_data'!$D:$D,'Comm_vacancy-inputs_1'!$C2821,'Comm_vacancy-LA_data'!$B:$B,'Comm_vacancy-inputs_1'!$B2821)</f>
        <v>702</v>
      </c>
      <c r="F2821" s="132">
        <f t="shared" si="88"/>
        <v>0.10483870967741936</v>
      </c>
      <c r="G2821" s="108">
        <f t="shared" si="89"/>
        <v>43374</v>
      </c>
    </row>
    <row r="2822" spans="1:7" x14ac:dyDescent="0.35">
      <c r="A2822" s="72" t="s">
        <v>698</v>
      </c>
      <c r="B2822" s="72" t="s">
        <v>699</v>
      </c>
      <c r="C2822" s="72" t="s">
        <v>1088</v>
      </c>
      <c r="D2822" s="72">
        <f>SUMIFS('Comm_vacancy-LA_data'!E:E,'Comm_vacancy-LA_data'!$D:$D,'Comm_vacancy-inputs_1'!$C2822,'Comm_vacancy-LA_data'!$B:$B,'Comm_vacancy-inputs_1'!$B2822)</f>
        <v>2569</v>
      </c>
      <c r="E2822" s="72">
        <f>SUMIFS('Comm_vacancy-LA_data'!F:F,'Comm_vacancy-LA_data'!$D:$D,'Comm_vacancy-inputs_1'!$C2822,'Comm_vacancy-LA_data'!$B:$B,'Comm_vacancy-inputs_1'!$B2822)</f>
        <v>174</v>
      </c>
      <c r="F2822" s="132">
        <f t="shared" si="88"/>
        <v>6.7730634488127675E-2</v>
      </c>
      <c r="G2822" s="108">
        <f t="shared" si="89"/>
        <v>44378</v>
      </c>
    </row>
    <row r="2823" spans="1:7" x14ac:dyDescent="0.35">
      <c r="A2823" s="72" t="s">
        <v>698</v>
      </c>
      <c r="B2823" s="72" t="s">
        <v>699</v>
      </c>
      <c r="C2823" s="72" t="s">
        <v>1089</v>
      </c>
      <c r="D2823" s="72">
        <f>SUMIFS('Comm_vacancy-LA_data'!E:E,'Comm_vacancy-LA_data'!$D:$D,'Comm_vacancy-inputs_1'!$C2823,'Comm_vacancy-LA_data'!$B:$B,'Comm_vacancy-inputs_1'!$B2823)</f>
        <v>2575</v>
      </c>
      <c r="E2823" s="72">
        <f>SUMIFS('Comm_vacancy-LA_data'!F:F,'Comm_vacancy-LA_data'!$D:$D,'Comm_vacancy-inputs_1'!$C2823,'Comm_vacancy-LA_data'!$B:$B,'Comm_vacancy-inputs_1'!$B2823)</f>
        <v>172</v>
      </c>
      <c r="F2823" s="132">
        <f t="shared" si="88"/>
        <v>6.6796116504854369E-2</v>
      </c>
      <c r="G2823" s="108">
        <f t="shared" si="89"/>
        <v>44287</v>
      </c>
    </row>
    <row r="2824" spans="1:7" x14ac:dyDescent="0.35">
      <c r="A2824" s="72" t="s">
        <v>698</v>
      </c>
      <c r="B2824" s="72" t="s">
        <v>699</v>
      </c>
      <c r="C2824" s="72" t="s">
        <v>1090</v>
      </c>
      <c r="D2824" s="72">
        <f>SUMIFS('Comm_vacancy-LA_data'!E:E,'Comm_vacancy-LA_data'!$D:$D,'Comm_vacancy-inputs_1'!$C2824,'Comm_vacancy-LA_data'!$B:$B,'Comm_vacancy-inputs_1'!$B2824)</f>
        <v>2570</v>
      </c>
      <c r="E2824" s="72">
        <f>SUMIFS('Comm_vacancy-LA_data'!F:F,'Comm_vacancy-LA_data'!$D:$D,'Comm_vacancy-inputs_1'!$C2824,'Comm_vacancy-LA_data'!$B:$B,'Comm_vacancy-inputs_1'!$B2824)</f>
        <v>173</v>
      </c>
      <c r="F2824" s="132">
        <f t="shared" si="88"/>
        <v>6.7315175097276261E-2</v>
      </c>
      <c r="G2824" s="108">
        <f t="shared" si="89"/>
        <v>44197</v>
      </c>
    </row>
    <row r="2825" spans="1:7" x14ac:dyDescent="0.35">
      <c r="A2825" s="72" t="s">
        <v>698</v>
      </c>
      <c r="B2825" s="72" t="s">
        <v>699</v>
      </c>
      <c r="C2825" s="72" t="s">
        <v>1091</v>
      </c>
      <c r="D2825" s="72">
        <f>SUMIFS('Comm_vacancy-LA_data'!E:E,'Comm_vacancy-LA_data'!$D:$D,'Comm_vacancy-inputs_1'!$C2825,'Comm_vacancy-LA_data'!$B:$B,'Comm_vacancy-inputs_1'!$B2825)</f>
        <v>2579</v>
      </c>
      <c r="E2825" s="72">
        <f>SUMIFS('Comm_vacancy-LA_data'!F:F,'Comm_vacancy-LA_data'!$D:$D,'Comm_vacancy-inputs_1'!$C2825,'Comm_vacancy-LA_data'!$B:$B,'Comm_vacancy-inputs_1'!$B2825)</f>
        <v>170</v>
      </c>
      <c r="F2825" s="132">
        <f t="shared" si="88"/>
        <v>6.591702210158977E-2</v>
      </c>
      <c r="G2825" s="108">
        <f t="shared" si="89"/>
        <v>44105</v>
      </c>
    </row>
    <row r="2826" spans="1:7" x14ac:dyDescent="0.35">
      <c r="A2826" s="72" t="s">
        <v>698</v>
      </c>
      <c r="B2826" s="72" t="s">
        <v>699</v>
      </c>
      <c r="C2826" s="72" t="s">
        <v>1092</v>
      </c>
      <c r="D2826" s="72">
        <f>SUMIFS('Comm_vacancy-LA_data'!E:E,'Comm_vacancy-LA_data'!$D:$D,'Comm_vacancy-inputs_1'!$C2826,'Comm_vacancy-LA_data'!$B:$B,'Comm_vacancy-inputs_1'!$B2826)</f>
        <v>2563</v>
      </c>
      <c r="E2826" s="72">
        <f>SUMIFS('Comm_vacancy-LA_data'!F:F,'Comm_vacancy-LA_data'!$D:$D,'Comm_vacancy-inputs_1'!$C2826,'Comm_vacancy-LA_data'!$B:$B,'Comm_vacancy-inputs_1'!$B2826)</f>
        <v>176</v>
      </c>
      <c r="F2826" s="132">
        <f t="shared" si="88"/>
        <v>6.8669527896995708E-2</v>
      </c>
      <c r="G2826" s="108">
        <f t="shared" si="89"/>
        <v>44013</v>
      </c>
    </row>
    <row r="2827" spans="1:7" x14ac:dyDescent="0.35">
      <c r="A2827" s="72" t="s">
        <v>698</v>
      </c>
      <c r="B2827" s="72" t="s">
        <v>699</v>
      </c>
      <c r="C2827" s="72" t="s">
        <v>1093</v>
      </c>
      <c r="D2827" s="72">
        <f>SUMIFS('Comm_vacancy-LA_data'!E:E,'Comm_vacancy-LA_data'!$D:$D,'Comm_vacancy-inputs_1'!$C2827,'Comm_vacancy-LA_data'!$B:$B,'Comm_vacancy-inputs_1'!$B2827)</f>
        <v>2574</v>
      </c>
      <c r="E2827" s="72">
        <f>SUMIFS('Comm_vacancy-LA_data'!F:F,'Comm_vacancy-LA_data'!$D:$D,'Comm_vacancy-inputs_1'!$C2827,'Comm_vacancy-LA_data'!$B:$B,'Comm_vacancy-inputs_1'!$B2827)</f>
        <v>178</v>
      </c>
      <c r="F2827" s="132">
        <f t="shared" si="88"/>
        <v>6.9153069153069152E-2</v>
      </c>
      <c r="G2827" s="108">
        <f t="shared" si="89"/>
        <v>43922</v>
      </c>
    </row>
    <row r="2828" spans="1:7" x14ac:dyDescent="0.35">
      <c r="A2828" s="72" t="s">
        <v>698</v>
      </c>
      <c r="B2828" s="72" t="s">
        <v>699</v>
      </c>
      <c r="C2828" s="72" t="s">
        <v>1094</v>
      </c>
      <c r="D2828" s="72">
        <f>SUMIFS('Comm_vacancy-LA_data'!E:E,'Comm_vacancy-LA_data'!$D:$D,'Comm_vacancy-inputs_1'!$C2828,'Comm_vacancy-LA_data'!$B:$B,'Comm_vacancy-inputs_1'!$B2828)</f>
        <v>2572</v>
      </c>
      <c r="E2828" s="72">
        <f>SUMIFS('Comm_vacancy-LA_data'!F:F,'Comm_vacancy-LA_data'!$D:$D,'Comm_vacancy-inputs_1'!$C2828,'Comm_vacancy-LA_data'!$B:$B,'Comm_vacancy-inputs_1'!$B2828)</f>
        <v>181</v>
      </c>
      <c r="F2828" s="132">
        <f t="shared" si="88"/>
        <v>7.0373250388802489E-2</v>
      </c>
      <c r="G2828" s="108">
        <f t="shared" si="89"/>
        <v>43831</v>
      </c>
    </row>
    <row r="2829" spans="1:7" x14ac:dyDescent="0.35">
      <c r="A2829" s="72" t="s">
        <v>698</v>
      </c>
      <c r="B2829" s="72" t="s">
        <v>699</v>
      </c>
      <c r="C2829" s="72" t="s">
        <v>1095</v>
      </c>
      <c r="D2829" s="72">
        <f>SUMIFS('Comm_vacancy-LA_data'!E:E,'Comm_vacancy-LA_data'!$D:$D,'Comm_vacancy-inputs_1'!$C2829,'Comm_vacancy-LA_data'!$B:$B,'Comm_vacancy-inputs_1'!$B2829)</f>
        <v>2578</v>
      </c>
      <c r="E2829" s="72">
        <f>SUMIFS('Comm_vacancy-LA_data'!F:F,'Comm_vacancy-LA_data'!$D:$D,'Comm_vacancy-inputs_1'!$C2829,'Comm_vacancy-LA_data'!$B:$B,'Comm_vacancy-inputs_1'!$B2829)</f>
        <v>182</v>
      </c>
      <c r="F2829" s="132">
        <f t="shared" si="88"/>
        <v>7.0597362296353758E-2</v>
      </c>
      <c r="G2829" s="108">
        <f t="shared" si="89"/>
        <v>43739</v>
      </c>
    </row>
    <row r="2830" spans="1:7" x14ac:dyDescent="0.35">
      <c r="A2830" s="72" t="s">
        <v>698</v>
      </c>
      <c r="B2830" s="72" t="s">
        <v>699</v>
      </c>
      <c r="C2830" s="72" t="s">
        <v>1096</v>
      </c>
      <c r="D2830" s="72">
        <f>SUMIFS('Comm_vacancy-LA_data'!E:E,'Comm_vacancy-LA_data'!$D:$D,'Comm_vacancy-inputs_1'!$C2830,'Comm_vacancy-LA_data'!$B:$B,'Comm_vacancy-inputs_1'!$B2830)</f>
        <v>2581</v>
      </c>
      <c r="E2830" s="72">
        <f>SUMIFS('Comm_vacancy-LA_data'!F:F,'Comm_vacancy-LA_data'!$D:$D,'Comm_vacancy-inputs_1'!$C2830,'Comm_vacancy-LA_data'!$B:$B,'Comm_vacancy-inputs_1'!$B2830)</f>
        <v>200</v>
      </c>
      <c r="F2830" s="132">
        <f t="shared" si="88"/>
        <v>7.7489345215032937E-2</v>
      </c>
      <c r="G2830" s="108">
        <f t="shared" si="89"/>
        <v>43647</v>
      </c>
    </row>
    <row r="2831" spans="1:7" x14ac:dyDescent="0.35">
      <c r="A2831" s="72" t="s">
        <v>698</v>
      </c>
      <c r="B2831" s="72" t="s">
        <v>699</v>
      </c>
      <c r="C2831" s="72" t="s">
        <v>1097</v>
      </c>
      <c r="D2831" s="72">
        <f>SUMIFS('Comm_vacancy-LA_data'!E:E,'Comm_vacancy-LA_data'!$D:$D,'Comm_vacancy-inputs_1'!$C2831,'Comm_vacancy-LA_data'!$B:$B,'Comm_vacancy-inputs_1'!$B2831)</f>
        <v>2577</v>
      </c>
      <c r="E2831" s="72">
        <f>SUMIFS('Comm_vacancy-LA_data'!F:F,'Comm_vacancy-LA_data'!$D:$D,'Comm_vacancy-inputs_1'!$C2831,'Comm_vacancy-LA_data'!$B:$B,'Comm_vacancy-inputs_1'!$B2831)</f>
        <v>184</v>
      </c>
      <c r="F2831" s="132">
        <f t="shared" si="88"/>
        <v>7.1400853705859524E-2</v>
      </c>
      <c r="G2831" s="108">
        <f t="shared" si="89"/>
        <v>43556</v>
      </c>
    </row>
    <row r="2832" spans="1:7" x14ac:dyDescent="0.35">
      <c r="A2832" s="72" t="s">
        <v>698</v>
      </c>
      <c r="B2832" s="72" t="s">
        <v>699</v>
      </c>
      <c r="C2832" s="72" t="s">
        <v>1098</v>
      </c>
      <c r="D2832" s="72">
        <f>SUMIFS('Comm_vacancy-LA_data'!E:E,'Comm_vacancy-LA_data'!$D:$D,'Comm_vacancy-inputs_1'!$C2832,'Comm_vacancy-LA_data'!$B:$B,'Comm_vacancy-inputs_1'!$B2832)</f>
        <v>2549</v>
      </c>
      <c r="E2832" s="72">
        <f>SUMIFS('Comm_vacancy-LA_data'!F:F,'Comm_vacancy-LA_data'!$D:$D,'Comm_vacancy-inputs_1'!$C2832,'Comm_vacancy-LA_data'!$B:$B,'Comm_vacancy-inputs_1'!$B2832)</f>
        <v>197</v>
      </c>
      <c r="F2832" s="132">
        <f t="shared" si="88"/>
        <v>7.7285209886229889E-2</v>
      </c>
      <c r="G2832" s="108">
        <f t="shared" si="89"/>
        <v>43466</v>
      </c>
    </row>
    <row r="2833" spans="1:7" x14ac:dyDescent="0.35">
      <c r="A2833" s="72" t="s">
        <v>698</v>
      </c>
      <c r="B2833" s="72" t="s">
        <v>699</v>
      </c>
      <c r="C2833" s="72" t="s">
        <v>1099</v>
      </c>
      <c r="D2833" s="72">
        <f>SUMIFS('Comm_vacancy-LA_data'!E:E,'Comm_vacancy-LA_data'!$D:$D,'Comm_vacancy-inputs_1'!$C2833,'Comm_vacancy-LA_data'!$B:$B,'Comm_vacancy-inputs_1'!$B2833)</f>
        <v>2681</v>
      </c>
      <c r="E2833" s="72">
        <f>SUMIFS('Comm_vacancy-LA_data'!F:F,'Comm_vacancy-LA_data'!$D:$D,'Comm_vacancy-inputs_1'!$C2833,'Comm_vacancy-LA_data'!$B:$B,'Comm_vacancy-inputs_1'!$B2833)</f>
        <v>225</v>
      </c>
      <c r="F2833" s="132">
        <f t="shared" si="88"/>
        <v>8.3923908989183144E-2</v>
      </c>
      <c r="G2833" s="108">
        <f t="shared" si="89"/>
        <v>43374</v>
      </c>
    </row>
    <row r="2834" spans="1:7" x14ac:dyDescent="0.35">
      <c r="A2834" s="72" t="s">
        <v>700</v>
      </c>
      <c r="B2834" s="72" t="s">
        <v>701</v>
      </c>
      <c r="C2834" s="72" t="s">
        <v>1088</v>
      </c>
      <c r="D2834" s="72">
        <f>SUMIFS('Comm_vacancy-LA_data'!E:E,'Comm_vacancy-LA_data'!$D:$D,'Comm_vacancy-inputs_1'!$C2834,'Comm_vacancy-LA_data'!$B:$B,'Comm_vacancy-inputs_1'!$B2834)</f>
        <v>2210</v>
      </c>
      <c r="E2834" s="72">
        <f>SUMIFS('Comm_vacancy-LA_data'!F:F,'Comm_vacancy-LA_data'!$D:$D,'Comm_vacancy-inputs_1'!$C2834,'Comm_vacancy-LA_data'!$B:$B,'Comm_vacancy-inputs_1'!$B2834)</f>
        <v>284</v>
      </c>
      <c r="F2834" s="132">
        <f t="shared" si="88"/>
        <v>0.12850678733031673</v>
      </c>
      <c r="G2834" s="108">
        <f t="shared" si="89"/>
        <v>44378</v>
      </c>
    </row>
    <row r="2835" spans="1:7" x14ac:dyDescent="0.35">
      <c r="A2835" s="72" t="s">
        <v>700</v>
      </c>
      <c r="B2835" s="72" t="s">
        <v>701</v>
      </c>
      <c r="C2835" s="72" t="s">
        <v>1089</v>
      </c>
      <c r="D2835" s="72">
        <f>SUMIFS('Comm_vacancy-LA_data'!E:E,'Comm_vacancy-LA_data'!$D:$D,'Comm_vacancy-inputs_1'!$C2835,'Comm_vacancy-LA_data'!$B:$B,'Comm_vacancy-inputs_1'!$B2835)</f>
        <v>2207</v>
      </c>
      <c r="E2835" s="72">
        <f>SUMIFS('Comm_vacancy-LA_data'!F:F,'Comm_vacancy-LA_data'!$D:$D,'Comm_vacancy-inputs_1'!$C2835,'Comm_vacancy-LA_data'!$B:$B,'Comm_vacancy-inputs_1'!$B2835)</f>
        <v>272</v>
      </c>
      <c r="F2835" s="132">
        <f t="shared" si="88"/>
        <v>0.1232442229270503</v>
      </c>
      <c r="G2835" s="108">
        <f t="shared" si="89"/>
        <v>44287</v>
      </c>
    </row>
    <row r="2836" spans="1:7" x14ac:dyDescent="0.35">
      <c r="A2836" s="72" t="s">
        <v>700</v>
      </c>
      <c r="B2836" s="72" t="s">
        <v>701</v>
      </c>
      <c r="C2836" s="72" t="s">
        <v>1090</v>
      </c>
      <c r="D2836" s="72">
        <f>SUMIFS('Comm_vacancy-LA_data'!E:E,'Comm_vacancy-LA_data'!$D:$D,'Comm_vacancy-inputs_1'!$C2836,'Comm_vacancy-LA_data'!$B:$B,'Comm_vacancy-inputs_1'!$B2836)</f>
        <v>2210</v>
      </c>
      <c r="E2836" s="72">
        <f>SUMIFS('Comm_vacancy-LA_data'!F:F,'Comm_vacancy-LA_data'!$D:$D,'Comm_vacancy-inputs_1'!$C2836,'Comm_vacancy-LA_data'!$B:$B,'Comm_vacancy-inputs_1'!$B2836)</f>
        <v>245</v>
      </c>
      <c r="F2836" s="132">
        <f t="shared" si="88"/>
        <v>0.11085972850678733</v>
      </c>
      <c r="G2836" s="108">
        <f t="shared" si="89"/>
        <v>44197</v>
      </c>
    </row>
    <row r="2837" spans="1:7" x14ac:dyDescent="0.35">
      <c r="A2837" s="72" t="s">
        <v>700</v>
      </c>
      <c r="B2837" s="72" t="s">
        <v>701</v>
      </c>
      <c r="C2837" s="72" t="s">
        <v>1091</v>
      </c>
      <c r="D2837" s="72">
        <f>SUMIFS('Comm_vacancy-LA_data'!E:E,'Comm_vacancy-LA_data'!$D:$D,'Comm_vacancy-inputs_1'!$C2837,'Comm_vacancy-LA_data'!$B:$B,'Comm_vacancy-inputs_1'!$B2837)</f>
        <v>2198</v>
      </c>
      <c r="E2837" s="72">
        <f>SUMIFS('Comm_vacancy-LA_data'!F:F,'Comm_vacancy-LA_data'!$D:$D,'Comm_vacancy-inputs_1'!$C2837,'Comm_vacancy-LA_data'!$B:$B,'Comm_vacancy-inputs_1'!$B2837)</f>
        <v>230</v>
      </c>
      <c r="F2837" s="132">
        <f t="shared" si="88"/>
        <v>0.10464058234758872</v>
      </c>
      <c r="G2837" s="108">
        <f t="shared" si="89"/>
        <v>44105</v>
      </c>
    </row>
    <row r="2838" spans="1:7" x14ac:dyDescent="0.35">
      <c r="A2838" s="72" t="s">
        <v>700</v>
      </c>
      <c r="B2838" s="72" t="s">
        <v>701</v>
      </c>
      <c r="C2838" s="72" t="s">
        <v>1092</v>
      </c>
      <c r="D2838" s="72">
        <f>SUMIFS('Comm_vacancy-LA_data'!E:E,'Comm_vacancy-LA_data'!$D:$D,'Comm_vacancy-inputs_1'!$C2838,'Comm_vacancy-LA_data'!$B:$B,'Comm_vacancy-inputs_1'!$B2838)</f>
        <v>2191</v>
      </c>
      <c r="E2838" s="72">
        <f>SUMIFS('Comm_vacancy-LA_data'!F:F,'Comm_vacancy-LA_data'!$D:$D,'Comm_vacancy-inputs_1'!$C2838,'Comm_vacancy-LA_data'!$B:$B,'Comm_vacancy-inputs_1'!$B2838)</f>
        <v>235</v>
      </c>
      <c r="F2838" s="132">
        <f t="shared" si="88"/>
        <v>0.10725696029210406</v>
      </c>
      <c r="G2838" s="108">
        <f t="shared" si="89"/>
        <v>44013</v>
      </c>
    </row>
    <row r="2839" spans="1:7" x14ac:dyDescent="0.35">
      <c r="A2839" s="72" t="s">
        <v>700</v>
      </c>
      <c r="B2839" s="72" t="s">
        <v>701</v>
      </c>
      <c r="C2839" s="72" t="s">
        <v>1093</v>
      </c>
      <c r="D2839" s="72">
        <f>SUMIFS('Comm_vacancy-LA_data'!E:E,'Comm_vacancy-LA_data'!$D:$D,'Comm_vacancy-inputs_1'!$C2839,'Comm_vacancy-LA_data'!$B:$B,'Comm_vacancy-inputs_1'!$B2839)</f>
        <v>2201</v>
      </c>
      <c r="E2839" s="72">
        <f>SUMIFS('Comm_vacancy-LA_data'!F:F,'Comm_vacancy-LA_data'!$D:$D,'Comm_vacancy-inputs_1'!$C2839,'Comm_vacancy-LA_data'!$B:$B,'Comm_vacancy-inputs_1'!$B2839)</f>
        <v>241</v>
      </c>
      <c r="F2839" s="132">
        <f t="shared" si="88"/>
        <v>0.10949568378009995</v>
      </c>
      <c r="G2839" s="108">
        <f t="shared" si="89"/>
        <v>43922</v>
      </c>
    </row>
    <row r="2840" spans="1:7" x14ac:dyDescent="0.35">
      <c r="A2840" s="72" t="s">
        <v>700</v>
      </c>
      <c r="B2840" s="72" t="s">
        <v>701</v>
      </c>
      <c r="C2840" s="72" t="s">
        <v>1094</v>
      </c>
      <c r="D2840" s="72">
        <f>SUMIFS('Comm_vacancy-LA_data'!E:E,'Comm_vacancy-LA_data'!$D:$D,'Comm_vacancy-inputs_1'!$C2840,'Comm_vacancy-LA_data'!$B:$B,'Comm_vacancy-inputs_1'!$B2840)</f>
        <v>2193</v>
      </c>
      <c r="E2840" s="72">
        <f>SUMIFS('Comm_vacancy-LA_data'!F:F,'Comm_vacancy-LA_data'!$D:$D,'Comm_vacancy-inputs_1'!$C2840,'Comm_vacancy-LA_data'!$B:$B,'Comm_vacancy-inputs_1'!$B2840)</f>
        <v>221</v>
      </c>
      <c r="F2840" s="132">
        <f t="shared" si="88"/>
        <v>0.10077519379844961</v>
      </c>
      <c r="G2840" s="108">
        <f t="shared" si="89"/>
        <v>43831</v>
      </c>
    </row>
    <row r="2841" spans="1:7" x14ac:dyDescent="0.35">
      <c r="A2841" s="72" t="s">
        <v>700</v>
      </c>
      <c r="B2841" s="72" t="s">
        <v>701</v>
      </c>
      <c r="C2841" s="72" t="s">
        <v>1095</v>
      </c>
      <c r="D2841" s="72">
        <f>SUMIFS('Comm_vacancy-LA_data'!E:E,'Comm_vacancy-LA_data'!$D:$D,'Comm_vacancy-inputs_1'!$C2841,'Comm_vacancy-LA_data'!$B:$B,'Comm_vacancy-inputs_1'!$B2841)</f>
        <v>2093</v>
      </c>
      <c r="E2841" s="72">
        <f>SUMIFS('Comm_vacancy-LA_data'!F:F,'Comm_vacancy-LA_data'!$D:$D,'Comm_vacancy-inputs_1'!$C2841,'Comm_vacancy-LA_data'!$B:$B,'Comm_vacancy-inputs_1'!$B2841)</f>
        <v>229</v>
      </c>
      <c r="F2841" s="132">
        <f t="shared" si="88"/>
        <v>0.10941232680363115</v>
      </c>
      <c r="G2841" s="108">
        <f t="shared" si="89"/>
        <v>43739</v>
      </c>
    </row>
    <row r="2842" spans="1:7" x14ac:dyDescent="0.35">
      <c r="A2842" s="72" t="s">
        <v>700</v>
      </c>
      <c r="B2842" s="72" t="s">
        <v>701</v>
      </c>
      <c r="C2842" s="72" t="s">
        <v>1096</v>
      </c>
      <c r="D2842" s="72">
        <f>SUMIFS('Comm_vacancy-LA_data'!E:E,'Comm_vacancy-LA_data'!$D:$D,'Comm_vacancy-inputs_1'!$C2842,'Comm_vacancy-LA_data'!$B:$B,'Comm_vacancy-inputs_1'!$B2842)</f>
        <v>2091</v>
      </c>
      <c r="E2842" s="72">
        <f>SUMIFS('Comm_vacancy-LA_data'!F:F,'Comm_vacancy-LA_data'!$D:$D,'Comm_vacancy-inputs_1'!$C2842,'Comm_vacancy-LA_data'!$B:$B,'Comm_vacancy-inputs_1'!$B2842)</f>
        <v>222</v>
      </c>
      <c r="F2842" s="132">
        <f t="shared" si="88"/>
        <v>0.10616929698708752</v>
      </c>
      <c r="G2842" s="108">
        <f t="shared" si="89"/>
        <v>43647</v>
      </c>
    </row>
    <row r="2843" spans="1:7" x14ac:dyDescent="0.35">
      <c r="A2843" s="72" t="s">
        <v>700</v>
      </c>
      <c r="B2843" s="72" t="s">
        <v>701</v>
      </c>
      <c r="C2843" s="72" t="s">
        <v>1097</v>
      </c>
      <c r="D2843" s="72">
        <f>SUMIFS('Comm_vacancy-LA_data'!E:E,'Comm_vacancy-LA_data'!$D:$D,'Comm_vacancy-inputs_1'!$C2843,'Comm_vacancy-LA_data'!$B:$B,'Comm_vacancy-inputs_1'!$B2843)</f>
        <v>2087</v>
      </c>
      <c r="E2843" s="72">
        <f>SUMIFS('Comm_vacancy-LA_data'!F:F,'Comm_vacancy-LA_data'!$D:$D,'Comm_vacancy-inputs_1'!$C2843,'Comm_vacancy-LA_data'!$B:$B,'Comm_vacancy-inputs_1'!$B2843)</f>
        <v>204</v>
      </c>
      <c r="F2843" s="132">
        <f t="shared" si="88"/>
        <v>9.7747963584092004E-2</v>
      </c>
      <c r="G2843" s="108">
        <f t="shared" si="89"/>
        <v>43556</v>
      </c>
    </row>
    <row r="2844" spans="1:7" x14ac:dyDescent="0.35">
      <c r="A2844" s="72" t="s">
        <v>700</v>
      </c>
      <c r="B2844" s="72" t="s">
        <v>701</v>
      </c>
      <c r="C2844" s="72" t="s">
        <v>1098</v>
      </c>
      <c r="D2844" s="72">
        <f>SUMIFS('Comm_vacancy-LA_data'!E:E,'Comm_vacancy-LA_data'!$D:$D,'Comm_vacancy-inputs_1'!$C2844,'Comm_vacancy-LA_data'!$B:$B,'Comm_vacancy-inputs_1'!$B2844)</f>
        <v>2046</v>
      </c>
      <c r="E2844" s="72">
        <f>SUMIFS('Comm_vacancy-LA_data'!F:F,'Comm_vacancy-LA_data'!$D:$D,'Comm_vacancy-inputs_1'!$C2844,'Comm_vacancy-LA_data'!$B:$B,'Comm_vacancy-inputs_1'!$B2844)</f>
        <v>188</v>
      </c>
      <c r="F2844" s="132">
        <f t="shared" si="88"/>
        <v>9.1886608015640275E-2</v>
      </c>
      <c r="G2844" s="108">
        <f t="shared" si="89"/>
        <v>43466</v>
      </c>
    </row>
    <row r="2845" spans="1:7" x14ac:dyDescent="0.35">
      <c r="A2845" s="72" t="s">
        <v>700</v>
      </c>
      <c r="B2845" s="72" t="s">
        <v>701</v>
      </c>
      <c r="C2845" s="72" t="s">
        <v>1099</v>
      </c>
      <c r="D2845" s="72">
        <f>SUMIFS('Comm_vacancy-LA_data'!E:E,'Comm_vacancy-LA_data'!$D:$D,'Comm_vacancy-inputs_1'!$C2845,'Comm_vacancy-LA_data'!$B:$B,'Comm_vacancy-inputs_1'!$B2845)</f>
        <v>2227</v>
      </c>
      <c r="E2845" s="72">
        <f>SUMIFS('Comm_vacancy-LA_data'!F:F,'Comm_vacancy-LA_data'!$D:$D,'Comm_vacancy-inputs_1'!$C2845,'Comm_vacancy-LA_data'!$B:$B,'Comm_vacancy-inputs_1'!$B2845)</f>
        <v>305</v>
      </c>
      <c r="F2845" s="132">
        <f t="shared" si="88"/>
        <v>0.13695554557700942</v>
      </c>
      <c r="G2845" s="108">
        <f t="shared" si="89"/>
        <v>43374</v>
      </c>
    </row>
    <row r="2846" spans="1:7" x14ac:dyDescent="0.35">
      <c r="A2846" s="72" t="s">
        <v>702</v>
      </c>
      <c r="B2846" s="72" t="s">
        <v>703</v>
      </c>
      <c r="C2846" s="72" t="s">
        <v>1088</v>
      </c>
      <c r="D2846" s="72">
        <f>SUMIFS('Comm_vacancy-LA_data'!E:E,'Comm_vacancy-LA_data'!$D:$D,'Comm_vacancy-inputs_1'!$C2846,'Comm_vacancy-LA_data'!$B:$B,'Comm_vacancy-inputs_1'!$B2846)</f>
        <v>2399</v>
      </c>
      <c r="E2846" s="72">
        <f>SUMIFS('Comm_vacancy-LA_data'!F:F,'Comm_vacancy-LA_data'!$D:$D,'Comm_vacancy-inputs_1'!$C2846,'Comm_vacancy-LA_data'!$B:$B,'Comm_vacancy-inputs_1'!$B2846)</f>
        <v>122</v>
      </c>
      <c r="F2846" s="132">
        <f t="shared" si="88"/>
        <v>5.0854522717799083E-2</v>
      </c>
      <c r="G2846" s="108">
        <f t="shared" si="89"/>
        <v>44378</v>
      </c>
    </row>
    <row r="2847" spans="1:7" x14ac:dyDescent="0.35">
      <c r="A2847" s="72" t="s">
        <v>702</v>
      </c>
      <c r="B2847" s="72" t="s">
        <v>703</v>
      </c>
      <c r="C2847" s="72" t="s">
        <v>1089</v>
      </c>
      <c r="D2847" s="72">
        <f>SUMIFS('Comm_vacancy-LA_data'!E:E,'Comm_vacancy-LA_data'!$D:$D,'Comm_vacancy-inputs_1'!$C2847,'Comm_vacancy-LA_data'!$B:$B,'Comm_vacancy-inputs_1'!$B2847)</f>
        <v>2391</v>
      </c>
      <c r="E2847" s="72">
        <f>SUMIFS('Comm_vacancy-LA_data'!F:F,'Comm_vacancy-LA_data'!$D:$D,'Comm_vacancy-inputs_1'!$C2847,'Comm_vacancy-LA_data'!$B:$B,'Comm_vacancy-inputs_1'!$B2847)</f>
        <v>124</v>
      </c>
      <c r="F2847" s="132">
        <f t="shared" si="88"/>
        <v>5.1861145964031789E-2</v>
      </c>
      <c r="G2847" s="108">
        <f t="shared" si="89"/>
        <v>44287</v>
      </c>
    </row>
    <row r="2848" spans="1:7" x14ac:dyDescent="0.35">
      <c r="A2848" s="72" t="s">
        <v>702</v>
      </c>
      <c r="B2848" s="72" t="s">
        <v>703</v>
      </c>
      <c r="C2848" s="72" t="s">
        <v>1090</v>
      </c>
      <c r="D2848" s="72">
        <f>SUMIFS('Comm_vacancy-LA_data'!E:E,'Comm_vacancy-LA_data'!$D:$D,'Comm_vacancy-inputs_1'!$C2848,'Comm_vacancy-LA_data'!$B:$B,'Comm_vacancy-inputs_1'!$B2848)</f>
        <v>2374</v>
      </c>
      <c r="E2848" s="72">
        <f>SUMIFS('Comm_vacancy-LA_data'!F:F,'Comm_vacancy-LA_data'!$D:$D,'Comm_vacancy-inputs_1'!$C2848,'Comm_vacancy-LA_data'!$B:$B,'Comm_vacancy-inputs_1'!$B2848)</f>
        <v>119</v>
      </c>
      <c r="F2848" s="132">
        <f t="shared" si="88"/>
        <v>5.0126368997472623E-2</v>
      </c>
      <c r="G2848" s="108">
        <f t="shared" si="89"/>
        <v>44197</v>
      </c>
    </row>
    <row r="2849" spans="1:7" x14ac:dyDescent="0.35">
      <c r="A2849" s="72" t="s">
        <v>702</v>
      </c>
      <c r="B2849" s="72" t="s">
        <v>703</v>
      </c>
      <c r="C2849" s="72" t="s">
        <v>1091</v>
      </c>
      <c r="D2849" s="72">
        <f>SUMIFS('Comm_vacancy-LA_data'!E:E,'Comm_vacancy-LA_data'!$D:$D,'Comm_vacancy-inputs_1'!$C2849,'Comm_vacancy-LA_data'!$B:$B,'Comm_vacancy-inputs_1'!$B2849)</f>
        <v>2340</v>
      </c>
      <c r="E2849" s="72">
        <f>SUMIFS('Comm_vacancy-LA_data'!F:F,'Comm_vacancy-LA_data'!$D:$D,'Comm_vacancy-inputs_1'!$C2849,'Comm_vacancy-LA_data'!$B:$B,'Comm_vacancy-inputs_1'!$B2849)</f>
        <v>113</v>
      </c>
      <c r="F2849" s="132">
        <f t="shared" si="88"/>
        <v>4.8290598290598293E-2</v>
      </c>
      <c r="G2849" s="108">
        <f t="shared" si="89"/>
        <v>44105</v>
      </c>
    </row>
    <row r="2850" spans="1:7" x14ac:dyDescent="0.35">
      <c r="A2850" s="72" t="s">
        <v>702</v>
      </c>
      <c r="B2850" s="72" t="s">
        <v>703</v>
      </c>
      <c r="C2850" s="72" t="s">
        <v>1092</v>
      </c>
      <c r="D2850" s="72">
        <f>SUMIFS('Comm_vacancy-LA_data'!E:E,'Comm_vacancy-LA_data'!$D:$D,'Comm_vacancy-inputs_1'!$C2850,'Comm_vacancy-LA_data'!$B:$B,'Comm_vacancy-inputs_1'!$B2850)</f>
        <v>2329</v>
      </c>
      <c r="E2850" s="72">
        <f>SUMIFS('Comm_vacancy-LA_data'!F:F,'Comm_vacancy-LA_data'!$D:$D,'Comm_vacancy-inputs_1'!$C2850,'Comm_vacancy-LA_data'!$B:$B,'Comm_vacancy-inputs_1'!$B2850)</f>
        <v>106</v>
      </c>
      <c r="F2850" s="132">
        <f t="shared" si="88"/>
        <v>4.5513095749248604E-2</v>
      </c>
      <c r="G2850" s="108">
        <f t="shared" si="89"/>
        <v>44013</v>
      </c>
    </row>
    <row r="2851" spans="1:7" x14ac:dyDescent="0.35">
      <c r="A2851" s="72" t="s">
        <v>702</v>
      </c>
      <c r="B2851" s="72" t="s">
        <v>703</v>
      </c>
      <c r="C2851" s="72" t="s">
        <v>1093</v>
      </c>
      <c r="D2851" s="72">
        <f>SUMIFS('Comm_vacancy-LA_data'!E:E,'Comm_vacancy-LA_data'!$D:$D,'Comm_vacancy-inputs_1'!$C2851,'Comm_vacancy-LA_data'!$B:$B,'Comm_vacancy-inputs_1'!$B2851)</f>
        <v>2317</v>
      </c>
      <c r="E2851" s="72">
        <f>SUMIFS('Comm_vacancy-LA_data'!F:F,'Comm_vacancy-LA_data'!$D:$D,'Comm_vacancy-inputs_1'!$C2851,'Comm_vacancy-LA_data'!$B:$B,'Comm_vacancy-inputs_1'!$B2851)</f>
        <v>106</v>
      </c>
      <c r="F2851" s="132">
        <f t="shared" si="88"/>
        <v>4.5748813120414331E-2</v>
      </c>
      <c r="G2851" s="108">
        <f t="shared" si="89"/>
        <v>43922</v>
      </c>
    </row>
    <row r="2852" spans="1:7" x14ac:dyDescent="0.35">
      <c r="A2852" s="72" t="s">
        <v>702</v>
      </c>
      <c r="B2852" s="72" t="s">
        <v>703</v>
      </c>
      <c r="C2852" s="72" t="s">
        <v>1094</v>
      </c>
      <c r="D2852" s="72">
        <f>SUMIFS('Comm_vacancy-LA_data'!E:E,'Comm_vacancy-LA_data'!$D:$D,'Comm_vacancy-inputs_1'!$C2852,'Comm_vacancy-LA_data'!$B:$B,'Comm_vacancy-inputs_1'!$B2852)</f>
        <v>2285</v>
      </c>
      <c r="E2852" s="72">
        <f>SUMIFS('Comm_vacancy-LA_data'!F:F,'Comm_vacancy-LA_data'!$D:$D,'Comm_vacancy-inputs_1'!$C2852,'Comm_vacancy-LA_data'!$B:$B,'Comm_vacancy-inputs_1'!$B2852)</f>
        <v>103</v>
      </c>
      <c r="F2852" s="132">
        <f t="shared" si="88"/>
        <v>4.5076586433260395E-2</v>
      </c>
      <c r="G2852" s="108">
        <f t="shared" si="89"/>
        <v>43831</v>
      </c>
    </row>
    <row r="2853" spans="1:7" x14ac:dyDescent="0.35">
      <c r="A2853" s="72" t="s">
        <v>702</v>
      </c>
      <c r="B2853" s="72" t="s">
        <v>703</v>
      </c>
      <c r="C2853" s="72" t="s">
        <v>1095</v>
      </c>
      <c r="D2853" s="72">
        <f>SUMIFS('Comm_vacancy-LA_data'!E:E,'Comm_vacancy-LA_data'!$D:$D,'Comm_vacancy-inputs_1'!$C2853,'Comm_vacancy-LA_data'!$B:$B,'Comm_vacancy-inputs_1'!$B2853)</f>
        <v>2282</v>
      </c>
      <c r="E2853" s="72">
        <f>SUMIFS('Comm_vacancy-LA_data'!F:F,'Comm_vacancy-LA_data'!$D:$D,'Comm_vacancy-inputs_1'!$C2853,'Comm_vacancy-LA_data'!$B:$B,'Comm_vacancy-inputs_1'!$B2853)</f>
        <v>104</v>
      </c>
      <c r="F2853" s="132">
        <f t="shared" si="88"/>
        <v>4.5574057843996492E-2</v>
      </c>
      <c r="G2853" s="108">
        <f t="shared" si="89"/>
        <v>43739</v>
      </c>
    </row>
    <row r="2854" spans="1:7" x14ac:dyDescent="0.35">
      <c r="A2854" s="72" t="s">
        <v>702</v>
      </c>
      <c r="B2854" s="72" t="s">
        <v>703</v>
      </c>
      <c r="C2854" s="72" t="s">
        <v>1096</v>
      </c>
      <c r="D2854" s="72">
        <f>SUMIFS('Comm_vacancy-LA_data'!E:E,'Comm_vacancy-LA_data'!$D:$D,'Comm_vacancy-inputs_1'!$C2854,'Comm_vacancy-LA_data'!$B:$B,'Comm_vacancy-inputs_1'!$B2854)</f>
        <v>2283</v>
      </c>
      <c r="E2854" s="72">
        <f>SUMIFS('Comm_vacancy-LA_data'!F:F,'Comm_vacancy-LA_data'!$D:$D,'Comm_vacancy-inputs_1'!$C2854,'Comm_vacancy-LA_data'!$B:$B,'Comm_vacancy-inputs_1'!$B2854)</f>
        <v>116</v>
      </c>
      <c r="F2854" s="132">
        <f t="shared" si="88"/>
        <v>5.0810337275514671E-2</v>
      </c>
      <c r="G2854" s="108">
        <f t="shared" si="89"/>
        <v>43647</v>
      </c>
    </row>
    <row r="2855" spans="1:7" x14ac:dyDescent="0.35">
      <c r="A2855" s="72" t="s">
        <v>702</v>
      </c>
      <c r="B2855" s="72" t="s">
        <v>703</v>
      </c>
      <c r="C2855" s="72" t="s">
        <v>1097</v>
      </c>
      <c r="D2855" s="72">
        <f>SUMIFS('Comm_vacancy-LA_data'!E:E,'Comm_vacancy-LA_data'!$D:$D,'Comm_vacancy-inputs_1'!$C2855,'Comm_vacancy-LA_data'!$B:$B,'Comm_vacancy-inputs_1'!$B2855)</f>
        <v>2280</v>
      </c>
      <c r="E2855" s="72">
        <f>SUMIFS('Comm_vacancy-LA_data'!F:F,'Comm_vacancy-LA_data'!$D:$D,'Comm_vacancy-inputs_1'!$C2855,'Comm_vacancy-LA_data'!$B:$B,'Comm_vacancy-inputs_1'!$B2855)</f>
        <v>104</v>
      </c>
      <c r="F2855" s="132">
        <f t="shared" si="88"/>
        <v>4.5614035087719301E-2</v>
      </c>
      <c r="G2855" s="108">
        <f t="shared" si="89"/>
        <v>43556</v>
      </c>
    </row>
    <row r="2856" spans="1:7" x14ac:dyDescent="0.35">
      <c r="A2856" s="72" t="s">
        <v>702</v>
      </c>
      <c r="B2856" s="72" t="s">
        <v>703</v>
      </c>
      <c r="C2856" s="72" t="s">
        <v>1098</v>
      </c>
      <c r="D2856" s="72">
        <f>SUMIFS('Comm_vacancy-LA_data'!E:E,'Comm_vacancy-LA_data'!$D:$D,'Comm_vacancy-inputs_1'!$C2856,'Comm_vacancy-LA_data'!$B:$B,'Comm_vacancy-inputs_1'!$B2856)</f>
        <v>2224</v>
      </c>
      <c r="E2856" s="72">
        <f>SUMIFS('Comm_vacancy-LA_data'!F:F,'Comm_vacancy-LA_data'!$D:$D,'Comm_vacancy-inputs_1'!$C2856,'Comm_vacancy-LA_data'!$B:$B,'Comm_vacancy-inputs_1'!$B2856)</f>
        <v>114</v>
      </c>
      <c r="F2856" s="132">
        <f t="shared" si="88"/>
        <v>5.1258992805755396E-2</v>
      </c>
      <c r="G2856" s="108">
        <f t="shared" si="89"/>
        <v>43466</v>
      </c>
    </row>
    <row r="2857" spans="1:7" x14ac:dyDescent="0.35">
      <c r="A2857" s="72" t="s">
        <v>702</v>
      </c>
      <c r="B2857" s="72" t="s">
        <v>703</v>
      </c>
      <c r="C2857" s="72" t="s">
        <v>1099</v>
      </c>
      <c r="D2857" s="72">
        <f>SUMIFS('Comm_vacancy-LA_data'!E:E,'Comm_vacancy-LA_data'!$D:$D,'Comm_vacancy-inputs_1'!$C2857,'Comm_vacancy-LA_data'!$B:$B,'Comm_vacancy-inputs_1'!$B2857)</f>
        <v>2391</v>
      </c>
      <c r="E2857" s="72">
        <f>SUMIFS('Comm_vacancy-LA_data'!F:F,'Comm_vacancy-LA_data'!$D:$D,'Comm_vacancy-inputs_1'!$C2857,'Comm_vacancy-LA_data'!$B:$B,'Comm_vacancy-inputs_1'!$B2857)</f>
        <v>102</v>
      </c>
      <c r="F2857" s="132">
        <f t="shared" si="88"/>
        <v>4.2659974905897118E-2</v>
      </c>
      <c r="G2857" s="108">
        <f t="shared" si="89"/>
        <v>43374</v>
      </c>
    </row>
    <row r="2858" spans="1:7" x14ac:dyDescent="0.35">
      <c r="A2858" s="72" t="s">
        <v>704</v>
      </c>
      <c r="B2858" s="72" t="s">
        <v>705</v>
      </c>
      <c r="C2858" s="72" t="s">
        <v>1088</v>
      </c>
      <c r="D2858" s="72">
        <f>SUMIFS('Comm_vacancy-LA_data'!E:E,'Comm_vacancy-LA_data'!$D:$D,'Comm_vacancy-inputs_1'!$C2858,'Comm_vacancy-LA_data'!$B:$B,'Comm_vacancy-inputs_1'!$B2858)</f>
        <v>2288</v>
      </c>
      <c r="E2858" s="72">
        <f>SUMIFS('Comm_vacancy-LA_data'!F:F,'Comm_vacancy-LA_data'!$D:$D,'Comm_vacancy-inputs_1'!$C2858,'Comm_vacancy-LA_data'!$B:$B,'Comm_vacancy-inputs_1'!$B2858)</f>
        <v>230</v>
      </c>
      <c r="F2858" s="132">
        <f t="shared" si="88"/>
        <v>0.10052447552447552</v>
      </c>
      <c r="G2858" s="108">
        <f t="shared" si="89"/>
        <v>44378</v>
      </c>
    </row>
    <row r="2859" spans="1:7" x14ac:dyDescent="0.35">
      <c r="A2859" s="72" t="s">
        <v>704</v>
      </c>
      <c r="B2859" s="72" t="s">
        <v>705</v>
      </c>
      <c r="C2859" s="72" t="s">
        <v>1089</v>
      </c>
      <c r="D2859" s="72">
        <f>SUMIFS('Comm_vacancy-LA_data'!E:E,'Comm_vacancy-LA_data'!$D:$D,'Comm_vacancy-inputs_1'!$C2859,'Comm_vacancy-LA_data'!$B:$B,'Comm_vacancy-inputs_1'!$B2859)</f>
        <v>2285</v>
      </c>
      <c r="E2859" s="72">
        <f>SUMIFS('Comm_vacancy-LA_data'!F:F,'Comm_vacancy-LA_data'!$D:$D,'Comm_vacancy-inputs_1'!$C2859,'Comm_vacancy-LA_data'!$B:$B,'Comm_vacancy-inputs_1'!$B2859)</f>
        <v>213</v>
      </c>
      <c r="F2859" s="132">
        <f t="shared" si="88"/>
        <v>9.3216630196936545E-2</v>
      </c>
      <c r="G2859" s="108">
        <f t="shared" si="89"/>
        <v>44287</v>
      </c>
    </row>
    <row r="2860" spans="1:7" x14ac:dyDescent="0.35">
      <c r="A2860" s="72" t="s">
        <v>704</v>
      </c>
      <c r="B2860" s="72" t="s">
        <v>705</v>
      </c>
      <c r="C2860" s="72" t="s">
        <v>1090</v>
      </c>
      <c r="D2860" s="72">
        <f>SUMIFS('Comm_vacancy-LA_data'!E:E,'Comm_vacancy-LA_data'!$D:$D,'Comm_vacancy-inputs_1'!$C2860,'Comm_vacancy-LA_data'!$B:$B,'Comm_vacancy-inputs_1'!$B2860)</f>
        <v>2285</v>
      </c>
      <c r="E2860" s="72">
        <f>SUMIFS('Comm_vacancy-LA_data'!F:F,'Comm_vacancy-LA_data'!$D:$D,'Comm_vacancy-inputs_1'!$C2860,'Comm_vacancy-LA_data'!$B:$B,'Comm_vacancy-inputs_1'!$B2860)</f>
        <v>211</v>
      </c>
      <c r="F2860" s="132">
        <f t="shared" si="88"/>
        <v>9.2341356673960609E-2</v>
      </c>
      <c r="G2860" s="108">
        <f t="shared" si="89"/>
        <v>44197</v>
      </c>
    </row>
    <row r="2861" spans="1:7" x14ac:dyDescent="0.35">
      <c r="A2861" s="72" t="s">
        <v>704</v>
      </c>
      <c r="B2861" s="72" t="s">
        <v>705</v>
      </c>
      <c r="C2861" s="72" t="s">
        <v>1091</v>
      </c>
      <c r="D2861" s="72">
        <f>SUMIFS('Comm_vacancy-LA_data'!E:E,'Comm_vacancy-LA_data'!$D:$D,'Comm_vacancy-inputs_1'!$C2861,'Comm_vacancy-LA_data'!$B:$B,'Comm_vacancy-inputs_1'!$B2861)</f>
        <v>2265</v>
      </c>
      <c r="E2861" s="72">
        <f>SUMIFS('Comm_vacancy-LA_data'!F:F,'Comm_vacancy-LA_data'!$D:$D,'Comm_vacancy-inputs_1'!$C2861,'Comm_vacancy-LA_data'!$B:$B,'Comm_vacancy-inputs_1'!$B2861)</f>
        <v>208</v>
      </c>
      <c r="F2861" s="132">
        <f t="shared" si="88"/>
        <v>9.1832229580573951E-2</v>
      </c>
      <c r="G2861" s="108">
        <f t="shared" si="89"/>
        <v>44105</v>
      </c>
    </row>
    <row r="2862" spans="1:7" x14ac:dyDescent="0.35">
      <c r="A2862" s="72" t="s">
        <v>704</v>
      </c>
      <c r="B2862" s="72" t="s">
        <v>705</v>
      </c>
      <c r="C2862" s="72" t="s">
        <v>1092</v>
      </c>
      <c r="D2862" s="72">
        <f>SUMIFS('Comm_vacancy-LA_data'!E:E,'Comm_vacancy-LA_data'!$D:$D,'Comm_vacancy-inputs_1'!$C2862,'Comm_vacancy-LA_data'!$B:$B,'Comm_vacancy-inputs_1'!$B2862)</f>
        <v>2272</v>
      </c>
      <c r="E2862" s="72">
        <f>SUMIFS('Comm_vacancy-LA_data'!F:F,'Comm_vacancy-LA_data'!$D:$D,'Comm_vacancy-inputs_1'!$C2862,'Comm_vacancy-LA_data'!$B:$B,'Comm_vacancy-inputs_1'!$B2862)</f>
        <v>217</v>
      </c>
      <c r="F2862" s="132">
        <f t="shared" si="88"/>
        <v>9.5510563380281688E-2</v>
      </c>
      <c r="G2862" s="108">
        <f t="shared" si="89"/>
        <v>44013</v>
      </c>
    </row>
    <row r="2863" spans="1:7" x14ac:dyDescent="0.35">
      <c r="A2863" s="72" t="s">
        <v>704</v>
      </c>
      <c r="B2863" s="72" t="s">
        <v>705</v>
      </c>
      <c r="C2863" s="72" t="s">
        <v>1093</v>
      </c>
      <c r="D2863" s="72">
        <f>SUMIFS('Comm_vacancy-LA_data'!E:E,'Comm_vacancy-LA_data'!$D:$D,'Comm_vacancy-inputs_1'!$C2863,'Comm_vacancy-LA_data'!$B:$B,'Comm_vacancy-inputs_1'!$B2863)</f>
        <v>2258</v>
      </c>
      <c r="E2863" s="72">
        <f>SUMIFS('Comm_vacancy-LA_data'!F:F,'Comm_vacancy-LA_data'!$D:$D,'Comm_vacancy-inputs_1'!$C2863,'Comm_vacancy-LA_data'!$B:$B,'Comm_vacancy-inputs_1'!$B2863)</f>
        <v>247</v>
      </c>
      <c r="F2863" s="132">
        <f t="shared" si="88"/>
        <v>0.10938883968113375</v>
      </c>
      <c r="G2863" s="108">
        <f t="shared" si="89"/>
        <v>43922</v>
      </c>
    </row>
    <row r="2864" spans="1:7" x14ac:dyDescent="0.35">
      <c r="A2864" s="72" t="s">
        <v>704</v>
      </c>
      <c r="B2864" s="72" t="s">
        <v>705</v>
      </c>
      <c r="C2864" s="72" t="s">
        <v>1094</v>
      </c>
      <c r="D2864" s="72">
        <f>SUMIFS('Comm_vacancy-LA_data'!E:E,'Comm_vacancy-LA_data'!$D:$D,'Comm_vacancy-inputs_1'!$C2864,'Comm_vacancy-LA_data'!$B:$B,'Comm_vacancy-inputs_1'!$B2864)</f>
        <v>2274</v>
      </c>
      <c r="E2864" s="72">
        <f>SUMIFS('Comm_vacancy-LA_data'!F:F,'Comm_vacancy-LA_data'!$D:$D,'Comm_vacancy-inputs_1'!$C2864,'Comm_vacancy-LA_data'!$B:$B,'Comm_vacancy-inputs_1'!$B2864)</f>
        <v>246</v>
      </c>
      <c r="F2864" s="132">
        <f t="shared" si="88"/>
        <v>0.10817941952506596</v>
      </c>
      <c r="G2864" s="108">
        <f t="shared" si="89"/>
        <v>43831</v>
      </c>
    </row>
    <row r="2865" spans="1:7" x14ac:dyDescent="0.35">
      <c r="A2865" s="72" t="s">
        <v>704</v>
      </c>
      <c r="B2865" s="72" t="s">
        <v>705</v>
      </c>
      <c r="C2865" s="72" t="s">
        <v>1095</v>
      </c>
      <c r="D2865" s="72">
        <f>SUMIFS('Comm_vacancy-LA_data'!E:E,'Comm_vacancy-LA_data'!$D:$D,'Comm_vacancy-inputs_1'!$C2865,'Comm_vacancy-LA_data'!$B:$B,'Comm_vacancy-inputs_1'!$B2865)</f>
        <v>2255</v>
      </c>
      <c r="E2865" s="72">
        <f>SUMIFS('Comm_vacancy-LA_data'!F:F,'Comm_vacancy-LA_data'!$D:$D,'Comm_vacancy-inputs_1'!$C2865,'Comm_vacancy-LA_data'!$B:$B,'Comm_vacancy-inputs_1'!$B2865)</f>
        <v>230</v>
      </c>
      <c r="F2865" s="132">
        <f t="shared" si="88"/>
        <v>0.10199556541019955</v>
      </c>
      <c r="G2865" s="108">
        <f t="shared" si="89"/>
        <v>43739</v>
      </c>
    </row>
    <row r="2866" spans="1:7" x14ac:dyDescent="0.35">
      <c r="A2866" s="72" t="s">
        <v>704</v>
      </c>
      <c r="B2866" s="72" t="s">
        <v>705</v>
      </c>
      <c r="C2866" s="72" t="s">
        <v>1096</v>
      </c>
      <c r="D2866" s="72">
        <f>SUMIFS('Comm_vacancy-LA_data'!E:E,'Comm_vacancy-LA_data'!$D:$D,'Comm_vacancy-inputs_1'!$C2866,'Comm_vacancy-LA_data'!$B:$B,'Comm_vacancy-inputs_1'!$B2866)</f>
        <v>2254</v>
      </c>
      <c r="E2866" s="72">
        <f>SUMIFS('Comm_vacancy-LA_data'!F:F,'Comm_vacancy-LA_data'!$D:$D,'Comm_vacancy-inputs_1'!$C2866,'Comm_vacancy-LA_data'!$B:$B,'Comm_vacancy-inputs_1'!$B2866)</f>
        <v>202</v>
      </c>
      <c r="F2866" s="132">
        <f t="shared" si="88"/>
        <v>8.9618456078083414E-2</v>
      </c>
      <c r="G2866" s="108">
        <f t="shared" si="89"/>
        <v>43647</v>
      </c>
    </row>
    <row r="2867" spans="1:7" x14ac:dyDescent="0.35">
      <c r="A2867" s="72" t="s">
        <v>704</v>
      </c>
      <c r="B2867" s="72" t="s">
        <v>705</v>
      </c>
      <c r="C2867" s="72" t="s">
        <v>1097</v>
      </c>
      <c r="D2867" s="72">
        <f>SUMIFS('Comm_vacancy-LA_data'!E:E,'Comm_vacancy-LA_data'!$D:$D,'Comm_vacancy-inputs_1'!$C2867,'Comm_vacancy-LA_data'!$B:$B,'Comm_vacancy-inputs_1'!$B2867)</f>
        <v>2244</v>
      </c>
      <c r="E2867" s="72">
        <f>SUMIFS('Comm_vacancy-LA_data'!F:F,'Comm_vacancy-LA_data'!$D:$D,'Comm_vacancy-inputs_1'!$C2867,'Comm_vacancy-LA_data'!$B:$B,'Comm_vacancy-inputs_1'!$B2867)</f>
        <v>202</v>
      </c>
      <c r="F2867" s="132">
        <f t="shared" si="88"/>
        <v>9.0017825311942953E-2</v>
      </c>
      <c r="G2867" s="108">
        <f t="shared" si="89"/>
        <v>43556</v>
      </c>
    </row>
    <row r="2868" spans="1:7" x14ac:dyDescent="0.35">
      <c r="A2868" s="72" t="s">
        <v>704</v>
      </c>
      <c r="B2868" s="72" t="s">
        <v>705</v>
      </c>
      <c r="C2868" s="72" t="s">
        <v>1098</v>
      </c>
      <c r="D2868" s="72">
        <f>SUMIFS('Comm_vacancy-LA_data'!E:E,'Comm_vacancy-LA_data'!$D:$D,'Comm_vacancy-inputs_1'!$C2868,'Comm_vacancy-LA_data'!$B:$B,'Comm_vacancy-inputs_1'!$B2868)</f>
        <v>2228</v>
      </c>
      <c r="E2868" s="72">
        <f>SUMIFS('Comm_vacancy-LA_data'!F:F,'Comm_vacancy-LA_data'!$D:$D,'Comm_vacancy-inputs_1'!$C2868,'Comm_vacancy-LA_data'!$B:$B,'Comm_vacancy-inputs_1'!$B2868)</f>
        <v>208</v>
      </c>
      <c r="F2868" s="132">
        <f t="shared" si="88"/>
        <v>9.33572710951526E-2</v>
      </c>
      <c r="G2868" s="108">
        <f t="shared" si="89"/>
        <v>43466</v>
      </c>
    </row>
    <row r="2869" spans="1:7" x14ac:dyDescent="0.35">
      <c r="A2869" s="72" t="s">
        <v>704</v>
      </c>
      <c r="B2869" s="72" t="s">
        <v>705</v>
      </c>
      <c r="C2869" s="72" t="s">
        <v>1099</v>
      </c>
      <c r="D2869" s="72">
        <f>SUMIFS('Comm_vacancy-LA_data'!E:E,'Comm_vacancy-LA_data'!$D:$D,'Comm_vacancy-inputs_1'!$C2869,'Comm_vacancy-LA_data'!$B:$B,'Comm_vacancy-inputs_1'!$B2869)</f>
        <v>2338</v>
      </c>
      <c r="E2869" s="72">
        <f>SUMIFS('Comm_vacancy-LA_data'!F:F,'Comm_vacancy-LA_data'!$D:$D,'Comm_vacancy-inputs_1'!$C2869,'Comm_vacancy-LA_data'!$B:$B,'Comm_vacancy-inputs_1'!$B2869)</f>
        <v>227</v>
      </c>
      <c r="F2869" s="132">
        <f t="shared" si="88"/>
        <v>9.7091531223267746E-2</v>
      </c>
      <c r="G2869" s="108">
        <f t="shared" si="89"/>
        <v>43374</v>
      </c>
    </row>
    <row r="2870" spans="1:7" x14ac:dyDescent="0.35">
      <c r="A2870" s="72" t="s">
        <v>706</v>
      </c>
      <c r="B2870" s="72" t="s">
        <v>707</v>
      </c>
      <c r="C2870" s="72" t="s">
        <v>1088</v>
      </c>
      <c r="D2870" s="72">
        <f>SUMIFS('Comm_vacancy-LA_data'!E:E,'Comm_vacancy-LA_data'!$D:$D,'Comm_vacancy-inputs_1'!$C2870,'Comm_vacancy-LA_data'!$B:$B,'Comm_vacancy-inputs_1'!$B2870)</f>
        <v>1494</v>
      </c>
      <c r="E2870" s="72">
        <f>SUMIFS('Comm_vacancy-LA_data'!F:F,'Comm_vacancy-LA_data'!$D:$D,'Comm_vacancy-inputs_1'!$C2870,'Comm_vacancy-LA_data'!$B:$B,'Comm_vacancy-inputs_1'!$B2870)</f>
        <v>119</v>
      </c>
      <c r="F2870" s="132">
        <f t="shared" si="88"/>
        <v>7.9651941097724235E-2</v>
      </c>
      <c r="G2870" s="108">
        <f t="shared" si="89"/>
        <v>44378</v>
      </c>
    </row>
    <row r="2871" spans="1:7" x14ac:dyDescent="0.35">
      <c r="A2871" s="72" t="s">
        <v>706</v>
      </c>
      <c r="B2871" s="72" t="s">
        <v>707</v>
      </c>
      <c r="C2871" s="72" t="s">
        <v>1089</v>
      </c>
      <c r="D2871" s="72">
        <f>SUMIFS('Comm_vacancy-LA_data'!E:E,'Comm_vacancy-LA_data'!$D:$D,'Comm_vacancy-inputs_1'!$C2871,'Comm_vacancy-LA_data'!$B:$B,'Comm_vacancy-inputs_1'!$B2871)</f>
        <v>1488</v>
      </c>
      <c r="E2871" s="72">
        <f>SUMIFS('Comm_vacancy-LA_data'!F:F,'Comm_vacancy-LA_data'!$D:$D,'Comm_vacancy-inputs_1'!$C2871,'Comm_vacancy-LA_data'!$B:$B,'Comm_vacancy-inputs_1'!$B2871)</f>
        <v>106</v>
      </c>
      <c r="F2871" s="132">
        <f t="shared" si="88"/>
        <v>7.1236559139784952E-2</v>
      </c>
      <c r="G2871" s="108">
        <f t="shared" si="89"/>
        <v>44287</v>
      </c>
    </row>
    <row r="2872" spans="1:7" x14ac:dyDescent="0.35">
      <c r="A2872" s="72" t="s">
        <v>706</v>
      </c>
      <c r="B2872" s="72" t="s">
        <v>707</v>
      </c>
      <c r="C2872" s="72" t="s">
        <v>1090</v>
      </c>
      <c r="D2872" s="72">
        <f>SUMIFS('Comm_vacancy-LA_data'!E:E,'Comm_vacancy-LA_data'!$D:$D,'Comm_vacancy-inputs_1'!$C2872,'Comm_vacancy-LA_data'!$B:$B,'Comm_vacancy-inputs_1'!$B2872)</f>
        <v>1489</v>
      </c>
      <c r="E2872" s="72">
        <f>SUMIFS('Comm_vacancy-LA_data'!F:F,'Comm_vacancy-LA_data'!$D:$D,'Comm_vacancy-inputs_1'!$C2872,'Comm_vacancy-LA_data'!$B:$B,'Comm_vacancy-inputs_1'!$B2872)</f>
        <v>100</v>
      </c>
      <c r="F2872" s="132">
        <f t="shared" si="88"/>
        <v>6.7159167226326394E-2</v>
      </c>
      <c r="G2872" s="108">
        <f t="shared" si="89"/>
        <v>44197</v>
      </c>
    </row>
    <row r="2873" spans="1:7" x14ac:dyDescent="0.35">
      <c r="A2873" s="72" t="s">
        <v>706</v>
      </c>
      <c r="B2873" s="72" t="s">
        <v>707</v>
      </c>
      <c r="C2873" s="72" t="s">
        <v>1091</v>
      </c>
      <c r="D2873" s="72">
        <f>SUMIFS('Comm_vacancy-LA_data'!E:E,'Comm_vacancy-LA_data'!$D:$D,'Comm_vacancy-inputs_1'!$C2873,'Comm_vacancy-LA_data'!$B:$B,'Comm_vacancy-inputs_1'!$B2873)</f>
        <v>1480</v>
      </c>
      <c r="E2873" s="72">
        <f>SUMIFS('Comm_vacancy-LA_data'!F:F,'Comm_vacancy-LA_data'!$D:$D,'Comm_vacancy-inputs_1'!$C2873,'Comm_vacancy-LA_data'!$B:$B,'Comm_vacancy-inputs_1'!$B2873)</f>
        <v>98</v>
      </c>
      <c r="F2873" s="132">
        <f t="shared" si="88"/>
        <v>6.621621621621622E-2</v>
      </c>
      <c r="G2873" s="108">
        <f t="shared" si="89"/>
        <v>44105</v>
      </c>
    </row>
    <row r="2874" spans="1:7" x14ac:dyDescent="0.35">
      <c r="A2874" s="72" t="s">
        <v>706</v>
      </c>
      <c r="B2874" s="72" t="s">
        <v>707</v>
      </c>
      <c r="C2874" s="72" t="s">
        <v>1092</v>
      </c>
      <c r="D2874" s="72">
        <f>SUMIFS('Comm_vacancy-LA_data'!E:E,'Comm_vacancy-LA_data'!$D:$D,'Comm_vacancy-inputs_1'!$C2874,'Comm_vacancy-LA_data'!$B:$B,'Comm_vacancy-inputs_1'!$B2874)</f>
        <v>1478</v>
      </c>
      <c r="E2874" s="72">
        <f>SUMIFS('Comm_vacancy-LA_data'!F:F,'Comm_vacancy-LA_data'!$D:$D,'Comm_vacancy-inputs_1'!$C2874,'Comm_vacancy-LA_data'!$B:$B,'Comm_vacancy-inputs_1'!$B2874)</f>
        <v>96</v>
      </c>
      <c r="F2874" s="132">
        <f t="shared" si="88"/>
        <v>6.4952638700947224E-2</v>
      </c>
      <c r="G2874" s="108">
        <f t="shared" si="89"/>
        <v>44013</v>
      </c>
    </row>
    <row r="2875" spans="1:7" x14ac:dyDescent="0.35">
      <c r="A2875" s="72" t="s">
        <v>706</v>
      </c>
      <c r="B2875" s="72" t="s">
        <v>707</v>
      </c>
      <c r="C2875" s="72" t="s">
        <v>1093</v>
      </c>
      <c r="D2875" s="72">
        <f>SUMIFS('Comm_vacancy-LA_data'!E:E,'Comm_vacancy-LA_data'!$D:$D,'Comm_vacancy-inputs_1'!$C2875,'Comm_vacancy-LA_data'!$B:$B,'Comm_vacancy-inputs_1'!$B2875)</f>
        <v>1462</v>
      </c>
      <c r="E2875" s="72">
        <f>SUMIFS('Comm_vacancy-LA_data'!F:F,'Comm_vacancy-LA_data'!$D:$D,'Comm_vacancy-inputs_1'!$C2875,'Comm_vacancy-LA_data'!$B:$B,'Comm_vacancy-inputs_1'!$B2875)</f>
        <v>96</v>
      </c>
      <c r="F2875" s="132">
        <f t="shared" si="88"/>
        <v>6.5663474692202461E-2</v>
      </c>
      <c r="G2875" s="108">
        <f t="shared" si="89"/>
        <v>43922</v>
      </c>
    </row>
    <row r="2876" spans="1:7" x14ac:dyDescent="0.35">
      <c r="A2876" s="72" t="s">
        <v>706</v>
      </c>
      <c r="B2876" s="72" t="s">
        <v>707</v>
      </c>
      <c r="C2876" s="72" t="s">
        <v>1094</v>
      </c>
      <c r="D2876" s="72">
        <f>SUMIFS('Comm_vacancy-LA_data'!E:E,'Comm_vacancy-LA_data'!$D:$D,'Comm_vacancy-inputs_1'!$C2876,'Comm_vacancy-LA_data'!$B:$B,'Comm_vacancy-inputs_1'!$B2876)</f>
        <v>1446</v>
      </c>
      <c r="E2876" s="72">
        <f>SUMIFS('Comm_vacancy-LA_data'!F:F,'Comm_vacancy-LA_data'!$D:$D,'Comm_vacancy-inputs_1'!$C2876,'Comm_vacancy-LA_data'!$B:$B,'Comm_vacancy-inputs_1'!$B2876)</f>
        <v>82</v>
      </c>
      <c r="F2876" s="132">
        <f t="shared" si="88"/>
        <v>5.6708160442600276E-2</v>
      </c>
      <c r="G2876" s="108">
        <f t="shared" si="89"/>
        <v>43831</v>
      </c>
    </row>
    <row r="2877" spans="1:7" x14ac:dyDescent="0.35">
      <c r="A2877" s="72" t="s">
        <v>706</v>
      </c>
      <c r="B2877" s="72" t="s">
        <v>707</v>
      </c>
      <c r="C2877" s="72" t="s">
        <v>1095</v>
      </c>
      <c r="D2877" s="72">
        <f>SUMIFS('Comm_vacancy-LA_data'!E:E,'Comm_vacancy-LA_data'!$D:$D,'Comm_vacancy-inputs_1'!$C2877,'Comm_vacancy-LA_data'!$B:$B,'Comm_vacancy-inputs_1'!$B2877)</f>
        <v>1439</v>
      </c>
      <c r="E2877" s="72">
        <f>SUMIFS('Comm_vacancy-LA_data'!F:F,'Comm_vacancy-LA_data'!$D:$D,'Comm_vacancy-inputs_1'!$C2877,'Comm_vacancy-LA_data'!$B:$B,'Comm_vacancy-inputs_1'!$B2877)</f>
        <v>79</v>
      </c>
      <c r="F2877" s="132">
        <f t="shared" si="88"/>
        <v>5.4899235580264071E-2</v>
      </c>
      <c r="G2877" s="108">
        <f t="shared" si="89"/>
        <v>43739</v>
      </c>
    </row>
    <row r="2878" spans="1:7" x14ac:dyDescent="0.35">
      <c r="A2878" s="72" t="s">
        <v>706</v>
      </c>
      <c r="B2878" s="72" t="s">
        <v>707</v>
      </c>
      <c r="C2878" s="72" t="s">
        <v>1096</v>
      </c>
      <c r="D2878" s="72">
        <f>SUMIFS('Comm_vacancy-LA_data'!E:E,'Comm_vacancy-LA_data'!$D:$D,'Comm_vacancy-inputs_1'!$C2878,'Comm_vacancy-LA_data'!$B:$B,'Comm_vacancy-inputs_1'!$B2878)</f>
        <v>1432</v>
      </c>
      <c r="E2878" s="72">
        <f>SUMIFS('Comm_vacancy-LA_data'!F:F,'Comm_vacancy-LA_data'!$D:$D,'Comm_vacancy-inputs_1'!$C2878,'Comm_vacancy-LA_data'!$B:$B,'Comm_vacancy-inputs_1'!$B2878)</f>
        <v>79</v>
      </c>
      <c r="F2878" s="132">
        <f t="shared" si="88"/>
        <v>5.5167597765363126E-2</v>
      </c>
      <c r="G2878" s="108">
        <f t="shared" si="89"/>
        <v>43647</v>
      </c>
    </row>
    <row r="2879" spans="1:7" x14ac:dyDescent="0.35">
      <c r="A2879" s="72" t="s">
        <v>706</v>
      </c>
      <c r="B2879" s="72" t="s">
        <v>707</v>
      </c>
      <c r="C2879" s="72" t="s">
        <v>1097</v>
      </c>
      <c r="D2879" s="72">
        <f>SUMIFS('Comm_vacancy-LA_data'!E:E,'Comm_vacancy-LA_data'!$D:$D,'Comm_vacancy-inputs_1'!$C2879,'Comm_vacancy-LA_data'!$B:$B,'Comm_vacancy-inputs_1'!$B2879)</f>
        <v>1434</v>
      </c>
      <c r="E2879" s="72">
        <f>SUMIFS('Comm_vacancy-LA_data'!F:F,'Comm_vacancy-LA_data'!$D:$D,'Comm_vacancy-inputs_1'!$C2879,'Comm_vacancy-LA_data'!$B:$B,'Comm_vacancy-inputs_1'!$B2879)</f>
        <v>82</v>
      </c>
      <c r="F2879" s="132">
        <f t="shared" si="88"/>
        <v>5.7182705718270568E-2</v>
      </c>
      <c r="G2879" s="108">
        <f t="shared" si="89"/>
        <v>43556</v>
      </c>
    </row>
    <row r="2880" spans="1:7" x14ac:dyDescent="0.35">
      <c r="A2880" s="72" t="s">
        <v>706</v>
      </c>
      <c r="B2880" s="72" t="s">
        <v>707</v>
      </c>
      <c r="C2880" s="72" t="s">
        <v>1098</v>
      </c>
      <c r="D2880" s="72">
        <f>SUMIFS('Comm_vacancy-LA_data'!E:E,'Comm_vacancy-LA_data'!$D:$D,'Comm_vacancy-inputs_1'!$C2880,'Comm_vacancy-LA_data'!$B:$B,'Comm_vacancy-inputs_1'!$B2880)</f>
        <v>1413</v>
      </c>
      <c r="E2880" s="72">
        <f>SUMIFS('Comm_vacancy-LA_data'!F:F,'Comm_vacancy-LA_data'!$D:$D,'Comm_vacancy-inputs_1'!$C2880,'Comm_vacancy-LA_data'!$B:$B,'Comm_vacancy-inputs_1'!$B2880)</f>
        <v>85</v>
      </c>
      <c r="F2880" s="132">
        <f t="shared" si="88"/>
        <v>6.0155697098372256E-2</v>
      </c>
      <c r="G2880" s="108">
        <f t="shared" si="89"/>
        <v>43466</v>
      </c>
    </row>
    <row r="2881" spans="1:7" x14ac:dyDescent="0.35">
      <c r="A2881" s="72" t="s">
        <v>706</v>
      </c>
      <c r="B2881" s="72" t="s">
        <v>707</v>
      </c>
      <c r="C2881" s="72" t="s">
        <v>1099</v>
      </c>
      <c r="D2881" s="72">
        <f>SUMIFS('Comm_vacancy-LA_data'!E:E,'Comm_vacancy-LA_data'!$D:$D,'Comm_vacancy-inputs_1'!$C2881,'Comm_vacancy-LA_data'!$B:$B,'Comm_vacancy-inputs_1'!$B2881)</f>
        <v>1493</v>
      </c>
      <c r="E2881" s="72">
        <f>SUMIFS('Comm_vacancy-LA_data'!F:F,'Comm_vacancy-LA_data'!$D:$D,'Comm_vacancy-inputs_1'!$C2881,'Comm_vacancy-LA_data'!$B:$B,'Comm_vacancy-inputs_1'!$B2881)</f>
        <v>121</v>
      </c>
      <c r="F2881" s="132">
        <f t="shared" si="88"/>
        <v>8.1044876088412598E-2</v>
      </c>
      <c r="G2881" s="108">
        <f t="shared" si="89"/>
        <v>43374</v>
      </c>
    </row>
    <row r="2882" spans="1:7" x14ac:dyDescent="0.35">
      <c r="A2882" s="72" t="s">
        <v>708</v>
      </c>
      <c r="B2882" s="72" t="s">
        <v>709</v>
      </c>
      <c r="C2882" s="72" t="s">
        <v>1088</v>
      </c>
      <c r="D2882" s="72">
        <f>SUMIFS('Comm_vacancy-LA_data'!E:E,'Comm_vacancy-LA_data'!$D:$D,'Comm_vacancy-inputs_1'!$C2882,'Comm_vacancy-LA_data'!$B:$B,'Comm_vacancy-inputs_1'!$B2882)</f>
        <v>2658</v>
      </c>
      <c r="E2882" s="72">
        <f>SUMIFS('Comm_vacancy-LA_data'!F:F,'Comm_vacancy-LA_data'!$D:$D,'Comm_vacancy-inputs_1'!$C2882,'Comm_vacancy-LA_data'!$B:$B,'Comm_vacancy-inputs_1'!$B2882)</f>
        <v>54</v>
      </c>
      <c r="F2882" s="132">
        <f t="shared" si="88"/>
        <v>2.0316027088036117E-2</v>
      </c>
      <c r="G2882" s="108">
        <f t="shared" si="89"/>
        <v>44378</v>
      </c>
    </row>
    <row r="2883" spans="1:7" x14ac:dyDescent="0.35">
      <c r="A2883" s="72" t="s">
        <v>708</v>
      </c>
      <c r="B2883" s="72" t="s">
        <v>709</v>
      </c>
      <c r="C2883" s="72" t="s">
        <v>1089</v>
      </c>
      <c r="D2883" s="72">
        <f>SUMIFS('Comm_vacancy-LA_data'!E:E,'Comm_vacancy-LA_data'!$D:$D,'Comm_vacancy-inputs_1'!$C2883,'Comm_vacancy-LA_data'!$B:$B,'Comm_vacancy-inputs_1'!$B2883)</f>
        <v>2653</v>
      </c>
      <c r="E2883" s="72">
        <f>SUMIFS('Comm_vacancy-LA_data'!F:F,'Comm_vacancy-LA_data'!$D:$D,'Comm_vacancy-inputs_1'!$C2883,'Comm_vacancy-LA_data'!$B:$B,'Comm_vacancy-inputs_1'!$B2883)</f>
        <v>51</v>
      </c>
      <c r="F2883" s="132">
        <f t="shared" ref="F2883:F2946" si="90">IF(E2883&lt;&gt;0,E2883/D2883,"-")</f>
        <v>1.9223520542781758E-2</v>
      </c>
      <c r="G2883" s="108">
        <f t="shared" ref="G2883:G2946" si="91">DATE(LEFT(C2883,4),RIGHT(LEFT(C2883,7),2),1)</f>
        <v>44287</v>
      </c>
    </row>
    <row r="2884" spans="1:7" x14ac:dyDescent="0.35">
      <c r="A2884" s="72" t="s">
        <v>708</v>
      </c>
      <c r="B2884" s="72" t="s">
        <v>709</v>
      </c>
      <c r="C2884" s="72" t="s">
        <v>1090</v>
      </c>
      <c r="D2884" s="72">
        <f>SUMIFS('Comm_vacancy-LA_data'!E:E,'Comm_vacancy-LA_data'!$D:$D,'Comm_vacancy-inputs_1'!$C2884,'Comm_vacancy-LA_data'!$B:$B,'Comm_vacancy-inputs_1'!$B2884)</f>
        <v>2656</v>
      </c>
      <c r="E2884" s="72">
        <f>SUMIFS('Comm_vacancy-LA_data'!F:F,'Comm_vacancy-LA_data'!$D:$D,'Comm_vacancy-inputs_1'!$C2884,'Comm_vacancy-LA_data'!$B:$B,'Comm_vacancy-inputs_1'!$B2884)</f>
        <v>55</v>
      </c>
      <c r="F2884" s="132">
        <f t="shared" si="90"/>
        <v>2.0707831325301206E-2</v>
      </c>
      <c r="G2884" s="108">
        <f t="shared" si="91"/>
        <v>44197</v>
      </c>
    </row>
    <row r="2885" spans="1:7" x14ac:dyDescent="0.35">
      <c r="A2885" s="72" t="s">
        <v>708</v>
      </c>
      <c r="B2885" s="72" t="s">
        <v>709</v>
      </c>
      <c r="C2885" s="72" t="s">
        <v>1091</v>
      </c>
      <c r="D2885" s="72">
        <f>SUMIFS('Comm_vacancy-LA_data'!E:E,'Comm_vacancy-LA_data'!$D:$D,'Comm_vacancy-inputs_1'!$C2885,'Comm_vacancy-LA_data'!$B:$B,'Comm_vacancy-inputs_1'!$B2885)</f>
        <v>2647</v>
      </c>
      <c r="E2885" s="72">
        <f>SUMIFS('Comm_vacancy-LA_data'!F:F,'Comm_vacancy-LA_data'!$D:$D,'Comm_vacancy-inputs_1'!$C2885,'Comm_vacancy-LA_data'!$B:$B,'Comm_vacancy-inputs_1'!$B2885)</f>
        <v>53</v>
      </c>
      <c r="F2885" s="132">
        <f t="shared" si="90"/>
        <v>2.0022667170381564E-2</v>
      </c>
      <c r="G2885" s="108">
        <f t="shared" si="91"/>
        <v>44105</v>
      </c>
    </row>
    <row r="2886" spans="1:7" x14ac:dyDescent="0.35">
      <c r="A2886" s="72" t="s">
        <v>708</v>
      </c>
      <c r="B2886" s="72" t="s">
        <v>709</v>
      </c>
      <c r="C2886" s="72" t="s">
        <v>1092</v>
      </c>
      <c r="D2886" s="72">
        <f>SUMIFS('Comm_vacancy-LA_data'!E:E,'Comm_vacancy-LA_data'!$D:$D,'Comm_vacancy-inputs_1'!$C2886,'Comm_vacancy-LA_data'!$B:$B,'Comm_vacancy-inputs_1'!$B2886)</f>
        <v>2631</v>
      </c>
      <c r="E2886" s="72">
        <f>SUMIFS('Comm_vacancy-LA_data'!F:F,'Comm_vacancy-LA_data'!$D:$D,'Comm_vacancy-inputs_1'!$C2886,'Comm_vacancy-LA_data'!$B:$B,'Comm_vacancy-inputs_1'!$B2886)</f>
        <v>48</v>
      </c>
      <c r="F2886" s="132">
        <f t="shared" si="90"/>
        <v>1.8244013683010263E-2</v>
      </c>
      <c r="G2886" s="108">
        <f t="shared" si="91"/>
        <v>44013</v>
      </c>
    </row>
    <row r="2887" spans="1:7" x14ac:dyDescent="0.35">
      <c r="A2887" s="72" t="s">
        <v>708</v>
      </c>
      <c r="B2887" s="72" t="s">
        <v>709</v>
      </c>
      <c r="C2887" s="72" t="s">
        <v>1093</v>
      </c>
      <c r="D2887" s="72">
        <f>SUMIFS('Comm_vacancy-LA_data'!E:E,'Comm_vacancy-LA_data'!$D:$D,'Comm_vacancy-inputs_1'!$C2887,'Comm_vacancy-LA_data'!$B:$B,'Comm_vacancy-inputs_1'!$B2887)</f>
        <v>2604</v>
      </c>
      <c r="E2887" s="72">
        <f>SUMIFS('Comm_vacancy-LA_data'!F:F,'Comm_vacancy-LA_data'!$D:$D,'Comm_vacancy-inputs_1'!$C2887,'Comm_vacancy-LA_data'!$B:$B,'Comm_vacancy-inputs_1'!$B2887)</f>
        <v>50</v>
      </c>
      <c r="F2887" s="132">
        <f t="shared" si="90"/>
        <v>1.9201228878648235E-2</v>
      </c>
      <c r="G2887" s="108">
        <f t="shared" si="91"/>
        <v>43922</v>
      </c>
    </row>
    <row r="2888" spans="1:7" x14ac:dyDescent="0.35">
      <c r="A2888" s="72" t="s">
        <v>708</v>
      </c>
      <c r="B2888" s="72" t="s">
        <v>709</v>
      </c>
      <c r="C2888" s="72" t="s">
        <v>1094</v>
      </c>
      <c r="D2888" s="72">
        <f>SUMIFS('Comm_vacancy-LA_data'!E:E,'Comm_vacancy-LA_data'!$D:$D,'Comm_vacancy-inputs_1'!$C2888,'Comm_vacancy-LA_data'!$B:$B,'Comm_vacancy-inputs_1'!$B2888)</f>
        <v>2589</v>
      </c>
      <c r="E2888" s="72">
        <f>SUMIFS('Comm_vacancy-LA_data'!F:F,'Comm_vacancy-LA_data'!$D:$D,'Comm_vacancy-inputs_1'!$C2888,'Comm_vacancy-LA_data'!$B:$B,'Comm_vacancy-inputs_1'!$B2888)</f>
        <v>50</v>
      </c>
      <c r="F2888" s="132">
        <f t="shared" si="90"/>
        <v>1.9312475859405175E-2</v>
      </c>
      <c r="G2888" s="108">
        <f t="shared" si="91"/>
        <v>43831</v>
      </c>
    </row>
    <row r="2889" spans="1:7" x14ac:dyDescent="0.35">
      <c r="A2889" s="72" t="s">
        <v>708</v>
      </c>
      <c r="B2889" s="72" t="s">
        <v>709</v>
      </c>
      <c r="C2889" s="72" t="s">
        <v>1095</v>
      </c>
      <c r="D2889" s="72">
        <f>SUMIFS('Comm_vacancy-LA_data'!E:E,'Comm_vacancy-LA_data'!$D:$D,'Comm_vacancy-inputs_1'!$C2889,'Comm_vacancy-LA_data'!$B:$B,'Comm_vacancy-inputs_1'!$B2889)</f>
        <v>2571</v>
      </c>
      <c r="E2889" s="72">
        <f>SUMIFS('Comm_vacancy-LA_data'!F:F,'Comm_vacancy-LA_data'!$D:$D,'Comm_vacancy-inputs_1'!$C2889,'Comm_vacancy-LA_data'!$B:$B,'Comm_vacancy-inputs_1'!$B2889)</f>
        <v>50</v>
      </c>
      <c r="F2889" s="132">
        <f t="shared" si="90"/>
        <v>1.9447685725398678E-2</v>
      </c>
      <c r="G2889" s="108">
        <f t="shared" si="91"/>
        <v>43739</v>
      </c>
    </row>
    <row r="2890" spans="1:7" x14ac:dyDescent="0.35">
      <c r="A2890" s="72" t="s">
        <v>708</v>
      </c>
      <c r="B2890" s="72" t="s">
        <v>709</v>
      </c>
      <c r="C2890" s="72" t="s">
        <v>1096</v>
      </c>
      <c r="D2890" s="72">
        <f>SUMIFS('Comm_vacancy-LA_data'!E:E,'Comm_vacancy-LA_data'!$D:$D,'Comm_vacancy-inputs_1'!$C2890,'Comm_vacancy-LA_data'!$B:$B,'Comm_vacancy-inputs_1'!$B2890)</f>
        <v>2560</v>
      </c>
      <c r="E2890" s="72">
        <f>SUMIFS('Comm_vacancy-LA_data'!F:F,'Comm_vacancy-LA_data'!$D:$D,'Comm_vacancy-inputs_1'!$C2890,'Comm_vacancy-LA_data'!$B:$B,'Comm_vacancy-inputs_1'!$B2890)</f>
        <v>50</v>
      </c>
      <c r="F2890" s="132">
        <f t="shared" si="90"/>
        <v>1.953125E-2</v>
      </c>
      <c r="G2890" s="108">
        <f t="shared" si="91"/>
        <v>43647</v>
      </c>
    </row>
    <row r="2891" spans="1:7" x14ac:dyDescent="0.35">
      <c r="A2891" s="72" t="s">
        <v>708</v>
      </c>
      <c r="B2891" s="72" t="s">
        <v>709</v>
      </c>
      <c r="C2891" s="72" t="s">
        <v>1097</v>
      </c>
      <c r="D2891" s="72">
        <f>SUMIFS('Comm_vacancy-LA_data'!E:E,'Comm_vacancy-LA_data'!$D:$D,'Comm_vacancy-inputs_1'!$C2891,'Comm_vacancy-LA_data'!$B:$B,'Comm_vacancy-inputs_1'!$B2891)</f>
        <v>2557</v>
      </c>
      <c r="E2891" s="72">
        <f>SUMIFS('Comm_vacancy-LA_data'!F:F,'Comm_vacancy-LA_data'!$D:$D,'Comm_vacancy-inputs_1'!$C2891,'Comm_vacancy-LA_data'!$B:$B,'Comm_vacancy-inputs_1'!$B2891)</f>
        <v>46</v>
      </c>
      <c r="F2891" s="132">
        <f t="shared" si="90"/>
        <v>1.7989831834180681E-2</v>
      </c>
      <c r="G2891" s="108">
        <f t="shared" si="91"/>
        <v>43556</v>
      </c>
    </row>
    <row r="2892" spans="1:7" x14ac:dyDescent="0.35">
      <c r="A2892" s="72" t="s">
        <v>708</v>
      </c>
      <c r="B2892" s="72" t="s">
        <v>709</v>
      </c>
      <c r="C2892" s="72" t="s">
        <v>1098</v>
      </c>
      <c r="D2892" s="72">
        <f>SUMIFS('Comm_vacancy-LA_data'!E:E,'Comm_vacancy-LA_data'!$D:$D,'Comm_vacancy-inputs_1'!$C2892,'Comm_vacancy-LA_data'!$B:$B,'Comm_vacancy-inputs_1'!$B2892)</f>
        <v>2507</v>
      </c>
      <c r="E2892" s="72">
        <f>SUMIFS('Comm_vacancy-LA_data'!F:F,'Comm_vacancy-LA_data'!$D:$D,'Comm_vacancy-inputs_1'!$C2892,'Comm_vacancy-LA_data'!$B:$B,'Comm_vacancy-inputs_1'!$B2892)</f>
        <v>43</v>
      </c>
      <c r="F2892" s="132">
        <f t="shared" si="90"/>
        <v>1.7151974471479856E-2</v>
      </c>
      <c r="G2892" s="108">
        <f t="shared" si="91"/>
        <v>43466</v>
      </c>
    </row>
    <row r="2893" spans="1:7" x14ac:dyDescent="0.35">
      <c r="A2893" s="72" t="s">
        <v>708</v>
      </c>
      <c r="B2893" s="72" t="s">
        <v>709</v>
      </c>
      <c r="C2893" s="72" t="s">
        <v>1099</v>
      </c>
      <c r="D2893" s="72">
        <f>SUMIFS('Comm_vacancy-LA_data'!E:E,'Comm_vacancy-LA_data'!$D:$D,'Comm_vacancy-inputs_1'!$C2893,'Comm_vacancy-LA_data'!$B:$B,'Comm_vacancy-inputs_1'!$B2893)</f>
        <v>2624</v>
      </c>
      <c r="E2893" s="72">
        <f>SUMIFS('Comm_vacancy-LA_data'!F:F,'Comm_vacancy-LA_data'!$D:$D,'Comm_vacancy-inputs_1'!$C2893,'Comm_vacancy-LA_data'!$B:$B,'Comm_vacancy-inputs_1'!$B2893)</f>
        <v>57</v>
      </c>
      <c r="F2893" s="132">
        <f t="shared" si="90"/>
        <v>2.1722560975609755E-2</v>
      </c>
      <c r="G2893" s="108">
        <f t="shared" si="91"/>
        <v>43374</v>
      </c>
    </row>
    <row r="2894" spans="1:7" x14ac:dyDescent="0.35">
      <c r="A2894" s="72" t="s">
        <v>710</v>
      </c>
      <c r="B2894" s="72" t="s">
        <v>711</v>
      </c>
      <c r="C2894" s="72" t="s">
        <v>1088</v>
      </c>
      <c r="D2894" s="72">
        <f>SUMIFS('Comm_vacancy-LA_data'!E:E,'Comm_vacancy-LA_data'!$D:$D,'Comm_vacancy-inputs_1'!$C2894,'Comm_vacancy-LA_data'!$B:$B,'Comm_vacancy-inputs_1'!$B2894)</f>
        <v>7212</v>
      </c>
      <c r="E2894" s="72">
        <f>SUMIFS('Comm_vacancy-LA_data'!F:F,'Comm_vacancy-LA_data'!$D:$D,'Comm_vacancy-inputs_1'!$C2894,'Comm_vacancy-LA_data'!$B:$B,'Comm_vacancy-inputs_1'!$B2894)</f>
        <v>453</v>
      </c>
      <c r="F2894" s="132">
        <f t="shared" si="90"/>
        <v>6.281198003327787E-2</v>
      </c>
      <c r="G2894" s="108">
        <f t="shared" si="91"/>
        <v>44378</v>
      </c>
    </row>
    <row r="2895" spans="1:7" x14ac:dyDescent="0.35">
      <c r="A2895" s="72" t="s">
        <v>710</v>
      </c>
      <c r="B2895" s="72" t="s">
        <v>711</v>
      </c>
      <c r="C2895" s="72" t="s">
        <v>1089</v>
      </c>
      <c r="D2895" s="72">
        <f>SUMIFS('Comm_vacancy-LA_data'!E:E,'Comm_vacancy-LA_data'!$D:$D,'Comm_vacancy-inputs_1'!$C2895,'Comm_vacancy-LA_data'!$B:$B,'Comm_vacancy-inputs_1'!$B2895)</f>
        <v>7215</v>
      </c>
      <c r="E2895" s="72">
        <f>SUMIFS('Comm_vacancy-LA_data'!F:F,'Comm_vacancy-LA_data'!$D:$D,'Comm_vacancy-inputs_1'!$C2895,'Comm_vacancy-LA_data'!$B:$B,'Comm_vacancy-inputs_1'!$B2895)</f>
        <v>436</v>
      </c>
      <c r="F2895" s="132">
        <f t="shared" si="90"/>
        <v>6.0429660429660428E-2</v>
      </c>
      <c r="G2895" s="108">
        <f t="shared" si="91"/>
        <v>44287</v>
      </c>
    </row>
    <row r="2896" spans="1:7" x14ac:dyDescent="0.35">
      <c r="A2896" s="72" t="s">
        <v>710</v>
      </c>
      <c r="B2896" s="72" t="s">
        <v>711</v>
      </c>
      <c r="C2896" s="72" t="s">
        <v>1090</v>
      </c>
      <c r="D2896" s="72">
        <f>SUMIFS('Comm_vacancy-LA_data'!E:E,'Comm_vacancy-LA_data'!$D:$D,'Comm_vacancy-inputs_1'!$C2896,'Comm_vacancy-LA_data'!$B:$B,'Comm_vacancy-inputs_1'!$B2896)</f>
        <v>7204</v>
      </c>
      <c r="E2896" s="72">
        <f>SUMIFS('Comm_vacancy-LA_data'!F:F,'Comm_vacancy-LA_data'!$D:$D,'Comm_vacancy-inputs_1'!$C2896,'Comm_vacancy-LA_data'!$B:$B,'Comm_vacancy-inputs_1'!$B2896)</f>
        <v>661</v>
      </c>
      <c r="F2896" s="132">
        <f t="shared" si="90"/>
        <v>9.1754580788450862E-2</v>
      </c>
      <c r="G2896" s="108">
        <f t="shared" si="91"/>
        <v>44197</v>
      </c>
    </row>
    <row r="2897" spans="1:7" x14ac:dyDescent="0.35">
      <c r="A2897" s="72" t="s">
        <v>710</v>
      </c>
      <c r="B2897" s="72" t="s">
        <v>711</v>
      </c>
      <c r="C2897" s="72" t="s">
        <v>1091</v>
      </c>
      <c r="D2897" s="72">
        <f>SUMIFS('Comm_vacancy-LA_data'!E:E,'Comm_vacancy-LA_data'!$D:$D,'Comm_vacancy-inputs_1'!$C2897,'Comm_vacancy-LA_data'!$B:$B,'Comm_vacancy-inputs_1'!$B2897)</f>
        <v>7187</v>
      </c>
      <c r="E2897" s="72">
        <f>SUMIFS('Comm_vacancy-LA_data'!F:F,'Comm_vacancy-LA_data'!$D:$D,'Comm_vacancy-inputs_1'!$C2897,'Comm_vacancy-LA_data'!$B:$B,'Comm_vacancy-inputs_1'!$B2897)</f>
        <v>575</v>
      </c>
      <c r="F2897" s="132">
        <f t="shared" si="90"/>
        <v>8.0005565604563803E-2</v>
      </c>
      <c r="G2897" s="108">
        <f t="shared" si="91"/>
        <v>44105</v>
      </c>
    </row>
    <row r="2898" spans="1:7" x14ac:dyDescent="0.35">
      <c r="A2898" s="72" t="s">
        <v>710</v>
      </c>
      <c r="B2898" s="72" t="s">
        <v>711</v>
      </c>
      <c r="C2898" s="72" t="s">
        <v>1092</v>
      </c>
      <c r="D2898" s="72">
        <f>SUMIFS('Comm_vacancy-LA_data'!E:E,'Comm_vacancy-LA_data'!$D:$D,'Comm_vacancy-inputs_1'!$C2898,'Comm_vacancy-LA_data'!$B:$B,'Comm_vacancy-inputs_1'!$B2898)</f>
        <v>7085</v>
      </c>
      <c r="E2898" s="72">
        <f>SUMIFS('Comm_vacancy-LA_data'!F:F,'Comm_vacancy-LA_data'!$D:$D,'Comm_vacancy-inputs_1'!$C2898,'Comm_vacancy-LA_data'!$B:$B,'Comm_vacancy-inputs_1'!$B2898)</f>
        <v>592</v>
      </c>
      <c r="F2898" s="132">
        <f t="shared" si="90"/>
        <v>8.3556810162314754E-2</v>
      </c>
      <c r="G2898" s="108">
        <f t="shared" si="91"/>
        <v>44013</v>
      </c>
    </row>
    <row r="2899" spans="1:7" x14ac:dyDescent="0.35">
      <c r="A2899" s="72" t="s">
        <v>710</v>
      </c>
      <c r="B2899" s="72" t="s">
        <v>711</v>
      </c>
      <c r="C2899" s="72" t="s">
        <v>1093</v>
      </c>
      <c r="D2899" s="72">
        <f>SUMIFS('Comm_vacancy-LA_data'!E:E,'Comm_vacancy-LA_data'!$D:$D,'Comm_vacancy-inputs_1'!$C2899,'Comm_vacancy-LA_data'!$B:$B,'Comm_vacancy-inputs_1'!$B2899)</f>
        <v>7091</v>
      </c>
      <c r="E2899" s="72">
        <f>SUMIFS('Comm_vacancy-LA_data'!F:F,'Comm_vacancy-LA_data'!$D:$D,'Comm_vacancy-inputs_1'!$C2899,'Comm_vacancy-LA_data'!$B:$B,'Comm_vacancy-inputs_1'!$B2899)</f>
        <v>517</v>
      </c>
      <c r="F2899" s="132">
        <f t="shared" si="90"/>
        <v>7.290932167536314E-2</v>
      </c>
      <c r="G2899" s="108">
        <f t="shared" si="91"/>
        <v>43922</v>
      </c>
    </row>
    <row r="2900" spans="1:7" x14ac:dyDescent="0.35">
      <c r="A2900" s="72" t="s">
        <v>710</v>
      </c>
      <c r="B2900" s="72" t="s">
        <v>711</v>
      </c>
      <c r="C2900" s="72" t="s">
        <v>1094</v>
      </c>
      <c r="D2900" s="72">
        <f>SUMIFS('Comm_vacancy-LA_data'!E:E,'Comm_vacancy-LA_data'!$D:$D,'Comm_vacancy-inputs_1'!$C2900,'Comm_vacancy-LA_data'!$B:$B,'Comm_vacancy-inputs_1'!$B2900)</f>
        <v>6956</v>
      </c>
      <c r="E2900" s="72">
        <f>SUMIFS('Comm_vacancy-LA_data'!F:F,'Comm_vacancy-LA_data'!$D:$D,'Comm_vacancy-inputs_1'!$C2900,'Comm_vacancy-LA_data'!$B:$B,'Comm_vacancy-inputs_1'!$B2900)</f>
        <v>528</v>
      </c>
      <c r="F2900" s="132">
        <f t="shared" si="90"/>
        <v>7.5905692926969526E-2</v>
      </c>
      <c r="G2900" s="108">
        <f t="shared" si="91"/>
        <v>43831</v>
      </c>
    </row>
    <row r="2901" spans="1:7" x14ac:dyDescent="0.35">
      <c r="A2901" s="72" t="s">
        <v>710</v>
      </c>
      <c r="B2901" s="72" t="s">
        <v>711</v>
      </c>
      <c r="C2901" s="72" t="s">
        <v>1095</v>
      </c>
      <c r="D2901" s="72">
        <f>SUMIFS('Comm_vacancy-LA_data'!E:E,'Comm_vacancy-LA_data'!$D:$D,'Comm_vacancy-inputs_1'!$C2901,'Comm_vacancy-LA_data'!$B:$B,'Comm_vacancy-inputs_1'!$B2901)</f>
        <v>6921</v>
      </c>
      <c r="E2901" s="72">
        <f>SUMIFS('Comm_vacancy-LA_data'!F:F,'Comm_vacancy-LA_data'!$D:$D,'Comm_vacancy-inputs_1'!$C2901,'Comm_vacancy-LA_data'!$B:$B,'Comm_vacancy-inputs_1'!$B2901)</f>
        <v>531</v>
      </c>
      <c r="F2901" s="132">
        <f t="shared" si="90"/>
        <v>7.6723016905071523E-2</v>
      </c>
      <c r="G2901" s="108">
        <f t="shared" si="91"/>
        <v>43739</v>
      </c>
    </row>
    <row r="2902" spans="1:7" x14ac:dyDescent="0.35">
      <c r="A2902" s="72" t="s">
        <v>710</v>
      </c>
      <c r="B2902" s="72" t="s">
        <v>711</v>
      </c>
      <c r="C2902" s="72" t="s">
        <v>1096</v>
      </c>
      <c r="D2902" s="72">
        <f>SUMIFS('Comm_vacancy-LA_data'!E:E,'Comm_vacancy-LA_data'!$D:$D,'Comm_vacancy-inputs_1'!$C2902,'Comm_vacancy-LA_data'!$B:$B,'Comm_vacancy-inputs_1'!$B2902)</f>
        <v>6930</v>
      </c>
      <c r="E2902" s="72">
        <f>SUMIFS('Comm_vacancy-LA_data'!F:F,'Comm_vacancy-LA_data'!$D:$D,'Comm_vacancy-inputs_1'!$C2902,'Comm_vacancy-LA_data'!$B:$B,'Comm_vacancy-inputs_1'!$B2902)</f>
        <v>545</v>
      </c>
      <c r="F2902" s="132">
        <f t="shared" si="90"/>
        <v>7.864357864357864E-2</v>
      </c>
      <c r="G2902" s="108">
        <f t="shared" si="91"/>
        <v>43647</v>
      </c>
    </row>
    <row r="2903" spans="1:7" x14ac:dyDescent="0.35">
      <c r="A2903" s="72" t="s">
        <v>710</v>
      </c>
      <c r="B2903" s="72" t="s">
        <v>711</v>
      </c>
      <c r="C2903" s="72" t="s">
        <v>1097</v>
      </c>
      <c r="D2903" s="72">
        <f>SUMIFS('Comm_vacancy-LA_data'!E:E,'Comm_vacancy-LA_data'!$D:$D,'Comm_vacancy-inputs_1'!$C2903,'Comm_vacancy-LA_data'!$B:$B,'Comm_vacancy-inputs_1'!$B2903)</f>
        <v>6959</v>
      </c>
      <c r="E2903" s="72">
        <f>SUMIFS('Comm_vacancy-LA_data'!F:F,'Comm_vacancy-LA_data'!$D:$D,'Comm_vacancy-inputs_1'!$C2903,'Comm_vacancy-LA_data'!$B:$B,'Comm_vacancy-inputs_1'!$B2903)</f>
        <v>1074</v>
      </c>
      <c r="F2903" s="132">
        <f t="shared" si="90"/>
        <v>0.15433251904009196</v>
      </c>
      <c r="G2903" s="108">
        <f t="shared" si="91"/>
        <v>43556</v>
      </c>
    </row>
    <row r="2904" spans="1:7" x14ac:dyDescent="0.35">
      <c r="A2904" s="72" t="s">
        <v>710</v>
      </c>
      <c r="B2904" s="72" t="s">
        <v>711</v>
      </c>
      <c r="C2904" s="72" t="s">
        <v>1098</v>
      </c>
      <c r="D2904" s="72">
        <f>SUMIFS('Comm_vacancy-LA_data'!E:E,'Comm_vacancy-LA_data'!$D:$D,'Comm_vacancy-inputs_1'!$C2904,'Comm_vacancy-LA_data'!$B:$B,'Comm_vacancy-inputs_1'!$B2904)</f>
        <v>6870</v>
      </c>
      <c r="E2904" s="72">
        <f>SUMIFS('Comm_vacancy-LA_data'!F:F,'Comm_vacancy-LA_data'!$D:$D,'Comm_vacancy-inputs_1'!$C2904,'Comm_vacancy-LA_data'!$B:$B,'Comm_vacancy-inputs_1'!$B2904)</f>
        <v>1090</v>
      </c>
      <c r="F2904" s="132">
        <f t="shared" si="90"/>
        <v>0.15866084425036389</v>
      </c>
      <c r="G2904" s="108">
        <f t="shared" si="91"/>
        <v>43466</v>
      </c>
    </row>
    <row r="2905" spans="1:7" x14ac:dyDescent="0.35">
      <c r="A2905" s="72" t="s">
        <v>710</v>
      </c>
      <c r="B2905" s="72" t="s">
        <v>711</v>
      </c>
      <c r="C2905" s="72" t="s">
        <v>1099</v>
      </c>
      <c r="D2905" s="72">
        <f>SUMIFS('Comm_vacancy-LA_data'!E:E,'Comm_vacancy-LA_data'!$D:$D,'Comm_vacancy-inputs_1'!$C2905,'Comm_vacancy-LA_data'!$B:$B,'Comm_vacancy-inputs_1'!$B2905)</f>
        <v>7182</v>
      </c>
      <c r="E2905" s="72">
        <f>SUMIFS('Comm_vacancy-LA_data'!F:F,'Comm_vacancy-LA_data'!$D:$D,'Comm_vacancy-inputs_1'!$C2905,'Comm_vacancy-LA_data'!$B:$B,'Comm_vacancy-inputs_1'!$B2905)</f>
        <v>1052</v>
      </c>
      <c r="F2905" s="132">
        <f t="shared" si="90"/>
        <v>0.14647730437204121</v>
      </c>
      <c r="G2905" s="108">
        <f t="shared" si="91"/>
        <v>43374</v>
      </c>
    </row>
    <row r="2906" spans="1:7" x14ac:dyDescent="0.35">
      <c r="A2906" s="72" t="s">
        <v>712</v>
      </c>
      <c r="B2906" s="72" t="s">
        <v>713</v>
      </c>
      <c r="C2906" s="72" t="s">
        <v>1088</v>
      </c>
      <c r="D2906" s="72">
        <f>SUMIFS('Comm_vacancy-LA_data'!E:E,'Comm_vacancy-LA_data'!$D:$D,'Comm_vacancy-inputs_1'!$C2906,'Comm_vacancy-LA_data'!$B:$B,'Comm_vacancy-inputs_1'!$B2906)</f>
        <v>9079</v>
      </c>
      <c r="E2906" s="72">
        <f>SUMIFS('Comm_vacancy-LA_data'!F:F,'Comm_vacancy-LA_data'!$D:$D,'Comm_vacancy-inputs_1'!$C2906,'Comm_vacancy-LA_data'!$B:$B,'Comm_vacancy-inputs_1'!$B2906)</f>
        <v>528</v>
      </c>
      <c r="F2906" s="132">
        <f t="shared" si="90"/>
        <v>5.8156184601828392E-2</v>
      </c>
      <c r="G2906" s="108">
        <f t="shared" si="91"/>
        <v>44378</v>
      </c>
    </row>
    <row r="2907" spans="1:7" x14ac:dyDescent="0.35">
      <c r="A2907" s="72" t="s">
        <v>712</v>
      </c>
      <c r="B2907" s="72" t="s">
        <v>713</v>
      </c>
      <c r="C2907" s="72" t="s">
        <v>1089</v>
      </c>
      <c r="D2907" s="72">
        <f>SUMIFS('Comm_vacancy-LA_data'!E:E,'Comm_vacancy-LA_data'!$D:$D,'Comm_vacancy-inputs_1'!$C2907,'Comm_vacancy-LA_data'!$B:$B,'Comm_vacancy-inputs_1'!$B2907)</f>
        <v>9105</v>
      </c>
      <c r="E2907" s="72">
        <f>SUMIFS('Comm_vacancy-LA_data'!F:F,'Comm_vacancy-LA_data'!$D:$D,'Comm_vacancy-inputs_1'!$C2907,'Comm_vacancy-LA_data'!$B:$B,'Comm_vacancy-inputs_1'!$B2907)</f>
        <v>560</v>
      </c>
      <c r="F2907" s="132">
        <f t="shared" si="90"/>
        <v>6.1504667764964306E-2</v>
      </c>
      <c r="G2907" s="108">
        <f t="shared" si="91"/>
        <v>44287</v>
      </c>
    </row>
    <row r="2908" spans="1:7" x14ac:dyDescent="0.35">
      <c r="A2908" s="72" t="s">
        <v>712</v>
      </c>
      <c r="B2908" s="72" t="s">
        <v>713</v>
      </c>
      <c r="C2908" s="72" t="s">
        <v>1090</v>
      </c>
      <c r="D2908" s="72">
        <f>SUMIFS('Comm_vacancy-LA_data'!E:E,'Comm_vacancy-LA_data'!$D:$D,'Comm_vacancy-inputs_1'!$C2908,'Comm_vacancy-LA_data'!$B:$B,'Comm_vacancy-inputs_1'!$B2908)</f>
        <v>9106</v>
      </c>
      <c r="E2908" s="72">
        <f>SUMIFS('Comm_vacancy-LA_data'!F:F,'Comm_vacancy-LA_data'!$D:$D,'Comm_vacancy-inputs_1'!$C2908,'Comm_vacancy-LA_data'!$B:$B,'Comm_vacancy-inputs_1'!$B2908)</f>
        <v>567</v>
      </c>
      <c r="F2908" s="132">
        <f t="shared" si="90"/>
        <v>6.2266637381945968E-2</v>
      </c>
      <c r="G2908" s="108">
        <f t="shared" si="91"/>
        <v>44197</v>
      </c>
    </row>
    <row r="2909" spans="1:7" x14ac:dyDescent="0.35">
      <c r="A2909" s="72" t="s">
        <v>712</v>
      </c>
      <c r="B2909" s="72" t="s">
        <v>713</v>
      </c>
      <c r="C2909" s="72" t="s">
        <v>1091</v>
      </c>
      <c r="D2909" s="72">
        <f>SUMIFS('Comm_vacancy-LA_data'!E:E,'Comm_vacancy-LA_data'!$D:$D,'Comm_vacancy-inputs_1'!$C2909,'Comm_vacancy-LA_data'!$B:$B,'Comm_vacancy-inputs_1'!$B2909)</f>
        <v>9085</v>
      </c>
      <c r="E2909" s="72">
        <f>SUMIFS('Comm_vacancy-LA_data'!F:F,'Comm_vacancy-LA_data'!$D:$D,'Comm_vacancy-inputs_1'!$C2909,'Comm_vacancy-LA_data'!$B:$B,'Comm_vacancy-inputs_1'!$B2909)</f>
        <v>580</v>
      </c>
      <c r="F2909" s="132">
        <f t="shared" si="90"/>
        <v>6.3841496973032472E-2</v>
      </c>
      <c r="G2909" s="108">
        <f t="shared" si="91"/>
        <v>44105</v>
      </c>
    </row>
    <row r="2910" spans="1:7" x14ac:dyDescent="0.35">
      <c r="A2910" s="72" t="s">
        <v>712</v>
      </c>
      <c r="B2910" s="72" t="s">
        <v>713</v>
      </c>
      <c r="C2910" s="72" t="s">
        <v>1092</v>
      </c>
      <c r="D2910" s="72">
        <f>SUMIFS('Comm_vacancy-LA_data'!E:E,'Comm_vacancy-LA_data'!$D:$D,'Comm_vacancy-inputs_1'!$C2910,'Comm_vacancy-LA_data'!$B:$B,'Comm_vacancy-inputs_1'!$B2910)</f>
        <v>9073</v>
      </c>
      <c r="E2910" s="72">
        <f>SUMIFS('Comm_vacancy-LA_data'!F:F,'Comm_vacancy-LA_data'!$D:$D,'Comm_vacancy-inputs_1'!$C2910,'Comm_vacancy-LA_data'!$B:$B,'Comm_vacancy-inputs_1'!$B2910)</f>
        <v>562</v>
      </c>
      <c r="F2910" s="132">
        <f t="shared" si="90"/>
        <v>6.1942025790807889E-2</v>
      </c>
      <c r="G2910" s="108">
        <f t="shared" si="91"/>
        <v>44013</v>
      </c>
    </row>
    <row r="2911" spans="1:7" x14ac:dyDescent="0.35">
      <c r="A2911" s="72" t="s">
        <v>712</v>
      </c>
      <c r="B2911" s="72" t="s">
        <v>713</v>
      </c>
      <c r="C2911" s="72" t="s">
        <v>1093</v>
      </c>
      <c r="D2911" s="72">
        <f>SUMIFS('Comm_vacancy-LA_data'!E:E,'Comm_vacancy-LA_data'!$D:$D,'Comm_vacancy-inputs_1'!$C2911,'Comm_vacancy-LA_data'!$B:$B,'Comm_vacancy-inputs_1'!$B2911)</f>
        <v>9085</v>
      </c>
      <c r="E2911" s="72">
        <f>SUMIFS('Comm_vacancy-LA_data'!F:F,'Comm_vacancy-LA_data'!$D:$D,'Comm_vacancy-inputs_1'!$C2911,'Comm_vacancy-LA_data'!$B:$B,'Comm_vacancy-inputs_1'!$B2911)</f>
        <v>568</v>
      </c>
      <c r="F2911" s="132">
        <f t="shared" si="90"/>
        <v>6.2520638414969729E-2</v>
      </c>
      <c r="G2911" s="108">
        <f t="shared" si="91"/>
        <v>43922</v>
      </c>
    </row>
    <row r="2912" spans="1:7" x14ac:dyDescent="0.35">
      <c r="A2912" s="72" t="s">
        <v>712</v>
      </c>
      <c r="B2912" s="72" t="s">
        <v>713</v>
      </c>
      <c r="C2912" s="72" t="s">
        <v>1094</v>
      </c>
      <c r="D2912" s="72">
        <f>SUMIFS('Comm_vacancy-LA_data'!E:E,'Comm_vacancy-LA_data'!$D:$D,'Comm_vacancy-inputs_1'!$C2912,'Comm_vacancy-LA_data'!$B:$B,'Comm_vacancy-inputs_1'!$B2912)</f>
        <v>9046</v>
      </c>
      <c r="E2912" s="72">
        <f>SUMIFS('Comm_vacancy-LA_data'!F:F,'Comm_vacancy-LA_data'!$D:$D,'Comm_vacancy-inputs_1'!$C2912,'Comm_vacancy-LA_data'!$B:$B,'Comm_vacancy-inputs_1'!$B2912)</f>
        <v>535</v>
      </c>
      <c r="F2912" s="132">
        <f t="shared" si="90"/>
        <v>5.9142162281671455E-2</v>
      </c>
      <c r="G2912" s="108">
        <f t="shared" si="91"/>
        <v>43831</v>
      </c>
    </row>
    <row r="2913" spans="1:7" x14ac:dyDescent="0.35">
      <c r="A2913" s="72" t="s">
        <v>712</v>
      </c>
      <c r="B2913" s="72" t="s">
        <v>713</v>
      </c>
      <c r="C2913" s="72" t="s">
        <v>1095</v>
      </c>
      <c r="D2913" s="72">
        <f>SUMIFS('Comm_vacancy-LA_data'!E:E,'Comm_vacancy-LA_data'!$D:$D,'Comm_vacancy-inputs_1'!$C2913,'Comm_vacancy-LA_data'!$B:$B,'Comm_vacancy-inputs_1'!$B2913)</f>
        <v>9066</v>
      </c>
      <c r="E2913" s="72">
        <f>SUMIFS('Comm_vacancy-LA_data'!F:F,'Comm_vacancy-LA_data'!$D:$D,'Comm_vacancy-inputs_1'!$C2913,'Comm_vacancy-LA_data'!$B:$B,'Comm_vacancy-inputs_1'!$B2913)</f>
        <v>554</v>
      </c>
      <c r="F2913" s="132">
        <f t="shared" si="90"/>
        <v>6.1107434370174275E-2</v>
      </c>
      <c r="G2913" s="108">
        <f t="shared" si="91"/>
        <v>43739</v>
      </c>
    </row>
    <row r="2914" spans="1:7" x14ac:dyDescent="0.35">
      <c r="A2914" s="72" t="s">
        <v>712</v>
      </c>
      <c r="B2914" s="72" t="s">
        <v>713</v>
      </c>
      <c r="C2914" s="72" t="s">
        <v>1096</v>
      </c>
      <c r="D2914" s="72">
        <f>SUMIFS('Comm_vacancy-LA_data'!E:E,'Comm_vacancy-LA_data'!$D:$D,'Comm_vacancy-inputs_1'!$C2914,'Comm_vacancy-LA_data'!$B:$B,'Comm_vacancy-inputs_1'!$B2914)</f>
        <v>9096</v>
      </c>
      <c r="E2914" s="72">
        <f>SUMIFS('Comm_vacancy-LA_data'!F:F,'Comm_vacancy-LA_data'!$D:$D,'Comm_vacancy-inputs_1'!$C2914,'Comm_vacancy-LA_data'!$B:$B,'Comm_vacancy-inputs_1'!$B2914)</f>
        <v>575</v>
      </c>
      <c r="F2914" s="132">
        <f t="shared" si="90"/>
        <v>6.3214599824098508E-2</v>
      </c>
      <c r="G2914" s="108">
        <f t="shared" si="91"/>
        <v>43647</v>
      </c>
    </row>
    <row r="2915" spans="1:7" x14ac:dyDescent="0.35">
      <c r="A2915" s="72" t="s">
        <v>712</v>
      </c>
      <c r="B2915" s="72" t="s">
        <v>713</v>
      </c>
      <c r="C2915" s="72" t="s">
        <v>1097</v>
      </c>
      <c r="D2915" s="72">
        <f>SUMIFS('Comm_vacancy-LA_data'!E:E,'Comm_vacancy-LA_data'!$D:$D,'Comm_vacancy-inputs_1'!$C2915,'Comm_vacancy-LA_data'!$B:$B,'Comm_vacancy-inputs_1'!$B2915)</f>
        <v>9090</v>
      </c>
      <c r="E2915" s="72">
        <f>SUMIFS('Comm_vacancy-LA_data'!F:F,'Comm_vacancy-LA_data'!$D:$D,'Comm_vacancy-inputs_1'!$C2915,'Comm_vacancy-LA_data'!$B:$B,'Comm_vacancy-inputs_1'!$B2915)</f>
        <v>465</v>
      </c>
      <c r="F2915" s="132">
        <f t="shared" si="90"/>
        <v>5.1155115511551157E-2</v>
      </c>
      <c r="G2915" s="108">
        <f t="shared" si="91"/>
        <v>43556</v>
      </c>
    </row>
    <row r="2916" spans="1:7" x14ac:dyDescent="0.35">
      <c r="A2916" s="72" t="s">
        <v>712</v>
      </c>
      <c r="B2916" s="72" t="s">
        <v>713</v>
      </c>
      <c r="C2916" s="72" t="s">
        <v>1098</v>
      </c>
      <c r="D2916" s="72">
        <f>SUMIFS('Comm_vacancy-LA_data'!E:E,'Comm_vacancy-LA_data'!$D:$D,'Comm_vacancy-inputs_1'!$C2916,'Comm_vacancy-LA_data'!$B:$B,'Comm_vacancy-inputs_1'!$B2916)</f>
        <v>8990</v>
      </c>
      <c r="E2916" s="72">
        <f>SUMIFS('Comm_vacancy-LA_data'!F:F,'Comm_vacancy-LA_data'!$D:$D,'Comm_vacancy-inputs_1'!$C2916,'Comm_vacancy-LA_data'!$B:$B,'Comm_vacancy-inputs_1'!$B2916)</f>
        <v>511</v>
      </c>
      <c r="F2916" s="132">
        <f t="shared" si="90"/>
        <v>5.6840934371523918E-2</v>
      </c>
      <c r="G2916" s="108">
        <f t="shared" si="91"/>
        <v>43466</v>
      </c>
    </row>
    <row r="2917" spans="1:7" x14ac:dyDescent="0.35">
      <c r="A2917" s="72" t="s">
        <v>712</v>
      </c>
      <c r="B2917" s="72" t="s">
        <v>713</v>
      </c>
      <c r="C2917" s="72" t="s">
        <v>1099</v>
      </c>
      <c r="D2917" s="72">
        <f>SUMIFS('Comm_vacancy-LA_data'!E:E,'Comm_vacancy-LA_data'!$D:$D,'Comm_vacancy-inputs_1'!$C2917,'Comm_vacancy-LA_data'!$B:$B,'Comm_vacancy-inputs_1'!$B2917)</f>
        <v>9292</v>
      </c>
      <c r="E2917" s="72">
        <f>SUMIFS('Comm_vacancy-LA_data'!F:F,'Comm_vacancy-LA_data'!$D:$D,'Comm_vacancy-inputs_1'!$C2917,'Comm_vacancy-LA_data'!$B:$B,'Comm_vacancy-inputs_1'!$B2917)</f>
        <v>528</v>
      </c>
      <c r="F2917" s="132">
        <f t="shared" si="90"/>
        <v>5.6823073611708998E-2</v>
      </c>
      <c r="G2917" s="108">
        <f t="shared" si="91"/>
        <v>43374</v>
      </c>
    </row>
    <row r="2918" spans="1:7" x14ac:dyDescent="0.35">
      <c r="A2918" s="72" t="s">
        <v>714</v>
      </c>
      <c r="B2918" s="72" t="s">
        <v>715</v>
      </c>
      <c r="C2918" s="72" t="s">
        <v>1088</v>
      </c>
      <c r="D2918" s="72">
        <f>SUMIFS('Comm_vacancy-LA_data'!E:E,'Comm_vacancy-LA_data'!$D:$D,'Comm_vacancy-inputs_1'!$C2918,'Comm_vacancy-LA_data'!$B:$B,'Comm_vacancy-inputs_1'!$B2918)</f>
        <v>7124</v>
      </c>
      <c r="E2918" s="72">
        <f>SUMIFS('Comm_vacancy-LA_data'!F:F,'Comm_vacancy-LA_data'!$D:$D,'Comm_vacancy-inputs_1'!$C2918,'Comm_vacancy-LA_data'!$B:$B,'Comm_vacancy-inputs_1'!$B2918)</f>
        <v>51</v>
      </c>
      <c r="F2918" s="132">
        <f t="shared" si="90"/>
        <v>7.1588994946659183E-3</v>
      </c>
      <c r="G2918" s="108">
        <f t="shared" si="91"/>
        <v>44378</v>
      </c>
    </row>
    <row r="2919" spans="1:7" x14ac:dyDescent="0.35">
      <c r="A2919" s="72" t="s">
        <v>714</v>
      </c>
      <c r="B2919" s="72" t="s">
        <v>715</v>
      </c>
      <c r="C2919" s="72" t="s">
        <v>1089</v>
      </c>
      <c r="D2919" s="72">
        <f>SUMIFS('Comm_vacancy-LA_data'!E:E,'Comm_vacancy-LA_data'!$D:$D,'Comm_vacancy-inputs_1'!$C2919,'Comm_vacancy-LA_data'!$B:$B,'Comm_vacancy-inputs_1'!$B2919)</f>
        <v>7078</v>
      </c>
      <c r="E2919" s="72">
        <f>SUMIFS('Comm_vacancy-LA_data'!F:F,'Comm_vacancy-LA_data'!$D:$D,'Comm_vacancy-inputs_1'!$C2919,'Comm_vacancy-LA_data'!$B:$B,'Comm_vacancy-inputs_1'!$B2919)</f>
        <v>51</v>
      </c>
      <c r="F2919" s="132">
        <f t="shared" si="90"/>
        <v>7.2054252613732691E-3</v>
      </c>
      <c r="G2919" s="108">
        <f t="shared" si="91"/>
        <v>44287</v>
      </c>
    </row>
    <row r="2920" spans="1:7" x14ac:dyDescent="0.35">
      <c r="A2920" s="72" t="s">
        <v>714</v>
      </c>
      <c r="B2920" s="72" t="s">
        <v>715</v>
      </c>
      <c r="C2920" s="72" t="s">
        <v>1090</v>
      </c>
      <c r="D2920" s="72">
        <f>SUMIFS('Comm_vacancy-LA_data'!E:E,'Comm_vacancy-LA_data'!$D:$D,'Comm_vacancy-inputs_1'!$C2920,'Comm_vacancy-LA_data'!$B:$B,'Comm_vacancy-inputs_1'!$B2920)</f>
        <v>7050</v>
      </c>
      <c r="E2920" s="72">
        <f>SUMIFS('Comm_vacancy-LA_data'!F:F,'Comm_vacancy-LA_data'!$D:$D,'Comm_vacancy-inputs_1'!$C2920,'Comm_vacancy-LA_data'!$B:$B,'Comm_vacancy-inputs_1'!$B2920)</f>
        <v>49</v>
      </c>
      <c r="F2920" s="132">
        <f t="shared" si="90"/>
        <v>6.9503546099290783E-3</v>
      </c>
      <c r="G2920" s="108">
        <f t="shared" si="91"/>
        <v>44197</v>
      </c>
    </row>
    <row r="2921" spans="1:7" x14ac:dyDescent="0.35">
      <c r="A2921" s="72" t="s">
        <v>714</v>
      </c>
      <c r="B2921" s="72" t="s">
        <v>715</v>
      </c>
      <c r="C2921" s="72" t="s">
        <v>1091</v>
      </c>
      <c r="D2921" s="72">
        <f>SUMIFS('Comm_vacancy-LA_data'!E:E,'Comm_vacancy-LA_data'!$D:$D,'Comm_vacancy-inputs_1'!$C2921,'Comm_vacancy-LA_data'!$B:$B,'Comm_vacancy-inputs_1'!$B2921)</f>
        <v>7020</v>
      </c>
      <c r="E2921" s="72">
        <f>SUMIFS('Comm_vacancy-LA_data'!F:F,'Comm_vacancy-LA_data'!$D:$D,'Comm_vacancy-inputs_1'!$C2921,'Comm_vacancy-LA_data'!$B:$B,'Comm_vacancy-inputs_1'!$B2921)</f>
        <v>50</v>
      </c>
      <c r="F2921" s="132">
        <f t="shared" si="90"/>
        <v>7.1225071225071226E-3</v>
      </c>
      <c r="G2921" s="108">
        <f t="shared" si="91"/>
        <v>44105</v>
      </c>
    </row>
    <row r="2922" spans="1:7" x14ac:dyDescent="0.35">
      <c r="A2922" s="72" t="s">
        <v>714</v>
      </c>
      <c r="B2922" s="72" t="s">
        <v>715</v>
      </c>
      <c r="C2922" s="72" t="s">
        <v>1092</v>
      </c>
      <c r="D2922" s="72">
        <f>SUMIFS('Comm_vacancy-LA_data'!E:E,'Comm_vacancy-LA_data'!$D:$D,'Comm_vacancy-inputs_1'!$C2922,'Comm_vacancy-LA_data'!$B:$B,'Comm_vacancy-inputs_1'!$B2922)</f>
        <v>6945</v>
      </c>
      <c r="E2922" s="72">
        <f>SUMIFS('Comm_vacancy-LA_data'!F:F,'Comm_vacancy-LA_data'!$D:$D,'Comm_vacancy-inputs_1'!$C2922,'Comm_vacancy-LA_data'!$B:$B,'Comm_vacancy-inputs_1'!$B2922)</f>
        <v>49</v>
      </c>
      <c r="F2922" s="132">
        <f t="shared" si="90"/>
        <v>7.0554355651547872E-3</v>
      </c>
      <c r="G2922" s="108">
        <f t="shared" si="91"/>
        <v>44013</v>
      </c>
    </row>
    <row r="2923" spans="1:7" x14ac:dyDescent="0.35">
      <c r="A2923" s="72" t="s">
        <v>714</v>
      </c>
      <c r="B2923" s="72" t="s">
        <v>715</v>
      </c>
      <c r="C2923" s="72" t="s">
        <v>1093</v>
      </c>
      <c r="D2923" s="72">
        <f>SUMIFS('Comm_vacancy-LA_data'!E:E,'Comm_vacancy-LA_data'!$D:$D,'Comm_vacancy-inputs_1'!$C2923,'Comm_vacancy-LA_data'!$B:$B,'Comm_vacancy-inputs_1'!$B2923)</f>
        <v>6770</v>
      </c>
      <c r="E2923" s="72">
        <f>SUMIFS('Comm_vacancy-LA_data'!F:F,'Comm_vacancy-LA_data'!$D:$D,'Comm_vacancy-inputs_1'!$C2923,'Comm_vacancy-LA_data'!$B:$B,'Comm_vacancy-inputs_1'!$B2923)</f>
        <v>48</v>
      </c>
      <c r="F2923" s="132">
        <f t="shared" si="90"/>
        <v>7.0901033973412115E-3</v>
      </c>
      <c r="G2923" s="108">
        <f t="shared" si="91"/>
        <v>43922</v>
      </c>
    </row>
    <row r="2924" spans="1:7" x14ac:dyDescent="0.35">
      <c r="A2924" s="72" t="s">
        <v>714</v>
      </c>
      <c r="B2924" s="72" t="s">
        <v>715</v>
      </c>
      <c r="C2924" s="72" t="s">
        <v>1094</v>
      </c>
      <c r="D2924" s="72">
        <f>SUMIFS('Comm_vacancy-LA_data'!E:E,'Comm_vacancy-LA_data'!$D:$D,'Comm_vacancy-inputs_1'!$C2924,'Comm_vacancy-LA_data'!$B:$B,'Comm_vacancy-inputs_1'!$B2924)</f>
        <v>6734</v>
      </c>
      <c r="E2924" s="72">
        <f>SUMIFS('Comm_vacancy-LA_data'!F:F,'Comm_vacancy-LA_data'!$D:$D,'Comm_vacancy-inputs_1'!$C2924,'Comm_vacancy-LA_data'!$B:$B,'Comm_vacancy-inputs_1'!$B2924)</f>
        <v>0</v>
      </c>
      <c r="F2924" s="132" t="str">
        <f t="shared" si="90"/>
        <v>-</v>
      </c>
      <c r="G2924" s="108">
        <f t="shared" si="91"/>
        <v>43831</v>
      </c>
    </row>
    <row r="2925" spans="1:7" x14ac:dyDescent="0.35">
      <c r="A2925" s="72" t="s">
        <v>714</v>
      </c>
      <c r="B2925" s="72" t="s">
        <v>715</v>
      </c>
      <c r="C2925" s="72" t="s">
        <v>1095</v>
      </c>
      <c r="D2925" s="72">
        <f>SUMIFS('Comm_vacancy-LA_data'!E:E,'Comm_vacancy-LA_data'!$D:$D,'Comm_vacancy-inputs_1'!$C2925,'Comm_vacancy-LA_data'!$B:$B,'Comm_vacancy-inputs_1'!$B2925)</f>
        <v>6683</v>
      </c>
      <c r="E2925" s="72">
        <f>SUMIFS('Comm_vacancy-LA_data'!F:F,'Comm_vacancy-LA_data'!$D:$D,'Comm_vacancy-inputs_1'!$C2925,'Comm_vacancy-LA_data'!$B:$B,'Comm_vacancy-inputs_1'!$B2925)</f>
        <v>0</v>
      </c>
      <c r="F2925" s="132" t="str">
        <f t="shared" si="90"/>
        <v>-</v>
      </c>
      <c r="G2925" s="108">
        <f t="shared" si="91"/>
        <v>43739</v>
      </c>
    </row>
    <row r="2926" spans="1:7" x14ac:dyDescent="0.35">
      <c r="A2926" s="72" t="s">
        <v>714</v>
      </c>
      <c r="B2926" s="72" t="s">
        <v>715</v>
      </c>
      <c r="C2926" s="72" t="s">
        <v>1096</v>
      </c>
      <c r="D2926" s="72">
        <f>SUMIFS('Comm_vacancy-LA_data'!E:E,'Comm_vacancy-LA_data'!$D:$D,'Comm_vacancy-inputs_1'!$C2926,'Comm_vacancy-LA_data'!$B:$B,'Comm_vacancy-inputs_1'!$B2926)</f>
        <v>6641</v>
      </c>
      <c r="E2926" s="72">
        <f>SUMIFS('Comm_vacancy-LA_data'!F:F,'Comm_vacancy-LA_data'!$D:$D,'Comm_vacancy-inputs_1'!$C2926,'Comm_vacancy-LA_data'!$B:$B,'Comm_vacancy-inputs_1'!$B2926)</f>
        <v>0</v>
      </c>
      <c r="F2926" s="132" t="str">
        <f t="shared" si="90"/>
        <v>-</v>
      </c>
      <c r="G2926" s="108">
        <f t="shared" si="91"/>
        <v>43647</v>
      </c>
    </row>
    <row r="2927" spans="1:7" x14ac:dyDescent="0.35">
      <c r="A2927" s="72" t="s">
        <v>714</v>
      </c>
      <c r="B2927" s="72" t="s">
        <v>715</v>
      </c>
      <c r="C2927" s="72" t="s">
        <v>1097</v>
      </c>
      <c r="D2927" s="72">
        <f>SUMIFS('Comm_vacancy-LA_data'!E:E,'Comm_vacancy-LA_data'!$D:$D,'Comm_vacancy-inputs_1'!$C2927,'Comm_vacancy-LA_data'!$B:$B,'Comm_vacancy-inputs_1'!$B2927)</f>
        <v>6642</v>
      </c>
      <c r="E2927" s="72">
        <f>SUMIFS('Comm_vacancy-LA_data'!F:F,'Comm_vacancy-LA_data'!$D:$D,'Comm_vacancy-inputs_1'!$C2927,'Comm_vacancy-LA_data'!$B:$B,'Comm_vacancy-inputs_1'!$B2927)</f>
        <v>0</v>
      </c>
      <c r="F2927" s="132" t="str">
        <f t="shared" si="90"/>
        <v>-</v>
      </c>
      <c r="G2927" s="108">
        <f t="shared" si="91"/>
        <v>43556</v>
      </c>
    </row>
    <row r="2928" spans="1:7" x14ac:dyDescent="0.35">
      <c r="A2928" s="72" t="s">
        <v>714</v>
      </c>
      <c r="B2928" s="72" t="s">
        <v>715</v>
      </c>
      <c r="C2928" s="72" t="s">
        <v>1098</v>
      </c>
      <c r="D2928" s="72">
        <f>SUMIFS('Comm_vacancy-LA_data'!E:E,'Comm_vacancy-LA_data'!$D:$D,'Comm_vacancy-inputs_1'!$C2928,'Comm_vacancy-LA_data'!$B:$B,'Comm_vacancy-inputs_1'!$B2928)</f>
        <v>6544</v>
      </c>
      <c r="E2928" s="72">
        <f>SUMIFS('Comm_vacancy-LA_data'!F:F,'Comm_vacancy-LA_data'!$D:$D,'Comm_vacancy-inputs_1'!$C2928,'Comm_vacancy-LA_data'!$B:$B,'Comm_vacancy-inputs_1'!$B2928)</f>
        <v>0</v>
      </c>
      <c r="F2928" s="132" t="str">
        <f t="shared" si="90"/>
        <v>-</v>
      </c>
      <c r="G2928" s="108">
        <f t="shared" si="91"/>
        <v>43466</v>
      </c>
    </row>
    <row r="2929" spans="1:7" x14ac:dyDescent="0.35">
      <c r="A2929" s="72" t="s">
        <v>714</v>
      </c>
      <c r="B2929" s="72" t="s">
        <v>715</v>
      </c>
      <c r="C2929" s="72" t="s">
        <v>1099</v>
      </c>
      <c r="D2929" s="72">
        <f>SUMIFS('Comm_vacancy-LA_data'!E:E,'Comm_vacancy-LA_data'!$D:$D,'Comm_vacancy-inputs_1'!$C2929,'Comm_vacancy-LA_data'!$B:$B,'Comm_vacancy-inputs_1'!$B2929)</f>
        <v>6756</v>
      </c>
      <c r="E2929" s="72">
        <f>SUMIFS('Comm_vacancy-LA_data'!F:F,'Comm_vacancy-LA_data'!$D:$D,'Comm_vacancy-inputs_1'!$C2929,'Comm_vacancy-LA_data'!$B:$B,'Comm_vacancy-inputs_1'!$B2929)</f>
        <v>0</v>
      </c>
      <c r="F2929" s="132" t="str">
        <f t="shared" si="90"/>
        <v>-</v>
      </c>
      <c r="G2929" s="108">
        <f t="shared" si="91"/>
        <v>43374</v>
      </c>
    </row>
    <row r="2930" spans="1:7" x14ac:dyDescent="0.35">
      <c r="A2930" s="72" t="s">
        <v>718</v>
      </c>
      <c r="B2930" s="72" t="s">
        <v>719</v>
      </c>
      <c r="C2930" s="72" t="s">
        <v>1088</v>
      </c>
      <c r="D2930" s="72">
        <f>SUMIFS('Comm_vacancy-LA_data'!E:E,'Comm_vacancy-LA_data'!$D:$D,'Comm_vacancy-inputs_1'!$C2930,'Comm_vacancy-LA_data'!$B:$B,'Comm_vacancy-inputs_1'!$B2930)</f>
        <v>3842</v>
      </c>
      <c r="E2930" s="72">
        <f>SUMIFS('Comm_vacancy-LA_data'!F:F,'Comm_vacancy-LA_data'!$D:$D,'Comm_vacancy-inputs_1'!$C2930,'Comm_vacancy-LA_data'!$B:$B,'Comm_vacancy-inputs_1'!$B2930)</f>
        <v>530</v>
      </c>
      <c r="F2930" s="132">
        <f t="shared" si="90"/>
        <v>0.137948984903696</v>
      </c>
      <c r="G2930" s="108">
        <f t="shared" si="91"/>
        <v>44378</v>
      </c>
    </row>
    <row r="2931" spans="1:7" x14ac:dyDescent="0.35">
      <c r="A2931" s="72" t="s">
        <v>718</v>
      </c>
      <c r="B2931" s="72" t="s">
        <v>719</v>
      </c>
      <c r="C2931" s="72" t="s">
        <v>1089</v>
      </c>
      <c r="D2931" s="72">
        <f>SUMIFS('Comm_vacancy-LA_data'!E:E,'Comm_vacancy-LA_data'!$D:$D,'Comm_vacancy-inputs_1'!$C2931,'Comm_vacancy-LA_data'!$B:$B,'Comm_vacancy-inputs_1'!$B2931)</f>
        <v>3848</v>
      </c>
      <c r="E2931" s="72">
        <f>SUMIFS('Comm_vacancy-LA_data'!F:F,'Comm_vacancy-LA_data'!$D:$D,'Comm_vacancy-inputs_1'!$C2931,'Comm_vacancy-LA_data'!$B:$B,'Comm_vacancy-inputs_1'!$B2931)</f>
        <v>558</v>
      </c>
      <c r="F2931" s="132">
        <f t="shared" si="90"/>
        <v>0.145010395010395</v>
      </c>
      <c r="G2931" s="108">
        <f t="shared" si="91"/>
        <v>44287</v>
      </c>
    </row>
    <row r="2932" spans="1:7" x14ac:dyDescent="0.35">
      <c r="A2932" s="72" t="s">
        <v>718</v>
      </c>
      <c r="B2932" s="72" t="s">
        <v>719</v>
      </c>
      <c r="C2932" s="72" t="s">
        <v>1090</v>
      </c>
      <c r="D2932" s="72">
        <f>SUMIFS('Comm_vacancy-LA_data'!E:E,'Comm_vacancy-LA_data'!$D:$D,'Comm_vacancy-inputs_1'!$C2932,'Comm_vacancy-LA_data'!$B:$B,'Comm_vacancy-inputs_1'!$B2932)</f>
        <v>3823</v>
      </c>
      <c r="E2932" s="72">
        <f>SUMIFS('Comm_vacancy-LA_data'!F:F,'Comm_vacancy-LA_data'!$D:$D,'Comm_vacancy-inputs_1'!$C2932,'Comm_vacancy-LA_data'!$B:$B,'Comm_vacancy-inputs_1'!$B2932)</f>
        <v>550</v>
      </c>
      <c r="F2932" s="132">
        <f t="shared" si="90"/>
        <v>0.14386607376405963</v>
      </c>
      <c r="G2932" s="108">
        <f t="shared" si="91"/>
        <v>44197</v>
      </c>
    </row>
    <row r="2933" spans="1:7" x14ac:dyDescent="0.35">
      <c r="A2933" s="72" t="s">
        <v>718</v>
      </c>
      <c r="B2933" s="72" t="s">
        <v>719</v>
      </c>
      <c r="C2933" s="72" t="s">
        <v>1091</v>
      </c>
      <c r="D2933" s="72">
        <f>SUMIFS('Comm_vacancy-LA_data'!E:E,'Comm_vacancy-LA_data'!$D:$D,'Comm_vacancy-inputs_1'!$C2933,'Comm_vacancy-LA_data'!$B:$B,'Comm_vacancy-inputs_1'!$B2933)</f>
        <v>3820</v>
      </c>
      <c r="E2933" s="72">
        <f>SUMIFS('Comm_vacancy-LA_data'!F:F,'Comm_vacancy-LA_data'!$D:$D,'Comm_vacancy-inputs_1'!$C2933,'Comm_vacancy-LA_data'!$B:$B,'Comm_vacancy-inputs_1'!$B2933)</f>
        <v>518</v>
      </c>
      <c r="F2933" s="132">
        <f t="shared" si="90"/>
        <v>0.13560209424083769</v>
      </c>
      <c r="G2933" s="108">
        <f t="shared" si="91"/>
        <v>44105</v>
      </c>
    </row>
    <row r="2934" spans="1:7" x14ac:dyDescent="0.35">
      <c r="A2934" s="72" t="s">
        <v>718</v>
      </c>
      <c r="B2934" s="72" t="s">
        <v>719</v>
      </c>
      <c r="C2934" s="72" t="s">
        <v>1092</v>
      </c>
      <c r="D2934" s="72">
        <f>SUMIFS('Comm_vacancy-LA_data'!E:E,'Comm_vacancy-LA_data'!$D:$D,'Comm_vacancy-inputs_1'!$C2934,'Comm_vacancy-LA_data'!$B:$B,'Comm_vacancy-inputs_1'!$B2934)</f>
        <v>3796</v>
      </c>
      <c r="E2934" s="72">
        <f>SUMIFS('Comm_vacancy-LA_data'!F:F,'Comm_vacancy-LA_data'!$D:$D,'Comm_vacancy-inputs_1'!$C2934,'Comm_vacancy-LA_data'!$B:$B,'Comm_vacancy-inputs_1'!$B2934)</f>
        <v>535</v>
      </c>
      <c r="F2934" s="132">
        <f t="shared" si="90"/>
        <v>0.14093782929399368</v>
      </c>
      <c r="G2934" s="108">
        <f t="shared" si="91"/>
        <v>44013</v>
      </c>
    </row>
    <row r="2935" spans="1:7" x14ac:dyDescent="0.35">
      <c r="A2935" s="72" t="s">
        <v>718</v>
      </c>
      <c r="B2935" s="72" t="s">
        <v>719</v>
      </c>
      <c r="C2935" s="72" t="s">
        <v>1093</v>
      </c>
      <c r="D2935" s="72">
        <f>SUMIFS('Comm_vacancy-LA_data'!E:E,'Comm_vacancy-LA_data'!$D:$D,'Comm_vacancy-inputs_1'!$C2935,'Comm_vacancy-LA_data'!$B:$B,'Comm_vacancy-inputs_1'!$B2935)</f>
        <v>3800</v>
      </c>
      <c r="E2935" s="72">
        <f>SUMIFS('Comm_vacancy-LA_data'!F:F,'Comm_vacancy-LA_data'!$D:$D,'Comm_vacancy-inputs_1'!$C2935,'Comm_vacancy-LA_data'!$B:$B,'Comm_vacancy-inputs_1'!$B2935)</f>
        <v>540</v>
      </c>
      <c r="F2935" s="132">
        <f t="shared" si="90"/>
        <v>0.14210526315789473</v>
      </c>
      <c r="G2935" s="108">
        <f t="shared" si="91"/>
        <v>43922</v>
      </c>
    </row>
    <row r="2936" spans="1:7" x14ac:dyDescent="0.35">
      <c r="A2936" s="72" t="s">
        <v>718</v>
      </c>
      <c r="B2936" s="72" t="s">
        <v>719</v>
      </c>
      <c r="C2936" s="72" t="s">
        <v>1094</v>
      </c>
      <c r="D2936" s="72">
        <f>SUMIFS('Comm_vacancy-LA_data'!E:E,'Comm_vacancy-LA_data'!$D:$D,'Comm_vacancy-inputs_1'!$C2936,'Comm_vacancy-LA_data'!$B:$B,'Comm_vacancy-inputs_1'!$B2936)</f>
        <v>3689</v>
      </c>
      <c r="E2936" s="72">
        <f>SUMIFS('Comm_vacancy-LA_data'!F:F,'Comm_vacancy-LA_data'!$D:$D,'Comm_vacancy-inputs_1'!$C2936,'Comm_vacancy-LA_data'!$B:$B,'Comm_vacancy-inputs_1'!$B2936)</f>
        <v>517</v>
      </c>
      <c r="F2936" s="132">
        <f t="shared" si="90"/>
        <v>0.14014638113309841</v>
      </c>
      <c r="G2936" s="108">
        <f t="shared" si="91"/>
        <v>43831</v>
      </c>
    </row>
    <row r="2937" spans="1:7" x14ac:dyDescent="0.35">
      <c r="A2937" s="72" t="s">
        <v>718</v>
      </c>
      <c r="B2937" s="72" t="s">
        <v>719</v>
      </c>
      <c r="C2937" s="72" t="s">
        <v>1095</v>
      </c>
      <c r="D2937" s="72">
        <f>SUMIFS('Comm_vacancy-LA_data'!E:E,'Comm_vacancy-LA_data'!$D:$D,'Comm_vacancy-inputs_1'!$C2937,'Comm_vacancy-LA_data'!$B:$B,'Comm_vacancy-inputs_1'!$B2937)</f>
        <v>3682</v>
      </c>
      <c r="E2937" s="72">
        <f>SUMIFS('Comm_vacancy-LA_data'!F:F,'Comm_vacancy-LA_data'!$D:$D,'Comm_vacancy-inputs_1'!$C2937,'Comm_vacancy-LA_data'!$B:$B,'Comm_vacancy-inputs_1'!$B2937)</f>
        <v>535</v>
      </c>
      <c r="F2937" s="132">
        <f t="shared" si="90"/>
        <v>0.14530146659424226</v>
      </c>
      <c r="G2937" s="108">
        <f t="shared" si="91"/>
        <v>43739</v>
      </c>
    </row>
    <row r="2938" spans="1:7" x14ac:dyDescent="0.35">
      <c r="A2938" s="72" t="s">
        <v>718</v>
      </c>
      <c r="B2938" s="72" t="s">
        <v>719</v>
      </c>
      <c r="C2938" s="72" t="s">
        <v>1096</v>
      </c>
      <c r="D2938" s="72">
        <f>SUMIFS('Comm_vacancy-LA_data'!E:E,'Comm_vacancy-LA_data'!$D:$D,'Comm_vacancy-inputs_1'!$C2938,'Comm_vacancy-LA_data'!$B:$B,'Comm_vacancy-inputs_1'!$B2938)</f>
        <v>3681</v>
      </c>
      <c r="E2938" s="72">
        <f>SUMIFS('Comm_vacancy-LA_data'!F:F,'Comm_vacancy-LA_data'!$D:$D,'Comm_vacancy-inputs_1'!$C2938,'Comm_vacancy-LA_data'!$B:$B,'Comm_vacancy-inputs_1'!$B2938)</f>
        <v>199</v>
      </c>
      <c r="F2938" s="132">
        <f t="shared" si="90"/>
        <v>5.406139635968487E-2</v>
      </c>
      <c r="G2938" s="108">
        <f t="shared" si="91"/>
        <v>43647</v>
      </c>
    </row>
    <row r="2939" spans="1:7" x14ac:dyDescent="0.35">
      <c r="A2939" s="72" t="s">
        <v>718</v>
      </c>
      <c r="B2939" s="72" t="s">
        <v>719</v>
      </c>
      <c r="C2939" s="72" t="s">
        <v>1097</v>
      </c>
      <c r="D2939" s="72">
        <f>SUMIFS('Comm_vacancy-LA_data'!E:E,'Comm_vacancy-LA_data'!$D:$D,'Comm_vacancy-inputs_1'!$C2939,'Comm_vacancy-LA_data'!$B:$B,'Comm_vacancy-inputs_1'!$B2939)</f>
        <v>3673</v>
      </c>
      <c r="E2939" s="72">
        <f>SUMIFS('Comm_vacancy-LA_data'!F:F,'Comm_vacancy-LA_data'!$D:$D,'Comm_vacancy-inputs_1'!$C2939,'Comm_vacancy-LA_data'!$B:$B,'Comm_vacancy-inputs_1'!$B2939)</f>
        <v>205</v>
      </c>
      <c r="F2939" s="132">
        <f t="shared" si="90"/>
        <v>5.5812687176694797E-2</v>
      </c>
      <c r="G2939" s="108">
        <f t="shared" si="91"/>
        <v>43556</v>
      </c>
    </row>
    <row r="2940" spans="1:7" x14ac:dyDescent="0.35">
      <c r="A2940" s="72" t="s">
        <v>718</v>
      </c>
      <c r="B2940" s="72" t="s">
        <v>719</v>
      </c>
      <c r="C2940" s="72" t="s">
        <v>1098</v>
      </c>
      <c r="D2940" s="72">
        <f>SUMIFS('Comm_vacancy-LA_data'!E:E,'Comm_vacancy-LA_data'!$D:$D,'Comm_vacancy-inputs_1'!$C2940,'Comm_vacancy-LA_data'!$B:$B,'Comm_vacancy-inputs_1'!$B2940)</f>
        <v>3600</v>
      </c>
      <c r="E2940" s="72">
        <f>SUMIFS('Comm_vacancy-LA_data'!F:F,'Comm_vacancy-LA_data'!$D:$D,'Comm_vacancy-inputs_1'!$C2940,'Comm_vacancy-LA_data'!$B:$B,'Comm_vacancy-inputs_1'!$B2940)</f>
        <v>212</v>
      </c>
      <c r="F2940" s="132">
        <f t="shared" si="90"/>
        <v>5.8888888888888886E-2</v>
      </c>
      <c r="G2940" s="108">
        <f t="shared" si="91"/>
        <v>43466</v>
      </c>
    </row>
    <row r="2941" spans="1:7" x14ac:dyDescent="0.35">
      <c r="A2941" s="72" t="s">
        <v>718</v>
      </c>
      <c r="B2941" s="72" t="s">
        <v>719</v>
      </c>
      <c r="C2941" s="72" t="s">
        <v>1099</v>
      </c>
      <c r="D2941" s="72">
        <f>SUMIFS('Comm_vacancy-LA_data'!E:E,'Comm_vacancy-LA_data'!$D:$D,'Comm_vacancy-inputs_1'!$C2941,'Comm_vacancy-LA_data'!$B:$B,'Comm_vacancy-inputs_1'!$B2941)</f>
        <v>3834</v>
      </c>
      <c r="E2941" s="72">
        <f>SUMIFS('Comm_vacancy-LA_data'!F:F,'Comm_vacancy-LA_data'!$D:$D,'Comm_vacancy-inputs_1'!$C2941,'Comm_vacancy-LA_data'!$B:$B,'Comm_vacancy-inputs_1'!$B2941)</f>
        <v>238</v>
      </c>
      <c r="F2941" s="132">
        <f t="shared" si="90"/>
        <v>6.2076160667709962E-2</v>
      </c>
      <c r="G2941" s="108">
        <f t="shared" si="91"/>
        <v>43374</v>
      </c>
    </row>
    <row r="2942" spans="1:7" x14ac:dyDescent="0.35">
      <c r="A2942" s="72" t="s">
        <v>720</v>
      </c>
      <c r="B2942" s="72" t="s">
        <v>721</v>
      </c>
      <c r="C2942" s="72" t="s">
        <v>1088</v>
      </c>
      <c r="D2942" s="72">
        <f>SUMIFS('Comm_vacancy-LA_data'!E:E,'Comm_vacancy-LA_data'!$D:$D,'Comm_vacancy-inputs_1'!$C2942,'Comm_vacancy-LA_data'!$B:$B,'Comm_vacancy-inputs_1'!$B2942)</f>
        <v>6499</v>
      </c>
      <c r="E2942" s="72">
        <f>SUMIFS('Comm_vacancy-LA_data'!F:F,'Comm_vacancy-LA_data'!$D:$D,'Comm_vacancy-inputs_1'!$C2942,'Comm_vacancy-LA_data'!$B:$B,'Comm_vacancy-inputs_1'!$B2942)</f>
        <v>294</v>
      </c>
      <c r="F2942" s="132">
        <f t="shared" si="90"/>
        <v>4.5237728881366367E-2</v>
      </c>
      <c r="G2942" s="108">
        <f t="shared" si="91"/>
        <v>44378</v>
      </c>
    </row>
    <row r="2943" spans="1:7" x14ac:dyDescent="0.35">
      <c r="A2943" s="72" t="s">
        <v>720</v>
      </c>
      <c r="B2943" s="72" t="s">
        <v>721</v>
      </c>
      <c r="C2943" s="72" t="s">
        <v>1089</v>
      </c>
      <c r="D2943" s="72">
        <f>SUMIFS('Comm_vacancy-LA_data'!E:E,'Comm_vacancy-LA_data'!$D:$D,'Comm_vacancy-inputs_1'!$C2943,'Comm_vacancy-LA_data'!$B:$B,'Comm_vacancy-inputs_1'!$B2943)</f>
        <v>6509</v>
      </c>
      <c r="E2943" s="72">
        <f>SUMIFS('Comm_vacancy-LA_data'!F:F,'Comm_vacancy-LA_data'!$D:$D,'Comm_vacancy-inputs_1'!$C2943,'Comm_vacancy-LA_data'!$B:$B,'Comm_vacancy-inputs_1'!$B2943)</f>
        <v>298</v>
      </c>
      <c r="F2943" s="132">
        <f t="shared" si="90"/>
        <v>4.5782762329082807E-2</v>
      </c>
      <c r="G2943" s="108">
        <f t="shared" si="91"/>
        <v>44287</v>
      </c>
    </row>
    <row r="2944" spans="1:7" x14ac:dyDescent="0.35">
      <c r="A2944" s="72" t="s">
        <v>720</v>
      </c>
      <c r="B2944" s="72" t="s">
        <v>721</v>
      </c>
      <c r="C2944" s="72" t="s">
        <v>1090</v>
      </c>
      <c r="D2944" s="72">
        <f>SUMIFS('Comm_vacancy-LA_data'!E:E,'Comm_vacancy-LA_data'!$D:$D,'Comm_vacancy-inputs_1'!$C2944,'Comm_vacancy-LA_data'!$B:$B,'Comm_vacancy-inputs_1'!$B2944)</f>
        <v>6552</v>
      </c>
      <c r="E2944" s="72">
        <f>SUMIFS('Comm_vacancy-LA_data'!F:F,'Comm_vacancy-LA_data'!$D:$D,'Comm_vacancy-inputs_1'!$C2944,'Comm_vacancy-LA_data'!$B:$B,'Comm_vacancy-inputs_1'!$B2944)</f>
        <v>285</v>
      </c>
      <c r="F2944" s="132">
        <f t="shared" si="90"/>
        <v>4.3498168498168496E-2</v>
      </c>
      <c r="G2944" s="108">
        <f t="shared" si="91"/>
        <v>44197</v>
      </c>
    </row>
    <row r="2945" spans="1:7" x14ac:dyDescent="0.35">
      <c r="A2945" s="72" t="s">
        <v>720</v>
      </c>
      <c r="B2945" s="72" t="s">
        <v>721</v>
      </c>
      <c r="C2945" s="72" t="s">
        <v>1091</v>
      </c>
      <c r="D2945" s="72">
        <f>SUMIFS('Comm_vacancy-LA_data'!E:E,'Comm_vacancy-LA_data'!$D:$D,'Comm_vacancy-inputs_1'!$C2945,'Comm_vacancy-LA_data'!$B:$B,'Comm_vacancy-inputs_1'!$B2945)</f>
        <v>6541</v>
      </c>
      <c r="E2945" s="72">
        <f>SUMIFS('Comm_vacancy-LA_data'!F:F,'Comm_vacancy-LA_data'!$D:$D,'Comm_vacancy-inputs_1'!$C2945,'Comm_vacancy-LA_data'!$B:$B,'Comm_vacancy-inputs_1'!$B2945)</f>
        <v>294</v>
      </c>
      <c r="F2945" s="132">
        <f t="shared" si="90"/>
        <v>4.4947255771288795E-2</v>
      </c>
      <c r="G2945" s="108">
        <f t="shared" si="91"/>
        <v>44105</v>
      </c>
    </row>
    <row r="2946" spans="1:7" x14ac:dyDescent="0.35">
      <c r="A2946" s="72" t="s">
        <v>720</v>
      </c>
      <c r="B2946" s="72" t="s">
        <v>721</v>
      </c>
      <c r="C2946" s="72" t="s">
        <v>1092</v>
      </c>
      <c r="D2946" s="72">
        <f>SUMIFS('Comm_vacancy-LA_data'!E:E,'Comm_vacancy-LA_data'!$D:$D,'Comm_vacancy-inputs_1'!$C2946,'Comm_vacancy-LA_data'!$B:$B,'Comm_vacancy-inputs_1'!$B2946)</f>
        <v>6545</v>
      </c>
      <c r="E2946" s="72">
        <f>SUMIFS('Comm_vacancy-LA_data'!F:F,'Comm_vacancy-LA_data'!$D:$D,'Comm_vacancy-inputs_1'!$C2946,'Comm_vacancy-LA_data'!$B:$B,'Comm_vacancy-inputs_1'!$B2946)</f>
        <v>310</v>
      </c>
      <c r="F2946" s="132">
        <f t="shared" si="90"/>
        <v>4.7364400305576773E-2</v>
      </c>
      <c r="G2946" s="108">
        <f t="shared" si="91"/>
        <v>44013</v>
      </c>
    </row>
    <row r="2947" spans="1:7" x14ac:dyDescent="0.35">
      <c r="A2947" s="72" t="s">
        <v>720</v>
      </c>
      <c r="B2947" s="72" t="s">
        <v>721</v>
      </c>
      <c r="C2947" s="72" t="s">
        <v>1093</v>
      </c>
      <c r="D2947" s="72">
        <f>SUMIFS('Comm_vacancy-LA_data'!E:E,'Comm_vacancy-LA_data'!$D:$D,'Comm_vacancy-inputs_1'!$C2947,'Comm_vacancy-LA_data'!$B:$B,'Comm_vacancy-inputs_1'!$B2947)</f>
        <v>6531</v>
      </c>
      <c r="E2947" s="72">
        <f>SUMIFS('Comm_vacancy-LA_data'!F:F,'Comm_vacancy-LA_data'!$D:$D,'Comm_vacancy-inputs_1'!$C2947,'Comm_vacancy-LA_data'!$B:$B,'Comm_vacancy-inputs_1'!$B2947)</f>
        <v>330</v>
      </c>
      <c r="F2947" s="132">
        <f t="shared" ref="F2947:F3010" si="92">IF(E2947&lt;&gt;0,E2947/D2947,"-")</f>
        <v>5.0528249885163065E-2</v>
      </c>
      <c r="G2947" s="108">
        <f t="shared" ref="G2947:G3010" si="93">DATE(LEFT(C2947,4),RIGHT(LEFT(C2947,7),2),1)</f>
        <v>43922</v>
      </c>
    </row>
    <row r="2948" spans="1:7" x14ac:dyDescent="0.35">
      <c r="A2948" s="72" t="s">
        <v>720</v>
      </c>
      <c r="B2948" s="72" t="s">
        <v>721</v>
      </c>
      <c r="C2948" s="72" t="s">
        <v>1094</v>
      </c>
      <c r="D2948" s="72">
        <f>SUMIFS('Comm_vacancy-LA_data'!E:E,'Comm_vacancy-LA_data'!$D:$D,'Comm_vacancy-inputs_1'!$C2948,'Comm_vacancy-LA_data'!$B:$B,'Comm_vacancy-inputs_1'!$B2948)</f>
        <v>6498</v>
      </c>
      <c r="E2948" s="72">
        <f>SUMIFS('Comm_vacancy-LA_data'!F:F,'Comm_vacancy-LA_data'!$D:$D,'Comm_vacancy-inputs_1'!$C2948,'Comm_vacancy-LA_data'!$B:$B,'Comm_vacancy-inputs_1'!$B2948)</f>
        <v>316</v>
      </c>
      <c r="F2948" s="132">
        <f t="shared" si="92"/>
        <v>4.8630347799322869E-2</v>
      </c>
      <c r="G2948" s="108">
        <f t="shared" si="93"/>
        <v>43831</v>
      </c>
    </row>
    <row r="2949" spans="1:7" x14ac:dyDescent="0.35">
      <c r="A2949" s="72" t="s">
        <v>720</v>
      </c>
      <c r="B2949" s="72" t="s">
        <v>721</v>
      </c>
      <c r="C2949" s="72" t="s">
        <v>1095</v>
      </c>
      <c r="D2949" s="72">
        <f>SUMIFS('Comm_vacancy-LA_data'!E:E,'Comm_vacancy-LA_data'!$D:$D,'Comm_vacancy-inputs_1'!$C2949,'Comm_vacancy-LA_data'!$B:$B,'Comm_vacancy-inputs_1'!$B2949)</f>
        <v>6490</v>
      </c>
      <c r="E2949" s="72">
        <f>SUMIFS('Comm_vacancy-LA_data'!F:F,'Comm_vacancy-LA_data'!$D:$D,'Comm_vacancy-inputs_1'!$C2949,'Comm_vacancy-LA_data'!$B:$B,'Comm_vacancy-inputs_1'!$B2949)</f>
        <v>307</v>
      </c>
      <c r="F2949" s="132">
        <f t="shared" si="92"/>
        <v>4.7303543913713407E-2</v>
      </c>
      <c r="G2949" s="108">
        <f t="shared" si="93"/>
        <v>43739</v>
      </c>
    </row>
    <row r="2950" spans="1:7" x14ac:dyDescent="0.35">
      <c r="A2950" s="72" t="s">
        <v>720</v>
      </c>
      <c r="B2950" s="72" t="s">
        <v>721</v>
      </c>
      <c r="C2950" s="72" t="s">
        <v>1096</v>
      </c>
      <c r="D2950" s="72">
        <f>SUMIFS('Comm_vacancy-LA_data'!E:E,'Comm_vacancy-LA_data'!$D:$D,'Comm_vacancy-inputs_1'!$C2950,'Comm_vacancy-LA_data'!$B:$B,'Comm_vacancy-inputs_1'!$B2950)</f>
        <v>6496</v>
      </c>
      <c r="E2950" s="72">
        <f>SUMIFS('Comm_vacancy-LA_data'!F:F,'Comm_vacancy-LA_data'!$D:$D,'Comm_vacancy-inputs_1'!$C2950,'Comm_vacancy-LA_data'!$B:$B,'Comm_vacancy-inputs_1'!$B2950)</f>
        <v>319</v>
      </c>
      <c r="F2950" s="132">
        <f t="shared" si="92"/>
        <v>4.9107142857142856E-2</v>
      </c>
      <c r="G2950" s="108">
        <f t="shared" si="93"/>
        <v>43647</v>
      </c>
    </row>
    <row r="2951" spans="1:7" x14ac:dyDescent="0.35">
      <c r="A2951" s="72" t="s">
        <v>720</v>
      </c>
      <c r="B2951" s="72" t="s">
        <v>721</v>
      </c>
      <c r="C2951" s="72" t="s">
        <v>1097</v>
      </c>
      <c r="D2951" s="72">
        <f>SUMIFS('Comm_vacancy-LA_data'!E:E,'Comm_vacancy-LA_data'!$D:$D,'Comm_vacancy-inputs_1'!$C2951,'Comm_vacancy-LA_data'!$B:$B,'Comm_vacancy-inputs_1'!$B2951)</f>
        <v>6495</v>
      </c>
      <c r="E2951" s="72">
        <f>SUMIFS('Comm_vacancy-LA_data'!F:F,'Comm_vacancy-LA_data'!$D:$D,'Comm_vacancy-inputs_1'!$C2951,'Comm_vacancy-LA_data'!$B:$B,'Comm_vacancy-inputs_1'!$B2951)</f>
        <v>309</v>
      </c>
      <c r="F2951" s="132">
        <f t="shared" si="92"/>
        <v>4.7575057736720557E-2</v>
      </c>
      <c r="G2951" s="108">
        <f t="shared" si="93"/>
        <v>43556</v>
      </c>
    </row>
    <row r="2952" spans="1:7" x14ac:dyDescent="0.35">
      <c r="A2952" s="72" t="s">
        <v>720</v>
      </c>
      <c r="B2952" s="72" t="s">
        <v>721</v>
      </c>
      <c r="C2952" s="72" t="s">
        <v>1098</v>
      </c>
      <c r="D2952" s="72">
        <f>SUMIFS('Comm_vacancy-LA_data'!E:E,'Comm_vacancy-LA_data'!$D:$D,'Comm_vacancy-inputs_1'!$C2952,'Comm_vacancy-LA_data'!$B:$B,'Comm_vacancy-inputs_1'!$B2952)</f>
        <v>6432</v>
      </c>
      <c r="E2952" s="72">
        <f>SUMIFS('Comm_vacancy-LA_data'!F:F,'Comm_vacancy-LA_data'!$D:$D,'Comm_vacancy-inputs_1'!$C2952,'Comm_vacancy-LA_data'!$B:$B,'Comm_vacancy-inputs_1'!$B2952)</f>
        <v>301</v>
      </c>
      <c r="F2952" s="132">
        <f t="shared" si="92"/>
        <v>4.6797263681592038E-2</v>
      </c>
      <c r="G2952" s="108">
        <f t="shared" si="93"/>
        <v>43466</v>
      </c>
    </row>
    <row r="2953" spans="1:7" x14ac:dyDescent="0.35">
      <c r="A2953" s="72" t="s">
        <v>720</v>
      </c>
      <c r="B2953" s="72" t="s">
        <v>721</v>
      </c>
      <c r="C2953" s="72" t="s">
        <v>1099</v>
      </c>
      <c r="D2953" s="72">
        <f>SUMIFS('Comm_vacancy-LA_data'!E:E,'Comm_vacancy-LA_data'!$D:$D,'Comm_vacancy-inputs_1'!$C2953,'Comm_vacancy-LA_data'!$B:$B,'Comm_vacancy-inputs_1'!$B2953)</f>
        <v>6780</v>
      </c>
      <c r="E2953" s="72">
        <f>SUMIFS('Comm_vacancy-LA_data'!F:F,'Comm_vacancy-LA_data'!$D:$D,'Comm_vacancy-inputs_1'!$C2953,'Comm_vacancy-LA_data'!$B:$B,'Comm_vacancy-inputs_1'!$B2953)</f>
        <v>358</v>
      </c>
      <c r="F2953" s="132">
        <f t="shared" si="92"/>
        <v>5.2802359882005899E-2</v>
      </c>
      <c r="G2953" s="108">
        <f t="shared" si="93"/>
        <v>43374</v>
      </c>
    </row>
    <row r="2954" spans="1:7" x14ac:dyDescent="0.35">
      <c r="A2954" s="72" t="s">
        <v>722</v>
      </c>
      <c r="B2954" s="72" t="s">
        <v>723</v>
      </c>
      <c r="C2954" s="72" t="s">
        <v>1088</v>
      </c>
      <c r="D2954" s="72">
        <f>SUMIFS('Comm_vacancy-LA_data'!E:E,'Comm_vacancy-LA_data'!$D:$D,'Comm_vacancy-inputs_1'!$C2954,'Comm_vacancy-LA_data'!$B:$B,'Comm_vacancy-inputs_1'!$B2954)</f>
        <v>2327</v>
      </c>
      <c r="E2954" s="72">
        <f>SUMIFS('Comm_vacancy-LA_data'!F:F,'Comm_vacancy-LA_data'!$D:$D,'Comm_vacancy-inputs_1'!$C2954,'Comm_vacancy-LA_data'!$B:$B,'Comm_vacancy-inputs_1'!$B2954)</f>
        <v>96</v>
      </c>
      <c r="F2954" s="132">
        <f t="shared" si="92"/>
        <v>4.1254834550923936E-2</v>
      </c>
      <c r="G2954" s="108">
        <f t="shared" si="93"/>
        <v>44378</v>
      </c>
    </row>
    <row r="2955" spans="1:7" x14ac:dyDescent="0.35">
      <c r="A2955" s="72" t="s">
        <v>722</v>
      </c>
      <c r="B2955" s="72" t="s">
        <v>723</v>
      </c>
      <c r="C2955" s="72" t="s">
        <v>1089</v>
      </c>
      <c r="D2955" s="72">
        <f>SUMIFS('Comm_vacancy-LA_data'!E:E,'Comm_vacancy-LA_data'!$D:$D,'Comm_vacancy-inputs_1'!$C2955,'Comm_vacancy-LA_data'!$B:$B,'Comm_vacancy-inputs_1'!$B2955)</f>
        <v>2327</v>
      </c>
      <c r="E2955" s="72">
        <f>SUMIFS('Comm_vacancy-LA_data'!F:F,'Comm_vacancy-LA_data'!$D:$D,'Comm_vacancy-inputs_1'!$C2955,'Comm_vacancy-LA_data'!$B:$B,'Comm_vacancy-inputs_1'!$B2955)</f>
        <v>96</v>
      </c>
      <c r="F2955" s="132">
        <f t="shared" si="92"/>
        <v>4.1254834550923936E-2</v>
      </c>
      <c r="G2955" s="108">
        <f t="shared" si="93"/>
        <v>44287</v>
      </c>
    </row>
    <row r="2956" spans="1:7" x14ac:dyDescent="0.35">
      <c r="A2956" s="72" t="s">
        <v>722</v>
      </c>
      <c r="B2956" s="72" t="s">
        <v>723</v>
      </c>
      <c r="C2956" s="72" t="s">
        <v>1090</v>
      </c>
      <c r="D2956" s="72">
        <f>SUMIFS('Comm_vacancy-LA_data'!E:E,'Comm_vacancy-LA_data'!$D:$D,'Comm_vacancy-inputs_1'!$C2956,'Comm_vacancy-LA_data'!$B:$B,'Comm_vacancy-inputs_1'!$B2956)</f>
        <v>2332</v>
      </c>
      <c r="E2956" s="72">
        <f>SUMIFS('Comm_vacancy-LA_data'!F:F,'Comm_vacancy-LA_data'!$D:$D,'Comm_vacancy-inputs_1'!$C2956,'Comm_vacancy-LA_data'!$B:$B,'Comm_vacancy-inputs_1'!$B2956)</f>
        <v>96</v>
      </c>
      <c r="F2956" s="132">
        <f t="shared" si="92"/>
        <v>4.1166380789022301E-2</v>
      </c>
      <c r="G2956" s="108">
        <f t="shared" si="93"/>
        <v>44197</v>
      </c>
    </row>
    <row r="2957" spans="1:7" x14ac:dyDescent="0.35">
      <c r="A2957" s="72" t="s">
        <v>722</v>
      </c>
      <c r="B2957" s="72" t="s">
        <v>723</v>
      </c>
      <c r="C2957" s="72" t="s">
        <v>1091</v>
      </c>
      <c r="D2957" s="72">
        <f>SUMIFS('Comm_vacancy-LA_data'!E:E,'Comm_vacancy-LA_data'!$D:$D,'Comm_vacancy-inputs_1'!$C2957,'Comm_vacancy-LA_data'!$B:$B,'Comm_vacancy-inputs_1'!$B2957)</f>
        <v>2334</v>
      </c>
      <c r="E2957" s="72">
        <f>SUMIFS('Comm_vacancy-LA_data'!F:F,'Comm_vacancy-LA_data'!$D:$D,'Comm_vacancy-inputs_1'!$C2957,'Comm_vacancy-LA_data'!$B:$B,'Comm_vacancy-inputs_1'!$B2957)</f>
        <v>97</v>
      </c>
      <c r="F2957" s="132">
        <f t="shared" si="92"/>
        <v>4.1559554413024849E-2</v>
      </c>
      <c r="G2957" s="108">
        <f t="shared" si="93"/>
        <v>44105</v>
      </c>
    </row>
    <row r="2958" spans="1:7" x14ac:dyDescent="0.35">
      <c r="A2958" s="72" t="s">
        <v>722</v>
      </c>
      <c r="B2958" s="72" t="s">
        <v>723</v>
      </c>
      <c r="C2958" s="72" t="s">
        <v>1092</v>
      </c>
      <c r="D2958" s="72">
        <f>SUMIFS('Comm_vacancy-LA_data'!E:E,'Comm_vacancy-LA_data'!$D:$D,'Comm_vacancy-inputs_1'!$C2958,'Comm_vacancy-LA_data'!$B:$B,'Comm_vacancy-inputs_1'!$B2958)</f>
        <v>2318</v>
      </c>
      <c r="E2958" s="72">
        <f>SUMIFS('Comm_vacancy-LA_data'!F:F,'Comm_vacancy-LA_data'!$D:$D,'Comm_vacancy-inputs_1'!$C2958,'Comm_vacancy-LA_data'!$B:$B,'Comm_vacancy-inputs_1'!$B2958)</f>
        <v>100</v>
      </c>
      <c r="F2958" s="132">
        <f t="shared" si="92"/>
        <v>4.3140638481449528E-2</v>
      </c>
      <c r="G2958" s="108">
        <f t="shared" si="93"/>
        <v>44013</v>
      </c>
    </row>
    <row r="2959" spans="1:7" x14ac:dyDescent="0.35">
      <c r="A2959" s="72" t="s">
        <v>722</v>
      </c>
      <c r="B2959" s="72" t="s">
        <v>723</v>
      </c>
      <c r="C2959" s="72" t="s">
        <v>1093</v>
      </c>
      <c r="D2959" s="72">
        <f>SUMIFS('Comm_vacancy-LA_data'!E:E,'Comm_vacancy-LA_data'!$D:$D,'Comm_vacancy-inputs_1'!$C2959,'Comm_vacancy-LA_data'!$B:$B,'Comm_vacancy-inputs_1'!$B2959)</f>
        <v>2303</v>
      </c>
      <c r="E2959" s="72">
        <f>SUMIFS('Comm_vacancy-LA_data'!F:F,'Comm_vacancy-LA_data'!$D:$D,'Comm_vacancy-inputs_1'!$C2959,'Comm_vacancy-LA_data'!$B:$B,'Comm_vacancy-inputs_1'!$B2959)</f>
        <v>100</v>
      </c>
      <c r="F2959" s="132">
        <f t="shared" si="92"/>
        <v>4.3421623968736431E-2</v>
      </c>
      <c r="G2959" s="108">
        <f t="shared" si="93"/>
        <v>43922</v>
      </c>
    </row>
    <row r="2960" spans="1:7" x14ac:dyDescent="0.35">
      <c r="A2960" s="72" t="s">
        <v>722</v>
      </c>
      <c r="B2960" s="72" t="s">
        <v>723</v>
      </c>
      <c r="C2960" s="72" t="s">
        <v>1094</v>
      </c>
      <c r="D2960" s="72">
        <f>SUMIFS('Comm_vacancy-LA_data'!E:E,'Comm_vacancy-LA_data'!$D:$D,'Comm_vacancy-inputs_1'!$C2960,'Comm_vacancy-LA_data'!$B:$B,'Comm_vacancy-inputs_1'!$B2960)</f>
        <v>2301</v>
      </c>
      <c r="E2960" s="72">
        <f>SUMIFS('Comm_vacancy-LA_data'!F:F,'Comm_vacancy-LA_data'!$D:$D,'Comm_vacancy-inputs_1'!$C2960,'Comm_vacancy-LA_data'!$B:$B,'Comm_vacancy-inputs_1'!$B2960)</f>
        <v>85</v>
      </c>
      <c r="F2960" s="132">
        <f t="shared" si="92"/>
        <v>3.6940460669274228E-2</v>
      </c>
      <c r="G2960" s="108">
        <f t="shared" si="93"/>
        <v>43831</v>
      </c>
    </row>
    <row r="2961" spans="1:7" x14ac:dyDescent="0.35">
      <c r="A2961" s="72" t="s">
        <v>722</v>
      </c>
      <c r="B2961" s="72" t="s">
        <v>723</v>
      </c>
      <c r="C2961" s="72" t="s">
        <v>1095</v>
      </c>
      <c r="D2961" s="72">
        <f>SUMIFS('Comm_vacancy-LA_data'!E:E,'Comm_vacancy-LA_data'!$D:$D,'Comm_vacancy-inputs_1'!$C2961,'Comm_vacancy-LA_data'!$B:$B,'Comm_vacancy-inputs_1'!$B2961)</f>
        <v>2278</v>
      </c>
      <c r="E2961" s="72">
        <f>SUMIFS('Comm_vacancy-LA_data'!F:F,'Comm_vacancy-LA_data'!$D:$D,'Comm_vacancy-inputs_1'!$C2961,'Comm_vacancy-LA_data'!$B:$B,'Comm_vacancy-inputs_1'!$B2961)</f>
        <v>86</v>
      </c>
      <c r="F2961" s="132">
        <f t="shared" si="92"/>
        <v>3.7752414398595259E-2</v>
      </c>
      <c r="G2961" s="108">
        <f t="shared" si="93"/>
        <v>43739</v>
      </c>
    </row>
    <row r="2962" spans="1:7" x14ac:dyDescent="0.35">
      <c r="A2962" s="72" t="s">
        <v>722</v>
      </c>
      <c r="B2962" s="72" t="s">
        <v>723</v>
      </c>
      <c r="C2962" s="72" t="s">
        <v>1096</v>
      </c>
      <c r="D2962" s="72">
        <f>SUMIFS('Comm_vacancy-LA_data'!E:E,'Comm_vacancy-LA_data'!$D:$D,'Comm_vacancy-inputs_1'!$C2962,'Comm_vacancy-LA_data'!$B:$B,'Comm_vacancy-inputs_1'!$B2962)</f>
        <v>2275</v>
      </c>
      <c r="E2962" s="72">
        <f>SUMIFS('Comm_vacancy-LA_data'!F:F,'Comm_vacancy-LA_data'!$D:$D,'Comm_vacancy-inputs_1'!$C2962,'Comm_vacancy-LA_data'!$B:$B,'Comm_vacancy-inputs_1'!$B2962)</f>
        <v>88</v>
      </c>
      <c r="F2962" s="132">
        <f t="shared" si="92"/>
        <v>3.8681318681318681E-2</v>
      </c>
      <c r="G2962" s="108">
        <f t="shared" si="93"/>
        <v>43647</v>
      </c>
    </row>
    <row r="2963" spans="1:7" x14ac:dyDescent="0.35">
      <c r="A2963" s="72" t="s">
        <v>722</v>
      </c>
      <c r="B2963" s="72" t="s">
        <v>723</v>
      </c>
      <c r="C2963" s="72" t="s">
        <v>1097</v>
      </c>
      <c r="D2963" s="72">
        <f>SUMIFS('Comm_vacancy-LA_data'!E:E,'Comm_vacancy-LA_data'!$D:$D,'Comm_vacancy-inputs_1'!$C2963,'Comm_vacancy-LA_data'!$B:$B,'Comm_vacancy-inputs_1'!$B2963)</f>
        <v>2285</v>
      </c>
      <c r="E2963" s="72">
        <f>SUMIFS('Comm_vacancy-LA_data'!F:F,'Comm_vacancy-LA_data'!$D:$D,'Comm_vacancy-inputs_1'!$C2963,'Comm_vacancy-LA_data'!$B:$B,'Comm_vacancy-inputs_1'!$B2963)</f>
        <v>86</v>
      </c>
      <c r="F2963" s="132">
        <f t="shared" si="92"/>
        <v>3.7636761487964986E-2</v>
      </c>
      <c r="G2963" s="108">
        <f t="shared" si="93"/>
        <v>43556</v>
      </c>
    </row>
    <row r="2964" spans="1:7" x14ac:dyDescent="0.35">
      <c r="A2964" s="72" t="s">
        <v>722</v>
      </c>
      <c r="B2964" s="72" t="s">
        <v>723</v>
      </c>
      <c r="C2964" s="72" t="s">
        <v>1098</v>
      </c>
      <c r="D2964" s="72">
        <f>SUMIFS('Comm_vacancy-LA_data'!E:E,'Comm_vacancy-LA_data'!$D:$D,'Comm_vacancy-inputs_1'!$C2964,'Comm_vacancy-LA_data'!$B:$B,'Comm_vacancy-inputs_1'!$B2964)</f>
        <v>2244</v>
      </c>
      <c r="E2964" s="72">
        <f>SUMIFS('Comm_vacancy-LA_data'!F:F,'Comm_vacancy-LA_data'!$D:$D,'Comm_vacancy-inputs_1'!$C2964,'Comm_vacancy-LA_data'!$B:$B,'Comm_vacancy-inputs_1'!$B2964)</f>
        <v>86</v>
      </c>
      <c r="F2964" s="132">
        <f t="shared" si="92"/>
        <v>3.8324420677361852E-2</v>
      </c>
      <c r="G2964" s="108">
        <f t="shared" si="93"/>
        <v>43466</v>
      </c>
    </row>
    <row r="2965" spans="1:7" x14ac:dyDescent="0.35">
      <c r="A2965" s="72" t="s">
        <v>722</v>
      </c>
      <c r="B2965" s="72" t="s">
        <v>723</v>
      </c>
      <c r="C2965" s="72" t="s">
        <v>1099</v>
      </c>
      <c r="D2965" s="72">
        <f>SUMIFS('Comm_vacancy-LA_data'!E:E,'Comm_vacancy-LA_data'!$D:$D,'Comm_vacancy-inputs_1'!$C2965,'Comm_vacancy-LA_data'!$B:$B,'Comm_vacancy-inputs_1'!$B2965)</f>
        <v>2337</v>
      </c>
      <c r="E2965" s="72">
        <f>SUMIFS('Comm_vacancy-LA_data'!F:F,'Comm_vacancy-LA_data'!$D:$D,'Comm_vacancy-inputs_1'!$C2965,'Comm_vacancy-LA_data'!$B:$B,'Comm_vacancy-inputs_1'!$B2965)</f>
        <v>96</v>
      </c>
      <c r="F2965" s="132">
        <f t="shared" si="92"/>
        <v>4.1078305519897301E-2</v>
      </c>
      <c r="G2965" s="108">
        <f t="shared" si="93"/>
        <v>43374</v>
      </c>
    </row>
    <row r="2966" spans="1:7" x14ac:dyDescent="0.35">
      <c r="A2966" s="72" t="s">
        <v>724</v>
      </c>
      <c r="B2966" s="72" t="s">
        <v>725</v>
      </c>
      <c r="C2966" s="72" t="s">
        <v>1088</v>
      </c>
      <c r="D2966" s="72">
        <f>SUMIFS('Comm_vacancy-LA_data'!E:E,'Comm_vacancy-LA_data'!$D:$D,'Comm_vacancy-inputs_1'!$C2966,'Comm_vacancy-LA_data'!$B:$B,'Comm_vacancy-inputs_1'!$B2966)</f>
        <v>3406</v>
      </c>
      <c r="E2966" s="72">
        <f>SUMIFS('Comm_vacancy-LA_data'!F:F,'Comm_vacancy-LA_data'!$D:$D,'Comm_vacancy-inputs_1'!$C2966,'Comm_vacancy-LA_data'!$B:$B,'Comm_vacancy-inputs_1'!$B2966)</f>
        <v>239</v>
      </c>
      <c r="F2966" s="132">
        <f t="shared" si="92"/>
        <v>7.0170287727539638E-2</v>
      </c>
      <c r="G2966" s="108">
        <f t="shared" si="93"/>
        <v>44378</v>
      </c>
    </row>
    <row r="2967" spans="1:7" x14ac:dyDescent="0.35">
      <c r="A2967" s="72" t="s">
        <v>724</v>
      </c>
      <c r="B2967" s="72" t="s">
        <v>725</v>
      </c>
      <c r="C2967" s="72" t="s">
        <v>1089</v>
      </c>
      <c r="D2967" s="72">
        <f>SUMIFS('Comm_vacancy-LA_data'!E:E,'Comm_vacancy-LA_data'!$D:$D,'Comm_vacancy-inputs_1'!$C2967,'Comm_vacancy-LA_data'!$B:$B,'Comm_vacancy-inputs_1'!$B2967)</f>
        <v>3392</v>
      </c>
      <c r="E2967" s="72">
        <f>SUMIFS('Comm_vacancy-LA_data'!F:F,'Comm_vacancy-LA_data'!$D:$D,'Comm_vacancy-inputs_1'!$C2967,'Comm_vacancy-LA_data'!$B:$B,'Comm_vacancy-inputs_1'!$B2967)</f>
        <v>235</v>
      </c>
      <c r="F2967" s="132">
        <f t="shared" si="92"/>
        <v>6.9280660377358486E-2</v>
      </c>
      <c r="G2967" s="108">
        <f t="shared" si="93"/>
        <v>44287</v>
      </c>
    </row>
    <row r="2968" spans="1:7" x14ac:dyDescent="0.35">
      <c r="A2968" s="72" t="s">
        <v>724</v>
      </c>
      <c r="B2968" s="72" t="s">
        <v>725</v>
      </c>
      <c r="C2968" s="72" t="s">
        <v>1090</v>
      </c>
      <c r="D2968" s="72">
        <f>SUMIFS('Comm_vacancy-LA_data'!E:E,'Comm_vacancy-LA_data'!$D:$D,'Comm_vacancy-inputs_1'!$C2968,'Comm_vacancy-LA_data'!$B:$B,'Comm_vacancy-inputs_1'!$B2968)</f>
        <v>3393</v>
      </c>
      <c r="E2968" s="72">
        <f>SUMIFS('Comm_vacancy-LA_data'!F:F,'Comm_vacancy-LA_data'!$D:$D,'Comm_vacancy-inputs_1'!$C2968,'Comm_vacancy-LA_data'!$B:$B,'Comm_vacancy-inputs_1'!$B2968)</f>
        <v>234</v>
      </c>
      <c r="F2968" s="132">
        <f t="shared" si="92"/>
        <v>6.8965517241379309E-2</v>
      </c>
      <c r="G2968" s="108">
        <f t="shared" si="93"/>
        <v>44197</v>
      </c>
    </row>
    <row r="2969" spans="1:7" x14ac:dyDescent="0.35">
      <c r="A2969" s="72" t="s">
        <v>724</v>
      </c>
      <c r="B2969" s="72" t="s">
        <v>725</v>
      </c>
      <c r="C2969" s="72" t="s">
        <v>1091</v>
      </c>
      <c r="D2969" s="72">
        <f>SUMIFS('Comm_vacancy-LA_data'!E:E,'Comm_vacancy-LA_data'!$D:$D,'Comm_vacancy-inputs_1'!$C2969,'Comm_vacancy-LA_data'!$B:$B,'Comm_vacancy-inputs_1'!$B2969)</f>
        <v>3418</v>
      </c>
      <c r="E2969" s="72">
        <f>SUMIFS('Comm_vacancy-LA_data'!F:F,'Comm_vacancy-LA_data'!$D:$D,'Comm_vacancy-inputs_1'!$C2969,'Comm_vacancy-LA_data'!$B:$B,'Comm_vacancy-inputs_1'!$B2969)</f>
        <v>256</v>
      </c>
      <c r="F2969" s="132">
        <f t="shared" si="92"/>
        <v>7.4897600936220013E-2</v>
      </c>
      <c r="G2969" s="108">
        <f t="shared" si="93"/>
        <v>44105</v>
      </c>
    </row>
    <row r="2970" spans="1:7" x14ac:dyDescent="0.35">
      <c r="A2970" s="72" t="s">
        <v>724</v>
      </c>
      <c r="B2970" s="72" t="s">
        <v>725</v>
      </c>
      <c r="C2970" s="72" t="s">
        <v>1092</v>
      </c>
      <c r="D2970" s="72">
        <f>SUMIFS('Comm_vacancy-LA_data'!E:E,'Comm_vacancy-LA_data'!$D:$D,'Comm_vacancy-inputs_1'!$C2970,'Comm_vacancy-LA_data'!$B:$B,'Comm_vacancy-inputs_1'!$B2970)</f>
        <v>3434</v>
      </c>
      <c r="E2970" s="72">
        <f>SUMIFS('Comm_vacancy-LA_data'!F:F,'Comm_vacancy-LA_data'!$D:$D,'Comm_vacancy-inputs_1'!$C2970,'Comm_vacancy-LA_data'!$B:$B,'Comm_vacancy-inputs_1'!$B2970)</f>
        <v>257</v>
      </c>
      <c r="F2970" s="132">
        <f t="shared" si="92"/>
        <v>7.4839836924868952E-2</v>
      </c>
      <c r="G2970" s="108">
        <f t="shared" si="93"/>
        <v>44013</v>
      </c>
    </row>
    <row r="2971" spans="1:7" x14ac:dyDescent="0.35">
      <c r="A2971" s="72" t="s">
        <v>724</v>
      </c>
      <c r="B2971" s="72" t="s">
        <v>725</v>
      </c>
      <c r="C2971" s="72" t="s">
        <v>1093</v>
      </c>
      <c r="D2971" s="72">
        <f>SUMIFS('Comm_vacancy-LA_data'!E:E,'Comm_vacancy-LA_data'!$D:$D,'Comm_vacancy-inputs_1'!$C2971,'Comm_vacancy-LA_data'!$B:$B,'Comm_vacancy-inputs_1'!$B2971)</f>
        <v>3427</v>
      </c>
      <c r="E2971" s="72">
        <f>SUMIFS('Comm_vacancy-LA_data'!F:F,'Comm_vacancy-LA_data'!$D:$D,'Comm_vacancy-inputs_1'!$C2971,'Comm_vacancy-LA_data'!$B:$B,'Comm_vacancy-inputs_1'!$B2971)</f>
        <v>264</v>
      </c>
      <c r="F2971" s="132">
        <f t="shared" si="92"/>
        <v>7.7035307849430995E-2</v>
      </c>
      <c r="G2971" s="108">
        <f t="shared" si="93"/>
        <v>43922</v>
      </c>
    </row>
    <row r="2972" spans="1:7" x14ac:dyDescent="0.35">
      <c r="A2972" s="72" t="s">
        <v>724</v>
      </c>
      <c r="B2972" s="72" t="s">
        <v>725</v>
      </c>
      <c r="C2972" s="72" t="s">
        <v>1094</v>
      </c>
      <c r="D2972" s="72">
        <f>SUMIFS('Comm_vacancy-LA_data'!E:E,'Comm_vacancy-LA_data'!$D:$D,'Comm_vacancy-inputs_1'!$C2972,'Comm_vacancy-LA_data'!$B:$B,'Comm_vacancy-inputs_1'!$B2972)</f>
        <v>3413</v>
      </c>
      <c r="E2972" s="72">
        <f>SUMIFS('Comm_vacancy-LA_data'!F:F,'Comm_vacancy-LA_data'!$D:$D,'Comm_vacancy-inputs_1'!$C2972,'Comm_vacancy-LA_data'!$B:$B,'Comm_vacancy-inputs_1'!$B2972)</f>
        <v>270</v>
      </c>
      <c r="F2972" s="132">
        <f t="shared" si="92"/>
        <v>7.9109288016407847E-2</v>
      </c>
      <c r="G2972" s="108">
        <f t="shared" si="93"/>
        <v>43831</v>
      </c>
    </row>
    <row r="2973" spans="1:7" x14ac:dyDescent="0.35">
      <c r="A2973" s="72" t="s">
        <v>724</v>
      </c>
      <c r="B2973" s="72" t="s">
        <v>725</v>
      </c>
      <c r="C2973" s="72" t="s">
        <v>1095</v>
      </c>
      <c r="D2973" s="72">
        <f>SUMIFS('Comm_vacancy-LA_data'!E:E,'Comm_vacancy-LA_data'!$D:$D,'Comm_vacancy-inputs_1'!$C2973,'Comm_vacancy-LA_data'!$B:$B,'Comm_vacancy-inputs_1'!$B2973)</f>
        <v>3368</v>
      </c>
      <c r="E2973" s="72">
        <f>SUMIFS('Comm_vacancy-LA_data'!F:F,'Comm_vacancy-LA_data'!$D:$D,'Comm_vacancy-inputs_1'!$C2973,'Comm_vacancy-LA_data'!$B:$B,'Comm_vacancy-inputs_1'!$B2973)</f>
        <v>272</v>
      </c>
      <c r="F2973" s="132">
        <f t="shared" si="92"/>
        <v>8.076009501187649E-2</v>
      </c>
      <c r="G2973" s="108">
        <f t="shared" si="93"/>
        <v>43739</v>
      </c>
    </row>
    <row r="2974" spans="1:7" x14ac:dyDescent="0.35">
      <c r="A2974" s="72" t="s">
        <v>724</v>
      </c>
      <c r="B2974" s="72" t="s">
        <v>725</v>
      </c>
      <c r="C2974" s="72" t="s">
        <v>1096</v>
      </c>
      <c r="D2974" s="72">
        <f>SUMIFS('Comm_vacancy-LA_data'!E:E,'Comm_vacancy-LA_data'!$D:$D,'Comm_vacancy-inputs_1'!$C2974,'Comm_vacancy-LA_data'!$B:$B,'Comm_vacancy-inputs_1'!$B2974)</f>
        <v>3361</v>
      </c>
      <c r="E2974" s="72">
        <f>SUMIFS('Comm_vacancy-LA_data'!F:F,'Comm_vacancy-LA_data'!$D:$D,'Comm_vacancy-inputs_1'!$C2974,'Comm_vacancy-LA_data'!$B:$B,'Comm_vacancy-inputs_1'!$B2974)</f>
        <v>279</v>
      </c>
      <c r="F2974" s="132">
        <f t="shared" si="92"/>
        <v>8.3011008628384411E-2</v>
      </c>
      <c r="G2974" s="108">
        <f t="shared" si="93"/>
        <v>43647</v>
      </c>
    </row>
    <row r="2975" spans="1:7" x14ac:dyDescent="0.35">
      <c r="A2975" s="72" t="s">
        <v>724</v>
      </c>
      <c r="B2975" s="72" t="s">
        <v>725</v>
      </c>
      <c r="C2975" s="72" t="s">
        <v>1097</v>
      </c>
      <c r="D2975" s="72">
        <f>SUMIFS('Comm_vacancy-LA_data'!E:E,'Comm_vacancy-LA_data'!$D:$D,'Comm_vacancy-inputs_1'!$C2975,'Comm_vacancy-LA_data'!$B:$B,'Comm_vacancy-inputs_1'!$B2975)</f>
        <v>3349</v>
      </c>
      <c r="E2975" s="72">
        <f>SUMIFS('Comm_vacancy-LA_data'!F:F,'Comm_vacancy-LA_data'!$D:$D,'Comm_vacancy-inputs_1'!$C2975,'Comm_vacancy-LA_data'!$B:$B,'Comm_vacancy-inputs_1'!$B2975)</f>
        <v>248</v>
      </c>
      <c r="F2975" s="132">
        <f t="shared" si="92"/>
        <v>7.4051955807703795E-2</v>
      </c>
      <c r="G2975" s="108">
        <f t="shared" si="93"/>
        <v>43556</v>
      </c>
    </row>
    <row r="2976" spans="1:7" x14ac:dyDescent="0.35">
      <c r="A2976" s="72" t="s">
        <v>724</v>
      </c>
      <c r="B2976" s="72" t="s">
        <v>725</v>
      </c>
      <c r="C2976" s="72" t="s">
        <v>1098</v>
      </c>
      <c r="D2976" s="72">
        <f>SUMIFS('Comm_vacancy-LA_data'!E:E,'Comm_vacancy-LA_data'!$D:$D,'Comm_vacancy-inputs_1'!$C2976,'Comm_vacancy-LA_data'!$B:$B,'Comm_vacancy-inputs_1'!$B2976)</f>
        <v>3212</v>
      </c>
      <c r="E2976" s="72">
        <f>SUMIFS('Comm_vacancy-LA_data'!F:F,'Comm_vacancy-LA_data'!$D:$D,'Comm_vacancy-inputs_1'!$C2976,'Comm_vacancy-LA_data'!$B:$B,'Comm_vacancy-inputs_1'!$B2976)</f>
        <v>243</v>
      </c>
      <c r="F2976" s="132">
        <f t="shared" si="92"/>
        <v>7.565379825653798E-2</v>
      </c>
      <c r="G2976" s="108">
        <f t="shared" si="93"/>
        <v>43466</v>
      </c>
    </row>
    <row r="2977" spans="1:7" x14ac:dyDescent="0.35">
      <c r="A2977" s="72" t="s">
        <v>724</v>
      </c>
      <c r="B2977" s="72" t="s">
        <v>725</v>
      </c>
      <c r="C2977" s="72" t="s">
        <v>1099</v>
      </c>
      <c r="D2977" s="72">
        <f>SUMIFS('Comm_vacancy-LA_data'!E:E,'Comm_vacancy-LA_data'!$D:$D,'Comm_vacancy-inputs_1'!$C2977,'Comm_vacancy-LA_data'!$B:$B,'Comm_vacancy-inputs_1'!$B2977)</f>
        <v>3327</v>
      </c>
      <c r="E2977" s="72">
        <f>SUMIFS('Comm_vacancy-LA_data'!F:F,'Comm_vacancy-LA_data'!$D:$D,'Comm_vacancy-inputs_1'!$C2977,'Comm_vacancy-LA_data'!$B:$B,'Comm_vacancy-inputs_1'!$B2977)</f>
        <v>277</v>
      </c>
      <c r="F2977" s="132">
        <f t="shared" si="92"/>
        <v>8.325819056206793E-2</v>
      </c>
      <c r="G2977" s="108">
        <f t="shared" si="93"/>
        <v>43374</v>
      </c>
    </row>
    <row r="2978" spans="1:7" x14ac:dyDescent="0.35">
      <c r="A2978" s="72" t="s">
        <v>726</v>
      </c>
      <c r="B2978" s="72" t="s">
        <v>727</v>
      </c>
      <c r="C2978" s="72" t="s">
        <v>1088</v>
      </c>
      <c r="D2978" s="72">
        <f>SUMIFS('Comm_vacancy-LA_data'!E:E,'Comm_vacancy-LA_data'!$D:$D,'Comm_vacancy-inputs_1'!$C2978,'Comm_vacancy-LA_data'!$B:$B,'Comm_vacancy-inputs_1'!$B2978)</f>
        <v>16139</v>
      </c>
      <c r="E2978" s="72">
        <f>SUMIFS('Comm_vacancy-LA_data'!F:F,'Comm_vacancy-LA_data'!$D:$D,'Comm_vacancy-inputs_1'!$C2978,'Comm_vacancy-LA_data'!$B:$B,'Comm_vacancy-inputs_1'!$B2978)</f>
        <v>0</v>
      </c>
      <c r="F2978" s="132" t="str">
        <f t="shared" si="92"/>
        <v>-</v>
      </c>
      <c r="G2978" s="108">
        <f t="shared" si="93"/>
        <v>44378</v>
      </c>
    </row>
    <row r="2979" spans="1:7" x14ac:dyDescent="0.35">
      <c r="A2979" s="72" t="s">
        <v>726</v>
      </c>
      <c r="B2979" s="72" t="s">
        <v>727</v>
      </c>
      <c r="C2979" s="72" t="s">
        <v>1089</v>
      </c>
      <c r="D2979" s="72">
        <f>SUMIFS('Comm_vacancy-LA_data'!E:E,'Comm_vacancy-LA_data'!$D:$D,'Comm_vacancy-inputs_1'!$C2979,'Comm_vacancy-LA_data'!$B:$B,'Comm_vacancy-inputs_1'!$B2979)</f>
        <v>16176</v>
      </c>
      <c r="E2979" s="72">
        <f>SUMIFS('Comm_vacancy-LA_data'!F:F,'Comm_vacancy-LA_data'!$D:$D,'Comm_vacancy-inputs_1'!$C2979,'Comm_vacancy-LA_data'!$B:$B,'Comm_vacancy-inputs_1'!$B2979)</f>
        <v>0</v>
      </c>
      <c r="F2979" s="132" t="str">
        <f t="shared" si="92"/>
        <v>-</v>
      </c>
      <c r="G2979" s="108">
        <f t="shared" si="93"/>
        <v>44287</v>
      </c>
    </row>
    <row r="2980" spans="1:7" x14ac:dyDescent="0.35">
      <c r="A2980" s="72" t="s">
        <v>726</v>
      </c>
      <c r="B2980" s="72" t="s">
        <v>727</v>
      </c>
      <c r="C2980" s="72" t="s">
        <v>1090</v>
      </c>
      <c r="D2980" s="72">
        <f>SUMIFS('Comm_vacancy-LA_data'!E:E,'Comm_vacancy-LA_data'!$D:$D,'Comm_vacancy-inputs_1'!$C2980,'Comm_vacancy-LA_data'!$B:$B,'Comm_vacancy-inputs_1'!$B2980)</f>
        <v>16189</v>
      </c>
      <c r="E2980" s="72">
        <f>SUMIFS('Comm_vacancy-LA_data'!F:F,'Comm_vacancy-LA_data'!$D:$D,'Comm_vacancy-inputs_1'!$C2980,'Comm_vacancy-LA_data'!$B:$B,'Comm_vacancy-inputs_1'!$B2980)</f>
        <v>0</v>
      </c>
      <c r="F2980" s="132" t="str">
        <f t="shared" si="92"/>
        <v>-</v>
      </c>
      <c r="G2980" s="108">
        <f t="shared" si="93"/>
        <v>44197</v>
      </c>
    </row>
    <row r="2981" spans="1:7" x14ac:dyDescent="0.35">
      <c r="A2981" s="72" t="s">
        <v>726</v>
      </c>
      <c r="B2981" s="72" t="s">
        <v>727</v>
      </c>
      <c r="C2981" s="72" t="s">
        <v>1091</v>
      </c>
      <c r="D2981" s="72">
        <f>SUMIFS('Comm_vacancy-LA_data'!E:E,'Comm_vacancy-LA_data'!$D:$D,'Comm_vacancy-inputs_1'!$C2981,'Comm_vacancy-LA_data'!$B:$B,'Comm_vacancy-inputs_1'!$B2981)</f>
        <v>16208</v>
      </c>
      <c r="E2981" s="72">
        <f>SUMIFS('Comm_vacancy-LA_data'!F:F,'Comm_vacancy-LA_data'!$D:$D,'Comm_vacancy-inputs_1'!$C2981,'Comm_vacancy-LA_data'!$B:$B,'Comm_vacancy-inputs_1'!$B2981)</f>
        <v>0</v>
      </c>
      <c r="F2981" s="132" t="str">
        <f t="shared" si="92"/>
        <v>-</v>
      </c>
      <c r="G2981" s="108">
        <f t="shared" si="93"/>
        <v>44105</v>
      </c>
    </row>
    <row r="2982" spans="1:7" x14ac:dyDescent="0.35">
      <c r="A2982" s="72" t="s">
        <v>726</v>
      </c>
      <c r="B2982" s="72" t="s">
        <v>727</v>
      </c>
      <c r="C2982" s="72" t="s">
        <v>1092</v>
      </c>
      <c r="D2982" s="72">
        <f>SUMIFS('Comm_vacancy-LA_data'!E:E,'Comm_vacancy-LA_data'!$D:$D,'Comm_vacancy-inputs_1'!$C2982,'Comm_vacancy-LA_data'!$B:$B,'Comm_vacancy-inputs_1'!$B2982)</f>
        <v>16206</v>
      </c>
      <c r="E2982" s="72">
        <f>SUMIFS('Comm_vacancy-LA_data'!F:F,'Comm_vacancy-LA_data'!$D:$D,'Comm_vacancy-inputs_1'!$C2982,'Comm_vacancy-LA_data'!$B:$B,'Comm_vacancy-inputs_1'!$B2982)</f>
        <v>0</v>
      </c>
      <c r="F2982" s="132" t="str">
        <f t="shared" si="92"/>
        <v>-</v>
      </c>
      <c r="G2982" s="108">
        <f t="shared" si="93"/>
        <v>44013</v>
      </c>
    </row>
    <row r="2983" spans="1:7" x14ac:dyDescent="0.35">
      <c r="A2983" s="72" t="s">
        <v>726</v>
      </c>
      <c r="B2983" s="72" t="s">
        <v>727</v>
      </c>
      <c r="C2983" s="72" t="s">
        <v>1093</v>
      </c>
      <c r="D2983" s="72">
        <f>SUMIFS('Comm_vacancy-LA_data'!E:E,'Comm_vacancy-LA_data'!$D:$D,'Comm_vacancy-inputs_1'!$C2983,'Comm_vacancy-LA_data'!$B:$B,'Comm_vacancy-inputs_1'!$B2983)</f>
        <v>16140</v>
      </c>
      <c r="E2983" s="72">
        <f>SUMIFS('Comm_vacancy-LA_data'!F:F,'Comm_vacancy-LA_data'!$D:$D,'Comm_vacancy-inputs_1'!$C2983,'Comm_vacancy-LA_data'!$B:$B,'Comm_vacancy-inputs_1'!$B2983)</f>
        <v>0</v>
      </c>
      <c r="F2983" s="132" t="str">
        <f t="shared" si="92"/>
        <v>-</v>
      </c>
      <c r="G2983" s="108">
        <f t="shared" si="93"/>
        <v>43922</v>
      </c>
    </row>
    <row r="2984" spans="1:7" x14ac:dyDescent="0.35">
      <c r="A2984" s="72" t="s">
        <v>726</v>
      </c>
      <c r="B2984" s="72" t="s">
        <v>727</v>
      </c>
      <c r="C2984" s="72" t="s">
        <v>1094</v>
      </c>
      <c r="D2984" s="72">
        <f>SUMIFS('Comm_vacancy-LA_data'!E:E,'Comm_vacancy-LA_data'!$D:$D,'Comm_vacancy-inputs_1'!$C2984,'Comm_vacancy-LA_data'!$B:$B,'Comm_vacancy-inputs_1'!$B2984)</f>
        <v>15962</v>
      </c>
      <c r="E2984" s="72">
        <f>SUMIFS('Comm_vacancy-LA_data'!F:F,'Comm_vacancy-LA_data'!$D:$D,'Comm_vacancy-inputs_1'!$C2984,'Comm_vacancy-LA_data'!$B:$B,'Comm_vacancy-inputs_1'!$B2984)</f>
        <v>0</v>
      </c>
      <c r="F2984" s="132" t="str">
        <f t="shared" si="92"/>
        <v>-</v>
      </c>
      <c r="G2984" s="108">
        <f t="shared" si="93"/>
        <v>43831</v>
      </c>
    </row>
    <row r="2985" spans="1:7" x14ac:dyDescent="0.35">
      <c r="A2985" s="72" t="s">
        <v>726</v>
      </c>
      <c r="B2985" s="72" t="s">
        <v>727</v>
      </c>
      <c r="C2985" s="72" t="s">
        <v>1095</v>
      </c>
      <c r="D2985" s="72">
        <f>SUMIFS('Comm_vacancy-LA_data'!E:E,'Comm_vacancy-LA_data'!$D:$D,'Comm_vacancy-inputs_1'!$C2985,'Comm_vacancy-LA_data'!$B:$B,'Comm_vacancy-inputs_1'!$B2985)</f>
        <v>15954</v>
      </c>
      <c r="E2985" s="72">
        <f>SUMIFS('Comm_vacancy-LA_data'!F:F,'Comm_vacancy-LA_data'!$D:$D,'Comm_vacancy-inputs_1'!$C2985,'Comm_vacancy-LA_data'!$B:$B,'Comm_vacancy-inputs_1'!$B2985)</f>
        <v>0</v>
      </c>
      <c r="F2985" s="132" t="str">
        <f t="shared" si="92"/>
        <v>-</v>
      </c>
      <c r="G2985" s="108">
        <f t="shared" si="93"/>
        <v>43739</v>
      </c>
    </row>
    <row r="2986" spans="1:7" x14ac:dyDescent="0.35">
      <c r="A2986" s="72" t="s">
        <v>726</v>
      </c>
      <c r="B2986" s="72" t="s">
        <v>727</v>
      </c>
      <c r="C2986" s="72" t="s">
        <v>1096</v>
      </c>
      <c r="D2986" s="72">
        <f>SUMIFS('Comm_vacancy-LA_data'!E:E,'Comm_vacancy-LA_data'!$D:$D,'Comm_vacancy-inputs_1'!$C2986,'Comm_vacancy-LA_data'!$B:$B,'Comm_vacancy-inputs_1'!$B2986)</f>
        <v>15953</v>
      </c>
      <c r="E2986" s="72">
        <f>SUMIFS('Comm_vacancy-LA_data'!F:F,'Comm_vacancy-LA_data'!$D:$D,'Comm_vacancy-inputs_1'!$C2986,'Comm_vacancy-LA_data'!$B:$B,'Comm_vacancy-inputs_1'!$B2986)</f>
        <v>0</v>
      </c>
      <c r="F2986" s="132" t="str">
        <f t="shared" si="92"/>
        <v>-</v>
      </c>
      <c r="G2986" s="108">
        <f t="shared" si="93"/>
        <v>43647</v>
      </c>
    </row>
    <row r="2987" spans="1:7" x14ac:dyDescent="0.35">
      <c r="A2987" s="72" t="s">
        <v>726</v>
      </c>
      <c r="B2987" s="72" t="s">
        <v>727</v>
      </c>
      <c r="C2987" s="72" t="s">
        <v>1097</v>
      </c>
      <c r="D2987" s="72">
        <f>SUMIFS('Comm_vacancy-LA_data'!E:E,'Comm_vacancy-LA_data'!$D:$D,'Comm_vacancy-inputs_1'!$C2987,'Comm_vacancy-LA_data'!$B:$B,'Comm_vacancy-inputs_1'!$B2987)</f>
        <v>15966</v>
      </c>
      <c r="E2987" s="72">
        <f>SUMIFS('Comm_vacancy-LA_data'!F:F,'Comm_vacancy-LA_data'!$D:$D,'Comm_vacancy-inputs_1'!$C2987,'Comm_vacancy-LA_data'!$B:$B,'Comm_vacancy-inputs_1'!$B2987)</f>
        <v>0</v>
      </c>
      <c r="F2987" s="132" t="str">
        <f t="shared" si="92"/>
        <v>-</v>
      </c>
      <c r="G2987" s="108">
        <f t="shared" si="93"/>
        <v>43556</v>
      </c>
    </row>
    <row r="2988" spans="1:7" x14ac:dyDescent="0.35">
      <c r="A2988" s="72" t="s">
        <v>726</v>
      </c>
      <c r="B2988" s="72" t="s">
        <v>727</v>
      </c>
      <c r="C2988" s="72" t="s">
        <v>1098</v>
      </c>
      <c r="D2988" s="72">
        <f>SUMIFS('Comm_vacancy-LA_data'!E:E,'Comm_vacancy-LA_data'!$D:$D,'Comm_vacancy-inputs_1'!$C2988,'Comm_vacancy-LA_data'!$B:$B,'Comm_vacancy-inputs_1'!$B2988)</f>
        <v>15888</v>
      </c>
      <c r="E2988" s="72">
        <f>SUMIFS('Comm_vacancy-LA_data'!F:F,'Comm_vacancy-LA_data'!$D:$D,'Comm_vacancy-inputs_1'!$C2988,'Comm_vacancy-LA_data'!$B:$B,'Comm_vacancy-inputs_1'!$B2988)</f>
        <v>0</v>
      </c>
      <c r="F2988" s="132" t="str">
        <f t="shared" si="92"/>
        <v>-</v>
      </c>
      <c r="G2988" s="108">
        <f t="shared" si="93"/>
        <v>43466</v>
      </c>
    </row>
    <row r="2989" spans="1:7" x14ac:dyDescent="0.35">
      <c r="A2989" s="72" t="s">
        <v>726</v>
      </c>
      <c r="B2989" s="72" t="s">
        <v>727</v>
      </c>
      <c r="C2989" s="72" t="s">
        <v>1099</v>
      </c>
      <c r="D2989" s="72">
        <f>SUMIFS('Comm_vacancy-LA_data'!E:E,'Comm_vacancy-LA_data'!$D:$D,'Comm_vacancy-inputs_1'!$C2989,'Comm_vacancy-LA_data'!$B:$B,'Comm_vacancy-inputs_1'!$B2989)</f>
        <v>16542</v>
      </c>
      <c r="E2989" s="72">
        <f>SUMIFS('Comm_vacancy-LA_data'!F:F,'Comm_vacancy-LA_data'!$D:$D,'Comm_vacancy-inputs_1'!$C2989,'Comm_vacancy-LA_data'!$B:$B,'Comm_vacancy-inputs_1'!$B2989)</f>
        <v>0</v>
      </c>
      <c r="F2989" s="132" t="str">
        <f t="shared" si="92"/>
        <v>-</v>
      </c>
      <c r="G2989" s="108">
        <f t="shared" si="93"/>
        <v>43374</v>
      </c>
    </row>
    <row r="2990" spans="1:7" x14ac:dyDescent="0.35">
      <c r="A2990" s="72" t="s">
        <v>730</v>
      </c>
      <c r="B2990" s="72" t="s">
        <v>731</v>
      </c>
      <c r="C2990" s="72" t="s">
        <v>1088</v>
      </c>
      <c r="D2990" s="72">
        <f>SUMIFS('Comm_vacancy-LA_data'!E:E,'Comm_vacancy-LA_data'!$D:$D,'Comm_vacancy-inputs_1'!$C2990,'Comm_vacancy-LA_data'!$B:$B,'Comm_vacancy-inputs_1'!$B2990)</f>
        <v>10722</v>
      </c>
      <c r="E2990" s="72">
        <f>SUMIFS('Comm_vacancy-LA_data'!F:F,'Comm_vacancy-LA_data'!$D:$D,'Comm_vacancy-inputs_1'!$C2990,'Comm_vacancy-LA_data'!$B:$B,'Comm_vacancy-inputs_1'!$B2990)</f>
        <v>326</v>
      </c>
      <c r="F2990" s="132">
        <f t="shared" si="92"/>
        <v>3.0404775228502146E-2</v>
      </c>
      <c r="G2990" s="108">
        <f t="shared" si="93"/>
        <v>44378</v>
      </c>
    </row>
    <row r="2991" spans="1:7" x14ac:dyDescent="0.35">
      <c r="A2991" s="72" t="s">
        <v>730</v>
      </c>
      <c r="B2991" s="72" t="s">
        <v>731</v>
      </c>
      <c r="C2991" s="72" t="s">
        <v>1089</v>
      </c>
      <c r="D2991" s="72">
        <f>SUMIFS('Comm_vacancy-LA_data'!E:E,'Comm_vacancy-LA_data'!$D:$D,'Comm_vacancy-inputs_1'!$C2991,'Comm_vacancy-LA_data'!$B:$B,'Comm_vacancy-inputs_1'!$B2991)</f>
        <v>10716</v>
      </c>
      <c r="E2991" s="72">
        <f>SUMIFS('Comm_vacancy-LA_data'!F:F,'Comm_vacancy-LA_data'!$D:$D,'Comm_vacancy-inputs_1'!$C2991,'Comm_vacancy-LA_data'!$B:$B,'Comm_vacancy-inputs_1'!$B2991)</f>
        <v>336</v>
      </c>
      <c r="F2991" s="132">
        <f t="shared" si="92"/>
        <v>3.1354983202687571E-2</v>
      </c>
      <c r="G2991" s="108">
        <f t="shared" si="93"/>
        <v>44287</v>
      </c>
    </row>
    <row r="2992" spans="1:7" x14ac:dyDescent="0.35">
      <c r="A2992" s="72" t="s">
        <v>730</v>
      </c>
      <c r="B2992" s="72" t="s">
        <v>731</v>
      </c>
      <c r="C2992" s="72" t="s">
        <v>1090</v>
      </c>
      <c r="D2992" s="72">
        <f>SUMIFS('Comm_vacancy-LA_data'!E:E,'Comm_vacancy-LA_data'!$D:$D,'Comm_vacancy-inputs_1'!$C2992,'Comm_vacancy-LA_data'!$B:$B,'Comm_vacancy-inputs_1'!$B2992)</f>
        <v>10747</v>
      </c>
      <c r="E2992" s="72">
        <f>SUMIFS('Comm_vacancy-LA_data'!F:F,'Comm_vacancy-LA_data'!$D:$D,'Comm_vacancy-inputs_1'!$C2992,'Comm_vacancy-LA_data'!$B:$B,'Comm_vacancy-inputs_1'!$B2992)</f>
        <v>334</v>
      </c>
      <c r="F2992" s="132">
        <f t="shared" si="92"/>
        <v>3.1078440495021866E-2</v>
      </c>
      <c r="G2992" s="108">
        <f t="shared" si="93"/>
        <v>44197</v>
      </c>
    </row>
    <row r="2993" spans="1:7" x14ac:dyDescent="0.35">
      <c r="A2993" s="72" t="s">
        <v>730</v>
      </c>
      <c r="B2993" s="72" t="s">
        <v>731</v>
      </c>
      <c r="C2993" s="72" t="s">
        <v>1091</v>
      </c>
      <c r="D2993" s="72">
        <f>SUMIFS('Comm_vacancy-LA_data'!E:E,'Comm_vacancy-LA_data'!$D:$D,'Comm_vacancy-inputs_1'!$C2993,'Comm_vacancy-LA_data'!$B:$B,'Comm_vacancy-inputs_1'!$B2993)</f>
        <v>10731</v>
      </c>
      <c r="E2993" s="72">
        <f>SUMIFS('Comm_vacancy-LA_data'!F:F,'Comm_vacancy-LA_data'!$D:$D,'Comm_vacancy-inputs_1'!$C2993,'Comm_vacancy-LA_data'!$B:$B,'Comm_vacancy-inputs_1'!$B2993)</f>
        <v>307</v>
      </c>
      <c r="F2993" s="132">
        <f t="shared" si="92"/>
        <v>2.8608703755474793E-2</v>
      </c>
      <c r="G2993" s="108">
        <f t="shared" si="93"/>
        <v>44105</v>
      </c>
    </row>
    <row r="2994" spans="1:7" x14ac:dyDescent="0.35">
      <c r="A2994" s="72" t="s">
        <v>730</v>
      </c>
      <c r="B2994" s="72" t="s">
        <v>731</v>
      </c>
      <c r="C2994" s="72" t="s">
        <v>1092</v>
      </c>
      <c r="D2994" s="72">
        <f>SUMIFS('Comm_vacancy-LA_data'!E:E,'Comm_vacancy-LA_data'!$D:$D,'Comm_vacancy-inputs_1'!$C2994,'Comm_vacancy-LA_data'!$B:$B,'Comm_vacancy-inputs_1'!$B2994)</f>
        <v>10706</v>
      </c>
      <c r="E2994" s="72">
        <f>SUMIFS('Comm_vacancy-LA_data'!F:F,'Comm_vacancy-LA_data'!$D:$D,'Comm_vacancy-inputs_1'!$C2994,'Comm_vacancy-LA_data'!$B:$B,'Comm_vacancy-inputs_1'!$B2994)</f>
        <v>283</v>
      </c>
      <c r="F2994" s="132">
        <f t="shared" si="92"/>
        <v>2.6433775453016999E-2</v>
      </c>
      <c r="G2994" s="108">
        <f t="shared" si="93"/>
        <v>44013</v>
      </c>
    </row>
    <row r="2995" spans="1:7" x14ac:dyDescent="0.35">
      <c r="A2995" s="72" t="s">
        <v>730</v>
      </c>
      <c r="B2995" s="72" t="s">
        <v>731</v>
      </c>
      <c r="C2995" s="72" t="s">
        <v>1093</v>
      </c>
      <c r="D2995" s="72">
        <f>SUMIFS('Comm_vacancy-LA_data'!E:E,'Comm_vacancy-LA_data'!$D:$D,'Comm_vacancy-inputs_1'!$C2995,'Comm_vacancy-LA_data'!$B:$B,'Comm_vacancy-inputs_1'!$B2995)</f>
        <v>10588</v>
      </c>
      <c r="E2995" s="72">
        <f>SUMIFS('Comm_vacancy-LA_data'!F:F,'Comm_vacancy-LA_data'!$D:$D,'Comm_vacancy-inputs_1'!$C2995,'Comm_vacancy-LA_data'!$B:$B,'Comm_vacancy-inputs_1'!$B2995)</f>
        <v>296</v>
      </c>
      <c r="F2995" s="132">
        <f t="shared" si="92"/>
        <v>2.7956176803928975E-2</v>
      </c>
      <c r="G2995" s="108">
        <f t="shared" si="93"/>
        <v>43922</v>
      </c>
    </row>
    <row r="2996" spans="1:7" x14ac:dyDescent="0.35">
      <c r="A2996" s="72" t="s">
        <v>730</v>
      </c>
      <c r="B2996" s="72" t="s">
        <v>731</v>
      </c>
      <c r="C2996" s="72" t="s">
        <v>1094</v>
      </c>
      <c r="D2996" s="72">
        <f>SUMIFS('Comm_vacancy-LA_data'!E:E,'Comm_vacancy-LA_data'!$D:$D,'Comm_vacancy-inputs_1'!$C2996,'Comm_vacancy-LA_data'!$B:$B,'Comm_vacancy-inputs_1'!$B2996)</f>
        <v>10523</v>
      </c>
      <c r="E2996" s="72">
        <f>SUMIFS('Comm_vacancy-LA_data'!F:F,'Comm_vacancy-LA_data'!$D:$D,'Comm_vacancy-inputs_1'!$C2996,'Comm_vacancy-LA_data'!$B:$B,'Comm_vacancy-inputs_1'!$B2996)</f>
        <v>182</v>
      </c>
      <c r="F2996" s="132">
        <f t="shared" si="92"/>
        <v>1.7295448066140834E-2</v>
      </c>
      <c r="G2996" s="108">
        <f t="shared" si="93"/>
        <v>43831</v>
      </c>
    </row>
    <row r="2997" spans="1:7" x14ac:dyDescent="0.35">
      <c r="A2997" s="72" t="s">
        <v>730</v>
      </c>
      <c r="B2997" s="72" t="s">
        <v>731</v>
      </c>
      <c r="C2997" s="72" t="s">
        <v>1095</v>
      </c>
      <c r="D2997" s="72">
        <f>SUMIFS('Comm_vacancy-LA_data'!E:E,'Comm_vacancy-LA_data'!$D:$D,'Comm_vacancy-inputs_1'!$C2997,'Comm_vacancy-LA_data'!$B:$B,'Comm_vacancy-inputs_1'!$B2997)</f>
        <v>10484</v>
      </c>
      <c r="E2997" s="72">
        <f>SUMIFS('Comm_vacancy-LA_data'!F:F,'Comm_vacancy-LA_data'!$D:$D,'Comm_vacancy-inputs_1'!$C2997,'Comm_vacancy-LA_data'!$B:$B,'Comm_vacancy-inputs_1'!$B2997)</f>
        <v>227</v>
      </c>
      <c r="F2997" s="132">
        <f t="shared" si="92"/>
        <v>2.1652041205646701E-2</v>
      </c>
      <c r="G2997" s="108">
        <f t="shared" si="93"/>
        <v>43739</v>
      </c>
    </row>
    <row r="2998" spans="1:7" x14ac:dyDescent="0.35">
      <c r="A2998" s="72" t="s">
        <v>730</v>
      </c>
      <c r="B2998" s="72" t="s">
        <v>731</v>
      </c>
      <c r="C2998" s="72" t="s">
        <v>1096</v>
      </c>
      <c r="D2998" s="72">
        <f>SUMIFS('Comm_vacancy-LA_data'!E:E,'Comm_vacancy-LA_data'!$D:$D,'Comm_vacancy-inputs_1'!$C2998,'Comm_vacancy-LA_data'!$B:$B,'Comm_vacancy-inputs_1'!$B2998)</f>
        <v>10438</v>
      </c>
      <c r="E2998" s="72">
        <f>SUMIFS('Comm_vacancy-LA_data'!F:F,'Comm_vacancy-LA_data'!$D:$D,'Comm_vacancy-inputs_1'!$C2998,'Comm_vacancy-LA_data'!$B:$B,'Comm_vacancy-inputs_1'!$B2998)</f>
        <v>233</v>
      </c>
      <c r="F2998" s="132">
        <f t="shared" si="92"/>
        <v>2.2322283962444914E-2</v>
      </c>
      <c r="G2998" s="108">
        <f t="shared" si="93"/>
        <v>43647</v>
      </c>
    </row>
    <row r="2999" spans="1:7" x14ac:dyDescent="0.35">
      <c r="A2999" s="72" t="s">
        <v>730</v>
      </c>
      <c r="B2999" s="72" t="s">
        <v>731</v>
      </c>
      <c r="C2999" s="72" t="s">
        <v>1097</v>
      </c>
      <c r="D2999" s="72">
        <f>SUMIFS('Comm_vacancy-LA_data'!E:E,'Comm_vacancy-LA_data'!$D:$D,'Comm_vacancy-inputs_1'!$C2999,'Comm_vacancy-LA_data'!$B:$B,'Comm_vacancy-inputs_1'!$B2999)</f>
        <v>10446</v>
      </c>
      <c r="E2999" s="72">
        <f>SUMIFS('Comm_vacancy-LA_data'!F:F,'Comm_vacancy-LA_data'!$D:$D,'Comm_vacancy-inputs_1'!$C2999,'Comm_vacancy-LA_data'!$B:$B,'Comm_vacancy-inputs_1'!$B2999)</f>
        <v>108</v>
      </c>
      <c r="F2999" s="132">
        <f t="shared" si="92"/>
        <v>1.0338885697874785E-2</v>
      </c>
      <c r="G2999" s="108">
        <f t="shared" si="93"/>
        <v>43556</v>
      </c>
    </row>
    <row r="3000" spans="1:7" x14ac:dyDescent="0.35">
      <c r="A3000" s="72" t="s">
        <v>730</v>
      </c>
      <c r="B3000" s="72" t="s">
        <v>731</v>
      </c>
      <c r="C3000" s="72" t="s">
        <v>1098</v>
      </c>
      <c r="D3000" s="72">
        <f>SUMIFS('Comm_vacancy-LA_data'!E:E,'Comm_vacancy-LA_data'!$D:$D,'Comm_vacancy-inputs_1'!$C3000,'Comm_vacancy-LA_data'!$B:$B,'Comm_vacancy-inputs_1'!$B3000)</f>
        <v>10345</v>
      </c>
      <c r="E3000" s="72">
        <f>SUMIFS('Comm_vacancy-LA_data'!F:F,'Comm_vacancy-LA_data'!$D:$D,'Comm_vacancy-inputs_1'!$C3000,'Comm_vacancy-LA_data'!$B:$B,'Comm_vacancy-inputs_1'!$B3000)</f>
        <v>233</v>
      </c>
      <c r="F3000" s="132">
        <f t="shared" si="92"/>
        <v>2.2522957950700823E-2</v>
      </c>
      <c r="G3000" s="108">
        <f t="shared" si="93"/>
        <v>43466</v>
      </c>
    </row>
    <row r="3001" spans="1:7" x14ac:dyDescent="0.35">
      <c r="A3001" s="72" t="s">
        <v>730</v>
      </c>
      <c r="B3001" s="72" t="s">
        <v>731</v>
      </c>
      <c r="C3001" s="72" t="s">
        <v>1099</v>
      </c>
      <c r="D3001" s="72">
        <f>SUMIFS('Comm_vacancy-LA_data'!E:E,'Comm_vacancy-LA_data'!$D:$D,'Comm_vacancy-inputs_1'!$C3001,'Comm_vacancy-LA_data'!$B:$B,'Comm_vacancy-inputs_1'!$B3001)</f>
        <v>10768</v>
      </c>
      <c r="E3001" s="72">
        <f>SUMIFS('Comm_vacancy-LA_data'!F:F,'Comm_vacancy-LA_data'!$D:$D,'Comm_vacancy-inputs_1'!$C3001,'Comm_vacancy-LA_data'!$B:$B,'Comm_vacancy-inputs_1'!$B3001)</f>
        <v>232</v>
      </c>
      <c r="F3001" s="132">
        <f t="shared" si="92"/>
        <v>2.1545319465081723E-2</v>
      </c>
      <c r="G3001" s="108">
        <f t="shared" si="93"/>
        <v>43374</v>
      </c>
    </row>
    <row r="3002" spans="1:7" x14ac:dyDescent="0.35">
      <c r="A3002" s="72" t="s">
        <v>732</v>
      </c>
      <c r="B3002" s="72" t="s">
        <v>733</v>
      </c>
      <c r="C3002" s="72" t="s">
        <v>1088</v>
      </c>
      <c r="D3002" s="72">
        <f>SUMIFS('Comm_vacancy-LA_data'!E:E,'Comm_vacancy-LA_data'!$D:$D,'Comm_vacancy-inputs_1'!$C3002,'Comm_vacancy-LA_data'!$B:$B,'Comm_vacancy-inputs_1'!$B3002)</f>
        <v>3254</v>
      </c>
      <c r="E3002" s="72">
        <f>SUMIFS('Comm_vacancy-LA_data'!F:F,'Comm_vacancy-LA_data'!$D:$D,'Comm_vacancy-inputs_1'!$C3002,'Comm_vacancy-LA_data'!$B:$B,'Comm_vacancy-inputs_1'!$B3002)</f>
        <v>505</v>
      </c>
      <c r="F3002" s="132">
        <f t="shared" si="92"/>
        <v>0.15519360786724032</v>
      </c>
      <c r="G3002" s="108">
        <f t="shared" si="93"/>
        <v>44378</v>
      </c>
    </row>
    <row r="3003" spans="1:7" x14ac:dyDescent="0.35">
      <c r="A3003" s="72" t="s">
        <v>732</v>
      </c>
      <c r="B3003" s="72" t="s">
        <v>733</v>
      </c>
      <c r="C3003" s="72" t="s">
        <v>1089</v>
      </c>
      <c r="D3003" s="72">
        <f>SUMIFS('Comm_vacancy-LA_data'!E:E,'Comm_vacancy-LA_data'!$D:$D,'Comm_vacancy-inputs_1'!$C3003,'Comm_vacancy-LA_data'!$B:$B,'Comm_vacancy-inputs_1'!$B3003)</f>
        <v>3255</v>
      </c>
      <c r="E3003" s="72">
        <f>SUMIFS('Comm_vacancy-LA_data'!F:F,'Comm_vacancy-LA_data'!$D:$D,'Comm_vacancy-inputs_1'!$C3003,'Comm_vacancy-LA_data'!$B:$B,'Comm_vacancy-inputs_1'!$B3003)</f>
        <v>496</v>
      </c>
      <c r="F3003" s="132">
        <f t="shared" si="92"/>
        <v>0.15238095238095239</v>
      </c>
      <c r="G3003" s="108">
        <f t="shared" si="93"/>
        <v>44287</v>
      </c>
    </row>
    <row r="3004" spans="1:7" x14ac:dyDescent="0.35">
      <c r="A3004" s="72" t="s">
        <v>732</v>
      </c>
      <c r="B3004" s="72" t="s">
        <v>733</v>
      </c>
      <c r="C3004" s="72" t="s">
        <v>1090</v>
      </c>
      <c r="D3004" s="72">
        <f>SUMIFS('Comm_vacancy-LA_data'!E:E,'Comm_vacancy-LA_data'!$D:$D,'Comm_vacancy-inputs_1'!$C3004,'Comm_vacancy-LA_data'!$B:$B,'Comm_vacancy-inputs_1'!$B3004)</f>
        <v>3263</v>
      </c>
      <c r="E3004" s="72">
        <f>SUMIFS('Comm_vacancy-LA_data'!F:F,'Comm_vacancy-LA_data'!$D:$D,'Comm_vacancy-inputs_1'!$C3004,'Comm_vacancy-LA_data'!$B:$B,'Comm_vacancy-inputs_1'!$B3004)</f>
        <v>447</v>
      </c>
      <c r="F3004" s="132">
        <f t="shared" si="92"/>
        <v>0.13699049954030035</v>
      </c>
      <c r="G3004" s="108">
        <f t="shared" si="93"/>
        <v>44197</v>
      </c>
    </row>
    <row r="3005" spans="1:7" x14ac:dyDescent="0.35">
      <c r="A3005" s="72" t="s">
        <v>732</v>
      </c>
      <c r="B3005" s="72" t="s">
        <v>733</v>
      </c>
      <c r="C3005" s="72" t="s">
        <v>1091</v>
      </c>
      <c r="D3005" s="72">
        <f>SUMIFS('Comm_vacancy-LA_data'!E:E,'Comm_vacancy-LA_data'!$D:$D,'Comm_vacancy-inputs_1'!$C3005,'Comm_vacancy-LA_data'!$B:$B,'Comm_vacancy-inputs_1'!$B3005)</f>
        <v>3280</v>
      </c>
      <c r="E3005" s="72">
        <f>SUMIFS('Comm_vacancy-LA_data'!F:F,'Comm_vacancy-LA_data'!$D:$D,'Comm_vacancy-inputs_1'!$C3005,'Comm_vacancy-LA_data'!$B:$B,'Comm_vacancy-inputs_1'!$B3005)</f>
        <v>462</v>
      </c>
      <c r="F3005" s="132">
        <f t="shared" si="92"/>
        <v>0.14085365853658535</v>
      </c>
      <c r="G3005" s="108">
        <f t="shared" si="93"/>
        <v>44105</v>
      </c>
    </row>
    <row r="3006" spans="1:7" x14ac:dyDescent="0.35">
      <c r="A3006" s="72" t="s">
        <v>732</v>
      </c>
      <c r="B3006" s="72" t="s">
        <v>733</v>
      </c>
      <c r="C3006" s="72" t="s">
        <v>1092</v>
      </c>
      <c r="D3006" s="72">
        <f>SUMIFS('Comm_vacancy-LA_data'!E:E,'Comm_vacancy-LA_data'!$D:$D,'Comm_vacancy-inputs_1'!$C3006,'Comm_vacancy-LA_data'!$B:$B,'Comm_vacancy-inputs_1'!$B3006)</f>
        <v>3262</v>
      </c>
      <c r="E3006" s="72">
        <f>SUMIFS('Comm_vacancy-LA_data'!F:F,'Comm_vacancy-LA_data'!$D:$D,'Comm_vacancy-inputs_1'!$C3006,'Comm_vacancy-LA_data'!$B:$B,'Comm_vacancy-inputs_1'!$B3006)</f>
        <v>453</v>
      </c>
      <c r="F3006" s="132">
        <f t="shared" si="92"/>
        <v>0.13887185775597793</v>
      </c>
      <c r="G3006" s="108">
        <f t="shared" si="93"/>
        <v>44013</v>
      </c>
    </row>
    <row r="3007" spans="1:7" x14ac:dyDescent="0.35">
      <c r="A3007" s="72" t="s">
        <v>732</v>
      </c>
      <c r="B3007" s="72" t="s">
        <v>733</v>
      </c>
      <c r="C3007" s="72" t="s">
        <v>1093</v>
      </c>
      <c r="D3007" s="72">
        <f>SUMIFS('Comm_vacancy-LA_data'!E:E,'Comm_vacancy-LA_data'!$D:$D,'Comm_vacancy-inputs_1'!$C3007,'Comm_vacancy-LA_data'!$B:$B,'Comm_vacancy-inputs_1'!$B3007)</f>
        <v>3265</v>
      </c>
      <c r="E3007" s="72">
        <f>SUMIFS('Comm_vacancy-LA_data'!F:F,'Comm_vacancy-LA_data'!$D:$D,'Comm_vacancy-inputs_1'!$C3007,'Comm_vacancy-LA_data'!$B:$B,'Comm_vacancy-inputs_1'!$B3007)</f>
        <v>434</v>
      </c>
      <c r="F3007" s="132">
        <f t="shared" si="92"/>
        <v>0.1329249617151608</v>
      </c>
      <c r="G3007" s="108">
        <f t="shared" si="93"/>
        <v>43922</v>
      </c>
    </row>
    <row r="3008" spans="1:7" x14ac:dyDescent="0.35">
      <c r="A3008" s="72" t="s">
        <v>732</v>
      </c>
      <c r="B3008" s="72" t="s">
        <v>733</v>
      </c>
      <c r="C3008" s="72" t="s">
        <v>1094</v>
      </c>
      <c r="D3008" s="72">
        <f>SUMIFS('Comm_vacancy-LA_data'!E:E,'Comm_vacancy-LA_data'!$D:$D,'Comm_vacancy-inputs_1'!$C3008,'Comm_vacancy-LA_data'!$B:$B,'Comm_vacancy-inputs_1'!$B3008)</f>
        <v>3191</v>
      </c>
      <c r="E3008" s="72">
        <f>SUMIFS('Comm_vacancy-LA_data'!F:F,'Comm_vacancy-LA_data'!$D:$D,'Comm_vacancy-inputs_1'!$C3008,'Comm_vacancy-LA_data'!$B:$B,'Comm_vacancy-inputs_1'!$B3008)</f>
        <v>448</v>
      </c>
      <c r="F3008" s="132">
        <f t="shared" si="92"/>
        <v>0.14039486054528361</v>
      </c>
      <c r="G3008" s="108">
        <f t="shared" si="93"/>
        <v>43831</v>
      </c>
    </row>
    <row r="3009" spans="1:7" x14ac:dyDescent="0.35">
      <c r="A3009" s="72" t="s">
        <v>732</v>
      </c>
      <c r="B3009" s="72" t="s">
        <v>733</v>
      </c>
      <c r="C3009" s="72" t="s">
        <v>1095</v>
      </c>
      <c r="D3009" s="72">
        <f>SUMIFS('Comm_vacancy-LA_data'!E:E,'Comm_vacancy-LA_data'!$D:$D,'Comm_vacancy-inputs_1'!$C3009,'Comm_vacancy-LA_data'!$B:$B,'Comm_vacancy-inputs_1'!$B3009)</f>
        <v>3224</v>
      </c>
      <c r="E3009" s="72">
        <f>SUMIFS('Comm_vacancy-LA_data'!F:F,'Comm_vacancy-LA_data'!$D:$D,'Comm_vacancy-inputs_1'!$C3009,'Comm_vacancy-LA_data'!$B:$B,'Comm_vacancy-inputs_1'!$B3009)</f>
        <v>534</v>
      </c>
      <c r="F3009" s="132">
        <f t="shared" si="92"/>
        <v>0.16563275434243177</v>
      </c>
      <c r="G3009" s="108">
        <f t="shared" si="93"/>
        <v>43739</v>
      </c>
    </row>
    <row r="3010" spans="1:7" x14ac:dyDescent="0.35">
      <c r="A3010" s="72" t="s">
        <v>732</v>
      </c>
      <c r="B3010" s="72" t="s">
        <v>733</v>
      </c>
      <c r="C3010" s="72" t="s">
        <v>1096</v>
      </c>
      <c r="D3010" s="72">
        <f>SUMIFS('Comm_vacancy-LA_data'!E:E,'Comm_vacancy-LA_data'!$D:$D,'Comm_vacancy-inputs_1'!$C3010,'Comm_vacancy-LA_data'!$B:$B,'Comm_vacancy-inputs_1'!$B3010)</f>
        <v>3213</v>
      </c>
      <c r="E3010" s="72">
        <f>SUMIFS('Comm_vacancy-LA_data'!F:F,'Comm_vacancy-LA_data'!$D:$D,'Comm_vacancy-inputs_1'!$C3010,'Comm_vacancy-LA_data'!$B:$B,'Comm_vacancy-inputs_1'!$B3010)</f>
        <v>488</v>
      </c>
      <c r="F3010" s="132">
        <f t="shared" si="92"/>
        <v>0.15188297541238718</v>
      </c>
      <c r="G3010" s="108">
        <f t="shared" si="93"/>
        <v>43647</v>
      </c>
    </row>
    <row r="3011" spans="1:7" x14ac:dyDescent="0.35">
      <c r="A3011" s="72" t="s">
        <v>732</v>
      </c>
      <c r="B3011" s="72" t="s">
        <v>733</v>
      </c>
      <c r="C3011" s="72" t="s">
        <v>1097</v>
      </c>
      <c r="D3011" s="72">
        <f>SUMIFS('Comm_vacancy-LA_data'!E:E,'Comm_vacancy-LA_data'!$D:$D,'Comm_vacancy-inputs_1'!$C3011,'Comm_vacancy-LA_data'!$B:$B,'Comm_vacancy-inputs_1'!$B3011)</f>
        <v>3211</v>
      </c>
      <c r="E3011" s="72">
        <f>SUMIFS('Comm_vacancy-LA_data'!F:F,'Comm_vacancy-LA_data'!$D:$D,'Comm_vacancy-inputs_1'!$C3011,'Comm_vacancy-LA_data'!$B:$B,'Comm_vacancy-inputs_1'!$B3011)</f>
        <v>271</v>
      </c>
      <c r="F3011" s="132">
        <f t="shared" ref="F3011:F3074" si="94">IF(E3011&lt;&gt;0,E3011/D3011,"-")</f>
        <v>8.4397383992525693E-2</v>
      </c>
      <c r="G3011" s="108">
        <f t="shared" ref="G3011:G3074" si="95">DATE(LEFT(C3011,4),RIGHT(LEFT(C3011,7),2),1)</f>
        <v>43556</v>
      </c>
    </row>
    <row r="3012" spans="1:7" x14ac:dyDescent="0.35">
      <c r="A3012" s="72" t="s">
        <v>732</v>
      </c>
      <c r="B3012" s="72" t="s">
        <v>733</v>
      </c>
      <c r="C3012" s="72" t="s">
        <v>1098</v>
      </c>
      <c r="D3012" s="72">
        <f>SUMIFS('Comm_vacancy-LA_data'!E:E,'Comm_vacancy-LA_data'!$D:$D,'Comm_vacancy-inputs_1'!$C3012,'Comm_vacancy-LA_data'!$B:$B,'Comm_vacancy-inputs_1'!$B3012)</f>
        <v>3085</v>
      </c>
      <c r="E3012" s="72">
        <f>SUMIFS('Comm_vacancy-LA_data'!F:F,'Comm_vacancy-LA_data'!$D:$D,'Comm_vacancy-inputs_1'!$C3012,'Comm_vacancy-LA_data'!$B:$B,'Comm_vacancy-inputs_1'!$B3012)</f>
        <v>227</v>
      </c>
      <c r="F3012" s="132">
        <f t="shared" si="94"/>
        <v>7.3581847649918958E-2</v>
      </c>
      <c r="G3012" s="108">
        <f t="shared" si="95"/>
        <v>43466</v>
      </c>
    </row>
    <row r="3013" spans="1:7" x14ac:dyDescent="0.35">
      <c r="A3013" s="72" t="s">
        <v>732</v>
      </c>
      <c r="B3013" s="72" t="s">
        <v>733</v>
      </c>
      <c r="C3013" s="72" t="s">
        <v>1099</v>
      </c>
      <c r="D3013" s="72">
        <f>SUMIFS('Comm_vacancy-LA_data'!E:E,'Comm_vacancy-LA_data'!$D:$D,'Comm_vacancy-inputs_1'!$C3013,'Comm_vacancy-LA_data'!$B:$B,'Comm_vacancy-inputs_1'!$B3013)</f>
        <v>3187</v>
      </c>
      <c r="E3013" s="72">
        <f>SUMIFS('Comm_vacancy-LA_data'!F:F,'Comm_vacancy-LA_data'!$D:$D,'Comm_vacancy-inputs_1'!$C3013,'Comm_vacancy-LA_data'!$B:$B,'Comm_vacancy-inputs_1'!$B3013)</f>
        <v>242</v>
      </c>
      <c r="F3013" s="132">
        <f t="shared" si="94"/>
        <v>7.5933479761531225E-2</v>
      </c>
      <c r="G3013" s="108">
        <f t="shared" si="95"/>
        <v>43374</v>
      </c>
    </row>
    <row r="3014" spans="1:7" x14ac:dyDescent="0.35">
      <c r="A3014" s="72" t="s">
        <v>734</v>
      </c>
      <c r="B3014" s="72" t="s">
        <v>735</v>
      </c>
      <c r="C3014" s="72" t="s">
        <v>1088</v>
      </c>
      <c r="D3014" s="72">
        <f>SUMIFS('Comm_vacancy-LA_data'!E:E,'Comm_vacancy-LA_data'!$D:$D,'Comm_vacancy-inputs_1'!$C3014,'Comm_vacancy-LA_data'!$B:$B,'Comm_vacancy-inputs_1'!$B3014)</f>
        <v>4534</v>
      </c>
      <c r="E3014" s="72">
        <f>SUMIFS('Comm_vacancy-LA_data'!F:F,'Comm_vacancy-LA_data'!$D:$D,'Comm_vacancy-inputs_1'!$C3014,'Comm_vacancy-LA_data'!$B:$B,'Comm_vacancy-inputs_1'!$B3014)</f>
        <v>317</v>
      </c>
      <c r="F3014" s="132">
        <f t="shared" si="94"/>
        <v>6.9916188795765333E-2</v>
      </c>
      <c r="G3014" s="108">
        <f t="shared" si="95"/>
        <v>44378</v>
      </c>
    </row>
    <row r="3015" spans="1:7" x14ac:dyDescent="0.35">
      <c r="A3015" s="72" t="s">
        <v>734</v>
      </c>
      <c r="B3015" s="72" t="s">
        <v>735</v>
      </c>
      <c r="C3015" s="72" t="s">
        <v>1089</v>
      </c>
      <c r="D3015" s="72">
        <f>SUMIFS('Comm_vacancy-LA_data'!E:E,'Comm_vacancy-LA_data'!$D:$D,'Comm_vacancy-inputs_1'!$C3015,'Comm_vacancy-LA_data'!$B:$B,'Comm_vacancy-inputs_1'!$B3015)</f>
        <v>4540</v>
      </c>
      <c r="E3015" s="72">
        <f>SUMIFS('Comm_vacancy-LA_data'!F:F,'Comm_vacancy-LA_data'!$D:$D,'Comm_vacancy-inputs_1'!$C3015,'Comm_vacancy-LA_data'!$B:$B,'Comm_vacancy-inputs_1'!$B3015)</f>
        <v>313</v>
      </c>
      <c r="F3015" s="132">
        <f t="shared" si="94"/>
        <v>6.8942731277533045E-2</v>
      </c>
      <c r="G3015" s="108">
        <f t="shared" si="95"/>
        <v>44287</v>
      </c>
    </row>
    <row r="3016" spans="1:7" x14ac:dyDescent="0.35">
      <c r="A3016" s="72" t="s">
        <v>734</v>
      </c>
      <c r="B3016" s="72" t="s">
        <v>735</v>
      </c>
      <c r="C3016" s="72" t="s">
        <v>1090</v>
      </c>
      <c r="D3016" s="72">
        <f>SUMIFS('Comm_vacancy-LA_data'!E:E,'Comm_vacancy-LA_data'!$D:$D,'Comm_vacancy-inputs_1'!$C3016,'Comm_vacancy-LA_data'!$B:$B,'Comm_vacancy-inputs_1'!$B3016)</f>
        <v>4536</v>
      </c>
      <c r="E3016" s="72">
        <f>SUMIFS('Comm_vacancy-LA_data'!F:F,'Comm_vacancy-LA_data'!$D:$D,'Comm_vacancy-inputs_1'!$C3016,'Comm_vacancy-LA_data'!$B:$B,'Comm_vacancy-inputs_1'!$B3016)</f>
        <v>368</v>
      </c>
      <c r="F3016" s="132">
        <f t="shared" si="94"/>
        <v>8.1128747795414458E-2</v>
      </c>
      <c r="G3016" s="108">
        <f t="shared" si="95"/>
        <v>44197</v>
      </c>
    </row>
    <row r="3017" spans="1:7" x14ac:dyDescent="0.35">
      <c r="A3017" s="72" t="s">
        <v>734</v>
      </c>
      <c r="B3017" s="72" t="s">
        <v>735</v>
      </c>
      <c r="C3017" s="72" t="s">
        <v>1091</v>
      </c>
      <c r="D3017" s="72">
        <f>SUMIFS('Comm_vacancy-LA_data'!E:E,'Comm_vacancy-LA_data'!$D:$D,'Comm_vacancy-inputs_1'!$C3017,'Comm_vacancy-LA_data'!$B:$B,'Comm_vacancy-inputs_1'!$B3017)</f>
        <v>4533</v>
      </c>
      <c r="E3017" s="72">
        <f>SUMIFS('Comm_vacancy-LA_data'!F:F,'Comm_vacancy-LA_data'!$D:$D,'Comm_vacancy-inputs_1'!$C3017,'Comm_vacancy-LA_data'!$B:$B,'Comm_vacancy-inputs_1'!$B3017)</f>
        <v>310</v>
      </c>
      <c r="F3017" s="132">
        <f t="shared" si="94"/>
        <v>6.8387381425104782E-2</v>
      </c>
      <c r="G3017" s="108">
        <f t="shared" si="95"/>
        <v>44105</v>
      </c>
    </row>
    <row r="3018" spans="1:7" x14ac:dyDescent="0.35">
      <c r="A3018" s="72" t="s">
        <v>734</v>
      </c>
      <c r="B3018" s="72" t="s">
        <v>735</v>
      </c>
      <c r="C3018" s="72" t="s">
        <v>1092</v>
      </c>
      <c r="D3018" s="72">
        <f>SUMIFS('Comm_vacancy-LA_data'!E:E,'Comm_vacancy-LA_data'!$D:$D,'Comm_vacancy-inputs_1'!$C3018,'Comm_vacancy-LA_data'!$B:$B,'Comm_vacancy-inputs_1'!$B3018)</f>
        <v>4528</v>
      </c>
      <c r="E3018" s="72">
        <f>SUMIFS('Comm_vacancy-LA_data'!F:F,'Comm_vacancy-LA_data'!$D:$D,'Comm_vacancy-inputs_1'!$C3018,'Comm_vacancy-LA_data'!$B:$B,'Comm_vacancy-inputs_1'!$B3018)</f>
        <v>318</v>
      </c>
      <c r="F3018" s="132">
        <f t="shared" si="94"/>
        <v>7.0229681978798586E-2</v>
      </c>
      <c r="G3018" s="108">
        <f t="shared" si="95"/>
        <v>44013</v>
      </c>
    </row>
    <row r="3019" spans="1:7" x14ac:dyDescent="0.35">
      <c r="A3019" s="72" t="s">
        <v>734</v>
      </c>
      <c r="B3019" s="72" t="s">
        <v>735</v>
      </c>
      <c r="C3019" s="72" t="s">
        <v>1093</v>
      </c>
      <c r="D3019" s="72">
        <f>SUMIFS('Comm_vacancy-LA_data'!E:E,'Comm_vacancy-LA_data'!$D:$D,'Comm_vacancy-inputs_1'!$C3019,'Comm_vacancy-LA_data'!$B:$B,'Comm_vacancy-inputs_1'!$B3019)</f>
        <v>4515</v>
      </c>
      <c r="E3019" s="72">
        <f>SUMIFS('Comm_vacancy-LA_data'!F:F,'Comm_vacancy-LA_data'!$D:$D,'Comm_vacancy-inputs_1'!$C3019,'Comm_vacancy-LA_data'!$B:$B,'Comm_vacancy-inputs_1'!$B3019)</f>
        <v>320</v>
      </c>
      <c r="F3019" s="132">
        <f t="shared" si="94"/>
        <v>7.0874861572535988E-2</v>
      </c>
      <c r="G3019" s="108">
        <f t="shared" si="95"/>
        <v>43922</v>
      </c>
    </row>
    <row r="3020" spans="1:7" x14ac:dyDescent="0.35">
      <c r="A3020" s="72" t="s">
        <v>734</v>
      </c>
      <c r="B3020" s="72" t="s">
        <v>735</v>
      </c>
      <c r="C3020" s="72" t="s">
        <v>1094</v>
      </c>
      <c r="D3020" s="72">
        <f>SUMIFS('Comm_vacancy-LA_data'!E:E,'Comm_vacancy-LA_data'!$D:$D,'Comm_vacancy-inputs_1'!$C3020,'Comm_vacancy-LA_data'!$B:$B,'Comm_vacancy-inputs_1'!$B3020)</f>
        <v>4492</v>
      </c>
      <c r="E3020" s="72">
        <f>SUMIFS('Comm_vacancy-LA_data'!F:F,'Comm_vacancy-LA_data'!$D:$D,'Comm_vacancy-inputs_1'!$C3020,'Comm_vacancy-LA_data'!$B:$B,'Comm_vacancy-inputs_1'!$B3020)</f>
        <v>288</v>
      </c>
      <c r="F3020" s="132">
        <f t="shared" si="94"/>
        <v>6.4113980409617091E-2</v>
      </c>
      <c r="G3020" s="108">
        <f t="shared" si="95"/>
        <v>43831</v>
      </c>
    </row>
    <row r="3021" spans="1:7" x14ac:dyDescent="0.35">
      <c r="A3021" s="72" t="s">
        <v>734</v>
      </c>
      <c r="B3021" s="72" t="s">
        <v>735</v>
      </c>
      <c r="C3021" s="72" t="s">
        <v>1095</v>
      </c>
      <c r="D3021" s="72">
        <f>SUMIFS('Comm_vacancy-LA_data'!E:E,'Comm_vacancy-LA_data'!$D:$D,'Comm_vacancy-inputs_1'!$C3021,'Comm_vacancy-LA_data'!$B:$B,'Comm_vacancy-inputs_1'!$B3021)</f>
        <v>4483</v>
      </c>
      <c r="E3021" s="72">
        <f>SUMIFS('Comm_vacancy-LA_data'!F:F,'Comm_vacancy-LA_data'!$D:$D,'Comm_vacancy-inputs_1'!$C3021,'Comm_vacancy-LA_data'!$B:$B,'Comm_vacancy-inputs_1'!$B3021)</f>
        <v>331</v>
      </c>
      <c r="F3021" s="132">
        <f t="shared" si="94"/>
        <v>7.3834485835378091E-2</v>
      </c>
      <c r="G3021" s="108">
        <f t="shared" si="95"/>
        <v>43739</v>
      </c>
    </row>
    <row r="3022" spans="1:7" x14ac:dyDescent="0.35">
      <c r="A3022" s="72" t="s">
        <v>734</v>
      </c>
      <c r="B3022" s="72" t="s">
        <v>735</v>
      </c>
      <c r="C3022" s="72" t="s">
        <v>1096</v>
      </c>
      <c r="D3022" s="72">
        <f>SUMIFS('Comm_vacancy-LA_data'!E:E,'Comm_vacancy-LA_data'!$D:$D,'Comm_vacancy-inputs_1'!$C3022,'Comm_vacancy-LA_data'!$B:$B,'Comm_vacancy-inputs_1'!$B3022)</f>
        <v>4487</v>
      </c>
      <c r="E3022" s="72">
        <f>SUMIFS('Comm_vacancy-LA_data'!F:F,'Comm_vacancy-LA_data'!$D:$D,'Comm_vacancy-inputs_1'!$C3022,'Comm_vacancy-LA_data'!$B:$B,'Comm_vacancy-inputs_1'!$B3022)</f>
        <v>343</v>
      </c>
      <c r="F3022" s="132">
        <f t="shared" si="94"/>
        <v>7.6443057722308888E-2</v>
      </c>
      <c r="G3022" s="108">
        <f t="shared" si="95"/>
        <v>43647</v>
      </c>
    </row>
    <row r="3023" spans="1:7" x14ac:dyDescent="0.35">
      <c r="A3023" s="72" t="s">
        <v>734</v>
      </c>
      <c r="B3023" s="72" t="s">
        <v>735</v>
      </c>
      <c r="C3023" s="72" t="s">
        <v>1097</v>
      </c>
      <c r="D3023" s="72">
        <f>SUMIFS('Comm_vacancy-LA_data'!E:E,'Comm_vacancy-LA_data'!$D:$D,'Comm_vacancy-inputs_1'!$C3023,'Comm_vacancy-LA_data'!$B:$B,'Comm_vacancy-inputs_1'!$B3023)</f>
        <v>4482</v>
      </c>
      <c r="E3023" s="72">
        <f>SUMIFS('Comm_vacancy-LA_data'!F:F,'Comm_vacancy-LA_data'!$D:$D,'Comm_vacancy-inputs_1'!$C3023,'Comm_vacancy-LA_data'!$B:$B,'Comm_vacancy-inputs_1'!$B3023)</f>
        <v>316</v>
      </c>
      <c r="F3023" s="132">
        <f t="shared" si="94"/>
        <v>7.0504239178937972E-2</v>
      </c>
      <c r="G3023" s="108">
        <f t="shared" si="95"/>
        <v>43556</v>
      </c>
    </row>
    <row r="3024" spans="1:7" x14ac:dyDescent="0.35">
      <c r="A3024" s="72" t="s">
        <v>734</v>
      </c>
      <c r="B3024" s="72" t="s">
        <v>735</v>
      </c>
      <c r="C3024" s="72" t="s">
        <v>1098</v>
      </c>
      <c r="D3024" s="72">
        <f>SUMIFS('Comm_vacancy-LA_data'!E:E,'Comm_vacancy-LA_data'!$D:$D,'Comm_vacancy-inputs_1'!$C3024,'Comm_vacancy-LA_data'!$B:$B,'Comm_vacancy-inputs_1'!$B3024)</f>
        <v>4429</v>
      </c>
      <c r="E3024" s="72">
        <f>SUMIFS('Comm_vacancy-LA_data'!F:F,'Comm_vacancy-LA_data'!$D:$D,'Comm_vacancy-inputs_1'!$C3024,'Comm_vacancy-LA_data'!$B:$B,'Comm_vacancy-inputs_1'!$B3024)</f>
        <v>336</v>
      </c>
      <c r="F3024" s="132">
        <f t="shared" si="94"/>
        <v>7.5863626100699938E-2</v>
      </c>
      <c r="G3024" s="108">
        <f t="shared" si="95"/>
        <v>43466</v>
      </c>
    </row>
    <row r="3025" spans="1:7" x14ac:dyDescent="0.35">
      <c r="A3025" s="72" t="s">
        <v>734</v>
      </c>
      <c r="B3025" s="72" t="s">
        <v>735</v>
      </c>
      <c r="C3025" s="72" t="s">
        <v>1099</v>
      </c>
      <c r="D3025" s="72">
        <f>SUMIFS('Comm_vacancy-LA_data'!E:E,'Comm_vacancy-LA_data'!$D:$D,'Comm_vacancy-inputs_1'!$C3025,'Comm_vacancy-LA_data'!$B:$B,'Comm_vacancy-inputs_1'!$B3025)</f>
        <v>4648</v>
      </c>
      <c r="E3025" s="72">
        <f>SUMIFS('Comm_vacancy-LA_data'!F:F,'Comm_vacancy-LA_data'!$D:$D,'Comm_vacancy-inputs_1'!$C3025,'Comm_vacancy-LA_data'!$B:$B,'Comm_vacancy-inputs_1'!$B3025)</f>
        <v>337</v>
      </c>
      <c r="F3025" s="132">
        <f t="shared" si="94"/>
        <v>7.2504302925989667E-2</v>
      </c>
      <c r="G3025" s="108">
        <f t="shared" si="95"/>
        <v>43374</v>
      </c>
    </row>
    <row r="3026" spans="1:7" x14ac:dyDescent="0.35">
      <c r="A3026" s="72" t="s">
        <v>1023</v>
      </c>
      <c r="B3026" s="72" t="s">
        <v>1024</v>
      </c>
      <c r="C3026" s="72" t="s">
        <v>1088</v>
      </c>
      <c r="D3026" s="72">
        <f>SUMIFS('Comm_vacancy-LA_data'!E:E,'Comm_vacancy-LA_data'!$D:$D,'Comm_vacancy-inputs_1'!$C3026,'Comm_vacancy-LA_data'!$B:$B,'Comm_vacancy-inputs_1'!$B3026)</f>
        <v>1666</v>
      </c>
      <c r="E3026" s="72">
        <f>SUMIFS('Comm_vacancy-LA_data'!F:F,'Comm_vacancy-LA_data'!$D:$D,'Comm_vacancy-inputs_1'!$C3026,'Comm_vacancy-LA_data'!$B:$B,'Comm_vacancy-inputs_1'!$B3026)</f>
        <v>188</v>
      </c>
      <c r="F3026" s="132">
        <f t="shared" si="94"/>
        <v>0.11284513805522209</v>
      </c>
      <c r="G3026" s="108">
        <f t="shared" si="95"/>
        <v>44378</v>
      </c>
    </row>
    <row r="3027" spans="1:7" x14ac:dyDescent="0.35">
      <c r="A3027" s="72" t="s">
        <v>1023</v>
      </c>
      <c r="B3027" s="72" t="s">
        <v>1024</v>
      </c>
      <c r="C3027" s="72" t="s">
        <v>1089</v>
      </c>
      <c r="D3027" s="72">
        <f>SUMIFS('Comm_vacancy-LA_data'!E:E,'Comm_vacancy-LA_data'!$D:$D,'Comm_vacancy-inputs_1'!$C3027,'Comm_vacancy-LA_data'!$B:$B,'Comm_vacancy-inputs_1'!$B3027)</f>
        <v>1668</v>
      </c>
      <c r="E3027" s="72">
        <f>SUMIFS('Comm_vacancy-LA_data'!F:F,'Comm_vacancy-LA_data'!$D:$D,'Comm_vacancy-inputs_1'!$C3027,'Comm_vacancy-LA_data'!$B:$B,'Comm_vacancy-inputs_1'!$B3027)</f>
        <v>174</v>
      </c>
      <c r="F3027" s="132">
        <f t="shared" si="94"/>
        <v>0.10431654676258993</v>
      </c>
      <c r="G3027" s="108">
        <f t="shared" si="95"/>
        <v>44287</v>
      </c>
    </row>
    <row r="3028" spans="1:7" x14ac:dyDescent="0.35">
      <c r="A3028" s="72" t="s">
        <v>1023</v>
      </c>
      <c r="B3028" s="72" t="s">
        <v>1024</v>
      </c>
      <c r="C3028" s="72" t="s">
        <v>1090</v>
      </c>
      <c r="D3028" s="72">
        <f>SUMIFS('Comm_vacancy-LA_data'!E:E,'Comm_vacancy-LA_data'!$D:$D,'Comm_vacancy-inputs_1'!$C3028,'Comm_vacancy-LA_data'!$B:$B,'Comm_vacancy-inputs_1'!$B3028)</f>
        <v>1665</v>
      </c>
      <c r="E3028" s="72">
        <f>SUMIFS('Comm_vacancy-LA_data'!F:F,'Comm_vacancy-LA_data'!$D:$D,'Comm_vacancy-inputs_1'!$C3028,'Comm_vacancy-LA_data'!$B:$B,'Comm_vacancy-inputs_1'!$B3028)</f>
        <v>175</v>
      </c>
      <c r="F3028" s="132">
        <f t="shared" si="94"/>
        <v>0.10510510510510511</v>
      </c>
      <c r="G3028" s="108">
        <f t="shared" si="95"/>
        <v>44197</v>
      </c>
    </row>
    <row r="3029" spans="1:7" x14ac:dyDescent="0.35">
      <c r="A3029" s="72" t="s">
        <v>1023</v>
      </c>
      <c r="B3029" s="72" t="s">
        <v>1024</v>
      </c>
      <c r="C3029" s="72" t="s">
        <v>1091</v>
      </c>
      <c r="D3029" s="72">
        <f>SUMIFS('Comm_vacancy-LA_data'!E:E,'Comm_vacancy-LA_data'!$D:$D,'Comm_vacancy-inputs_1'!$C3029,'Comm_vacancy-LA_data'!$B:$B,'Comm_vacancy-inputs_1'!$B3029)</f>
        <v>1656</v>
      </c>
      <c r="E3029" s="72">
        <f>SUMIFS('Comm_vacancy-LA_data'!F:F,'Comm_vacancy-LA_data'!$D:$D,'Comm_vacancy-inputs_1'!$C3029,'Comm_vacancy-LA_data'!$B:$B,'Comm_vacancy-inputs_1'!$B3029)</f>
        <v>178</v>
      </c>
      <c r="F3029" s="132">
        <f t="shared" si="94"/>
        <v>0.10748792270531402</v>
      </c>
      <c r="G3029" s="108">
        <f t="shared" si="95"/>
        <v>44105</v>
      </c>
    </row>
    <row r="3030" spans="1:7" x14ac:dyDescent="0.35">
      <c r="A3030" s="72" t="s">
        <v>1023</v>
      </c>
      <c r="B3030" s="72" t="s">
        <v>1024</v>
      </c>
      <c r="C3030" s="72" t="s">
        <v>1092</v>
      </c>
      <c r="D3030" s="72">
        <f>SUMIFS('Comm_vacancy-LA_data'!E:E,'Comm_vacancy-LA_data'!$D:$D,'Comm_vacancy-inputs_1'!$C3030,'Comm_vacancy-LA_data'!$B:$B,'Comm_vacancy-inputs_1'!$B3030)</f>
        <v>1652</v>
      </c>
      <c r="E3030" s="72">
        <f>SUMIFS('Comm_vacancy-LA_data'!F:F,'Comm_vacancy-LA_data'!$D:$D,'Comm_vacancy-inputs_1'!$C3030,'Comm_vacancy-LA_data'!$B:$B,'Comm_vacancy-inputs_1'!$B3030)</f>
        <v>176</v>
      </c>
      <c r="F3030" s="132">
        <f t="shared" si="94"/>
        <v>0.10653753026634383</v>
      </c>
      <c r="G3030" s="108">
        <f t="shared" si="95"/>
        <v>44013</v>
      </c>
    </row>
    <row r="3031" spans="1:7" x14ac:dyDescent="0.35">
      <c r="A3031" s="72" t="s">
        <v>1023</v>
      </c>
      <c r="B3031" s="72" t="s">
        <v>1024</v>
      </c>
      <c r="C3031" s="72" t="s">
        <v>1093</v>
      </c>
      <c r="D3031" s="72">
        <f>SUMIFS('Comm_vacancy-LA_data'!E:E,'Comm_vacancy-LA_data'!$D:$D,'Comm_vacancy-inputs_1'!$C3031,'Comm_vacancy-LA_data'!$B:$B,'Comm_vacancy-inputs_1'!$B3031)</f>
        <v>1656</v>
      </c>
      <c r="E3031" s="72">
        <f>SUMIFS('Comm_vacancy-LA_data'!F:F,'Comm_vacancy-LA_data'!$D:$D,'Comm_vacancy-inputs_1'!$C3031,'Comm_vacancy-LA_data'!$B:$B,'Comm_vacancy-inputs_1'!$B3031)</f>
        <v>176</v>
      </c>
      <c r="F3031" s="132">
        <f t="shared" si="94"/>
        <v>0.10628019323671498</v>
      </c>
      <c r="G3031" s="108">
        <f t="shared" si="95"/>
        <v>43922</v>
      </c>
    </row>
    <row r="3032" spans="1:7" x14ac:dyDescent="0.35">
      <c r="A3032" s="72" t="s">
        <v>1023</v>
      </c>
      <c r="B3032" s="72" t="s">
        <v>1024</v>
      </c>
      <c r="C3032" s="72" t="s">
        <v>1094</v>
      </c>
      <c r="D3032" s="72">
        <f>SUMIFS('Comm_vacancy-LA_data'!E:E,'Comm_vacancy-LA_data'!$D:$D,'Comm_vacancy-inputs_1'!$C3032,'Comm_vacancy-LA_data'!$B:$B,'Comm_vacancy-inputs_1'!$B3032)</f>
        <v>1656</v>
      </c>
      <c r="E3032" s="72">
        <f>SUMIFS('Comm_vacancy-LA_data'!F:F,'Comm_vacancy-LA_data'!$D:$D,'Comm_vacancy-inputs_1'!$C3032,'Comm_vacancy-LA_data'!$B:$B,'Comm_vacancy-inputs_1'!$B3032)</f>
        <v>178</v>
      </c>
      <c r="F3032" s="132">
        <f t="shared" si="94"/>
        <v>0.10748792270531402</v>
      </c>
      <c r="G3032" s="108">
        <f t="shared" si="95"/>
        <v>43831</v>
      </c>
    </row>
    <row r="3033" spans="1:7" x14ac:dyDescent="0.35">
      <c r="A3033" s="72" t="s">
        <v>1023</v>
      </c>
      <c r="B3033" s="72" t="s">
        <v>1024</v>
      </c>
      <c r="C3033" s="72" t="s">
        <v>1095</v>
      </c>
      <c r="D3033" s="72">
        <f>SUMIFS('Comm_vacancy-LA_data'!E:E,'Comm_vacancy-LA_data'!$D:$D,'Comm_vacancy-inputs_1'!$C3033,'Comm_vacancy-LA_data'!$B:$B,'Comm_vacancy-inputs_1'!$B3033)</f>
        <v>1654</v>
      </c>
      <c r="E3033" s="72">
        <f>SUMIFS('Comm_vacancy-LA_data'!F:F,'Comm_vacancy-LA_data'!$D:$D,'Comm_vacancy-inputs_1'!$C3033,'Comm_vacancy-LA_data'!$B:$B,'Comm_vacancy-inputs_1'!$B3033)</f>
        <v>182</v>
      </c>
      <c r="F3033" s="132">
        <f t="shared" si="94"/>
        <v>0.11003627569528417</v>
      </c>
      <c r="G3033" s="108">
        <f t="shared" si="95"/>
        <v>43739</v>
      </c>
    </row>
    <row r="3034" spans="1:7" x14ac:dyDescent="0.35">
      <c r="A3034" s="72" t="s">
        <v>1023</v>
      </c>
      <c r="B3034" s="72" t="s">
        <v>1024</v>
      </c>
      <c r="C3034" s="72" t="s">
        <v>1096</v>
      </c>
      <c r="D3034" s="72">
        <f>SUMIFS('Comm_vacancy-LA_data'!E:E,'Comm_vacancy-LA_data'!$D:$D,'Comm_vacancy-inputs_1'!$C3034,'Comm_vacancy-LA_data'!$B:$B,'Comm_vacancy-inputs_1'!$B3034)</f>
        <v>1647</v>
      </c>
      <c r="E3034" s="72">
        <f>SUMIFS('Comm_vacancy-LA_data'!F:F,'Comm_vacancy-LA_data'!$D:$D,'Comm_vacancy-inputs_1'!$C3034,'Comm_vacancy-LA_data'!$B:$B,'Comm_vacancy-inputs_1'!$B3034)</f>
        <v>183</v>
      </c>
      <c r="F3034" s="132">
        <f t="shared" si="94"/>
        <v>0.1111111111111111</v>
      </c>
      <c r="G3034" s="108">
        <f t="shared" si="95"/>
        <v>43647</v>
      </c>
    </row>
    <row r="3035" spans="1:7" x14ac:dyDescent="0.35">
      <c r="A3035" s="72" t="s">
        <v>1023</v>
      </c>
      <c r="B3035" s="72" t="s">
        <v>1024</v>
      </c>
      <c r="C3035" s="72" t="s">
        <v>1097</v>
      </c>
      <c r="D3035" s="72">
        <f>SUMIFS('Comm_vacancy-LA_data'!E:E,'Comm_vacancy-LA_data'!$D:$D,'Comm_vacancy-inputs_1'!$C3035,'Comm_vacancy-LA_data'!$B:$B,'Comm_vacancy-inputs_1'!$B3035)</f>
        <v>1640</v>
      </c>
      <c r="E3035" s="72">
        <f>SUMIFS('Comm_vacancy-LA_data'!F:F,'Comm_vacancy-LA_data'!$D:$D,'Comm_vacancy-inputs_1'!$C3035,'Comm_vacancy-LA_data'!$B:$B,'Comm_vacancy-inputs_1'!$B3035)</f>
        <v>185</v>
      </c>
      <c r="F3035" s="132">
        <f t="shared" si="94"/>
        <v>0.11280487804878049</v>
      </c>
      <c r="G3035" s="108">
        <f t="shared" si="95"/>
        <v>43556</v>
      </c>
    </row>
    <row r="3036" spans="1:7" x14ac:dyDescent="0.35">
      <c r="A3036" s="72" t="s">
        <v>1023</v>
      </c>
      <c r="B3036" s="72" t="s">
        <v>1024</v>
      </c>
      <c r="C3036" s="72" t="s">
        <v>1098</v>
      </c>
      <c r="D3036" s="72">
        <f>SUMIFS('Comm_vacancy-LA_data'!E:E,'Comm_vacancy-LA_data'!$D:$D,'Comm_vacancy-inputs_1'!$C3036,'Comm_vacancy-LA_data'!$B:$B,'Comm_vacancy-inputs_1'!$B3036)</f>
        <v>1606</v>
      </c>
      <c r="E3036" s="72">
        <f>SUMIFS('Comm_vacancy-LA_data'!F:F,'Comm_vacancy-LA_data'!$D:$D,'Comm_vacancy-inputs_1'!$C3036,'Comm_vacancy-LA_data'!$B:$B,'Comm_vacancy-inputs_1'!$B3036)</f>
        <v>183</v>
      </c>
      <c r="F3036" s="132">
        <f t="shared" si="94"/>
        <v>0.11394769613947696</v>
      </c>
      <c r="G3036" s="108">
        <f t="shared" si="95"/>
        <v>43466</v>
      </c>
    </row>
    <row r="3037" spans="1:7" x14ac:dyDescent="0.35">
      <c r="A3037" s="72" t="s">
        <v>1023</v>
      </c>
      <c r="B3037" s="72" t="s">
        <v>1024</v>
      </c>
      <c r="C3037" s="72" t="s">
        <v>1099</v>
      </c>
      <c r="D3037" s="72">
        <f>SUMIFS('Comm_vacancy-LA_data'!E:E,'Comm_vacancy-LA_data'!$D:$D,'Comm_vacancy-inputs_1'!$C3037,'Comm_vacancy-LA_data'!$B:$B,'Comm_vacancy-inputs_1'!$B3037)</f>
        <v>1670</v>
      </c>
      <c r="E3037" s="72">
        <f>SUMIFS('Comm_vacancy-LA_data'!F:F,'Comm_vacancy-LA_data'!$D:$D,'Comm_vacancy-inputs_1'!$C3037,'Comm_vacancy-LA_data'!$B:$B,'Comm_vacancy-inputs_1'!$B3037)</f>
        <v>87</v>
      </c>
      <c r="F3037" s="132">
        <f t="shared" si="94"/>
        <v>5.2095808383233536E-2</v>
      </c>
      <c r="G3037" s="108">
        <f t="shared" si="95"/>
        <v>43374</v>
      </c>
    </row>
    <row r="3038" spans="1:7" x14ac:dyDescent="0.35">
      <c r="A3038" s="72" t="s">
        <v>740</v>
      </c>
      <c r="B3038" s="72" t="s">
        <v>741</v>
      </c>
      <c r="C3038" s="72" t="s">
        <v>1088</v>
      </c>
      <c r="D3038" s="72">
        <f>SUMIFS('Comm_vacancy-LA_data'!E:E,'Comm_vacancy-LA_data'!$D:$D,'Comm_vacancy-inputs_1'!$C3038,'Comm_vacancy-LA_data'!$B:$B,'Comm_vacancy-inputs_1'!$B3038)</f>
        <v>4653</v>
      </c>
      <c r="E3038" s="72">
        <f>SUMIFS('Comm_vacancy-LA_data'!F:F,'Comm_vacancy-LA_data'!$D:$D,'Comm_vacancy-inputs_1'!$C3038,'Comm_vacancy-LA_data'!$B:$B,'Comm_vacancy-inputs_1'!$B3038)</f>
        <v>146</v>
      </c>
      <c r="F3038" s="132">
        <f t="shared" si="94"/>
        <v>3.1377605845690951E-2</v>
      </c>
      <c r="G3038" s="108">
        <f t="shared" si="95"/>
        <v>44378</v>
      </c>
    </row>
    <row r="3039" spans="1:7" x14ac:dyDescent="0.35">
      <c r="A3039" s="72" t="s">
        <v>740</v>
      </c>
      <c r="B3039" s="72" t="s">
        <v>741</v>
      </c>
      <c r="C3039" s="72" t="s">
        <v>1089</v>
      </c>
      <c r="D3039" s="72">
        <f>SUMIFS('Comm_vacancy-LA_data'!E:E,'Comm_vacancy-LA_data'!$D:$D,'Comm_vacancy-inputs_1'!$C3039,'Comm_vacancy-LA_data'!$B:$B,'Comm_vacancy-inputs_1'!$B3039)</f>
        <v>4632</v>
      </c>
      <c r="E3039" s="72">
        <f>SUMIFS('Comm_vacancy-LA_data'!F:F,'Comm_vacancy-LA_data'!$D:$D,'Comm_vacancy-inputs_1'!$C3039,'Comm_vacancy-LA_data'!$B:$B,'Comm_vacancy-inputs_1'!$B3039)</f>
        <v>142</v>
      </c>
      <c r="F3039" s="132">
        <f t="shared" si="94"/>
        <v>3.0656303972366149E-2</v>
      </c>
      <c r="G3039" s="108">
        <f t="shared" si="95"/>
        <v>44287</v>
      </c>
    </row>
    <row r="3040" spans="1:7" x14ac:dyDescent="0.35">
      <c r="A3040" s="72" t="s">
        <v>740</v>
      </c>
      <c r="B3040" s="72" t="s">
        <v>741</v>
      </c>
      <c r="C3040" s="72" t="s">
        <v>1090</v>
      </c>
      <c r="D3040" s="72">
        <f>SUMIFS('Comm_vacancy-LA_data'!E:E,'Comm_vacancy-LA_data'!$D:$D,'Comm_vacancy-inputs_1'!$C3040,'Comm_vacancy-LA_data'!$B:$B,'Comm_vacancy-inputs_1'!$B3040)</f>
        <v>4631</v>
      </c>
      <c r="E3040" s="72">
        <f>SUMIFS('Comm_vacancy-LA_data'!F:F,'Comm_vacancy-LA_data'!$D:$D,'Comm_vacancy-inputs_1'!$C3040,'Comm_vacancy-LA_data'!$B:$B,'Comm_vacancy-inputs_1'!$B3040)</f>
        <v>108</v>
      </c>
      <c r="F3040" s="132">
        <f t="shared" si="94"/>
        <v>2.332109695530123E-2</v>
      </c>
      <c r="G3040" s="108">
        <f t="shared" si="95"/>
        <v>44197</v>
      </c>
    </row>
    <row r="3041" spans="1:7" x14ac:dyDescent="0.35">
      <c r="A3041" s="72" t="s">
        <v>740</v>
      </c>
      <c r="B3041" s="72" t="s">
        <v>741</v>
      </c>
      <c r="C3041" s="72" t="s">
        <v>1091</v>
      </c>
      <c r="D3041" s="72">
        <f>SUMIFS('Comm_vacancy-LA_data'!E:E,'Comm_vacancy-LA_data'!$D:$D,'Comm_vacancy-inputs_1'!$C3041,'Comm_vacancy-LA_data'!$B:$B,'Comm_vacancy-inputs_1'!$B3041)</f>
        <v>4620</v>
      </c>
      <c r="E3041" s="72">
        <f>SUMIFS('Comm_vacancy-LA_data'!F:F,'Comm_vacancy-LA_data'!$D:$D,'Comm_vacancy-inputs_1'!$C3041,'Comm_vacancy-LA_data'!$B:$B,'Comm_vacancy-inputs_1'!$B3041)</f>
        <v>127</v>
      </c>
      <c r="F3041" s="132">
        <f t="shared" si="94"/>
        <v>2.748917748917749E-2</v>
      </c>
      <c r="G3041" s="108">
        <f t="shared" si="95"/>
        <v>44105</v>
      </c>
    </row>
    <row r="3042" spans="1:7" x14ac:dyDescent="0.35">
      <c r="A3042" s="72" t="s">
        <v>740</v>
      </c>
      <c r="B3042" s="72" t="s">
        <v>741</v>
      </c>
      <c r="C3042" s="72" t="s">
        <v>1092</v>
      </c>
      <c r="D3042" s="72">
        <f>SUMIFS('Comm_vacancy-LA_data'!E:E,'Comm_vacancy-LA_data'!$D:$D,'Comm_vacancy-inputs_1'!$C3042,'Comm_vacancy-LA_data'!$B:$B,'Comm_vacancy-inputs_1'!$B3042)</f>
        <v>4599</v>
      </c>
      <c r="E3042" s="72">
        <f>SUMIFS('Comm_vacancy-LA_data'!F:F,'Comm_vacancy-LA_data'!$D:$D,'Comm_vacancy-inputs_1'!$C3042,'Comm_vacancy-LA_data'!$B:$B,'Comm_vacancy-inputs_1'!$B3042)</f>
        <v>147</v>
      </c>
      <c r="F3042" s="132">
        <f t="shared" si="94"/>
        <v>3.1963470319634701E-2</v>
      </c>
      <c r="G3042" s="108">
        <f t="shared" si="95"/>
        <v>44013</v>
      </c>
    </row>
    <row r="3043" spans="1:7" x14ac:dyDescent="0.35">
      <c r="A3043" s="72" t="s">
        <v>740</v>
      </c>
      <c r="B3043" s="72" t="s">
        <v>741</v>
      </c>
      <c r="C3043" s="72" t="s">
        <v>1093</v>
      </c>
      <c r="D3043" s="72">
        <f>SUMIFS('Comm_vacancy-LA_data'!E:E,'Comm_vacancy-LA_data'!$D:$D,'Comm_vacancy-inputs_1'!$C3043,'Comm_vacancy-LA_data'!$B:$B,'Comm_vacancy-inputs_1'!$B3043)</f>
        <v>4622</v>
      </c>
      <c r="E3043" s="72">
        <f>SUMIFS('Comm_vacancy-LA_data'!F:F,'Comm_vacancy-LA_data'!$D:$D,'Comm_vacancy-inputs_1'!$C3043,'Comm_vacancy-LA_data'!$B:$B,'Comm_vacancy-inputs_1'!$B3043)</f>
        <v>234</v>
      </c>
      <c r="F3043" s="132">
        <f t="shared" si="94"/>
        <v>5.0627434011250541E-2</v>
      </c>
      <c r="G3043" s="108">
        <f t="shared" si="95"/>
        <v>43922</v>
      </c>
    </row>
    <row r="3044" spans="1:7" x14ac:dyDescent="0.35">
      <c r="A3044" s="72" t="s">
        <v>740</v>
      </c>
      <c r="B3044" s="72" t="s">
        <v>741</v>
      </c>
      <c r="C3044" s="72" t="s">
        <v>1094</v>
      </c>
      <c r="D3044" s="72">
        <f>SUMIFS('Comm_vacancy-LA_data'!E:E,'Comm_vacancy-LA_data'!$D:$D,'Comm_vacancy-inputs_1'!$C3044,'Comm_vacancy-LA_data'!$B:$B,'Comm_vacancy-inputs_1'!$B3044)</f>
        <v>4631</v>
      </c>
      <c r="E3044" s="72">
        <f>SUMIFS('Comm_vacancy-LA_data'!F:F,'Comm_vacancy-LA_data'!$D:$D,'Comm_vacancy-inputs_1'!$C3044,'Comm_vacancy-LA_data'!$B:$B,'Comm_vacancy-inputs_1'!$B3044)</f>
        <v>258</v>
      </c>
      <c r="F3044" s="132">
        <f t="shared" si="94"/>
        <v>5.5711509393219609E-2</v>
      </c>
      <c r="G3044" s="108">
        <f t="shared" si="95"/>
        <v>43831</v>
      </c>
    </row>
    <row r="3045" spans="1:7" x14ac:dyDescent="0.35">
      <c r="A3045" s="72" t="s">
        <v>740</v>
      </c>
      <c r="B3045" s="72" t="s">
        <v>741</v>
      </c>
      <c r="C3045" s="72" t="s">
        <v>1095</v>
      </c>
      <c r="D3045" s="72">
        <f>SUMIFS('Comm_vacancy-LA_data'!E:E,'Comm_vacancy-LA_data'!$D:$D,'Comm_vacancy-inputs_1'!$C3045,'Comm_vacancy-LA_data'!$B:$B,'Comm_vacancy-inputs_1'!$B3045)</f>
        <v>4593</v>
      </c>
      <c r="E3045" s="72">
        <f>SUMIFS('Comm_vacancy-LA_data'!F:F,'Comm_vacancy-LA_data'!$D:$D,'Comm_vacancy-inputs_1'!$C3045,'Comm_vacancy-LA_data'!$B:$B,'Comm_vacancy-inputs_1'!$B3045)</f>
        <v>224</v>
      </c>
      <c r="F3045" s="132">
        <f t="shared" si="94"/>
        <v>4.8769867189200955E-2</v>
      </c>
      <c r="G3045" s="108">
        <f t="shared" si="95"/>
        <v>43739</v>
      </c>
    </row>
    <row r="3046" spans="1:7" x14ac:dyDescent="0.35">
      <c r="A3046" s="72" t="s">
        <v>740</v>
      </c>
      <c r="B3046" s="72" t="s">
        <v>741</v>
      </c>
      <c r="C3046" s="72" t="s">
        <v>1096</v>
      </c>
      <c r="D3046" s="72">
        <f>SUMIFS('Comm_vacancy-LA_data'!E:E,'Comm_vacancy-LA_data'!$D:$D,'Comm_vacancy-inputs_1'!$C3046,'Comm_vacancy-LA_data'!$B:$B,'Comm_vacancy-inputs_1'!$B3046)</f>
        <v>4570</v>
      </c>
      <c r="E3046" s="72">
        <f>SUMIFS('Comm_vacancy-LA_data'!F:F,'Comm_vacancy-LA_data'!$D:$D,'Comm_vacancy-inputs_1'!$C3046,'Comm_vacancy-LA_data'!$B:$B,'Comm_vacancy-inputs_1'!$B3046)</f>
        <v>495</v>
      </c>
      <c r="F3046" s="132">
        <f t="shared" si="94"/>
        <v>0.10831509846827134</v>
      </c>
      <c r="G3046" s="108">
        <f t="shared" si="95"/>
        <v>43647</v>
      </c>
    </row>
    <row r="3047" spans="1:7" x14ac:dyDescent="0.35">
      <c r="A3047" s="72" t="s">
        <v>740</v>
      </c>
      <c r="B3047" s="72" t="s">
        <v>741</v>
      </c>
      <c r="C3047" s="72" t="s">
        <v>1097</v>
      </c>
      <c r="D3047" s="72">
        <f>SUMIFS('Comm_vacancy-LA_data'!E:E,'Comm_vacancy-LA_data'!$D:$D,'Comm_vacancy-inputs_1'!$C3047,'Comm_vacancy-LA_data'!$B:$B,'Comm_vacancy-inputs_1'!$B3047)</f>
        <v>4582</v>
      </c>
      <c r="E3047" s="72">
        <f>SUMIFS('Comm_vacancy-LA_data'!F:F,'Comm_vacancy-LA_data'!$D:$D,'Comm_vacancy-inputs_1'!$C3047,'Comm_vacancy-LA_data'!$B:$B,'Comm_vacancy-inputs_1'!$B3047)</f>
        <v>268</v>
      </c>
      <c r="F3047" s="132">
        <f t="shared" si="94"/>
        <v>5.8489742470536885E-2</v>
      </c>
      <c r="G3047" s="108">
        <f t="shared" si="95"/>
        <v>43556</v>
      </c>
    </row>
    <row r="3048" spans="1:7" x14ac:dyDescent="0.35">
      <c r="A3048" s="72" t="s">
        <v>740</v>
      </c>
      <c r="B3048" s="72" t="s">
        <v>741</v>
      </c>
      <c r="C3048" s="72" t="s">
        <v>1098</v>
      </c>
      <c r="D3048" s="72">
        <f>SUMIFS('Comm_vacancy-LA_data'!E:E,'Comm_vacancy-LA_data'!$D:$D,'Comm_vacancy-inputs_1'!$C3048,'Comm_vacancy-LA_data'!$B:$B,'Comm_vacancy-inputs_1'!$B3048)</f>
        <v>4487</v>
      </c>
      <c r="E3048" s="72">
        <f>SUMIFS('Comm_vacancy-LA_data'!F:F,'Comm_vacancy-LA_data'!$D:$D,'Comm_vacancy-inputs_1'!$C3048,'Comm_vacancy-LA_data'!$B:$B,'Comm_vacancy-inputs_1'!$B3048)</f>
        <v>270</v>
      </c>
      <c r="F3048" s="132">
        <f t="shared" si="94"/>
        <v>6.0173835524849568E-2</v>
      </c>
      <c r="G3048" s="108">
        <f t="shared" si="95"/>
        <v>43466</v>
      </c>
    </row>
    <row r="3049" spans="1:7" x14ac:dyDescent="0.35">
      <c r="A3049" s="72" t="s">
        <v>740</v>
      </c>
      <c r="B3049" s="72" t="s">
        <v>741</v>
      </c>
      <c r="C3049" s="72" t="s">
        <v>1099</v>
      </c>
      <c r="D3049" s="72">
        <f>SUMIFS('Comm_vacancy-LA_data'!E:E,'Comm_vacancy-LA_data'!$D:$D,'Comm_vacancy-inputs_1'!$C3049,'Comm_vacancy-LA_data'!$B:$B,'Comm_vacancy-inputs_1'!$B3049)</f>
        <v>4685</v>
      </c>
      <c r="E3049" s="72">
        <f>SUMIFS('Comm_vacancy-LA_data'!F:F,'Comm_vacancy-LA_data'!$D:$D,'Comm_vacancy-inputs_1'!$C3049,'Comm_vacancy-LA_data'!$B:$B,'Comm_vacancy-inputs_1'!$B3049)</f>
        <v>329</v>
      </c>
      <c r="F3049" s="132">
        <f t="shared" si="94"/>
        <v>7.0224119530416226E-2</v>
      </c>
      <c r="G3049" s="108">
        <f t="shared" si="95"/>
        <v>43374</v>
      </c>
    </row>
    <row r="3050" spans="1:7" x14ac:dyDescent="0.35">
      <c r="A3050" s="72" t="s">
        <v>742</v>
      </c>
      <c r="B3050" s="72" t="s">
        <v>743</v>
      </c>
      <c r="C3050" s="72" t="s">
        <v>1088</v>
      </c>
      <c r="D3050" s="72">
        <f>SUMIFS('Comm_vacancy-LA_data'!E:E,'Comm_vacancy-LA_data'!$D:$D,'Comm_vacancy-inputs_1'!$C3050,'Comm_vacancy-LA_data'!$B:$B,'Comm_vacancy-inputs_1'!$B3050)</f>
        <v>2037</v>
      </c>
      <c r="E3050" s="72">
        <f>SUMIFS('Comm_vacancy-LA_data'!F:F,'Comm_vacancy-LA_data'!$D:$D,'Comm_vacancy-inputs_1'!$C3050,'Comm_vacancy-LA_data'!$B:$B,'Comm_vacancy-inputs_1'!$B3050)</f>
        <v>221</v>
      </c>
      <c r="F3050" s="132">
        <f t="shared" si="94"/>
        <v>0.10849288168875798</v>
      </c>
      <c r="G3050" s="108">
        <f t="shared" si="95"/>
        <v>44378</v>
      </c>
    </row>
    <row r="3051" spans="1:7" x14ac:dyDescent="0.35">
      <c r="A3051" s="72" t="s">
        <v>742</v>
      </c>
      <c r="B3051" s="72" t="s">
        <v>743</v>
      </c>
      <c r="C3051" s="72" t="s">
        <v>1089</v>
      </c>
      <c r="D3051" s="72">
        <f>SUMIFS('Comm_vacancy-LA_data'!E:E,'Comm_vacancy-LA_data'!$D:$D,'Comm_vacancy-inputs_1'!$C3051,'Comm_vacancy-LA_data'!$B:$B,'Comm_vacancy-inputs_1'!$B3051)</f>
        <v>2028</v>
      </c>
      <c r="E3051" s="72">
        <f>SUMIFS('Comm_vacancy-LA_data'!F:F,'Comm_vacancy-LA_data'!$D:$D,'Comm_vacancy-inputs_1'!$C3051,'Comm_vacancy-LA_data'!$B:$B,'Comm_vacancy-inputs_1'!$B3051)</f>
        <v>221</v>
      </c>
      <c r="F3051" s="132">
        <f t="shared" si="94"/>
        <v>0.10897435897435898</v>
      </c>
      <c r="G3051" s="108">
        <f t="shared" si="95"/>
        <v>44287</v>
      </c>
    </row>
    <row r="3052" spans="1:7" x14ac:dyDescent="0.35">
      <c r="A3052" s="72" t="s">
        <v>742</v>
      </c>
      <c r="B3052" s="72" t="s">
        <v>743</v>
      </c>
      <c r="C3052" s="72" t="s">
        <v>1090</v>
      </c>
      <c r="D3052" s="72">
        <f>SUMIFS('Comm_vacancy-LA_data'!E:E,'Comm_vacancy-LA_data'!$D:$D,'Comm_vacancy-inputs_1'!$C3052,'Comm_vacancy-LA_data'!$B:$B,'Comm_vacancy-inputs_1'!$B3052)</f>
        <v>2024</v>
      </c>
      <c r="E3052" s="72">
        <f>SUMIFS('Comm_vacancy-LA_data'!F:F,'Comm_vacancy-LA_data'!$D:$D,'Comm_vacancy-inputs_1'!$C3052,'Comm_vacancy-LA_data'!$B:$B,'Comm_vacancy-inputs_1'!$B3052)</f>
        <v>222</v>
      </c>
      <c r="F3052" s="132">
        <f t="shared" si="94"/>
        <v>0.10968379446640317</v>
      </c>
      <c r="G3052" s="108">
        <f t="shared" si="95"/>
        <v>44197</v>
      </c>
    </row>
    <row r="3053" spans="1:7" x14ac:dyDescent="0.35">
      <c r="A3053" s="72" t="s">
        <v>742</v>
      </c>
      <c r="B3053" s="72" t="s">
        <v>743</v>
      </c>
      <c r="C3053" s="72" t="s">
        <v>1091</v>
      </c>
      <c r="D3053" s="72">
        <f>SUMIFS('Comm_vacancy-LA_data'!E:E,'Comm_vacancy-LA_data'!$D:$D,'Comm_vacancy-inputs_1'!$C3053,'Comm_vacancy-LA_data'!$B:$B,'Comm_vacancy-inputs_1'!$B3053)</f>
        <v>2020</v>
      </c>
      <c r="E3053" s="72">
        <f>SUMIFS('Comm_vacancy-LA_data'!F:F,'Comm_vacancy-LA_data'!$D:$D,'Comm_vacancy-inputs_1'!$C3053,'Comm_vacancy-LA_data'!$B:$B,'Comm_vacancy-inputs_1'!$B3053)</f>
        <v>224</v>
      </c>
      <c r="F3053" s="132">
        <f t="shared" si="94"/>
        <v>0.11089108910891089</v>
      </c>
      <c r="G3053" s="108">
        <f t="shared" si="95"/>
        <v>44105</v>
      </c>
    </row>
    <row r="3054" spans="1:7" x14ac:dyDescent="0.35">
      <c r="A3054" s="72" t="s">
        <v>742</v>
      </c>
      <c r="B3054" s="72" t="s">
        <v>743</v>
      </c>
      <c r="C3054" s="72" t="s">
        <v>1092</v>
      </c>
      <c r="D3054" s="72">
        <f>SUMIFS('Comm_vacancy-LA_data'!E:E,'Comm_vacancy-LA_data'!$D:$D,'Comm_vacancy-inputs_1'!$C3054,'Comm_vacancy-LA_data'!$B:$B,'Comm_vacancy-inputs_1'!$B3054)</f>
        <v>2000</v>
      </c>
      <c r="E3054" s="72">
        <f>SUMIFS('Comm_vacancy-LA_data'!F:F,'Comm_vacancy-LA_data'!$D:$D,'Comm_vacancy-inputs_1'!$C3054,'Comm_vacancy-LA_data'!$B:$B,'Comm_vacancy-inputs_1'!$B3054)</f>
        <v>227</v>
      </c>
      <c r="F3054" s="132">
        <f t="shared" si="94"/>
        <v>0.1135</v>
      </c>
      <c r="G3054" s="108">
        <f t="shared" si="95"/>
        <v>44013</v>
      </c>
    </row>
    <row r="3055" spans="1:7" x14ac:dyDescent="0.35">
      <c r="A3055" s="72" t="s">
        <v>742</v>
      </c>
      <c r="B3055" s="72" t="s">
        <v>743</v>
      </c>
      <c r="C3055" s="72" t="s">
        <v>1093</v>
      </c>
      <c r="D3055" s="72">
        <f>SUMIFS('Comm_vacancy-LA_data'!E:E,'Comm_vacancy-LA_data'!$D:$D,'Comm_vacancy-inputs_1'!$C3055,'Comm_vacancy-LA_data'!$B:$B,'Comm_vacancy-inputs_1'!$B3055)</f>
        <v>1992</v>
      </c>
      <c r="E3055" s="72">
        <f>SUMIFS('Comm_vacancy-LA_data'!F:F,'Comm_vacancy-LA_data'!$D:$D,'Comm_vacancy-inputs_1'!$C3055,'Comm_vacancy-LA_data'!$B:$B,'Comm_vacancy-inputs_1'!$B3055)</f>
        <v>220</v>
      </c>
      <c r="F3055" s="132">
        <f t="shared" si="94"/>
        <v>0.11044176706827309</v>
      </c>
      <c r="G3055" s="108">
        <f t="shared" si="95"/>
        <v>43922</v>
      </c>
    </row>
    <row r="3056" spans="1:7" x14ac:dyDescent="0.35">
      <c r="A3056" s="72" t="s">
        <v>742</v>
      </c>
      <c r="B3056" s="72" t="s">
        <v>743</v>
      </c>
      <c r="C3056" s="72" t="s">
        <v>1094</v>
      </c>
      <c r="D3056" s="72">
        <f>SUMIFS('Comm_vacancy-LA_data'!E:E,'Comm_vacancy-LA_data'!$D:$D,'Comm_vacancy-inputs_1'!$C3056,'Comm_vacancy-LA_data'!$B:$B,'Comm_vacancy-inputs_1'!$B3056)</f>
        <v>1965</v>
      </c>
      <c r="E3056" s="72">
        <f>SUMIFS('Comm_vacancy-LA_data'!F:F,'Comm_vacancy-LA_data'!$D:$D,'Comm_vacancy-inputs_1'!$C3056,'Comm_vacancy-LA_data'!$B:$B,'Comm_vacancy-inputs_1'!$B3056)</f>
        <v>221</v>
      </c>
      <c r="F3056" s="132">
        <f t="shared" si="94"/>
        <v>0.11246819338422392</v>
      </c>
      <c r="G3056" s="108">
        <f t="shared" si="95"/>
        <v>43831</v>
      </c>
    </row>
    <row r="3057" spans="1:7" x14ac:dyDescent="0.35">
      <c r="A3057" s="72" t="s">
        <v>742</v>
      </c>
      <c r="B3057" s="72" t="s">
        <v>743</v>
      </c>
      <c r="C3057" s="72" t="s">
        <v>1095</v>
      </c>
      <c r="D3057" s="72">
        <f>SUMIFS('Comm_vacancy-LA_data'!E:E,'Comm_vacancy-LA_data'!$D:$D,'Comm_vacancy-inputs_1'!$C3057,'Comm_vacancy-LA_data'!$B:$B,'Comm_vacancy-inputs_1'!$B3057)</f>
        <v>1962</v>
      </c>
      <c r="E3057" s="72">
        <f>SUMIFS('Comm_vacancy-LA_data'!F:F,'Comm_vacancy-LA_data'!$D:$D,'Comm_vacancy-inputs_1'!$C3057,'Comm_vacancy-LA_data'!$B:$B,'Comm_vacancy-inputs_1'!$B3057)</f>
        <v>217</v>
      </c>
      <c r="F3057" s="132">
        <f t="shared" si="94"/>
        <v>0.11060142711518858</v>
      </c>
      <c r="G3057" s="108">
        <f t="shared" si="95"/>
        <v>43739</v>
      </c>
    </row>
    <row r="3058" spans="1:7" x14ac:dyDescent="0.35">
      <c r="A3058" s="72" t="s">
        <v>742</v>
      </c>
      <c r="B3058" s="72" t="s">
        <v>743</v>
      </c>
      <c r="C3058" s="72" t="s">
        <v>1096</v>
      </c>
      <c r="D3058" s="72">
        <f>SUMIFS('Comm_vacancy-LA_data'!E:E,'Comm_vacancy-LA_data'!$D:$D,'Comm_vacancy-inputs_1'!$C3058,'Comm_vacancy-LA_data'!$B:$B,'Comm_vacancy-inputs_1'!$B3058)</f>
        <v>1957</v>
      </c>
      <c r="E3058" s="72">
        <f>SUMIFS('Comm_vacancy-LA_data'!F:F,'Comm_vacancy-LA_data'!$D:$D,'Comm_vacancy-inputs_1'!$C3058,'Comm_vacancy-LA_data'!$B:$B,'Comm_vacancy-inputs_1'!$B3058)</f>
        <v>219</v>
      </c>
      <c r="F3058" s="132">
        <f t="shared" si="94"/>
        <v>0.11190597853857946</v>
      </c>
      <c r="G3058" s="108">
        <f t="shared" si="95"/>
        <v>43647</v>
      </c>
    </row>
    <row r="3059" spans="1:7" x14ac:dyDescent="0.35">
      <c r="A3059" s="72" t="s">
        <v>742</v>
      </c>
      <c r="B3059" s="72" t="s">
        <v>743</v>
      </c>
      <c r="C3059" s="72" t="s">
        <v>1097</v>
      </c>
      <c r="D3059" s="72">
        <f>SUMIFS('Comm_vacancy-LA_data'!E:E,'Comm_vacancy-LA_data'!$D:$D,'Comm_vacancy-inputs_1'!$C3059,'Comm_vacancy-LA_data'!$B:$B,'Comm_vacancy-inputs_1'!$B3059)</f>
        <v>1946</v>
      </c>
      <c r="E3059" s="72">
        <f>SUMIFS('Comm_vacancy-LA_data'!F:F,'Comm_vacancy-LA_data'!$D:$D,'Comm_vacancy-inputs_1'!$C3059,'Comm_vacancy-LA_data'!$B:$B,'Comm_vacancy-inputs_1'!$B3059)</f>
        <v>209</v>
      </c>
      <c r="F3059" s="132">
        <f t="shared" si="94"/>
        <v>0.10739979445015416</v>
      </c>
      <c r="G3059" s="108">
        <f t="shared" si="95"/>
        <v>43556</v>
      </c>
    </row>
    <row r="3060" spans="1:7" x14ac:dyDescent="0.35">
      <c r="A3060" s="72" t="s">
        <v>742</v>
      </c>
      <c r="B3060" s="72" t="s">
        <v>743</v>
      </c>
      <c r="C3060" s="72" t="s">
        <v>1098</v>
      </c>
      <c r="D3060" s="72">
        <f>SUMIFS('Comm_vacancy-LA_data'!E:E,'Comm_vacancy-LA_data'!$D:$D,'Comm_vacancy-inputs_1'!$C3060,'Comm_vacancy-LA_data'!$B:$B,'Comm_vacancy-inputs_1'!$B3060)</f>
        <v>1877</v>
      </c>
      <c r="E3060" s="72">
        <f>SUMIFS('Comm_vacancy-LA_data'!F:F,'Comm_vacancy-LA_data'!$D:$D,'Comm_vacancy-inputs_1'!$C3060,'Comm_vacancy-LA_data'!$B:$B,'Comm_vacancy-inputs_1'!$B3060)</f>
        <v>217</v>
      </c>
      <c r="F3060" s="132">
        <f t="shared" si="94"/>
        <v>0.11561001598295152</v>
      </c>
      <c r="G3060" s="108">
        <f t="shared" si="95"/>
        <v>43466</v>
      </c>
    </row>
    <row r="3061" spans="1:7" x14ac:dyDescent="0.35">
      <c r="A3061" s="72" t="s">
        <v>742</v>
      </c>
      <c r="B3061" s="72" t="s">
        <v>743</v>
      </c>
      <c r="C3061" s="72" t="s">
        <v>1099</v>
      </c>
      <c r="D3061" s="72">
        <f>SUMIFS('Comm_vacancy-LA_data'!E:E,'Comm_vacancy-LA_data'!$D:$D,'Comm_vacancy-inputs_1'!$C3061,'Comm_vacancy-LA_data'!$B:$B,'Comm_vacancy-inputs_1'!$B3061)</f>
        <v>1980</v>
      </c>
      <c r="E3061" s="72">
        <f>SUMIFS('Comm_vacancy-LA_data'!F:F,'Comm_vacancy-LA_data'!$D:$D,'Comm_vacancy-inputs_1'!$C3061,'Comm_vacancy-LA_data'!$B:$B,'Comm_vacancy-inputs_1'!$B3061)</f>
        <v>210</v>
      </c>
      <c r="F3061" s="132">
        <f t="shared" si="94"/>
        <v>0.10606060606060606</v>
      </c>
      <c r="G3061" s="108">
        <f t="shared" si="95"/>
        <v>43374</v>
      </c>
    </row>
    <row r="3062" spans="1:7" x14ac:dyDescent="0.35">
      <c r="A3062" s="72" t="s">
        <v>744</v>
      </c>
      <c r="B3062" s="72" t="s">
        <v>745</v>
      </c>
      <c r="C3062" s="72" t="s">
        <v>1088</v>
      </c>
      <c r="D3062" s="72">
        <f>SUMIFS('Comm_vacancy-LA_data'!E:E,'Comm_vacancy-LA_data'!$D:$D,'Comm_vacancy-inputs_1'!$C3062,'Comm_vacancy-LA_data'!$B:$B,'Comm_vacancy-inputs_1'!$B3062)</f>
        <v>6422</v>
      </c>
      <c r="E3062" s="72">
        <f>SUMIFS('Comm_vacancy-LA_data'!F:F,'Comm_vacancy-LA_data'!$D:$D,'Comm_vacancy-inputs_1'!$C3062,'Comm_vacancy-LA_data'!$B:$B,'Comm_vacancy-inputs_1'!$B3062)</f>
        <v>391</v>
      </c>
      <c r="F3062" s="132">
        <f t="shared" si="94"/>
        <v>6.0884459669884775E-2</v>
      </c>
      <c r="G3062" s="108">
        <f t="shared" si="95"/>
        <v>44378</v>
      </c>
    </row>
    <row r="3063" spans="1:7" x14ac:dyDescent="0.35">
      <c r="A3063" s="72" t="s">
        <v>744</v>
      </c>
      <c r="B3063" s="72" t="s">
        <v>745</v>
      </c>
      <c r="C3063" s="72" t="s">
        <v>1089</v>
      </c>
      <c r="D3063" s="72">
        <f>SUMIFS('Comm_vacancy-LA_data'!E:E,'Comm_vacancy-LA_data'!$D:$D,'Comm_vacancy-inputs_1'!$C3063,'Comm_vacancy-LA_data'!$B:$B,'Comm_vacancy-inputs_1'!$B3063)</f>
        <v>6416</v>
      </c>
      <c r="E3063" s="72">
        <f>SUMIFS('Comm_vacancy-LA_data'!F:F,'Comm_vacancy-LA_data'!$D:$D,'Comm_vacancy-inputs_1'!$C3063,'Comm_vacancy-LA_data'!$B:$B,'Comm_vacancy-inputs_1'!$B3063)</f>
        <v>395</v>
      </c>
      <c r="F3063" s="132">
        <f t="shared" si="94"/>
        <v>6.156483790523691E-2</v>
      </c>
      <c r="G3063" s="108">
        <f t="shared" si="95"/>
        <v>44287</v>
      </c>
    </row>
    <row r="3064" spans="1:7" x14ac:dyDescent="0.35">
      <c r="A3064" s="72" t="s">
        <v>744</v>
      </c>
      <c r="B3064" s="72" t="s">
        <v>745</v>
      </c>
      <c r="C3064" s="72" t="s">
        <v>1090</v>
      </c>
      <c r="D3064" s="72">
        <f>SUMIFS('Comm_vacancy-LA_data'!E:E,'Comm_vacancy-LA_data'!$D:$D,'Comm_vacancy-inputs_1'!$C3064,'Comm_vacancy-LA_data'!$B:$B,'Comm_vacancy-inputs_1'!$B3064)</f>
        <v>6429</v>
      </c>
      <c r="E3064" s="72">
        <f>SUMIFS('Comm_vacancy-LA_data'!F:F,'Comm_vacancy-LA_data'!$D:$D,'Comm_vacancy-inputs_1'!$C3064,'Comm_vacancy-LA_data'!$B:$B,'Comm_vacancy-inputs_1'!$B3064)</f>
        <v>397</v>
      </c>
      <c r="F3064" s="132">
        <f t="shared" si="94"/>
        <v>6.1751438792969356E-2</v>
      </c>
      <c r="G3064" s="108">
        <f t="shared" si="95"/>
        <v>44197</v>
      </c>
    </row>
    <row r="3065" spans="1:7" x14ac:dyDescent="0.35">
      <c r="A3065" s="72" t="s">
        <v>744</v>
      </c>
      <c r="B3065" s="72" t="s">
        <v>745</v>
      </c>
      <c r="C3065" s="72" t="s">
        <v>1091</v>
      </c>
      <c r="D3065" s="72">
        <f>SUMIFS('Comm_vacancy-LA_data'!E:E,'Comm_vacancy-LA_data'!$D:$D,'Comm_vacancy-inputs_1'!$C3065,'Comm_vacancy-LA_data'!$B:$B,'Comm_vacancy-inputs_1'!$B3065)</f>
        <v>6425</v>
      </c>
      <c r="E3065" s="72">
        <f>SUMIFS('Comm_vacancy-LA_data'!F:F,'Comm_vacancy-LA_data'!$D:$D,'Comm_vacancy-inputs_1'!$C3065,'Comm_vacancy-LA_data'!$B:$B,'Comm_vacancy-inputs_1'!$B3065)</f>
        <v>379</v>
      </c>
      <c r="F3065" s="132">
        <f t="shared" si="94"/>
        <v>5.8988326848249027E-2</v>
      </c>
      <c r="G3065" s="108">
        <f t="shared" si="95"/>
        <v>44105</v>
      </c>
    </row>
    <row r="3066" spans="1:7" x14ac:dyDescent="0.35">
      <c r="A3066" s="72" t="s">
        <v>744</v>
      </c>
      <c r="B3066" s="72" t="s">
        <v>745</v>
      </c>
      <c r="C3066" s="72" t="s">
        <v>1092</v>
      </c>
      <c r="D3066" s="72">
        <f>SUMIFS('Comm_vacancy-LA_data'!E:E,'Comm_vacancy-LA_data'!$D:$D,'Comm_vacancy-inputs_1'!$C3066,'Comm_vacancy-LA_data'!$B:$B,'Comm_vacancy-inputs_1'!$B3066)</f>
        <v>6375</v>
      </c>
      <c r="E3066" s="72">
        <f>SUMIFS('Comm_vacancy-LA_data'!F:F,'Comm_vacancy-LA_data'!$D:$D,'Comm_vacancy-inputs_1'!$C3066,'Comm_vacancy-LA_data'!$B:$B,'Comm_vacancy-inputs_1'!$B3066)</f>
        <v>385</v>
      </c>
      <c r="F3066" s="132">
        <f t="shared" si="94"/>
        <v>6.03921568627451E-2</v>
      </c>
      <c r="G3066" s="108">
        <f t="shared" si="95"/>
        <v>44013</v>
      </c>
    </row>
    <row r="3067" spans="1:7" x14ac:dyDescent="0.35">
      <c r="A3067" s="72" t="s">
        <v>744</v>
      </c>
      <c r="B3067" s="72" t="s">
        <v>745</v>
      </c>
      <c r="C3067" s="72" t="s">
        <v>1093</v>
      </c>
      <c r="D3067" s="72">
        <f>SUMIFS('Comm_vacancy-LA_data'!E:E,'Comm_vacancy-LA_data'!$D:$D,'Comm_vacancy-inputs_1'!$C3067,'Comm_vacancy-LA_data'!$B:$B,'Comm_vacancy-inputs_1'!$B3067)</f>
        <v>6347</v>
      </c>
      <c r="E3067" s="72">
        <f>SUMIFS('Comm_vacancy-LA_data'!F:F,'Comm_vacancy-LA_data'!$D:$D,'Comm_vacancy-inputs_1'!$C3067,'Comm_vacancy-LA_data'!$B:$B,'Comm_vacancy-inputs_1'!$B3067)</f>
        <v>370</v>
      </c>
      <c r="F3067" s="132">
        <f t="shared" si="94"/>
        <v>5.8295257602016703E-2</v>
      </c>
      <c r="G3067" s="108">
        <f t="shared" si="95"/>
        <v>43922</v>
      </c>
    </row>
    <row r="3068" spans="1:7" x14ac:dyDescent="0.35">
      <c r="A3068" s="72" t="s">
        <v>744</v>
      </c>
      <c r="B3068" s="72" t="s">
        <v>745</v>
      </c>
      <c r="C3068" s="72" t="s">
        <v>1094</v>
      </c>
      <c r="D3068" s="72">
        <f>SUMIFS('Comm_vacancy-LA_data'!E:E,'Comm_vacancy-LA_data'!$D:$D,'Comm_vacancy-inputs_1'!$C3068,'Comm_vacancy-LA_data'!$B:$B,'Comm_vacancy-inputs_1'!$B3068)</f>
        <v>6262</v>
      </c>
      <c r="E3068" s="72">
        <f>SUMIFS('Comm_vacancy-LA_data'!F:F,'Comm_vacancy-LA_data'!$D:$D,'Comm_vacancy-inputs_1'!$C3068,'Comm_vacancy-LA_data'!$B:$B,'Comm_vacancy-inputs_1'!$B3068)</f>
        <v>312</v>
      </c>
      <c r="F3068" s="132">
        <f t="shared" si="94"/>
        <v>4.9824337272436924E-2</v>
      </c>
      <c r="G3068" s="108">
        <f t="shared" si="95"/>
        <v>43831</v>
      </c>
    </row>
    <row r="3069" spans="1:7" x14ac:dyDescent="0.35">
      <c r="A3069" s="72" t="s">
        <v>744</v>
      </c>
      <c r="B3069" s="72" t="s">
        <v>745</v>
      </c>
      <c r="C3069" s="72" t="s">
        <v>1095</v>
      </c>
      <c r="D3069" s="72">
        <f>SUMIFS('Comm_vacancy-LA_data'!E:E,'Comm_vacancy-LA_data'!$D:$D,'Comm_vacancy-inputs_1'!$C3069,'Comm_vacancy-LA_data'!$B:$B,'Comm_vacancy-inputs_1'!$B3069)</f>
        <v>6223</v>
      </c>
      <c r="E3069" s="72">
        <f>SUMIFS('Comm_vacancy-LA_data'!F:F,'Comm_vacancy-LA_data'!$D:$D,'Comm_vacancy-inputs_1'!$C3069,'Comm_vacancy-LA_data'!$B:$B,'Comm_vacancy-inputs_1'!$B3069)</f>
        <v>334</v>
      </c>
      <c r="F3069" s="132">
        <f t="shared" si="94"/>
        <v>5.367186244576571E-2</v>
      </c>
      <c r="G3069" s="108">
        <f t="shared" si="95"/>
        <v>43739</v>
      </c>
    </row>
    <row r="3070" spans="1:7" x14ac:dyDescent="0.35">
      <c r="A3070" s="72" t="s">
        <v>744</v>
      </c>
      <c r="B3070" s="72" t="s">
        <v>745</v>
      </c>
      <c r="C3070" s="72" t="s">
        <v>1096</v>
      </c>
      <c r="D3070" s="72">
        <f>SUMIFS('Comm_vacancy-LA_data'!E:E,'Comm_vacancy-LA_data'!$D:$D,'Comm_vacancy-inputs_1'!$C3070,'Comm_vacancy-LA_data'!$B:$B,'Comm_vacancy-inputs_1'!$B3070)</f>
        <v>6198</v>
      </c>
      <c r="E3070" s="72">
        <f>SUMIFS('Comm_vacancy-LA_data'!F:F,'Comm_vacancy-LA_data'!$D:$D,'Comm_vacancy-inputs_1'!$C3070,'Comm_vacancy-LA_data'!$B:$B,'Comm_vacancy-inputs_1'!$B3070)</f>
        <v>340</v>
      </c>
      <c r="F3070" s="132">
        <f t="shared" si="94"/>
        <v>5.4856405292029689E-2</v>
      </c>
      <c r="G3070" s="108">
        <f t="shared" si="95"/>
        <v>43647</v>
      </c>
    </row>
    <row r="3071" spans="1:7" x14ac:dyDescent="0.35">
      <c r="A3071" s="72" t="s">
        <v>744</v>
      </c>
      <c r="B3071" s="72" t="s">
        <v>745</v>
      </c>
      <c r="C3071" s="72" t="s">
        <v>1097</v>
      </c>
      <c r="D3071" s="72">
        <f>SUMIFS('Comm_vacancy-LA_data'!E:E,'Comm_vacancy-LA_data'!$D:$D,'Comm_vacancy-inputs_1'!$C3071,'Comm_vacancy-LA_data'!$B:$B,'Comm_vacancy-inputs_1'!$B3071)</f>
        <v>6200</v>
      </c>
      <c r="E3071" s="72">
        <f>SUMIFS('Comm_vacancy-LA_data'!F:F,'Comm_vacancy-LA_data'!$D:$D,'Comm_vacancy-inputs_1'!$C3071,'Comm_vacancy-LA_data'!$B:$B,'Comm_vacancy-inputs_1'!$B3071)</f>
        <v>286</v>
      </c>
      <c r="F3071" s="132">
        <f t="shared" si="94"/>
        <v>4.6129032258064515E-2</v>
      </c>
      <c r="G3071" s="108">
        <f t="shared" si="95"/>
        <v>43556</v>
      </c>
    </row>
    <row r="3072" spans="1:7" x14ac:dyDescent="0.35">
      <c r="A3072" s="72" t="s">
        <v>744</v>
      </c>
      <c r="B3072" s="72" t="s">
        <v>745</v>
      </c>
      <c r="C3072" s="72" t="s">
        <v>1098</v>
      </c>
      <c r="D3072" s="72">
        <f>SUMIFS('Comm_vacancy-LA_data'!E:E,'Comm_vacancy-LA_data'!$D:$D,'Comm_vacancy-inputs_1'!$C3072,'Comm_vacancy-LA_data'!$B:$B,'Comm_vacancy-inputs_1'!$B3072)</f>
        <v>6104</v>
      </c>
      <c r="E3072" s="72">
        <f>SUMIFS('Comm_vacancy-LA_data'!F:F,'Comm_vacancy-LA_data'!$D:$D,'Comm_vacancy-inputs_1'!$C3072,'Comm_vacancy-LA_data'!$B:$B,'Comm_vacancy-inputs_1'!$B3072)</f>
        <v>204</v>
      </c>
      <c r="F3072" s="132">
        <f t="shared" si="94"/>
        <v>3.3420707732634336E-2</v>
      </c>
      <c r="G3072" s="108">
        <f t="shared" si="95"/>
        <v>43466</v>
      </c>
    </row>
    <row r="3073" spans="1:7" x14ac:dyDescent="0.35">
      <c r="A3073" s="72" t="s">
        <v>744</v>
      </c>
      <c r="B3073" s="72" t="s">
        <v>745</v>
      </c>
      <c r="C3073" s="72" t="s">
        <v>1099</v>
      </c>
      <c r="D3073" s="72">
        <f>SUMIFS('Comm_vacancy-LA_data'!E:E,'Comm_vacancy-LA_data'!$D:$D,'Comm_vacancy-inputs_1'!$C3073,'Comm_vacancy-LA_data'!$B:$B,'Comm_vacancy-inputs_1'!$B3073)</f>
        <v>6301</v>
      </c>
      <c r="E3073" s="72">
        <f>SUMIFS('Comm_vacancy-LA_data'!F:F,'Comm_vacancy-LA_data'!$D:$D,'Comm_vacancy-inputs_1'!$C3073,'Comm_vacancy-LA_data'!$B:$B,'Comm_vacancy-inputs_1'!$B3073)</f>
        <v>228</v>
      </c>
      <c r="F3073" s="132">
        <f t="shared" si="94"/>
        <v>3.6184732582129821E-2</v>
      </c>
      <c r="G3073" s="108">
        <f t="shared" si="95"/>
        <v>43374</v>
      </c>
    </row>
    <row r="3074" spans="1:7" x14ac:dyDescent="0.35">
      <c r="A3074" s="72" t="s">
        <v>746</v>
      </c>
      <c r="B3074" s="72" t="s">
        <v>747</v>
      </c>
      <c r="C3074" s="72" t="s">
        <v>1088</v>
      </c>
      <c r="D3074" s="72">
        <f>SUMIFS('Comm_vacancy-LA_data'!E:E,'Comm_vacancy-LA_data'!$D:$D,'Comm_vacancy-inputs_1'!$C3074,'Comm_vacancy-LA_data'!$B:$B,'Comm_vacancy-inputs_1'!$B3074)</f>
        <v>5392</v>
      </c>
      <c r="E3074" s="72">
        <f>SUMIFS('Comm_vacancy-LA_data'!F:F,'Comm_vacancy-LA_data'!$D:$D,'Comm_vacancy-inputs_1'!$C3074,'Comm_vacancy-LA_data'!$B:$B,'Comm_vacancy-inputs_1'!$B3074)</f>
        <v>121</v>
      </c>
      <c r="F3074" s="132">
        <f t="shared" si="94"/>
        <v>2.2440652818991099E-2</v>
      </c>
      <c r="G3074" s="108">
        <f t="shared" si="95"/>
        <v>44378</v>
      </c>
    </row>
    <row r="3075" spans="1:7" x14ac:dyDescent="0.35">
      <c r="A3075" s="72" t="s">
        <v>746</v>
      </c>
      <c r="B3075" s="72" t="s">
        <v>747</v>
      </c>
      <c r="C3075" s="72" t="s">
        <v>1089</v>
      </c>
      <c r="D3075" s="72">
        <f>SUMIFS('Comm_vacancy-LA_data'!E:E,'Comm_vacancy-LA_data'!$D:$D,'Comm_vacancy-inputs_1'!$C3075,'Comm_vacancy-LA_data'!$B:$B,'Comm_vacancy-inputs_1'!$B3075)</f>
        <v>5410</v>
      </c>
      <c r="E3075" s="72">
        <f>SUMIFS('Comm_vacancy-LA_data'!F:F,'Comm_vacancy-LA_data'!$D:$D,'Comm_vacancy-inputs_1'!$C3075,'Comm_vacancy-LA_data'!$B:$B,'Comm_vacancy-inputs_1'!$B3075)</f>
        <v>121</v>
      </c>
      <c r="F3075" s="132">
        <f t="shared" ref="F3075:F3138" si="96">IF(E3075&lt;&gt;0,E3075/D3075,"-")</f>
        <v>2.2365988909426988E-2</v>
      </c>
      <c r="G3075" s="108">
        <f t="shared" ref="G3075:G3138" si="97">DATE(LEFT(C3075,4),RIGHT(LEFT(C3075,7),2),1)</f>
        <v>44287</v>
      </c>
    </row>
    <row r="3076" spans="1:7" x14ac:dyDescent="0.35">
      <c r="A3076" s="72" t="s">
        <v>746</v>
      </c>
      <c r="B3076" s="72" t="s">
        <v>747</v>
      </c>
      <c r="C3076" s="72" t="s">
        <v>1090</v>
      </c>
      <c r="D3076" s="72">
        <f>SUMIFS('Comm_vacancy-LA_data'!E:E,'Comm_vacancy-LA_data'!$D:$D,'Comm_vacancy-inputs_1'!$C3076,'Comm_vacancy-LA_data'!$B:$B,'Comm_vacancy-inputs_1'!$B3076)</f>
        <v>5410</v>
      </c>
      <c r="E3076" s="72">
        <f>SUMIFS('Comm_vacancy-LA_data'!F:F,'Comm_vacancy-LA_data'!$D:$D,'Comm_vacancy-inputs_1'!$C3076,'Comm_vacancy-LA_data'!$B:$B,'Comm_vacancy-inputs_1'!$B3076)</f>
        <v>121</v>
      </c>
      <c r="F3076" s="132">
        <f t="shared" si="96"/>
        <v>2.2365988909426988E-2</v>
      </c>
      <c r="G3076" s="108">
        <f t="shared" si="97"/>
        <v>44197</v>
      </c>
    </row>
    <row r="3077" spans="1:7" x14ac:dyDescent="0.35">
      <c r="A3077" s="72" t="s">
        <v>746</v>
      </c>
      <c r="B3077" s="72" t="s">
        <v>747</v>
      </c>
      <c r="C3077" s="72" t="s">
        <v>1091</v>
      </c>
      <c r="D3077" s="72">
        <f>SUMIFS('Comm_vacancy-LA_data'!E:E,'Comm_vacancy-LA_data'!$D:$D,'Comm_vacancy-inputs_1'!$C3077,'Comm_vacancy-LA_data'!$B:$B,'Comm_vacancy-inputs_1'!$B3077)</f>
        <v>5391</v>
      </c>
      <c r="E3077" s="72">
        <f>SUMIFS('Comm_vacancy-LA_data'!F:F,'Comm_vacancy-LA_data'!$D:$D,'Comm_vacancy-inputs_1'!$C3077,'Comm_vacancy-LA_data'!$B:$B,'Comm_vacancy-inputs_1'!$B3077)</f>
        <v>124</v>
      </c>
      <c r="F3077" s="132">
        <f t="shared" si="96"/>
        <v>2.3001298460396957E-2</v>
      </c>
      <c r="G3077" s="108">
        <f t="shared" si="97"/>
        <v>44105</v>
      </c>
    </row>
    <row r="3078" spans="1:7" x14ac:dyDescent="0.35">
      <c r="A3078" s="72" t="s">
        <v>746</v>
      </c>
      <c r="B3078" s="72" t="s">
        <v>747</v>
      </c>
      <c r="C3078" s="72" t="s">
        <v>1092</v>
      </c>
      <c r="D3078" s="72">
        <f>SUMIFS('Comm_vacancy-LA_data'!E:E,'Comm_vacancy-LA_data'!$D:$D,'Comm_vacancy-inputs_1'!$C3078,'Comm_vacancy-LA_data'!$B:$B,'Comm_vacancy-inputs_1'!$B3078)</f>
        <v>5372</v>
      </c>
      <c r="E3078" s="72">
        <f>SUMIFS('Comm_vacancy-LA_data'!F:F,'Comm_vacancy-LA_data'!$D:$D,'Comm_vacancy-inputs_1'!$C3078,'Comm_vacancy-LA_data'!$B:$B,'Comm_vacancy-inputs_1'!$B3078)</f>
        <v>125</v>
      </c>
      <c r="F3078" s="132">
        <f t="shared" si="96"/>
        <v>2.3268801191362622E-2</v>
      </c>
      <c r="G3078" s="108">
        <f t="shared" si="97"/>
        <v>44013</v>
      </c>
    </row>
    <row r="3079" spans="1:7" x14ac:dyDescent="0.35">
      <c r="A3079" s="72" t="s">
        <v>746</v>
      </c>
      <c r="B3079" s="72" t="s">
        <v>747</v>
      </c>
      <c r="C3079" s="72" t="s">
        <v>1093</v>
      </c>
      <c r="D3079" s="72">
        <f>SUMIFS('Comm_vacancy-LA_data'!E:E,'Comm_vacancy-LA_data'!$D:$D,'Comm_vacancy-inputs_1'!$C3079,'Comm_vacancy-LA_data'!$B:$B,'Comm_vacancy-inputs_1'!$B3079)</f>
        <v>5290</v>
      </c>
      <c r="E3079" s="72">
        <f>SUMIFS('Comm_vacancy-LA_data'!F:F,'Comm_vacancy-LA_data'!$D:$D,'Comm_vacancy-inputs_1'!$C3079,'Comm_vacancy-LA_data'!$B:$B,'Comm_vacancy-inputs_1'!$B3079)</f>
        <v>69</v>
      </c>
      <c r="F3079" s="132">
        <f t="shared" si="96"/>
        <v>1.3043478260869565E-2</v>
      </c>
      <c r="G3079" s="108">
        <f t="shared" si="97"/>
        <v>43922</v>
      </c>
    </row>
    <row r="3080" spans="1:7" x14ac:dyDescent="0.35">
      <c r="A3080" s="72" t="s">
        <v>746</v>
      </c>
      <c r="B3080" s="72" t="s">
        <v>747</v>
      </c>
      <c r="C3080" s="72" t="s">
        <v>1094</v>
      </c>
      <c r="D3080" s="72">
        <f>SUMIFS('Comm_vacancy-LA_data'!E:E,'Comm_vacancy-LA_data'!$D:$D,'Comm_vacancy-inputs_1'!$C3080,'Comm_vacancy-LA_data'!$B:$B,'Comm_vacancy-inputs_1'!$B3080)</f>
        <v>5261</v>
      </c>
      <c r="E3080" s="72">
        <f>SUMIFS('Comm_vacancy-LA_data'!F:F,'Comm_vacancy-LA_data'!$D:$D,'Comm_vacancy-inputs_1'!$C3080,'Comm_vacancy-LA_data'!$B:$B,'Comm_vacancy-inputs_1'!$B3080)</f>
        <v>73</v>
      </c>
      <c r="F3080" s="132">
        <f t="shared" si="96"/>
        <v>1.3875689032503326E-2</v>
      </c>
      <c r="G3080" s="108">
        <f t="shared" si="97"/>
        <v>43831</v>
      </c>
    </row>
    <row r="3081" spans="1:7" x14ac:dyDescent="0.35">
      <c r="A3081" s="72" t="s">
        <v>746</v>
      </c>
      <c r="B3081" s="72" t="s">
        <v>747</v>
      </c>
      <c r="C3081" s="72" t="s">
        <v>1095</v>
      </c>
      <c r="D3081" s="72">
        <f>SUMIFS('Comm_vacancy-LA_data'!E:E,'Comm_vacancy-LA_data'!$D:$D,'Comm_vacancy-inputs_1'!$C3081,'Comm_vacancy-LA_data'!$B:$B,'Comm_vacancy-inputs_1'!$B3081)</f>
        <v>5196</v>
      </c>
      <c r="E3081" s="72">
        <f>SUMIFS('Comm_vacancy-LA_data'!F:F,'Comm_vacancy-LA_data'!$D:$D,'Comm_vacancy-inputs_1'!$C3081,'Comm_vacancy-LA_data'!$B:$B,'Comm_vacancy-inputs_1'!$B3081)</f>
        <v>74</v>
      </c>
      <c r="F3081" s="132">
        <f t="shared" si="96"/>
        <v>1.424172440338722E-2</v>
      </c>
      <c r="G3081" s="108">
        <f t="shared" si="97"/>
        <v>43739</v>
      </c>
    </row>
    <row r="3082" spans="1:7" x14ac:dyDescent="0.35">
      <c r="A3082" s="72" t="s">
        <v>746</v>
      </c>
      <c r="B3082" s="72" t="s">
        <v>747</v>
      </c>
      <c r="C3082" s="72" t="s">
        <v>1096</v>
      </c>
      <c r="D3082" s="72">
        <f>SUMIFS('Comm_vacancy-LA_data'!E:E,'Comm_vacancy-LA_data'!$D:$D,'Comm_vacancy-inputs_1'!$C3082,'Comm_vacancy-LA_data'!$B:$B,'Comm_vacancy-inputs_1'!$B3082)</f>
        <v>5141</v>
      </c>
      <c r="E3082" s="72">
        <f>SUMIFS('Comm_vacancy-LA_data'!F:F,'Comm_vacancy-LA_data'!$D:$D,'Comm_vacancy-inputs_1'!$C3082,'Comm_vacancy-LA_data'!$B:$B,'Comm_vacancy-inputs_1'!$B3082)</f>
        <v>74</v>
      </c>
      <c r="F3082" s="132">
        <f t="shared" si="96"/>
        <v>1.4394086753549893E-2</v>
      </c>
      <c r="G3082" s="108">
        <f t="shared" si="97"/>
        <v>43647</v>
      </c>
    </row>
    <row r="3083" spans="1:7" x14ac:dyDescent="0.35">
      <c r="A3083" s="72" t="s">
        <v>746</v>
      </c>
      <c r="B3083" s="72" t="s">
        <v>747</v>
      </c>
      <c r="C3083" s="72" t="s">
        <v>1097</v>
      </c>
      <c r="D3083" s="72">
        <f>SUMIFS('Comm_vacancy-LA_data'!E:E,'Comm_vacancy-LA_data'!$D:$D,'Comm_vacancy-inputs_1'!$C3083,'Comm_vacancy-LA_data'!$B:$B,'Comm_vacancy-inputs_1'!$B3083)</f>
        <v>5130</v>
      </c>
      <c r="E3083" s="72">
        <f>SUMIFS('Comm_vacancy-LA_data'!F:F,'Comm_vacancy-LA_data'!$D:$D,'Comm_vacancy-inputs_1'!$C3083,'Comm_vacancy-LA_data'!$B:$B,'Comm_vacancy-inputs_1'!$B3083)</f>
        <v>64</v>
      </c>
      <c r="F3083" s="132">
        <f t="shared" si="96"/>
        <v>1.2475633528265107E-2</v>
      </c>
      <c r="G3083" s="108">
        <f t="shared" si="97"/>
        <v>43556</v>
      </c>
    </row>
    <row r="3084" spans="1:7" x14ac:dyDescent="0.35">
      <c r="A3084" s="72" t="s">
        <v>746</v>
      </c>
      <c r="B3084" s="72" t="s">
        <v>747</v>
      </c>
      <c r="C3084" s="72" t="s">
        <v>1098</v>
      </c>
      <c r="D3084" s="72">
        <f>SUMIFS('Comm_vacancy-LA_data'!E:E,'Comm_vacancy-LA_data'!$D:$D,'Comm_vacancy-inputs_1'!$C3084,'Comm_vacancy-LA_data'!$B:$B,'Comm_vacancy-inputs_1'!$B3084)</f>
        <v>5032</v>
      </c>
      <c r="E3084" s="72">
        <f>SUMIFS('Comm_vacancy-LA_data'!F:F,'Comm_vacancy-LA_data'!$D:$D,'Comm_vacancy-inputs_1'!$C3084,'Comm_vacancy-LA_data'!$B:$B,'Comm_vacancy-inputs_1'!$B3084)</f>
        <v>63</v>
      </c>
      <c r="F3084" s="132">
        <f t="shared" si="96"/>
        <v>1.2519872813990461E-2</v>
      </c>
      <c r="G3084" s="108">
        <f t="shared" si="97"/>
        <v>43466</v>
      </c>
    </row>
    <row r="3085" spans="1:7" x14ac:dyDescent="0.35">
      <c r="A3085" s="72" t="s">
        <v>746</v>
      </c>
      <c r="B3085" s="72" t="s">
        <v>747</v>
      </c>
      <c r="C3085" s="72" t="s">
        <v>1099</v>
      </c>
      <c r="D3085" s="72">
        <f>SUMIFS('Comm_vacancy-LA_data'!E:E,'Comm_vacancy-LA_data'!$D:$D,'Comm_vacancy-inputs_1'!$C3085,'Comm_vacancy-LA_data'!$B:$B,'Comm_vacancy-inputs_1'!$B3085)</f>
        <v>5190</v>
      </c>
      <c r="E3085" s="72">
        <f>SUMIFS('Comm_vacancy-LA_data'!F:F,'Comm_vacancy-LA_data'!$D:$D,'Comm_vacancy-inputs_1'!$C3085,'Comm_vacancy-LA_data'!$B:$B,'Comm_vacancy-inputs_1'!$B3085)</f>
        <v>55</v>
      </c>
      <c r="F3085" s="132">
        <f t="shared" si="96"/>
        <v>1.0597302504816955E-2</v>
      </c>
      <c r="G3085" s="108">
        <f t="shared" si="97"/>
        <v>43374</v>
      </c>
    </row>
    <row r="3086" spans="1:7" x14ac:dyDescent="0.35">
      <c r="A3086" s="72" t="s">
        <v>748</v>
      </c>
      <c r="B3086" s="72" t="s">
        <v>749</v>
      </c>
      <c r="C3086" s="72" t="s">
        <v>1088</v>
      </c>
      <c r="D3086" s="72">
        <f>SUMIFS('Comm_vacancy-LA_data'!E:E,'Comm_vacancy-LA_data'!$D:$D,'Comm_vacancy-inputs_1'!$C3086,'Comm_vacancy-LA_data'!$B:$B,'Comm_vacancy-inputs_1'!$B3086)</f>
        <v>2358</v>
      </c>
      <c r="E3086" s="72">
        <f>SUMIFS('Comm_vacancy-LA_data'!F:F,'Comm_vacancy-LA_data'!$D:$D,'Comm_vacancy-inputs_1'!$C3086,'Comm_vacancy-LA_data'!$B:$B,'Comm_vacancy-inputs_1'!$B3086)</f>
        <v>153</v>
      </c>
      <c r="F3086" s="132">
        <f t="shared" si="96"/>
        <v>6.4885496183206104E-2</v>
      </c>
      <c r="G3086" s="108">
        <f t="shared" si="97"/>
        <v>44378</v>
      </c>
    </row>
    <row r="3087" spans="1:7" x14ac:dyDescent="0.35">
      <c r="A3087" s="72" t="s">
        <v>748</v>
      </c>
      <c r="B3087" s="72" t="s">
        <v>749</v>
      </c>
      <c r="C3087" s="72" t="s">
        <v>1089</v>
      </c>
      <c r="D3087" s="72">
        <f>SUMIFS('Comm_vacancy-LA_data'!E:E,'Comm_vacancy-LA_data'!$D:$D,'Comm_vacancy-inputs_1'!$C3087,'Comm_vacancy-LA_data'!$B:$B,'Comm_vacancy-inputs_1'!$B3087)</f>
        <v>2364</v>
      </c>
      <c r="E3087" s="72">
        <f>SUMIFS('Comm_vacancy-LA_data'!F:F,'Comm_vacancy-LA_data'!$D:$D,'Comm_vacancy-inputs_1'!$C3087,'Comm_vacancy-LA_data'!$B:$B,'Comm_vacancy-inputs_1'!$B3087)</f>
        <v>155</v>
      </c>
      <c r="F3087" s="132">
        <f t="shared" si="96"/>
        <v>6.5566835871404397E-2</v>
      </c>
      <c r="G3087" s="108">
        <f t="shared" si="97"/>
        <v>44287</v>
      </c>
    </row>
    <row r="3088" spans="1:7" x14ac:dyDescent="0.35">
      <c r="A3088" s="72" t="s">
        <v>748</v>
      </c>
      <c r="B3088" s="72" t="s">
        <v>749</v>
      </c>
      <c r="C3088" s="72" t="s">
        <v>1090</v>
      </c>
      <c r="D3088" s="72">
        <f>SUMIFS('Comm_vacancy-LA_data'!E:E,'Comm_vacancy-LA_data'!$D:$D,'Comm_vacancy-inputs_1'!$C3088,'Comm_vacancy-LA_data'!$B:$B,'Comm_vacancy-inputs_1'!$B3088)</f>
        <v>2354</v>
      </c>
      <c r="E3088" s="72">
        <f>SUMIFS('Comm_vacancy-LA_data'!F:F,'Comm_vacancy-LA_data'!$D:$D,'Comm_vacancy-inputs_1'!$C3088,'Comm_vacancy-LA_data'!$B:$B,'Comm_vacancy-inputs_1'!$B3088)</f>
        <v>161</v>
      </c>
      <c r="F3088" s="132">
        <f t="shared" si="96"/>
        <v>6.8394222599830079E-2</v>
      </c>
      <c r="G3088" s="108">
        <f t="shared" si="97"/>
        <v>44197</v>
      </c>
    </row>
    <row r="3089" spans="1:7" x14ac:dyDescent="0.35">
      <c r="A3089" s="72" t="s">
        <v>748</v>
      </c>
      <c r="B3089" s="72" t="s">
        <v>749</v>
      </c>
      <c r="C3089" s="72" t="s">
        <v>1091</v>
      </c>
      <c r="D3089" s="72">
        <f>SUMIFS('Comm_vacancy-LA_data'!E:E,'Comm_vacancy-LA_data'!$D:$D,'Comm_vacancy-inputs_1'!$C3089,'Comm_vacancy-LA_data'!$B:$B,'Comm_vacancy-inputs_1'!$B3089)</f>
        <v>2342</v>
      </c>
      <c r="E3089" s="72">
        <f>SUMIFS('Comm_vacancy-LA_data'!F:F,'Comm_vacancy-LA_data'!$D:$D,'Comm_vacancy-inputs_1'!$C3089,'Comm_vacancy-LA_data'!$B:$B,'Comm_vacancy-inputs_1'!$B3089)</f>
        <v>161</v>
      </c>
      <c r="F3089" s="132">
        <f t="shared" si="96"/>
        <v>6.8744662681468824E-2</v>
      </c>
      <c r="G3089" s="108">
        <f t="shared" si="97"/>
        <v>44105</v>
      </c>
    </row>
    <row r="3090" spans="1:7" x14ac:dyDescent="0.35">
      <c r="A3090" s="72" t="s">
        <v>748</v>
      </c>
      <c r="B3090" s="72" t="s">
        <v>749</v>
      </c>
      <c r="C3090" s="72" t="s">
        <v>1092</v>
      </c>
      <c r="D3090" s="72">
        <f>SUMIFS('Comm_vacancy-LA_data'!E:E,'Comm_vacancy-LA_data'!$D:$D,'Comm_vacancy-inputs_1'!$C3090,'Comm_vacancy-LA_data'!$B:$B,'Comm_vacancy-inputs_1'!$B3090)</f>
        <v>2348</v>
      </c>
      <c r="E3090" s="72">
        <f>SUMIFS('Comm_vacancy-LA_data'!F:F,'Comm_vacancy-LA_data'!$D:$D,'Comm_vacancy-inputs_1'!$C3090,'Comm_vacancy-LA_data'!$B:$B,'Comm_vacancy-inputs_1'!$B3090)</f>
        <v>165</v>
      </c>
      <c r="F3090" s="132">
        <f t="shared" si="96"/>
        <v>7.0272572402044292E-2</v>
      </c>
      <c r="G3090" s="108">
        <f t="shared" si="97"/>
        <v>44013</v>
      </c>
    </row>
    <row r="3091" spans="1:7" x14ac:dyDescent="0.35">
      <c r="A3091" s="72" t="s">
        <v>748</v>
      </c>
      <c r="B3091" s="72" t="s">
        <v>749</v>
      </c>
      <c r="C3091" s="72" t="s">
        <v>1093</v>
      </c>
      <c r="D3091" s="72">
        <f>SUMIFS('Comm_vacancy-LA_data'!E:E,'Comm_vacancy-LA_data'!$D:$D,'Comm_vacancy-inputs_1'!$C3091,'Comm_vacancy-LA_data'!$B:$B,'Comm_vacancy-inputs_1'!$B3091)</f>
        <v>2326</v>
      </c>
      <c r="E3091" s="72">
        <f>SUMIFS('Comm_vacancy-LA_data'!F:F,'Comm_vacancy-LA_data'!$D:$D,'Comm_vacancy-inputs_1'!$C3091,'Comm_vacancy-LA_data'!$B:$B,'Comm_vacancy-inputs_1'!$B3091)</f>
        <v>167</v>
      </c>
      <c r="F3091" s="132">
        <f t="shared" si="96"/>
        <v>7.1797076526225273E-2</v>
      </c>
      <c r="G3091" s="108">
        <f t="shared" si="97"/>
        <v>43922</v>
      </c>
    </row>
    <row r="3092" spans="1:7" x14ac:dyDescent="0.35">
      <c r="A3092" s="72" t="s">
        <v>748</v>
      </c>
      <c r="B3092" s="72" t="s">
        <v>749</v>
      </c>
      <c r="C3092" s="72" t="s">
        <v>1094</v>
      </c>
      <c r="D3092" s="72">
        <f>SUMIFS('Comm_vacancy-LA_data'!E:E,'Comm_vacancy-LA_data'!$D:$D,'Comm_vacancy-inputs_1'!$C3092,'Comm_vacancy-LA_data'!$B:$B,'Comm_vacancy-inputs_1'!$B3092)</f>
        <v>2317</v>
      </c>
      <c r="E3092" s="72">
        <f>SUMIFS('Comm_vacancy-LA_data'!F:F,'Comm_vacancy-LA_data'!$D:$D,'Comm_vacancy-inputs_1'!$C3092,'Comm_vacancy-LA_data'!$B:$B,'Comm_vacancy-inputs_1'!$B3092)</f>
        <v>168</v>
      </c>
      <c r="F3092" s="132">
        <f t="shared" si="96"/>
        <v>7.2507552870090641E-2</v>
      </c>
      <c r="G3092" s="108">
        <f t="shared" si="97"/>
        <v>43831</v>
      </c>
    </row>
    <row r="3093" spans="1:7" x14ac:dyDescent="0.35">
      <c r="A3093" s="72" t="s">
        <v>748</v>
      </c>
      <c r="B3093" s="72" t="s">
        <v>749</v>
      </c>
      <c r="C3093" s="72" t="s">
        <v>1095</v>
      </c>
      <c r="D3093" s="72">
        <f>SUMIFS('Comm_vacancy-LA_data'!E:E,'Comm_vacancy-LA_data'!$D:$D,'Comm_vacancy-inputs_1'!$C3093,'Comm_vacancy-LA_data'!$B:$B,'Comm_vacancy-inputs_1'!$B3093)</f>
        <v>2293</v>
      </c>
      <c r="E3093" s="72">
        <f>SUMIFS('Comm_vacancy-LA_data'!F:F,'Comm_vacancy-LA_data'!$D:$D,'Comm_vacancy-inputs_1'!$C3093,'Comm_vacancy-LA_data'!$B:$B,'Comm_vacancy-inputs_1'!$B3093)</f>
        <v>161</v>
      </c>
      <c r="F3093" s="132">
        <f t="shared" si="96"/>
        <v>7.0213693850850412E-2</v>
      </c>
      <c r="G3093" s="108">
        <f t="shared" si="97"/>
        <v>43739</v>
      </c>
    </row>
    <row r="3094" spans="1:7" x14ac:dyDescent="0.35">
      <c r="A3094" s="72" t="s">
        <v>748</v>
      </c>
      <c r="B3094" s="72" t="s">
        <v>749</v>
      </c>
      <c r="C3094" s="72" t="s">
        <v>1096</v>
      </c>
      <c r="D3094" s="72">
        <f>SUMIFS('Comm_vacancy-LA_data'!E:E,'Comm_vacancy-LA_data'!$D:$D,'Comm_vacancy-inputs_1'!$C3094,'Comm_vacancy-LA_data'!$B:$B,'Comm_vacancy-inputs_1'!$B3094)</f>
        <v>2307</v>
      </c>
      <c r="E3094" s="72">
        <f>SUMIFS('Comm_vacancy-LA_data'!F:F,'Comm_vacancy-LA_data'!$D:$D,'Comm_vacancy-inputs_1'!$C3094,'Comm_vacancy-LA_data'!$B:$B,'Comm_vacancy-inputs_1'!$B3094)</f>
        <v>171</v>
      </c>
      <c r="F3094" s="132">
        <f t="shared" si="96"/>
        <v>7.4122236671001304E-2</v>
      </c>
      <c r="G3094" s="108">
        <f t="shared" si="97"/>
        <v>43647</v>
      </c>
    </row>
    <row r="3095" spans="1:7" x14ac:dyDescent="0.35">
      <c r="A3095" s="72" t="s">
        <v>748</v>
      </c>
      <c r="B3095" s="72" t="s">
        <v>749</v>
      </c>
      <c r="C3095" s="72" t="s">
        <v>1097</v>
      </c>
      <c r="D3095" s="72">
        <f>SUMIFS('Comm_vacancy-LA_data'!E:E,'Comm_vacancy-LA_data'!$D:$D,'Comm_vacancy-inputs_1'!$C3095,'Comm_vacancy-LA_data'!$B:$B,'Comm_vacancy-inputs_1'!$B3095)</f>
        <v>2309</v>
      </c>
      <c r="E3095" s="72">
        <f>SUMIFS('Comm_vacancy-LA_data'!F:F,'Comm_vacancy-LA_data'!$D:$D,'Comm_vacancy-inputs_1'!$C3095,'Comm_vacancy-LA_data'!$B:$B,'Comm_vacancy-inputs_1'!$B3095)</f>
        <v>166</v>
      </c>
      <c r="F3095" s="132">
        <f t="shared" si="96"/>
        <v>7.1892594196621917E-2</v>
      </c>
      <c r="G3095" s="108">
        <f t="shared" si="97"/>
        <v>43556</v>
      </c>
    </row>
    <row r="3096" spans="1:7" x14ac:dyDescent="0.35">
      <c r="A3096" s="72" t="s">
        <v>748</v>
      </c>
      <c r="B3096" s="72" t="s">
        <v>749</v>
      </c>
      <c r="C3096" s="72" t="s">
        <v>1098</v>
      </c>
      <c r="D3096" s="72">
        <f>SUMIFS('Comm_vacancy-LA_data'!E:E,'Comm_vacancy-LA_data'!$D:$D,'Comm_vacancy-inputs_1'!$C3096,'Comm_vacancy-LA_data'!$B:$B,'Comm_vacancy-inputs_1'!$B3096)</f>
        <v>2245</v>
      </c>
      <c r="E3096" s="72">
        <f>SUMIFS('Comm_vacancy-LA_data'!F:F,'Comm_vacancy-LA_data'!$D:$D,'Comm_vacancy-inputs_1'!$C3096,'Comm_vacancy-LA_data'!$B:$B,'Comm_vacancy-inputs_1'!$B3096)</f>
        <v>187</v>
      </c>
      <c r="F3096" s="132">
        <f t="shared" si="96"/>
        <v>8.3296213808463249E-2</v>
      </c>
      <c r="G3096" s="108">
        <f t="shared" si="97"/>
        <v>43466</v>
      </c>
    </row>
    <row r="3097" spans="1:7" x14ac:dyDescent="0.35">
      <c r="A3097" s="72" t="s">
        <v>748</v>
      </c>
      <c r="B3097" s="72" t="s">
        <v>749</v>
      </c>
      <c r="C3097" s="72" t="s">
        <v>1099</v>
      </c>
      <c r="D3097" s="72">
        <f>SUMIFS('Comm_vacancy-LA_data'!E:E,'Comm_vacancy-LA_data'!$D:$D,'Comm_vacancy-inputs_1'!$C3097,'Comm_vacancy-LA_data'!$B:$B,'Comm_vacancy-inputs_1'!$B3097)</f>
        <v>2427</v>
      </c>
      <c r="E3097" s="72">
        <f>SUMIFS('Comm_vacancy-LA_data'!F:F,'Comm_vacancy-LA_data'!$D:$D,'Comm_vacancy-inputs_1'!$C3097,'Comm_vacancy-LA_data'!$B:$B,'Comm_vacancy-inputs_1'!$B3097)</f>
        <v>219</v>
      </c>
      <c r="F3097" s="132">
        <f t="shared" si="96"/>
        <v>9.0234857849196534E-2</v>
      </c>
      <c r="G3097" s="108">
        <f t="shared" si="97"/>
        <v>43374</v>
      </c>
    </row>
    <row r="3098" spans="1:7" x14ac:dyDescent="0.35">
      <c r="A3098" s="72" t="s">
        <v>750</v>
      </c>
      <c r="B3098" s="72" t="s">
        <v>751</v>
      </c>
      <c r="C3098" s="72" t="s">
        <v>1088</v>
      </c>
      <c r="D3098" s="72">
        <f>SUMIFS('Comm_vacancy-LA_data'!E:E,'Comm_vacancy-LA_data'!$D:$D,'Comm_vacancy-inputs_1'!$C3098,'Comm_vacancy-LA_data'!$B:$B,'Comm_vacancy-inputs_1'!$B3098)</f>
        <v>3989</v>
      </c>
      <c r="E3098" s="72">
        <f>SUMIFS('Comm_vacancy-LA_data'!F:F,'Comm_vacancy-LA_data'!$D:$D,'Comm_vacancy-inputs_1'!$C3098,'Comm_vacancy-LA_data'!$B:$B,'Comm_vacancy-inputs_1'!$B3098)</f>
        <v>76</v>
      </c>
      <c r="F3098" s="132">
        <f t="shared" si="96"/>
        <v>1.9052394083730259E-2</v>
      </c>
      <c r="G3098" s="108">
        <f t="shared" si="97"/>
        <v>44378</v>
      </c>
    </row>
    <row r="3099" spans="1:7" x14ac:dyDescent="0.35">
      <c r="A3099" s="72" t="s">
        <v>750</v>
      </c>
      <c r="B3099" s="72" t="s">
        <v>751</v>
      </c>
      <c r="C3099" s="72" t="s">
        <v>1089</v>
      </c>
      <c r="D3099" s="72">
        <f>SUMIFS('Comm_vacancy-LA_data'!E:E,'Comm_vacancy-LA_data'!$D:$D,'Comm_vacancy-inputs_1'!$C3099,'Comm_vacancy-LA_data'!$B:$B,'Comm_vacancy-inputs_1'!$B3099)</f>
        <v>3974</v>
      </c>
      <c r="E3099" s="72">
        <f>SUMIFS('Comm_vacancy-LA_data'!F:F,'Comm_vacancy-LA_data'!$D:$D,'Comm_vacancy-inputs_1'!$C3099,'Comm_vacancy-LA_data'!$B:$B,'Comm_vacancy-inputs_1'!$B3099)</f>
        <v>72</v>
      </c>
      <c r="F3099" s="132">
        <f t="shared" si="96"/>
        <v>1.8117765475591345E-2</v>
      </c>
      <c r="G3099" s="108">
        <f t="shared" si="97"/>
        <v>44287</v>
      </c>
    </row>
    <row r="3100" spans="1:7" x14ac:dyDescent="0.35">
      <c r="A3100" s="72" t="s">
        <v>750</v>
      </c>
      <c r="B3100" s="72" t="s">
        <v>751</v>
      </c>
      <c r="C3100" s="72" t="s">
        <v>1090</v>
      </c>
      <c r="D3100" s="72">
        <f>SUMIFS('Comm_vacancy-LA_data'!E:E,'Comm_vacancy-LA_data'!$D:$D,'Comm_vacancy-inputs_1'!$C3100,'Comm_vacancy-LA_data'!$B:$B,'Comm_vacancy-inputs_1'!$B3100)</f>
        <v>3978</v>
      </c>
      <c r="E3100" s="72">
        <f>SUMIFS('Comm_vacancy-LA_data'!F:F,'Comm_vacancy-LA_data'!$D:$D,'Comm_vacancy-inputs_1'!$C3100,'Comm_vacancy-LA_data'!$B:$B,'Comm_vacancy-inputs_1'!$B3100)</f>
        <v>87</v>
      </c>
      <c r="F3100" s="132">
        <f t="shared" si="96"/>
        <v>2.1870286576168928E-2</v>
      </c>
      <c r="G3100" s="108">
        <f t="shared" si="97"/>
        <v>44197</v>
      </c>
    </row>
    <row r="3101" spans="1:7" x14ac:dyDescent="0.35">
      <c r="A3101" s="72" t="s">
        <v>750</v>
      </c>
      <c r="B3101" s="72" t="s">
        <v>751</v>
      </c>
      <c r="C3101" s="72" t="s">
        <v>1091</v>
      </c>
      <c r="D3101" s="72">
        <f>SUMIFS('Comm_vacancy-LA_data'!E:E,'Comm_vacancy-LA_data'!$D:$D,'Comm_vacancy-inputs_1'!$C3101,'Comm_vacancy-LA_data'!$B:$B,'Comm_vacancy-inputs_1'!$B3101)</f>
        <v>3955</v>
      </c>
      <c r="E3101" s="72">
        <f>SUMIFS('Comm_vacancy-LA_data'!F:F,'Comm_vacancy-LA_data'!$D:$D,'Comm_vacancy-inputs_1'!$C3101,'Comm_vacancy-LA_data'!$B:$B,'Comm_vacancy-inputs_1'!$B3101)</f>
        <v>207</v>
      </c>
      <c r="F3101" s="132">
        <f t="shared" si="96"/>
        <v>5.2338811630847026E-2</v>
      </c>
      <c r="G3101" s="108">
        <f t="shared" si="97"/>
        <v>44105</v>
      </c>
    </row>
    <row r="3102" spans="1:7" x14ac:dyDescent="0.35">
      <c r="A3102" s="72" t="s">
        <v>750</v>
      </c>
      <c r="B3102" s="72" t="s">
        <v>751</v>
      </c>
      <c r="C3102" s="72" t="s">
        <v>1092</v>
      </c>
      <c r="D3102" s="72">
        <f>SUMIFS('Comm_vacancy-LA_data'!E:E,'Comm_vacancy-LA_data'!$D:$D,'Comm_vacancy-inputs_1'!$C3102,'Comm_vacancy-LA_data'!$B:$B,'Comm_vacancy-inputs_1'!$B3102)</f>
        <v>3930</v>
      </c>
      <c r="E3102" s="72">
        <f>SUMIFS('Comm_vacancy-LA_data'!F:F,'Comm_vacancy-LA_data'!$D:$D,'Comm_vacancy-inputs_1'!$C3102,'Comm_vacancy-LA_data'!$B:$B,'Comm_vacancy-inputs_1'!$B3102)</f>
        <v>189</v>
      </c>
      <c r="F3102" s="132">
        <f t="shared" si="96"/>
        <v>4.8091603053435114E-2</v>
      </c>
      <c r="G3102" s="108">
        <f t="shared" si="97"/>
        <v>44013</v>
      </c>
    </row>
    <row r="3103" spans="1:7" x14ac:dyDescent="0.35">
      <c r="A3103" s="72" t="s">
        <v>750</v>
      </c>
      <c r="B3103" s="72" t="s">
        <v>751</v>
      </c>
      <c r="C3103" s="72" t="s">
        <v>1093</v>
      </c>
      <c r="D3103" s="72">
        <f>SUMIFS('Comm_vacancy-LA_data'!E:E,'Comm_vacancy-LA_data'!$D:$D,'Comm_vacancy-inputs_1'!$C3103,'Comm_vacancy-LA_data'!$B:$B,'Comm_vacancy-inputs_1'!$B3103)</f>
        <v>3904</v>
      </c>
      <c r="E3103" s="72">
        <f>SUMIFS('Comm_vacancy-LA_data'!F:F,'Comm_vacancy-LA_data'!$D:$D,'Comm_vacancy-inputs_1'!$C3103,'Comm_vacancy-LA_data'!$B:$B,'Comm_vacancy-inputs_1'!$B3103)</f>
        <v>187</v>
      </c>
      <c r="F3103" s="132">
        <f t="shared" si="96"/>
        <v>4.7899590163934427E-2</v>
      </c>
      <c r="G3103" s="108">
        <f t="shared" si="97"/>
        <v>43922</v>
      </c>
    </row>
    <row r="3104" spans="1:7" x14ac:dyDescent="0.35">
      <c r="A3104" s="72" t="s">
        <v>750</v>
      </c>
      <c r="B3104" s="72" t="s">
        <v>751</v>
      </c>
      <c r="C3104" s="72" t="s">
        <v>1094</v>
      </c>
      <c r="D3104" s="72">
        <f>SUMIFS('Comm_vacancy-LA_data'!E:E,'Comm_vacancy-LA_data'!$D:$D,'Comm_vacancy-inputs_1'!$C3104,'Comm_vacancy-LA_data'!$B:$B,'Comm_vacancy-inputs_1'!$B3104)</f>
        <v>3885</v>
      </c>
      <c r="E3104" s="72">
        <f>SUMIFS('Comm_vacancy-LA_data'!F:F,'Comm_vacancy-LA_data'!$D:$D,'Comm_vacancy-inputs_1'!$C3104,'Comm_vacancy-LA_data'!$B:$B,'Comm_vacancy-inputs_1'!$B3104)</f>
        <v>195</v>
      </c>
      <c r="F3104" s="132">
        <f t="shared" si="96"/>
        <v>5.019305019305019E-2</v>
      </c>
      <c r="G3104" s="108">
        <f t="shared" si="97"/>
        <v>43831</v>
      </c>
    </row>
    <row r="3105" spans="1:7" x14ac:dyDescent="0.35">
      <c r="A3105" s="72" t="s">
        <v>750</v>
      </c>
      <c r="B3105" s="72" t="s">
        <v>751</v>
      </c>
      <c r="C3105" s="72" t="s">
        <v>1095</v>
      </c>
      <c r="D3105" s="72">
        <f>SUMIFS('Comm_vacancy-LA_data'!E:E,'Comm_vacancy-LA_data'!$D:$D,'Comm_vacancy-inputs_1'!$C3105,'Comm_vacancy-LA_data'!$B:$B,'Comm_vacancy-inputs_1'!$B3105)</f>
        <v>3880</v>
      </c>
      <c r="E3105" s="72">
        <f>SUMIFS('Comm_vacancy-LA_data'!F:F,'Comm_vacancy-LA_data'!$D:$D,'Comm_vacancy-inputs_1'!$C3105,'Comm_vacancy-LA_data'!$B:$B,'Comm_vacancy-inputs_1'!$B3105)</f>
        <v>193</v>
      </c>
      <c r="F3105" s="132">
        <f t="shared" si="96"/>
        <v>4.974226804123711E-2</v>
      </c>
      <c r="G3105" s="108">
        <f t="shared" si="97"/>
        <v>43739</v>
      </c>
    </row>
    <row r="3106" spans="1:7" x14ac:dyDescent="0.35">
      <c r="A3106" s="72" t="s">
        <v>750</v>
      </c>
      <c r="B3106" s="72" t="s">
        <v>751</v>
      </c>
      <c r="C3106" s="72" t="s">
        <v>1096</v>
      </c>
      <c r="D3106" s="72">
        <f>SUMIFS('Comm_vacancy-LA_data'!E:E,'Comm_vacancy-LA_data'!$D:$D,'Comm_vacancy-inputs_1'!$C3106,'Comm_vacancy-LA_data'!$B:$B,'Comm_vacancy-inputs_1'!$B3106)</f>
        <v>3905</v>
      </c>
      <c r="E3106" s="72">
        <f>SUMIFS('Comm_vacancy-LA_data'!F:F,'Comm_vacancy-LA_data'!$D:$D,'Comm_vacancy-inputs_1'!$C3106,'Comm_vacancy-LA_data'!$B:$B,'Comm_vacancy-inputs_1'!$B3106)</f>
        <v>219</v>
      </c>
      <c r="F3106" s="132">
        <f t="shared" si="96"/>
        <v>5.6081946222791293E-2</v>
      </c>
      <c r="G3106" s="108">
        <f t="shared" si="97"/>
        <v>43647</v>
      </c>
    </row>
    <row r="3107" spans="1:7" x14ac:dyDescent="0.35">
      <c r="A3107" s="72" t="s">
        <v>750</v>
      </c>
      <c r="B3107" s="72" t="s">
        <v>751</v>
      </c>
      <c r="C3107" s="72" t="s">
        <v>1097</v>
      </c>
      <c r="D3107" s="72">
        <f>SUMIFS('Comm_vacancy-LA_data'!E:E,'Comm_vacancy-LA_data'!$D:$D,'Comm_vacancy-inputs_1'!$C3107,'Comm_vacancy-LA_data'!$B:$B,'Comm_vacancy-inputs_1'!$B3107)</f>
        <v>3887</v>
      </c>
      <c r="E3107" s="72">
        <f>SUMIFS('Comm_vacancy-LA_data'!F:F,'Comm_vacancy-LA_data'!$D:$D,'Comm_vacancy-inputs_1'!$C3107,'Comm_vacancy-LA_data'!$B:$B,'Comm_vacancy-inputs_1'!$B3107)</f>
        <v>212</v>
      </c>
      <c r="F3107" s="132">
        <f t="shared" si="96"/>
        <v>5.4540776948803701E-2</v>
      </c>
      <c r="G3107" s="108">
        <f t="shared" si="97"/>
        <v>43556</v>
      </c>
    </row>
    <row r="3108" spans="1:7" x14ac:dyDescent="0.35">
      <c r="A3108" s="72" t="s">
        <v>750</v>
      </c>
      <c r="B3108" s="72" t="s">
        <v>751</v>
      </c>
      <c r="C3108" s="72" t="s">
        <v>1098</v>
      </c>
      <c r="D3108" s="72">
        <f>SUMIFS('Comm_vacancy-LA_data'!E:E,'Comm_vacancy-LA_data'!$D:$D,'Comm_vacancy-inputs_1'!$C3108,'Comm_vacancy-LA_data'!$B:$B,'Comm_vacancy-inputs_1'!$B3108)</f>
        <v>3849</v>
      </c>
      <c r="E3108" s="72">
        <f>SUMIFS('Comm_vacancy-LA_data'!F:F,'Comm_vacancy-LA_data'!$D:$D,'Comm_vacancy-inputs_1'!$C3108,'Comm_vacancy-LA_data'!$B:$B,'Comm_vacancy-inputs_1'!$B3108)</f>
        <v>204</v>
      </c>
      <c r="F3108" s="132">
        <f t="shared" si="96"/>
        <v>5.3000779423226813E-2</v>
      </c>
      <c r="G3108" s="108">
        <f t="shared" si="97"/>
        <v>43466</v>
      </c>
    </row>
    <row r="3109" spans="1:7" x14ac:dyDescent="0.35">
      <c r="A3109" s="72" t="s">
        <v>750</v>
      </c>
      <c r="B3109" s="72" t="s">
        <v>751</v>
      </c>
      <c r="C3109" s="72" t="s">
        <v>1099</v>
      </c>
      <c r="D3109" s="72">
        <f>SUMIFS('Comm_vacancy-LA_data'!E:E,'Comm_vacancy-LA_data'!$D:$D,'Comm_vacancy-inputs_1'!$C3109,'Comm_vacancy-LA_data'!$B:$B,'Comm_vacancy-inputs_1'!$B3109)</f>
        <v>4000</v>
      </c>
      <c r="E3109" s="72">
        <f>SUMIFS('Comm_vacancy-LA_data'!F:F,'Comm_vacancy-LA_data'!$D:$D,'Comm_vacancy-inputs_1'!$C3109,'Comm_vacancy-LA_data'!$B:$B,'Comm_vacancy-inputs_1'!$B3109)</f>
        <v>222</v>
      </c>
      <c r="F3109" s="132">
        <f t="shared" si="96"/>
        <v>5.5500000000000001E-2</v>
      </c>
      <c r="G3109" s="108">
        <f t="shared" si="97"/>
        <v>43374</v>
      </c>
    </row>
    <row r="3110" spans="1:7" x14ac:dyDescent="0.35">
      <c r="A3110" s="72" t="s">
        <v>752</v>
      </c>
      <c r="B3110" s="72" t="s">
        <v>753</v>
      </c>
      <c r="C3110" s="72" t="s">
        <v>1088</v>
      </c>
      <c r="D3110" s="72">
        <f>SUMIFS('Comm_vacancy-LA_data'!E:E,'Comm_vacancy-LA_data'!$D:$D,'Comm_vacancy-inputs_1'!$C3110,'Comm_vacancy-LA_data'!$B:$B,'Comm_vacancy-inputs_1'!$B3110)</f>
        <v>7884</v>
      </c>
      <c r="E3110" s="72">
        <f>SUMIFS('Comm_vacancy-LA_data'!F:F,'Comm_vacancy-LA_data'!$D:$D,'Comm_vacancy-inputs_1'!$C3110,'Comm_vacancy-LA_data'!$B:$B,'Comm_vacancy-inputs_1'!$B3110)</f>
        <v>301</v>
      </c>
      <c r="F3110" s="132">
        <f t="shared" si="96"/>
        <v>3.817858954845256E-2</v>
      </c>
      <c r="G3110" s="108">
        <f t="shared" si="97"/>
        <v>44378</v>
      </c>
    </row>
    <row r="3111" spans="1:7" x14ac:dyDescent="0.35">
      <c r="A3111" s="72" t="s">
        <v>752</v>
      </c>
      <c r="B3111" s="72" t="s">
        <v>753</v>
      </c>
      <c r="C3111" s="72" t="s">
        <v>1089</v>
      </c>
      <c r="D3111" s="72">
        <f>SUMIFS('Comm_vacancy-LA_data'!E:E,'Comm_vacancy-LA_data'!$D:$D,'Comm_vacancy-inputs_1'!$C3111,'Comm_vacancy-LA_data'!$B:$B,'Comm_vacancy-inputs_1'!$B3111)</f>
        <v>7891</v>
      </c>
      <c r="E3111" s="72">
        <f>SUMIFS('Comm_vacancy-LA_data'!F:F,'Comm_vacancy-LA_data'!$D:$D,'Comm_vacancy-inputs_1'!$C3111,'Comm_vacancy-LA_data'!$B:$B,'Comm_vacancy-inputs_1'!$B3111)</f>
        <v>302</v>
      </c>
      <c r="F3111" s="132">
        <f t="shared" si="96"/>
        <v>3.8271448485616526E-2</v>
      </c>
      <c r="G3111" s="108">
        <f t="shared" si="97"/>
        <v>44287</v>
      </c>
    </row>
    <row r="3112" spans="1:7" x14ac:dyDescent="0.35">
      <c r="A3112" s="72" t="s">
        <v>752</v>
      </c>
      <c r="B3112" s="72" t="s">
        <v>753</v>
      </c>
      <c r="C3112" s="72" t="s">
        <v>1090</v>
      </c>
      <c r="D3112" s="72">
        <f>SUMIFS('Comm_vacancy-LA_data'!E:E,'Comm_vacancy-LA_data'!$D:$D,'Comm_vacancy-inputs_1'!$C3112,'Comm_vacancy-LA_data'!$B:$B,'Comm_vacancy-inputs_1'!$B3112)</f>
        <v>7882</v>
      </c>
      <c r="E3112" s="72">
        <f>SUMIFS('Comm_vacancy-LA_data'!F:F,'Comm_vacancy-LA_data'!$D:$D,'Comm_vacancy-inputs_1'!$C3112,'Comm_vacancy-LA_data'!$B:$B,'Comm_vacancy-inputs_1'!$B3112)</f>
        <v>303</v>
      </c>
      <c r="F3112" s="132">
        <f t="shared" si="96"/>
        <v>3.844201979193098E-2</v>
      </c>
      <c r="G3112" s="108">
        <f t="shared" si="97"/>
        <v>44197</v>
      </c>
    </row>
    <row r="3113" spans="1:7" x14ac:dyDescent="0.35">
      <c r="A3113" s="72" t="s">
        <v>752</v>
      </c>
      <c r="B3113" s="72" t="s">
        <v>753</v>
      </c>
      <c r="C3113" s="72" t="s">
        <v>1091</v>
      </c>
      <c r="D3113" s="72">
        <f>SUMIFS('Comm_vacancy-LA_data'!E:E,'Comm_vacancy-LA_data'!$D:$D,'Comm_vacancy-inputs_1'!$C3113,'Comm_vacancy-LA_data'!$B:$B,'Comm_vacancy-inputs_1'!$B3113)</f>
        <v>7870</v>
      </c>
      <c r="E3113" s="72">
        <f>SUMIFS('Comm_vacancy-LA_data'!F:F,'Comm_vacancy-LA_data'!$D:$D,'Comm_vacancy-inputs_1'!$C3113,'Comm_vacancy-LA_data'!$B:$B,'Comm_vacancy-inputs_1'!$B3113)</f>
        <v>309</v>
      </c>
      <c r="F3113" s="132">
        <f t="shared" si="96"/>
        <v>3.9263024142312579E-2</v>
      </c>
      <c r="G3113" s="108">
        <f t="shared" si="97"/>
        <v>44105</v>
      </c>
    </row>
    <row r="3114" spans="1:7" x14ac:dyDescent="0.35">
      <c r="A3114" s="72" t="s">
        <v>752</v>
      </c>
      <c r="B3114" s="72" t="s">
        <v>753</v>
      </c>
      <c r="C3114" s="72" t="s">
        <v>1092</v>
      </c>
      <c r="D3114" s="72">
        <f>SUMIFS('Comm_vacancy-LA_data'!E:E,'Comm_vacancy-LA_data'!$D:$D,'Comm_vacancy-inputs_1'!$C3114,'Comm_vacancy-LA_data'!$B:$B,'Comm_vacancy-inputs_1'!$B3114)</f>
        <v>7786</v>
      </c>
      <c r="E3114" s="72">
        <f>SUMIFS('Comm_vacancy-LA_data'!F:F,'Comm_vacancy-LA_data'!$D:$D,'Comm_vacancy-inputs_1'!$C3114,'Comm_vacancy-LA_data'!$B:$B,'Comm_vacancy-inputs_1'!$B3114)</f>
        <v>308</v>
      </c>
      <c r="F3114" s="132">
        <f t="shared" si="96"/>
        <v>3.9558181351143078E-2</v>
      </c>
      <c r="G3114" s="108">
        <f t="shared" si="97"/>
        <v>44013</v>
      </c>
    </row>
    <row r="3115" spans="1:7" x14ac:dyDescent="0.35">
      <c r="A3115" s="72" t="s">
        <v>752</v>
      </c>
      <c r="B3115" s="72" t="s">
        <v>753</v>
      </c>
      <c r="C3115" s="72" t="s">
        <v>1093</v>
      </c>
      <c r="D3115" s="72">
        <f>SUMIFS('Comm_vacancy-LA_data'!E:E,'Comm_vacancy-LA_data'!$D:$D,'Comm_vacancy-inputs_1'!$C3115,'Comm_vacancy-LA_data'!$B:$B,'Comm_vacancy-inputs_1'!$B3115)</f>
        <v>7780</v>
      </c>
      <c r="E3115" s="72">
        <f>SUMIFS('Comm_vacancy-LA_data'!F:F,'Comm_vacancy-LA_data'!$D:$D,'Comm_vacancy-inputs_1'!$C3115,'Comm_vacancy-LA_data'!$B:$B,'Comm_vacancy-inputs_1'!$B3115)</f>
        <v>302</v>
      </c>
      <c r="F3115" s="132">
        <f t="shared" si="96"/>
        <v>3.8817480719794344E-2</v>
      </c>
      <c r="G3115" s="108">
        <f t="shared" si="97"/>
        <v>43922</v>
      </c>
    </row>
    <row r="3116" spans="1:7" x14ac:dyDescent="0.35">
      <c r="A3116" s="72" t="s">
        <v>752</v>
      </c>
      <c r="B3116" s="72" t="s">
        <v>753</v>
      </c>
      <c r="C3116" s="72" t="s">
        <v>1094</v>
      </c>
      <c r="D3116" s="72">
        <f>SUMIFS('Comm_vacancy-LA_data'!E:E,'Comm_vacancy-LA_data'!$D:$D,'Comm_vacancy-inputs_1'!$C3116,'Comm_vacancy-LA_data'!$B:$B,'Comm_vacancy-inputs_1'!$B3116)</f>
        <v>7657</v>
      </c>
      <c r="E3116" s="72">
        <f>SUMIFS('Comm_vacancy-LA_data'!F:F,'Comm_vacancy-LA_data'!$D:$D,'Comm_vacancy-inputs_1'!$C3116,'Comm_vacancy-LA_data'!$B:$B,'Comm_vacancy-inputs_1'!$B3116)</f>
        <v>312</v>
      </c>
      <c r="F3116" s="132">
        <f t="shared" si="96"/>
        <v>4.074702886247878E-2</v>
      </c>
      <c r="G3116" s="108">
        <f t="shared" si="97"/>
        <v>43831</v>
      </c>
    </row>
    <row r="3117" spans="1:7" x14ac:dyDescent="0.35">
      <c r="A3117" s="72" t="s">
        <v>752</v>
      </c>
      <c r="B3117" s="72" t="s">
        <v>753</v>
      </c>
      <c r="C3117" s="72" t="s">
        <v>1095</v>
      </c>
      <c r="D3117" s="72">
        <f>SUMIFS('Comm_vacancy-LA_data'!E:E,'Comm_vacancy-LA_data'!$D:$D,'Comm_vacancy-inputs_1'!$C3117,'Comm_vacancy-LA_data'!$B:$B,'Comm_vacancy-inputs_1'!$B3117)</f>
        <v>7640</v>
      </c>
      <c r="E3117" s="72">
        <f>SUMIFS('Comm_vacancy-LA_data'!F:F,'Comm_vacancy-LA_data'!$D:$D,'Comm_vacancy-inputs_1'!$C3117,'Comm_vacancy-LA_data'!$B:$B,'Comm_vacancy-inputs_1'!$B3117)</f>
        <v>335</v>
      </c>
      <c r="F3117" s="132">
        <f t="shared" si="96"/>
        <v>4.3848167539267013E-2</v>
      </c>
      <c r="G3117" s="108">
        <f t="shared" si="97"/>
        <v>43739</v>
      </c>
    </row>
    <row r="3118" spans="1:7" x14ac:dyDescent="0.35">
      <c r="A3118" s="72" t="s">
        <v>752</v>
      </c>
      <c r="B3118" s="72" t="s">
        <v>753</v>
      </c>
      <c r="C3118" s="72" t="s">
        <v>1096</v>
      </c>
      <c r="D3118" s="72">
        <f>SUMIFS('Comm_vacancy-LA_data'!E:E,'Comm_vacancy-LA_data'!$D:$D,'Comm_vacancy-inputs_1'!$C3118,'Comm_vacancy-LA_data'!$B:$B,'Comm_vacancy-inputs_1'!$B3118)</f>
        <v>7616</v>
      </c>
      <c r="E3118" s="72">
        <f>SUMIFS('Comm_vacancy-LA_data'!F:F,'Comm_vacancy-LA_data'!$D:$D,'Comm_vacancy-inputs_1'!$C3118,'Comm_vacancy-LA_data'!$B:$B,'Comm_vacancy-inputs_1'!$B3118)</f>
        <v>333</v>
      </c>
      <c r="F3118" s="132">
        <f t="shared" si="96"/>
        <v>4.3723739495798317E-2</v>
      </c>
      <c r="G3118" s="108">
        <f t="shared" si="97"/>
        <v>43647</v>
      </c>
    </row>
    <row r="3119" spans="1:7" x14ac:dyDescent="0.35">
      <c r="A3119" s="72" t="s">
        <v>752</v>
      </c>
      <c r="B3119" s="72" t="s">
        <v>753</v>
      </c>
      <c r="C3119" s="72" t="s">
        <v>1097</v>
      </c>
      <c r="D3119" s="72">
        <f>SUMIFS('Comm_vacancy-LA_data'!E:E,'Comm_vacancy-LA_data'!$D:$D,'Comm_vacancy-inputs_1'!$C3119,'Comm_vacancy-LA_data'!$B:$B,'Comm_vacancy-inputs_1'!$B3119)</f>
        <v>7601</v>
      </c>
      <c r="E3119" s="72">
        <f>SUMIFS('Comm_vacancy-LA_data'!F:F,'Comm_vacancy-LA_data'!$D:$D,'Comm_vacancy-inputs_1'!$C3119,'Comm_vacancy-LA_data'!$B:$B,'Comm_vacancy-inputs_1'!$B3119)</f>
        <v>293</v>
      </c>
      <c r="F3119" s="132">
        <f t="shared" si="96"/>
        <v>3.8547559531640574E-2</v>
      </c>
      <c r="G3119" s="108">
        <f t="shared" si="97"/>
        <v>43556</v>
      </c>
    </row>
    <row r="3120" spans="1:7" x14ac:dyDescent="0.35">
      <c r="A3120" s="72" t="s">
        <v>752</v>
      </c>
      <c r="B3120" s="72" t="s">
        <v>753</v>
      </c>
      <c r="C3120" s="72" t="s">
        <v>1098</v>
      </c>
      <c r="D3120" s="72">
        <f>SUMIFS('Comm_vacancy-LA_data'!E:E,'Comm_vacancy-LA_data'!$D:$D,'Comm_vacancy-inputs_1'!$C3120,'Comm_vacancy-LA_data'!$B:$B,'Comm_vacancy-inputs_1'!$B3120)</f>
        <v>7482</v>
      </c>
      <c r="E3120" s="72">
        <f>SUMIFS('Comm_vacancy-LA_data'!F:F,'Comm_vacancy-LA_data'!$D:$D,'Comm_vacancy-inputs_1'!$C3120,'Comm_vacancy-LA_data'!$B:$B,'Comm_vacancy-inputs_1'!$B3120)</f>
        <v>295</v>
      </c>
      <c r="F3120" s="132">
        <f t="shared" si="96"/>
        <v>3.9427960438385458E-2</v>
      </c>
      <c r="G3120" s="108">
        <f t="shared" si="97"/>
        <v>43466</v>
      </c>
    </row>
    <row r="3121" spans="1:7" x14ac:dyDescent="0.35">
      <c r="A3121" s="72" t="s">
        <v>752</v>
      </c>
      <c r="B3121" s="72" t="s">
        <v>753</v>
      </c>
      <c r="C3121" s="72" t="s">
        <v>1099</v>
      </c>
      <c r="D3121" s="72">
        <f>SUMIFS('Comm_vacancy-LA_data'!E:E,'Comm_vacancy-LA_data'!$D:$D,'Comm_vacancy-inputs_1'!$C3121,'Comm_vacancy-LA_data'!$B:$B,'Comm_vacancy-inputs_1'!$B3121)</f>
        <v>7830</v>
      </c>
      <c r="E3121" s="72">
        <f>SUMIFS('Comm_vacancy-LA_data'!F:F,'Comm_vacancy-LA_data'!$D:$D,'Comm_vacancy-inputs_1'!$C3121,'Comm_vacancy-LA_data'!$B:$B,'Comm_vacancy-inputs_1'!$B3121)</f>
        <v>363</v>
      </c>
      <c r="F3121" s="132">
        <f t="shared" si="96"/>
        <v>4.6360153256704978E-2</v>
      </c>
      <c r="G3121" s="108">
        <f t="shared" si="97"/>
        <v>43374</v>
      </c>
    </row>
    <row r="3122" spans="1:7" x14ac:dyDescent="0.35">
      <c r="A3122" s="72" t="s">
        <v>756</v>
      </c>
      <c r="B3122" s="72" t="s">
        <v>757</v>
      </c>
      <c r="C3122" s="72" t="s">
        <v>1088</v>
      </c>
      <c r="D3122" s="72">
        <f>SUMIFS('Comm_vacancy-LA_data'!E:E,'Comm_vacancy-LA_data'!$D:$D,'Comm_vacancy-inputs_1'!$C3122,'Comm_vacancy-LA_data'!$B:$B,'Comm_vacancy-inputs_1'!$B3122)</f>
        <v>3924</v>
      </c>
      <c r="E3122" s="72">
        <f>SUMIFS('Comm_vacancy-LA_data'!F:F,'Comm_vacancy-LA_data'!$D:$D,'Comm_vacancy-inputs_1'!$C3122,'Comm_vacancy-LA_data'!$B:$B,'Comm_vacancy-inputs_1'!$B3122)</f>
        <v>236</v>
      </c>
      <c r="F3122" s="132">
        <f t="shared" si="96"/>
        <v>6.0142711518858305E-2</v>
      </c>
      <c r="G3122" s="108">
        <f t="shared" si="97"/>
        <v>44378</v>
      </c>
    </row>
    <row r="3123" spans="1:7" x14ac:dyDescent="0.35">
      <c r="A3123" s="72" t="s">
        <v>756</v>
      </c>
      <c r="B3123" s="72" t="s">
        <v>757</v>
      </c>
      <c r="C3123" s="72" t="s">
        <v>1089</v>
      </c>
      <c r="D3123" s="72">
        <f>SUMIFS('Comm_vacancy-LA_data'!E:E,'Comm_vacancy-LA_data'!$D:$D,'Comm_vacancy-inputs_1'!$C3123,'Comm_vacancy-LA_data'!$B:$B,'Comm_vacancy-inputs_1'!$B3123)</f>
        <v>3957</v>
      </c>
      <c r="E3123" s="72">
        <f>SUMIFS('Comm_vacancy-LA_data'!F:F,'Comm_vacancy-LA_data'!$D:$D,'Comm_vacancy-inputs_1'!$C3123,'Comm_vacancy-LA_data'!$B:$B,'Comm_vacancy-inputs_1'!$B3123)</f>
        <v>232</v>
      </c>
      <c r="F3123" s="132">
        <f t="shared" si="96"/>
        <v>5.8630275461207984E-2</v>
      </c>
      <c r="G3123" s="108">
        <f t="shared" si="97"/>
        <v>44287</v>
      </c>
    </row>
    <row r="3124" spans="1:7" x14ac:dyDescent="0.35">
      <c r="A3124" s="72" t="s">
        <v>756</v>
      </c>
      <c r="B3124" s="72" t="s">
        <v>757</v>
      </c>
      <c r="C3124" s="72" t="s">
        <v>1090</v>
      </c>
      <c r="D3124" s="72">
        <f>SUMIFS('Comm_vacancy-LA_data'!E:E,'Comm_vacancy-LA_data'!$D:$D,'Comm_vacancy-inputs_1'!$C3124,'Comm_vacancy-LA_data'!$B:$B,'Comm_vacancy-inputs_1'!$B3124)</f>
        <v>3971</v>
      </c>
      <c r="E3124" s="72">
        <f>SUMIFS('Comm_vacancy-LA_data'!F:F,'Comm_vacancy-LA_data'!$D:$D,'Comm_vacancy-inputs_1'!$C3124,'Comm_vacancy-LA_data'!$B:$B,'Comm_vacancy-inputs_1'!$B3124)</f>
        <v>376</v>
      </c>
      <c r="F3124" s="132">
        <f t="shared" si="96"/>
        <v>9.4686476957945104E-2</v>
      </c>
      <c r="G3124" s="108">
        <f t="shared" si="97"/>
        <v>44197</v>
      </c>
    </row>
    <row r="3125" spans="1:7" x14ac:dyDescent="0.35">
      <c r="A3125" s="72" t="s">
        <v>756</v>
      </c>
      <c r="B3125" s="72" t="s">
        <v>757</v>
      </c>
      <c r="C3125" s="72" t="s">
        <v>1091</v>
      </c>
      <c r="D3125" s="72">
        <f>SUMIFS('Comm_vacancy-LA_data'!E:E,'Comm_vacancy-LA_data'!$D:$D,'Comm_vacancy-inputs_1'!$C3125,'Comm_vacancy-LA_data'!$B:$B,'Comm_vacancy-inputs_1'!$B3125)</f>
        <v>3956</v>
      </c>
      <c r="E3125" s="72">
        <f>SUMIFS('Comm_vacancy-LA_data'!F:F,'Comm_vacancy-LA_data'!$D:$D,'Comm_vacancy-inputs_1'!$C3125,'Comm_vacancy-LA_data'!$B:$B,'Comm_vacancy-inputs_1'!$B3125)</f>
        <v>342</v>
      </c>
      <c r="F3125" s="132">
        <f t="shared" si="96"/>
        <v>8.6450960566228516E-2</v>
      </c>
      <c r="G3125" s="108">
        <f t="shared" si="97"/>
        <v>44105</v>
      </c>
    </row>
    <row r="3126" spans="1:7" x14ac:dyDescent="0.35">
      <c r="A3126" s="72" t="s">
        <v>756</v>
      </c>
      <c r="B3126" s="72" t="s">
        <v>757</v>
      </c>
      <c r="C3126" s="72" t="s">
        <v>1092</v>
      </c>
      <c r="D3126" s="72">
        <f>SUMIFS('Comm_vacancy-LA_data'!E:E,'Comm_vacancy-LA_data'!$D:$D,'Comm_vacancy-inputs_1'!$C3126,'Comm_vacancy-LA_data'!$B:$B,'Comm_vacancy-inputs_1'!$B3126)</f>
        <v>3912</v>
      </c>
      <c r="E3126" s="72">
        <f>SUMIFS('Comm_vacancy-LA_data'!F:F,'Comm_vacancy-LA_data'!$D:$D,'Comm_vacancy-inputs_1'!$C3126,'Comm_vacancy-LA_data'!$B:$B,'Comm_vacancy-inputs_1'!$B3126)</f>
        <v>321</v>
      </c>
      <c r="F3126" s="132">
        <f t="shared" si="96"/>
        <v>8.2055214723926378E-2</v>
      </c>
      <c r="G3126" s="108">
        <f t="shared" si="97"/>
        <v>44013</v>
      </c>
    </row>
    <row r="3127" spans="1:7" x14ac:dyDescent="0.35">
      <c r="A3127" s="72" t="s">
        <v>756</v>
      </c>
      <c r="B3127" s="72" t="s">
        <v>757</v>
      </c>
      <c r="C3127" s="72" t="s">
        <v>1093</v>
      </c>
      <c r="D3127" s="72">
        <f>SUMIFS('Comm_vacancy-LA_data'!E:E,'Comm_vacancy-LA_data'!$D:$D,'Comm_vacancy-inputs_1'!$C3127,'Comm_vacancy-LA_data'!$B:$B,'Comm_vacancy-inputs_1'!$B3127)</f>
        <v>3888</v>
      </c>
      <c r="E3127" s="72">
        <f>SUMIFS('Comm_vacancy-LA_data'!F:F,'Comm_vacancy-LA_data'!$D:$D,'Comm_vacancy-inputs_1'!$C3127,'Comm_vacancy-LA_data'!$B:$B,'Comm_vacancy-inputs_1'!$B3127)</f>
        <v>308</v>
      </c>
      <c r="F3127" s="132">
        <f t="shared" si="96"/>
        <v>7.9218106995884774E-2</v>
      </c>
      <c r="G3127" s="108">
        <f t="shared" si="97"/>
        <v>43922</v>
      </c>
    </row>
    <row r="3128" spans="1:7" x14ac:dyDescent="0.35">
      <c r="A3128" s="72" t="s">
        <v>756</v>
      </c>
      <c r="B3128" s="72" t="s">
        <v>757</v>
      </c>
      <c r="C3128" s="72" t="s">
        <v>1094</v>
      </c>
      <c r="D3128" s="72">
        <f>SUMIFS('Comm_vacancy-LA_data'!E:E,'Comm_vacancy-LA_data'!$D:$D,'Comm_vacancy-inputs_1'!$C3128,'Comm_vacancy-LA_data'!$B:$B,'Comm_vacancy-inputs_1'!$B3128)</f>
        <v>3935</v>
      </c>
      <c r="E3128" s="72">
        <f>SUMIFS('Comm_vacancy-LA_data'!F:F,'Comm_vacancy-LA_data'!$D:$D,'Comm_vacancy-inputs_1'!$C3128,'Comm_vacancy-LA_data'!$B:$B,'Comm_vacancy-inputs_1'!$B3128)</f>
        <v>304</v>
      </c>
      <c r="F3128" s="132">
        <f t="shared" si="96"/>
        <v>7.7255400254129608E-2</v>
      </c>
      <c r="G3128" s="108">
        <f t="shared" si="97"/>
        <v>43831</v>
      </c>
    </row>
    <row r="3129" spans="1:7" x14ac:dyDescent="0.35">
      <c r="A3129" s="72" t="s">
        <v>756</v>
      </c>
      <c r="B3129" s="72" t="s">
        <v>757</v>
      </c>
      <c r="C3129" s="72" t="s">
        <v>1095</v>
      </c>
      <c r="D3129" s="72">
        <f>SUMIFS('Comm_vacancy-LA_data'!E:E,'Comm_vacancy-LA_data'!$D:$D,'Comm_vacancy-inputs_1'!$C3129,'Comm_vacancy-LA_data'!$B:$B,'Comm_vacancy-inputs_1'!$B3129)</f>
        <v>3894</v>
      </c>
      <c r="E3129" s="72">
        <f>SUMIFS('Comm_vacancy-LA_data'!F:F,'Comm_vacancy-LA_data'!$D:$D,'Comm_vacancy-inputs_1'!$C3129,'Comm_vacancy-LA_data'!$B:$B,'Comm_vacancy-inputs_1'!$B3129)</f>
        <v>280</v>
      </c>
      <c r="F3129" s="132">
        <f t="shared" si="96"/>
        <v>7.1905495634309188E-2</v>
      </c>
      <c r="G3129" s="108">
        <f t="shared" si="97"/>
        <v>43739</v>
      </c>
    </row>
    <row r="3130" spans="1:7" x14ac:dyDescent="0.35">
      <c r="A3130" s="72" t="s">
        <v>756</v>
      </c>
      <c r="B3130" s="72" t="s">
        <v>757</v>
      </c>
      <c r="C3130" s="72" t="s">
        <v>1096</v>
      </c>
      <c r="D3130" s="72">
        <f>SUMIFS('Comm_vacancy-LA_data'!E:E,'Comm_vacancy-LA_data'!$D:$D,'Comm_vacancy-inputs_1'!$C3130,'Comm_vacancy-LA_data'!$B:$B,'Comm_vacancy-inputs_1'!$B3130)</f>
        <v>3888</v>
      </c>
      <c r="E3130" s="72">
        <f>SUMIFS('Comm_vacancy-LA_data'!F:F,'Comm_vacancy-LA_data'!$D:$D,'Comm_vacancy-inputs_1'!$C3130,'Comm_vacancy-LA_data'!$B:$B,'Comm_vacancy-inputs_1'!$B3130)</f>
        <v>291</v>
      </c>
      <c r="F3130" s="132">
        <f t="shared" si="96"/>
        <v>7.4845679012345678E-2</v>
      </c>
      <c r="G3130" s="108">
        <f t="shared" si="97"/>
        <v>43647</v>
      </c>
    </row>
    <row r="3131" spans="1:7" x14ac:dyDescent="0.35">
      <c r="A3131" s="72" t="s">
        <v>756</v>
      </c>
      <c r="B3131" s="72" t="s">
        <v>757</v>
      </c>
      <c r="C3131" s="72" t="s">
        <v>1097</v>
      </c>
      <c r="D3131" s="72">
        <f>SUMIFS('Comm_vacancy-LA_data'!E:E,'Comm_vacancy-LA_data'!$D:$D,'Comm_vacancy-inputs_1'!$C3131,'Comm_vacancy-LA_data'!$B:$B,'Comm_vacancy-inputs_1'!$B3131)</f>
        <v>3881</v>
      </c>
      <c r="E3131" s="72">
        <f>SUMIFS('Comm_vacancy-LA_data'!F:F,'Comm_vacancy-LA_data'!$D:$D,'Comm_vacancy-inputs_1'!$C3131,'Comm_vacancy-LA_data'!$B:$B,'Comm_vacancy-inputs_1'!$B3131)</f>
        <v>281</v>
      </c>
      <c r="F3131" s="132">
        <f t="shared" si="96"/>
        <v>7.2404019582581802E-2</v>
      </c>
      <c r="G3131" s="108">
        <f t="shared" si="97"/>
        <v>43556</v>
      </c>
    </row>
    <row r="3132" spans="1:7" x14ac:dyDescent="0.35">
      <c r="A3132" s="72" t="s">
        <v>756</v>
      </c>
      <c r="B3132" s="72" t="s">
        <v>757</v>
      </c>
      <c r="C3132" s="72" t="s">
        <v>1098</v>
      </c>
      <c r="D3132" s="72">
        <f>SUMIFS('Comm_vacancy-LA_data'!E:E,'Comm_vacancy-LA_data'!$D:$D,'Comm_vacancy-inputs_1'!$C3132,'Comm_vacancy-LA_data'!$B:$B,'Comm_vacancy-inputs_1'!$B3132)</f>
        <v>3751</v>
      </c>
      <c r="E3132" s="72">
        <f>SUMIFS('Comm_vacancy-LA_data'!F:F,'Comm_vacancy-LA_data'!$D:$D,'Comm_vacancy-inputs_1'!$C3132,'Comm_vacancy-LA_data'!$B:$B,'Comm_vacancy-inputs_1'!$B3132)</f>
        <v>223</v>
      </c>
      <c r="F3132" s="132">
        <f t="shared" si="96"/>
        <v>5.9450813116502264E-2</v>
      </c>
      <c r="G3132" s="108">
        <f t="shared" si="97"/>
        <v>43466</v>
      </c>
    </row>
    <row r="3133" spans="1:7" x14ac:dyDescent="0.35">
      <c r="A3133" s="72" t="s">
        <v>756</v>
      </c>
      <c r="B3133" s="72" t="s">
        <v>757</v>
      </c>
      <c r="C3133" s="72" t="s">
        <v>1099</v>
      </c>
      <c r="D3133" s="72">
        <f>SUMIFS('Comm_vacancy-LA_data'!E:E,'Comm_vacancy-LA_data'!$D:$D,'Comm_vacancy-inputs_1'!$C3133,'Comm_vacancy-LA_data'!$B:$B,'Comm_vacancy-inputs_1'!$B3133)</f>
        <v>4039</v>
      </c>
      <c r="E3133" s="72">
        <f>SUMIFS('Comm_vacancy-LA_data'!F:F,'Comm_vacancy-LA_data'!$D:$D,'Comm_vacancy-inputs_1'!$C3133,'Comm_vacancy-LA_data'!$B:$B,'Comm_vacancy-inputs_1'!$B3133)</f>
        <v>170</v>
      </c>
      <c r="F3133" s="132">
        <f t="shared" si="96"/>
        <v>4.2089626145085414E-2</v>
      </c>
      <c r="G3133" s="108">
        <f t="shared" si="97"/>
        <v>43374</v>
      </c>
    </row>
    <row r="3134" spans="1:7" x14ac:dyDescent="0.35">
      <c r="A3134" s="72" t="s">
        <v>1025</v>
      </c>
      <c r="B3134" s="72" t="s">
        <v>1026</v>
      </c>
      <c r="C3134" s="72" t="s">
        <v>1088</v>
      </c>
      <c r="D3134" s="72">
        <f>SUMIFS('Comm_vacancy-LA_data'!E:E,'Comm_vacancy-LA_data'!$D:$D,'Comm_vacancy-inputs_1'!$C3134,'Comm_vacancy-LA_data'!$B:$B,'Comm_vacancy-inputs_1'!$B3134)</f>
        <v>2387</v>
      </c>
      <c r="E3134" s="72">
        <f>SUMIFS('Comm_vacancy-LA_data'!F:F,'Comm_vacancy-LA_data'!$D:$D,'Comm_vacancy-inputs_1'!$C3134,'Comm_vacancy-LA_data'!$B:$B,'Comm_vacancy-inputs_1'!$B3134)</f>
        <v>59</v>
      </c>
      <c r="F3134" s="132">
        <f t="shared" si="96"/>
        <v>2.4717218265605363E-2</v>
      </c>
      <c r="G3134" s="108">
        <f t="shared" si="97"/>
        <v>44378</v>
      </c>
    </row>
    <row r="3135" spans="1:7" x14ac:dyDescent="0.35">
      <c r="A3135" s="72" t="s">
        <v>1025</v>
      </c>
      <c r="B3135" s="72" t="s">
        <v>1026</v>
      </c>
      <c r="C3135" s="72" t="s">
        <v>1089</v>
      </c>
      <c r="D3135" s="72">
        <f>SUMIFS('Comm_vacancy-LA_data'!E:E,'Comm_vacancy-LA_data'!$D:$D,'Comm_vacancy-inputs_1'!$C3135,'Comm_vacancy-LA_data'!$B:$B,'Comm_vacancy-inputs_1'!$B3135)</f>
        <v>2379</v>
      </c>
      <c r="E3135" s="72">
        <f>SUMIFS('Comm_vacancy-LA_data'!F:F,'Comm_vacancy-LA_data'!$D:$D,'Comm_vacancy-inputs_1'!$C3135,'Comm_vacancy-LA_data'!$B:$B,'Comm_vacancy-inputs_1'!$B3135)</f>
        <v>59</v>
      </c>
      <c r="F3135" s="132">
        <f t="shared" si="96"/>
        <v>2.4800336275746113E-2</v>
      </c>
      <c r="G3135" s="108">
        <f t="shared" si="97"/>
        <v>44287</v>
      </c>
    </row>
    <row r="3136" spans="1:7" x14ac:dyDescent="0.35">
      <c r="A3136" s="72" t="s">
        <v>1025</v>
      </c>
      <c r="B3136" s="72" t="s">
        <v>1026</v>
      </c>
      <c r="C3136" s="72" t="s">
        <v>1090</v>
      </c>
      <c r="D3136" s="72">
        <f>SUMIFS('Comm_vacancy-LA_data'!E:E,'Comm_vacancy-LA_data'!$D:$D,'Comm_vacancy-inputs_1'!$C3136,'Comm_vacancy-LA_data'!$B:$B,'Comm_vacancy-inputs_1'!$B3136)</f>
        <v>2382</v>
      </c>
      <c r="E3136" s="72">
        <f>SUMIFS('Comm_vacancy-LA_data'!F:F,'Comm_vacancy-LA_data'!$D:$D,'Comm_vacancy-inputs_1'!$C3136,'Comm_vacancy-LA_data'!$B:$B,'Comm_vacancy-inputs_1'!$B3136)</f>
        <v>59</v>
      </c>
      <c r="F3136" s="132">
        <f t="shared" si="96"/>
        <v>2.4769101595298069E-2</v>
      </c>
      <c r="G3136" s="108">
        <f t="shared" si="97"/>
        <v>44197</v>
      </c>
    </row>
    <row r="3137" spans="1:7" x14ac:dyDescent="0.35">
      <c r="A3137" s="72" t="s">
        <v>1025</v>
      </c>
      <c r="B3137" s="72" t="s">
        <v>1026</v>
      </c>
      <c r="C3137" s="72" t="s">
        <v>1091</v>
      </c>
      <c r="D3137" s="72">
        <f>SUMIFS('Comm_vacancy-LA_data'!E:E,'Comm_vacancy-LA_data'!$D:$D,'Comm_vacancy-inputs_1'!$C3137,'Comm_vacancy-LA_data'!$B:$B,'Comm_vacancy-inputs_1'!$B3137)</f>
        <v>2374</v>
      </c>
      <c r="E3137" s="72">
        <f>SUMIFS('Comm_vacancy-LA_data'!F:F,'Comm_vacancy-LA_data'!$D:$D,'Comm_vacancy-inputs_1'!$C3137,'Comm_vacancy-LA_data'!$B:$B,'Comm_vacancy-inputs_1'!$B3137)</f>
        <v>58</v>
      </c>
      <c r="F3137" s="132">
        <f t="shared" si="96"/>
        <v>2.4431339511373211E-2</v>
      </c>
      <c r="G3137" s="108">
        <f t="shared" si="97"/>
        <v>44105</v>
      </c>
    </row>
    <row r="3138" spans="1:7" x14ac:dyDescent="0.35">
      <c r="A3138" s="72" t="s">
        <v>1025</v>
      </c>
      <c r="B3138" s="72" t="s">
        <v>1026</v>
      </c>
      <c r="C3138" s="72" t="s">
        <v>1092</v>
      </c>
      <c r="D3138" s="72">
        <f>SUMIFS('Comm_vacancy-LA_data'!E:E,'Comm_vacancy-LA_data'!$D:$D,'Comm_vacancy-inputs_1'!$C3138,'Comm_vacancy-LA_data'!$B:$B,'Comm_vacancy-inputs_1'!$B3138)</f>
        <v>2372</v>
      </c>
      <c r="E3138" s="72">
        <f>SUMIFS('Comm_vacancy-LA_data'!F:F,'Comm_vacancy-LA_data'!$D:$D,'Comm_vacancy-inputs_1'!$C3138,'Comm_vacancy-LA_data'!$B:$B,'Comm_vacancy-inputs_1'!$B3138)</f>
        <v>58</v>
      </c>
      <c r="F3138" s="132">
        <f t="shared" si="96"/>
        <v>2.4451939291736932E-2</v>
      </c>
      <c r="G3138" s="108">
        <f t="shared" si="97"/>
        <v>44013</v>
      </c>
    </row>
    <row r="3139" spans="1:7" x14ac:dyDescent="0.35">
      <c r="A3139" s="72" t="s">
        <v>1025</v>
      </c>
      <c r="B3139" s="72" t="s">
        <v>1026</v>
      </c>
      <c r="C3139" s="72" t="s">
        <v>1093</v>
      </c>
      <c r="D3139" s="72">
        <f>SUMIFS('Comm_vacancy-LA_data'!E:E,'Comm_vacancy-LA_data'!$D:$D,'Comm_vacancy-inputs_1'!$C3139,'Comm_vacancy-LA_data'!$B:$B,'Comm_vacancy-inputs_1'!$B3139)</f>
        <v>2361</v>
      </c>
      <c r="E3139" s="72">
        <f>SUMIFS('Comm_vacancy-LA_data'!F:F,'Comm_vacancy-LA_data'!$D:$D,'Comm_vacancy-inputs_1'!$C3139,'Comm_vacancy-LA_data'!$B:$B,'Comm_vacancy-inputs_1'!$B3139)</f>
        <v>58</v>
      </c>
      <c r="F3139" s="132">
        <f t="shared" ref="F3139:F3202" si="98">IF(E3139&lt;&gt;0,E3139/D3139,"-")</f>
        <v>2.4565861922914021E-2</v>
      </c>
      <c r="G3139" s="108">
        <f t="shared" ref="G3139:G3202" si="99">DATE(LEFT(C3139,4),RIGHT(LEFT(C3139,7),2),1)</f>
        <v>43922</v>
      </c>
    </row>
    <row r="3140" spans="1:7" x14ac:dyDescent="0.35">
      <c r="A3140" s="72" t="s">
        <v>1025</v>
      </c>
      <c r="B3140" s="72" t="s">
        <v>1026</v>
      </c>
      <c r="C3140" s="72" t="s">
        <v>1094</v>
      </c>
      <c r="D3140" s="72">
        <f>SUMIFS('Comm_vacancy-LA_data'!E:E,'Comm_vacancy-LA_data'!$D:$D,'Comm_vacancy-inputs_1'!$C3140,'Comm_vacancy-LA_data'!$B:$B,'Comm_vacancy-inputs_1'!$B3140)</f>
        <v>2312</v>
      </c>
      <c r="E3140" s="72">
        <f>SUMIFS('Comm_vacancy-LA_data'!F:F,'Comm_vacancy-LA_data'!$D:$D,'Comm_vacancy-inputs_1'!$C3140,'Comm_vacancy-LA_data'!$B:$B,'Comm_vacancy-inputs_1'!$B3140)</f>
        <v>58</v>
      </c>
      <c r="F3140" s="132">
        <f t="shared" si="98"/>
        <v>2.5086505190311418E-2</v>
      </c>
      <c r="G3140" s="108">
        <f t="shared" si="99"/>
        <v>43831</v>
      </c>
    </row>
    <row r="3141" spans="1:7" x14ac:dyDescent="0.35">
      <c r="A3141" s="72" t="s">
        <v>1025</v>
      </c>
      <c r="B3141" s="72" t="s">
        <v>1026</v>
      </c>
      <c r="C3141" s="72" t="s">
        <v>1095</v>
      </c>
      <c r="D3141" s="72">
        <f>SUMIFS('Comm_vacancy-LA_data'!E:E,'Comm_vacancy-LA_data'!$D:$D,'Comm_vacancy-inputs_1'!$C3141,'Comm_vacancy-LA_data'!$B:$B,'Comm_vacancy-inputs_1'!$B3141)</f>
        <v>2292</v>
      </c>
      <c r="E3141" s="72">
        <f>SUMIFS('Comm_vacancy-LA_data'!F:F,'Comm_vacancy-LA_data'!$D:$D,'Comm_vacancy-inputs_1'!$C3141,'Comm_vacancy-LA_data'!$B:$B,'Comm_vacancy-inputs_1'!$B3141)</f>
        <v>59</v>
      </c>
      <c r="F3141" s="132">
        <f t="shared" si="98"/>
        <v>2.5741710296684119E-2</v>
      </c>
      <c r="G3141" s="108">
        <f t="shared" si="99"/>
        <v>43739</v>
      </c>
    </row>
    <row r="3142" spans="1:7" x14ac:dyDescent="0.35">
      <c r="A3142" s="72" t="s">
        <v>1025</v>
      </c>
      <c r="B3142" s="72" t="s">
        <v>1026</v>
      </c>
      <c r="C3142" s="72" t="s">
        <v>1096</v>
      </c>
      <c r="D3142" s="72">
        <f>SUMIFS('Comm_vacancy-LA_data'!E:E,'Comm_vacancy-LA_data'!$D:$D,'Comm_vacancy-inputs_1'!$C3142,'Comm_vacancy-LA_data'!$B:$B,'Comm_vacancy-inputs_1'!$B3142)</f>
        <v>2296</v>
      </c>
      <c r="E3142" s="72">
        <f>SUMIFS('Comm_vacancy-LA_data'!F:F,'Comm_vacancy-LA_data'!$D:$D,'Comm_vacancy-inputs_1'!$C3142,'Comm_vacancy-LA_data'!$B:$B,'Comm_vacancy-inputs_1'!$B3142)</f>
        <v>62</v>
      </c>
      <c r="F3142" s="132">
        <f t="shared" si="98"/>
        <v>2.7003484320557491E-2</v>
      </c>
      <c r="G3142" s="108">
        <f t="shared" si="99"/>
        <v>43647</v>
      </c>
    </row>
    <row r="3143" spans="1:7" x14ac:dyDescent="0.35">
      <c r="A3143" s="72" t="s">
        <v>1025</v>
      </c>
      <c r="B3143" s="72" t="s">
        <v>1026</v>
      </c>
      <c r="C3143" s="72" t="s">
        <v>1097</v>
      </c>
      <c r="D3143" s="72">
        <f>SUMIFS('Comm_vacancy-LA_data'!E:E,'Comm_vacancy-LA_data'!$D:$D,'Comm_vacancy-inputs_1'!$C3143,'Comm_vacancy-LA_data'!$B:$B,'Comm_vacancy-inputs_1'!$B3143)</f>
        <v>2290</v>
      </c>
      <c r="E3143" s="72">
        <f>SUMIFS('Comm_vacancy-LA_data'!F:F,'Comm_vacancy-LA_data'!$D:$D,'Comm_vacancy-inputs_1'!$C3143,'Comm_vacancy-LA_data'!$B:$B,'Comm_vacancy-inputs_1'!$B3143)</f>
        <v>15</v>
      </c>
      <c r="F3143" s="132">
        <f t="shared" si="98"/>
        <v>6.5502183406113534E-3</v>
      </c>
      <c r="G3143" s="108">
        <f t="shared" si="99"/>
        <v>43556</v>
      </c>
    </row>
    <row r="3144" spans="1:7" x14ac:dyDescent="0.35">
      <c r="A3144" s="72" t="s">
        <v>1025</v>
      </c>
      <c r="B3144" s="72" t="s">
        <v>1026</v>
      </c>
      <c r="C3144" s="72" t="s">
        <v>1098</v>
      </c>
      <c r="D3144" s="72">
        <f>SUMIFS('Comm_vacancy-LA_data'!E:E,'Comm_vacancy-LA_data'!$D:$D,'Comm_vacancy-inputs_1'!$C3144,'Comm_vacancy-LA_data'!$B:$B,'Comm_vacancy-inputs_1'!$B3144)</f>
        <v>2267</v>
      </c>
      <c r="E3144" s="72">
        <f>SUMIFS('Comm_vacancy-LA_data'!F:F,'Comm_vacancy-LA_data'!$D:$D,'Comm_vacancy-inputs_1'!$C3144,'Comm_vacancy-LA_data'!$B:$B,'Comm_vacancy-inputs_1'!$B3144)</f>
        <v>13</v>
      </c>
      <c r="F3144" s="132">
        <f t="shared" si="98"/>
        <v>5.7344508160564623E-3</v>
      </c>
      <c r="G3144" s="108">
        <f t="shared" si="99"/>
        <v>43466</v>
      </c>
    </row>
    <row r="3145" spans="1:7" x14ac:dyDescent="0.35">
      <c r="A3145" s="72" t="s">
        <v>1025</v>
      </c>
      <c r="B3145" s="72" t="s">
        <v>1026</v>
      </c>
      <c r="C3145" s="72" t="s">
        <v>1099</v>
      </c>
      <c r="D3145" s="72">
        <f>SUMIFS('Comm_vacancy-LA_data'!E:E,'Comm_vacancy-LA_data'!$D:$D,'Comm_vacancy-inputs_1'!$C3145,'Comm_vacancy-LA_data'!$B:$B,'Comm_vacancy-inputs_1'!$B3145)</f>
        <v>2374</v>
      </c>
      <c r="E3145" s="72">
        <f>SUMIFS('Comm_vacancy-LA_data'!F:F,'Comm_vacancy-LA_data'!$D:$D,'Comm_vacancy-inputs_1'!$C3145,'Comm_vacancy-LA_data'!$B:$B,'Comm_vacancy-inputs_1'!$B3145)</f>
        <v>8</v>
      </c>
      <c r="F3145" s="132">
        <f t="shared" si="98"/>
        <v>3.3698399326032012E-3</v>
      </c>
      <c r="G3145" s="108">
        <f t="shared" si="99"/>
        <v>43374</v>
      </c>
    </row>
    <row r="3146" spans="1:7" x14ac:dyDescent="0.35">
      <c r="A3146" s="72" t="s">
        <v>758</v>
      </c>
      <c r="B3146" s="72" t="s">
        <v>759</v>
      </c>
      <c r="C3146" s="72" t="s">
        <v>1088</v>
      </c>
      <c r="D3146" s="72">
        <f>SUMIFS('Comm_vacancy-LA_data'!E:E,'Comm_vacancy-LA_data'!$D:$D,'Comm_vacancy-inputs_1'!$C3146,'Comm_vacancy-LA_data'!$B:$B,'Comm_vacancy-inputs_1'!$B3146)</f>
        <v>3728</v>
      </c>
      <c r="E3146" s="72">
        <f>SUMIFS('Comm_vacancy-LA_data'!F:F,'Comm_vacancy-LA_data'!$D:$D,'Comm_vacancy-inputs_1'!$C3146,'Comm_vacancy-LA_data'!$B:$B,'Comm_vacancy-inputs_1'!$B3146)</f>
        <v>274</v>
      </c>
      <c r="F3146" s="132">
        <f t="shared" si="98"/>
        <v>7.3497854077253219E-2</v>
      </c>
      <c r="G3146" s="108">
        <f t="shared" si="99"/>
        <v>44378</v>
      </c>
    </row>
    <row r="3147" spans="1:7" x14ac:dyDescent="0.35">
      <c r="A3147" s="72" t="s">
        <v>758</v>
      </c>
      <c r="B3147" s="72" t="s">
        <v>759</v>
      </c>
      <c r="C3147" s="72" t="s">
        <v>1089</v>
      </c>
      <c r="D3147" s="72">
        <f>SUMIFS('Comm_vacancy-LA_data'!E:E,'Comm_vacancy-LA_data'!$D:$D,'Comm_vacancy-inputs_1'!$C3147,'Comm_vacancy-LA_data'!$B:$B,'Comm_vacancy-inputs_1'!$B3147)</f>
        <v>3732</v>
      </c>
      <c r="E3147" s="72">
        <f>SUMIFS('Comm_vacancy-LA_data'!F:F,'Comm_vacancy-LA_data'!$D:$D,'Comm_vacancy-inputs_1'!$C3147,'Comm_vacancy-LA_data'!$B:$B,'Comm_vacancy-inputs_1'!$B3147)</f>
        <v>275</v>
      </c>
      <c r="F3147" s="132">
        <f t="shared" si="98"/>
        <v>7.3687031082529469E-2</v>
      </c>
      <c r="G3147" s="108">
        <f t="shared" si="99"/>
        <v>44287</v>
      </c>
    </row>
    <row r="3148" spans="1:7" x14ac:dyDescent="0.35">
      <c r="A3148" s="72" t="s">
        <v>758</v>
      </c>
      <c r="B3148" s="72" t="s">
        <v>759</v>
      </c>
      <c r="C3148" s="72" t="s">
        <v>1090</v>
      </c>
      <c r="D3148" s="72">
        <f>SUMIFS('Comm_vacancy-LA_data'!E:E,'Comm_vacancy-LA_data'!$D:$D,'Comm_vacancy-inputs_1'!$C3148,'Comm_vacancy-LA_data'!$B:$B,'Comm_vacancy-inputs_1'!$B3148)</f>
        <v>3733</v>
      </c>
      <c r="E3148" s="72">
        <f>SUMIFS('Comm_vacancy-LA_data'!F:F,'Comm_vacancy-LA_data'!$D:$D,'Comm_vacancy-inputs_1'!$C3148,'Comm_vacancy-LA_data'!$B:$B,'Comm_vacancy-inputs_1'!$B3148)</f>
        <v>274</v>
      </c>
      <c r="F3148" s="132">
        <f t="shared" si="98"/>
        <v>7.339941066166622E-2</v>
      </c>
      <c r="G3148" s="108">
        <f t="shared" si="99"/>
        <v>44197</v>
      </c>
    </row>
    <row r="3149" spans="1:7" x14ac:dyDescent="0.35">
      <c r="A3149" s="72" t="s">
        <v>758</v>
      </c>
      <c r="B3149" s="72" t="s">
        <v>759</v>
      </c>
      <c r="C3149" s="72" t="s">
        <v>1091</v>
      </c>
      <c r="D3149" s="72">
        <f>SUMIFS('Comm_vacancy-LA_data'!E:E,'Comm_vacancy-LA_data'!$D:$D,'Comm_vacancy-inputs_1'!$C3149,'Comm_vacancy-LA_data'!$B:$B,'Comm_vacancy-inputs_1'!$B3149)</f>
        <v>3739</v>
      </c>
      <c r="E3149" s="72">
        <f>SUMIFS('Comm_vacancy-LA_data'!F:F,'Comm_vacancy-LA_data'!$D:$D,'Comm_vacancy-inputs_1'!$C3149,'Comm_vacancy-LA_data'!$B:$B,'Comm_vacancy-inputs_1'!$B3149)</f>
        <v>277</v>
      </c>
      <c r="F3149" s="132">
        <f t="shared" si="98"/>
        <v>7.4083979673709555E-2</v>
      </c>
      <c r="G3149" s="108">
        <f t="shared" si="99"/>
        <v>44105</v>
      </c>
    </row>
    <row r="3150" spans="1:7" x14ac:dyDescent="0.35">
      <c r="A3150" s="72" t="s">
        <v>758</v>
      </c>
      <c r="B3150" s="72" t="s">
        <v>759</v>
      </c>
      <c r="C3150" s="72" t="s">
        <v>1092</v>
      </c>
      <c r="D3150" s="72">
        <f>SUMIFS('Comm_vacancy-LA_data'!E:E,'Comm_vacancy-LA_data'!$D:$D,'Comm_vacancy-inputs_1'!$C3150,'Comm_vacancy-LA_data'!$B:$B,'Comm_vacancy-inputs_1'!$B3150)</f>
        <v>3722</v>
      </c>
      <c r="E3150" s="72">
        <f>SUMIFS('Comm_vacancy-LA_data'!F:F,'Comm_vacancy-LA_data'!$D:$D,'Comm_vacancy-inputs_1'!$C3150,'Comm_vacancy-LA_data'!$B:$B,'Comm_vacancy-inputs_1'!$B3150)</f>
        <v>278</v>
      </c>
      <c r="F3150" s="132">
        <f t="shared" si="98"/>
        <v>7.4691026329930146E-2</v>
      </c>
      <c r="G3150" s="108">
        <f t="shared" si="99"/>
        <v>44013</v>
      </c>
    </row>
    <row r="3151" spans="1:7" x14ac:dyDescent="0.35">
      <c r="A3151" s="72" t="s">
        <v>758</v>
      </c>
      <c r="B3151" s="72" t="s">
        <v>759</v>
      </c>
      <c r="C3151" s="72" t="s">
        <v>1093</v>
      </c>
      <c r="D3151" s="72">
        <f>SUMIFS('Comm_vacancy-LA_data'!E:E,'Comm_vacancy-LA_data'!$D:$D,'Comm_vacancy-inputs_1'!$C3151,'Comm_vacancy-LA_data'!$B:$B,'Comm_vacancy-inputs_1'!$B3151)</f>
        <v>3707</v>
      </c>
      <c r="E3151" s="72">
        <f>SUMIFS('Comm_vacancy-LA_data'!F:F,'Comm_vacancy-LA_data'!$D:$D,'Comm_vacancy-inputs_1'!$C3151,'Comm_vacancy-LA_data'!$B:$B,'Comm_vacancy-inputs_1'!$B3151)</f>
        <v>290</v>
      </c>
      <c r="F3151" s="132">
        <f t="shared" si="98"/>
        <v>7.8230374966280006E-2</v>
      </c>
      <c r="G3151" s="108">
        <f t="shared" si="99"/>
        <v>43922</v>
      </c>
    </row>
    <row r="3152" spans="1:7" x14ac:dyDescent="0.35">
      <c r="A3152" s="72" t="s">
        <v>758</v>
      </c>
      <c r="B3152" s="72" t="s">
        <v>759</v>
      </c>
      <c r="C3152" s="72" t="s">
        <v>1094</v>
      </c>
      <c r="D3152" s="72">
        <f>SUMIFS('Comm_vacancy-LA_data'!E:E,'Comm_vacancy-LA_data'!$D:$D,'Comm_vacancy-inputs_1'!$C3152,'Comm_vacancy-LA_data'!$B:$B,'Comm_vacancy-inputs_1'!$B3152)</f>
        <v>3590</v>
      </c>
      <c r="E3152" s="72">
        <f>SUMIFS('Comm_vacancy-LA_data'!F:F,'Comm_vacancy-LA_data'!$D:$D,'Comm_vacancy-inputs_1'!$C3152,'Comm_vacancy-LA_data'!$B:$B,'Comm_vacancy-inputs_1'!$B3152)</f>
        <v>300</v>
      </c>
      <c r="F3152" s="132">
        <f t="shared" si="98"/>
        <v>8.3565459610027856E-2</v>
      </c>
      <c r="G3152" s="108">
        <f t="shared" si="99"/>
        <v>43831</v>
      </c>
    </row>
    <row r="3153" spans="1:7" x14ac:dyDescent="0.35">
      <c r="A3153" s="72" t="s">
        <v>758</v>
      </c>
      <c r="B3153" s="72" t="s">
        <v>759</v>
      </c>
      <c r="C3153" s="72" t="s">
        <v>1095</v>
      </c>
      <c r="D3153" s="72">
        <f>SUMIFS('Comm_vacancy-LA_data'!E:E,'Comm_vacancy-LA_data'!$D:$D,'Comm_vacancy-inputs_1'!$C3153,'Comm_vacancy-LA_data'!$B:$B,'Comm_vacancy-inputs_1'!$B3153)</f>
        <v>3568</v>
      </c>
      <c r="E3153" s="72">
        <f>SUMIFS('Comm_vacancy-LA_data'!F:F,'Comm_vacancy-LA_data'!$D:$D,'Comm_vacancy-inputs_1'!$C3153,'Comm_vacancy-LA_data'!$B:$B,'Comm_vacancy-inputs_1'!$B3153)</f>
        <v>300</v>
      </c>
      <c r="F3153" s="132">
        <f t="shared" si="98"/>
        <v>8.4080717488789244E-2</v>
      </c>
      <c r="G3153" s="108">
        <f t="shared" si="99"/>
        <v>43739</v>
      </c>
    </row>
    <row r="3154" spans="1:7" x14ac:dyDescent="0.35">
      <c r="A3154" s="72" t="s">
        <v>758</v>
      </c>
      <c r="B3154" s="72" t="s">
        <v>759</v>
      </c>
      <c r="C3154" s="72" t="s">
        <v>1096</v>
      </c>
      <c r="D3154" s="72">
        <f>SUMIFS('Comm_vacancy-LA_data'!E:E,'Comm_vacancy-LA_data'!$D:$D,'Comm_vacancy-inputs_1'!$C3154,'Comm_vacancy-LA_data'!$B:$B,'Comm_vacancy-inputs_1'!$B3154)</f>
        <v>3569</v>
      </c>
      <c r="E3154" s="72">
        <f>SUMIFS('Comm_vacancy-LA_data'!F:F,'Comm_vacancy-LA_data'!$D:$D,'Comm_vacancy-inputs_1'!$C3154,'Comm_vacancy-LA_data'!$B:$B,'Comm_vacancy-inputs_1'!$B3154)</f>
        <v>289</v>
      </c>
      <c r="F3154" s="132">
        <f t="shared" si="98"/>
        <v>8.0975063042869153E-2</v>
      </c>
      <c r="G3154" s="108">
        <f t="shared" si="99"/>
        <v>43647</v>
      </c>
    </row>
    <row r="3155" spans="1:7" x14ac:dyDescent="0.35">
      <c r="A3155" s="72" t="s">
        <v>758</v>
      </c>
      <c r="B3155" s="72" t="s">
        <v>759</v>
      </c>
      <c r="C3155" s="72" t="s">
        <v>1097</v>
      </c>
      <c r="D3155" s="72">
        <f>SUMIFS('Comm_vacancy-LA_data'!E:E,'Comm_vacancy-LA_data'!$D:$D,'Comm_vacancy-inputs_1'!$C3155,'Comm_vacancy-LA_data'!$B:$B,'Comm_vacancy-inputs_1'!$B3155)</f>
        <v>3568</v>
      </c>
      <c r="E3155" s="72">
        <f>SUMIFS('Comm_vacancy-LA_data'!F:F,'Comm_vacancy-LA_data'!$D:$D,'Comm_vacancy-inputs_1'!$C3155,'Comm_vacancy-LA_data'!$B:$B,'Comm_vacancy-inputs_1'!$B3155)</f>
        <v>161</v>
      </c>
      <c r="F3155" s="132">
        <f t="shared" si="98"/>
        <v>4.5123318385650223E-2</v>
      </c>
      <c r="G3155" s="108">
        <f t="shared" si="99"/>
        <v>43556</v>
      </c>
    </row>
    <row r="3156" spans="1:7" x14ac:dyDescent="0.35">
      <c r="A3156" s="72" t="s">
        <v>758</v>
      </c>
      <c r="B3156" s="72" t="s">
        <v>759</v>
      </c>
      <c r="C3156" s="72" t="s">
        <v>1098</v>
      </c>
      <c r="D3156" s="72">
        <f>SUMIFS('Comm_vacancy-LA_data'!E:E,'Comm_vacancy-LA_data'!$D:$D,'Comm_vacancy-inputs_1'!$C3156,'Comm_vacancy-LA_data'!$B:$B,'Comm_vacancy-inputs_1'!$B3156)</f>
        <v>3564</v>
      </c>
      <c r="E3156" s="72">
        <f>SUMIFS('Comm_vacancy-LA_data'!F:F,'Comm_vacancy-LA_data'!$D:$D,'Comm_vacancy-inputs_1'!$C3156,'Comm_vacancy-LA_data'!$B:$B,'Comm_vacancy-inputs_1'!$B3156)</f>
        <v>163</v>
      </c>
      <c r="F3156" s="132">
        <f t="shared" si="98"/>
        <v>4.5735129068462402E-2</v>
      </c>
      <c r="G3156" s="108">
        <f t="shared" si="99"/>
        <v>43466</v>
      </c>
    </row>
    <row r="3157" spans="1:7" x14ac:dyDescent="0.35">
      <c r="A3157" s="72" t="s">
        <v>758</v>
      </c>
      <c r="B3157" s="72" t="s">
        <v>759</v>
      </c>
      <c r="C3157" s="72" t="s">
        <v>1099</v>
      </c>
      <c r="D3157" s="72">
        <f>SUMIFS('Comm_vacancy-LA_data'!E:E,'Comm_vacancy-LA_data'!$D:$D,'Comm_vacancy-inputs_1'!$C3157,'Comm_vacancy-LA_data'!$B:$B,'Comm_vacancy-inputs_1'!$B3157)</f>
        <v>3642</v>
      </c>
      <c r="E3157" s="72">
        <f>SUMIFS('Comm_vacancy-LA_data'!F:F,'Comm_vacancy-LA_data'!$D:$D,'Comm_vacancy-inputs_1'!$C3157,'Comm_vacancy-LA_data'!$B:$B,'Comm_vacancy-inputs_1'!$B3157)</f>
        <v>260</v>
      </c>
      <c r="F3157" s="132">
        <f t="shared" si="98"/>
        <v>7.1389346512905003E-2</v>
      </c>
      <c r="G3157" s="108">
        <f t="shared" si="99"/>
        <v>43374</v>
      </c>
    </row>
    <row r="3158" spans="1:7" x14ac:dyDescent="0.35">
      <c r="A3158" s="72" t="s">
        <v>760</v>
      </c>
      <c r="B3158" s="72" t="s">
        <v>761</v>
      </c>
      <c r="C3158" s="72" t="s">
        <v>1088</v>
      </c>
      <c r="D3158" s="72">
        <f>SUMIFS('Comm_vacancy-LA_data'!E:E,'Comm_vacancy-LA_data'!$D:$D,'Comm_vacancy-inputs_1'!$C3158,'Comm_vacancy-LA_data'!$B:$B,'Comm_vacancy-inputs_1'!$B3158)</f>
        <v>2662</v>
      </c>
      <c r="E3158" s="72">
        <f>SUMIFS('Comm_vacancy-LA_data'!F:F,'Comm_vacancy-LA_data'!$D:$D,'Comm_vacancy-inputs_1'!$C3158,'Comm_vacancy-LA_data'!$B:$B,'Comm_vacancy-inputs_1'!$B3158)</f>
        <v>179</v>
      </c>
      <c r="F3158" s="132">
        <f t="shared" si="98"/>
        <v>6.7242674680691214E-2</v>
      </c>
      <c r="G3158" s="108">
        <f t="shared" si="99"/>
        <v>44378</v>
      </c>
    </row>
    <row r="3159" spans="1:7" x14ac:dyDescent="0.35">
      <c r="A3159" s="72" t="s">
        <v>760</v>
      </c>
      <c r="B3159" s="72" t="s">
        <v>761</v>
      </c>
      <c r="C3159" s="72" t="s">
        <v>1089</v>
      </c>
      <c r="D3159" s="72">
        <f>SUMIFS('Comm_vacancy-LA_data'!E:E,'Comm_vacancy-LA_data'!$D:$D,'Comm_vacancy-inputs_1'!$C3159,'Comm_vacancy-LA_data'!$B:$B,'Comm_vacancy-inputs_1'!$B3159)</f>
        <v>2643</v>
      </c>
      <c r="E3159" s="72">
        <f>SUMIFS('Comm_vacancy-LA_data'!F:F,'Comm_vacancy-LA_data'!$D:$D,'Comm_vacancy-inputs_1'!$C3159,'Comm_vacancy-LA_data'!$B:$B,'Comm_vacancy-inputs_1'!$B3159)</f>
        <v>185</v>
      </c>
      <c r="F3159" s="132">
        <f t="shared" si="98"/>
        <v>6.9996216420734017E-2</v>
      </c>
      <c r="G3159" s="108">
        <f t="shared" si="99"/>
        <v>44287</v>
      </c>
    </row>
    <row r="3160" spans="1:7" x14ac:dyDescent="0.35">
      <c r="A3160" s="72" t="s">
        <v>760</v>
      </c>
      <c r="B3160" s="72" t="s">
        <v>761</v>
      </c>
      <c r="C3160" s="72" t="s">
        <v>1090</v>
      </c>
      <c r="D3160" s="72">
        <f>SUMIFS('Comm_vacancy-LA_data'!E:E,'Comm_vacancy-LA_data'!$D:$D,'Comm_vacancy-inputs_1'!$C3160,'Comm_vacancy-LA_data'!$B:$B,'Comm_vacancy-inputs_1'!$B3160)</f>
        <v>2633</v>
      </c>
      <c r="E3160" s="72">
        <f>SUMIFS('Comm_vacancy-LA_data'!F:F,'Comm_vacancy-LA_data'!$D:$D,'Comm_vacancy-inputs_1'!$C3160,'Comm_vacancy-LA_data'!$B:$B,'Comm_vacancy-inputs_1'!$B3160)</f>
        <v>179</v>
      </c>
      <c r="F3160" s="132">
        <f t="shared" si="98"/>
        <v>6.7983289023927085E-2</v>
      </c>
      <c r="G3160" s="108">
        <f t="shared" si="99"/>
        <v>44197</v>
      </c>
    </row>
    <row r="3161" spans="1:7" x14ac:dyDescent="0.35">
      <c r="A3161" s="72" t="s">
        <v>760</v>
      </c>
      <c r="B3161" s="72" t="s">
        <v>761</v>
      </c>
      <c r="C3161" s="72" t="s">
        <v>1091</v>
      </c>
      <c r="D3161" s="72">
        <f>SUMIFS('Comm_vacancy-LA_data'!E:E,'Comm_vacancy-LA_data'!$D:$D,'Comm_vacancy-inputs_1'!$C3161,'Comm_vacancy-LA_data'!$B:$B,'Comm_vacancy-inputs_1'!$B3161)</f>
        <v>2644</v>
      </c>
      <c r="E3161" s="72">
        <f>SUMIFS('Comm_vacancy-LA_data'!F:F,'Comm_vacancy-LA_data'!$D:$D,'Comm_vacancy-inputs_1'!$C3161,'Comm_vacancy-LA_data'!$B:$B,'Comm_vacancy-inputs_1'!$B3161)</f>
        <v>180</v>
      </c>
      <c r="F3161" s="132">
        <f t="shared" si="98"/>
        <v>6.8078668683812404E-2</v>
      </c>
      <c r="G3161" s="108">
        <f t="shared" si="99"/>
        <v>44105</v>
      </c>
    </row>
    <row r="3162" spans="1:7" x14ac:dyDescent="0.35">
      <c r="A3162" s="72" t="s">
        <v>760</v>
      </c>
      <c r="B3162" s="72" t="s">
        <v>761</v>
      </c>
      <c r="C3162" s="72" t="s">
        <v>1092</v>
      </c>
      <c r="D3162" s="72">
        <f>SUMIFS('Comm_vacancy-LA_data'!E:E,'Comm_vacancy-LA_data'!$D:$D,'Comm_vacancy-inputs_1'!$C3162,'Comm_vacancy-LA_data'!$B:$B,'Comm_vacancy-inputs_1'!$B3162)</f>
        <v>2640</v>
      </c>
      <c r="E3162" s="72">
        <f>SUMIFS('Comm_vacancy-LA_data'!F:F,'Comm_vacancy-LA_data'!$D:$D,'Comm_vacancy-inputs_1'!$C3162,'Comm_vacancy-LA_data'!$B:$B,'Comm_vacancy-inputs_1'!$B3162)</f>
        <v>181</v>
      </c>
      <c r="F3162" s="132">
        <f t="shared" si="98"/>
        <v>6.8560606060606058E-2</v>
      </c>
      <c r="G3162" s="108">
        <f t="shared" si="99"/>
        <v>44013</v>
      </c>
    </row>
    <row r="3163" spans="1:7" x14ac:dyDescent="0.35">
      <c r="A3163" s="72" t="s">
        <v>760</v>
      </c>
      <c r="B3163" s="72" t="s">
        <v>761</v>
      </c>
      <c r="C3163" s="72" t="s">
        <v>1093</v>
      </c>
      <c r="D3163" s="72">
        <f>SUMIFS('Comm_vacancy-LA_data'!E:E,'Comm_vacancy-LA_data'!$D:$D,'Comm_vacancy-inputs_1'!$C3163,'Comm_vacancy-LA_data'!$B:$B,'Comm_vacancy-inputs_1'!$B3163)</f>
        <v>2660</v>
      </c>
      <c r="E3163" s="72">
        <f>SUMIFS('Comm_vacancy-LA_data'!F:F,'Comm_vacancy-LA_data'!$D:$D,'Comm_vacancy-inputs_1'!$C3163,'Comm_vacancy-LA_data'!$B:$B,'Comm_vacancy-inputs_1'!$B3163)</f>
        <v>192</v>
      </c>
      <c r="F3163" s="132">
        <f t="shared" si="98"/>
        <v>7.2180451127819553E-2</v>
      </c>
      <c r="G3163" s="108">
        <f t="shared" si="99"/>
        <v>43922</v>
      </c>
    </row>
    <row r="3164" spans="1:7" x14ac:dyDescent="0.35">
      <c r="A3164" s="72" t="s">
        <v>760</v>
      </c>
      <c r="B3164" s="72" t="s">
        <v>761</v>
      </c>
      <c r="C3164" s="72" t="s">
        <v>1094</v>
      </c>
      <c r="D3164" s="72">
        <f>SUMIFS('Comm_vacancy-LA_data'!E:E,'Comm_vacancy-LA_data'!$D:$D,'Comm_vacancy-inputs_1'!$C3164,'Comm_vacancy-LA_data'!$B:$B,'Comm_vacancy-inputs_1'!$B3164)</f>
        <v>2630</v>
      </c>
      <c r="E3164" s="72">
        <f>SUMIFS('Comm_vacancy-LA_data'!F:F,'Comm_vacancy-LA_data'!$D:$D,'Comm_vacancy-inputs_1'!$C3164,'Comm_vacancy-LA_data'!$B:$B,'Comm_vacancy-inputs_1'!$B3164)</f>
        <v>192</v>
      </c>
      <c r="F3164" s="132">
        <f t="shared" si="98"/>
        <v>7.3003802281368824E-2</v>
      </c>
      <c r="G3164" s="108">
        <f t="shared" si="99"/>
        <v>43831</v>
      </c>
    </row>
    <row r="3165" spans="1:7" x14ac:dyDescent="0.35">
      <c r="A3165" s="72" t="s">
        <v>760</v>
      </c>
      <c r="B3165" s="72" t="s">
        <v>761</v>
      </c>
      <c r="C3165" s="72" t="s">
        <v>1095</v>
      </c>
      <c r="D3165" s="72">
        <f>SUMIFS('Comm_vacancy-LA_data'!E:E,'Comm_vacancy-LA_data'!$D:$D,'Comm_vacancy-inputs_1'!$C3165,'Comm_vacancy-LA_data'!$B:$B,'Comm_vacancy-inputs_1'!$B3165)</f>
        <v>2622</v>
      </c>
      <c r="E3165" s="72">
        <f>SUMIFS('Comm_vacancy-LA_data'!F:F,'Comm_vacancy-LA_data'!$D:$D,'Comm_vacancy-inputs_1'!$C3165,'Comm_vacancy-LA_data'!$B:$B,'Comm_vacancy-inputs_1'!$B3165)</f>
        <v>191</v>
      </c>
      <c r="F3165" s="132">
        <f t="shared" si="98"/>
        <v>7.2845156369183831E-2</v>
      </c>
      <c r="G3165" s="108">
        <f t="shared" si="99"/>
        <v>43739</v>
      </c>
    </row>
    <row r="3166" spans="1:7" x14ac:dyDescent="0.35">
      <c r="A3166" s="72" t="s">
        <v>760</v>
      </c>
      <c r="B3166" s="72" t="s">
        <v>761</v>
      </c>
      <c r="C3166" s="72" t="s">
        <v>1096</v>
      </c>
      <c r="D3166" s="72">
        <f>SUMIFS('Comm_vacancy-LA_data'!E:E,'Comm_vacancy-LA_data'!$D:$D,'Comm_vacancy-inputs_1'!$C3166,'Comm_vacancy-LA_data'!$B:$B,'Comm_vacancy-inputs_1'!$B3166)</f>
        <v>2668</v>
      </c>
      <c r="E3166" s="72">
        <f>SUMIFS('Comm_vacancy-LA_data'!F:F,'Comm_vacancy-LA_data'!$D:$D,'Comm_vacancy-inputs_1'!$C3166,'Comm_vacancy-LA_data'!$B:$B,'Comm_vacancy-inputs_1'!$B3166)</f>
        <v>192</v>
      </c>
      <c r="F3166" s="132">
        <f t="shared" si="98"/>
        <v>7.1964017991004492E-2</v>
      </c>
      <c r="G3166" s="108">
        <f t="shared" si="99"/>
        <v>43647</v>
      </c>
    </row>
    <row r="3167" spans="1:7" x14ac:dyDescent="0.35">
      <c r="A3167" s="72" t="s">
        <v>760</v>
      </c>
      <c r="B3167" s="72" t="s">
        <v>761</v>
      </c>
      <c r="C3167" s="72" t="s">
        <v>1097</v>
      </c>
      <c r="D3167" s="72">
        <f>SUMIFS('Comm_vacancy-LA_data'!E:E,'Comm_vacancy-LA_data'!$D:$D,'Comm_vacancy-inputs_1'!$C3167,'Comm_vacancy-LA_data'!$B:$B,'Comm_vacancy-inputs_1'!$B3167)</f>
        <v>2678</v>
      </c>
      <c r="E3167" s="72">
        <f>SUMIFS('Comm_vacancy-LA_data'!F:F,'Comm_vacancy-LA_data'!$D:$D,'Comm_vacancy-inputs_1'!$C3167,'Comm_vacancy-LA_data'!$B:$B,'Comm_vacancy-inputs_1'!$B3167)</f>
        <v>176</v>
      </c>
      <c r="F3167" s="132">
        <f t="shared" si="98"/>
        <v>6.5720687079910384E-2</v>
      </c>
      <c r="G3167" s="108">
        <f t="shared" si="99"/>
        <v>43556</v>
      </c>
    </row>
    <row r="3168" spans="1:7" x14ac:dyDescent="0.35">
      <c r="A3168" s="72" t="s">
        <v>760</v>
      </c>
      <c r="B3168" s="72" t="s">
        <v>761</v>
      </c>
      <c r="C3168" s="72" t="s">
        <v>1098</v>
      </c>
      <c r="D3168" s="72">
        <f>SUMIFS('Comm_vacancy-LA_data'!E:E,'Comm_vacancy-LA_data'!$D:$D,'Comm_vacancy-inputs_1'!$C3168,'Comm_vacancy-LA_data'!$B:$B,'Comm_vacancy-inputs_1'!$B3168)</f>
        <v>2596</v>
      </c>
      <c r="E3168" s="72">
        <f>SUMIFS('Comm_vacancy-LA_data'!F:F,'Comm_vacancy-LA_data'!$D:$D,'Comm_vacancy-inputs_1'!$C3168,'Comm_vacancy-LA_data'!$B:$B,'Comm_vacancy-inputs_1'!$B3168)</f>
        <v>175</v>
      </c>
      <c r="F3168" s="132">
        <f t="shared" si="98"/>
        <v>6.7411402157164874E-2</v>
      </c>
      <c r="G3168" s="108">
        <f t="shared" si="99"/>
        <v>43466</v>
      </c>
    </row>
    <row r="3169" spans="1:7" x14ac:dyDescent="0.35">
      <c r="A3169" s="72" t="s">
        <v>760</v>
      </c>
      <c r="B3169" s="72" t="s">
        <v>761</v>
      </c>
      <c r="C3169" s="72" t="s">
        <v>1099</v>
      </c>
      <c r="D3169" s="72">
        <f>SUMIFS('Comm_vacancy-LA_data'!E:E,'Comm_vacancy-LA_data'!$D:$D,'Comm_vacancy-inputs_1'!$C3169,'Comm_vacancy-LA_data'!$B:$B,'Comm_vacancy-inputs_1'!$B3169)</f>
        <v>2814</v>
      </c>
      <c r="E3169" s="72">
        <f>SUMIFS('Comm_vacancy-LA_data'!F:F,'Comm_vacancy-LA_data'!$D:$D,'Comm_vacancy-inputs_1'!$C3169,'Comm_vacancy-LA_data'!$B:$B,'Comm_vacancy-inputs_1'!$B3169)</f>
        <v>188</v>
      </c>
      <c r="F3169" s="132">
        <f t="shared" si="98"/>
        <v>6.6808813077469789E-2</v>
      </c>
      <c r="G3169" s="108">
        <f t="shared" si="99"/>
        <v>43374</v>
      </c>
    </row>
    <row r="3170" spans="1:7" x14ac:dyDescent="0.35">
      <c r="A3170" s="72" t="s">
        <v>762</v>
      </c>
      <c r="B3170" s="72" t="s">
        <v>763</v>
      </c>
      <c r="C3170" s="72" t="s">
        <v>1088</v>
      </c>
      <c r="D3170" s="72">
        <f>SUMIFS('Comm_vacancy-LA_data'!E:E,'Comm_vacancy-LA_data'!$D:$D,'Comm_vacancy-inputs_1'!$C3170,'Comm_vacancy-LA_data'!$B:$B,'Comm_vacancy-inputs_1'!$B3170)</f>
        <v>5281</v>
      </c>
      <c r="E3170" s="72">
        <f>SUMIFS('Comm_vacancy-LA_data'!F:F,'Comm_vacancy-LA_data'!$D:$D,'Comm_vacancy-inputs_1'!$C3170,'Comm_vacancy-LA_data'!$B:$B,'Comm_vacancy-inputs_1'!$B3170)</f>
        <v>52</v>
      </c>
      <c r="F3170" s="132">
        <f t="shared" si="98"/>
        <v>9.8466199583412232E-3</v>
      </c>
      <c r="G3170" s="108">
        <f t="shared" si="99"/>
        <v>44378</v>
      </c>
    </row>
    <row r="3171" spans="1:7" x14ac:dyDescent="0.35">
      <c r="A3171" s="72" t="s">
        <v>762</v>
      </c>
      <c r="B3171" s="72" t="s">
        <v>763</v>
      </c>
      <c r="C3171" s="72" t="s">
        <v>1089</v>
      </c>
      <c r="D3171" s="72">
        <f>SUMIFS('Comm_vacancy-LA_data'!E:E,'Comm_vacancy-LA_data'!$D:$D,'Comm_vacancy-inputs_1'!$C3171,'Comm_vacancy-LA_data'!$B:$B,'Comm_vacancy-inputs_1'!$B3171)</f>
        <v>5281</v>
      </c>
      <c r="E3171" s="72">
        <f>SUMIFS('Comm_vacancy-LA_data'!F:F,'Comm_vacancy-LA_data'!$D:$D,'Comm_vacancy-inputs_1'!$C3171,'Comm_vacancy-LA_data'!$B:$B,'Comm_vacancy-inputs_1'!$B3171)</f>
        <v>34</v>
      </c>
      <c r="F3171" s="132">
        <f t="shared" si="98"/>
        <v>6.4381745881461842E-3</v>
      </c>
      <c r="G3171" s="108">
        <f t="shared" si="99"/>
        <v>44287</v>
      </c>
    </row>
    <row r="3172" spans="1:7" x14ac:dyDescent="0.35">
      <c r="A3172" s="72" t="s">
        <v>762</v>
      </c>
      <c r="B3172" s="72" t="s">
        <v>763</v>
      </c>
      <c r="C3172" s="72" t="s">
        <v>1090</v>
      </c>
      <c r="D3172" s="72">
        <f>SUMIFS('Comm_vacancy-LA_data'!E:E,'Comm_vacancy-LA_data'!$D:$D,'Comm_vacancy-inputs_1'!$C3172,'Comm_vacancy-LA_data'!$B:$B,'Comm_vacancy-inputs_1'!$B3172)</f>
        <v>5275</v>
      </c>
      <c r="E3172" s="72">
        <f>SUMIFS('Comm_vacancy-LA_data'!F:F,'Comm_vacancy-LA_data'!$D:$D,'Comm_vacancy-inputs_1'!$C3172,'Comm_vacancy-LA_data'!$B:$B,'Comm_vacancy-inputs_1'!$B3172)</f>
        <v>36</v>
      </c>
      <c r="F3172" s="132">
        <f t="shared" si="98"/>
        <v>6.8246445497630332E-3</v>
      </c>
      <c r="G3172" s="108">
        <f t="shared" si="99"/>
        <v>44197</v>
      </c>
    </row>
    <row r="3173" spans="1:7" x14ac:dyDescent="0.35">
      <c r="A3173" s="72" t="s">
        <v>762</v>
      </c>
      <c r="B3173" s="72" t="s">
        <v>763</v>
      </c>
      <c r="C3173" s="72" t="s">
        <v>1091</v>
      </c>
      <c r="D3173" s="72">
        <f>SUMIFS('Comm_vacancy-LA_data'!E:E,'Comm_vacancy-LA_data'!$D:$D,'Comm_vacancy-inputs_1'!$C3173,'Comm_vacancy-LA_data'!$B:$B,'Comm_vacancy-inputs_1'!$B3173)</f>
        <v>5288</v>
      </c>
      <c r="E3173" s="72">
        <f>SUMIFS('Comm_vacancy-LA_data'!F:F,'Comm_vacancy-LA_data'!$D:$D,'Comm_vacancy-inputs_1'!$C3173,'Comm_vacancy-LA_data'!$B:$B,'Comm_vacancy-inputs_1'!$B3173)</f>
        <v>33</v>
      </c>
      <c r="F3173" s="132">
        <f t="shared" si="98"/>
        <v>6.2405446293494708E-3</v>
      </c>
      <c r="G3173" s="108">
        <f t="shared" si="99"/>
        <v>44105</v>
      </c>
    </row>
    <row r="3174" spans="1:7" x14ac:dyDescent="0.35">
      <c r="A3174" s="72" t="s">
        <v>762</v>
      </c>
      <c r="B3174" s="72" t="s">
        <v>763</v>
      </c>
      <c r="C3174" s="72" t="s">
        <v>1092</v>
      </c>
      <c r="D3174" s="72">
        <f>SUMIFS('Comm_vacancy-LA_data'!E:E,'Comm_vacancy-LA_data'!$D:$D,'Comm_vacancy-inputs_1'!$C3174,'Comm_vacancy-LA_data'!$B:$B,'Comm_vacancy-inputs_1'!$B3174)</f>
        <v>5264</v>
      </c>
      <c r="E3174" s="72">
        <f>SUMIFS('Comm_vacancy-LA_data'!F:F,'Comm_vacancy-LA_data'!$D:$D,'Comm_vacancy-inputs_1'!$C3174,'Comm_vacancy-LA_data'!$B:$B,'Comm_vacancy-inputs_1'!$B3174)</f>
        <v>36</v>
      </c>
      <c r="F3174" s="132">
        <f t="shared" si="98"/>
        <v>6.8389057750759879E-3</v>
      </c>
      <c r="G3174" s="108">
        <f t="shared" si="99"/>
        <v>44013</v>
      </c>
    </row>
    <row r="3175" spans="1:7" x14ac:dyDescent="0.35">
      <c r="A3175" s="72" t="s">
        <v>762</v>
      </c>
      <c r="B3175" s="72" t="s">
        <v>763</v>
      </c>
      <c r="C3175" s="72" t="s">
        <v>1093</v>
      </c>
      <c r="D3175" s="72">
        <f>SUMIFS('Comm_vacancy-LA_data'!E:E,'Comm_vacancy-LA_data'!$D:$D,'Comm_vacancy-inputs_1'!$C3175,'Comm_vacancy-LA_data'!$B:$B,'Comm_vacancy-inputs_1'!$B3175)</f>
        <v>5259</v>
      </c>
      <c r="E3175" s="72">
        <f>SUMIFS('Comm_vacancy-LA_data'!F:F,'Comm_vacancy-LA_data'!$D:$D,'Comm_vacancy-inputs_1'!$C3175,'Comm_vacancy-LA_data'!$B:$B,'Comm_vacancy-inputs_1'!$B3175)</f>
        <v>36</v>
      </c>
      <c r="F3175" s="132">
        <f t="shared" si="98"/>
        <v>6.8454078722190535E-3</v>
      </c>
      <c r="G3175" s="108">
        <f t="shared" si="99"/>
        <v>43922</v>
      </c>
    </row>
    <row r="3176" spans="1:7" x14ac:dyDescent="0.35">
      <c r="A3176" s="72" t="s">
        <v>762</v>
      </c>
      <c r="B3176" s="72" t="s">
        <v>763</v>
      </c>
      <c r="C3176" s="72" t="s">
        <v>1094</v>
      </c>
      <c r="D3176" s="72">
        <f>SUMIFS('Comm_vacancy-LA_data'!E:E,'Comm_vacancy-LA_data'!$D:$D,'Comm_vacancy-inputs_1'!$C3176,'Comm_vacancy-LA_data'!$B:$B,'Comm_vacancy-inputs_1'!$B3176)</f>
        <v>5166</v>
      </c>
      <c r="E3176" s="72">
        <f>SUMIFS('Comm_vacancy-LA_data'!F:F,'Comm_vacancy-LA_data'!$D:$D,'Comm_vacancy-inputs_1'!$C3176,'Comm_vacancy-LA_data'!$B:$B,'Comm_vacancy-inputs_1'!$B3176)</f>
        <v>29</v>
      </c>
      <c r="F3176" s="132">
        <f t="shared" si="98"/>
        <v>5.6136275648470775E-3</v>
      </c>
      <c r="G3176" s="108">
        <f t="shared" si="99"/>
        <v>43831</v>
      </c>
    </row>
    <row r="3177" spans="1:7" x14ac:dyDescent="0.35">
      <c r="A3177" s="72" t="s">
        <v>762</v>
      </c>
      <c r="B3177" s="72" t="s">
        <v>763</v>
      </c>
      <c r="C3177" s="72" t="s">
        <v>1095</v>
      </c>
      <c r="D3177" s="72">
        <f>SUMIFS('Comm_vacancy-LA_data'!E:E,'Comm_vacancy-LA_data'!$D:$D,'Comm_vacancy-inputs_1'!$C3177,'Comm_vacancy-LA_data'!$B:$B,'Comm_vacancy-inputs_1'!$B3177)</f>
        <v>5153</v>
      </c>
      <c r="E3177" s="72">
        <f>SUMIFS('Comm_vacancy-LA_data'!F:F,'Comm_vacancy-LA_data'!$D:$D,'Comm_vacancy-inputs_1'!$C3177,'Comm_vacancy-LA_data'!$B:$B,'Comm_vacancy-inputs_1'!$B3177)</f>
        <v>30</v>
      </c>
      <c r="F3177" s="132">
        <f t="shared" si="98"/>
        <v>5.8218513487288959E-3</v>
      </c>
      <c r="G3177" s="108">
        <f t="shared" si="99"/>
        <v>43739</v>
      </c>
    </row>
    <row r="3178" spans="1:7" x14ac:dyDescent="0.35">
      <c r="A3178" s="72" t="s">
        <v>762</v>
      </c>
      <c r="B3178" s="72" t="s">
        <v>763</v>
      </c>
      <c r="C3178" s="72" t="s">
        <v>1096</v>
      </c>
      <c r="D3178" s="72">
        <f>SUMIFS('Comm_vacancy-LA_data'!E:E,'Comm_vacancy-LA_data'!$D:$D,'Comm_vacancy-inputs_1'!$C3178,'Comm_vacancy-LA_data'!$B:$B,'Comm_vacancy-inputs_1'!$B3178)</f>
        <v>5155</v>
      </c>
      <c r="E3178" s="72">
        <f>SUMIFS('Comm_vacancy-LA_data'!F:F,'Comm_vacancy-LA_data'!$D:$D,'Comm_vacancy-inputs_1'!$C3178,'Comm_vacancy-LA_data'!$B:$B,'Comm_vacancy-inputs_1'!$B3178)</f>
        <v>33</v>
      </c>
      <c r="F3178" s="132">
        <f t="shared" si="98"/>
        <v>6.401551891367604E-3</v>
      </c>
      <c r="G3178" s="108">
        <f t="shared" si="99"/>
        <v>43647</v>
      </c>
    </row>
    <row r="3179" spans="1:7" x14ac:dyDescent="0.35">
      <c r="A3179" s="72" t="s">
        <v>762</v>
      </c>
      <c r="B3179" s="72" t="s">
        <v>763</v>
      </c>
      <c r="C3179" s="72" t="s">
        <v>1097</v>
      </c>
      <c r="D3179" s="72">
        <f>SUMIFS('Comm_vacancy-LA_data'!E:E,'Comm_vacancy-LA_data'!$D:$D,'Comm_vacancy-inputs_1'!$C3179,'Comm_vacancy-LA_data'!$B:$B,'Comm_vacancy-inputs_1'!$B3179)</f>
        <v>5142</v>
      </c>
      <c r="E3179" s="72">
        <f>SUMIFS('Comm_vacancy-LA_data'!F:F,'Comm_vacancy-LA_data'!$D:$D,'Comm_vacancy-inputs_1'!$C3179,'Comm_vacancy-LA_data'!$B:$B,'Comm_vacancy-inputs_1'!$B3179)</f>
        <v>19</v>
      </c>
      <c r="F3179" s="132">
        <f t="shared" si="98"/>
        <v>3.6950602878257489E-3</v>
      </c>
      <c r="G3179" s="108">
        <f t="shared" si="99"/>
        <v>43556</v>
      </c>
    </row>
    <row r="3180" spans="1:7" x14ac:dyDescent="0.35">
      <c r="A3180" s="72" t="s">
        <v>762</v>
      </c>
      <c r="B3180" s="72" t="s">
        <v>763</v>
      </c>
      <c r="C3180" s="72" t="s">
        <v>1098</v>
      </c>
      <c r="D3180" s="72">
        <f>SUMIFS('Comm_vacancy-LA_data'!E:E,'Comm_vacancy-LA_data'!$D:$D,'Comm_vacancy-inputs_1'!$C3180,'Comm_vacancy-LA_data'!$B:$B,'Comm_vacancy-inputs_1'!$B3180)</f>
        <v>5092</v>
      </c>
      <c r="E3180" s="72">
        <f>SUMIFS('Comm_vacancy-LA_data'!F:F,'Comm_vacancy-LA_data'!$D:$D,'Comm_vacancy-inputs_1'!$C3180,'Comm_vacancy-LA_data'!$B:$B,'Comm_vacancy-inputs_1'!$B3180)</f>
        <v>21</v>
      </c>
      <c r="F3180" s="132">
        <f t="shared" si="98"/>
        <v>4.124116260801257E-3</v>
      </c>
      <c r="G3180" s="108">
        <f t="shared" si="99"/>
        <v>43466</v>
      </c>
    </row>
    <row r="3181" spans="1:7" x14ac:dyDescent="0.35">
      <c r="A3181" s="72" t="s">
        <v>762</v>
      </c>
      <c r="B3181" s="72" t="s">
        <v>763</v>
      </c>
      <c r="C3181" s="72" t="s">
        <v>1099</v>
      </c>
      <c r="D3181" s="72">
        <f>SUMIFS('Comm_vacancy-LA_data'!E:E,'Comm_vacancy-LA_data'!$D:$D,'Comm_vacancy-inputs_1'!$C3181,'Comm_vacancy-LA_data'!$B:$B,'Comm_vacancy-inputs_1'!$B3181)</f>
        <v>5204</v>
      </c>
      <c r="E3181" s="72">
        <f>SUMIFS('Comm_vacancy-LA_data'!F:F,'Comm_vacancy-LA_data'!$D:$D,'Comm_vacancy-inputs_1'!$C3181,'Comm_vacancy-LA_data'!$B:$B,'Comm_vacancy-inputs_1'!$B3181)</f>
        <v>38</v>
      </c>
      <c r="F3181" s="132">
        <f t="shared" si="98"/>
        <v>7.3020753266717911E-3</v>
      </c>
      <c r="G3181" s="108">
        <f t="shared" si="99"/>
        <v>43374</v>
      </c>
    </row>
    <row r="3182" spans="1:7" x14ac:dyDescent="0.35">
      <c r="A3182" s="72" t="s">
        <v>764</v>
      </c>
      <c r="B3182" s="72" t="s">
        <v>765</v>
      </c>
      <c r="C3182" s="72" t="s">
        <v>1088</v>
      </c>
      <c r="D3182" s="72">
        <f>SUMIFS('Comm_vacancy-LA_data'!E:E,'Comm_vacancy-LA_data'!$D:$D,'Comm_vacancy-inputs_1'!$C3182,'Comm_vacancy-LA_data'!$B:$B,'Comm_vacancy-inputs_1'!$B3182)</f>
        <v>2275</v>
      </c>
      <c r="E3182" s="72">
        <f>SUMIFS('Comm_vacancy-LA_data'!F:F,'Comm_vacancy-LA_data'!$D:$D,'Comm_vacancy-inputs_1'!$C3182,'Comm_vacancy-LA_data'!$B:$B,'Comm_vacancy-inputs_1'!$B3182)</f>
        <v>202</v>
      </c>
      <c r="F3182" s="132">
        <f t="shared" si="98"/>
        <v>8.8791208791208789E-2</v>
      </c>
      <c r="G3182" s="108">
        <f t="shared" si="99"/>
        <v>44378</v>
      </c>
    </row>
    <row r="3183" spans="1:7" x14ac:dyDescent="0.35">
      <c r="A3183" s="72" t="s">
        <v>764</v>
      </c>
      <c r="B3183" s="72" t="s">
        <v>765</v>
      </c>
      <c r="C3183" s="72" t="s">
        <v>1089</v>
      </c>
      <c r="D3183" s="72">
        <f>SUMIFS('Comm_vacancy-LA_data'!E:E,'Comm_vacancy-LA_data'!$D:$D,'Comm_vacancy-inputs_1'!$C3183,'Comm_vacancy-LA_data'!$B:$B,'Comm_vacancy-inputs_1'!$B3183)</f>
        <v>2269</v>
      </c>
      <c r="E3183" s="72">
        <f>SUMIFS('Comm_vacancy-LA_data'!F:F,'Comm_vacancy-LA_data'!$D:$D,'Comm_vacancy-inputs_1'!$C3183,'Comm_vacancy-LA_data'!$B:$B,'Comm_vacancy-inputs_1'!$B3183)</f>
        <v>190</v>
      </c>
      <c r="F3183" s="132">
        <f t="shared" si="98"/>
        <v>8.3737329219920664E-2</v>
      </c>
      <c r="G3183" s="108">
        <f t="shared" si="99"/>
        <v>44287</v>
      </c>
    </row>
    <row r="3184" spans="1:7" x14ac:dyDescent="0.35">
      <c r="A3184" s="72" t="s">
        <v>764</v>
      </c>
      <c r="B3184" s="72" t="s">
        <v>765</v>
      </c>
      <c r="C3184" s="72" t="s">
        <v>1090</v>
      </c>
      <c r="D3184" s="72">
        <f>SUMIFS('Comm_vacancy-LA_data'!E:E,'Comm_vacancy-LA_data'!$D:$D,'Comm_vacancy-inputs_1'!$C3184,'Comm_vacancy-LA_data'!$B:$B,'Comm_vacancy-inputs_1'!$B3184)</f>
        <v>2283</v>
      </c>
      <c r="E3184" s="72">
        <f>SUMIFS('Comm_vacancy-LA_data'!F:F,'Comm_vacancy-LA_data'!$D:$D,'Comm_vacancy-inputs_1'!$C3184,'Comm_vacancy-LA_data'!$B:$B,'Comm_vacancy-inputs_1'!$B3184)</f>
        <v>192</v>
      </c>
      <c r="F3184" s="132">
        <f t="shared" si="98"/>
        <v>8.4099868593955324E-2</v>
      </c>
      <c r="G3184" s="108">
        <f t="shared" si="99"/>
        <v>44197</v>
      </c>
    </row>
    <row r="3185" spans="1:7" x14ac:dyDescent="0.35">
      <c r="A3185" s="72" t="s">
        <v>764</v>
      </c>
      <c r="B3185" s="72" t="s">
        <v>765</v>
      </c>
      <c r="C3185" s="72" t="s">
        <v>1091</v>
      </c>
      <c r="D3185" s="72">
        <f>SUMIFS('Comm_vacancy-LA_data'!E:E,'Comm_vacancy-LA_data'!$D:$D,'Comm_vacancy-inputs_1'!$C3185,'Comm_vacancy-LA_data'!$B:$B,'Comm_vacancy-inputs_1'!$B3185)</f>
        <v>2267</v>
      </c>
      <c r="E3185" s="72">
        <f>SUMIFS('Comm_vacancy-LA_data'!F:F,'Comm_vacancy-LA_data'!$D:$D,'Comm_vacancy-inputs_1'!$C3185,'Comm_vacancy-LA_data'!$B:$B,'Comm_vacancy-inputs_1'!$B3185)</f>
        <v>189</v>
      </c>
      <c r="F3185" s="132">
        <f t="shared" si="98"/>
        <v>8.3370092633436255E-2</v>
      </c>
      <c r="G3185" s="108">
        <f t="shared" si="99"/>
        <v>44105</v>
      </c>
    </row>
    <row r="3186" spans="1:7" x14ac:dyDescent="0.35">
      <c r="A3186" s="72" t="s">
        <v>764</v>
      </c>
      <c r="B3186" s="72" t="s">
        <v>765</v>
      </c>
      <c r="C3186" s="72" t="s">
        <v>1092</v>
      </c>
      <c r="D3186" s="72">
        <f>SUMIFS('Comm_vacancy-LA_data'!E:E,'Comm_vacancy-LA_data'!$D:$D,'Comm_vacancy-inputs_1'!$C3186,'Comm_vacancy-LA_data'!$B:$B,'Comm_vacancy-inputs_1'!$B3186)</f>
        <v>2273</v>
      </c>
      <c r="E3186" s="72">
        <f>SUMIFS('Comm_vacancy-LA_data'!F:F,'Comm_vacancy-LA_data'!$D:$D,'Comm_vacancy-inputs_1'!$C3186,'Comm_vacancy-LA_data'!$B:$B,'Comm_vacancy-inputs_1'!$B3186)</f>
        <v>197</v>
      </c>
      <c r="F3186" s="132">
        <f t="shared" si="98"/>
        <v>8.6669599648042231E-2</v>
      </c>
      <c r="G3186" s="108">
        <f t="shared" si="99"/>
        <v>44013</v>
      </c>
    </row>
    <row r="3187" spans="1:7" x14ac:dyDescent="0.35">
      <c r="A3187" s="72" t="s">
        <v>764</v>
      </c>
      <c r="B3187" s="72" t="s">
        <v>765</v>
      </c>
      <c r="C3187" s="72" t="s">
        <v>1093</v>
      </c>
      <c r="D3187" s="72">
        <f>SUMIFS('Comm_vacancy-LA_data'!E:E,'Comm_vacancy-LA_data'!$D:$D,'Comm_vacancy-inputs_1'!$C3187,'Comm_vacancy-LA_data'!$B:$B,'Comm_vacancy-inputs_1'!$B3187)</f>
        <v>2268</v>
      </c>
      <c r="E3187" s="72">
        <f>SUMIFS('Comm_vacancy-LA_data'!F:F,'Comm_vacancy-LA_data'!$D:$D,'Comm_vacancy-inputs_1'!$C3187,'Comm_vacancy-LA_data'!$B:$B,'Comm_vacancy-inputs_1'!$B3187)</f>
        <v>188</v>
      </c>
      <c r="F3187" s="132">
        <f t="shared" si="98"/>
        <v>8.2892416225749554E-2</v>
      </c>
      <c r="G3187" s="108">
        <f t="shared" si="99"/>
        <v>43922</v>
      </c>
    </row>
    <row r="3188" spans="1:7" x14ac:dyDescent="0.35">
      <c r="A3188" s="72" t="s">
        <v>764</v>
      </c>
      <c r="B3188" s="72" t="s">
        <v>765</v>
      </c>
      <c r="C3188" s="72" t="s">
        <v>1094</v>
      </c>
      <c r="D3188" s="72">
        <f>SUMIFS('Comm_vacancy-LA_data'!E:E,'Comm_vacancy-LA_data'!$D:$D,'Comm_vacancy-inputs_1'!$C3188,'Comm_vacancy-LA_data'!$B:$B,'Comm_vacancy-inputs_1'!$B3188)</f>
        <v>2237</v>
      </c>
      <c r="E3188" s="72">
        <f>SUMIFS('Comm_vacancy-LA_data'!F:F,'Comm_vacancy-LA_data'!$D:$D,'Comm_vacancy-inputs_1'!$C3188,'Comm_vacancy-LA_data'!$B:$B,'Comm_vacancy-inputs_1'!$B3188)</f>
        <v>188</v>
      </c>
      <c r="F3188" s="132">
        <f t="shared" si="98"/>
        <v>8.4041126508717034E-2</v>
      </c>
      <c r="G3188" s="108">
        <f t="shared" si="99"/>
        <v>43831</v>
      </c>
    </row>
    <row r="3189" spans="1:7" x14ac:dyDescent="0.35">
      <c r="A3189" s="72" t="s">
        <v>764</v>
      </c>
      <c r="B3189" s="72" t="s">
        <v>765</v>
      </c>
      <c r="C3189" s="72" t="s">
        <v>1095</v>
      </c>
      <c r="D3189" s="72">
        <f>SUMIFS('Comm_vacancy-LA_data'!E:E,'Comm_vacancy-LA_data'!$D:$D,'Comm_vacancy-inputs_1'!$C3189,'Comm_vacancy-LA_data'!$B:$B,'Comm_vacancy-inputs_1'!$B3189)</f>
        <v>2243</v>
      </c>
      <c r="E3189" s="72">
        <f>SUMIFS('Comm_vacancy-LA_data'!F:F,'Comm_vacancy-LA_data'!$D:$D,'Comm_vacancy-inputs_1'!$C3189,'Comm_vacancy-LA_data'!$B:$B,'Comm_vacancy-inputs_1'!$B3189)</f>
        <v>187</v>
      </c>
      <c r="F3189" s="132">
        <f t="shared" si="98"/>
        <v>8.3370485956308513E-2</v>
      </c>
      <c r="G3189" s="108">
        <f t="shared" si="99"/>
        <v>43739</v>
      </c>
    </row>
    <row r="3190" spans="1:7" x14ac:dyDescent="0.35">
      <c r="A3190" s="72" t="s">
        <v>764</v>
      </c>
      <c r="B3190" s="72" t="s">
        <v>765</v>
      </c>
      <c r="C3190" s="72" t="s">
        <v>1096</v>
      </c>
      <c r="D3190" s="72">
        <f>SUMIFS('Comm_vacancy-LA_data'!E:E,'Comm_vacancy-LA_data'!$D:$D,'Comm_vacancy-inputs_1'!$C3190,'Comm_vacancy-LA_data'!$B:$B,'Comm_vacancy-inputs_1'!$B3190)</f>
        <v>2242</v>
      </c>
      <c r="E3190" s="72">
        <f>SUMIFS('Comm_vacancy-LA_data'!F:F,'Comm_vacancy-LA_data'!$D:$D,'Comm_vacancy-inputs_1'!$C3190,'Comm_vacancy-LA_data'!$B:$B,'Comm_vacancy-inputs_1'!$B3190)</f>
        <v>189</v>
      </c>
      <c r="F3190" s="132">
        <f t="shared" si="98"/>
        <v>8.4299732381801967E-2</v>
      </c>
      <c r="G3190" s="108">
        <f t="shared" si="99"/>
        <v>43647</v>
      </c>
    </row>
    <row r="3191" spans="1:7" x14ac:dyDescent="0.35">
      <c r="A3191" s="72" t="s">
        <v>764</v>
      </c>
      <c r="B3191" s="72" t="s">
        <v>765</v>
      </c>
      <c r="C3191" s="72" t="s">
        <v>1097</v>
      </c>
      <c r="D3191" s="72">
        <f>SUMIFS('Comm_vacancy-LA_data'!E:E,'Comm_vacancy-LA_data'!$D:$D,'Comm_vacancy-inputs_1'!$C3191,'Comm_vacancy-LA_data'!$B:$B,'Comm_vacancy-inputs_1'!$B3191)</f>
        <v>2243</v>
      </c>
      <c r="E3191" s="72">
        <f>SUMIFS('Comm_vacancy-LA_data'!F:F,'Comm_vacancy-LA_data'!$D:$D,'Comm_vacancy-inputs_1'!$C3191,'Comm_vacancy-LA_data'!$B:$B,'Comm_vacancy-inputs_1'!$B3191)</f>
        <v>181</v>
      </c>
      <c r="F3191" s="132">
        <f t="shared" si="98"/>
        <v>8.0695497102095406E-2</v>
      </c>
      <c r="G3191" s="108">
        <f t="shared" si="99"/>
        <v>43556</v>
      </c>
    </row>
    <row r="3192" spans="1:7" x14ac:dyDescent="0.35">
      <c r="A3192" s="72" t="s">
        <v>764</v>
      </c>
      <c r="B3192" s="72" t="s">
        <v>765</v>
      </c>
      <c r="C3192" s="72" t="s">
        <v>1098</v>
      </c>
      <c r="D3192" s="72">
        <f>SUMIFS('Comm_vacancy-LA_data'!E:E,'Comm_vacancy-LA_data'!$D:$D,'Comm_vacancy-inputs_1'!$C3192,'Comm_vacancy-LA_data'!$B:$B,'Comm_vacancy-inputs_1'!$B3192)</f>
        <v>2197</v>
      </c>
      <c r="E3192" s="72">
        <f>SUMIFS('Comm_vacancy-LA_data'!F:F,'Comm_vacancy-LA_data'!$D:$D,'Comm_vacancy-inputs_1'!$C3192,'Comm_vacancy-LA_data'!$B:$B,'Comm_vacancy-inputs_1'!$B3192)</f>
        <v>183</v>
      </c>
      <c r="F3192" s="132">
        <f t="shared" si="98"/>
        <v>8.3295402822030046E-2</v>
      </c>
      <c r="G3192" s="108">
        <f t="shared" si="99"/>
        <v>43466</v>
      </c>
    </row>
    <row r="3193" spans="1:7" x14ac:dyDescent="0.35">
      <c r="A3193" s="72" t="s">
        <v>764</v>
      </c>
      <c r="B3193" s="72" t="s">
        <v>765</v>
      </c>
      <c r="C3193" s="72" t="s">
        <v>1099</v>
      </c>
      <c r="D3193" s="72">
        <f>SUMIFS('Comm_vacancy-LA_data'!E:E,'Comm_vacancy-LA_data'!$D:$D,'Comm_vacancy-inputs_1'!$C3193,'Comm_vacancy-LA_data'!$B:$B,'Comm_vacancy-inputs_1'!$B3193)</f>
        <v>2257</v>
      </c>
      <c r="E3193" s="72">
        <f>SUMIFS('Comm_vacancy-LA_data'!F:F,'Comm_vacancy-LA_data'!$D:$D,'Comm_vacancy-inputs_1'!$C3193,'Comm_vacancy-LA_data'!$B:$B,'Comm_vacancy-inputs_1'!$B3193)</f>
        <v>177</v>
      </c>
      <c r="F3193" s="132">
        <f t="shared" si="98"/>
        <v>7.8422684980062024E-2</v>
      </c>
      <c r="G3193" s="108">
        <f t="shared" si="99"/>
        <v>43374</v>
      </c>
    </row>
    <row r="3194" spans="1:7" x14ac:dyDescent="0.35">
      <c r="A3194" s="72" t="s">
        <v>766</v>
      </c>
      <c r="B3194" s="72" t="s">
        <v>767</v>
      </c>
      <c r="C3194" s="72" t="s">
        <v>1088</v>
      </c>
      <c r="D3194" s="72">
        <f>SUMIFS('Comm_vacancy-LA_data'!E:E,'Comm_vacancy-LA_data'!$D:$D,'Comm_vacancy-inputs_1'!$C3194,'Comm_vacancy-LA_data'!$B:$B,'Comm_vacancy-inputs_1'!$B3194)</f>
        <v>3427</v>
      </c>
      <c r="E3194" s="72">
        <f>SUMIFS('Comm_vacancy-LA_data'!F:F,'Comm_vacancy-LA_data'!$D:$D,'Comm_vacancy-inputs_1'!$C3194,'Comm_vacancy-LA_data'!$B:$B,'Comm_vacancy-inputs_1'!$B3194)</f>
        <v>367</v>
      </c>
      <c r="F3194" s="132">
        <f t="shared" si="98"/>
        <v>0.10709074992704989</v>
      </c>
      <c r="G3194" s="108">
        <f t="shared" si="99"/>
        <v>44378</v>
      </c>
    </row>
    <row r="3195" spans="1:7" x14ac:dyDescent="0.35">
      <c r="A3195" s="72" t="s">
        <v>766</v>
      </c>
      <c r="B3195" s="72" t="s">
        <v>767</v>
      </c>
      <c r="C3195" s="72" t="s">
        <v>1089</v>
      </c>
      <c r="D3195" s="72">
        <f>SUMIFS('Comm_vacancy-LA_data'!E:E,'Comm_vacancy-LA_data'!$D:$D,'Comm_vacancy-inputs_1'!$C3195,'Comm_vacancy-LA_data'!$B:$B,'Comm_vacancy-inputs_1'!$B3195)</f>
        <v>3427</v>
      </c>
      <c r="E3195" s="72">
        <f>SUMIFS('Comm_vacancy-LA_data'!F:F,'Comm_vacancy-LA_data'!$D:$D,'Comm_vacancy-inputs_1'!$C3195,'Comm_vacancy-LA_data'!$B:$B,'Comm_vacancy-inputs_1'!$B3195)</f>
        <v>370</v>
      </c>
      <c r="F3195" s="132">
        <f t="shared" si="98"/>
        <v>0.10796615115261161</v>
      </c>
      <c r="G3195" s="108">
        <f t="shared" si="99"/>
        <v>44287</v>
      </c>
    </row>
    <row r="3196" spans="1:7" x14ac:dyDescent="0.35">
      <c r="A3196" s="72" t="s">
        <v>766</v>
      </c>
      <c r="B3196" s="72" t="s">
        <v>767</v>
      </c>
      <c r="C3196" s="72" t="s">
        <v>1090</v>
      </c>
      <c r="D3196" s="72">
        <f>SUMIFS('Comm_vacancy-LA_data'!E:E,'Comm_vacancy-LA_data'!$D:$D,'Comm_vacancy-inputs_1'!$C3196,'Comm_vacancy-LA_data'!$B:$B,'Comm_vacancy-inputs_1'!$B3196)</f>
        <v>3456</v>
      </c>
      <c r="E3196" s="72">
        <f>SUMIFS('Comm_vacancy-LA_data'!F:F,'Comm_vacancy-LA_data'!$D:$D,'Comm_vacancy-inputs_1'!$C3196,'Comm_vacancy-LA_data'!$B:$B,'Comm_vacancy-inputs_1'!$B3196)</f>
        <v>376</v>
      </c>
      <c r="F3196" s="132">
        <f t="shared" si="98"/>
        <v>0.10879629629629629</v>
      </c>
      <c r="G3196" s="108">
        <f t="shared" si="99"/>
        <v>44197</v>
      </c>
    </row>
    <row r="3197" spans="1:7" x14ac:dyDescent="0.35">
      <c r="A3197" s="72" t="s">
        <v>766</v>
      </c>
      <c r="B3197" s="72" t="s">
        <v>767</v>
      </c>
      <c r="C3197" s="72" t="s">
        <v>1091</v>
      </c>
      <c r="D3197" s="72">
        <f>SUMIFS('Comm_vacancy-LA_data'!E:E,'Comm_vacancy-LA_data'!$D:$D,'Comm_vacancy-inputs_1'!$C3197,'Comm_vacancy-LA_data'!$B:$B,'Comm_vacancy-inputs_1'!$B3197)</f>
        <v>3446</v>
      </c>
      <c r="E3197" s="72">
        <f>SUMIFS('Comm_vacancy-LA_data'!F:F,'Comm_vacancy-LA_data'!$D:$D,'Comm_vacancy-inputs_1'!$C3197,'Comm_vacancy-LA_data'!$B:$B,'Comm_vacancy-inputs_1'!$B3197)</f>
        <v>374</v>
      </c>
      <c r="F3197" s="132">
        <f t="shared" si="98"/>
        <v>0.1085316308763784</v>
      </c>
      <c r="G3197" s="108">
        <f t="shared" si="99"/>
        <v>44105</v>
      </c>
    </row>
    <row r="3198" spans="1:7" x14ac:dyDescent="0.35">
      <c r="A3198" s="72" t="s">
        <v>766</v>
      </c>
      <c r="B3198" s="72" t="s">
        <v>767</v>
      </c>
      <c r="C3198" s="72" t="s">
        <v>1092</v>
      </c>
      <c r="D3198" s="72">
        <f>SUMIFS('Comm_vacancy-LA_data'!E:E,'Comm_vacancy-LA_data'!$D:$D,'Comm_vacancy-inputs_1'!$C3198,'Comm_vacancy-LA_data'!$B:$B,'Comm_vacancy-inputs_1'!$B3198)</f>
        <v>3439</v>
      </c>
      <c r="E3198" s="72">
        <f>SUMIFS('Comm_vacancy-LA_data'!F:F,'Comm_vacancy-LA_data'!$D:$D,'Comm_vacancy-inputs_1'!$C3198,'Comm_vacancy-LA_data'!$B:$B,'Comm_vacancy-inputs_1'!$B3198)</f>
        <v>376</v>
      </c>
      <c r="F3198" s="132">
        <f t="shared" si="98"/>
        <v>0.10933410875254435</v>
      </c>
      <c r="G3198" s="108">
        <f t="shared" si="99"/>
        <v>44013</v>
      </c>
    </row>
    <row r="3199" spans="1:7" x14ac:dyDescent="0.35">
      <c r="A3199" s="72" t="s">
        <v>766</v>
      </c>
      <c r="B3199" s="72" t="s">
        <v>767</v>
      </c>
      <c r="C3199" s="72" t="s">
        <v>1093</v>
      </c>
      <c r="D3199" s="72">
        <f>SUMIFS('Comm_vacancy-LA_data'!E:E,'Comm_vacancy-LA_data'!$D:$D,'Comm_vacancy-inputs_1'!$C3199,'Comm_vacancy-LA_data'!$B:$B,'Comm_vacancy-inputs_1'!$B3199)</f>
        <v>3425</v>
      </c>
      <c r="E3199" s="72">
        <f>SUMIFS('Comm_vacancy-LA_data'!F:F,'Comm_vacancy-LA_data'!$D:$D,'Comm_vacancy-inputs_1'!$C3199,'Comm_vacancy-LA_data'!$B:$B,'Comm_vacancy-inputs_1'!$B3199)</f>
        <v>373</v>
      </c>
      <c r="F3199" s="132">
        <f t="shared" si="98"/>
        <v>0.10890510948905109</v>
      </c>
      <c r="G3199" s="108">
        <f t="shared" si="99"/>
        <v>43922</v>
      </c>
    </row>
    <row r="3200" spans="1:7" x14ac:dyDescent="0.35">
      <c r="A3200" s="72" t="s">
        <v>766</v>
      </c>
      <c r="B3200" s="72" t="s">
        <v>767</v>
      </c>
      <c r="C3200" s="72" t="s">
        <v>1094</v>
      </c>
      <c r="D3200" s="72">
        <f>SUMIFS('Comm_vacancy-LA_data'!E:E,'Comm_vacancy-LA_data'!$D:$D,'Comm_vacancy-inputs_1'!$C3200,'Comm_vacancy-LA_data'!$B:$B,'Comm_vacancy-inputs_1'!$B3200)</f>
        <v>3383</v>
      </c>
      <c r="E3200" s="72">
        <f>SUMIFS('Comm_vacancy-LA_data'!F:F,'Comm_vacancy-LA_data'!$D:$D,'Comm_vacancy-inputs_1'!$C3200,'Comm_vacancy-LA_data'!$B:$B,'Comm_vacancy-inputs_1'!$B3200)</f>
        <v>366</v>
      </c>
      <c r="F3200" s="132">
        <f t="shared" si="98"/>
        <v>0.1081879988176175</v>
      </c>
      <c r="G3200" s="108">
        <f t="shared" si="99"/>
        <v>43831</v>
      </c>
    </row>
    <row r="3201" spans="1:7" x14ac:dyDescent="0.35">
      <c r="A3201" s="72" t="s">
        <v>766</v>
      </c>
      <c r="B3201" s="72" t="s">
        <v>767</v>
      </c>
      <c r="C3201" s="72" t="s">
        <v>1095</v>
      </c>
      <c r="D3201" s="72">
        <f>SUMIFS('Comm_vacancy-LA_data'!E:E,'Comm_vacancy-LA_data'!$D:$D,'Comm_vacancy-inputs_1'!$C3201,'Comm_vacancy-LA_data'!$B:$B,'Comm_vacancy-inputs_1'!$B3201)</f>
        <v>3375</v>
      </c>
      <c r="E3201" s="72">
        <f>SUMIFS('Comm_vacancy-LA_data'!F:F,'Comm_vacancy-LA_data'!$D:$D,'Comm_vacancy-inputs_1'!$C3201,'Comm_vacancy-LA_data'!$B:$B,'Comm_vacancy-inputs_1'!$B3201)</f>
        <v>378</v>
      </c>
      <c r="F3201" s="132">
        <f t="shared" si="98"/>
        <v>0.112</v>
      </c>
      <c r="G3201" s="108">
        <f t="shared" si="99"/>
        <v>43739</v>
      </c>
    </row>
    <row r="3202" spans="1:7" x14ac:dyDescent="0.35">
      <c r="A3202" s="72" t="s">
        <v>766</v>
      </c>
      <c r="B3202" s="72" t="s">
        <v>767</v>
      </c>
      <c r="C3202" s="72" t="s">
        <v>1096</v>
      </c>
      <c r="D3202" s="72">
        <f>SUMIFS('Comm_vacancy-LA_data'!E:E,'Comm_vacancy-LA_data'!$D:$D,'Comm_vacancy-inputs_1'!$C3202,'Comm_vacancy-LA_data'!$B:$B,'Comm_vacancy-inputs_1'!$B3202)</f>
        <v>3374</v>
      </c>
      <c r="E3202" s="72">
        <f>SUMIFS('Comm_vacancy-LA_data'!F:F,'Comm_vacancy-LA_data'!$D:$D,'Comm_vacancy-inputs_1'!$C3202,'Comm_vacancy-LA_data'!$B:$B,'Comm_vacancy-inputs_1'!$B3202)</f>
        <v>378</v>
      </c>
      <c r="F3202" s="132">
        <f t="shared" si="98"/>
        <v>0.11203319502074689</v>
      </c>
      <c r="G3202" s="108">
        <f t="shared" si="99"/>
        <v>43647</v>
      </c>
    </row>
    <row r="3203" spans="1:7" x14ac:dyDescent="0.35">
      <c r="A3203" s="72" t="s">
        <v>766</v>
      </c>
      <c r="B3203" s="72" t="s">
        <v>767</v>
      </c>
      <c r="C3203" s="72" t="s">
        <v>1097</v>
      </c>
      <c r="D3203" s="72">
        <f>SUMIFS('Comm_vacancy-LA_data'!E:E,'Comm_vacancy-LA_data'!$D:$D,'Comm_vacancy-inputs_1'!$C3203,'Comm_vacancy-LA_data'!$B:$B,'Comm_vacancy-inputs_1'!$B3203)</f>
        <v>3368</v>
      </c>
      <c r="E3203" s="72">
        <f>SUMIFS('Comm_vacancy-LA_data'!F:F,'Comm_vacancy-LA_data'!$D:$D,'Comm_vacancy-inputs_1'!$C3203,'Comm_vacancy-LA_data'!$B:$B,'Comm_vacancy-inputs_1'!$B3203)</f>
        <v>388</v>
      </c>
      <c r="F3203" s="132">
        <f t="shared" ref="F3203:F3266" si="100">IF(E3203&lt;&gt;0,E3203/D3203,"-")</f>
        <v>0.11520190023752969</v>
      </c>
      <c r="G3203" s="108">
        <f t="shared" ref="G3203:G3266" si="101">DATE(LEFT(C3203,4),RIGHT(LEFT(C3203,7),2),1)</f>
        <v>43556</v>
      </c>
    </row>
    <row r="3204" spans="1:7" x14ac:dyDescent="0.35">
      <c r="A3204" s="72" t="s">
        <v>766</v>
      </c>
      <c r="B3204" s="72" t="s">
        <v>767</v>
      </c>
      <c r="C3204" s="72" t="s">
        <v>1098</v>
      </c>
      <c r="D3204" s="72">
        <f>SUMIFS('Comm_vacancy-LA_data'!E:E,'Comm_vacancy-LA_data'!$D:$D,'Comm_vacancy-inputs_1'!$C3204,'Comm_vacancy-LA_data'!$B:$B,'Comm_vacancy-inputs_1'!$B3204)</f>
        <v>3349</v>
      </c>
      <c r="E3204" s="72">
        <f>SUMIFS('Comm_vacancy-LA_data'!F:F,'Comm_vacancy-LA_data'!$D:$D,'Comm_vacancy-inputs_1'!$C3204,'Comm_vacancy-LA_data'!$B:$B,'Comm_vacancy-inputs_1'!$B3204)</f>
        <v>368</v>
      </c>
      <c r="F3204" s="132">
        <f t="shared" si="100"/>
        <v>0.10988354732756046</v>
      </c>
      <c r="G3204" s="108">
        <f t="shared" si="101"/>
        <v>43466</v>
      </c>
    </row>
    <row r="3205" spans="1:7" x14ac:dyDescent="0.35">
      <c r="A3205" s="72" t="s">
        <v>766</v>
      </c>
      <c r="B3205" s="72" t="s">
        <v>767</v>
      </c>
      <c r="C3205" s="72" t="s">
        <v>1099</v>
      </c>
      <c r="D3205" s="72">
        <f>SUMIFS('Comm_vacancy-LA_data'!E:E,'Comm_vacancy-LA_data'!$D:$D,'Comm_vacancy-inputs_1'!$C3205,'Comm_vacancy-LA_data'!$B:$B,'Comm_vacancy-inputs_1'!$B3205)</f>
        <v>3411</v>
      </c>
      <c r="E3205" s="72">
        <f>SUMIFS('Comm_vacancy-LA_data'!F:F,'Comm_vacancy-LA_data'!$D:$D,'Comm_vacancy-inputs_1'!$C3205,'Comm_vacancy-LA_data'!$B:$B,'Comm_vacancy-inputs_1'!$B3205)</f>
        <v>374</v>
      </c>
      <c r="F3205" s="132">
        <f t="shared" si="100"/>
        <v>0.10964526531808853</v>
      </c>
      <c r="G3205" s="108">
        <f t="shared" si="101"/>
        <v>43374</v>
      </c>
    </row>
    <row r="3206" spans="1:7" x14ac:dyDescent="0.35">
      <c r="A3206" s="72" t="s">
        <v>768</v>
      </c>
      <c r="B3206" s="72" t="s">
        <v>769</v>
      </c>
      <c r="C3206" s="72" t="s">
        <v>1088</v>
      </c>
      <c r="D3206" s="72">
        <f>SUMIFS('Comm_vacancy-LA_data'!E:E,'Comm_vacancy-LA_data'!$D:$D,'Comm_vacancy-inputs_1'!$C3206,'Comm_vacancy-LA_data'!$B:$B,'Comm_vacancy-inputs_1'!$B3206)</f>
        <v>5832</v>
      </c>
      <c r="E3206" s="72">
        <f>SUMIFS('Comm_vacancy-LA_data'!F:F,'Comm_vacancy-LA_data'!$D:$D,'Comm_vacancy-inputs_1'!$C3206,'Comm_vacancy-LA_data'!$B:$B,'Comm_vacancy-inputs_1'!$B3206)</f>
        <v>778</v>
      </c>
      <c r="F3206" s="132">
        <f t="shared" si="100"/>
        <v>0.13340192043895749</v>
      </c>
      <c r="G3206" s="108">
        <f t="shared" si="101"/>
        <v>44378</v>
      </c>
    </row>
    <row r="3207" spans="1:7" x14ac:dyDescent="0.35">
      <c r="A3207" s="72" t="s">
        <v>768</v>
      </c>
      <c r="B3207" s="72" t="s">
        <v>769</v>
      </c>
      <c r="C3207" s="72" t="s">
        <v>1089</v>
      </c>
      <c r="D3207" s="72">
        <f>SUMIFS('Comm_vacancy-LA_data'!E:E,'Comm_vacancy-LA_data'!$D:$D,'Comm_vacancy-inputs_1'!$C3207,'Comm_vacancy-LA_data'!$B:$B,'Comm_vacancy-inputs_1'!$B3207)</f>
        <v>5833</v>
      </c>
      <c r="E3207" s="72">
        <f>SUMIFS('Comm_vacancy-LA_data'!F:F,'Comm_vacancy-LA_data'!$D:$D,'Comm_vacancy-inputs_1'!$C3207,'Comm_vacancy-LA_data'!$B:$B,'Comm_vacancy-inputs_1'!$B3207)</f>
        <v>791</v>
      </c>
      <c r="F3207" s="132">
        <f t="shared" si="100"/>
        <v>0.1356077490142294</v>
      </c>
      <c r="G3207" s="108">
        <f t="shared" si="101"/>
        <v>44287</v>
      </c>
    </row>
    <row r="3208" spans="1:7" x14ac:dyDescent="0.35">
      <c r="A3208" s="72" t="s">
        <v>768</v>
      </c>
      <c r="B3208" s="72" t="s">
        <v>769</v>
      </c>
      <c r="C3208" s="72" t="s">
        <v>1090</v>
      </c>
      <c r="D3208" s="72">
        <f>SUMIFS('Comm_vacancy-LA_data'!E:E,'Comm_vacancy-LA_data'!$D:$D,'Comm_vacancy-inputs_1'!$C3208,'Comm_vacancy-LA_data'!$B:$B,'Comm_vacancy-inputs_1'!$B3208)</f>
        <v>5837</v>
      </c>
      <c r="E3208" s="72">
        <f>SUMIFS('Comm_vacancy-LA_data'!F:F,'Comm_vacancy-LA_data'!$D:$D,'Comm_vacancy-inputs_1'!$C3208,'Comm_vacancy-LA_data'!$B:$B,'Comm_vacancy-inputs_1'!$B3208)</f>
        <v>763</v>
      </c>
      <c r="F3208" s="132">
        <f t="shared" si="100"/>
        <v>0.13071783450402605</v>
      </c>
      <c r="G3208" s="108">
        <f t="shared" si="101"/>
        <v>44197</v>
      </c>
    </row>
    <row r="3209" spans="1:7" x14ac:dyDescent="0.35">
      <c r="A3209" s="72" t="s">
        <v>768</v>
      </c>
      <c r="B3209" s="72" t="s">
        <v>769</v>
      </c>
      <c r="C3209" s="72" t="s">
        <v>1091</v>
      </c>
      <c r="D3209" s="72">
        <f>SUMIFS('Comm_vacancy-LA_data'!E:E,'Comm_vacancy-LA_data'!$D:$D,'Comm_vacancy-inputs_1'!$C3209,'Comm_vacancy-LA_data'!$B:$B,'Comm_vacancy-inputs_1'!$B3209)</f>
        <v>5834</v>
      </c>
      <c r="E3209" s="72">
        <f>SUMIFS('Comm_vacancy-LA_data'!F:F,'Comm_vacancy-LA_data'!$D:$D,'Comm_vacancy-inputs_1'!$C3209,'Comm_vacancy-LA_data'!$B:$B,'Comm_vacancy-inputs_1'!$B3209)</f>
        <v>714</v>
      </c>
      <c r="F3209" s="132">
        <f t="shared" si="100"/>
        <v>0.12238601302708262</v>
      </c>
      <c r="G3209" s="108">
        <f t="shared" si="101"/>
        <v>44105</v>
      </c>
    </row>
    <row r="3210" spans="1:7" x14ac:dyDescent="0.35">
      <c r="A3210" s="72" t="s">
        <v>768</v>
      </c>
      <c r="B3210" s="72" t="s">
        <v>769</v>
      </c>
      <c r="C3210" s="72" t="s">
        <v>1092</v>
      </c>
      <c r="D3210" s="72">
        <f>SUMIFS('Comm_vacancy-LA_data'!E:E,'Comm_vacancy-LA_data'!$D:$D,'Comm_vacancy-inputs_1'!$C3210,'Comm_vacancy-LA_data'!$B:$B,'Comm_vacancy-inputs_1'!$B3210)</f>
        <v>5829</v>
      </c>
      <c r="E3210" s="72">
        <f>SUMIFS('Comm_vacancy-LA_data'!F:F,'Comm_vacancy-LA_data'!$D:$D,'Comm_vacancy-inputs_1'!$C3210,'Comm_vacancy-LA_data'!$B:$B,'Comm_vacancy-inputs_1'!$B3210)</f>
        <v>681</v>
      </c>
      <c r="F3210" s="132">
        <f t="shared" si="100"/>
        <v>0.11682964487905301</v>
      </c>
      <c r="G3210" s="108">
        <f t="shared" si="101"/>
        <v>44013</v>
      </c>
    </row>
    <row r="3211" spans="1:7" x14ac:dyDescent="0.35">
      <c r="A3211" s="72" t="s">
        <v>768</v>
      </c>
      <c r="B3211" s="72" t="s">
        <v>769</v>
      </c>
      <c r="C3211" s="72" t="s">
        <v>1093</v>
      </c>
      <c r="D3211" s="72">
        <f>SUMIFS('Comm_vacancy-LA_data'!E:E,'Comm_vacancy-LA_data'!$D:$D,'Comm_vacancy-inputs_1'!$C3211,'Comm_vacancy-LA_data'!$B:$B,'Comm_vacancy-inputs_1'!$B3211)</f>
        <v>5816</v>
      </c>
      <c r="E3211" s="72">
        <f>SUMIFS('Comm_vacancy-LA_data'!F:F,'Comm_vacancy-LA_data'!$D:$D,'Comm_vacancy-inputs_1'!$C3211,'Comm_vacancy-LA_data'!$B:$B,'Comm_vacancy-inputs_1'!$B3211)</f>
        <v>650</v>
      </c>
      <c r="F3211" s="132">
        <f t="shared" si="100"/>
        <v>0.11176066024759285</v>
      </c>
      <c r="G3211" s="108">
        <f t="shared" si="101"/>
        <v>43922</v>
      </c>
    </row>
    <row r="3212" spans="1:7" x14ac:dyDescent="0.35">
      <c r="A3212" s="72" t="s">
        <v>768</v>
      </c>
      <c r="B3212" s="72" t="s">
        <v>769</v>
      </c>
      <c r="C3212" s="72" t="s">
        <v>1094</v>
      </c>
      <c r="D3212" s="72">
        <f>SUMIFS('Comm_vacancy-LA_data'!E:E,'Comm_vacancy-LA_data'!$D:$D,'Comm_vacancy-inputs_1'!$C3212,'Comm_vacancy-LA_data'!$B:$B,'Comm_vacancy-inputs_1'!$B3212)</f>
        <v>5782</v>
      </c>
      <c r="E3212" s="72">
        <f>SUMIFS('Comm_vacancy-LA_data'!F:F,'Comm_vacancy-LA_data'!$D:$D,'Comm_vacancy-inputs_1'!$C3212,'Comm_vacancy-LA_data'!$B:$B,'Comm_vacancy-inputs_1'!$B3212)</f>
        <v>635</v>
      </c>
      <c r="F3212" s="132">
        <f t="shared" si="100"/>
        <v>0.10982359045313041</v>
      </c>
      <c r="G3212" s="108">
        <f t="shared" si="101"/>
        <v>43831</v>
      </c>
    </row>
    <row r="3213" spans="1:7" x14ac:dyDescent="0.35">
      <c r="A3213" s="72" t="s">
        <v>768</v>
      </c>
      <c r="B3213" s="72" t="s">
        <v>769</v>
      </c>
      <c r="C3213" s="72" t="s">
        <v>1095</v>
      </c>
      <c r="D3213" s="72">
        <f>SUMIFS('Comm_vacancy-LA_data'!E:E,'Comm_vacancy-LA_data'!$D:$D,'Comm_vacancy-inputs_1'!$C3213,'Comm_vacancy-LA_data'!$B:$B,'Comm_vacancy-inputs_1'!$B3213)</f>
        <v>5775</v>
      </c>
      <c r="E3213" s="72">
        <f>SUMIFS('Comm_vacancy-LA_data'!F:F,'Comm_vacancy-LA_data'!$D:$D,'Comm_vacancy-inputs_1'!$C3213,'Comm_vacancy-LA_data'!$B:$B,'Comm_vacancy-inputs_1'!$B3213)</f>
        <v>630</v>
      </c>
      <c r="F3213" s="132">
        <f t="shared" si="100"/>
        <v>0.10909090909090909</v>
      </c>
      <c r="G3213" s="108">
        <f t="shared" si="101"/>
        <v>43739</v>
      </c>
    </row>
    <row r="3214" spans="1:7" x14ac:dyDescent="0.35">
      <c r="A3214" s="72" t="s">
        <v>768</v>
      </c>
      <c r="B3214" s="72" t="s">
        <v>769</v>
      </c>
      <c r="C3214" s="72" t="s">
        <v>1096</v>
      </c>
      <c r="D3214" s="72">
        <f>SUMIFS('Comm_vacancy-LA_data'!E:E,'Comm_vacancy-LA_data'!$D:$D,'Comm_vacancy-inputs_1'!$C3214,'Comm_vacancy-LA_data'!$B:$B,'Comm_vacancy-inputs_1'!$B3214)</f>
        <v>5767</v>
      </c>
      <c r="E3214" s="72">
        <f>SUMIFS('Comm_vacancy-LA_data'!F:F,'Comm_vacancy-LA_data'!$D:$D,'Comm_vacancy-inputs_1'!$C3214,'Comm_vacancy-LA_data'!$B:$B,'Comm_vacancy-inputs_1'!$B3214)</f>
        <v>591</v>
      </c>
      <c r="F3214" s="132">
        <f t="shared" si="100"/>
        <v>0.102479625455176</v>
      </c>
      <c r="G3214" s="108">
        <f t="shared" si="101"/>
        <v>43647</v>
      </c>
    </row>
    <row r="3215" spans="1:7" x14ac:dyDescent="0.35">
      <c r="A3215" s="72" t="s">
        <v>768</v>
      </c>
      <c r="B3215" s="72" t="s">
        <v>769</v>
      </c>
      <c r="C3215" s="72" t="s">
        <v>1097</v>
      </c>
      <c r="D3215" s="72">
        <f>SUMIFS('Comm_vacancy-LA_data'!E:E,'Comm_vacancy-LA_data'!$D:$D,'Comm_vacancy-inputs_1'!$C3215,'Comm_vacancy-LA_data'!$B:$B,'Comm_vacancy-inputs_1'!$B3215)</f>
        <v>5776</v>
      </c>
      <c r="E3215" s="72">
        <f>SUMIFS('Comm_vacancy-LA_data'!F:F,'Comm_vacancy-LA_data'!$D:$D,'Comm_vacancy-inputs_1'!$C3215,'Comm_vacancy-LA_data'!$B:$B,'Comm_vacancy-inputs_1'!$B3215)</f>
        <v>717</v>
      </c>
      <c r="F3215" s="132">
        <f t="shared" si="100"/>
        <v>0.12413434903047091</v>
      </c>
      <c r="G3215" s="108">
        <f t="shared" si="101"/>
        <v>43556</v>
      </c>
    </row>
    <row r="3216" spans="1:7" x14ac:dyDescent="0.35">
      <c r="A3216" s="72" t="s">
        <v>768</v>
      </c>
      <c r="B3216" s="72" t="s">
        <v>769</v>
      </c>
      <c r="C3216" s="72" t="s">
        <v>1098</v>
      </c>
      <c r="D3216" s="72">
        <f>SUMIFS('Comm_vacancy-LA_data'!E:E,'Comm_vacancy-LA_data'!$D:$D,'Comm_vacancy-inputs_1'!$C3216,'Comm_vacancy-LA_data'!$B:$B,'Comm_vacancy-inputs_1'!$B3216)</f>
        <v>5695</v>
      </c>
      <c r="E3216" s="72">
        <f>SUMIFS('Comm_vacancy-LA_data'!F:F,'Comm_vacancy-LA_data'!$D:$D,'Comm_vacancy-inputs_1'!$C3216,'Comm_vacancy-LA_data'!$B:$B,'Comm_vacancy-inputs_1'!$B3216)</f>
        <v>709</v>
      </c>
      <c r="F3216" s="132">
        <f t="shared" si="100"/>
        <v>0.12449517120280948</v>
      </c>
      <c r="G3216" s="108">
        <f t="shared" si="101"/>
        <v>43466</v>
      </c>
    </row>
    <row r="3217" spans="1:7" x14ac:dyDescent="0.35">
      <c r="A3217" s="72" t="s">
        <v>768</v>
      </c>
      <c r="B3217" s="72" t="s">
        <v>769</v>
      </c>
      <c r="C3217" s="72" t="s">
        <v>1099</v>
      </c>
      <c r="D3217" s="72">
        <f>SUMIFS('Comm_vacancy-LA_data'!E:E,'Comm_vacancy-LA_data'!$D:$D,'Comm_vacancy-inputs_1'!$C3217,'Comm_vacancy-LA_data'!$B:$B,'Comm_vacancy-inputs_1'!$B3217)</f>
        <v>6021</v>
      </c>
      <c r="E3217" s="72">
        <f>SUMIFS('Comm_vacancy-LA_data'!F:F,'Comm_vacancy-LA_data'!$D:$D,'Comm_vacancy-inputs_1'!$C3217,'Comm_vacancy-LA_data'!$B:$B,'Comm_vacancy-inputs_1'!$B3217)</f>
        <v>862</v>
      </c>
      <c r="F3217" s="132">
        <f t="shared" si="100"/>
        <v>0.14316558711177546</v>
      </c>
      <c r="G3217" s="108">
        <f t="shared" si="101"/>
        <v>43374</v>
      </c>
    </row>
    <row r="3218" spans="1:7" x14ac:dyDescent="0.35">
      <c r="A3218" s="72" t="s">
        <v>770</v>
      </c>
      <c r="B3218" s="72" t="s">
        <v>771</v>
      </c>
      <c r="C3218" s="72" t="s">
        <v>1088</v>
      </c>
      <c r="D3218" s="72">
        <f>SUMIFS('Comm_vacancy-LA_data'!E:E,'Comm_vacancy-LA_data'!$D:$D,'Comm_vacancy-inputs_1'!$C3218,'Comm_vacancy-LA_data'!$B:$B,'Comm_vacancy-inputs_1'!$B3218)</f>
        <v>4792</v>
      </c>
      <c r="E3218" s="72">
        <f>SUMIFS('Comm_vacancy-LA_data'!F:F,'Comm_vacancy-LA_data'!$D:$D,'Comm_vacancy-inputs_1'!$C3218,'Comm_vacancy-LA_data'!$B:$B,'Comm_vacancy-inputs_1'!$B3218)</f>
        <v>463</v>
      </c>
      <c r="F3218" s="132">
        <f t="shared" si="100"/>
        <v>9.6619365609348917E-2</v>
      </c>
      <c r="G3218" s="108">
        <f t="shared" si="101"/>
        <v>44378</v>
      </c>
    </row>
    <row r="3219" spans="1:7" x14ac:dyDescent="0.35">
      <c r="A3219" s="72" t="s">
        <v>770</v>
      </c>
      <c r="B3219" s="72" t="s">
        <v>771</v>
      </c>
      <c r="C3219" s="72" t="s">
        <v>1089</v>
      </c>
      <c r="D3219" s="72">
        <f>SUMIFS('Comm_vacancy-LA_data'!E:E,'Comm_vacancy-LA_data'!$D:$D,'Comm_vacancy-inputs_1'!$C3219,'Comm_vacancy-LA_data'!$B:$B,'Comm_vacancy-inputs_1'!$B3219)</f>
        <v>4812</v>
      </c>
      <c r="E3219" s="72">
        <f>SUMIFS('Comm_vacancy-LA_data'!F:F,'Comm_vacancy-LA_data'!$D:$D,'Comm_vacancy-inputs_1'!$C3219,'Comm_vacancy-LA_data'!$B:$B,'Comm_vacancy-inputs_1'!$B3219)</f>
        <v>466</v>
      </c>
      <c r="F3219" s="132">
        <f t="shared" si="100"/>
        <v>9.6841230257689107E-2</v>
      </c>
      <c r="G3219" s="108">
        <f t="shared" si="101"/>
        <v>44287</v>
      </c>
    </row>
    <row r="3220" spans="1:7" x14ac:dyDescent="0.35">
      <c r="A3220" s="72" t="s">
        <v>770</v>
      </c>
      <c r="B3220" s="72" t="s">
        <v>771</v>
      </c>
      <c r="C3220" s="72" t="s">
        <v>1090</v>
      </c>
      <c r="D3220" s="72">
        <f>SUMIFS('Comm_vacancy-LA_data'!E:E,'Comm_vacancy-LA_data'!$D:$D,'Comm_vacancy-inputs_1'!$C3220,'Comm_vacancy-LA_data'!$B:$B,'Comm_vacancy-inputs_1'!$B3220)</f>
        <v>4812</v>
      </c>
      <c r="E3220" s="72">
        <f>SUMIFS('Comm_vacancy-LA_data'!F:F,'Comm_vacancy-LA_data'!$D:$D,'Comm_vacancy-inputs_1'!$C3220,'Comm_vacancy-LA_data'!$B:$B,'Comm_vacancy-inputs_1'!$B3220)</f>
        <v>467</v>
      </c>
      <c r="F3220" s="132">
        <f t="shared" si="100"/>
        <v>9.7049044056525355E-2</v>
      </c>
      <c r="G3220" s="108">
        <f t="shared" si="101"/>
        <v>44197</v>
      </c>
    </row>
    <row r="3221" spans="1:7" x14ac:dyDescent="0.35">
      <c r="A3221" s="72" t="s">
        <v>770</v>
      </c>
      <c r="B3221" s="72" t="s">
        <v>771</v>
      </c>
      <c r="C3221" s="72" t="s">
        <v>1091</v>
      </c>
      <c r="D3221" s="72">
        <f>SUMIFS('Comm_vacancy-LA_data'!E:E,'Comm_vacancy-LA_data'!$D:$D,'Comm_vacancy-inputs_1'!$C3221,'Comm_vacancy-LA_data'!$B:$B,'Comm_vacancy-inputs_1'!$B3221)</f>
        <v>4815</v>
      </c>
      <c r="E3221" s="72">
        <f>SUMIFS('Comm_vacancy-LA_data'!F:F,'Comm_vacancy-LA_data'!$D:$D,'Comm_vacancy-inputs_1'!$C3221,'Comm_vacancy-LA_data'!$B:$B,'Comm_vacancy-inputs_1'!$B3221)</f>
        <v>475</v>
      </c>
      <c r="F3221" s="132">
        <f t="shared" si="100"/>
        <v>9.8650051921079965E-2</v>
      </c>
      <c r="G3221" s="108">
        <f t="shared" si="101"/>
        <v>44105</v>
      </c>
    </row>
    <row r="3222" spans="1:7" x14ac:dyDescent="0.35">
      <c r="A3222" s="72" t="s">
        <v>770</v>
      </c>
      <c r="B3222" s="72" t="s">
        <v>771</v>
      </c>
      <c r="C3222" s="72" t="s">
        <v>1092</v>
      </c>
      <c r="D3222" s="72">
        <f>SUMIFS('Comm_vacancy-LA_data'!E:E,'Comm_vacancy-LA_data'!$D:$D,'Comm_vacancy-inputs_1'!$C3222,'Comm_vacancy-LA_data'!$B:$B,'Comm_vacancy-inputs_1'!$B3222)</f>
        <v>4817</v>
      </c>
      <c r="E3222" s="72">
        <f>SUMIFS('Comm_vacancy-LA_data'!F:F,'Comm_vacancy-LA_data'!$D:$D,'Comm_vacancy-inputs_1'!$C3222,'Comm_vacancy-LA_data'!$B:$B,'Comm_vacancy-inputs_1'!$B3222)</f>
        <v>479</v>
      </c>
      <c r="F3222" s="132">
        <f t="shared" si="100"/>
        <v>9.9439485156736562E-2</v>
      </c>
      <c r="G3222" s="108">
        <f t="shared" si="101"/>
        <v>44013</v>
      </c>
    </row>
    <row r="3223" spans="1:7" x14ac:dyDescent="0.35">
      <c r="A3223" s="72" t="s">
        <v>770</v>
      </c>
      <c r="B3223" s="72" t="s">
        <v>771</v>
      </c>
      <c r="C3223" s="72" t="s">
        <v>1093</v>
      </c>
      <c r="D3223" s="72">
        <f>SUMIFS('Comm_vacancy-LA_data'!E:E,'Comm_vacancy-LA_data'!$D:$D,'Comm_vacancy-inputs_1'!$C3223,'Comm_vacancy-LA_data'!$B:$B,'Comm_vacancy-inputs_1'!$B3223)</f>
        <v>4805</v>
      </c>
      <c r="E3223" s="72">
        <f>SUMIFS('Comm_vacancy-LA_data'!F:F,'Comm_vacancy-LA_data'!$D:$D,'Comm_vacancy-inputs_1'!$C3223,'Comm_vacancy-LA_data'!$B:$B,'Comm_vacancy-inputs_1'!$B3223)</f>
        <v>478</v>
      </c>
      <c r="F3223" s="132">
        <f t="shared" si="100"/>
        <v>9.9479708636836625E-2</v>
      </c>
      <c r="G3223" s="108">
        <f t="shared" si="101"/>
        <v>43922</v>
      </c>
    </row>
    <row r="3224" spans="1:7" x14ac:dyDescent="0.35">
      <c r="A3224" s="72" t="s">
        <v>770</v>
      </c>
      <c r="B3224" s="72" t="s">
        <v>771</v>
      </c>
      <c r="C3224" s="72" t="s">
        <v>1094</v>
      </c>
      <c r="D3224" s="72">
        <f>SUMIFS('Comm_vacancy-LA_data'!E:E,'Comm_vacancy-LA_data'!$D:$D,'Comm_vacancy-inputs_1'!$C3224,'Comm_vacancy-LA_data'!$B:$B,'Comm_vacancy-inputs_1'!$B3224)</f>
        <v>4861</v>
      </c>
      <c r="E3224" s="72">
        <f>SUMIFS('Comm_vacancy-LA_data'!F:F,'Comm_vacancy-LA_data'!$D:$D,'Comm_vacancy-inputs_1'!$C3224,'Comm_vacancy-LA_data'!$B:$B,'Comm_vacancy-inputs_1'!$B3224)</f>
        <v>529</v>
      </c>
      <c r="F3224" s="132">
        <f t="shared" si="100"/>
        <v>0.10882534457930466</v>
      </c>
      <c r="G3224" s="108">
        <f t="shared" si="101"/>
        <v>43831</v>
      </c>
    </row>
    <row r="3225" spans="1:7" x14ac:dyDescent="0.35">
      <c r="A3225" s="72" t="s">
        <v>770</v>
      </c>
      <c r="B3225" s="72" t="s">
        <v>771</v>
      </c>
      <c r="C3225" s="72" t="s">
        <v>1095</v>
      </c>
      <c r="D3225" s="72">
        <f>SUMIFS('Comm_vacancy-LA_data'!E:E,'Comm_vacancy-LA_data'!$D:$D,'Comm_vacancy-inputs_1'!$C3225,'Comm_vacancy-LA_data'!$B:$B,'Comm_vacancy-inputs_1'!$B3225)</f>
        <v>4907</v>
      </c>
      <c r="E3225" s="72">
        <f>SUMIFS('Comm_vacancy-LA_data'!F:F,'Comm_vacancy-LA_data'!$D:$D,'Comm_vacancy-inputs_1'!$C3225,'Comm_vacancy-LA_data'!$B:$B,'Comm_vacancy-inputs_1'!$B3225)</f>
        <v>516</v>
      </c>
      <c r="F3225" s="132">
        <f t="shared" si="100"/>
        <v>0.10515589973507235</v>
      </c>
      <c r="G3225" s="108">
        <f t="shared" si="101"/>
        <v>43739</v>
      </c>
    </row>
    <row r="3226" spans="1:7" x14ac:dyDescent="0.35">
      <c r="A3226" s="72" t="s">
        <v>770</v>
      </c>
      <c r="B3226" s="72" t="s">
        <v>771</v>
      </c>
      <c r="C3226" s="72" t="s">
        <v>1096</v>
      </c>
      <c r="D3226" s="72">
        <f>SUMIFS('Comm_vacancy-LA_data'!E:E,'Comm_vacancy-LA_data'!$D:$D,'Comm_vacancy-inputs_1'!$C3226,'Comm_vacancy-LA_data'!$B:$B,'Comm_vacancy-inputs_1'!$B3226)</f>
        <v>4906</v>
      </c>
      <c r="E3226" s="72">
        <f>SUMIFS('Comm_vacancy-LA_data'!F:F,'Comm_vacancy-LA_data'!$D:$D,'Comm_vacancy-inputs_1'!$C3226,'Comm_vacancy-LA_data'!$B:$B,'Comm_vacancy-inputs_1'!$B3226)</f>
        <v>495</v>
      </c>
      <c r="F3226" s="132">
        <f t="shared" si="100"/>
        <v>0.10089686098654709</v>
      </c>
      <c r="G3226" s="108">
        <f t="shared" si="101"/>
        <v>43647</v>
      </c>
    </row>
    <row r="3227" spans="1:7" x14ac:dyDescent="0.35">
      <c r="A3227" s="72" t="s">
        <v>770</v>
      </c>
      <c r="B3227" s="72" t="s">
        <v>771</v>
      </c>
      <c r="C3227" s="72" t="s">
        <v>1097</v>
      </c>
      <c r="D3227" s="72">
        <f>SUMIFS('Comm_vacancy-LA_data'!E:E,'Comm_vacancy-LA_data'!$D:$D,'Comm_vacancy-inputs_1'!$C3227,'Comm_vacancy-LA_data'!$B:$B,'Comm_vacancy-inputs_1'!$B3227)</f>
        <v>4891</v>
      </c>
      <c r="E3227" s="72">
        <f>SUMIFS('Comm_vacancy-LA_data'!F:F,'Comm_vacancy-LA_data'!$D:$D,'Comm_vacancy-inputs_1'!$C3227,'Comm_vacancy-LA_data'!$B:$B,'Comm_vacancy-inputs_1'!$B3227)</f>
        <v>464</v>
      </c>
      <c r="F3227" s="132">
        <f t="shared" si="100"/>
        <v>9.4868125127785724E-2</v>
      </c>
      <c r="G3227" s="108">
        <f t="shared" si="101"/>
        <v>43556</v>
      </c>
    </row>
    <row r="3228" spans="1:7" x14ac:dyDescent="0.35">
      <c r="A3228" s="72" t="s">
        <v>770</v>
      </c>
      <c r="B3228" s="72" t="s">
        <v>771</v>
      </c>
      <c r="C3228" s="72" t="s">
        <v>1098</v>
      </c>
      <c r="D3228" s="72">
        <f>SUMIFS('Comm_vacancy-LA_data'!E:E,'Comm_vacancy-LA_data'!$D:$D,'Comm_vacancy-inputs_1'!$C3228,'Comm_vacancy-LA_data'!$B:$B,'Comm_vacancy-inputs_1'!$B3228)</f>
        <v>4849</v>
      </c>
      <c r="E3228" s="72">
        <f>SUMIFS('Comm_vacancy-LA_data'!F:F,'Comm_vacancy-LA_data'!$D:$D,'Comm_vacancy-inputs_1'!$C3228,'Comm_vacancy-LA_data'!$B:$B,'Comm_vacancy-inputs_1'!$B3228)</f>
        <v>533</v>
      </c>
      <c r="F3228" s="132">
        <f t="shared" si="100"/>
        <v>0.10991957104557641</v>
      </c>
      <c r="G3228" s="108">
        <f t="shared" si="101"/>
        <v>43466</v>
      </c>
    </row>
    <row r="3229" spans="1:7" x14ac:dyDescent="0.35">
      <c r="A3229" s="72" t="s">
        <v>770</v>
      </c>
      <c r="B3229" s="72" t="s">
        <v>771</v>
      </c>
      <c r="C3229" s="72" t="s">
        <v>1099</v>
      </c>
      <c r="D3229" s="72">
        <f>SUMIFS('Comm_vacancy-LA_data'!E:E,'Comm_vacancy-LA_data'!$D:$D,'Comm_vacancy-inputs_1'!$C3229,'Comm_vacancy-LA_data'!$B:$B,'Comm_vacancy-inputs_1'!$B3229)</f>
        <v>4998</v>
      </c>
      <c r="E3229" s="72">
        <f>SUMIFS('Comm_vacancy-LA_data'!F:F,'Comm_vacancy-LA_data'!$D:$D,'Comm_vacancy-inputs_1'!$C3229,'Comm_vacancy-LA_data'!$B:$B,'Comm_vacancy-inputs_1'!$B3229)</f>
        <v>576</v>
      </c>
      <c r="F3229" s="132">
        <f t="shared" si="100"/>
        <v>0.11524609843937575</v>
      </c>
      <c r="G3229" s="108">
        <f t="shared" si="101"/>
        <v>43374</v>
      </c>
    </row>
    <row r="3230" spans="1:7" x14ac:dyDescent="0.35">
      <c r="A3230" s="72" t="s">
        <v>772</v>
      </c>
      <c r="B3230" s="72" t="s">
        <v>773</v>
      </c>
      <c r="C3230" s="72" t="s">
        <v>1088</v>
      </c>
      <c r="D3230" s="72">
        <f>SUMIFS('Comm_vacancy-LA_data'!E:E,'Comm_vacancy-LA_data'!$D:$D,'Comm_vacancy-inputs_1'!$C3230,'Comm_vacancy-LA_data'!$B:$B,'Comm_vacancy-inputs_1'!$B3230)</f>
        <v>11315</v>
      </c>
      <c r="E3230" s="72">
        <f>SUMIFS('Comm_vacancy-LA_data'!F:F,'Comm_vacancy-LA_data'!$D:$D,'Comm_vacancy-inputs_1'!$C3230,'Comm_vacancy-LA_data'!$B:$B,'Comm_vacancy-inputs_1'!$B3230)</f>
        <v>550</v>
      </c>
      <c r="F3230" s="132">
        <f t="shared" si="100"/>
        <v>4.8608042421564294E-2</v>
      </c>
      <c r="G3230" s="108">
        <f t="shared" si="101"/>
        <v>44378</v>
      </c>
    </row>
    <row r="3231" spans="1:7" x14ac:dyDescent="0.35">
      <c r="A3231" s="72" t="s">
        <v>772</v>
      </c>
      <c r="B3231" s="72" t="s">
        <v>773</v>
      </c>
      <c r="C3231" s="72" t="s">
        <v>1089</v>
      </c>
      <c r="D3231" s="72">
        <f>SUMIFS('Comm_vacancy-LA_data'!E:E,'Comm_vacancy-LA_data'!$D:$D,'Comm_vacancy-inputs_1'!$C3231,'Comm_vacancy-LA_data'!$B:$B,'Comm_vacancy-inputs_1'!$B3231)</f>
        <v>11323</v>
      </c>
      <c r="E3231" s="72">
        <f>SUMIFS('Comm_vacancy-LA_data'!F:F,'Comm_vacancy-LA_data'!$D:$D,'Comm_vacancy-inputs_1'!$C3231,'Comm_vacancy-LA_data'!$B:$B,'Comm_vacancy-inputs_1'!$B3231)</f>
        <v>555</v>
      </c>
      <c r="F3231" s="132">
        <f t="shared" si="100"/>
        <v>4.9015278636403779E-2</v>
      </c>
      <c r="G3231" s="108">
        <f t="shared" si="101"/>
        <v>44287</v>
      </c>
    </row>
    <row r="3232" spans="1:7" x14ac:dyDescent="0.35">
      <c r="A3232" s="72" t="s">
        <v>772</v>
      </c>
      <c r="B3232" s="72" t="s">
        <v>773</v>
      </c>
      <c r="C3232" s="72" t="s">
        <v>1090</v>
      </c>
      <c r="D3232" s="72">
        <f>SUMIFS('Comm_vacancy-LA_data'!E:E,'Comm_vacancy-LA_data'!$D:$D,'Comm_vacancy-inputs_1'!$C3232,'Comm_vacancy-LA_data'!$B:$B,'Comm_vacancy-inputs_1'!$B3232)</f>
        <v>11330</v>
      </c>
      <c r="E3232" s="72">
        <f>SUMIFS('Comm_vacancy-LA_data'!F:F,'Comm_vacancy-LA_data'!$D:$D,'Comm_vacancy-inputs_1'!$C3232,'Comm_vacancy-LA_data'!$B:$B,'Comm_vacancy-inputs_1'!$B3232)</f>
        <v>554</v>
      </c>
      <c r="F3232" s="132">
        <f t="shared" si="100"/>
        <v>4.889673433362754E-2</v>
      </c>
      <c r="G3232" s="108">
        <f t="shared" si="101"/>
        <v>44197</v>
      </c>
    </row>
    <row r="3233" spans="1:7" x14ac:dyDescent="0.35">
      <c r="A3233" s="72" t="s">
        <v>772</v>
      </c>
      <c r="B3233" s="72" t="s">
        <v>773</v>
      </c>
      <c r="C3233" s="72" t="s">
        <v>1091</v>
      </c>
      <c r="D3233" s="72">
        <f>SUMIFS('Comm_vacancy-LA_data'!E:E,'Comm_vacancy-LA_data'!$D:$D,'Comm_vacancy-inputs_1'!$C3233,'Comm_vacancy-LA_data'!$B:$B,'Comm_vacancy-inputs_1'!$B3233)</f>
        <v>11331</v>
      </c>
      <c r="E3233" s="72">
        <f>SUMIFS('Comm_vacancy-LA_data'!F:F,'Comm_vacancy-LA_data'!$D:$D,'Comm_vacancy-inputs_1'!$C3233,'Comm_vacancy-LA_data'!$B:$B,'Comm_vacancy-inputs_1'!$B3233)</f>
        <v>556</v>
      </c>
      <c r="F3233" s="132">
        <f t="shared" si="100"/>
        <v>4.9068925955343748E-2</v>
      </c>
      <c r="G3233" s="108">
        <f t="shared" si="101"/>
        <v>44105</v>
      </c>
    </row>
    <row r="3234" spans="1:7" x14ac:dyDescent="0.35">
      <c r="A3234" s="72" t="s">
        <v>772</v>
      </c>
      <c r="B3234" s="72" t="s">
        <v>773</v>
      </c>
      <c r="C3234" s="72" t="s">
        <v>1092</v>
      </c>
      <c r="D3234" s="72">
        <f>SUMIFS('Comm_vacancy-LA_data'!E:E,'Comm_vacancy-LA_data'!$D:$D,'Comm_vacancy-inputs_1'!$C3234,'Comm_vacancy-LA_data'!$B:$B,'Comm_vacancy-inputs_1'!$B3234)</f>
        <v>11310</v>
      </c>
      <c r="E3234" s="72">
        <f>SUMIFS('Comm_vacancy-LA_data'!F:F,'Comm_vacancy-LA_data'!$D:$D,'Comm_vacancy-inputs_1'!$C3234,'Comm_vacancy-LA_data'!$B:$B,'Comm_vacancy-inputs_1'!$B3234)</f>
        <v>559</v>
      </c>
      <c r="F3234" s="132">
        <f t="shared" si="100"/>
        <v>4.9425287356321838E-2</v>
      </c>
      <c r="G3234" s="108">
        <f t="shared" si="101"/>
        <v>44013</v>
      </c>
    </row>
    <row r="3235" spans="1:7" x14ac:dyDescent="0.35">
      <c r="A3235" s="72" t="s">
        <v>772</v>
      </c>
      <c r="B3235" s="72" t="s">
        <v>773</v>
      </c>
      <c r="C3235" s="72" t="s">
        <v>1093</v>
      </c>
      <c r="D3235" s="72">
        <f>SUMIFS('Comm_vacancy-LA_data'!E:E,'Comm_vacancy-LA_data'!$D:$D,'Comm_vacancy-inputs_1'!$C3235,'Comm_vacancy-LA_data'!$B:$B,'Comm_vacancy-inputs_1'!$B3235)</f>
        <v>11200</v>
      </c>
      <c r="E3235" s="72">
        <f>SUMIFS('Comm_vacancy-LA_data'!F:F,'Comm_vacancy-LA_data'!$D:$D,'Comm_vacancy-inputs_1'!$C3235,'Comm_vacancy-LA_data'!$B:$B,'Comm_vacancy-inputs_1'!$B3235)</f>
        <v>582</v>
      </c>
      <c r="F3235" s="132">
        <f t="shared" si="100"/>
        <v>5.1964285714285713E-2</v>
      </c>
      <c r="G3235" s="108">
        <f t="shared" si="101"/>
        <v>43922</v>
      </c>
    </row>
    <row r="3236" spans="1:7" x14ac:dyDescent="0.35">
      <c r="A3236" s="72" t="s">
        <v>772</v>
      </c>
      <c r="B3236" s="72" t="s">
        <v>773</v>
      </c>
      <c r="C3236" s="72" t="s">
        <v>1094</v>
      </c>
      <c r="D3236" s="72">
        <f>SUMIFS('Comm_vacancy-LA_data'!E:E,'Comm_vacancy-LA_data'!$D:$D,'Comm_vacancy-inputs_1'!$C3236,'Comm_vacancy-LA_data'!$B:$B,'Comm_vacancy-inputs_1'!$B3236)</f>
        <v>11050</v>
      </c>
      <c r="E3236" s="72">
        <f>SUMIFS('Comm_vacancy-LA_data'!F:F,'Comm_vacancy-LA_data'!$D:$D,'Comm_vacancy-inputs_1'!$C3236,'Comm_vacancy-LA_data'!$B:$B,'Comm_vacancy-inputs_1'!$B3236)</f>
        <v>883</v>
      </c>
      <c r="F3236" s="132">
        <f t="shared" si="100"/>
        <v>7.9909502262443435E-2</v>
      </c>
      <c r="G3236" s="108">
        <f t="shared" si="101"/>
        <v>43831</v>
      </c>
    </row>
    <row r="3237" spans="1:7" x14ac:dyDescent="0.35">
      <c r="A3237" s="72" t="s">
        <v>772</v>
      </c>
      <c r="B3237" s="72" t="s">
        <v>773</v>
      </c>
      <c r="C3237" s="72" t="s">
        <v>1095</v>
      </c>
      <c r="D3237" s="72">
        <f>SUMIFS('Comm_vacancy-LA_data'!E:E,'Comm_vacancy-LA_data'!$D:$D,'Comm_vacancy-inputs_1'!$C3237,'Comm_vacancy-LA_data'!$B:$B,'Comm_vacancy-inputs_1'!$B3237)</f>
        <v>11053</v>
      </c>
      <c r="E3237" s="72">
        <f>SUMIFS('Comm_vacancy-LA_data'!F:F,'Comm_vacancy-LA_data'!$D:$D,'Comm_vacancy-inputs_1'!$C3237,'Comm_vacancy-LA_data'!$B:$B,'Comm_vacancy-inputs_1'!$B3237)</f>
        <v>759</v>
      </c>
      <c r="F3237" s="132">
        <f t="shared" si="100"/>
        <v>6.8669139600108564E-2</v>
      </c>
      <c r="G3237" s="108">
        <f t="shared" si="101"/>
        <v>43739</v>
      </c>
    </row>
    <row r="3238" spans="1:7" x14ac:dyDescent="0.35">
      <c r="A3238" s="72" t="s">
        <v>772</v>
      </c>
      <c r="B3238" s="72" t="s">
        <v>773</v>
      </c>
      <c r="C3238" s="72" t="s">
        <v>1096</v>
      </c>
      <c r="D3238" s="72">
        <f>SUMIFS('Comm_vacancy-LA_data'!E:E,'Comm_vacancy-LA_data'!$D:$D,'Comm_vacancy-inputs_1'!$C3238,'Comm_vacancy-LA_data'!$B:$B,'Comm_vacancy-inputs_1'!$B3238)</f>
        <v>11009</v>
      </c>
      <c r="E3238" s="72">
        <f>SUMIFS('Comm_vacancy-LA_data'!F:F,'Comm_vacancy-LA_data'!$D:$D,'Comm_vacancy-inputs_1'!$C3238,'Comm_vacancy-LA_data'!$B:$B,'Comm_vacancy-inputs_1'!$B3238)</f>
        <v>775</v>
      </c>
      <c r="F3238" s="132">
        <f t="shared" si="100"/>
        <v>7.0396947951675906E-2</v>
      </c>
      <c r="G3238" s="108">
        <f t="shared" si="101"/>
        <v>43647</v>
      </c>
    </row>
    <row r="3239" spans="1:7" x14ac:dyDescent="0.35">
      <c r="A3239" s="72" t="s">
        <v>772</v>
      </c>
      <c r="B3239" s="72" t="s">
        <v>773</v>
      </c>
      <c r="C3239" s="72" t="s">
        <v>1097</v>
      </c>
      <c r="D3239" s="72">
        <f>SUMIFS('Comm_vacancy-LA_data'!E:E,'Comm_vacancy-LA_data'!$D:$D,'Comm_vacancy-inputs_1'!$C3239,'Comm_vacancy-LA_data'!$B:$B,'Comm_vacancy-inputs_1'!$B3239)</f>
        <v>10988</v>
      </c>
      <c r="E3239" s="72">
        <f>SUMIFS('Comm_vacancy-LA_data'!F:F,'Comm_vacancy-LA_data'!$D:$D,'Comm_vacancy-inputs_1'!$C3239,'Comm_vacancy-LA_data'!$B:$B,'Comm_vacancy-inputs_1'!$B3239)</f>
        <v>110</v>
      </c>
      <c r="F3239" s="132">
        <f t="shared" si="100"/>
        <v>1.0010921004732436E-2</v>
      </c>
      <c r="G3239" s="108">
        <f t="shared" si="101"/>
        <v>43556</v>
      </c>
    </row>
    <row r="3240" spans="1:7" x14ac:dyDescent="0.35">
      <c r="A3240" s="72" t="s">
        <v>772</v>
      </c>
      <c r="B3240" s="72" t="s">
        <v>773</v>
      </c>
      <c r="C3240" s="72" t="s">
        <v>1098</v>
      </c>
      <c r="D3240" s="72">
        <f>SUMIFS('Comm_vacancy-LA_data'!E:E,'Comm_vacancy-LA_data'!$D:$D,'Comm_vacancy-inputs_1'!$C3240,'Comm_vacancy-LA_data'!$B:$B,'Comm_vacancy-inputs_1'!$B3240)</f>
        <v>10746</v>
      </c>
      <c r="E3240" s="72">
        <f>SUMIFS('Comm_vacancy-LA_data'!F:F,'Comm_vacancy-LA_data'!$D:$D,'Comm_vacancy-inputs_1'!$C3240,'Comm_vacancy-LA_data'!$B:$B,'Comm_vacancy-inputs_1'!$B3240)</f>
        <v>433</v>
      </c>
      <c r="F3240" s="132">
        <f t="shared" si="100"/>
        <v>4.0294062907128232E-2</v>
      </c>
      <c r="G3240" s="108">
        <f t="shared" si="101"/>
        <v>43466</v>
      </c>
    </row>
    <row r="3241" spans="1:7" x14ac:dyDescent="0.35">
      <c r="A3241" s="72" t="s">
        <v>772</v>
      </c>
      <c r="B3241" s="72" t="s">
        <v>773</v>
      </c>
      <c r="C3241" s="72" t="s">
        <v>1099</v>
      </c>
      <c r="D3241" s="72">
        <f>SUMIFS('Comm_vacancy-LA_data'!E:E,'Comm_vacancy-LA_data'!$D:$D,'Comm_vacancy-inputs_1'!$C3241,'Comm_vacancy-LA_data'!$B:$B,'Comm_vacancy-inputs_1'!$B3241)</f>
        <v>10883</v>
      </c>
      <c r="E3241" s="72">
        <f>SUMIFS('Comm_vacancy-LA_data'!F:F,'Comm_vacancy-LA_data'!$D:$D,'Comm_vacancy-inputs_1'!$C3241,'Comm_vacancy-LA_data'!$B:$B,'Comm_vacancy-inputs_1'!$B3241)</f>
        <v>553</v>
      </c>
      <c r="F3241" s="132">
        <f t="shared" si="100"/>
        <v>5.0813194891114584E-2</v>
      </c>
      <c r="G3241" s="108">
        <f t="shared" si="101"/>
        <v>43374</v>
      </c>
    </row>
    <row r="3242" spans="1:7" x14ac:dyDescent="0.35">
      <c r="A3242" s="72" t="s">
        <v>774</v>
      </c>
      <c r="B3242" s="72" t="s">
        <v>775</v>
      </c>
      <c r="C3242" s="72" t="s">
        <v>1088</v>
      </c>
      <c r="D3242" s="72">
        <f>SUMIFS('Comm_vacancy-LA_data'!E:E,'Comm_vacancy-LA_data'!$D:$D,'Comm_vacancy-inputs_1'!$C3242,'Comm_vacancy-LA_data'!$B:$B,'Comm_vacancy-inputs_1'!$B3242)</f>
        <v>2041</v>
      </c>
      <c r="E3242" s="72">
        <f>SUMIFS('Comm_vacancy-LA_data'!F:F,'Comm_vacancy-LA_data'!$D:$D,'Comm_vacancy-inputs_1'!$C3242,'Comm_vacancy-LA_data'!$B:$B,'Comm_vacancy-inputs_1'!$B3242)</f>
        <v>128</v>
      </c>
      <c r="F3242" s="132">
        <f t="shared" si="100"/>
        <v>6.271435570798628E-2</v>
      </c>
      <c r="G3242" s="108">
        <f t="shared" si="101"/>
        <v>44378</v>
      </c>
    </row>
    <row r="3243" spans="1:7" x14ac:dyDescent="0.35">
      <c r="A3243" s="72" t="s">
        <v>774</v>
      </c>
      <c r="B3243" s="72" t="s">
        <v>775</v>
      </c>
      <c r="C3243" s="72" t="s">
        <v>1089</v>
      </c>
      <c r="D3243" s="72">
        <f>SUMIFS('Comm_vacancy-LA_data'!E:E,'Comm_vacancy-LA_data'!$D:$D,'Comm_vacancy-inputs_1'!$C3243,'Comm_vacancy-LA_data'!$B:$B,'Comm_vacancy-inputs_1'!$B3243)</f>
        <v>2040</v>
      </c>
      <c r="E3243" s="72">
        <f>SUMIFS('Comm_vacancy-LA_data'!F:F,'Comm_vacancy-LA_data'!$D:$D,'Comm_vacancy-inputs_1'!$C3243,'Comm_vacancy-LA_data'!$B:$B,'Comm_vacancy-inputs_1'!$B3243)</f>
        <v>132</v>
      </c>
      <c r="F3243" s="132">
        <f t="shared" si="100"/>
        <v>6.4705882352941183E-2</v>
      </c>
      <c r="G3243" s="108">
        <f t="shared" si="101"/>
        <v>44287</v>
      </c>
    </row>
    <row r="3244" spans="1:7" x14ac:dyDescent="0.35">
      <c r="A3244" s="72" t="s">
        <v>774</v>
      </c>
      <c r="B3244" s="72" t="s">
        <v>775</v>
      </c>
      <c r="C3244" s="72" t="s">
        <v>1090</v>
      </c>
      <c r="D3244" s="72">
        <f>SUMIFS('Comm_vacancy-LA_data'!E:E,'Comm_vacancy-LA_data'!$D:$D,'Comm_vacancy-inputs_1'!$C3244,'Comm_vacancy-LA_data'!$B:$B,'Comm_vacancy-inputs_1'!$B3244)</f>
        <v>2033</v>
      </c>
      <c r="E3244" s="72">
        <f>SUMIFS('Comm_vacancy-LA_data'!F:F,'Comm_vacancy-LA_data'!$D:$D,'Comm_vacancy-inputs_1'!$C3244,'Comm_vacancy-LA_data'!$B:$B,'Comm_vacancy-inputs_1'!$B3244)</f>
        <v>130</v>
      </c>
      <c r="F3244" s="132">
        <f t="shared" si="100"/>
        <v>6.3944909001475647E-2</v>
      </c>
      <c r="G3244" s="108">
        <f t="shared" si="101"/>
        <v>44197</v>
      </c>
    </row>
    <row r="3245" spans="1:7" x14ac:dyDescent="0.35">
      <c r="A3245" s="72" t="s">
        <v>774</v>
      </c>
      <c r="B3245" s="72" t="s">
        <v>775</v>
      </c>
      <c r="C3245" s="72" t="s">
        <v>1091</v>
      </c>
      <c r="D3245" s="72">
        <f>SUMIFS('Comm_vacancy-LA_data'!E:E,'Comm_vacancy-LA_data'!$D:$D,'Comm_vacancy-inputs_1'!$C3245,'Comm_vacancy-LA_data'!$B:$B,'Comm_vacancy-inputs_1'!$B3245)</f>
        <v>2037</v>
      </c>
      <c r="E3245" s="72">
        <f>SUMIFS('Comm_vacancy-LA_data'!F:F,'Comm_vacancy-LA_data'!$D:$D,'Comm_vacancy-inputs_1'!$C3245,'Comm_vacancy-LA_data'!$B:$B,'Comm_vacancy-inputs_1'!$B3245)</f>
        <v>133</v>
      </c>
      <c r="F3245" s="132">
        <f t="shared" si="100"/>
        <v>6.5292096219931275E-2</v>
      </c>
      <c r="G3245" s="108">
        <f t="shared" si="101"/>
        <v>44105</v>
      </c>
    </row>
    <row r="3246" spans="1:7" x14ac:dyDescent="0.35">
      <c r="A3246" s="72" t="s">
        <v>774</v>
      </c>
      <c r="B3246" s="72" t="s">
        <v>775</v>
      </c>
      <c r="C3246" s="72" t="s">
        <v>1092</v>
      </c>
      <c r="D3246" s="72">
        <f>SUMIFS('Comm_vacancy-LA_data'!E:E,'Comm_vacancy-LA_data'!$D:$D,'Comm_vacancy-inputs_1'!$C3246,'Comm_vacancy-LA_data'!$B:$B,'Comm_vacancy-inputs_1'!$B3246)</f>
        <v>2037</v>
      </c>
      <c r="E3246" s="72">
        <f>SUMIFS('Comm_vacancy-LA_data'!F:F,'Comm_vacancy-LA_data'!$D:$D,'Comm_vacancy-inputs_1'!$C3246,'Comm_vacancy-LA_data'!$B:$B,'Comm_vacancy-inputs_1'!$B3246)</f>
        <v>131</v>
      </c>
      <c r="F3246" s="132">
        <f t="shared" si="100"/>
        <v>6.431026018654884E-2</v>
      </c>
      <c r="G3246" s="108">
        <f t="shared" si="101"/>
        <v>44013</v>
      </c>
    </row>
    <row r="3247" spans="1:7" x14ac:dyDescent="0.35">
      <c r="A3247" s="72" t="s">
        <v>774</v>
      </c>
      <c r="B3247" s="72" t="s">
        <v>775</v>
      </c>
      <c r="C3247" s="72" t="s">
        <v>1093</v>
      </c>
      <c r="D3247" s="72">
        <f>SUMIFS('Comm_vacancy-LA_data'!E:E,'Comm_vacancy-LA_data'!$D:$D,'Comm_vacancy-inputs_1'!$C3247,'Comm_vacancy-LA_data'!$B:$B,'Comm_vacancy-inputs_1'!$B3247)</f>
        <v>2044</v>
      </c>
      <c r="E3247" s="72">
        <f>SUMIFS('Comm_vacancy-LA_data'!F:F,'Comm_vacancy-LA_data'!$D:$D,'Comm_vacancy-inputs_1'!$C3247,'Comm_vacancy-LA_data'!$B:$B,'Comm_vacancy-inputs_1'!$B3247)</f>
        <v>134</v>
      </c>
      <c r="F3247" s="132">
        <f t="shared" si="100"/>
        <v>6.5557729941291581E-2</v>
      </c>
      <c r="G3247" s="108">
        <f t="shared" si="101"/>
        <v>43922</v>
      </c>
    </row>
    <row r="3248" spans="1:7" x14ac:dyDescent="0.35">
      <c r="A3248" s="72" t="s">
        <v>774</v>
      </c>
      <c r="B3248" s="72" t="s">
        <v>775</v>
      </c>
      <c r="C3248" s="72" t="s">
        <v>1094</v>
      </c>
      <c r="D3248" s="72">
        <f>SUMIFS('Comm_vacancy-LA_data'!E:E,'Comm_vacancy-LA_data'!$D:$D,'Comm_vacancy-inputs_1'!$C3248,'Comm_vacancy-LA_data'!$B:$B,'Comm_vacancy-inputs_1'!$B3248)</f>
        <v>2048</v>
      </c>
      <c r="E3248" s="72">
        <f>SUMIFS('Comm_vacancy-LA_data'!F:F,'Comm_vacancy-LA_data'!$D:$D,'Comm_vacancy-inputs_1'!$C3248,'Comm_vacancy-LA_data'!$B:$B,'Comm_vacancy-inputs_1'!$B3248)</f>
        <v>135</v>
      </c>
      <c r="F3248" s="132">
        <f t="shared" si="100"/>
        <v>6.591796875E-2</v>
      </c>
      <c r="G3248" s="108">
        <f t="shared" si="101"/>
        <v>43831</v>
      </c>
    </row>
    <row r="3249" spans="1:7" x14ac:dyDescent="0.35">
      <c r="A3249" s="72" t="s">
        <v>774</v>
      </c>
      <c r="B3249" s="72" t="s">
        <v>775</v>
      </c>
      <c r="C3249" s="72" t="s">
        <v>1095</v>
      </c>
      <c r="D3249" s="72">
        <f>SUMIFS('Comm_vacancy-LA_data'!E:E,'Comm_vacancy-LA_data'!$D:$D,'Comm_vacancy-inputs_1'!$C3249,'Comm_vacancy-LA_data'!$B:$B,'Comm_vacancy-inputs_1'!$B3249)</f>
        <v>1986</v>
      </c>
      <c r="E3249" s="72">
        <f>SUMIFS('Comm_vacancy-LA_data'!F:F,'Comm_vacancy-LA_data'!$D:$D,'Comm_vacancy-inputs_1'!$C3249,'Comm_vacancy-LA_data'!$B:$B,'Comm_vacancy-inputs_1'!$B3249)</f>
        <v>141</v>
      </c>
      <c r="F3249" s="132">
        <f t="shared" si="100"/>
        <v>7.0996978851963752E-2</v>
      </c>
      <c r="G3249" s="108">
        <f t="shared" si="101"/>
        <v>43739</v>
      </c>
    </row>
    <row r="3250" spans="1:7" x14ac:dyDescent="0.35">
      <c r="A3250" s="72" t="s">
        <v>774</v>
      </c>
      <c r="B3250" s="72" t="s">
        <v>775</v>
      </c>
      <c r="C3250" s="72" t="s">
        <v>1096</v>
      </c>
      <c r="D3250" s="72">
        <f>SUMIFS('Comm_vacancy-LA_data'!E:E,'Comm_vacancy-LA_data'!$D:$D,'Comm_vacancy-inputs_1'!$C3250,'Comm_vacancy-LA_data'!$B:$B,'Comm_vacancy-inputs_1'!$B3250)</f>
        <v>1984</v>
      </c>
      <c r="E3250" s="72">
        <f>SUMIFS('Comm_vacancy-LA_data'!F:F,'Comm_vacancy-LA_data'!$D:$D,'Comm_vacancy-inputs_1'!$C3250,'Comm_vacancy-LA_data'!$B:$B,'Comm_vacancy-inputs_1'!$B3250)</f>
        <v>147</v>
      </c>
      <c r="F3250" s="132">
        <f t="shared" si="100"/>
        <v>7.4092741935483875E-2</v>
      </c>
      <c r="G3250" s="108">
        <f t="shared" si="101"/>
        <v>43647</v>
      </c>
    </row>
    <row r="3251" spans="1:7" x14ac:dyDescent="0.35">
      <c r="A3251" s="72" t="s">
        <v>774</v>
      </c>
      <c r="B3251" s="72" t="s">
        <v>775</v>
      </c>
      <c r="C3251" s="72" t="s">
        <v>1097</v>
      </c>
      <c r="D3251" s="72">
        <f>SUMIFS('Comm_vacancy-LA_data'!E:E,'Comm_vacancy-LA_data'!$D:$D,'Comm_vacancy-inputs_1'!$C3251,'Comm_vacancy-LA_data'!$B:$B,'Comm_vacancy-inputs_1'!$B3251)</f>
        <v>1986</v>
      </c>
      <c r="E3251" s="72">
        <f>SUMIFS('Comm_vacancy-LA_data'!F:F,'Comm_vacancy-LA_data'!$D:$D,'Comm_vacancy-inputs_1'!$C3251,'Comm_vacancy-LA_data'!$B:$B,'Comm_vacancy-inputs_1'!$B3251)</f>
        <v>122</v>
      </c>
      <c r="F3251" s="132">
        <f t="shared" si="100"/>
        <v>6.1430010070493452E-2</v>
      </c>
      <c r="G3251" s="108">
        <f t="shared" si="101"/>
        <v>43556</v>
      </c>
    </row>
    <row r="3252" spans="1:7" x14ac:dyDescent="0.35">
      <c r="A3252" s="72" t="s">
        <v>774</v>
      </c>
      <c r="B3252" s="72" t="s">
        <v>775</v>
      </c>
      <c r="C3252" s="72" t="s">
        <v>1098</v>
      </c>
      <c r="D3252" s="72">
        <f>SUMIFS('Comm_vacancy-LA_data'!E:E,'Comm_vacancy-LA_data'!$D:$D,'Comm_vacancy-inputs_1'!$C3252,'Comm_vacancy-LA_data'!$B:$B,'Comm_vacancy-inputs_1'!$B3252)</f>
        <v>1966</v>
      </c>
      <c r="E3252" s="72">
        <f>SUMIFS('Comm_vacancy-LA_data'!F:F,'Comm_vacancy-LA_data'!$D:$D,'Comm_vacancy-inputs_1'!$C3252,'Comm_vacancy-LA_data'!$B:$B,'Comm_vacancy-inputs_1'!$B3252)</f>
        <v>122</v>
      </c>
      <c r="F3252" s="132">
        <f t="shared" si="100"/>
        <v>6.2054933875890131E-2</v>
      </c>
      <c r="G3252" s="108">
        <f t="shared" si="101"/>
        <v>43466</v>
      </c>
    </row>
    <row r="3253" spans="1:7" x14ac:dyDescent="0.35">
      <c r="A3253" s="72" t="s">
        <v>774</v>
      </c>
      <c r="B3253" s="72" t="s">
        <v>775</v>
      </c>
      <c r="C3253" s="72" t="s">
        <v>1099</v>
      </c>
      <c r="D3253" s="72">
        <f>SUMIFS('Comm_vacancy-LA_data'!E:E,'Comm_vacancy-LA_data'!$D:$D,'Comm_vacancy-inputs_1'!$C3253,'Comm_vacancy-LA_data'!$B:$B,'Comm_vacancy-inputs_1'!$B3253)</f>
        <v>2047</v>
      </c>
      <c r="E3253" s="72">
        <f>SUMIFS('Comm_vacancy-LA_data'!F:F,'Comm_vacancy-LA_data'!$D:$D,'Comm_vacancy-inputs_1'!$C3253,'Comm_vacancy-LA_data'!$B:$B,'Comm_vacancy-inputs_1'!$B3253)</f>
        <v>146</v>
      </c>
      <c r="F3253" s="132">
        <f t="shared" si="100"/>
        <v>7.1323888617489006E-2</v>
      </c>
      <c r="G3253" s="108">
        <f t="shared" si="101"/>
        <v>43374</v>
      </c>
    </row>
    <row r="3254" spans="1:7" x14ac:dyDescent="0.35">
      <c r="A3254" s="72" t="s">
        <v>776</v>
      </c>
      <c r="B3254" s="72" t="s">
        <v>777</v>
      </c>
      <c r="C3254" s="72" t="s">
        <v>1088</v>
      </c>
      <c r="D3254" s="72">
        <f>SUMIFS('Comm_vacancy-LA_data'!E:E,'Comm_vacancy-LA_data'!$D:$D,'Comm_vacancy-inputs_1'!$C3254,'Comm_vacancy-LA_data'!$B:$B,'Comm_vacancy-inputs_1'!$B3254)</f>
        <v>3352</v>
      </c>
      <c r="E3254" s="72">
        <f>SUMIFS('Comm_vacancy-LA_data'!F:F,'Comm_vacancy-LA_data'!$D:$D,'Comm_vacancy-inputs_1'!$C3254,'Comm_vacancy-LA_data'!$B:$B,'Comm_vacancy-inputs_1'!$B3254)</f>
        <v>211</v>
      </c>
      <c r="F3254" s="132">
        <f t="shared" si="100"/>
        <v>6.294749403341289E-2</v>
      </c>
      <c r="G3254" s="108">
        <f t="shared" si="101"/>
        <v>44378</v>
      </c>
    </row>
    <row r="3255" spans="1:7" x14ac:dyDescent="0.35">
      <c r="A3255" s="72" t="s">
        <v>776</v>
      </c>
      <c r="B3255" s="72" t="s">
        <v>777</v>
      </c>
      <c r="C3255" s="72" t="s">
        <v>1089</v>
      </c>
      <c r="D3255" s="72">
        <f>SUMIFS('Comm_vacancy-LA_data'!E:E,'Comm_vacancy-LA_data'!$D:$D,'Comm_vacancy-inputs_1'!$C3255,'Comm_vacancy-LA_data'!$B:$B,'Comm_vacancy-inputs_1'!$B3255)</f>
        <v>3352</v>
      </c>
      <c r="E3255" s="72">
        <f>SUMIFS('Comm_vacancy-LA_data'!F:F,'Comm_vacancy-LA_data'!$D:$D,'Comm_vacancy-inputs_1'!$C3255,'Comm_vacancy-LA_data'!$B:$B,'Comm_vacancy-inputs_1'!$B3255)</f>
        <v>204</v>
      </c>
      <c r="F3255" s="132">
        <f t="shared" si="100"/>
        <v>6.0859188544152745E-2</v>
      </c>
      <c r="G3255" s="108">
        <f t="shared" si="101"/>
        <v>44287</v>
      </c>
    </row>
    <row r="3256" spans="1:7" x14ac:dyDescent="0.35">
      <c r="A3256" s="72" t="s">
        <v>776</v>
      </c>
      <c r="B3256" s="72" t="s">
        <v>777</v>
      </c>
      <c r="C3256" s="72" t="s">
        <v>1090</v>
      </c>
      <c r="D3256" s="72">
        <f>SUMIFS('Comm_vacancy-LA_data'!E:E,'Comm_vacancy-LA_data'!$D:$D,'Comm_vacancy-inputs_1'!$C3256,'Comm_vacancy-LA_data'!$B:$B,'Comm_vacancy-inputs_1'!$B3256)</f>
        <v>3347</v>
      </c>
      <c r="E3256" s="72">
        <f>SUMIFS('Comm_vacancy-LA_data'!F:F,'Comm_vacancy-LA_data'!$D:$D,'Comm_vacancy-inputs_1'!$C3256,'Comm_vacancy-LA_data'!$B:$B,'Comm_vacancy-inputs_1'!$B3256)</f>
        <v>190</v>
      </c>
      <c r="F3256" s="132">
        <f t="shared" si="100"/>
        <v>5.6767254257544073E-2</v>
      </c>
      <c r="G3256" s="108">
        <f t="shared" si="101"/>
        <v>44197</v>
      </c>
    </row>
    <row r="3257" spans="1:7" x14ac:dyDescent="0.35">
      <c r="A3257" s="72" t="s">
        <v>776</v>
      </c>
      <c r="B3257" s="72" t="s">
        <v>777</v>
      </c>
      <c r="C3257" s="72" t="s">
        <v>1091</v>
      </c>
      <c r="D3257" s="72">
        <f>SUMIFS('Comm_vacancy-LA_data'!E:E,'Comm_vacancy-LA_data'!$D:$D,'Comm_vacancy-inputs_1'!$C3257,'Comm_vacancy-LA_data'!$B:$B,'Comm_vacancy-inputs_1'!$B3257)</f>
        <v>3331</v>
      </c>
      <c r="E3257" s="72">
        <f>SUMIFS('Comm_vacancy-LA_data'!F:F,'Comm_vacancy-LA_data'!$D:$D,'Comm_vacancy-inputs_1'!$C3257,'Comm_vacancy-LA_data'!$B:$B,'Comm_vacancy-inputs_1'!$B3257)</f>
        <v>166</v>
      </c>
      <c r="F3257" s="132">
        <f t="shared" si="100"/>
        <v>4.9834884419093367E-2</v>
      </c>
      <c r="G3257" s="108">
        <f t="shared" si="101"/>
        <v>44105</v>
      </c>
    </row>
    <row r="3258" spans="1:7" x14ac:dyDescent="0.35">
      <c r="A3258" s="72" t="s">
        <v>776</v>
      </c>
      <c r="B3258" s="72" t="s">
        <v>777</v>
      </c>
      <c r="C3258" s="72" t="s">
        <v>1092</v>
      </c>
      <c r="D3258" s="72">
        <f>SUMIFS('Comm_vacancy-LA_data'!E:E,'Comm_vacancy-LA_data'!$D:$D,'Comm_vacancy-inputs_1'!$C3258,'Comm_vacancy-LA_data'!$B:$B,'Comm_vacancy-inputs_1'!$B3258)</f>
        <v>3322</v>
      </c>
      <c r="E3258" s="72">
        <f>SUMIFS('Comm_vacancy-LA_data'!F:F,'Comm_vacancy-LA_data'!$D:$D,'Comm_vacancy-inputs_1'!$C3258,'Comm_vacancy-LA_data'!$B:$B,'Comm_vacancy-inputs_1'!$B3258)</f>
        <v>167</v>
      </c>
      <c r="F3258" s="132">
        <f t="shared" si="100"/>
        <v>5.0270921131848285E-2</v>
      </c>
      <c r="G3258" s="108">
        <f t="shared" si="101"/>
        <v>44013</v>
      </c>
    </row>
    <row r="3259" spans="1:7" x14ac:dyDescent="0.35">
      <c r="A3259" s="72" t="s">
        <v>776</v>
      </c>
      <c r="B3259" s="72" t="s">
        <v>777</v>
      </c>
      <c r="C3259" s="72" t="s">
        <v>1093</v>
      </c>
      <c r="D3259" s="72">
        <f>SUMIFS('Comm_vacancy-LA_data'!E:E,'Comm_vacancy-LA_data'!$D:$D,'Comm_vacancy-inputs_1'!$C3259,'Comm_vacancy-LA_data'!$B:$B,'Comm_vacancy-inputs_1'!$B3259)</f>
        <v>3321</v>
      </c>
      <c r="E3259" s="72">
        <f>SUMIFS('Comm_vacancy-LA_data'!F:F,'Comm_vacancy-LA_data'!$D:$D,'Comm_vacancy-inputs_1'!$C3259,'Comm_vacancy-LA_data'!$B:$B,'Comm_vacancy-inputs_1'!$B3259)</f>
        <v>164</v>
      </c>
      <c r="F3259" s="132">
        <f t="shared" si="100"/>
        <v>4.9382716049382713E-2</v>
      </c>
      <c r="G3259" s="108">
        <f t="shared" si="101"/>
        <v>43922</v>
      </c>
    </row>
    <row r="3260" spans="1:7" x14ac:dyDescent="0.35">
      <c r="A3260" s="72" t="s">
        <v>776</v>
      </c>
      <c r="B3260" s="72" t="s">
        <v>777</v>
      </c>
      <c r="C3260" s="72" t="s">
        <v>1094</v>
      </c>
      <c r="D3260" s="72">
        <f>SUMIFS('Comm_vacancy-LA_data'!E:E,'Comm_vacancy-LA_data'!$D:$D,'Comm_vacancy-inputs_1'!$C3260,'Comm_vacancy-LA_data'!$B:$B,'Comm_vacancy-inputs_1'!$B3260)</f>
        <v>3314</v>
      </c>
      <c r="E3260" s="72">
        <f>SUMIFS('Comm_vacancy-LA_data'!F:F,'Comm_vacancy-LA_data'!$D:$D,'Comm_vacancy-inputs_1'!$C3260,'Comm_vacancy-LA_data'!$B:$B,'Comm_vacancy-inputs_1'!$B3260)</f>
        <v>182</v>
      </c>
      <c r="F3260" s="132">
        <f t="shared" si="100"/>
        <v>5.4918527459263733E-2</v>
      </c>
      <c r="G3260" s="108">
        <f t="shared" si="101"/>
        <v>43831</v>
      </c>
    </row>
    <row r="3261" spans="1:7" x14ac:dyDescent="0.35">
      <c r="A3261" s="72" t="s">
        <v>776</v>
      </c>
      <c r="B3261" s="72" t="s">
        <v>777</v>
      </c>
      <c r="C3261" s="72" t="s">
        <v>1095</v>
      </c>
      <c r="D3261" s="72">
        <f>SUMIFS('Comm_vacancy-LA_data'!E:E,'Comm_vacancy-LA_data'!$D:$D,'Comm_vacancy-inputs_1'!$C3261,'Comm_vacancy-LA_data'!$B:$B,'Comm_vacancy-inputs_1'!$B3261)</f>
        <v>3322</v>
      </c>
      <c r="E3261" s="72">
        <f>SUMIFS('Comm_vacancy-LA_data'!F:F,'Comm_vacancy-LA_data'!$D:$D,'Comm_vacancy-inputs_1'!$C3261,'Comm_vacancy-LA_data'!$B:$B,'Comm_vacancy-inputs_1'!$B3261)</f>
        <v>171</v>
      </c>
      <c r="F3261" s="132">
        <f t="shared" si="100"/>
        <v>5.1475015051173995E-2</v>
      </c>
      <c r="G3261" s="108">
        <f t="shared" si="101"/>
        <v>43739</v>
      </c>
    </row>
    <row r="3262" spans="1:7" x14ac:dyDescent="0.35">
      <c r="A3262" s="72" t="s">
        <v>776</v>
      </c>
      <c r="B3262" s="72" t="s">
        <v>777</v>
      </c>
      <c r="C3262" s="72" t="s">
        <v>1096</v>
      </c>
      <c r="D3262" s="72">
        <f>SUMIFS('Comm_vacancy-LA_data'!E:E,'Comm_vacancy-LA_data'!$D:$D,'Comm_vacancy-inputs_1'!$C3262,'Comm_vacancy-LA_data'!$B:$B,'Comm_vacancy-inputs_1'!$B3262)</f>
        <v>3306</v>
      </c>
      <c r="E3262" s="72">
        <f>SUMIFS('Comm_vacancy-LA_data'!F:F,'Comm_vacancy-LA_data'!$D:$D,'Comm_vacancy-inputs_1'!$C3262,'Comm_vacancy-LA_data'!$B:$B,'Comm_vacancy-inputs_1'!$B3262)</f>
        <v>154</v>
      </c>
      <c r="F3262" s="132">
        <f t="shared" si="100"/>
        <v>4.658197217180883E-2</v>
      </c>
      <c r="G3262" s="108">
        <f t="shared" si="101"/>
        <v>43647</v>
      </c>
    </row>
    <row r="3263" spans="1:7" x14ac:dyDescent="0.35">
      <c r="A3263" s="72" t="s">
        <v>776</v>
      </c>
      <c r="B3263" s="72" t="s">
        <v>777</v>
      </c>
      <c r="C3263" s="72" t="s">
        <v>1097</v>
      </c>
      <c r="D3263" s="72">
        <f>SUMIFS('Comm_vacancy-LA_data'!E:E,'Comm_vacancy-LA_data'!$D:$D,'Comm_vacancy-inputs_1'!$C3263,'Comm_vacancy-LA_data'!$B:$B,'Comm_vacancy-inputs_1'!$B3263)</f>
        <v>3310</v>
      </c>
      <c r="E3263" s="72">
        <f>SUMIFS('Comm_vacancy-LA_data'!F:F,'Comm_vacancy-LA_data'!$D:$D,'Comm_vacancy-inputs_1'!$C3263,'Comm_vacancy-LA_data'!$B:$B,'Comm_vacancy-inputs_1'!$B3263)</f>
        <v>121</v>
      </c>
      <c r="F3263" s="132">
        <f t="shared" si="100"/>
        <v>3.6555891238670694E-2</v>
      </c>
      <c r="G3263" s="108">
        <f t="shared" si="101"/>
        <v>43556</v>
      </c>
    </row>
    <row r="3264" spans="1:7" x14ac:dyDescent="0.35">
      <c r="A3264" s="72" t="s">
        <v>776</v>
      </c>
      <c r="B3264" s="72" t="s">
        <v>777</v>
      </c>
      <c r="C3264" s="72" t="s">
        <v>1098</v>
      </c>
      <c r="D3264" s="72">
        <f>SUMIFS('Comm_vacancy-LA_data'!E:E,'Comm_vacancy-LA_data'!$D:$D,'Comm_vacancy-inputs_1'!$C3264,'Comm_vacancy-LA_data'!$B:$B,'Comm_vacancy-inputs_1'!$B3264)</f>
        <v>3304</v>
      </c>
      <c r="E3264" s="72">
        <f>SUMIFS('Comm_vacancy-LA_data'!F:F,'Comm_vacancy-LA_data'!$D:$D,'Comm_vacancy-inputs_1'!$C3264,'Comm_vacancy-LA_data'!$B:$B,'Comm_vacancy-inputs_1'!$B3264)</f>
        <v>141</v>
      </c>
      <c r="F3264" s="132">
        <f t="shared" si="100"/>
        <v>4.2675544794188863E-2</v>
      </c>
      <c r="G3264" s="108">
        <f t="shared" si="101"/>
        <v>43466</v>
      </c>
    </row>
    <row r="3265" spans="1:7" x14ac:dyDescent="0.35">
      <c r="A3265" s="72" t="s">
        <v>776</v>
      </c>
      <c r="B3265" s="72" t="s">
        <v>777</v>
      </c>
      <c r="C3265" s="72" t="s">
        <v>1099</v>
      </c>
      <c r="D3265" s="72">
        <f>SUMIFS('Comm_vacancy-LA_data'!E:E,'Comm_vacancy-LA_data'!$D:$D,'Comm_vacancy-inputs_1'!$C3265,'Comm_vacancy-LA_data'!$B:$B,'Comm_vacancy-inputs_1'!$B3265)</f>
        <v>3470</v>
      </c>
      <c r="E3265" s="72">
        <f>SUMIFS('Comm_vacancy-LA_data'!F:F,'Comm_vacancy-LA_data'!$D:$D,'Comm_vacancy-inputs_1'!$C3265,'Comm_vacancy-LA_data'!$B:$B,'Comm_vacancy-inputs_1'!$B3265)</f>
        <v>156</v>
      </c>
      <c r="F3265" s="132">
        <f t="shared" si="100"/>
        <v>4.4956772334293946E-2</v>
      </c>
      <c r="G3265" s="108">
        <f t="shared" si="101"/>
        <v>43374</v>
      </c>
    </row>
    <row r="3266" spans="1:7" x14ac:dyDescent="0.35">
      <c r="A3266" s="72" t="s">
        <v>1028</v>
      </c>
      <c r="B3266" s="72" t="s">
        <v>1029</v>
      </c>
      <c r="C3266" s="72" t="s">
        <v>1088</v>
      </c>
      <c r="D3266" s="72">
        <f>SUMIFS('Comm_vacancy-LA_data'!E:E,'Comm_vacancy-LA_data'!$D:$D,'Comm_vacancy-inputs_1'!$C3266,'Comm_vacancy-LA_data'!$B:$B,'Comm_vacancy-inputs_1'!$B3266)</f>
        <v>3413</v>
      </c>
      <c r="E3266" s="72">
        <f>SUMIFS('Comm_vacancy-LA_data'!F:F,'Comm_vacancy-LA_data'!$D:$D,'Comm_vacancy-inputs_1'!$C3266,'Comm_vacancy-LA_data'!$B:$B,'Comm_vacancy-inputs_1'!$B3266)</f>
        <v>108</v>
      </c>
      <c r="F3266" s="132">
        <f t="shared" si="100"/>
        <v>3.1643715206563137E-2</v>
      </c>
      <c r="G3266" s="108">
        <f t="shared" si="101"/>
        <v>44378</v>
      </c>
    </row>
    <row r="3267" spans="1:7" x14ac:dyDescent="0.35">
      <c r="A3267" s="72" t="s">
        <v>1028</v>
      </c>
      <c r="B3267" s="72" t="s">
        <v>1029</v>
      </c>
      <c r="C3267" s="72" t="s">
        <v>1089</v>
      </c>
      <c r="D3267" s="72">
        <f>SUMIFS('Comm_vacancy-LA_data'!E:E,'Comm_vacancy-LA_data'!$D:$D,'Comm_vacancy-inputs_1'!$C3267,'Comm_vacancy-LA_data'!$B:$B,'Comm_vacancy-inputs_1'!$B3267)</f>
        <v>3419</v>
      </c>
      <c r="E3267" s="72">
        <f>SUMIFS('Comm_vacancy-LA_data'!F:F,'Comm_vacancy-LA_data'!$D:$D,'Comm_vacancy-inputs_1'!$C3267,'Comm_vacancy-LA_data'!$B:$B,'Comm_vacancy-inputs_1'!$B3267)</f>
        <v>111</v>
      </c>
      <c r="F3267" s="132">
        <f t="shared" ref="F3267:F3330" si="102">IF(E3267&lt;&gt;0,E3267/D3267,"-")</f>
        <v>3.2465633226089502E-2</v>
      </c>
      <c r="G3267" s="108">
        <f t="shared" ref="G3267:G3330" si="103">DATE(LEFT(C3267,4),RIGHT(LEFT(C3267,7),2),1)</f>
        <v>44287</v>
      </c>
    </row>
    <row r="3268" spans="1:7" x14ac:dyDescent="0.35">
      <c r="A3268" s="72" t="s">
        <v>1028</v>
      </c>
      <c r="B3268" s="72" t="s">
        <v>1029</v>
      </c>
      <c r="C3268" s="72" t="s">
        <v>1090</v>
      </c>
      <c r="D3268" s="72">
        <f>SUMIFS('Comm_vacancy-LA_data'!E:E,'Comm_vacancy-LA_data'!$D:$D,'Comm_vacancy-inputs_1'!$C3268,'Comm_vacancy-LA_data'!$B:$B,'Comm_vacancy-inputs_1'!$B3268)</f>
        <v>3412</v>
      </c>
      <c r="E3268" s="72">
        <f>SUMIFS('Comm_vacancy-LA_data'!F:F,'Comm_vacancy-LA_data'!$D:$D,'Comm_vacancy-inputs_1'!$C3268,'Comm_vacancy-LA_data'!$B:$B,'Comm_vacancy-inputs_1'!$B3268)</f>
        <v>111</v>
      </c>
      <c r="F3268" s="132">
        <f t="shared" si="102"/>
        <v>3.2532239155920281E-2</v>
      </c>
      <c r="G3268" s="108">
        <f t="shared" si="103"/>
        <v>44197</v>
      </c>
    </row>
    <row r="3269" spans="1:7" x14ac:dyDescent="0.35">
      <c r="A3269" s="72" t="s">
        <v>1028</v>
      </c>
      <c r="B3269" s="72" t="s">
        <v>1029</v>
      </c>
      <c r="C3269" s="72" t="s">
        <v>1091</v>
      </c>
      <c r="D3269" s="72">
        <f>SUMIFS('Comm_vacancy-LA_data'!E:E,'Comm_vacancy-LA_data'!$D:$D,'Comm_vacancy-inputs_1'!$C3269,'Comm_vacancy-LA_data'!$B:$B,'Comm_vacancy-inputs_1'!$B3269)</f>
        <v>3320</v>
      </c>
      <c r="E3269" s="72">
        <f>SUMIFS('Comm_vacancy-LA_data'!F:F,'Comm_vacancy-LA_data'!$D:$D,'Comm_vacancy-inputs_1'!$C3269,'Comm_vacancy-LA_data'!$B:$B,'Comm_vacancy-inputs_1'!$B3269)</f>
        <v>109</v>
      </c>
      <c r="F3269" s="132">
        <f t="shared" si="102"/>
        <v>3.283132530120482E-2</v>
      </c>
      <c r="G3269" s="108">
        <f t="shared" si="103"/>
        <v>44105</v>
      </c>
    </row>
    <row r="3270" spans="1:7" x14ac:dyDescent="0.35">
      <c r="A3270" s="72" t="s">
        <v>1028</v>
      </c>
      <c r="B3270" s="72" t="s">
        <v>1029</v>
      </c>
      <c r="C3270" s="72" t="s">
        <v>1092</v>
      </c>
      <c r="D3270" s="72">
        <f>SUMIFS('Comm_vacancy-LA_data'!E:E,'Comm_vacancy-LA_data'!$D:$D,'Comm_vacancy-inputs_1'!$C3270,'Comm_vacancy-LA_data'!$B:$B,'Comm_vacancy-inputs_1'!$B3270)</f>
        <v>3317</v>
      </c>
      <c r="E3270" s="72">
        <f>SUMIFS('Comm_vacancy-LA_data'!F:F,'Comm_vacancy-LA_data'!$D:$D,'Comm_vacancy-inputs_1'!$C3270,'Comm_vacancy-LA_data'!$B:$B,'Comm_vacancy-inputs_1'!$B3270)</f>
        <v>110</v>
      </c>
      <c r="F3270" s="132">
        <f t="shared" si="102"/>
        <v>3.316249623153452E-2</v>
      </c>
      <c r="G3270" s="108">
        <f t="shared" si="103"/>
        <v>44013</v>
      </c>
    </row>
    <row r="3271" spans="1:7" x14ac:dyDescent="0.35">
      <c r="A3271" s="72" t="s">
        <v>1028</v>
      </c>
      <c r="B3271" s="72" t="s">
        <v>1029</v>
      </c>
      <c r="C3271" s="72" t="s">
        <v>1093</v>
      </c>
      <c r="D3271" s="72">
        <f>SUMIFS('Comm_vacancy-LA_data'!E:E,'Comm_vacancy-LA_data'!$D:$D,'Comm_vacancy-inputs_1'!$C3271,'Comm_vacancy-LA_data'!$B:$B,'Comm_vacancy-inputs_1'!$B3271)</f>
        <v>3288</v>
      </c>
      <c r="E3271" s="72">
        <f>SUMIFS('Comm_vacancy-LA_data'!F:F,'Comm_vacancy-LA_data'!$D:$D,'Comm_vacancy-inputs_1'!$C3271,'Comm_vacancy-LA_data'!$B:$B,'Comm_vacancy-inputs_1'!$B3271)</f>
        <v>111</v>
      </c>
      <c r="F3271" s="132">
        <f t="shared" si="102"/>
        <v>3.3759124087591241E-2</v>
      </c>
      <c r="G3271" s="108">
        <f t="shared" si="103"/>
        <v>43922</v>
      </c>
    </row>
    <row r="3272" spans="1:7" x14ac:dyDescent="0.35">
      <c r="A3272" s="72" t="s">
        <v>1028</v>
      </c>
      <c r="B3272" s="72" t="s">
        <v>1029</v>
      </c>
      <c r="C3272" s="72" t="s">
        <v>1094</v>
      </c>
      <c r="D3272" s="72">
        <f>SUMIFS('Comm_vacancy-LA_data'!E:E,'Comm_vacancy-LA_data'!$D:$D,'Comm_vacancy-inputs_1'!$C3272,'Comm_vacancy-LA_data'!$B:$B,'Comm_vacancy-inputs_1'!$B3272)</f>
        <v>3266</v>
      </c>
      <c r="E3272" s="72">
        <f>SUMIFS('Comm_vacancy-LA_data'!F:F,'Comm_vacancy-LA_data'!$D:$D,'Comm_vacancy-inputs_1'!$C3272,'Comm_vacancy-LA_data'!$B:$B,'Comm_vacancy-inputs_1'!$B3272)</f>
        <v>116</v>
      </c>
      <c r="F3272" s="132">
        <f t="shared" si="102"/>
        <v>3.5517452541334968E-2</v>
      </c>
      <c r="G3272" s="108">
        <f t="shared" si="103"/>
        <v>43831</v>
      </c>
    </row>
    <row r="3273" spans="1:7" x14ac:dyDescent="0.35">
      <c r="A3273" s="72" t="s">
        <v>1028</v>
      </c>
      <c r="B3273" s="72" t="s">
        <v>1029</v>
      </c>
      <c r="C3273" s="72" t="s">
        <v>1095</v>
      </c>
      <c r="D3273" s="72">
        <f>SUMIFS('Comm_vacancy-LA_data'!E:E,'Comm_vacancy-LA_data'!$D:$D,'Comm_vacancy-inputs_1'!$C3273,'Comm_vacancy-LA_data'!$B:$B,'Comm_vacancy-inputs_1'!$B3273)</f>
        <v>3271</v>
      </c>
      <c r="E3273" s="72">
        <f>SUMIFS('Comm_vacancy-LA_data'!F:F,'Comm_vacancy-LA_data'!$D:$D,'Comm_vacancy-inputs_1'!$C3273,'Comm_vacancy-LA_data'!$B:$B,'Comm_vacancy-inputs_1'!$B3273)</f>
        <v>117</v>
      </c>
      <c r="F3273" s="132">
        <f t="shared" si="102"/>
        <v>3.5768878018954446E-2</v>
      </c>
      <c r="G3273" s="108">
        <f t="shared" si="103"/>
        <v>43739</v>
      </c>
    </row>
    <row r="3274" spans="1:7" x14ac:dyDescent="0.35">
      <c r="A3274" s="72" t="s">
        <v>1028</v>
      </c>
      <c r="B3274" s="72" t="s">
        <v>1029</v>
      </c>
      <c r="C3274" s="72" t="s">
        <v>1096</v>
      </c>
      <c r="D3274" s="72">
        <f>SUMIFS('Comm_vacancy-LA_data'!E:E,'Comm_vacancy-LA_data'!$D:$D,'Comm_vacancy-inputs_1'!$C3274,'Comm_vacancy-LA_data'!$B:$B,'Comm_vacancy-inputs_1'!$B3274)</f>
        <v>3259</v>
      </c>
      <c r="E3274" s="72">
        <f>SUMIFS('Comm_vacancy-LA_data'!F:F,'Comm_vacancy-LA_data'!$D:$D,'Comm_vacancy-inputs_1'!$C3274,'Comm_vacancy-LA_data'!$B:$B,'Comm_vacancy-inputs_1'!$B3274)</f>
        <v>119</v>
      </c>
      <c r="F3274" s="132">
        <f t="shared" si="102"/>
        <v>3.6514268180423443E-2</v>
      </c>
      <c r="G3274" s="108">
        <f t="shared" si="103"/>
        <v>43647</v>
      </c>
    </row>
    <row r="3275" spans="1:7" x14ac:dyDescent="0.35">
      <c r="A3275" s="72" t="s">
        <v>1028</v>
      </c>
      <c r="B3275" s="72" t="s">
        <v>1029</v>
      </c>
      <c r="C3275" s="72" t="s">
        <v>1097</v>
      </c>
      <c r="D3275" s="72">
        <f>SUMIFS('Comm_vacancy-LA_data'!E:E,'Comm_vacancy-LA_data'!$D:$D,'Comm_vacancy-inputs_1'!$C3275,'Comm_vacancy-LA_data'!$B:$B,'Comm_vacancy-inputs_1'!$B3275)</f>
        <v>3256</v>
      </c>
      <c r="E3275" s="72">
        <f>SUMIFS('Comm_vacancy-LA_data'!F:F,'Comm_vacancy-LA_data'!$D:$D,'Comm_vacancy-inputs_1'!$C3275,'Comm_vacancy-LA_data'!$B:$B,'Comm_vacancy-inputs_1'!$B3275)</f>
        <v>132</v>
      </c>
      <c r="F3275" s="132">
        <f t="shared" si="102"/>
        <v>4.0540540540540543E-2</v>
      </c>
      <c r="G3275" s="108">
        <f t="shared" si="103"/>
        <v>43556</v>
      </c>
    </row>
    <row r="3276" spans="1:7" x14ac:dyDescent="0.35">
      <c r="A3276" s="72" t="s">
        <v>1028</v>
      </c>
      <c r="B3276" s="72" t="s">
        <v>1029</v>
      </c>
      <c r="C3276" s="72" t="s">
        <v>1098</v>
      </c>
      <c r="D3276" s="72">
        <f>SUMIFS('Comm_vacancy-LA_data'!E:E,'Comm_vacancy-LA_data'!$D:$D,'Comm_vacancy-inputs_1'!$C3276,'Comm_vacancy-LA_data'!$B:$B,'Comm_vacancy-inputs_1'!$B3276)</f>
        <v>3246</v>
      </c>
      <c r="E3276" s="72">
        <f>SUMIFS('Comm_vacancy-LA_data'!F:F,'Comm_vacancy-LA_data'!$D:$D,'Comm_vacancy-inputs_1'!$C3276,'Comm_vacancy-LA_data'!$B:$B,'Comm_vacancy-inputs_1'!$B3276)</f>
        <v>131</v>
      </c>
      <c r="F3276" s="132">
        <f t="shared" si="102"/>
        <v>4.0357362908194701E-2</v>
      </c>
      <c r="G3276" s="108">
        <f t="shared" si="103"/>
        <v>43466</v>
      </c>
    </row>
    <row r="3277" spans="1:7" x14ac:dyDescent="0.35">
      <c r="A3277" s="72" t="s">
        <v>1028</v>
      </c>
      <c r="B3277" s="72" t="s">
        <v>1029</v>
      </c>
      <c r="C3277" s="72" t="s">
        <v>1099</v>
      </c>
      <c r="D3277" s="72">
        <f>SUMIFS('Comm_vacancy-LA_data'!E:E,'Comm_vacancy-LA_data'!$D:$D,'Comm_vacancy-inputs_1'!$C3277,'Comm_vacancy-LA_data'!$B:$B,'Comm_vacancy-inputs_1'!$B3277)</f>
        <v>3419</v>
      </c>
      <c r="E3277" s="72">
        <f>SUMIFS('Comm_vacancy-LA_data'!F:F,'Comm_vacancy-LA_data'!$D:$D,'Comm_vacancy-inputs_1'!$C3277,'Comm_vacancy-LA_data'!$B:$B,'Comm_vacancy-inputs_1'!$B3277)</f>
        <v>158</v>
      </c>
      <c r="F3277" s="132">
        <f t="shared" si="102"/>
        <v>4.6212342790289559E-2</v>
      </c>
      <c r="G3277" s="108">
        <f t="shared" si="103"/>
        <v>43374</v>
      </c>
    </row>
    <row r="3278" spans="1:7" x14ac:dyDescent="0.35">
      <c r="A3278" s="72" t="s">
        <v>778</v>
      </c>
      <c r="B3278" s="72" t="s">
        <v>779</v>
      </c>
      <c r="C3278" s="72" t="s">
        <v>1088</v>
      </c>
      <c r="D3278" s="72">
        <f>SUMIFS('Comm_vacancy-LA_data'!E:E,'Comm_vacancy-LA_data'!$D:$D,'Comm_vacancy-inputs_1'!$C3278,'Comm_vacancy-LA_data'!$B:$B,'Comm_vacancy-inputs_1'!$B3278)</f>
        <v>4066</v>
      </c>
      <c r="E3278" s="72">
        <f>SUMIFS('Comm_vacancy-LA_data'!F:F,'Comm_vacancy-LA_data'!$D:$D,'Comm_vacancy-inputs_1'!$C3278,'Comm_vacancy-LA_data'!$B:$B,'Comm_vacancy-inputs_1'!$B3278)</f>
        <v>498</v>
      </c>
      <c r="F3278" s="132">
        <f t="shared" si="102"/>
        <v>0.12247909493359567</v>
      </c>
      <c r="G3278" s="108">
        <f t="shared" si="103"/>
        <v>44378</v>
      </c>
    </row>
    <row r="3279" spans="1:7" x14ac:dyDescent="0.35">
      <c r="A3279" s="72" t="s">
        <v>778</v>
      </c>
      <c r="B3279" s="72" t="s">
        <v>779</v>
      </c>
      <c r="C3279" s="72" t="s">
        <v>1089</v>
      </c>
      <c r="D3279" s="72">
        <f>SUMIFS('Comm_vacancy-LA_data'!E:E,'Comm_vacancy-LA_data'!$D:$D,'Comm_vacancy-inputs_1'!$C3279,'Comm_vacancy-LA_data'!$B:$B,'Comm_vacancy-inputs_1'!$B3279)</f>
        <v>4058</v>
      </c>
      <c r="E3279" s="72">
        <f>SUMIFS('Comm_vacancy-LA_data'!F:F,'Comm_vacancy-LA_data'!$D:$D,'Comm_vacancy-inputs_1'!$C3279,'Comm_vacancy-LA_data'!$B:$B,'Comm_vacancy-inputs_1'!$B3279)</f>
        <v>500</v>
      </c>
      <c r="F3279" s="132">
        <f t="shared" si="102"/>
        <v>0.12321340561853129</v>
      </c>
      <c r="G3279" s="108">
        <f t="shared" si="103"/>
        <v>44287</v>
      </c>
    </row>
    <row r="3280" spans="1:7" x14ac:dyDescent="0.35">
      <c r="A3280" s="72" t="s">
        <v>778</v>
      </c>
      <c r="B3280" s="72" t="s">
        <v>779</v>
      </c>
      <c r="C3280" s="72" t="s">
        <v>1090</v>
      </c>
      <c r="D3280" s="72">
        <f>SUMIFS('Comm_vacancy-LA_data'!E:E,'Comm_vacancy-LA_data'!$D:$D,'Comm_vacancy-inputs_1'!$C3280,'Comm_vacancy-LA_data'!$B:$B,'Comm_vacancy-inputs_1'!$B3280)</f>
        <v>4074</v>
      </c>
      <c r="E3280" s="72">
        <f>SUMIFS('Comm_vacancy-LA_data'!F:F,'Comm_vacancy-LA_data'!$D:$D,'Comm_vacancy-inputs_1'!$C3280,'Comm_vacancy-LA_data'!$B:$B,'Comm_vacancy-inputs_1'!$B3280)</f>
        <v>507</v>
      </c>
      <c r="F3280" s="132">
        <f t="shared" si="102"/>
        <v>0.12444771723122239</v>
      </c>
      <c r="G3280" s="108">
        <f t="shared" si="103"/>
        <v>44197</v>
      </c>
    </row>
    <row r="3281" spans="1:7" x14ac:dyDescent="0.35">
      <c r="A3281" s="72" t="s">
        <v>778</v>
      </c>
      <c r="B3281" s="72" t="s">
        <v>779</v>
      </c>
      <c r="C3281" s="72" t="s">
        <v>1091</v>
      </c>
      <c r="D3281" s="72">
        <f>SUMIFS('Comm_vacancy-LA_data'!E:E,'Comm_vacancy-LA_data'!$D:$D,'Comm_vacancy-inputs_1'!$C3281,'Comm_vacancy-LA_data'!$B:$B,'Comm_vacancy-inputs_1'!$B3281)</f>
        <v>4063</v>
      </c>
      <c r="E3281" s="72">
        <f>SUMIFS('Comm_vacancy-LA_data'!F:F,'Comm_vacancy-LA_data'!$D:$D,'Comm_vacancy-inputs_1'!$C3281,'Comm_vacancy-LA_data'!$B:$B,'Comm_vacancy-inputs_1'!$B3281)</f>
        <v>507</v>
      </c>
      <c r="F3281" s="132">
        <f t="shared" si="102"/>
        <v>0.12478464189022889</v>
      </c>
      <c r="G3281" s="108">
        <f t="shared" si="103"/>
        <v>44105</v>
      </c>
    </row>
    <row r="3282" spans="1:7" x14ac:dyDescent="0.35">
      <c r="A3282" s="72" t="s">
        <v>778</v>
      </c>
      <c r="B3282" s="72" t="s">
        <v>779</v>
      </c>
      <c r="C3282" s="72" t="s">
        <v>1092</v>
      </c>
      <c r="D3282" s="72">
        <f>SUMIFS('Comm_vacancy-LA_data'!E:E,'Comm_vacancy-LA_data'!$D:$D,'Comm_vacancy-inputs_1'!$C3282,'Comm_vacancy-LA_data'!$B:$B,'Comm_vacancy-inputs_1'!$B3282)</f>
        <v>4065</v>
      </c>
      <c r="E3282" s="72">
        <f>SUMIFS('Comm_vacancy-LA_data'!F:F,'Comm_vacancy-LA_data'!$D:$D,'Comm_vacancy-inputs_1'!$C3282,'Comm_vacancy-LA_data'!$B:$B,'Comm_vacancy-inputs_1'!$B3282)</f>
        <v>501</v>
      </c>
      <c r="F3282" s="132">
        <f t="shared" si="102"/>
        <v>0.12324723247232472</v>
      </c>
      <c r="G3282" s="108">
        <f t="shared" si="103"/>
        <v>44013</v>
      </c>
    </row>
    <row r="3283" spans="1:7" x14ac:dyDescent="0.35">
      <c r="A3283" s="72" t="s">
        <v>778</v>
      </c>
      <c r="B3283" s="72" t="s">
        <v>779</v>
      </c>
      <c r="C3283" s="72" t="s">
        <v>1093</v>
      </c>
      <c r="D3283" s="72">
        <f>SUMIFS('Comm_vacancy-LA_data'!E:E,'Comm_vacancy-LA_data'!$D:$D,'Comm_vacancy-inputs_1'!$C3283,'Comm_vacancy-LA_data'!$B:$B,'Comm_vacancy-inputs_1'!$B3283)</f>
        <v>4047</v>
      </c>
      <c r="E3283" s="72">
        <f>SUMIFS('Comm_vacancy-LA_data'!F:F,'Comm_vacancy-LA_data'!$D:$D,'Comm_vacancy-inputs_1'!$C3283,'Comm_vacancy-LA_data'!$B:$B,'Comm_vacancy-inputs_1'!$B3283)</f>
        <v>491</v>
      </c>
      <c r="F3283" s="132">
        <f t="shared" si="102"/>
        <v>0.12132443785520139</v>
      </c>
      <c r="G3283" s="108">
        <f t="shared" si="103"/>
        <v>43922</v>
      </c>
    </row>
    <row r="3284" spans="1:7" x14ac:dyDescent="0.35">
      <c r="A3284" s="72" t="s">
        <v>778</v>
      </c>
      <c r="B3284" s="72" t="s">
        <v>779</v>
      </c>
      <c r="C3284" s="72" t="s">
        <v>1094</v>
      </c>
      <c r="D3284" s="72">
        <f>SUMIFS('Comm_vacancy-LA_data'!E:E,'Comm_vacancy-LA_data'!$D:$D,'Comm_vacancy-inputs_1'!$C3284,'Comm_vacancy-LA_data'!$B:$B,'Comm_vacancy-inputs_1'!$B3284)</f>
        <v>4032</v>
      </c>
      <c r="E3284" s="72">
        <f>SUMIFS('Comm_vacancy-LA_data'!F:F,'Comm_vacancy-LA_data'!$D:$D,'Comm_vacancy-inputs_1'!$C3284,'Comm_vacancy-LA_data'!$B:$B,'Comm_vacancy-inputs_1'!$B3284)</f>
        <v>484</v>
      </c>
      <c r="F3284" s="132">
        <f t="shared" si="102"/>
        <v>0.12003968253968254</v>
      </c>
      <c r="G3284" s="108">
        <f t="shared" si="103"/>
        <v>43831</v>
      </c>
    </row>
    <row r="3285" spans="1:7" x14ac:dyDescent="0.35">
      <c r="A3285" s="72" t="s">
        <v>778</v>
      </c>
      <c r="B3285" s="72" t="s">
        <v>779</v>
      </c>
      <c r="C3285" s="72" t="s">
        <v>1095</v>
      </c>
      <c r="D3285" s="72">
        <f>SUMIFS('Comm_vacancy-LA_data'!E:E,'Comm_vacancy-LA_data'!$D:$D,'Comm_vacancy-inputs_1'!$C3285,'Comm_vacancy-LA_data'!$B:$B,'Comm_vacancy-inputs_1'!$B3285)</f>
        <v>4026</v>
      </c>
      <c r="E3285" s="72">
        <f>SUMIFS('Comm_vacancy-LA_data'!F:F,'Comm_vacancy-LA_data'!$D:$D,'Comm_vacancy-inputs_1'!$C3285,'Comm_vacancy-LA_data'!$B:$B,'Comm_vacancy-inputs_1'!$B3285)</f>
        <v>499</v>
      </c>
      <c r="F3285" s="132">
        <f t="shared" si="102"/>
        <v>0.12394436164927969</v>
      </c>
      <c r="G3285" s="108">
        <f t="shared" si="103"/>
        <v>43739</v>
      </c>
    </row>
    <row r="3286" spans="1:7" x14ac:dyDescent="0.35">
      <c r="A3286" s="72" t="s">
        <v>778</v>
      </c>
      <c r="B3286" s="72" t="s">
        <v>779</v>
      </c>
      <c r="C3286" s="72" t="s">
        <v>1096</v>
      </c>
      <c r="D3286" s="72">
        <f>SUMIFS('Comm_vacancy-LA_data'!E:E,'Comm_vacancy-LA_data'!$D:$D,'Comm_vacancy-inputs_1'!$C3286,'Comm_vacancy-LA_data'!$B:$B,'Comm_vacancy-inputs_1'!$B3286)</f>
        <v>4023</v>
      </c>
      <c r="E3286" s="72">
        <f>SUMIFS('Comm_vacancy-LA_data'!F:F,'Comm_vacancy-LA_data'!$D:$D,'Comm_vacancy-inputs_1'!$C3286,'Comm_vacancy-LA_data'!$B:$B,'Comm_vacancy-inputs_1'!$B3286)</f>
        <v>578</v>
      </c>
      <c r="F3286" s="132">
        <f t="shared" si="102"/>
        <v>0.14367387521749939</v>
      </c>
      <c r="G3286" s="108">
        <f t="shared" si="103"/>
        <v>43647</v>
      </c>
    </row>
    <row r="3287" spans="1:7" x14ac:dyDescent="0.35">
      <c r="A3287" s="72" t="s">
        <v>778</v>
      </c>
      <c r="B3287" s="72" t="s">
        <v>779</v>
      </c>
      <c r="C3287" s="72" t="s">
        <v>1097</v>
      </c>
      <c r="D3287" s="72">
        <f>SUMIFS('Comm_vacancy-LA_data'!E:E,'Comm_vacancy-LA_data'!$D:$D,'Comm_vacancy-inputs_1'!$C3287,'Comm_vacancy-LA_data'!$B:$B,'Comm_vacancy-inputs_1'!$B3287)</f>
        <v>4023</v>
      </c>
      <c r="E3287" s="72">
        <f>SUMIFS('Comm_vacancy-LA_data'!F:F,'Comm_vacancy-LA_data'!$D:$D,'Comm_vacancy-inputs_1'!$C3287,'Comm_vacancy-LA_data'!$B:$B,'Comm_vacancy-inputs_1'!$B3287)</f>
        <v>545</v>
      </c>
      <c r="F3287" s="132">
        <f t="shared" si="102"/>
        <v>0.13547104151130998</v>
      </c>
      <c r="G3287" s="108">
        <f t="shared" si="103"/>
        <v>43556</v>
      </c>
    </row>
    <row r="3288" spans="1:7" x14ac:dyDescent="0.35">
      <c r="A3288" s="72" t="s">
        <v>778</v>
      </c>
      <c r="B3288" s="72" t="s">
        <v>779</v>
      </c>
      <c r="C3288" s="72" t="s">
        <v>1098</v>
      </c>
      <c r="D3288" s="72">
        <f>SUMIFS('Comm_vacancy-LA_data'!E:E,'Comm_vacancy-LA_data'!$D:$D,'Comm_vacancy-inputs_1'!$C3288,'Comm_vacancy-LA_data'!$B:$B,'Comm_vacancy-inputs_1'!$B3288)</f>
        <v>3969</v>
      </c>
      <c r="E3288" s="72">
        <f>SUMIFS('Comm_vacancy-LA_data'!F:F,'Comm_vacancy-LA_data'!$D:$D,'Comm_vacancy-inputs_1'!$C3288,'Comm_vacancy-LA_data'!$B:$B,'Comm_vacancy-inputs_1'!$B3288)</f>
        <v>546</v>
      </c>
      <c r="F3288" s="132">
        <f t="shared" si="102"/>
        <v>0.13756613756613756</v>
      </c>
      <c r="G3288" s="108">
        <f t="shared" si="103"/>
        <v>43466</v>
      </c>
    </row>
    <row r="3289" spans="1:7" x14ac:dyDescent="0.35">
      <c r="A3289" s="72" t="s">
        <v>778</v>
      </c>
      <c r="B3289" s="72" t="s">
        <v>779</v>
      </c>
      <c r="C3289" s="72" t="s">
        <v>1099</v>
      </c>
      <c r="D3289" s="72">
        <f>SUMIFS('Comm_vacancy-LA_data'!E:E,'Comm_vacancy-LA_data'!$D:$D,'Comm_vacancy-inputs_1'!$C3289,'Comm_vacancy-LA_data'!$B:$B,'Comm_vacancy-inputs_1'!$B3289)</f>
        <v>4134</v>
      </c>
      <c r="E3289" s="72">
        <f>SUMIFS('Comm_vacancy-LA_data'!F:F,'Comm_vacancy-LA_data'!$D:$D,'Comm_vacancy-inputs_1'!$C3289,'Comm_vacancy-LA_data'!$B:$B,'Comm_vacancy-inputs_1'!$B3289)</f>
        <v>567</v>
      </c>
      <c r="F3289" s="132">
        <f t="shared" si="102"/>
        <v>0.13715529753265601</v>
      </c>
      <c r="G3289" s="108">
        <f t="shared" si="103"/>
        <v>43374</v>
      </c>
    </row>
    <row r="3290" spans="1:7" x14ac:dyDescent="0.35">
      <c r="A3290" s="72" t="s">
        <v>780</v>
      </c>
      <c r="B3290" s="72" t="s">
        <v>781</v>
      </c>
      <c r="C3290" s="72" t="s">
        <v>1088</v>
      </c>
      <c r="D3290" s="72">
        <f>SUMIFS('Comm_vacancy-LA_data'!E:E,'Comm_vacancy-LA_data'!$D:$D,'Comm_vacancy-inputs_1'!$C3290,'Comm_vacancy-LA_data'!$B:$B,'Comm_vacancy-inputs_1'!$B3290)</f>
        <v>3665</v>
      </c>
      <c r="E3290" s="72">
        <f>SUMIFS('Comm_vacancy-LA_data'!F:F,'Comm_vacancy-LA_data'!$D:$D,'Comm_vacancy-inputs_1'!$C3290,'Comm_vacancy-LA_data'!$B:$B,'Comm_vacancy-inputs_1'!$B3290)</f>
        <v>303</v>
      </c>
      <c r="F3290" s="132">
        <f t="shared" si="102"/>
        <v>8.2673942701227826E-2</v>
      </c>
      <c r="G3290" s="108">
        <f t="shared" si="103"/>
        <v>44378</v>
      </c>
    </row>
    <row r="3291" spans="1:7" x14ac:dyDescent="0.35">
      <c r="A3291" s="72" t="s">
        <v>780</v>
      </c>
      <c r="B3291" s="72" t="s">
        <v>781</v>
      </c>
      <c r="C3291" s="72" t="s">
        <v>1089</v>
      </c>
      <c r="D3291" s="72">
        <f>SUMIFS('Comm_vacancy-LA_data'!E:E,'Comm_vacancy-LA_data'!$D:$D,'Comm_vacancy-inputs_1'!$C3291,'Comm_vacancy-LA_data'!$B:$B,'Comm_vacancy-inputs_1'!$B3291)</f>
        <v>3667</v>
      </c>
      <c r="E3291" s="72">
        <f>SUMIFS('Comm_vacancy-LA_data'!F:F,'Comm_vacancy-LA_data'!$D:$D,'Comm_vacancy-inputs_1'!$C3291,'Comm_vacancy-LA_data'!$B:$B,'Comm_vacancy-inputs_1'!$B3291)</f>
        <v>305</v>
      </c>
      <c r="F3291" s="132">
        <f t="shared" si="102"/>
        <v>8.3174256885737666E-2</v>
      </c>
      <c r="G3291" s="108">
        <f t="shared" si="103"/>
        <v>44287</v>
      </c>
    </row>
    <row r="3292" spans="1:7" x14ac:dyDescent="0.35">
      <c r="A3292" s="72" t="s">
        <v>780</v>
      </c>
      <c r="B3292" s="72" t="s">
        <v>781</v>
      </c>
      <c r="C3292" s="72" t="s">
        <v>1090</v>
      </c>
      <c r="D3292" s="72">
        <f>SUMIFS('Comm_vacancy-LA_data'!E:E,'Comm_vacancy-LA_data'!$D:$D,'Comm_vacancy-inputs_1'!$C3292,'Comm_vacancy-LA_data'!$B:$B,'Comm_vacancy-inputs_1'!$B3292)</f>
        <v>3652</v>
      </c>
      <c r="E3292" s="72">
        <f>SUMIFS('Comm_vacancy-LA_data'!F:F,'Comm_vacancy-LA_data'!$D:$D,'Comm_vacancy-inputs_1'!$C3292,'Comm_vacancy-LA_data'!$B:$B,'Comm_vacancy-inputs_1'!$B3292)</f>
        <v>303</v>
      </c>
      <c r="F3292" s="132">
        <f t="shared" si="102"/>
        <v>8.2968236582694407E-2</v>
      </c>
      <c r="G3292" s="108">
        <f t="shared" si="103"/>
        <v>44197</v>
      </c>
    </row>
    <row r="3293" spans="1:7" x14ac:dyDescent="0.35">
      <c r="A3293" s="72" t="s">
        <v>780</v>
      </c>
      <c r="B3293" s="72" t="s">
        <v>781</v>
      </c>
      <c r="C3293" s="72" t="s">
        <v>1091</v>
      </c>
      <c r="D3293" s="72">
        <f>SUMIFS('Comm_vacancy-LA_data'!E:E,'Comm_vacancy-LA_data'!$D:$D,'Comm_vacancy-inputs_1'!$C3293,'Comm_vacancy-LA_data'!$B:$B,'Comm_vacancy-inputs_1'!$B3293)</f>
        <v>3658</v>
      </c>
      <c r="E3293" s="72">
        <f>SUMIFS('Comm_vacancy-LA_data'!F:F,'Comm_vacancy-LA_data'!$D:$D,'Comm_vacancy-inputs_1'!$C3293,'Comm_vacancy-LA_data'!$B:$B,'Comm_vacancy-inputs_1'!$B3293)</f>
        <v>316</v>
      </c>
      <c r="F3293" s="132">
        <f t="shared" si="102"/>
        <v>8.6386003280481141E-2</v>
      </c>
      <c r="G3293" s="108">
        <f t="shared" si="103"/>
        <v>44105</v>
      </c>
    </row>
    <row r="3294" spans="1:7" x14ac:dyDescent="0.35">
      <c r="A3294" s="72" t="s">
        <v>780</v>
      </c>
      <c r="B3294" s="72" t="s">
        <v>781</v>
      </c>
      <c r="C3294" s="72" t="s">
        <v>1092</v>
      </c>
      <c r="D3294" s="72">
        <f>SUMIFS('Comm_vacancy-LA_data'!E:E,'Comm_vacancy-LA_data'!$D:$D,'Comm_vacancy-inputs_1'!$C3294,'Comm_vacancy-LA_data'!$B:$B,'Comm_vacancy-inputs_1'!$B3294)</f>
        <v>3660</v>
      </c>
      <c r="E3294" s="72">
        <f>SUMIFS('Comm_vacancy-LA_data'!F:F,'Comm_vacancy-LA_data'!$D:$D,'Comm_vacancy-inputs_1'!$C3294,'Comm_vacancy-LA_data'!$B:$B,'Comm_vacancy-inputs_1'!$B3294)</f>
        <v>313</v>
      </c>
      <c r="F3294" s="132">
        <f t="shared" si="102"/>
        <v>8.551912568306011E-2</v>
      </c>
      <c r="G3294" s="108">
        <f t="shared" si="103"/>
        <v>44013</v>
      </c>
    </row>
    <row r="3295" spans="1:7" x14ac:dyDescent="0.35">
      <c r="A3295" s="72" t="s">
        <v>780</v>
      </c>
      <c r="B3295" s="72" t="s">
        <v>781</v>
      </c>
      <c r="C3295" s="72" t="s">
        <v>1093</v>
      </c>
      <c r="D3295" s="72">
        <f>SUMIFS('Comm_vacancy-LA_data'!E:E,'Comm_vacancy-LA_data'!$D:$D,'Comm_vacancy-inputs_1'!$C3295,'Comm_vacancy-LA_data'!$B:$B,'Comm_vacancy-inputs_1'!$B3295)</f>
        <v>3661</v>
      </c>
      <c r="E3295" s="72">
        <f>SUMIFS('Comm_vacancy-LA_data'!F:F,'Comm_vacancy-LA_data'!$D:$D,'Comm_vacancy-inputs_1'!$C3295,'Comm_vacancy-LA_data'!$B:$B,'Comm_vacancy-inputs_1'!$B3295)</f>
        <v>322</v>
      </c>
      <c r="F3295" s="132">
        <f t="shared" si="102"/>
        <v>8.7954110898661564E-2</v>
      </c>
      <c r="G3295" s="108">
        <f t="shared" si="103"/>
        <v>43922</v>
      </c>
    </row>
    <row r="3296" spans="1:7" x14ac:dyDescent="0.35">
      <c r="A3296" s="72" t="s">
        <v>780</v>
      </c>
      <c r="B3296" s="72" t="s">
        <v>781</v>
      </c>
      <c r="C3296" s="72" t="s">
        <v>1094</v>
      </c>
      <c r="D3296" s="72">
        <f>SUMIFS('Comm_vacancy-LA_data'!E:E,'Comm_vacancy-LA_data'!$D:$D,'Comm_vacancy-inputs_1'!$C3296,'Comm_vacancy-LA_data'!$B:$B,'Comm_vacancy-inputs_1'!$B3296)</f>
        <v>3599</v>
      </c>
      <c r="E3296" s="72">
        <f>SUMIFS('Comm_vacancy-LA_data'!F:F,'Comm_vacancy-LA_data'!$D:$D,'Comm_vacancy-inputs_1'!$C3296,'Comm_vacancy-LA_data'!$B:$B,'Comm_vacancy-inputs_1'!$B3296)</f>
        <v>324</v>
      </c>
      <c r="F3296" s="132">
        <f t="shared" si="102"/>
        <v>9.0025006946373998E-2</v>
      </c>
      <c r="G3296" s="108">
        <f t="shared" si="103"/>
        <v>43831</v>
      </c>
    </row>
    <row r="3297" spans="1:7" x14ac:dyDescent="0.35">
      <c r="A3297" s="72" t="s">
        <v>780</v>
      </c>
      <c r="B3297" s="72" t="s">
        <v>781</v>
      </c>
      <c r="C3297" s="72" t="s">
        <v>1095</v>
      </c>
      <c r="D3297" s="72">
        <f>SUMIFS('Comm_vacancy-LA_data'!E:E,'Comm_vacancy-LA_data'!$D:$D,'Comm_vacancy-inputs_1'!$C3297,'Comm_vacancy-LA_data'!$B:$B,'Comm_vacancy-inputs_1'!$B3297)</f>
        <v>3597</v>
      </c>
      <c r="E3297" s="72">
        <f>SUMIFS('Comm_vacancy-LA_data'!F:F,'Comm_vacancy-LA_data'!$D:$D,'Comm_vacancy-inputs_1'!$C3297,'Comm_vacancy-LA_data'!$B:$B,'Comm_vacancy-inputs_1'!$B3297)</f>
        <v>333</v>
      </c>
      <c r="F3297" s="132">
        <f t="shared" si="102"/>
        <v>9.2577147623019176E-2</v>
      </c>
      <c r="G3297" s="108">
        <f t="shared" si="103"/>
        <v>43739</v>
      </c>
    </row>
    <row r="3298" spans="1:7" x14ac:dyDescent="0.35">
      <c r="A3298" s="72" t="s">
        <v>780</v>
      </c>
      <c r="B3298" s="72" t="s">
        <v>781</v>
      </c>
      <c r="C3298" s="72" t="s">
        <v>1096</v>
      </c>
      <c r="D3298" s="72">
        <f>SUMIFS('Comm_vacancy-LA_data'!E:E,'Comm_vacancy-LA_data'!$D:$D,'Comm_vacancy-inputs_1'!$C3298,'Comm_vacancy-LA_data'!$B:$B,'Comm_vacancy-inputs_1'!$B3298)</f>
        <v>3593</v>
      </c>
      <c r="E3298" s="72">
        <f>SUMIFS('Comm_vacancy-LA_data'!F:F,'Comm_vacancy-LA_data'!$D:$D,'Comm_vacancy-inputs_1'!$C3298,'Comm_vacancy-LA_data'!$B:$B,'Comm_vacancy-inputs_1'!$B3298)</f>
        <v>338</v>
      </c>
      <c r="F3298" s="132">
        <f t="shared" si="102"/>
        <v>9.4071806290008345E-2</v>
      </c>
      <c r="G3298" s="108">
        <f t="shared" si="103"/>
        <v>43647</v>
      </c>
    </row>
    <row r="3299" spans="1:7" x14ac:dyDescent="0.35">
      <c r="A3299" s="72" t="s">
        <v>780</v>
      </c>
      <c r="B3299" s="72" t="s">
        <v>781</v>
      </c>
      <c r="C3299" s="72" t="s">
        <v>1097</v>
      </c>
      <c r="D3299" s="72">
        <f>SUMIFS('Comm_vacancy-LA_data'!E:E,'Comm_vacancy-LA_data'!$D:$D,'Comm_vacancy-inputs_1'!$C3299,'Comm_vacancy-LA_data'!$B:$B,'Comm_vacancy-inputs_1'!$B3299)</f>
        <v>3609</v>
      </c>
      <c r="E3299" s="72">
        <f>SUMIFS('Comm_vacancy-LA_data'!F:F,'Comm_vacancy-LA_data'!$D:$D,'Comm_vacancy-inputs_1'!$C3299,'Comm_vacancy-LA_data'!$B:$B,'Comm_vacancy-inputs_1'!$B3299)</f>
        <v>276</v>
      </c>
      <c r="F3299" s="132">
        <f t="shared" si="102"/>
        <v>7.647547797173733E-2</v>
      </c>
      <c r="G3299" s="108">
        <f t="shared" si="103"/>
        <v>43556</v>
      </c>
    </row>
    <row r="3300" spans="1:7" x14ac:dyDescent="0.35">
      <c r="A3300" s="72" t="s">
        <v>780</v>
      </c>
      <c r="B3300" s="72" t="s">
        <v>781</v>
      </c>
      <c r="C3300" s="72" t="s">
        <v>1098</v>
      </c>
      <c r="D3300" s="72">
        <f>SUMIFS('Comm_vacancy-LA_data'!E:E,'Comm_vacancy-LA_data'!$D:$D,'Comm_vacancy-inputs_1'!$C3300,'Comm_vacancy-LA_data'!$B:$B,'Comm_vacancy-inputs_1'!$B3300)</f>
        <v>3572</v>
      </c>
      <c r="E3300" s="72">
        <f>SUMIFS('Comm_vacancy-LA_data'!F:F,'Comm_vacancy-LA_data'!$D:$D,'Comm_vacancy-inputs_1'!$C3300,'Comm_vacancy-LA_data'!$B:$B,'Comm_vacancy-inputs_1'!$B3300)</f>
        <v>292</v>
      </c>
      <c r="F3300" s="132">
        <f t="shared" si="102"/>
        <v>8.174692049272117E-2</v>
      </c>
      <c r="G3300" s="108">
        <f t="shared" si="103"/>
        <v>43466</v>
      </c>
    </row>
    <row r="3301" spans="1:7" x14ac:dyDescent="0.35">
      <c r="A3301" s="72" t="s">
        <v>780</v>
      </c>
      <c r="B3301" s="72" t="s">
        <v>781</v>
      </c>
      <c r="C3301" s="72" t="s">
        <v>1099</v>
      </c>
      <c r="D3301" s="72">
        <f>SUMIFS('Comm_vacancy-LA_data'!E:E,'Comm_vacancy-LA_data'!$D:$D,'Comm_vacancy-inputs_1'!$C3301,'Comm_vacancy-LA_data'!$B:$B,'Comm_vacancy-inputs_1'!$B3301)</f>
        <v>3802</v>
      </c>
      <c r="E3301" s="72">
        <f>SUMIFS('Comm_vacancy-LA_data'!F:F,'Comm_vacancy-LA_data'!$D:$D,'Comm_vacancy-inputs_1'!$C3301,'Comm_vacancy-LA_data'!$B:$B,'Comm_vacancy-inputs_1'!$B3301)</f>
        <v>330</v>
      </c>
      <c r="F3301" s="132">
        <f t="shared" si="102"/>
        <v>8.6796422935297213E-2</v>
      </c>
      <c r="G3301" s="108">
        <f t="shared" si="103"/>
        <v>43374</v>
      </c>
    </row>
    <row r="3302" spans="1:7" x14ac:dyDescent="0.35">
      <c r="A3302" s="72" t="s">
        <v>782</v>
      </c>
      <c r="B3302" s="72" t="s">
        <v>783</v>
      </c>
      <c r="C3302" s="72" t="s">
        <v>1088</v>
      </c>
      <c r="D3302" s="72">
        <f>SUMIFS('Comm_vacancy-LA_data'!E:E,'Comm_vacancy-LA_data'!$D:$D,'Comm_vacancy-inputs_1'!$C3302,'Comm_vacancy-LA_data'!$B:$B,'Comm_vacancy-inputs_1'!$B3302)</f>
        <v>2700</v>
      </c>
      <c r="E3302" s="72">
        <f>SUMIFS('Comm_vacancy-LA_data'!F:F,'Comm_vacancy-LA_data'!$D:$D,'Comm_vacancy-inputs_1'!$C3302,'Comm_vacancy-LA_data'!$B:$B,'Comm_vacancy-inputs_1'!$B3302)</f>
        <v>290</v>
      </c>
      <c r="F3302" s="132">
        <f t="shared" si="102"/>
        <v>0.10740740740740741</v>
      </c>
      <c r="G3302" s="108">
        <f t="shared" si="103"/>
        <v>44378</v>
      </c>
    </row>
    <row r="3303" spans="1:7" x14ac:dyDescent="0.35">
      <c r="A3303" s="72" t="s">
        <v>782</v>
      </c>
      <c r="B3303" s="72" t="s">
        <v>783</v>
      </c>
      <c r="C3303" s="72" t="s">
        <v>1089</v>
      </c>
      <c r="D3303" s="72">
        <f>SUMIFS('Comm_vacancy-LA_data'!E:E,'Comm_vacancy-LA_data'!$D:$D,'Comm_vacancy-inputs_1'!$C3303,'Comm_vacancy-LA_data'!$B:$B,'Comm_vacancy-inputs_1'!$B3303)</f>
        <v>2703</v>
      </c>
      <c r="E3303" s="72">
        <f>SUMIFS('Comm_vacancy-LA_data'!F:F,'Comm_vacancy-LA_data'!$D:$D,'Comm_vacancy-inputs_1'!$C3303,'Comm_vacancy-LA_data'!$B:$B,'Comm_vacancy-inputs_1'!$B3303)</f>
        <v>291</v>
      </c>
      <c r="F3303" s="132">
        <f t="shared" si="102"/>
        <v>0.1076581576026637</v>
      </c>
      <c r="G3303" s="108">
        <f t="shared" si="103"/>
        <v>44287</v>
      </c>
    </row>
    <row r="3304" spans="1:7" x14ac:dyDescent="0.35">
      <c r="A3304" s="72" t="s">
        <v>782</v>
      </c>
      <c r="B3304" s="72" t="s">
        <v>783</v>
      </c>
      <c r="C3304" s="72" t="s">
        <v>1090</v>
      </c>
      <c r="D3304" s="72">
        <f>SUMIFS('Comm_vacancy-LA_data'!E:E,'Comm_vacancy-LA_data'!$D:$D,'Comm_vacancy-inputs_1'!$C3304,'Comm_vacancy-LA_data'!$B:$B,'Comm_vacancy-inputs_1'!$B3304)</f>
        <v>2705</v>
      </c>
      <c r="E3304" s="72">
        <f>SUMIFS('Comm_vacancy-LA_data'!F:F,'Comm_vacancy-LA_data'!$D:$D,'Comm_vacancy-inputs_1'!$C3304,'Comm_vacancy-LA_data'!$B:$B,'Comm_vacancy-inputs_1'!$B3304)</f>
        <v>291</v>
      </c>
      <c r="F3304" s="132">
        <f t="shared" si="102"/>
        <v>0.10757855822550831</v>
      </c>
      <c r="G3304" s="108">
        <f t="shared" si="103"/>
        <v>44197</v>
      </c>
    </row>
    <row r="3305" spans="1:7" x14ac:dyDescent="0.35">
      <c r="A3305" s="72" t="s">
        <v>782</v>
      </c>
      <c r="B3305" s="72" t="s">
        <v>783</v>
      </c>
      <c r="C3305" s="72" t="s">
        <v>1091</v>
      </c>
      <c r="D3305" s="72">
        <f>SUMIFS('Comm_vacancy-LA_data'!E:E,'Comm_vacancy-LA_data'!$D:$D,'Comm_vacancy-inputs_1'!$C3305,'Comm_vacancy-LA_data'!$B:$B,'Comm_vacancy-inputs_1'!$B3305)</f>
        <v>2696</v>
      </c>
      <c r="E3305" s="72">
        <f>SUMIFS('Comm_vacancy-LA_data'!F:F,'Comm_vacancy-LA_data'!$D:$D,'Comm_vacancy-inputs_1'!$C3305,'Comm_vacancy-LA_data'!$B:$B,'Comm_vacancy-inputs_1'!$B3305)</f>
        <v>285</v>
      </c>
      <c r="F3305" s="132">
        <f t="shared" si="102"/>
        <v>0.10571216617210683</v>
      </c>
      <c r="G3305" s="108">
        <f t="shared" si="103"/>
        <v>44105</v>
      </c>
    </row>
    <row r="3306" spans="1:7" x14ac:dyDescent="0.35">
      <c r="A3306" s="72" t="s">
        <v>782</v>
      </c>
      <c r="B3306" s="72" t="s">
        <v>783</v>
      </c>
      <c r="C3306" s="72" t="s">
        <v>1092</v>
      </c>
      <c r="D3306" s="72">
        <f>SUMIFS('Comm_vacancy-LA_data'!E:E,'Comm_vacancy-LA_data'!$D:$D,'Comm_vacancy-inputs_1'!$C3306,'Comm_vacancy-LA_data'!$B:$B,'Comm_vacancy-inputs_1'!$B3306)</f>
        <v>2700</v>
      </c>
      <c r="E3306" s="72">
        <f>SUMIFS('Comm_vacancy-LA_data'!F:F,'Comm_vacancy-LA_data'!$D:$D,'Comm_vacancy-inputs_1'!$C3306,'Comm_vacancy-LA_data'!$B:$B,'Comm_vacancy-inputs_1'!$B3306)</f>
        <v>280</v>
      </c>
      <c r="F3306" s="132">
        <f t="shared" si="102"/>
        <v>0.1037037037037037</v>
      </c>
      <c r="G3306" s="108">
        <f t="shared" si="103"/>
        <v>44013</v>
      </c>
    </row>
    <row r="3307" spans="1:7" x14ac:dyDescent="0.35">
      <c r="A3307" s="72" t="s">
        <v>782</v>
      </c>
      <c r="B3307" s="72" t="s">
        <v>783</v>
      </c>
      <c r="C3307" s="72" t="s">
        <v>1093</v>
      </c>
      <c r="D3307" s="72">
        <f>SUMIFS('Comm_vacancy-LA_data'!E:E,'Comm_vacancy-LA_data'!$D:$D,'Comm_vacancy-inputs_1'!$C3307,'Comm_vacancy-LA_data'!$B:$B,'Comm_vacancy-inputs_1'!$B3307)</f>
        <v>2663</v>
      </c>
      <c r="E3307" s="72">
        <f>SUMIFS('Comm_vacancy-LA_data'!F:F,'Comm_vacancy-LA_data'!$D:$D,'Comm_vacancy-inputs_1'!$C3307,'Comm_vacancy-LA_data'!$B:$B,'Comm_vacancy-inputs_1'!$B3307)</f>
        <v>281</v>
      </c>
      <c r="F3307" s="132">
        <f t="shared" si="102"/>
        <v>0.10552009012392038</v>
      </c>
      <c r="G3307" s="108">
        <f t="shared" si="103"/>
        <v>43922</v>
      </c>
    </row>
    <row r="3308" spans="1:7" x14ac:dyDescent="0.35">
      <c r="A3308" s="72" t="s">
        <v>782</v>
      </c>
      <c r="B3308" s="72" t="s">
        <v>783</v>
      </c>
      <c r="C3308" s="72" t="s">
        <v>1094</v>
      </c>
      <c r="D3308" s="72">
        <f>SUMIFS('Comm_vacancy-LA_data'!E:E,'Comm_vacancy-LA_data'!$D:$D,'Comm_vacancy-inputs_1'!$C3308,'Comm_vacancy-LA_data'!$B:$B,'Comm_vacancy-inputs_1'!$B3308)</f>
        <v>2647</v>
      </c>
      <c r="E3308" s="72">
        <f>SUMIFS('Comm_vacancy-LA_data'!F:F,'Comm_vacancy-LA_data'!$D:$D,'Comm_vacancy-inputs_1'!$C3308,'Comm_vacancy-LA_data'!$B:$B,'Comm_vacancy-inputs_1'!$B3308)</f>
        <v>285</v>
      </c>
      <c r="F3308" s="132">
        <f t="shared" si="102"/>
        <v>0.10766905931242916</v>
      </c>
      <c r="G3308" s="108">
        <f t="shared" si="103"/>
        <v>43831</v>
      </c>
    </row>
    <row r="3309" spans="1:7" x14ac:dyDescent="0.35">
      <c r="A3309" s="72" t="s">
        <v>782</v>
      </c>
      <c r="B3309" s="72" t="s">
        <v>783</v>
      </c>
      <c r="C3309" s="72" t="s">
        <v>1095</v>
      </c>
      <c r="D3309" s="72">
        <f>SUMIFS('Comm_vacancy-LA_data'!E:E,'Comm_vacancy-LA_data'!$D:$D,'Comm_vacancy-inputs_1'!$C3309,'Comm_vacancy-LA_data'!$B:$B,'Comm_vacancy-inputs_1'!$B3309)</f>
        <v>2651</v>
      </c>
      <c r="E3309" s="72">
        <f>SUMIFS('Comm_vacancy-LA_data'!F:F,'Comm_vacancy-LA_data'!$D:$D,'Comm_vacancy-inputs_1'!$C3309,'Comm_vacancy-LA_data'!$B:$B,'Comm_vacancy-inputs_1'!$B3309)</f>
        <v>282</v>
      </c>
      <c r="F3309" s="132">
        <f t="shared" si="102"/>
        <v>0.10637495284798189</v>
      </c>
      <c r="G3309" s="108">
        <f t="shared" si="103"/>
        <v>43739</v>
      </c>
    </row>
    <row r="3310" spans="1:7" x14ac:dyDescent="0.35">
      <c r="A3310" s="72" t="s">
        <v>782</v>
      </c>
      <c r="B3310" s="72" t="s">
        <v>783</v>
      </c>
      <c r="C3310" s="72" t="s">
        <v>1096</v>
      </c>
      <c r="D3310" s="72">
        <f>SUMIFS('Comm_vacancy-LA_data'!E:E,'Comm_vacancy-LA_data'!$D:$D,'Comm_vacancy-inputs_1'!$C3310,'Comm_vacancy-LA_data'!$B:$B,'Comm_vacancy-inputs_1'!$B3310)</f>
        <v>2642</v>
      </c>
      <c r="E3310" s="72">
        <f>SUMIFS('Comm_vacancy-LA_data'!F:F,'Comm_vacancy-LA_data'!$D:$D,'Comm_vacancy-inputs_1'!$C3310,'Comm_vacancy-LA_data'!$B:$B,'Comm_vacancy-inputs_1'!$B3310)</f>
        <v>275</v>
      </c>
      <c r="F3310" s="132">
        <f t="shared" si="102"/>
        <v>0.10408781226343679</v>
      </c>
      <c r="G3310" s="108">
        <f t="shared" si="103"/>
        <v>43647</v>
      </c>
    </row>
    <row r="3311" spans="1:7" x14ac:dyDescent="0.35">
      <c r="A3311" s="72" t="s">
        <v>782</v>
      </c>
      <c r="B3311" s="72" t="s">
        <v>783</v>
      </c>
      <c r="C3311" s="72" t="s">
        <v>1097</v>
      </c>
      <c r="D3311" s="72">
        <f>SUMIFS('Comm_vacancy-LA_data'!E:E,'Comm_vacancy-LA_data'!$D:$D,'Comm_vacancy-inputs_1'!$C3311,'Comm_vacancy-LA_data'!$B:$B,'Comm_vacancy-inputs_1'!$B3311)</f>
        <v>2643</v>
      </c>
      <c r="E3311" s="72">
        <f>SUMIFS('Comm_vacancy-LA_data'!F:F,'Comm_vacancy-LA_data'!$D:$D,'Comm_vacancy-inputs_1'!$C3311,'Comm_vacancy-LA_data'!$B:$B,'Comm_vacancy-inputs_1'!$B3311)</f>
        <v>192</v>
      </c>
      <c r="F3311" s="132">
        <f t="shared" si="102"/>
        <v>7.2644721906923948E-2</v>
      </c>
      <c r="G3311" s="108">
        <f t="shared" si="103"/>
        <v>43556</v>
      </c>
    </row>
    <row r="3312" spans="1:7" x14ac:dyDescent="0.35">
      <c r="A3312" s="72" t="s">
        <v>782</v>
      </c>
      <c r="B3312" s="72" t="s">
        <v>783</v>
      </c>
      <c r="C3312" s="72" t="s">
        <v>1098</v>
      </c>
      <c r="D3312" s="72">
        <f>SUMIFS('Comm_vacancy-LA_data'!E:E,'Comm_vacancy-LA_data'!$D:$D,'Comm_vacancy-inputs_1'!$C3312,'Comm_vacancy-LA_data'!$B:$B,'Comm_vacancy-inputs_1'!$B3312)</f>
        <v>2620</v>
      </c>
      <c r="E3312" s="72">
        <f>SUMIFS('Comm_vacancy-LA_data'!F:F,'Comm_vacancy-LA_data'!$D:$D,'Comm_vacancy-inputs_1'!$C3312,'Comm_vacancy-LA_data'!$B:$B,'Comm_vacancy-inputs_1'!$B3312)</f>
        <v>200</v>
      </c>
      <c r="F3312" s="132">
        <f t="shared" si="102"/>
        <v>7.6335877862595422E-2</v>
      </c>
      <c r="G3312" s="108">
        <f t="shared" si="103"/>
        <v>43466</v>
      </c>
    </row>
    <row r="3313" spans="1:7" x14ac:dyDescent="0.35">
      <c r="A3313" s="72" t="s">
        <v>782</v>
      </c>
      <c r="B3313" s="72" t="s">
        <v>783</v>
      </c>
      <c r="C3313" s="72" t="s">
        <v>1099</v>
      </c>
      <c r="D3313" s="72">
        <f>SUMIFS('Comm_vacancy-LA_data'!E:E,'Comm_vacancy-LA_data'!$D:$D,'Comm_vacancy-inputs_1'!$C3313,'Comm_vacancy-LA_data'!$B:$B,'Comm_vacancy-inputs_1'!$B3313)</f>
        <v>2678</v>
      </c>
      <c r="E3313" s="72">
        <f>SUMIFS('Comm_vacancy-LA_data'!F:F,'Comm_vacancy-LA_data'!$D:$D,'Comm_vacancy-inputs_1'!$C3313,'Comm_vacancy-LA_data'!$B:$B,'Comm_vacancy-inputs_1'!$B3313)</f>
        <v>221</v>
      </c>
      <c r="F3313" s="132">
        <f t="shared" si="102"/>
        <v>8.2524271844660199E-2</v>
      </c>
      <c r="G3313" s="108">
        <f t="shared" si="103"/>
        <v>43374</v>
      </c>
    </row>
    <row r="3314" spans="1:7" x14ac:dyDescent="0.35">
      <c r="A3314" s="72" t="s">
        <v>784</v>
      </c>
      <c r="B3314" s="72" t="s">
        <v>785</v>
      </c>
      <c r="C3314" s="72" t="s">
        <v>1088</v>
      </c>
      <c r="D3314" s="72">
        <f>SUMIFS('Comm_vacancy-LA_data'!E:E,'Comm_vacancy-LA_data'!$D:$D,'Comm_vacancy-inputs_1'!$C3314,'Comm_vacancy-LA_data'!$B:$B,'Comm_vacancy-inputs_1'!$B3314)</f>
        <v>1849</v>
      </c>
      <c r="E3314" s="72">
        <f>SUMIFS('Comm_vacancy-LA_data'!F:F,'Comm_vacancy-LA_data'!$D:$D,'Comm_vacancy-inputs_1'!$C3314,'Comm_vacancy-LA_data'!$B:$B,'Comm_vacancy-inputs_1'!$B3314)</f>
        <v>180</v>
      </c>
      <c r="F3314" s="132">
        <f t="shared" si="102"/>
        <v>9.7349918875067609E-2</v>
      </c>
      <c r="G3314" s="108">
        <f t="shared" si="103"/>
        <v>44378</v>
      </c>
    </row>
    <row r="3315" spans="1:7" x14ac:dyDescent="0.35">
      <c r="A3315" s="72" t="s">
        <v>784</v>
      </c>
      <c r="B3315" s="72" t="s">
        <v>785</v>
      </c>
      <c r="C3315" s="72" t="s">
        <v>1089</v>
      </c>
      <c r="D3315" s="72">
        <f>SUMIFS('Comm_vacancy-LA_data'!E:E,'Comm_vacancy-LA_data'!$D:$D,'Comm_vacancy-inputs_1'!$C3315,'Comm_vacancy-LA_data'!$B:$B,'Comm_vacancy-inputs_1'!$B3315)</f>
        <v>1854</v>
      </c>
      <c r="E3315" s="72">
        <f>SUMIFS('Comm_vacancy-LA_data'!F:F,'Comm_vacancy-LA_data'!$D:$D,'Comm_vacancy-inputs_1'!$C3315,'Comm_vacancy-LA_data'!$B:$B,'Comm_vacancy-inputs_1'!$B3315)</f>
        <v>183</v>
      </c>
      <c r="F3315" s="132">
        <f t="shared" si="102"/>
        <v>9.8705501618122971E-2</v>
      </c>
      <c r="G3315" s="108">
        <f t="shared" si="103"/>
        <v>44287</v>
      </c>
    </row>
    <row r="3316" spans="1:7" x14ac:dyDescent="0.35">
      <c r="A3316" s="72" t="s">
        <v>784</v>
      </c>
      <c r="B3316" s="72" t="s">
        <v>785</v>
      </c>
      <c r="C3316" s="72" t="s">
        <v>1090</v>
      </c>
      <c r="D3316" s="72">
        <f>SUMIFS('Comm_vacancy-LA_data'!E:E,'Comm_vacancy-LA_data'!$D:$D,'Comm_vacancy-inputs_1'!$C3316,'Comm_vacancy-LA_data'!$B:$B,'Comm_vacancy-inputs_1'!$B3316)</f>
        <v>1857</v>
      </c>
      <c r="E3316" s="72">
        <f>SUMIFS('Comm_vacancy-LA_data'!F:F,'Comm_vacancy-LA_data'!$D:$D,'Comm_vacancy-inputs_1'!$C3316,'Comm_vacancy-LA_data'!$B:$B,'Comm_vacancy-inputs_1'!$B3316)</f>
        <v>188</v>
      </c>
      <c r="F3316" s="132">
        <f t="shared" si="102"/>
        <v>0.10123855681206247</v>
      </c>
      <c r="G3316" s="108">
        <f t="shared" si="103"/>
        <v>44197</v>
      </c>
    </row>
    <row r="3317" spans="1:7" x14ac:dyDescent="0.35">
      <c r="A3317" s="72" t="s">
        <v>784</v>
      </c>
      <c r="B3317" s="72" t="s">
        <v>785</v>
      </c>
      <c r="C3317" s="72" t="s">
        <v>1091</v>
      </c>
      <c r="D3317" s="72">
        <f>SUMIFS('Comm_vacancy-LA_data'!E:E,'Comm_vacancy-LA_data'!$D:$D,'Comm_vacancy-inputs_1'!$C3317,'Comm_vacancy-LA_data'!$B:$B,'Comm_vacancy-inputs_1'!$B3317)</f>
        <v>1839</v>
      </c>
      <c r="E3317" s="72">
        <f>SUMIFS('Comm_vacancy-LA_data'!F:F,'Comm_vacancy-LA_data'!$D:$D,'Comm_vacancy-inputs_1'!$C3317,'Comm_vacancy-LA_data'!$B:$B,'Comm_vacancy-inputs_1'!$B3317)</f>
        <v>184</v>
      </c>
      <c r="F3317" s="132">
        <f t="shared" si="102"/>
        <v>0.10005437737901034</v>
      </c>
      <c r="G3317" s="108">
        <f t="shared" si="103"/>
        <v>44105</v>
      </c>
    </row>
    <row r="3318" spans="1:7" x14ac:dyDescent="0.35">
      <c r="A3318" s="72" t="s">
        <v>784</v>
      </c>
      <c r="B3318" s="72" t="s">
        <v>785</v>
      </c>
      <c r="C3318" s="72" t="s">
        <v>1092</v>
      </c>
      <c r="D3318" s="72">
        <f>SUMIFS('Comm_vacancy-LA_data'!E:E,'Comm_vacancy-LA_data'!$D:$D,'Comm_vacancy-inputs_1'!$C3318,'Comm_vacancy-LA_data'!$B:$B,'Comm_vacancy-inputs_1'!$B3318)</f>
        <v>1864</v>
      </c>
      <c r="E3318" s="72">
        <f>SUMIFS('Comm_vacancy-LA_data'!F:F,'Comm_vacancy-LA_data'!$D:$D,'Comm_vacancy-inputs_1'!$C3318,'Comm_vacancy-LA_data'!$B:$B,'Comm_vacancy-inputs_1'!$B3318)</f>
        <v>194</v>
      </c>
      <c r="F3318" s="132">
        <f t="shared" si="102"/>
        <v>0.10407725321888411</v>
      </c>
      <c r="G3318" s="108">
        <f t="shared" si="103"/>
        <v>44013</v>
      </c>
    </row>
    <row r="3319" spans="1:7" x14ac:dyDescent="0.35">
      <c r="A3319" s="72" t="s">
        <v>784</v>
      </c>
      <c r="B3319" s="72" t="s">
        <v>785</v>
      </c>
      <c r="C3319" s="72" t="s">
        <v>1093</v>
      </c>
      <c r="D3319" s="72">
        <f>SUMIFS('Comm_vacancy-LA_data'!E:E,'Comm_vacancy-LA_data'!$D:$D,'Comm_vacancy-inputs_1'!$C3319,'Comm_vacancy-LA_data'!$B:$B,'Comm_vacancy-inputs_1'!$B3319)</f>
        <v>1855</v>
      </c>
      <c r="E3319" s="72">
        <f>SUMIFS('Comm_vacancy-LA_data'!F:F,'Comm_vacancy-LA_data'!$D:$D,'Comm_vacancy-inputs_1'!$C3319,'Comm_vacancy-LA_data'!$B:$B,'Comm_vacancy-inputs_1'!$B3319)</f>
        <v>176</v>
      </c>
      <c r="F3319" s="132">
        <f t="shared" si="102"/>
        <v>9.4878706199460913E-2</v>
      </c>
      <c r="G3319" s="108">
        <f t="shared" si="103"/>
        <v>43922</v>
      </c>
    </row>
    <row r="3320" spans="1:7" x14ac:dyDescent="0.35">
      <c r="A3320" s="72" t="s">
        <v>784</v>
      </c>
      <c r="B3320" s="72" t="s">
        <v>785</v>
      </c>
      <c r="C3320" s="72" t="s">
        <v>1094</v>
      </c>
      <c r="D3320" s="72">
        <f>SUMIFS('Comm_vacancy-LA_data'!E:E,'Comm_vacancy-LA_data'!$D:$D,'Comm_vacancy-inputs_1'!$C3320,'Comm_vacancy-LA_data'!$B:$B,'Comm_vacancy-inputs_1'!$B3320)</f>
        <v>1846</v>
      </c>
      <c r="E3320" s="72">
        <f>SUMIFS('Comm_vacancy-LA_data'!F:F,'Comm_vacancy-LA_data'!$D:$D,'Comm_vacancy-inputs_1'!$C3320,'Comm_vacancy-LA_data'!$B:$B,'Comm_vacancy-inputs_1'!$B3320)</f>
        <v>176</v>
      </c>
      <c r="F3320" s="132">
        <f t="shared" si="102"/>
        <v>9.5341278439869989E-2</v>
      </c>
      <c r="G3320" s="108">
        <f t="shared" si="103"/>
        <v>43831</v>
      </c>
    </row>
    <row r="3321" spans="1:7" x14ac:dyDescent="0.35">
      <c r="A3321" s="72" t="s">
        <v>784</v>
      </c>
      <c r="B3321" s="72" t="s">
        <v>785</v>
      </c>
      <c r="C3321" s="72" t="s">
        <v>1095</v>
      </c>
      <c r="D3321" s="72">
        <f>SUMIFS('Comm_vacancy-LA_data'!E:E,'Comm_vacancy-LA_data'!$D:$D,'Comm_vacancy-inputs_1'!$C3321,'Comm_vacancy-LA_data'!$B:$B,'Comm_vacancy-inputs_1'!$B3321)</f>
        <v>1840</v>
      </c>
      <c r="E3321" s="72">
        <f>SUMIFS('Comm_vacancy-LA_data'!F:F,'Comm_vacancy-LA_data'!$D:$D,'Comm_vacancy-inputs_1'!$C3321,'Comm_vacancy-LA_data'!$B:$B,'Comm_vacancy-inputs_1'!$B3321)</f>
        <v>202</v>
      </c>
      <c r="F3321" s="132">
        <f t="shared" si="102"/>
        <v>0.10978260869565218</v>
      </c>
      <c r="G3321" s="108">
        <f t="shared" si="103"/>
        <v>43739</v>
      </c>
    </row>
    <row r="3322" spans="1:7" x14ac:dyDescent="0.35">
      <c r="A3322" s="72" t="s">
        <v>784</v>
      </c>
      <c r="B3322" s="72" t="s">
        <v>785</v>
      </c>
      <c r="C3322" s="72" t="s">
        <v>1096</v>
      </c>
      <c r="D3322" s="72">
        <f>SUMIFS('Comm_vacancy-LA_data'!E:E,'Comm_vacancy-LA_data'!$D:$D,'Comm_vacancy-inputs_1'!$C3322,'Comm_vacancy-LA_data'!$B:$B,'Comm_vacancy-inputs_1'!$B3322)</f>
        <v>1854</v>
      </c>
      <c r="E3322" s="72">
        <f>SUMIFS('Comm_vacancy-LA_data'!F:F,'Comm_vacancy-LA_data'!$D:$D,'Comm_vacancy-inputs_1'!$C3322,'Comm_vacancy-LA_data'!$B:$B,'Comm_vacancy-inputs_1'!$B3322)</f>
        <v>210</v>
      </c>
      <c r="F3322" s="132">
        <f t="shared" si="102"/>
        <v>0.11326860841423948</v>
      </c>
      <c r="G3322" s="108">
        <f t="shared" si="103"/>
        <v>43647</v>
      </c>
    </row>
    <row r="3323" spans="1:7" x14ac:dyDescent="0.35">
      <c r="A3323" s="72" t="s">
        <v>784</v>
      </c>
      <c r="B3323" s="72" t="s">
        <v>785</v>
      </c>
      <c r="C3323" s="72" t="s">
        <v>1097</v>
      </c>
      <c r="D3323" s="72">
        <f>SUMIFS('Comm_vacancy-LA_data'!E:E,'Comm_vacancy-LA_data'!$D:$D,'Comm_vacancy-inputs_1'!$C3323,'Comm_vacancy-LA_data'!$B:$B,'Comm_vacancy-inputs_1'!$B3323)</f>
        <v>1854</v>
      </c>
      <c r="E3323" s="72">
        <f>SUMIFS('Comm_vacancy-LA_data'!F:F,'Comm_vacancy-LA_data'!$D:$D,'Comm_vacancy-inputs_1'!$C3323,'Comm_vacancy-LA_data'!$B:$B,'Comm_vacancy-inputs_1'!$B3323)</f>
        <v>198</v>
      </c>
      <c r="F3323" s="132">
        <f t="shared" si="102"/>
        <v>0.10679611650485436</v>
      </c>
      <c r="G3323" s="108">
        <f t="shared" si="103"/>
        <v>43556</v>
      </c>
    </row>
    <row r="3324" spans="1:7" x14ac:dyDescent="0.35">
      <c r="A3324" s="72" t="s">
        <v>784</v>
      </c>
      <c r="B3324" s="72" t="s">
        <v>785</v>
      </c>
      <c r="C3324" s="72" t="s">
        <v>1098</v>
      </c>
      <c r="D3324" s="72">
        <f>SUMIFS('Comm_vacancy-LA_data'!E:E,'Comm_vacancy-LA_data'!$D:$D,'Comm_vacancy-inputs_1'!$C3324,'Comm_vacancy-LA_data'!$B:$B,'Comm_vacancy-inputs_1'!$B3324)</f>
        <v>1783</v>
      </c>
      <c r="E3324" s="72">
        <f>SUMIFS('Comm_vacancy-LA_data'!F:F,'Comm_vacancy-LA_data'!$D:$D,'Comm_vacancy-inputs_1'!$C3324,'Comm_vacancy-LA_data'!$B:$B,'Comm_vacancy-inputs_1'!$B3324)</f>
        <v>204</v>
      </c>
      <c r="F3324" s="132">
        <f t="shared" si="102"/>
        <v>0.11441390914189568</v>
      </c>
      <c r="G3324" s="108">
        <f t="shared" si="103"/>
        <v>43466</v>
      </c>
    </row>
    <row r="3325" spans="1:7" x14ac:dyDescent="0.35">
      <c r="A3325" s="72" t="s">
        <v>784</v>
      </c>
      <c r="B3325" s="72" t="s">
        <v>785</v>
      </c>
      <c r="C3325" s="72" t="s">
        <v>1099</v>
      </c>
      <c r="D3325" s="72">
        <f>SUMIFS('Comm_vacancy-LA_data'!E:E,'Comm_vacancy-LA_data'!$D:$D,'Comm_vacancy-inputs_1'!$C3325,'Comm_vacancy-LA_data'!$B:$B,'Comm_vacancy-inputs_1'!$B3325)</f>
        <v>1957</v>
      </c>
      <c r="E3325" s="72">
        <f>SUMIFS('Comm_vacancy-LA_data'!F:F,'Comm_vacancy-LA_data'!$D:$D,'Comm_vacancy-inputs_1'!$C3325,'Comm_vacancy-LA_data'!$B:$B,'Comm_vacancy-inputs_1'!$B3325)</f>
        <v>249</v>
      </c>
      <c r="F3325" s="132">
        <f t="shared" si="102"/>
        <v>0.12723556463975472</v>
      </c>
      <c r="G3325" s="108">
        <f t="shared" si="103"/>
        <v>43374</v>
      </c>
    </row>
    <row r="3326" spans="1:7" x14ac:dyDescent="0.35">
      <c r="A3326" s="72" t="s">
        <v>788</v>
      </c>
      <c r="B3326" s="72" t="s">
        <v>789</v>
      </c>
      <c r="C3326" s="72" t="s">
        <v>1088</v>
      </c>
      <c r="D3326" s="72">
        <f>SUMIFS('Comm_vacancy-LA_data'!E:E,'Comm_vacancy-LA_data'!$D:$D,'Comm_vacancy-inputs_1'!$C3326,'Comm_vacancy-LA_data'!$B:$B,'Comm_vacancy-inputs_1'!$B3326)</f>
        <v>9136</v>
      </c>
      <c r="E3326" s="72">
        <f>SUMIFS('Comm_vacancy-LA_data'!F:F,'Comm_vacancy-LA_data'!$D:$D,'Comm_vacancy-inputs_1'!$C3326,'Comm_vacancy-LA_data'!$B:$B,'Comm_vacancy-inputs_1'!$B3326)</f>
        <v>4506</v>
      </c>
      <c r="F3326" s="132">
        <f t="shared" si="102"/>
        <v>0.49321366024518387</v>
      </c>
      <c r="G3326" s="108">
        <f t="shared" si="103"/>
        <v>44378</v>
      </c>
    </row>
    <row r="3327" spans="1:7" x14ac:dyDescent="0.35">
      <c r="A3327" s="72" t="s">
        <v>788</v>
      </c>
      <c r="B3327" s="72" t="s">
        <v>789</v>
      </c>
      <c r="C3327" s="72" t="s">
        <v>1089</v>
      </c>
      <c r="D3327" s="72">
        <f>SUMIFS('Comm_vacancy-LA_data'!E:E,'Comm_vacancy-LA_data'!$D:$D,'Comm_vacancy-inputs_1'!$C3327,'Comm_vacancy-LA_data'!$B:$B,'Comm_vacancy-inputs_1'!$B3327)</f>
        <v>9154</v>
      </c>
      <c r="E3327" s="72">
        <f>SUMIFS('Comm_vacancy-LA_data'!F:F,'Comm_vacancy-LA_data'!$D:$D,'Comm_vacancy-inputs_1'!$C3327,'Comm_vacancy-LA_data'!$B:$B,'Comm_vacancy-inputs_1'!$B3327)</f>
        <v>4527</v>
      </c>
      <c r="F3327" s="132">
        <f t="shared" si="102"/>
        <v>0.49453790692593402</v>
      </c>
      <c r="G3327" s="108">
        <f t="shared" si="103"/>
        <v>44287</v>
      </c>
    </row>
    <row r="3328" spans="1:7" x14ac:dyDescent="0.35">
      <c r="A3328" s="72" t="s">
        <v>788</v>
      </c>
      <c r="B3328" s="72" t="s">
        <v>789</v>
      </c>
      <c r="C3328" s="72" t="s">
        <v>1090</v>
      </c>
      <c r="D3328" s="72">
        <f>SUMIFS('Comm_vacancy-LA_data'!E:E,'Comm_vacancy-LA_data'!$D:$D,'Comm_vacancy-inputs_1'!$C3328,'Comm_vacancy-LA_data'!$B:$B,'Comm_vacancy-inputs_1'!$B3328)</f>
        <v>9149</v>
      </c>
      <c r="E3328" s="72">
        <f>SUMIFS('Comm_vacancy-LA_data'!F:F,'Comm_vacancy-LA_data'!$D:$D,'Comm_vacancy-inputs_1'!$C3328,'Comm_vacancy-LA_data'!$B:$B,'Comm_vacancy-inputs_1'!$B3328)</f>
        <v>4524</v>
      </c>
      <c r="F3328" s="132">
        <f t="shared" si="102"/>
        <v>0.49448027106787629</v>
      </c>
      <c r="G3328" s="108">
        <f t="shared" si="103"/>
        <v>44197</v>
      </c>
    </row>
    <row r="3329" spans="1:7" x14ac:dyDescent="0.35">
      <c r="A3329" s="72" t="s">
        <v>788</v>
      </c>
      <c r="B3329" s="72" t="s">
        <v>789</v>
      </c>
      <c r="C3329" s="72" t="s">
        <v>1091</v>
      </c>
      <c r="D3329" s="72">
        <f>SUMIFS('Comm_vacancy-LA_data'!E:E,'Comm_vacancy-LA_data'!$D:$D,'Comm_vacancy-inputs_1'!$C3329,'Comm_vacancy-LA_data'!$B:$B,'Comm_vacancy-inputs_1'!$B3329)</f>
        <v>9187</v>
      </c>
      <c r="E3329" s="72">
        <f>SUMIFS('Comm_vacancy-LA_data'!F:F,'Comm_vacancy-LA_data'!$D:$D,'Comm_vacancy-inputs_1'!$C3329,'Comm_vacancy-LA_data'!$B:$B,'Comm_vacancy-inputs_1'!$B3329)</f>
        <v>1299</v>
      </c>
      <c r="F3329" s="132">
        <f t="shared" si="102"/>
        <v>0.14139545009252205</v>
      </c>
      <c r="G3329" s="108">
        <f t="shared" si="103"/>
        <v>44105</v>
      </c>
    </row>
    <row r="3330" spans="1:7" x14ac:dyDescent="0.35">
      <c r="A3330" s="72" t="s">
        <v>788</v>
      </c>
      <c r="B3330" s="72" t="s">
        <v>789</v>
      </c>
      <c r="C3330" s="72" t="s">
        <v>1092</v>
      </c>
      <c r="D3330" s="72">
        <f>SUMIFS('Comm_vacancy-LA_data'!E:E,'Comm_vacancy-LA_data'!$D:$D,'Comm_vacancy-inputs_1'!$C3330,'Comm_vacancy-LA_data'!$B:$B,'Comm_vacancy-inputs_1'!$B3330)</f>
        <v>9187</v>
      </c>
      <c r="E3330" s="72">
        <f>SUMIFS('Comm_vacancy-LA_data'!F:F,'Comm_vacancy-LA_data'!$D:$D,'Comm_vacancy-inputs_1'!$C3330,'Comm_vacancy-LA_data'!$B:$B,'Comm_vacancy-inputs_1'!$B3330)</f>
        <v>1299</v>
      </c>
      <c r="F3330" s="132">
        <f t="shared" si="102"/>
        <v>0.14139545009252205</v>
      </c>
      <c r="G3330" s="108">
        <f t="shared" si="103"/>
        <v>44013</v>
      </c>
    </row>
    <row r="3331" spans="1:7" x14ac:dyDescent="0.35">
      <c r="A3331" s="72" t="s">
        <v>788</v>
      </c>
      <c r="B3331" s="72" t="s">
        <v>789</v>
      </c>
      <c r="C3331" s="72" t="s">
        <v>1093</v>
      </c>
      <c r="D3331" s="72">
        <f>SUMIFS('Comm_vacancy-LA_data'!E:E,'Comm_vacancy-LA_data'!$D:$D,'Comm_vacancy-inputs_1'!$C3331,'Comm_vacancy-LA_data'!$B:$B,'Comm_vacancy-inputs_1'!$B3331)</f>
        <v>9184</v>
      </c>
      <c r="E3331" s="72">
        <f>SUMIFS('Comm_vacancy-LA_data'!F:F,'Comm_vacancy-LA_data'!$D:$D,'Comm_vacancy-inputs_1'!$C3331,'Comm_vacancy-LA_data'!$B:$B,'Comm_vacancy-inputs_1'!$B3331)</f>
        <v>1654</v>
      </c>
      <c r="F3331" s="132">
        <f t="shared" ref="F3331:F3394" si="104">IF(E3331&lt;&gt;0,E3331/D3331,"-")</f>
        <v>0.18009581881533102</v>
      </c>
      <c r="G3331" s="108">
        <f t="shared" ref="G3331:G3394" si="105">DATE(LEFT(C3331,4),RIGHT(LEFT(C3331,7),2),1)</f>
        <v>43922</v>
      </c>
    </row>
    <row r="3332" spans="1:7" x14ac:dyDescent="0.35">
      <c r="A3332" s="72" t="s">
        <v>788</v>
      </c>
      <c r="B3332" s="72" t="s">
        <v>789</v>
      </c>
      <c r="C3332" s="72" t="s">
        <v>1094</v>
      </c>
      <c r="D3332" s="72">
        <f>SUMIFS('Comm_vacancy-LA_data'!E:E,'Comm_vacancy-LA_data'!$D:$D,'Comm_vacancy-inputs_1'!$C3332,'Comm_vacancy-LA_data'!$B:$B,'Comm_vacancy-inputs_1'!$B3332)</f>
        <v>9064</v>
      </c>
      <c r="E3332" s="72">
        <f>SUMIFS('Comm_vacancy-LA_data'!F:F,'Comm_vacancy-LA_data'!$D:$D,'Comm_vacancy-inputs_1'!$C3332,'Comm_vacancy-LA_data'!$B:$B,'Comm_vacancy-inputs_1'!$B3332)</f>
        <v>1136</v>
      </c>
      <c r="F3332" s="132">
        <f t="shared" si="104"/>
        <v>0.12533097969991175</v>
      </c>
      <c r="G3332" s="108">
        <f t="shared" si="105"/>
        <v>43831</v>
      </c>
    </row>
    <row r="3333" spans="1:7" x14ac:dyDescent="0.35">
      <c r="A3333" s="72" t="s">
        <v>788</v>
      </c>
      <c r="B3333" s="72" t="s">
        <v>789</v>
      </c>
      <c r="C3333" s="72" t="s">
        <v>1095</v>
      </c>
      <c r="D3333" s="72">
        <f>SUMIFS('Comm_vacancy-LA_data'!E:E,'Comm_vacancy-LA_data'!$D:$D,'Comm_vacancy-inputs_1'!$C3333,'Comm_vacancy-LA_data'!$B:$B,'Comm_vacancy-inputs_1'!$B3333)</f>
        <v>9155</v>
      </c>
      <c r="E3333" s="72">
        <f>SUMIFS('Comm_vacancy-LA_data'!F:F,'Comm_vacancy-LA_data'!$D:$D,'Comm_vacancy-inputs_1'!$C3333,'Comm_vacancy-LA_data'!$B:$B,'Comm_vacancy-inputs_1'!$B3333)</f>
        <v>1188</v>
      </c>
      <c r="F3333" s="132">
        <f t="shared" si="104"/>
        <v>0.12976515565264882</v>
      </c>
      <c r="G3333" s="108">
        <f t="shared" si="105"/>
        <v>43739</v>
      </c>
    </row>
    <row r="3334" spans="1:7" x14ac:dyDescent="0.35">
      <c r="A3334" s="72" t="s">
        <v>788</v>
      </c>
      <c r="B3334" s="72" t="s">
        <v>789</v>
      </c>
      <c r="C3334" s="72" t="s">
        <v>1096</v>
      </c>
      <c r="D3334" s="72">
        <f>SUMIFS('Comm_vacancy-LA_data'!E:E,'Comm_vacancy-LA_data'!$D:$D,'Comm_vacancy-inputs_1'!$C3334,'Comm_vacancy-LA_data'!$B:$B,'Comm_vacancy-inputs_1'!$B3334)</f>
        <v>9168</v>
      </c>
      <c r="E3334" s="72">
        <f>SUMIFS('Comm_vacancy-LA_data'!F:F,'Comm_vacancy-LA_data'!$D:$D,'Comm_vacancy-inputs_1'!$C3334,'Comm_vacancy-LA_data'!$B:$B,'Comm_vacancy-inputs_1'!$B3334)</f>
        <v>1199</v>
      </c>
      <c r="F3334" s="132">
        <f t="shared" si="104"/>
        <v>0.13078097731239091</v>
      </c>
      <c r="G3334" s="108">
        <f t="shared" si="105"/>
        <v>43647</v>
      </c>
    </row>
    <row r="3335" spans="1:7" x14ac:dyDescent="0.35">
      <c r="A3335" s="72" t="s">
        <v>788</v>
      </c>
      <c r="B3335" s="72" t="s">
        <v>789</v>
      </c>
      <c r="C3335" s="72" t="s">
        <v>1097</v>
      </c>
      <c r="D3335" s="72">
        <f>SUMIFS('Comm_vacancy-LA_data'!E:E,'Comm_vacancy-LA_data'!$D:$D,'Comm_vacancy-inputs_1'!$C3335,'Comm_vacancy-LA_data'!$B:$B,'Comm_vacancy-inputs_1'!$B3335)</f>
        <v>9148</v>
      </c>
      <c r="E3335" s="72">
        <f>SUMIFS('Comm_vacancy-LA_data'!F:F,'Comm_vacancy-LA_data'!$D:$D,'Comm_vacancy-inputs_1'!$C3335,'Comm_vacancy-LA_data'!$B:$B,'Comm_vacancy-inputs_1'!$B3335)</f>
        <v>1199</v>
      </c>
      <c r="F3335" s="132">
        <f t="shared" si="104"/>
        <v>0.13106689986882378</v>
      </c>
      <c r="G3335" s="108">
        <f t="shared" si="105"/>
        <v>43556</v>
      </c>
    </row>
    <row r="3336" spans="1:7" x14ac:dyDescent="0.35">
      <c r="A3336" s="72" t="s">
        <v>788</v>
      </c>
      <c r="B3336" s="72" t="s">
        <v>789</v>
      </c>
      <c r="C3336" s="72" t="s">
        <v>1098</v>
      </c>
      <c r="D3336" s="72">
        <f>SUMIFS('Comm_vacancy-LA_data'!E:E,'Comm_vacancy-LA_data'!$D:$D,'Comm_vacancy-inputs_1'!$C3336,'Comm_vacancy-LA_data'!$B:$B,'Comm_vacancy-inputs_1'!$B3336)</f>
        <v>9061</v>
      </c>
      <c r="E3336" s="72">
        <f>SUMIFS('Comm_vacancy-LA_data'!F:F,'Comm_vacancy-LA_data'!$D:$D,'Comm_vacancy-inputs_1'!$C3336,'Comm_vacancy-LA_data'!$B:$B,'Comm_vacancy-inputs_1'!$B3336)</f>
        <v>1213</v>
      </c>
      <c r="F3336" s="132">
        <f t="shared" si="104"/>
        <v>0.1338704337269617</v>
      </c>
      <c r="G3336" s="108">
        <f t="shared" si="105"/>
        <v>43466</v>
      </c>
    </row>
    <row r="3337" spans="1:7" x14ac:dyDescent="0.35">
      <c r="A3337" s="72" t="s">
        <v>788</v>
      </c>
      <c r="B3337" s="72" t="s">
        <v>789</v>
      </c>
      <c r="C3337" s="72" t="s">
        <v>1099</v>
      </c>
      <c r="D3337" s="72">
        <f>SUMIFS('Comm_vacancy-LA_data'!E:E,'Comm_vacancy-LA_data'!$D:$D,'Comm_vacancy-inputs_1'!$C3337,'Comm_vacancy-LA_data'!$B:$B,'Comm_vacancy-inputs_1'!$B3337)</f>
        <v>9415</v>
      </c>
      <c r="E3337" s="72">
        <f>SUMIFS('Comm_vacancy-LA_data'!F:F,'Comm_vacancy-LA_data'!$D:$D,'Comm_vacancy-inputs_1'!$C3337,'Comm_vacancy-LA_data'!$B:$B,'Comm_vacancy-inputs_1'!$B3337)</f>
        <v>1350</v>
      </c>
      <c r="F3337" s="132">
        <f t="shared" si="104"/>
        <v>0.14338821030270846</v>
      </c>
      <c r="G3337" s="108">
        <f t="shared" si="105"/>
        <v>43374</v>
      </c>
    </row>
    <row r="3338" spans="1:7" x14ac:dyDescent="0.35">
      <c r="A3338" s="72" t="s">
        <v>790</v>
      </c>
      <c r="B3338" s="72" t="s">
        <v>791</v>
      </c>
      <c r="C3338" s="72" t="s">
        <v>1088</v>
      </c>
      <c r="D3338" s="72">
        <f>SUMIFS('Comm_vacancy-LA_data'!E:E,'Comm_vacancy-LA_data'!$D:$D,'Comm_vacancy-inputs_1'!$C3338,'Comm_vacancy-LA_data'!$B:$B,'Comm_vacancy-inputs_1'!$B3338)</f>
        <v>4776</v>
      </c>
      <c r="E3338" s="72">
        <f>SUMIFS('Comm_vacancy-LA_data'!F:F,'Comm_vacancy-LA_data'!$D:$D,'Comm_vacancy-inputs_1'!$C3338,'Comm_vacancy-LA_data'!$B:$B,'Comm_vacancy-inputs_1'!$B3338)</f>
        <v>690</v>
      </c>
      <c r="F3338" s="132">
        <f t="shared" si="104"/>
        <v>0.14447236180904521</v>
      </c>
      <c r="G3338" s="108">
        <f t="shared" si="105"/>
        <v>44378</v>
      </c>
    </row>
    <row r="3339" spans="1:7" x14ac:dyDescent="0.35">
      <c r="A3339" s="72" t="s">
        <v>790</v>
      </c>
      <c r="B3339" s="72" t="s">
        <v>791</v>
      </c>
      <c r="C3339" s="72" t="s">
        <v>1089</v>
      </c>
      <c r="D3339" s="72">
        <f>SUMIFS('Comm_vacancy-LA_data'!E:E,'Comm_vacancy-LA_data'!$D:$D,'Comm_vacancy-inputs_1'!$C3339,'Comm_vacancy-LA_data'!$B:$B,'Comm_vacancy-inputs_1'!$B3339)</f>
        <v>4777</v>
      </c>
      <c r="E3339" s="72">
        <f>SUMIFS('Comm_vacancy-LA_data'!F:F,'Comm_vacancy-LA_data'!$D:$D,'Comm_vacancy-inputs_1'!$C3339,'Comm_vacancy-LA_data'!$B:$B,'Comm_vacancy-inputs_1'!$B3339)</f>
        <v>662</v>
      </c>
      <c r="F3339" s="132">
        <f t="shared" si="104"/>
        <v>0.13858069918358804</v>
      </c>
      <c r="G3339" s="108">
        <f t="shared" si="105"/>
        <v>44287</v>
      </c>
    </row>
    <row r="3340" spans="1:7" x14ac:dyDescent="0.35">
      <c r="A3340" s="72" t="s">
        <v>790</v>
      </c>
      <c r="B3340" s="72" t="s">
        <v>791</v>
      </c>
      <c r="C3340" s="72" t="s">
        <v>1090</v>
      </c>
      <c r="D3340" s="72">
        <f>SUMIFS('Comm_vacancy-LA_data'!E:E,'Comm_vacancy-LA_data'!$D:$D,'Comm_vacancy-inputs_1'!$C3340,'Comm_vacancy-LA_data'!$B:$B,'Comm_vacancy-inputs_1'!$B3340)</f>
        <v>4773</v>
      </c>
      <c r="E3340" s="72">
        <f>SUMIFS('Comm_vacancy-LA_data'!F:F,'Comm_vacancy-LA_data'!$D:$D,'Comm_vacancy-inputs_1'!$C3340,'Comm_vacancy-LA_data'!$B:$B,'Comm_vacancy-inputs_1'!$B3340)</f>
        <v>669</v>
      </c>
      <c r="F3340" s="132">
        <f t="shared" si="104"/>
        <v>0.14016341923318668</v>
      </c>
      <c r="G3340" s="108">
        <f t="shared" si="105"/>
        <v>44197</v>
      </c>
    </row>
    <row r="3341" spans="1:7" x14ac:dyDescent="0.35">
      <c r="A3341" s="72" t="s">
        <v>790</v>
      </c>
      <c r="B3341" s="72" t="s">
        <v>791</v>
      </c>
      <c r="C3341" s="72" t="s">
        <v>1091</v>
      </c>
      <c r="D3341" s="72">
        <f>SUMIFS('Comm_vacancy-LA_data'!E:E,'Comm_vacancy-LA_data'!$D:$D,'Comm_vacancy-inputs_1'!$C3341,'Comm_vacancy-LA_data'!$B:$B,'Comm_vacancy-inputs_1'!$B3341)</f>
        <v>4776</v>
      </c>
      <c r="E3341" s="72">
        <f>SUMIFS('Comm_vacancy-LA_data'!F:F,'Comm_vacancy-LA_data'!$D:$D,'Comm_vacancy-inputs_1'!$C3341,'Comm_vacancy-LA_data'!$B:$B,'Comm_vacancy-inputs_1'!$B3341)</f>
        <v>685</v>
      </c>
      <c r="F3341" s="132">
        <f t="shared" si="104"/>
        <v>0.1434254606365159</v>
      </c>
      <c r="G3341" s="108">
        <f t="shared" si="105"/>
        <v>44105</v>
      </c>
    </row>
    <row r="3342" spans="1:7" x14ac:dyDescent="0.35">
      <c r="A3342" s="72" t="s">
        <v>790</v>
      </c>
      <c r="B3342" s="72" t="s">
        <v>791</v>
      </c>
      <c r="C3342" s="72" t="s">
        <v>1092</v>
      </c>
      <c r="D3342" s="72">
        <f>SUMIFS('Comm_vacancy-LA_data'!E:E,'Comm_vacancy-LA_data'!$D:$D,'Comm_vacancy-inputs_1'!$C3342,'Comm_vacancy-LA_data'!$B:$B,'Comm_vacancy-inputs_1'!$B3342)</f>
        <v>4778</v>
      </c>
      <c r="E3342" s="72">
        <f>SUMIFS('Comm_vacancy-LA_data'!F:F,'Comm_vacancy-LA_data'!$D:$D,'Comm_vacancy-inputs_1'!$C3342,'Comm_vacancy-LA_data'!$B:$B,'Comm_vacancy-inputs_1'!$B3342)</f>
        <v>700</v>
      </c>
      <c r="F3342" s="132">
        <f t="shared" si="104"/>
        <v>0.14650481372959398</v>
      </c>
      <c r="G3342" s="108">
        <f t="shared" si="105"/>
        <v>44013</v>
      </c>
    </row>
    <row r="3343" spans="1:7" x14ac:dyDescent="0.35">
      <c r="A3343" s="72" t="s">
        <v>790</v>
      </c>
      <c r="B3343" s="72" t="s">
        <v>791</v>
      </c>
      <c r="C3343" s="72" t="s">
        <v>1093</v>
      </c>
      <c r="D3343" s="72">
        <f>SUMIFS('Comm_vacancy-LA_data'!E:E,'Comm_vacancy-LA_data'!$D:$D,'Comm_vacancy-inputs_1'!$C3343,'Comm_vacancy-LA_data'!$B:$B,'Comm_vacancy-inputs_1'!$B3343)</f>
        <v>4761</v>
      </c>
      <c r="E3343" s="72">
        <f>SUMIFS('Comm_vacancy-LA_data'!F:F,'Comm_vacancy-LA_data'!$D:$D,'Comm_vacancy-inputs_1'!$C3343,'Comm_vacancy-LA_data'!$B:$B,'Comm_vacancy-inputs_1'!$B3343)</f>
        <v>669</v>
      </c>
      <c r="F3343" s="132">
        <f t="shared" si="104"/>
        <v>0.1405166981726528</v>
      </c>
      <c r="G3343" s="108">
        <f t="shared" si="105"/>
        <v>43922</v>
      </c>
    </row>
    <row r="3344" spans="1:7" x14ac:dyDescent="0.35">
      <c r="A3344" s="72" t="s">
        <v>790</v>
      </c>
      <c r="B3344" s="72" t="s">
        <v>791</v>
      </c>
      <c r="C3344" s="72" t="s">
        <v>1094</v>
      </c>
      <c r="D3344" s="72">
        <f>SUMIFS('Comm_vacancy-LA_data'!E:E,'Comm_vacancy-LA_data'!$D:$D,'Comm_vacancy-inputs_1'!$C3344,'Comm_vacancy-LA_data'!$B:$B,'Comm_vacancy-inputs_1'!$B3344)</f>
        <v>4752</v>
      </c>
      <c r="E3344" s="72">
        <f>SUMIFS('Comm_vacancy-LA_data'!F:F,'Comm_vacancy-LA_data'!$D:$D,'Comm_vacancy-inputs_1'!$C3344,'Comm_vacancy-LA_data'!$B:$B,'Comm_vacancy-inputs_1'!$B3344)</f>
        <v>673</v>
      </c>
      <c r="F3344" s="132">
        <f t="shared" si="104"/>
        <v>0.14162457912457913</v>
      </c>
      <c r="G3344" s="108">
        <f t="shared" si="105"/>
        <v>43831</v>
      </c>
    </row>
    <row r="3345" spans="1:7" x14ac:dyDescent="0.35">
      <c r="A3345" s="72" t="s">
        <v>790</v>
      </c>
      <c r="B3345" s="72" t="s">
        <v>791</v>
      </c>
      <c r="C3345" s="72" t="s">
        <v>1095</v>
      </c>
      <c r="D3345" s="72">
        <f>SUMIFS('Comm_vacancy-LA_data'!E:E,'Comm_vacancy-LA_data'!$D:$D,'Comm_vacancy-inputs_1'!$C3345,'Comm_vacancy-LA_data'!$B:$B,'Comm_vacancy-inputs_1'!$B3345)</f>
        <v>4785</v>
      </c>
      <c r="E3345" s="72">
        <f>SUMIFS('Comm_vacancy-LA_data'!F:F,'Comm_vacancy-LA_data'!$D:$D,'Comm_vacancy-inputs_1'!$C3345,'Comm_vacancy-LA_data'!$B:$B,'Comm_vacancy-inputs_1'!$B3345)</f>
        <v>691</v>
      </c>
      <c r="F3345" s="132">
        <f t="shared" si="104"/>
        <v>0.14440961337513061</v>
      </c>
      <c r="G3345" s="108">
        <f t="shared" si="105"/>
        <v>43739</v>
      </c>
    </row>
    <row r="3346" spans="1:7" x14ac:dyDescent="0.35">
      <c r="A3346" s="72" t="s">
        <v>790</v>
      </c>
      <c r="B3346" s="72" t="s">
        <v>791</v>
      </c>
      <c r="C3346" s="72" t="s">
        <v>1096</v>
      </c>
      <c r="D3346" s="72">
        <f>SUMIFS('Comm_vacancy-LA_data'!E:E,'Comm_vacancy-LA_data'!$D:$D,'Comm_vacancy-inputs_1'!$C3346,'Comm_vacancy-LA_data'!$B:$B,'Comm_vacancy-inputs_1'!$B3346)</f>
        <v>4790</v>
      </c>
      <c r="E3346" s="72">
        <f>SUMIFS('Comm_vacancy-LA_data'!F:F,'Comm_vacancy-LA_data'!$D:$D,'Comm_vacancy-inputs_1'!$C3346,'Comm_vacancy-LA_data'!$B:$B,'Comm_vacancy-inputs_1'!$B3346)</f>
        <v>701</v>
      </c>
      <c r="F3346" s="132">
        <f t="shared" si="104"/>
        <v>0.14634655532359081</v>
      </c>
      <c r="G3346" s="108">
        <f t="shared" si="105"/>
        <v>43647</v>
      </c>
    </row>
    <row r="3347" spans="1:7" x14ac:dyDescent="0.35">
      <c r="A3347" s="72" t="s">
        <v>790</v>
      </c>
      <c r="B3347" s="72" t="s">
        <v>791</v>
      </c>
      <c r="C3347" s="72" t="s">
        <v>1097</v>
      </c>
      <c r="D3347" s="72">
        <f>SUMIFS('Comm_vacancy-LA_data'!E:E,'Comm_vacancy-LA_data'!$D:$D,'Comm_vacancy-inputs_1'!$C3347,'Comm_vacancy-LA_data'!$B:$B,'Comm_vacancy-inputs_1'!$B3347)</f>
        <v>4752</v>
      </c>
      <c r="E3347" s="72">
        <f>SUMIFS('Comm_vacancy-LA_data'!F:F,'Comm_vacancy-LA_data'!$D:$D,'Comm_vacancy-inputs_1'!$C3347,'Comm_vacancy-LA_data'!$B:$B,'Comm_vacancy-inputs_1'!$B3347)</f>
        <v>681</v>
      </c>
      <c r="F3347" s="132">
        <f t="shared" si="104"/>
        <v>0.1433080808080808</v>
      </c>
      <c r="G3347" s="108">
        <f t="shared" si="105"/>
        <v>43556</v>
      </c>
    </row>
    <row r="3348" spans="1:7" x14ac:dyDescent="0.35">
      <c r="A3348" s="72" t="s">
        <v>790</v>
      </c>
      <c r="B3348" s="72" t="s">
        <v>791</v>
      </c>
      <c r="C3348" s="72" t="s">
        <v>1098</v>
      </c>
      <c r="D3348" s="72">
        <f>SUMIFS('Comm_vacancy-LA_data'!E:E,'Comm_vacancy-LA_data'!$D:$D,'Comm_vacancy-inputs_1'!$C3348,'Comm_vacancy-LA_data'!$B:$B,'Comm_vacancy-inputs_1'!$B3348)</f>
        <v>4656</v>
      </c>
      <c r="E3348" s="72">
        <f>SUMIFS('Comm_vacancy-LA_data'!F:F,'Comm_vacancy-LA_data'!$D:$D,'Comm_vacancy-inputs_1'!$C3348,'Comm_vacancy-LA_data'!$B:$B,'Comm_vacancy-inputs_1'!$B3348)</f>
        <v>701</v>
      </c>
      <c r="F3348" s="132">
        <f t="shared" si="104"/>
        <v>0.15055841924398625</v>
      </c>
      <c r="G3348" s="108">
        <f t="shared" si="105"/>
        <v>43466</v>
      </c>
    </row>
    <row r="3349" spans="1:7" x14ac:dyDescent="0.35">
      <c r="A3349" s="72" t="s">
        <v>790</v>
      </c>
      <c r="B3349" s="72" t="s">
        <v>791</v>
      </c>
      <c r="C3349" s="72" t="s">
        <v>1099</v>
      </c>
      <c r="D3349" s="72">
        <f>SUMIFS('Comm_vacancy-LA_data'!E:E,'Comm_vacancy-LA_data'!$D:$D,'Comm_vacancy-inputs_1'!$C3349,'Comm_vacancy-LA_data'!$B:$B,'Comm_vacancy-inputs_1'!$B3349)</f>
        <v>4922</v>
      </c>
      <c r="E3349" s="72">
        <f>SUMIFS('Comm_vacancy-LA_data'!F:F,'Comm_vacancy-LA_data'!$D:$D,'Comm_vacancy-inputs_1'!$C3349,'Comm_vacancy-LA_data'!$B:$B,'Comm_vacancy-inputs_1'!$B3349)</f>
        <v>741</v>
      </c>
      <c r="F3349" s="132">
        <f t="shared" si="104"/>
        <v>0.15054855749695245</v>
      </c>
      <c r="G3349" s="108">
        <f t="shared" si="105"/>
        <v>43374</v>
      </c>
    </row>
    <row r="3350" spans="1:7" x14ac:dyDescent="0.35">
      <c r="A3350" s="72" t="s">
        <v>792</v>
      </c>
      <c r="B3350" s="72" t="s">
        <v>793</v>
      </c>
      <c r="C3350" s="72" t="s">
        <v>1088</v>
      </c>
      <c r="D3350" s="72">
        <f>SUMIFS('Comm_vacancy-LA_data'!E:E,'Comm_vacancy-LA_data'!$D:$D,'Comm_vacancy-inputs_1'!$C3350,'Comm_vacancy-LA_data'!$B:$B,'Comm_vacancy-inputs_1'!$B3350)</f>
        <v>7803</v>
      </c>
      <c r="E3350" s="72">
        <f>SUMIFS('Comm_vacancy-LA_data'!F:F,'Comm_vacancy-LA_data'!$D:$D,'Comm_vacancy-inputs_1'!$C3350,'Comm_vacancy-LA_data'!$B:$B,'Comm_vacancy-inputs_1'!$B3350)</f>
        <v>533</v>
      </c>
      <c r="F3350" s="132">
        <f t="shared" si="104"/>
        <v>6.8307061386646162E-2</v>
      </c>
      <c r="G3350" s="108">
        <f t="shared" si="105"/>
        <v>44378</v>
      </c>
    </row>
    <row r="3351" spans="1:7" x14ac:dyDescent="0.35">
      <c r="A3351" s="72" t="s">
        <v>792</v>
      </c>
      <c r="B3351" s="72" t="s">
        <v>793</v>
      </c>
      <c r="C3351" s="72" t="s">
        <v>1089</v>
      </c>
      <c r="D3351" s="72">
        <f>SUMIFS('Comm_vacancy-LA_data'!E:E,'Comm_vacancy-LA_data'!$D:$D,'Comm_vacancy-inputs_1'!$C3351,'Comm_vacancy-LA_data'!$B:$B,'Comm_vacancy-inputs_1'!$B3351)</f>
        <v>7799</v>
      </c>
      <c r="E3351" s="72">
        <f>SUMIFS('Comm_vacancy-LA_data'!F:F,'Comm_vacancy-LA_data'!$D:$D,'Comm_vacancy-inputs_1'!$C3351,'Comm_vacancy-LA_data'!$B:$B,'Comm_vacancy-inputs_1'!$B3351)</f>
        <v>542</v>
      </c>
      <c r="F3351" s="132">
        <f t="shared" si="104"/>
        <v>6.949608924221054E-2</v>
      </c>
      <c r="G3351" s="108">
        <f t="shared" si="105"/>
        <v>44287</v>
      </c>
    </row>
    <row r="3352" spans="1:7" x14ac:dyDescent="0.35">
      <c r="A3352" s="72" t="s">
        <v>792</v>
      </c>
      <c r="B3352" s="72" t="s">
        <v>793</v>
      </c>
      <c r="C3352" s="72" t="s">
        <v>1090</v>
      </c>
      <c r="D3352" s="72">
        <f>SUMIFS('Comm_vacancy-LA_data'!E:E,'Comm_vacancy-LA_data'!$D:$D,'Comm_vacancy-inputs_1'!$C3352,'Comm_vacancy-LA_data'!$B:$B,'Comm_vacancy-inputs_1'!$B3352)</f>
        <v>7804</v>
      </c>
      <c r="E3352" s="72">
        <f>SUMIFS('Comm_vacancy-LA_data'!F:F,'Comm_vacancy-LA_data'!$D:$D,'Comm_vacancy-inputs_1'!$C3352,'Comm_vacancy-LA_data'!$B:$B,'Comm_vacancy-inputs_1'!$B3352)</f>
        <v>544</v>
      </c>
      <c r="F3352" s="132">
        <f t="shared" si="104"/>
        <v>6.9707842132239878E-2</v>
      </c>
      <c r="G3352" s="108">
        <f t="shared" si="105"/>
        <v>44197</v>
      </c>
    </row>
    <row r="3353" spans="1:7" x14ac:dyDescent="0.35">
      <c r="A3353" s="72" t="s">
        <v>792</v>
      </c>
      <c r="B3353" s="72" t="s">
        <v>793</v>
      </c>
      <c r="C3353" s="72" t="s">
        <v>1091</v>
      </c>
      <c r="D3353" s="72">
        <f>SUMIFS('Comm_vacancy-LA_data'!E:E,'Comm_vacancy-LA_data'!$D:$D,'Comm_vacancy-inputs_1'!$C3353,'Comm_vacancy-LA_data'!$B:$B,'Comm_vacancy-inputs_1'!$B3353)</f>
        <v>7755</v>
      </c>
      <c r="E3353" s="72">
        <f>SUMIFS('Comm_vacancy-LA_data'!F:F,'Comm_vacancy-LA_data'!$D:$D,'Comm_vacancy-inputs_1'!$C3353,'Comm_vacancy-LA_data'!$B:$B,'Comm_vacancy-inputs_1'!$B3353)</f>
        <v>556</v>
      </c>
      <c r="F3353" s="132">
        <f t="shared" si="104"/>
        <v>7.1695680206318502E-2</v>
      </c>
      <c r="G3353" s="108">
        <f t="shared" si="105"/>
        <v>44105</v>
      </c>
    </row>
    <row r="3354" spans="1:7" x14ac:dyDescent="0.35">
      <c r="A3354" s="72" t="s">
        <v>792</v>
      </c>
      <c r="B3354" s="72" t="s">
        <v>793</v>
      </c>
      <c r="C3354" s="72" t="s">
        <v>1092</v>
      </c>
      <c r="D3354" s="72">
        <f>SUMIFS('Comm_vacancy-LA_data'!E:E,'Comm_vacancy-LA_data'!$D:$D,'Comm_vacancy-inputs_1'!$C3354,'Comm_vacancy-LA_data'!$B:$B,'Comm_vacancy-inputs_1'!$B3354)</f>
        <v>7758</v>
      </c>
      <c r="E3354" s="72">
        <f>SUMIFS('Comm_vacancy-LA_data'!F:F,'Comm_vacancy-LA_data'!$D:$D,'Comm_vacancy-inputs_1'!$C3354,'Comm_vacancy-LA_data'!$B:$B,'Comm_vacancy-inputs_1'!$B3354)</f>
        <v>567</v>
      </c>
      <c r="F3354" s="132">
        <f t="shared" si="104"/>
        <v>7.3085846867749424E-2</v>
      </c>
      <c r="G3354" s="108">
        <f t="shared" si="105"/>
        <v>44013</v>
      </c>
    </row>
    <row r="3355" spans="1:7" x14ac:dyDescent="0.35">
      <c r="A3355" s="72" t="s">
        <v>792</v>
      </c>
      <c r="B3355" s="72" t="s">
        <v>793</v>
      </c>
      <c r="C3355" s="72" t="s">
        <v>1093</v>
      </c>
      <c r="D3355" s="72">
        <f>SUMIFS('Comm_vacancy-LA_data'!E:E,'Comm_vacancy-LA_data'!$D:$D,'Comm_vacancy-inputs_1'!$C3355,'Comm_vacancy-LA_data'!$B:$B,'Comm_vacancy-inputs_1'!$B3355)</f>
        <v>7762</v>
      </c>
      <c r="E3355" s="72">
        <f>SUMIFS('Comm_vacancy-LA_data'!F:F,'Comm_vacancy-LA_data'!$D:$D,'Comm_vacancy-inputs_1'!$C3355,'Comm_vacancy-LA_data'!$B:$B,'Comm_vacancy-inputs_1'!$B3355)</f>
        <v>492</v>
      </c>
      <c r="F3355" s="132">
        <f t="shared" si="104"/>
        <v>6.3385725328523573E-2</v>
      </c>
      <c r="G3355" s="108">
        <f t="shared" si="105"/>
        <v>43922</v>
      </c>
    </row>
    <row r="3356" spans="1:7" x14ac:dyDescent="0.35">
      <c r="A3356" s="72" t="s">
        <v>792</v>
      </c>
      <c r="B3356" s="72" t="s">
        <v>793</v>
      </c>
      <c r="C3356" s="72" t="s">
        <v>1094</v>
      </c>
      <c r="D3356" s="72">
        <f>SUMIFS('Comm_vacancy-LA_data'!E:E,'Comm_vacancy-LA_data'!$D:$D,'Comm_vacancy-inputs_1'!$C3356,'Comm_vacancy-LA_data'!$B:$B,'Comm_vacancy-inputs_1'!$B3356)</f>
        <v>7517</v>
      </c>
      <c r="E3356" s="72">
        <f>SUMIFS('Comm_vacancy-LA_data'!F:F,'Comm_vacancy-LA_data'!$D:$D,'Comm_vacancy-inputs_1'!$C3356,'Comm_vacancy-LA_data'!$B:$B,'Comm_vacancy-inputs_1'!$B3356)</f>
        <v>500</v>
      </c>
      <c r="F3356" s="132">
        <f t="shared" si="104"/>
        <v>6.6515897299454563E-2</v>
      </c>
      <c r="G3356" s="108">
        <f t="shared" si="105"/>
        <v>43831</v>
      </c>
    </row>
    <row r="3357" spans="1:7" x14ac:dyDescent="0.35">
      <c r="A3357" s="72" t="s">
        <v>792</v>
      </c>
      <c r="B3357" s="72" t="s">
        <v>793</v>
      </c>
      <c r="C3357" s="72" t="s">
        <v>1095</v>
      </c>
      <c r="D3357" s="72">
        <f>SUMIFS('Comm_vacancy-LA_data'!E:E,'Comm_vacancy-LA_data'!$D:$D,'Comm_vacancy-inputs_1'!$C3357,'Comm_vacancy-LA_data'!$B:$B,'Comm_vacancy-inputs_1'!$B3357)</f>
        <v>7438</v>
      </c>
      <c r="E3357" s="72">
        <f>SUMIFS('Comm_vacancy-LA_data'!F:F,'Comm_vacancy-LA_data'!$D:$D,'Comm_vacancy-inputs_1'!$C3357,'Comm_vacancy-LA_data'!$B:$B,'Comm_vacancy-inputs_1'!$B3357)</f>
        <v>508</v>
      </c>
      <c r="F3357" s="132">
        <f t="shared" si="104"/>
        <v>6.8297929550954553E-2</v>
      </c>
      <c r="G3357" s="108">
        <f t="shared" si="105"/>
        <v>43739</v>
      </c>
    </row>
    <row r="3358" spans="1:7" x14ac:dyDescent="0.35">
      <c r="A3358" s="72" t="s">
        <v>792</v>
      </c>
      <c r="B3358" s="72" t="s">
        <v>793</v>
      </c>
      <c r="C3358" s="72" t="s">
        <v>1096</v>
      </c>
      <c r="D3358" s="72">
        <f>SUMIFS('Comm_vacancy-LA_data'!E:E,'Comm_vacancy-LA_data'!$D:$D,'Comm_vacancy-inputs_1'!$C3358,'Comm_vacancy-LA_data'!$B:$B,'Comm_vacancy-inputs_1'!$B3358)</f>
        <v>7445</v>
      </c>
      <c r="E3358" s="72">
        <f>SUMIFS('Comm_vacancy-LA_data'!F:F,'Comm_vacancy-LA_data'!$D:$D,'Comm_vacancy-inputs_1'!$C3358,'Comm_vacancy-LA_data'!$B:$B,'Comm_vacancy-inputs_1'!$B3358)</f>
        <v>514</v>
      </c>
      <c r="F3358" s="132">
        <f t="shared" si="104"/>
        <v>6.9039623908663528E-2</v>
      </c>
      <c r="G3358" s="108">
        <f t="shared" si="105"/>
        <v>43647</v>
      </c>
    </row>
    <row r="3359" spans="1:7" x14ac:dyDescent="0.35">
      <c r="A3359" s="72" t="s">
        <v>792</v>
      </c>
      <c r="B3359" s="72" t="s">
        <v>793</v>
      </c>
      <c r="C3359" s="72" t="s">
        <v>1097</v>
      </c>
      <c r="D3359" s="72">
        <f>SUMIFS('Comm_vacancy-LA_data'!E:E,'Comm_vacancy-LA_data'!$D:$D,'Comm_vacancy-inputs_1'!$C3359,'Comm_vacancy-LA_data'!$B:$B,'Comm_vacancy-inputs_1'!$B3359)</f>
        <v>7432</v>
      </c>
      <c r="E3359" s="72">
        <f>SUMIFS('Comm_vacancy-LA_data'!F:F,'Comm_vacancy-LA_data'!$D:$D,'Comm_vacancy-inputs_1'!$C3359,'Comm_vacancy-LA_data'!$B:$B,'Comm_vacancy-inputs_1'!$B3359)</f>
        <v>440</v>
      </c>
      <c r="F3359" s="132">
        <f t="shared" si="104"/>
        <v>5.9203444564047365E-2</v>
      </c>
      <c r="G3359" s="108">
        <f t="shared" si="105"/>
        <v>43556</v>
      </c>
    </row>
    <row r="3360" spans="1:7" x14ac:dyDescent="0.35">
      <c r="A3360" s="72" t="s">
        <v>792</v>
      </c>
      <c r="B3360" s="72" t="s">
        <v>793</v>
      </c>
      <c r="C3360" s="72" t="s">
        <v>1098</v>
      </c>
      <c r="D3360" s="72">
        <f>SUMIFS('Comm_vacancy-LA_data'!E:E,'Comm_vacancy-LA_data'!$D:$D,'Comm_vacancy-inputs_1'!$C3360,'Comm_vacancy-LA_data'!$B:$B,'Comm_vacancy-inputs_1'!$B3360)</f>
        <v>7410</v>
      </c>
      <c r="E3360" s="72">
        <f>SUMIFS('Comm_vacancy-LA_data'!F:F,'Comm_vacancy-LA_data'!$D:$D,'Comm_vacancy-inputs_1'!$C3360,'Comm_vacancy-LA_data'!$B:$B,'Comm_vacancy-inputs_1'!$B3360)</f>
        <v>452</v>
      </c>
      <c r="F3360" s="132">
        <f t="shared" si="104"/>
        <v>6.099865047233468E-2</v>
      </c>
      <c r="G3360" s="108">
        <f t="shared" si="105"/>
        <v>43466</v>
      </c>
    </row>
    <row r="3361" spans="1:7" x14ac:dyDescent="0.35">
      <c r="A3361" s="72" t="s">
        <v>792</v>
      </c>
      <c r="B3361" s="72" t="s">
        <v>793</v>
      </c>
      <c r="C3361" s="72" t="s">
        <v>1099</v>
      </c>
      <c r="D3361" s="72">
        <f>SUMIFS('Comm_vacancy-LA_data'!E:E,'Comm_vacancy-LA_data'!$D:$D,'Comm_vacancy-inputs_1'!$C3361,'Comm_vacancy-LA_data'!$B:$B,'Comm_vacancy-inputs_1'!$B3361)</f>
        <v>7938</v>
      </c>
      <c r="E3361" s="72">
        <f>SUMIFS('Comm_vacancy-LA_data'!F:F,'Comm_vacancy-LA_data'!$D:$D,'Comm_vacancy-inputs_1'!$C3361,'Comm_vacancy-LA_data'!$B:$B,'Comm_vacancy-inputs_1'!$B3361)</f>
        <v>514</v>
      </c>
      <c r="F3361" s="132">
        <f t="shared" si="104"/>
        <v>6.475182665658856E-2</v>
      </c>
      <c r="G3361" s="108">
        <f t="shared" si="105"/>
        <v>43374</v>
      </c>
    </row>
    <row r="3362" spans="1:7" x14ac:dyDescent="0.35">
      <c r="A3362" s="72" t="s">
        <v>794</v>
      </c>
      <c r="B3362" s="72" t="s">
        <v>795</v>
      </c>
      <c r="C3362" s="72" t="s">
        <v>1088</v>
      </c>
      <c r="D3362" s="72">
        <f>SUMIFS('Comm_vacancy-LA_data'!E:E,'Comm_vacancy-LA_data'!$D:$D,'Comm_vacancy-inputs_1'!$C3362,'Comm_vacancy-LA_data'!$B:$B,'Comm_vacancy-inputs_1'!$B3362)</f>
        <v>4738</v>
      </c>
      <c r="E3362" s="72">
        <f>SUMIFS('Comm_vacancy-LA_data'!F:F,'Comm_vacancy-LA_data'!$D:$D,'Comm_vacancy-inputs_1'!$C3362,'Comm_vacancy-LA_data'!$B:$B,'Comm_vacancy-inputs_1'!$B3362)</f>
        <v>475</v>
      </c>
      <c r="F3362" s="132">
        <f t="shared" si="104"/>
        <v>0.10025327142254116</v>
      </c>
      <c r="G3362" s="108">
        <f t="shared" si="105"/>
        <v>44378</v>
      </c>
    </row>
    <row r="3363" spans="1:7" x14ac:dyDescent="0.35">
      <c r="A3363" s="72" t="s">
        <v>794</v>
      </c>
      <c r="B3363" s="72" t="s">
        <v>795</v>
      </c>
      <c r="C3363" s="72" t="s">
        <v>1089</v>
      </c>
      <c r="D3363" s="72">
        <f>SUMIFS('Comm_vacancy-LA_data'!E:E,'Comm_vacancy-LA_data'!$D:$D,'Comm_vacancy-inputs_1'!$C3363,'Comm_vacancy-LA_data'!$B:$B,'Comm_vacancy-inputs_1'!$B3363)</f>
        <v>4744</v>
      </c>
      <c r="E3363" s="72">
        <f>SUMIFS('Comm_vacancy-LA_data'!F:F,'Comm_vacancy-LA_data'!$D:$D,'Comm_vacancy-inputs_1'!$C3363,'Comm_vacancy-LA_data'!$B:$B,'Comm_vacancy-inputs_1'!$B3363)</f>
        <v>483</v>
      </c>
      <c r="F3363" s="132">
        <f t="shared" si="104"/>
        <v>0.10181281618887016</v>
      </c>
      <c r="G3363" s="108">
        <f t="shared" si="105"/>
        <v>44287</v>
      </c>
    </row>
    <row r="3364" spans="1:7" x14ac:dyDescent="0.35">
      <c r="A3364" s="72" t="s">
        <v>794</v>
      </c>
      <c r="B3364" s="72" t="s">
        <v>795</v>
      </c>
      <c r="C3364" s="72" t="s">
        <v>1090</v>
      </c>
      <c r="D3364" s="72">
        <f>SUMIFS('Comm_vacancy-LA_data'!E:E,'Comm_vacancy-LA_data'!$D:$D,'Comm_vacancy-inputs_1'!$C3364,'Comm_vacancy-LA_data'!$B:$B,'Comm_vacancy-inputs_1'!$B3364)</f>
        <v>4746</v>
      </c>
      <c r="E3364" s="72">
        <f>SUMIFS('Comm_vacancy-LA_data'!F:F,'Comm_vacancy-LA_data'!$D:$D,'Comm_vacancy-inputs_1'!$C3364,'Comm_vacancy-LA_data'!$B:$B,'Comm_vacancy-inputs_1'!$B3364)</f>
        <v>486</v>
      </c>
      <c r="F3364" s="132">
        <f t="shared" si="104"/>
        <v>0.10240202275600506</v>
      </c>
      <c r="G3364" s="108">
        <f t="shared" si="105"/>
        <v>44197</v>
      </c>
    </row>
    <row r="3365" spans="1:7" x14ac:dyDescent="0.35">
      <c r="A3365" s="72" t="s">
        <v>794</v>
      </c>
      <c r="B3365" s="72" t="s">
        <v>795</v>
      </c>
      <c r="C3365" s="72" t="s">
        <v>1091</v>
      </c>
      <c r="D3365" s="72">
        <f>SUMIFS('Comm_vacancy-LA_data'!E:E,'Comm_vacancy-LA_data'!$D:$D,'Comm_vacancy-inputs_1'!$C3365,'Comm_vacancy-LA_data'!$B:$B,'Comm_vacancy-inputs_1'!$B3365)</f>
        <v>4722</v>
      </c>
      <c r="E3365" s="72">
        <f>SUMIFS('Comm_vacancy-LA_data'!F:F,'Comm_vacancy-LA_data'!$D:$D,'Comm_vacancy-inputs_1'!$C3365,'Comm_vacancy-LA_data'!$B:$B,'Comm_vacancy-inputs_1'!$B3365)</f>
        <v>485</v>
      </c>
      <c r="F3365" s="132">
        <f t="shared" si="104"/>
        <v>0.10271071579839051</v>
      </c>
      <c r="G3365" s="108">
        <f t="shared" si="105"/>
        <v>44105</v>
      </c>
    </row>
    <row r="3366" spans="1:7" x14ac:dyDescent="0.35">
      <c r="A3366" s="72" t="s">
        <v>794</v>
      </c>
      <c r="B3366" s="72" t="s">
        <v>795</v>
      </c>
      <c r="C3366" s="72" t="s">
        <v>1092</v>
      </c>
      <c r="D3366" s="72">
        <f>SUMIFS('Comm_vacancy-LA_data'!E:E,'Comm_vacancy-LA_data'!$D:$D,'Comm_vacancy-inputs_1'!$C3366,'Comm_vacancy-LA_data'!$B:$B,'Comm_vacancy-inputs_1'!$B3366)</f>
        <v>4711</v>
      </c>
      <c r="E3366" s="72">
        <f>SUMIFS('Comm_vacancy-LA_data'!F:F,'Comm_vacancy-LA_data'!$D:$D,'Comm_vacancy-inputs_1'!$C3366,'Comm_vacancy-LA_data'!$B:$B,'Comm_vacancy-inputs_1'!$B3366)</f>
        <v>490</v>
      </c>
      <c r="F3366" s="132">
        <f t="shared" si="104"/>
        <v>0.10401188707280833</v>
      </c>
      <c r="G3366" s="108">
        <f t="shared" si="105"/>
        <v>44013</v>
      </c>
    </row>
    <row r="3367" spans="1:7" x14ac:dyDescent="0.35">
      <c r="A3367" s="72" t="s">
        <v>794</v>
      </c>
      <c r="B3367" s="72" t="s">
        <v>795</v>
      </c>
      <c r="C3367" s="72" t="s">
        <v>1093</v>
      </c>
      <c r="D3367" s="72">
        <f>SUMIFS('Comm_vacancy-LA_data'!E:E,'Comm_vacancy-LA_data'!$D:$D,'Comm_vacancy-inputs_1'!$C3367,'Comm_vacancy-LA_data'!$B:$B,'Comm_vacancy-inputs_1'!$B3367)</f>
        <v>4728</v>
      </c>
      <c r="E3367" s="72">
        <f>SUMIFS('Comm_vacancy-LA_data'!F:F,'Comm_vacancy-LA_data'!$D:$D,'Comm_vacancy-inputs_1'!$C3367,'Comm_vacancy-LA_data'!$B:$B,'Comm_vacancy-inputs_1'!$B3367)</f>
        <v>499</v>
      </c>
      <c r="F3367" s="132">
        <f t="shared" si="104"/>
        <v>0.10554145516074451</v>
      </c>
      <c r="G3367" s="108">
        <f t="shared" si="105"/>
        <v>43922</v>
      </c>
    </row>
    <row r="3368" spans="1:7" x14ac:dyDescent="0.35">
      <c r="A3368" s="72" t="s">
        <v>794</v>
      </c>
      <c r="B3368" s="72" t="s">
        <v>795</v>
      </c>
      <c r="C3368" s="72" t="s">
        <v>1094</v>
      </c>
      <c r="D3368" s="72">
        <f>SUMIFS('Comm_vacancy-LA_data'!E:E,'Comm_vacancy-LA_data'!$D:$D,'Comm_vacancy-inputs_1'!$C3368,'Comm_vacancy-LA_data'!$B:$B,'Comm_vacancy-inputs_1'!$B3368)</f>
        <v>4642</v>
      </c>
      <c r="E3368" s="72">
        <f>SUMIFS('Comm_vacancy-LA_data'!F:F,'Comm_vacancy-LA_data'!$D:$D,'Comm_vacancy-inputs_1'!$C3368,'Comm_vacancy-LA_data'!$B:$B,'Comm_vacancy-inputs_1'!$B3368)</f>
        <v>509</v>
      </c>
      <c r="F3368" s="132">
        <f t="shared" si="104"/>
        <v>0.1096510124946144</v>
      </c>
      <c r="G3368" s="108">
        <f t="shared" si="105"/>
        <v>43831</v>
      </c>
    </row>
    <row r="3369" spans="1:7" x14ac:dyDescent="0.35">
      <c r="A3369" s="72" t="s">
        <v>794</v>
      </c>
      <c r="B3369" s="72" t="s">
        <v>795</v>
      </c>
      <c r="C3369" s="72" t="s">
        <v>1095</v>
      </c>
      <c r="D3369" s="72">
        <f>SUMIFS('Comm_vacancy-LA_data'!E:E,'Comm_vacancy-LA_data'!$D:$D,'Comm_vacancy-inputs_1'!$C3369,'Comm_vacancy-LA_data'!$B:$B,'Comm_vacancy-inputs_1'!$B3369)</f>
        <v>4648</v>
      </c>
      <c r="E3369" s="72">
        <f>SUMIFS('Comm_vacancy-LA_data'!F:F,'Comm_vacancy-LA_data'!$D:$D,'Comm_vacancy-inputs_1'!$C3369,'Comm_vacancy-LA_data'!$B:$B,'Comm_vacancy-inputs_1'!$B3369)</f>
        <v>516</v>
      </c>
      <c r="F3369" s="132">
        <f t="shared" si="104"/>
        <v>0.11101549053356283</v>
      </c>
      <c r="G3369" s="108">
        <f t="shared" si="105"/>
        <v>43739</v>
      </c>
    </row>
    <row r="3370" spans="1:7" x14ac:dyDescent="0.35">
      <c r="A3370" s="72" t="s">
        <v>794</v>
      </c>
      <c r="B3370" s="72" t="s">
        <v>795</v>
      </c>
      <c r="C3370" s="72" t="s">
        <v>1096</v>
      </c>
      <c r="D3370" s="72">
        <f>SUMIFS('Comm_vacancy-LA_data'!E:E,'Comm_vacancy-LA_data'!$D:$D,'Comm_vacancy-inputs_1'!$C3370,'Comm_vacancy-LA_data'!$B:$B,'Comm_vacancy-inputs_1'!$B3370)</f>
        <v>4635</v>
      </c>
      <c r="E3370" s="72">
        <f>SUMIFS('Comm_vacancy-LA_data'!F:F,'Comm_vacancy-LA_data'!$D:$D,'Comm_vacancy-inputs_1'!$C3370,'Comm_vacancy-LA_data'!$B:$B,'Comm_vacancy-inputs_1'!$B3370)</f>
        <v>470</v>
      </c>
      <c r="F3370" s="132">
        <f t="shared" si="104"/>
        <v>0.10140237324703344</v>
      </c>
      <c r="G3370" s="108">
        <f t="shared" si="105"/>
        <v>43647</v>
      </c>
    </row>
    <row r="3371" spans="1:7" x14ac:dyDescent="0.35">
      <c r="A3371" s="72" t="s">
        <v>794</v>
      </c>
      <c r="B3371" s="72" t="s">
        <v>795</v>
      </c>
      <c r="C3371" s="72" t="s">
        <v>1097</v>
      </c>
      <c r="D3371" s="72">
        <f>SUMIFS('Comm_vacancy-LA_data'!E:E,'Comm_vacancy-LA_data'!$D:$D,'Comm_vacancy-inputs_1'!$C3371,'Comm_vacancy-LA_data'!$B:$B,'Comm_vacancy-inputs_1'!$B3371)</f>
        <v>4617</v>
      </c>
      <c r="E3371" s="72">
        <f>SUMIFS('Comm_vacancy-LA_data'!F:F,'Comm_vacancy-LA_data'!$D:$D,'Comm_vacancy-inputs_1'!$C3371,'Comm_vacancy-LA_data'!$B:$B,'Comm_vacancy-inputs_1'!$B3371)</f>
        <v>496</v>
      </c>
      <c r="F3371" s="132">
        <f t="shared" si="104"/>
        <v>0.10742906649339398</v>
      </c>
      <c r="G3371" s="108">
        <f t="shared" si="105"/>
        <v>43556</v>
      </c>
    </row>
    <row r="3372" spans="1:7" x14ac:dyDescent="0.35">
      <c r="A3372" s="72" t="s">
        <v>794</v>
      </c>
      <c r="B3372" s="72" t="s">
        <v>795</v>
      </c>
      <c r="C3372" s="72" t="s">
        <v>1098</v>
      </c>
      <c r="D3372" s="72">
        <f>SUMIFS('Comm_vacancy-LA_data'!E:E,'Comm_vacancy-LA_data'!$D:$D,'Comm_vacancy-inputs_1'!$C3372,'Comm_vacancy-LA_data'!$B:$B,'Comm_vacancy-inputs_1'!$B3372)</f>
        <v>4572</v>
      </c>
      <c r="E3372" s="72">
        <f>SUMIFS('Comm_vacancy-LA_data'!F:F,'Comm_vacancy-LA_data'!$D:$D,'Comm_vacancy-inputs_1'!$C3372,'Comm_vacancy-LA_data'!$B:$B,'Comm_vacancy-inputs_1'!$B3372)</f>
        <v>490</v>
      </c>
      <c r="F3372" s="132">
        <f t="shared" si="104"/>
        <v>0.10717410323709536</v>
      </c>
      <c r="G3372" s="108">
        <f t="shared" si="105"/>
        <v>43466</v>
      </c>
    </row>
    <row r="3373" spans="1:7" x14ac:dyDescent="0.35">
      <c r="A3373" s="72" t="s">
        <v>794</v>
      </c>
      <c r="B3373" s="72" t="s">
        <v>795</v>
      </c>
      <c r="C3373" s="72" t="s">
        <v>1099</v>
      </c>
      <c r="D3373" s="72">
        <f>SUMIFS('Comm_vacancy-LA_data'!E:E,'Comm_vacancy-LA_data'!$D:$D,'Comm_vacancy-inputs_1'!$C3373,'Comm_vacancy-LA_data'!$B:$B,'Comm_vacancy-inputs_1'!$B3373)</f>
        <v>4746</v>
      </c>
      <c r="E3373" s="72">
        <f>SUMIFS('Comm_vacancy-LA_data'!F:F,'Comm_vacancy-LA_data'!$D:$D,'Comm_vacancy-inputs_1'!$C3373,'Comm_vacancy-LA_data'!$B:$B,'Comm_vacancy-inputs_1'!$B3373)</f>
        <v>539</v>
      </c>
      <c r="F3373" s="132">
        <f t="shared" si="104"/>
        <v>0.11356932153392331</v>
      </c>
      <c r="G3373" s="108">
        <f t="shared" si="105"/>
        <v>43374</v>
      </c>
    </row>
    <row r="3374" spans="1:7" x14ac:dyDescent="0.35">
      <c r="A3374" s="72" t="s">
        <v>796</v>
      </c>
      <c r="B3374" s="72" t="s">
        <v>797</v>
      </c>
      <c r="C3374" s="72" t="s">
        <v>1088</v>
      </c>
      <c r="D3374" s="72">
        <f>SUMIFS('Comm_vacancy-LA_data'!E:E,'Comm_vacancy-LA_data'!$D:$D,'Comm_vacancy-inputs_1'!$C3374,'Comm_vacancy-LA_data'!$B:$B,'Comm_vacancy-inputs_1'!$B3374)</f>
        <v>3719</v>
      </c>
      <c r="E3374" s="72">
        <f>SUMIFS('Comm_vacancy-LA_data'!F:F,'Comm_vacancy-LA_data'!$D:$D,'Comm_vacancy-inputs_1'!$C3374,'Comm_vacancy-LA_data'!$B:$B,'Comm_vacancy-inputs_1'!$B3374)</f>
        <v>328</v>
      </c>
      <c r="F3374" s="132">
        <f t="shared" si="104"/>
        <v>8.8195751546114545E-2</v>
      </c>
      <c r="G3374" s="108">
        <f t="shared" si="105"/>
        <v>44378</v>
      </c>
    </row>
    <row r="3375" spans="1:7" x14ac:dyDescent="0.35">
      <c r="A3375" s="72" t="s">
        <v>796</v>
      </c>
      <c r="B3375" s="72" t="s">
        <v>797</v>
      </c>
      <c r="C3375" s="72" t="s">
        <v>1089</v>
      </c>
      <c r="D3375" s="72">
        <f>SUMIFS('Comm_vacancy-LA_data'!E:E,'Comm_vacancy-LA_data'!$D:$D,'Comm_vacancy-inputs_1'!$C3375,'Comm_vacancy-LA_data'!$B:$B,'Comm_vacancy-inputs_1'!$B3375)</f>
        <v>3719</v>
      </c>
      <c r="E3375" s="72">
        <f>SUMIFS('Comm_vacancy-LA_data'!F:F,'Comm_vacancy-LA_data'!$D:$D,'Comm_vacancy-inputs_1'!$C3375,'Comm_vacancy-LA_data'!$B:$B,'Comm_vacancy-inputs_1'!$B3375)</f>
        <v>326</v>
      </c>
      <c r="F3375" s="132">
        <f t="shared" si="104"/>
        <v>8.7657972573272389E-2</v>
      </c>
      <c r="G3375" s="108">
        <f t="shared" si="105"/>
        <v>44287</v>
      </c>
    </row>
    <row r="3376" spans="1:7" x14ac:dyDescent="0.35">
      <c r="A3376" s="72" t="s">
        <v>796</v>
      </c>
      <c r="B3376" s="72" t="s">
        <v>797</v>
      </c>
      <c r="C3376" s="72" t="s">
        <v>1090</v>
      </c>
      <c r="D3376" s="72">
        <f>SUMIFS('Comm_vacancy-LA_data'!E:E,'Comm_vacancy-LA_data'!$D:$D,'Comm_vacancy-inputs_1'!$C3376,'Comm_vacancy-LA_data'!$B:$B,'Comm_vacancy-inputs_1'!$B3376)</f>
        <v>3727</v>
      </c>
      <c r="E3376" s="72">
        <f>SUMIFS('Comm_vacancy-LA_data'!F:F,'Comm_vacancy-LA_data'!$D:$D,'Comm_vacancy-inputs_1'!$C3376,'Comm_vacancy-LA_data'!$B:$B,'Comm_vacancy-inputs_1'!$B3376)</f>
        <v>314</v>
      </c>
      <c r="F3376" s="132">
        <f t="shared" si="104"/>
        <v>8.4250067078078889E-2</v>
      </c>
      <c r="G3376" s="108">
        <f t="shared" si="105"/>
        <v>44197</v>
      </c>
    </row>
    <row r="3377" spans="1:7" x14ac:dyDescent="0.35">
      <c r="A3377" s="72" t="s">
        <v>796</v>
      </c>
      <c r="B3377" s="72" t="s">
        <v>797</v>
      </c>
      <c r="C3377" s="72" t="s">
        <v>1091</v>
      </c>
      <c r="D3377" s="72">
        <f>SUMIFS('Comm_vacancy-LA_data'!E:E,'Comm_vacancy-LA_data'!$D:$D,'Comm_vacancy-inputs_1'!$C3377,'Comm_vacancy-LA_data'!$B:$B,'Comm_vacancy-inputs_1'!$B3377)</f>
        <v>3693</v>
      </c>
      <c r="E3377" s="72">
        <f>SUMIFS('Comm_vacancy-LA_data'!F:F,'Comm_vacancy-LA_data'!$D:$D,'Comm_vacancy-inputs_1'!$C3377,'Comm_vacancy-LA_data'!$B:$B,'Comm_vacancy-inputs_1'!$B3377)</f>
        <v>302</v>
      </c>
      <c r="F3377" s="132">
        <f t="shared" si="104"/>
        <v>8.1776333604115889E-2</v>
      </c>
      <c r="G3377" s="108">
        <f t="shared" si="105"/>
        <v>44105</v>
      </c>
    </row>
    <row r="3378" spans="1:7" x14ac:dyDescent="0.35">
      <c r="A3378" s="72" t="s">
        <v>796</v>
      </c>
      <c r="B3378" s="72" t="s">
        <v>797</v>
      </c>
      <c r="C3378" s="72" t="s">
        <v>1092</v>
      </c>
      <c r="D3378" s="72">
        <f>SUMIFS('Comm_vacancy-LA_data'!E:E,'Comm_vacancy-LA_data'!$D:$D,'Comm_vacancy-inputs_1'!$C3378,'Comm_vacancy-LA_data'!$B:$B,'Comm_vacancy-inputs_1'!$B3378)</f>
        <v>3666</v>
      </c>
      <c r="E3378" s="72">
        <f>SUMIFS('Comm_vacancy-LA_data'!F:F,'Comm_vacancy-LA_data'!$D:$D,'Comm_vacancy-inputs_1'!$C3378,'Comm_vacancy-LA_data'!$B:$B,'Comm_vacancy-inputs_1'!$B3378)</f>
        <v>307</v>
      </c>
      <c r="F3378" s="132">
        <f t="shared" si="104"/>
        <v>8.3742498636115659E-2</v>
      </c>
      <c r="G3378" s="108">
        <f t="shared" si="105"/>
        <v>44013</v>
      </c>
    </row>
    <row r="3379" spans="1:7" x14ac:dyDescent="0.35">
      <c r="A3379" s="72" t="s">
        <v>796</v>
      </c>
      <c r="B3379" s="72" t="s">
        <v>797</v>
      </c>
      <c r="C3379" s="72" t="s">
        <v>1093</v>
      </c>
      <c r="D3379" s="72">
        <f>SUMIFS('Comm_vacancy-LA_data'!E:E,'Comm_vacancy-LA_data'!$D:$D,'Comm_vacancy-inputs_1'!$C3379,'Comm_vacancy-LA_data'!$B:$B,'Comm_vacancy-inputs_1'!$B3379)</f>
        <v>3683</v>
      </c>
      <c r="E3379" s="72">
        <f>SUMIFS('Comm_vacancy-LA_data'!F:F,'Comm_vacancy-LA_data'!$D:$D,'Comm_vacancy-inputs_1'!$C3379,'Comm_vacancy-LA_data'!$B:$B,'Comm_vacancy-inputs_1'!$B3379)</f>
        <v>315</v>
      </c>
      <c r="F3379" s="132">
        <f t="shared" si="104"/>
        <v>8.5528102090686939E-2</v>
      </c>
      <c r="G3379" s="108">
        <f t="shared" si="105"/>
        <v>43922</v>
      </c>
    </row>
    <row r="3380" spans="1:7" x14ac:dyDescent="0.35">
      <c r="A3380" s="72" t="s">
        <v>796</v>
      </c>
      <c r="B3380" s="72" t="s">
        <v>797</v>
      </c>
      <c r="C3380" s="72" t="s">
        <v>1094</v>
      </c>
      <c r="D3380" s="72">
        <f>SUMIFS('Comm_vacancy-LA_data'!E:E,'Comm_vacancy-LA_data'!$D:$D,'Comm_vacancy-inputs_1'!$C3380,'Comm_vacancy-LA_data'!$B:$B,'Comm_vacancy-inputs_1'!$B3380)</f>
        <v>3628</v>
      </c>
      <c r="E3380" s="72">
        <f>SUMIFS('Comm_vacancy-LA_data'!F:F,'Comm_vacancy-LA_data'!$D:$D,'Comm_vacancy-inputs_1'!$C3380,'Comm_vacancy-LA_data'!$B:$B,'Comm_vacancy-inputs_1'!$B3380)</f>
        <v>265</v>
      </c>
      <c r="F3380" s="132">
        <f t="shared" si="104"/>
        <v>7.304299889746417E-2</v>
      </c>
      <c r="G3380" s="108">
        <f t="shared" si="105"/>
        <v>43831</v>
      </c>
    </row>
    <row r="3381" spans="1:7" x14ac:dyDescent="0.35">
      <c r="A3381" s="72" t="s">
        <v>796</v>
      </c>
      <c r="B3381" s="72" t="s">
        <v>797</v>
      </c>
      <c r="C3381" s="72" t="s">
        <v>1095</v>
      </c>
      <c r="D3381" s="72">
        <f>SUMIFS('Comm_vacancy-LA_data'!E:E,'Comm_vacancy-LA_data'!$D:$D,'Comm_vacancy-inputs_1'!$C3381,'Comm_vacancy-LA_data'!$B:$B,'Comm_vacancy-inputs_1'!$B3381)</f>
        <v>3603</v>
      </c>
      <c r="E3381" s="72">
        <f>SUMIFS('Comm_vacancy-LA_data'!F:F,'Comm_vacancy-LA_data'!$D:$D,'Comm_vacancy-inputs_1'!$C3381,'Comm_vacancy-LA_data'!$B:$B,'Comm_vacancy-inputs_1'!$B3381)</f>
        <v>306</v>
      </c>
      <c r="F3381" s="132">
        <f t="shared" si="104"/>
        <v>8.4929225645295592E-2</v>
      </c>
      <c r="G3381" s="108">
        <f t="shared" si="105"/>
        <v>43739</v>
      </c>
    </row>
    <row r="3382" spans="1:7" x14ac:dyDescent="0.35">
      <c r="A3382" s="72" t="s">
        <v>796</v>
      </c>
      <c r="B3382" s="72" t="s">
        <v>797</v>
      </c>
      <c r="C3382" s="72" t="s">
        <v>1096</v>
      </c>
      <c r="D3382" s="72">
        <f>SUMIFS('Comm_vacancy-LA_data'!E:E,'Comm_vacancy-LA_data'!$D:$D,'Comm_vacancy-inputs_1'!$C3382,'Comm_vacancy-LA_data'!$B:$B,'Comm_vacancy-inputs_1'!$B3382)</f>
        <v>3638</v>
      </c>
      <c r="E3382" s="72">
        <f>SUMIFS('Comm_vacancy-LA_data'!F:F,'Comm_vacancy-LA_data'!$D:$D,'Comm_vacancy-inputs_1'!$C3382,'Comm_vacancy-LA_data'!$B:$B,'Comm_vacancy-inputs_1'!$B3382)</f>
        <v>315</v>
      </c>
      <c r="F3382" s="132">
        <f t="shared" si="104"/>
        <v>8.6586036283672341E-2</v>
      </c>
      <c r="G3382" s="108">
        <f t="shared" si="105"/>
        <v>43647</v>
      </c>
    </row>
    <row r="3383" spans="1:7" x14ac:dyDescent="0.35">
      <c r="A3383" s="72" t="s">
        <v>796</v>
      </c>
      <c r="B3383" s="72" t="s">
        <v>797</v>
      </c>
      <c r="C3383" s="72" t="s">
        <v>1097</v>
      </c>
      <c r="D3383" s="72">
        <f>SUMIFS('Comm_vacancy-LA_data'!E:E,'Comm_vacancy-LA_data'!$D:$D,'Comm_vacancy-inputs_1'!$C3383,'Comm_vacancy-LA_data'!$B:$B,'Comm_vacancy-inputs_1'!$B3383)</f>
        <v>3634</v>
      </c>
      <c r="E3383" s="72">
        <f>SUMIFS('Comm_vacancy-LA_data'!F:F,'Comm_vacancy-LA_data'!$D:$D,'Comm_vacancy-inputs_1'!$C3383,'Comm_vacancy-LA_data'!$B:$B,'Comm_vacancy-inputs_1'!$B3383)</f>
        <v>327</v>
      </c>
      <c r="F3383" s="132">
        <f t="shared" si="104"/>
        <v>8.9983489268024214E-2</v>
      </c>
      <c r="G3383" s="108">
        <f t="shared" si="105"/>
        <v>43556</v>
      </c>
    </row>
    <row r="3384" spans="1:7" x14ac:dyDescent="0.35">
      <c r="A3384" s="72" t="s">
        <v>796</v>
      </c>
      <c r="B3384" s="72" t="s">
        <v>797</v>
      </c>
      <c r="C3384" s="72" t="s">
        <v>1098</v>
      </c>
      <c r="D3384" s="72">
        <f>SUMIFS('Comm_vacancy-LA_data'!E:E,'Comm_vacancy-LA_data'!$D:$D,'Comm_vacancy-inputs_1'!$C3384,'Comm_vacancy-LA_data'!$B:$B,'Comm_vacancy-inputs_1'!$B3384)</f>
        <v>3605</v>
      </c>
      <c r="E3384" s="72">
        <f>SUMIFS('Comm_vacancy-LA_data'!F:F,'Comm_vacancy-LA_data'!$D:$D,'Comm_vacancy-inputs_1'!$C3384,'Comm_vacancy-LA_data'!$B:$B,'Comm_vacancy-inputs_1'!$B3384)</f>
        <v>295</v>
      </c>
      <c r="F3384" s="132">
        <f t="shared" si="104"/>
        <v>8.1830790568654652E-2</v>
      </c>
      <c r="G3384" s="108">
        <f t="shared" si="105"/>
        <v>43466</v>
      </c>
    </row>
    <row r="3385" spans="1:7" x14ac:dyDescent="0.35">
      <c r="A3385" s="72" t="s">
        <v>796</v>
      </c>
      <c r="B3385" s="72" t="s">
        <v>797</v>
      </c>
      <c r="C3385" s="72" t="s">
        <v>1099</v>
      </c>
      <c r="D3385" s="72">
        <f>SUMIFS('Comm_vacancy-LA_data'!E:E,'Comm_vacancy-LA_data'!$D:$D,'Comm_vacancy-inputs_1'!$C3385,'Comm_vacancy-LA_data'!$B:$B,'Comm_vacancy-inputs_1'!$B3385)</f>
        <v>3754</v>
      </c>
      <c r="E3385" s="72">
        <f>SUMIFS('Comm_vacancy-LA_data'!F:F,'Comm_vacancy-LA_data'!$D:$D,'Comm_vacancy-inputs_1'!$C3385,'Comm_vacancy-LA_data'!$B:$B,'Comm_vacancy-inputs_1'!$B3385)</f>
        <v>334</v>
      </c>
      <c r="F3385" s="132">
        <f t="shared" si="104"/>
        <v>8.8971763452317526E-2</v>
      </c>
      <c r="G3385" s="108">
        <f t="shared" si="105"/>
        <v>43374</v>
      </c>
    </row>
    <row r="3386" spans="1:7" x14ac:dyDescent="0.35">
      <c r="A3386" s="72" t="s">
        <v>1031</v>
      </c>
      <c r="B3386" s="72" t="s">
        <v>1032</v>
      </c>
      <c r="C3386" s="72" t="s">
        <v>1088</v>
      </c>
      <c r="D3386" s="72">
        <f>SUMIFS('Comm_vacancy-LA_data'!E:E,'Comm_vacancy-LA_data'!$D:$D,'Comm_vacancy-inputs_1'!$C3386,'Comm_vacancy-LA_data'!$B:$B,'Comm_vacancy-inputs_1'!$B3386)</f>
        <v>4763</v>
      </c>
      <c r="E3386" s="72">
        <f>SUMIFS('Comm_vacancy-LA_data'!F:F,'Comm_vacancy-LA_data'!$D:$D,'Comm_vacancy-inputs_1'!$C3386,'Comm_vacancy-LA_data'!$B:$B,'Comm_vacancy-inputs_1'!$B3386)</f>
        <v>241</v>
      </c>
      <c r="F3386" s="132">
        <f t="shared" si="104"/>
        <v>5.0598362376653369E-2</v>
      </c>
      <c r="G3386" s="108">
        <f t="shared" si="105"/>
        <v>44378</v>
      </c>
    </row>
    <row r="3387" spans="1:7" x14ac:dyDescent="0.35">
      <c r="A3387" s="72" t="s">
        <v>1031</v>
      </c>
      <c r="B3387" s="72" t="s">
        <v>1032</v>
      </c>
      <c r="C3387" s="72" t="s">
        <v>1089</v>
      </c>
      <c r="D3387" s="72">
        <f>SUMIFS('Comm_vacancy-LA_data'!E:E,'Comm_vacancy-LA_data'!$D:$D,'Comm_vacancy-inputs_1'!$C3387,'Comm_vacancy-LA_data'!$B:$B,'Comm_vacancy-inputs_1'!$B3387)</f>
        <v>4756</v>
      </c>
      <c r="E3387" s="72">
        <f>SUMIFS('Comm_vacancy-LA_data'!F:F,'Comm_vacancy-LA_data'!$D:$D,'Comm_vacancy-inputs_1'!$C3387,'Comm_vacancy-LA_data'!$B:$B,'Comm_vacancy-inputs_1'!$B3387)</f>
        <v>243</v>
      </c>
      <c r="F3387" s="132">
        <f t="shared" si="104"/>
        <v>5.1093355761143822E-2</v>
      </c>
      <c r="G3387" s="108">
        <f t="shared" si="105"/>
        <v>44287</v>
      </c>
    </row>
    <row r="3388" spans="1:7" x14ac:dyDescent="0.35">
      <c r="A3388" s="72" t="s">
        <v>1031</v>
      </c>
      <c r="B3388" s="72" t="s">
        <v>1032</v>
      </c>
      <c r="C3388" s="72" t="s">
        <v>1090</v>
      </c>
      <c r="D3388" s="72">
        <f>SUMIFS('Comm_vacancy-LA_data'!E:E,'Comm_vacancy-LA_data'!$D:$D,'Comm_vacancy-inputs_1'!$C3388,'Comm_vacancy-LA_data'!$B:$B,'Comm_vacancy-inputs_1'!$B3388)</f>
        <v>4756</v>
      </c>
      <c r="E3388" s="72">
        <f>SUMIFS('Comm_vacancy-LA_data'!F:F,'Comm_vacancy-LA_data'!$D:$D,'Comm_vacancy-inputs_1'!$C3388,'Comm_vacancy-LA_data'!$B:$B,'Comm_vacancy-inputs_1'!$B3388)</f>
        <v>240</v>
      </c>
      <c r="F3388" s="132">
        <f t="shared" si="104"/>
        <v>5.0462573591253154E-2</v>
      </c>
      <c r="G3388" s="108">
        <f t="shared" si="105"/>
        <v>44197</v>
      </c>
    </row>
    <row r="3389" spans="1:7" x14ac:dyDescent="0.35">
      <c r="A3389" s="72" t="s">
        <v>1031</v>
      </c>
      <c r="B3389" s="72" t="s">
        <v>1032</v>
      </c>
      <c r="C3389" s="72" t="s">
        <v>1091</v>
      </c>
      <c r="D3389" s="72">
        <f>SUMIFS('Comm_vacancy-LA_data'!E:E,'Comm_vacancy-LA_data'!$D:$D,'Comm_vacancy-inputs_1'!$C3389,'Comm_vacancy-LA_data'!$B:$B,'Comm_vacancy-inputs_1'!$B3389)</f>
        <v>4726</v>
      </c>
      <c r="E3389" s="72">
        <f>SUMIFS('Comm_vacancy-LA_data'!F:F,'Comm_vacancy-LA_data'!$D:$D,'Comm_vacancy-inputs_1'!$C3389,'Comm_vacancy-LA_data'!$B:$B,'Comm_vacancy-inputs_1'!$B3389)</f>
        <v>248</v>
      </c>
      <c r="F3389" s="132">
        <f t="shared" si="104"/>
        <v>5.2475666525603044E-2</v>
      </c>
      <c r="G3389" s="108">
        <f t="shared" si="105"/>
        <v>44105</v>
      </c>
    </row>
    <row r="3390" spans="1:7" x14ac:dyDescent="0.35">
      <c r="A3390" s="72" t="s">
        <v>1031</v>
      </c>
      <c r="B3390" s="72" t="s">
        <v>1032</v>
      </c>
      <c r="C3390" s="72" t="s">
        <v>1092</v>
      </c>
      <c r="D3390" s="72">
        <f>SUMIFS('Comm_vacancy-LA_data'!E:E,'Comm_vacancy-LA_data'!$D:$D,'Comm_vacancy-inputs_1'!$C3390,'Comm_vacancy-LA_data'!$B:$B,'Comm_vacancy-inputs_1'!$B3390)</f>
        <v>4713</v>
      </c>
      <c r="E3390" s="72">
        <f>SUMIFS('Comm_vacancy-LA_data'!F:F,'Comm_vacancy-LA_data'!$D:$D,'Comm_vacancy-inputs_1'!$C3390,'Comm_vacancy-LA_data'!$B:$B,'Comm_vacancy-inputs_1'!$B3390)</f>
        <v>248</v>
      </c>
      <c r="F3390" s="132">
        <f t="shared" si="104"/>
        <v>5.2620411627413537E-2</v>
      </c>
      <c r="G3390" s="108">
        <f t="shared" si="105"/>
        <v>44013</v>
      </c>
    </row>
    <row r="3391" spans="1:7" x14ac:dyDescent="0.35">
      <c r="A3391" s="72" t="s">
        <v>1031</v>
      </c>
      <c r="B3391" s="72" t="s">
        <v>1032</v>
      </c>
      <c r="C3391" s="72" t="s">
        <v>1093</v>
      </c>
      <c r="D3391" s="72">
        <f>SUMIFS('Comm_vacancy-LA_data'!E:E,'Comm_vacancy-LA_data'!$D:$D,'Comm_vacancy-inputs_1'!$C3391,'Comm_vacancy-LA_data'!$B:$B,'Comm_vacancy-inputs_1'!$B3391)</f>
        <v>4698</v>
      </c>
      <c r="E3391" s="72">
        <f>SUMIFS('Comm_vacancy-LA_data'!F:F,'Comm_vacancy-LA_data'!$D:$D,'Comm_vacancy-inputs_1'!$C3391,'Comm_vacancy-LA_data'!$B:$B,'Comm_vacancy-inputs_1'!$B3391)</f>
        <v>254</v>
      </c>
      <c r="F3391" s="132">
        <f t="shared" si="104"/>
        <v>5.4065559812686251E-2</v>
      </c>
      <c r="G3391" s="108">
        <f t="shared" si="105"/>
        <v>43922</v>
      </c>
    </row>
    <row r="3392" spans="1:7" x14ac:dyDescent="0.35">
      <c r="A3392" s="72" t="s">
        <v>1031</v>
      </c>
      <c r="B3392" s="72" t="s">
        <v>1032</v>
      </c>
      <c r="C3392" s="72" t="s">
        <v>1094</v>
      </c>
      <c r="D3392" s="72">
        <f>SUMIFS('Comm_vacancy-LA_data'!E:E,'Comm_vacancy-LA_data'!$D:$D,'Comm_vacancy-inputs_1'!$C3392,'Comm_vacancy-LA_data'!$B:$B,'Comm_vacancy-inputs_1'!$B3392)</f>
        <v>4656</v>
      </c>
      <c r="E3392" s="72">
        <f>SUMIFS('Comm_vacancy-LA_data'!F:F,'Comm_vacancy-LA_data'!$D:$D,'Comm_vacancy-inputs_1'!$C3392,'Comm_vacancy-LA_data'!$B:$B,'Comm_vacancy-inputs_1'!$B3392)</f>
        <v>262</v>
      </c>
      <c r="F3392" s="132">
        <f t="shared" si="104"/>
        <v>5.6271477663230242E-2</v>
      </c>
      <c r="G3392" s="108">
        <f t="shared" si="105"/>
        <v>43831</v>
      </c>
    </row>
    <row r="3393" spans="1:7" x14ac:dyDescent="0.35">
      <c r="A3393" s="72" t="s">
        <v>1031</v>
      </c>
      <c r="B3393" s="72" t="s">
        <v>1032</v>
      </c>
      <c r="C3393" s="72" t="s">
        <v>1095</v>
      </c>
      <c r="D3393" s="72">
        <f>SUMIFS('Comm_vacancy-LA_data'!E:E,'Comm_vacancy-LA_data'!$D:$D,'Comm_vacancy-inputs_1'!$C3393,'Comm_vacancy-LA_data'!$B:$B,'Comm_vacancy-inputs_1'!$B3393)</f>
        <v>4632</v>
      </c>
      <c r="E3393" s="72">
        <f>SUMIFS('Comm_vacancy-LA_data'!F:F,'Comm_vacancy-LA_data'!$D:$D,'Comm_vacancy-inputs_1'!$C3393,'Comm_vacancy-LA_data'!$B:$B,'Comm_vacancy-inputs_1'!$B3393)</f>
        <v>254</v>
      </c>
      <c r="F3393" s="132">
        <f t="shared" si="104"/>
        <v>5.4835924006908461E-2</v>
      </c>
      <c r="G3393" s="108">
        <f t="shared" si="105"/>
        <v>43739</v>
      </c>
    </row>
    <row r="3394" spans="1:7" x14ac:dyDescent="0.35">
      <c r="A3394" s="72" t="s">
        <v>1031</v>
      </c>
      <c r="B3394" s="72" t="s">
        <v>1032</v>
      </c>
      <c r="C3394" s="72" t="s">
        <v>1096</v>
      </c>
      <c r="D3394" s="72">
        <f>SUMIFS('Comm_vacancy-LA_data'!E:E,'Comm_vacancy-LA_data'!$D:$D,'Comm_vacancy-inputs_1'!$C3394,'Comm_vacancy-LA_data'!$B:$B,'Comm_vacancy-inputs_1'!$B3394)</f>
        <v>4604</v>
      </c>
      <c r="E3394" s="72">
        <f>SUMIFS('Comm_vacancy-LA_data'!F:F,'Comm_vacancy-LA_data'!$D:$D,'Comm_vacancy-inputs_1'!$C3394,'Comm_vacancy-LA_data'!$B:$B,'Comm_vacancy-inputs_1'!$B3394)</f>
        <v>226</v>
      </c>
      <c r="F3394" s="132">
        <f t="shared" si="104"/>
        <v>4.908774978279757E-2</v>
      </c>
      <c r="G3394" s="108">
        <f t="shared" si="105"/>
        <v>43647</v>
      </c>
    </row>
    <row r="3395" spans="1:7" x14ac:dyDescent="0.35">
      <c r="A3395" s="72" t="s">
        <v>1031</v>
      </c>
      <c r="B3395" s="72" t="s">
        <v>1032</v>
      </c>
      <c r="C3395" s="72" t="s">
        <v>1097</v>
      </c>
      <c r="D3395" s="72">
        <f>SUMIFS('Comm_vacancy-LA_data'!E:E,'Comm_vacancy-LA_data'!$D:$D,'Comm_vacancy-inputs_1'!$C3395,'Comm_vacancy-LA_data'!$B:$B,'Comm_vacancy-inputs_1'!$B3395)</f>
        <v>4578</v>
      </c>
      <c r="E3395" s="72">
        <f>SUMIFS('Comm_vacancy-LA_data'!F:F,'Comm_vacancy-LA_data'!$D:$D,'Comm_vacancy-inputs_1'!$C3395,'Comm_vacancy-LA_data'!$B:$B,'Comm_vacancy-inputs_1'!$B3395)</f>
        <v>185</v>
      </c>
      <c r="F3395" s="132">
        <f t="shared" ref="F3395:F3458" si="106">IF(E3395&lt;&gt;0,E3395/D3395,"-")</f>
        <v>4.0410659676714721E-2</v>
      </c>
      <c r="G3395" s="108">
        <f t="shared" ref="G3395:G3458" si="107">DATE(LEFT(C3395,4),RIGHT(LEFT(C3395,7),2),1)</f>
        <v>43556</v>
      </c>
    </row>
    <row r="3396" spans="1:7" x14ac:dyDescent="0.35">
      <c r="A3396" s="72" t="s">
        <v>1031</v>
      </c>
      <c r="B3396" s="72" t="s">
        <v>1032</v>
      </c>
      <c r="C3396" s="72" t="s">
        <v>1098</v>
      </c>
      <c r="D3396" s="72">
        <f>SUMIFS('Comm_vacancy-LA_data'!E:E,'Comm_vacancy-LA_data'!$D:$D,'Comm_vacancy-inputs_1'!$C3396,'Comm_vacancy-LA_data'!$B:$B,'Comm_vacancy-inputs_1'!$B3396)</f>
        <v>4539</v>
      </c>
      <c r="E3396" s="72">
        <f>SUMIFS('Comm_vacancy-LA_data'!F:F,'Comm_vacancy-LA_data'!$D:$D,'Comm_vacancy-inputs_1'!$C3396,'Comm_vacancy-LA_data'!$B:$B,'Comm_vacancy-inputs_1'!$B3396)</f>
        <v>196</v>
      </c>
      <c r="F3396" s="132">
        <f t="shared" si="106"/>
        <v>4.3181317470808549E-2</v>
      </c>
      <c r="G3396" s="108">
        <f t="shared" si="107"/>
        <v>43466</v>
      </c>
    </row>
    <row r="3397" spans="1:7" x14ac:dyDescent="0.35">
      <c r="A3397" s="72" t="s">
        <v>1031</v>
      </c>
      <c r="B3397" s="72" t="s">
        <v>1032</v>
      </c>
      <c r="C3397" s="72" t="s">
        <v>1099</v>
      </c>
      <c r="D3397" s="72">
        <f>SUMIFS('Comm_vacancy-LA_data'!E:E,'Comm_vacancy-LA_data'!$D:$D,'Comm_vacancy-inputs_1'!$C3397,'Comm_vacancy-LA_data'!$B:$B,'Comm_vacancy-inputs_1'!$B3397)</f>
        <v>4679</v>
      </c>
      <c r="E3397" s="72">
        <f>SUMIFS('Comm_vacancy-LA_data'!F:F,'Comm_vacancy-LA_data'!$D:$D,'Comm_vacancy-inputs_1'!$C3397,'Comm_vacancy-LA_data'!$B:$B,'Comm_vacancy-inputs_1'!$B3397)</f>
        <v>220</v>
      </c>
      <c r="F3397" s="132">
        <f t="shared" si="106"/>
        <v>4.7018593716606112E-2</v>
      </c>
      <c r="G3397" s="108">
        <f t="shared" si="107"/>
        <v>43374</v>
      </c>
    </row>
    <row r="3398" spans="1:7" x14ac:dyDescent="0.35">
      <c r="A3398" s="72" t="s">
        <v>798</v>
      </c>
      <c r="B3398" s="72" t="s">
        <v>799</v>
      </c>
      <c r="C3398" s="72" t="s">
        <v>1088</v>
      </c>
      <c r="D3398" s="72">
        <f>SUMIFS('Comm_vacancy-LA_data'!E:E,'Comm_vacancy-LA_data'!$D:$D,'Comm_vacancy-inputs_1'!$C3398,'Comm_vacancy-LA_data'!$B:$B,'Comm_vacancy-inputs_1'!$B3398)</f>
        <v>7022</v>
      </c>
      <c r="E3398" s="72">
        <f>SUMIFS('Comm_vacancy-LA_data'!F:F,'Comm_vacancy-LA_data'!$D:$D,'Comm_vacancy-inputs_1'!$C3398,'Comm_vacancy-LA_data'!$B:$B,'Comm_vacancy-inputs_1'!$B3398)</f>
        <v>965</v>
      </c>
      <c r="F3398" s="132">
        <f t="shared" si="106"/>
        <v>0.13742523497579037</v>
      </c>
      <c r="G3398" s="108">
        <f t="shared" si="107"/>
        <v>44378</v>
      </c>
    </row>
    <row r="3399" spans="1:7" x14ac:dyDescent="0.35">
      <c r="A3399" s="72" t="s">
        <v>798</v>
      </c>
      <c r="B3399" s="72" t="s">
        <v>799</v>
      </c>
      <c r="C3399" s="72" t="s">
        <v>1089</v>
      </c>
      <c r="D3399" s="72">
        <f>SUMIFS('Comm_vacancy-LA_data'!E:E,'Comm_vacancy-LA_data'!$D:$D,'Comm_vacancy-inputs_1'!$C3399,'Comm_vacancy-LA_data'!$B:$B,'Comm_vacancy-inputs_1'!$B3399)</f>
        <v>7025</v>
      </c>
      <c r="E3399" s="72">
        <f>SUMIFS('Comm_vacancy-LA_data'!F:F,'Comm_vacancy-LA_data'!$D:$D,'Comm_vacancy-inputs_1'!$C3399,'Comm_vacancy-LA_data'!$B:$B,'Comm_vacancy-inputs_1'!$B3399)</f>
        <v>952</v>
      </c>
      <c r="F3399" s="132">
        <f t="shared" si="106"/>
        <v>0.13551601423487544</v>
      </c>
      <c r="G3399" s="108">
        <f t="shared" si="107"/>
        <v>44287</v>
      </c>
    </row>
    <row r="3400" spans="1:7" x14ac:dyDescent="0.35">
      <c r="A3400" s="72" t="s">
        <v>798</v>
      </c>
      <c r="B3400" s="72" t="s">
        <v>799</v>
      </c>
      <c r="C3400" s="72" t="s">
        <v>1090</v>
      </c>
      <c r="D3400" s="72">
        <f>SUMIFS('Comm_vacancy-LA_data'!E:E,'Comm_vacancy-LA_data'!$D:$D,'Comm_vacancy-inputs_1'!$C3400,'Comm_vacancy-LA_data'!$B:$B,'Comm_vacancy-inputs_1'!$B3400)</f>
        <v>7016</v>
      </c>
      <c r="E3400" s="72">
        <f>SUMIFS('Comm_vacancy-LA_data'!F:F,'Comm_vacancy-LA_data'!$D:$D,'Comm_vacancy-inputs_1'!$C3400,'Comm_vacancy-LA_data'!$B:$B,'Comm_vacancy-inputs_1'!$B3400)</f>
        <v>926</v>
      </c>
      <c r="F3400" s="132">
        <f t="shared" si="106"/>
        <v>0.13198403648802737</v>
      </c>
      <c r="G3400" s="108">
        <f t="shared" si="107"/>
        <v>44197</v>
      </c>
    </row>
    <row r="3401" spans="1:7" x14ac:dyDescent="0.35">
      <c r="A3401" s="72" t="s">
        <v>798</v>
      </c>
      <c r="B3401" s="72" t="s">
        <v>799</v>
      </c>
      <c r="C3401" s="72" t="s">
        <v>1091</v>
      </c>
      <c r="D3401" s="72">
        <f>SUMIFS('Comm_vacancy-LA_data'!E:E,'Comm_vacancy-LA_data'!$D:$D,'Comm_vacancy-inputs_1'!$C3401,'Comm_vacancy-LA_data'!$B:$B,'Comm_vacancy-inputs_1'!$B3401)</f>
        <v>7023</v>
      </c>
      <c r="E3401" s="72">
        <f>SUMIFS('Comm_vacancy-LA_data'!F:F,'Comm_vacancy-LA_data'!$D:$D,'Comm_vacancy-inputs_1'!$C3401,'Comm_vacancy-LA_data'!$B:$B,'Comm_vacancy-inputs_1'!$B3401)</f>
        <v>919</v>
      </c>
      <c r="F3401" s="132">
        <f t="shared" si="106"/>
        <v>0.13085575964687454</v>
      </c>
      <c r="G3401" s="108">
        <f t="shared" si="107"/>
        <v>44105</v>
      </c>
    </row>
    <row r="3402" spans="1:7" x14ac:dyDescent="0.35">
      <c r="A3402" s="72" t="s">
        <v>798</v>
      </c>
      <c r="B3402" s="72" t="s">
        <v>799</v>
      </c>
      <c r="C3402" s="72" t="s">
        <v>1092</v>
      </c>
      <c r="D3402" s="72">
        <f>SUMIFS('Comm_vacancy-LA_data'!E:E,'Comm_vacancy-LA_data'!$D:$D,'Comm_vacancy-inputs_1'!$C3402,'Comm_vacancy-LA_data'!$B:$B,'Comm_vacancy-inputs_1'!$B3402)</f>
        <v>7005</v>
      </c>
      <c r="E3402" s="72">
        <f>SUMIFS('Comm_vacancy-LA_data'!F:F,'Comm_vacancy-LA_data'!$D:$D,'Comm_vacancy-inputs_1'!$C3402,'Comm_vacancy-LA_data'!$B:$B,'Comm_vacancy-inputs_1'!$B3402)</f>
        <v>926</v>
      </c>
      <c r="F3402" s="132">
        <f t="shared" si="106"/>
        <v>0.13219129193433263</v>
      </c>
      <c r="G3402" s="108">
        <f t="shared" si="107"/>
        <v>44013</v>
      </c>
    </row>
    <row r="3403" spans="1:7" x14ac:dyDescent="0.35">
      <c r="A3403" s="72" t="s">
        <v>798</v>
      </c>
      <c r="B3403" s="72" t="s">
        <v>799</v>
      </c>
      <c r="C3403" s="72" t="s">
        <v>1093</v>
      </c>
      <c r="D3403" s="72">
        <f>SUMIFS('Comm_vacancy-LA_data'!E:E,'Comm_vacancy-LA_data'!$D:$D,'Comm_vacancy-inputs_1'!$C3403,'Comm_vacancy-LA_data'!$B:$B,'Comm_vacancy-inputs_1'!$B3403)</f>
        <v>6994</v>
      </c>
      <c r="E3403" s="72">
        <f>SUMIFS('Comm_vacancy-LA_data'!F:F,'Comm_vacancy-LA_data'!$D:$D,'Comm_vacancy-inputs_1'!$C3403,'Comm_vacancy-LA_data'!$B:$B,'Comm_vacancy-inputs_1'!$B3403)</f>
        <v>894</v>
      </c>
      <c r="F3403" s="132">
        <f t="shared" si="106"/>
        <v>0.1278238490134401</v>
      </c>
      <c r="G3403" s="108">
        <f t="shared" si="107"/>
        <v>43922</v>
      </c>
    </row>
    <row r="3404" spans="1:7" x14ac:dyDescent="0.35">
      <c r="A3404" s="72" t="s">
        <v>798</v>
      </c>
      <c r="B3404" s="72" t="s">
        <v>799</v>
      </c>
      <c r="C3404" s="72" t="s">
        <v>1094</v>
      </c>
      <c r="D3404" s="72">
        <f>SUMIFS('Comm_vacancy-LA_data'!E:E,'Comm_vacancy-LA_data'!$D:$D,'Comm_vacancy-inputs_1'!$C3404,'Comm_vacancy-LA_data'!$B:$B,'Comm_vacancy-inputs_1'!$B3404)</f>
        <v>6945</v>
      </c>
      <c r="E3404" s="72">
        <f>SUMIFS('Comm_vacancy-LA_data'!F:F,'Comm_vacancy-LA_data'!$D:$D,'Comm_vacancy-inputs_1'!$C3404,'Comm_vacancy-LA_data'!$B:$B,'Comm_vacancy-inputs_1'!$B3404)</f>
        <v>899</v>
      </c>
      <c r="F3404" s="132">
        <f t="shared" si="106"/>
        <v>0.12944564434845213</v>
      </c>
      <c r="G3404" s="108">
        <f t="shared" si="107"/>
        <v>43831</v>
      </c>
    </row>
    <row r="3405" spans="1:7" x14ac:dyDescent="0.35">
      <c r="A3405" s="72" t="s">
        <v>798</v>
      </c>
      <c r="B3405" s="72" t="s">
        <v>799</v>
      </c>
      <c r="C3405" s="72" t="s">
        <v>1095</v>
      </c>
      <c r="D3405" s="72">
        <f>SUMIFS('Comm_vacancy-LA_data'!E:E,'Comm_vacancy-LA_data'!$D:$D,'Comm_vacancy-inputs_1'!$C3405,'Comm_vacancy-LA_data'!$B:$B,'Comm_vacancy-inputs_1'!$B3405)</f>
        <v>6912</v>
      </c>
      <c r="E3405" s="72">
        <f>SUMIFS('Comm_vacancy-LA_data'!F:F,'Comm_vacancy-LA_data'!$D:$D,'Comm_vacancy-inputs_1'!$C3405,'Comm_vacancy-LA_data'!$B:$B,'Comm_vacancy-inputs_1'!$B3405)</f>
        <v>901</v>
      </c>
      <c r="F3405" s="132">
        <f t="shared" si="106"/>
        <v>0.13035300925925927</v>
      </c>
      <c r="G3405" s="108">
        <f t="shared" si="107"/>
        <v>43739</v>
      </c>
    </row>
    <row r="3406" spans="1:7" x14ac:dyDescent="0.35">
      <c r="A3406" s="72" t="s">
        <v>798</v>
      </c>
      <c r="B3406" s="72" t="s">
        <v>799</v>
      </c>
      <c r="C3406" s="72" t="s">
        <v>1096</v>
      </c>
      <c r="D3406" s="72">
        <f>SUMIFS('Comm_vacancy-LA_data'!E:E,'Comm_vacancy-LA_data'!$D:$D,'Comm_vacancy-inputs_1'!$C3406,'Comm_vacancy-LA_data'!$B:$B,'Comm_vacancy-inputs_1'!$B3406)</f>
        <v>6898</v>
      </c>
      <c r="E3406" s="72">
        <f>SUMIFS('Comm_vacancy-LA_data'!F:F,'Comm_vacancy-LA_data'!$D:$D,'Comm_vacancy-inputs_1'!$C3406,'Comm_vacancy-LA_data'!$B:$B,'Comm_vacancy-inputs_1'!$B3406)</f>
        <v>871</v>
      </c>
      <c r="F3406" s="132">
        <f t="shared" si="106"/>
        <v>0.12626848361844012</v>
      </c>
      <c r="G3406" s="108">
        <f t="shared" si="107"/>
        <v>43647</v>
      </c>
    </row>
    <row r="3407" spans="1:7" x14ac:dyDescent="0.35">
      <c r="A3407" s="72" t="s">
        <v>798</v>
      </c>
      <c r="B3407" s="72" t="s">
        <v>799</v>
      </c>
      <c r="C3407" s="72" t="s">
        <v>1097</v>
      </c>
      <c r="D3407" s="72">
        <f>SUMIFS('Comm_vacancy-LA_data'!E:E,'Comm_vacancy-LA_data'!$D:$D,'Comm_vacancy-inputs_1'!$C3407,'Comm_vacancy-LA_data'!$B:$B,'Comm_vacancy-inputs_1'!$B3407)</f>
        <v>6905</v>
      </c>
      <c r="E3407" s="72">
        <f>SUMIFS('Comm_vacancy-LA_data'!F:F,'Comm_vacancy-LA_data'!$D:$D,'Comm_vacancy-inputs_1'!$C3407,'Comm_vacancy-LA_data'!$B:$B,'Comm_vacancy-inputs_1'!$B3407)</f>
        <v>803</v>
      </c>
      <c r="F3407" s="132">
        <f t="shared" si="106"/>
        <v>0.1162925416364953</v>
      </c>
      <c r="G3407" s="108">
        <f t="shared" si="107"/>
        <v>43556</v>
      </c>
    </row>
    <row r="3408" spans="1:7" x14ac:dyDescent="0.35">
      <c r="A3408" s="72" t="s">
        <v>798</v>
      </c>
      <c r="B3408" s="72" t="s">
        <v>799</v>
      </c>
      <c r="C3408" s="72" t="s">
        <v>1098</v>
      </c>
      <c r="D3408" s="72">
        <f>SUMIFS('Comm_vacancy-LA_data'!E:E,'Comm_vacancy-LA_data'!$D:$D,'Comm_vacancy-inputs_1'!$C3408,'Comm_vacancy-LA_data'!$B:$B,'Comm_vacancy-inputs_1'!$B3408)</f>
        <v>6880</v>
      </c>
      <c r="E3408" s="72">
        <f>SUMIFS('Comm_vacancy-LA_data'!F:F,'Comm_vacancy-LA_data'!$D:$D,'Comm_vacancy-inputs_1'!$C3408,'Comm_vacancy-LA_data'!$B:$B,'Comm_vacancy-inputs_1'!$B3408)</f>
        <v>815</v>
      </c>
      <c r="F3408" s="132">
        <f t="shared" si="106"/>
        <v>0.1184593023255814</v>
      </c>
      <c r="G3408" s="108">
        <f t="shared" si="107"/>
        <v>43466</v>
      </c>
    </row>
    <row r="3409" spans="1:7" x14ac:dyDescent="0.35">
      <c r="A3409" s="72" t="s">
        <v>798</v>
      </c>
      <c r="B3409" s="72" t="s">
        <v>799</v>
      </c>
      <c r="C3409" s="72" t="s">
        <v>1099</v>
      </c>
      <c r="D3409" s="72">
        <f>SUMIFS('Comm_vacancy-LA_data'!E:E,'Comm_vacancy-LA_data'!$D:$D,'Comm_vacancy-inputs_1'!$C3409,'Comm_vacancy-LA_data'!$B:$B,'Comm_vacancy-inputs_1'!$B3409)</f>
        <v>7475</v>
      </c>
      <c r="E3409" s="72">
        <f>SUMIFS('Comm_vacancy-LA_data'!F:F,'Comm_vacancy-LA_data'!$D:$D,'Comm_vacancy-inputs_1'!$C3409,'Comm_vacancy-LA_data'!$B:$B,'Comm_vacancy-inputs_1'!$B3409)</f>
        <v>1036</v>
      </c>
      <c r="F3409" s="132">
        <f t="shared" si="106"/>
        <v>0.13859531772575251</v>
      </c>
      <c r="G3409" s="108">
        <f t="shared" si="107"/>
        <v>43374</v>
      </c>
    </row>
    <row r="3410" spans="1:7" x14ac:dyDescent="0.35">
      <c r="A3410" s="72" t="s">
        <v>800</v>
      </c>
      <c r="B3410" s="72" t="s">
        <v>801</v>
      </c>
      <c r="C3410" s="72" t="s">
        <v>1088</v>
      </c>
      <c r="D3410" s="72">
        <f>SUMIFS('Comm_vacancy-LA_data'!E:E,'Comm_vacancy-LA_data'!$D:$D,'Comm_vacancy-inputs_1'!$C3410,'Comm_vacancy-LA_data'!$B:$B,'Comm_vacancy-inputs_1'!$B3410)</f>
        <v>2343</v>
      </c>
      <c r="E3410" s="72">
        <f>SUMIFS('Comm_vacancy-LA_data'!F:F,'Comm_vacancy-LA_data'!$D:$D,'Comm_vacancy-inputs_1'!$C3410,'Comm_vacancy-LA_data'!$B:$B,'Comm_vacancy-inputs_1'!$B3410)</f>
        <v>248</v>
      </c>
      <c r="F3410" s="132">
        <f t="shared" si="106"/>
        <v>0.10584720443875373</v>
      </c>
      <c r="G3410" s="108">
        <f t="shared" si="107"/>
        <v>44378</v>
      </c>
    </row>
    <row r="3411" spans="1:7" x14ac:dyDescent="0.35">
      <c r="A3411" s="72" t="s">
        <v>800</v>
      </c>
      <c r="B3411" s="72" t="s">
        <v>801</v>
      </c>
      <c r="C3411" s="72" t="s">
        <v>1089</v>
      </c>
      <c r="D3411" s="72">
        <f>SUMIFS('Comm_vacancy-LA_data'!E:E,'Comm_vacancy-LA_data'!$D:$D,'Comm_vacancy-inputs_1'!$C3411,'Comm_vacancy-LA_data'!$B:$B,'Comm_vacancy-inputs_1'!$B3411)</f>
        <v>2336</v>
      </c>
      <c r="E3411" s="72">
        <f>SUMIFS('Comm_vacancy-LA_data'!F:F,'Comm_vacancy-LA_data'!$D:$D,'Comm_vacancy-inputs_1'!$C3411,'Comm_vacancy-LA_data'!$B:$B,'Comm_vacancy-inputs_1'!$B3411)</f>
        <v>237</v>
      </c>
      <c r="F3411" s="132">
        <f t="shared" si="106"/>
        <v>0.1014554794520548</v>
      </c>
      <c r="G3411" s="108">
        <f t="shared" si="107"/>
        <v>44287</v>
      </c>
    </row>
    <row r="3412" spans="1:7" x14ac:dyDescent="0.35">
      <c r="A3412" s="72" t="s">
        <v>800</v>
      </c>
      <c r="B3412" s="72" t="s">
        <v>801</v>
      </c>
      <c r="C3412" s="72" t="s">
        <v>1090</v>
      </c>
      <c r="D3412" s="72">
        <f>SUMIFS('Comm_vacancy-LA_data'!E:E,'Comm_vacancy-LA_data'!$D:$D,'Comm_vacancy-inputs_1'!$C3412,'Comm_vacancy-LA_data'!$B:$B,'Comm_vacancy-inputs_1'!$B3412)</f>
        <v>2338</v>
      </c>
      <c r="E3412" s="72">
        <f>SUMIFS('Comm_vacancy-LA_data'!F:F,'Comm_vacancy-LA_data'!$D:$D,'Comm_vacancy-inputs_1'!$C3412,'Comm_vacancy-LA_data'!$B:$B,'Comm_vacancy-inputs_1'!$B3412)</f>
        <v>243</v>
      </c>
      <c r="F3412" s="132">
        <f t="shared" si="106"/>
        <v>0.10393498716852011</v>
      </c>
      <c r="G3412" s="108">
        <f t="shared" si="107"/>
        <v>44197</v>
      </c>
    </row>
    <row r="3413" spans="1:7" x14ac:dyDescent="0.35">
      <c r="A3413" s="72" t="s">
        <v>800</v>
      </c>
      <c r="B3413" s="72" t="s">
        <v>801</v>
      </c>
      <c r="C3413" s="72" t="s">
        <v>1091</v>
      </c>
      <c r="D3413" s="72">
        <f>SUMIFS('Comm_vacancy-LA_data'!E:E,'Comm_vacancy-LA_data'!$D:$D,'Comm_vacancy-inputs_1'!$C3413,'Comm_vacancy-LA_data'!$B:$B,'Comm_vacancy-inputs_1'!$B3413)</f>
        <v>2338</v>
      </c>
      <c r="E3413" s="72">
        <f>SUMIFS('Comm_vacancy-LA_data'!F:F,'Comm_vacancy-LA_data'!$D:$D,'Comm_vacancy-inputs_1'!$C3413,'Comm_vacancy-LA_data'!$B:$B,'Comm_vacancy-inputs_1'!$B3413)</f>
        <v>220</v>
      </c>
      <c r="F3413" s="132">
        <f t="shared" si="106"/>
        <v>9.4097519247219846E-2</v>
      </c>
      <c r="G3413" s="108">
        <f t="shared" si="107"/>
        <v>44105</v>
      </c>
    </row>
    <row r="3414" spans="1:7" x14ac:dyDescent="0.35">
      <c r="A3414" s="72" t="s">
        <v>800</v>
      </c>
      <c r="B3414" s="72" t="s">
        <v>801</v>
      </c>
      <c r="C3414" s="72" t="s">
        <v>1092</v>
      </c>
      <c r="D3414" s="72">
        <f>SUMIFS('Comm_vacancy-LA_data'!E:E,'Comm_vacancy-LA_data'!$D:$D,'Comm_vacancy-inputs_1'!$C3414,'Comm_vacancy-LA_data'!$B:$B,'Comm_vacancy-inputs_1'!$B3414)</f>
        <v>2309</v>
      </c>
      <c r="E3414" s="72">
        <f>SUMIFS('Comm_vacancy-LA_data'!F:F,'Comm_vacancy-LA_data'!$D:$D,'Comm_vacancy-inputs_1'!$C3414,'Comm_vacancy-LA_data'!$B:$B,'Comm_vacancy-inputs_1'!$B3414)</f>
        <v>218</v>
      </c>
      <c r="F3414" s="132">
        <f t="shared" si="106"/>
        <v>9.441316587267215E-2</v>
      </c>
      <c r="G3414" s="108">
        <f t="shared" si="107"/>
        <v>44013</v>
      </c>
    </row>
    <row r="3415" spans="1:7" x14ac:dyDescent="0.35">
      <c r="A3415" s="72" t="s">
        <v>800</v>
      </c>
      <c r="B3415" s="72" t="s">
        <v>801</v>
      </c>
      <c r="C3415" s="72" t="s">
        <v>1093</v>
      </c>
      <c r="D3415" s="72">
        <f>SUMIFS('Comm_vacancy-LA_data'!E:E,'Comm_vacancy-LA_data'!$D:$D,'Comm_vacancy-inputs_1'!$C3415,'Comm_vacancy-LA_data'!$B:$B,'Comm_vacancy-inputs_1'!$B3415)</f>
        <v>2304</v>
      </c>
      <c r="E3415" s="72">
        <f>SUMIFS('Comm_vacancy-LA_data'!F:F,'Comm_vacancy-LA_data'!$D:$D,'Comm_vacancy-inputs_1'!$C3415,'Comm_vacancy-LA_data'!$B:$B,'Comm_vacancy-inputs_1'!$B3415)</f>
        <v>213</v>
      </c>
      <c r="F3415" s="132">
        <f t="shared" si="106"/>
        <v>9.2447916666666671E-2</v>
      </c>
      <c r="G3415" s="108">
        <f t="shared" si="107"/>
        <v>43922</v>
      </c>
    </row>
    <row r="3416" spans="1:7" x14ac:dyDescent="0.35">
      <c r="A3416" s="72" t="s">
        <v>800</v>
      </c>
      <c r="B3416" s="72" t="s">
        <v>801</v>
      </c>
      <c r="C3416" s="72" t="s">
        <v>1094</v>
      </c>
      <c r="D3416" s="72">
        <f>SUMIFS('Comm_vacancy-LA_data'!E:E,'Comm_vacancy-LA_data'!$D:$D,'Comm_vacancy-inputs_1'!$C3416,'Comm_vacancy-LA_data'!$B:$B,'Comm_vacancy-inputs_1'!$B3416)</f>
        <v>2258</v>
      </c>
      <c r="E3416" s="72">
        <f>SUMIFS('Comm_vacancy-LA_data'!F:F,'Comm_vacancy-LA_data'!$D:$D,'Comm_vacancy-inputs_1'!$C3416,'Comm_vacancy-LA_data'!$B:$B,'Comm_vacancy-inputs_1'!$B3416)</f>
        <v>206</v>
      </c>
      <c r="F3416" s="132">
        <f t="shared" si="106"/>
        <v>9.12311780336581E-2</v>
      </c>
      <c r="G3416" s="108">
        <f t="shared" si="107"/>
        <v>43831</v>
      </c>
    </row>
    <row r="3417" spans="1:7" x14ac:dyDescent="0.35">
      <c r="A3417" s="72" t="s">
        <v>800</v>
      </c>
      <c r="B3417" s="72" t="s">
        <v>801</v>
      </c>
      <c r="C3417" s="72" t="s">
        <v>1095</v>
      </c>
      <c r="D3417" s="72">
        <f>SUMIFS('Comm_vacancy-LA_data'!E:E,'Comm_vacancy-LA_data'!$D:$D,'Comm_vacancy-inputs_1'!$C3417,'Comm_vacancy-LA_data'!$B:$B,'Comm_vacancy-inputs_1'!$B3417)</f>
        <v>2261</v>
      </c>
      <c r="E3417" s="72">
        <f>SUMIFS('Comm_vacancy-LA_data'!F:F,'Comm_vacancy-LA_data'!$D:$D,'Comm_vacancy-inputs_1'!$C3417,'Comm_vacancy-LA_data'!$B:$B,'Comm_vacancy-inputs_1'!$B3417)</f>
        <v>202</v>
      </c>
      <c r="F3417" s="132">
        <f t="shared" si="106"/>
        <v>8.9340999557717821E-2</v>
      </c>
      <c r="G3417" s="108">
        <f t="shared" si="107"/>
        <v>43739</v>
      </c>
    </row>
    <row r="3418" spans="1:7" x14ac:dyDescent="0.35">
      <c r="A3418" s="72" t="s">
        <v>800</v>
      </c>
      <c r="B3418" s="72" t="s">
        <v>801</v>
      </c>
      <c r="C3418" s="72" t="s">
        <v>1096</v>
      </c>
      <c r="D3418" s="72">
        <f>SUMIFS('Comm_vacancy-LA_data'!E:E,'Comm_vacancy-LA_data'!$D:$D,'Comm_vacancy-inputs_1'!$C3418,'Comm_vacancy-LA_data'!$B:$B,'Comm_vacancy-inputs_1'!$B3418)</f>
        <v>2243</v>
      </c>
      <c r="E3418" s="72">
        <f>SUMIFS('Comm_vacancy-LA_data'!F:F,'Comm_vacancy-LA_data'!$D:$D,'Comm_vacancy-inputs_1'!$C3418,'Comm_vacancy-LA_data'!$B:$B,'Comm_vacancy-inputs_1'!$B3418)</f>
        <v>212</v>
      </c>
      <c r="F3418" s="132">
        <f t="shared" si="106"/>
        <v>9.4516272848863131E-2</v>
      </c>
      <c r="G3418" s="108">
        <f t="shared" si="107"/>
        <v>43647</v>
      </c>
    </row>
    <row r="3419" spans="1:7" x14ac:dyDescent="0.35">
      <c r="A3419" s="72" t="s">
        <v>800</v>
      </c>
      <c r="B3419" s="72" t="s">
        <v>801</v>
      </c>
      <c r="C3419" s="72" t="s">
        <v>1097</v>
      </c>
      <c r="D3419" s="72">
        <f>SUMIFS('Comm_vacancy-LA_data'!E:E,'Comm_vacancy-LA_data'!$D:$D,'Comm_vacancy-inputs_1'!$C3419,'Comm_vacancy-LA_data'!$B:$B,'Comm_vacancy-inputs_1'!$B3419)</f>
        <v>2243</v>
      </c>
      <c r="E3419" s="72">
        <f>SUMIFS('Comm_vacancy-LA_data'!F:F,'Comm_vacancy-LA_data'!$D:$D,'Comm_vacancy-inputs_1'!$C3419,'Comm_vacancy-LA_data'!$B:$B,'Comm_vacancy-inputs_1'!$B3419)</f>
        <v>219</v>
      </c>
      <c r="F3419" s="132">
        <f t="shared" si="106"/>
        <v>9.7637093178778417E-2</v>
      </c>
      <c r="G3419" s="108">
        <f t="shared" si="107"/>
        <v>43556</v>
      </c>
    </row>
    <row r="3420" spans="1:7" x14ac:dyDescent="0.35">
      <c r="A3420" s="72" t="s">
        <v>800</v>
      </c>
      <c r="B3420" s="72" t="s">
        <v>801</v>
      </c>
      <c r="C3420" s="72" t="s">
        <v>1098</v>
      </c>
      <c r="D3420" s="72">
        <f>SUMIFS('Comm_vacancy-LA_data'!E:E,'Comm_vacancy-LA_data'!$D:$D,'Comm_vacancy-inputs_1'!$C3420,'Comm_vacancy-LA_data'!$B:$B,'Comm_vacancy-inputs_1'!$B3420)</f>
        <v>2224</v>
      </c>
      <c r="E3420" s="72">
        <f>SUMIFS('Comm_vacancy-LA_data'!F:F,'Comm_vacancy-LA_data'!$D:$D,'Comm_vacancy-inputs_1'!$C3420,'Comm_vacancy-LA_data'!$B:$B,'Comm_vacancy-inputs_1'!$B3420)</f>
        <v>209</v>
      </c>
      <c r="F3420" s="132">
        <f t="shared" si="106"/>
        <v>9.3974820143884891E-2</v>
      </c>
      <c r="G3420" s="108">
        <f t="shared" si="107"/>
        <v>43466</v>
      </c>
    </row>
    <row r="3421" spans="1:7" x14ac:dyDescent="0.35">
      <c r="A3421" s="72" t="s">
        <v>800</v>
      </c>
      <c r="B3421" s="72" t="s">
        <v>801</v>
      </c>
      <c r="C3421" s="72" t="s">
        <v>1099</v>
      </c>
      <c r="D3421" s="72">
        <f>SUMIFS('Comm_vacancy-LA_data'!E:E,'Comm_vacancy-LA_data'!$D:$D,'Comm_vacancy-inputs_1'!$C3421,'Comm_vacancy-LA_data'!$B:$B,'Comm_vacancy-inputs_1'!$B3421)</f>
        <v>2290</v>
      </c>
      <c r="E3421" s="72">
        <f>SUMIFS('Comm_vacancy-LA_data'!F:F,'Comm_vacancy-LA_data'!$D:$D,'Comm_vacancy-inputs_1'!$C3421,'Comm_vacancy-LA_data'!$B:$B,'Comm_vacancy-inputs_1'!$B3421)</f>
        <v>218</v>
      </c>
      <c r="F3421" s="132">
        <f t="shared" si="106"/>
        <v>9.5196506550218343E-2</v>
      </c>
      <c r="G3421" s="108">
        <f t="shared" si="107"/>
        <v>43374</v>
      </c>
    </row>
    <row r="3422" spans="1:7" x14ac:dyDescent="0.35">
      <c r="A3422" s="72" t="s">
        <v>802</v>
      </c>
      <c r="B3422" s="72" t="s">
        <v>803</v>
      </c>
      <c r="C3422" s="72" t="s">
        <v>1088</v>
      </c>
      <c r="D3422" s="72">
        <f>SUMIFS('Comm_vacancy-LA_data'!E:E,'Comm_vacancy-LA_data'!$D:$D,'Comm_vacancy-inputs_1'!$C3422,'Comm_vacancy-LA_data'!$B:$B,'Comm_vacancy-inputs_1'!$B3422)</f>
        <v>3264</v>
      </c>
      <c r="E3422" s="72">
        <f>SUMIFS('Comm_vacancy-LA_data'!F:F,'Comm_vacancy-LA_data'!$D:$D,'Comm_vacancy-inputs_1'!$C3422,'Comm_vacancy-LA_data'!$B:$B,'Comm_vacancy-inputs_1'!$B3422)</f>
        <v>287</v>
      </c>
      <c r="F3422" s="132">
        <f t="shared" si="106"/>
        <v>8.7928921568627458E-2</v>
      </c>
      <c r="G3422" s="108">
        <f t="shared" si="107"/>
        <v>44378</v>
      </c>
    </row>
    <row r="3423" spans="1:7" x14ac:dyDescent="0.35">
      <c r="A3423" s="72" t="s">
        <v>802</v>
      </c>
      <c r="B3423" s="72" t="s">
        <v>803</v>
      </c>
      <c r="C3423" s="72" t="s">
        <v>1089</v>
      </c>
      <c r="D3423" s="72">
        <f>SUMIFS('Comm_vacancy-LA_data'!E:E,'Comm_vacancy-LA_data'!$D:$D,'Comm_vacancy-inputs_1'!$C3423,'Comm_vacancy-LA_data'!$B:$B,'Comm_vacancy-inputs_1'!$B3423)</f>
        <v>3266</v>
      </c>
      <c r="E3423" s="72">
        <f>SUMIFS('Comm_vacancy-LA_data'!F:F,'Comm_vacancy-LA_data'!$D:$D,'Comm_vacancy-inputs_1'!$C3423,'Comm_vacancy-LA_data'!$B:$B,'Comm_vacancy-inputs_1'!$B3423)</f>
        <v>274</v>
      </c>
      <c r="F3423" s="132">
        <f t="shared" si="106"/>
        <v>8.3894672382118798E-2</v>
      </c>
      <c r="G3423" s="108">
        <f t="shared" si="107"/>
        <v>44287</v>
      </c>
    </row>
    <row r="3424" spans="1:7" x14ac:dyDescent="0.35">
      <c r="A3424" s="72" t="s">
        <v>802</v>
      </c>
      <c r="B3424" s="72" t="s">
        <v>803</v>
      </c>
      <c r="C3424" s="72" t="s">
        <v>1090</v>
      </c>
      <c r="D3424" s="72">
        <f>SUMIFS('Comm_vacancy-LA_data'!E:E,'Comm_vacancy-LA_data'!$D:$D,'Comm_vacancy-inputs_1'!$C3424,'Comm_vacancy-LA_data'!$B:$B,'Comm_vacancy-inputs_1'!$B3424)</f>
        <v>3268</v>
      </c>
      <c r="E3424" s="72">
        <f>SUMIFS('Comm_vacancy-LA_data'!F:F,'Comm_vacancy-LA_data'!$D:$D,'Comm_vacancy-inputs_1'!$C3424,'Comm_vacancy-LA_data'!$B:$B,'Comm_vacancy-inputs_1'!$B3424)</f>
        <v>268</v>
      </c>
      <c r="F3424" s="132">
        <f t="shared" si="106"/>
        <v>8.2007343941248464E-2</v>
      </c>
      <c r="G3424" s="108">
        <f t="shared" si="107"/>
        <v>44197</v>
      </c>
    </row>
    <row r="3425" spans="1:7" x14ac:dyDescent="0.35">
      <c r="A3425" s="72" t="s">
        <v>802</v>
      </c>
      <c r="B3425" s="72" t="s">
        <v>803</v>
      </c>
      <c r="C3425" s="72" t="s">
        <v>1091</v>
      </c>
      <c r="D3425" s="72">
        <f>SUMIFS('Comm_vacancy-LA_data'!E:E,'Comm_vacancy-LA_data'!$D:$D,'Comm_vacancy-inputs_1'!$C3425,'Comm_vacancy-LA_data'!$B:$B,'Comm_vacancy-inputs_1'!$B3425)</f>
        <v>3260</v>
      </c>
      <c r="E3425" s="72">
        <f>SUMIFS('Comm_vacancy-LA_data'!F:F,'Comm_vacancy-LA_data'!$D:$D,'Comm_vacancy-inputs_1'!$C3425,'Comm_vacancy-LA_data'!$B:$B,'Comm_vacancy-inputs_1'!$B3425)</f>
        <v>246</v>
      </c>
      <c r="F3425" s="132">
        <f t="shared" si="106"/>
        <v>7.5460122699386498E-2</v>
      </c>
      <c r="G3425" s="108">
        <f t="shared" si="107"/>
        <v>44105</v>
      </c>
    </row>
    <row r="3426" spans="1:7" x14ac:dyDescent="0.35">
      <c r="A3426" s="72" t="s">
        <v>802</v>
      </c>
      <c r="B3426" s="72" t="s">
        <v>803</v>
      </c>
      <c r="C3426" s="72" t="s">
        <v>1092</v>
      </c>
      <c r="D3426" s="72">
        <f>SUMIFS('Comm_vacancy-LA_data'!E:E,'Comm_vacancy-LA_data'!$D:$D,'Comm_vacancy-inputs_1'!$C3426,'Comm_vacancy-LA_data'!$B:$B,'Comm_vacancy-inputs_1'!$B3426)</f>
        <v>3272</v>
      </c>
      <c r="E3426" s="72">
        <f>SUMIFS('Comm_vacancy-LA_data'!F:F,'Comm_vacancy-LA_data'!$D:$D,'Comm_vacancy-inputs_1'!$C3426,'Comm_vacancy-LA_data'!$B:$B,'Comm_vacancy-inputs_1'!$B3426)</f>
        <v>283</v>
      </c>
      <c r="F3426" s="132">
        <f t="shared" si="106"/>
        <v>8.6491442542787289E-2</v>
      </c>
      <c r="G3426" s="108">
        <f t="shared" si="107"/>
        <v>44013</v>
      </c>
    </row>
    <row r="3427" spans="1:7" x14ac:dyDescent="0.35">
      <c r="A3427" s="72" t="s">
        <v>802</v>
      </c>
      <c r="B3427" s="72" t="s">
        <v>803</v>
      </c>
      <c r="C3427" s="72" t="s">
        <v>1093</v>
      </c>
      <c r="D3427" s="72">
        <f>SUMIFS('Comm_vacancy-LA_data'!E:E,'Comm_vacancy-LA_data'!$D:$D,'Comm_vacancy-inputs_1'!$C3427,'Comm_vacancy-LA_data'!$B:$B,'Comm_vacancy-inputs_1'!$B3427)</f>
        <v>3270</v>
      </c>
      <c r="E3427" s="72">
        <f>SUMIFS('Comm_vacancy-LA_data'!F:F,'Comm_vacancy-LA_data'!$D:$D,'Comm_vacancy-inputs_1'!$C3427,'Comm_vacancy-LA_data'!$B:$B,'Comm_vacancy-inputs_1'!$B3427)</f>
        <v>278</v>
      </c>
      <c r="F3427" s="132">
        <f t="shared" si="106"/>
        <v>8.5015290519877676E-2</v>
      </c>
      <c r="G3427" s="108">
        <f t="shared" si="107"/>
        <v>43922</v>
      </c>
    </row>
    <row r="3428" spans="1:7" x14ac:dyDescent="0.35">
      <c r="A3428" s="72" t="s">
        <v>802</v>
      </c>
      <c r="B3428" s="72" t="s">
        <v>803</v>
      </c>
      <c r="C3428" s="72" t="s">
        <v>1094</v>
      </c>
      <c r="D3428" s="72">
        <f>SUMIFS('Comm_vacancy-LA_data'!E:E,'Comm_vacancy-LA_data'!$D:$D,'Comm_vacancy-inputs_1'!$C3428,'Comm_vacancy-LA_data'!$B:$B,'Comm_vacancy-inputs_1'!$B3428)</f>
        <v>3274</v>
      </c>
      <c r="E3428" s="72">
        <f>SUMIFS('Comm_vacancy-LA_data'!F:F,'Comm_vacancy-LA_data'!$D:$D,'Comm_vacancy-inputs_1'!$C3428,'Comm_vacancy-LA_data'!$B:$B,'Comm_vacancy-inputs_1'!$B3428)</f>
        <v>270</v>
      </c>
      <c r="F3428" s="132">
        <f t="shared" si="106"/>
        <v>8.2467929138668294E-2</v>
      </c>
      <c r="G3428" s="108">
        <f t="shared" si="107"/>
        <v>43831</v>
      </c>
    </row>
    <row r="3429" spans="1:7" x14ac:dyDescent="0.35">
      <c r="A3429" s="72" t="s">
        <v>802</v>
      </c>
      <c r="B3429" s="72" t="s">
        <v>803</v>
      </c>
      <c r="C3429" s="72" t="s">
        <v>1095</v>
      </c>
      <c r="D3429" s="72">
        <f>SUMIFS('Comm_vacancy-LA_data'!E:E,'Comm_vacancy-LA_data'!$D:$D,'Comm_vacancy-inputs_1'!$C3429,'Comm_vacancy-LA_data'!$B:$B,'Comm_vacancy-inputs_1'!$B3429)</f>
        <v>3306</v>
      </c>
      <c r="E3429" s="72">
        <f>SUMIFS('Comm_vacancy-LA_data'!F:F,'Comm_vacancy-LA_data'!$D:$D,'Comm_vacancy-inputs_1'!$C3429,'Comm_vacancy-LA_data'!$B:$B,'Comm_vacancy-inputs_1'!$B3429)</f>
        <v>267</v>
      </c>
      <c r="F3429" s="132">
        <f t="shared" si="106"/>
        <v>8.0762250453720513E-2</v>
      </c>
      <c r="G3429" s="108">
        <f t="shared" si="107"/>
        <v>43739</v>
      </c>
    </row>
    <row r="3430" spans="1:7" x14ac:dyDescent="0.35">
      <c r="A3430" s="72" t="s">
        <v>802</v>
      </c>
      <c r="B3430" s="72" t="s">
        <v>803</v>
      </c>
      <c r="C3430" s="72" t="s">
        <v>1096</v>
      </c>
      <c r="D3430" s="72">
        <f>SUMIFS('Comm_vacancy-LA_data'!E:E,'Comm_vacancy-LA_data'!$D:$D,'Comm_vacancy-inputs_1'!$C3430,'Comm_vacancy-LA_data'!$B:$B,'Comm_vacancy-inputs_1'!$B3430)</f>
        <v>3263</v>
      </c>
      <c r="E3430" s="72">
        <f>SUMIFS('Comm_vacancy-LA_data'!F:F,'Comm_vacancy-LA_data'!$D:$D,'Comm_vacancy-inputs_1'!$C3430,'Comm_vacancy-LA_data'!$B:$B,'Comm_vacancy-inputs_1'!$B3430)</f>
        <v>255</v>
      </c>
      <c r="F3430" s="132">
        <f t="shared" si="106"/>
        <v>7.8148942690775366E-2</v>
      </c>
      <c r="G3430" s="108">
        <f t="shared" si="107"/>
        <v>43647</v>
      </c>
    </row>
    <row r="3431" spans="1:7" x14ac:dyDescent="0.35">
      <c r="A3431" s="72" t="s">
        <v>802</v>
      </c>
      <c r="B3431" s="72" t="s">
        <v>803</v>
      </c>
      <c r="C3431" s="72" t="s">
        <v>1097</v>
      </c>
      <c r="D3431" s="72">
        <f>SUMIFS('Comm_vacancy-LA_data'!E:E,'Comm_vacancy-LA_data'!$D:$D,'Comm_vacancy-inputs_1'!$C3431,'Comm_vacancy-LA_data'!$B:$B,'Comm_vacancy-inputs_1'!$B3431)</f>
        <v>3263</v>
      </c>
      <c r="E3431" s="72">
        <f>SUMIFS('Comm_vacancy-LA_data'!F:F,'Comm_vacancy-LA_data'!$D:$D,'Comm_vacancy-inputs_1'!$C3431,'Comm_vacancy-LA_data'!$B:$B,'Comm_vacancy-inputs_1'!$B3431)</f>
        <v>256</v>
      </c>
      <c r="F3431" s="132">
        <f t="shared" si="106"/>
        <v>7.8455409132699966E-2</v>
      </c>
      <c r="G3431" s="108">
        <f t="shared" si="107"/>
        <v>43556</v>
      </c>
    </row>
    <row r="3432" spans="1:7" x14ac:dyDescent="0.35">
      <c r="A3432" s="72" t="s">
        <v>802</v>
      </c>
      <c r="B3432" s="72" t="s">
        <v>803</v>
      </c>
      <c r="C3432" s="72" t="s">
        <v>1098</v>
      </c>
      <c r="D3432" s="72">
        <f>SUMIFS('Comm_vacancy-LA_data'!E:E,'Comm_vacancy-LA_data'!$D:$D,'Comm_vacancy-inputs_1'!$C3432,'Comm_vacancy-LA_data'!$B:$B,'Comm_vacancy-inputs_1'!$B3432)</f>
        <v>3224</v>
      </c>
      <c r="E3432" s="72">
        <f>SUMIFS('Comm_vacancy-LA_data'!F:F,'Comm_vacancy-LA_data'!$D:$D,'Comm_vacancy-inputs_1'!$C3432,'Comm_vacancy-LA_data'!$B:$B,'Comm_vacancy-inputs_1'!$B3432)</f>
        <v>280</v>
      </c>
      <c r="F3432" s="132">
        <f t="shared" si="106"/>
        <v>8.6848635235732011E-2</v>
      </c>
      <c r="G3432" s="108">
        <f t="shared" si="107"/>
        <v>43466</v>
      </c>
    </row>
    <row r="3433" spans="1:7" x14ac:dyDescent="0.35">
      <c r="A3433" s="72" t="s">
        <v>802</v>
      </c>
      <c r="B3433" s="72" t="s">
        <v>803</v>
      </c>
      <c r="C3433" s="72" t="s">
        <v>1099</v>
      </c>
      <c r="D3433" s="72">
        <f>SUMIFS('Comm_vacancy-LA_data'!E:E,'Comm_vacancy-LA_data'!$D:$D,'Comm_vacancy-inputs_1'!$C3433,'Comm_vacancy-LA_data'!$B:$B,'Comm_vacancy-inputs_1'!$B3433)</f>
        <v>3319</v>
      </c>
      <c r="E3433" s="72">
        <f>SUMIFS('Comm_vacancy-LA_data'!F:F,'Comm_vacancy-LA_data'!$D:$D,'Comm_vacancy-inputs_1'!$C3433,'Comm_vacancy-LA_data'!$B:$B,'Comm_vacancy-inputs_1'!$B3433)</f>
        <v>258</v>
      </c>
      <c r="F3433" s="132">
        <f t="shared" si="106"/>
        <v>7.7734257306417601E-2</v>
      </c>
      <c r="G3433" s="108">
        <f t="shared" si="107"/>
        <v>43374</v>
      </c>
    </row>
    <row r="3434" spans="1:7" x14ac:dyDescent="0.35">
      <c r="A3434" s="72" t="s">
        <v>804</v>
      </c>
      <c r="B3434" s="72" t="s">
        <v>805</v>
      </c>
      <c r="C3434" s="72" t="s">
        <v>1088</v>
      </c>
      <c r="D3434" s="72">
        <f>SUMIFS('Comm_vacancy-LA_data'!E:E,'Comm_vacancy-LA_data'!$D:$D,'Comm_vacancy-inputs_1'!$C3434,'Comm_vacancy-LA_data'!$B:$B,'Comm_vacancy-inputs_1'!$B3434)</f>
        <v>3907</v>
      </c>
      <c r="E3434" s="72">
        <f>SUMIFS('Comm_vacancy-LA_data'!F:F,'Comm_vacancy-LA_data'!$D:$D,'Comm_vacancy-inputs_1'!$C3434,'Comm_vacancy-LA_data'!$B:$B,'Comm_vacancy-inputs_1'!$B3434)</f>
        <v>331</v>
      </c>
      <c r="F3434" s="132">
        <f t="shared" si="106"/>
        <v>8.4719733811108269E-2</v>
      </c>
      <c r="G3434" s="108">
        <f t="shared" si="107"/>
        <v>44378</v>
      </c>
    </row>
    <row r="3435" spans="1:7" x14ac:dyDescent="0.35">
      <c r="A3435" s="72" t="s">
        <v>804</v>
      </c>
      <c r="B3435" s="72" t="s">
        <v>805</v>
      </c>
      <c r="C3435" s="72" t="s">
        <v>1089</v>
      </c>
      <c r="D3435" s="72">
        <f>SUMIFS('Comm_vacancy-LA_data'!E:E,'Comm_vacancy-LA_data'!$D:$D,'Comm_vacancy-inputs_1'!$C3435,'Comm_vacancy-LA_data'!$B:$B,'Comm_vacancy-inputs_1'!$B3435)</f>
        <v>3905</v>
      </c>
      <c r="E3435" s="72">
        <f>SUMIFS('Comm_vacancy-LA_data'!F:F,'Comm_vacancy-LA_data'!$D:$D,'Comm_vacancy-inputs_1'!$C3435,'Comm_vacancy-LA_data'!$B:$B,'Comm_vacancy-inputs_1'!$B3435)</f>
        <v>286</v>
      </c>
      <c r="F3435" s="132">
        <f t="shared" si="106"/>
        <v>7.3239436619718309E-2</v>
      </c>
      <c r="G3435" s="108">
        <f t="shared" si="107"/>
        <v>44287</v>
      </c>
    </row>
    <row r="3436" spans="1:7" x14ac:dyDescent="0.35">
      <c r="A3436" s="72" t="s">
        <v>804</v>
      </c>
      <c r="B3436" s="72" t="s">
        <v>805</v>
      </c>
      <c r="C3436" s="72" t="s">
        <v>1090</v>
      </c>
      <c r="D3436" s="72">
        <f>SUMIFS('Comm_vacancy-LA_data'!E:E,'Comm_vacancy-LA_data'!$D:$D,'Comm_vacancy-inputs_1'!$C3436,'Comm_vacancy-LA_data'!$B:$B,'Comm_vacancy-inputs_1'!$B3436)</f>
        <v>3916</v>
      </c>
      <c r="E3436" s="72">
        <f>SUMIFS('Comm_vacancy-LA_data'!F:F,'Comm_vacancy-LA_data'!$D:$D,'Comm_vacancy-inputs_1'!$C3436,'Comm_vacancy-LA_data'!$B:$B,'Comm_vacancy-inputs_1'!$B3436)</f>
        <v>378</v>
      </c>
      <c r="F3436" s="132">
        <f t="shared" si="106"/>
        <v>9.6527068437180799E-2</v>
      </c>
      <c r="G3436" s="108">
        <f t="shared" si="107"/>
        <v>44197</v>
      </c>
    </row>
    <row r="3437" spans="1:7" x14ac:dyDescent="0.35">
      <c r="A3437" s="72" t="s">
        <v>804</v>
      </c>
      <c r="B3437" s="72" t="s">
        <v>805</v>
      </c>
      <c r="C3437" s="72" t="s">
        <v>1091</v>
      </c>
      <c r="D3437" s="72">
        <f>SUMIFS('Comm_vacancy-LA_data'!E:E,'Comm_vacancy-LA_data'!$D:$D,'Comm_vacancy-inputs_1'!$C3437,'Comm_vacancy-LA_data'!$B:$B,'Comm_vacancy-inputs_1'!$B3437)</f>
        <v>3882</v>
      </c>
      <c r="E3437" s="72">
        <f>SUMIFS('Comm_vacancy-LA_data'!F:F,'Comm_vacancy-LA_data'!$D:$D,'Comm_vacancy-inputs_1'!$C3437,'Comm_vacancy-LA_data'!$B:$B,'Comm_vacancy-inputs_1'!$B3437)</f>
        <v>358</v>
      </c>
      <c r="F3437" s="132">
        <f t="shared" si="106"/>
        <v>9.2220504894384339E-2</v>
      </c>
      <c r="G3437" s="108">
        <f t="shared" si="107"/>
        <v>44105</v>
      </c>
    </row>
    <row r="3438" spans="1:7" x14ac:dyDescent="0.35">
      <c r="A3438" s="72" t="s">
        <v>804</v>
      </c>
      <c r="B3438" s="72" t="s">
        <v>805</v>
      </c>
      <c r="C3438" s="72" t="s">
        <v>1092</v>
      </c>
      <c r="D3438" s="72">
        <f>SUMIFS('Comm_vacancy-LA_data'!E:E,'Comm_vacancy-LA_data'!$D:$D,'Comm_vacancy-inputs_1'!$C3438,'Comm_vacancy-LA_data'!$B:$B,'Comm_vacancy-inputs_1'!$B3438)</f>
        <v>3890</v>
      </c>
      <c r="E3438" s="72">
        <f>SUMIFS('Comm_vacancy-LA_data'!F:F,'Comm_vacancy-LA_data'!$D:$D,'Comm_vacancy-inputs_1'!$C3438,'Comm_vacancy-LA_data'!$B:$B,'Comm_vacancy-inputs_1'!$B3438)</f>
        <v>354</v>
      </c>
      <c r="F3438" s="132">
        <f t="shared" si="106"/>
        <v>9.1002570694087404E-2</v>
      </c>
      <c r="G3438" s="108">
        <f t="shared" si="107"/>
        <v>44013</v>
      </c>
    </row>
    <row r="3439" spans="1:7" x14ac:dyDescent="0.35">
      <c r="A3439" s="72" t="s">
        <v>804</v>
      </c>
      <c r="B3439" s="72" t="s">
        <v>805</v>
      </c>
      <c r="C3439" s="72" t="s">
        <v>1093</v>
      </c>
      <c r="D3439" s="72">
        <f>SUMIFS('Comm_vacancy-LA_data'!E:E,'Comm_vacancy-LA_data'!$D:$D,'Comm_vacancy-inputs_1'!$C3439,'Comm_vacancy-LA_data'!$B:$B,'Comm_vacancy-inputs_1'!$B3439)</f>
        <v>3872</v>
      </c>
      <c r="E3439" s="72">
        <f>SUMIFS('Comm_vacancy-LA_data'!F:F,'Comm_vacancy-LA_data'!$D:$D,'Comm_vacancy-inputs_1'!$C3439,'Comm_vacancy-LA_data'!$B:$B,'Comm_vacancy-inputs_1'!$B3439)</f>
        <v>351</v>
      </c>
      <c r="F3439" s="132">
        <f t="shared" si="106"/>
        <v>9.0650826446280988E-2</v>
      </c>
      <c r="G3439" s="108">
        <f t="shared" si="107"/>
        <v>43922</v>
      </c>
    </row>
    <row r="3440" spans="1:7" x14ac:dyDescent="0.35">
      <c r="A3440" s="72" t="s">
        <v>804</v>
      </c>
      <c r="B3440" s="72" t="s">
        <v>805</v>
      </c>
      <c r="C3440" s="72" t="s">
        <v>1094</v>
      </c>
      <c r="D3440" s="72">
        <f>SUMIFS('Comm_vacancy-LA_data'!E:E,'Comm_vacancy-LA_data'!$D:$D,'Comm_vacancy-inputs_1'!$C3440,'Comm_vacancy-LA_data'!$B:$B,'Comm_vacancy-inputs_1'!$B3440)</f>
        <v>3853</v>
      </c>
      <c r="E3440" s="72">
        <f>SUMIFS('Comm_vacancy-LA_data'!F:F,'Comm_vacancy-LA_data'!$D:$D,'Comm_vacancy-inputs_1'!$C3440,'Comm_vacancy-LA_data'!$B:$B,'Comm_vacancy-inputs_1'!$B3440)</f>
        <v>355</v>
      </c>
      <c r="F3440" s="132">
        <f t="shared" si="106"/>
        <v>9.2135997923695825E-2</v>
      </c>
      <c r="G3440" s="108">
        <f t="shared" si="107"/>
        <v>43831</v>
      </c>
    </row>
    <row r="3441" spans="1:7" x14ac:dyDescent="0.35">
      <c r="A3441" s="72" t="s">
        <v>804</v>
      </c>
      <c r="B3441" s="72" t="s">
        <v>805</v>
      </c>
      <c r="C3441" s="72" t="s">
        <v>1095</v>
      </c>
      <c r="D3441" s="72">
        <f>SUMIFS('Comm_vacancy-LA_data'!E:E,'Comm_vacancy-LA_data'!$D:$D,'Comm_vacancy-inputs_1'!$C3441,'Comm_vacancy-LA_data'!$B:$B,'Comm_vacancy-inputs_1'!$B3441)</f>
        <v>3839</v>
      </c>
      <c r="E3441" s="72">
        <f>SUMIFS('Comm_vacancy-LA_data'!F:F,'Comm_vacancy-LA_data'!$D:$D,'Comm_vacancy-inputs_1'!$C3441,'Comm_vacancy-LA_data'!$B:$B,'Comm_vacancy-inputs_1'!$B3441)</f>
        <v>342</v>
      </c>
      <c r="F3441" s="132">
        <f t="shared" si="106"/>
        <v>8.9085699400885648E-2</v>
      </c>
      <c r="G3441" s="108">
        <f t="shared" si="107"/>
        <v>43739</v>
      </c>
    </row>
    <row r="3442" spans="1:7" x14ac:dyDescent="0.35">
      <c r="A3442" s="72" t="s">
        <v>804</v>
      </c>
      <c r="B3442" s="72" t="s">
        <v>805</v>
      </c>
      <c r="C3442" s="72" t="s">
        <v>1096</v>
      </c>
      <c r="D3442" s="72">
        <f>SUMIFS('Comm_vacancy-LA_data'!E:E,'Comm_vacancy-LA_data'!$D:$D,'Comm_vacancy-inputs_1'!$C3442,'Comm_vacancy-LA_data'!$B:$B,'Comm_vacancy-inputs_1'!$B3442)</f>
        <v>3836</v>
      </c>
      <c r="E3442" s="72">
        <f>SUMIFS('Comm_vacancy-LA_data'!F:F,'Comm_vacancy-LA_data'!$D:$D,'Comm_vacancy-inputs_1'!$C3442,'Comm_vacancy-LA_data'!$B:$B,'Comm_vacancy-inputs_1'!$B3442)</f>
        <v>331</v>
      </c>
      <c r="F3442" s="132">
        <f t="shared" si="106"/>
        <v>8.6287799791449432E-2</v>
      </c>
      <c r="G3442" s="108">
        <f t="shared" si="107"/>
        <v>43647</v>
      </c>
    </row>
    <row r="3443" spans="1:7" x14ac:dyDescent="0.35">
      <c r="A3443" s="72" t="s">
        <v>804</v>
      </c>
      <c r="B3443" s="72" t="s">
        <v>805</v>
      </c>
      <c r="C3443" s="72" t="s">
        <v>1097</v>
      </c>
      <c r="D3443" s="72">
        <f>SUMIFS('Comm_vacancy-LA_data'!E:E,'Comm_vacancy-LA_data'!$D:$D,'Comm_vacancy-inputs_1'!$C3443,'Comm_vacancy-LA_data'!$B:$B,'Comm_vacancy-inputs_1'!$B3443)</f>
        <v>3849</v>
      </c>
      <c r="E3443" s="72">
        <f>SUMIFS('Comm_vacancy-LA_data'!F:F,'Comm_vacancy-LA_data'!$D:$D,'Comm_vacancy-inputs_1'!$C3443,'Comm_vacancy-LA_data'!$B:$B,'Comm_vacancy-inputs_1'!$B3443)</f>
        <v>323</v>
      </c>
      <c r="F3443" s="132">
        <f t="shared" si="106"/>
        <v>8.3917900753442451E-2</v>
      </c>
      <c r="G3443" s="108">
        <f t="shared" si="107"/>
        <v>43556</v>
      </c>
    </row>
    <row r="3444" spans="1:7" x14ac:dyDescent="0.35">
      <c r="A3444" s="72" t="s">
        <v>804</v>
      </c>
      <c r="B3444" s="72" t="s">
        <v>805</v>
      </c>
      <c r="C3444" s="72" t="s">
        <v>1098</v>
      </c>
      <c r="D3444" s="72">
        <f>SUMIFS('Comm_vacancy-LA_data'!E:E,'Comm_vacancy-LA_data'!$D:$D,'Comm_vacancy-inputs_1'!$C3444,'Comm_vacancy-LA_data'!$B:$B,'Comm_vacancy-inputs_1'!$B3444)</f>
        <v>3761</v>
      </c>
      <c r="E3444" s="72">
        <f>SUMIFS('Comm_vacancy-LA_data'!F:F,'Comm_vacancy-LA_data'!$D:$D,'Comm_vacancy-inputs_1'!$C3444,'Comm_vacancy-LA_data'!$B:$B,'Comm_vacancy-inputs_1'!$B3444)</f>
        <v>310</v>
      </c>
      <c r="F3444" s="132">
        <f t="shared" si="106"/>
        <v>8.2424886998138797E-2</v>
      </c>
      <c r="G3444" s="108">
        <f t="shared" si="107"/>
        <v>43466</v>
      </c>
    </row>
    <row r="3445" spans="1:7" x14ac:dyDescent="0.35">
      <c r="A3445" s="72" t="s">
        <v>804</v>
      </c>
      <c r="B3445" s="72" t="s">
        <v>805</v>
      </c>
      <c r="C3445" s="72" t="s">
        <v>1099</v>
      </c>
      <c r="D3445" s="72">
        <f>SUMIFS('Comm_vacancy-LA_data'!E:E,'Comm_vacancy-LA_data'!$D:$D,'Comm_vacancy-inputs_1'!$C3445,'Comm_vacancy-LA_data'!$B:$B,'Comm_vacancy-inputs_1'!$B3445)</f>
        <v>3990</v>
      </c>
      <c r="E3445" s="72">
        <f>SUMIFS('Comm_vacancy-LA_data'!F:F,'Comm_vacancy-LA_data'!$D:$D,'Comm_vacancy-inputs_1'!$C3445,'Comm_vacancy-LA_data'!$B:$B,'Comm_vacancy-inputs_1'!$B3445)</f>
        <v>415</v>
      </c>
      <c r="F3445" s="132">
        <f t="shared" si="106"/>
        <v>0.10401002506265664</v>
      </c>
      <c r="G3445" s="108">
        <f t="shared" si="107"/>
        <v>43374</v>
      </c>
    </row>
    <row r="3446" spans="1:7" x14ac:dyDescent="0.35">
      <c r="A3446" s="72" t="s">
        <v>806</v>
      </c>
      <c r="B3446" s="72" t="s">
        <v>807</v>
      </c>
      <c r="C3446" s="72" t="s">
        <v>1088</v>
      </c>
      <c r="D3446" s="72">
        <f>SUMIFS('Comm_vacancy-LA_data'!E:E,'Comm_vacancy-LA_data'!$D:$D,'Comm_vacancy-inputs_1'!$C3446,'Comm_vacancy-LA_data'!$B:$B,'Comm_vacancy-inputs_1'!$B3446)</f>
        <v>6999</v>
      </c>
      <c r="E3446" s="72">
        <f>SUMIFS('Comm_vacancy-LA_data'!F:F,'Comm_vacancy-LA_data'!$D:$D,'Comm_vacancy-inputs_1'!$C3446,'Comm_vacancy-LA_data'!$B:$B,'Comm_vacancy-inputs_1'!$B3446)</f>
        <v>407</v>
      </c>
      <c r="F3446" s="132">
        <f t="shared" si="106"/>
        <v>5.8151164452064578E-2</v>
      </c>
      <c r="G3446" s="108">
        <f t="shared" si="107"/>
        <v>44378</v>
      </c>
    </row>
    <row r="3447" spans="1:7" x14ac:dyDescent="0.35">
      <c r="A3447" s="72" t="s">
        <v>806</v>
      </c>
      <c r="B3447" s="72" t="s">
        <v>807</v>
      </c>
      <c r="C3447" s="72" t="s">
        <v>1089</v>
      </c>
      <c r="D3447" s="72">
        <f>SUMIFS('Comm_vacancy-LA_data'!E:E,'Comm_vacancy-LA_data'!$D:$D,'Comm_vacancy-inputs_1'!$C3447,'Comm_vacancy-LA_data'!$B:$B,'Comm_vacancy-inputs_1'!$B3447)</f>
        <v>7002</v>
      </c>
      <c r="E3447" s="72">
        <f>SUMIFS('Comm_vacancy-LA_data'!F:F,'Comm_vacancy-LA_data'!$D:$D,'Comm_vacancy-inputs_1'!$C3447,'Comm_vacancy-LA_data'!$B:$B,'Comm_vacancy-inputs_1'!$B3447)</f>
        <v>404</v>
      </c>
      <c r="F3447" s="132">
        <f t="shared" si="106"/>
        <v>5.7697800628391888E-2</v>
      </c>
      <c r="G3447" s="108">
        <f t="shared" si="107"/>
        <v>44287</v>
      </c>
    </row>
    <row r="3448" spans="1:7" x14ac:dyDescent="0.35">
      <c r="A3448" s="72" t="s">
        <v>806</v>
      </c>
      <c r="B3448" s="72" t="s">
        <v>807</v>
      </c>
      <c r="C3448" s="72" t="s">
        <v>1090</v>
      </c>
      <c r="D3448" s="72">
        <f>SUMIFS('Comm_vacancy-LA_data'!E:E,'Comm_vacancy-LA_data'!$D:$D,'Comm_vacancy-inputs_1'!$C3448,'Comm_vacancy-LA_data'!$B:$B,'Comm_vacancy-inputs_1'!$B3448)</f>
        <v>6976</v>
      </c>
      <c r="E3448" s="72">
        <f>SUMIFS('Comm_vacancy-LA_data'!F:F,'Comm_vacancy-LA_data'!$D:$D,'Comm_vacancy-inputs_1'!$C3448,'Comm_vacancy-LA_data'!$B:$B,'Comm_vacancy-inputs_1'!$B3448)</f>
        <v>404</v>
      </c>
      <c r="F3448" s="132">
        <f t="shared" si="106"/>
        <v>5.7912844036697247E-2</v>
      </c>
      <c r="G3448" s="108">
        <f t="shared" si="107"/>
        <v>44197</v>
      </c>
    </row>
    <row r="3449" spans="1:7" x14ac:dyDescent="0.35">
      <c r="A3449" s="72" t="s">
        <v>806</v>
      </c>
      <c r="B3449" s="72" t="s">
        <v>807</v>
      </c>
      <c r="C3449" s="72" t="s">
        <v>1091</v>
      </c>
      <c r="D3449" s="72">
        <f>SUMIFS('Comm_vacancy-LA_data'!E:E,'Comm_vacancy-LA_data'!$D:$D,'Comm_vacancy-inputs_1'!$C3449,'Comm_vacancy-LA_data'!$B:$B,'Comm_vacancy-inputs_1'!$B3449)</f>
        <v>6948</v>
      </c>
      <c r="E3449" s="72">
        <f>SUMIFS('Comm_vacancy-LA_data'!F:F,'Comm_vacancy-LA_data'!$D:$D,'Comm_vacancy-inputs_1'!$C3449,'Comm_vacancy-LA_data'!$B:$B,'Comm_vacancy-inputs_1'!$B3449)</f>
        <v>408</v>
      </c>
      <c r="F3449" s="132">
        <f t="shared" si="106"/>
        <v>5.8721934369602762E-2</v>
      </c>
      <c r="G3449" s="108">
        <f t="shared" si="107"/>
        <v>44105</v>
      </c>
    </row>
    <row r="3450" spans="1:7" x14ac:dyDescent="0.35">
      <c r="A3450" s="72" t="s">
        <v>806</v>
      </c>
      <c r="B3450" s="72" t="s">
        <v>807</v>
      </c>
      <c r="C3450" s="72" t="s">
        <v>1092</v>
      </c>
      <c r="D3450" s="72">
        <f>SUMIFS('Comm_vacancy-LA_data'!E:E,'Comm_vacancy-LA_data'!$D:$D,'Comm_vacancy-inputs_1'!$C3450,'Comm_vacancy-LA_data'!$B:$B,'Comm_vacancy-inputs_1'!$B3450)</f>
        <v>6936</v>
      </c>
      <c r="E3450" s="72">
        <f>SUMIFS('Comm_vacancy-LA_data'!F:F,'Comm_vacancy-LA_data'!$D:$D,'Comm_vacancy-inputs_1'!$C3450,'Comm_vacancy-LA_data'!$B:$B,'Comm_vacancy-inputs_1'!$B3450)</f>
        <v>405</v>
      </c>
      <c r="F3450" s="132">
        <f t="shared" si="106"/>
        <v>5.8391003460207612E-2</v>
      </c>
      <c r="G3450" s="108">
        <f t="shared" si="107"/>
        <v>44013</v>
      </c>
    </row>
    <row r="3451" spans="1:7" x14ac:dyDescent="0.35">
      <c r="A3451" s="72" t="s">
        <v>806</v>
      </c>
      <c r="B3451" s="72" t="s">
        <v>807</v>
      </c>
      <c r="C3451" s="72" t="s">
        <v>1093</v>
      </c>
      <c r="D3451" s="72">
        <f>SUMIFS('Comm_vacancy-LA_data'!E:E,'Comm_vacancy-LA_data'!$D:$D,'Comm_vacancy-inputs_1'!$C3451,'Comm_vacancy-LA_data'!$B:$B,'Comm_vacancy-inputs_1'!$B3451)</f>
        <v>6885</v>
      </c>
      <c r="E3451" s="72">
        <f>SUMIFS('Comm_vacancy-LA_data'!F:F,'Comm_vacancy-LA_data'!$D:$D,'Comm_vacancy-inputs_1'!$C3451,'Comm_vacancy-LA_data'!$B:$B,'Comm_vacancy-inputs_1'!$B3451)</f>
        <v>369</v>
      </c>
      <c r="F3451" s="132">
        <f t="shared" si="106"/>
        <v>5.3594771241830062E-2</v>
      </c>
      <c r="G3451" s="108">
        <f t="shared" si="107"/>
        <v>43922</v>
      </c>
    </row>
    <row r="3452" spans="1:7" x14ac:dyDescent="0.35">
      <c r="A3452" s="72" t="s">
        <v>806</v>
      </c>
      <c r="B3452" s="72" t="s">
        <v>807</v>
      </c>
      <c r="C3452" s="72" t="s">
        <v>1094</v>
      </c>
      <c r="D3452" s="72">
        <f>SUMIFS('Comm_vacancy-LA_data'!E:E,'Comm_vacancy-LA_data'!$D:$D,'Comm_vacancy-inputs_1'!$C3452,'Comm_vacancy-LA_data'!$B:$B,'Comm_vacancy-inputs_1'!$B3452)</f>
        <v>6778</v>
      </c>
      <c r="E3452" s="72">
        <f>SUMIFS('Comm_vacancy-LA_data'!F:F,'Comm_vacancy-LA_data'!$D:$D,'Comm_vacancy-inputs_1'!$C3452,'Comm_vacancy-LA_data'!$B:$B,'Comm_vacancy-inputs_1'!$B3452)</f>
        <v>404</v>
      </c>
      <c r="F3452" s="132">
        <f t="shared" si="106"/>
        <v>5.9604603127766304E-2</v>
      </c>
      <c r="G3452" s="108">
        <f t="shared" si="107"/>
        <v>43831</v>
      </c>
    </row>
    <row r="3453" spans="1:7" x14ac:dyDescent="0.35">
      <c r="A3453" s="72" t="s">
        <v>806</v>
      </c>
      <c r="B3453" s="72" t="s">
        <v>807</v>
      </c>
      <c r="C3453" s="72" t="s">
        <v>1095</v>
      </c>
      <c r="D3453" s="72">
        <f>SUMIFS('Comm_vacancy-LA_data'!E:E,'Comm_vacancy-LA_data'!$D:$D,'Comm_vacancy-inputs_1'!$C3453,'Comm_vacancy-LA_data'!$B:$B,'Comm_vacancy-inputs_1'!$B3453)</f>
        <v>6758</v>
      </c>
      <c r="E3453" s="72">
        <f>SUMIFS('Comm_vacancy-LA_data'!F:F,'Comm_vacancy-LA_data'!$D:$D,'Comm_vacancy-inputs_1'!$C3453,'Comm_vacancy-LA_data'!$B:$B,'Comm_vacancy-inputs_1'!$B3453)</f>
        <v>423</v>
      </c>
      <c r="F3453" s="132">
        <f t="shared" si="106"/>
        <v>6.2592482983131109E-2</v>
      </c>
      <c r="G3453" s="108">
        <f t="shared" si="107"/>
        <v>43739</v>
      </c>
    </row>
    <row r="3454" spans="1:7" x14ac:dyDescent="0.35">
      <c r="A3454" s="72" t="s">
        <v>806</v>
      </c>
      <c r="B3454" s="72" t="s">
        <v>807</v>
      </c>
      <c r="C3454" s="72" t="s">
        <v>1096</v>
      </c>
      <c r="D3454" s="72">
        <f>SUMIFS('Comm_vacancy-LA_data'!E:E,'Comm_vacancy-LA_data'!$D:$D,'Comm_vacancy-inputs_1'!$C3454,'Comm_vacancy-LA_data'!$B:$B,'Comm_vacancy-inputs_1'!$B3454)</f>
        <v>6791</v>
      </c>
      <c r="E3454" s="72">
        <f>SUMIFS('Comm_vacancy-LA_data'!F:F,'Comm_vacancy-LA_data'!$D:$D,'Comm_vacancy-inputs_1'!$C3454,'Comm_vacancy-LA_data'!$B:$B,'Comm_vacancy-inputs_1'!$B3454)</f>
        <v>430</v>
      </c>
      <c r="F3454" s="132">
        <f t="shared" si="106"/>
        <v>6.3319098807244886E-2</v>
      </c>
      <c r="G3454" s="108">
        <f t="shared" si="107"/>
        <v>43647</v>
      </c>
    </row>
    <row r="3455" spans="1:7" x14ac:dyDescent="0.35">
      <c r="A3455" s="72" t="s">
        <v>806</v>
      </c>
      <c r="B3455" s="72" t="s">
        <v>807</v>
      </c>
      <c r="C3455" s="72" t="s">
        <v>1097</v>
      </c>
      <c r="D3455" s="72">
        <f>SUMIFS('Comm_vacancy-LA_data'!E:E,'Comm_vacancy-LA_data'!$D:$D,'Comm_vacancy-inputs_1'!$C3455,'Comm_vacancy-LA_data'!$B:$B,'Comm_vacancy-inputs_1'!$B3455)</f>
        <v>6792</v>
      </c>
      <c r="E3455" s="72">
        <f>SUMIFS('Comm_vacancy-LA_data'!F:F,'Comm_vacancy-LA_data'!$D:$D,'Comm_vacancy-inputs_1'!$C3455,'Comm_vacancy-LA_data'!$B:$B,'Comm_vacancy-inputs_1'!$B3455)</f>
        <v>791</v>
      </c>
      <c r="F3455" s="132">
        <f t="shared" si="106"/>
        <v>0.1164605418138987</v>
      </c>
      <c r="G3455" s="108">
        <f t="shared" si="107"/>
        <v>43556</v>
      </c>
    </row>
    <row r="3456" spans="1:7" x14ac:dyDescent="0.35">
      <c r="A3456" s="72" t="s">
        <v>806</v>
      </c>
      <c r="B3456" s="72" t="s">
        <v>807</v>
      </c>
      <c r="C3456" s="72" t="s">
        <v>1098</v>
      </c>
      <c r="D3456" s="72">
        <f>SUMIFS('Comm_vacancy-LA_data'!E:E,'Comm_vacancy-LA_data'!$D:$D,'Comm_vacancy-inputs_1'!$C3456,'Comm_vacancy-LA_data'!$B:$B,'Comm_vacancy-inputs_1'!$B3456)</f>
        <v>6739</v>
      </c>
      <c r="E3456" s="72">
        <f>SUMIFS('Comm_vacancy-LA_data'!F:F,'Comm_vacancy-LA_data'!$D:$D,'Comm_vacancy-inputs_1'!$C3456,'Comm_vacancy-LA_data'!$B:$B,'Comm_vacancy-inputs_1'!$B3456)</f>
        <v>794</v>
      </c>
      <c r="F3456" s="132">
        <f t="shared" si="106"/>
        <v>0.11782163525745659</v>
      </c>
      <c r="G3456" s="108">
        <f t="shared" si="107"/>
        <v>43466</v>
      </c>
    </row>
    <row r="3457" spans="1:7" x14ac:dyDescent="0.35">
      <c r="A3457" s="72" t="s">
        <v>806</v>
      </c>
      <c r="B3457" s="72" t="s">
        <v>807</v>
      </c>
      <c r="C3457" s="72" t="s">
        <v>1099</v>
      </c>
      <c r="D3457" s="72">
        <f>SUMIFS('Comm_vacancy-LA_data'!E:E,'Comm_vacancy-LA_data'!$D:$D,'Comm_vacancy-inputs_1'!$C3457,'Comm_vacancy-LA_data'!$B:$B,'Comm_vacancy-inputs_1'!$B3457)</f>
        <v>6953</v>
      </c>
      <c r="E3457" s="72">
        <f>SUMIFS('Comm_vacancy-LA_data'!F:F,'Comm_vacancy-LA_data'!$D:$D,'Comm_vacancy-inputs_1'!$C3457,'Comm_vacancy-LA_data'!$B:$B,'Comm_vacancy-inputs_1'!$B3457)</f>
        <v>870</v>
      </c>
      <c r="F3457" s="132">
        <f t="shared" si="106"/>
        <v>0.1251258449590105</v>
      </c>
      <c r="G3457" s="108">
        <f t="shared" si="107"/>
        <v>43374</v>
      </c>
    </row>
    <row r="3458" spans="1:7" x14ac:dyDescent="0.35">
      <c r="A3458" s="72" t="s">
        <v>808</v>
      </c>
      <c r="B3458" s="72" t="s">
        <v>809</v>
      </c>
      <c r="C3458" s="72" t="s">
        <v>1088</v>
      </c>
      <c r="D3458" s="72">
        <f>SUMIFS('Comm_vacancy-LA_data'!E:E,'Comm_vacancy-LA_data'!$D:$D,'Comm_vacancy-inputs_1'!$C3458,'Comm_vacancy-LA_data'!$B:$B,'Comm_vacancy-inputs_1'!$B3458)</f>
        <v>4984</v>
      </c>
      <c r="E3458" s="72">
        <f>SUMIFS('Comm_vacancy-LA_data'!F:F,'Comm_vacancy-LA_data'!$D:$D,'Comm_vacancy-inputs_1'!$C3458,'Comm_vacancy-LA_data'!$B:$B,'Comm_vacancy-inputs_1'!$B3458)</f>
        <v>512</v>
      </c>
      <c r="F3458" s="132">
        <f t="shared" si="106"/>
        <v>0.10272873194221509</v>
      </c>
      <c r="G3458" s="108">
        <f t="shared" si="107"/>
        <v>44378</v>
      </c>
    </row>
    <row r="3459" spans="1:7" x14ac:dyDescent="0.35">
      <c r="A3459" s="72" t="s">
        <v>808</v>
      </c>
      <c r="B3459" s="72" t="s">
        <v>809</v>
      </c>
      <c r="C3459" s="72" t="s">
        <v>1089</v>
      </c>
      <c r="D3459" s="72">
        <f>SUMIFS('Comm_vacancy-LA_data'!E:E,'Comm_vacancy-LA_data'!$D:$D,'Comm_vacancy-inputs_1'!$C3459,'Comm_vacancy-LA_data'!$B:$B,'Comm_vacancy-inputs_1'!$B3459)</f>
        <v>4964</v>
      </c>
      <c r="E3459" s="72">
        <f>SUMIFS('Comm_vacancy-LA_data'!F:F,'Comm_vacancy-LA_data'!$D:$D,'Comm_vacancy-inputs_1'!$C3459,'Comm_vacancy-LA_data'!$B:$B,'Comm_vacancy-inputs_1'!$B3459)</f>
        <v>492</v>
      </c>
      <c r="F3459" s="132">
        <f t="shared" ref="F3459:F3522" si="108">IF(E3459&lt;&gt;0,E3459/D3459,"-")</f>
        <v>9.9113618049959704E-2</v>
      </c>
      <c r="G3459" s="108">
        <f t="shared" ref="G3459:G3522" si="109">DATE(LEFT(C3459,4),RIGHT(LEFT(C3459,7),2),1)</f>
        <v>44287</v>
      </c>
    </row>
    <row r="3460" spans="1:7" x14ac:dyDescent="0.35">
      <c r="A3460" s="72" t="s">
        <v>808</v>
      </c>
      <c r="B3460" s="72" t="s">
        <v>809</v>
      </c>
      <c r="C3460" s="72" t="s">
        <v>1090</v>
      </c>
      <c r="D3460" s="72">
        <f>SUMIFS('Comm_vacancy-LA_data'!E:E,'Comm_vacancy-LA_data'!$D:$D,'Comm_vacancy-inputs_1'!$C3460,'Comm_vacancy-LA_data'!$B:$B,'Comm_vacancy-inputs_1'!$B3460)</f>
        <v>4961</v>
      </c>
      <c r="E3460" s="72">
        <f>SUMIFS('Comm_vacancy-LA_data'!F:F,'Comm_vacancy-LA_data'!$D:$D,'Comm_vacancy-inputs_1'!$C3460,'Comm_vacancy-LA_data'!$B:$B,'Comm_vacancy-inputs_1'!$B3460)</f>
        <v>449</v>
      </c>
      <c r="F3460" s="132">
        <f t="shared" si="108"/>
        <v>9.0505946381777863E-2</v>
      </c>
      <c r="G3460" s="108">
        <f t="shared" si="109"/>
        <v>44197</v>
      </c>
    </row>
    <row r="3461" spans="1:7" x14ac:dyDescent="0.35">
      <c r="A3461" s="72" t="s">
        <v>808</v>
      </c>
      <c r="B3461" s="72" t="s">
        <v>809</v>
      </c>
      <c r="C3461" s="72" t="s">
        <v>1091</v>
      </c>
      <c r="D3461" s="72">
        <f>SUMIFS('Comm_vacancy-LA_data'!E:E,'Comm_vacancy-LA_data'!$D:$D,'Comm_vacancy-inputs_1'!$C3461,'Comm_vacancy-LA_data'!$B:$B,'Comm_vacancy-inputs_1'!$B3461)</f>
        <v>4954</v>
      </c>
      <c r="E3461" s="72">
        <f>SUMIFS('Comm_vacancy-LA_data'!F:F,'Comm_vacancy-LA_data'!$D:$D,'Comm_vacancy-inputs_1'!$C3461,'Comm_vacancy-LA_data'!$B:$B,'Comm_vacancy-inputs_1'!$B3461)</f>
        <v>445</v>
      </c>
      <c r="F3461" s="132">
        <f t="shared" si="108"/>
        <v>8.9826402906742028E-2</v>
      </c>
      <c r="G3461" s="108">
        <f t="shared" si="109"/>
        <v>44105</v>
      </c>
    </row>
    <row r="3462" spans="1:7" x14ac:dyDescent="0.35">
      <c r="A3462" s="72" t="s">
        <v>808</v>
      </c>
      <c r="B3462" s="72" t="s">
        <v>809</v>
      </c>
      <c r="C3462" s="72" t="s">
        <v>1092</v>
      </c>
      <c r="D3462" s="72">
        <f>SUMIFS('Comm_vacancy-LA_data'!E:E,'Comm_vacancy-LA_data'!$D:$D,'Comm_vacancy-inputs_1'!$C3462,'Comm_vacancy-LA_data'!$B:$B,'Comm_vacancy-inputs_1'!$B3462)</f>
        <v>4945</v>
      </c>
      <c r="E3462" s="72">
        <f>SUMIFS('Comm_vacancy-LA_data'!F:F,'Comm_vacancy-LA_data'!$D:$D,'Comm_vacancy-inputs_1'!$C3462,'Comm_vacancy-LA_data'!$B:$B,'Comm_vacancy-inputs_1'!$B3462)</f>
        <v>431</v>
      </c>
      <c r="F3462" s="132">
        <f t="shared" si="108"/>
        <v>8.7158746208291199E-2</v>
      </c>
      <c r="G3462" s="108">
        <f t="shared" si="109"/>
        <v>44013</v>
      </c>
    </row>
    <row r="3463" spans="1:7" x14ac:dyDescent="0.35">
      <c r="A3463" s="72" t="s">
        <v>808</v>
      </c>
      <c r="B3463" s="72" t="s">
        <v>809</v>
      </c>
      <c r="C3463" s="72" t="s">
        <v>1093</v>
      </c>
      <c r="D3463" s="72">
        <f>SUMIFS('Comm_vacancy-LA_data'!E:E,'Comm_vacancy-LA_data'!$D:$D,'Comm_vacancy-inputs_1'!$C3463,'Comm_vacancy-LA_data'!$B:$B,'Comm_vacancy-inputs_1'!$B3463)</f>
        <v>4931</v>
      </c>
      <c r="E3463" s="72">
        <f>SUMIFS('Comm_vacancy-LA_data'!F:F,'Comm_vacancy-LA_data'!$D:$D,'Comm_vacancy-inputs_1'!$C3463,'Comm_vacancy-LA_data'!$B:$B,'Comm_vacancy-inputs_1'!$B3463)</f>
        <v>369</v>
      </c>
      <c r="F3463" s="132">
        <f t="shared" si="108"/>
        <v>7.4832691137700261E-2</v>
      </c>
      <c r="G3463" s="108">
        <f t="shared" si="109"/>
        <v>43922</v>
      </c>
    </row>
    <row r="3464" spans="1:7" x14ac:dyDescent="0.35">
      <c r="A3464" s="72" t="s">
        <v>808</v>
      </c>
      <c r="B3464" s="72" t="s">
        <v>809</v>
      </c>
      <c r="C3464" s="72" t="s">
        <v>1094</v>
      </c>
      <c r="D3464" s="72">
        <f>SUMIFS('Comm_vacancy-LA_data'!E:E,'Comm_vacancy-LA_data'!$D:$D,'Comm_vacancy-inputs_1'!$C3464,'Comm_vacancy-LA_data'!$B:$B,'Comm_vacancy-inputs_1'!$B3464)</f>
        <v>4910</v>
      </c>
      <c r="E3464" s="72">
        <f>SUMIFS('Comm_vacancy-LA_data'!F:F,'Comm_vacancy-LA_data'!$D:$D,'Comm_vacancy-inputs_1'!$C3464,'Comm_vacancy-LA_data'!$B:$B,'Comm_vacancy-inputs_1'!$B3464)</f>
        <v>327</v>
      </c>
      <c r="F3464" s="132">
        <f t="shared" si="108"/>
        <v>6.6598778004073322E-2</v>
      </c>
      <c r="G3464" s="108">
        <f t="shared" si="109"/>
        <v>43831</v>
      </c>
    </row>
    <row r="3465" spans="1:7" x14ac:dyDescent="0.35">
      <c r="A3465" s="72" t="s">
        <v>808</v>
      </c>
      <c r="B3465" s="72" t="s">
        <v>809</v>
      </c>
      <c r="C3465" s="72" t="s">
        <v>1095</v>
      </c>
      <c r="D3465" s="72">
        <f>SUMIFS('Comm_vacancy-LA_data'!E:E,'Comm_vacancy-LA_data'!$D:$D,'Comm_vacancy-inputs_1'!$C3465,'Comm_vacancy-LA_data'!$B:$B,'Comm_vacancy-inputs_1'!$B3465)</f>
        <v>4907</v>
      </c>
      <c r="E3465" s="72">
        <f>SUMIFS('Comm_vacancy-LA_data'!F:F,'Comm_vacancy-LA_data'!$D:$D,'Comm_vacancy-inputs_1'!$C3465,'Comm_vacancy-LA_data'!$B:$B,'Comm_vacancy-inputs_1'!$B3465)</f>
        <v>310</v>
      </c>
      <c r="F3465" s="132">
        <f t="shared" si="108"/>
        <v>6.3175056042388419E-2</v>
      </c>
      <c r="G3465" s="108">
        <f t="shared" si="109"/>
        <v>43739</v>
      </c>
    </row>
    <row r="3466" spans="1:7" x14ac:dyDescent="0.35">
      <c r="A3466" s="72" t="s">
        <v>808</v>
      </c>
      <c r="B3466" s="72" t="s">
        <v>809</v>
      </c>
      <c r="C3466" s="72" t="s">
        <v>1096</v>
      </c>
      <c r="D3466" s="72">
        <f>SUMIFS('Comm_vacancy-LA_data'!E:E,'Comm_vacancy-LA_data'!$D:$D,'Comm_vacancy-inputs_1'!$C3466,'Comm_vacancy-LA_data'!$B:$B,'Comm_vacancy-inputs_1'!$B3466)</f>
        <v>4892</v>
      </c>
      <c r="E3466" s="72">
        <f>SUMIFS('Comm_vacancy-LA_data'!F:F,'Comm_vacancy-LA_data'!$D:$D,'Comm_vacancy-inputs_1'!$C3466,'Comm_vacancy-LA_data'!$B:$B,'Comm_vacancy-inputs_1'!$B3466)</f>
        <v>289</v>
      </c>
      <c r="F3466" s="132">
        <f t="shared" si="108"/>
        <v>5.9076042518397383E-2</v>
      </c>
      <c r="G3466" s="108">
        <f t="shared" si="109"/>
        <v>43647</v>
      </c>
    </row>
    <row r="3467" spans="1:7" x14ac:dyDescent="0.35">
      <c r="A3467" s="72" t="s">
        <v>808</v>
      </c>
      <c r="B3467" s="72" t="s">
        <v>809</v>
      </c>
      <c r="C3467" s="72" t="s">
        <v>1097</v>
      </c>
      <c r="D3467" s="72">
        <f>SUMIFS('Comm_vacancy-LA_data'!E:E,'Comm_vacancy-LA_data'!$D:$D,'Comm_vacancy-inputs_1'!$C3467,'Comm_vacancy-LA_data'!$B:$B,'Comm_vacancy-inputs_1'!$B3467)</f>
        <v>4890</v>
      </c>
      <c r="E3467" s="72">
        <f>SUMIFS('Comm_vacancy-LA_data'!F:F,'Comm_vacancy-LA_data'!$D:$D,'Comm_vacancy-inputs_1'!$C3467,'Comm_vacancy-LA_data'!$B:$B,'Comm_vacancy-inputs_1'!$B3467)</f>
        <v>275</v>
      </c>
      <c r="F3467" s="132">
        <f t="shared" si="108"/>
        <v>5.6237218813905927E-2</v>
      </c>
      <c r="G3467" s="108">
        <f t="shared" si="109"/>
        <v>43556</v>
      </c>
    </row>
    <row r="3468" spans="1:7" x14ac:dyDescent="0.35">
      <c r="A3468" s="72" t="s">
        <v>808</v>
      </c>
      <c r="B3468" s="72" t="s">
        <v>809</v>
      </c>
      <c r="C3468" s="72" t="s">
        <v>1098</v>
      </c>
      <c r="D3468" s="72">
        <f>SUMIFS('Comm_vacancy-LA_data'!E:E,'Comm_vacancy-LA_data'!$D:$D,'Comm_vacancy-inputs_1'!$C3468,'Comm_vacancy-LA_data'!$B:$B,'Comm_vacancy-inputs_1'!$B3468)</f>
        <v>4864</v>
      </c>
      <c r="E3468" s="72">
        <f>SUMIFS('Comm_vacancy-LA_data'!F:F,'Comm_vacancy-LA_data'!$D:$D,'Comm_vacancy-inputs_1'!$C3468,'Comm_vacancy-LA_data'!$B:$B,'Comm_vacancy-inputs_1'!$B3468)</f>
        <v>260</v>
      </c>
      <c r="F3468" s="132">
        <f t="shared" si="108"/>
        <v>5.3453947368421052E-2</v>
      </c>
      <c r="G3468" s="108">
        <f t="shared" si="109"/>
        <v>43466</v>
      </c>
    </row>
    <row r="3469" spans="1:7" x14ac:dyDescent="0.35">
      <c r="A3469" s="72" t="s">
        <v>808</v>
      </c>
      <c r="B3469" s="72" t="s">
        <v>809</v>
      </c>
      <c r="C3469" s="72" t="s">
        <v>1099</v>
      </c>
      <c r="D3469" s="72">
        <f>SUMIFS('Comm_vacancy-LA_data'!E:E,'Comm_vacancy-LA_data'!$D:$D,'Comm_vacancy-inputs_1'!$C3469,'Comm_vacancy-LA_data'!$B:$B,'Comm_vacancy-inputs_1'!$B3469)</f>
        <v>5099</v>
      </c>
      <c r="E3469" s="72">
        <f>SUMIFS('Comm_vacancy-LA_data'!F:F,'Comm_vacancy-LA_data'!$D:$D,'Comm_vacancy-inputs_1'!$C3469,'Comm_vacancy-LA_data'!$B:$B,'Comm_vacancy-inputs_1'!$B3469)</f>
        <v>273</v>
      </c>
      <c r="F3469" s="132">
        <f t="shared" si="108"/>
        <v>5.3539909786232597E-2</v>
      </c>
      <c r="G3469" s="108">
        <f t="shared" si="109"/>
        <v>43374</v>
      </c>
    </row>
    <row r="3470" spans="1:7" x14ac:dyDescent="0.35">
      <c r="A3470" s="72" t="s">
        <v>810</v>
      </c>
      <c r="B3470" s="72" t="s">
        <v>811</v>
      </c>
      <c r="C3470" s="72" t="s">
        <v>1088</v>
      </c>
      <c r="D3470" s="72">
        <f>SUMIFS('Comm_vacancy-LA_data'!E:E,'Comm_vacancy-LA_data'!$D:$D,'Comm_vacancy-inputs_1'!$C3470,'Comm_vacancy-LA_data'!$B:$B,'Comm_vacancy-inputs_1'!$B3470)</f>
        <v>6805</v>
      </c>
      <c r="E3470" s="72">
        <f>SUMIFS('Comm_vacancy-LA_data'!F:F,'Comm_vacancy-LA_data'!$D:$D,'Comm_vacancy-inputs_1'!$C3470,'Comm_vacancy-LA_data'!$B:$B,'Comm_vacancy-inputs_1'!$B3470)</f>
        <v>958</v>
      </c>
      <c r="F3470" s="132">
        <f t="shared" si="108"/>
        <v>0.14077883908890521</v>
      </c>
      <c r="G3470" s="108">
        <f t="shared" si="109"/>
        <v>44378</v>
      </c>
    </row>
    <row r="3471" spans="1:7" x14ac:dyDescent="0.35">
      <c r="A3471" s="72" t="s">
        <v>810</v>
      </c>
      <c r="B3471" s="72" t="s">
        <v>811</v>
      </c>
      <c r="C3471" s="72" t="s">
        <v>1089</v>
      </c>
      <c r="D3471" s="72">
        <f>SUMIFS('Comm_vacancy-LA_data'!E:E,'Comm_vacancy-LA_data'!$D:$D,'Comm_vacancy-inputs_1'!$C3471,'Comm_vacancy-LA_data'!$B:$B,'Comm_vacancy-inputs_1'!$B3471)</f>
        <v>6776</v>
      </c>
      <c r="E3471" s="72">
        <f>SUMIFS('Comm_vacancy-LA_data'!F:F,'Comm_vacancy-LA_data'!$D:$D,'Comm_vacancy-inputs_1'!$C3471,'Comm_vacancy-LA_data'!$B:$B,'Comm_vacancy-inputs_1'!$B3471)</f>
        <v>953</v>
      </c>
      <c r="F3471" s="132">
        <f t="shared" si="108"/>
        <v>0.14064344746162927</v>
      </c>
      <c r="G3471" s="108">
        <f t="shared" si="109"/>
        <v>44287</v>
      </c>
    </row>
    <row r="3472" spans="1:7" x14ac:dyDescent="0.35">
      <c r="A3472" s="72" t="s">
        <v>810</v>
      </c>
      <c r="B3472" s="72" t="s">
        <v>811</v>
      </c>
      <c r="C3472" s="72" t="s">
        <v>1090</v>
      </c>
      <c r="D3472" s="72">
        <f>SUMIFS('Comm_vacancy-LA_data'!E:E,'Comm_vacancy-LA_data'!$D:$D,'Comm_vacancy-inputs_1'!$C3472,'Comm_vacancy-LA_data'!$B:$B,'Comm_vacancy-inputs_1'!$B3472)</f>
        <v>6786</v>
      </c>
      <c r="E3472" s="72">
        <f>SUMIFS('Comm_vacancy-LA_data'!F:F,'Comm_vacancy-LA_data'!$D:$D,'Comm_vacancy-inputs_1'!$C3472,'Comm_vacancy-LA_data'!$B:$B,'Comm_vacancy-inputs_1'!$B3472)</f>
        <v>957</v>
      </c>
      <c r="F3472" s="132">
        <f t="shared" si="108"/>
        <v>0.14102564102564102</v>
      </c>
      <c r="G3472" s="108">
        <f t="shared" si="109"/>
        <v>44197</v>
      </c>
    </row>
    <row r="3473" spans="1:7" x14ac:dyDescent="0.35">
      <c r="A3473" s="72" t="s">
        <v>810</v>
      </c>
      <c r="B3473" s="72" t="s">
        <v>811</v>
      </c>
      <c r="C3473" s="72" t="s">
        <v>1091</v>
      </c>
      <c r="D3473" s="72">
        <f>SUMIFS('Comm_vacancy-LA_data'!E:E,'Comm_vacancy-LA_data'!$D:$D,'Comm_vacancy-inputs_1'!$C3473,'Comm_vacancy-LA_data'!$B:$B,'Comm_vacancy-inputs_1'!$B3473)</f>
        <v>6781</v>
      </c>
      <c r="E3473" s="72">
        <f>SUMIFS('Comm_vacancy-LA_data'!F:F,'Comm_vacancy-LA_data'!$D:$D,'Comm_vacancy-inputs_1'!$C3473,'Comm_vacancy-LA_data'!$B:$B,'Comm_vacancy-inputs_1'!$B3473)</f>
        <v>966</v>
      </c>
      <c r="F3473" s="132">
        <f t="shared" si="108"/>
        <v>0.14245686476920807</v>
      </c>
      <c r="G3473" s="108">
        <f t="shared" si="109"/>
        <v>44105</v>
      </c>
    </row>
    <row r="3474" spans="1:7" x14ac:dyDescent="0.35">
      <c r="A3474" s="72" t="s">
        <v>810</v>
      </c>
      <c r="B3474" s="72" t="s">
        <v>811</v>
      </c>
      <c r="C3474" s="72" t="s">
        <v>1092</v>
      </c>
      <c r="D3474" s="72">
        <f>SUMIFS('Comm_vacancy-LA_data'!E:E,'Comm_vacancy-LA_data'!$D:$D,'Comm_vacancy-inputs_1'!$C3474,'Comm_vacancy-LA_data'!$B:$B,'Comm_vacancy-inputs_1'!$B3474)</f>
        <v>6767</v>
      </c>
      <c r="E3474" s="72">
        <f>SUMIFS('Comm_vacancy-LA_data'!F:F,'Comm_vacancy-LA_data'!$D:$D,'Comm_vacancy-inputs_1'!$C3474,'Comm_vacancy-LA_data'!$B:$B,'Comm_vacancy-inputs_1'!$B3474)</f>
        <v>965</v>
      </c>
      <c r="F3474" s="132">
        <f t="shared" si="108"/>
        <v>0.14260381262006797</v>
      </c>
      <c r="G3474" s="108">
        <f t="shared" si="109"/>
        <v>44013</v>
      </c>
    </row>
    <row r="3475" spans="1:7" x14ac:dyDescent="0.35">
      <c r="A3475" s="72" t="s">
        <v>810</v>
      </c>
      <c r="B3475" s="72" t="s">
        <v>811</v>
      </c>
      <c r="C3475" s="72" t="s">
        <v>1093</v>
      </c>
      <c r="D3475" s="72">
        <f>SUMIFS('Comm_vacancy-LA_data'!E:E,'Comm_vacancy-LA_data'!$D:$D,'Comm_vacancy-inputs_1'!$C3475,'Comm_vacancy-LA_data'!$B:$B,'Comm_vacancy-inputs_1'!$B3475)</f>
        <v>6813</v>
      </c>
      <c r="E3475" s="72">
        <f>SUMIFS('Comm_vacancy-LA_data'!F:F,'Comm_vacancy-LA_data'!$D:$D,'Comm_vacancy-inputs_1'!$C3475,'Comm_vacancy-LA_data'!$B:$B,'Comm_vacancy-inputs_1'!$B3475)</f>
        <v>989</v>
      </c>
      <c r="F3475" s="132">
        <f t="shared" si="108"/>
        <v>0.14516365771319537</v>
      </c>
      <c r="G3475" s="108">
        <f t="shared" si="109"/>
        <v>43922</v>
      </c>
    </row>
    <row r="3476" spans="1:7" x14ac:dyDescent="0.35">
      <c r="A3476" s="72" t="s">
        <v>810</v>
      </c>
      <c r="B3476" s="72" t="s">
        <v>811</v>
      </c>
      <c r="C3476" s="72" t="s">
        <v>1094</v>
      </c>
      <c r="D3476" s="72">
        <f>SUMIFS('Comm_vacancy-LA_data'!E:E,'Comm_vacancy-LA_data'!$D:$D,'Comm_vacancy-inputs_1'!$C3476,'Comm_vacancy-LA_data'!$B:$B,'Comm_vacancy-inputs_1'!$B3476)</f>
        <v>6675</v>
      </c>
      <c r="E3476" s="72">
        <f>SUMIFS('Comm_vacancy-LA_data'!F:F,'Comm_vacancy-LA_data'!$D:$D,'Comm_vacancy-inputs_1'!$C3476,'Comm_vacancy-LA_data'!$B:$B,'Comm_vacancy-inputs_1'!$B3476)</f>
        <v>1002</v>
      </c>
      <c r="F3476" s="132">
        <f t="shared" si="108"/>
        <v>0.15011235955056179</v>
      </c>
      <c r="G3476" s="108">
        <f t="shared" si="109"/>
        <v>43831</v>
      </c>
    </row>
    <row r="3477" spans="1:7" x14ac:dyDescent="0.35">
      <c r="A3477" s="72" t="s">
        <v>810</v>
      </c>
      <c r="B3477" s="72" t="s">
        <v>811</v>
      </c>
      <c r="C3477" s="72" t="s">
        <v>1095</v>
      </c>
      <c r="D3477" s="72">
        <f>SUMIFS('Comm_vacancy-LA_data'!E:E,'Comm_vacancy-LA_data'!$D:$D,'Comm_vacancy-inputs_1'!$C3477,'Comm_vacancy-LA_data'!$B:$B,'Comm_vacancy-inputs_1'!$B3477)</f>
        <v>6662</v>
      </c>
      <c r="E3477" s="72">
        <f>SUMIFS('Comm_vacancy-LA_data'!F:F,'Comm_vacancy-LA_data'!$D:$D,'Comm_vacancy-inputs_1'!$C3477,'Comm_vacancy-LA_data'!$B:$B,'Comm_vacancy-inputs_1'!$B3477)</f>
        <v>1009</v>
      </c>
      <c r="F3477" s="132">
        <f t="shared" si="108"/>
        <v>0.15145601921344942</v>
      </c>
      <c r="G3477" s="108">
        <f t="shared" si="109"/>
        <v>43739</v>
      </c>
    </row>
    <row r="3478" spans="1:7" x14ac:dyDescent="0.35">
      <c r="A3478" s="72" t="s">
        <v>810</v>
      </c>
      <c r="B3478" s="72" t="s">
        <v>811</v>
      </c>
      <c r="C3478" s="72" t="s">
        <v>1096</v>
      </c>
      <c r="D3478" s="72">
        <f>SUMIFS('Comm_vacancy-LA_data'!E:E,'Comm_vacancy-LA_data'!$D:$D,'Comm_vacancy-inputs_1'!$C3478,'Comm_vacancy-LA_data'!$B:$B,'Comm_vacancy-inputs_1'!$B3478)</f>
        <v>6668</v>
      </c>
      <c r="E3478" s="72">
        <f>SUMIFS('Comm_vacancy-LA_data'!F:F,'Comm_vacancy-LA_data'!$D:$D,'Comm_vacancy-inputs_1'!$C3478,'Comm_vacancy-LA_data'!$B:$B,'Comm_vacancy-inputs_1'!$B3478)</f>
        <v>987</v>
      </c>
      <c r="F3478" s="132">
        <f t="shared" si="108"/>
        <v>0.14802039592081584</v>
      </c>
      <c r="G3478" s="108">
        <f t="shared" si="109"/>
        <v>43647</v>
      </c>
    </row>
    <row r="3479" spans="1:7" x14ac:dyDescent="0.35">
      <c r="A3479" s="72" t="s">
        <v>810</v>
      </c>
      <c r="B3479" s="72" t="s">
        <v>811</v>
      </c>
      <c r="C3479" s="72" t="s">
        <v>1097</v>
      </c>
      <c r="D3479" s="72">
        <f>SUMIFS('Comm_vacancy-LA_data'!E:E,'Comm_vacancy-LA_data'!$D:$D,'Comm_vacancy-inputs_1'!$C3479,'Comm_vacancy-LA_data'!$B:$B,'Comm_vacancy-inputs_1'!$B3479)</f>
        <v>6681</v>
      </c>
      <c r="E3479" s="72">
        <f>SUMIFS('Comm_vacancy-LA_data'!F:F,'Comm_vacancy-LA_data'!$D:$D,'Comm_vacancy-inputs_1'!$C3479,'Comm_vacancy-LA_data'!$B:$B,'Comm_vacancy-inputs_1'!$B3479)</f>
        <v>867</v>
      </c>
      <c r="F3479" s="132">
        <f t="shared" si="108"/>
        <v>0.12977099236641221</v>
      </c>
      <c r="G3479" s="108">
        <f t="shared" si="109"/>
        <v>43556</v>
      </c>
    </row>
    <row r="3480" spans="1:7" x14ac:dyDescent="0.35">
      <c r="A3480" s="72" t="s">
        <v>810</v>
      </c>
      <c r="B3480" s="72" t="s">
        <v>811</v>
      </c>
      <c r="C3480" s="72" t="s">
        <v>1098</v>
      </c>
      <c r="D3480" s="72">
        <f>SUMIFS('Comm_vacancy-LA_data'!E:E,'Comm_vacancy-LA_data'!$D:$D,'Comm_vacancy-inputs_1'!$C3480,'Comm_vacancy-LA_data'!$B:$B,'Comm_vacancy-inputs_1'!$B3480)</f>
        <v>6623</v>
      </c>
      <c r="E3480" s="72">
        <f>SUMIFS('Comm_vacancy-LA_data'!F:F,'Comm_vacancy-LA_data'!$D:$D,'Comm_vacancy-inputs_1'!$C3480,'Comm_vacancy-LA_data'!$B:$B,'Comm_vacancy-inputs_1'!$B3480)</f>
        <v>869</v>
      </c>
      <c r="F3480" s="132">
        <f t="shared" si="108"/>
        <v>0.131209421712215</v>
      </c>
      <c r="G3480" s="108">
        <f t="shared" si="109"/>
        <v>43466</v>
      </c>
    </row>
    <row r="3481" spans="1:7" x14ac:dyDescent="0.35">
      <c r="A3481" s="72" t="s">
        <v>810</v>
      </c>
      <c r="B3481" s="72" t="s">
        <v>811</v>
      </c>
      <c r="C3481" s="72" t="s">
        <v>1099</v>
      </c>
      <c r="D3481" s="72">
        <f>SUMIFS('Comm_vacancy-LA_data'!E:E,'Comm_vacancy-LA_data'!$D:$D,'Comm_vacancy-inputs_1'!$C3481,'Comm_vacancy-LA_data'!$B:$B,'Comm_vacancy-inputs_1'!$B3481)</f>
        <v>6880</v>
      </c>
      <c r="E3481" s="72">
        <f>SUMIFS('Comm_vacancy-LA_data'!F:F,'Comm_vacancy-LA_data'!$D:$D,'Comm_vacancy-inputs_1'!$C3481,'Comm_vacancy-LA_data'!$B:$B,'Comm_vacancy-inputs_1'!$B3481)</f>
        <v>924</v>
      </c>
      <c r="F3481" s="132">
        <f t="shared" si="108"/>
        <v>0.13430232558139535</v>
      </c>
      <c r="G3481" s="108">
        <f t="shared" si="109"/>
        <v>43374</v>
      </c>
    </row>
    <row r="3482" spans="1:7" x14ac:dyDescent="0.35">
      <c r="A3482" s="72" t="s">
        <v>812</v>
      </c>
      <c r="B3482" s="72" t="s">
        <v>813</v>
      </c>
      <c r="C3482" s="72" t="s">
        <v>1088</v>
      </c>
      <c r="D3482" s="72">
        <f>SUMIFS('Comm_vacancy-LA_data'!E:E,'Comm_vacancy-LA_data'!$D:$D,'Comm_vacancy-inputs_1'!$C3482,'Comm_vacancy-LA_data'!$B:$B,'Comm_vacancy-inputs_1'!$B3482)</f>
        <v>1817</v>
      </c>
      <c r="E3482" s="72">
        <f>SUMIFS('Comm_vacancy-LA_data'!F:F,'Comm_vacancy-LA_data'!$D:$D,'Comm_vacancy-inputs_1'!$C3482,'Comm_vacancy-LA_data'!$B:$B,'Comm_vacancy-inputs_1'!$B3482)</f>
        <v>150</v>
      </c>
      <c r="F3482" s="132">
        <f t="shared" si="108"/>
        <v>8.2553659878921298E-2</v>
      </c>
      <c r="G3482" s="108">
        <f t="shared" si="109"/>
        <v>44378</v>
      </c>
    </row>
    <row r="3483" spans="1:7" x14ac:dyDescent="0.35">
      <c r="A3483" s="72" t="s">
        <v>812</v>
      </c>
      <c r="B3483" s="72" t="s">
        <v>813</v>
      </c>
      <c r="C3483" s="72" t="s">
        <v>1089</v>
      </c>
      <c r="D3483" s="72">
        <f>SUMIFS('Comm_vacancy-LA_data'!E:E,'Comm_vacancy-LA_data'!$D:$D,'Comm_vacancy-inputs_1'!$C3483,'Comm_vacancy-LA_data'!$B:$B,'Comm_vacancy-inputs_1'!$B3483)</f>
        <v>1824</v>
      </c>
      <c r="E3483" s="72">
        <f>SUMIFS('Comm_vacancy-LA_data'!F:F,'Comm_vacancy-LA_data'!$D:$D,'Comm_vacancy-inputs_1'!$C3483,'Comm_vacancy-LA_data'!$B:$B,'Comm_vacancy-inputs_1'!$B3483)</f>
        <v>150</v>
      </c>
      <c r="F3483" s="132">
        <f t="shared" si="108"/>
        <v>8.2236842105263164E-2</v>
      </c>
      <c r="G3483" s="108">
        <f t="shared" si="109"/>
        <v>44287</v>
      </c>
    </row>
    <row r="3484" spans="1:7" x14ac:dyDescent="0.35">
      <c r="A3484" s="72" t="s">
        <v>812</v>
      </c>
      <c r="B3484" s="72" t="s">
        <v>813</v>
      </c>
      <c r="C3484" s="72" t="s">
        <v>1090</v>
      </c>
      <c r="D3484" s="72">
        <f>SUMIFS('Comm_vacancy-LA_data'!E:E,'Comm_vacancy-LA_data'!$D:$D,'Comm_vacancy-inputs_1'!$C3484,'Comm_vacancy-LA_data'!$B:$B,'Comm_vacancy-inputs_1'!$B3484)</f>
        <v>1815</v>
      </c>
      <c r="E3484" s="72">
        <f>SUMIFS('Comm_vacancy-LA_data'!F:F,'Comm_vacancy-LA_data'!$D:$D,'Comm_vacancy-inputs_1'!$C3484,'Comm_vacancy-LA_data'!$B:$B,'Comm_vacancy-inputs_1'!$B3484)</f>
        <v>150</v>
      </c>
      <c r="F3484" s="132">
        <f t="shared" si="108"/>
        <v>8.2644628099173556E-2</v>
      </c>
      <c r="G3484" s="108">
        <f t="shared" si="109"/>
        <v>44197</v>
      </c>
    </row>
    <row r="3485" spans="1:7" x14ac:dyDescent="0.35">
      <c r="A3485" s="72" t="s">
        <v>812</v>
      </c>
      <c r="B3485" s="72" t="s">
        <v>813</v>
      </c>
      <c r="C3485" s="72" t="s">
        <v>1091</v>
      </c>
      <c r="D3485" s="72">
        <f>SUMIFS('Comm_vacancy-LA_data'!E:E,'Comm_vacancy-LA_data'!$D:$D,'Comm_vacancy-inputs_1'!$C3485,'Comm_vacancy-LA_data'!$B:$B,'Comm_vacancy-inputs_1'!$B3485)</f>
        <v>1806</v>
      </c>
      <c r="E3485" s="72">
        <f>SUMIFS('Comm_vacancy-LA_data'!F:F,'Comm_vacancy-LA_data'!$D:$D,'Comm_vacancy-inputs_1'!$C3485,'Comm_vacancy-LA_data'!$B:$B,'Comm_vacancy-inputs_1'!$B3485)</f>
        <v>155</v>
      </c>
      <c r="F3485" s="132">
        <f t="shared" si="108"/>
        <v>8.58250276854928E-2</v>
      </c>
      <c r="G3485" s="108">
        <f t="shared" si="109"/>
        <v>44105</v>
      </c>
    </row>
    <row r="3486" spans="1:7" x14ac:dyDescent="0.35">
      <c r="A3486" s="72" t="s">
        <v>812</v>
      </c>
      <c r="B3486" s="72" t="s">
        <v>813</v>
      </c>
      <c r="C3486" s="72" t="s">
        <v>1092</v>
      </c>
      <c r="D3486" s="72">
        <f>SUMIFS('Comm_vacancy-LA_data'!E:E,'Comm_vacancy-LA_data'!$D:$D,'Comm_vacancy-inputs_1'!$C3486,'Comm_vacancy-LA_data'!$B:$B,'Comm_vacancy-inputs_1'!$B3486)</f>
        <v>1811</v>
      </c>
      <c r="E3486" s="72">
        <f>SUMIFS('Comm_vacancy-LA_data'!F:F,'Comm_vacancy-LA_data'!$D:$D,'Comm_vacancy-inputs_1'!$C3486,'Comm_vacancy-LA_data'!$B:$B,'Comm_vacancy-inputs_1'!$B3486)</f>
        <v>160</v>
      </c>
      <c r="F3486" s="132">
        <f t="shared" si="108"/>
        <v>8.8348978464936501E-2</v>
      </c>
      <c r="G3486" s="108">
        <f t="shared" si="109"/>
        <v>44013</v>
      </c>
    </row>
    <row r="3487" spans="1:7" x14ac:dyDescent="0.35">
      <c r="A3487" s="72" t="s">
        <v>812</v>
      </c>
      <c r="B3487" s="72" t="s">
        <v>813</v>
      </c>
      <c r="C3487" s="72" t="s">
        <v>1093</v>
      </c>
      <c r="D3487" s="72">
        <f>SUMIFS('Comm_vacancy-LA_data'!E:E,'Comm_vacancy-LA_data'!$D:$D,'Comm_vacancy-inputs_1'!$C3487,'Comm_vacancy-LA_data'!$B:$B,'Comm_vacancy-inputs_1'!$B3487)</f>
        <v>1809</v>
      </c>
      <c r="E3487" s="72">
        <f>SUMIFS('Comm_vacancy-LA_data'!F:F,'Comm_vacancy-LA_data'!$D:$D,'Comm_vacancy-inputs_1'!$C3487,'Comm_vacancy-LA_data'!$B:$B,'Comm_vacancy-inputs_1'!$B3487)</f>
        <v>162</v>
      </c>
      <c r="F3487" s="132">
        <f t="shared" si="108"/>
        <v>8.9552238805970144E-2</v>
      </c>
      <c r="G3487" s="108">
        <f t="shared" si="109"/>
        <v>43922</v>
      </c>
    </row>
    <row r="3488" spans="1:7" x14ac:dyDescent="0.35">
      <c r="A3488" s="72" t="s">
        <v>812</v>
      </c>
      <c r="B3488" s="72" t="s">
        <v>813</v>
      </c>
      <c r="C3488" s="72" t="s">
        <v>1094</v>
      </c>
      <c r="D3488" s="72">
        <f>SUMIFS('Comm_vacancy-LA_data'!E:E,'Comm_vacancy-LA_data'!$D:$D,'Comm_vacancy-inputs_1'!$C3488,'Comm_vacancy-LA_data'!$B:$B,'Comm_vacancy-inputs_1'!$B3488)</f>
        <v>1798</v>
      </c>
      <c r="E3488" s="72">
        <f>SUMIFS('Comm_vacancy-LA_data'!F:F,'Comm_vacancy-LA_data'!$D:$D,'Comm_vacancy-inputs_1'!$C3488,'Comm_vacancy-LA_data'!$B:$B,'Comm_vacancy-inputs_1'!$B3488)</f>
        <v>170</v>
      </c>
      <c r="F3488" s="132">
        <f t="shared" si="108"/>
        <v>9.4549499443826471E-2</v>
      </c>
      <c r="G3488" s="108">
        <f t="shared" si="109"/>
        <v>43831</v>
      </c>
    </row>
    <row r="3489" spans="1:7" x14ac:dyDescent="0.35">
      <c r="A3489" s="72" t="s">
        <v>812</v>
      </c>
      <c r="B3489" s="72" t="s">
        <v>813</v>
      </c>
      <c r="C3489" s="72" t="s">
        <v>1095</v>
      </c>
      <c r="D3489" s="72">
        <f>SUMIFS('Comm_vacancy-LA_data'!E:E,'Comm_vacancy-LA_data'!$D:$D,'Comm_vacancy-inputs_1'!$C3489,'Comm_vacancy-LA_data'!$B:$B,'Comm_vacancy-inputs_1'!$B3489)</f>
        <v>1796</v>
      </c>
      <c r="E3489" s="72">
        <f>SUMIFS('Comm_vacancy-LA_data'!F:F,'Comm_vacancy-LA_data'!$D:$D,'Comm_vacancy-inputs_1'!$C3489,'Comm_vacancy-LA_data'!$B:$B,'Comm_vacancy-inputs_1'!$B3489)</f>
        <v>166</v>
      </c>
      <c r="F3489" s="132">
        <f t="shared" si="108"/>
        <v>9.2427616926503336E-2</v>
      </c>
      <c r="G3489" s="108">
        <f t="shared" si="109"/>
        <v>43739</v>
      </c>
    </row>
    <row r="3490" spans="1:7" x14ac:dyDescent="0.35">
      <c r="A3490" s="72" t="s">
        <v>812</v>
      </c>
      <c r="B3490" s="72" t="s">
        <v>813</v>
      </c>
      <c r="C3490" s="72" t="s">
        <v>1096</v>
      </c>
      <c r="D3490" s="72">
        <f>SUMIFS('Comm_vacancy-LA_data'!E:E,'Comm_vacancy-LA_data'!$D:$D,'Comm_vacancy-inputs_1'!$C3490,'Comm_vacancy-LA_data'!$B:$B,'Comm_vacancy-inputs_1'!$B3490)</f>
        <v>1800</v>
      </c>
      <c r="E3490" s="72">
        <f>SUMIFS('Comm_vacancy-LA_data'!F:F,'Comm_vacancy-LA_data'!$D:$D,'Comm_vacancy-inputs_1'!$C3490,'Comm_vacancy-LA_data'!$B:$B,'Comm_vacancy-inputs_1'!$B3490)</f>
        <v>164</v>
      </c>
      <c r="F3490" s="132">
        <f t="shared" si="108"/>
        <v>9.1111111111111115E-2</v>
      </c>
      <c r="G3490" s="108">
        <f t="shared" si="109"/>
        <v>43647</v>
      </c>
    </row>
    <row r="3491" spans="1:7" x14ac:dyDescent="0.35">
      <c r="A3491" s="72" t="s">
        <v>812</v>
      </c>
      <c r="B3491" s="72" t="s">
        <v>813</v>
      </c>
      <c r="C3491" s="72" t="s">
        <v>1097</v>
      </c>
      <c r="D3491" s="72">
        <f>SUMIFS('Comm_vacancy-LA_data'!E:E,'Comm_vacancy-LA_data'!$D:$D,'Comm_vacancy-inputs_1'!$C3491,'Comm_vacancy-LA_data'!$B:$B,'Comm_vacancy-inputs_1'!$B3491)</f>
        <v>1798</v>
      </c>
      <c r="E3491" s="72">
        <f>SUMIFS('Comm_vacancy-LA_data'!F:F,'Comm_vacancy-LA_data'!$D:$D,'Comm_vacancy-inputs_1'!$C3491,'Comm_vacancy-LA_data'!$B:$B,'Comm_vacancy-inputs_1'!$B3491)</f>
        <v>158</v>
      </c>
      <c r="F3491" s="132">
        <f t="shared" si="108"/>
        <v>8.7875417130144601E-2</v>
      </c>
      <c r="G3491" s="108">
        <f t="shared" si="109"/>
        <v>43556</v>
      </c>
    </row>
    <row r="3492" spans="1:7" x14ac:dyDescent="0.35">
      <c r="A3492" s="72" t="s">
        <v>812</v>
      </c>
      <c r="B3492" s="72" t="s">
        <v>813</v>
      </c>
      <c r="C3492" s="72" t="s">
        <v>1098</v>
      </c>
      <c r="D3492" s="72">
        <f>SUMIFS('Comm_vacancy-LA_data'!E:E,'Comm_vacancy-LA_data'!$D:$D,'Comm_vacancy-inputs_1'!$C3492,'Comm_vacancy-LA_data'!$B:$B,'Comm_vacancy-inputs_1'!$B3492)</f>
        <v>1780</v>
      </c>
      <c r="E3492" s="72">
        <f>SUMIFS('Comm_vacancy-LA_data'!F:F,'Comm_vacancy-LA_data'!$D:$D,'Comm_vacancy-inputs_1'!$C3492,'Comm_vacancy-LA_data'!$B:$B,'Comm_vacancy-inputs_1'!$B3492)</f>
        <v>161</v>
      </c>
      <c r="F3492" s="132">
        <f t="shared" si="108"/>
        <v>9.0449438202247184E-2</v>
      </c>
      <c r="G3492" s="108">
        <f t="shared" si="109"/>
        <v>43466</v>
      </c>
    </row>
    <row r="3493" spans="1:7" x14ac:dyDescent="0.35">
      <c r="A3493" s="72" t="s">
        <v>812</v>
      </c>
      <c r="B3493" s="72" t="s">
        <v>813</v>
      </c>
      <c r="C3493" s="72" t="s">
        <v>1099</v>
      </c>
      <c r="D3493" s="72">
        <f>SUMIFS('Comm_vacancy-LA_data'!E:E,'Comm_vacancy-LA_data'!$D:$D,'Comm_vacancy-inputs_1'!$C3493,'Comm_vacancy-LA_data'!$B:$B,'Comm_vacancy-inputs_1'!$B3493)</f>
        <v>1815</v>
      </c>
      <c r="E3493" s="72">
        <f>SUMIFS('Comm_vacancy-LA_data'!F:F,'Comm_vacancy-LA_data'!$D:$D,'Comm_vacancy-inputs_1'!$C3493,'Comm_vacancy-LA_data'!$B:$B,'Comm_vacancy-inputs_1'!$B3493)</f>
        <v>175</v>
      </c>
      <c r="F3493" s="132">
        <f t="shared" si="108"/>
        <v>9.6418732782369149E-2</v>
      </c>
      <c r="G3493" s="108">
        <f t="shared" si="109"/>
        <v>43374</v>
      </c>
    </row>
    <row r="3494" spans="1:7" x14ac:dyDescent="0.35">
      <c r="A3494" s="72" t="s">
        <v>814</v>
      </c>
      <c r="B3494" s="72" t="s">
        <v>815</v>
      </c>
      <c r="C3494" s="72" t="s">
        <v>1088</v>
      </c>
      <c r="D3494" s="72">
        <f>SUMIFS('Comm_vacancy-LA_data'!E:E,'Comm_vacancy-LA_data'!$D:$D,'Comm_vacancy-inputs_1'!$C3494,'Comm_vacancy-LA_data'!$B:$B,'Comm_vacancy-inputs_1'!$B3494)</f>
        <v>2376</v>
      </c>
      <c r="E3494" s="72">
        <f>SUMIFS('Comm_vacancy-LA_data'!F:F,'Comm_vacancy-LA_data'!$D:$D,'Comm_vacancy-inputs_1'!$C3494,'Comm_vacancy-LA_data'!$B:$B,'Comm_vacancy-inputs_1'!$B3494)</f>
        <v>207</v>
      </c>
      <c r="F3494" s="132">
        <f t="shared" si="108"/>
        <v>8.7121212121212127E-2</v>
      </c>
      <c r="G3494" s="108">
        <f t="shared" si="109"/>
        <v>44378</v>
      </c>
    </row>
    <row r="3495" spans="1:7" x14ac:dyDescent="0.35">
      <c r="A3495" s="72" t="s">
        <v>814</v>
      </c>
      <c r="B3495" s="72" t="s">
        <v>815</v>
      </c>
      <c r="C3495" s="72" t="s">
        <v>1089</v>
      </c>
      <c r="D3495" s="72">
        <f>SUMIFS('Comm_vacancy-LA_data'!E:E,'Comm_vacancy-LA_data'!$D:$D,'Comm_vacancy-inputs_1'!$C3495,'Comm_vacancy-LA_data'!$B:$B,'Comm_vacancy-inputs_1'!$B3495)</f>
        <v>2375</v>
      </c>
      <c r="E3495" s="72">
        <f>SUMIFS('Comm_vacancy-LA_data'!F:F,'Comm_vacancy-LA_data'!$D:$D,'Comm_vacancy-inputs_1'!$C3495,'Comm_vacancy-LA_data'!$B:$B,'Comm_vacancy-inputs_1'!$B3495)</f>
        <v>223</v>
      </c>
      <c r="F3495" s="132">
        <f t="shared" si="108"/>
        <v>9.3894736842105267E-2</v>
      </c>
      <c r="G3495" s="108">
        <f t="shared" si="109"/>
        <v>44287</v>
      </c>
    </row>
    <row r="3496" spans="1:7" x14ac:dyDescent="0.35">
      <c r="A3496" s="72" t="s">
        <v>814</v>
      </c>
      <c r="B3496" s="72" t="s">
        <v>815</v>
      </c>
      <c r="C3496" s="72" t="s">
        <v>1090</v>
      </c>
      <c r="D3496" s="72">
        <f>SUMIFS('Comm_vacancy-LA_data'!E:E,'Comm_vacancy-LA_data'!$D:$D,'Comm_vacancy-inputs_1'!$C3496,'Comm_vacancy-LA_data'!$B:$B,'Comm_vacancy-inputs_1'!$B3496)</f>
        <v>2385</v>
      </c>
      <c r="E3496" s="72">
        <f>SUMIFS('Comm_vacancy-LA_data'!F:F,'Comm_vacancy-LA_data'!$D:$D,'Comm_vacancy-inputs_1'!$C3496,'Comm_vacancy-LA_data'!$B:$B,'Comm_vacancy-inputs_1'!$B3496)</f>
        <v>219</v>
      </c>
      <c r="F3496" s="132">
        <f t="shared" si="108"/>
        <v>9.1823899371069176E-2</v>
      </c>
      <c r="G3496" s="108">
        <f t="shared" si="109"/>
        <v>44197</v>
      </c>
    </row>
    <row r="3497" spans="1:7" x14ac:dyDescent="0.35">
      <c r="A3497" s="72" t="s">
        <v>814</v>
      </c>
      <c r="B3497" s="72" t="s">
        <v>815</v>
      </c>
      <c r="C3497" s="72" t="s">
        <v>1091</v>
      </c>
      <c r="D3497" s="72">
        <f>SUMIFS('Comm_vacancy-LA_data'!E:E,'Comm_vacancy-LA_data'!$D:$D,'Comm_vacancy-inputs_1'!$C3497,'Comm_vacancy-LA_data'!$B:$B,'Comm_vacancy-inputs_1'!$B3497)</f>
        <v>2382</v>
      </c>
      <c r="E3497" s="72">
        <f>SUMIFS('Comm_vacancy-LA_data'!F:F,'Comm_vacancy-LA_data'!$D:$D,'Comm_vacancy-inputs_1'!$C3497,'Comm_vacancy-LA_data'!$B:$B,'Comm_vacancy-inputs_1'!$B3497)</f>
        <v>220</v>
      </c>
      <c r="F3497" s="132">
        <f t="shared" si="108"/>
        <v>9.2359361880772456E-2</v>
      </c>
      <c r="G3497" s="108">
        <f t="shared" si="109"/>
        <v>44105</v>
      </c>
    </row>
    <row r="3498" spans="1:7" x14ac:dyDescent="0.35">
      <c r="A3498" s="72" t="s">
        <v>814</v>
      </c>
      <c r="B3498" s="72" t="s">
        <v>815</v>
      </c>
      <c r="C3498" s="72" t="s">
        <v>1092</v>
      </c>
      <c r="D3498" s="72">
        <f>SUMIFS('Comm_vacancy-LA_data'!E:E,'Comm_vacancy-LA_data'!$D:$D,'Comm_vacancy-inputs_1'!$C3498,'Comm_vacancy-LA_data'!$B:$B,'Comm_vacancy-inputs_1'!$B3498)</f>
        <v>2382</v>
      </c>
      <c r="E3498" s="72">
        <f>SUMIFS('Comm_vacancy-LA_data'!F:F,'Comm_vacancy-LA_data'!$D:$D,'Comm_vacancy-inputs_1'!$C3498,'Comm_vacancy-LA_data'!$B:$B,'Comm_vacancy-inputs_1'!$B3498)</f>
        <v>202</v>
      </c>
      <c r="F3498" s="132">
        <f t="shared" si="108"/>
        <v>8.4802686817800163E-2</v>
      </c>
      <c r="G3498" s="108">
        <f t="shared" si="109"/>
        <v>44013</v>
      </c>
    </row>
    <row r="3499" spans="1:7" x14ac:dyDescent="0.35">
      <c r="A3499" s="72" t="s">
        <v>814</v>
      </c>
      <c r="B3499" s="72" t="s">
        <v>815</v>
      </c>
      <c r="C3499" s="72" t="s">
        <v>1093</v>
      </c>
      <c r="D3499" s="72">
        <f>SUMIFS('Comm_vacancy-LA_data'!E:E,'Comm_vacancy-LA_data'!$D:$D,'Comm_vacancy-inputs_1'!$C3499,'Comm_vacancy-LA_data'!$B:$B,'Comm_vacancy-inputs_1'!$B3499)</f>
        <v>2387</v>
      </c>
      <c r="E3499" s="72">
        <f>SUMIFS('Comm_vacancy-LA_data'!F:F,'Comm_vacancy-LA_data'!$D:$D,'Comm_vacancy-inputs_1'!$C3499,'Comm_vacancy-LA_data'!$B:$B,'Comm_vacancy-inputs_1'!$B3499)</f>
        <v>227</v>
      </c>
      <c r="F3499" s="132">
        <f t="shared" si="108"/>
        <v>9.5098449937159615E-2</v>
      </c>
      <c r="G3499" s="108">
        <f t="shared" si="109"/>
        <v>43922</v>
      </c>
    </row>
    <row r="3500" spans="1:7" x14ac:dyDescent="0.35">
      <c r="A3500" s="72" t="s">
        <v>814</v>
      </c>
      <c r="B3500" s="72" t="s">
        <v>815</v>
      </c>
      <c r="C3500" s="72" t="s">
        <v>1094</v>
      </c>
      <c r="D3500" s="72">
        <f>SUMIFS('Comm_vacancy-LA_data'!E:E,'Comm_vacancy-LA_data'!$D:$D,'Comm_vacancy-inputs_1'!$C3500,'Comm_vacancy-LA_data'!$B:$B,'Comm_vacancy-inputs_1'!$B3500)</f>
        <v>2389</v>
      </c>
      <c r="E3500" s="72">
        <f>SUMIFS('Comm_vacancy-LA_data'!F:F,'Comm_vacancy-LA_data'!$D:$D,'Comm_vacancy-inputs_1'!$C3500,'Comm_vacancy-LA_data'!$B:$B,'Comm_vacancy-inputs_1'!$B3500)</f>
        <v>224</v>
      </c>
      <c r="F3500" s="132">
        <f t="shared" si="108"/>
        <v>9.3763080786940137E-2</v>
      </c>
      <c r="G3500" s="108">
        <f t="shared" si="109"/>
        <v>43831</v>
      </c>
    </row>
    <row r="3501" spans="1:7" x14ac:dyDescent="0.35">
      <c r="A3501" s="72" t="s">
        <v>814</v>
      </c>
      <c r="B3501" s="72" t="s">
        <v>815</v>
      </c>
      <c r="C3501" s="72" t="s">
        <v>1095</v>
      </c>
      <c r="D3501" s="72">
        <f>SUMIFS('Comm_vacancy-LA_data'!E:E,'Comm_vacancy-LA_data'!$D:$D,'Comm_vacancy-inputs_1'!$C3501,'Comm_vacancy-LA_data'!$B:$B,'Comm_vacancy-inputs_1'!$B3501)</f>
        <v>2388</v>
      </c>
      <c r="E3501" s="72">
        <f>SUMIFS('Comm_vacancy-LA_data'!F:F,'Comm_vacancy-LA_data'!$D:$D,'Comm_vacancy-inputs_1'!$C3501,'Comm_vacancy-LA_data'!$B:$B,'Comm_vacancy-inputs_1'!$B3501)</f>
        <v>221</v>
      </c>
      <c r="F3501" s="132">
        <f t="shared" si="108"/>
        <v>9.2546063651591293E-2</v>
      </c>
      <c r="G3501" s="108">
        <f t="shared" si="109"/>
        <v>43739</v>
      </c>
    </row>
    <row r="3502" spans="1:7" x14ac:dyDescent="0.35">
      <c r="A3502" s="72" t="s">
        <v>814</v>
      </c>
      <c r="B3502" s="72" t="s">
        <v>815</v>
      </c>
      <c r="C3502" s="72" t="s">
        <v>1096</v>
      </c>
      <c r="D3502" s="72">
        <f>SUMIFS('Comm_vacancy-LA_data'!E:E,'Comm_vacancy-LA_data'!$D:$D,'Comm_vacancy-inputs_1'!$C3502,'Comm_vacancy-LA_data'!$B:$B,'Comm_vacancy-inputs_1'!$B3502)</f>
        <v>2382</v>
      </c>
      <c r="E3502" s="72">
        <f>SUMIFS('Comm_vacancy-LA_data'!F:F,'Comm_vacancy-LA_data'!$D:$D,'Comm_vacancy-inputs_1'!$C3502,'Comm_vacancy-LA_data'!$B:$B,'Comm_vacancy-inputs_1'!$B3502)</f>
        <v>218</v>
      </c>
      <c r="F3502" s="132">
        <f t="shared" si="108"/>
        <v>9.1519731318219985E-2</v>
      </c>
      <c r="G3502" s="108">
        <f t="shared" si="109"/>
        <v>43647</v>
      </c>
    </row>
    <row r="3503" spans="1:7" x14ac:dyDescent="0.35">
      <c r="A3503" s="72" t="s">
        <v>814</v>
      </c>
      <c r="B3503" s="72" t="s">
        <v>815</v>
      </c>
      <c r="C3503" s="72" t="s">
        <v>1097</v>
      </c>
      <c r="D3503" s="72">
        <f>SUMIFS('Comm_vacancy-LA_data'!E:E,'Comm_vacancy-LA_data'!$D:$D,'Comm_vacancy-inputs_1'!$C3503,'Comm_vacancy-LA_data'!$B:$B,'Comm_vacancy-inputs_1'!$B3503)</f>
        <v>2381</v>
      </c>
      <c r="E3503" s="72">
        <f>SUMIFS('Comm_vacancy-LA_data'!F:F,'Comm_vacancy-LA_data'!$D:$D,'Comm_vacancy-inputs_1'!$C3503,'Comm_vacancy-LA_data'!$B:$B,'Comm_vacancy-inputs_1'!$B3503)</f>
        <v>192</v>
      </c>
      <c r="F3503" s="132">
        <f t="shared" si="108"/>
        <v>8.063838723225536E-2</v>
      </c>
      <c r="G3503" s="108">
        <f t="shared" si="109"/>
        <v>43556</v>
      </c>
    </row>
    <row r="3504" spans="1:7" x14ac:dyDescent="0.35">
      <c r="A3504" s="72" t="s">
        <v>814</v>
      </c>
      <c r="B3504" s="72" t="s">
        <v>815</v>
      </c>
      <c r="C3504" s="72" t="s">
        <v>1098</v>
      </c>
      <c r="D3504" s="72">
        <f>SUMIFS('Comm_vacancy-LA_data'!E:E,'Comm_vacancy-LA_data'!$D:$D,'Comm_vacancy-inputs_1'!$C3504,'Comm_vacancy-LA_data'!$B:$B,'Comm_vacancy-inputs_1'!$B3504)</f>
        <v>2366</v>
      </c>
      <c r="E3504" s="72">
        <f>SUMIFS('Comm_vacancy-LA_data'!F:F,'Comm_vacancy-LA_data'!$D:$D,'Comm_vacancy-inputs_1'!$C3504,'Comm_vacancy-LA_data'!$B:$B,'Comm_vacancy-inputs_1'!$B3504)</f>
        <v>207</v>
      </c>
      <c r="F3504" s="132">
        <f t="shared" si="108"/>
        <v>8.7489433643279796E-2</v>
      </c>
      <c r="G3504" s="108">
        <f t="shared" si="109"/>
        <v>43466</v>
      </c>
    </row>
    <row r="3505" spans="1:7" x14ac:dyDescent="0.35">
      <c r="A3505" s="72" t="s">
        <v>814</v>
      </c>
      <c r="B3505" s="72" t="s">
        <v>815</v>
      </c>
      <c r="C3505" s="72" t="s">
        <v>1099</v>
      </c>
      <c r="D3505" s="72">
        <f>SUMIFS('Comm_vacancy-LA_data'!E:E,'Comm_vacancy-LA_data'!$D:$D,'Comm_vacancy-inputs_1'!$C3505,'Comm_vacancy-LA_data'!$B:$B,'Comm_vacancy-inputs_1'!$B3505)</f>
        <v>2462</v>
      </c>
      <c r="E3505" s="72">
        <f>SUMIFS('Comm_vacancy-LA_data'!F:F,'Comm_vacancy-LA_data'!$D:$D,'Comm_vacancy-inputs_1'!$C3505,'Comm_vacancy-LA_data'!$B:$B,'Comm_vacancy-inputs_1'!$B3505)</f>
        <v>262</v>
      </c>
      <c r="F3505" s="132">
        <f t="shared" si="108"/>
        <v>0.10641754670999187</v>
      </c>
      <c r="G3505" s="108">
        <f t="shared" si="109"/>
        <v>43374</v>
      </c>
    </row>
    <row r="3506" spans="1:7" x14ac:dyDescent="0.35">
      <c r="A3506" s="72" t="s">
        <v>1033</v>
      </c>
      <c r="B3506" s="72" t="s">
        <v>1034</v>
      </c>
      <c r="C3506" s="72" t="s">
        <v>1088</v>
      </c>
      <c r="D3506" s="72">
        <f>SUMIFS('Comm_vacancy-LA_data'!E:E,'Comm_vacancy-LA_data'!$D:$D,'Comm_vacancy-inputs_1'!$C3506,'Comm_vacancy-LA_data'!$B:$B,'Comm_vacancy-inputs_1'!$B3506)</f>
        <v>3836</v>
      </c>
      <c r="E3506" s="72">
        <f>SUMIFS('Comm_vacancy-LA_data'!F:F,'Comm_vacancy-LA_data'!$D:$D,'Comm_vacancy-inputs_1'!$C3506,'Comm_vacancy-LA_data'!$B:$B,'Comm_vacancy-inputs_1'!$B3506)</f>
        <v>412</v>
      </c>
      <c r="F3506" s="132">
        <f t="shared" si="108"/>
        <v>0.10740354535974973</v>
      </c>
      <c r="G3506" s="108">
        <f t="shared" si="109"/>
        <v>44378</v>
      </c>
    </row>
    <row r="3507" spans="1:7" x14ac:dyDescent="0.35">
      <c r="A3507" s="72" t="s">
        <v>1033</v>
      </c>
      <c r="B3507" s="72" t="s">
        <v>1034</v>
      </c>
      <c r="C3507" s="72" t="s">
        <v>1089</v>
      </c>
      <c r="D3507" s="72">
        <f>SUMIFS('Comm_vacancy-LA_data'!E:E,'Comm_vacancy-LA_data'!$D:$D,'Comm_vacancy-inputs_1'!$C3507,'Comm_vacancy-LA_data'!$B:$B,'Comm_vacancy-inputs_1'!$B3507)</f>
        <v>3846</v>
      </c>
      <c r="E3507" s="72">
        <f>SUMIFS('Comm_vacancy-LA_data'!F:F,'Comm_vacancy-LA_data'!$D:$D,'Comm_vacancy-inputs_1'!$C3507,'Comm_vacancy-LA_data'!$B:$B,'Comm_vacancy-inputs_1'!$B3507)</f>
        <v>410</v>
      </c>
      <c r="F3507" s="132">
        <f t="shared" si="108"/>
        <v>0.10660426417056683</v>
      </c>
      <c r="G3507" s="108">
        <f t="shared" si="109"/>
        <v>44287</v>
      </c>
    </row>
    <row r="3508" spans="1:7" x14ac:dyDescent="0.35">
      <c r="A3508" s="72" t="s">
        <v>1033</v>
      </c>
      <c r="B3508" s="72" t="s">
        <v>1034</v>
      </c>
      <c r="C3508" s="72" t="s">
        <v>1090</v>
      </c>
      <c r="D3508" s="72">
        <f>SUMIFS('Comm_vacancy-LA_data'!E:E,'Comm_vacancy-LA_data'!$D:$D,'Comm_vacancy-inputs_1'!$C3508,'Comm_vacancy-LA_data'!$B:$B,'Comm_vacancy-inputs_1'!$B3508)</f>
        <v>3850</v>
      </c>
      <c r="E3508" s="72">
        <f>SUMIFS('Comm_vacancy-LA_data'!F:F,'Comm_vacancy-LA_data'!$D:$D,'Comm_vacancy-inputs_1'!$C3508,'Comm_vacancy-LA_data'!$B:$B,'Comm_vacancy-inputs_1'!$B3508)</f>
        <v>399</v>
      </c>
      <c r="F3508" s="132">
        <f t="shared" si="108"/>
        <v>0.10363636363636364</v>
      </c>
      <c r="G3508" s="108">
        <f t="shared" si="109"/>
        <v>44197</v>
      </c>
    </row>
    <row r="3509" spans="1:7" x14ac:dyDescent="0.35">
      <c r="A3509" s="72" t="s">
        <v>1033</v>
      </c>
      <c r="B3509" s="72" t="s">
        <v>1034</v>
      </c>
      <c r="C3509" s="72" t="s">
        <v>1091</v>
      </c>
      <c r="D3509" s="72">
        <f>SUMIFS('Comm_vacancy-LA_data'!E:E,'Comm_vacancy-LA_data'!$D:$D,'Comm_vacancy-inputs_1'!$C3509,'Comm_vacancy-LA_data'!$B:$B,'Comm_vacancy-inputs_1'!$B3509)</f>
        <v>3848</v>
      </c>
      <c r="E3509" s="72">
        <f>SUMIFS('Comm_vacancy-LA_data'!F:F,'Comm_vacancy-LA_data'!$D:$D,'Comm_vacancy-inputs_1'!$C3509,'Comm_vacancy-LA_data'!$B:$B,'Comm_vacancy-inputs_1'!$B3509)</f>
        <v>400</v>
      </c>
      <c r="F3509" s="132">
        <f t="shared" si="108"/>
        <v>0.10395010395010396</v>
      </c>
      <c r="G3509" s="108">
        <f t="shared" si="109"/>
        <v>44105</v>
      </c>
    </row>
    <row r="3510" spans="1:7" x14ac:dyDescent="0.35">
      <c r="A3510" s="72" t="s">
        <v>1033</v>
      </c>
      <c r="B3510" s="72" t="s">
        <v>1034</v>
      </c>
      <c r="C3510" s="72" t="s">
        <v>1092</v>
      </c>
      <c r="D3510" s="72">
        <f>SUMIFS('Comm_vacancy-LA_data'!E:E,'Comm_vacancy-LA_data'!$D:$D,'Comm_vacancy-inputs_1'!$C3510,'Comm_vacancy-LA_data'!$B:$B,'Comm_vacancy-inputs_1'!$B3510)</f>
        <v>3802</v>
      </c>
      <c r="E3510" s="72">
        <f>SUMIFS('Comm_vacancy-LA_data'!F:F,'Comm_vacancy-LA_data'!$D:$D,'Comm_vacancy-inputs_1'!$C3510,'Comm_vacancy-LA_data'!$B:$B,'Comm_vacancy-inputs_1'!$B3510)</f>
        <v>392</v>
      </c>
      <c r="F3510" s="132">
        <f t="shared" si="108"/>
        <v>0.10310362966859547</v>
      </c>
      <c r="G3510" s="108">
        <f t="shared" si="109"/>
        <v>44013</v>
      </c>
    </row>
    <row r="3511" spans="1:7" x14ac:dyDescent="0.35">
      <c r="A3511" s="72" t="s">
        <v>1033</v>
      </c>
      <c r="B3511" s="72" t="s">
        <v>1034</v>
      </c>
      <c r="C3511" s="72" t="s">
        <v>1093</v>
      </c>
      <c r="D3511" s="72">
        <f>SUMIFS('Comm_vacancy-LA_data'!E:E,'Comm_vacancy-LA_data'!$D:$D,'Comm_vacancy-inputs_1'!$C3511,'Comm_vacancy-LA_data'!$B:$B,'Comm_vacancy-inputs_1'!$B3511)</f>
        <v>3804</v>
      </c>
      <c r="E3511" s="72">
        <f>SUMIFS('Comm_vacancy-LA_data'!F:F,'Comm_vacancy-LA_data'!$D:$D,'Comm_vacancy-inputs_1'!$C3511,'Comm_vacancy-LA_data'!$B:$B,'Comm_vacancy-inputs_1'!$B3511)</f>
        <v>394</v>
      </c>
      <c r="F3511" s="132">
        <f t="shared" si="108"/>
        <v>0.10357518401682439</v>
      </c>
      <c r="G3511" s="108">
        <f t="shared" si="109"/>
        <v>43922</v>
      </c>
    </row>
    <row r="3512" spans="1:7" x14ac:dyDescent="0.35">
      <c r="A3512" s="72" t="s">
        <v>1033</v>
      </c>
      <c r="B3512" s="72" t="s">
        <v>1034</v>
      </c>
      <c r="C3512" s="72" t="s">
        <v>1094</v>
      </c>
      <c r="D3512" s="72">
        <f>SUMIFS('Comm_vacancy-LA_data'!E:E,'Comm_vacancy-LA_data'!$D:$D,'Comm_vacancy-inputs_1'!$C3512,'Comm_vacancy-LA_data'!$B:$B,'Comm_vacancy-inputs_1'!$B3512)</f>
        <v>3776</v>
      </c>
      <c r="E3512" s="72">
        <f>SUMIFS('Comm_vacancy-LA_data'!F:F,'Comm_vacancy-LA_data'!$D:$D,'Comm_vacancy-inputs_1'!$C3512,'Comm_vacancy-LA_data'!$B:$B,'Comm_vacancy-inputs_1'!$B3512)</f>
        <v>403</v>
      </c>
      <c r="F3512" s="132">
        <f t="shared" si="108"/>
        <v>0.10672669491525423</v>
      </c>
      <c r="G3512" s="108">
        <f t="shared" si="109"/>
        <v>43831</v>
      </c>
    </row>
    <row r="3513" spans="1:7" x14ac:dyDescent="0.35">
      <c r="A3513" s="72" t="s">
        <v>1033</v>
      </c>
      <c r="B3513" s="72" t="s">
        <v>1034</v>
      </c>
      <c r="C3513" s="72" t="s">
        <v>1095</v>
      </c>
      <c r="D3513" s="72">
        <f>SUMIFS('Comm_vacancy-LA_data'!E:E,'Comm_vacancy-LA_data'!$D:$D,'Comm_vacancy-inputs_1'!$C3513,'Comm_vacancy-LA_data'!$B:$B,'Comm_vacancy-inputs_1'!$B3513)</f>
        <v>3756</v>
      </c>
      <c r="E3513" s="72">
        <f>SUMIFS('Comm_vacancy-LA_data'!F:F,'Comm_vacancy-LA_data'!$D:$D,'Comm_vacancy-inputs_1'!$C3513,'Comm_vacancy-LA_data'!$B:$B,'Comm_vacancy-inputs_1'!$B3513)</f>
        <v>364</v>
      </c>
      <c r="F3513" s="132">
        <f t="shared" si="108"/>
        <v>9.6911608093716725E-2</v>
      </c>
      <c r="G3513" s="108">
        <f t="shared" si="109"/>
        <v>43739</v>
      </c>
    </row>
    <row r="3514" spans="1:7" x14ac:dyDescent="0.35">
      <c r="A3514" s="72" t="s">
        <v>1033</v>
      </c>
      <c r="B3514" s="72" t="s">
        <v>1034</v>
      </c>
      <c r="C3514" s="72" t="s">
        <v>1096</v>
      </c>
      <c r="D3514" s="72">
        <f>SUMIFS('Comm_vacancy-LA_data'!E:E,'Comm_vacancy-LA_data'!$D:$D,'Comm_vacancy-inputs_1'!$C3514,'Comm_vacancy-LA_data'!$B:$B,'Comm_vacancy-inputs_1'!$B3514)</f>
        <v>3750</v>
      </c>
      <c r="E3514" s="72">
        <f>SUMIFS('Comm_vacancy-LA_data'!F:F,'Comm_vacancy-LA_data'!$D:$D,'Comm_vacancy-inputs_1'!$C3514,'Comm_vacancy-LA_data'!$B:$B,'Comm_vacancy-inputs_1'!$B3514)</f>
        <v>360</v>
      </c>
      <c r="F3514" s="132">
        <f t="shared" si="108"/>
        <v>9.6000000000000002E-2</v>
      </c>
      <c r="G3514" s="108">
        <f t="shared" si="109"/>
        <v>43647</v>
      </c>
    </row>
    <row r="3515" spans="1:7" x14ac:dyDescent="0.35">
      <c r="A3515" s="72" t="s">
        <v>1033</v>
      </c>
      <c r="B3515" s="72" t="s">
        <v>1034</v>
      </c>
      <c r="C3515" s="72" t="s">
        <v>1097</v>
      </c>
      <c r="D3515" s="72">
        <f>SUMIFS('Comm_vacancy-LA_data'!E:E,'Comm_vacancy-LA_data'!$D:$D,'Comm_vacancy-inputs_1'!$C3515,'Comm_vacancy-LA_data'!$B:$B,'Comm_vacancy-inputs_1'!$B3515)</f>
        <v>3754</v>
      </c>
      <c r="E3515" s="72">
        <f>SUMIFS('Comm_vacancy-LA_data'!F:F,'Comm_vacancy-LA_data'!$D:$D,'Comm_vacancy-inputs_1'!$C3515,'Comm_vacancy-LA_data'!$B:$B,'Comm_vacancy-inputs_1'!$B3515)</f>
        <v>362</v>
      </c>
      <c r="F3515" s="132">
        <f t="shared" si="108"/>
        <v>9.6430474160895049E-2</v>
      </c>
      <c r="G3515" s="108">
        <f t="shared" si="109"/>
        <v>43556</v>
      </c>
    </row>
    <row r="3516" spans="1:7" x14ac:dyDescent="0.35">
      <c r="A3516" s="72" t="s">
        <v>1033</v>
      </c>
      <c r="B3516" s="72" t="s">
        <v>1034</v>
      </c>
      <c r="C3516" s="72" t="s">
        <v>1098</v>
      </c>
      <c r="D3516" s="72">
        <f>SUMIFS('Comm_vacancy-LA_data'!E:E,'Comm_vacancy-LA_data'!$D:$D,'Comm_vacancy-inputs_1'!$C3516,'Comm_vacancy-LA_data'!$B:$B,'Comm_vacancy-inputs_1'!$B3516)</f>
        <v>3726</v>
      </c>
      <c r="E3516" s="72">
        <f>SUMIFS('Comm_vacancy-LA_data'!F:F,'Comm_vacancy-LA_data'!$D:$D,'Comm_vacancy-inputs_1'!$C3516,'Comm_vacancy-LA_data'!$B:$B,'Comm_vacancy-inputs_1'!$B3516)</f>
        <v>363</v>
      </c>
      <c r="F3516" s="132">
        <f t="shared" si="108"/>
        <v>9.742351046698873E-2</v>
      </c>
      <c r="G3516" s="108">
        <f t="shared" si="109"/>
        <v>43466</v>
      </c>
    </row>
    <row r="3517" spans="1:7" x14ac:dyDescent="0.35">
      <c r="A3517" s="72" t="s">
        <v>1033</v>
      </c>
      <c r="B3517" s="72" t="s">
        <v>1034</v>
      </c>
      <c r="C3517" s="72" t="s">
        <v>1099</v>
      </c>
      <c r="D3517" s="72">
        <f>SUMIFS('Comm_vacancy-LA_data'!E:E,'Comm_vacancy-LA_data'!$D:$D,'Comm_vacancy-inputs_1'!$C3517,'Comm_vacancy-LA_data'!$B:$B,'Comm_vacancy-inputs_1'!$B3517)</f>
        <v>4048</v>
      </c>
      <c r="E3517" s="72">
        <f>SUMIFS('Comm_vacancy-LA_data'!F:F,'Comm_vacancy-LA_data'!$D:$D,'Comm_vacancy-inputs_1'!$C3517,'Comm_vacancy-LA_data'!$B:$B,'Comm_vacancy-inputs_1'!$B3517)</f>
        <v>412</v>
      </c>
      <c r="F3517" s="132">
        <f t="shared" si="108"/>
        <v>0.10177865612648221</v>
      </c>
      <c r="G3517" s="108">
        <f t="shared" si="109"/>
        <v>43374</v>
      </c>
    </row>
    <row r="3518" spans="1:7" x14ac:dyDescent="0.35">
      <c r="A3518" s="72" t="s">
        <v>816</v>
      </c>
      <c r="B3518" s="72" t="s">
        <v>817</v>
      </c>
      <c r="C3518" s="72" t="s">
        <v>1088</v>
      </c>
      <c r="D3518" s="72">
        <f>SUMIFS('Comm_vacancy-LA_data'!E:E,'Comm_vacancy-LA_data'!$D:$D,'Comm_vacancy-inputs_1'!$C3518,'Comm_vacancy-LA_data'!$B:$B,'Comm_vacancy-inputs_1'!$B3518)</f>
        <v>4527</v>
      </c>
      <c r="E3518" s="72">
        <f>SUMIFS('Comm_vacancy-LA_data'!F:F,'Comm_vacancy-LA_data'!$D:$D,'Comm_vacancy-inputs_1'!$C3518,'Comm_vacancy-LA_data'!$B:$B,'Comm_vacancy-inputs_1'!$B3518)</f>
        <v>234</v>
      </c>
      <c r="F3518" s="132">
        <f t="shared" si="108"/>
        <v>5.168986083499006E-2</v>
      </c>
      <c r="G3518" s="108">
        <f t="shared" si="109"/>
        <v>44378</v>
      </c>
    </row>
    <row r="3519" spans="1:7" x14ac:dyDescent="0.35">
      <c r="A3519" s="72" t="s">
        <v>816</v>
      </c>
      <c r="B3519" s="72" t="s">
        <v>817</v>
      </c>
      <c r="C3519" s="72" t="s">
        <v>1089</v>
      </c>
      <c r="D3519" s="72">
        <f>SUMIFS('Comm_vacancy-LA_data'!E:E,'Comm_vacancy-LA_data'!$D:$D,'Comm_vacancy-inputs_1'!$C3519,'Comm_vacancy-LA_data'!$B:$B,'Comm_vacancy-inputs_1'!$B3519)</f>
        <v>4551</v>
      </c>
      <c r="E3519" s="72">
        <f>SUMIFS('Comm_vacancy-LA_data'!F:F,'Comm_vacancy-LA_data'!$D:$D,'Comm_vacancy-inputs_1'!$C3519,'Comm_vacancy-LA_data'!$B:$B,'Comm_vacancy-inputs_1'!$B3519)</f>
        <v>232</v>
      </c>
      <c r="F3519" s="132">
        <f t="shared" si="108"/>
        <v>5.0977807075368052E-2</v>
      </c>
      <c r="G3519" s="108">
        <f t="shared" si="109"/>
        <v>44287</v>
      </c>
    </row>
    <row r="3520" spans="1:7" x14ac:dyDescent="0.35">
      <c r="A3520" s="72" t="s">
        <v>816</v>
      </c>
      <c r="B3520" s="72" t="s">
        <v>817</v>
      </c>
      <c r="C3520" s="72" t="s">
        <v>1090</v>
      </c>
      <c r="D3520" s="72">
        <f>SUMIFS('Comm_vacancy-LA_data'!E:E,'Comm_vacancy-LA_data'!$D:$D,'Comm_vacancy-inputs_1'!$C3520,'Comm_vacancy-LA_data'!$B:$B,'Comm_vacancy-inputs_1'!$B3520)</f>
        <v>4548</v>
      </c>
      <c r="E3520" s="72">
        <f>SUMIFS('Comm_vacancy-LA_data'!F:F,'Comm_vacancy-LA_data'!$D:$D,'Comm_vacancy-inputs_1'!$C3520,'Comm_vacancy-LA_data'!$B:$B,'Comm_vacancy-inputs_1'!$B3520)</f>
        <v>227</v>
      </c>
      <c r="F3520" s="132">
        <f t="shared" si="108"/>
        <v>4.9912049252418648E-2</v>
      </c>
      <c r="G3520" s="108">
        <f t="shared" si="109"/>
        <v>44197</v>
      </c>
    </row>
    <row r="3521" spans="1:7" x14ac:dyDescent="0.35">
      <c r="A3521" s="72" t="s">
        <v>816</v>
      </c>
      <c r="B3521" s="72" t="s">
        <v>817</v>
      </c>
      <c r="C3521" s="72" t="s">
        <v>1091</v>
      </c>
      <c r="D3521" s="72">
        <f>SUMIFS('Comm_vacancy-LA_data'!E:E,'Comm_vacancy-LA_data'!$D:$D,'Comm_vacancy-inputs_1'!$C3521,'Comm_vacancy-LA_data'!$B:$B,'Comm_vacancy-inputs_1'!$B3521)</f>
        <v>4504</v>
      </c>
      <c r="E3521" s="72">
        <f>SUMIFS('Comm_vacancy-LA_data'!F:F,'Comm_vacancy-LA_data'!$D:$D,'Comm_vacancy-inputs_1'!$C3521,'Comm_vacancy-LA_data'!$B:$B,'Comm_vacancy-inputs_1'!$B3521)</f>
        <v>239</v>
      </c>
      <c r="F3521" s="132">
        <f t="shared" si="108"/>
        <v>5.3063943161634104E-2</v>
      </c>
      <c r="G3521" s="108">
        <f t="shared" si="109"/>
        <v>44105</v>
      </c>
    </row>
    <row r="3522" spans="1:7" x14ac:dyDescent="0.35">
      <c r="A3522" s="72" t="s">
        <v>816</v>
      </c>
      <c r="B3522" s="72" t="s">
        <v>817</v>
      </c>
      <c r="C3522" s="72" t="s">
        <v>1092</v>
      </c>
      <c r="D3522" s="72">
        <f>SUMIFS('Comm_vacancy-LA_data'!E:E,'Comm_vacancy-LA_data'!$D:$D,'Comm_vacancy-inputs_1'!$C3522,'Comm_vacancy-LA_data'!$B:$B,'Comm_vacancy-inputs_1'!$B3522)</f>
        <v>4504</v>
      </c>
      <c r="E3522" s="72">
        <f>SUMIFS('Comm_vacancy-LA_data'!F:F,'Comm_vacancy-LA_data'!$D:$D,'Comm_vacancy-inputs_1'!$C3522,'Comm_vacancy-LA_data'!$B:$B,'Comm_vacancy-inputs_1'!$B3522)</f>
        <v>218</v>
      </c>
      <c r="F3522" s="132">
        <f t="shared" si="108"/>
        <v>4.8401420959147422E-2</v>
      </c>
      <c r="G3522" s="108">
        <f t="shared" si="109"/>
        <v>44013</v>
      </c>
    </row>
    <row r="3523" spans="1:7" x14ac:dyDescent="0.35">
      <c r="A3523" s="72" t="s">
        <v>816</v>
      </c>
      <c r="B3523" s="72" t="s">
        <v>817</v>
      </c>
      <c r="C3523" s="72" t="s">
        <v>1093</v>
      </c>
      <c r="D3523" s="72">
        <f>SUMIFS('Comm_vacancy-LA_data'!E:E,'Comm_vacancy-LA_data'!$D:$D,'Comm_vacancy-inputs_1'!$C3523,'Comm_vacancy-LA_data'!$B:$B,'Comm_vacancy-inputs_1'!$B3523)</f>
        <v>4501</v>
      </c>
      <c r="E3523" s="72">
        <f>SUMIFS('Comm_vacancy-LA_data'!F:F,'Comm_vacancy-LA_data'!$D:$D,'Comm_vacancy-inputs_1'!$C3523,'Comm_vacancy-LA_data'!$B:$B,'Comm_vacancy-inputs_1'!$B3523)</f>
        <v>215</v>
      </c>
      <c r="F3523" s="132">
        <f t="shared" ref="F3523:F3586" si="110">IF(E3523&lt;&gt;0,E3523/D3523,"-")</f>
        <v>4.7767162852699399E-2</v>
      </c>
      <c r="G3523" s="108">
        <f t="shared" ref="G3523:G3586" si="111">DATE(LEFT(C3523,4),RIGHT(LEFT(C3523,7),2),1)</f>
        <v>43922</v>
      </c>
    </row>
    <row r="3524" spans="1:7" x14ac:dyDescent="0.35">
      <c r="A3524" s="72" t="s">
        <v>816</v>
      </c>
      <c r="B3524" s="72" t="s">
        <v>817</v>
      </c>
      <c r="C3524" s="72" t="s">
        <v>1094</v>
      </c>
      <c r="D3524" s="72">
        <f>SUMIFS('Comm_vacancy-LA_data'!E:E,'Comm_vacancy-LA_data'!$D:$D,'Comm_vacancy-inputs_1'!$C3524,'Comm_vacancy-LA_data'!$B:$B,'Comm_vacancy-inputs_1'!$B3524)</f>
        <v>4459</v>
      </c>
      <c r="E3524" s="72">
        <f>SUMIFS('Comm_vacancy-LA_data'!F:F,'Comm_vacancy-LA_data'!$D:$D,'Comm_vacancy-inputs_1'!$C3524,'Comm_vacancy-LA_data'!$B:$B,'Comm_vacancy-inputs_1'!$B3524)</f>
        <v>220</v>
      </c>
      <c r="F3524" s="132">
        <f t="shared" si="110"/>
        <v>4.9338416685355463E-2</v>
      </c>
      <c r="G3524" s="108">
        <f t="shared" si="111"/>
        <v>43831</v>
      </c>
    </row>
    <row r="3525" spans="1:7" x14ac:dyDescent="0.35">
      <c r="A3525" s="72" t="s">
        <v>816</v>
      </c>
      <c r="B3525" s="72" t="s">
        <v>817</v>
      </c>
      <c r="C3525" s="72" t="s">
        <v>1095</v>
      </c>
      <c r="D3525" s="72">
        <f>SUMIFS('Comm_vacancy-LA_data'!E:E,'Comm_vacancy-LA_data'!$D:$D,'Comm_vacancy-inputs_1'!$C3525,'Comm_vacancy-LA_data'!$B:$B,'Comm_vacancy-inputs_1'!$B3525)</f>
        <v>4414</v>
      </c>
      <c r="E3525" s="72">
        <f>SUMIFS('Comm_vacancy-LA_data'!F:F,'Comm_vacancy-LA_data'!$D:$D,'Comm_vacancy-inputs_1'!$C3525,'Comm_vacancy-LA_data'!$B:$B,'Comm_vacancy-inputs_1'!$B3525)</f>
        <v>226</v>
      </c>
      <c r="F3525" s="132">
        <f t="shared" si="110"/>
        <v>5.1200724966017221E-2</v>
      </c>
      <c r="G3525" s="108">
        <f t="shared" si="111"/>
        <v>43739</v>
      </c>
    </row>
    <row r="3526" spans="1:7" x14ac:dyDescent="0.35">
      <c r="A3526" s="72" t="s">
        <v>816</v>
      </c>
      <c r="B3526" s="72" t="s">
        <v>817</v>
      </c>
      <c r="C3526" s="72" t="s">
        <v>1096</v>
      </c>
      <c r="D3526" s="72">
        <f>SUMIFS('Comm_vacancy-LA_data'!E:E,'Comm_vacancy-LA_data'!$D:$D,'Comm_vacancy-inputs_1'!$C3526,'Comm_vacancy-LA_data'!$B:$B,'Comm_vacancy-inputs_1'!$B3526)</f>
        <v>4416</v>
      </c>
      <c r="E3526" s="72">
        <f>SUMIFS('Comm_vacancy-LA_data'!F:F,'Comm_vacancy-LA_data'!$D:$D,'Comm_vacancy-inputs_1'!$C3526,'Comm_vacancy-LA_data'!$B:$B,'Comm_vacancy-inputs_1'!$B3526)</f>
        <v>187</v>
      </c>
      <c r="F3526" s="132">
        <f t="shared" si="110"/>
        <v>4.2346014492753624E-2</v>
      </c>
      <c r="G3526" s="108">
        <f t="shared" si="111"/>
        <v>43647</v>
      </c>
    </row>
    <row r="3527" spans="1:7" x14ac:dyDescent="0.35">
      <c r="A3527" s="72" t="s">
        <v>816</v>
      </c>
      <c r="B3527" s="72" t="s">
        <v>817</v>
      </c>
      <c r="C3527" s="72" t="s">
        <v>1097</v>
      </c>
      <c r="D3527" s="72">
        <f>SUMIFS('Comm_vacancy-LA_data'!E:E,'Comm_vacancy-LA_data'!$D:$D,'Comm_vacancy-inputs_1'!$C3527,'Comm_vacancy-LA_data'!$B:$B,'Comm_vacancy-inputs_1'!$B3527)</f>
        <v>4417</v>
      </c>
      <c r="E3527" s="72">
        <f>SUMIFS('Comm_vacancy-LA_data'!F:F,'Comm_vacancy-LA_data'!$D:$D,'Comm_vacancy-inputs_1'!$C3527,'Comm_vacancy-LA_data'!$B:$B,'Comm_vacancy-inputs_1'!$B3527)</f>
        <v>159</v>
      </c>
      <c r="F3527" s="132">
        <f t="shared" si="110"/>
        <v>3.5997283223907627E-2</v>
      </c>
      <c r="G3527" s="108">
        <f t="shared" si="111"/>
        <v>43556</v>
      </c>
    </row>
    <row r="3528" spans="1:7" x14ac:dyDescent="0.35">
      <c r="A3528" s="72" t="s">
        <v>816</v>
      </c>
      <c r="B3528" s="72" t="s">
        <v>817</v>
      </c>
      <c r="C3528" s="72" t="s">
        <v>1098</v>
      </c>
      <c r="D3528" s="72">
        <f>SUMIFS('Comm_vacancy-LA_data'!E:E,'Comm_vacancy-LA_data'!$D:$D,'Comm_vacancy-inputs_1'!$C3528,'Comm_vacancy-LA_data'!$B:$B,'Comm_vacancy-inputs_1'!$B3528)</f>
        <v>4358</v>
      </c>
      <c r="E3528" s="72">
        <f>SUMIFS('Comm_vacancy-LA_data'!F:F,'Comm_vacancy-LA_data'!$D:$D,'Comm_vacancy-inputs_1'!$C3528,'Comm_vacancy-LA_data'!$B:$B,'Comm_vacancy-inputs_1'!$B3528)</f>
        <v>162</v>
      </c>
      <c r="F3528" s="132">
        <f t="shared" si="110"/>
        <v>3.7173015144561727E-2</v>
      </c>
      <c r="G3528" s="108">
        <f t="shared" si="111"/>
        <v>43466</v>
      </c>
    </row>
    <row r="3529" spans="1:7" x14ac:dyDescent="0.35">
      <c r="A3529" s="72" t="s">
        <v>816</v>
      </c>
      <c r="B3529" s="72" t="s">
        <v>817</v>
      </c>
      <c r="C3529" s="72" t="s">
        <v>1099</v>
      </c>
      <c r="D3529" s="72">
        <f>SUMIFS('Comm_vacancy-LA_data'!E:E,'Comm_vacancy-LA_data'!$D:$D,'Comm_vacancy-inputs_1'!$C3529,'Comm_vacancy-LA_data'!$B:$B,'Comm_vacancy-inputs_1'!$B3529)</f>
        <v>4585</v>
      </c>
      <c r="E3529" s="72">
        <f>SUMIFS('Comm_vacancy-LA_data'!F:F,'Comm_vacancy-LA_data'!$D:$D,'Comm_vacancy-inputs_1'!$C3529,'Comm_vacancy-LA_data'!$B:$B,'Comm_vacancy-inputs_1'!$B3529)</f>
        <v>182</v>
      </c>
      <c r="F3529" s="132">
        <f t="shared" si="110"/>
        <v>3.9694656488549619E-2</v>
      </c>
      <c r="G3529" s="108">
        <f t="shared" si="111"/>
        <v>43374</v>
      </c>
    </row>
    <row r="3530" spans="1:7" x14ac:dyDescent="0.35">
      <c r="A3530" s="72" t="s">
        <v>818</v>
      </c>
      <c r="B3530" s="72" t="s">
        <v>819</v>
      </c>
      <c r="C3530" s="72" t="s">
        <v>1088</v>
      </c>
      <c r="D3530" s="72">
        <f>SUMIFS('Comm_vacancy-LA_data'!E:E,'Comm_vacancy-LA_data'!$D:$D,'Comm_vacancy-inputs_1'!$C3530,'Comm_vacancy-LA_data'!$B:$B,'Comm_vacancy-inputs_1'!$B3530)</f>
        <v>4463</v>
      </c>
      <c r="E3530" s="72">
        <f>SUMIFS('Comm_vacancy-LA_data'!F:F,'Comm_vacancy-LA_data'!$D:$D,'Comm_vacancy-inputs_1'!$C3530,'Comm_vacancy-LA_data'!$B:$B,'Comm_vacancy-inputs_1'!$B3530)</f>
        <v>175</v>
      </c>
      <c r="F3530" s="132">
        <f t="shared" si="110"/>
        <v>3.9211292852341477E-2</v>
      </c>
      <c r="G3530" s="108">
        <f t="shared" si="111"/>
        <v>44378</v>
      </c>
    </row>
    <row r="3531" spans="1:7" x14ac:dyDescent="0.35">
      <c r="A3531" s="72" t="s">
        <v>818</v>
      </c>
      <c r="B3531" s="72" t="s">
        <v>819</v>
      </c>
      <c r="C3531" s="72" t="s">
        <v>1089</v>
      </c>
      <c r="D3531" s="72">
        <f>SUMIFS('Comm_vacancy-LA_data'!E:E,'Comm_vacancy-LA_data'!$D:$D,'Comm_vacancy-inputs_1'!$C3531,'Comm_vacancy-LA_data'!$B:$B,'Comm_vacancy-inputs_1'!$B3531)</f>
        <v>4485</v>
      </c>
      <c r="E3531" s="72">
        <f>SUMIFS('Comm_vacancy-LA_data'!F:F,'Comm_vacancy-LA_data'!$D:$D,'Comm_vacancy-inputs_1'!$C3531,'Comm_vacancy-LA_data'!$B:$B,'Comm_vacancy-inputs_1'!$B3531)</f>
        <v>177</v>
      </c>
      <c r="F3531" s="132">
        <f t="shared" si="110"/>
        <v>3.9464882943143813E-2</v>
      </c>
      <c r="G3531" s="108">
        <f t="shared" si="111"/>
        <v>44287</v>
      </c>
    </row>
    <row r="3532" spans="1:7" x14ac:dyDescent="0.35">
      <c r="A3532" s="72" t="s">
        <v>818</v>
      </c>
      <c r="B3532" s="72" t="s">
        <v>819</v>
      </c>
      <c r="C3532" s="72" t="s">
        <v>1090</v>
      </c>
      <c r="D3532" s="72">
        <f>SUMIFS('Comm_vacancy-LA_data'!E:E,'Comm_vacancy-LA_data'!$D:$D,'Comm_vacancy-inputs_1'!$C3532,'Comm_vacancy-LA_data'!$B:$B,'Comm_vacancy-inputs_1'!$B3532)</f>
        <v>4476</v>
      </c>
      <c r="E3532" s="72">
        <f>SUMIFS('Comm_vacancy-LA_data'!F:F,'Comm_vacancy-LA_data'!$D:$D,'Comm_vacancy-inputs_1'!$C3532,'Comm_vacancy-LA_data'!$B:$B,'Comm_vacancy-inputs_1'!$B3532)</f>
        <v>179</v>
      </c>
      <c r="F3532" s="132">
        <f t="shared" si="110"/>
        <v>3.9991063449508486E-2</v>
      </c>
      <c r="G3532" s="108">
        <f t="shared" si="111"/>
        <v>44197</v>
      </c>
    </row>
    <row r="3533" spans="1:7" x14ac:dyDescent="0.35">
      <c r="A3533" s="72" t="s">
        <v>818</v>
      </c>
      <c r="B3533" s="72" t="s">
        <v>819</v>
      </c>
      <c r="C3533" s="72" t="s">
        <v>1091</v>
      </c>
      <c r="D3533" s="72">
        <f>SUMIFS('Comm_vacancy-LA_data'!E:E,'Comm_vacancy-LA_data'!$D:$D,'Comm_vacancy-inputs_1'!$C3533,'Comm_vacancy-LA_data'!$B:$B,'Comm_vacancy-inputs_1'!$B3533)</f>
        <v>4482</v>
      </c>
      <c r="E3533" s="72">
        <f>SUMIFS('Comm_vacancy-LA_data'!F:F,'Comm_vacancy-LA_data'!$D:$D,'Comm_vacancy-inputs_1'!$C3533,'Comm_vacancy-LA_data'!$B:$B,'Comm_vacancy-inputs_1'!$B3533)</f>
        <v>181</v>
      </c>
      <c r="F3533" s="132">
        <f t="shared" si="110"/>
        <v>4.0383757251227129E-2</v>
      </c>
      <c r="G3533" s="108">
        <f t="shared" si="111"/>
        <v>44105</v>
      </c>
    </row>
    <row r="3534" spans="1:7" x14ac:dyDescent="0.35">
      <c r="A3534" s="72" t="s">
        <v>818</v>
      </c>
      <c r="B3534" s="72" t="s">
        <v>819</v>
      </c>
      <c r="C3534" s="72" t="s">
        <v>1092</v>
      </c>
      <c r="D3534" s="72">
        <f>SUMIFS('Comm_vacancy-LA_data'!E:E,'Comm_vacancy-LA_data'!$D:$D,'Comm_vacancy-inputs_1'!$C3534,'Comm_vacancy-LA_data'!$B:$B,'Comm_vacancy-inputs_1'!$B3534)</f>
        <v>4453</v>
      </c>
      <c r="E3534" s="72">
        <f>SUMIFS('Comm_vacancy-LA_data'!F:F,'Comm_vacancy-LA_data'!$D:$D,'Comm_vacancy-inputs_1'!$C3534,'Comm_vacancy-LA_data'!$B:$B,'Comm_vacancy-inputs_1'!$B3534)</f>
        <v>185</v>
      </c>
      <c r="F3534" s="132">
        <f t="shared" si="110"/>
        <v>4.1545025825286325E-2</v>
      </c>
      <c r="G3534" s="108">
        <f t="shared" si="111"/>
        <v>44013</v>
      </c>
    </row>
    <row r="3535" spans="1:7" x14ac:dyDescent="0.35">
      <c r="A3535" s="72" t="s">
        <v>818</v>
      </c>
      <c r="B3535" s="72" t="s">
        <v>819</v>
      </c>
      <c r="C3535" s="72" t="s">
        <v>1093</v>
      </c>
      <c r="D3535" s="72">
        <f>SUMIFS('Comm_vacancy-LA_data'!E:E,'Comm_vacancy-LA_data'!$D:$D,'Comm_vacancy-inputs_1'!$C3535,'Comm_vacancy-LA_data'!$B:$B,'Comm_vacancy-inputs_1'!$B3535)</f>
        <v>4429</v>
      </c>
      <c r="E3535" s="72">
        <f>SUMIFS('Comm_vacancy-LA_data'!F:F,'Comm_vacancy-LA_data'!$D:$D,'Comm_vacancy-inputs_1'!$C3535,'Comm_vacancy-LA_data'!$B:$B,'Comm_vacancy-inputs_1'!$B3535)</f>
        <v>192</v>
      </c>
      <c r="F3535" s="132">
        <f t="shared" si="110"/>
        <v>4.3350643486114247E-2</v>
      </c>
      <c r="G3535" s="108">
        <f t="shared" si="111"/>
        <v>43922</v>
      </c>
    </row>
    <row r="3536" spans="1:7" x14ac:dyDescent="0.35">
      <c r="A3536" s="72" t="s">
        <v>818</v>
      </c>
      <c r="B3536" s="72" t="s">
        <v>819</v>
      </c>
      <c r="C3536" s="72" t="s">
        <v>1094</v>
      </c>
      <c r="D3536" s="72">
        <f>SUMIFS('Comm_vacancy-LA_data'!E:E,'Comm_vacancy-LA_data'!$D:$D,'Comm_vacancy-inputs_1'!$C3536,'Comm_vacancy-LA_data'!$B:$B,'Comm_vacancy-inputs_1'!$B3536)</f>
        <v>4384</v>
      </c>
      <c r="E3536" s="72">
        <f>SUMIFS('Comm_vacancy-LA_data'!F:F,'Comm_vacancy-LA_data'!$D:$D,'Comm_vacancy-inputs_1'!$C3536,'Comm_vacancy-LA_data'!$B:$B,'Comm_vacancy-inputs_1'!$B3536)</f>
        <v>182</v>
      </c>
      <c r="F3536" s="132">
        <f t="shared" si="110"/>
        <v>4.1514598540145983E-2</v>
      </c>
      <c r="G3536" s="108">
        <f t="shared" si="111"/>
        <v>43831</v>
      </c>
    </row>
    <row r="3537" spans="1:7" x14ac:dyDescent="0.35">
      <c r="A3537" s="72" t="s">
        <v>818</v>
      </c>
      <c r="B3537" s="72" t="s">
        <v>819</v>
      </c>
      <c r="C3537" s="72" t="s">
        <v>1095</v>
      </c>
      <c r="D3537" s="72">
        <f>SUMIFS('Comm_vacancy-LA_data'!E:E,'Comm_vacancy-LA_data'!$D:$D,'Comm_vacancy-inputs_1'!$C3537,'Comm_vacancy-LA_data'!$B:$B,'Comm_vacancy-inputs_1'!$B3537)</f>
        <v>4379</v>
      </c>
      <c r="E3537" s="72">
        <f>SUMIFS('Comm_vacancy-LA_data'!F:F,'Comm_vacancy-LA_data'!$D:$D,'Comm_vacancy-inputs_1'!$C3537,'Comm_vacancy-LA_data'!$B:$B,'Comm_vacancy-inputs_1'!$B3537)</f>
        <v>170</v>
      </c>
      <c r="F3537" s="132">
        <f t="shared" si="110"/>
        <v>3.8821648778259873E-2</v>
      </c>
      <c r="G3537" s="108">
        <f t="shared" si="111"/>
        <v>43739</v>
      </c>
    </row>
    <row r="3538" spans="1:7" x14ac:dyDescent="0.35">
      <c r="A3538" s="72" t="s">
        <v>818</v>
      </c>
      <c r="B3538" s="72" t="s">
        <v>819</v>
      </c>
      <c r="C3538" s="72" t="s">
        <v>1096</v>
      </c>
      <c r="D3538" s="72">
        <f>SUMIFS('Comm_vacancy-LA_data'!E:E,'Comm_vacancy-LA_data'!$D:$D,'Comm_vacancy-inputs_1'!$C3538,'Comm_vacancy-LA_data'!$B:$B,'Comm_vacancy-inputs_1'!$B3538)</f>
        <v>4371</v>
      </c>
      <c r="E3538" s="72">
        <f>SUMIFS('Comm_vacancy-LA_data'!F:F,'Comm_vacancy-LA_data'!$D:$D,'Comm_vacancy-inputs_1'!$C3538,'Comm_vacancy-LA_data'!$B:$B,'Comm_vacancy-inputs_1'!$B3538)</f>
        <v>189</v>
      </c>
      <c r="F3538" s="132">
        <f t="shared" si="110"/>
        <v>4.3239533287577216E-2</v>
      </c>
      <c r="G3538" s="108">
        <f t="shared" si="111"/>
        <v>43647</v>
      </c>
    </row>
    <row r="3539" spans="1:7" x14ac:dyDescent="0.35">
      <c r="A3539" s="72" t="s">
        <v>818</v>
      </c>
      <c r="B3539" s="72" t="s">
        <v>819</v>
      </c>
      <c r="C3539" s="72" t="s">
        <v>1097</v>
      </c>
      <c r="D3539" s="72">
        <f>SUMIFS('Comm_vacancy-LA_data'!E:E,'Comm_vacancy-LA_data'!$D:$D,'Comm_vacancy-inputs_1'!$C3539,'Comm_vacancy-LA_data'!$B:$B,'Comm_vacancy-inputs_1'!$B3539)</f>
        <v>4364</v>
      </c>
      <c r="E3539" s="72">
        <f>SUMIFS('Comm_vacancy-LA_data'!F:F,'Comm_vacancy-LA_data'!$D:$D,'Comm_vacancy-inputs_1'!$C3539,'Comm_vacancy-LA_data'!$B:$B,'Comm_vacancy-inputs_1'!$B3539)</f>
        <v>180</v>
      </c>
      <c r="F3539" s="132">
        <f t="shared" si="110"/>
        <v>4.1246562786434467E-2</v>
      </c>
      <c r="G3539" s="108">
        <f t="shared" si="111"/>
        <v>43556</v>
      </c>
    </row>
    <row r="3540" spans="1:7" x14ac:dyDescent="0.35">
      <c r="A3540" s="72" t="s">
        <v>818</v>
      </c>
      <c r="B3540" s="72" t="s">
        <v>819</v>
      </c>
      <c r="C3540" s="72" t="s">
        <v>1098</v>
      </c>
      <c r="D3540" s="72">
        <f>SUMIFS('Comm_vacancy-LA_data'!E:E,'Comm_vacancy-LA_data'!$D:$D,'Comm_vacancy-inputs_1'!$C3540,'Comm_vacancy-LA_data'!$B:$B,'Comm_vacancy-inputs_1'!$B3540)</f>
        <v>4289</v>
      </c>
      <c r="E3540" s="72">
        <f>SUMIFS('Comm_vacancy-LA_data'!F:F,'Comm_vacancy-LA_data'!$D:$D,'Comm_vacancy-inputs_1'!$C3540,'Comm_vacancy-LA_data'!$B:$B,'Comm_vacancy-inputs_1'!$B3540)</f>
        <v>211</v>
      </c>
      <c r="F3540" s="132">
        <f t="shared" si="110"/>
        <v>4.9195616693868037E-2</v>
      </c>
      <c r="G3540" s="108">
        <f t="shared" si="111"/>
        <v>43466</v>
      </c>
    </row>
    <row r="3541" spans="1:7" x14ac:dyDescent="0.35">
      <c r="A3541" s="72" t="s">
        <v>818</v>
      </c>
      <c r="B3541" s="72" t="s">
        <v>819</v>
      </c>
      <c r="C3541" s="72" t="s">
        <v>1099</v>
      </c>
      <c r="D3541" s="72">
        <f>SUMIFS('Comm_vacancy-LA_data'!E:E,'Comm_vacancy-LA_data'!$D:$D,'Comm_vacancy-inputs_1'!$C3541,'Comm_vacancy-LA_data'!$B:$B,'Comm_vacancy-inputs_1'!$B3541)</f>
        <v>4497</v>
      </c>
      <c r="E3541" s="72">
        <f>SUMIFS('Comm_vacancy-LA_data'!F:F,'Comm_vacancy-LA_data'!$D:$D,'Comm_vacancy-inputs_1'!$C3541,'Comm_vacancy-LA_data'!$B:$B,'Comm_vacancy-inputs_1'!$B3541)</f>
        <v>249</v>
      </c>
      <c r="F3541" s="132">
        <f t="shared" si="110"/>
        <v>5.5370246831220812E-2</v>
      </c>
      <c r="G3541" s="108">
        <f t="shared" si="111"/>
        <v>43374</v>
      </c>
    </row>
    <row r="3542" spans="1:7" x14ac:dyDescent="0.35">
      <c r="A3542" s="72" t="s">
        <v>820</v>
      </c>
      <c r="B3542" s="72" t="s">
        <v>821</v>
      </c>
      <c r="C3542" s="72" t="s">
        <v>1088</v>
      </c>
      <c r="D3542" s="72">
        <f>SUMIFS('Comm_vacancy-LA_data'!E:E,'Comm_vacancy-LA_data'!$D:$D,'Comm_vacancy-inputs_1'!$C3542,'Comm_vacancy-LA_data'!$B:$B,'Comm_vacancy-inputs_1'!$B3542)</f>
        <v>4254</v>
      </c>
      <c r="E3542" s="72">
        <f>SUMIFS('Comm_vacancy-LA_data'!F:F,'Comm_vacancy-LA_data'!$D:$D,'Comm_vacancy-inputs_1'!$C3542,'Comm_vacancy-LA_data'!$B:$B,'Comm_vacancy-inputs_1'!$B3542)</f>
        <v>950</v>
      </c>
      <c r="F3542" s="132">
        <f t="shared" si="110"/>
        <v>0.22331922896097792</v>
      </c>
      <c r="G3542" s="108">
        <f t="shared" si="111"/>
        <v>44378</v>
      </c>
    </row>
    <row r="3543" spans="1:7" x14ac:dyDescent="0.35">
      <c r="A3543" s="72" t="s">
        <v>820</v>
      </c>
      <c r="B3543" s="72" t="s">
        <v>821</v>
      </c>
      <c r="C3543" s="72" t="s">
        <v>1089</v>
      </c>
      <c r="D3543" s="72">
        <f>SUMIFS('Comm_vacancy-LA_data'!E:E,'Comm_vacancy-LA_data'!$D:$D,'Comm_vacancy-inputs_1'!$C3543,'Comm_vacancy-LA_data'!$B:$B,'Comm_vacancy-inputs_1'!$B3543)</f>
        <v>4258</v>
      </c>
      <c r="E3543" s="72">
        <f>SUMIFS('Comm_vacancy-LA_data'!F:F,'Comm_vacancy-LA_data'!$D:$D,'Comm_vacancy-inputs_1'!$C3543,'Comm_vacancy-LA_data'!$B:$B,'Comm_vacancy-inputs_1'!$B3543)</f>
        <v>940</v>
      </c>
      <c r="F3543" s="132">
        <f t="shared" si="110"/>
        <v>0.2207609206200094</v>
      </c>
      <c r="G3543" s="108">
        <f t="shared" si="111"/>
        <v>44287</v>
      </c>
    </row>
    <row r="3544" spans="1:7" x14ac:dyDescent="0.35">
      <c r="A3544" s="72" t="s">
        <v>820</v>
      </c>
      <c r="B3544" s="72" t="s">
        <v>821</v>
      </c>
      <c r="C3544" s="72" t="s">
        <v>1090</v>
      </c>
      <c r="D3544" s="72">
        <f>SUMIFS('Comm_vacancy-LA_data'!E:E,'Comm_vacancy-LA_data'!$D:$D,'Comm_vacancy-inputs_1'!$C3544,'Comm_vacancy-LA_data'!$B:$B,'Comm_vacancy-inputs_1'!$B3544)</f>
        <v>4255</v>
      </c>
      <c r="E3544" s="72">
        <f>SUMIFS('Comm_vacancy-LA_data'!F:F,'Comm_vacancy-LA_data'!$D:$D,'Comm_vacancy-inputs_1'!$C3544,'Comm_vacancy-LA_data'!$B:$B,'Comm_vacancy-inputs_1'!$B3544)</f>
        <v>943</v>
      </c>
      <c r="F3544" s="132">
        <f t="shared" si="110"/>
        <v>0.22162162162162163</v>
      </c>
      <c r="G3544" s="108">
        <f t="shared" si="111"/>
        <v>44197</v>
      </c>
    </row>
    <row r="3545" spans="1:7" x14ac:dyDescent="0.35">
      <c r="A3545" s="72" t="s">
        <v>820</v>
      </c>
      <c r="B3545" s="72" t="s">
        <v>821</v>
      </c>
      <c r="C3545" s="72" t="s">
        <v>1091</v>
      </c>
      <c r="D3545" s="72">
        <f>SUMIFS('Comm_vacancy-LA_data'!E:E,'Comm_vacancy-LA_data'!$D:$D,'Comm_vacancy-inputs_1'!$C3545,'Comm_vacancy-LA_data'!$B:$B,'Comm_vacancy-inputs_1'!$B3545)</f>
        <v>4247</v>
      </c>
      <c r="E3545" s="72">
        <f>SUMIFS('Comm_vacancy-LA_data'!F:F,'Comm_vacancy-LA_data'!$D:$D,'Comm_vacancy-inputs_1'!$C3545,'Comm_vacancy-LA_data'!$B:$B,'Comm_vacancy-inputs_1'!$B3545)</f>
        <v>910</v>
      </c>
      <c r="F3545" s="132">
        <f t="shared" si="110"/>
        <v>0.21426889569107604</v>
      </c>
      <c r="G3545" s="108">
        <f t="shared" si="111"/>
        <v>44105</v>
      </c>
    </row>
    <row r="3546" spans="1:7" x14ac:dyDescent="0.35">
      <c r="A3546" s="72" t="s">
        <v>820</v>
      </c>
      <c r="B3546" s="72" t="s">
        <v>821</v>
      </c>
      <c r="C3546" s="72" t="s">
        <v>1092</v>
      </c>
      <c r="D3546" s="72">
        <f>SUMIFS('Comm_vacancy-LA_data'!E:E,'Comm_vacancy-LA_data'!$D:$D,'Comm_vacancy-inputs_1'!$C3546,'Comm_vacancy-LA_data'!$B:$B,'Comm_vacancy-inputs_1'!$B3546)</f>
        <v>4207</v>
      </c>
      <c r="E3546" s="72">
        <f>SUMIFS('Comm_vacancy-LA_data'!F:F,'Comm_vacancy-LA_data'!$D:$D,'Comm_vacancy-inputs_1'!$C3546,'Comm_vacancy-LA_data'!$B:$B,'Comm_vacancy-inputs_1'!$B3546)</f>
        <v>899</v>
      </c>
      <c r="F3546" s="132">
        <f t="shared" si="110"/>
        <v>0.21369146660328026</v>
      </c>
      <c r="G3546" s="108">
        <f t="shared" si="111"/>
        <v>44013</v>
      </c>
    </row>
    <row r="3547" spans="1:7" x14ac:dyDescent="0.35">
      <c r="A3547" s="72" t="s">
        <v>820</v>
      </c>
      <c r="B3547" s="72" t="s">
        <v>821</v>
      </c>
      <c r="C3547" s="72" t="s">
        <v>1093</v>
      </c>
      <c r="D3547" s="72">
        <f>SUMIFS('Comm_vacancy-LA_data'!E:E,'Comm_vacancy-LA_data'!$D:$D,'Comm_vacancy-inputs_1'!$C3547,'Comm_vacancy-LA_data'!$B:$B,'Comm_vacancy-inputs_1'!$B3547)</f>
        <v>4201</v>
      </c>
      <c r="E3547" s="72">
        <f>SUMIFS('Comm_vacancy-LA_data'!F:F,'Comm_vacancy-LA_data'!$D:$D,'Comm_vacancy-inputs_1'!$C3547,'Comm_vacancy-LA_data'!$B:$B,'Comm_vacancy-inputs_1'!$B3547)</f>
        <v>862</v>
      </c>
      <c r="F3547" s="132">
        <f t="shared" si="110"/>
        <v>0.20518924065698643</v>
      </c>
      <c r="G3547" s="108">
        <f t="shared" si="111"/>
        <v>43922</v>
      </c>
    </row>
    <row r="3548" spans="1:7" x14ac:dyDescent="0.35">
      <c r="A3548" s="72" t="s">
        <v>820</v>
      </c>
      <c r="B3548" s="72" t="s">
        <v>821</v>
      </c>
      <c r="C3548" s="72" t="s">
        <v>1094</v>
      </c>
      <c r="D3548" s="72">
        <f>SUMIFS('Comm_vacancy-LA_data'!E:E,'Comm_vacancy-LA_data'!$D:$D,'Comm_vacancy-inputs_1'!$C3548,'Comm_vacancy-LA_data'!$B:$B,'Comm_vacancy-inputs_1'!$B3548)</f>
        <v>4154</v>
      </c>
      <c r="E3548" s="72">
        <f>SUMIFS('Comm_vacancy-LA_data'!F:F,'Comm_vacancy-LA_data'!$D:$D,'Comm_vacancy-inputs_1'!$C3548,'Comm_vacancy-LA_data'!$B:$B,'Comm_vacancy-inputs_1'!$B3548)</f>
        <v>849</v>
      </c>
      <c r="F3548" s="132">
        <f t="shared" si="110"/>
        <v>0.20438131921039962</v>
      </c>
      <c r="G3548" s="108">
        <f t="shared" si="111"/>
        <v>43831</v>
      </c>
    </row>
    <row r="3549" spans="1:7" x14ac:dyDescent="0.35">
      <c r="A3549" s="72" t="s">
        <v>820</v>
      </c>
      <c r="B3549" s="72" t="s">
        <v>821</v>
      </c>
      <c r="C3549" s="72" t="s">
        <v>1095</v>
      </c>
      <c r="D3549" s="72">
        <f>SUMIFS('Comm_vacancy-LA_data'!E:E,'Comm_vacancy-LA_data'!$D:$D,'Comm_vacancy-inputs_1'!$C3549,'Comm_vacancy-LA_data'!$B:$B,'Comm_vacancy-inputs_1'!$B3549)</f>
        <v>4164</v>
      </c>
      <c r="E3549" s="72">
        <f>SUMIFS('Comm_vacancy-LA_data'!F:F,'Comm_vacancy-LA_data'!$D:$D,'Comm_vacancy-inputs_1'!$C3549,'Comm_vacancy-LA_data'!$B:$B,'Comm_vacancy-inputs_1'!$B3549)</f>
        <v>860</v>
      </c>
      <c r="F3549" s="132">
        <f t="shared" si="110"/>
        <v>0.20653218059558118</v>
      </c>
      <c r="G3549" s="108">
        <f t="shared" si="111"/>
        <v>43739</v>
      </c>
    </row>
    <row r="3550" spans="1:7" x14ac:dyDescent="0.35">
      <c r="A3550" s="72" t="s">
        <v>820</v>
      </c>
      <c r="B3550" s="72" t="s">
        <v>821</v>
      </c>
      <c r="C3550" s="72" t="s">
        <v>1096</v>
      </c>
      <c r="D3550" s="72">
        <f>SUMIFS('Comm_vacancy-LA_data'!E:E,'Comm_vacancy-LA_data'!$D:$D,'Comm_vacancy-inputs_1'!$C3550,'Comm_vacancy-LA_data'!$B:$B,'Comm_vacancy-inputs_1'!$B3550)</f>
        <v>4144</v>
      </c>
      <c r="E3550" s="72">
        <f>SUMIFS('Comm_vacancy-LA_data'!F:F,'Comm_vacancy-LA_data'!$D:$D,'Comm_vacancy-inputs_1'!$C3550,'Comm_vacancy-LA_data'!$B:$B,'Comm_vacancy-inputs_1'!$B3550)</f>
        <v>234</v>
      </c>
      <c r="F3550" s="132">
        <f t="shared" si="110"/>
        <v>5.6467181467181465E-2</v>
      </c>
      <c r="G3550" s="108">
        <f t="shared" si="111"/>
        <v>43647</v>
      </c>
    </row>
    <row r="3551" spans="1:7" x14ac:dyDescent="0.35">
      <c r="A3551" s="72" t="s">
        <v>820</v>
      </c>
      <c r="B3551" s="72" t="s">
        <v>821</v>
      </c>
      <c r="C3551" s="72" t="s">
        <v>1097</v>
      </c>
      <c r="D3551" s="72">
        <f>SUMIFS('Comm_vacancy-LA_data'!E:E,'Comm_vacancy-LA_data'!$D:$D,'Comm_vacancy-inputs_1'!$C3551,'Comm_vacancy-LA_data'!$B:$B,'Comm_vacancy-inputs_1'!$B3551)</f>
        <v>4147</v>
      </c>
      <c r="E3551" s="72">
        <f>SUMIFS('Comm_vacancy-LA_data'!F:F,'Comm_vacancy-LA_data'!$D:$D,'Comm_vacancy-inputs_1'!$C3551,'Comm_vacancy-LA_data'!$B:$B,'Comm_vacancy-inputs_1'!$B3551)</f>
        <v>173</v>
      </c>
      <c r="F3551" s="132">
        <f t="shared" si="110"/>
        <v>4.17169037858693E-2</v>
      </c>
      <c r="G3551" s="108">
        <f t="shared" si="111"/>
        <v>43556</v>
      </c>
    </row>
    <row r="3552" spans="1:7" x14ac:dyDescent="0.35">
      <c r="A3552" s="72" t="s">
        <v>820</v>
      </c>
      <c r="B3552" s="72" t="s">
        <v>821</v>
      </c>
      <c r="C3552" s="72" t="s">
        <v>1098</v>
      </c>
      <c r="D3552" s="72">
        <f>SUMIFS('Comm_vacancy-LA_data'!E:E,'Comm_vacancy-LA_data'!$D:$D,'Comm_vacancy-inputs_1'!$C3552,'Comm_vacancy-LA_data'!$B:$B,'Comm_vacancy-inputs_1'!$B3552)</f>
        <v>4074</v>
      </c>
      <c r="E3552" s="72">
        <f>SUMIFS('Comm_vacancy-LA_data'!F:F,'Comm_vacancy-LA_data'!$D:$D,'Comm_vacancy-inputs_1'!$C3552,'Comm_vacancy-LA_data'!$B:$B,'Comm_vacancy-inputs_1'!$B3552)</f>
        <v>178</v>
      </c>
      <c r="F3552" s="132">
        <f t="shared" si="110"/>
        <v>4.3691703485517916E-2</v>
      </c>
      <c r="G3552" s="108">
        <f t="shared" si="111"/>
        <v>43466</v>
      </c>
    </row>
    <row r="3553" spans="1:7" x14ac:dyDescent="0.35">
      <c r="A3553" s="72" t="s">
        <v>820</v>
      </c>
      <c r="B3553" s="72" t="s">
        <v>821</v>
      </c>
      <c r="C3553" s="72" t="s">
        <v>1099</v>
      </c>
      <c r="D3553" s="72">
        <f>SUMIFS('Comm_vacancy-LA_data'!E:E,'Comm_vacancy-LA_data'!$D:$D,'Comm_vacancy-inputs_1'!$C3553,'Comm_vacancy-LA_data'!$B:$B,'Comm_vacancy-inputs_1'!$B3553)</f>
        <v>4437</v>
      </c>
      <c r="E3553" s="72">
        <f>SUMIFS('Comm_vacancy-LA_data'!F:F,'Comm_vacancy-LA_data'!$D:$D,'Comm_vacancy-inputs_1'!$C3553,'Comm_vacancy-LA_data'!$B:$B,'Comm_vacancy-inputs_1'!$B3553)</f>
        <v>179</v>
      </c>
      <c r="F3553" s="132">
        <f t="shared" si="110"/>
        <v>4.0342573811133646E-2</v>
      </c>
      <c r="G3553" s="108">
        <f t="shared" si="111"/>
        <v>43374</v>
      </c>
    </row>
    <row r="3554" spans="1:7" x14ac:dyDescent="0.35">
      <c r="A3554" s="72" t="s">
        <v>822</v>
      </c>
      <c r="B3554" s="72" t="s">
        <v>823</v>
      </c>
      <c r="C3554" s="72" t="s">
        <v>1088</v>
      </c>
      <c r="D3554" s="72">
        <f>SUMIFS('Comm_vacancy-LA_data'!E:E,'Comm_vacancy-LA_data'!$D:$D,'Comm_vacancy-inputs_1'!$C3554,'Comm_vacancy-LA_data'!$B:$B,'Comm_vacancy-inputs_1'!$B3554)</f>
        <v>3928</v>
      </c>
      <c r="E3554" s="72">
        <f>SUMIFS('Comm_vacancy-LA_data'!F:F,'Comm_vacancy-LA_data'!$D:$D,'Comm_vacancy-inputs_1'!$C3554,'Comm_vacancy-LA_data'!$B:$B,'Comm_vacancy-inputs_1'!$B3554)</f>
        <v>178</v>
      </c>
      <c r="F3554" s="132">
        <f t="shared" si="110"/>
        <v>4.5315682281059061E-2</v>
      </c>
      <c r="G3554" s="108">
        <f t="shared" si="111"/>
        <v>44378</v>
      </c>
    </row>
    <row r="3555" spans="1:7" x14ac:dyDescent="0.35">
      <c r="A3555" s="72" t="s">
        <v>822</v>
      </c>
      <c r="B3555" s="72" t="s">
        <v>823</v>
      </c>
      <c r="C3555" s="72" t="s">
        <v>1089</v>
      </c>
      <c r="D3555" s="72">
        <f>SUMIFS('Comm_vacancy-LA_data'!E:E,'Comm_vacancy-LA_data'!$D:$D,'Comm_vacancy-inputs_1'!$C3555,'Comm_vacancy-LA_data'!$B:$B,'Comm_vacancy-inputs_1'!$B3555)</f>
        <v>3920</v>
      </c>
      <c r="E3555" s="72">
        <f>SUMIFS('Comm_vacancy-LA_data'!F:F,'Comm_vacancy-LA_data'!$D:$D,'Comm_vacancy-inputs_1'!$C3555,'Comm_vacancy-LA_data'!$B:$B,'Comm_vacancy-inputs_1'!$B3555)</f>
        <v>181</v>
      </c>
      <c r="F3555" s="132">
        <f t="shared" si="110"/>
        <v>4.6173469387755101E-2</v>
      </c>
      <c r="G3555" s="108">
        <f t="shared" si="111"/>
        <v>44287</v>
      </c>
    </row>
    <row r="3556" spans="1:7" x14ac:dyDescent="0.35">
      <c r="A3556" s="72" t="s">
        <v>822</v>
      </c>
      <c r="B3556" s="72" t="s">
        <v>823</v>
      </c>
      <c r="C3556" s="72" t="s">
        <v>1090</v>
      </c>
      <c r="D3556" s="72">
        <f>SUMIFS('Comm_vacancy-LA_data'!E:E,'Comm_vacancy-LA_data'!$D:$D,'Comm_vacancy-inputs_1'!$C3556,'Comm_vacancy-LA_data'!$B:$B,'Comm_vacancy-inputs_1'!$B3556)</f>
        <v>3919</v>
      </c>
      <c r="E3556" s="72">
        <f>SUMIFS('Comm_vacancy-LA_data'!F:F,'Comm_vacancy-LA_data'!$D:$D,'Comm_vacancy-inputs_1'!$C3556,'Comm_vacancy-LA_data'!$B:$B,'Comm_vacancy-inputs_1'!$B3556)</f>
        <v>199</v>
      </c>
      <c r="F3556" s="132">
        <f t="shared" si="110"/>
        <v>5.0778259760142892E-2</v>
      </c>
      <c r="G3556" s="108">
        <f t="shared" si="111"/>
        <v>44197</v>
      </c>
    </row>
    <row r="3557" spans="1:7" x14ac:dyDescent="0.35">
      <c r="A3557" s="72" t="s">
        <v>822</v>
      </c>
      <c r="B3557" s="72" t="s">
        <v>823</v>
      </c>
      <c r="C3557" s="72" t="s">
        <v>1091</v>
      </c>
      <c r="D3557" s="72">
        <f>SUMIFS('Comm_vacancy-LA_data'!E:E,'Comm_vacancy-LA_data'!$D:$D,'Comm_vacancy-inputs_1'!$C3557,'Comm_vacancy-LA_data'!$B:$B,'Comm_vacancy-inputs_1'!$B3557)</f>
        <v>3907</v>
      </c>
      <c r="E3557" s="72">
        <f>SUMIFS('Comm_vacancy-LA_data'!F:F,'Comm_vacancy-LA_data'!$D:$D,'Comm_vacancy-inputs_1'!$C3557,'Comm_vacancy-LA_data'!$B:$B,'Comm_vacancy-inputs_1'!$B3557)</f>
        <v>175</v>
      </c>
      <c r="F3557" s="132">
        <f t="shared" si="110"/>
        <v>4.4791400051190172E-2</v>
      </c>
      <c r="G3557" s="108">
        <f t="shared" si="111"/>
        <v>44105</v>
      </c>
    </row>
    <row r="3558" spans="1:7" x14ac:dyDescent="0.35">
      <c r="A3558" s="72" t="s">
        <v>822</v>
      </c>
      <c r="B3558" s="72" t="s">
        <v>823</v>
      </c>
      <c r="C3558" s="72" t="s">
        <v>1092</v>
      </c>
      <c r="D3558" s="72">
        <f>SUMIFS('Comm_vacancy-LA_data'!E:E,'Comm_vacancy-LA_data'!$D:$D,'Comm_vacancy-inputs_1'!$C3558,'Comm_vacancy-LA_data'!$B:$B,'Comm_vacancy-inputs_1'!$B3558)</f>
        <v>3885</v>
      </c>
      <c r="E3558" s="72">
        <f>SUMIFS('Comm_vacancy-LA_data'!F:F,'Comm_vacancy-LA_data'!$D:$D,'Comm_vacancy-inputs_1'!$C3558,'Comm_vacancy-LA_data'!$B:$B,'Comm_vacancy-inputs_1'!$B3558)</f>
        <v>190</v>
      </c>
      <c r="F3558" s="132">
        <f t="shared" si="110"/>
        <v>4.8906048906048903E-2</v>
      </c>
      <c r="G3558" s="108">
        <f t="shared" si="111"/>
        <v>44013</v>
      </c>
    </row>
    <row r="3559" spans="1:7" x14ac:dyDescent="0.35">
      <c r="A3559" s="72" t="s">
        <v>822</v>
      </c>
      <c r="B3559" s="72" t="s">
        <v>823</v>
      </c>
      <c r="C3559" s="72" t="s">
        <v>1093</v>
      </c>
      <c r="D3559" s="72">
        <f>SUMIFS('Comm_vacancy-LA_data'!E:E,'Comm_vacancy-LA_data'!$D:$D,'Comm_vacancy-inputs_1'!$C3559,'Comm_vacancy-LA_data'!$B:$B,'Comm_vacancy-inputs_1'!$B3559)</f>
        <v>3880</v>
      </c>
      <c r="E3559" s="72">
        <f>SUMIFS('Comm_vacancy-LA_data'!F:F,'Comm_vacancy-LA_data'!$D:$D,'Comm_vacancy-inputs_1'!$C3559,'Comm_vacancy-LA_data'!$B:$B,'Comm_vacancy-inputs_1'!$B3559)</f>
        <v>186</v>
      </c>
      <c r="F3559" s="132">
        <f t="shared" si="110"/>
        <v>4.793814432989691E-2</v>
      </c>
      <c r="G3559" s="108">
        <f t="shared" si="111"/>
        <v>43922</v>
      </c>
    </row>
    <row r="3560" spans="1:7" x14ac:dyDescent="0.35">
      <c r="A3560" s="72" t="s">
        <v>822</v>
      </c>
      <c r="B3560" s="72" t="s">
        <v>823</v>
      </c>
      <c r="C3560" s="72" t="s">
        <v>1094</v>
      </c>
      <c r="D3560" s="72">
        <f>SUMIFS('Comm_vacancy-LA_data'!E:E,'Comm_vacancy-LA_data'!$D:$D,'Comm_vacancy-inputs_1'!$C3560,'Comm_vacancy-LA_data'!$B:$B,'Comm_vacancy-inputs_1'!$B3560)</f>
        <v>3850</v>
      </c>
      <c r="E3560" s="72">
        <f>SUMIFS('Comm_vacancy-LA_data'!F:F,'Comm_vacancy-LA_data'!$D:$D,'Comm_vacancy-inputs_1'!$C3560,'Comm_vacancy-LA_data'!$B:$B,'Comm_vacancy-inputs_1'!$B3560)</f>
        <v>177</v>
      </c>
      <c r="F3560" s="132">
        <f t="shared" si="110"/>
        <v>4.5974025974025973E-2</v>
      </c>
      <c r="G3560" s="108">
        <f t="shared" si="111"/>
        <v>43831</v>
      </c>
    </row>
    <row r="3561" spans="1:7" x14ac:dyDescent="0.35">
      <c r="A3561" s="72" t="s">
        <v>822</v>
      </c>
      <c r="B3561" s="72" t="s">
        <v>823</v>
      </c>
      <c r="C3561" s="72" t="s">
        <v>1095</v>
      </c>
      <c r="D3561" s="72">
        <f>SUMIFS('Comm_vacancy-LA_data'!E:E,'Comm_vacancy-LA_data'!$D:$D,'Comm_vacancy-inputs_1'!$C3561,'Comm_vacancy-LA_data'!$B:$B,'Comm_vacancy-inputs_1'!$B3561)</f>
        <v>3840</v>
      </c>
      <c r="E3561" s="72">
        <f>SUMIFS('Comm_vacancy-LA_data'!F:F,'Comm_vacancy-LA_data'!$D:$D,'Comm_vacancy-inputs_1'!$C3561,'Comm_vacancy-LA_data'!$B:$B,'Comm_vacancy-inputs_1'!$B3561)</f>
        <v>165</v>
      </c>
      <c r="F3561" s="132">
        <f t="shared" si="110"/>
        <v>4.296875E-2</v>
      </c>
      <c r="G3561" s="108">
        <f t="shared" si="111"/>
        <v>43739</v>
      </c>
    </row>
    <row r="3562" spans="1:7" x14ac:dyDescent="0.35">
      <c r="A3562" s="72" t="s">
        <v>822</v>
      </c>
      <c r="B3562" s="72" t="s">
        <v>823</v>
      </c>
      <c r="C3562" s="72" t="s">
        <v>1096</v>
      </c>
      <c r="D3562" s="72">
        <f>SUMIFS('Comm_vacancy-LA_data'!E:E,'Comm_vacancy-LA_data'!$D:$D,'Comm_vacancy-inputs_1'!$C3562,'Comm_vacancy-LA_data'!$B:$B,'Comm_vacancy-inputs_1'!$B3562)</f>
        <v>3835</v>
      </c>
      <c r="E3562" s="72">
        <f>SUMIFS('Comm_vacancy-LA_data'!F:F,'Comm_vacancy-LA_data'!$D:$D,'Comm_vacancy-inputs_1'!$C3562,'Comm_vacancy-LA_data'!$B:$B,'Comm_vacancy-inputs_1'!$B3562)</f>
        <v>191</v>
      </c>
      <c r="F3562" s="132">
        <f t="shared" si="110"/>
        <v>4.9804432855280314E-2</v>
      </c>
      <c r="G3562" s="108">
        <f t="shared" si="111"/>
        <v>43647</v>
      </c>
    </row>
    <row r="3563" spans="1:7" x14ac:dyDescent="0.35">
      <c r="A3563" s="72" t="s">
        <v>822</v>
      </c>
      <c r="B3563" s="72" t="s">
        <v>823</v>
      </c>
      <c r="C3563" s="72" t="s">
        <v>1097</v>
      </c>
      <c r="D3563" s="72">
        <f>SUMIFS('Comm_vacancy-LA_data'!E:E,'Comm_vacancy-LA_data'!$D:$D,'Comm_vacancy-inputs_1'!$C3563,'Comm_vacancy-LA_data'!$B:$B,'Comm_vacancy-inputs_1'!$B3563)</f>
        <v>3835</v>
      </c>
      <c r="E3563" s="72">
        <f>SUMIFS('Comm_vacancy-LA_data'!F:F,'Comm_vacancy-LA_data'!$D:$D,'Comm_vacancy-inputs_1'!$C3563,'Comm_vacancy-LA_data'!$B:$B,'Comm_vacancy-inputs_1'!$B3563)</f>
        <v>142</v>
      </c>
      <c r="F3563" s="132">
        <f t="shared" si="110"/>
        <v>3.7027379400260754E-2</v>
      </c>
      <c r="G3563" s="108">
        <f t="shared" si="111"/>
        <v>43556</v>
      </c>
    </row>
    <row r="3564" spans="1:7" x14ac:dyDescent="0.35">
      <c r="A3564" s="72" t="s">
        <v>822</v>
      </c>
      <c r="B3564" s="72" t="s">
        <v>823</v>
      </c>
      <c r="C3564" s="72" t="s">
        <v>1098</v>
      </c>
      <c r="D3564" s="72">
        <f>SUMIFS('Comm_vacancy-LA_data'!E:E,'Comm_vacancy-LA_data'!$D:$D,'Comm_vacancy-inputs_1'!$C3564,'Comm_vacancy-LA_data'!$B:$B,'Comm_vacancy-inputs_1'!$B3564)</f>
        <v>3805</v>
      </c>
      <c r="E3564" s="72">
        <f>SUMIFS('Comm_vacancy-LA_data'!F:F,'Comm_vacancy-LA_data'!$D:$D,'Comm_vacancy-inputs_1'!$C3564,'Comm_vacancy-LA_data'!$B:$B,'Comm_vacancy-inputs_1'!$B3564)</f>
        <v>123</v>
      </c>
      <c r="F3564" s="132">
        <f t="shared" si="110"/>
        <v>3.2325886990801578E-2</v>
      </c>
      <c r="G3564" s="108">
        <f t="shared" si="111"/>
        <v>43466</v>
      </c>
    </row>
    <row r="3565" spans="1:7" x14ac:dyDescent="0.35">
      <c r="A3565" s="72" t="s">
        <v>822</v>
      </c>
      <c r="B3565" s="72" t="s">
        <v>823</v>
      </c>
      <c r="C3565" s="72" t="s">
        <v>1099</v>
      </c>
      <c r="D3565" s="72">
        <f>SUMIFS('Comm_vacancy-LA_data'!E:E,'Comm_vacancy-LA_data'!$D:$D,'Comm_vacancy-inputs_1'!$C3565,'Comm_vacancy-LA_data'!$B:$B,'Comm_vacancy-inputs_1'!$B3565)</f>
        <v>3933</v>
      </c>
      <c r="E3565" s="72">
        <f>SUMIFS('Comm_vacancy-LA_data'!F:F,'Comm_vacancy-LA_data'!$D:$D,'Comm_vacancy-inputs_1'!$C3565,'Comm_vacancy-LA_data'!$B:$B,'Comm_vacancy-inputs_1'!$B3565)</f>
        <v>135</v>
      </c>
      <c r="F3565" s="132">
        <f t="shared" si="110"/>
        <v>3.4324942791762014E-2</v>
      </c>
      <c r="G3565" s="108">
        <f t="shared" si="111"/>
        <v>43374</v>
      </c>
    </row>
    <row r="3566" spans="1:7" x14ac:dyDescent="0.35">
      <c r="A3566" s="72" t="s">
        <v>824</v>
      </c>
      <c r="B3566" s="72" t="s">
        <v>825</v>
      </c>
      <c r="C3566" s="72" t="s">
        <v>1088</v>
      </c>
      <c r="D3566" s="72">
        <f>SUMIFS('Comm_vacancy-LA_data'!E:E,'Comm_vacancy-LA_data'!$D:$D,'Comm_vacancy-inputs_1'!$C3566,'Comm_vacancy-LA_data'!$B:$B,'Comm_vacancy-inputs_1'!$B3566)</f>
        <v>2644</v>
      </c>
      <c r="E3566" s="72">
        <f>SUMIFS('Comm_vacancy-LA_data'!F:F,'Comm_vacancy-LA_data'!$D:$D,'Comm_vacancy-inputs_1'!$C3566,'Comm_vacancy-LA_data'!$B:$B,'Comm_vacancy-inputs_1'!$B3566)</f>
        <v>137</v>
      </c>
      <c r="F3566" s="132">
        <f t="shared" si="110"/>
        <v>5.1815431164901664E-2</v>
      </c>
      <c r="G3566" s="108">
        <f t="shared" si="111"/>
        <v>44378</v>
      </c>
    </row>
    <row r="3567" spans="1:7" x14ac:dyDescent="0.35">
      <c r="A3567" s="72" t="s">
        <v>824</v>
      </c>
      <c r="B3567" s="72" t="s">
        <v>825</v>
      </c>
      <c r="C3567" s="72" t="s">
        <v>1089</v>
      </c>
      <c r="D3567" s="72">
        <f>SUMIFS('Comm_vacancy-LA_data'!E:E,'Comm_vacancy-LA_data'!$D:$D,'Comm_vacancy-inputs_1'!$C3567,'Comm_vacancy-LA_data'!$B:$B,'Comm_vacancy-inputs_1'!$B3567)</f>
        <v>2636</v>
      </c>
      <c r="E3567" s="72">
        <f>SUMIFS('Comm_vacancy-LA_data'!F:F,'Comm_vacancy-LA_data'!$D:$D,'Comm_vacancy-inputs_1'!$C3567,'Comm_vacancy-LA_data'!$B:$B,'Comm_vacancy-inputs_1'!$B3567)</f>
        <v>137</v>
      </c>
      <c r="F3567" s="132">
        <f t="shared" si="110"/>
        <v>5.1972685887708647E-2</v>
      </c>
      <c r="G3567" s="108">
        <f t="shared" si="111"/>
        <v>44287</v>
      </c>
    </row>
    <row r="3568" spans="1:7" x14ac:dyDescent="0.35">
      <c r="A3568" s="72" t="s">
        <v>824</v>
      </c>
      <c r="B3568" s="72" t="s">
        <v>825</v>
      </c>
      <c r="C3568" s="72" t="s">
        <v>1090</v>
      </c>
      <c r="D3568" s="72">
        <f>SUMIFS('Comm_vacancy-LA_data'!E:E,'Comm_vacancy-LA_data'!$D:$D,'Comm_vacancy-inputs_1'!$C3568,'Comm_vacancy-LA_data'!$B:$B,'Comm_vacancy-inputs_1'!$B3568)</f>
        <v>2639</v>
      </c>
      <c r="E3568" s="72">
        <f>SUMIFS('Comm_vacancy-LA_data'!F:F,'Comm_vacancy-LA_data'!$D:$D,'Comm_vacancy-inputs_1'!$C3568,'Comm_vacancy-LA_data'!$B:$B,'Comm_vacancy-inputs_1'!$B3568)</f>
        <v>137</v>
      </c>
      <c r="F3568" s="132">
        <f t="shared" si="110"/>
        <v>5.191360363774157E-2</v>
      </c>
      <c r="G3568" s="108">
        <f t="shared" si="111"/>
        <v>44197</v>
      </c>
    </row>
    <row r="3569" spans="1:7" x14ac:dyDescent="0.35">
      <c r="A3569" s="72" t="s">
        <v>824</v>
      </c>
      <c r="B3569" s="72" t="s">
        <v>825</v>
      </c>
      <c r="C3569" s="72" t="s">
        <v>1091</v>
      </c>
      <c r="D3569" s="72">
        <f>SUMIFS('Comm_vacancy-LA_data'!E:E,'Comm_vacancy-LA_data'!$D:$D,'Comm_vacancy-inputs_1'!$C3569,'Comm_vacancy-LA_data'!$B:$B,'Comm_vacancy-inputs_1'!$B3569)</f>
        <v>2634</v>
      </c>
      <c r="E3569" s="72">
        <f>SUMIFS('Comm_vacancy-LA_data'!F:F,'Comm_vacancy-LA_data'!$D:$D,'Comm_vacancy-inputs_1'!$C3569,'Comm_vacancy-LA_data'!$B:$B,'Comm_vacancy-inputs_1'!$B3569)</f>
        <v>139</v>
      </c>
      <c r="F3569" s="132">
        <f t="shared" si="110"/>
        <v>5.2771450265755505E-2</v>
      </c>
      <c r="G3569" s="108">
        <f t="shared" si="111"/>
        <v>44105</v>
      </c>
    </row>
    <row r="3570" spans="1:7" x14ac:dyDescent="0.35">
      <c r="A3570" s="72" t="s">
        <v>824</v>
      </c>
      <c r="B3570" s="72" t="s">
        <v>825</v>
      </c>
      <c r="C3570" s="72" t="s">
        <v>1092</v>
      </c>
      <c r="D3570" s="72">
        <f>SUMIFS('Comm_vacancy-LA_data'!E:E,'Comm_vacancy-LA_data'!$D:$D,'Comm_vacancy-inputs_1'!$C3570,'Comm_vacancy-LA_data'!$B:$B,'Comm_vacancy-inputs_1'!$B3570)</f>
        <v>2633</v>
      </c>
      <c r="E3570" s="72">
        <f>SUMIFS('Comm_vacancy-LA_data'!F:F,'Comm_vacancy-LA_data'!$D:$D,'Comm_vacancy-inputs_1'!$C3570,'Comm_vacancy-LA_data'!$B:$B,'Comm_vacancy-inputs_1'!$B3570)</f>
        <v>138</v>
      </c>
      <c r="F3570" s="132">
        <f t="shared" si="110"/>
        <v>5.2411697683251046E-2</v>
      </c>
      <c r="G3570" s="108">
        <f t="shared" si="111"/>
        <v>44013</v>
      </c>
    </row>
    <row r="3571" spans="1:7" x14ac:dyDescent="0.35">
      <c r="A3571" s="72" t="s">
        <v>824</v>
      </c>
      <c r="B3571" s="72" t="s">
        <v>825</v>
      </c>
      <c r="C3571" s="72" t="s">
        <v>1093</v>
      </c>
      <c r="D3571" s="72">
        <f>SUMIFS('Comm_vacancy-LA_data'!E:E,'Comm_vacancy-LA_data'!$D:$D,'Comm_vacancy-inputs_1'!$C3571,'Comm_vacancy-LA_data'!$B:$B,'Comm_vacancy-inputs_1'!$B3571)</f>
        <v>2611</v>
      </c>
      <c r="E3571" s="72">
        <f>SUMIFS('Comm_vacancy-LA_data'!F:F,'Comm_vacancy-LA_data'!$D:$D,'Comm_vacancy-inputs_1'!$C3571,'Comm_vacancy-LA_data'!$B:$B,'Comm_vacancy-inputs_1'!$B3571)</f>
        <v>140</v>
      </c>
      <c r="F3571" s="132">
        <f t="shared" si="110"/>
        <v>5.3619302949061663E-2</v>
      </c>
      <c r="G3571" s="108">
        <f t="shared" si="111"/>
        <v>43922</v>
      </c>
    </row>
    <row r="3572" spans="1:7" x14ac:dyDescent="0.35">
      <c r="A3572" s="72" t="s">
        <v>824</v>
      </c>
      <c r="B3572" s="72" t="s">
        <v>825</v>
      </c>
      <c r="C3572" s="72" t="s">
        <v>1094</v>
      </c>
      <c r="D3572" s="72">
        <f>SUMIFS('Comm_vacancy-LA_data'!E:E,'Comm_vacancy-LA_data'!$D:$D,'Comm_vacancy-inputs_1'!$C3572,'Comm_vacancy-LA_data'!$B:$B,'Comm_vacancy-inputs_1'!$B3572)</f>
        <v>2565</v>
      </c>
      <c r="E3572" s="72">
        <f>SUMIFS('Comm_vacancy-LA_data'!F:F,'Comm_vacancy-LA_data'!$D:$D,'Comm_vacancy-inputs_1'!$C3572,'Comm_vacancy-LA_data'!$B:$B,'Comm_vacancy-inputs_1'!$B3572)</f>
        <v>137</v>
      </c>
      <c r="F3572" s="132">
        <f t="shared" si="110"/>
        <v>5.3411306042884993E-2</v>
      </c>
      <c r="G3572" s="108">
        <f t="shared" si="111"/>
        <v>43831</v>
      </c>
    </row>
    <row r="3573" spans="1:7" x14ac:dyDescent="0.35">
      <c r="A3573" s="72" t="s">
        <v>824</v>
      </c>
      <c r="B3573" s="72" t="s">
        <v>825</v>
      </c>
      <c r="C3573" s="72" t="s">
        <v>1095</v>
      </c>
      <c r="D3573" s="72">
        <f>SUMIFS('Comm_vacancy-LA_data'!E:E,'Comm_vacancy-LA_data'!$D:$D,'Comm_vacancy-inputs_1'!$C3573,'Comm_vacancy-LA_data'!$B:$B,'Comm_vacancy-inputs_1'!$B3573)</f>
        <v>2565</v>
      </c>
      <c r="E3573" s="72">
        <f>SUMIFS('Comm_vacancy-LA_data'!F:F,'Comm_vacancy-LA_data'!$D:$D,'Comm_vacancy-inputs_1'!$C3573,'Comm_vacancy-LA_data'!$B:$B,'Comm_vacancy-inputs_1'!$B3573)</f>
        <v>98</v>
      </c>
      <c r="F3573" s="132">
        <f t="shared" si="110"/>
        <v>3.820662768031189E-2</v>
      </c>
      <c r="G3573" s="108">
        <f t="shared" si="111"/>
        <v>43739</v>
      </c>
    </row>
    <row r="3574" spans="1:7" x14ac:dyDescent="0.35">
      <c r="A3574" s="72" t="s">
        <v>824</v>
      </c>
      <c r="B3574" s="72" t="s">
        <v>825</v>
      </c>
      <c r="C3574" s="72" t="s">
        <v>1096</v>
      </c>
      <c r="D3574" s="72">
        <f>SUMIFS('Comm_vacancy-LA_data'!E:E,'Comm_vacancy-LA_data'!$D:$D,'Comm_vacancy-inputs_1'!$C3574,'Comm_vacancy-LA_data'!$B:$B,'Comm_vacancy-inputs_1'!$B3574)</f>
        <v>2559</v>
      </c>
      <c r="E3574" s="72">
        <f>SUMIFS('Comm_vacancy-LA_data'!F:F,'Comm_vacancy-LA_data'!$D:$D,'Comm_vacancy-inputs_1'!$C3574,'Comm_vacancy-LA_data'!$B:$B,'Comm_vacancy-inputs_1'!$B3574)</f>
        <v>99</v>
      </c>
      <c r="F3574" s="132">
        <f t="shared" si="110"/>
        <v>3.8686987104337635E-2</v>
      </c>
      <c r="G3574" s="108">
        <f t="shared" si="111"/>
        <v>43647</v>
      </c>
    </row>
    <row r="3575" spans="1:7" x14ac:dyDescent="0.35">
      <c r="A3575" s="72" t="s">
        <v>824</v>
      </c>
      <c r="B3575" s="72" t="s">
        <v>825</v>
      </c>
      <c r="C3575" s="72" t="s">
        <v>1097</v>
      </c>
      <c r="D3575" s="72">
        <f>SUMIFS('Comm_vacancy-LA_data'!E:E,'Comm_vacancy-LA_data'!$D:$D,'Comm_vacancy-inputs_1'!$C3575,'Comm_vacancy-LA_data'!$B:$B,'Comm_vacancy-inputs_1'!$B3575)</f>
        <v>2563</v>
      </c>
      <c r="E3575" s="72">
        <f>SUMIFS('Comm_vacancy-LA_data'!F:F,'Comm_vacancy-LA_data'!$D:$D,'Comm_vacancy-inputs_1'!$C3575,'Comm_vacancy-LA_data'!$B:$B,'Comm_vacancy-inputs_1'!$B3575)</f>
        <v>94</v>
      </c>
      <c r="F3575" s="132">
        <f t="shared" si="110"/>
        <v>3.6675770581349978E-2</v>
      </c>
      <c r="G3575" s="108">
        <f t="shared" si="111"/>
        <v>43556</v>
      </c>
    </row>
    <row r="3576" spans="1:7" x14ac:dyDescent="0.35">
      <c r="A3576" s="72" t="s">
        <v>824</v>
      </c>
      <c r="B3576" s="72" t="s">
        <v>825</v>
      </c>
      <c r="C3576" s="72" t="s">
        <v>1098</v>
      </c>
      <c r="D3576" s="72">
        <f>SUMIFS('Comm_vacancy-LA_data'!E:E,'Comm_vacancy-LA_data'!$D:$D,'Comm_vacancy-inputs_1'!$C3576,'Comm_vacancy-LA_data'!$B:$B,'Comm_vacancy-inputs_1'!$B3576)</f>
        <v>2526</v>
      </c>
      <c r="E3576" s="72">
        <f>SUMIFS('Comm_vacancy-LA_data'!F:F,'Comm_vacancy-LA_data'!$D:$D,'Comm_vacancy-inputs_1'!$C3576,'Comm_vacancy-LA_data'!$B:$B,'Comm_vacancy-inputs_1'!$B3576)</f>
        <v>103</v>
      </c>
      <c r="F3576" s="132">
        <f t="shared" si="110"/>
        <v>4.0775930324623913E-2</v>
      </c>
      <c r="G3576" s="108">
        <f t="shared" si="111"/>
        <v>43466</v>
      </c>
    </row>
    <row r="3577" spans="1:7" x14ac:dyDescent="0.35">
      <c r="A3577" s="72" t="s">
        <v>824</v>
      </c>
      <c r="B3577" s="72" t="s">
        <v>825</v>
      </c>
      <c r="C3577" s="72" t="s">
        <v>1099</v>
      </c>
      <c r="D3577" s="72">
        <f>SUMIFS('Comm_vacancy-LA_data'!E:E,'Comm_vacancy-LA_data'!$D:$D,'Comm_vacancy-inputs_1'!$C3577,'Comm_vacancy-LA_data'!$B:$B,'Comm_vacancy-inputs_1'!$B3577)</f>
        <v>2615</v>
      </c>
      <c r="E3577" s="72">
        <f>SUMIFS('Comm_vacancy-LA_data'!F:F,'Comm_vacancy-LA_data'!$D:$D,'Comm_vacancy-inputs_1'!$C3577,'Comm_vacancy-LA_data'!$B:$B,'Comm_vacancy-inputs_1'!$B3577)</f>
        <v>116</v>
      </c>
      <c r="F3577" s="132">
        <f t="shared" si="110"/>
        <v>4.4359464627151055E-2</v>
      </c>
      <c r="G3577" s="108">
        <f t="shared" si="111"/>
        <v>43374</v>
      </c>
    </row>
    <row r="3578" spans="1:7" x14ac:dyDescent="0.35">
      <c r="A3578" s="72" t="s">
        <v>826</v>
      </c>
      <c r="B3578" s="72" t="s">
        <v>827</v>
      </c>
      <c r="C3578" s="72" t="s">
        <v>1088</v>
      </c>
      <c r="D3578" s="72">
        <f>SUMIFS('Comm_vacancy-LA_data'!E:E,'Comm_vacancy-LA_data'!$D:$D,'Comm_vacancy-inputs_1'!$C3578,'Comm_vacancy-LA_data'!$B:$B,'Comm_vacancy-inputs_1'!$B3578)</f>
        <v>4487</v>
      </c>
      <c r="E3578" s="72">
        <f>SUMIFS('Comm_vacancy-LA_data'!F:F,'Comm_vacancy-LA_data'!$D:$D,'Comm_vacancy-inputs_1'!$C3578,'Comm_vacancy-LA_data'!$B:$B,'Comm_vacancy-inputs_1'!$B3578)</f>
        <v>413</v>
      </c>
      <c r="F3578" s="132">
        <f t="shared" si="110"/>
        <v>9.2043681747269887E-2</v>
      </c>
      <c r="G3578" s="108">
        <f t="shared" si="111"/>
        <v>44378</v>
      </c>
    </row>
    <row r="3579" spans="1:7" x14ac:dyDescent="0.35">
      <c r="A3579" s="72" t="s">
        <v>826</v>
      </c>
      <c r="B3579" s="72" t="s">
        <v>827</v>
      </c>
      <c r="C3579" s="72" t="s">
        <v>1089</v>
      </c>
      <c r="D3579" s="72">
        <f>SUMIFS('Comm_vacancy-LA_data'!E:E,'Comm_vacancy-LA_data'!$D:$D,'Comm_vacancy-inputs_1'!$C3579,'Comm_vacancy-LA_data'!$B:$B,'Comm_vacancy-inputs_1'!$B3579)</f>
        <v>4510</v>
      </c>
      <c r="E3579" s="72">
        <f>SUMIFS('Comm_vacancy-LA_data'!F:F,'Comm_vacancy-LA_data'!$D:$D,'Comm_vacancy-inputs_1'!$C3579,'Comm_vacancy-LA_data'!$B:$B,'Comm_vacancy-inputs_1'!$B3579)</f>
        <v>418</v>
      </c>
      <c r="F3579" s="132">
        <f t="shared" si="110"/>
        <v>9.2682926829268292E-2</v>
      </c>
      <c r="G3579" s="108">
        <f t="shared" si="111"/>
        <v>44287</v>
      </c>
    </row>
    <row r="3580" spans="1:7" x14ac:dyDescent="0.35">
      <c r="A3580" s="72" t="s">
        <v>826</v>
      </c>
      <c r="B3580" s="72" t="s">
        <v>827</v>
      </c>
      <c r="C3580" s="72" t="s">
        <v>1090</v>
      </c>
      <c r="D3580" s="72">
        <f>SUMIFS('Comm_vacancy-LA_data'!E:E,'Comm_vacancy-LA_data'!$D:$D,'Comm_vacancy-inputs_1'!$C3580,'Comm_vacancy-LA_data'!$B:$B,'Comm_vacancy-inputs_1'!$B3580)</f>
        <v>4519</v>
      </c>
      <c r="E3580" s="72">
        <f>SUMIFS('Comm_vacancy-LA_data'!F:F,'Comm_vacancy-LA_data'!$D:$D,'Comm_vacancy-inputs_1'!$C3580,'Comm_vacancy-LA_data'!$B:$B,'Comm_vacancy-inputs_1'!$B3580)</f>
        <v>422</v>
      </c>
      <c r="F3580" s="132">
        <f t="shared" si="110"/>
        <v>9.3383491922991807E-2</v>
      </c>
      <c r="G3580" s="108">
        <f t="shared" si="111"/>
        <v>44197</v>
      </c>
    </row>
    <row r="3581" spans="1:7" x14ac:dyDescent="0.35">
      <c r="A3581" s="72" t="s">
        <v>826</v>
      </c>
      <c r="B3581" s="72" t="s">
        <v>827</v>
      </c>
      <c r="C3581" s="72" t="s">
        <v>1091</v>
      </c>
      <c r="D3581" s="72">
        <f>SUMIFS('Comm_vacancy-LA_data'!E:E,'Comm_vacancy-LA_data'!$D:$D,'Comm_vacancy-inputs_1'!$C3581,'Comm_vacancy-LA_data'!$B:$B,'Comm_vacancy-inputs_1'!$B3581)</f>
        <v>4516</v>
      </c>
      <c r="E3581" s="72">
        <f>SUMIFS('Comm_vacancy-LA_data'!F:F,'Comm_vacancy-LA_data'!$D:$D,'Comm_vacancy-inputs_1'!$C3581,'Comm_vacancy-LA_data'!$B:$B,'Comm_vacancy-inputs_1'!$B3581)</f>
        <v>421</v>
      </c>
      <c r="F3581" s="132">
        <f t="shared" si="110"/>
        <v>9.3224092116917623E-2</v>
      </c>
      <c r="G3581" s="108">
        <f t="shared" si="111"/>
        <v>44105</v>
      </c>
    </row>
    <row r="3582" spans="1:7" x14ac:dyDescent="0.35">
      <c r="A3582" s="72" t="s">
        <v>826</v>
      </c>
      <c r="B3582" s="72" t="s">
        <v>827</v>
      </c>
      <c r="C3582" s="72" t="s">
        <v>1092</v>
      </c>
      <c r="D3582" s="72">
        <f>SUMIFS('Comm_vacancy-LA_data'!E:E,'Comm_vacancy-LA_data'!$D:$D,'Comm_vacancy-inputs_1'!$C3582,'Comm_vacancy-LA_data'!$B:$B,'Comm_vacancy-inputs_1'!$B3582)</f>
        <v>4492</v>
      </c>
      <c r="E3582" s="72">
        <f>SUMIFS('Comm_vacancy-LA_data'!F:F,'Comm_vacancy-LA_data'!$D:$D,'Comm_vacancy-inputs_1'!$C3582,'Comm_vacancy-LA_data'!$B:$B,'Comm_vacancy-inputs_1'!$B3582)</f>
        <v>425</v>
      </c>
      <c r="F3582" s="132">
        <f t="shared" si="110"/>
        <v>9.4612644701691895E-2</v>
      </c>
      <c r="G3582" s="108">
        <f t="shared" si="111"/>
        <v>44013</v>
      </c>
    </row>
    <row r="3583" spans="1:7" x14ac:dyDescent="0.35">
      <c r="A3583" s="72" t="s">
        <v>826</v>
      </c>
      <c r="B3583" s="72" t="s">
        <v>827</v>
      </c>
      <c r="C3583" s="72" t="s">
        <v>1093</v>
      </c>
      <c r="D3583" s="72">
        <f>SUMIFS('Comm_vacancy-LA_data'!E:E,'Comm_vacancy-LA_data'!$D:$D,'Comm_vacancy-inputs_1'!$C3583,'Comm_vacancy-LA_data'!$B:$B,'Comm_vacancy-inputs_1'!$B3583)</f>
        <v>4466</v>
      </c>
      <c r="E3583" s="72">
        <f>SUMIFS('Comm_vacancy-LA_data'!F:F,'Comm_vacancy-LA_data'!$D:$D,'Comm_vacancy-inputs_1'!$C3583,'Comm_vacancy-LA_data'!$B:$B,'Comm_vacancy-inputs_1'!$B3583)</f>
        <v>436</v>
      </c>
      <c r="F3583" s="132">
        <f t="shared" si="110"/>
        <v>9.762651141961487E-2</v>
      </c>
      <c r="G3583" s="108">
        <f t="shared" si="111"/>
        <v>43922</v>
      </c>
    </row>
    <row r="3584" spans="1:7" x14ac:dyDescent="0.35">
      <c r="A3584" s="72" t="s">
        <v>826</v>
      </c>
      <c r="B3584" s="72" t="s">
        <v>827</v>
      </c>
      <c r="C3584" s="72" t="s">
        <v>1094</v>
      </c>
      <c r="D3584" s="72">
        <f>SUMIFS('Comm_vacancy-LA_data'!E:E,'Comm_vacancy-LA_data'!$D:$D,'Comm_vacancy-inputs_1'!$C3584,'Comm_vacancy-LA_data'!$B:$B,'Comm_vacancy-inputs_1'!$B3584)</f>
        <v>4410</v>
      </c>
      <c r="E3584" s="72">
        <f>SUMIFS('Comm_vacancy-LA_data'!F:F,'Comm_vacancy-LA_data'!$D:$D,'Comm_vacancy-inputs_1'!$C3584,'Comm_vacancy-LA_data'!$B:$B,'Comm_vacancy-inputs_1'!$B3584)</f>
        <v>444</v>
      </c>
      <c r="F3584" s="132">
        <f t="shared" si="110"/>
        <v>0.10068027210884353</v>
      </c>
      <c r="G3584" s="108">
        <f t="shared" si="111"/>
        <v>43831</v>
      </c>
    </row>
    <row r="3585" spans="1:7" x14ac:dyDescent="0.35">
      <c r="A3585" s="72" t="s">
        <v>826</v>
      </c>
      <c r="B3585" s="72" t="s">
        <v>827</v>
      </c>
      <c r="C3585" s="72" t="s">
        <v>1095</v>
      </c>
      <c r="D3585" s="72">
        <f>SUMIFS('Comm_vacancy-LA_data'!E:E,'Comm_vacancy-LA_data'!$D:$D,'Comm_vacancy-inputs_1'!$C3585,'Comm_vacancy-LA_data'!$B:$B,'Comm_vacancy-inputs_1'!$B3585)</f>
        <v>4389</v>
      </c>
      <c r="E3585" s="72">
        <f>SUMIFS('Comm_vacancy-LA_data'!F:F,'Comm_vacancy-LA_data'!$D:$D,'Comm_vacancy-inputs_1'!$C3585,'Comm_vacancy-LA_data'!$B:$B,'Comm_vacancy-inputs_1'!$B3585)</f>
        <v>463</v>
      </c>
      <c r="F3585" s="132">
        <f t="shared" si="110"/>
        <v>0.10549100022784233</v>
      </c>
      <c r="G3585" s="108">
        <f t="shared" si="111"/>
        <v>43739</v>
      </c>
    </row>
    <row r="3586" spans="1:7" x14ac:dyDescent="0.35">
      <c r="A3586" s="72" t="s">
        <v>826</v>
      </c>
      <c r="B3586" s="72" t="s">
        <v>827</v>
      </c>
      <c r="C3586" s="72" t="s">
        <v>1096</v>
      </c>
      <c r="D3586" s="72">
        <f>SUMIFS('Comm_vacancy-LA_data'!E:E,'Comm_vacancy-LA_data'!$D:$D,'Comm_vacancy-inputs_1'!$C3586,'Comm_vacancy-LA_data'!$B:$B,'Comm_vacancy-inputs_1'!$B3586)</f>
        <v>4389</v>
      </c>
      <c r="E3586" s="72">
        <f>SUMIFS('Comm_vacancy-LA_data'!F:F,'Comm_vacancy-LA_data'!$D:$D,'Comm_vacancy-inputs_1'!$C3586,'Comm_vacancy-LA_data'!$B:$B,'Comm_vacancy-inputs_1'!$B3586)</f>
        <v>472</v>
      </c>
      <c r="F3586" s="132">
        <f t="shared" si="110"/>
        <v>0.10754158122579176</v>
      </c>
      <c r="G3586" s="108">
        <f t="shared" si="111"/>
        <v>43647</v>
      </c>
    </row>
    <row r="3587" spans="1:7" x14ac:dyDescent="0.35">
      <c r="A3587" s="72" t="s">
        <v>826</v>
      </c>
      <c r="B3587" s="72" t="s">
        <v>827</v>
      </c>
      <c r="C3587" s="72" t="s">
        <v>1097</v>
      </c>
      <c r="D3587" s="72">
        <f>SUMIFS('Comm_vacancy-LA_data'!E:E,'Comm_vacancy-LA_data'!$D:$D,'Comm_vacancy-inputs_1'!$C3587,'Comm_vacancy-LA_data'!$B:$B,'Comm_vacancy-inputs_1'!$B3587)</f>
        <v>4372</v>
      </c>
      <c r="E3587" s="72">
        <f>SUMIFS('Comm_vacancy-LA_data'!F:F,'Comm_vacancy-LA_data'!$D:$D,'Comm_vacancy-inputs_1'!$C3587,'Comm_vacancy-LA_data'!$B:$B,'Comm_vacancy-inputs_1'!$B3587)</f>
        <v>460</v>
      </c>
      <c r="F3587" s="132">
        <f t="shared" ref="F3587:F3650" si="112">IF(E3587&lt;&gt;0,E3587/D3587,"-")</f>
        <v>0.10521500457456541</v>
      </c>
      <c r="G3587" s="108">
        <f t="shared" ref="G3587:G3650" si="113">DATE(LEFT(C3587,4),RIGHT(LEFT(C3587,7),2),1)</f>
        <v>43556</v>
      </c>
    </row>
    <row r="3588" spans="1:7" x14ac:dyDescent="0.35">
      <c r="A3588" s="72" t="s">
        <v>826</v>
      </c>
      <c r="B3588" s="72" t="s">
        <v>827</v>
      </c>
      <c r="C3588" s="72" t="s">
        <v>1098</v>
      </c>
      <c r="D3588" s="72">
        <f>SUMIFS('Comm_vacancy-LA_data'!E:E,'Comm_vacancy-LA_data'!$D:$D,'Comm_vacancy-inputs_1'!$C3588,'Comm_vacancy-LA_data'!$B:$B,'Comm_vacancy-inputs_1'!$B3588)</f>
        <v>4281</v>
      </c>
      <c r="E3588" s="72">
        <f>SUMIFS('Comm_vacancy-LA_data'!F:F,'Comm_vacancy-LA_data'!$D:$D,'Comm_vacancy-inputs_1'!$C3588,'Comm_vacancy-LA_data'!$B:$B,'Comm_vacancy-inputs_1'!$B3588)</f>
        <v>434</v>
      </c>
      <c r="F3588" s="132">
        <f t="shared" si="112"/>
        <v>0.10137818266760103</v>
      </c>
      <c r="G3588" s="108">
        <f t="shared" si="113"/>
        <v>43466</v>
      </c>
    </row>
    <row r="3589" spans="1:7" x14ac:dyDescent="0.35">
      <c r="A3589" s="72" t="s">
        <v>826</v>
      </c>
      <c r="B3589" s="72" t="s">
        <v>827</v>
      </c>
      <c r="C3589" s="72" t="s">
        <v>1099</v>
      </c>
      <c r="D3589" s="72">
        <f>SUMIFS('Comm_vacancy-LA_data'!E:E,'Comm_vacancy-LA_data'!$D:$D,'Comm_vacancy-inputs_1'!$C3589,'Comm_vacancy-LA_data'!$B:$B,'Comm_vacancy-inputs_1'!$B3589)</f>
        <v>4644</v>
      </c>
      <c r="E3589" s="72">
        <f>SUMIFS('Comm_vacancy-LA_data'!F:F,'Comm_vacancy-LA_data'!$D:$D,'Comm_vacancy-inputs_1'!$C3589,'Comm_vacancy-LA_data'!$B:$B,'Comm_vacancy-inputs_1'!$B3589)</f>
        <v>523</v>
      </c>
      <c r="F3589" s="132">
        <f t="shared" si="112"/>
        <v>0.11261843238587424</v>
      </c>
      <c r="G3589" s="108">
        <f t="shared" si="113"/>
        <v>43374</v>
      </c>
    </row>
    <row r="3590" spans="1:7" x14ac:dyDescent="0.35">
      <c r="A3590" s="72" t="s">
        <v>828</v>
      </c>
      <c r="B3590" s="72" t="s">
        <v>829</v>
      </c>
      <c r="C3590" s="72" t="s">
        <v>1088</v>
      </c>
      <c r="D3590" s="72">
        <f>SUMIFS('Comm_vacancy-LA_data'!E:E,'Comm_vacancy-LA_data'!$D:$D,'Comm_vacancy-inputs_1'!$C3590,'Comm_vacancy-LA_data'!$B:$B,'Comm_vacancy-inputs_1'!$B3590)</f>
        <v>1699</v>
      </c>
      <c r="E3590" s="72">
        <f>SUMIFS('Comm_vacancy-LA_data'!F:F,'Comm_vacancy-LA_data'!$D:$D,'Comm_vacancy-inputs_1'!$C3590,'Comm_vacancy-LA_data'!$B:$B,'Comm_vacancy-inputs_1'!$B3590)</f>
        <v>203</v>
      </c>
      <c r="F3590" s="132">
        <f t="shared" si="112"/>
        <v>0.11948204826368453</v>
      </c>
      <c r="G3590" s="108">
        <f t="shared" si="113"/>
        <v>44378</v>
      </c>
    </row>
    <row r="3591" spans="1:7" x14ac:dyDescent="0.35">
      <c r="A3591" s="72" t="s">
        <v>828</v>
      </c>
      <c r="B3591" s="72" t="s">
        <v>829</v>
      </c>
      <c r="C3591" s="72" t="s">
        <v>1089</v>
      </c>
      <c r="D3591" s="72">
        <f>SUMIFS('Comm_vacancy-LA_data'!E:E,'Comm_vacancy-LA_data'!$D:$D,'Comm_vacancy-inputs_1'!$C3591,'Comm_vacancy-LA_data'!$B:$B,'Comm_vacancy-inputs_1'!$B3591)</f>
        <v>1701</v>
      </c>
      <c r="E3591" s="72">
        <f>SUMIFS('Comm_vacancy-LA_data'!F:F,'Comm_vacancy-LA_data'!$D:$D,'Comm_vacancy-inputs_1'!$C3591,'Comm_vacancy-LA_data'!$B:$B,'Comm_vacancy-inputs_1'!$B3591)</f>
        <v>217</v>
      </c>
      <c r="F3591" s="132">
        <f t="shared" si="112"/>
        <v>0.12757201646090535</v>
      </c>
      <c r="G3591" s="108">
        <f t="shared" si="113"/>
        <v>44287</v>
      </c>
    </row>
    <row r="3592" spans="1:7" x14ac:dyDescent="0.35">
      <c r="A3592" s="72" t="s">
        <v>828</v>
      </c>
      <c r="B3592" s="72" t="s">
        <v>829</v>
      </c>
      <c r="C3592" s="72" t="s">
        <v>1090</v>
      </c>
      <c r="D3592" s="72">
        <f>SUMIFS('Comm_vacancy-LA_data'!E:E,'Comm_vacancy-LA_data'!$D:$D,'Comm_vacancy-inputs_1'!$C3592,'Comm_vacancy-LA_data'!$B:$B,'Comm_vacancy-inputs_1'!$B3592)</f>
        <v>1707</v>
      </c>
      <c r="E3592" s="72">
        <f>SUMIFS('Comm_vacancy-LA_data'!F:F,'Comm_vacancy-LA_data'!$D:$D,'Comm_vacancy-inputs_1'!$C3592,'Comm_vacancy-LA_data'!$B:$B,'Comm_vacancy-inputs_1'!$B3592)</f>
        <v>213</v>
      </c>
      <c r="F3592" s="132">
        <f t="shared" si="112"/>
        <v>0.12478031634446397</v>
      </c>
      <c r="G3592" s="108">
        <f t="shared" si="113"/>
        <v>44197</v>
      </c>
    </row>
    <row r="3593" spans="1:7" x14ac:dyDescent="0.35">
      <c r="A3593" s="72" t="s">
        <v>828</v>
      </c>
      <c r="B3593" s="72" t="s">
        <v>829</v>
      </c>
      <c r="C3593" s="72" t="s">
        <v>1091</v>
      </c>
      <c r="D3593" s="72">
        <f>SUMIFS('Comm_vacancy-LA_data'!E:E,'Comm_vacancy-LA_data'!$D:$D,'Comm_vacancy-inputs_1'!$C3593,'Comm_vacancy-LA_data'!$B:$B,'Comm_vacancy-inputs_1'!$B3593)</f>
        <v>1724</v>
      </c>
      <c r="E3593" s="72">
        <f>SUMIFS('Comm_vacancy-LA_data'!F:F,'Comm_vacancy-LA_data'!$D:$D,'Comm_vacancy-inputs_1'!$C3593,'Comm_vacancy-LA_data'!$B:$B,'Comm_vacancy-inputs_1'!$B3593)</f>
        <v>211</v>
      </c>
      <c r="F3593" s="132">
        <f t="shared" si="112"/>
        <v>0.12238979118329467</v>
      </c>
      <c r="G3593" s="108">
        <f t="shared" si="113"/>
        <v>44105</v>
      </c>
    </row>
    <row r="3594" spans="1:7" x14ac:dyDescent="0.35">
      <c r="A3594" s="72" t="s">
        <v>828</v>
      </c>
      <c r="B3594" s="72" t="s">
        <v>829</v>
      </c>
      <c r="C3594" s="72" t="s">
        <v>1092</v>
      </c>
      <c r="D3594" s="72">
        <f>SUMIFS('Comm_vacancy-LA_data'!E:E,'Comm_vacancy-LA_data'!$D:$D,'Comm_vacancy-inputs_1'!$C3594,'Comm_vacancy-LA_data'!$B:$B,'Comm_vacancy-inputs_1'!$B3594)</f>
        <v>1726</v>
      </c>
      <c r="E3594" s="72">
        <f>SUMIFS('Comm_vacancy-LA_data'!F:F,'Comm_vacancy-LA_data'!$D:$D,'Comm_vacancy-inputs_1'!$C3594,'Comm_vacancy-LA_data'!$B:$B,'Comm_vacancy-inputs_1'!$B3594)</f>
        <v>221</v>
      </c>
      <c r="F3594" s="132">
        <f t="shared" si="112"/>
        <v>0.12804171494785632</v>
      </c>
      <c r="G3594" s="108">
        <f t="shared" si="113"/>
        <v>44013</v>
      </c>
    </row>
    <row r="3595" spans="1:7" x14ac:dyDescent="0.35">
      <c r="A3595" s="72" t="s">
        <v>828</v>
      </c>
      <c r="B3595" s="72" t="s">
        <v>829</v>
      </c>
      <c r="C3595" s="72" t="s">
        <v>1093</v>
      </c>
      <c r="D3595" s="72">
        <f>SUMIFS('Comm_vacancy-LA_data'!E:E,'Comm_vacancy-LA_data'!$D:$D,'Comm_vacancy-inputs_1'!$C3595,'Comm_vacancy-LA_data'!$B:$B,'Comm_vacancy-inputs_1'!$B3595)</f>
        <v>1719</v>
      </c>
      <c r="E3595" s="72">
        <f>SUMIFS('Comm_vacancy-LA_data'!F:F,'Comm_vacancy-LA_data'!$D:$D,'Comm_vacancy-inputs_1'!$C3595,'Comm_vacancy-LA_data'!$B:$B,'Comm_vacancy-inputs_1'!$B3595)</f>
        <v>213</v>
      </c>
      <c r="F3595" s="132">
        <f t="shared" si="112"/>
        <v>0.12390924956369982</v>
      </c>
      <c r="G3595" s="108">
        <f t="shared" si="113"/>
        <v>43922</v>
      </c>
    </row>
    <row r="3596" spans="1:7" x14ac:dyDescent="0.35">
      <c r="A3596" s="72" t="s">
        <v>828</v>
      </c>
      <c r="B3596" s="72" t="s">
        <v>829</v>
      </c>
      <c r="C3596" s="72" t="s">
        <v>1094</v>
      </c>
      <c r="D3596" s="72">
        <f>SUMIFS('Comm_vacancy-LA_data'!E:E,'Comm_vacancy-LA_data'!$D:$D,'Comm_vacancy-inputs_1'!$C3596,'Comm_vacancy-LA_data'!$B:$B,'Comm_vacancy-inputs_1'!$B3596)</f>
        <v>1611</v>
      </c>
      <c r="E3596" s="72">
        <f>SUMIFS('Comm_vacancy-LA_data'!F:F,'Comm_vacancy-LA_data'!$D:$D,'Comm_vacancy-inputs_1'!$C3596,'Comm_vacancy-LA_data'!$B:$B,'Comm_vacancy-inputs_1'!$B3596)</f>
        <v>231</v>
      </c>
      <c r="F3596" s="132">
        <f t="shared" si="112"/>
        <v>0.14338919925512103</v>
      </c>
      <c r="G3596" s="108">
        <f t="shared" si="113"/>
        <v>43831</v>
      </c>
    </row>
    <row r="3597" spans="1:7" x14ac:dyDescent="0.35">
      <c r="A3597" s="72" t="s">
        <v>828</v>
      </c>
      <c r="B3597" s="72" t="s">
        <v>829</v>
      </c>
      <c r="C3597" s="72" t="s">
        <v>1095</v>
      </c>
      <c r="D3597" s="72">
        <f>SUMIFS('Comm_vacancy-LA_data'!E:E,'Comm_vacancy-LA_data'!$D:$D,'Comm_vacancy-inputs_1'!$C3597,'Comm_vacancy-LA_data'!$B:$B,'Comm_vacancy-inputs_1'!$B3597)</f>
        <v>1618</v>
      </c>
      <c r="E3597" s="72">
        <f>SUMIFS('Comm_vacancy-LA_data'!F:F,'Comm_vacancy-LA_data'!$D:$D,'Comm_vacancy-inputs_1'!$C3597,'Comm_vacancy-LA_data'!$B:$B,'Comm_vacancy-inputs_1'!$B3597)</f>
        <v>232</v>
      </c>
      <c r="F3597" s="132">
        <f t="shared" si="112"/>
        <v>0.14338689740420271</v>
      </c>
      <c r="G3597" s="108">
        <f t="shared" si="113"/>
        <v>43739</v>
      </c>
    </row>
    <row r="3598" spans="1:7" x14ac:dyDescent="0.35">
      <c r="A3598" s="72" t="s">
        <v>828</v>
      </c>
      <c r="B3598" s="72" t="s">
        <v>829</v>
      </c>
      <c r="C3598" s="72" t="s">
        <v>1096</v>
      </c>
      <c r="D3598" s="72">
        <f>SUMIFS('Comm_vacancy-LA_data'!E:E,'Comm_vacancy-LA_data'!$D:$D,'Comm_vacancy-inputs_1'!$C3598,'Comm_vacancy-LA_data'!$B:$B,'Comm_vacancy-inputs_1'!$B3598)</f>
        <v>1618</v>
      </c>
      <c r="E3598" s="72">
        <f>SUMIFS('Comm_vacancy-LA_data'!F:F,'Comm_vacancy-LA_data'!$D:$D,'Comm_vacancy-inputs_1'!$C3598,'Comm_vacancy-LA_data'!$B:$B,'Comm_vacancy-inputs_1'!$B3598)</f>
        <v>142</v>
      </c>
      <c r="F3598" s="132">
        <f t="shared" si="112"/>
        <v>8.7762669962917178E-2</v>
      </c>
      <c r="G3598" s="108">
        <f t="shared" si="113"/>
        <v>43647</v>
      </c>
    </row>
    <row r="3599" spans="1:7" x14ac:dyDescent="0.35">
      <c r="A3599" s="72" t="s">
        <v>828</v>
      </c>
      <c r="B3599" s="72" t="s">
        <v>829</v>
      </c>
      <c r="C3599" s="72" t="s">
        <v>1097</v>
      </c>
      <c r="D3599" s="72">
        <f>SUMIFS('Comm_vacancy-LA_data'!E:E,'Comm_vacancy-LA_data'!$D:$D,'Comm_vacancy-inputs_1'!$C3599,'Comm_vacancy-LA_data'!$B:$B,'Comm_vacancy-inputs_1'!$B3599)</f>
        <v>1616</v>
      </c>
      <c r="E3599" s="72">
        <f>SUMIFS('Comm_vacancy-LA_data'!F:F,'Comm_vacancy-LA_data'!$D:$D,'Comm_vacancy-inputs_1'!$C3599,'Comm_vacancy-LA_data'!$B:$B,'Comm_vacancy-inputs_1'!$B3599)</f>
        <v>132</v>
      </c>
      <c r="F3599" s="132">
        <f t="shared" si="112"/>
        <v>8.1683168316831686E-2</v>
      </c>
      <c r="G3599" s="108">
        <f t="shared" si="113"/>
        <v>43556</v>
      </c>
    </row>
    <row r="3600" spans="1:7" x14ac:dyDescent="0.35">
      <c r="A3600" s="72" t="s">
        <v>828</v>
      </c>
      <c r="B3600" s="72" t="s">
        <v>829</v>
      </c>
      <c r="C3600" s="72" t="s">
        <v>1098</v>
      </c>
      <c r="D3600" s="72">
        <f>SUMIFS('Comm_vacancy-LA_data'!E:E,'Comm_vacancy-LA_data'!$D:$D,'Comm_vacancy-inputs_1'!$C3600,'Comm_vacancy-LA_data'!$B:$B,'Comm_vacancy-inputs_1'!$B3600)</f>
        <v>1529</v>
      </c>
      <c r="E3600" s="72">
        <f>SUMIFS('Comm_vacancy-LA_data'!F:F,'Comm_vacancy-LA_data'!$D:$D,'Comm_vacancy-inputs_1'!$C3600,'Comm_vacancy-LA_data'!$B:$B,'Comm_vacancy-inputs_1'!$B3600)</f>
        <v>98</v>
      </c>
      <c r="F3600" s="132">
        <f t="shared" si="112"/>
        <v>6.4094179202092871E-2</v>
      </c>
      <c r="G3600" s="108">
        <f t="shared" si="113"/>
        <v>43466</v>
      </c>
    </row>
    <row r="3601" spans="1:7" x14ac:dyDescent="0.35">
      <c r="A3601" s="72" t="s">
        <v>828</v>
      </c>
      <c r="B3601" s="72" t="s">
        <v>829</v>
      </c>
      <c r="C3601" s="72" t="s">
        <v>1099</v>
      </c>
      <c r="D3601" s="72">
        <f>SUMIFS('Comm_vacancy-LA_data'!E:E,'Comm_vacancy-LA_data'!$D:$D,'Comm_vacancy-inputs_1'!$C3601,'Comm_vacancy-LA_data'!$B:$B,'Comm_vacancy-inputs_1'!$B3601)</f>
        <v>1700</v>
      </c>
      <c r="E3601" s="72">
        <f>SUMIFS('Comm_vacancy-LA_data'!F:F,'Comm_vacancy-LA_data'!$D:$D,'Comm_vacancy-inputs_1'!$C3601,'Comm_vacancy-LA_data'!$B:$B,'Comm_vacancy-inputs_1'!$B3601)</f>
        <v>195</v>
      </c>
      <c r="F3601" s="132">
        <f t="shared" si="112"/>
        <v>0.11470588235294117</v>
      </c>
      <c r="G3601" s="108">
        <f t="shared" si="113"/>
        <v>43374</v>
      </c>
    </row>
    <row r="3602" spans="1:7" x14ac:dyDescent="0.35">
      <c r="A3602" s="72" t="s">
        <v>830</v>
      </c>
      <c r="B3602" s="72" t="s">
        <v>831</v>
      </c>
      <c r="C3602" s="72" t="s">
        <v>1088</v>
      </c>
      <c r="D3602" s="72">
        <f>SUMIFS('Comm_vacancy-LA_data'!E:E,'Comm_vacancy-LA_data'!$D:$D,'Comm_vacancy-inputs_1'!$C3602,'Comm_vacancy-LA_data'!$B:$B,'Comm_vacancy-inputs_1'!$B3602)</f>
        <v>3656</v>
      </c>
      <c r="E3602" s="72">
        <f>SUMIFS('Comm_vacancy-LA_data'!F:F,'Comm_vacancy-LA_data'!$D:$D,'Comm_vacancy-inputs_1'!$C3602,'Comm_vacancy-LA_data'!$B:$B,'Comm_vacancy-inputs_1'!$B3602)</f>
        <v>162</v>
      </c>
      <c r="F3602" s="132">
        <f t="shared" si="112"/>
        <v>4.4310722100656452E-2</v>
      </c>
      <c r="G3602" s="108">
        <f t="shared" si="113"/>
        <v>44378</v>
      </c>
    </row>
    <row r="3603" spans="1:7" x14ac:dyDescent="0.35">
      <c r="A3603" s="72" t="s">
        <v>830</v>
      </c>
      <c r="B3603" s="72" t="s">
        <v>831</v>
      </c>
      <c r="C3603" s="72" t="s">
        <v>1089</v>
      </c>
      <c r="D3603" s="72">
        <f>SUMIFS('Comm_vacancy-LA_data'!E:E,'Comm_vacancy-LA_data'!$D:$D,'Comm_vacancy-inputs_1'!$C3603,'Comm_vacancy-LA_data'!$B:$B,'Comm_vacancy-inputs_1'!$B3603)</f>
        <v>3656</v>
      </c>
      <c r="E3603" s="72">
        <f>SUMIFS('Comm_vacancy-LA_data'!F:F,'Comm_vacancy-LA_data'!$D:$D,'Comm_vacancy-inputs_1'!$C3603,'Comm_vacancy-LA_data'!$B:$B,'Comm_vacancy-inputs_1'!$B3603)</f>
        <v>154</v>
      </c>
      <c r="F3603" s="132">
        <f t="shared" si="112"/>
        <v>4.2122538293216633E-2</v>
      </c>
      <c r="G3603" s="108">
        <f t="shared" si="113"/>
        <v>44287</v>
      </c>
    </row>
    <row r="3604" spans="1:7" x14ac:dyDescent="0.35">
      <c r="A3604" s="72" t="s">
        <v>830</v>
      </c>
      <c r="B3604" s="72" t="s">
        <v>831</v>
      </c>
      <c r="C3604" s="72" t="s">
        <v>1090</v>
      </c>
      <c r="D3604" s="72">
        <f>SUMIFS('Comm_vacancy-LA_data'!E:E,'Comm_vacancy-LA_data'!$D:$D,'Comm_vacancy-inputs_1'!$C3604,'Comm_vacancy-LA_data'!$B:$B,'Comm_vacancy-inputs_1'!$B3604)</f>
        <v>3653</v>
      </c>
      <c r="E3604" s="72">
        <f>SUMIFS('Comm_vacancy-LA_data'!F:F,'Comm_vacancy-LA_data'!$D:$D,'Comm_vacancy-inputs_1'!$C3604,'Comm_vacancy-LA_data'!$B:$B,'Comm_vacancy-inputs_1'!$B3604)</f>
        <v>147</v>
      </c>
      <c r="F3604" s="132">
        <f t="shared" si="112"/>
        <v>4.0240897892143447E-2</v>
      </c>
      <c r="G3604" s="108">
        <f t="shared" si="113"/>
        <v>44197</v>
      </c>
    </row>
    <row r="3605" spans="1:7" x14ac:dyDescent="0.35">
      <c r="A3605" s="72" t="s">
        <v>830</v>
      </c>
      <c r="B3605" s="72" t="s">
        <v>831</v>
      </c>
      <c r="C3605" s="72" t="s">
        <v>1091</v>
      </c>
      <c r="D3605" s="72">
        <f>SUMIFS('Comm_vacancy-LA_data'!E:E,'Comm_vacancy-LA_data'!$D:$D,'Comm_vacancy-inputs_1'!$C3605,'Comm_vacancy-LA_data'!$B:$B,'Comm_vacancy-inputs_1'!$B3605)</f>
        <v>3644</v>
      </c>
      <c r="E3605" s="72">
        <f>SUMIFS('Comm_vacancy-LA_data'!F:F,'Comm_vacancy-LA_data'!$D:$D,'Comm_vacancy-inputs_1'!$C3605,'Comm_vacancy-LA_data'!$B:$B,'Comm_vacancy-inputs_1'!$B3605)</f>
        <v>192</v>
      </c>
      <c r="F3605" s="132">
        <f t="shared" si="112"/>
        <v>5.2689352360043906E-2</v>
      </c>
      <c r="G3605" s="108">
        <f t="shared" si="113"/>
        <v>44105</v>
      </c>
    </row>
    <row r="3606" spans="1:7" x14ac:dyDescent="0.35">
      <c r="A3606" s="72" t="s">
        <v>830</v>
      </c>
      <c r="B3606" s="72" t="s">
        <v>831</v>
      </c>
      <c r="C3606" s="72" t="s">
        <v>1092</v>
      </c>
      <c r="D3606" s="72">
        <f>SUMIFS('Comm_vacancy-LA_data'!E:E,'Comm_vacancy-LA_data'!$D:$D,'Comm_vacancy-inputs_1'!$C3606,'Comm_vacancy-LA_data'!$B:$B,'Comm_vacancy-inputs_1'!$B3606)</f>
        <v>3648</v>
      </c>
      <c r="E3606" s="72">
        <f>SUMIFS('Comm_vacancy-LA_data'!F:F,'Comm_vacancy-LA_data'!$D:$D,'Comm_vacancy-inputs_1'!$C3606,'Comm_vacancy-LA_data'!$B:$B,'Comm_vacancy-inputs_1'!$B3606)</f>
        <v>193</v>
      </c>
      <c r="F3606" s="132">
        <f t="shared" si="112"/>
        <v>5.2905701754385963E-2</v>
      </c>
      <c r="G3606" s="108">
        <f t="shared" si="113"/>
        <v>44013</v>
      </c>
    </row>
    <row r="3607" spans="1:7" x14ac:dyDescent="0.35">
      <c r="A3607" s="72" t="s">
        <v>830</v>
      </c>
      <c r="B3607" s="72" t="s">
        <v>831</v>
      </c>
      <c r="C3607" s="72" t="s">
        <v>1093</v>
      </c>
      <c r="D3607" s="72">
        <f>SUMIFS('Comm_vacancy-LA_data'!E:E,'Comm_vacancy-LA_data'!$D:$D,'Comm_vacancy-inputs_1'!$C3607,'Comm_vacancy-LA_data'!$B:$B,'Comm_vacancy-inputs_1'!$B3607)</f>
        <v>3631</v>
      </c>
      <c r="E3607" s="72">
        <f>SUMIFS('Comm_vacancy-LA_data'!F:F,'Comm_vacancy-LA_data'!$D:$D,'Comm_vacancy-inputs_1'!$C3607,'Comm_vacancy-LA_data'!$B:$B,'Comm_vacancy-inputs_1'!$B3607)</f>
        <v>204</v>
      </c>
      <c r="F3607" s="132">
        <f t="shared" si="112"/>
        <v>5.618286973285596E-2</v>
      </c>
      <c r="G3607" s="108">
        <f t="shared" si="113"/>
        <v>43922</v>
      </c>
    </row>
    <row r="3608" spans="1:7" x14ac:dyDescent="0.35">
      <c r="A3608" s="72" t="s">
        <v>830</v>
      </c>
      <c r="B3608" s="72" t="s">
        <v>831</v>
      </c>
      <c r="C3608" s="72" t="s">
        <v>1094</v>
      </c>
      <c r="D3608" s="72">
        <f>SUMIFS('Comm_vacancy-LA_data'!E:E,'Comm_vacancy-LA_data'!$D:$D,'Comm_vacancy-inputs_1'!$C3608,'Comm_vacancy-LA_data'!$B:$B,'Comm_vacancy-inputs_1'!$B3608)</f>
        <v>3636</v>
      </c>
      <c r="E3608" s="72">
        <f>SUMIFS('Comm_vacancy-LA_data'!F:F,'Comm_vacancy-LA_data'!$D:$D,'Comm_vacancy-inputs_1'!$C3608,'Comm_vacancy-LA_data'!$B:$B,'Comm_vacancy-inputs_1'!$B3608)</f>
        <v>197</v>
      </c>
      <c r="F3608" s="132">
        <f t="shared" si="112"/>
        <v>5.4180418041804179E-2</v>
      </c>
      <c r="G3608" s="108">
        <f t="shared" si="113"/>
        <v>43831</v>
      </c>
    </row>
    <row r="3609" spans="1:7" x14ac:dyDescent="0.35">
      <c r="A3609" s="72" t="s">
        <v>830</v>
      </c>
      <c r="B3609" s="72" t="s">
        <v>831</v>
      </c>
      <c r="C3609" s="72" t="s">
        <v>1095</v>
      </c>
      <c r="D3609" s="72">
        <f>SUMIFS('Comm_vacancy-LA_data'!E:E,'Comm_vacancy-LA_data'!$D:$D,'Comm_vacancy-inputs_1'!$C3609,'Comm_vacancy-LA_data'!$B:$B,'Comm_vacancy-inputs_1'!$B3609)</f>
        <v>3619</v>
      </c>
      <c r="E3609" s="72">
        <f>SUMIFS('Comm_vacancy-LA_data'!F:F,'Comm_vacancy-LA_data'!$D:$D,'Comm_vacancy-inputs_1'!$C3609,'Comm_vacancy-LA_data'!$B:$B,'Comm_vacancy-inputs_1'!$B3609)</f>
        <v>169</v>
      </c>
      <c r="F3609" s="132">
        <f t="shared" si="112"/>
        <v>4.6697982868195632E-2</v>
      </c>
      <c r="G3609" s="108">
        <f t="shared" si="113"/>
        <v>43739</v>
      </c>
    </row>
    <row r="3610" spans="1:7" x14ac:dyDescent="0.35">
      <c r="A3610" s="72" t="s">
        <v>830</v>
      </c>
      <c r="B3610" s="72" t="s">
        <v>831</v>
      </c>
      <c r="C3610" s="72" t="s">
        <v>1096</v>
      </c>
      <c r="D3610" s="72">
        <f>SUMIFS('Comm_vacancy-LA_data'!E:E,'Comm_vacancy-LA_data'!$D:$D,'Comm_vacancy-inputs_1'!$C3610,'Comm_vacancy-LA_data'!$B:$B,'Comm_vacancy-inputs_1'!$B3610)</f>
        <v>3603</v>
      </c>
      <c r="E3610" s="72">
        <f>SUMIFS('Comm_vacancy-LA_data'!F:F,'Comm_vacancy-LA_data'!$D:$D,'Comm_vacancy-inputs_1'!$C3610,'Comm_vacancy-LA_data'!$B:$B,'Comm_vacancy-inputs_1'!$B3610)</f>
        <v>188</v>
      </c>
      <c r="F3610" s="132">
        <f t="shared" si="112"/>
        <v>5.2178739938939775E-2</v>
      </c>
      <c r="G3610" s="108">
        <f t="shared" si="113"/>
        <v>43647</v>
      </c>
    </row>
    <row r="3611" spans="1:7" x14ac:dyDescent="0.35">
      <c r="A3611" s="72" t="s">
        <v>830</v>
      </c>
      <c r="B3611" s="72" t="s">
        <v>831</v>
      </c>
      <c r="C3611" s="72" t="s">
        <v>1097</v>
      </c>
      <c r="D3611" s="72">
        <f>SUMIFS('Comm_vacancy-LA_data'!E:E,'Comm_vacancy-LA_data'!$D:$D,'Comm_vacancy-inputs_1'!$C3611,'Comm_vacancy-LA_data'!$B:$B,'Comm_vacancy-inputs_1'!$B3611)</f>
        <v>3607</v>
      </c>
      <c r="E3611" s="72">
        <f>SUMIFS('Comm_vacancy-LA_data'!F:F,'Comm_vacancy-LA_data'!$D:$D,'Comm_vacancy-inputs_1'!$C3611,'Comm_vacancy-LA_data'!$B:$B,'Comm_vacancy-inputs_1'!$B3611)</f>
        <v>42</v>
      </c>
      <c r="F3611" s="132">
        <f t="shared" si="112"/>
        <v>1.1644025505960632E-2</v>
      </c>
      <c r="G3611" s="108">
        <f t="shared" si="113"/>
        <v>43556</v>
      </c>
    </row>
    <row r="3612" spans="1:7" x14ac:dyDescent="0.35">
      <c r="A3612" s="72" t="s">
        <v>830</v>
      </c>
      <c r="B3612" s="72" t="s">
        <v>831</v>
      </c>
      <c r="C3612" s="72" t="s">
        <v>1098</v>
      </c>
      <c r="D3612" s="72">
        <f>SUMIFS('Comm_vacancy-LA_data'!E:E,'Comm_vacancy-LA_data'!$D:$D,'Comm_vacancy-inputs_1'!$C3612,'Comm_vacancy-LA_data'!$B:$B,'Comm_vacancy-inputs_1'!$B3612)</f>
        <v>3584</v>
      </c>
      <c r="E3612" s="72">
        <f>SUMIFS('Comm_vacancy-LA_data'!F:F,'Comm_vacancy-LA_data'!$D:$D,'Comm_vacancy-inputs_1'!$C3612,'Comm_vacancy-LA_data'!$B:$B,'Comm_vacancy-inputs_1'!$B3612)</f>
        <v>104</v>
      </c>
      <c r="F3612" s="132">
        <f t="shared" si="112"/>
        <v>2.9017857142857144E-2</v>
      </c>
      <c r="G3612" s="108">
        <f t="shared" si="113"/>
        <v>43466</v>
      </c>
    </row>
    <row r="3613" spans="1:7" x14ac:dyDescent="0.35">
      <c r="A3613" s="72" t="s">
        <v>830</v>
      </c>
      <c r="B3613" s="72" t="s">
        <v>831</v>
      </c>
      <c r="C3613" s="72" t="s">
        <v>1099</v>
      </c>
      <c r="D3613" s="72">
        <f>SUMIFS('Comm_vacancy-LA_data'!E:E,'Comm_vacancy-LA_data'!$D:$D,'Comm_vacancy-inputs_1'!$C3613,'Comm_vacancy-LA_data'!$B:$B,'Comm_vacancy-inputs_1'!$B3613)</f>
        <v>3770</v>
      </c>
      <c r="E3613" s="72">
        <f>SUMIFS('Comm_vacancy-LA_data'!F:F,'Comm_vacancy-LA_data'!$D:$D,'Comm_vacancy-inputs_1'!$C3613,'Comm_vacancy-LA_data'!$B:$B,'Comm_vacancy-inputs_1'!$B3613)</f>
        <v>120</v>
      </c>
      <c r="F3613" s="132">
        <f t="shared" si="112"/>
        <v>3.1830238726790451E-2</v>
      </c>
      <c r="G3613" s="108">
        <f t="shared" si="113"/>
        <v>43374</v>
      </c>
    </row>
    <row r="3614" spans="1:7" x14ac:dyDescent="0.35">
      <c r="A3614" s="72" t="s">
        <v>832</v>
      </c>
      <c r="B3614" s="72" t="s">
        <v>833</v>
      </c>
      <c r="C3614" s="72" t="s">
        <v>1088</v>
      </c>
      <c r="D3614" s="72">
        <f>SUMIFS('Comm_vacancy-LA_data'!E:E,'Comm_vacancy-LA_data'!$D:$D,'Comm_vacancy-inputs_1'!$C3614,'Comm_vacancy-LA_data'!$B:$B,'Comm_vacancy-inputs_1'!$B3614)</f>
        <v>3065</v>
      </c>
      <c r="E3614" s="72">
        <f>SUMIFS('Comm_vacancy-LA_data'!F:F,'Comm_vacancy-LA_data'!$D:$D,'Comm_vacancy-inputs_1'!$C3614,'Comm_vacancy-LA_data'!$B:$B,'Comm_vacancy-inputs_1'!$B3614)</f>
        <v>226</v>
      </c>
      <c r="F3614" s="132">
        <f t="shared" si="112"/>
        <v>7.3735725938009783E-2</v>
      </c>
      <c r="G3614" s="108">
        <f t="shared" si="113"/>
        <v>44378</v>
      </c>
    </row>
    <row r="3615" spans="1:7" x14ac:dyDescent="0.35">
      <c r="A3615" s="72" t="s">
        <v>832</v>
      </c>
      <c r="B3615" s="72" t="s">
        <v>833</v>
      </c>
      <c r="C3615" s="72" t="s">
        <v>1089</v>
      </c>
      <c r="D3615" s="72">
        <f>SUMIFS('Comm_vacancy-LA_data'!E:E,'Comm_vacancy-LA_data'!$D:$D,'Comm_vacancy-inputs_1'!$C3615,'Comm_vacancy-LA_data'!$B:$B,'Comm_vacancy-inputs_1'!$B3615)</f>
        <v>3070</v>
      </c>
      <c r="E3615" s="72">
        <f>SUMIFS('Comm_vacancy-LA_data'!F:F,'Comm_vacancy-LA_data'!$D:$D,'Comm_vacancy-inputs_1'!$C3615,'Comm_vacancy-LA_data'!$B:$B,'Comm_vacancy-inputs_1'!$B3615)</f>
        <v>216</v>
      </c>
      <c r="F3615" s="132">
        <f t="shared" si="112"/>
        <v>7.0358306188925079E-2</v>
      </c>
      <c r="G3615" s="108">
        <f t="shared" si="113"/>
        <v>44287</v>
      </c>
    </row>
    <row r="3616" spans="1:7" x14ac:dyDescent="0.35">
      <c r="A3616" s="72" t="s">
        <v>832</v>
      </c>
      <c r="B3616" s="72" t="s">
        <v>833</v>
      </c>
      <c r="C3616" s="72" t="s">
        <v>1090</v>
      </c>
      <c r="D3616" s="72">
        <f>SUMIFS('Comm_vacancy-LA_data'!E:E,'Comm_vacancy-LA_data'!$D:$D,'Comm_vacancy-inputs_1'!$C3616,'Comm_vacancy-LA_data'!$B:$B,'Comm_vacancy-inputs_1'!$B3616)</f>
        <v>3080</v>
      </c>
      <c r="E3616" s="72">
        <f>SUMIFS('Comm_vacancy-LA_data'!F:F,'Comm_vacancy-LA_data'!$D:$D,'Comm_vacancy-inputs_1'!$C3616,'Comm_vacancy-LA_data'!$B:$B,'Comm_vacancy-inputs_1'!$B3616)</f>
        <v>226</v>
      </c>
      <c r="F3616" s="132">
        <f t="shared" si="112"/>
        <v>7.3376623376623373E-2</v>
      </c>
      <c r="G3616" s="108">
        <f t="shared" si="113"/>
        <v>44197</v>
      </c>
    </row>
    <row r="3617" spans="1:7" x14ac:dyDescent="0.35">
      <c r="A3617" s="72" t="s">
        <v>832</v>
      </c>
      <c r="B3617" s="72" t="s">
        <v>833</v>
      </c>
      <c r="C3617" s="72" t="s">
        <v>1091</v>
      </c>
      <c r="D3617" s="72">
        <f>SUMIFS('Comm_vacancy-LA_data'!E:E,'Comm_vacancy-LA_data'!$D:$D,'Comm_vacancy-inputs_1'!$C3617,'Comm_vacancy-LA_data'!$B:$B,'Comm_vacancy-inputs_1'!$B3617)</f>
        <v>3074</v>
      </c>
      <c r="E3617" s="72">
        <f>SUMIFS('Comm_vacancy-LA_data'!F:F,'Comm_vacancy-LA_data'!$D:$D,'Comm_vacancy-inputs_1'!$C3617,'Comm_vacancy-LA_data'!$B:$B,'Comm_vacancy-inputs_1'!$B3617)</f>
        <v>232</v>
      </c>
      <c r="F3617" s="132">
        <f t="shared" si="112"/>
        <v>7.5471698113207544E-2</v>
      </c>
      <c r="G3617" s="108">
        <f t="shared" si="113"/>
        <v>44105</v>
      </c>
    </row>
    <row r="3618" spans="1:7" x14ac:dyDescent="0.35">
      <c r="A3618" s="72" t="s">
        <v>832</v>
      </c>
      <c r="B3618" s="72" t="s">
        <v>833</v>
      </c>
      <c r="C3618" s="72" t="s">
        <v>1092</v>
      </c>
      <c r="D3618" s="72">
        <f>SUMIFS('Comm_vacancy-LA_data'!E:E,'Comm_vacancy-LA_data'!$D:$D,'Comm_vacancy-inputs_1'!$C3618,'Comm_vacancy-LA_data'!$B:$B,'Comm_vacancy-inputs_1'!$B3618)</f>
        <v>3064</v>
      </c>
      <c r="E3618" s="72">
        <f>SUMIFS('Comm_vacancy-LA_data'!F:F,'Comm_vacancy-LA_data'!$D:$D,'Comm_vacancy-inputs_1'!$C3618,'Comm_vacancy-LA_data'!$B:$B,'Comm_vacancy-inputs_1'!$B3618)</f>
        <v>220</v>
      </c>
      <c r="F3618" s="132">
        <f t="shared" si="112"/>
        <v>7.1801566579634463E-2</v>
      </c>
      <c r="G3618" s="108">
        <f t="shared" si="113"/>
        <v>44013</v>
      </c>
    </row>
    <row r="3619" spans="1:7" x14ac:dyDescent="0.35">
      <c r="A3619" s="72" t="s">
        <v>832</v>
      </c>
      <c r="B3619" s="72" t="s">
        <v>833</v>
      </c>
      <c r="C3619" s="72" t="s">
        <v>1093</v>
      </c>
      <c r="D3619" s="72">
        <f>SUMIFS('Comm_vacancy-LA_data'!E:E,'Comm_vacancy-LA_data'!$D:$D,'Comm_vacancy-inputs_1'!$C3619,'Comm_vacancy-LA_data'!$B:$B,'Comm_vacancy-inputs_1'!$B3619)</f>
        <v>3058</v>
      </c>
      <c r="E3619" s="72">
        <f>SUMIFS('Comm_vacancy-LA_data'!F:F,'Comm_vacancy-LA_data'!$D:$D,'Comm_vacancy-inputs_1'!$C3619,'Comm_vacancy-LA_data'!$B:$B,'Comm_vacancy-inputs_1'!$B3619)</f>
        <v>204</v>
      </c>
      <c r="F3619" s="132">
        <f t="shared" si="112"/>
        <v>6.6710268149117069E-2</v>
      </c>
      <c r="G3619" s="108">
        <f t="shared" si="113"/>
        <v>43922</v>
      </c>
    </row>
    <row r="3620" spans="1:7" x14ac:dyDescent="0.35">
      <c r="A3620" s="72" t="s">
        <v>832</v>
      </c>
      <c r="B3620" s="72" t="s">
        <v>833</v>
      </c>
      <c r="C3620" s="72" t="s">
        <v>1094</v>
      </c>
      <c r="D3620" s="72">
        <f>SUMIFS('Comm_vacancy-LA_data'!E:E,'Comm_vacancy-LA_data'!$D:$D,'Comm_vacancy-inputs_1'!$C3620,'Comm_vacancy-LA_data'!$B:$B,'Comm_vacancy-inputs_1'!$B3620)</f>
        <v>3041</v>
      </c>
      <c r="E3620" s="72">
        <f>SUMIFS('Comm_vacancy-LA_data'!F:F,'Comm_vacancy-LA_data'!$D:$D,'Comm_vacancy-inputs_1'!$C3620,'Comm_vacancy-LA_data'!$B:$B,'Comm_vacancy-inputs_1'!$B3620)</f>
        <v>226</v>
      </c>
      <c r="F3620" s="132">
        <f t="shared" si="112"/>
        <v>7.4317658664912856E-2</v>
      </c>
      <c r="G3620" s="108">
        <f t="shared" si="113"/>
        <v>43831</v>
      </c>
    </row>
    <row r="3621" spans="1:7" x14ac:dyDescent="0.35">
      <c r="A3621" s="72" t="s">
        <v>832</v>
      </c>
      <c r="B3621" s="72" t="s">
        <v>833</v>
      </c>
      <c r="C3621" s="72" t="s">
        <v>1095</v>
      </c>
      <c r="D3621" s="72">
        <f>SUMIFS('Comm_vacancy-LA_data'!E:E,'Comm_vacancy-LA_data'!$D:$D,'Comm_vacancy-inputs_1'!$C3621,'Comm_vacancy-LA_data'!$B:$B,'Comm_vacancy-inputs_1'!$B3621)</f>
        <v>3036</v>
      </c>
      <c r="E3621" s="72">
        <f>SUMIFS('Comm_vacancy-LA_data'!F:F,'Comm_vacancy-LA_data'!$D:$D,'Comm_vacancy-inputs_1'!$C3621,'Comm_vacancy-LA_data'!$B:$B,'Comm_vacancy-inputs_1'!$B3621)</f>
        <v>224</v>
      </c>
      <c r="F3621" s="132">
        <f t="shared" si="112"/>
        <v>7.378129117259552E-2</v>
      </c>
      <c r="G3621" s="108">
        <f t="shared" si="113"/>
        <v>43739</v>
      </c>
    </row>
    <row r="3622" spans="1:7" x14ac:dyDescent="0.35">
      <c r="A3622" s="72" t="s">
        <v>832</v>
      </c>
      <c r="B3622" s="72" t="s">
        <v>833</v>
      </c>
      <c r="C3622" s="72" t="s">
        <v>1096</v>
      </c>
      <c r="D3622" s="72">
        <f>SUMIFS('Comm_vacancy-LA_data'!E:E,'Comm_vacancy-LA_data'!$D:$D,'Comm_vacancy-inputs_1'!$C3622,'Comm_vacancy-LA_data'!$B:$B,'Comm_vacancy-inputs_1'!$B3622)</f>
        <v>3028</v>
      </c>
      <c r="E3622" s="72">
        <f>SUMIFS('Comm_vacancy-LA_data'!F:F,'Comm_vacancy-LA_data'!$D:$D,'Comm_vacancy-inputs_1'!$C3622,'Comm_vacancy-LA_data'!$B:$B,'Comm_vacancy-inputs_1'!$B3622)</f>
        <v>224</v>
      </c>
      <c r="F3622" s="132">
        <f t="shared" si="112"/>
        <v>7.3976221928665792E-2</v>
      </c>
      <c r="G3622" s="108">
        <f t="shared" si="113"/>
        <v>43647</v>
      </c>
    </row>
    <row r="3623" spans="1:7" x14ac:dyDescent="0.35">
      <c r="A3623" s="72" t="s">
        <v>832</v>
      </c>
      <c r="B3623" s="72" t="s">
        <v>833</v>
      </c>
      <c r="C3623" s="72" t="s">
        <v>1097</v>
      </c>
      <c r="D3623" s="72">
        <f>SUMIFS('Comm_vacancy-LA_data'!E:E,'Comm_vacancy-LA_data'!$D:$D,'Comm_vacancy-inputs_1'!$C3623,'Comm_vacancy-LA_data'!$B:$B,'Comm_vacancy-inputs_1'!$B3623)</f>
        <v>3030</v>
      </c>
      <c r="E3623" s="72">
        <f>SUMIFS('Comm_vacancy-LA_data'!F:F,'Comm_vacancy-LA_data'!$D:$D,'Comm_vacancy-inputs_1'!$C3623,'Comm_vacancy-LA_data'!$B:$B,'Comm_vacancy-inputs_1'!$B3623)</f>
        <v>225</v>
      </c>
      <c r="F3623" s="132">
        <f t="shared" si="112"/>
        <v>7.4257425742574254E-2</v>
      </c>
      <c r="G3623" s="108">
        <f t="shared" si="113"/>
        <v>43556</v>
      </c>
    </row>
    <row r="3624" spans="1:7" x14ac:dyDescent="0.35">
      <c r="A3624" s="72" t="s">
        <v>832</v>
      </c>
      <c r="B3624" s="72" t="s">
        <v>833</v>
      </c>
      <c r="C3624" s="72" t="s">
        <v>1098</v>
      </c>
      <c r="D3624" s="72">
        <f>SUMIFS('Comm_vacancy-LA_data'!E:E,'Comm_vacancy-LA_data'!$D:$D,'Comm_vacancy-inputs_1'!$C3624,'Comm_vacancy-LA_data'!$B:$B,'Comm_vacancy-inputs_1'!$B3624)</f>
        <v>3007</v>
      </c>
      <c r="E3624" s="72">
        <f>SUMIFS('Comm_vacancy-LA_data'!F:F,'Comm_vacancy-LA_data'!$D:$D,'Comm_vacancy-inputs_1'!$C3624,'Comm_vacancy-LA_data'!$B:$B,'Comm_vacancy-inputs_1'!$B3624)</f>
        <v>229</v>
      </c>
      <c r="F3624" s="132">
        <f t="shared" si="112"/>
        <v>7.615563684735617E-2</v>
      </c>
      <c r="G3624" s="108">
        <f t="shared" si="113"/>
        <v>43466</v>
      </c>
    </row>
    <row r="3625" spans="1:7" x14ac:dyDescent="0.35">
      <c r="A3625" s="72" t="s">
        <v>832</v>
      </c>
      <c r="B3625" s="72" t="s">
        <v>833</v>
      </c>
      <c r="C3625" s="72" t="s">
        <v>1099</v>
      </c>
      <c r="D3625" s="72">
        <f>SUMIFS('Comm_vacancy-LA_data'!E:E,'Comm_vacancy-LA_data'!$D:$D,'Comm_vacancy-inputs_1'!$C3625,'Comm_vacancy-LA_data'!$B:$B,'Comm_vacancy-inputs_1'!$B3625)</f>
        <v>3107</v>
      </c>
      <c r="E3625" s="72">
        <f>SUMIFS('Comm_vacancy-LA_data'!F:F,'Comm_vacancy-LA_data'!$D:$D,'Comm_vacancy-inputs_1'!$C3625,'Comm_vacancy-LA_data'!$B:$B,'Comm_vacancy-inputs_1'!$B3625)</f>
        <v>275</v>
      </c>
      <c r="F3625" s="132">
        <f t="shared" si="112"/>
        <v>8.8509816543289349E-2</v>
      </c>
      <c r="G3625" s="108">
        <f t="shared" si="113"/>
        <v>43374</v>
      </c>
    </row>
    <row r="3626" spans="1:7" x14ac:dyDescent="0.35">
      <c r="A3626" s="72" t="s">
        <v>834</v>
      </c>
      <c r="B3626" s="72" t="s">
        <v>835</v>
      </c>
      <c r="C3626" s="72" t="s">
        <v>1088</v>
      </c>
      <c r="D3626" s="72">
        <f>SUMIFS('Comm_vacancy-LA_data'!E:E,'Comm_vacancy-LA_data'!$D:$D,'Comm_vacancy-inputs_1'!$C3626,'Comm_vacancy-LA_data'!$B:$B,'Comm_vacancy-inputs_1'!$B3626)</f>
        <v>4804</v>
      </c>
      <c r="E3626" s="72">
        <f>SUMIFS('Comm_vacancy-LA_data'!F:F,'Comm_vacancy-LA_data'!$D:$D,'Comm_vacancy-inputs_1'!$C3626,'Comm_vacancy-LA_data'!$B:$B,'Comm_vacancy-inputs_1'!$B3626)</f>
        <v>486</v>
      </c>
      <c r="F3626" s="132">
        <f t="shared" si="112"/>
        <v>0.10116569525395504</v>
      </c>
      <c r="G3626" s="108">
        <f t="shared" si="113"/>
        <v>44378</v>
      </c>
    </row>
    <row r="3627" spans="1:7" x14ac:dyDescent="0.35">
      <c r="A3627" s="72" t="s">
        <v>834</v>
      </c>
      <c r="B3627" s="72" t="s">
        <v>835</v>
      </c>
      <c r="C3627" s="72" t="s">
        <v>1089</v>
      </c>
      <c r="D3627" s="72">
        <f>SUMIFS('Comm_vacancy-LA_data'!E:E,'Comm_vacancy-LA_data'!$D:$D,'Comm_vacancy-inputs_1'!$C3627,'Comm_vacancy-LA_data'!$B:$B,'Comm_vacancy-inputs_1'!$B3627)</f>
        <v>4822</v>
      </c>
      <c r="E3627" s="72">
        <f>SUMIFS('Comm_vacancy-LA_data'!F:F,'Comm_vacancy-LA_data'!$D:$D,'Comm_vacancy-inputs_1'!$C3627,'Comm_vacancy-LA_data'!$B:$B,'Comm_vacancy-inputs_1'!$B3627)</f>
        <v>491</v>
      </c>
      <c r="F3627" s="132">
        <f t="shared" si="112"/>
        <v>0.1018249688925757</v>
      </c>
      <c r="G3627" s="108">
        <f t="shared" si="113"/>
        <v>44287</v>
      </c>
    </row>
    <row r="3628" spans="1:7" x14ac:dyDescent="0.35">
      <c r="A3628" s="72" t="s">
        <v>834</v>
      </c>
      <c r="B3628" s="72" t="s">
        <v>835</v>
      </c>
      <c r="C3628" s="72" t="s">
        <v>1090</v>
      </c>
      <c r="D3628" s="72">
        <f>SUMIFS('Comm_vacancy-LA_data'!E:E,'Comm_vacancy-LA_data'!$D:$D,'Comm_vacancy-inputs_1'!$C3628,'Comm_vacancy-LA_data'!$B:$B,'Comm_vacancy-inputs_1'!$B3628)</f>
        <v>4820</v>
      </c>
      <c r="E3628" s="72">
        <f>SUMIFS('Comm_vacancy-LA_data'!F:F,'Comm_vacancy-LA_data'!$D:$D,'Comm_vacancy-inputs_1'!$C3628,'Comm_vacancy-LA_data'!$B:$B,'Comm_vacancy-inputs_1'!$B3628)</f>
        <v>503</v>
      </c>
      <c r="F3628" s="132">
        <f t="shared" si="112"/>
        <v>0.10435684647302905</v>
      </c>
      <c r="G3628" s="108">
        <f t="shared" si="113"/>
        <v>44197</v>
      </c>
    </row>
    <row r="3629" spans="1:7" x14ac:dyDescent="0.35">
      <c r="A3629" s="72" t="s">
        <v>834</v>
      </c>
      <c r="B3629" s="72" t="s">
        <v>835</v>
      </c>
      <c r="C3629" s="72" t="s">
        <v>1091</v>
      </c>
      <c r="D3629" s="72">
        <f>SUMIFS('Comm_vacancy-LA_data'!E:E,'Comm_vacancy-LA_data'!$D:$D,'Comm_vacancy-inputs_1'!$C3629,'Comm_vacancy-LA_data'!$B:$B,'Comm_vacancy-inputs_1'!$B3629)</f>
        <v>4807</v>
      </c>
      <c r="E3629" s="72">
        <f>SUMIFS('Comm_vacancy-LA_data'!F:F,'Comm_vacancy-LA_data'!$D:$D,'Comm_vacancy-inputs_1'!$C3629,'Comm_vacancy-LA_data'!$B:$B,'Comm_vacancy-inputs_1'!$B3629)</f>
        <v>498</v>
      </c>
      <c r="F3629" s="132">
        <f t="shared" si="112"/>
        <v>0.10359891824422716</v>
      </c>
      <c r="G3629" s="108">
        <f t="shared" si="113"/>
        <v>44105</v>
      </c>
    </row>
    <row r="3630" spans="1:7" x14ac:dyDescent="0.35">
      <c r="A3630" s="72" t="s">
        <v>834</v>
      </c>
      <c r="B3630" s="72" t="s">
        <v>835</v>
      </c>
      <c r="C3630" s="72" t="s">
        <v>1092</v>
      </c>
      <c r="D3630" s="72">
        <f>SUMIFS('Comm_vacancy-LA_data'!E:E,'Comm_vacancy-LA_data'!$D:$D,'Comm_vacancy-inputs_1'!$C3630,'Comm_vacancy-LA_data'!$B:$B,'Comm_vacancy-inputs_1'!$B3630)</f>
        <v>4780</v>
      </c>
      <c r="E3630" s="72">
        <f>SUMIFS('Comm_vacancy-LA_data'!F:F,'Comm_vacancy-LA_data'!$D:$D,'Comm_vacancy-inputs_1'!$C3630,'Comm_vacancy-LA_data'!$B:$B,'Comm_vacancy-inputs_1'!$B3630)</f>
        <v>495</v>
      </c>
      <c r="F3630" s="132">
        <f t="shared" si="112"/>
        <v>0.10355648535564854</v>
      </c>
      <c r="G3630" s="108">
        <f t="shared" si="113"/>
        <v>44013</v>
      </c>
    </row>
    <row r="3631" spans="1:7" x14ac:dyDescent="0.35">
      <c r="A3631" s="72" t="s">
        <v>834</v>
      </c>
      <c r="B3631" s="72" t="s">
        <v>835</v>
      </c>
      <c r="C3631" s="72" t="s">
        <v>1093</v>
      </c>
      <c r="D3631" s="72">
        <f>SUMIFS('Comm_vacancy-LA_data'!E:E,'Comm_vacancy-LA_data'!$D:$D,'Comm_vacancy-inputs_1'!$C3631,'Comm_vacancy-LA_data'!$B:$B,'Comm_vacancy-inputs_1'!$B3631)</f>
        <v>4747</v>
      </c>
      <c r="E3631" s="72">
        <f>SUMIFS('Comm_vacancy-LA_data'!F:F,'Comm_vacancy-LA_data'!$D:$D,'Comm_vacancy-inputs_1'!$C3631,'Comm_vacancy-LA_data'!$B:$B,'Comm_vacancy-inputs_1'!$B3631)</f>
        <v>507</v>
      </c>
      <c r="F3631" s="132">
        <f t="shared" si="112"/>
        <v>0.1068042974510217</v>
      </c>
      <c r="G3631" s="108">
        <f t="shared" si="113"/>
        <v>43922</v>
      </c>
    </row>
    <row r="3632" spans="1:7" x14ac:dyDescent="0.35">
      <c r="A3632" s="72" t="s">
        <v>834</v>
      </c>
      <c r="B3632" s="72" t="s">
        <v>835</v>
      </c>
      <c r="C3632" s="72" t="s">
        <v>1094</v>
      </c>
      <c r="D3632" s="72">
        <f>SUMIFS('Comm_vacancy-LA_data'!E:E,'Comm_vacancy-LA_data'!$D:$D,'Comm_vacancy-inputs_1'!$C3632,'Comm_vacancy-LA_data'!$B:$B,'Comm_vacancy-inputs_1'!$B3632)</f>
        <v>4691</v>
      </c>
      <c r="E3632" s="72">
        <f>SUMIFS('Comm_vacancy-LA_data'!F:F,'Comm_vacancy-LA_data'!$D:$D,'Comm_vacancy-inputs_1'!$C3632,'Comm_vacancy-LA_data'!$B:$B,'Comm_vacancy-inputs_1'!$B3632)</f>
        <v>478</v>
      </c>
      <c r="F3632" s="132">
        <f t="shared" si="112"/>
        <v>0.10189725005329354</v>
      </c>
      <c r="G3632" s="108">
        <f t="shared" si="113"/>
        <v>43831</v>
      </c>
    </row>
    <row r="3633" spans="1:7" x14ac:dyDescent="0.35">
      <c r="A3633" s="72" t="s">
        <v>834</v>
      </c>
      <c r="B3633" s="72" t="s">
        <v>835</v>
      </c>
      <c r="C3633" s="72" t="s">
        <v>1095</v>
      </c>
      <c r="D3633" s="72">
        <f>SUMIFS('Comm_vacancy-LA_data'!E:E,'Comm_vacancy-LA_data'!$D:$D,'Comm_vacancy-inputs_1'!$C3633,'Comm_vacancy-LA_data'!$B:$B,'Comm_vacancy-inputs_1'!$B3633)</f>
        <v>4710</v>
      </c>
      <c r="E3633" s="72">
        <f>SUMIFS('Comm_vacancy-LA_data'!F:F,'Comm_vacancy-LA_data'!$D:$D,'Comm_vacancy-inputs_1'!$C3633,'Comm_vacancy-LA_data'!$B:$B,'Comm_vacancy-inputs_1'!$B3633)</f>
        <v>502</v>
      </c>
      <c r="F3633" s="132">
        <f t="shared" si="112"/>
        <v>0.10658174097664544</v>
      </c>
      <c r="G3633" s="108">
        <f t="shared" si="113"/>
        <v>43739</v>
      </c>
    </row>
    <row r="3634" spans="1:7" x14ac:dyDescent="0.35">
      <c r="A3634" s="72" t="s">
        <v>834</v>
      </c>
      <c r="B3634" s="72" t="s">
        <v>835</v>
      </c>
      <c r="C3634" s="72" t="s">
        <v>1096</v>
      </c>
      <c r="D3634" s="72">
        <f>SUMIFS('Comm_vacancy-LA_data'!E:E,'Comm_vacancy-LA_data'!$D:$D,'Comm_vacancy-inputs_1'!$C3634,'Comm_vacancy-LA_data'!$B:$B,'Comm_vacancy-inputs_1'!$B3634)</f>
        <v>4663</v>
      </c>
      <c r="E3634" s="72">
        <f>SUMIFS('Comm_vacancy-LA_data'!F:F,'Comm_vacancy-LA_data'!$D:$D,'Comm_vacancy-inputs_1'!$C3634,'Comm_vacancy-LA_data'!$B:$B,'Comm_vacancy-inputs_1'!$B3634)</f>
        <v>398</v>
      </c>
      <c r="F3634" s="132">
        <f t="shared" si="112"/>
        <v>8.5352777182071626E-2</v>
      </c>
      <c r="G3634" s="108">
        <f t="shared" si="113"/>
        <v>43647</v>
      </c>
    </row>
    <row r="3635" spans="1:7" x14ac:dyDescent="0.35">
      <c r="A3635" s="72" t="s">
        <v>834</v>
      </c>
      <c r="B3635" s="72" t="s">
        <v>835</v>
      </c>
      <c r="C3635" s="72" t="s">
        <v>1097</v>
      </c>
      <c r="D3635" s="72">
        <f>SUMIFS('Comm_vacancy-LA_data'!E:E,'Comm_vacancy-LA_data'!$D:$D,'Comm_vacancy-inputs_1'!$C3635,'Comm_vacancy-LA_data'!$B:$B,'Comm_vacancy-inputs_1'!$B3635)</f>
        <v>4660</v>
      </c>
      <c r="E3635" s="72">
        <f>SUMIFS('Comm_vacancy-LA_data'!F:F,'Comm_vacancy-LA_data'!$D:$D,'Comm_vacancy-inputs_1'!$C3635,'Comm_vacancy-LA_data'!$B:$B,'Comm_vacancy-inputs_1'!$B3635)</f>
        <v>363</v>
      </c>
      <c r="F3635" s="132">
        <f t="shared" si="112"/>
        <v>7.7896995708154504E-2</v>
      </c>
      <c r="G3635" s="108">
        <f t="shared" si="113"/>
        <v>43556</v>
      </c>
    </row>
    <row r="3636" spans="1:7" x14ac:dyDescent="0.35">
      <c r="A3636" s="72" t="s">
        <v>834</v>
      </c>
      <c r="B3636" s="72" t="s">
        <v>835</v>
      </c>
      <c r="C3636" s="72" t="s">
        <v>1098</v>
      </c>
      <c r="D3636" s="72">
        <f>SUMIFS('Comm_vacancy-LA_data'!E:E,'Comm_vacancy-LA_data'!$D:$D,'Comm_vacancy-inputs_1'!$C3636,'Comm_vacancy-LA_data'!$B:$B,'Comm_vacancy-inputs_1'!$B3636)</f>
        <v>4600</v>
      </c>
      <c r="E3636" s="72">
        <f>SUMIFS('Comm_vacancy-LA_data'!F:F,'Comm_vacancy-LA_data'!$D:$D,'Comm_vacancy-inputs_1'!$C3636,'Comm_vacancy-LA_data'!$B:$B,'Comm_vacancy-inputs_1'!$B3636)</f>
        <v>360</v>
      </c>
      <c r="F3636" s="132">
        <f t="shared" si="112"/>
        <v>7.8260869565217397E-2</v>
      </c>
      <c r="G3636" s="108">
        <f t="shared" si="113"/>
        <v>43466</v>
      </c>
    </row>
    <row r="3637" spans="1:7" x14ac:dyDescent="0.35">
      <c r="A3637" s="72" t="s">
        <v>834</v>
      </c>
      <c r="B3637" s="72" t="s">
        <v>835</v>
      </c>
      <c r="C3637" s="72" t="s">
        <v>1099</v>
      </c>
      <c r="D3637" s="72">
        <f>SUMIFS('Comm_vacancy-LA_data'!E:E,'Comm_vacancy-LA_data'!$D:$D,'Comm_vacancy-inputs_1'!$C3637,'Comm_vacancy-LA_data'!$B:$B,'Comm_vacancy-inputs_1'!$B3637)</f>
        <v>4771</v>
      </c>
      <c r="E3637" s="72">
        <f>SUMIFS('Comm_vacancy-LA_data'!F:F,'Comm_vacancy-LA_data'!$D:$D,'Comm_vacancy-inputs_1'!$C3637,'Comm_vacancy-LA_data'!$B:$B,'Comm_vacancy-inputs_1'!$B3637)</f>
        <v>399</v>
      </c>
      <c r="F3637" s="132">
        <f t="shared" si="112"/>
        <v>8.3630266191574099E-2</v>
      </c>
      <c r="G3637" s="108">
        <f t="shared" si="113"/>
        <v>43374</v>
      </c>
    </row>
    <row r="3638" spans="1:7" x14ac:dyDescent="0.35">
      <c r="A3638" s="72" t="s">
        <v>836</v>
      </c>
      <c r="B3638" s="72" t="s">
        <v>837</v>
      </c>
      <c r="C3638" s="72" t="s">
        <v>1088</v>
      </c>
      <c r="D3638" s="72">
        <f>SUMIFS('Comm_vacancy-LA_data'!E:E,'Comm_vacancy-LA_data'!$D:$D,'Comm_vacancy-inputs_1'!$C3638,'Comm_vacancy-LA_data'!$B:$B,'Comm_vacancy-inputs_1'!$B3638)</f>
        <v>2644</v>
      </c>
      <c r="E3638" s="72">
        <f>SUMIFS('Comm_vacancy-LA_data'!F:F,'Comm_vacancy-LA_data'!$D:$D,'Comm_vacancy-inputs_1'!$C3638,'Comm_vacancy-LA_data'!$B:$B,'Comm_vacancy-inputs_1'!$B3638)</f>
        <v>24</v>
      </c>
      <c r="F3638" s="132">
        <f t="shared" si="112"/>
        <v>9.0771558245083209E-3</v>
      </c>
      <c r="G3638" s="108">
        <f t="shared" si="113"/>
        <v>44378</v>
      </c>
    </row>
    <row r="3639" spans="1:7" x14ac:dyDescent="0.35">
      <c r="A3639" s="72" t="s">
        <v>836</v>
      </c>
      <c r="B3639" s="72" t="s">
        <v>837</v>
      </c>
      <c r="C3639" s="72" t="s">
        <v>1089</v>
      </c>
      <c r="D3639" s="72">
        <f>SUMIFS('Comm_vacancy-LA_data'!E:E,'Comm_vacancy-LA_data'!$D:$D,'Comm_vacancy-inputs_1'!$C3639,'Comm_vacancy-LA_data'!$B:$B,'Comm_vacancy-inputs_1'!$B3639)</f>
        <v>2641</v>
      </c>
      <c r="E3639" s="72">
        <f>SUMIFS('Comm_vacancy-LA_data'!F:F,'Comm_vacancy-LA_data'!$D:$D,'Comm_vacancy-inputs_1'!$C3639,'Comm_vacancy-LA_data'!$B:$B,'Comm_vacancy-inputs_1'!$B3639)</f>
        <v>24</v>
      </c>
      <c r="F3639" s="132">
        <f t="shared" si="112"/>
        <v>9.0874668686103752E-3</v>
      </c>
      <c r="G3639" s="108">
        <f t="shared" si="113"/>
        <v>44287</v>
      </c>
    </row>
    <row r="3640" spans="1:7" x14ac:dyDescent="0.35">
      <c r="A3640" s="72" t="s">
        <v>836</v>
      </c>
      <c r="B3640" s="72" t="s">
        <v>837</v>
      </c>
      <c r="C3640" s="72" t="s">
        <v>1090</v>
      </c>
      <c r="D3640" s="72">
        <f>SUMIFS('Comm_vacancy-LA_data'!E:E,'Comm_vacancy-LA_data'!$D:$D,'Comm_vacancy-inputs_1'!$C3640,'Comm_vacancy-LA_data'!$B:$B,'Comm_vacancy-inputs_1'!$B3640)</f>
        <v>2641</v>
      </c>
      <c r="E3640" s="72">
        <f>SUMIFS('Comm_vacancy-LA_data'!F:F,'Comm_vacancy-LA_data'!$D:$D,'Comm_vacancy-inputs_1'!$C3640,'Comm_vacancy-LA_data'!$B:$B,'Comm_vacancy-inputs_1'!$B3640)</f>
        <v>23</v>
      </c>
      <c r="F3640" s="132">
        <f t="shared" si="112"/>
        <v>8.70882241575161E-3</v>
      </c>
      <c r="G3640" s="108">
        <f t="shared" si="113"/>
        <v>44197</v>
      </c>
    </row>
    <row r="3641" spans="1:7" x14ac:dyDescent="0.35">
      <c r="A3641" s="72" t="s">
        <v>836</v>
      </c>
      <c r="B3641" s="72" t="s">
        <v>837</v>
      </c>
      <c r="C3641" s="72" t="s">
        <v>1091</v>
      </c>
      <c r="D3641" s="72">
        <f>SUMIFS('Comm_vacancy-LA_data'!E:E,'Comm_vacancy-LA_data'!$D:$D,'Comm_vacancy-inputs_1'!$C3641,'Comm_vacancy-LA_data'!$B:$B,'Comm_vacancy-inputs_1'!$B3641)</f>
        <v>2639</v>
      </c>
      <c r="E3641" s="72">
        <f>SUMIFS('Comm_vacancy-LA_data'!F:F,'Comm_vacancy-LA_data'!$D:$D,'Comm_vacancy-inputs_1'!$C3641,'Comm_vacancy-LA_data'!$B:$B,'Comm_vacancy-inputs_1'!$B3641)</f>
        <v>24</v>
      </c>
      <c r="F3641" s="132">
        <f t="shared" si="112"/>
        <v>9.0943539219401296E-3</v>
      </c>
      <c r="G3641" s="108">
        <f t="shared" si="113"/>
        <v>44105</v>
      </c>
    </row>
    <row r="3642" spans="1:7" x14ac:dyDescent="0.35">
      <c r="A3642" s="72" t="s">
        <v>836</v>
      </c>
      <c r="B3642" s="72" t="s">
        <v>837</v>
      </c>
      <c r="C3642" s="72" t="s">
        <v>1092</v>
      </c>
      <c r="D3642" s="72">
        <f>SUMIFS('Comm_vacancy-LA_data'!E:E,'Comm_vacancy-LA_data'!$D:$D,'Comm_vacancy-inputs_1'!$C3642,'Comm_vacancy-LA_data'!$B:$B,'Comm_vacancy-inputs_1'!$B3642)</f>
        <v>2632</v>
      </c>
      <c r="E3642" s="72">
        <f>SUMIFS('Comm_vacancy-LA_data'!F:F,'Comm_vacancy-LA_data'!$D:$D,'Comm_vacancy-inputs_1'!$C3642,'Comm_vacancy-LA_data'!$B:$B,'Comm_vacancy-inputs_1'!$B3642)</f>
        <v>23</v>
      </c>
      <c r="F3642" s="132">
        <f t="shared" si="112"/>
        <v>8.7386018237082062E-3</v>
      </c>
      <c r="G3642" s="108">
        <f t="shared" si="113"/>
        <v>44013</v>
      </c>
    </row>
    <row r="3643" spans="1:7" x14ac:dyDescent="0.35">
      <c r="A3643" s="72" t="s">
        <v>836</v>
      </c>
      <c r="B3643" s="72" t="s">
        <v>837</v>
      </c>
      <c r="C3643" s="72" t="s">
        <v>1093</v>
      </c>
      <c r="D3643" s="72">
        <f>SUMIFS('Comm_vacancy-LA_data'!E:E,'Comm_vacancy-LA_data'!$D:$D,'Comm_vacancy-inputs_1'!$C3643,'Comm_vacancy-LA_data'!$B:$B,'Comm_vacancy-inputs_1'!$B3643)</f>
        <v>2623</v>
      </c>
      <c r="E3643" s="72">
        <f>SUMIFS('Comm_vacancy-LA_data'!F:F,'Comm_vacancy-LA_data'!$D:$D,'Comm_vacancy-inputs_1'!$C3643,'Comm_vacancy-LA_data'!$B:$B,'Comm_vacancy-inputs_1'!$B3643)</f>
        <v>73</v>
      </c>
      <c r="F3643" s="132">
        <f t="shared" si="112"/>
        <v>2.7830728173846742E-2</v>
      </c>
      <c r="G3643" s="108">
        <f t="shared" si="113"/>
        <v>43922</v>
      </c>
    </row>
    <row r="3644" spans="1:7" x14ac:dyDescent="0.35">
      <c r="A3644" s="72" t="s">
        <v>836</v>
      </c>
      <c r="B3644" s="72" t="s">
        <v>837</v>
      </c>
      <c r="C3644" s="72" t="s">
        <v>1094</v>
      </c>
      <c r="D3644" s="72">
        <f>SUMIFS('Comm_vacancy-LA_data'!E:E,'Comm_vacancy-LA_data'!$D:$D,'Comm_vacancy-inputs_1'!$C3644,'Comm_vacancy-LA_data'!$B:$B,'Comm_vacancy-inputs_1'!$B3644)</f>
        <v>2590</v>
      </c>
      <c r="E3644" s="72">
        <f>SUMIFS('Comm_vacancy-LA_data'!F:F,'Comm_vacancy-LA_data'!$D:$D,'Comm_vacancy-inputs_1'!$C3644,'Comm_vacancy-LA_data'!$B:$B,'Comm_vacancy-inputs_1'!$B3644)</f>
        <v>60</v>
      </c>
      <c r="F3644" s="132">
        <f t="shared" si="112"/>
        <v>2.3166023166023165E-2</v>
      </c>
      <c r="G3644" s="108">
        <f t="shared" si="113"/>
        <v>43831</v>
      </c>
    </row>
    <row r="3645" spans="1:7" x14ac:dyDescent="0.35">
      <c r="A3645" s="72" t="s">
        <v>836</v>
      </c>
      <c r="B3645" s="72" t="s">
        <v>837</v>
      </c>
      <c r="C3645" s="72" t="s">
        <v>1095</v>
      </c>
      <c r="D3645" s="72">
        <f>SUMIFS('Comm_vacancy-LA_data'!E:E,'Comm_vacancy-LA_data'!$D:$D,'Comm_vacancy-inputs_1'!$C3645,'Comm_vacancy-LA_data'!$B:$B,'Comm_vacancy-inputs_1'!$B3645)</f>
        <v>2582</v>
      </c>
      <c r="E3645" s="72">
        <f>SUMIFS('Comm_vacancy-LA_data'!F:F,'Comm_vacancy-LA_data'!$D:$D,'Comm_vacancy-inputs_1'!$C3645,'Comm_vacancy-LA_data'!$B:$B,'Comm_vacancy-inputs_1'!$B3645)</f>
        <v>72</v>
      </c>
      <c r="F3645" s="132">
        <f t="shared" si="112"/>
        <v>2.7885360185902403E-2</v>
      </c>
      <c r="G3645" s="108">
        <f t="shared" si="113"/>
        <v>43739</v>
      </c>
    </row>
    <row r="3646" spans="1:7" x14ac:dyDescent="0.35">
      <c r="A3646" s="72" t="s">
        <v>836</v>
      </c>
      <c r="B3646" s="72" t="s">
        <v>837</v>
      </c>
      <c r="C3646" s="72" t="s">
        <v>1096</v>
      </c>
      <c r="D3646" s="72">
        <f>SUMIFS('Comm_vacancy-LA_data'!E:E,'Comm_vacancy-LA_data'!$D:$D,'Comm_vacancy-inputs_1'!$C3646,'Comm_vacancy-LA_data'!$B:$B,'Comm_vacancy-inputs_1'!$B3646)</f>
        <v>2581</v>
      </c>
      <c r="E3646" s="72">
        <f>SUMIFS('Comm_vacancy-LA_data'!F:F,'Comm_vacancy-LA_data'!$D:$D,'Comm_vacancy-inputs_1'!$C3646,'Comm_vacancy-LA_data'!$B:$B,'Comm_vacancy-inputs_1'!$B3646)</f>
        <v>87</v>
      </c>
      <c r="F3646" s="132">
        <f t="shared" si="112"/>
        <v>3.3707865168539325E-2</v>
      </c>
      <c r="G3646" s="108">
        <f t="shared" si="113"/>
        <v>43647</v>
      </c>
    </row>
    <row r="3647" spans="1:7" x14ac:dyDescent="0.35">
      <c r="A3647" s="72" t="s">
        <v>836</v>
      </c>
      <c r="B3647" s="72" t="s">
        <v>837</v>
      </c>
      <c r="C3647" s="72" t="s">
        <v>1097</v>
      </c>
      <c r="D3647" s="72">
        <f>SUMIFS('Comm_vacancy-LA_data'!E:E,'Comm_vacancy-LA_data'!$D:$D,'Comm_vacancy-inputs_1'!$C3647,'Comm_vacancy-LA_data'!$B:$B,'Comm_vacancy-inputs_1'!$B3647)</f>
        <v>2575</v>
      </c>
      <c r="E3647" s="72">
        <f>SUMIFS('Comm_vacancy-LA_data'!F:F,'Comm_vacancy-LA_data'!$D:$D,'Comm_vacancy-inputs_1'!$C3647,'Comm_vacancy-LA_data'!$B:$B,'Comm_vacancy-inputs_1'!$B3647)</f>
        <v>247</v>
      </c>
      <c r="F3647" s="132">
        <f t="shared" si="112"/>
        <v>9.592233009708738E-2</v>
      </c>
      <c r="G3647" s="108">
        <f t="shared" si="113"/>
        <v>43556</v>
      </c>
    </row>
    <row r="3648" spans="1:7" x14ac:dyDescent="0.35">
      <c r="A3648" s="72" t="s">
        <v>836</v>
      </c>
      <c r="B3648" s="72" t="s">
        <v>837</v>
      </c>
      <c r="C3648" s="72" t="s">
        <v>1098</v>
      </c>
      <c r="D3648" s="72">
        <f>SUMIFS('Comm_vacancy-LA_data'!E:E,'Comm_vacancy-LA_data'!$D:$D,'Comm_vacancy-inputs_1'!$C3648,'Comm_vacancy-LA_data'!$B:$B,'Comm_vacancy-inputs_1'!$B3648)</f>
        <v>2540</v>
      </c>
      <c r="E3648" s="72">
        <f>SUMIFS('Comm_vacancy-LA_data'!F:F,'Comm_vacancy-LA_data'!$D:$D,'Comm_vacancy-inputs_1'!$C3648,'Comm_vacancy-LA_data'!$B:$B,'Comm_vacancy-inputs_1'!$B3648)</f>
        <v>237</v>
      </c>
      <c r="F3648" s="132">
        <f t="shared" si="112"/>
        <v>9.3307086614173224E-2</v>
      </c>
      <c r="G3648" s="108">
        <f t="shared" si="113"/>
        <v>43466</v>
      </c>
    </row>
    <row r="3649" spans="1:7" x14ac:dyDescent="0.35">
      <c r="A3649" s="72" t="s">
        <v>836</v>
      </c>
      <c r="B3649" s="72" t="s">
        <v>837</v>
      </c>
      <c r="C3649" s="72" t="s">
        <v>1099</v>
      </c>
      <c r="D3649" s="72">
        <f>SUMIFS('Comm_vacancy-LA_data'!E:E,'Comm_vacancy-LA_data'!$D:$D,'Comm_vacancy-inputs_1'!$C3649,'Comm_vacancy-LA_data'!$B:$B,'Comm_vacancy-inputs_1'!$B3649)</f>
        <v>2610</v>
      </c>
      <c r="E3649" s="72">
        <f>SUMIFS('Comm_vacancy-LA_data'!F:F,'Comm_vacancy-LA_data'!$D:$D,'Comm_vacancy-inputs_1'!$C3649,'Comm_vacancy-LA_data'!$B:$B,'Comm_vacancy-inputs_1'!$B3649)</f>
        <v>231</v>
      </c>
      <c r="F3649" s="132">
        <f t="shared" si="112"/>
        <v>8.8505747126436787E-2</v>
      </c>
      <c r="G3649" s="108">
        <f t="shared" si="113"/>
        <v>43374</v>
      </c>
    </row>
    <row r="3650" spans="1:7" x14ac:dyDescent="0.35">
      <c r="A3650" s="72" t="s">
        <v>838</v>
      </c>
      <c r="B3650" s="72" t="s">
        <v>839</v>
      </c>
      <c r="C3650" s="72" t="s">
        <v>1088</v>
      </c>
      <c r="D3650" s="72">
        <f>SUMIFS('Comm_vacancy-LA_data'!E:E,'Comm_vacancy-LA_data'!$D:$D,'Comm_vacancy-inputs_1'!$C3650,'Comm_vacancy-LA_data'!$B:$B,'Comm_vacancy-inputs_1'!$B3650)</f>
        <v>3323</v>
      </c>
      <c r="E3650" s="72">
        <f>SUMIFS('Comm_vacancy-LA_data'!F:F,'Comm_vacancy-LA_data'!$D:$D,'Comm_vacancy-inputs_1'!$C3650,'Comm_vacancy-LA_data'!$B:$B,'Comm_vacancy-inputs_1'!$B3650)</f>
        <v>193</v>
      </c>
      <c r="F3650" s="132">
        <f t="shared" si="112"/>
        <v>5.8080048149262715E-2</v>
      </c>
      <c r="G3650" s="108">
        <f t="shared" si="113"/>
        <v>44378</v>
      </c>
    </row>
    <row r="3651" spans="1:7" x14ac:dyDescent="0.35">
      <c r="A3651" s="72" t="s">
        <v>838</v>
      </c>
      <c r="B3651" s="72" t="s">
        <v>839</v>
      </c>
      <c r="C3651" s="72" t="s">
        <v>1089</v>
      </c>
      <c r="D3651" s="72">
        <f>SUMIFS('Comm_vacancy-LA_data'!E:E,'Comm_vacancy-LA_data'!$D:$D,'Comm_vacancy-inputs_1'!$C3651,'Comm_vacancy-LA_data'!$B:$B,'Comm_vacancy-inputs_1'!$B3651)</f>
        <v>3326</v>
      </c>
      <c r="E3651" s="72">
        <f>SUMIFS('Comm_vacancy-LA_data'!F:F,'Comm_vacancy-LA_data'!$D:$D,'Comm_vacancy-inputs_1'!$C3651,'Comm_vacancy-LA_data'!$B:$B,'Comm_vacancy-inputs_1'!$B3651)</f>
        <v>205</v>
      </c>
      <c r="F3651" s="132">
        <f t="shared" ref="F3651:F3714" si="114">IF(E3651&lt;&gt;0,E3651/D3651,"-")</f>
        <v>6.163559831629585E-2</v>
      </c>
      <c r="G3651" s="108">
        <f t="shared" ref="G3651:G3714" si="115">DATE(LEFT(C3651,4),RIGHT(LEFT(C3651,7),2),1)</f>
        <v>44287</v>
      </c>
    </row>
    <row r="3652" spans="1:7" x14ac:dyDescent="0.35">
      <c r="A3652" s="72" t="s">
        <v>838</v>
      </c>
      <c r="B3652" s="72" t="s">
        <v>839</v>
      </c>
      <c r="C3652" s="72" t="s">
        <v>1090</v>
      </c>
      <c r="D3652" s="72">
        <f>SUMIFS('Comm_vacancy-LA_data'!E:E,'Comm_vacancy-LA_data'!$D:$D,'Comm_vacancy-inputs_1'!$C3652,'Comm_vacancy-LA_data'!$B:$B,'Comm_vacancy-inputs_1'!$B3652)</f>
        <v>3341</v>
      </c>
      <c r="E3652" s="72">
        <f>SUMIFS('Comm_vacancy-LA_data'!F:F,'Comm_vacancy-LA_data'!$D:$D,'Comm_vacancy-inputs_1'!$C3652,'Comm_vacancy-LA_data'!$B:$B,'Comm_vacancy-inputs_1'!$B3652)</f>
        <v>203</v>
      </c>
      <c r="F3652" s="132">
        <f t="shared" si="114"/>
        <v>6.076025142173002E-2</v>
      </c>
      <c r="G3652" s="108">
        <f t="shared" si="115"/>
        <v>44197</v>
      </c>
    </row>
    <row r="3653" spans="1:7" x14ac:dyDescent="0.35">
      <c r="A3653" s="72" t="s">
        <v>838</v>
      </c>
      <c r="B3653" s="72" t="s">
        <v>839</v>
      </c>
      <c r="C3653" s="72" t="s">
        <v>1091</v>
      </c>
      <c r="D3653" s="72">
        <f>SUMIFS('Comm_vacancy-LA_data'!E:E,'Comm_vacancy-LA_data'!$D:$D,'Comm_vacancy-inputs_1'!$C3653,'Comm_vacancy-LA_data'!$B:$B,'Comm_vacancy-inputs_1'!$B3653)</f>
        <v>3331</v>
      </c>
      <c r="E3653" s="72">
        <f>SUMIFS('Comm_vacancy-LA_data'!F:F,'Comm_vacancy-LA_data'!$D:$D,'Comm_vacancy-inputs_1'!$C3653,'Comm_vacancy-LA_data'!$B:$B,'Comm_vacancy-inputs_1'!$B3653)</f>
        <v>205</v>
      </c>
      <c r="F3653" s="132">
        <f t="shared" si="114"/>
        <v>6.1543080156109278E-2</v>
      </c>
      <c r="G3653" s="108">
        <f t="shared" si="115"/>
        <v>44105</v>
      </c>
    </row>
    <row r="3654" spans="1:7" x14ac:dyDescent="0.35">
      <c r="A3654" s="72" t="s">
        <v>838</v>
      </c>
      <c r="B3654" s="72" t="s">
        <v>839</v>
      </c>
      <c r="C3654" s="72" t="s">
        <v>1092</v>
      </c>
      <c r="D3654" s="72">
        <f>SUMIFS('Comm_vacancy-LA_data'!E:E,'Comm_vacancy-LA_data'!$D:$D,'Comm_vacancy-inputs_1'!$C3654,'Comm_vacancy-LA_data'!$B:$B,'Comm_vacancy-inputs_1'!$B3654)</f>
        <v>3308</v>
      </c>
      <c r="E3654" s="72">
        <f>SUMIFS('Comm_vacancy-LA_data'!F:F,'Comm_vacancy-LA_data'!$D:$D,'Comm_vacancy-inputs_1'!$C3654,'Comm_vacancy-LA_data'!$B:$B,'Comm_vacancy-inputs_1'!$B3654)</f>
        <v>204</v>
      </c>
      <c r="F3654" s="132">
        <f t="shared" si="114"/>
        <v>6.1668681983071343E-2</v>
      </c>
      <c r="G3654" s="108">
        <f t="shared" si="115"/>
        <v>44013</v>
      </c>
    </row>
    <row r="3655" spans="1:7" x14ac:dyDescent="0.35">
      <c r="A3655" s="72" t="s">
        <v>838</v>
      </c>
      <c r="B3655" s="72" t="s">
        <v>839</v>
      </c>
      <c r="C3655" s="72" t="s">
        <v>1093</v>
      </c>
      <c r="D3655" s="72">
        <f>SUMIFS('Comm_vacancy-LA_data'!E:E,'Comm_vacancy-LA_data'!$D:$D,'Comm_vacancy-inputs_1'!$C3655,'Comm_vacancy-LA_data'!$B:$B,'Comm_vacancy-inputs_1'!$B3655)</f>
        <v>3261</v>
      </c>
      <c r="E3655" s="72">
        <f>SUMIFS('Comm_vacancy-LA_data'!F:F,'Comm_vacancy-LA_data'!$D:$D,'Comm_vacancy-inputs_1'!$C3655,'Comm_vacancy-LA_data'!$B:$B,'Comm_vacancy-inputs_1'!$B3655)</f>
        <v>230</v>
      </c>
      <c r="F3655" s="132">
        <f t="shared" si="114"/>
        <v>7.0530512112848817E-2</v>
      </c>
      <c r="G3655" s="108">
        <f t="shared" si="115"/>
        <v>43922</v>
      </c>
    </row>
    <row r="3656" spans="1:7" x14ac:dyDescent="0.35">
      <c r="A3656" s="72" t="s">
        <v>838</v>
      </c>
      <c r="B3656" s="72" t="s">
        <v>839</v>
      </c>
      <c r="C3656" s="72" t="s">
        <v>1094</v>
      </c>
      <c r="D3656" s="72">
        <f>SUMIFS('Comm_vacancy-LA_data'!E:E,'Comm_vacancy-LA_data'!$D:$D,'Comm_vacancy-inputs_1'!$C3656,'Comm_vacancy-LA_data'!$B:$B,'Comm_vacancy-inputs_1'!$B3656)</f>
        <v>3188</v>
      </c>
      <c r="E3656" s="72">
        <f>SUMIFS('Comm_vacancy-LA_data'!F:F,'Comm_vacancy-LA_data'!$D:$D,'Comm_vacancy-inputs_1'!$C3656,'Comm_vacancy-LA_data'!$B:$B,'Comm_vacancy-inputs_1'!$B3656)</f>
        <v>233</v>
      </c>
      <c r="F3656" s="132">
        <f t="shared" si="114"/>
        <v>7.3086574654956091E-2</v>
      </c>
      <c r="G3656" s="108">
        <f t="shared" si="115"/>
        <v>43831</v>
      </c>
    </row>
    <row r="3657" spans="1:7" x14ac:dyDescent="0.35">
      <c r="A3657" s="72" t="s">
        <v>838</v>
      </c>
      <c r="B3657" s="72" t="s">
        <v>839</v>
      </c>
      <c r="C3657" s="72" t="s">
        <v>1095</v>
      </c>
      <c r="D3657" s="72">
        <f>SUMIFS('Comm_vacancy-LA_data'!E:E,'Comm_vacancy-LA_data'!$D:$D,'Comm_vacancy-inputs_1'!$C3657,'Comm_vacancy-LA_data'!$B:$B,'Comm_vacancy-inputs_1'!$B3657)</f>
        <v>3189</v>
      </c>
      <c r="E3657" s="72">
        <f>SUMIFS('Comm_vacancy-LA_data'!F:F,'Comm_vacancy-LA_data'!$D:$D,'Comm_vacancy-inputs_1'!$C3657,'Comm_vacancy-LA_data'!$B:$B,'Comm_vacancy-inputs_1'!$B3657)</f>
        <v>238</v>
      </c>
      <c r="F3657" s="132">
        <f t="shared" si="114"/>
        <v>7.4631545939165878E-2</v>
      </c>
      <c r="G3657" s="108">
        <f t="shared" si="115"/>
        <v>43739</v>
      </c>
    </row>
    <row r="3658" spans="1:7" x14ac:dyDescent="0.35">
      <c r="A3658" s="72" t="s">
        <v>838</v>
      </c>
      <c r="B3658" s="72" t="s">
        <v>839</v>
      </c>
      <c r="C3658" s="72" t="s">
        <v>1096</v>
      </c>
      <c r="D3658" s="72">
        <f>SUMIFS('Comm_vacancy-LA_data'!E:E,'Comm_vacancy-LA_data'!$D:$D,'Comm_vacancy-inputs_1'!$C3658,'Comm_vacancy-LA_data'!$B:$B,'Comm_vacancy-inputs_1'!$B3658)</f>
        <v>3179</v>
      </c>
      <c r="E3658" s="72">
        <f>SUMIFS('Comm_vacancy-LA_data'!F:F,'Comm_vacancy-LA_data'!$D:$D,'Comm_vacancy-inputs_1'!$C3658,'Comm_vacancy-LA_data'!$B:$B,'Comm_vacancy-inputs_1'!$B3658)</f>
        <v>195</v>
      </c>
      <c r="F3658" s="132">
        <f t="shared" si="114"/>
        <v>6.1340044039005975E-2</v>
      </c>
      <c r="G3658" s="108">
        <f t="shared" si="115"/>
        <v>43647</v>
      </c>
    </row>
    <row r="3659" spans="1:7" x14ac:dyDescent="0.35">
      <c r="A3659" s="72" t="s">
        <v>838</v>
      </c>
      <c r="B3659" s="72" t="s">
        <v>839</v>
      </c>
      <c r="C3659" s="72" t="s">
        <v>1097</v>
      </c>
      <c r="D3659" s="72">
        <f>SUMIFS('Comm_vacancy-LA_data'!E:E,'Comm_vacancy-LA_data'!$D:$D,'Comm_vacancy-inputs_1'!$C3659,'Comm_vacancy-LA_data'!$B:$B,'Comm_vacancy-inputs_1'!$B3659)</f>
        <v>3174</v>
      </c>
      <c r="E3659" s="72">
        <f>SUMIFS('Comm_vacancy-LA_data'!F:F,'Comm_vacancy-LA_data'!$D:$D,'Comm_vacancy-inputs_1'!$C3659,'Comm_vacancy-LA_data'!$B:$B,'Comm_vacancy-inputs_1'!$B3659)</f>
        <v>195</v>
      </c>
      <c r="F3659" s="132">
        <f t="shared" si="114"/>
        <v>6.1436672967863891E-2</v>
      </c>
      <c r="G3659" s="108">
        <f t="shared" si="115"/>
        <v>43556</v>
      </c>
    </row>
    <row r="3660" spans="1:7" x14ac:dyDescent="0.35">
      <c r="A3660" s="72" t="s">
        <v>838</v>
      </c>
      <c r="B3660" s="72" t="s">
        <v>839</v>
      </c>
      <c r="C3660" s="72" t="s">
        <v>1098</v>
      </c>
      <c r="D3660" s="72">
        <f>SUMIFS('Comm_vacancy-LA_data'!E:E,'Comm_vacancy-LA_data'!$D:$D,'Comm_vacancy-inputs_1'!$C3660,'Comm_vacancy-LA_data'!$B:$B,'Comm_vacancy-inputs_1'!$B3660)</f>
        <v>3104</v>
      </c>
      <c r="E3660" s="72">
        <f>SUMIFS('Comm_vacancy-LA_data'!F:F,'Comm_vacancy-LA_data'!$D:$D,'Comm_vacancy-inputs_1'!$C3660,'Comm_vacancy-LA_data'!$B:$B,'Comm_vacancy-inputs_1'!$B3660)</f>
        <v>203</v>
      </c>
      <c r="F3660" s="132">
        <f t="shared" si="114"/>
        <v>6.5399484536082478E-2</v>
      </c>
      <c r="G3660" s="108">
        <f t="shared" si="115"/>
        <v>43466</v>
      </c>
    </row>
    <row r="3661" spans="1:7" x14ac:dyDescent="0.35">
      <c r="A3661" s="72" t="s">
        <v>838</v>
      </c>
      <c r="B3661" s="72" t="s">
        <v>839</v>
      </c>
      <c r="C3661" s="72" t="s">
        <v>1099</v>
      </c>
      <c r="D3661" s="72">
        <f>SUMIFS('Comm_vacancy-LA_data'!E:E,'Comm_vacancy-LA_data'!$D:$D,'Comm_vacancy-inputs_1'!$C3661,'Comm_vacancy-LA_data'!$B:$B,'Comm_vacancy-inputs_1'!$B3661)</f>
        <v>3304</v>
      </c>
      <c r="E3661" s="72">
        <f>SUMIFS('Comm_vacancy-LA_data'!F:F,'Comm_vacancy-LA_data'!$D:$D,'Comm_vacancy-inputs_1'!$C3661,'Comm_vacancy-LA_data'!$B:$B,'Comm_vacancy-inputs_1'!$B3661)</f>
        <v>219</v>
      </c>
      <c r="F3661" s="132">
        <f t="shared" si="114"/>
        <v>6.628329297820823E-2</v>
      </c>
      <c r="G3661" s="108">
        <f t="shared" si="115"/>
        <v>43374</v>
      </c>
    </row>
    <row r="3662" spans="1:7" x14ac:dyDescent="0.35">
      <c r="A3662" s="72" t="s">
        <v>840</v>
      </c>
      <c r="B3662" s="72" t="s">
        <v>841</v>
      </c>
      <c r="C3662" s="72" t="s">
        <v>1088</v>
      </c>
      <c r="D3662" s="72">
        <f>SUMIFS('Comm_vacancy-LA_data'!E:E,'Comm_vacancy-LA_data'!$D:$D,'Comm_vacancy-inputs_1'!$C3662,'Comm_vacancy-LA_data'!$B:$B,'Comm_vacancy-inputs_1'!$B3662)</f>
        <v>13764</v>
      </c>
      <c r="E3662" s="72">
        <f>SUMIFS('Comm_vacancy-LA_data'!F:F,'Comm_vacancy-LA_data'!$D:$D,'Comm_vacancy-inputs_1'!$C3662,'Comm_vacancy-LA_data'!$B:$B,'Comm_vacancy-inputs_1'!$B3662)</f>
        <v>2798</v>
      </c>
      <c r="F3662" s="132">
        <f t="shared" si="114"/>
        <v>0.20328392909038071</v>
      </c>
      <c r="G3662" s="108">
        <f t="shared" si="115"/>
        <v>44378</v>
      </c>
    </row>
    <row r="3663" spans="1:7" x14ac:dyDescent="0.35">
      <c r="A3663" s="72" t="s">
        <v>840</v>
      </c>
      <c r="B3663" s="72" t="s">
        <v>841</v>
      </c>
      <c r="C3663" s="72" t="s">
        <v>1089</v>
      </c>
      <c r="D3663" s="72">
        <f>SUMIFS('Comm_vacancy-LA_data'!E:E,'Comm_vacancy-LA_data'!$D:$D,'Comm_vacancy-inputs_1'!$C3663,'Comm_vacancy-LA_data'!$B:$B,'Comm_vacancy-inputs_1'!$B3663)</f>
        <v>13841</v>
      </c>
      <c r="E3663" s="72">
        <f>SUMIFS('Comm_vacancy-LA_data'!F:F,'Comm_vacancy-LA_data'!$D:$D,'Comm_vacancy-inputs_1'!$C3663,'Comm_vacancy-LA_data'!$B:$B,'Comm_vacancy-inputs_1'!$B3663)</f>
        <v>2341</v>
      </c>
      <c r="F3663" s="132">
        <f t="shared" si="114"/>
        <v>0.16913517809406836</v>
      </c>
      <c r="G3663" s="108">
        <f t="shared" si="115"/>
        <v>44287</v>
      </c>
    </row>
    <row r="3664" spans="1:7" x14ac:dyDescent="0.35">
      <c r="A3664" s="72" t="s">
        <v>840</v>
      </c>
      <c r="B3664" s="72" t="s">
        <v>841</v>
      </c>
      <c r="C3664" s="72" t="s">
        <v>1090</v>
      </c>
      <c r="D3664" s="72">
        <f>SUMIFS('Comm_vacancy-LA_data'!E:E,'Comm_vacancy-LA_data'!$D:$D,'Comm_vacancy-inputs_1'!$C3664,'Comm_vacancy-LA_data'!$B:$B,'Comm_vacancy-inputs_1'!$B3664)</f>
        <v>13813</v>
      </c>
      <c r="E3664" s="72">
        <f>SUMIFS('Comm_vacancy-LA_data'!F:F,'Comm_vacancy-LA_data'!$D:$D,'Comm_vacancy-inputs_1'!$C3664,'Comm_vacancy-LA_data'!$B:$B,'Comm_vacancy-inputs_1'!$B3664)</f>
        <v>2218</v>
      </c>
      <c r="F3664" s="132">
        <f t="shared" si="114"/>
        <v>0.16057337290957793</v>
      </c>
      <c r="G3664" s="108">
        <f t="shared" si="115"/>
        <v>44197</v>
      </c>
    </row>
    <row r="3665" spans="1:7" x14ac:dyDescent="0.35">
      <c r="A3665" s="72" t="s">
        <v>840</v>
      </c>
      <c r="B3665" s="72" t="s">
        <v>841</v>
      </c>
      <c r="C3665" s="72" t="s">
        <v>1091</v>
      </c>
      <c r="D3665" s="72">
        <f>SUMIFS('Comm_vacancy-LA_data'!E:E,'Comm_vacancy-LA_data'!$D:$D,'Comm_vacancy-inputs_1'!$C3665,'Comm_vacancy-LA_data'!$B:$B,'Comm_vacancy-inputs_1'!$B3665)</f>
        <v>13670</v>
      </c>
      <c r="E3665" s="72">
        <f>SUMIFS('Comm_vacancy-LA_data'!F:F,'Comm_vacancy-LA_data'!$D:$D,'Comm_vacancy-inputs_1'!$C3665,'Comm_vacancy-LA_data'!$B:$B,'Comm_vacancy-inputs_1'!$B3665)</f>
        <v>1869</v>
      </c>
      <c r="F3665" s="132">
        <f t="shared" si="114"/>
        <v>0.13672275054864666</v>
      </c>
      <c r="G3665" s="108">
        <f t="shared" si="115"/>
        <v>44105</v>
      </c>
    </row>
    <row r="3666" spans="1:7" x14ac:dyDescent="0.35">
      <c r="A3666" s="72" t="s">
        <v>840</v>
      </c>
      <c r="B3666" s="72" t="s">
        <v>841</v>
      </c>
      <c r="C3666" s="72" t="s">
        <v>1092</v>
      </c>
      <c r="D3666" s="72">
        <f>SUMIFS('Comm_vacancy-LA_data'!E:E,'Comm_vacancy-LA_data'!$D:$D,'Comm_vacancy-inputs_1'!$C3666,'Comm_vacancy-LA_data'!$B:$B,'Comm_vacancy-inputs_1'!$B3666)</f>
        <v>13609</v>
      </c>
      <c r="E3666" s="72">
        <f>SUMIFS('Comm_vacancy-LA_data'!F:F,'Comm_vacancy-LA_data'!$D:$D,'Comm_vacancy-inputs_1'!$C3666,'Comm_vacancy-LA_data'!$B:$B,'Comm_vacancy-inputs_1'!$B3666)</f>
        <v>1711</v>
      </c>
      <c r="F3666" s="132">
        <f t="shared" si="114"/>
        <v>0.12572562274965096</v>
      </c>
      <c r="G3666" s="108">
        <f t="shared" si="115"/>
        <v>44013</v>
      </c>
    </row>
    <row r="3667" spans="1:7" x14ac:dyDescent="0.35">
      <c r="A3667" s="72" t="s">
        <v>840</v>
      </c>
      <c r="B3667" s="72" t="s">
        <v>841</v>
      </c>
      <c r="C3667" s="72" t="s">
        <v>1093</v>
      </c>
      <c r="D3667" s="72">
        <f>SUMIFS('Comm_vacancy-LA_data'!E:E,'Comm_vacancy-LA_data'!$D:$D,'Comm_vacancy-inputs_1'!$C3667,'Comm_vacancy-LA_data'!$B:$B,'Comm_vacancy-inputs_1'!$B3667)</f>
        <v>13298</v>
      </c>
      <c r="E3667" s="72">
        <f>SUMIFS('Comm_vacancy-LA_data'!F:F,'Comm_vacancy-LA_data'!$D:$D,'Comm_vacancy-inputs_1'!$C3667,'Comm_vacancy-LA_data'!$B:$B,'Comm_vacancy-inputs_1'!$B3667)</f>
        <v>1445</v>
      </c>
      <c r="F3667" s="132">
        <f t="shared" si="114"/>
        <v>0.10866295683561437</v>
      </c>
      <c r="G3667" s="108">
        <f t="shared" si="115"/>
        <v>43922</v>
      </c>
    </row>
    <row r="3668" spans="1:7" x14ac:dyDescent="0.35">
      <c r="A3668" s="72" t="s">
        <v>840</v>
      </c>
      <c r="B3668" s="72" t="s">
        <v>841</v>
      </c>
      <c r="C3668" s="72" t="s">
        <v>1094</v>
      </c>
      <c r="D3668" s="72">
        <f>SUMIFS('Comm_vacancy-LA_data'!E:E,'Comm_vacancy-LA_data'!$D:$D,'Comm_vacancy-inputs_1'!$C3668,'Comm_vacancy-LA_data'!$B:$B,'Comm_vacancy-inputs_1'!$B3668)</f>
        <v>12850</v>
      </c>
      <c r="E3668" s="72">
        <f>SUMIFS('Comm_vacancy-LA_data'!F:F,'Comm_vacancy-LA_data'!$D:$D,'Comm_vacancy-inputs_1'!$C3668,'Comm_vacancy-LA_data'!$B:$B,'Comm_vacancy-inputs_1'!$B3668)</f>
        <v>1483</v>
      </c>
      <c r="F3668" s="132">
        <f t="shared" si="114"/>
        <v>0.11540856031128405</v>
      </c>
      <c r="G3668" s="108">
        <f t="shared" si="115"/>
        <v>43831</v>
      </c>
    </row>
    <row r="3669" spans="1:7" x14ac:dyDescent="0.35">
      <c r="A3669" s="72" t="s">
        <v>840</v>
      </c>
      <c r="B3669" s="72" t="s">
        <v>841</v>
      </c>
      <c r="C3669" s="72" t="s">
        <v>1095</v>
      </c>
      <c r="D3669" s="72">
        <f>SUMIFS('Comm_vacancy-LA_data'!E:E,'Comm_vacancy-LA_data'!$D:$D,'Comm_vacancy-inputs_1'!$C3669,'Comm_vacancy-LA_data'!$B:$B,'Comm_vacancy-inputs_1'!$B3669)</f>
        <v>12739</v>
      </c>
      <c r="E3669" s="72">
        <f>SUMIFS('Comm_vacancy-LA_data'!F:F,'Comm_vacancy-LA_data'!$D:$D,'Comm_vacancy-inputs_1'!$C3669,'Comm_vacancy-LA_data'!$B:$B,'Comm_vacancy-inputs_1'!$B3669)</f>
        <v>1494</v>
      </c>
      <c r="F3669" s="132">
        <f t="shared" si="114"/>
        <v>0.11727765130700997</v>
      </c>
      <c r="G3669" s="108">
        <f t="shared" si="115"/>
        <v>43739</v>
      </c>
    </row>
    <row r="3670" spans="1:7" x14ac:dyDescent="0.35">
      <c r="A3670" s="72" t="s">
        <v>840</v>
      </c>
      <c r="B3670" s="72" t="s">
        <v>841</v>
      </c>
      <c r="C3670" s="72" t="s">
        <v>1096</v>
      </c>
      <c r="D3670" s="72">
        <f>SUMIFS('Comm_vacancy-LA_data'!E:E,'Comm_vacancy-LA_data'!$D:$D,'Comm_vacancy-inputs_1'!$C3670,'Comm_vacancy-LA_data'!$B:$B,'Comm_vacancy-inputs_1'!$B3670)</f>
        <v>12765</v>
      </c>
      <c r="E3670" s="72">
        <f>SUMIFS('Comm_vacancy-LA_data'!F:F,'Comm_vacancy-LA_data'!$D:$D,'Comm_vacancy-inputs_1'!$C3670,'Comm_vacancy-LA_data'!$B:$B,'Comm_vacancy-inputs_1'!$B3670)</f>
        <v>1528</v>
      </c>
      <c r="F3670" s="132">
        <f t="shared" si="114"/>
        <v>0.11970231100665883</v>
      </c>
      <c r="G3670" s="108">
        <f t="shared" si="115"/>
        <v>43647</v>
      </c>
    </row>
    <row r="3671" spans="1:7" x14ac:dyDescent="0.35">
      <c r="A3671" s="72" t="s">
        <v>840</v>
      </c>
      <c r="B3671" s="72" t="s">
        <v>841</v>
      </c>
      <c r="C3671" s="72" t="s">
        <v>1097</v>
      </c>
      <c r="D3671" s="72">
        <f>SUMIFS('Comm_vacancy-LA_data'!E:E,'Comm_vacancy-LA_data'!$D:$D,'Comm_vacancy-inputs_1'!$C3671,'Comm_vacancy-LA_data'!$B:$B,'Comm_vacancy-inputs_1'!$B3671)</f>
        <v>12774</v>
      </c>
      <c r="E3671" s="72">
        <f>SUMIFS('Comm_vacancy-LA_data'!F:F,'Comm_vacancy-LA_data'!$D:$D,'Comm_vacancy-inputs_1'!$C3671,'Comm_vacancy-LA_data'!$B:$B,'Comm_vacancy-inputs_1'!$B3671)</f>
        <v>1551</v>
      </c>
      <c r="F3671" s="132">
        <f t="shared" si="114"/>
        <v>0.12141850634100516</v>
      </c>
      <c r="G3671" s="108">
        <f t="shared" si="115"/>
        <v>43556</v>
      </c>
    </row>
    <row r="3672" spans="1:7" x14ac:dyDescent="0.35">
      <c r="A3672" s="72" t="s">
        <v>840</v>
      </c>
      <c r="B3672" s="72" t="s">
        <v>841</v>
      </c>
      <c r="C3672" s="72" t="s">
        <v>1098</v>
      </c>
      <c r="D3672" s="72">
        <f>SUMIFS('Comm_vacancy-LA_data'!E:E,'Comm_vacancy-LA_data'!$D:$D,'Comm_vacancy-inputs_1'!$C3672,'Comm_vacancy-LA_data'!$B:$B,'Comm_vacancy-inputs_1'!$B3672)</f>
        <v>12422</v>
      </c>
      <c r="E3672" s="72">
        <f>SUMIFS('Comm_vacancy-LA_data'!F:F,'Comm_vacancy-LA_data'!$D:$D,'Comm_vacancy-inputs_1'!$C3672,'Comm_vacancy-LA_data'!$B:$B,'Comm_vacancy-inputs_1'!$B3672)</f>
        <v>1451</v>
      </c>
      <c r="F3672" s="132">
        <f t="shared" si="114"/>
        <v>0.11680888745773628</v>
      </c>
      <c r="G3672" s="108">
        <f t="shared" si="115"/>
        <v>43466</v>
      </c>
    </row>
    <row r="3673" spans="1:7" x14ac:dyDescent="0.35">
      <c r="A3673" s="72" t="s">
        <v>840</v>
      </c>
      <c r="B3673" s="72" t="s">
        <v>841</v>
      </c>
      <c r="C3673" s="72" t="s">
        <v>1099</v>
      </c>
      <c r="D3673" s="72">
        <f>SUMIFS('Comm_vacancy-LA_data'!E:E,'Comm_vacancy-LA_data'!$D:$D,'Comm_vacancy-inputs_1'!$C3673,'Comm_vacancy-LA_data'!$B:$B,'Comm_vacancy-inputs_1'!$B3673)</f>
        <v>12879</v>
      </c>
      <c r="E3673" s="72">
        <f>SUMIFS('Comm_vacancy-LA_data'!F:F,'Comm_vacancy-LA_data'!$D:$D,'Comm_vacancy-inputs_1'!$C3673,'Comm_vacancy-LA_data'!$B:$B,'Comm_vacancy-inputs_1'!$B3673)</f>
        <v>1755</v>
      </c>
      <c r="F3673" s="132">
        <f t="shared" si="114"/>
        <v>0.13626834381551362</v>
      </c>
      <c r="G3673" s="108">
        <f t="shared" si="115"/>
        <v>43374</v>
      </c>
    </row>
    <row r="3674" spans="1:7" x14ac:dyDescent="0.35">
      <c r="A3674" s="72" t="s">
        <v>842</v>
      </c>
      <c r="B3674" s="72" t="s">
        <v>843</v>
      </c>
      <c r="C3674" s="72" t="s">
        <v>1088</v>
      </c>
      <c r="D3674" s="72">
        <f>SUMIFS('Comm_vacancy-LA_data'!E:E,'Comm_vacancy-LA_data'!$D:$D,'Comm_vacancy-inputs_1'!$C3674,'Comm_vacancy-LA_data'!$B:$B,'Comm_vacancy-inputs_1'!$B3674)</f>
        <v>8333</v>
      </c>
      <c r="E3674" s="72">
        <f>SUMIFS('Comm_vacancy-LA_data'!F:F,'Comm_vacancy-LA_data'!$D:$D,'Comm_vacancy-inputs_1'!$C3674,'Comm_vacancy-LA_data'!$B:$B,'Comm_vacancy-inputs_1'!$B3674)</f>
        <v>2335</v>
      </c>
      <c r="F3674" s="132">
        <f t="shared" si="114"/>
        <v>0.28021120844833791</v>
      </c>
      <c r="G3674" s="108">
        <f t="shared" si="115"/>
        <v>44378</v>
      </c>
    </row>
    <row r="3675" spans="1:7" x14ac:dyDescent="0.35">
      <c r="A3675" s="72" t="s">
        <v>842</v>
      </c>
      <c r="B3675" s="72" t="s">
        <v>843</v>
      </c>
      <c r="C3675" s="72" t="s">
        <v>1089</v>
      </c>
      <c r="D3675" s="72">
        <f>SUMIFS('Comm_vacancy-LA_data'!E:E,'Comm_vacancy-LA_data'!$D:$D,'Comm_vacancy-inputs_1'!$C3675,'Comm_vacancy-LA_data'!$B:$B,'Comm_vacancy-inputs_1'!$B3675)</f>
        <v>8346</v>
      </c>
      <c r="E3675" s="72">
        <f>SUMIFS('Comm_vacancy-LA_data'!F:F,'Comm_vacancy-LA_data'!$D:$D,'Comm_vacancy-inputs_1'!$C3675,'Comm_vacancy-LA_data'!$B:$B,'Comm_vacancy-inputs_1'!$B3675)</f>
        <v>2261</v>
      </c>
      <c r="F3675" s="132">
        <f t="shared" si="114"/>
        <v>0.27090821950635036</v>
      </c>
      <c r="G3675" s="108">
        <f t="shared" si="115"/>
        <v>44287</v>
      </c>
    </row>
    <row r="3676" spans="1:7" x14ac:dyDescent="0.35">
      <c r="A3676" s="72" t="s">
        <v>842</v>
      </c>
      <c r="B3676" s="72" t="s">
        <v>843</v>
      </c>
      <c r="C3676" s="72" t="s">
        <v>1090</v>
      </c>
      <c r="D3676" s="72">
        <f>SUMIFS('Comm_vacancy-LA_data'!E:E,'Comm_vacancy-LA_data'!$D:$D,'Comm_vacancy-inputs_1'!$C3676,'Comm_vacancy-LA_data'!$B:$B,'Comm_vacancy-inputs_1'!$B3676)</f>
        <v>8342</v>
      </c>
      <c r="E3676" s="72">
        <f>SUMIFS('Comm_vacancy-LA_data'!F:F,'Comm_vacancy-LA_data'!$D:$D,'Comm_vacancy-inputs_1'!$C3676,'Comm_vacancy-LA_data'!$B:$B,'Comm_vacancy-inputs_1'!$B3676)</f>
        <v>2212</v>
      </c>
      <c r="F3676" s="132">
        <f t="shared" si="114"/>
        <v>0.2651642292016303</v>
      </c>
      <c r="G3676" s="108">
        <f t="shared" si="115"/>
        <v>44197</v>
      </c>
    </row>
    <row r="3677" spans="1:7" x14ac:dyDescent="0.35">
      <c r="A3677" s="72" t="s">
        <v>842</v>
      </c>
      <c r="B3677" s="72" t="s">
        <v>843</v>
      </c>
      <c r="C3677" s="72" t="s">
        <v>1091</v>
      </c>
      <c r="D3677" s="72">
        <f>SUMIFS('Comm_vacancy-LA_data'!E:E,'Comm_vacancy-LA_data'!$D:$D,'Comm_vacancy-inputs_1'!$C3677,'Comm_vacancy-LA_data'!$B:$B,'Comm_vacancy-inputs_1'!$B3677)</f>
        <v>8327</v>
      </c>
      <c r="E3677" s="72">
        <f>SUMIFS('Comm_vacancy-LA_data'!F:F,'Comm_vacancy-LA_data'!$D:$D,'Comm_vacancy-inputs_1'!$C3677,'Comm_vacancy-LA_data'!$B:$B,'Comm_vacancy-inputs_1'!$B3677)</f>
        <v>2165</v>
      </c>
      <c r="F3677" s="132">
        <f t="shared" si="114"/>
        <v>0.25999759817461271</v>
      </c>
      <c r="G3677" s="108">
        <f t="shared" si="115"/>
        <v>44105</v>
      </c>
    </row>
    <row r="3678" spans="1:7" x14ac:dyDescent="0.35">
      <c r="A3678" s="72" t="s">
        <v>842</v>
      </c>
      <c r="B3678" s="72" t="s">
        <v>843</v>
      </c>
      <c r="C3678" s="72" t="s">
        <v>1092</v>
      </c>
      <c r="D3678" s="72">
        <f>SUMIFS('Comm_vacancy-LA_data'!E:E,'Comm_vacancy-LA_data'!$D:$D,'Comm_vacancy-inputs_1'!$C3678,'Comm_vacancy-LA_data'!$B:$B,'Comm_vacancy-inputs_1'!$B3678)</f>
        <v>8332</v>
      </c>
      <c r="E3678" s="72">
        <f>SUMIFS('Comm_vacancy-LA_data'!F:F,'Comm_vacancy-LA_data'!$D:$D,'Comm_vacancy-inputs_1'!$C3678,'Comm_vacancy-LA_data'!$B:$B,'Comm_vacancy-inputs_1'!$B3678)</f>
        <v>2144</v>
      </c>
      <c r="F3678" s="132">
        <f t="shared" si="114"/>
        <v>0.257321171387422</v>
      </c>
      <c r="G3678" s="108">
        <f t="shared" si="115"/>
        <v>44013</v>
      </c>
    </row>
    <row r="3679" spans="1:7" x14ac:dyDescent="0.35">
      <c r="A3679" s="72" t="s">
        <v>842</v>
      </c>
      <c r="B3679" s="72" t="s">
        <v>843</v>
      </c>
      <c r="C3679" s="72" t="s">
        <v>1093</v>
      </c>
      <c r="D3679" s="72">
        <f>SUMIFS('Comm_vacancy-LA_data'!E:E,'Comm_vacancy-LA_data'!$D:$D,'Comm_vacancy-inputs_1'!$C3679,'Comm_vacancy-LA_data'!$B:$B,'Comm_vacancy-inputs_1'!$B3679)</f>
        <v>8276</v>
      </c>
      <c r="E3679" s="72">
        <f>SUMIFS('Comm_vacancy-LA_data'!F:F,'Comm_vacancy-LA_data'!$D:$D,'Comm_vacancy-inputs_1'!$C3679,'Comm_vacancy-LA_data'!$B:$B,'Comm_vacancy-inputs_1'!$B3679)</f>
        <v>2074</v>
      </c>
      <c r="F3679" s="132">
        <f t="shared" si="114"/>
        <v>0.25060415659739005</v>
      </c>
      <c r="G3679" s="108">
        <f t="shared" si="115"/>
        <v>43922</v>
      </c>
    </row>
    <row r="3680" spans="1:7" x14ac:dyDescent="0.35">
      <c r="A3680" s="72" t="s">
        <v>842</v>
      </c>
      <c r="B3680" s="72" t="s">
        <v>843</v>
      </c>
      <c r="C3680" s="72" t="s">
        <v>1094</v>
      </c>
      <c r="D3680" s="72">
        <f>SUMIFS('Comm_vacancy-LA_data'!E:E,'Comm_vacancy-LA_data'!$D:$D,'Comm_vacancy-inputs_1'!$C3680,'Comm_vacancy-LA_data'!$B:$B,'Comm_vacancy-inputs_1'!$B3680)</f>
        <v>8273</v>
      </c>
      <c r="E3680" s="72">
        <f>SUMIFS('Comm_vacancy-LA_data'!F:F,'Comm_vacancy-LA_data'!$D:$D,'Comm_vacancy-inputs_1'!$C3680,'Comm_vacancy-LA_data'!$B:$B,'Comm_vacancy-inputs_1'!$B3680)</f>
        <v>2034</v>
      </c>
      <c r="F3680" s="132">
        <f t="shared" si="114"/>
        <v>0.24586002659252992</v>
      </c>
      <c r="G3680" s="108">
        <f t="shared" si="115"/>
        <v>43831</v>
      </c>
    </row>
    <row r="3681" spans="1:7" x14ac:dyDescent="0.35">
      <c r="A3681" s="72" t="s">
        <v>842</v>
      </c>
      <c r="B3681" s="72" t="s">
        <v>843</v>
      </c>
      <c r="C3681" s="72" t="s">
        <v>1095</v>
      </c>
      <c r="D3681" s="72">
        <f>SUMIFS('Comm_vacancy-LA_data'!E:E,'Comm_vacancy-LA_data'!$D:$D,'Comm_vacancy-inputs_1'!$C3681,'Comm_vacancy-LA_data'!$B:$B,'Comm_vacancy-inputs_1'!$B3681)</f>
        <v>8259</v>
      </c>
      <c r="E3681" s="72">
        <f>SUMIFS('Comm_vacancy-LA_data'!F:F,'Comm_vacancy-LA_data'!$D:$D,'Comm_vacancy-inputs_1'!$C3681,'Comm_vacancy-LA_data'!$B:$B,'Comm_vacancy-inputs_1'!$B3681)</f>
        <v>2012</v>
      </c>
      <c r="F3681" s="132">
        <f t="shared" si="114"/>
        <v>0.2436130282116479</v>
      </c>
      <c r="G3681" s="108">
        <f t="shared" si="115"/>
        <v>43739</v>
      </c>
    </row>
    <row r="3682" spans="1:7" x14ac:dyDescent="0.35">
      <c r="A3682" s="72" t="s">
        <v>842</v>
      </c>
      <c r="B3682" s="72" t="s">
        <v>843</v>
      </c>
      <c r="C3682" s="72" t="s">
        <v>1096</v>
      </c>
      <c r="D3682" s="72">
        <f>SUMIFS('Comm_vacancy-LA_data'!E:E,'Comm_vacancy-LA_data'!$D:$D,'Comm_vacancy-inputs_1'!$C3682,'Comm_vacancy-LA_data'!$B:$B,'Comm_vacancy-inputs_1'!$B3682)</f>
        <v>8250</v>
      </c>
      <c r="E3682" s="72">
        <f>SUMIFS('Comm_vacancy-LA_data'!F:F,'Comm_vacancy-LA_data'!$D:$D,'Comm_vacancy-inputs_1'!$C3682,'Comm_vacancy-LA_data'!$B:$B,'Comm_vacancy-inputs_1'!$B3682)</f>
        <v>2005</v>
      </c>
      <c r="F3682" s="132">
        <f t="shared" si="114"/>
        <v>0.24303030303030304</v>
      </c>
      <c r="G3682" s="108">
        <f t="shared" si="115"/>
        <v>43647</v>
      </c>
    </row>
    <row r="3683" spans="1:7" x14ac:dyDescent="0.35">
      <c r="A3683" s="72" t="s">
        <v>842</v>
      </c>
      <c r="B3683" s="72" t="s">
        <v>843</v>
      </c>
      <c r="C3683" s="72" t="s">
        <v>1097</v>
      </c>
      <c r="D3683" s="72">
        <f>SUMIFS('Comm_vacancy-LA_data'!E:E,'Comm_vacancy-LA_data'!$D:$D,'Comm_vacancy-inputs_1'!$C3683,'Comm_vacancy-LA_data'!$B:$B,'Comm_vacancy-inputs_1'!$B3683)</f>
        <v>8252</v>
      </c>
      <c r="E3683" s="72">
        <f>SUMIFS('Comm_vacancy-LA_data'!F:F,'Comm_vacancy-LA_data'!$D:$D,'Comm_vacancy-inputs_1'!$C3683,'Comm_vacancy-LA_data'!$B:$B,'Comm_vacancy-inputs_1'!$B3683)</f>
        <v>2146</v>
      </c>
      <c r="F3683" s="132">
        <f t="shared" si="114"/>
        <v>0.26005816771691709</v>
      </c>
      <c r="G3683" s="108">
        <f t="shared" si="115"/>
        <v>43556</v>
      </c>
    </row>
    <row r="3684" spans="1:7" x14ac:dyDescent="0.35">
      <c r="A3684" s="72" t="s">
        <v>842</v>
      </c>
      <c r="B3684" s="72" t="s">
        <v>843</v>
      </c>
      <c r="C3684" s="72" t="s">
        <v>1098</v>
      </c>
      <c r="D3684" s="72">
        <f>SUMIFS('Comm_vacancy-LA_data'!E:E,'Comm_vacancy-LA_data'!$D:$D,'Comm_vacancy-inputs_1'!$C3684,'Comm_vacancy-LA_data'!$B:$B,'Comm_vacancy-inputs_1'!$B3684)</f>
        <v>7043</v>
      </c>
      <c r="E3684" s="72">
        <f>SUMIFS('Comm_vacancy-LA_data'!F:F,'Comm_vacancy-LA_data'!$D:$D,'Comm_vacancy-inputs_1'!$C3684,'Comm_vacancy-LA_data'!$B:$B,'Comm_vacancy-inputs_1'!$B3684)</f>
        <v>928</v>
      </c>
      <c r="F3684" s="132">
        <f t="shared" si="114"/>
        <v>0.13176203322447821</v>
      </c>
      <c r="G3684" s="108">
        <f t="shared" si="115"/>
        <v>43466</v>
      </c>
    </row>
    <row r="3685" spans="1:7" x14ac:dyDescent="0.35">
      <c r="A3685" s="72" t="s">
        <v>842</v>
      </c>
      <c r="B3685" s="72" t="s">
        <v>843</v>
      </c>
      <c r="C3685" s="72" t="s">
        <v>1099</v>
      </c>
      <c r="D3685" s="72">
        <f>SUMIFS('Comm_vacancy-LA_data'!E:E,'Comm_vacancy-LA_data'!$D:$D,'Comm_vacancy-inputs_1'!$C3685,'Comm_vacancy-LA_data'!$B:$B,'Comm_vacancy-inputs_1'!$B3685)</f>
        <v>7416</v>
      </c>
      <c r="E3685" s="72">
        <f>SUMIFS('Comm_vacancy-LA_data'!F:F,'Comm_vacancy-LA_data'!$D:$D,'Comm_vacancy-inputs_1'!$C3685,'Comm_vacancy-LA_data'!$B:$B,'Comm_vacancy-inputs_1'!$B3685)</f>
        <v>1113</v>
      </c>
      <c r="F3685" s="132">
        <f t="shared" si="114"/>
        <v>0.15008090614886732</v>
      </c>
      <c r="G3685" s="108">
        <f t="shared" si="115"/>
        <v>43374</v>
      </c>
    </row>
    <row r="3686" spans="1:7" x14ac:dyDescent="0.35">
      <c r="A3686" s="72" t="s">
        <v>844</v>
      </c>
      <c r="B3686" s="72" t="s">
        <v>845</v>
      </c>
      <c r="C3686" s="72" t="s">
        <v>1088</v>
      </c>
      <c r="D3686" s="72">
        <f>SUMIFS('Comm_vacancy-LA_data'!E:E,'Comm_vacancy-LA_data'!$D:$D,'Comm_vacancy-inputs_1'!$C3686,'Comm_vacancy-LA_data'!$B:$B,'Comm_vacancy-inputs_1'!$B3686)</f>
        <v>3534</v>
      </c>
      <c r="E3686" s="72">
        <f>SUMIFS('Comm_vacancy-LA_data'!F:F,'Comm_vacancy-LA_data'!$D:$D,'Comm_vacancy-inputs_1'!$C3686,'Comm_vacancy-LA_data'!$B:$B,'Comm_vacancy-inputs_1'!$B3686)</f>
        <v>302</v>
      </c>
      <c r="F3686" s="132">
        <f t="shared" si="114"/>
        <v>8.5455574419920771E-2</v>
      </c>
      <c r="G3686" s="108">
        <f t="shared" si="115"/>
        <v>44378</v>
      </c>
    </row>
    <row r="3687" spans="1:7" x14ac:dyDescent="0.35">
      <c r="A3687" s="72" t="s">
        <v>844</v>
      </c>
      <c r="B3687" s="72" t="s">
        <v>845</v>
      </c>
      <c r="C3687" s="72" t="s">
        <v>1089</v>
      </c>
      <c r="D3687" s="72">
        <f>SUMIFS('Comm_vacancy-LA_data'!E:E,'Comm_vacancy-LA_data'!$D:$D,'Comm_vacancy-inputs_1'!$C3687,'Comm_vacancy-LA_data'!$B:$B,'Comm_vacancy-inputs_1'!$B3687)</f>
        <v>3525</v>
      </c>
      <c r="E3687" s="72">
        <f>SUMIFS('Comm_vacancy-LA_data'!F:F,'Comm_vacancy-LA_data'!$D:$D,'Comm_vacancy-inputs_1'!$C3687,'Comm_vacancy-LA_data'!$B:$B,'Comm_vacancy-inputs_1'!$B3687)</f>
        <v>296</v>
      </c>
      <c r="F3687" s="132">
        <f t="shared" si="114"/>
        <v>8.3971631205673761E-2</v>
      </c>
      <c r="G3687" s="108">
        <f t="shared" si="115"/>
        <v>44287</v>
      </c>
    </row>
    <row r="3688" spans="1:7" x14ac:dyDescent="0.35">
      <c r="A3688" s="72" t="s">
        <v>844</v>
      </c>
      <c r="B3688" s="72" t="s">
        <v>845</v>
      </c>
      <c r="C3688" s="72" t="s">
        <v>1090</v>
      </c>
      <c r="D3688" s="72">
        <f>SUMIFS('Comm_vacancy-LA_data'!E:E,'Comm_vacancy-LA_data'!$D:$D,'Comm_vacancy-inputs_1'!$C3688,'Comm_vacancy-LA_data'!$B:$B,'Comm_vacancy-inputs_1'!$B3688)</f>
        <v>3514</v>
      </c>
      <c r="E3688" s="72">
        <f>SUMIFS('Comm_vacancy-LA_data'!F:F,'Comm_vacancy-LA_data'!$D:$D,'Comm_vacancy-inputs_1'!$C3688,'Comm_vacancy-LA_data'!$B:$B,'Comm_vacancy-inputs_1'!$B3688)</f>
        <v>269</v>
      </c>
      <c r="F3688" s="132">
        <f t="shared" si="114"/>
        <v>7.6550939100739901E-2</v>
      </c>
      <c r="G3688" s="108">
        <f t="shared" si="115"/>
        <v>44197</v>
      </c>
    </row>
    <row r="3689" spans="1:7" x14ac:dyDescent="0.35">
      <c r="A3689" s="72" t="s">
        <v>844</v>
      </c>
      <c r="B3689" s="72" t="s">
        <v>845</v>
      </c>
      <c r="C3689" s="72" t="s">
        <v>1091</v>
      </c>
      <c r="D3689" s="72">
        <f>SUMIFS('Comm_vacancy-LA_data'!E:E,'Comm_vacancy-LA_data'!$D:$D,'Comm_vacancy-inputs_1'!$C3689,'Comm_vacancy-LA_data'!$B:$B,'Comm_vacancy-inputs_1'!$B3689)</f>
        <v>3515</v>
      </c>
      <c r="E3689" s="72">
        <f>SUMIFS('Comm_vacancy-LA_data'!F:F,'Comm_vacancy-LA_data'!$D:$D,'Comm_vacancy-inputs_1'!$C3689,'Comm_vacancy-LA_data'!$B:$B,'Comm_vacancy-inputs_1'!$B3689)</f>
        <v>275</v>
      </c>
      <c r="F3689" s="132">
        <f t="shared" si="114"/>
        <v>7.8236130867709822E-2</v>
      </c>
      <c r="G3689" s="108">
        <f t="shared" si="115"/>
        <v>44105</v>
      </c>
    </row>
    <row r="3690" spans="1:7" x14ac:dyDescent="0.35">
      <c r="A3690" s="72" t="s">
        <v>844</v>
      </c>
      <c r="B3690" s="72" t="s">
        <v>845</v>
      </c>
      <c r="C3690" s="72" t="s">
        <v>1092</v>
      </c>
      <c r="D3690" s="72">
        <f>SUMIFS('Comm_vacancy-LA_data'!E:E,'Comm_vacancy-LA_data'!$D:$D,'Comm_vacancy-inputs_1'!$C3690,'Comm_vacancy-LA_data'!$B:$B,'Comm_vacancy-inputs_1'!$B3690)</f>
        <v>3481</v>
      </c>
      <c r="E3690" s="72">
        <f>SUMIFS('Comm_vacancy-LA_data'!F:F,'Comm_vacancy-LA_data'!$D:$D,'Comm_vacancy-inputs_1'!$C3690,'Comm_vacancy-LA_data'!$B:$B,'Comm_vacancy-inputs_1'!$B3690)</f>
        <v>255</v>
      </c>
      <c r="F3690" s="132">
        <f t="shared" si="114"/>
        <v>7.3254811835679404E-2</v>
      </c>
      <c r="G3690" s="108">
        <f t="shared" si="115"/>
        <v>44013</v>
      </c>
    </row>
    <row r="3691" spans="1:7" x14ac:dyDescent="0.35">
      <c r="A3691" s="72" t="s">
        <v>844</v>
      </c>
      <c r="B3691" s="72" t="s">
        <v>845</v>
      </c>
      <c r="C3691" s="72" t="s">
        <v>1093</v>
      </c>
      <c r="D3691" s="72">
        <f>SUMIFS('Comm_vacancy-LA_data'!E:E,'Comm_vacancy-LA_data'!$D:$D,'Comm_vacancy-inputs_1'!$C3691,'Comm_vacancy-LA_data'!$B:$B,'Comm_vacancy-inputs_1'!$B3691)</f>
        <v>3465</v>
      </c>
      <c r="E3691" s="72">
        <f>SUMIFS('Comm_vacancy-LA_data'!F:F,'Comm_vacancy-LA_data'!$D:$D,'Comm_vacancy-inputs_1'!$C3691,'Comm_vacancy-LA_data'!$B:$B,'Comm_vacancy-inputs_1'!$B3691)</f>
        <v>261</v>
      </c>
      <c r="F3691" s="132">
        <f t="shared" si="114"/>
        <v>7.5324675324675322E-2</v>
      </c>
      <c r="G3691" s="108">
        <f t="shared" si="115"/>
        <v>43922</v>
      </c>
    </row>
    <row r="3692" spans="1:7" x14ac:dyDescent="0.35">
      <c r="A3692" s="72" t="s">
        <v>844</v>
      </c>
      <c r="B3692" s="72" t="s">
        <v>845</v>
      </c>
      <c r="C3692" s="72" t="s">
        <v>1094</v>
      </c>
      <c r="D3692" s="72">
        <f>SUMIFS('Comm_vacancy-LA_data'!E:E,'Comm_vacancy-LA_data'!$D:$D,'Comm_vacancy-inputs_1'!$C3692,'Comm_vacancy-LA_data'!$B:$B,'Comm_vacancy-inputs_1'!$B3692)</f>
        <v>3439</v>
      </c>
      <c r="E3692" s="72">
        <f>SUMIFS('Comm_vacancy-LA_data'!F:F,'Comm_vacancy-LA_data'!$D:$D,'Comm_vacancy-inputs_1'!$C3692,'Comm_vacancy-LA_data'!$B:$B,'Comm_vacancy-inputs_1'!$B3692)</f>
        <v>260</v>
      </c>
      <c r="F3692" s="132">
        <f t="shared" si="114"/>
        <v>7.5603373073567903E-2</v>
      </c>
      <c r="G3692" s="108">
        <f t="shared" si="115"/>
        <v>43831</v>
      </c>
    </row>
    <row r="3693" spans="1:7" x14ac:dyDescent="0.35">
      <c r="A3693" s="72" t="s">
        <v>844</v>
      </c>
      <c r="B3693" s="72" t="s">
        <v>845</v>
      </c>
      <c r="C3693" s="72" t="s">
        <v>1095</v>
      </c>
      <c r="D3693" s="72">
        <f>SUMIFS('Comm_vacancy-LA_data'!E:E,'Comm_vacancy-LA_data'!$D:$D,'Comm_vacancy-inputs_1'!$C3693,'Comm_vacancy-LA_data'!$B:$B,'Comm_vacancy-inputs_1'!$B3693)</f>
        <v>3430</v>
      </c>
      <c r="E3693" s="72">
        <f>SUMIFS('Comm_vacancy-LA_data'!F:F,'Comm_vacancy-LA_data'!$D:$D,'Comm_vacancy-inputs_1'!$C3693,'Comm_vacancy-LA_data'!$B:$B,'Comm_vacancy-inputs_1'!$B3693)</f>
        <v>266</v>
      </c>
      <c r="F3693" s="132">
        <f t="shared" si="114"/>
        <v>7.7551020408163265E-2</v>
      </c>
      <c r="G3693" s="108">
        <f t="shared" si="115"/>
        <v>43739</v>
      </c>
    </row>
    <row r="3694" spans="1:7" x14ac:dyDescent="0.35">
      <c r="A3694" s="72" t="s">
        <v>844</v>
      </c>
      <c r="B3694" s="72" t="s">
        <v>845</v>
      </c>
      <c r="C3694" s="72" t="s">
        <v>1096</v>
      </c>
      <c r="D3694" s="72">
        <f>SUMIFS('Comm_vacancy-LA_data'!E:E,'Comm_vacancy-LA_data'!$D:$D,'Comm_vacancy-inputs_1'!$C3694,'Comm_vacancy-LA_data'!$B:$B,'Comm_vacancy-inputs_1'!$B3694)</f>
        <v>3435</v>
      </c>
      <c r="E3694" s="72">
        <f>SUMIFS('Comm_vacancy-LA_data'!F:F,'Comm_vacancy-LA_data'!$D:$D,'Comm_vacancy-inputs_1'!$C3694,'Comm_vacancy-LA_data'!$B:$B,'Comm_vacancy-inputs_1'!$B3694)</f>
        <v>276</v>
      </c>
      <c r="F3694" s="132">
        <f t="shared" si="114"/>
        <v>8.034934497816594E-2</v>
      </c>
      <c r="G3694" s="108">
        <f t="shared" si="115"/>
        <v>43647</v>
      </c>
    </row>
    <row r="3695" spans="1:7" x14ac:dyDescent="0.35">
      <c r="A3695" s="72" t="s">
        <v>844</v>
      </c>
      <c r="B3695" s="72" t="s">
        <v>845</v>
      </c>
      <c r="C3695" s="72" t="s">
        <v>1097</v>
      </c>
      <c r="D3695" s="72">
        <f>SUMIFS('Comm_vacancy-LA_data'!E:E,'Comm_vacancy-LA_data'!$D:$D,'Comm_vacancy-inputs_1'!$C3695,'Comm_vacancy-LA_data'!$B:$B,'Comm_vacancy-inputs_1'!$B3695)</f>
        <v>3437</v>
      </c>
      <c r="E3695" s="72">
        <f>SUMIFS('Comm_vacancy-LA_data'!F:F,'Comm_vacancy-LA_data'!$D:$D,'Comm_vacancy-inputs_1'!$C3695,'Comm_vacancy-LA_data'!$B:$B,'Comm_vacancy-inputs_1'!$B3695)</f>
        <v>275</v>
      </c>
      <c r="F3695" s="132">
        <f t="shared" si="114"/>
        <v>8.0011638056444567E-2</v>
      </c>
      <c r="G3695" s="108">
        <f t="shared" si="115"/>
        <v>43556</v>
      </c>
    </row>
    <row r="3696" spans="1:7" x14ac:dyDescent="0.35">
      <c r="A3696" s="72" t="s">
        <v>844</v>
      </c>
      <c r="B3696" s="72" t="s">
        <v>845</v>
      </c>
      <c r="C3696" s="72" t="s">
        <v>1098</v>
      </c>
      <c r="D3696" s="72">
        <f>SUMIFS('Comm_vacancy-LA_data'!E:E,'Comm_vacancy-LA_data'!$D:$D,'Comm_vacancy-inputs_1'!$C3696,'Comm_vacancy-LA_data'!$B:$B,'Comm_vacancy-inputs_1'!$B3696)</f>
        <v>3406</v>
      </c>
      <c r="E3696" s="72">
        <f>SUMIFS('Comm_vacancy-LA_data'!F:F,'Comm_vacancy-LA_data'!$D:$D,'Comm_vacancy-inputs_1'!$C3696,'Comm_vacancy-LA_data'!$B:$B,'Comm_vacancy-inputs_1'!$B3696)</f>
        <v>281</v>
      </c>
      <c r="F3696" s="132">
        <f t="shared" si="114"/>
        <v>8.2501467997651207E-2</v>
      </c>
      <c r="G3696" s="108">
        <f t="shared" si="115"/>
        <v>43466</v>
      </c>
    </row>
    <row r="3697" spans="1:7" x14ac:dyDescent="0.35">
      <c r="A3697" s="72" t="s">
        <v>844</v>
      </c>
      <c r="B3697" s="72" t="s">
        <v>845</v>
      </c>
      <c r="C3697" s="72" t="s">
        <v>1099</v>
      </c>
      <c r="D3697" s="72">
        <f>SUMIFS('Comm_vacancy-LA_data'!E:E,'Comm_vacancy-LA_data'!$D:$D,'Comm_vacancy-inputs_1'!$C3697,'Comm_vacancy-LA_data'!$B:$B,'Comm_vacancy-inputs_1'!$B3697)</f>
        <v>3565</v>
      </c>
      <c r="E3697" s="72">
        <f>SUMIFS('Comm_vacancy-LA_data'!F:F,'Comm_vacancy-LA_data'!$D:$D,'Comm_vacancy-inputs_1'!$C3697,'Comm_vacancy-LA_data'!$B:$B,'Comm_vacancy-inputs_1'!$B3697)</f>
        <v>336</v>
      </c>
      <c r="F3697" s="132">
        <f t="shared" si="114"/>
        <v>9.4249649368863958E-2</v>
      </c>
      <c r="G3697" s="108">
        <f t="shared" si="115"/>
        <v>43374</v>
      </c>
    </row>
    <row r="3698" spans="1:7" x14ac:dyDescent="0.35">
      <c r="A3698" s="72" t="s">
        <v>846</v>
      </c>
      <c r="B3698" s="72" t="s">
        <v>847</v>
      </c>
      <c r="C3698" s="72" t="s">
        <v>1088</v>
      </c>
      <c r="D3698" s="72">
        <f>SUMIFS('Comm_vacancy-LA_data'!E:E,'Comm_vacancy-LA_data'!$D:$D,'Comm_vacancy-inputs_1'!$C3698,'Comm_vacancy-LA_data'!$B:$B,'Comm_vacancy-inputs_1'!$B3698)</f>
        <v>2856</v>
      </c>
      <c r="E3698" s="72">
        <f>SUMIFS('Comm_vacancy-LA_data'!F:F,'Comm_vacancy-LA_data'!$D:$D,'Comm_vacancy-inputs_1'!$C3698,'Comm_vacancy-LA_data'!$B:$B,'Comm_vacancy-inputs_1'!$B3698)</f>
        <v>136</v>
      </c>
      <c r="F3698" s="132">
        <f t="shared" si="114"/>
        <v>4.7619047619047616E-2</v>
      </c>
      <c r="G3698" s="108">
        <f t="shared" si="115"/>
        <v>44378</v>
      </c>
    </row>
    <row r="3699" spans="1:7" x14ac:dyDescent="0.35">
      <c r="A3699" s="72" t="s">
        <v>846</v>
      </c>
      <c r="B3699" s="72" t="s">
        <v>847</v>
      </c>
      <c r="C3699" s="72" t="s">
        <v>1089</v>
      </c>
      <c r="D3699" s="72">
        <f>SUMIFS('Comm_vacancy-LA_data'!E:E,'Comm_vacancy-LA_data'!$D:$D,'Comm_vacancy-inputs_1'!$C3699,'Comm_vacancy-LA_data'!$B:$B,'Comm_vacancy-inputs_1'!$B3699)</f>
        <v>2852</v>
      </c>
      <c r="E3699" s="72">
        <f>SUMIFS('Comm_vacancy-LA_data'!F:F,'Comm_vacancy-LA_data'!$D:$D,'Comm_vacancy-inputs_1'!$C3699,'Comm_vacancy-LA_data'!$B:$B,'Comm_vacancy-inputs_1'!$B3699)</f>
        <v>113</v>
      </c>
      <c r="F3699" s="132">
        <f t="shared" si="114"/>
        <v>3.9621318373071528E-2</v>
      </c>
      <c r="G3699" s="108">
        <f t="shared" si="115"/>
        <v>44287</v>
      </c>
    </row>
    <row r="3700" spans="1:7" x14ac:dyDescent="0.35">
      <c r="A3700" s="72" t="s">
        <v>846</v>
      </c>
      <c r="B3700" s="72" t="s">
        <v>847</v>
      </c>
      <c r="C3700" s="72" t="s">
        <v>1090</v>
      </c>
      <c r="D3700" s="72">
        <f>SUMIFS('Comm_vacancy-LA_data'!E:E,'Comm_vacancy-LA_data'!$D:$D,'Comm_vacancy-inputs_1'!$C3700,'Comm_vacancy-LA_data'!$B:$B,'Comm_vacancy-inputs_1'!$B3700)</f>
        <v>2856</v>
      </c>
      <c r="E3700" s="72">
        <f>SUMIFS('Comm_vacancy-LA_data'!F:F,'Comm_vacancy-LA_data'!$D:$D,'Comm_vacancy-inputs_1'!$C3700,'Comm_vacancy-LA_data'!$B:$B,'Comm_vacancy-inputs_1'!$B3700)</f>
        <v>94</v>
      </c>
      <c r="F3700" s="132">
        <f t="shared" si="114"/>
        <v>3.2913165266106444E-2</v>
      </c>
      <c r="G3700" s="108">
        <f t="shared" si="115"/>
        <v>44197</v>
      </c>
    </row>
    <row r="3701" spans="1:7" x14ac:dyDescent="0.35">
      <c r="A3701" s="72" t="s">
        <v>846</v>
      </c>
      <c r="B3701" s="72" t="s">
        <v>847</v>
      </c>
      <c r="C3701" s="72" t="s">
        <v>1091</v>
      </c>
      <c r="D3701" s="72">
        <f>SUMIFS('Comm_vacancy-LA_data'!E:E,'Comm_vacancy-LA_data'!$D:$D,'Comm_vacancy-inputs_1'!$C3701,'Comm_vacancy-LA_data'!$B:$B,'Comm_vacancy-inputs_1'!$B3701)</f>
        <v>2842</v>
      </c>
      <c r="E3701" s="72">
        <f>SUMIFS('Comm_vacancy-LA_data'!F:F,'Comm_vacancy-LA_data'!$D:$D,'Comm_vacancy-inputs_1'!$C3701,'Comm_vacancy-LA_data'!$B:$B,'Comm_vacancy-inputs_1'!$B3701)</f>
        <v>99</v>
      </c>
      <c r="F3701" s="132">
        <f t="shared" si="114"/>
        <v>3.4834623504574246E-2</v>
      </c>
      <c r="G3701" s="108">
        <f t="shared" si="115"/>
        <v>44105</v>
      </c>
    </row>
    <row r="3702" spans="1:7" x14ac:dyDescent="0.35">
      <c r="A3702" s="72" t="s">
        <v>846</v>
      </c>
      <c r="B3702" s="72" t="s">
        <v>847</v>
      </c>
      <c r="C3702" s="72" t="s">
        <v>1092</v>
      </c>
      <c r="D3702" s="72">
        <f>SUMIFS('Comm_vacancy-LA_data'!E:E,'Comm_vacancy-LA_data'!$D:$D,'Comm_vacancy-inputs_1'!$C3702,'Comm_vacancy-LA_data'!$B:$B,'Comm_vacancy-inputs_1'!$B3702)</f>
        <v>2831</v>
      </c>
      <c r="E3702" s="72">
        <f>SUMIFS('Comm_vacancy-LA_data'!F:F,'Comm_vacancy-LA_data'!$D:$D,'Comm_vacancy-inputs_1'!$C3702,'Comm_vacancy-LA_data'!$B:$B,'Comm_vacancy-inputs_1'!$B3702)</f>
        <v>89</v>
      </c>
      <c r="F3702" s="132">
        <f t="shared" si="114"/>
        <v>3.1437654539032141E-2</v>
      </c>
      <c r="G3702" s="108">
        <f t="shared" si="115"/>
        <v>44013</v>
      </c>
    </row>
    <row r="3703" spans="1:7" x14ac:dyDescent="0.35">
      <c r="A3703" s="72" t="s">
        <v>846</v>
      </c>
      <c r="B3703" s="72" t="s">
        <v>847</v>
      </c>
      <c r="C3703" s="72" t="s">
        <v>1093</v>
      </c>
      <c r="D3703" s="72">
        <f>SUMIFS('Comm_vacancy-LA_data'!E:E,'Comm_vacancy-LA_data'!$D:$D,'Comm_vacancy-inputs_1'!$C3703,'Comm_vacancy-LA_data'!$B:$B,'Comm_vacancy-inputs_1'!$B3703)</f>
        <v>2832</v>
      </c>
      <c r="E3703" s="72">
        <f>SUMIFS('Comm_vacancy-LA_data'!F:F,'Comm_vacancy-LA_data'!$D:$D,'Comm_vacancy-inputs_1'!$C3703,'Comm_vacancy-LA_data'!$B:$B,'Comm_vacancy-inputs_1'!$B3703)</f>
        <v>70</v>
      </c>
      <c r="F3703" s="132">
        <f t="shared" si="114"/>
        <v>2.4717514124293787E-2</v>
      </c>
      <c r="G3703" s="108">
        <f t="shared" si="115"/>
        <v>43922</v>
      </c>
    </row>
    <row r="3704" spans="1:7" x14ac:dyDescent="0.35">
      <c r="A3704" s="72" t="s">
        <v>846</v>
      </c>
      <c r="B3704" s="72" t="s">
        <v>847</v>
      </c>
      <c r="C3704" s="72" t="s">
        <v>1094</v>
      </c>
      <c r="D3704" s="72">
        <f>SUMIFS('Comm_vacancy-LA_data'!E:E,'Comm_vacancy-LA_data'!$D:$D,'Comm_vacancy-inputs_1'!$C3704,'Comm_vacancy-LA_data'!$B:$B,'Comm_vacancy-inputs_1'!$B3704)</f>
        <v>2819</v>
      </c>
      <c r="E3704" s="72">
        <f>SUMIFS('Comm_vacancy-LA_data'!F:F,'Comm_vacancy-LA_data'!$D:$D,'Comm_vacancy-inputs_1'!$C3704,'Comm_vacancy-LA_data'!$B:$B,'Comm_vacancy-inputs_1'!$B3704)</f>
        <v>71</v>
      </c>
      <c r="F3704" s="132">
        <f t="shared" si="114"/>
        <v>2.5186236253990777E-2</v>
      </c>
      <c r="G3704" s="108">
        <f t="shared" si="115"/>
        <v>43831</v>
      </c>
    </row>
    <row r="3705" spans="1:7" x14ac:dyDescent="0.35">
      <c r="A3705" s="72" t="s">
        <v>846</v>
      </c>
      <c r="B3705" s="72" t="s">
        <v>847</v>
      </c>
      <c r="C3705" s="72" t="s">
        <v>1095</v>
      </c>
      <c r="D3705" s="72">
        <f>SUMIFS('Comm_vacancy-LA_data'!E:E,'Comm_vacancy-LA_data'!$D:$D,'Comm_vacancy-inputs_1'!$C3705,'Comm_vacancy-LA_data'!$B:$B,'Comm_vacancy-inputs_1'!$B3705)</f>
        <v>2804</v>
      </c>
      <c r="E3705" s="72">
        <f>SUMIFS('Comm_vacancy-LA_data'!F:F,'Comm_vacancy-LA_data'!$D:$D,'Comm_vacancy-inputs_1'!$C3705,'Comm_vacancy-LA_data'!$B:$B,'Comm_vacancy-inputs_1'!$B3705)</f>
        <v>63</v>
      </c>
      <c r="F3705" s="132">
        <f t="shared" si="114"/>
        <v>2.24679029957204E-2</v>
      </c>
      <c r="G3705" s="108">
        <f t="shared" si="115"/>
        <v>43739</v>
      </c>
    </row>
    <row r="3706" spans="1:7" x14ac:dyDescent="0.35">
      <c r="A3706" s="72" t="s">
        <v>846</v>
      </c>
      <c r="B3706" s="72" t="s">
        <v>847</v>
      </c>
      <c r="C3706" s="72" t="s">
        <v>1096</v>
      </c>
      <c r="D3706" s="72">
        <f>SUMIFS('Comm_vacancy-LA_data'!E:E,'Comm_vacancy-LA_data'!$D:$D,'Comm_vacancy-inputs_1'!$C3706,'Comm_vacancy-LA_data'!$B:$B,'Comm_vacancy-inputs_1'!$B3706)</f>
        <v>2807</v>
      </c>
      <c r="E3706" s="72">
        <f>SUMIFS('Comm_vacancy-LA_data'!F:F,'Comm_vacancy-LA_data'!$D:$D,'Comm_vacancy-inputs_1'!$C3706,'Comm_vacancy-LA_data'!$B:$B,'Comm_vacancy-inputs_1'!$B3706)</f>
        <v>73</v>
      </c>
      <c r="F3706" s="132">
        <f t="shared" si="114"/>
        <v>2.6006412540078374E-2</v>
      </c>
      <c r="G3706" s="108">
        <f t="shared" si="115"/>
        <v>43647</v>
      </c>
    </row>
    <row r="3707" spans="1:7" x14ac:dyDescent="0.35">
      <c r="A3707" s="72" t="s">
        <v>846</v>
      </c>
      <c r="B3707" s="72" t="s">
        <v>847</v>
      </c>
      <c r="C3707" s="72" t="s">
        <v>1097</v>
      </c>
      <c r="D3707" s="72">
        <f>SUMIFS('Comm_vacancy-LA_data'!E:E,'Comm_vacancy-LA_data'!$D:$D,'Comm_vacancy-inputs_1'!$C3707,'Comm_vacancy-LA_data'!$B:$B,'Comm_vacancy-inputs_1'!$B3707)</f>
        <v>2818</v>
      </c>
      <c r="E3707" s="72">
        <f>SUMIFS('Comm_vacancy-LA_data'!F:F,'Comm_vacancy-LA_data'!$D:$D,'Comm_vacancy-inputs_1'!$C3707,'Comm_vacancy-LA_data'!$B:$B,'Comm_vacancy-inputs_1'!$B3707)</f>
        <v>76</v>
      </c>
      <c r="F3707" s="132">
        <f t="shared" si="114"/>
        <v>2.6969481902058199E-2</v>
      </c>
      <c r="G3707" s="108">
        <f t="shared" si="115"/>
        <v>43556</v>
      </c>
    </row>
    <row r="3708" spans="1:7" x14ac:dyDescent="0.35">
      <c r="A3708" s="72" t="s">
        <v>846</v>
      </c>
      <c r="B3708" s="72" t="s">
        <v>847</v>
      </c>
      <c r="C3708" s="72" t="s">
        <v>1098</v>
      </c>
      <c r="D3708" s="72">
        <f>SUMIFS('Comm_vacancy-LA_data'!E:E,'Comm_vacancy-LA_data'!$D:$D,'Comm_vacancy-inputs_1'!$C3708,'Comm_vacancy-LA_data'!$B:$B,'Comm_vacancy-inputs_1'!$B3708)</f>
        <v>2769</v>
      </c>
      <c r="E3708" s="72">
        <f>SUMIFS('Comm_vacancy-LA_data'!F:F,'Comm_vacancy-LA_data'!$D:$D,'Comm_vacancy-inputs_1'!$C3708,'Comm_vacancy-LA_data'!$B:$B,'Comm_vacancy-inputs_1'!$B3708)</f>
        <v>69</v>
      </c>
      <c r="F3708" s="132">
        <f t="shared" si="114"/>
        <v>2.4918743228602384E-2</v>
      </c>
      <c r="G3708" s="108">
        <f t="shared" si="115"/>
        <v>43466</v>
      </c>
    </row>
    <row r="3709" spans="1:7" x14ac:dyDescent="0.35">
      <c r="A3709" s="72" t="s">
        <v>846</v>
      </c>
      <c r="B3709" s="72" t="s">
        <v>847</v>
      </c>
      <c r="C3709" s="72" t="s">
        <v>1099</v>
      </c>
      <c r="D3709" s="72">
        <f>SUMIFS('Comm_vacancy-LA_data'!E:E,'Comm_vacancy-LA_data'!$D:$D,'Comm_vacancy-inputs_1'!$C3709,'Comm_vacancy-LA_data'!$B:$B,'Comm_vacancy-inputs_1'!$B3709)</f>
        <v>2925</v>
      </c>
      <c r="E3709" s="72">
        <f>SUMIFS('Comm_vacancy-LA_data'!F:F,'Comm_vacancy-LA_data'!$D:$D,'Comm_vacancy-inputs_1'!$C3709,'Comm_vacancy-LA_data'!$B:$B,'Comm_vacancy-inputs_1'!$B3709)</f>
        <v>87</v>
      </c>
      <c r="F3709" s="132">
        <f t="shared" si="114"/>
        <v>2.9743589743589743E-2</v>
      </c>
      <c r="G3709" s="108">
        <f t="shared" si="115"/>
        <v>43374</v>
      </c>
    </row>
    <row r="3710" spans="1:7" x14ac:dyDescent="0.35">
      <c r="A3710" s="72" t="s">
        <v>848</v>
      </c>
      <c r="B3710" s="72" t="s">
        <v>849</v>
      </c>
      <c r="C3710" s="72" t="s">
        <v>1088</v>
      </c>
      <c r="D3710" s="72">
        <f>SUMIFS('Comm_vacancy-LA_data'!E:E,'Comm_vacancy-LA_data'!$D:$D,'Comm_vacancy-inputs_1'!$C3710,'Comm_vacancy-LA_data'!$B:$B,'Comm_vacancy-inputs_1'!$B3710)</f>
        <v>3256</v>
      </c>
      <c r="E3710" s="72">
        <f>SUMIFS('Comm_vacancy-LA_data'!F:F,'Comm_vacancy-LA_data'!$D:$D,'Comm_vacancy-inputs_1'!$C3710,'Comm_vacancy-LA_data'!$B:$B,'Comm_vacancy-inputs_1'!$B3710)</f>
        <v>364</v>
      </c>
      <c r="F3710" s="132">
        <f t="shared" si="114"/>
        <v>0.11179361179361179</v>
      </c>
      <c r="G3710" s="108">
        <f t="shared" si="115"/>
        <v>44378</v>
      </c>
    </row>
    <row r="3711" spans="1:7" x14ac:dyDescent="0.35">
      <c r="A3711" s="72" t="s">
        <v>848</v>
      </c>
      <c r="B3711" s="72" t="s">
        <v>849</v>
      </c>
      <c r="C3711" s="72" t="s">
        <v>1089</v>
      </c>
      <c r="D3711" s="72">
        <f>SUMIFS('Comm_vacancy-LA_data'!E:E,'Comm_vacancy-LA_data'!$D:$D,'Comm_vacancy-inputs_1'!$C3711,'Comm_vacancy-LA_data'!$B:$B,'Comm_vacancy-inputs_1'!$B3711)</f>
        <v>3253</v>
      </c>
      <c r="E3711" s="72">
        <f>SUMIFS('Comm_vacancy-LA_data'!F:F,'Comm_vacancy-LA_data'!$D:$D,'Comm_vacancy-inputs_1'!$C3711,'Comm_vacancy-LA_data'!$B:$B,'Comm_vacancy-inputs_1'!$B3711)</f>
        <v>363</v>
      </c>
      <c r="F3711" s="132">
        <f t="shared" si="114"/>
        <v>0.11158930218260067</v>
      </c>
      <c r="G3711" s="108">
        <f t="shared" si="115"/>
        <v>44287</v>
      </c>
    </row>
    <row r="3712" spans="1:7" x14ac:dyDescent="0.35">
      <c r="A3712" s="72" t="s">
        <v>848</v>
      </c>
      <c r="B3712" s="72" t="s">
        <v>849</v>
      </c>
      <c r="C3712" s="72" t="s">
        <v>1090</v>
      </c>
      <c r="D3712" s="72">
        <f>SUMIFS('Comm_vacancy-LA_data'!E:E,'Comm_vacancy-LA_data'!$D:$D,'Comm_vacancy-inputs_1'!$C3712,'Comm_vacancy-LA_data'!$B:$B,'Comm_vacancy-inputs_1'!$B3712)</f>
        <v>3245</v>
      </c>
      <c r="E3712" s="72">
        <f>SUMIFS('Comm_vacancy-LA_data'!F:F,'Comm_vacancy-LA_data'!$D:$D,'Comm_vacancy-inputs_1'!$C3712,'Comm_vacancy-LA_data'!$B:$B,'Comm_vacancy-inputs_1'!$B3712)</f>
        <v>369</v>
      </c>
      <c r="F3712" s="132">
        <f t="shared" si="114"/>
        <v>0.11371340523882897</v>
      </c>
      <c r="G3712" s="108">
        <f t="shared" si="115"/>
        <v>44197</v>
      </c>
    </row>
    <row r="3713" spans="1:7" x14ac:dyDescent="0.35">
      <c r="A3713" s="72" t="s">
        <v>848</v>
      </c>
      <c r="B3713" s="72" t="s">
        <v>849</v>
      </c>
      <c r="C3713" s="72" t="s">
        <v>1091</v>
      </c>
      <c r="D3713" s="72">
        <f>SUMIFS('Comm_vacancy-LA_data'!E:E,'Comm_vacancy-LA_data'!$D:$D,'Comm_vacancy-inputs_1'!$C3713,'Comm_vacancy-LA_data'!$B:$B,'Comm_vacancy-inputs_1'!$B3713)</f>
        <v>3223</v>
      </c>
      <c r="E3713" s="72">
        <f>SUMIFS('Comm_vacancy-LA_data'!F:F,'Comm_vacancy-LA_data'!$D:$D,'Comm_vacancy-inputs_1'!$C3713,'Comm_vacancy-LA_data'!$B:$B,'Comm_vacancy-inputs_1'!$B3713)</f>
        <v>369</v>
      </c>
      <c r="F3713" s="132">
        <f t="shared" si="114"/>
        <v>0.11448960595718274</v>
      </c>
      <c r="G3713" s="108">
        <f t="shared" si="115"/>
        <v>44105</v>
      </c>
    </row>
    <row r="3714" spans="1:7" x14ac:dyDescent="0.35">
      <c r="A3714" s="72" t="s">
        <v>848</v>
      </c>
      <c r="B3714" s="72" t="s">
        <v>849</v>
      </c>
      <c r="C3714" s="72" t="s">
        <v>1092</v>
      </c>
      <c r="D3714" s="72">
        <f>SUMIFS('Comm_vacancy-LA_data'!E:E,'Comm_vacancy-LA_data'!$D:$D,'Comm_vacancy-inputs_1'!$C3714,'Comm_vacancy-LA_data'!$B:$B,'Comm_vacancy-inputs_1'!$B3714)</f>
        <v>3192</v>
      </c>
      <c r="E3714" s="72">
        <f>SUMIFS('Comm_vacancy-LA_data'!F:F,'Comm_vacancy-LA_data'!$D:$D,'Comm_vacancy-inputs_1'!$C3714,'Comm_vacancy-LA_data'!$B:$B,'Comm_vacancy-inputs_1'!$B3714)</f>
        <v>372</v>
      </c>
      <c r="F3714" s="132">
        <f t="shared" si="114"/>
        <v>0.11654135338345864</v>
      </c>
      <c r="G3714" s="108">
        <f t="shared" si="115"/>
        <v>44013</v>
      </c>
    </row>
    <row r="3715" spans="1:7" x14ac:dyDescent="0.35">
      <c r="A3715" s="72" t="s">
        <v>848</v>
      </c>
      <c r="B3715" s="72" t="s">
        <v>849</v>
      </c>
      <c r="C3715" s="72" t="s">
        <v>1093</v>
      </c>
      <c r="D3715" s="72">
        <f>SUMIFS('Comm_vacancy-LA_data'!E:E,'Comm_vacancy-LA_data'!$D:$D,'Comm_vacancy-inputs_1'!$C3715,'Comm_vacancy-LA_data'!$B:$B,'Comm_vacancy-inputs_1'!$B3715)</f>
        <v>3130</v>
      </c>
      <c r="E3715" s="72">
        <f>SUMIFS('Comm_vacancy-LA_data'!F:F,'Comm_vacancy-LA_data'!$D:$D,'Comm_vacancy-inputs_1'!$C3715,'Comm_vacancy-LA_data'!$B:$B,'Comm_vacancy-inputs_1'!$B3715)</f>
        <v>371</v>
      </c>
      <c r="F3715" s="132">
        <f t="shared" ref="F3715:F3778" si="116">IF(E3715&lt;&gt;0,E3715/D3715,"-")</f>
        <v>0.11853035143769967</v>
      </c>
      <c r="G3715" s="108">
        <f t="shared" ref="G3715:G3778" si="117">DATE(LEFT(C3715,4),RIGHT(LEFT(C3715,7),2),1)</f>
        <v>43922</v>
      </c>
    </row>
    <row r="3716" spans="1:7" x14ac:dyDescent="0.35">
      <c r="A3716" s="72" t="s">
        <v>848</v>
      </c>
      <c r="B3716" s="72" t="s">
        <v>849</v>
      </c>
      <c r="C3716" s="72" t="s">
        <v>1094</v>
      </c>
      <c r="D3716" s="72">
        <f>SUMIFS('Comm_vacancy-LA_data'!E:E,'Comm_vacancy-LA_data'!$D:$D,'Comm_vacancy-inputs_1'!$C3716,'Comm_vacancy-LA_data'!$B:$B,'Comm_vacancy-inputs_1'!$B3716)</f>
        <v>3057</v>
      </c>
      <c r="E3716" s="72">
        <f>SUMIFS('Comm_vacancy-LA_data'!F:F,'Comm_vacancy-LA_data'!$D:$D,'Comm_vacancy-inputs_1'!$C3716,'Comm_vacancy-LA_data'!$B:$B,'Comm_vacancy-inputs_1'!$B3716)</f>
        <v>270</v>
      </c>
      <c r="F3716" s="132">
        <f t="shared" si="116"/>
        <v>8.8321884200196266E-2</v>
      </c>
      <c r="G3716" s="108">
        <f t="shared" si="117"/>
        <v>43831</v>
      </c>
    </row>
    <row r="3717" spans="1:7" x14ac:dyDescent="0.35">
      <c r="A3717" s="72" t="s">
        <v>848</v>
      </c>
      <c r="B3717" s="72" t="s">
        <v>849</v>
      </c>
      <c r="C3717" s="72" t="s">
        <v>1095</v>
      </c>
      <c r="D3717" s="72">
        <f>SUMIFS('Comm_vacancy-LA_data'!E:E,'Comm_vacancy-LA_data'!$D:$D,'Comm_vacancy-inputs_1'!$C3717,'Comm_vacancy-LA_data'!$B:$B,'Comm_vacancy-inputs_1'!$B3717)</f>
        <v>3058</v>
      </c>
      <c r="E3717" s="72">
        <f>SUMIFS('Comm_vacancy-LA_data'!F:F,'Comm_vacancy-LA_data'!$D:$D,'Comm_vacancy-inputs_1'!$C3717,'Comm_vacancy-LA_data'!$B:$B,'Comm_vacancy-inputs_1'!$B3717)</f>
        <v>267</v>
      </c>
      <c r="F3717" s="132">
        <f t="shared" si="116"/>
        <v>8.7311968606932633E-2</v>
      </c>
      <c r="G3717" s="108">
        <f t="shared" si="117"/>
        <v>43739</v>
      </c>
    </row>
    <row r="3718" spans="1:7" x14ac:dyDescent="0.35">
      <c r="A3718" s="72" t="s">
        <v>848</v>
      </c>
      <c r="B3718" s="72" t="s">
        <v>849</v>
      </c>
      <c r="C3718" s="72" t="s">
        <v>1096</v>
      </c>
      <c r="D3718" s="72">
        <f>SUMIFS('Comm_vacancy-LA_data'!E:E,'Comm_vacancy-LA_data'!$D:$D,'Comm_vacancy-inputs_1'!$C3718,'Comm_vacancy-LA_data'!$B:$B,'Comm_vacancy-inputs_1'!$B3718)</f>
        <v>3067</v>
      </c>
      <c r="E3718" s="72">
        <f>SUMIFS('Comm_vacancy-LA_data'!F:F,'Comm_vacancy-LA_data'!$D:$D,'Comm_vacancy-inputs_1'!$C3718,'Comm_vacancy-LA_data'!$B:$B,'Comm_vacancy-inputs_1'!$B3718)</f>
        <v>291</v>
      </c>
      <c r="F3718" s="132">
        <f t="shared" si="116"/>
        <v>9.488099119660906E-2</v>
      </c>
      <c r="G3718" s="108">
        <f t="shared" si="117"/>
        <v>43647</v>
      </c>
    </row>
    <row r="3719" spans="1:7" x14ac:dyDescent="0.35">
      <c r="A3719" s="72" t="s">
        <v>848</v>
      </c>
      <c r="B3719" s="72" t="s">
        <v>849</v>
      </c>
      <c r="C3719" s="72" t="s">
        <v>1097</v>
      </c>
      <c r="D3719" s="72">
        <f>SUMIFS('Comm_vacancy-LA_data'!E:E,'Comm_vacancy-LA_data'!$D:$D,'Comm_vacancy-inputs_1'!$C3719,'Comm_vacancy-LA_data'!$B:$B,'Comm_vacancy-inputs_1'!$B3719)</f>
        <v>3074</v>
      </c>
      <c r="E3719" s="72">
        <f>SUMIFS('Comm_vacancy-LA_data'!F:F,'Comm_vacancy-LA_data'!$D:$D,'Comm_vacancy-inputs_1'!$C3719,'Comm_vacancy-LA_data'!$B:$B,'Comm_vacancy-inputs_1'!$B3719)</f>
        <v>326</v>
      </c>
      <c r="F3719" s="132">
        <f t="shared" si="116"/>
        <v>0.10605074821080027</v>
      </c>
      <c r="G3719" s="108">
        <f t="shared" si="117"/>
        <v>43556</v>
      </c>
    </row>
    <row r="3720" spans="1:7" x14ac:dyDescent="0.35">
      <c r="A3720" s="72" t="s">
        <v>848</v>
      </c>
      <c r="B3720" s="72" t="s">
        <v>849</v>
      </c>
      <c r="C3720" s="72" t="s">
        <v>1098</v>
      </c>
      <c r="D3720" s="72">
        <f>SUMIFS('Comm_vacancy-LA_data'!E:E,'Comm_vacancy-LA_data'!$D:$D,'Comm_vacancy-inputs_1'!$C3720,'Comm_vacancy-LA_data'!$B:$B,'Comm_vacancy-inputs_1'!$B3720)</f>
        <v>3054</v>
      </c>
      <c r="E3720" s="72">
        <f>SUMIFS('Comm_vacancy-LA_data'!F:F,'Comm_vacancy-LA_data'!$D:$D,'Comm_vacancy-inputs_1'!$C3720,'Comm_vacancy-LA_data'!$B:$B,'Comm_vacancy-inputs_1'!$B3720)</f>
        <v>205</v>
      </c>
      <c r="F3720" s="132">
        <f t="shared" si="116"/>
        <v>6.7125081859855926E-2</v>
      </c>
      <c r="G3720" s="108">
        <f t="shared" si="117"/>
        <v>43466</v>
      </c>
    </row>
    <row r="3721" spans="1:7" x14ac:dyDescent="0.35">
      <c r="A3721" s="72" t="s">
        <v>848</v>
      </c>
      <c r="B3721" s="72" t="s">
        <v>849</v>
      </c>
      <c r="C3721" s="72" t="s">
        <v>1099</v>
      </c>
      <c r="D3721" s="72">
        <f>SUMIFS('Comm_vacancy-LA_data'!E:E,'Comm_vacancy-LA_data'!$D:$D,'Comm_vacancy-inputs_1'!$C3721,'Comm_vacancy-LA_data'!$B:$B,'Comm_vacancy-inputs_1'!$B3721)</f>
        <v>3148</v>
      </c>
      <c r="E3721" s="72">
        <f>SUMIFS('Comm_vacancy-LA_data'!F:F,'Comm_vacancy-LA_data'!$D:$D,'Comm_vacancy-inputs_1'!$C3721,'Comm_vacancy-LA_data'!$B:$B,'Comm_vacancy-inputs_1'!$B3721)</f>
        <v>225</v>
      </c>
      <c r="F3721" s="132">
        <f t="shared" si="116"/>
        <v>7.1473951715374837E-2</v>
      </c>
      <c r="G3721" s="108">
        <f t="shared" si="117"/>
        <v>43374</v>
      </c>
    </row>
    <row r="3722" spans="1:7" x14ac:dyDescent="0.35">
      <c r="A3722" s="72" t="s">
        <v>850</v>
      </c>
      <c r="B3722" s="72" t="s">
        <v>851</v>
      </c>
      <c r="C3722" s="72" t="s">
        <v>1088</v>
      </c>
      <c r="D3722" s="72">
        <f>SUMIFS('Comm_vacancy-LA_data'!E:E,'Comm_vacancy-LA_data'!$D:$D,'Comm_vacancy-inputs_1'!$C3722,'Comm_vacancy-LA_data'!$B:$B,'Comm_vacancy-inputs_1'!$B3722)</f>
        <v>3349</v>
      </c>
      <c r="E3722" s="72">
        <f>SUMIFS('Comm_vacancy-LA_data'!F:F,'Comm_vacancy-LA_data'!$D:$D,'Comm_vacancy-inputs_1'!$C3722,'Comm_vacancy-LA_data'!$B:$B,'Comm_vacancy-inputs_1'!$B3722)</f>
        <v>330</v>
      </c>
      <c r="F3722" s="132">
        <f t="shared" si="116"/>
        <v>9.8536876679605853E-2</v>
      </c>
      <c r="G3722" s="108">
        <f t="shared" si="117"/>
        <v>44378</v>
      </c>
    </row>
    <row r="3723" spans="1:7" x14ac:dyDescent="0.35">
      <c r="A3723" s="72" t="s">
        <v>850</v>
      </c>
      <c r="B3723" s="72" t="s">
        <v>851</v>
      </c>
      <c r="C3723" s="72" t="s">
        <v>1089</v>
      </c>
      <c r="D3723" s="72">
        <f>SUMIFS('Comm_vacancy-LA_data'!E:E,'Comm_vacancy-LA_data'!$D:$D,'Comm_vacancy-inputs_1'!$C3723,'Comm_vacancy-LA_data'!$B:$B,'Comm_vacancy-inputs_1'!$B3723)</f>
        <v>3349</v>
      </c>
      <c r="E3723" s="72">
        <f>SUMIFS('Comm_vacancy-LA_data'!F:F,'Comm_vacancy-LA_data'!$D:$D,'Comm_vacancy-inputs_1'!$C3723,'Comm_vacancy-LA_data'!$B:$B,'Comm_vacancy-inputs_1'!$B3723)</f>
        <v>329</v>
      </c>
      <c r="F3723" s="132">
        <f t="shared" si="116"/>
        <v>9.8238280083607049E-2</v>
      </c>
      <c r="G3723" s="108">
        <f t="shared" si="117"/>
        <v>44287</v>
      </c>
    </row>
    <row r="3724" spans="1:7" x14ac:dyDescent="0.35">
      <c r="A3724" s="72" t="s">
        <v>850</v>
      </c>
      <c r="B3724" s="72" t="s">
        <v>851</v>
      </c>
      <c r="C3724" s="72" t="s">
        <v>1090</v>
      </c>
      <c r="D3724" s="72">
        <f>SUMIFS('Comm_vacancy-LA_data'!E:E,'Comm_vacancy-LA_data'!$D:$D,'Comm_vacancy-inputs_1'!$C3724,'Comm_vacancy-LA_data'!$B:$B,'Comm_vacancy-inputs_1'!$B3724)</f>
        <v>3335</v>
      </c>
      <c r="E3724" s="72">
        <f>SUMIFS('Comm_vacancy-LA_data'!F:F,'Comm_vacancy-LA_data'!$D:$D,'Comm_vacancy-inputs_1'!$C3724,'Comm_vacancy-LA_data'!$B:$B,'Comm_vacancy-inputs_1'!$B3724)</f>
        <v>331</v>
      </c>
      <c r="F3724" s="132">
        <f t="shared" si="116"/>
        <v>9.9250374812593703E-2</v>
      </c>
      <c r="G3724" s="108">
        <f t="shared" si="117"/>
        <v>44197</v>
      </c>
    </row>
    <row r="3725" spans="1:7" x14ac:dyDescent="0.35">
      <c r="A3725" s="72" t="s">
        <v>850</v>
      </c>
      <c r="B3725" s="72" t="s">
        <v>851</v>
      </c>
      <c r="C3725" s="72" t="s">
        <v>1091</v>
      </c>
      <c r="D3725" s="72">
        <f>SUMIFS('Comm_vacancy-LA_data'!E:E,'Comm_vacancy-LA_data'!$D:$D,'Comm_vacancy-inputs_1'!$C3725,'Comm_vacancy-LA_data'!$B:$B,'Comm_vacancy-inputs_1'!$B3725)</f>
        <v>3313</v>
      </c>
      <c r="E3725" s="72">
        <f>SUMIFS('Comm_vacancy-LA_data'!F:F,'Comm_vacancy-LA_data'!$D:$D,'Comm_vacancy-inputs_1'!$C3725,'Comm_vacancy-LA_data'!$B:$B,'Comm_vacancy-inputs_1'!$B3725)</f>
        <v>333</v>
      </c>
      <c r="F3725" s="132">
        <f t="shared" si="116"/>
        <v>0.10051313009357078</v>
      </c>
      <c r="G3725" s="108">
        <f t="shared" si="117"/>
        <v>44105</v>
      </c>
    </row>
    <row r="3726" spans="1:7" x14ac:dyDescent="0.35">
      <c r="A3726" s="72" t="s">
        <v>850</v>
      </c>
      <c r="B3726" s="72" t="s">
        <v>851</v>
      </c>
      <c r="C3726" s="72" t="s">
        <v>1092</v>
      </c>
      <c r="D3726" s="72">
        <f>SUMIFS('Comm_vacancy-LA_data'!E:E,'Comm_vacancy-LA_data'!$D:$D,'Comm_vacancy-inputs_1'!$C3726,'Comm_vacancy-LA_data'!$B:$B,'Comm_vacancy-inputs_1'!$B3726)</f>
        <v>3331</v>
      </c>
      <c r="E3726" s="72">
        <f>SUMIFS('Comm_vacancy-LA_data'!F:F,'Comm_vacancy-LA_data'!$D:$D,'Comm_vacancy-inputs_1'!$C3726,'Comm_vacancy-LA_data'!$B:$B,'Comm_vacancy-inputs_1'!$B3726)</f>
        <v>337</v>
      </c>
      <c r="F3726" s="132">
        <f t="shared" si="116"/>
        <v>0.1011708195737016</v>
      </c>
      <c r="G3726" s="108">
        <f t="shared" si="117"/>
        <v>44013</v>
      </c>
    </row>
    <row r="3727" spans="1:7" x14ac:dyDescent="0.35">
      <c r="A3727" s="72" t="s">
        <v>850</v>
      </c>
      <c r="B3727" s="72" t="s">
        <v>851</v>
      </c>
      <c r="C3727" s="72" t="s">
        <v>1093</v>
      </c>
      <c r="D3727" s="72">
        <f>SUMIFS('Comm_vacancy-LA_data'!E:E,'Comm_vacancy-LA_data'!$D:$D,'Comm_vacancy-inputs_1'!$C3727,'Comm_vacancy-LA_data'!$B:$B,'Comm_vacancy-inputs_1'!$B3727)</f>
        <v>3317</v>
      </c>
      <c r="E3727" s="72">
        <f>SUMIFS('Comm_vacancy-LA_data'!F:F,'Comm_vacancy-LA_data'!$D:$D,'Comm_vacancy-inputs_1'!$C3727,'Comm_vacancy-LA_data'!$B:$B,'Comm_vacancy-inputs_1'!$B3727)</f>
        <v>346</v>
      </c>
      <c r="F3727" s="132">
        <f t="shared" si="116"/>
        <v>0.10431112451009948</v>
      </c>
      <c r="G3727" s="108">
        <f t="shared" si="117"/>
        <v>43922</v>
      </c>
    </row>
    <row r="3728" spans="1:7" x14ac:dyDescent="0.35">
      <c r="A3728" s="72" t="s">
        <v>850</v>
      </c>
      <c r="B3728" s="72" t="s">
        <v>851</v>
      </c>
      <c r="C3728" s="72" t="s">
        <v>1094</v>
      </c>
      <c r="D3728" s="72">
        <f>SUMIFS('Comm_vacancy-LA_data'!E:E,'Comm_vacancy-LA_data'!$D:$D,'Comm_vacancy-inputs_1'!$C3728,'Comm_vacancy-LA_data'!$B:$B,'Comm_vacancy-inputs_1'!$B3728)</f>
        <v>3283</v>
      </c>
      <c r="E3728" s="72">
        <f>SUMIFS('Comm_vacancy-LA_data'!F:F,'Comm_vacancy-LA_data'!$D:$D,'Comm_vacancy-inputs_1'!$C3728,'Comm_vacancy-LA_data'!$B:$B,'Comm_vacancy-inputs_1'!$B3728)</f>
        <v>347</v>
      </c>
      <c r="F3728" s="132">
        <f t="shared" si="116"/>
        <v>0.10569600974718245</v>
      </c>
      <c r="G3728" s="108">
        <f t="shared" si="117"/>
        <v>43831</v>
      </c>
    </row>
    <row r="3729" spans="1:7" x14ac:dyDescent="0.35">
      <c r="A3729" s="72" t="s">
        <v>850</v>
      </c>
      <c r="B3729" s="72" t="s">
        <v>851</v>
      </c>
      <c r="C3729" s="72" t="s">
        <v>1095</v>
      </c>
      <c r="D3729" s="72">
        <f>SUMIFS('Comm_vacancy-LA_data'!E:E,'Comm_vacancy-LA_data'!$D:$D,'Comm_vacancy-inputs_1'!$C3729,'Comm_vacancy-LA_data'!$B:$B,'Comm_vacancy-inputs_1'!$B3729)</f>
        <v>3274</v>
      </c>
      <c r="E3729" s="72">
        <f>SUMIFS('Comm_vacancy-LA_data'!F:F,'Comm_vacancy-LA_data'!$D:$D,'Comm_vacancy-inputs_1'!$C3729,'Comm_vacancy-LA_data'!$B:$B,'Comm_vacancy-inputs_1'!$B3729)</f>
        <v>350</v>
      </c>
      <c r="F3729" s="132">
        <f t="shared" si="116"/>
        <v>0.10690287110568113</v>
      </c>
      <c r="G3729" s="108">
        <f t="shared" si="117"/>
        <v>43739</v>
      </c>
    </row>
    <row r="3730" spans="1:7" x14ac:dyDescent="0.35">
      <c r="A3730" s="72" t="s">
        <v>850</v>
      </c>
      <c r="B3730" s="72" t="s">
        <v>851</v>
      </c>
      <c r="C3730" s="72" t="s">
        <v>1096</v>
      </c>
      <c r="D3730" s="72">
        <f>SUMIFS('Comm_vacancy-LA_data'!E:E,'Comm_vacancy-LA_data'!$D:$D,'Comm_vacancy-inputs_1'!$C3730,'Comm_vacancy-LA_data'!$B:$B,'Comm_vacancy-inputs_1'!$B3730)</f>
        <v>3288</v>
      </c>
      <c r="E3730" s="72">
        <f>SUMIFS('Comm_vacancy-LA_data'!F:F,'Comm_vacancy-LA_data'!$D:$D,'Comm_vacancy-inputs_1'!$C3730,'Comm_vacancy-LA_data'!$B:$B,'Comm_vacancy-inputs_1'!$B3730)</f>
        <v>338</v>
      </c>
      <c r="F3730" s="132">
        <f t="shared" si="116"/>
        <v>0.10279805352798053</v>
      </c>
      <c r="G3730" s="108">
        <f t="shared" si="117"/>
        <v>43647</v>
      </c>
    </row>
    <row r="3731" spans="1:7" x14ac:dyDescent="0.35">
      <c r="A3731" s="72" t="s">
        <v>850</v>
      </c>
      <c r="B3731" s="72" t="s">
        <v>851</v>
      </c>
      <c r="C3731" s="72" t="s">
        <v>1097</v>
      </c>
      <c r="D3731" s="72">
        <f>SUMIFS('Comm_vacancy-LA_data'!E:E,'Comm_vacancy-LA_data'!$D:$D,'Comm_vacancy-inputs_1'!$C3731,'Comm_vacancy-LA_data'!$B:$B,'Comm_vacancy-inputs_1'!$B3731)</f>
        <v>3286</v>
      </c>
      <c r="E3731" s="72">
        <f>SUMIFS('Comm_vacancy-LA_data'!F:F,'Comm_vacancy-LA_data'!$D:$D,'Comm_vacancy-inputs_1'!$C3731,'Comm_vacancy-LA_data'!$B:$B,'Comm_vacancy-inputs_1'!$B3731)</f>
        <v>302</v>
      </c>
      <c r="F3731" s="132">
        <f t="shared" si="116"/>
        <v>9.1905051734631774E-2</v>
      </c>
      <c r="G3731" s="108">
        <f t="shared" si="117"/>
        <v>43556</v>
      </c>
    </row>
    <row r="3732" spans="1:7" x14ac:dyDescent="0.35">
      <c r="A3732" s="72" t="s">
        <v>850</v>
      </c>
      <c r="B3732" s="72" t="s">
        <v>851</v>
      </c>
      <c r="C3732" s="72" t="s">
        <v>1098</v>
      </c>
      <c r="D3732" s="72">
        <f>SUMIFS('Comm_vacancy-LA_data'!E:E,'Comm_vacancy-LA_data'!$D:$D,'Comm_vacancy-inputs_1'!$C3732,'Comm_vacancy-LA_data'!$B:$B,'Comm_vacancy-inputs_1'!$B3732)</f>
        <v>3270</v>
      </c>
      <c r="E3732" s="72">
        <f>SUMIFS('Comm_vacancy-LA_data'!F:F,'Comm_vacancy-LA_data'!$D:$D,'Comm_vacancy-inputs_1'!$C3732,'Comm_vacancy-LA_data'!$B:$B,'Comm_vacancy-inputs_1'!$B3732)</f>
        <v>299</v>
      </c>
      <c r="F3732" s="132">
        <f t="shared" si="116"/>
        <v>9.143730886850153E-2</v>
      </c>
      <c r="G3732" s="108">
        <f t="shared" si="117"/>
        <v>43466</v>
      </c>
    </row>
    <row r="3733" spans="1:7" x14ac:dyDescent="0.35">
      <c r="A3733" s="72" t="s">
        <v>850</v>
      </c>
      <c r="B3733" s="72" t="s">
        <v>851</v>
      </c>
      <c r="C3733" s="72" t="s">
        <v>1099</v>
      </c>
      <c r="D3733" s="72">
        <f>SUMIFS('Comm_vacancy-LA_data'!E:E,'Comm_vacancy-LA_data'!$D:$D,'Comm_vacancy-inputs_1'!$C3733,'Comm_vacancy-LA_data'!$B:$B,'Comm_vacancy-inputs_1'!$B3733)</f>
        <v>3418</v>
      </c>
      <c r="E3733" s="72">
        <f>SUMIFS('Comm_vacancy-LA_data'!F:F,'Comm_vacancy-LA_data'!$D:$D,'Comm_vacancy-inputs_1'!$C3733,'Comm_vacancy-LA_data'!$B:$B,'Comm_vacancy-inputs_1'!$B3733)</f>
        <v>343</v>
      </c>
      <c r="F3733" s="132">
        <f t="shared" si="116"/>
        <v>0.10035108250438853</v>
      </c>
      <c r="G3733" s="108">
        <f t="shared" si="117"/>
        <v>43374</v>
      </c>
    </row>
    <row r="3734" spans="1:7" x14ac:dyDescent="0.35">
      <c r="A3734" s="72" t="s">
        <v>852</v>
      </c>
      <c r="B3734" s="72" t="s">
        <v>853</v>
      </c>
      <c r="C3734" s="72" t="s">
        <v>1088</v>
      </c>
      <c r="D3734" s="72">
        <f>SUMIFS('Comm_vacancy-LA_data'!E:E,'Comm_vacancy-LA_data'!$D:$D,'Comm_vacancy-inputs_1'!$C3734,'Comm_vacancy-LA_data'!$B:$B,'Comm_vacancy-inputs_1'!$B3734)</f>
        <v>9924</v>
      </c>
      <c r="E3734" s="72">
        <f>SUMIFS('Comm_vacancy-LA_data'!F:F,'Comm_vacancy-LA_data'!$D:$D,'Comm_vacancy-inputs_1'!$C3734,'Comm_vacancy-LA_data'!$B:$B,'Comm_vacancy-inputs_1'!$B3734)</f>
        <v>744</v>
      </c>
      <c r="F3734" s="132">
        <f t="shared" si="116"/>
        <v>7.4969770253929868E-2</v>
      </c>
      <c r="G3734" s="108">
        <f t="shared" si="117"/>
        <v>44378</v>
      </c>
    </row>
    <row r="3735" spans="1:7" x14ac:dyDescent="0.35">
      <c r="A3735" s="72" t="s">
        <v>852</v>
      </c>
      <c r="B3735" s="72" t="s">
        <v>853</v>
      </c>
      <c r="C3735" s="72" t="s">
        <v>1089</v>
      </c>
      <c r="D3735" s="72">
        <f>SUMIFS('Comm_vacancy-LA_data'!E:E,'Comm_vacancy-LA_data'!$D:$D,'Comm_vacancy-inputs_1'!$C3735,'Comm_vacancy-LA_data'!$B:$B,'Comm_vacancy-inputs_1'!$B3735)</f>
        <v>9994</v>
      </c>
      <c r="E3735" s="72">
        <f>SUMIFS('Comm_vacancy-LA_data'!F:F,'Comm_vacancy-LA_data'!$D:$D,'Comm_vacancy-inputs_1'!$C3735,'Comm_vacancy-LA_data'!$B:$B,'Comm_vacancy-inputs_1'!$B3735)</f>
        <v>742</v>
      </c>
      <c r="F3735" s="132">
        <f t="shared" si="116"/>
        <v>7.424454672803682E-2</v>
      </c>
      <c r="G3735" s="108">
        <f t="shared" si="117"/>
        <v>44287</v>
      </c>
    </row>
    <row r="3736" spans="1:7" x14ac:dyDescent="0.35">
      <c r="A3736" s="72" t="s">
        <v>852</v>
      </c>
      <c r="B3736" s="72" t="s">
        <v>853</v>
      </c>
      <c r="C3736" s="72" t="s">
        <v>1090</v>
      </c>
      <c r="D3736" s="72">
        <f>SUMIFS('Comm_vacancy-LA_data'!E:E,'Comm_vacancy-LA_data'!$D:$D,'Comm_vacancy-inputs_1'!$C3736,'Comm_vacancy-LA_data'!$B:$B,'Comm_vacancy-inputs_1'!$B3736)</f>
        <v>9981</v>
      </c>
      <c r="E3736" s="72">
        <f>SUMIFS('Comm_vacancy-LA_data'!F:F,'Comm_vacancy-LA_data'!$D:$D,'Comm_vacancy-inputs_1'!$C3736,'Comm_vacancy-LA_data'!$B:$B,'Comm_vacancy-inputs_1'!$B3736)</f>
        <v>929</v>
      </c>
      <c r="F3736" s="132">
        <f t="shared" si="116"/>
        <v>9.3076846007414088E-2</v>
      </c>
      <c r="G3736" s="108">
        <f t="shared" si="117"/>
        <v>44197</v>
      </c>
    </row>
    <row r="3737" spans="1:7" x14ac:dyDescent="0.35">
      <c r="A3737" s="72" t="s">
        <v>852</v>
      </c>
      <c r="B3737" s="72" t="s">
        <v>853</v>
      </c>
      <c r="C3737" s="72" t="s">
        <v>1091</v>
      </c>
      <c r="D3737" s="72">
        <f>SUMIFS('Comm_vacancy-LA_data'!E:E,'Comm_vacancy-LA_data'!$D:$D,'Comm_vacancy-inputs_1'!$C3737,'Comm_vacancy-LA_data'!$B:$B,'Comm_vacancy-inputs_1'!$B3737)</f>
        <v>9992</v>
      </c>
      <c r="E3737" s="72">
        <f>SUMIFS('Comm_vacancy-LA_data'!F:F,'Comm_vacancy-LA_data'!$D:$D,'Comm_vacancy-inputs_1'!$C3737,'Comm_vacancy-LA_data'!$B:$B,'Comm_vacancy-inputs_1'!$B3737)</f>
        <v>897</v>
      </c>
      <c r="F3737" s="132">
        <f t="shared" si="116"/>
        <v>8.9771817453963176E-2</v>
      </c>
      <c r="G3737" s="108">
        <f t="shared" si="117"/>
        <v>44105</v>
      </c>
    </row>
    <row r="3738" spans="1:7" x14ac:dyDescent="0.35">
      <c r="A3738" s="72" t="s">
        <v>852</v>
      </c>
      <c r="B3738" s="72" t="s">
        <v>853</v>
      </c>
      <c r="C3738" s="72" t="s">
        <v>1092</v>
      </c>
      <c r="D3738" s="72">
        <f>SUMIFS('Comm_vacancy-LA_data'!E:E,'Comm_vacancy-LA_data'!$D:$D,'Comm_vacancy-inputs_1'!$C3738,'Comm_vacancy-LA_data'!$B:$B,'Comm_vacancy-inputs_1'!$B3738)</f>
        <v>9990</v>
      </c>
      <c r="E3738" s="72">
        <f>SUMIFS('Comm_vacancy-LA_data'!F:F,'Comm_vacancy-LA_data'!$D:$D,'Comm_vacancy-inputs_1'!$C3738,'Comm_vacancy-LA_data'!$B:$B,'Comm_vacancy-inputs_1'!$B3738)</f>
        <v>892</v>
      </c>
      <c r="F3738" s="132">
        <f t="shared" si="116"/>
        <v>8.9289289289289295E-2</v>
      </c>
      <c r="G3738" s="108">
        <f t="shared" si="117"/>
        <v>44013</v>
      </c>
    </row>
    <row r="3739" spans="1:7" x14ac:dyDescent="0.35">
      <c r="A3739" s="72" t="s">
        <v>852</v>
      </c>
      <c r="B3739" s="72" t="s">
        <v>853</v>
      </c>
      <c r="C3739" s="72" t="s">
        <v>1093</v>
      </c>
      <c r="D3739" s="72">
        <f>SUMIFS('Comm_vacancy-LA_data'!E:E,'Comm_vacancy-LA_data'!$D:$D,'Comm_vacancy-inputs_1'!$C3739,'Comm_vacancy-LA_data'!$B:$B,'Comm_vacancy-inputs_1'!$B3739)</f>
        <v>9963</v>
      </c>
      <c r="E3739" s="72">
        <f>SUMIFS('Comm_vacancy-LA_data'!F:F,'Comm_vacancy-LA_data'!$D:$D,'Comm_vacancy-inputs_1'!$C3739,'Comm_vacancy-LA_data'!$B:$B,'Comm_vacancy-inputs_1'!$B3739)</f>
        <v>877</v>
      </c>
      <c r="F3739" s="132">
        <f t="shared" si="116"/>
        <v>8.8025695071765539E-2</v>
      </c>
      <c r="G3739" s="108">
        <f t="shared" si="117"/>
        <v>43922</v>
      </c>
    </row>
    <row r="3740" spans="1:7" x14ac:dyDescent="0.35">
      <c r="A3740" s="72" t="s">
        <v>852</v>
      </c>
      <c r="B3740" s="72" t="s">
        <v>853</v>
      </c>
      <c r="C3740" s="72" t="s">
        <v>1094</v>
      </c>
      <c r="D3740" s="72">
        <f>SUMIFS('Comm_vacancy-LA_data'!E:E,'Comm_vacancy-LA_data'!$D:$D,'Comm_vacancy-inputs_1'!$C3740,'Comm_vacancy-LA_data'!$B:$B,'Comm_vacancy-inputs_1'!$B3740)</f>
        <v>9900</v>
      </c>
      <c r="E3740" s="72">
        <f>SUMIFS('Comm_vacancy-LA_data'!F:F,'Comm_vacancy-LA_data'!$D:$D,'Comm_vacancy-inputs_1'!$C3740,'Comm_vacancy-LA_data'!$B:$B,'Comm_vacancy-inputs_1'!$B3740)</f>
        <v>888</v>
      </c>
      <c r="F3740" s="132">
        <f t="shared" si="116"/>
        <v>8.9696969696969692E-2</v>
      </c>
      <c r="G3740" s="108">
        <f t="shared" si="117"/>
        <v>43831</v>
      </c>
    </row>
    <row r="3741" spans="1:7" x14ac:dyDescent="0.35">
      <c r="A3741" s="72" t="s">
        <v>852</v>
      </c>
      <c r="B3741" s="72" t="s">
        <v>853</v>
      </c>
      <c r="C3741" s="72" t="s">
        <v>1095</v>
      </c>
      <c r="D3741" s="72">
        <f>SUMIFS('Comm_vacancy-LA_data'!E:E,'Comm_vacancy-LA_data'!$D:$D,'Comm_vacancy-inputs_1'!$C3741,'Comm_vacancy-LA_data'!$B:$B,'Comm_vacancy-inputs_1'!$B3741)</f>
        <v>9901</v>
      </c>
      <c r="E3741" s="72">
        <f>SUMIFS('Comm_vacancy-LA_data'!F:F,'Comm_vacancy-LA_data'!$D:$D,'Comm_vacancy-inputs_1'!$C3741,'Comm_vacancy-LA_data'!$B:$B,'Comm_vacancy-inputs_1'!$B3741)</f>
        <v>894</v>
      </c>
      <c r="F3741" s="132">
        <f t="shared" si="116"/>
        <v>9.0293909706090289E-2</v>
      </c>
      <c r="G3741" s="108">
        <f t="shared" si="117"/>
        <v>43739</v>
      </c>
    </row>
    <row r="3742" spans="1:7" x14ac:dyDescent="0.35">
      <c r="A3742" s="72" t="s">
        <v>852</v>
      </c>
      <c r="B3742" s="72" t="s">
        <v>853</v>
      </c>
      <c r="C3742" s="72" t="s">
        <v>1096</v>
      </c>
      <c r="D3742" s="72">
        <f>SUMIFS('Comm_vacancy-LA_data'!E:E,'Comm_vacancy-LA_data'!$D:$D,'Comm_vacancy-inputs_1'!$C3742,'Comm_vacancy-LA_data'!$B:$B,'Comm_vacancy-inputs_1'!$B3742)</f>
        <v>9898</v>
      </c>
      <c r="E3742" s="72">
        <f>SUMIFS('Comm_vacancy-LA_data'!F:F,'Comm_vacancy-LA_data'!$D:$D,'Comm_vacancy-inputs_1'!$C3742,'Comm_vacancy-LA_data'!$B:$B,'Comm_vacancy-inputs_1'!$B3742)</f>
        <v>839</v>
      </c>
      <c r="F3742" s="132">
        <f t="shared" si="116"/>
        <v>8.4764598908870475E-2</v>
      </c>
      <c r="G3742" s="108">
        <f t="shared" si="117"/>
        <v>43647</v>
      </c>
    </row>
    <row r="3743" spans="1:7" x14ac:dyDescent="0.35">
      <c r="A3743" s="72" t="s">
        <v>852</v>
      </c>
      <c r="B3743" s="72" t="s">
        <v>853</v>
      </c>
      <c r="C3743" s="72" t="s">
        <v>1097</v>
      </c>
      <c r="D3743" s="72">
        <f>SUMIFS('Comm_vacancy-LA_data'!E:E,'Comm_vacancy-LA_data'!$D:$D,'Comm_vacancy-inputs_1'!$C3743,'Comm_vacancy-LA_data'!$B:$B,'Comm_vacancy-inputs_1'!$B3743)</f>
        <v>9882</v>
      </c>
      <c r="E3743" s="72">
        <f>SUMIFS('Comm_vacancy-LA_data'!F:F,'Comm_vacancy-LA_data'!$D:$D,'Comm_vacancy-inputs_1'!$C3743,'Comm_vacancy-LA_data'!$B:$B,'Comm_vacancy-inputs_1'!$B3743)</f>
        <v>895</v>
      </c>
      <c r="F3743" s="132">
        <f t="shared" si="116"/>
        <v>9.0568710787290022E-2</v>
      </c>
      <c r="G3743" s="108">
        <f t="shared" si="117"/>
        <v>43556</v>
      </c>
    </row>
    <row r="3744" spans="1:7" x14ac:dyDescent="0.35">
      <c r="A3744" s="72" t="s">
        <v>852</v>
      </c>
      <c r="B3744" s="72" t="s">
        <v>853</v>
      </c>
      <c r="C3744" s="72" t="s">
        <v>1098</v>
      </c>
      <c r="D3744" s="72">
        <f>SUMIFS('Comm_vacancy-LA_data'!E:E,'Comm_vacancy-LA_data'!$D:$D,'Comm_vacancy-inputs_1'!$C3744,'Comm_vacancy-LA_data'!$B:$B,'Comm_vacancy-inputs_1'!$B3744)</f>
        <v>9131</v>
      </c>
      <c r="E3744" s="72">
        <f>SUMIFS('Comm_vacancy-LA_data'!F:F,'Comm_vacancy-LA_data'!$D:$D,'Comm_vacancy-inputs_1'!$C3744,'Comm_vacancy-LA_data'!$B:$B,'Comm_vacancy-inputs_1'!$B3744)</f>
        <v>931</v>
      </c>
      <c r="F3744" s="132">
        <f t="shared" si="116"/>
        <v>0.10196035483517688</v>
      </c>
      <c r="G3744" s="108">
        <f t="shared" si="117"/>
        <v>43466</v>
      </c>
    </row>
    <row r="3745" spans="1:7" x14ac:dyDescent="0.35">
      <c r="A3745" s="72" t="s">
        <v>852</v>
      </c>
      <c r="B3745" s="72" t="s">
        <v>853</v>
      </c>
      <c r="C3745" s="72" t="s">
        <v>1099</v>
      </c>
      <c r="D3745" s="72">
        <f>SUMIFS('Comm_vacancy-LA_data'!E:E,'Comm_vacancy-LA_data'!$D:$D,'Comm_vacancy-inputs_1'!$C3745,'Comm_vacancy-LA_data'!$B:$B,'Comm_vacancy-inputs_1'!$B3745)</f>
        <v>9859</v>
      </c>
      <c r="E3745" s="72">
        <f>SUMIFS('Comm_vacancy-LA_data'!F:F,'Comm_vacancy-LA_data'!$D:$D,'Comm_vacancy-inputs_1'!$C3745,'Comm_vacancy-LA_data'!$B:$B,'Comm_vacancy-inputs_1'!$B3745)</f>
        <v>1194</v>
      </c>
      <c r="F3745" s="132">
        <f t="shared" si="116"/>
        <v>0.12110761740541637</v>
      </c>
      <c r="G3745" s="108">
        <f t="shared" si="117"/>
        <v>43374</v>
      </c>
    </row>
    <row r="3746" spans="1:7" x14ac:dyDescent="0.35">
      <c r="A3746" s="72" t="s">
        <v>854</v>
      </c>
      <c r="B3746" s="72" t="s">
        <v>855</v>
      </c>
      <c r="C3746" s="72" t="s">
        <v>1088</v>
      </c>
      <c r="D3746" s="72">
        <f>SUMIFS('Comm_vacancy-LA_data'!E:E,'Comm_vacancy-LA_data'!$D:$D,'Comm_vacancy-inputs_1'!$C3746,'Comm_vacancy-LA_data'!$B:$B,'Comm_vacancy-inputs_1'!$B3746)</f>
        <v>7094</v>
      </c>
      <c r="E3746" s="72">
        <f>SUMIFS('Comm_vacancy-LA_data'!F:F,'Comm_vacancy-LA_data'!$D:$D,'Comm_vacancy-inputs_1'!$C3746,'Comm_vacancy-LA_data'!$B:$B,'Comm_vacancy-inputs_1'!$B3746)</f>
        <v>416</v>
      </c>
      <c r="F3746" s="132">
        <f t="shared" si="116"/>
        <v>5.8641105159289539E-2</v>
      </c>
      <c r="G3746" s="108">
        <f t="shared" si="117"/>
        <v>44378</v>
      </c>
    </row>
    <row r="3747" spans="1:7" x14ac:dyDescent="0.35">
      <c r="A3747" s="72" t="s">
        <v>854</v>
      </c>
      <c r="B3747" s="72" t="s">
        <v>855</v>
      </c>
      <c r="C3747" s="72" t="s">
        <v>1089</v>
      </c>
      <c r="D3747" s="72">
        <f>SUMIFS('Comm_vacancy-LA_data'!E:E,'Comm_vacancy-LA_data'!$D:$D,'Comm_vacancy-inputs_1'!$C3747,'Comm_vacancy-LA_data'!$B:$B,'Comm_vacancy-inputs_1'!$B3747)</f>
        <v>7129</v>
      </c>
      <c r="E3747" s="72">
        <f>SUMIFS('Comm_vacancy-LA_data'!F:F,'Comm_vacancy-LA_data'!$D:$D,'Comm_vacancy-inputs_1'!$C3747,'Comm_vacancy-LA_data'!$B:$B,'Comm_vacancy-inputs_1'!$B3747)</f>
        <v>450</v>
      </c>
      <c r="F3747" s="132">
        <f t="shared" si="116"/>
        <v>6.3122457567681298E-2</v>
      </c>
      <c r="G3747" s="108">
        <f t="shared" si="117"/>
        <v>44287</v>
      </c>
    </row>
    <row r="3748" spans="1:7" x14ac:dyDescent="0.35">
      <c r="A3748" s="72" t="s">
        <v>854</v>
      </c>
      <c r="B3748" s="72" t="s">
        <v>855</v>
      </c>
      <c r="C3748" s="72" t="s">
        <v>1090</v>
      </c>
      <c r="D3748" s="72">
        <f>SUMIFS('Comm_vacancy-LA_data'!E:E,'Comm_vacancy-LA_data'!$D:$D,'Comm_vacancy-inputs_1'!$C3748,'Comm_vacancy-LA_data'!$B:$B,'Comm_vacancy-inputs_1'!$B3748)</f>
        <v>7117</v>
      </c>
      <c r="E3748" s="72">
        <f>SUMIFS('Comm_vacancy-LA_data'!F:F,'Comm_vacancy-LA_data'!$D:$D,'Comm_vacancy-inputs_1'!$C3748,'Comm_vacancy-LA_data'!$B:$B,'Comm_vacancy-inputs_1'!$B3748)</f>
        <v>452</v>
      </c>
      <c r="F3748" s="132">
        <f t="shared" si="116"/>
        <v>6.3509905859210347E-2</v>
      </c>
      <c r="G3748" s="108">
        <f t="shared" si="117"/>
        <v>44197</v>
      </c>
    </row>
    <row r="3749" spans="1:7" x14ac:dyDescent="0.35">
      <c r="A3749" s="72" t="s">
        <v>854</v>
      </c>
      <c r="B3749" s="72" t="s">
        <v>855</v>
      </c>
      <c r="C3749" s="72" t="s">
        <v>1091</v>
      </c>
      <c r="D3749" s="72">
        <f>SUMIFS('Comm_vacancy-LA_data'!E:E,'Comm_vacancy-LA_data'!$D:$D,'Comm_vacancy-inputs_1'!$C3749,'Comm_vacancy-LA_data'!$B:$B,'Comm_vacancy-inputs_1'!$B3749)</f>
        <v>7119</v>
      </c>
      <c r="E3749" s="72">
        <f>SUMIFS('Comm_vacancy-LA_data'!F:F,'Comm_vacancy-LA_data'!$D:$D,'Comm_vacancy-inputs_1'!$C3749,'Comm_vacancy-LA_data'!$B:$B,'Comm_vacancy-inputs_1'!$B3749)</f>
        <v>453</v>
      </c>
      <c r="F3749" s="132">
        <f t="shared" si="116"/>
        <v>6.3632532659081337E-2</v>
      </c>
      <c r="G3749" s="108">
        <f t="shared" si="117"/>
        <v>44105</v>
      </c>
    </row>
    <row r="3750" spans="1:7" x14ac:dyDescent="0.35">
      <c r="A3750" s="72" t="s">
        <v>854</v>
      </c>
      <c r="B3750" s="72" t="s">
        <v>855</v>
      </c>
      <c r="C3750" s="72" t="s">
        <v>1092</v>
      </c>
      <c r="D3750" s="72">
        <f>SUMIFS('Comm_vacancy-LA_data'!E:E,'Comm_vacancy-LA_data'!$D:$D,'Comm_vacancy-inputs_1'!$C3750,'Comm_vacancy-LA_data'!$B:$B,'Comm_vacancy-inputs_1'!$B3750)</f>
        <v>7101</v>
      </c>
      <c r="E3750" s="72">
        <f>SUMIFS('Comm_vacancy-LA_data'!F:F,'Comm_vacancy-LA_data'!$D:$D,'Comm_vacancy-inputs_1'!$C3750,'Comm_vacancy-LA_data'!$B:$B,'Comm_vacancy-inputs_1'!$B3750)</f>
        <v>455</v>
      </c>
      <c r="F3750" s="132">
        <f t="shared" si="116"/>
        <v>6.4075482326432898E-2</v>
      </c>
      <c r="G3750" s="108">
        <f t="shared" si="117"/>
        <v>44013</v>
      </c>
    </row>
    <row r="3751" spans="1:7" x14ac:dyDescent="0.35">
      <c r="A3751" s="72" t="s">
        <v>854</v>
      </c>
      <c r="B3751" s="72" t="s">
        <v>855</v>
      </c>
      <c r="C3751" s="72" t="s">
        <v>1093</v>
      </c>
      <c r="D3751" s="72">
        <f>SUMIFS('Comm_vacancy-LA_data'!E:E,'Comm_vacancy-LA_data'!$D:$D,'Comm_vacancy-inputs_1'!$C3751,'Comm_vacancy-LA_data'!$B:$B,'Comm_vacancy-inputs_1'!$B3751)</f>
        <v>7098</v>
      </c>
      <c r="E3751" s="72">
        <f>SUMIFS('Comm_vacancy-LA_data'!F:F,'Comm_vacancy-LA_data'!$D:$D,'Comm_vacancy-inputs_1'!$C3751,'Comm_vacancy-LA_data'!$B:$B,'Comm_vacancy-inputs_1'!$B3751)</f>
        <v>418</v>
      </c>
      <c r="F3751" s="132">
        <f t="shared" si="116"/>
        <v>5.888982812059735E-2</v>
      </c>
      <c r="G3751" s="108">
        <f t="shared" si="117"/>
        <v>43922</v>
      </c>
    </row>
    <row r="3752" spans="1:7" x14ac:dyDescent="0.35">
      <c r="A3752" s="72" t="s">
        <v>854</v>
      </c>
      <c r="B3752" s="72" t="s">
        <v>855</v>
      </c>
      <c r="C3752" s="72" t="s">
        <v>1094</v>
      </c>
      <c r="D3752" s="72">
        <f>SUMIFS('Comm_vacancy-LA_data'!E:E,'Comm_vacancy-LA_data'!$D:$D,'Comm_vacancy-inputs_1'!$C3752,'Comm_vacancy-LA_data'!$B:$B,'Comm_vacancy-inputs_1'!$B3752)</f>
        <v>7047</v>
      </c>
      <c r="E3752" s="72">
        <f>SUMIFS('Comm_vacancy-LA_data'!F:F,'Comm_vacancy-LA_data'!$D:$D,'Comm_vacancy-inputs_1'!$C3752,'Comm_vacancy-LA_data'!$B:$B,'Comm_vacancy-inputs_1'!$B3752)</f>
        <v>391</v>
      </c>
      <c r="F3752" s="132">
        <f t="shared" si="116"/>
        <v>5.5484603377323687E-2</v>
      </c>
      <c r="G3752" s="108">
        <f t="shared" si="117"/>
        <v>43831</v>
      </c>
    </row>
    <row r="3753" spans="1:7" x14ac:dyDescent="0.35">
      <c r="A3753" s="72" t="s">
        <v>854</v>
      </c>
      <c r="B3753" s="72" t="s">
        <v>855</v>
      </c>
      <c r="C3753" s="72" t="s">
        <v>1095</v>
      </c>
      <c r="D3753" s="72">
        <f>SUMIFS('Comm_vacancy-LA_data'!E:E,'Comm_vacancy-LA_data'!$D:$D,'Comm_vacancy-inputs_1'!$C3753,'Comm_vacancy-LA_data'!$B:$B,'Comm_vacancy-inputs_1'!$B3753)</f>
        <v>7046</v>
      </c>
      <c r="E3753" s="72">
        <f>SUMIFS('Comm_vacancy-LA_data'!F:F,'Comm_vacancy-LA_data'!$D:$D,'Comm_vacancy-inputs_1'!$C3753,'Comm_vacancy-LA_data'!$B:$B,'Comm_vacancy-inputs_1'!$B3753)</f>
        <v>457</v>
      </c>
      <c r="F3753" s="132">
        <f t="shared" si="116"/>
        <v>6.4859494748793642E-2</v>
      </c>
      <c r="G3753" s="108">
        <f t="shared" si="117"/>
        <v>43739</v>
      </c>
    </row>
    <row r="3754" spans="1:7" x14ac:dyDescent="0.35">
      <c r="A3754" s="72" t="s">
        <v>854</v>
      </c>
      <c r="B3754" s="72" t="s">
        <v>855</v>
      </c>
      <c r="C3754" s="72" t="s">
        <v>1096</v>
      </c>
      <c r="D3754" s="72">
        <f>SUMIFS('Comm_vacancy-LA_data'!E:E,'Comm_vacancy-LA_data'!$D:$D,'Comm_vacancy-inputs_1'!$C3754,'Comm_vacancy-LA_data'!$B:$B,'Comm_vacancy-inputs_1'!$B3754)</f>
        <v>7060</v>
      </c>
      <c r="E3754" s="72">
        <f>SUMIFS('Comm_vacancy-LA_data'!F:F,'Comm_vacancy-LA_data'!$D:$D,'Comm_vacancy-inputs_1'!$C3754,'Comm_vacancy-LA_data'!$B:$B,'Comm_vacancy-inputs_1'!$B3754)</f>
        <v>409</v>
      </c>
      <c r="F3754" s="132">
        <f t="shared" si="116"/>
        <v>5.7932011331444759E-2</v>
      </c>
      <c r="G3754" s="108">
        <f t="shared" si="117"/>
        <v>43647</v>
      </c>
    </row>
    <row r="3755" spans="1:7" x14ac:dyDescent="0.35">
      <c r="A3755" s="72" t="s">
        <v>854</v>
      </c>
      <c r="B3755" s="72" t="s">
        <v>855</v>
      </c>
      <c r="C3755" s="72" t="s">
        <v>1097</v>
      </c>
      <c r="D3755" s="72">
        <f>SUMIFS('Comm_vacancy-LA_data'!E:E,'Comm_vacancy-LA_data'!$D:$D,'Comm_vacancy-inputs_1'!$C3755,'Comm_vacancy-LA_data'!$B:$B,'Comm_vacancy-inputs_1'!$B3755)</f>
        <v>7065</v>
      </c>
      <c r="E3755" s="72">
        <f>SUMIFS('Comm_vacancy-LA_data'!F:F,'Comm_vacancy-LA_data'!$D:$D,'Comm_vacancy-inputs_1'!$C3755,'Comm_vacancy-LA_data'!$B:$B,'Comm_vacancy-inputs_1'!$B3755)</f>
        <v>426</v>
      </c>
      <c r="F3755" s="132">
        <f t="shared" si="116"/>
        <v>6.029723991507431E-2</v>
      </c>
      <c r="G3755" s="108">
        <f t="shared" si="117"/>
        <v>43556</v>
      </c>
    </row>
    <row r="3756" spans="1:7" x14ac:dyDescent="0.35">
      <c r="A3756" s="72" t="s">
        <v>854</v>
      </c>
      <c r="B3756" s="72" t="s">
        <v>855</v>
      </c>
      <c r="C3756" s="72" t="s">
        <v>1098</v>
      </c>
      <c r="D3756" s="72">
        <f>SUMIFS('Comm_vacancy-LA_data'!E:E,'Comm_vacancy-LA_data'!$D:$D,'Comm_vacancy-inputs_1'!$C3756,'Comm_vacancy-LA_data'!$B:$B,'Comm_vacancy-inputs_1'!$B3756)</f>
        <v>7004</v>
      </c>
      <c r="E3756" s="72">
        <f>SUMIFS('Comm_vacancy-LA_data'!F:F,'Comm_vacancy-LA_data'!$D:$D,'Comm_vacancy-inputs_1'!$C3756,'Comm_vacancy-LA_data'!$B:$B,'Comm_vacancy-inputs_1'!$B3756)</f>
        <v>438</v>
      </c>
      <c r="F3756" s="132">
        <f t="shared" si="116"/>
        <v>6.253569388920617E-2</v>
      </c>
      <c r="G3756" s="108">
        <f t="shared" si="117"/>
        <v>43466</v>
      </c>
    </row>
    <row r="3757" spans="1:7" x14ac:dyDescent="0.35">
      <c r="A3757" s="72" t="s">
        <v>854</v>
      </c>
      <c r="B3757" s="72" t="s">
        <v>855</v>
      </c>
      <c r="C3757" s="72" t="s">
        <v>1099</v>
      </c>
      <c r="D3757" s="72">
        <f>SUMIFS('Comm_vacancy-LA_data'!E:E,'Comm_vacancy-LA_data'!$D:$D,'Comm_vacancy-inputs_1'!$C3757,'Comm_vacancy-LA_data'!$B:$B,'Comm_vacancy-inputs_1'!$B3757)</f>
        <v>7376</v>
      </c>
      <c r="E3757" s="72">
        <f>SUMIFS('Comm_vacancy-LA_data'!F:F,'Comm_vacancy-LA_data'!$D:$D,'Comm_vacancy-inputs_1'!$C3757,'Comm_vacancy-LA_data'!$B:$B,'Comm_vacancy-inputs_1'!$B3757)</f>
        <v>484</v>
      </c>
      <c r="F3757" s="132">
        <f t="shared" si="116"/>
        <v>6.561822125813449E-2</v>
      </c>
      <c r="G3757" s="108">
        <f t="shared" si="117"/>
        <v>43374</v>
      </c>
    </row>
    <row r="3758" spans="1:7" x14ac:dyDescent="0.35">
      <c r="A3758" s="72" t="s">
        <v>856</v>
      </c>
      <c r="B3758" s="72" t="s">
        <v>857</v>
      </c>
      <c r="C3758" s="72" t="s">
        <v>1088</v>
      </c>
      <c r="D3758" s="72">
        <f>SUMIFS('Comm_vacancy-LA_data'!E:E,'Comm_vacancy-LA_data'!$D:$D,'Comm_vacancy-inputs_1'!$C3758,'Comm_vacancy-LA_data'!$B:$B,'Comm_vacancy-inputs_1'!$B3758)</f>
        <v>5797</v>
      </c>
      <c r="E3758" s="72">
        <f>SUMIFS('Comm_vacancy-LA_data'!F:F,'Comm_vacancy-LA_data'!$D:$D,'Comm_vacancy-inputs_1'!$C3758,'Comm_vacancy-LA_data'!$B:$B,'Comm_vacancy-inputs_1'!$B3758)</f>
        <v>411</v>
      </c>
      <c r="F3758" s="132">
        <f t="shared" si="116"/>
        <v>7.0898740727962734E-2</v>
      </c>
      <c r="G3758" s="108">
        <f t="shared" si="117"/>
        <v>44378</v>
      </c>
    </row>
    <row r="3759" spans="1:7" x14ac:dyDescent="0.35">
      <c r="A3759" s="72" t="s">
        <v>856</v>
      </c>
      <c r="B3759" s="72" t="s">
        <v>857</v>
      </c>
      <c r="C3759" s="72" t="s">
        <v>1089</v>
      </c>
      <c r="D3759" s="72">
        <f>SUMIFS('Comm_vacancy-LA_data'!E:E,'Comm_vacancy-LA_data'!$D:$D,'Comm_vacancy-inputs_1'!$C3759,'Comm_vacancy-LA_data'!$B:$B,'Comm_vacancy-inputs_1'!$B3759)</f>
        <v>5799</v>
      </c>
      <c r="E3759" s="72">
        <f>SUMIFS('Comm_vacancy-LA_data'!F:F,'Comm_vacancy-LA_data'!$D:$D,'Comm_vacancy-inputs_1'!$C3759,'Comm_vacancy-LA_data'!$B:$B,'Comm_vacancy-inputs_1'!$B3759)</f>
        <v>409</v>
      </c>
      <c r="F3759" s="132">
        <f t="shared" si="116"/>
        <v>7.0529401620969129E-2</v>
      </c>
      <c r="G3759" s="108">
        <f t="shared" si="117"/>
        <v>44287</v>
      </c>
    </row>
    <row r="3760" spans="1:7" x14ac:dyDescent="0.35">
      <c r="A3760" s="72" t="s">
        <v>856</v>
      </c>
      <c r="B3760" s="72" t="s">
        <v>857</v>
      </c>
      <c r="C3760" s="72" t="s">
        <v>1090</v>
      </c>
      <c r="D3760" s="72">
        <f>SUMIFS('Comm_vacancy-LA_data'!E:E,'Comm_vacancy-LA_data'!$D:$D,'Comm_vacancy-inputs_1'!$C3760,'Comm_vacancy-LA_data'!$B:$B,'Comm_vacancy-inputs_1'!$B3760)</f>
        <v>5796</v>
      </c>
      <c r="E3760" s="72">
        <f>SUMIFS('Comm_vacancy-LA_data'!F:F,'Comm_vacancy-LA_data'!$D:$D,'Comm_vacancy-inputs_1'!$C3760,'Comm_vacancy-LA_data'!$B:$B,'Comm_vacancy-inputs_1'!$B3760)</f>
        <v>416</v>
      </c>
      <c r="F3760" s="132">
        <f t="shared" si="116"/>
        <v>7.1773636991028289E-2</v>
      </c>
      <c r="G3760" s="108">
        <f t="shared" si="117"/>
        <v>44197</v>
      </c>
    </row>
    <row r="3761" spans="1:7" x14ac:dyDescent="0.35">
      <c r="A3761" s="72" t="s">
        <v>856</v>
      </c>
      <c r="B3761" s="72" t="s">
        <v>857</v>
      </c>
      <c r="C3761" s="72" t="s">
        <v>1091</v>
      </c>
      <c r="D3761" s="72">
        <f>SUMIFS('Comm_vacancy-LA_data'!E:E,'Comm_vacancy-LA_data'!$D:$D,'Comm_vacancy-inputs_1'!$C3761,'Comm_vacancy-LA_data'!$B:$B,'Comm_vacancy-inputs_1'!$B3761)</f>
        <v>5784</v>
      </c>
      <c r="E3761" s="72">
        <f>SUMIFS('Comm_vacancy-LA_data'!F:F,'Comm_vacancy-LA_data'!$D:$D,'Comm_vacancy-inputs_1'!$C3761,'Comm_vacancy-LA_data'!$B:$B,'Comm_vacancy-inputs_1'!$B3761)</f>
        <v>407</v>
      </c>
      <c r="F3761" s="132">
        <f t="shared" si="116"/>
        <v>7.0366528354080221E-2</v>
      </c>
      <c r="G3761" s="108">
        <f t="shared" si="117"/>
        <v>44105</v>
      </c>
    </row>
    <row r="3762" spans="1:7" x14ac:dyDescent="0.35">
      <c r="A3762" s="72" t="s">
        <v>856</v>
      </c>
      <c r="B3762" s="72" t="s">
        <v>857</v>
      </c>
      <c r="C3762" s="72" t="s">
        <v>1092</v>
      </c>
      <c r="D3762" s="72">
        <f>SUMIFS('Comm_vacancy-LA_data'!E:E,'Comm_vacancy-LA_data'!$D:$D,'Comm_vacancy-inputs_1'!$C3762,'Comm_vacancy-LA_data'!$B:$B,'Comm_vacancy-inputs_1'!$B3762)</f>
        <v>5782</v>
      </c>
      <c r="E3762" s="72">
        <f>SUMIFS('Comm_vacancy-LA_data'!F:F,'Comm_vacancy-LA_data'!$D:$D,'Comm_vacancy-inputs_1'!$C3762,'Comm_vacancy-LA_data'!$B:$B,'Comm_vacancy-inputs_1'!$B3762)</f>
        <v>373</v>
      </c>
      <c r="F3762" s="132">
        <f t="shared" si="116"/>
        <v>6.4510549982704946E-2</v>
      </c>
      <c r="G3762" s="108">
        <f t="shared" si="117"/>
        <v>44013</v>
      </c>
    </row>
    <row r="3763" spans="1:7" x14ac:dyDescent="0.35">
      <c r="A3763" s="72" t="s">
        <v>856</v>
      </c>
      <c r="B3763" s="72" t="s">
        <v>857</v>
      </c>
      <c r="C3763" s="72" t="s">
        <v>1093</v>
      </c>
      <c r="D3763" s="72">
        <f>SUMIFS('Comm_vacancy-LA_data'!E:E,'Comm_vacancy-LA_data'!$D:$D,'Comm_vacancy-inputs_1'!$C3763,'Comm_vacancy-LA_data'!$B:$B,'Comm_vacancy-inputs_1'!$B3763)</f>
        <v>5790</v>
      </c>
      <c r="E3763" s="72">
        <f>SUMIFS('Comm_vacancy-LA_data'!F:F,'Comm_vacancy-LA_data'!$D:$D,'Comm_vacancy-inputs_1'!$C3763,'Comm_vacancy-LA_data'!$B:$B,'Comm_vacancy-inputs_1'!$B3763)</f>
        <v>372</v>
      </c>
      <c r="F3763" s="132">
        <f t="shared" si="116"/>
        <v>6.4248704663212433E-2</v>
      </c>
      <c r="G3763" s="108">
        <f t="shared" si="117"/>
        <v>43922</v>
      </c>
    </row>
    <row r="3764" spans="1:7" x14ac:dyDescent="0.35">
      <c r="A3764" s="72" t="s">
        <v>856</v>
      </c>
      <c r="B3764" s="72" t="s">
        <v>857</v>
      </c>
      <c r="C3764" s="72" t="s">
        <v>1094</v>
      </c>
      <c r="D3764" s="72">
        <f>SUMIFS('Comm_vacancy-LA_data'!E:E,'Comm_vacancy-LA_data'!$D:$D,'Comm_vacancy-inputs_1'!$C3764,'Comm_vacancy-LA_data'!$B:$B,'Comm_vacancy-inputs_1'!$B3764)</f>
        <v>5782</v>
      </c>
      <c r="E3764" s="72">
        <f>SUMIFS('Comm_vacancy-LA_data'!F:F,'Comm_vacancy-LA_data'!$D:$D,'Comm_vacancy-inputs_1'!$C3764,'Comm_vacancy-LA_data'!$B:$B,'Comm_vacancy-inputs_1'!$B3764)</f>
        <v>361</v>
      </c>
      <c r="F3764" s="132">
        <f t="shared" si="116"/>
        <v>6.2435143548944999E-2</v>
      </c>
      <c r="G3764" s="108">
        <f t="shared" si="117"/>
        <v>43831</v>
      </c>
    </row>
    <row r="3765" spans="1:7" x14ac:dyDescent="0.35">
      <c r="A3765" s="72" t="s">
        <v>856</v>
      </c>
      <c r="B3765" s="72" t="s">
        <v>857</v>
      </c>
      <c r="C3765" s="72" t="s">
        <v>1095</v>
      </c>
      <c r="D3765" s="72">
        <f>SUMIFS('Comm_vacancy-LA_data'!E:E,'Comm_vacancy-LA_data'!$D:$D,'Comm_vacancy-inputs_1'!$C3765,'Comm_vacancy-LA_data'!$B:$B,'Comm_vacancy-inputs_1'!$B3765)</f>
        <v>5724</v>
      </c>
      <c r="E3765" s="72">
        <f>SUMIFS('Comm_vacancy-LA_data'!F:F,'Comm_vacancy-LA_data'!$D:$D,'Comm_vacancy-inputs_1'!$C3765,'Comm_vacancy-LA_data'!$B:$B,'Comm_vacancy-inputs_1'!$B3765)</f>
        <v>353</v>
      </c>
      <c r="F3765" s="132">
        <f t="shared" si="116"/>
        <v>6.1670160726764497E-2</v>
      </c>
      <c r="G3765" s="108">
        <f t="shared" si="117"/>
        <v>43739</v>
      </c>
    </row>
    <row r="3766" spans="1:7" x14ac:dyDescent="0.35">
      <c r="A3766" s="72" t="s">
        <v>856</v>
      </c>
      <c r="B3766" s="72" t="s">
        <v>857</v>
      </c>
      <c r="C3766" s="72" t="s">
        <v>1096</v>
      </c>
      <c r="D3766" s="72">
        <f>SUMIFS('Comm_vacancy-LA_data'!E:E,'Comm_vacancy-LA_data'!$D:$D,'Comm_vacancy-inputs_1'!$C3766,'Comm_vacancy-LA_data'!$B:$B,'Comm_vacancy-inputs_1'!$B3766)</f>
        <v>5693</v>
      </c>
      <c r="E3766" s="72">
        <f>SUMIFS('Comm_vacancy-LA_data'!F:F,'Comm_vacancy-LA_data'!$D:$D,'Comm_vacancy-inputs_1'!$C3766,'Comm_vacancy-LA_data'!$B:$B,'Comm_vacancy-inputs_1'!$B3766)</f>
        <v>360</v>
      </c>
      <c r="F3766" s="132">
        <f t="shared" si="116"/>
        <v>6.3235552432812231E-2</v>
      </c>
      <c r="G3766" s="108">
        <f t="shared" si="117"/>
        <v>43647</v>
      </c>
    </row>
    <row r="3767" spans="1:7" x14ac:dyDescent="0.35">
      <c r="A3767" s="72" t="s">
        <v>856</v>
      </c>
      <c r="B3767" s="72" t="s">
        <v>857</v>
      </c>
      <c r="C3767" s="72" t="s">
        <v>1097</v>
      </c>
      <c r="D3767" s="72">
        <f>SUMIFS('Comm_vacancy-LA_data'!E:E,'Comm_vacancy-LA_data'!$D:$D,'Comm_vacancy-inputs_1'!$C3767,'Comm_vacancy-LA_data'!$B:$B,'Comm_vacancy-inputs_1'!$B3767)</f>
        <v>5673</v>
      </c>
      <c r="E3767" s="72">
        <f>SUMIFS('Comm_vacancy-LA_data'!F:F,'Comm_vacancy-LA_data'!$D:$D,'Comm_vacancy-inputs_1'!$C3767,'Comm_vacancy-LA_data'!$B:$B,'Comm_vacancy-inputs_1'!$B3767)</f>
        <v>270</v>
      </c>
      <c r="F3767" s="132">
        <f t="shared" si="116"/>
        <v>4.7593865679534636E-2</v>
      </c>
      <c r="G3767" s="108">
        <f t="shared" si="117"/>
        <v>43556</v>
      </c>
    </row>
    <row r="3768" spans="1:7" x14ac:dyDescent="0.35">
      <c r="A3768" s="72" t="s">
        <v>856</v>
      </c>
      <c r="B3768" s="72" t="s">
        <v>857</v>
      </c>
      <c r="C3768" s="72" t="s">
        <v>1098</v>
      </c>
      <c r="D3768" s="72">
        <f>SUMIFS('Comm_vacancy-LA_data'!E:E,'Comm_vacancy-LA_data'!$D:$D,'Comm_vacancy-inputs_1'!$C3768,'Comm_vacancy-LA_data'!$B:$B,'Comm_vacancy-inputs_1'!$B3768)</f>
        <v>5573</v>
      </c>
      <c r="E3768" s="72">
        <f>SUMIFS('Comm_vacancy-LA_data'!F:F,'Comm_vacancy-LA_data'!$D:$D,'Comm_vacancy-inputs_1'!$C3768,'Comm_vacancy-LA_data'!$B:$B,'Comm_vacancy-inputs_1'!$B3768)</f>
        <v>243</v>
      </c>
      <c r="F3768" s="132">
        <f t="shared" si="116"/>
        <v>4.3603086308989771E-2</v>
      </c>
      <c r="G3768" s="108">
        <f t="shared" si="117"/>
        <v>43466</v>
      </c>
    </row>
    <row r="3769" spans="1:7" x14ac:dyDescent="0.35">
      <c r="A3769" s="72" t="s">
        <v>856</v>
      </c>
      <c r="B3769" s="72" t="s">
        <v>857</v>
      </c>
      <c r="C3769" s="72" t="s">
        <v>1099</v>
      </c>
      <c r="D3769" s="72">
        <f>SUMIFS('Comm_vacancy-LA_data'!E:E,'Comm_vacancy-LA_data'!$D:$D,'Comm_vacancy-inputs_1'!$C3769,'Comm_vacancy-LA_data'!$B:$B,'Comm_vacancy-inputs_1'!$B3769)</f>
        <v>5750</v>
      </c>
      <c r="E3769" s="72">
        <f>SUMIFS('Comm_vacancy-LA_data'!F:F,'Comm_vacancy-LA_data'!$D:$D,'Comm_vacancy-inputs_1'!$C3769,'Comm_vacancy-LA_data'!$B:$B,'Comm_vacancy-inputs_1'!$B3769)</f>
        <v>315</v>
      </c>
      <c r="F3769" s="132">
        <f t="shared" si="116"/>
        <v>5.4782608695652171E-2</v>
      </c>
      <c r="G3769" s="108">
        <f t="shared" si="117"/>
        <v>43374</v>
      </c>
    </row>
    <row r="3770" spans="1:7" x14ac:dyDescent="0.35">
      <c r="A3770" s="72" t="s">
        <v>858</v>
      </c>
      <c r="B3770" s="72" t="s">
        <v>859</v>
      </c>
      <c r="C3770" s="72" t="s">
        <v>1088</v>
      </c>
      <c r="D3770" s="72">
        <f>SUMIFS('Comm_vacancy-LA_data'!E:E,'Comm_vacancy-LA_data'!$D:$D,'Comm_vacancy-inputs_1'!$C3770,'Comm_vacancy-LA_data'!$B:$B,'Comm_vacancy-inputs_1'!$B3770)</f>
        <v>7415</v>
      </c>
      <c r="E3770" s="72">
        <f>SUMIFS('Comm_vacancy-LA_data'!F:F,'Comm_vacancy-LA_data'!$D:$D,'Comm_vacancy-inputs_1'!$C3770,'Comm_vacancy-LA_data'!$B:$B,'Comm_vacancy-inputs_1'!$B3770)</f>
        <v>632</v>
      </c>
      <c r="F3770" s="132">
        <f t="shared" si="116"/>
        <v>8.5232636547538779E-2</v>
      </c>
      <c r="G3770" s="108">
        <f t="shared" si="117"/>
        <v>44378</v>
      </c>
    </row>
    <row r="3771" spans="1:7" x14ac:dyDescent="0.35">
      <c r="A3771" s="72" t="s">
        <v>858</v>
      </c>
      <c r="B3771" s="72" t="s">
        <v>859</v>
      </c>
      <c r="C3771" s="72" t="s">
        <v>1089</v>
      </c>
      <c r="D3771" s="72">
        <f>SUMIFS('Comm_vacancy-LA_data'!E:E,'Comm_vacancy-LA_data'!$D:$D,'Comm_vacancy-inputs_1'!$C3771,'Comm_vacancy-LA_data'!$B:$B,'Comm_vacancy-inputs_1'!$B3771)</f>
        <v>7399</v>
      </c>
      <c r="E3771" s="72">
        <f>SUMIFS('Comm_vacancy-LA_data'!F:F,'Comm_vacancy-LA_data'!$D:$D,'Comm_vacancy-inputs_1'!$C3771,'Comm_vacancy-LA_data'!$B:$B,'Comm_vacancy-inputs_1'!$B3771)</f>
        <v>576</v>
      </c>
      <c r="F3771" s="132">
        <f t="shared" si="116"/>
        <v>7.7848357886200842E-2</v>
      </c>
      <c r="G3771" s="108">
        <f t="shared" si="117"/>
        <v>44287</v>
      </c>
    </row>
    <row r="3772" spans="1:7" x14ac:dyDescent="0.35">
      <c r="A3772" s="72" t="s">
        <v>858</v>
      </c>
      <c r="B3772" s="72" t="s">
        <v>859</v>
      </c>
      <c r="C3772" s="72" t="s">
        <v>1090</v>
      </c>
      <c r="D3772" s="72">
        <f>SUMIFS('Comm_vacancy-LA_data'!E:E,'Comm_vacancy-LA_data'!$D:$D,'Comm_vacancy-inputs_1'!$C3772,'Comm_vacancy-LA_data'!$B:$B,'Comm_vacancy-inputs_1'!$B3772)</f>
        <v>7403</v>
      </c>
      <c r="E3772" s="72">
        <f>SUMIFS('Comm_vacancy-LA_data'!F:F,'Comm_vacancy-LA_data'!$D:$D,'Comm_vacancy-inputs_1'!$C3772,'Comm_vacancy-LA_data'!$B:$B,'Comm_vacancy-inputs_1'!$B3772)</f>
        <v>579</v>
      </c>
      <c r="F3772" s="132">
        <f t="shared" si="116"/>
        <v>7.8211535863838985E-2</v>
      </c>
      <c r="G3772" s="108">
        <f t="shared" si="117"/>
        <v>44197</v>
      </c>
    </row>
    <row r="3773" spans="1:7" x14ac:dyDescent="0.35">
      <c r="A3773" s="72" t="s">
        <v>858</v>
      </c>
      <c r="B3773" s="72" t="s">
        <v>859</v>
      </c>
      <c r="C3773" s="72" t="s">
        <v>1091</v>
      </c>
      <c r="D3773" s="72">
        <f>SUMIFS('Comm_vacancy-LA_data'!E:E,'Comm_vacancy-LA_data'!$D:$D,'Comm_vacancy-inputs_1'!$C3773,'Comm_vacancy-LA_data'!$B:$B,'Comm_vacancy-inputs_1'!$B3773)</f>
        <v>7374</v>
      </c>
      <c r="E3773" s="72">
        <f>SUMIFS('Comm_vacancy-LA_data'!F:F,'Comm_vacancy-LA_data'!$D:$D,'Comm_vacancy-inputs_1'!$C3773,'Comm_vacancy-LA_data'!$B:$B,'Comm_vacancy-inputs_1'!$B3773)</f>
        <v>584</v>
      </c>
      <c r="F3773" s="132">
        <f t="shared" si="116"/>
        <v>7.9197179278546248E-2</v>
      </c>
      <c r="G3773" s="108">
        <f t="shared" si="117"/>
        <v>44105</v>
      </c>
    </row>
    <row r="3774" spans="1:7" x14ac:dyDescent="0.35">
      <c r="A3774" s="72" t="s">
        <v>858</v>
      </c>
      <c r="B3774" s="72" t="s">
        <v>859</v>
      </c>
      <c r="C3774" s="72" t="s">
        <v>1092</v>
      </c>
      <c r="D3774" s="72">
        <f>SUMIFS('Comm_vacancy-LA_data'!E:E,'Comm_vacancy-LA_data'!$D:$D,'Comm_vacancy-inputs_1'!$C3774,'Comm_vacancy-LA_data'!$B:$B,'Comm_vacancy-inputs_1'!$B3774)</f>
        <v>7372</v>
      </c>
      <c r="E3774" s="72">
        <f>SUMIFS('Comm_vacancy-LA_data'!F:F,'Comm_vacancy-LA_data'!$D:$D,'Comm_vacancy-inputs_1'!$C3774,'Comm_vacancy-LA_data'!$B:$B,'Comm_vacancy-inputs_1'!$B3774)</f>
        <v>582</v>
      </c>
      <c r="F3774" s="132">
        <f t="shared" si="116"/>
        <v>7.8947368421052627E-2</v>
      </c>
      <c r="G3774" s="108">
        <f t="shared" si="117"/>
        <v>44013</v>
      </c>
    </row>
    <row r="3775" spans="1:7" x14ac:dyDescent="0.35">
      <c r="A3775" s="72" t="s">
        <v>858</v>
      </c>
      <c r="B3775" s="72" t="s">
        <v>859</v>
      </c>
      <c r="C3775" s="72" t="s">
        <v>1093</v>
      </c>
      <c r="D3775" s="72">
        <f>SUMIFS('Comm_vacancy-LA_data'!E:E,'Comm_vacancy-LA_data'!$D:$D,'Comm_vacancy-inputs_1'!$C3775,'Comm_vacancy-LA_data'!$B:$B,'Comm_vacancy-inputs_1'!$B3775)</f>
        <v>7299</v>
      </c>
      <c r="E3775" s="72">
        <f>SUMIFS('Comm_vacancy-LA_data'!F:F,'Comm_vacancy-LA_data'!$D:$D,'Comm_vacancy-inputs_1'!$C3775,'Comm_vacancy-LA_data'!$B:$B,'Comm_vacancy-inputs_1'!$B3775)</f>
        <v>590</v>
      </c>
      <c r="F3775" s="132">
        <f t="shared" si="116"/>
        <v>8.0832990820660366E-2</v>
      </c>
      <c r="G3775" s="108">
        <f t="shared" si="117"/>
        <v>43922</v>
      </c>
    </row>
    <row r="3776" spans="1:7" x14ac:dyDescent="0.35">
      <c r="A3776" s="72" t="s">
        <v>858</v>
      </c>
      <c r="B3776" s="72" t="s">
        <v>859</v>
      </c>
      <c r="C3776" s="72" t="s">
        <v>1094</v>
      </c>
      <c r="D3776" s="72">
        <f>SUMIFS('Comm_vacancy-LA_data'!E:E,'Comm_vacancy-LA_data'!$D:$D,'Comm_vacancy-inputs_1'!$C3776,'Comm_vacancy-LA_data'!$B:$B,'Comm_vacancy-inputs_1'!$B3776)</f>
        <v>7298</v>
      </c>
      <c r="E3776" s="72">
        <f>SUMIFS('Comm_vacancy-LA_data'!F:F,'Comm_vacancy-LA_data'!$D:$D,'Comm_vacancy-inputs_1'!$C3776,'Comm_vacancy-LA_data'!$B:$B,'Comm_vacancy-inputs_1'!$B3776)</f>
        <v>577</v>
      </c>
      <c r="F3776" s="132">
        <f t="shared" si="116"/>
        <v>7.9062756919704033E-2</v>
      </c>
      <c r="G3776" s="108">
        <f t="shared" si="117"/>
        <v>43831</v>
      </c>
    </row>
    <row r="3777" spans="1:7" x14ac:dyDescent="0.35">
      <c r="A3777" s="72" t="s">
        <v>858</v>
      </c>
      <c r="B3777" s="72" t="s">
        <v>859</v>
      </c>
      <c r="C3777" s="72" t="s">
        <v>1095</v>
      </c>
      <c r="D3777" s="72">
        <f>SUMIFS('Comm_vacancy-LA_data'!E:E,'Comm_vacancy-LA_data'!$D:$D,'Comm_vacancy-inputs_1'!$C3777,'Comm_vacancy-LA_data'!$B:$B,'Comm_vacancy-inputs_1'!$B3777)</f>
        <v>7299</v>
      </c>
      <c r="E3777" s="72">
        <f>SUMIFS('Comm_vacancy-LA_data'!F:F,'Comm_vacancy-LA_data'!$D:$D,'Comm_vacancy-inputs_1'!$C3777,'Comm_vacancy-LA_data'!$B:$B,'Comm_vacancy-inputs_1'!$B3777)</f>
        <v>736</v>
      </c>
      <c r="F3777" s="132">
        <f t="shared" si="116"/>
        <v>0.10083573092204412</v>
      </c>
      <c r="G3777" s="108">
        <f t="shared" si="117"/>
        <v>43739</v>
      </c>
    </row>
    <row r="3778" spans="1:7" x14ac:dyDescent="0.35">
      <c r="A3778" s="72" t="s">
        <v>858</v>
      </c>
      <c r="B3778" s="72" t="s">
        <v>859</v>
      </c>
      <c r="C3778" s="72" t="s">
        <v>1096</v>
      </c>
      <c r="D3778" s="72">
        <f>SUMIFS('Comm_vacancy-LA_data'!E:E,'Comm_vacancy-LA_data'!$D:$D,'Comm_vacancy-inputs_1'!$C3778,'Comm_vacancy-LA_data'!$B:$B,'Comm_vacancy-inputs_1'!$B3778)</f>
        <v>7300</v>
      </c>
      <c r="E3778" s="72">
        <f>SUMIFS('Comm_vacancy-LA_data'!F:F,'Comm_vacancy-LA_data'!$D:$D,'Comm_vacancy-inputs_1'!$C3778,'Comm_vacancy-LA_data'!$B:$B,'Comm_vacancy-inputs_1'!$B3778)</f>
        <v>711</v>
      </c>
      <c r="F3778" s="132">
        <f t="shared" si="116"/>
        <v>9.7397260273972608E-2</v>
      </c>
      <c r="G3778" s="108">
        <f t="shared" si="117"/>
        <v>43647</v>
      </c>
    </row>
    <row r="3779" spans="1:7" x14ac:dyDescent="0.35">
      <c r="A3779" s="72" t="s">
        <v>858</v>
      </c>
      <c r="B3779" s="72" t="s">
        <v>859</v>
      </c>
      <c r="C3779" s="72" t="s">
        <v>1097</v>
      </c>
      <c r="D3779" s="72">
        <f>SUMIFS('Comm_vacancy-LA_data'!E:E,'Comm_vacancy-LA_data'!$D:$D,'Comm_vacancy-inputs_1'!$C3779,'Comm_vacancy-LA_data'!$B:$B,'Comm_vacancy-inputs_1'!$B3779)</f>
        <v>7319</v>
      </c>
      <c r="E3779" s="72">
        <f>SUMIFS('Comm_vacancy-LA_data'!F:F,'Comm_vacancy-LA_data'!$D:$D,'Comm_vacancy-inputs_1'!$C3779,'Comm_vacancy-LA_data'!$B:$B,'Comm_vacancy-inputs_1'!$B3779)</f>
        <v>415</v>
      </c>
      <c r="F3779" s="132">
        <f t="shared" ref="F3779:F3842" si="118">IF(E3779&lt;&gt;0,E3779/D3779,"-")</f>
        <v>5.6701735209728106E-2</v>
      </c>
      <c r="G3779" s="108">
        <f t="shared" ref="G3779:G3842" si="119">DATE(LEFT(C3779,4),RIGHT(LEFT(C3779,7),2),1)</f>
        <v>43556</v>
      </c>
    </row>
    <row r="3780" spans="1:7" x14ac:dyDescent="0.35">
      <c r="A3780" s="72" t="s">
        <v>858</v>
      </c>
      <c r="B3780" s="72" t="s">
        <v>859</v>
      </c>
      <c r="C3780" s="72" t="s">
        <v>1098</v>
      </c>
      <c r="D3780" s="72">
        <f>SUMIFS('Comm_vacancy-LA_data'!E:E,'Comm_vacancy-LA_data'!$D:$D,'Comm_vacancy-inputs_1'!$C3780,'Comm_vacancy-LA_data'!$B:$B,'Comm_vacancy-inputs_1'!$B3780)</f>
        <v>7317</v>
      </c>
      <c r="E3780" s="72">
        <f>SUMIFS('Comm_vacancy-LA_data'!F:F,'Comm_vacancy-LA_data'!$D:$D,'Comm_vacancy-inputs_1'!$C3780,'Comm_vacancy-LA_data'!$B:$B,'Comm_vacancy-inputs_1'!$B3780)</f>
        <v>388</v>
      </c>
      <c r="F3780" s="132">
        <f t="shared" si="118"/>
        <v>5.3027196938636056E-2</v>
      </c>
      <c r="G3780" s="108">
        <f t="shared" si="119"/>
        <v>43466</v>
      </c>
    </row>
    <row r="3781" spans="1:7" x14ac:dyDescent="0.35">
      <c r="A3781" s="72" t="s">
        <v>858</v>
      </c>
      <c r="B3781" s="72" t="s">
        <v>859</v>
      </c>
      <c r="C3781" s="72" t="s">
        <v>1099</v>
      </c>
      <c r="D3781" s="72">
        <f>SUMIFS('Comm_vacancy-LA_data'!E:E,'Comm_vacancy-LA_data'!$D:$D,'Comm_vacancy-inputs_1'!$C3781,'Comm_vacancy-LA_data'!$B:$B,'Comm_vacancy-inputs_1'!$B3781)</f>
        <v>7536</v>
      </c>
      <c r="E3781" s="72">
        <f>SUMIFS('Comm_vacancy-LA_data'!F:F,'Comm_vacancy-LA_data'!$D:$D,'Comm_vacancy-inputs_1'!$C3781,'Comm_vacancy-LA_data'!$B:$B,'Comm_vacancy-inputs_1'!$B3781)</f>
        <v>453</v>
      </c>
      <c r="F3781" s="132">
        <f t="shared" si="118"/>
        <v>6.0111464968152867E-2</v>
      </c>
      <c r="G3781" s="108">
        <f t="shared" si="119"/>
        <v>43374</v>
      </c>
    </row>
    <row r="3782" spans="1:7" x14ac:dyDescent="0.35">
      <c r="A3782" s="72" t="s">
        <v>860</v>
      </c>
      <c r="B3782" s="72" t="s">
        <v>861</v>
      </c>
      <c r="C3782" s="72" t="s">
        <v>1088</v>
      </c>
      <c r="D3782" s="72">
        <f>SUMIFS('Comm_vacancy-LA_data'!E:E,'Comm_vacancy-LA_data'!$D:$D,'Comm_vacancy-inputs_1'!$C3782,'Comm_vacancy-LA_data'!$B:$B,'Comm_vacancy-inputs_1'!$B3782)</f>
        <v>6001</v>
      </c>
      <c r="E3782" s="72">
        <f>SUMIFS('Comm_vacancy-LA_data'!F:F,'Comm_vacancy-LA_data'!$D:$D,'Comm_vacancy-inputs_1'!$C3782,'Comm_vacancy-LA_data'!$B:$B,'Comm_vacancy-inputs_1'!$B3782)</f>
        <v>737</v>
      </c>
      <c r="F3782" s="132">
        <f t="shared" si="118"/>
        <v>0.12281286452257957</v>
      </c>
      <c r="G3782" s="108">
        <f t="shared" si="119"/>
        <v>44378</v>
      </c>
    </row>
    <row r="3783" spans="1:7" x14ac:dyDescent="0.35">
      <c r="A3783" s="72" t="s">
        <v>860</v>
      </c>
      <c r="B3783" s="72" t="s">
        <v>861</v>
      </c>
      <c r="C3783" s="72" t="s">
        <v>1089</v>
      </c>
      <c r="D3783" s="72">
        <f>SUMIFS('Comm_vacancy-LA_data'!E:E,'Comm_vacancy-LA_data'!$D:$D,'Comm_vacancy-inputs_1'!$C3783,'Comm_vacancy-LA_data'!$B:$B,'Comm_vacancy-inputs_1'!$B3783)</f>
        <v>6008</v>
      </c>
      <c r="E3783" s="72">
        <f>SUMIFS('Comm_vacancy-LA_data'!F:F,'Comm_vacancy-LA_data'!$D:$D,'Comm_vacancy-inputs_1'!$C3783,'Comm_vacancy-LA_data'!$B:$B,'Comm_vacancy-inputs_1'!$B3783)</f>
        <v>701</v>
      </c>
      <c r="F3783" s="132">
        <f t="shared" si="118"/>
        <v>0.11667776298268975</v>
      </c>
      <c r="G3783" s="108">
        <f t="shared" si="119"/>
        <v>44287</v>
      </c>
    </row>
    <row r="3784" spans="1:7" x14ac:dyDescent="0.35">
      <c r="A3784" s="72" t="s">
        <v>860</v>
      </c>
      <c r="B3784" s="72" t="s">
        <v>861</v>
      </c>
      <c r="C3784" s="72" t="s">
        <v>1090</v>
      </c>
      <c r="D3784" s="72">
        <f>SUMIFS('Comm_vacancy-LA_data'!E:E,'Comm_vacancy-LA_data'!$D:$D,'Comm_vacancy-inputs_1'!$C3784,'Comm_vacancy-LA_data'!$B:$B,'Comm_vacancy-inputs_1'!$B3784)</f>
        <v>6015</v>
      </c>
      <c r="E3784" s="72">
        <f>SUMIFS('Comm_vacancy-LA_data'!F:F,'Comm_vacancy-LA_data'!$D:$D,'Comm_vacancy-inputs_1'!$C3784,'Comm_vacancy-LA_data'!$B:$B,'Comm_vacancy-inputs_1'!$B3784)</f>
        <v>662</v>
      </c>
      <c r="F3784" s="132">
        <f t="shared" si="118"/>
        <v>0.11005818786367415</v>
      </c>
      <c r="G3784" s="108">
        <f t="shared" si="119"/>
        <v>44197</v>
      </c>
    </row>
    <row r="3785" spans="1:7" x14ac:dyDescent="0.35">
      <c r="A3785" s="72" t="s">
        <v>860</v>
      </c>
      <c r="B3785" s="72" t="s">
        <v>861</v>
      </c>
      <c r="C3785" s="72" t="s">
        <v>1091</v>
      </c>
      <c r="D3785" s="72">
        <f>SUMIFS('Comm_vacancy-LA_data'!E:E,'Comm_vacancy-LA_data'!$D:$D,'Comm_vacancy-inputs_1'!$C3785,'Comm_vacancy-LA_data'!$B:$B,'Comm_vacancy-inputs_1'!$B3785)</f>
        <v>6031</v>
      </c>
      <c r="E3785" s="72">
        <f>SUMIFS('Comm_vacancy-LA_data'!F:F,'Comm_vacancy-LA_data'!$D:$D,'Comm_vacancy-inputs_1'!$C3785,'Comm_vacancy-LA_data'!$B:$B,'Comm_vacancy-inputs_1'!$B3785)</f>
        <v>670</v>
      </c>
      <c r="F3785" s="132">
        <f t="shared" si="118"/>
        <v>0.11109268777980434</v>
      </c>
      <c r="G3785" s="108">
        <f t="shared" si="119"/>
        <v>44105</v>
      </c>
    </row>
    <row r="3786" spans="1:7" x14ac:dyDescent="0.35">
      <c r="A3786" s="72" t="s">
        <v>860</v>
      </c>
      <c r="B3786" s="72" t="s">
        <v>861</v>
      </c>
      <c r="C3786" s="72" t="s">
        <v>1092</v>
      </c>
      <c r="D3786" s="72">
        <f>SUMIFS('Comm_vacancy-LA_data'!E:E,'Comm_vacancy-LA_data'!$D:$D,'Comm_vacancy-inputs_1'!$C3786,'Comm_vacancy-LA_data'!$B:$B,'Comm_vacancy-inputs_1'!$B3786)</f>
        <v>5952</v>
      </c>
      <c r="E3786" s="72">
        <f>SUMIFS('Comm_vacancy-LA_data'!F:F,'Comm_vacancy-LA_data'!$D:$D,'Comm_vacancy-inputs_1'!$C3786,'Comm_vacancy-LA_data'!$B:$B,'Comm_vacancy-inputs_1'!$B3786)</f>
        <v>679</v>
      </c>
      <c r="F3786" s="132">
        <f t="shared" si="118"/>
        <v>0.11407930107526881</v>
      </c>
      <c r="G3786" s="108">
        <f t="shared" si="119"/>
        <v>44013</v>
      </c>
    </row>
    <row r="3787" spans="1:7" x14ac:dyDescent="0.35">
      <c r="A3787" s="72" t="s">
        <v>860</v>
      </c>
      <c r="B3787" s="72" t="s">
        <v>861</v>
      </c>
      <c r="C3787" s="72" t="s">
        <v>1093</v>
      </c>
      <c r="D3787" s="72">
        <f>SUMIFS('Comm_vacancy-LA_data'!E:E,'Comm_vacancy-LA_data'!$D:$D,'Comm_vacancy-inputs_1'!$C3787,'Comm_vacancy-LA_data'!$B:$B,'Comm_vacancy-inputs_1'!$B3787)</f>
        <v>5973</v>
      </c>
      <c r="E3787" s="72">
        <f>SUMIFS('Comm_vacancy-LA_data'!F:F,'Comm_vacancy-LA_data'!$D:$D,'Comm_vacancy-inputs_1'!$C3787,'Comm_vacancy-LA_data'!$B:$B,'Comm_vacancy-inputs_1'!$B3787)</f>
        <v>699</v>
      </c>
      <c r="F3787" s="132">
        <f t="shared" si="118"/>
        <v>0.11702661978905073</v>
      </c>
      <c r="G3787" s="108">
        <f t="shared" si="119"/>
        <v>43922</v>
      </c>
    </row>
    <row r="3788" spans="1:7" x14ac:dyDescent="0.35">
      <c r="A3788" s="72" t="s">
        <v>860</v>
      </c>
      <c r="B3788" s="72" t="s">
        <v>861</v>
      </c>
      <c r="C3788" s="72" t="s">
        <v>1094</v>
      </c>
      <c r="D3788" s="72">
        <f>SUMIFS('Comm_vacancy-LA_data'!E:E,'Comm_vacancy-LA_data'!$D:$D,'Comm_vacancy-inputs_1'!$C3788,'Comm_vacancy-LA_data'!$B:$B,'Comm_vacancy-inputs_1'!$B3788)</f>
        <v>5928</v>
      </c>
      <c r="E3788" s="72">
        <f>SUMIFS('Comm_vacancy-LA_data'!F:F,'Comm_vacancy-LA_data'!$D:$D,'Comm_vacancy-inputs_1'!$C3788,'Comm_vacancy-LA_data'!$B:$B,'Comm_vacancy-inputs_1'!$B3788)</f>
        <v>706</v>
      </c>
      <c r="F3788" s="132">
        <f t="shared" si="118"/>
        <v>0.11909581646423752</v>
      </c>
      <c r="G3788" s="108">
        <f t="shared" si="119"/>
        <v>43831</v>
      </c>
    </row>
    <row r="3789" spans="1:7" x14ac:dyDescent="0.35">
      <c r="A3789" s="72" t="s">
        <v>860</v>
      </c>
      <c r="B3789" s="72" t="s">
        <v>861</v>
      </c>
      <c r="C3789" s="72" t="s">
        <v>1095</v>
      </c>
      <c r="D3789" s="72">
        <f>SUMIFS('Comm_vacancy-LA_data'!E:E,'Comm_vacancy-LA_data'!$D:$D,'Comm_vacancy-inputs_1'!$C3789,'Comm_vacancy-LA_data'!$B:$B,'Comm_vacancy-inputs_1'!$B3789)</f>
        <v>5909</v>
      </c>
      <c r="E3789" s="72">
        <f>SUMIFS('Comm_vacancy-LA_data'!F:F,'Comm_vacancy-LA_data'!$D:$D,'Comm_vacancy-inputs_1'!$C3789,'Comm_vacancy-LA_data'!$B:$B,'Comm_vacancy-inputs_1'!$B3789)</f>
        <v>746</v>
      </c>
      <c r="F3789" s="132">
        <f t="shared" si="118"/>
        <v>0.12624809612455576</v>
      </c>
      <c r="G3789" s="108">
        <f t="shared" si="119"/>
        <v>43739</v>
      </c>
    </row>
    <row r="3790" spans="1:7" x14ac:dyDescent="0.35">
      <c r="A3790" s="72" t="s">
        <v>860</v>
      </c>
      <c r="B3790" s="72" t="s">
        <v>861</v>
      </c>
      <c r="C3790" s="72" t="s">
        <v>1096</v>
      </c>
      <c r="D3790" s="72">
        <f>SUMIFS('Comm_vacancy-LA_data'!E:E,'Comm_vacancy-LA_data'!$D:$D,'Comm_vacancy-inputs_1'!$C3790,'Comm_vacancy-LA_data'!$B:$B,'Comm_vacancy-inputs_1'!$B3790)</f>
        <v>5929</v>
      </c>
      <c r="E3790" s="72">
        <f>SUMIFS('Comm_vacancy-LA_data'!F:F,'Comm_vacancy-LA_data'!$D:$D,'Comm_vacancy-inputs_1'!$C3790,'Comm_vacancy-LA_data'!$B:$B,'Comm_vacancy-inputs_1'!$B3790)</f>
        <v>791</v>
      </c>
      <c r="F3790" s="132">
        <f t="shared" si="118"/>
        <v>0.13341204250295161</v>
      </c>
      <c r="G3790" s="108">
        <f t="shared" si="119"/>
        <v>43647</v>
      </c>
    </row>
    <row r="3791" spans="1:7" x14ac:dyDescent="0.35">
      <c r="A3791" s="72" t="s">
        <v>860</v>
      </c>
      <c r="B3791" s="72" t="s">
        <v>861</v>
      </c>
      <c r="C3791" s="72" t="s">
        <v>1097</v>
      </c>
      <c r="D3791" s="72">
        <f>SUMIFS('Comm_vacancy-LA_data'!E:E,'Comm_vacancy-LA_data'!$D:$D,'Comm_vacancy-inputs_1'!$C3791,'Comm_vacancy-LA_data'!$B:$B,'Comm_vacancy-inputs_1'!$B3791)</f>
        <v>5942</v>
      </c>
      <c r="E3791" s="72">
        <f>SUMIFS('Comm_vacancy-LA_data'!F:F,'Comm_vacancy-LA_data'!$D:$D,'Comm_vacancy-inputs_1'!$C3791,'Comm_vacancy-LA_data'!$B:$B,'Comm_vacancy-inputs_1'!$B3791)</f>
        <v>794</v>
      </c>
      <c r="F3791" s="132">
        <f t="shared" si="118"/>
        <v>0.13362504207337597</v>
      </c>
      <c r="G3791" s="108">
        <f t="shared" si="119"/>
        <v>43556</v>
      </c>
    </row>
    <row r="3792" spans="1:7" x14ac:dyDescent="0.35">
      <c r="A3792" s="72" t="s">
        <v>860</v>
      </c>
      <c r="B3792" s="72" t="s">
        <v>861</v>
      </c>
      <c r="C3792" s="72" t="s">
        <v>1098</v>
      </c>
      <c r="D3792" s="72">
        <f>SUMIFS('Comm_vacancy-LA_data'!E:E,'Comm_vacancy-LA_data'!$D:$D,'Comm_vacancy-inputs_1'!$C3792,'Comm_vacancy-LA_data'!$B:$B,'Comm_vacancy-inputs_1'!$B3792)</f>
        <v>5930</v>
      </c>
      <c r="E3792" s="72">
        <f>SUMIFS('Comm_vacancy-LA_data'!F:F,'Comm_vacancy-LA_data'!$D:$D,'Comm_vacancy-inputs_1'!$C3792,'Comm_vacancy-LA_data'!$B:$B,'Comm_vacancy-inputs_1'!$B3792)</f>
        <v>775</v>
      </c>
      <c r="F3792" s="132">
        <f t="shared" si="118"/>
        <v>0.13069139966273188</v>
      </c>
      <c r="G3792" s="108">
        <f t="shared" si="119"/>
        <v>43466</v>
      </c>
    </row>
    <row r="3793" spans="1:7" x14ac:dyDescent="0.35">
      <c r="A3793" s="72" t="s">
        <v>860</v>
      </c>
      <c r="B3793" s="72" t="s">
        <v>861</v>
      </c>
      <c r="C3793" s="72" t="s">
        <v>1099</v>
      </c>
      <c r="D3793" s="72">
        <f>SUMIFS('Comm_vacancy-LA_data'!E:E,'Comm_vacancy-LA_data'!$D:$D,'Comm_vacancy-inputs_1'!$C3793,'Comm_vacancy-LA_data'!$B:$B,'Comm_vacancy-inputs_1'!$B3793)</f>
        <v>6276</v>
      </c>
      <c r="E3793" s="72">
        <f>SUMIFS('Comm_vacancy-LA_data'!F:F,'Comm_vacancy-LA_data'!$D:$D,'Comm_vacancy-inputs_1'!$C3793,'Comm_vacancy-LA_data'!$B:$B,'Comm_vacancy-inputs_1'!$B3793)</f>
        <v>872</v>
      </c>
      <c r="F3793" s="132">
        <f t="shared" si="118"/>
        <v>0.13894200127469725</v>
      </c>
      <c r="G3793" s="108">
        <f t="shared" si="119"/>
        <v>43374</v>
      </c>
    </row>
    <row r="3794" spans="1:7" x14ac:dyDescent="0.35">
      <c r="A3794" s="72" t="s">
        <v>862</v>
      </c>
      <c r="B3794" s="72" t="s">
        <v>863</v>
      </c>
      <c r="C3794" s="72" t="s">
        <v>1088</v>
      </c>
      <c r="D3794" s="72">
        <f>SUMIFS('Comm_vacancy-LA_data'!E:E,'Comm_vacancy-LA_data'!$D:$D,'Comm_vacancy-inputs_1'!$C3794,'Comm_vacancy-LA_data'!$B:$B,'Comm_vacancy-inputs_1'!$B3794)</f>
        <v>4373</v>
      </c>
      <c r="E3794" s="72">
        <f>SUMIFS('Comm_vacancy-LA_data'!F:F,'Comm_vacancy-LA_data'!$D:$D,'Comm_vacancy-inputs_1'!$C3794,'Comm_vacancy-LA_data'!$B:$B,'Comm_vacancy-inputs_1'!$B3794)</f>
        <v>363</v>
      </c>
      <c r="F3794" s="132">
        <f t="shared" si="118"/>
        <v>8.3009375714612393E-2</v>
      </c>
      <c r="G3794" s="108">
        <f t="shared" si="119"/>
        <v>44378</v>
      </c>
    </row>
    <row r="3795" spans="1:7" x14ac:dyDescent="0.35">
      <c r="A3795" s="72" t="s">
        <v>862</v>
      </c>
      <c r="B3795" s="72" t="s">
        <v>863</v>
      </c>
      <c r="C3795" s="72" t="s">
        <v>1089</v>
      </c>
      <c r="D3795" s="72">
        <f>SUMIFS('Comm_vacancy-LA_data'!E:E,'Comm_vacancy-LA_data'!$D:$D,'Comm_vacancy-inputs_1'!$C3795,'Comm_vacancy-LA_data'!$B:$B,'Comm_vacancy-inputs_1'!$B3795)</f>
        <v>4377</v>
      </c>
      <c r="E3795" s="72">
        <f>SUMIFS('Comm_vacancy-LA_data'!F:F,'Comm_vacancy-LA_data'!$D:$D,'Comm_vacancy-inputs_1'!$C3795,'Comm_vacancy-LA_data'!$B:$B,'Comm_vacancy-inputs_1'!$B3795)</f>
        <v>364</v>
      </c>
      <c r="F3795" s="132">
        <f t="shared" si="118"/>
        <v>8.3161983093442998E-2</v>
      </c>
      <c r="G3795" s="108">
        <f t="shared" si="119"/>
        <v>44287</v>
      </c>
    </row>
    <row r="3796" spans="1:7" x14ac:dyDescent="0.35">
      <c r="A3796" s="72" t="s">
        <v>862</v>
      </c>
      <c r="B3796" s="72" t="s">
        <v>863</v>
      </c>
      <c r="C3796" s="72" t="s">
        <v>1090</v>
      </c>
      <c r="D3796" s="72">
        <f>SUMIFS('Comm_vacancy-LA_data'!E:E,'Comm_vacancy-LA_data'!$D:$D,'Comm_vacancy-inputs_1'!$C3796,'Comm_vacancy-LA_data'!$B:$B,'Comm_vacancy-inputs_1'!$B3796)</f>
        <v>4373</v>
      </c>
      <c r="E3796" s="72">
        <f>SUMIFS('Comm_vacancy-LA_data'!F:F,'Comm_vacancy-LA_data'!$D:$D,'Comm_vacancy-inputs_1'!$C3796,'Comm_vacancy-LA_data'!$B:$B,'Comm_vacancy-inputs_1'!$B3796)</f>
        <v>363</v>
      </c>
      <c r="F3796" s="132">
        <f t="shared" si="118"/>
        <v>8.3009375714612393E-2</v>
      </c>
      <c r="G3796" s="108">
        <f t="shared" si="119"/>
        <v>44197</v>
      </c>
    </row>
    <row r="3797" spans="1:7" x14ac:dyDescent="0.35">
      <c r="A3797" s="72" t="s">
        <v>862</v>
      </c>
      <c r="B3797" s="72" t="s">
        <v>863</v>
      </c>
      <c r="C3797" s="72" t="s">
        <v>1091</v>
      </c>
      <c r="D3797" s="72">
        <f>SUMIFS('Comm_vacancy-LA_data'!E:E,'Comm_vacancy-LA_data'!$D:$D,'Comm_vacancy-inputs_1'!$C3797,'Comm_vacancy-LA_data'!$B:$B,'Comm_vacancy-inputs_1'!$B3797)</f>
        <v>4391</v>
      </c>
      <c r="E3797" s="72">
        <f>SUMIFS('Comm_vacancy-LA_data'!F:F,'Comm_vacancy-LA_data'!$D:$D,'Comm_vacancy-inputs_1'!$C3797,'Comm_vacancy-LA_data'!$B:$B,'Comm_vacancy-inputs_1'!$B3797)</f>
        <v>365</v>
      </c>
      <c r="F3797" s="132">
        <f t="shared" si="118"/>
        <v>8.3124572990207243E-2</v>
      </c>
      <c r="G3797" s="108">
        <f t="shared" si="119"/>
        <v>44105</v>
      </c>
    </row>
    <row r="3798" spans="1:7" x14ac:dyDescent="0.35">
      <c r="A3798" s="72" t="s">
        <v>862</v>
      </c>
      <c r="B3798" s="72" t="s">
        <v>863</v>
      </c>
      <c r="C3798" s="72" t="s">
        <v>1092</v>
      </c>
      <c r="D3798" s="72">
        <f>SUMIFS('Comm_vacancy-LA_data'!E:E,'Comm_vacancy-LA_data'!$D:$D,'Comm_vacancy-inputs_1'!$C3798,'Comm_vacancy-LA_data'!$B:$B,'Comm_vacancy-inputs_1'!$B3798)</f>
        <v>4399</v>
      </c>
      <c r="E3798" s="72">
        <f>SUMIFS('Comm_vacancy-LA_data'!F:F,'Comm_vacancy-LA_data'!$D:$D,'Comm_vacancy-inputs_1'!$C3798,'Comm_vacancy-LA_data'!$B:$B,'Comm_vacancy-inputs_1'!$B3798)</f>
        <v>367</v>
      </c>
      <c r="F3798" s="132">
        <f t="shared" si="118"/>
        <v>8.3428051829961353E-2</v>
      </c>
      <c r="G3798" s="108">
        <f t="shared" si="119"/>
        <v>44013</v>
      </c>
    </row>
    <row r="3799" spans="1:7" x14ac:dyDescent="0.35">
      <c r="A3799" s="72" t="s">
        <v>862</v>
      </c>
      <c r="B3799" s="72" t="s">
        <v>863</v>
      </c>
      <c r="C3799" s="72" t="s">
        <v>1093</v>
      </c>
      <c r="D3799" s="72">
        <f>SUMIFS('Comm_vacancy-LA_data'!E:E,'Comm_vacancy-LA_data'!$D:$D,'Comm_vacancy-inputs_1'!$C3799,'Comm_vacancy-LA_data'!$B:$B,'Comm_vacancy-inputs_1'!$B3799)</f>
        <v>4376</v>
      </c>
      <c r="E3799" s="72">
        <f>SUMIFS('Comm_vacancy-LA_data'!F:F,'Comm_vacancy-LA_data'!$D:$D,'Comm_vacancy-inputs_1'!$C3799,'Comm_vacancy-LA_data'!$B:$B,'Comm_vacancy-inputs_1'!$B3799)</f>
        <v>375</v>
      </c>
      <c r="F3799" s="132">
        <f t="shared" si="118"/>
        <v>8.5694698354661786E-2</v>
      </c>
      <c r="G3799" s="108">
        <f t="shared" si="119"/>
        <v>43922</v>
      </c>
    </row>
    <row r="3800" spans="1:7" x14ac:dyDescent="0.35">
      <c r="A3800" s="72" t="s">
        <v>862</v>
      </c>
      <c r="B3800" s="72" t="s">
        <v>863</v>
      </c>
      <c r="C3800" s="72" t="s">
        <v>1094</v>
      </c>
      <c r="D3800" s="72">
        <f>SUMIFS('Comm_vacancy-LA_data'!E:E,'Comm_vacancy-LA_data'!$D:$D,'Comm_vacancy-inputs_1'!$C3800,'Comm_vacancy-LA_data'!$B:$B,'Comm_vacancy-inputs_1'!$B3800)</f>
        <v>4339</v>
      </c>
      <c r="E3800" s="72">
        <f>SUMIFS('Comm_vacancy-LA_data'!F:F,'Comm_vacancy-LA_data'!$D:$D,'Comm_vacancy-inputs_1'!$C3800,'Comm_vacancy-LA_data'!$B:$B,'Comm_vacancy-inputs_1'!$B3800)</f>
        <v>381</v>
      </c>
      <c r="F3800" s="132">
        <f t="shared" si="118"/>
        <v>8.7808250749020517E-2</v>
      </c>
      <c r="G3800" s="108">
        <f t="shared" si="119"/>
        <v>43831</v>
      </c>
    </row>
    <row r="3801" spans="1:7" x14ac:dyDescent="0.35">
      <c r="A3801" s="72" t="s">
        <v>862</v>
      </c>
      <c r="B3801" s="72" t="s">
        <v>863</v>
      </c>
      <c r="C3801" s="72" t="s">
        <v>1095</v>
      </c>
      <c r="D3801" s="72">
        <f>SUMIFS('Comm_vacancy-LA_data'!E:E,'Comm_vacancy-LA_data'!$D:$D,'Comm_vacancy-inputs_1'!$C3801,'Comm_vacancy-LA_data'!$B:$B,'Comm_vacancy-inputs_1'!$B3801)</f>
        <v>4342</v>
      </c>
      <c r="E3801" s="72">
        <f>SUMIFS('Comm_vacancy-LA_data'!F:F,'Comm_vacancy-LA_data'!$D:$D,'Comm_vacancy-inputs_1'!$C3801,'Comm_vacancy-LA_data'!$B:$B,'Comm_vacancy-inputs_1'!$B3801)</f>
        <v>360</v>
      </c>
      <c r="F3801" s="132">
        <f t="shared" si="118"/>
        <v>8.2911100875172727E-2</v>
      </c>
      <c r="G3801" s="108">
        <f t="shared" si="119"/>
        <v>43739</v>
      </c>
    </row>
    <row r="3802" spans="1:7" x14ac:dyDescent="0.35">
      <c r="A3802" s="72" t="s">
        <v>862</v>
      </c>
      <c r="B3802" s="72" t="s">
        <v>863</v>
      </c>
      <c r="C3802" s="72" t="s">
        <v>1096</v>
      </c>
      <c r="D3802" s="72">
        <f>SUMIFS('Comm_vacancy-LA_data'!E:E,'Comm_vacancy-LA_data'!$D:$D,'Comm_vacancy-inputs_1'!$C3802,'Comm_vacancy-LA_data'!$B:$B,'Comm_vacancy-inputs_1'!$B3802)</f>
        <v>4346</v>
      </c>
      <c r="E3802" s="72">
        <f>SUMIFS('Comm_vacancy-LA_data'!F:F,'Comm_vacancy-LA_data'!$D:$D,'Comm_vacancy-inputs_1'!$C3802,'Comm_vacancy-LA_data'!$B:$B,'Comm_vacancy-inputs_1'!$B3802)</f>
        <v>374</v>
      </c>
      <c r="F3802" s="132">
        <f t="shared" si="118"/>
        <v>8.6056143580303723E-2</v>
      </c>
      <c r="G3802" s="108">
        <f t="shared" si="119"/>
        <v>43647</v>
      </c>
    </row>
    <row r="3803" spans="1:7" x14ac:dyDescent="0.35">
      <c r="A3803" s="72" t="s">
        <v>862</v>
      </c>
      <c r="B3803" s="72" t="s">
        <v>863</v>
      </c>
      <c r="C3803" s="72" t="s">
        <v>1097</v>
      </c>
      <c r="D3803" s="72">
        <f>SUMIFS('Comm_vacancy-LA_data'!E:E,'Comm_vacancy-LA_data'!$D:$D,'Comm_vacancy-inputs_1'!$C3803,'Comm_vacancy-LA_data'!$B:$B,'Comm_vacancy-inputs_1'!$B3803)</f>
        <v>4345</v>
      </c>
      <c r="E3803" s="72">
        <f>SUMIFS('Comm_vacancy-LA_data'!F:F,'Comm_vacancy-LA_data'!$D:$D,'Comm_vacancy-inputs_1'!$C3803,'Comm_vacancy-LA_data'!$B:$B,'Comm_vacancy-inputs_1'!$B3803)</f>
        <v>396</v>
      </c>
      <c r="F3803" s="132">
        <f t="shared" si="118"/>
        <v>9.1139240506329114E-2</v>
      </c>
      <c r="G3803" s="108">
        <f t="shared" si="119"/>
        <v>43556</v>
      </c>
    </row>
    <row r="3804" spans="1:7" x14ac:dyDescent="0.35">
      <c r="A3804" s="72" t="s">
        <v>862</v>
      </c>
      <c r="B3804" s="72" t="s">
        <v>863</v>
      </c>
      <c r="C3804" s="72" t="s">
        <v>1098</v>
      </c>
      <c r="D3804" s="72">
        <f>SUMIFS('Comm_vacancy-LA_data'!E:E,'Comm_vacancy-LA_data'!$D:$D,'Comm_vacancy-inputs_1'!$C3804,'Comm_vacancy-LA_data'!$B:$B,'Comm_vacancy-inputs_1'!$B3804)</f>
        <v>4287</v>
      </c>
      <c r="E3804" s="72">
        <f>SUMIFS('Comm_vacancy-LA_data'!F:F,'Comm_vacancy-LA_data'!$D:$D,'Comm_vacancy-inputs_1'!$C3804,'Comm_vacancy-LA_data'!$B:$B,'Comm_vacancy-inputs_1'!$B3804)</f>
        <v>385</v>
      </c>
      <c r="F3804" s="132">
        <f t="shared" si="118"/>
        <v>8.9806391415908557E-2</v>
      </c>
      <c r="G3804" s="108">
        <f t="shared" si="119"/>
        <v>43466</v>
      </c>
    </row>
    <row r="3805" spans="1:7" x14ac:dyDescent="0.35">
      <c r="A3805" s="72" t="s">
        <v>862</v>
      </c>
      <c r="B3805" s="72" t="s">
        <v>863</v>
      </c>
      <c r="C3805" s="72" t="s">
        <v>1099</v>
      </c>
      <c r="D3805" s="72">
        <f>SUMIFS('Comm_vacancy-LA_data'!E:E,'Comm_vacancy-LA_data'!$D:$D,'Comm_vacancy-inputs_1'!$C3805,'Comm_vacancy-LA_data'!$B:$B,'Comm_vacancy-inputs_1'!$B3805)</f>
        <v>4420</v>
      </c>
      <c r="E3805" s="72">
        <f>SUMIFS('Comm_vacancy-LA_data'!F:F,'Comm_vacancy-LA_data'!$D:$D,'Comm_vacancy-inputs_1'!$C3805,'Comm_vacancy-LA_data'!$B:$B,'Comm_vacancy-inputs_1'!$B3805)</f>
        <v>402</v>
      </c>
      <c r="F3805" s="132">
        <f t="shared" si="118"/>
        <v>9.0950226244343887E-2</v>
      </c>
      <c r="G3805" s="108">
        <f t="shared" si="119"/>
        <v>43374</v>
      </c>
    </row>
    <row r="3806" spans="1:7" x14ac:dyDescent="0.35">
      <c r="A3806" s="72" t="s">
        <v>864</v>
      </c>
      <c r="B3806" s="72" t="s">
        <v>865</v>
      </c>
      <c r="C3806" s="72" t="s">
        <v>1088</v>
      </c>
      <c r="D3806" s="72">
        <f>SUMIFS('Comm_vacancy-LA_data'!E:E,'Comm_vacancy-LA_data'!$D:$D,'Comm_vacancy-inputs_1'!$C3806,'Comm_vacancy-LA_data'!$B:$B,'Comm_vacancy-inputs_1'!$B3806)</f>
        <v>2608</v>
      </c>
      <c r="E3806" s="72">
        <f>SUMIFS('Comm_vacancy-LA_data'!F:F,'Comm_vacancy-LA_data'!$D:$D,'Comm_vacancy-inputs_1'!$C3806,'Comm_vacancy-LA_data'!$B:$B,'Comm_vacancy-inputs_1'!$B3806)</f>
        <v>317</v>
      </c>
      <c r="F3806" s="132">
        <f t="shared" si="118"/>
        <v>0.12154907975460123</v>
      </c>
      <c r="G3806" s="108">
        <f t="shared" si="119"/>
        <v>44378</v>
      </c>
    </row>
    <row r="3807" spans="1:7" x14ac:dyDescent="0.35">
      <c r="A3807" s="72" t="s">
        <v>864</v>
      </c>
      <c r="B3807" s="72" t="s">
        <v>865</v>
      </c>
      <c r="C3807" s="72" t="s">
        <v>1089</v>
      </c>
      <c r="D3807" s="72">
        <f>SUMIFS('Comm_vacancy-LA_data'!E:E,'Comm_vacancy-LA_data'!$D:$D,'Comm_vacancy-inputs_1'!$C3807,'Comm_vacancy-LA_data'!$B:$B,'Comm_vacancy-inputs_1'!$B3807)</f>
        <v>2598</v>
      </c>
      <c r="E3807" s="72">
        <f>SUMIFS('Comm_vacancy-LA_data'!F:F,'Comm_vacancy-LA_data'!$D:$D,'Comm_vacancy-inputs_1'!$C3807,'Comm_vacancy-LA_data'!$B:$B,'Comm_vacancy-inputs_1'!$B3807)</f>
        <v>276</v>
      </c>
      <c r="F3807" s="132">
        <f t="shared" si="118"/>
        <v>0.10623556581986143</v>
      </c>
      <c r="G3807" s="108">
        <f t="shared" si="119"/>
        <v>44287</v>
      </c>
    </row>
    <row r="3808" spans="1:7" x14ac:dyDescent="0.35">
      <c r="A3808" s="72" t="s">
        <v>864</v>
      </c>
      <c r="B3808" s="72" t="s">
        <v>865</v>
      </c>
      <c r="C3808" s="72" t="s">
        <v>1090</v>
      </c>
      <c r="D3808" s="72">
        <f>SUMIFS('Comm_vacancy-LA_data'!E:E,'Comm_vacancy-LA_data'!$D:$D,'Comm_vacancy-inputs_1'!$C3808,'Comm_vacancy-LA_data'!$B:$B,'Comm_vacancy-inputs_1'!$B3808)</f>
        <v>2602</v>
      </c>
      <c r="E3808" s="72">
        <f>SUMIFS('Comm_vacancy-LA_data'!F:F,'Comm_vacancy-LA_data'!$D:$D,'Comm_vacancy-inputs_1'!$C3808,'Comm_vacancy-LA_data'!$B:$B,'Comm_vacancy-inputs_1'!$B3808)</f>
        <v>269</v>
      </c>
      <c r="F3808" s="132">
        <f t="shared" si="118"/>
        <v>0.10338201383551114</v>
      </c>
      <c r="G3808" s="108">
        <f t="shared" si="119"/>
        <v>44197</v>
      </c>
    </row>
    <row r="3809" spans="1:7" x14ac:dyDescent="0.35">
      <c r="A3809" s="72" t="s">
        <v>864</v>
      </c>
      <c r="B3809" s="72" t="s">
        <v>865</v>
      </c>
      <c r="C3809" s="72" t="s">
        <v>1091</v>
      </c>
      <c r="D3809" s="72">
        <f>SUMIFS('Comm_vacancy-LA_data'!E:E,'Comm_vacancy-LA_data'!$D:$D,'Comm_vacancy-inputs_1'!$C3809,'Comm_vacancy-LA_data'!$B:$B,'Comm_vacancy-inputs_1'!$B3809)</f>
        <v>2592</v>
      </c>
      <c r="E3809" s="72">
        <f>SUMIFS('Comm_vacancy-LA_data'!F:F,'Comm_vacancy-LA_data'!$D:$D,'Comm_vacancy-inputs_1'!$C3809,'Comm_vacancy-LA_data'!$B:$B,'Comm_vacancy-inputs_1'!$B3809)</f>
        <v>233</v>
      </c>
      <c r="F3809" s="132">
        <f t="shared" si="118"/>
        <v>8.9891975308641972E-2</v>
      </c>
      <c r="G3809" s="108">
        <f t="shared" si="119"/>
        <v>44105</v>
      </c>
    </row>
    <row r="3810" spans="1:7" x14ac:dyDescent="0.35">
      <c r="A3810" s="72" t="s">
        <v>864</v>
      </c>
      <c r="B3810" s="72" t="s">
        <v>865</v>
      </c>
      <c r="C3810" s="72" t="s">
        <v>1092</v>
      </c>
      <c r="D3810" s="72">
        <f>SUMIFS('Comm_vacancy-LA_data'!E:E,'Comm_vacancy-LA_data'!$D:$D,'Comm_vacancy-inputs_1'!$C3810,'Comm_vacancy-LA_data'!$B:$B,'Comm_vacancy-inputs_1'!$B3810)</f>
        <v>2684</v>
      </c>
      <c r="E3810" s="72">
        <f>SUMIFS('Comm_vacancy-LA_data'!F:F,'Comm_vacancy-LA_data'!$D:$D,'Comm_vacancy-inputs_1'!$C3810,'Comm_vacancy-LA_data'!$B:$B,'Comm_vacancy-inputs_1'!$B3810)</f>
        <v>348</v>
      </c>
      <c r="F3810" s="132">
        <f t="shared" si="118"/>
        <v>0.12965722801788376</v>
      </c>
      <c r="G3810" s="108">
        <f t="shared" si="119"/>
        <v>44013</v>
      </c>
    </row>
    <row r="3811" spans="1:7" x14ac:dyDescent="0.35">
      <c r="A3811" s="72" t="s">
        <v>864</v>
      </c>
      <c r="B3811" s="72" t="s">
        <v>865</v>
      </c>
      <c r="C3811" s="72" t="s">
        <v>1093</v>
      </c>
      <c r="D3811" s="72">
        <f>SUMIFS('Comm_vacancy-LA_data'!E:E,'Comm_vacancy-LA_data'!$D:$D,'Comm_vacancy-inputs_1'!$C3811,'Comm_vacancy-LA_data'!$B:$B,'Comm_vacancy-inputs_1'!$B3811)</f>
        <v>2674</v>
      </c>
      <c r="E3811" s="72">
        <f>SUMIFS('Comm_vacancy-LA_data'!F:F,'Comm_vacancy-LA_data'!$D:$D,'Comm_vacancy-inputs_1'!$C3811,'Comm_vacancy-LA_data'!$B:$B,'Comm_vacancy-inputs_1'!$B3811)</f>
        <v>267</v>
      </c>
      <c r="F3811" s="132">
        <f t="shared" si="118"/>
        <v>9.9850411368735972E-2</v>
      </c>
      <c r="G3811" s="108">
        <f t="shared" si="119"/>
        <v>43922</v>
      </c>
    </row>
    <row r="3812" spans="1:7" x14ac:dyDescent="0.35">
      <c r="A3812" s="72" t="s">
        <v>864</v>
      </c>
      <c r="B3812" s="72" t="s">
        <v>865</v>
      </c>
      <c r="C3812" s="72" t="s">
        <v>1094</v>
      </c>
      <c r="D3812" s="72">
        <f>SUMIFS('Comm_vacancy-LA_data'!E:E,'Comm_vacancy-LA_data'!$D:$D,'Comm_vacancy-inputs_1'!$C3812,'Comm_vacancy-LA_data'!$B:$B,'Comm_vacancy-inputs_1'!$B3812)</f>
        <v>2668</v>
      </c>
      <c r="E3812" s="72">
        <f>SUMIFS('Comm_vacancy-LA_data'!F:F,'Comm_vacancy-LA_data'!$D:$D,'Comm_vacancy-inputs_1'!$C3812,'Comm_vacancy-LA_data'!$B:$B,'Comm_vacancy-inputs_1'!$B3812)</f>
        <v>239</v>
      </c>
      <c r="F3812" s="132">
        <f t="shared" si="118"/>
        <v>8.9580209895052471E-2</v>
      </c>
      <c r="G3812" s="108">
        <f t="shared" si="119"/>
        <v>43831</v>
      </c>
    </row>
    <row r="3813" spans="1:7" x14ac:dyDescent="0.35">
      <c r="A3813" s="72" t="s">
        <v>864</v>
      </c>
      <c r="B3813" s="72" t="s">
        <v>865</v>
      </c>
      <c r="C3813" s="72" t="s">
        <v>1095</v>
      </c>
      <c r="D3813" s="72">
        <f>SUMIFS('Comm_vacancy-LA_data'!E:E,'Comm_vacancy-LA_data'!$D:$D,'Comm_vacancy-inputs_1'!$C3813,'Comm_vacancy-LA_data'!$B:$B,'Comm_vacancy-inputs_1'!$B3813)</f>
        <v>2653</v>
      </c>
      <c r="E3813" s="72">
        <f>SUMIFS('Comm_vacancy-LA_data'!F:F,'Comm_vacancy-LA_data'!$D:$D,'Comm_vacancy-inputs_1'!$C3813,'Comm_vacancy-LA_data'!$B:$B,'Comm_vacancy-inputs_1'!$B3813)</f>
        <v>246</v>
      </c>
      <c r="F3813" s="132">
        <f t="shared" si="118"/>
        <v>9.2725216735770832E-2</v>
      </c>
      <c r="G3813" s="108">
        <f t="shared" si="119"/>
        <v>43739</v>
      </c>
    </row>
    <row r="3814" spans="1:7" x14ac:dyDescent="0.35">
      <c r="A3814" s="72" t="s">
        <v>864</v>
      </c>
      <c r="B3814" s="72" t="s">
        <v>865</v>
      </c>
      <c r="C3814" s="72" t="s">
        <v>1096</v>
      </c>
      <c r="D3814" s="72">
        <f>SUMIFS('Comm_vacancy-LA_data'!E:E,'Comm_vacancy-LA_data'!$D:$D,'Comm_vacancy-inputs_1'!$C3814,'Comm_vacancy-LA_data'!$B:$B,'Comm_vacancy-inputs_1'!$B3814)</f>
        <v>2679</v>
      </c>
      <c r="E3814" s="72">
        <f>SUMIFS('Comm_vacancy-LA_data'!F:F,'Comm_vacancy-LA_data'!$D:$D,'Comm_vacancy-inputs_1'!$C3814,'Comm_vacancy-LA_data'!$B:$B,'Comm_vacancy-inputs_1'!$B3814)</f>
        <v>262</v>
      </c>
      <c r="F3814" s="132">
        <f t="shared" si="118"/>
        <v>9.7797685703620754E-2</v>
      </c>
      <c r="G3814" s="108">
        <f t="shared" si="119"/>
        <v>43647</v>
      </c>
    </row>
    <row r="3815" spans="1:7" x14ac:dyDescent="0.35">
      <c r="A3815" s="72" t="s">
        <v>864</v>
      </c>
      <c r="B3815" s="72" t="s">
        <v>865</v>
      </c>
      <c r="C3815" s="72" t="s">
        <v>1097</v>
      </c>
      <c r="D3815" s="72">
        <f>SUMIFS('Comm_vacancy-LA_data'!E:E,'Comm_vacancy-LA_data'!$D:$D,'Comm_vacancy-inputs_1'!$C3815,'Comm_vacancy-LA_data'!$B:$B,'Comm_vacancy-inputs_1'!$B3815)</f>
        <v>2676</v>
      </c>
      <c r="E3815" s="72">
        <f>SUMIFS('Comm_vacancy-LA_data'!F:F,'Comm_vacancy-LA_data'!$D:$D,'Comm_vacancy-inputs_1'!$C3815,'Comm_vacancy-LA_data'!$B:$B,'Comm_vacancy-inputs_1'!$B3815)</f>
        <v>172</v>
      </c>
      <c r="F3815" s="132">
        <f t="shared" si="118"/>
        <v>6.4275037369207769E-2</v>
      </c>
      <c r="G3815" s="108">
        <f t="shared" si="119"/>
        <v>43556</v>
      </c>
    </row>
    <row r="3816" spans="1:7" x14ac:dyDescent="0.35">
      <c r="A3816" s="72" t="s">
        <v>864</v>
      </c>
      <c r="B3816" s="72" t="s">
        <v>865</v>
      </c>
      <c r="C3816" s="72" t="s">
        <v>1098</v>
      </c>
      <c r="D3816" s="72">
        <f>SUMIFS('Comm_vacancy-LA_data'!E:E,'Comm_vacancy-LA_data'!$D:$D,'Comm_vacancy-inputs_1'!$C3816,'Comm_vacancy-LA_data'!$B:$B,'Comm_vacancy-inputs_1'!$B3816)</f>
        <v>2681</v>
      </c>
      <c r="E3816" s="72">
        <f>SUMIFS('Comm_vacancy-LA_data'!F:F,'Comm_vacancy-LA_data'!$D:$D,'Comm_vacancy-inputs_1'!$C3816,'Comm_vacancy-LA_data'!$B:$B,'Comm_vacancy-inputs_1'!$B3816)</f>
        <v>141</v>
      </c>
      <c r="F3816" s="132">
        <f t="shared" si="118"/>
        <v>5.2592316299888101E-2</v>
      </c>
      <c r="G3816" s="108">
        <f t="shared" si="119"/>
        <v>43466</v>
      </c>
    </row>
    <row r="3817" spans="1:7" x14ac:dyDescent="0.35">
      <c r="A3817" s="72" t="s">
        <v>864</v>
      </c>
      <c r="B3817" s="72" t="s">
        <v>865</v>
      </c>
      <c r="C3817" s="72" t="s">
        <v>1099</v>
      </c>
      <c r="D3817" s="72">
        <f>SUMIFS('Comm_vacancy-LA_data'!E:E,'Comm_vacancy-LA_data'!$D:$D,'Comm_vacancy-inputs_1'!$C3817,'Comm_vacancy-LA_data'!$B:$B,'Comm_vacancy-inputs_1'!$B3817)</f>
        <v>2944</v>
      </c>
      <c r="E3817" s="72">
        <f>SUMIFS('Comm_vacancy-LA_data'!F:F,'Comm_vacancy-LA_data'!$D:$D,'Comm_vacancy-inputs_1'!$C3817,'Comm_vacancy-LA_data'!$B:$B,'Comm_vacancy-inputs_1'!$B3817)</f>
        <v>169</v>
      </c>
      <c r="F3817" s="132">
        <f t="shared" si="118"/>
        <v>5.7404891304347824E-2</v>
      </c>
      <c r="G3817" s="108">
        <f t="shared" si="119"/>
        <v>43374</v>
      </c>
    </row>
    <row r="3818" spans="1:7" x14ac:dyDescent="0.35">
      <c r="A3818" s="72" t="s">
        <v>1035</v>
      </c>
      <c r="B3818" s="72" t="s">
        <v>1036</v>
      </c>
      <c r="C3818" s="72" t="s">
        <v>1088</v>
      </c>
      <c r="D3818" s="72">
        <f>SUMIFS('Comm_vacancy-LA_data'!E:E,'Comm_vacancy-LA_data'!$D:$D,'Comm_vacancy-inputs_1'!$C3818,'Comm_vacancy-LA_data'!$B:$B,'Comm_vacancy-inputs_1'!$B3818)</f>
        <v>4619</v>
      </c>
      <c r="E3818" s="72">
        <f>SUMIFS('Comm_vacancy-LA_data'!F:F,'Comm_vacancy-LA_data'!$D:$D,'Comm_vacancy-inputs_1'!$C3818,'Comm_vacancy-LA_data'!$B:$B,'Comm_vacancy-inputs_1'!$B3818)</f>
        <v>338</v>
      </c>
      <c r="F3818" s="132">
        <f t="shared" si="118"/>
        <v>7.3176012123836329E-2</v>
      </c>
      <c r="G3818" s="108">
        <f t="shared" si="119"/>
        <v>44378</v>
      </c>
    </row>
    <row r="3819" spans="1:7" x14ac:dyDescent="0.35">
      <c r="A3819" s="72" t="s">
        <v>1035</v>
      </c>
      <c r="B3819" s="72" t="s">
        <v>1036</v>
      </c>
      <c r="C3819" s="72" t="s">
        <v>1089</v>
      </c>
      <c r="D3819" s="72">
        <f>SUMIFS('Comm_vacancy-LA_data'!E:E,'Comm_vacancy-LA_data'!$D:$D,'Comm_vacancy-inputs_1'!$C3819,'Comm_vacancy-LA_data'!$B:$B,'Comm_vacancy-inputs_1'!$B3819)</f>
        <v>4637</v>
      </c>
      <c r="E3819" s="72">
        <f>SUMIFS('Comm_vacancy-LA_data'!F:F,'Comm_vacancy-LA_data'!$D:$D,'Comm_vacancy-inputs_1'!$C3819,'Comm_vacancy-LA_data'!$B:$B,'Comm_vacancy-inputs_1'!$B3819)</f>
        <v>340</v>
      </c>
      <c r="F3819" s="132">
        <f t="shared" si="118"/>
        <v>7.3323269355186543E-2</v>
      </c>
      <c r="G3819" s="108">
        <f t="shared" si="119"/>
        <v>44287</v>
      </c>
    </row>
    <row r="3820" spans="1:7" x14ac:dyDescent="0.35">
      <c r="A3820" s="72" t="s">
        <v>1035</v>
      </c>
      <c r="B3820" s="72" t="s">
        <v>1036</v>
      </c>
      <c r="C3820" s="72" t="s">
        <v>1090</v>
      </c>
      <c r="D3820" s="72">
        <f>SUMIFS('Comm_vacancy-LA_data'!E:E,'Comm_vacancy-LA_data'!$D:$D,'Comm_vacancy-inputs_1'!$C3820,'Comm_vacancy-LA_data'!$B:$B,'Comm_vacancy-inputs_1'!$B3820)</f>
        <v>4630</v>
      </c>
      <c r="E3820" s="72">
        <f>SUMIFS('Comm_vacancy-LA_data'!F:F,'Comm_vacancy-LA_data'!$D:$D,'Comm_vacancy-inputs_1'!$C3820,'Comm_vacancy-LA_data'!$B:$B,'Comm_vacancy-inputs_1'!$B3820)</f>
        <v>340</v>
      </c>
      <c r="F3820" s="132">
        <f t="shared" si="118"/>
        <v>7.3434125269978404E-2</v>
      </c>
      <c r="G3820" s="108">
        <f t="shared" si="119"/>
        <v>44197</v>
      </c>
    </row>
    <row r="3821" spans="1:7" x14ac:dyDescent="0.35">
      <c r="A3821" s="72" t="s">
        <v>1035</v>
      </c>
      <c r="B3821" s="72" t="s">
        <v>1036</v>
      </c>
      <c r="C3821" s="72" t="s">
        <v>1091</v>
      </c>
      <c r="D3821" s="72">
        <f>SUMIFS('Comm_vacancy-LA_data'!E:E,'Comm_vacancy-LA_data'!$D:$D,'Comm_vacancy-inputs_1'!$C3821,'Comm_vacancy-LA_data'!$B:$B,'Comm_vacancy-inputs_1'!$B3821)</f>
        <v>4592</v>
      </c>
      <c r="E3821" s="72">
        <f>SUMIFS('Comm_vacancy-LA_data'!F:F,'Comm_vacancy-LA_data'!$D:$D,'Comm_vacancy-inputs_1'!$C3821,'Comm_vacancy-LA_data'!$B:$B,'Comm_vacancy-inputs_1'!$B3821)</f>
        <v>340</v>
      </c>
      <c r="F3821" s="132">
        <f t="shared" si="118"/>
        <v>7.4041811846689898E-2</v>
      </c>
      <c r="G3821" s="108">
        <f t="shared" si="119"/>
        <v>44105</v>
      </c>
    </row>
    <row r="3822" spans="1:7" x14ac:dyDescent="0.35">
      <c r="A3822" s="72" t="s">
        <v>1035</v>
      </c>
      <c r="B3822" s="72" t="s">
        <v>1036</v>
      </c>
      <c r="C3822" s="72" t="s">
        <v>1092</v>
      </c>
      <c r="D3822" s="72">
        <f>SUMIFS('Comm_vacancy-LA_data'!E:E,'Comm_vacancy-LA_data'!$D:$D,'Comm_vacancy-inputs_1'!$C3822,'Comm_vacancy-LA_data'!$B:$B,'Comm_vacancy-inputs_1'!$B3822)</f>
        <v>4554</v>
      </c>
      <c r="E3822" s="72">
        <f>SUMIFS('Comm_vacancy-LA_data'!F:F,'Comm_vacancy-LA_data'!$D:$D,'Comm_vacancy-inputs_1'!$C3822,'Comm_vacancy-LA_data'!$B:$B,'Comm_vacancy-inputs_1'!$B3822)</f>
        <v>340</v>
      </c>
      <c r="F3822" s="132">
        <f t="shared" si="118"/>
        <v>7.4659639877031184E-2</v>
      </c>
      <c r="G3822" s="108">
        <f t="shared" si="119"/>
        <v>44013</v>
      </c>
    </row>
    <row r="3823" spans="1:7" x14ac:dyDescent="0.35">
      <c r="A3823" s="72" t="s">
        <v>1035</v>
      </c>
      <c r="B3823" s="72" t="s">
        <v>1036</v>
      </c>
      <c r="C3823" s="72" t="s">
        <v>1093</v>
      </c>
      <c r="D3823" s="72">
        <f>SUMIFS('Comm_vacancy-LA_data'!E:E,'Comm_vacancy-LA_data'!$D:$D,'Comm_vacancy-inputs_1'!$C3823,'Comm_vacancy-LA_data'!$B:$B,'Comm_vacancy-inputs_1'!$B3823)</f>
        <v>4457</v>
      </c>
      <c r="E3823" s="72">
        <f>SUMIFS('Comm_vacancy-LA_data'!F:F,'Comm_vacancy-LA_data'!$D:$D,'Comm_vacancy-inputs_1'!$C3823,'Comm_vacancy-LA_data'!$B:$B,'Comm_vacancy-inputs_1'!$B3823)</f>
        <v>340</v>
      </c>
      <c r="F3823" s="132">
        <f t="shared" si="118"/>
        <v>7.6284496297958262E-2</v>
      </c>
      <c r="G3823" s="108">
        <f t="shared" si="119"/>
        <v>43922</v>
      </c>
    </row>
    <row r="3824" spans="1:7" x14ac:dyDescent="0.35">
      <c r="A3824" s="72" t="s">
        <v>1035</v>
      </c>
      <c r="B3824" s="72" t="s">
        <v>1036</v>
      </c>
      <c r="C3824" s="72" t="s">
        <v>1094</v>
      </c>
      <c r="D3824" s="72">
        <f>SUMIFS('Comm_vacancy-LA_data'!E:E,'Comm_vacancy-LA_data'!$D:$D,'Comm_vacancy-inputs_1'!$C3824,'Comm_vacancy-LA_data'!$B:$B,'Comm_vacancy-inputs_1'!$B3824)</f>
        <v>4384</v>
      </c>
      <c r="E3824" s="72">
        <f>SUMIFS('Comm_vacancy-LA_data'!F:F,'Comm_vacancy-LA_data'!$D:$D,'Comm_vacancy-inputs_1'!$C3824,'Comm_vacancy-LA_data'!$B:$B,'Comm_vacancy-inputs_1'!$B3824)</f>
        <v>339</v>
      </c>
      <c r="F3824" s="132">
        <f t="shared" si="118"/>
        <v>7.732664233576643E-2</v>
      </c>
      <c r="G3824" s="108">
        <f t="shared" si="119"/>
        <v>43831</v>
      </c>
    </row>
    <row r="3825" spans="1:7" x14ac:dyDescent="0.35">
      <c r="A3825" s="72" t="s">
        <v>1035</v>
      </c>
      <c r="B3825" s="72" t="s">
        <v>1036</v>
      </c>
      <c r="C3825" s="72" t="s">
        <v>1095</v>
      </c>
      <c r="D3825" s="72">
        <f>SUMIFS('Comm_vacancy-LA_data'!E:E,'Comm_vacancy-LA_data'!$D:$D,'Comm_vacancy-inputs_1'!$C3825,'Comm_vacancy-LA_data'!$B:$B,'Comm_vacancy-inputs_1'!$B3825)</f>
        <v>4351</v>
      </c>
      <c r="E3825" s="72">
        <f>SUMIFS('Comm_vacancy-LA_data'!F:F,'Comm_vacancy-LA_data'!$D:$D,'Comm_vacancy-inputs_1'!$C3825,'Comm_vacancy-LA_data'!$B:$B,'Comm_vacancy-inputs_1'!$B3825)</f>
        <v>340</v>
      </c>
      <c r="F3825" s="132">
        <f t="shared" si="118"/>
        <v>7.8142955642381065E-2</v>
      </c>
      <c r="G3825" s="108">
        <f t="shared" si="119"/>
        <v>43739</v>
      </c>
    </row>
    <row r="3826" spans="1:7" x14ac:dyDescent="0.35">
      <c r="A3826" s="72" t="s">
        <v>1035</v>
      </c>
      <c r="B3826" s="72" t="s">
        <v>1036</v>
      </c>
      <c r="C3826" s="72" t="s">
        <v>1096</v>
      </c>
      <c r="D3826" s="72">
        <f>SUMIFS('Comm_vacancy-LA_data'!E:E,'Comm_vacancy-LA_data'!$D:$D,'Comm_vacancy-inputs_1'!$C3826,'Comm_vacancy-LA_data'!$B:$B,'Comm_vacancy-inputs_1'!$B3826)</f>
        <v>4310</v>
      </c>
      <c r="E3826" s="72">
        <f>SUMIFS('Comm_vacancy-LA_data'!F:F,'Comm_vacancy-LA_data'!$D:$D,'Comm_vacancy-inputs_1'!$C3826,'Comm_vacancy-LA_data'!$B:$B,'Comm_vacancy-inputs_1'!$B3826)</f>
        <v>342</v>
      </c>
      <c r="F3826" s="132">
        <f t="shared" si="118"/>
        <v>7.935034802784223E-2</v>
      </c>
      <c r="G3826" s="108">
        <f t="shared" si="119"/>
        <v>43647</v>
      </c>
    </row>
    <row r="3827" spans="1:7" x14ac:dyDescent="0.35">
      <c r="A3827" s="72" t="s">
        <v>1035</v>
      </c>
      <c r="B3827" s="72" t="s">
        <v>1036</v>
      </c>
      <c r="C3827" s="72" t="s">
        <v>1097</v>
      </c>
      <c r="D3827" s="72">
        <f>SUMIFS('Comm_vacancy-LA_data'!E:E,'Comm_vacancy-LA_data'!$D:$D,'Comm_vacancy-inputs_1'!$C3827,'Comm_vacancy-LA_data'!$B:$B,'Comm_vacancy-inputs_1'!$B3827)</f>
        <v>4284</v>
      </c>
      <c r="E3827" s="72">
        <f>SUMIFS('Comm_vacancy-LA_data'!F:F,'Comm_vacancy-LA_data'!$D:$D,'Comm_vacancy-inputs_1'!$C3827,'Comm_vacancy-LA_data'!$B:$B,'Comm_vacancy-inputs_1'!$B3827)</f>
        <v>266</v>
      </c>
      <c r="F3827" s="132">
        <f t="shared" si="118"/>
        <v>6.2091503267973858E-2</v>
      </c>
      <c r="G3827" s="108">
        <f t="shared" si="119"/>
        <v>43556</v>
      </c>
    </row>
    <row r="3828" spans="1:7" x14ac:dyDescent="0.35">
      <c r="A3828" s="72" t="s">
        <v>1035</v>
      </c>
      <c r="B3828" s="72" t="s">
        <v>1036</v>
      </c>
      <c r="C3828" s="72" t="s">
        <v>1098</v>
      </c>
      <c r="D3828" s="72">
        <f>SUMIFS('Comm_vacancy-LA_data'!E:E,'Comm_vacancy-LA_data'!$D:$D,'Comm_vacancy-inputs_1'!$C3828,'Comm_vacancy-LA_data'!$B:$B,'Comm_vacancy-inputs_1'!$B3828)</f>
        <v>4168</v>
      </c>
      <c r="E3828" s="72">
        <f>SUMIFS('Comm_vacancy-LA_data'!F:F,'Comm_vacancy-LA_data'!$D:$D,'Comm_vacancy-inputs_1'!$C3828,'Comm_vacancy-LA_data'!$B:$B,'Comm_vacancy-inputs_1'!$B3828)</f>
        <v>262</v>
      </c>
      <c r="F3828" s="132">
        <f t="shared" si="118"/>
        <v>6.2859884836852203E-2</v>
      </c>
      <c r="G3828" s="108">
        <f t="shared" si="119"/>
        <v>43466</v>
      </c>
    </row>
    <row r="3829" spans="1:7" x14ac:dyDescent="0.35">
      <c r="A3829" s="72" t="s">
        <v>1035</v>
      </c>
      <c r="B3829" s="72" t="s">
        <v>1036</v>
      </c>
      <c r="C3829" s="72" t="s">
        <v>1099</v>
      </c>
      <c r="D3829" s="72">
        <f>SUMIFS('Comm_vacancy-LA_data'!E:E,'Comm_vacancy-LA_data'!$D:$D,'Comm_vacancy-inputs_1'!$C3829,'Comm_vacancy-LA_data'!$B:$B,'Comm_vacancy-inputs_1'!$B3829)</f>
        <v>4205</v>
      </c>
      <c r="E3829" s="72">
        <f>SUMIFS('Comm_vacancy-LA_data'!F:F,'Comm_vacancy-LA_data'!$D:$D,'Comm_vacancy-inputs_1'!$C3829,'Comm_vacancy-LA_data'!$B:$B,'Comm_vacancy-inputs_1'!$B3829)</f>
        <v>276</v>
      </c>
      <c r="F3829" s="132">
        <f t="shared" si="118"/>
        <v>6.5636147443519616E-2</v>
      </c>
      <c r="G3829" s="108">
        <f t="shared" si="119"/>
        <v>43374</v>
      </c>
    </row>
    <row r="3830" spans="1:7" x14ac:dyDescent="0.35">
      <c r="A3830" s="72" t="s">
        <v>866</v>
      </c>
      <c r="B3830" s="72" t="s">
        <v>867</v>
      </c>
      <c r="C3830" s="72" t="s">
        <v>1088</v>
      </c>
      <c r="D3830" s="72">
        <f>SUMIFS('Comm_vacancy-LA_data'!E:E,'Comm_vacancy-LA_data'!$D:$D,'Comm_vacancy-inputs_1'!$C3830,'Comm_vacancy-LA_data'!$B:$B,'Comm_vacancy-inputs_1'!$B3830)</f>
        <v>3298</v>
      </c>
      <c r="E3830" s="72">
        <f>SUMIFS('Comm_vacancy-LA_data'!F:F,'Comm_vacancy-LA_data'!$D:$D,'Comm_vacancy-inputs_1'!$C3830,'Comm_vacancy-LA_data'!$B:$B,'Comm_vacancy-inputs_1'!$B3830)</f>
        <v>207</v>
      </c>
      <c r="F3830" s="132">
        <f t="shared" si="118"/>
        <v>6.2765312310491206E-2</v>
      </c>
      <c r="G3830" s="108">
        <f t="shared" si="119"/>
        <v>44378</v>
      </c>
    </row>
    <row r="3831" spans="1:7" x14ac:dyDescent="0.35">
      <c r="A3831" s="72" t="s">
        <v>866</v>
      </c>
      <c r="B3831" s="72" t="s">
        <v>867</v>
      </c>
      <c r="C3831" s="72" t="s">
        <v>1089</v>
      </c>
      <c r="D3831" s="72">
        <f>SUMIFS('Comm_vacancy-LA_data'!E:E,'Comm_vacancy-LA_data'!$D:$D,'Comm_vacancy-inputs_1'!$C3831,'Comm_vacancy-LA_data'!$B:$B,'Comm_vacancy-inputs_1'!$B3831)</f>
        <v>3298</v>
      </c>
      <c r="E3831" s="72">
        <f>SUMIFS('Comm_vacancy-LA_data'!F:F,'Comm_vacancy-LA_data'!$D:$D,'Comm_vacancy-inputs_1'!$C3831,'Comm_vacancy-LA_data'!$B:$B,'Comm_vacancy-inputs_1'!$B3831)</f>
        <v>207</v>
      </c>
      <c r="F3831" s="132">
        <f t="shared" si="118"/>
        <v>6.2765312310491206E-2</v>
      </c>
      <c r="G3831" s="108">
        <f t="shared" si="119"/>
        <v>44287</v>
      </c>
    </row>
    <row r="3832" spans="1:7" x14ac:dyDescent="0.35">
      <c r="A3832" s="72" t="s">
        <v>866</v>
      </c>
      <c r="B3832" s="72" t="s">
        <v>867</v>
      </c>
      <c r="C3832" s="72" t="s">
        <v>1090</v>
      </c>
      <c r="D3832" s="72">
        <f>SUMIFS('Comm_vacancy-LA_data'!E:E,'Comm_vacancy-LA_data'!$D:$D,'Comm_vacancy-inputs_1'!$C3832,'Comm_vacancy-LA_data'!$B:$B,'Comm_vacancy-inputs_1'!$B3832)</f>
        <v>3300</v>
      </c>
      <c r="E3832" s="72">
        <f>SUMIFS('Comm_vacancy-LA_data'!F:F,'Comm_vacancy-LA_data'!$D:$D,'Comm_vacancy-inputs_1'!$C3832,'Comm_vacancy-LA_data'!$B:$B,'Comm_vacancy-inputs_1'!$B3832)</f>
        <v>207</v>
      </c>
      <c r="F3832" s="132">
        <f t="shared" si="118"/>
        <v>6.2727272727272729E-2</v>
      </c>
      <c r="G3832" s="108">
        <f t="shared" si="119"/>
        <v>44197</v>
      </c>
    </row>
    <row r="3833" spans="1:7" x14ac:dyDescent="0.35">
      <c r="A3833" s="72" t="s">
        <v>866</v>
      </c>
      <c r="B3833" s="72" t="s">
        <v>867</v>
      </c>
      <c r="C3833" s="72" t="s">
        <v>1091</v>
      </c>
      <c r="D3833" s="72">
        <f>SUMIFS('Comm_vacancy-LA_data'!E:E,'Comm_vacancy-LA_data'!$D:$D,'Comm_vacancy-inputs_1'!$C3833,'Comm_vacancy-LA_data'!$B:$B,'Comm_vacancy-inputs_1'!$B3833)</f>
        <v>3303</v>
      </c>
      <c r="E3833" s="72">
        <f>SUMIFS('Comm_vacancy-LA_data'!F:F,'Comm_vacancy-LA_data'!$D:$D,'Comm_vacancy-inputs_1'!$C3833,'Comm_vacancy-LA_data'!$B:$B,'Comm_vacancy-inputs_1'!$B3833)</f>
        <v>207</v>
      </c>
      <c r="F3833" s="132">
        <f t="shared" si="118"/>
        <v>6.2670299727520432E-2</v>
      </c>
      <c r="G3833" s="108">
        <f t="shared" si="119"/>
        <v>44105</v>
      </c>
    </row>
    <row r="3834" spans="1:7" x14ac:dyDescent="0.35">
      <c r="A3834" s="72" t="s">
        <v>866</v>
      </c>
      <c r="B3834" s="72" t="s">
        <v>867</v>
      </c>
      <c r="C3834" s="72" t="s">
        <v>1092</v>
      </c>
      <c r="D3834" s="72">
        <f>SUMIFS('Comm_vacancy-LA_data'!E:E,'Comm_vacancy-LA_data'!$D:$D,'Comm_vacancy-inputs_1'!$C3834,'Comm_vacancy-LA_data'!$B:$B,'Comm_vacancy-inputs_1'!$B3834)</f>
        <v>3314</v>
      </c>
      <c r="E3834" s="72">
        <f>SUMIFS('Comm_vacancy-LA_data'!F:F,'Comm_vacancy-LA_data'!$D:$D,'Comm_vacancy-inputs_1'!$C3834,'Comm_vacancy-LA_data'!$B:$B,'Comm_vacancy-inputs_1'!$B3834)</f>
        <v>209</v>
      </c>
      <c r="F3834" s="132">
        <f t="shared" si="118"/>
        <v>6.3065781532890761E-2</v>
      </c>
      <c r="G3834" s="108">
        <f t="shared" si="119"/>
        <v>44013</v>
      </c>
    </row>
    <row r="3835" spans="1:7" x14ac:dyDescent="0.35">
      <c r="A3835" s="72" t="s">
        <v>866</v>
      </c>
      <c r="B3835" s="72" t="s">
        <v>867</v>
      </c>
      <c r="C3835" s="72" t="s">
        <v>1093</v>
      </c>
      <c r="D3835" s="72">
        <f>SUMIFS('Comm_vacancy-LA_data'!E:E,'Comm_vacancy-LA_data'!$D:$D,'Comm_vacancy-inputs_1'!$C3835,'Comm_vacancy-LA_data'!$B:$B,'Comm_vacancy-inputs_1'!$B3835)</f>
        <v>3292</v>
      </c>
      <c r="E3835" s="72">
        <f>SUMIFS('Comm_vacancy-LA_data'!F:F,'Comm_vacancy-LA_data'!$D:$D,'Comm_vacancy-inputs_1'!$C3835,'Comm_vacancy-LA_data'!$B:$B,'Comm_vacancy-inputs_1'!$B3835)</f>
        <v>211</v>
      </c>
      <c r="F3835" s="132">
        <f t="shared" si="118"/>
        <v>6.4094775212636693E-2</v>
      </c>
      <c r="G3835" s="108">
        <f t="shared" si="119"/>
        <v>43922</v>
      </c>
    </row>
    <row r="3836" spans="1:7" x14ac:dyDescent="0.35">
      <c r="A3836" s="72" t="s">
        <v>866</v>
      </c>
      <c r="B3836" s="72" t="s">
        <v>867</v>
      </c>
      <c r="C3836" s="72" t="s">
        <v>1094</v>
      </c>
      <c r="D3836" s="72">
        <f>SUMIFS('Comm_vacancy-LA_data'!E:E,'Comm_vacancy-LA_data'!$D:$D,'Comm_vacancy-inputs_1'!$C3836,'Comm_vacancy-LA_data'!$B:$B,'Comm_vacancy-inputs_1'!$B3836)</f>
        <v>3305</v>
      </c>
      <c r="E3836" s="72">
        <f>SUMIFS('Comm_vacancy-LA_data'!F:F,'Comm_vacancy-LA_data'!$D:$D,'Comm_vacancy-inputs_1'!$C3836,'Comm_vacancy-LA_data'!$B:$B,'Comm_vacancy-inputs_1'!$B3836)</f>
        <v>220</v>
      </c>
      <c r="F3836" s="132">
        <f t="shared" si="118"/>
        <v>6.6565809379727683E-2</v>
      </c>
      <c r="G3836" s="108">
        <f t="shared" si="119"/>
        <v>43831</v>
      </c>
    </row>
    <row r="3837" spans="1:7" x14ac:dyDescent="0.35">
      <c r="A3837" s="72" t="s">
        <v>866</v>
      </c>
      <c r="B3837" s="72" t="s">
        <v>867</v>
      </c>
      <c r="C3837" s="72" t="s">
        <v>1095</v>
      </c>
      <c r="D3837" s="72">
        <f>SUMIFS('Comm_vacancy-LA_data'!E:E,'Comm_vacancy-LA_data'!$D:$D,'Comm_vacancy-inputs_1'!$C3837,'Comm_vacancy-LA_data'!$B:$B,'Comm_vacancy-inputs_1'!$B3837)</f>
        <v>3283</v>
      </c>
      <c r="E3837" s="72">
        <f>SUMIFS('Comm_vacancy-LA_data'!F:F,'Comm_vacancy-LA_data'!$D:$D,'Comm_vacancy-inputs_1'!$C3837,'Comm_vacancy-LA_data'!$B:$B,'Comm_vacancy-inputs_1'!$B3837)</f>
        <v>220</v>
      </c>
      <c r="F3837" s="132">
        <f t="shared" si="118"/>
        <v>6.701187937861712E-2</v>
      </c>
      <c r="G3837" s="108">
        <f t="shared" si="119"/>
        <v>43739</v>
      </c>
    </row>
    <row r="3838" spans="1:7" x14ac:dyDescent="0.35">
      <c r="A3838" s="72" t="s">
        <v>866</v>
      </c>
      <c r="B3838" s="72" t="s">
        <v>867</v>
      </c>
      <c r="C3838" s="72" t="s">
        <v>1096</v>
      </c>
      <c r="D3838" s="72">
        <f>SUMIFS('Comm_vacancy-LA_data'!E:E,'Comm_vacancy-LA_data'!$D:$D,'Comm_vacancy-inputs_1'!$C3838,'Comm_vacancy-LA_data'!$B:$B,'Comm_vacancy-inputs_1'!$B3838)</f>
        <v>3285</v>
      </c>
      <c r="E3838" s="72">
        <f>SUMIFS('Comm_vacancy-LA_data'!F:F,'Comm_vacancy-LA_data'!$D:$D,'Comm_vacancy-inputs_1'!$C3838,'Comm_vacancy-LA_data'!$B:$B,'Comm_vacancy-inputs_1'!$B3838)</f>
        <v>223</v>
      </c>
      <c r="F3838" s="132">
        <f t="shared" si="118"/>
        <v>6.7884322678843229E-2</v>
      </c>
      <c r="G3838" s="108">
        <f t="shared" si="119"/>
        <v>43647</v>
      </c>
    </row>
    <row r="3839" spans="1:7" x14ac:dyDescent="0.35">
      <c r="A3839" s="72" t="s">
        <v>866</v>
      </c>
      <c r="B3839" s="72" t="s">
        <v>867</v>
      </c>
      <c r="C3839" s="72" t="s">
        <v>1097</v>
      </c>
      <c r="D3839" s="72">
        <f>SUMIFS('Comm_vacancy-LA_data'!E:E,'Comm_vacancy-LA_data'!$D:$D,'Comm_vacancy-inputs_1'!$C3839,'Comm_vacancy-LA_data'!$B:$B,'Comm_vacancy-inputs_1'!$B3839)</f>
        <v>3285</v>
      </c>
      <c r="E3839" s="72">
        <f>SUMIFS('Comm_vacancy-LA_data'!F:F,'Comm_vacancy-LA_data'!$D:$D,'Comm_vacancy-inputs_1'!$C3839,'Comm_vacancy-LA_data'!$B:$B,'Comm_vacancy-inputs_1'!$B3839)</f>
        <v>220</v>
      </c>
      <c r="F3839" s="132">
        <f t="shared" si="118"/>
        <v>6.6971080669710803E-2</v>
      </c>
      <c r="G3839" s="108">
        <f t="shared" si="119"/>
        <v>43556</v>
      </c>
    </row>
    <row r="3840" spans="1:7" x14ac:dyDescent="0.35">
      <c r="A3840" s="72" t="s">
        <v>866</v>
      </c>
      <c r="B3840" s="72" t="s">
        <v>867</v>
      </c>
      <c r="C3840" s="72" t="s">
        <v>1098</v>
      </c>
      <c r="D3840" s="72">
        <f>SUMIFS('Comm_vacancy-LA_data'!E:E,'Comm_vacancy-LA_data'!$D:$D,'Comm_vacancy-inputs_1'!$C3840,'Comm_vacancy-LA_data'!$B:$B,'Comm_vacancy-inputs_1'!$B3840)</f>
        <v>3285</v>
      </c>
      <c r="E3840" s="72">
        <f>SUMIFS('Comm_vacancy-LA_data'!F:F,'Comm_vacancy-LA_data'!$D:$D,'Comm_vacancy-inputs_1'!$C3840,'Comm_vacancy-LA_data'!$B:$B,'Comm_vacancy-inputs_1'!$B3840)</f>
        <v>230</v>
      </c>
      <c r="F3840" s="132">
        <f t="shared" si="118"/>
        <v>7.0015220700152203E-2</v>
      </c>
      <c r="G3840" s="108">
        <f t="shared" si="119"/>
        <v>43466</v>
      </c>
    </row>
    <row r="3841" spans="1:7" x14ac:dyDescent="0.35">
      <c r="A3841" s="72" t="s">
        <v>866</v>
      </c>
      <c r="B3841" s="72" t="s">
        <v>867</v>
      </c>
      <c r="C3841" s="72" t="s">
        <v>1099</v>
      </c>
      <c r="D3841" s="72">
        <f>SUMIFS('Comm_vacancy-LA_data'!E:E,'Comm_vacancy-LA_data'!$D:$D,'Comm_vacancy-inputs_1'!$C3841,'Comm_vacancy-LA_data'!$B:$B,'Comm_vacancy-inputs_1'!$B3841)</f>
        <v>3490</v>
      </c>
      <c r="E3841" s="72">
        <f>SUMIFS('Comm_vacancy-LA_data'!F:F,'Comm_vacancy-LA_data'!$D:$D,'Comm_vacancy-inputs_1'!$C3841,'Comm_vacancy-LA_data'!$B:$B,'Comm_vacancy-inputs_1'!$B3841)</f>
        <v>406</v>
      </c>
      <c r="F3841" s="132">
        <f t="shared" si="118"/>
        <v>0.11633237822349571</v>
      </c>
      <c r="G3841" s="108">
        <f t="shared" si="119"/>
        <v>43374</v>
      </c>
    </row>
    <row r="3842" spans="1:7" x14ac:dyDescent="0.35">
      <c r="A3842" s="72" t="s">
        <v>868</v>
      </c>
      <c r="B3842" s="72" t="s">
        <v>869</v>
      </c>
      <c r="C3842" s="72" t="s">
        <v>1088</v>
      </c>
      <c r="D3842" s="72">
        <f>SUMIFS('Comm_vacancy-LA_data'!E:E,'Comm_vacancy-LA_data'!$D:$D,'Comm_vacancy-inputs_1'!$C3842,'Comm_vacancy-LA_data'!$B:$B,'Comm_vacancy-inputs_1'!$B3842)</f>
        <v>5472</v>
      </c>
      <c r="E3842" s="72">
        <f>SUMIFS('Comm_vacancy-LA_data'!F:F,'Comm_vacancy-LA_data'!$D:$D,'Comm_vacancy-inputs_1'!$C3842,'Comm_vacancy-LA_data'!$B:$B,'Comm_vacancy-inputs_1'!$B3842)</f>
        <v>259</v>
      </c>
      <c r="F3842" s="132">
        <f t="shared" si="118"/>
        <v>4.7331871345029239E-2</v>
      </c>
      <c r="G3842" s="108">
        <f t="shared" si="119"/>
        <v>44378</v>
      </c>
    </row>
    <row r="3843" spans="1:7" x14ac:dyDescent="0.35">
      <c r="A3843" s="72" t="s">
        <v>868</v>
      </c>
      <c r="B3843" s="72" t="s">
        <v>869</v>
      </c>
      <c r="C3843" s="72" t="s">
        <v>1089</v>
      </c>
      <c r="D3843" s="72">
        <f>SUMIFS('Comm_vacancy-LA_data'!E:E,'Comm_vacancy-LA_data'!$D:$D,'Comm_vacancy-inputs_1'!$C3843,'Comm_vacancy-LA_data'!$B:$B,'Comm_vacancy-inputs_1'!$B3843)</f>
        <v>5479</v>
      </c>
      <c r="E3843" s="72">
        <f>SUMIFS('Comm_vacancy-LA_data'!F:F,'Comm_vacancy-LA_data'!$D:$D,'Comm_vacancy-inputs_1'!$C3843,'Comm_vacancy-LA_data'!$B:$B,'Comm_vacancy-inputs_1'!$B3843)</f>
        <v>257</v>
      </c>
      <c r="F3843" s="132">
        <f t="shared" ref="F3843:F3906" si="120">IF(E3843&lt;&gt;0,E3843/D3843,"-")</f>
        <v>4.6906369775506482E-2</v>
      </c>
      <c r="G3843" s="108">
        <f t="shared" ref="G3843:G3906" si="121">DATE(LEFT(C3843,4),RIGHT(LEFT(C3843,7),2),1)</f>
        <v>44287</v>
      </c>
    </row>
    <row r="3844" spans="1:7" x14ac:dyDescent="0.35">
      <c r="A3844" s="72" t="s">
        <v>868</v>
      </c>
      <c r="B3844" s="72" t="s">
        <v>869</v>
      </c>
      <c r="C3844" s="72" t="s">
        <v>1090</v>
      </c>
      <c r="D3844" s="72">
        <f>SUMIFS('Comm_vacancy-LA_data'!E:E,'Comm_vacancy-LA_data'!$D:$D,'Comm_vacancy-inputs_1'!$C3844,'Comm_vacancy-LA_data'!$B:$B,'Comm_vacancy-inputs_1'!$B3844)</f>
        <v>5481</v>
      </c>
      <c r="E3844" s="72">
        <f>SUMIFS('Comm_vacancy-LA_data'!F:F,'Comm_vacancy-LA_data'!$D:$D,'Comm_vacancy-inputs_1'!$C3844,'Comm_vacancy-LA_data'!$B:$B,'Comm_vacancy-inputs_1'!$B3844)</f>
        <v>242</v>
      </c>
      <c r="F3844" s="132">
        <f t="shared" si="120"/>
        <v>4.4152526911147599E-2</v>
      </c>
      <c r="G3844" s="108">
        <f t="shared" si="121"/>
        <v>44197</v>
      </c>
    </row>
    <row r="3845" spans="1:7" x14ac:dyDescent="0.35">
      <c r="A3845" s="72" t="s">
        <v>868</v>
      </c>
      <c r="B3845" s="72" t="s">
        <v>869</v>
      </c>
      <c r="C3845" s="72" t="s">
        <v>1091</v>
      </c>
      <c r="D3845" s="72">
        <f>SUMIFS('Comm_vacancy-LA_data'!E:E,'Comm_vacancy-LA_data'!$D:$D,'Comm_vacancy-inputs_1'!$C3845,'Comm_vacancy-LA_data'!$B:$B,'Comm_vacancy-inputs_1'!$B3845)</f>
        <v>5490</v>
      </c>
      <c r="E3845" s="72">
        <f>SUMIFS('Comm_vacancy-LA_data'!F:F,'Comm_vacancy-LA_data'!$D:$D,'Comm_vacancy-inputs_1'!$C3845,'Comm_vacancy-LA_data'!$B:$B,'Comm_vacancy-inputs_1'!$B3845)</f>
        <v>238</v>
      </c>
      <c r="F3845" s="132">
        <f t="shared" si="120"/>
        <v>4.3351548269581056E-2</v>
      </c>
      <c r="G3845" s="108">
        <f t="shared" si="121"/>
        <v>44105</v>
      </c>
    </row>
    <row r="3846" spans="1:7" x14ac:dyDescent="0.35">
      <c r="A3846" s="72" t="s">
        <v>868</v>
      </c>
      <c r="B3846" s="72" t="s">
        <v>869</v>
      </c>
      <c r="C3846" s="72" t="s">
        <v>1092</v>
      </c>
      <c r="D3846" s="72">
        <f>SUMIFS('Comm_vacancy-LA_data'!E:E,'Comm_vacancy-LA_data'!$D:$D,'Comm_vacancy-inputs_1'!$C3846,'Comm_vacancy-LA_data'!$B:$B,'Comm_vacancy-inputs_1'!$B3846)</f>
        <v>5483</v>
      </c>
      <c r="E3846" s="72">
        <f>SUMIFS('Comm_vacancy-LA_data'!F:F,'Comm_vacancy-LA_data'!$D:$D,'Comm_vacancy-inputs_1'!$C3846,'Comm_vacancy-LA_data'!$B:$B,'Comm_vacancy-inputs_1'!$B3846)</f>
        <v>244</v>
      </c>
      <c r="F3846" s="132">
        <f t="shared" si="120"/>
        <v>4.4501185482400146E-2</v>
      </c>
      <c r="G3846" s="108">
        <f t="shared" si="121"/>
        <v>44013</v>
      </c>
    </row>
    <row r="3847" spans="1:7" x14ac:dyDescent="0.35">
      <c r="A3847" s="72" t="s">
        <v>868</v>
      </c>
      <c r="B3847" s="72" t="s">
        <v>869</v>
      </c>
      <c r="C3847" s="72" t="s">
        <v>1093</v>
      </c>
      <c r="D3847" s="72">
        <f>SUMIFS('Comm_vacancy-LA_data'!E:E,'Comm_vacancy-LA_data'!$D:$D,'Comm_vacancy-inputs_1'!$C3847,'Comm_vacancy-LA_data'!$B:$B,'Comm_vacancy-inputs_1'!$B3847)</f>
        <v>5419</v>
      </c>
      <c r="E3847" s="72">
        <f>SUMIFS('Comm_vacancy-LA_data'!F:F,'Comm_vacancy-LA_data'!$D:$D,'Comm_vacancy-inputs_1'!$C3847,'Comm_vacancy-LA_data'!$B:$B,'Comm_vacancy-inputs_1'!$B3847)</f>
        <v>225</v>
      </c>
      <c r="F3847" s="132">
        <f t="shared" si="120"/>
        <v>4.1520575751983764E-2</v>
      </c>
      <c r="G3847" s="108">
        <f t="shared" si="121"/>
        <v>43922</v>
      </c>
    </row>
    <row r="3848" spans="1:7" x14ac:dyDescent="0.35">
      <c r="A3848" s="72" t="s">
        <v>868</v>
      </c>
      <c r="B3848" s="72" t="s">
        <v>869</v>
      </c>
      <c r="C3848" s="72" t="s">
        <v>1094</v>
      </c>
      <c r="D3848" s="72">
        <f>SUMIFS('Comm_vacancy-LA_data'!E:E,'Comm_vacancy-LA_data'!$D:$D,'Comm_vacancy-inputs_1'!$C3848,'Comm_vacancy-LA_data'!$B:$B,'Comm_vacancy-inputs_1'!$B3848)</f>
        <v>5435</v>
      </c>
      <c r="E3848" s="72">
        <f>SUMIFS('Comm_vacancy-LA_data'!F:F,'Comm_vacancy-LA_data'!$D:$D,'Comm_vacancy-inputs_1'!$C3848,'Comm_vacancy-LA_data'!$B:$B,'Comm_vacancy-inputs_1'!$B3848)</f>
        <v>57</v>
      </c>
      <c r="F3848" s="132">
        <f t="shared" si="120"/>
        <v>1.0487580496780129E-2</v>
      </c>
      <c r="G3848" s="108">
        <f t="shared" si="121"/>
        <v>43831</v>
      </c>
    </row>
    <row r="3849" spans="1:7" x14ac:dyDescent="0.35">
      <c r="A3849" s="72" t="s">
        <v>868</v>
      </c>
      <c r="B3849" s="72" t="s">
        <v>869</v>
      </c>
      <c r="C3849" s="72" t="s">
        <v>1095</v>
      </c>
      <c r="D3849" s="72">
        <f>SUMIFS('Comm_vacancy-LA_data'!E:E,'Comm_vacancy-LA_data'!$D:$D,'Comm_vacancy-inputs_1'!$C3849,'Comm_vacancy-LA_data'!$B:$B,'Comm_vacancy-inputs_1'!$B3849)</f>
        <v>5302</v>
      </c>
      <c r="E3849" s="72">
        <f>SUMIFS('Comm_vacancy-LA_data'!F:F,'Comm_vacancy-LA_data'!$D:$D,'Comm_vacancy-inputs_1'!$C3849,'Comm_vacancy-LA_data'!$B:$B,'Comm_vacancy-inputs_1'!$B3849)</f>
        <v>54</v>
      </c>
      <c r="F3849" s="132">
        <f t="shared" si="120"/>
        <v>1.018483591097699E-2</v>
      </c>
      <c r="G3849" s="108">
        <f t="shared" si="121"/>
        <v>43739</v>
      </c>
    </row>
    <row r="3850" spans="1:7" x14ac:dyDescent="0.35">
      <c r="A3850" s="72" t="s">
        <v>868</v>
      </c>
      <c r="B3850" s="72" t="s">
        <v>869</v>
      </c>
      <c r="C3850" s="72" t="s">
        <v>1096</v>
      </c>
      <c r="D3850" s="72">
        <f>SUMIFS('Comm_vacancy-LA_data'!E:E,'Comm_vacancy-LA_data'!$D:$D,'Comm_vacancy-inputs_1'!$C3850,'Comm_vacancy-LA_data'!$B:$B,'Comm_vacancy-inputs_1'!$B3850)</f>
        <v>5299</v>
      </c>
      <c r="E3850" s="72">
        <f>SUMIFS('Comm_vacancy-LA_data'!F:F,'Comm_vacancy-LA_data'!$D:$D,'Comm_vacancy-inputs_1'!$C3850,'Comm_vacancy-LA_data'!$B:$B,'Comm_vacancy-inputs_1'!$B3850)</f>
        <v>258</v>
      </c>
      <c r="F3850" s="132">
        <f t="shared" si="120"/>
        <v>4.868843177958105E-2</v>
      </c>
      <c r="G3850" s="108">
        <f t="shared" si="121"/>
        <v>43647</v>
      </c>
    </row>
    <row r="3851" spans="1:7" x14ac:dyDescent="0.35">
      <c r="A3851" s="72" t="s">
        <v>868</v>
      </c>
      <c r="B3851" s="72" t="s">
        <v>869</v>
      </c>
      <c r="C3851" s="72" t="s">
        <v>1097</v>
      </c>
      <c r="D3851" s="72">
        <f>SUMIFS('Comm_vacancy-LA_data'!E:E,'Comm_vacancy-LA_data'!$D:$D,'Comm_vacancy-inputs_1'!$C3851,'Comm_vacancy-LA_data'!$B:$B,'Comm_vacancy-inputs_1'!$B3851)</f>
        <v>5289</v>
      </c>
      <c r="E3851" s="72">
        <f>SUMIFS('Comm_vacancy-LA_data'!F:F,'Comm_vacancy-LA_data'!$D:$D,'Comm_vacancy-inputs_1'!$C3851,'Comm_vacancy-LA_data'!$B:$B,'Comm_vacancy-inputs_1'!$B3851)</f>
        <v>218</v>
      </c>
      <c r="F3851" s="132">
        <f t="shared" si="120"/>
        <v>4.121762147854037E-2</v>
      </c>
      <c r="G3851" s="108">
        <f t="shared" si="121"/>
        <v>43556</v>
      </c>
    </row>
    <row r="3852" spans="1:7" x14ac:dyDescent="0.35">
      <c r="A3852" s="72" t="s">
        <v>868</v>
      </c>
      <c r="B3852" s="72" t="s">
        <v>869</v>
      </c>
      <c r="C3852" s="72" t="s">
        <v>1098</v>
      </c>
      <c r="D3852" s="72">
        <f>SUMIFS('Comm_vacancy-LA_data'!E:E,'Comm_vacancy-LA_data'!$D:$D,'Comm_vacancy-inputs_1'!$C3852,'Comm_vacancy-LA_data'!$B:$B,'Comm_vacancy-inputs_1'!$B3852)</f>
        <v>5164</v>
      </c>
      <c r="E3852" s="72">
        <f>SUMIFS('Comm_vacancy-LA_data'!F:F,'Comm_vacancy-LA_data'!$D:$D,'Comm_vacancy-inputs_1'!$C3852,'Comm_vacancy-LA_data'!$B:$B,'Comm_vacancy-inputs_1'!$B3852)</f>
        <v>207</v>
      </c>
      <c r="F3852" s="132">
        <f t="shared" si="120"/>
        <v>4.0085205267234698E-2</v>
      </c>
      <c r="G3852" s="108">
        <f t="shared" si="121"/>
        <v>43466</v>
      </c>
    </row>
    <row r="3853" spans="1:7" x14ac:dyDescent="0.35">
      <c r="A3853" s="72" t="s">
        <v>868</v>
      </c>
      <c r="B3853" s="72" t="s">
        <v>869</v>
      </c>
      <c r="C3853" s="72" t="s">
        <v>1099</v>
      </c>
      <c r="D3853" s="72">
        <f>SUMIFS('Comm_vacancy-LA_data'!E:E,'Comm_vacancy-LA_data'!$D:$D,'Comm_vacancy-inputs_1'!$C3853,'Comm_vacancy-LA_data'!$B:$B,'Comm_vacancy-inputs_1'!$B3853)</f>
        <v>5434</v>
      </c>
      <c r="E3853" s="72">
        <f>SUMIFS('Comm_vacancy-LA_data'!F:F,'Comm_vacancy-LA_data'!$D:$D,'Comm_vacancy-inputs_1'!$C3853,'Comm_vacancy-LA_data'!$B:$B,'Comm_vacancy-inputs_1'!$B3853)</f>
        <v>249</v>
      </c>
      <c r="F3853" s="132">
        <f t="shared" si="120"/>
        <v>4.5822598454177403E-2</v>
      </c>
      <c r="G3853" s="108">
        <f t="shared" si="121"/>
        <v>43374</v>
      </c>
    </row>
    <row r="3854" spans="1:7" x14ac:dyDescent="0.35">
      <c r="A3854" s="72" t="s">
        <v>1037</v>
      </c>
      <c r="B3854" s="72" t="s">
        <v>1038</v>
      </c>
      <c r="C3854" s="72" t="s">
        <v>1088</v>
      </c>
      <c r="D3854" s="72">
        <f>SUMIFS('Comm_vacancy-LA_data'!E:E,'Comm_vacancy-LA_data'!$D:$D,'Comm_vacancy-inputs_1'!$C3854,'Comm_vacancy-LA_data'!$B:$B,'Comm_vacancy-inputs_1'!$B3854)</f>
        <v>2350</v>
      </c>
      <c r="E3854" s="72">
        <f>SUMIFS('Comm_vacancy-LA_data'!F:F,'Comm_vacancy-LA_data'!$D:$D,'Comm_vacancy-inputs_1'!$C3854,'Comm_vacancy-LA_data'!$B:$B,'Comm_vacancy-inputs_1'!$B3854)</f>
        <v>176</v>
      </c>
      <c r="F3854" s="132">
        <f t="shared" si="120"/>
        <v>7.4893617021276601E-2</v>
      </c>
      <c r="G3854" s="108">
        <f t="shared" si="121"/>
        <v>44378</v>
      </c>
    </row>
    <row r="3855" spans="1:7" x14ac:dyDescent="0.35">
      <c r="A3855" s="72" t="s">
        <v>1037</v>
      </c>
      <c r="B3855" s="72" t="s">
        <v>1038</v>
      </c>
      <c r="C3855" s="72" t="s">
        <v>1089</v>
      </c>
      <c r="D3855" s="72">
        <f>SUMIFS('Comm_vacancy-LA_data'!E:E,'Comm_vacancy-LA_data'!$D:$D,'Comm_vacancy-inputs_1'!$C3855,'Comm_vacancy-LA_data'!$B:$B,'Comm_vacancy-inputs_1'!$B3855)</f>
        <v>2349</v>
      </c>
      <c r="E3855" s="72">
        <f>SUMIFS('Comm_vacancy-LA_data'!F:F,'Comm_vacancy-LA_data'!$D:$D,'Comm_vacancy-inputs_1'!$C3855,'Comm_vacancy-LA_data'!$B:$B,'Comm_vacancy-inputs_1'!$B3855)</f>
        <v>175</v>
      </c>
      <c r="F3855" s="132">
        <f t="shared" si="120"/>
        <v>7.4499787143465307E-2</v>
      </c>
      <c r="G3855" s="108">
        <f t="shared" si="121"/>
        <v>44287</v>
      </c>
    </row>
    <row r="3856" spans="1:7" x14ac:dyDescent="0.35">
      <c r="A3856" s="72" t="s">
        <v>1037</v>
      </c>
      <c r="B3856" s="72" t="s">
        <v>1038</v>
      </c>
      <c r="C3856" s="72" t="s">
        <v>1090</v>
      </c>
      <c r="D3856" s="72">
        <f>SUMIFS('Comm_vacancy-LA_data'!E:E,'Comm_vacancy-LA_data'!$D:$D,'Comm_vacancy-inputs_1'!$C3856,'Comm_vacancy-LA_data'!$B:$B,'Comm_vacancy-inputs_1'!$B3856)</f>
        <v>2352</v>
      </c>
      <c r="E3856" s="72">
        <f>SUMIFS('Comm_vacancy-LA_data'!F:F,'Comm_vacancy-LA_data'!$D:$D,'Comm_vacancy-inputs_1'!$C3856,'Comm_vacancy-LA_data'!$B:$B,'Comm_vacancy-inputs_1'!$B3856)</f>
        <v>174</v>
      </c>
      <c r="F3856" s="132">
        <f t="shared" si="120"/>
        <v>7.3979591836734693E-2</v>
      </c>
      <c r="G3856" s="108">
        <f t="shared" si="121"/>
        <v>44197</v>
      </c>
    </row>
    <row r="3857" spans="1:7" x14ac:dyDescent="0.35">
      <c r="A3857" s="72" t="s">
        <v>1037</v>
      </c>
      <c r="B3857" s="72" t="s">
        <v>1038</v>
      </c>
      <c r="C3857" s="72" t="s">
        <v>1091</v>
      </c>
      <c r="D3857" s="72">
        <f>SUMIFS('Comm_vacancy-LA_data'!E:E,'Comm_vacancy-LA_data'!$D:$D,'Comm_vacancy-inputs_1'!$C3857,'Comm_vacancy-LA_data'!$B:$B,'Comm_vacancy-inputs_1'!$B3857)</f>
        <v>2343</v>
      </c>
      <c r="E3857" s="72">
        <f>SUMIFS('Comm_vacancy-LA_data'!F:F,'Comm_vacancy-LA_data'!$D:$D,'Comm_vacancy-inputs_1'!$C3857,'Comm_vacancy-LA_data'!$B:$B,'Comm_vacancy-inputs_1'!$B3857)</f>
        <v>176</v>
      </c>
      <c r="F3857" s="132">
        <f t="shared" si="120"/>
        <v>7.5117370892018781E-2</v>
      </c>
      <c r="G3857" s="108">
        <f t="shared" si="121"/>
        <v>44105</v>
      </c>
    </row>
    <row r="3858" spans="1:7" x14ac:dyDescent="0.35">
      <c r="A3858" s="72" t="s">
        <v>1037</v>
      </c>
      <c r="B3858" s="72" t="s">
        <v>1038</v>
      </c>
      <c r="C3858" s="72" t="s">
        <v>1092</v>
      </c>
      <c r="D3858" s="72">
        <f>SUMIFS('Comm_vacancy-LA_data'!E:E,'Comm_vacancy-LA_data'!$D:$D,'Comm_vacancy-inputs_1'!$C3858,'Comm_vacancy-LA_data'!$B:$B,'Comm_vacancy-inputs_1'!$B3858)</f>
        <v>2352</v>
      </c>
      <c r="E3858" s="72">
        <f>SUMIFS('Comm_vacancy-LA_data'!F:F,'Comm_vacancy-LA_data'!$D:$D,'Comm_vacancy-inputs_1'!$C3858,'Comm_vacancy-LA_data'!$B:$B,'Comm_vacancy-inputs_1'!$B3858)</f>
        <v>178</v>
      </c>
      <c r="F3858" s="132">
        <f t="shared" si="120"/>
        <v>7.5680272108843538E-2</v>
      </c>
      <c r="G3858" s="108">
        <f t="shared" si="121"/>
        <v>44013</v>
      </c>
    </row>
    <row r="3859" spans="1:7" x14ac:dyDescent="0.35">
      <c r="A3859" s="72" t="s">
        <v>1037</v>
      </c>
      <c r="B3859" s="72" t="s">
        <v>1038</v>
      </c>
      <c r="C3859" s="72" t="s">
        <v>1093</v>
      </c>
      <c r="D3859" s="72">
        <f>SUMIFS('Comm_vacancy-LA_data'!E:E,'Comm_vacancy-LA_data'!$D:$D,'Comm_vacancy-inputs_1'!$C3859,'Comm_vacancy-LA_data'!$B:$B,'Comm_vacancy-inputs_1'!$B3859)</f>
        <v>2348</v>
      </c>
      <c r="E3859" s="72">
        <f>SUMIFS('Comm_vacancy-LA_data'!F:F,'Comm_vacancy-LA_data'!$D:$D,'Comm_vacancy-inputs_1'!$C3859,'Comm_vacancy-LA_data'!$B:$B,'Comm_vacancy-inputs_1'!$B3859)</f>
        <v>177</v>
      </c>
      <c r="F3859" s="132">
        <f t="shared" si="120"/>
        <v>7.538330494037479E-2</v>
      </c>
      <c r="G3859" s="108">
        <f t="shared" si="121"/>
        <v>43922</v>
      </c>
    </row>
    <row r="3860" spans="1:7" x14ac:dyDescent="0.35">
      <c r="A3860" s="72" t="s">
        <v>1037</v>
      </c>
      <c r="B3860" s="72" t="s">
        <v>1038</v>
      </c>
      <c r="C3860" s="72" t="s">
        <v>1094</v>
      </c>
      <c r="D3860" s="72">
        <f>SUMIFS('Comm_vacancy-LA_data'!E:E,'Comm_vacancy-LA_data'!$D:$D,'Comm_vacancy-inputs_1'!$C3860,'Comm_vacancy-LA_data'!$B:$B,'Comm_vacancy-inputs_1'!$B3860)</f>
        <v>2351</v>
      </c>
      <c r="E3860" s="72">
        <f>SUMIFS('Comm_vacancy-LA_data'!F:F,'Comm_vacancy-LA_data'!$D:$D,'Comm_vacancy-inputs_1'!$C3860,'Comm_vacancy-LA_data'!$B:$B,'Comm_vacancy-inputs_1'!$B3860)</f>
        <v>189</v>
      </c>
      <c r="F3860" s="132">
        <f t="shared" si="120"/>
        <v>8.0391322841344107E-2</v>
      </c>
      <c r="G3860" s="108">
        <f t="shared" si="121"/>
        <v>43831</v>
      </c>
    </row>
    <row r="3861" spans="1:7" x14ac:dyDescent="0.35">
      <c r="A3861" s="72" t="s">
        <v>1037</v>
      </c>
      <c r="B3861" s="72" t="s">
        <v>1038</v>
      </c>
      <c r="C3861" s="72" t="s">
        <v>1095</v>
      </c>
      <c r="D3861" s="72">
        <f>SUMIFS('Comm_vacancy-LA_data'!E:E,'Comm_vacancy-LA_data'!$D:$D,'Comm_vacancy-inputs_1'!$C3861,'Comm_vacancy-LA_data'!$B:$B,'Comm_vacancy-inputs_1'!$B3861)</f>
        <v>2340</v>
      </c>
      <c r="E3861" s="72">
        <f>SUMIFS('Comm_vacancy-LA_data'!F:F,'Comm_vacancy-LA_data'!$D:$D,'Comm_vacancy-inputs_1'!$C3861,'Comm_vacancy-LA_data'!$B:$B,'Comm_vacancy-inputs_1'!$B3861)</f>
        <v>180</v>
      </c>
      <c r="F3861" s="132">
        <f t="shared" si="120"/>
        <v>7.6923076923076927E-2</v>
      </c>
      <c r="G3861" s="108">
        <f t="shared" si="121"/>
        <v>43739</v>
      </c>
    </row>
    <row r="3862" spans="1:7" x14ac:dyDescent="0.35">
      <c r="A3862" s="72" t="s">
        <v>1037</v>
      </c>
      <c r="B3862" s="72" t="s">
        <v>1038</v>
      </c>
      <c r="C3862" s="72" t="s">
        <v>1096</v>
      </c>
      <c r="D3862" s="72">
        <f>SUMIFS('Comm_vacancy-LA_data'!E:E,'Comm_vacancy-LA_data'!$D:$D,'Comm_vacancy-inputs_1'!$C3862,'Comm_vacancy-LA_data'!$B:$B,'Comm_vacancy-inputs_1'!$B3862)</f>
        <v>2341</v>
      </c>
      <c r="E3862" s="72">
        <f>SUMIFS('Comm_vacancy-LA_data'!F:F,'Comm_vacancy-LA_data'!$D:$D,'Comm_vacancy-inputs_1'!$C3862,'Comm_vacancy-LA_data'!$B:$B,'Comm_vacancy-inputs_1'!$B3862)</f>
        <v>180</v>
      </c>
      <c r="F3862" s="132">
        <f t="shared" si="120"/>
        <v>7.6890217855617254E-2</v>
      </c>
      <c r="G3862" s="108">
        <f t="shared" si="121"/>
        <v>43647</v>
      </c>
    </row>
    <row r="3863" spans="1:7" x14ac:dyDescent="0.35">
      <c r="A3863" s="72" t="s">
        <v>1037</v>
      </c>
      <c r="B3863" s="72" t="s">
        <v>1038</v>
      </c>
      <c r="C3863" s="72" t="s">
        <v>1097</v>
      </c>
      <c r="D3863" s="72">
        <f>SUMIFS('Comm_vacancy-LA_data'!E:E,'Comm_vacancy-LA_data'!$D:$D,'Comm_vacancy-inputs_1'!$C3863,'Comm_vacancy-LA_data'!$B:$B,'Comm_vacancy-inputs_1'!$B3863)</f>
        <v>2341</v>
      </c>
      <c r="E3863" s="72">
        <f>SUMIFS('Comm_vacancy-LA_data'!F:F,'Comm_vacancy-LA_data'!$D:$D,'Comm_vacancy-inputs_1'!$C3863,'Comm_vacancy-LA_data'!$B:$B,'Comm_vacancy-inputs_1'!$B3863)</f>
        <v>161</v>
      </c>
      <c r="F3863" s="132">
        <f t="shared" si="120"/>
        <v>6.8774028193079886E-2</v>
      </c>
      <c r="G3863" s="108">
        <f t="shared" si="121"/>
        <v>43556</v>
      </c>
    </row>
    <row r="3864" spans="1:7" x14ac:dyDescent="0.35">
      <c r="A3864" s="72" t="s">
        <v>1037</v>
      </c>
      <c r="B3864" s="72" t="s">
        <v>1038</v>
      </c>
      <c r="C3864" s="72" t="s">
        <v>1098</v>
      </c>
      <c r="D3864" s="72">
        <f>SUMIFS('Comm_vacancy-LA_data'!E:E,'Comm_vacancy-LA_data'!$D:$D,'Comm_vacancy-inputs_1'!$C3864,'Comm_vacancy-LA_data'!$B:$B,'Comm_vacancy-inputs_1'!$B3864)</f>
        <v>2312</v>
      </c>
      <c r="E3864" s="72">
        <f>SUMIFS('Comm_vacancy-LA_data'!F:F,'Comm_vacancy-LA_data'!$D:$D,'Comm_vacancy-inputs_1'!$C3864,'Comm_vacancy-LA_data'!$B:$B,'Comm_vacancy-inputs_1'!$B3864)</f>
        <v>159</v>
      </c>
      <c r="F3864" s="132">
        <f t="shared" si="120"/>
        <v>6.8771626297577854E-2</v>
      </c>
      <c r="G3864" s="108">
        <f t="shared" si="121"/>
        <v>43466</v>
      </c>
    </row>
    <row r="3865" spans="1:7" x14ac:dyDescent="0.35">
      <c r="A3865" s="72" t="s">
        <v>1037</v>
      </c>
      <c r="B3865" s="72" t="s">
        <v>1038</v>
      </c>
      <c r="C3865" s="72" t="s">
        <v>1099</v>
      </c>
      <c r="D3865" s="72">
        <f>SUMIFS('Comm_vacancy-LA_data'!E:E,'Comm_vacancy-LA_data'!$D:$D,'Comm_vacancy-inputs_1'!$C3865,'Comm_vacancy-LA_data'!$B:$B,'Comm_vacancy-inputs_1'!$B3865)</f>
        <v>2385</v>
      </c>
      <c r="E3865" s="72">
        <f>SUMIFS('Comm_vacancy-LA_data'!F:F,'Comm_vacancy-LA_data'!$D:$D,'Comm_vacancy-inputs_1'!$C3865,'Comm_vacancy-LA_data'!$B:$B,'Comm_vacancy-inputs_1'!$B3865)</f>
        <v>183</v>
      </c>
      <c r="F3865" s="132">
        <f t="shared" si="120"/>
        <v>7.672955974842767E-2</v>
      </c>
      <c r="G3865" s="108">
        <f t="shared" si="121"/>
        <v>43374</v>
      </c>
    </row>
    <row r="3866" spans="1:7" x14ac:dyDescent="0.35">
      <c r="A3866" s="72" t="s">
        <v>870</v>
      </c>
      <c r="B3866" s="72" t="s">
        <v>871</v>
      </c>
      <c r="C3866" s="72" t="s">
        <v>1088</v>
      </c>
      <c r="D3866" s="72">
        <f>SUMIFS('Comm_vacancy-LA_data'!E:E,'Comm_vacancy-LA_data'!$D:$D,'Comm_vacancy-inputs_1'!$C3866,'Comm_vacancy-LA_data'!$B:$B,'Comm_vacancy-inputs_1'!$B3866)</f>
        <v>2460</v>
      </c>
      <c r="E3866" s="72">
        <f>SUMIFS('Comm_vacancy-LA_data'!F:F,'Comm_vacancy-LA_data'!$D:$D,'Comm_vacancy-inputs_1'!$C3866,'Comm_vacancy-LA_data'!$B:$B,'Comm_vacancy-inputs_1'!$B3866)</f>
        <v>103</v>
      </c>
      <c r="F3866" s="132">
        <f t="shared" si="120"/>
        <v>4.1869918699186992E-2</v>
      </c>
      <c r="G3866" s="108">
        <f t="shared" si="121"/>
        <v>44378</v>
      </c>
    </row>
    <row r="3867" spans="1:7" x14ac:dyDescent="0.35">
      <c r="A3867" s="72" t="s">
        <v>870</v>
      </c>
      <c r="B3867" s="72" t="s">
        <v>871</v>
      </c>
      <c r="C3867" s="72" t="s">
        <v>1089</v>
      </c>
      <c r="D3867" s="72">
        <f>SUMIFS('Comm_vacancy-LA_data'!E:E,'Comm_vacancy-LA_data'!$D:$D,'Comm_vacancy-inputs_1'!$C3867,'Comm_vacancy-LA_data'!$B:$B,'Comm_vacancy-inputs_1'!$B3867)</f>
        <v>2457</v>
      </c>
      <c r="E3867" s="72">
        <f>SUMIFS('Comm_vacancy-LA_data'!F:F,'Comm_vacancy-LA_data'!$D:$D,'Comm_vacancy-inputs_1'!$C3867,'Comm_vacancy-LA_data'!$B:$B,'Comm_vacancy-inputs_1'!$B3867)</f>
        <v>169</v>
      </c>
      <c r="F3867" s="132">
        <f t="shared" si="120"/>
        <v>6.8783068783068779E-2</v>
      </c>
      <c r="G3867" s="108">
        <f t="shared" si="121"/>
        <v>44287</v>
      </c>
    </row>
    <row r="3868" spans="1:7" x14ac:dyDescent="0.35">
      <c r="A3868" s="72" t="s">
        <v>870</v>
      </c>
      <c r="B3868" s="72" t="s">
        <v>871</v>
      </c>
      <c r="C3868" s="72" t="s">
        <v>1090</v>
      </c>
      <c r="D3868" s="72">
        <f>SUMIFS('Comm_vacancy-LA_data'!E:E,'Comm_vacancy-LA_data'!$D:$D,'Comm_vacancy-inputs_1'!$C3868,'Comm_vacancy-LA_data'!$B:$B,'Comm_vacancy-inputs_1'!$B3868)</f>
        <v>2477</v>
      </c>
      <c r="E3868" s="72">
        <f>SUMIFS('Comm_vacancy-LA_data'!F:F,'Comm_vacancy-LA_data'!$D:$D,'Comm_vacancy-inputs_1'!$C3868,'Comm_vacancy-LA_data'!$B:$B,'Comm_vacancy-inputs_1'!$B3868)</f>
        <v>170</v>
      </c>
      <c r="F3868" s="132">
        <f t="shared" si="120"/>
        <v>6.8631408962454579E-2</v>
      </c>
      <c r="G3868" s="108">
        <f t="shared" si="121"/>
        <v>44197</v>
      </c>
    </row>
    <row r="3869" spans="1:7" x14ac:dyDescent="0.35">
      <c r="A3869" s="72" t="s">
        <v>870</v>
      </c>
      <c r="B3869" s="72" t="s">
        <v>871</v>
      </c>
      <c r="C3869" s="72" t="s">
        <v>1091</v>
      </c>
      <c r="D3869" s="72">
        <f>SUMIFS('Comm_vacancy-LA_data'!E:E,'Comm_vacancy-LA_data'!$D:$D,'Comm_vacancy-inputs_1'!$C3869,'Comm_vacancy-LA_data'!$B:$B,'Comm_vacancy-inputs_1'!$B3869)</f>
        <v>2471</v>
      </c>
      <c r="E3869" s="72">
        <f>SUMIFS('Comm_vacancy-LA_data'!F:F,'Comm_vacancy-LA_data'!$D:$D,'Comm_vacancy-inputs_1'!$C3869,'Comm_vacancy-LA_data'!$B:$B,'Comm_vacancy-inputs_1'!$B3869)</f>
        <v>170</v>
      </c>
      <c r="F3869" s="132">
        <f t="shared" si="120"/>
        <v>6.8798057466612703E-2</v>
      </c>
      <c r="G3869" s="108">
        <f t="shared" si="121"/>
        <v>44105</v>
      </c>
    </row>
    <row r="3870" spans="1:7" x14ac:dyDescent="0.35">
      <c r="A3870" s="72" t="s">
        <v>870</v>
      </c>
      <c r="B3870" s="72" t="s">
        <v>871</v>
      </c>
      <c r="C3870" s="72" t="s">
        <v>1092</v>
      </c>
      <c r="D3870" s="72">
        <f>SUMIFS('Comm_vacancy-LA_data'!E:E,'Comm_vacancy-LA_data'!$D:$D,'Comm_vacancy-inputs_1'!$C3870,'Comm_vacancy-LA_data'!$B:$B,'Comm_vacancy-inputs_1'!$B3870)</f>
        <v>2481</v>
      </c>
      <c r="E3870" s="72">
        <f>SUMIFS('Comm_vacancy-LA_data'!F:F,'Comm_vacancy-LA_data'!$D:$D,'Comm_vacancy-inputs_1'!$C3870,'Comm_vacancy-LA_data'!$B:$B,'Comm_vacancy-inputs_1'!$B3870)</f>
        <v>175</v>
      </c>
      <c r="F3870" s="132">
        <f t="shared" si="120"/>
        <v>7.0536074163643686E-2</v>
      </c>
      <c r="G3870" s="108">
        <f t="shared" si="121"/>
        <v>44013</v>
      </c>
    </row>
    <row r="3871" spans="1:7" x14ac:dyDescent="0.35">
      <c r="A3871" s="72" t="s">
        <v>870</v>
      </c>
      <c r="B3871" s="72" t="s">
        <v>871</v>
      </c>
      <c r="C3871" s="72" t="s">
        <v>1093</v>
      </c>
      <c r="D3871" s="72">
        <f>SUMIFS('Comm_vacancy-LA_data'!E:E,'Comm_vacancy-LA_data'!$D:$D,'Comm_vacancy-inputs_1'!$C3871,'Comm_vacancy-LA_data'!$B:$B,'Comm_vacancy-inputs_1'!$B3871)</f>
        <v>2475</v>
      </c>
      <c r="E3871" s="72">
        <f>SUMIFS('Comm_vacancy-LA_data'!F:F,'Comm_vacancy-LA_data'!$D:$D,'Comm_vacancy-inputs_1'!$C3871,'Comm_vacancy-LA_data'!$B:$B,'Comm_vacancy-inputs_1'!$B3871)</f>
        <v>171</v>
      </c>
      <c r="F3871" s="132">
        <f t="shared" si="120"/>
        <v>6.9090909090909092E-2</v>
      </c>
      <c r="G3871" s="108">
        <f t="shared" si="121"/>
        <v>43922</v>
      </c>
    </row>
    <row r="3872" spans="1:7" x14ac:dyDescent="0.35">
      <c r="A3872" s="72" t="s">
        <v>870</v>
      </c>
      <c r="B3872" s="72" t="s">
        <v>871</v>
      </c>
      <c r="C3872" s="72" t="s">
        <v>1094</v>
      </c>
      <c r="D3872" s="72">
        <f>SUMIFS('Comm_vacancy-LA_data'!E:E,'Comm_vacancy-LA_data'!$D:$D,'Comm_vacancy-inputs_1'!$C3872,'Comm_vacancy-LA_data'!$B:$B,'Comm_vacancy-inputs_1'!$B3872)</f>
        <v>2463</v>
      </c>
      <c r="E3872" s="72">
        <f>SUMIFS('Comm_vacancy-LA_data'!F:F,'Comm_vacancy-LA_data'!$D:$D,'Comm_vacancy-inputs_1'!$C3872,'Comm_vacancy-LA_data'!$B:$B,'Comm_vacancy-inputs_1'!$B3872)</f>
        <v>156</v>
      </c>
      <c r="F3872" s="132">
        <f t="shared" si="120"/>
        <v>6.3337393422655291E-2</v>
      </c>
      <c r="G3872" s="108">
        <f t="shared" si="121"/>
        <v>43831</v>
      </c>
    </row>
    <row r="3873" spans="1:7" x14ac:dyDescent="0.35">
      <c r="A3873" s="72" t="s">
        <v>870</v>
      </c>
      <c r="B3873" s="72" t="s">
        <v>871</v>
      </c>
      <c r="C3873" s="72" t="s">
        <v>1095</v>
      </c>
      <c r="D3873" s="72">
        <f>SUMIFS('Comm_vacancy-LA_data'!E:E,'Comm_vacancy-LA_data'!$D:$D,'Comm_vacancy-inputs_1'!$C3873,'Comm_vacancy-LA_data'!$B:$B,'Comm_vacancy-inputs_1'!$B3873)</f>
        <v>2459</v>
      </c>
      <c r="E3873" s="72">
        <f>SUMIFS('Comm_vacancy-LA_data'!F:F,'Comm_vacancy-LA_data'!$D:$D,'Comm_vacancy-inputs_1'!$C3873,'Comm_vacancy-LA_data'!$B:$B,'Comm_vacancy-inputs_1'!$B3873)</f>
        <v>152</v>
      </c>
      <c r="F3873" s="132">
        <f t="shared" si="120"/>
        <v>6.18137454249695E-2</v>
      </c>
      <c r="G3873" s="108">
        <f t="shared" si="121"/>
        <v>43739</v>
      </c>
    </row>
    <row r="3874" spans="1:7" x14ac:dyDescent="0.35">
      <c r="A3874" s="72" t="s">
        <v>870</v>
      </c>
      <c r="B3874" s="72" t="s">
        <v>871</v>
      </c>
      <c r="C3874" s="72" t="s">
        <v>1096</v>
      </c>
      <c r="D3874" s="72">
        <f>SUMIFS('Comm_vacancy-LA_data'!E:E,'Comm_vacancy-LA_data'!$D:$D,'Comm_vacancy-inputs_1'!$C3874,'Comm_vacancy-LA_data'!$B:$B,'Comm_vacancy-inputs_1'!$B3874)</f>
        <v>2448</v>
      </c>
      <c r="E3874" s="72">
        <f>SUMIFS('Comm_vacancy-LA_data'!F:F,'Comm_vacancy-LA_data'!$D:$D,'Comm_vacancy-inputs_1'!$C3874,'Comm_vacancy-LA_data'!$B:$B,'Comm_vacancy-inputs_1'!$B3874)</f>
        <v>167</v>
      </c>
      <c r="F3874" s="132">
        <f t="shared" si="120"/>
        <v>6.8218954248366007E-2</v>
      </c>
      <c r="G3874" s="108">
        <f t="shared" si="121"/>
        <v>43647</v>
      </c>
    </row>
    <row r="3875" spans="1:7" x14ac:dyDescent="0.35">
      <c r="A3875" s="72" t="s">
        <v>870</v>
      </c>
      <c r="B3875" s="72" t="s">
        <v>871</v>
      </c>
      <c r="C3875" s="72" t="s">
        <v>1097</v>
      </c>
      <c r="D3875" s="72">
        <f>SUMIFS('Comm_vacancy-LA_data'!E:E,'Comm_vacancy-LA_data'!$D:$D,'Comm_vacancy-inputs_1'!$C3875,'Comm_vacancy-LA_data'!$B:$B,'Comm_vacancy-inputs_1'!$B3875)</f>
        <v>2457</v>
      </c>
      <c r="E3875" s="72">
        <f>SUMIFS('Comm_vacancy-LA_data'!F:F,'Comm_vacancy-LA_data'!$D:$D,'Comm_vacancy-inputs_1'!$C3875,'Comm_vacancy-LA_data'!$B:$B,'Comm_vacancy-inputs_1'!$B3875)</f>
        <v>149</v>
      </c>
      <c r="F3875" s="132">
        <f t="shared" si="120"/>
        <v>6.0643060643060645E-2</v>
      </c>
      <c r="G3875" s="108">
        <f t="shared" si="121"/>
        <v>43556</v>
      </c>
    </row>
    <row r="3876" spans="1:7" x14ac:dyDescent="0.35">
      <c r="A3876" s="72" t="s">
        <v>870</v>
      </c>
      <c r="B3876" s="72" t="s">
        <v>871</v>
      </c>
      <c r="C3876" s="72" t="s">
        <v>1098</v>
      </c>
      <c r="D3876" s="72">
        <f>SUMIFS('Comm_vacancy-LA_data'!E:E,'Comm_vacancy-LA_data'!$D:$D,'Comm_vacancy-inputs_1'!$C3876,'Comm_vacancy-LA_data'!$B:$B,'Comm_vacancy-inputs_1'!$B3876)</f>
        <v>2439</v>
      </c>
      <c r="E3876" s="72">
        <f>SUMIFS('Comm_vacancy-LA_data'!F:F,'Comm_vacancy-LA_data'!$D:$D,'Comm_vacancy-inputs_1'!$C3876,'Comm_vacancy-LA_data'!$B:$B,'Comm_vacancy-inputs_1'!$B3876)</f>
        <v>125</v>
      </c>
      <c r="F3876" s="132">
        <f t="shared" si="120"/>
        <v>5.1250512505125051E-2</v>
      </c>
      <c r="G3876" s="108">
        <f t="shared" si="121"/>
        <v>43466</v>
      </c>
    </row>
    <row r="3877" spans="1:7" x14ac:dyDescent="0.35">
      <c r="A3877" s="72" t="s">
        <v>870</v>
      </c>
      <c r="B3877" s="72" t="s">
        <v>871</v>
      </c>
      <c r="C3877" s="72" t="s">
        <v>1099</v>
      </c>
      <c r="D3877" s="72">
        <f>SUMIFS('Comm_vacancy-LA_data'!E:E,'Comm_vacancy-LA_data'!$D:$D,'Comm_vacancy-inputs_1'!$C3877,'Comm_vacancy-LA_data'!$B:$B,'Comm_vacancy-inputs_1'!$B3877)</f>
        <v>2572</v>
      </c>
      <c r="E3877" s="72">
        <f>SUMIFS('Comm_vacancy-LA_data'!F:F,'Comm_vacancy-LA_data'!$D:$D,'Comm_vacancy-inputs_1'!$C3877,'Comm_vacancy-LA_data'!$B:$B,'Comm_vacancy-inputs_1'!$B3877)</f>
        <v>156</v>
      </c>
      <c r="F3877" s="132">
        <f t="shared" si="120"/>
        <v>6.0653188180404355E-2</v>
      </c>
      <c r="G3877" s="108">
        <f t="shared" si="121"/>
        <v>43374</v>
      </c>
    </row>
    <row r="3878" spans="1:7" x14ac:dyDescent="0.35">
      <c r="A3878" s="72" t="s">
        <v>872</v>
      </c>
      <c r="B3878" s="72" t="s">
        <v>873</v>
      </c>
      <c r="C3878" s="72" t="s">
        <v>1088</v>
      </c>
      <c r="D3878" s="72">
        <f>SUMIFS('Comm_vacancy-LA_data'!E:E,'Comm_vacancy-LA_data'!$D:$D,'Comm_vacancy-inputs_1'!$C3878,'Comm_vacancy-LA_data'!$B:$B,'Comm_vacancy-inputs_1'!$B3878)</f>
        <v>4715</v>
      </c>
      <c r="E3878" s="72">
        <f>SUMIFS('Comm_vacancy-LA_data'!F:F,'Comm_vacancy-LA_data'!$D:$D,'Comm_vacancy-inputs_1'!$C3878,'Comm_vacancy-LA_data'!$B:$B,'Comm_vacancy-inputs_1'!$B3878)</f>
        <v>176</v>
      </c>
      <c r="F3878" s="132">
        <f t="shared" si="120"/>
        <v>3.7327677624602332E-2</v>
      </c>
      <c r="G3878" s="108">
        <f t="shared" si="121"/>
        <v>44378</v>
      </c>
    </row>
    <row r="3879" spans="1:7" x14ac:dyDescent="0.35">
      <c r="A3879" s="72" t="s">
        <v>872</v>
      </c>
      <c r="B3879" s="72" t="s">
        <v>873</v>
      </c>
      <c r="C3879" s="72" t="s">
        <v>1089</v>
      </c>
      <c r="D3879" s="72">
        <f>SUMIFS('Comm_vacancy-LA_data'!E:E,'Comm_vacancy-LA_data'!$D:$D,'Comm_vacancy-inputs_1'!$C3879,'Comm_vacancy-LA_data'!$B:$B,'Comm_vacancy-inputs_1'!$B3879)</f>
        <v>4691</v>
      </c>
      <c r="E3879" s="72">
        <f>SUMIFS('Comm_vacancy-LA_data'!F:F,'Comm_vacancy-LA_data'!$D:$D,'Comm_vacancy-inputs_1'!$C3879,'Comm_vacancy-LA_data'!$B:$B,'Comm_vacancy-inputs_1'!$B3879)</f>
        <v>175</v>
      </c>
      <c r="F3879" s="132">
        <f t="shared" si="120"/>
        <v>3.7305478575996587E-2</v>
      </c>
      <c r="G3879" s="108">
        <f t="shared" si="121"/>
        <v>44287</v>
      </c>
    </row>
    <row r="3880" spans="1:7" x14ac:dyDescent="0.35">
      <c r="A3880" s="72" t="s">
        <v>872</v>
      </c>
      <c r="B3880" s="72" t="s">
        <v>873</v>
      </c>
      <c r="C3880" s="72" t="s">
        <v>1090</v>
      </c>
      <c r="D3880" s="72">
        <f>SUMIFS('Comm_vacancy-LA_data'!E:E,'Comm_vacancy-LA_data'!$D:$D,'Comm_vacancy-inputs_1'!$C3880,'Comm_vacancy-LA_data'!$B:$B,'Comm_vacancy-inputs_1'!$B3880)</f>
        <v>4697</v>
      </c>
      <c r="E3880" s="72">
        <f>SUMIFS('Comm_vacancy-LA_data'!F:F,'Comm_vacancy-LA_data'!$D:$D,'Comm_vacancy-inputs_1'!$C3880,'Comm_vacancy-LA_data'!$B:$B,'Comm_vacancy-inputs_1'!$B3880)</f>
        <v>181</v>
      </c>
      <c r="F3880" s="132">
        <f t="shared" si="120"/>
        <v>3.8535235256546729E-2</v>
      </c>
      <c r="G3880" s="108">
        <f t="shared" si="121"/>
        <v>44197</v>
      </c>
    </row>
    <row r="3881" spans="1:7" x14ac:dyDescent="0.35">
      <c r="A3881" s="72" t="s">
        <v>872</v>
      </c>
      <c r="B3881" s="72" t="s">
        <v>873</v>
      </c>
      <c r="C3881" s="72" t="s">
        <v>1091</v>
      </c>
      <c r="D3881" s="72">
        <f>SUMIFS('Comm_vacancy-LA_data'!E:E,'Comm_vacancy-LA_data'!$D:$D,'Comm_vacancy-inputs_1'!$C3881,'Comm_vacancy-LA_data'!$B:$B,'Comm_vacancy-inputs_1'!$B3881)</f>
        <v>4672</v>
      </c>
      <c r="E3881" s="72">
        <f>SUMIFS('Comm_vacancy-LA_data'!F:F,'Comm_vacancy-LA_data'!$D:$D,'Comm_vacancy-inputs_1'!$C3881,'Comm_vacancy-LA_data'!$B:$B,'Comm_vacancy-inputs_1'!$B3881)</f>
        <v>189</v>
      </c>
      <c r="F3881" s="132">
        <f t="shared" si="120"/>
        <v>4.0453767123287673E-2</v>
      </c>
      <c r="G3881" s="108">
        <f t="shared" si="121"/>
        <v>44105</v>
      </c>
    </row>
    <row r="3882" spans="1:7" x14ac:dyDescent="0.35">
      <c r="A3882" s="72" t="s">
        <v>872</v>
      </c>
      <c r="B3882" s="72" t="s">
        <v>873</v>
      </c>
      <c r="C3882" s="72" t="s">
        <v>1092</v>
      </c>
      <c r="D3882" s="72">
        <f>SUMIFS('Comm_vacancy-LA_data'!E:E,'Comm_vacancy-LA_data'!$D:$D,'Comm_vacancy-inputs_1'!$C3882,'Comm_vacancy-LA_data'!$B:$B,'Comm_vacancy-inputs_1'!$B3882)</f>
        <v>4653</v>
      </c>
      <c r="E3882" s="72">
        <f>SUMIFS('Comm_vacancy-LA_data'!F:F,'Comm_vacancy-LA_data'!$D:$D,'Comm_vacancy-inputs_1'!$C3882,'Comm_vacancy-LA_data'!$B:$B,'Comm_vacancy-inputs_1'!$B3882)</f>
        <v>188</v>
      </c>
      <c r="F3882" s="132">
        <f t="shared" si="120"/>
        <v>4.0404040404040407E-2</v>
      </c>
      <c r="G3882" s="108">
        <f t="shared" si="121"/>
        <v>44013</v>
      </c>
    </row>
    <row r="3883" spans="1:7" x14ac:dyDescent="0.35">
      <c r="A3883" s="72" t="s">
        <v>872</v>
      </c>
      <c r="B3883" s="72" t="s">
        <v>873</v>
      </c>
      <c r="C3883" s="72" t="s">
        <v>1093</v>
      </c>
      <c r="D3883" s="72">
        <f>SUMIFS('Comm_vacancy-LA_data'!E:E,'Comm_vacancy-LA_data'!$D:$D,'Comm_vacancy-inputs_1'!$C3883,'Comm_vacancy-LA_data'!$B:$B,'Comm_vacancy-inputs_1'!$B3883)</f>
        <v>4674</v>
      </c>
      <c r="E3883" s="72">
        <f>SUMIFS('Comm_vacancy-LA_data'!F:F,'Comm_vacancy-LA_data'!$D:$D,'Comm_vacancy-inputs_1'!$C3883,'Comm_vacancy-LA_data'!$B:$B,'Comm_vacancy-inputs_1'!$B3883)</f>
        <v>184</v>
      </c>
      <c r="F3883" s="132">
        <f t="shared" si="120"/>
        <v>3.9366709456568248E-2</v>
      </c>
      <c r="G3883" s="108">
        <f t="shared" si="121"/>
        <v>43922</v>
      </c>
    </row>
    <row r="3884" spans="1:7" x14ac:dyDescent="0.35">
      <c r="A3884" s="72" t="s">
        <v>872</v>
      </c>
      <c r="B3884" s="72" t="s">
        <v>873</v>
      </c>
      <c r="C3884" s="72" t="s">
        <v>1094</v>
      </c>
      <c r="D3884" s="72">
        <f>SUMIFS('Comm_vacancy-LA_data'!E:E,'Comm_vacancy-LA_data'!$D:$D,'Comm_vacancy-inputs_1'!$C3884,'Comm_vacancy-LA_data'!$B:$B,'Comm_vacancy-inputs_1'!$B3884)</f>
        <v>4663</v>
      </c>
      <c r="E3884" s="72">
        <f>SUMIFS('Comm_vacancy-LA_data'!F:F,'Comm_vacancy-LA_data'!$D:$D,'Comm_vacancy-inputs_1'!$C3884,'Comm_vacancy-LA_data'!$B:$B,'Comm_vacancy-inputs_1'!$B3884)</f>
        <v>121</v>
      </c>
      <c r="F3884" s="132">
        <f t="shared" si="120"/>
        <v>2.5948959897061977E-2</v>
      </c>
      <c r="G3884" s="108">
        <f t="shared" si="121"/>
        <v>43831</v>
      </c>
    </row>
    <row r="3885" spans="1:7" x14ac:dyDescent="0.35">
      <c r="A3885" s="72" t="s">
        <v>872</v>
      </c>
      <c r="B3885" s="72" t="s">
        <v>873</v>
      </c>
      <c r="C3885" s="72" t="s">
        <v>1095</v>
      </c>
      <c r="D3885" s="72">
        <f>SUMIFS('Comm_vacancy-LA_data'!E:E,'Comm_vacancy-LA_data'!$D:$D,'Comm_vacancy-inputs_1'!$C3885,'Comm_vacancy-LA_data'!$B:$B,'Comm_vacancy-inputs_1'!$B3885)</f>
        <v>4681</v>
      </c>
      <c r="E3885" s="72">
        <f>SUMIFS('Comm_vacancy-LA_data'!F:F,'Comm_vacancy-LA_data'!$D:$D,'Comm_vacancy-inputs_1'!$C3885,'Comm_vacancy-LA_data'!$B:$B,'Comm_vacancy-inputs_1'!$B3885)</f>
        <v>125</v>
      </c>
      <c r="F3885" s="132">
        <f t="shared" si="120"/>
        <v>2.6703695791497544E-2</v>
      </c>
      <c r="G3885" s="108">
        <f t="shared" si="121"/>
        <v>43739</v>
      </c>
    </row>
    <row r="3886" spans="1:7" x14ac:dyDescent="0.35">
      <c r="A3886" s="72" t="s">
        <v>872</v>
      </c>
      <c r="B3886" s="72" t="s">
        <v>873</v>
      </c>
      <c r="C3886" s="72" t="s">
        <v>1096</v>
      </c>
      <c r="D3886" s="72">
        <f>SUMIFS('Comm_vacancy-LA_data'!E:E,'Comm_vacancy-LA_data'!$D:$D,'Comm_vacancy-inputs_1'!$C3886,'Comm_vacancy-LA_data'!$B:$B,'Comm_vacancy-inputs_1'!$B3886)</f>
        <v>4673</v>
      </c>
      <c r="E3886" s="72">
        <f>SUMIFS('Comm_vacancy-LA_data'!F:F,'Comm_vacancy-LA_data'!$D:$D,'Comm_vacancy-inputs_1'!$C3886,'Comm_vacancy-LA_data'!$B:$B,'Comm_vacancy-inputs_1'!$B3886)</f>
        <v>125</v>
      </c>
      <c r="F3886" s="132">
        <f t="shared" si="120"/>
        <v>2.6749411512946714E-2</v>
      </c>
      <c r="G3886" s="108">
        <f t="shared" si="121"/>
        <v>43647</v>
      </c>
    </row>
    <row r="3887" spans="1:7" x14ac:dyDescent="0.35">
      <c r="A3887" s="72" t="s">
        <v>872</v>
      </c>
      <c r="B3887" s="72" t="s">
        <v>873</v>
      </c>
      <c r="C3887" s="72" t="s">
        <v>1097</v>
      </c>
      <c r="D3887" s="72">
        <f>SUMIFS('Comm_vacancy-LA_data'!E:E,'Comm_vacancy-LA_data'!$D:$D,'Comm_vacancy-inputs_1'!$C3887,'Comm_vacancy-LA_data'!$B:$B,'Comm_vacancy-inputs_1'!$B3887)</f>
        <v>4647</v>
      </c>
      <c r="E3887" s="72">
        <f>SUMIFS('Comm_vacancy-LA_data'!F:F,'Comm_vacancy-LA_data'!$D:$D,'Comm_vacancy-inputs_1'!$C3887,'Comm_vacancy-LA_data'!$B:$B,'Comm_vacancy-inputs_1'!$B3887)</f>
        <v>113</v>
      </c>
      <c r="F3887" s="132">
        <f t="shared" si="120"/>
        <v>2.4316763503335486E-2</v>
      </c>
      <c r="G3887" s="108">
        <f t="shared" si="121"/>
        <v>43556</v>
      </c>
    </row>
    <row r="3888" spans="1:7" x14ac:dyDescent="0.35">
      <c r="A3888" s="72" t="s">
        <v>872</v>
      </c>
      <c r="B3888" s="72" t="s">
        <v>873</v>
      </c>
      <c r="C3888" s="72" t="s">
        <v>1098</v>
      </c>
      <c r="D3888" s="72">
        <f>SUMIFS('Comm_vacancy-LA_data'!E:E,'Comm_vacancy-LA_data'!$D:$D,'Comm_vacancy-inputs_1'!$C3888,'Comm_vacancy-LA_data'!$B:$B,'Comm_vacancy-inputs_1'!$B3888)</f>
        <v>4591</v>
      </c>
      <c r="E3888" s="72">
        <f>SUMIFS('Comm_vacancy-LA_data'!F:F,'Comm_vacancy-LA_data'!$D:$D,'Comm_vacancy-inputs_1'!$C3888,'Comm_vacancy-LA_data'!$B:$B,'Comm_vacancy-inputs_1'!$B3888)</f>
        <v>125</v>
      </c>
      <c r="F3888" s="132">
        <f t="shared" si="120"/>
        <v>2.7227183620126334E-2</v>
      </c>
      <c r="G3888" s="108">
        <f t="shared" si="121"/>
        <v>43466</v>
      </c>
    </row>
    <row r="3889" spans="1:7" x14ac:dyDescent="0.35">
      <c r="A3889" s="72" t="s">
        <v>872</v>
      </c>
      <c r="B3889" s="72" t="s">
        <v>873</v>
      </c>
      <c r="C3889" s="72" t="s">
        <v>1099</v>
      </c>
      <c r="D3889" s="72">
        <f>SUMIFS('Comm_vacancy-LA_data'!E:E,'Comm_vacancy-LA_data'!$D:$D,'Comm_vacancy-inputs_1'!$C3889,'Comm_vacancy-LA_data'!$B:$B,'Comm_vacancy-inputs_1'!$B3889)</f>
        <v>4826</v>
      </c>
      <c r="E3889" s="72">
        <f>SUMIFS('Comm_vacancy-LA_data'!F:F,'Comm_vacancy-LA_data'!$D:$D,'Comm_vacancy-inputs_1'!$C3889,'Comm_vacancy-LA_data'!$B:$B,'Comm_vacancy-inputs_1'!$B3889)</f>
        <v>151</v>
      </c>
      <c r="F3889" s="132">
        <f t="shared" si="120"/>
        <v>3.1288852051388316E-2</v>
      </c>
      <c r="G3889" s="108">
        <f t="shared" si="121"/>
        <v>43374</v>
      </c>
    </row>
    <row r="3890" spans="1:7" x14ac:dyDescent="0.35">
      <c r="A3890" s="72" t="s">
        <v>874</v>
      </c>
      <c r="B3890" s="72" t="s">
        <v>875</v>
      </c>
      <c r="C3890" s="72" t="s">
        <v>1088</v>
      </c>
      <c r="D3890" s="72">
        <f>SUMIFS('Comm_vacancy-LA_data'!E:E,'Comm_vacancy-LA_data'!$D:$D,'Comm_vacancy-inputs_1'!$C3890,'Comm_vacancy-LA_data'!$B:$B,'Comm_vacancy-inputs_1'!$B3890)</f>
        <v>1915</v>
      </c>
      <c r="E3890" s="72">
        <f>SUMIFS('Comm_vacancy-LA_data'!F:F,'Comm_vacancy-LA_data'!$D:$D,'Comm_vacancy-inputs_1'!$C3890,'Comm_vacancy-LA_data'!$B:$B,'Comm_vacancy-inputs_1'!$B3890)</f>
        <v>21</v>
      </c>
      <c r="F3890" s="132">
        <f t="shared" si="120"/>
        <v>1.0966057441253264E-2</v>
      </c>
      <c r="G3890" s="108">
        <f t="shared" si="121"/>
        <v>44378</v>
      </c>
    </row>
    <row r="3891" spans="1:7" x14ac:dyDescent="0.35">
      <c r="A3891" s="72" t="s">
        <v>874</v>
      </c>
      <c r="B3891" s="72" t="s">
        <v>875</v>
      </c>
      <c r="C3891" s="72" t="s">
        <v>1089</v>
      </c>
      <c r="D3891" s="72">
        <f>SUMIFS('Comm_vacancy-LA_data'!E:E,'Comm_vacancy-LA_data'!$D:$D,'Comm_vacancy-inputs_1'!$C3891,'Comm_vacancy-LA_data'!$B:$B,'Comm_vacancy-inputs_1'!$B3891)</f>
        <v>1917</v>
      </c>
      <c r="E3891" s="72">
        <f>SUMIFS('Comm_vacancy-LA_data'!F:F,'Comm_vacancy-LA_data'!$D:$D,'Comm_vacancy-inputs_1'!$C3891,'Comm_vacancy-LA_data'!$B:$B,'Comm_vacancy-inputs_1'!$B3891)</f>
        <v>22</v>
      </c>
      <c r="F3891" s="132">
        <f t="shared" si="120"/>
        <v>1.1476264997391758E-2</v>
      </c>
      <c r="G3891" s="108">
        <f t="shared" si="121"/>
        <v>44287</v>
      </c>
    </row>
    <row r="3892" spans="1:7" x14ac:dyDescent="0.35">
      <c r="A3892" s="72" t="s">
        <v>874</v>
      </c>
      <c r="B3892" s="72" t="s">
        <v>875</v>
      </c>
      <c r="C3892" s="72" t="s">
        <v>1090</v>
      </c>
      <c r="D3892" s="72">
        <f>SUMIFS('Comm_vacancy-LA_data'!E:E,'Comm_vacancy-LA_data'!$D:$D,'Comm_vacancy-inputs_1'!$C3892,'Comm_vacancy-LA_data'!$B:$B,'Comm_vacancy-inputs_1'!$B3892)</f>
        <v>1915</v>
      </c>
      <c r="E3892" s="72">
        <f>SUMIFS('Comm_vacancy-LA_data'!F:F,'Comm_vacancy-LA_data'!$D:$D,'Comm_vacancy-inputs_1'!$C3892,'Comm_vacancy-LA_data'!$B:$B,'Comm_vacancy-inputs_1'!$B3892)</f>
        <v>22</v>
      </c>
      <c r="F3892" s="132">
        <f t="shared" si="120"/>
        <v>1.1488250652741514E-2</v>
      </c>
      <c r="G3892" s="108">
        <f t="shared" si="121"/>
        <v>44197</v>
      </c>
    </row>
    <row r="3893" spans="1:7" x14ac:dyDescent="0.35">
      <c r="A3893" s="72" t="s">
        <v>874</v>
      </c>
      <c r="B3893" s="72" t="s">
        <v>875</v>
      </c>
      <c r="C3893" s="72" t="s">
        <v>1091</v>
      </c>
      <c r="D3893" s="72">
        <f>SUMIFS('Comm_vacancy-LA_data'!E:E,'Comm_vacancy-LA_data'!$D:$D,'Comm_vacancy-inputs_1'!$C3893,'Comm_vacancy-LA_data'!$B:$B,'Comm_vacancy-inputs_1'!$B3893)</f>
        <v>1911</v>
      </c>
      <c r="E3893" s="72">
        <f>SUMIFS('Comm_vacancy-LA_data'!F:F,'Comm_vacancy-LA_data'!$D:$D,'Comm_vacancy-inputs_1'!$C3893,'Comm_vacancy-LA_data'!$B:$B,'Comm_vacancy-inputs_1'!$B3893)</f>
        <v>22</v>
      </c>
      <c r="F3893" s="132">
        <f t="shared" si="120"/>
        <v>1.1512297226582941E-2</v>
      </c>
      <c r="G3893" s="108">
        <f t="shared" si="121"/>
        <v>44105</v>
      </c>
    </row>
    <row r="3894" spans="1:7" x14ac:dyDescent="0.35">
      <c r="A3894" s="72" t="s">
        <v>874</v>
      </c>
      <c r="B3894" s="72" t="s">
        <v>875</v>
      </c>
      <c r="C3894" s="72" t="s">
        <v>1092</v>
      </c>
      <c r="D3894" s="72">
        <f>SUMIFS('Comm_vacancy-LA_data'!E:E,'Comm_vacancy-LA_data'!$D:$D,'Comm_vacancy-inputs_1'!$C3894,'Comm_vacancy-LA_data'!$B:$B,'Comm_vacancy-inputs_1'!$B3894)</f>
        <v>1909</v>
      </c>
      <c r="E3894" s="72">
        <f>SUMIFS('Comm_vacancy-LA_data'!F:F,'Comm_vacancy-LA_data'!$D:$D,'Comm_vacancy-inputs_1'!$C3894,'Comm_vacancy-LA_data'!$B:$B,'Comm_vacancy-inputs_1'!$B3894)</f>
        <v>21</v>
      </c>
      <c r="F3894" s="132">
        <f t="shared" si="120"/>
        <v>1.1000523834468309E-2</v>
      </c>
      <c r="G3894" s="108">
        <f t="shared" si="121"/>
        <v>44013</v>
      </c>
    </row>
    <row r="3895" spans="1:7" x14ac:dyDescent="0.35">
      <c r="A3895" s="72" t="s">
        <v>874</v>
      </c>
      <c r="B3895" s="72" t="s">
        <v>875</v>
      </c>
      <c r="C3895" s="72" t="s">
        <v>1093</v>
      </c>
      <c r="D3895" s="72">
        <f>SUMIFS('Comm_vacancy-LA_data'!E:E,'Comm_vacancy-LA_data'!$D:$D,'Comm_vacancy-inputs_1'!$C3895,'Comm_vacancy-LA_data'!$B:$B,'Comm_vacancy-inputs_1'!$B3895)</f>
        <v>1882</v>
      </c>
      <c r="E3895" s="72">
        <f>SUMIFS('Comm_vacancy-LA_data'!F:F,'Comm_vacancy-LA_data'!$D:$D,'Comm_vacancy-inputs_1'!$C3895,'Comm_vacancy-LA_data'!$B:$B,'Comm_vacancy-inputs_1'!$B3895)</f>
        <v>16</v>
      </c>
      <c r="F3895" s="132">
        <f t="shared" si="120"/>
        <v>8.5015940488841653E-3</v>
      </c>
      <c r="G3895" s="108">
        <f t="shared" si="121"/>
        <v>43922</v>
      </c>
    </row>
    <row r="3896" spans="1:7" x14ac:dyDescent="0.35">
      <c r="A3896" s="72" t="s">
        <v>874</v>
      </c>
      <c r="B3896" s="72" t="s">
        <v>875</v>
      </c>
      <c r="C3896" s="72" t="s">
        <v>1094</v>
      </c>
      <c r="D3896" s="72">
        <f>SUMIFS('Comm_vacancy-LA_data'!E:E,'Comm_vacancy-LA_data'!$D:$D,'Comm_vacancy-inputs_1'!$C3896,'Comm_vacancy-LA_data'!$B:$B,'Comm_vacancy-inputs_1'!$B3896)</f>
        <v>1872</v>
      </c>
      <c r="E3896" s="72">
        <f>SUMIFS('Comm_vacancy-LA_data'!F:F,'Comm_vacancy-LA_data'!$D:$D,'Comm_vacancy-inputs_1'!$C3896,'Comm_vacancy-LA_data'!$B:$B,'Comm_vacancy-inputs_1'!$B3896)</f>
        <v>18</v>
      </c>
      <c r="F3896" s="132">
        <f t="shared" si="120"/>
        <v>9.6153846153846159E-3</v>
      </c>
      <c r="G3896" s="108">
        <f t="shared" si="121"/>
        <v>43831</v>
      </c>
    </row>
    <row r="3897" spans="1:7" x14ac:dyDescent="0.35">
      <c r="A3897" s="72" t="s">
        <v>874</v>
      </c>
      <c r="B3897" s="72" t="s">
        <v>875</v>
      </c>
      <c r="C3897" s="72" t="s">
        <v>1095</v>
      </c>
      <c r="D3897" s="72">
        <f>SUMIFS('Comm_vacancy-LA_data'!E:E,'Comm_vacancy-LA_data'!$D:$D,'Comm_vacancy-inputs_1'!$C3897,'Comm_vacancy-LA_data'!$B:$B,'Comm_vacancy-inputs_1'!$B3897)</f>
        <v>1841</v>
      </c>
      <c r="E3897" s="72">
        <f>SUMIFS('Comm_vacancy-LA_data'!F:F,'Comm_vacancy-LA_data'!$D:$D,'Comm_vacancy-inputs_1'!$C3897,'Comm_vacancy-LA_data'!$B:$B,'Comm_vacancy-inputs_1'!$B3897)</f>
        <v>19</v>
      </c>
      <c r="F3897" s="132">
        <f t="shared" si="120"/>
        <v>1.0320478001086366E-2</v>
      </c>
      <c r="G3897" s="108">
        <f t="shared" si="121"/>
        <v>43739</v>
      </c>
    </row>
    <row r="3898" spans="1:7" x14ac:dyDescent="0.35">
      <c r="A3898" s="72" t="s">
        <v>874</v>
      </c>
      <c r="B3898" s="72" t="s">
        <v>875</v>
      </c>
      <c r="C3898" s="72" t="s">
        <v>1096</v>
      </c>
      <c r="D3898" s="72">
        <f>SUMIFS('Comm_vacancy-LA_data'!E:E,'Comm_vacancy-LA_data'!$D:$D,'Comm_vacancy-inputs_1'!$C3898,'Comm_vacancy-LA_data'!$B:$B,'Comm_vacancy-inputs_1'!$B3898)</f>
        <v>1839</v>
      </c>
      <c r="E3898" s="72">
        <f>SUMIFS('Comm_vacancy-LA_data'!F:F,'Comm_vacancy-LA_data'!$D:$D,'Comm_vacancy-inputs_1'!$C3898,'Comm_vacancy-LA_data'!$B:$B,'Comm_vacancy-inputs_1'!$B3898)</f>
        <v>19</v>
      </c>
      <c r="F3898" s="132">
        <f t="shared" si="120"/>
        <v>1.0331702011963024E-2</v>
      </c>
      <c r="G3898" s="108">
        <f t="shared" si="121"/>
        <v>43647</v>
      </c>
    </row>
    <row r="3899" spans="1:7" x14ac:dyDescent="0.35">
      <c r="A3899" s="72" t="s">
        <v>874</v>
      </c>
      <c r="B3899" s="72" t="s">
        <v>875</v>
      </c>
      <c r="C3899" s="72" t="s">
        <v>1097</v>
      </c>
      <c r="D3899" s="72">
        <f>SUMIFS('Comm_vacancy-LA_data'!E:E,'Comm_vacancy-LA_data'!$D:$D,'Comm_vacancy-inputs_1'!$C3899,'Comm_vacancy-LA_data'!$B:$B,'Comm_vacancy-inputs_1'!$B3899)</f>
        <v>1837</v>
      </c>
      <c r="E3899" s="72">
        <f>SUMIFS('Comm_vacancy-LA_data'!F:F,'Comm_vacancy-LA_data'!$D:$D,'Comm_vacancy-inputs_1'!$C3899,'Comm_vacancy-LA_data'!$B:$B,'Comm_vacancy-inputs_1'!$B3899)</f>
        <v>17</v>
      </c>
      <c r="F3899" s="132">
        <f t="shared" si="120"/>
        <v>9.2542188350571587E-3</v>
      </c>
      <c r="G3899" s="108">
        <f t="shared" si="121"/>
        <v>43556</v>
      </c>
    </row>
    <row r="3900" spans="1:7" x14ac:dyDescent="0.35">
      <c r="A3900" s="72" t="s">
        <v>874</v>
      </c>
      <c r="B3900" s="72" t="s">
        <v>875</v>
      </c>
      <c r="C3900" s="72" t="s">
        <v>1098</v>
      </c>
      <c r="D3900" s="72">
        <f>SUMIFS('Comm_vacancy-LA_data'!E:E,'Comm_vacancy-LA_data'!$D:$D,'Comm_vacancy-inputs_1'!$C3900,'Comm_vacancy-LA_data'!$B:$B,'Comm_vacancy-inputs_1'!$B3900)</f>
        <v>1821</v>
      </c>
      <c r="E3900" s="72">
        <f>SUMIFS('Comm_vacancy-LA_data'!F:F,'Comm_vacancy-LA_data'!$D:$D,'Comm_vacancy-inputs_1'!$C3900,'Comm_vacancy-LA_data'!$B:$B,'Comm_vacancy-inputs_1'!$B3900)</f>
        <v>17</v>
      </c>
      <c r="F3900" s="132">
        <f t="shared" si="120"/>
        <v>9.335529928610654E-3</v>
      </c>
      <c r="G3900" s="108">
        <f t="shared" si="121"/>
        <v>43466</v>
      </c>
    </row>
    <row r="3901" spans="1:7" x14ac:dyDescent="0.35">
      <c r="A3901" s="72" t="s">
        <v>874</v>
      </c>
      <c r="B3901" s="72" t="s">
        <v>875</v>
      </c>
      <c r="C3901" s="72" t="s">
        <v>1099</v>
      </c>
      <c r="D3901" s="72">
        <f>SUMIFS('Comm_vacancy-LA_data'!E:E,'Comm_vacancy-LA_data'!$D:$D,'Comm_vacancy-inputs_1'!$C3901,'Comm_vacancy-LA_data'!$B:$B,'Comm_vacancy-inputs_1'!$B3901)</f>
        <v>1896</v>
      </c>
      <c r="E3901" s="72">
        <f>SUMIFS('Comm_vacancy-LA_data'!F:F,'Comm_vacancy-LA_data'!$D:$D,'Comm_vacancy-inputs_1'!$C3901,'Comm_vacancy-LA_data'!$B:$B,'Comm_vacancy-inputs_1'!$B3901)</f>
        <v>25</v>
      </c>
      <c r="F3901" s="132">
        <f t="shared" si="120"/>
        <v>1.3185654008438819E-2</v>
      </c>
      <c r="G3901" s="108">
        <f t="shared" si="121"/>
        <v>43374</v>
      </c>
    </row>
    <row r="3902" spans="1:7" x14ac:dyDescent="0.35">
      <c r="A3902" s="72" t="s">
        <v>1040</v>
      </c>
      <c r="B3902" s="72" t="s">
        <v>1041</v>
      </c>
      <c r="C3902" s="72" t="s">
        <v>1088</v>
      </c>
      <c r="D3902" s="72">
        <f>SUMIFS('Comm_vacancy-LA_data'!E:E,'Comm_vacancy-LA_data'!$D:$D,'Comm_vacancy-inputs_1'!$C3902,'Comm_vacancy-LA_data'!$B:$B,'Comm_vacancy-inputs_1'!$B3902)</f>
        <v>5340</v>
      </c>
      <c r="E3902" s="72">
        <f>SUMIFS('Comm_vacancy-LA_data'!F:F,'Comm_vacancy-LA_data'!$D:$D,'Comm_vacancy-inputs_1'!$C3902,'Comm_vacancy-LA_data'!$B:$B,'Comm_vacancy-inputs_1'!$B3902)</f>
        <v>320</v>
      </c>
      <c r="F3902" s="132">
        <f t="shared" si="120"/>
        <v>5.9925093632958802E-2</v>
      </c>
      <c r="G3902" s="108">
        <f t="shared" si="121"/>
        <v>44378</v>
      </c>
    </row>
    <row r="3903" spans="1:7" x14ac:dyDescent="0.35">
      <c r="A3903" s="72" t="s">
        <v>1040</v>
      </c>
      <c r="B3903" s="72" t="s">
        <v>1041</v>
      </c>
      <c r="C3903" s="72" t="s">
        <v>1089</v>
      </c>
      <c r="D3903" s="72">
        <f>SUMIFS('Comm_vacancy-LA_data'!E:E,'Comm_vacancy-LA_data'!$D:$D,'Comm_vacancy-inputs_1'!$C3903,'Comm_vacancy-LA_data'!$B:$B,'Comm_vacancy-inputs_1'!$B3903)</f>
        <v>5342</v>
      </c>
      <c r="E3903" s="72">
        <f>SUMIFS('Comm_vacancy-LA_data'!F:F,'Comm_vacancy-LA_data'!$D:$D,'Comm_vacancy-inputs_1'!$C3903,'Comm_vacancy-LA_data'!$B:$B,'Comm_vacancy-inputs_1'!$B3903)</f>
        <v>297</v>
      </c>
      <c r="F3903" s="132">
        <f t="shared" si="120"/>
        <v>5.5597154623736426E-2</v>
      </c>
      <c r="G3903" s="108">
        <f t="shared" si="121"/>
        <v>44287</v>
      </c>
    </row>
    <row r="3904" spans="1:7" x14ac:dyDescent="0.35">
      <c r="A3904" s="72" t="s">
        <v>1040</v>
      </c>
      <c r="B3904" s="72" t="s">
        <v>1041</v>
      </c>
      <c r="C3904" s="72" t="s">
        <v>1090</v>
      </c>
      <c r="D3904" s="72">
        <f>SUMIFS('Comm_vacancy-LA_data'!E:E,'Comm_vacancy-LA_data'!$D:$D,'Comm_vacancy-inputs_1'!$C3904,'Comm_vacancy-LA_data'!$B:$B,'Comm_vacancy-inputs_1'!$B3904)</f>
        <v>5329</v>
      </c>
      <c r="E3904" s="72">
        <f>SUMIFS('Comm_vacancy-LA_data'!F:F,'Comm_vacancy-LA_data'!$D:$D,'Comm_vacancy-inputs_1'!$C3904,'Comm_vacancy-LA_data'!$B:$B,'Comm_vacancy-inputs_1'!$B3904)</f>
        <v>283</v>
      </c>
      <c r="F3904" s="132">
        <f t="shared" si="120"/>
        <v>5.3105648339275661E-2</v>
      </c>
      <c r="G3904" s="108">
        <f t="shared" si="121"/>
        <v>44197</v>
      </c>
    </row>
    <row r="3905" spans="1:7" x14ac:dyDescent="0.35">
      <c r="A3905" s="72" t="s">
        <v>1040</v>
      </c>
      <c r="B3905" s="72" t="s">
        <v>1041</v>
      </c>
      <c r="C3905" s="72" t="s">
        <v>1091</v>
      </c>
      <c r="D3905" s="72">
        <f>SUMIFS('Comm_vacancy-LA_data'!E:E,'Comm_vacancy-LA_data'!$D:$D,'Comm_vacancy-inputs_1'!$C3905,'Comm_vacancy-LA_data'!$B:$B,'Comm_vacancy-inputs_1'!$B3905)</f>
        <v>5331</v>
      </c>
      <c r="E3905" s="72">
        <f>SUMIFS('Comm_vacancy-LA_data'!F:F,'Comm_vacancy-LA_data'!$D:$D,'Comm_vacancy-inputs_1'!$C3905,'Comm_vacancy-LA_data'!$B:$B,'Comm_vacancy-inputs_1'!$B3905)</f>
        <v>284</v>
      </c>
      <c r="F3905" s="132">
        <f t="shared" si="120"/>
        <v>5.3273307071843932E-2</v>
      </c>
      <c r="G3905" s="108">
        <f t="shared" si="121"/>
        <v>44105</v>
      </c>
    </row>
    <row r="3906" spans="1:7" x14ac:dyDescent="0.35">
      <c r="A3906" s="72" t="s">
        <v>1040</v>
      </c>
      <c r="B3906" s="72" t="s">
        <v>1041</v>
      </c>
      <c r="C3906" s="72" t="s">
        <v>1092</v>
      </c>
      <c r="D3906" s="72">
        <f>SUMIFS('Comm_vacancy-LA_data'!E:E,'Comm_vacancy-LA_data'!$D:$D,'Comm_vacancy-inputs_1'!$C3906,'Comm_vacancy-LA_data'!$B:$B,'Comm_vacancy-inputs_1'!$B3906)</f>
        <v>5299</v>
      </c>
      <c r="E3906" s="72">
        <f>SUMIFS('Comm_vacancy-LA_data'!F:F,'Comm_vacancy-LA_data'!$D:$D,'Comm_vacancy-inputs_1'!$C3906,'Comm_vacancy-LA_data'!$B:$B,'Comm_vacancy-inputs_1'!$B3906)</f>
        <v>302</v>
      </c>
      <c r="F3906" s="132">
        <f t="shared" si="120"/>
        <v>5.699188526137007E-2</v>
      </c>
      <c r="G3906" s="108">
        <f t="shared" si="121"/>
        <v>44013</v>
      </c>
    </row>
    <row r="3907" spans="1:7" x14ac:dyDescent="0.35">
      <c r="A3907" s="72" t="s">
        <v>1040</v>
      </c>
      <c r="B3907" s="72" t="s">
        <v>1041</v>
      </c>
      <c r="C3907" s="72" t="s">
        <v>1093</v>
      </c>
      <c r="D3907" s="72">
        <f>SUMIFS('Comm_vacancy-LA_data'!E:E,'Comm_vacancy-LA_data'!$D:$D,'Comm_vacancy-inputs_1'!$C3907,'Comm_vacancy-LA_data'!$B:$B,'Comm_vacancy-inputs_1'!$B3907)</f>
        <v>5272</v>
      </c>
      <c r="E3907" s="72">
        <f>SUMIFS('Comm_vacancy-LA_data'!F:F,'Comm_vacancy-LA_data'!$D:$D,'Comm_vacancy-inputs_1'!$C3907,'Comm_vacancy-LA_data'!$B:$B,'Comm_vacancy-inputs_1'!$B3907)</f>
        <v>239</v>
      </c>
      <c r="F3907" s="132">
        <f t="shared" ref="F3907:F3970" si="122">IF(E3907&lt;&gt;0,E3907/D3907,"-")</f>
        <v>4.5333839150227616E-2</v>
      </c>
      <c r="G3907" s="108">
        <f t="shared" ref="G3907:G3970" si="123">DATE(LEFT(C3907,4),RIGHT(LEFT(C3907,7),2),1)</f>
        <v>43922</v>
      </c>
    </row>
    <row r="3908" spans="1:7" x14ac:dyDescent="0.35">
      <c r="A3908" s="72" t="s">
        <v>1040</v>
      </c>
      <c r="B3908" s="72" t="s">
        <v>1041</v>
      </c>
      <c r="C3908" s="72" t="s">
        <v>1094</v>
      </c>
      <c r="D3908" s="72">
        <f>SUMIFS('Comm_vacancy-LA_data'!E:E,'Comm_vacancy-LA_data'!$D:$D,'Comm_vacancy-inputs_1'!$C3908,'Comm_vacancy-LA_data'!$B:$B,'Comm_vacancy-inputs_1'!$B3908)</f>
        <v>5225</v>
      </c>
      <c r="E3908" s="72">
        <f>SUMIFS('Comm_vacancy-LA_data'!F:F,'Comm_vacancy-LA_data'!$D:$D,'Comm_vacancy-inputs_1'!$C3908,'Comm_vacancy-LA_data'!$B:$B,'Comm_vacancy-inputs_1'!$B3908)</f>
        <v>247</v>
      </c>
      <c r="F3908" s="132">
        <f t="shared" si="122"/>
        <v>4.7272727272727272E-2</v>
      </c>
      <c r="G3908" s="108">
        <f t="shared" si="123"/>
        <v>43831</v>
      </c>
    </row>
    <row r="3909" spans="1:7" x14ac:dyDescent="0.35">
      <c r="A3909" s="72" t="s">
        <v>1040</v>
      </c>
      <c r="B3909" s="72" t="s">
        <v>1041</v>
      </c>
      <c r="C3909" s="72" t="s">
        <v>1095</v>
      </c>
      <c r="D3909" s="72">
        <f>SUMIFS('Comm_vacancy-LA_data'!E:E,'Comm_vacancy-LA_data'!$D:$D,'Comm_vacancy-inputs_1'!$C3909,'Comm_vacancy-LA_data'!$B:$B,'Comm_vacancy-inputs_1'!$B3909)</f>
        <v>5185</v>
      </c>
      <c r="E3909" s="72">
        <f>SUMIFS('Comm_vacancy-LA_data'!F:F,'Comm_vacancy-LA_data'!$D:$D,'Comm_vacancy-inputs_1'!$C3909,'Comm_vacancy-LA_data'!$B:$B,'Comm_vacancy-inputs_1'!$B3909)</f>
        <v>260</v>
      </c>
      <c r="F3909" s="132">
        <f t="shared" si="122"/>
        <v>5.0144648023143681E-2</v>
      </c>
      <c r="G3909" s="108">
        <f t="shared" si="123"/>
        <v>43739</v>
      </c>
    </row>
    <row r="3910" spans="1:7" x14ac:dyDescent="0.35">
      <c r="A3910" s="72" t="s">
        <v>1040</v>
      </c>
      <c r="B3910" s="72" t="s">
        <v>1041</v>
      </c>
      <c r="C3910" s="72" t="s">
        <v>1096</v>
      </c>
      <c r="D3910" s="72">
        <f>SUMIFS('Comm_vacancy-LA_data'!E:E,'Comm_vacancy-LA_data'!$D:$D,'Comm_vacancy-inputs_1'!$C3910,'Comm_vacancy-LA_data'!$B:$B,'Comm_vacancy-inputs_1'!$B3910)</f>
        <v>5184</v>
      </c>
      <c r="E3910" s="72">
        <f>SUMIFS('Comm_vacancy-LA_data'!F:F,'Comm_vacancy-LA_data'!$D:$D,'Comm_vacancy-inputs_1'!$C3910,'Comm_vacancy-LA_data'!$B:$B,'Comm_vacancy-inputs_1'!$B3910)</f>
        <v>253</v>
      </c>
      <c r="F3910" s="132">
        <f t="shared" si="122"/>
        <v>4.8804012345679014E-2</v>
      </c>
      <c r="G3910" s="108">
        <f t="shared" si="123"/>
        <v>43647</v>
      </c>
    </row>
    <row r="3911" spans="1:7" x14ac:dyDescent="0.35">
      <c r="A3911" s="72" t="s">
        <v>1040</v>
      </c>
      <c r="B3911" s="72" t="s">
        <v>1041</v>
      </c>
      <c r="C3911" s="72" t="s">
        <v>1097</v>
      </c>
      <c r="D3911" s="72">
        <f>SUMIFS('Comm_vacancy-LA_data'!E:E,'Comm_vacancy-LA_data'!$D:$D,'Comm_vacancy-inputs_1'!$C3911,'Comm_vacancy-LA_data'!$B:$B,'Comm_vacancy-inputs_1'!$B3911)</f>
        <v>5173</v>
      </c>
      <c r="E3911" s="72">
        <f>SUMIFS('Comm_vacancy-LA_data'!F:F,'Comm_vacancy-LA_data'!$D:$D,'Comm_vacancy-inputs_1'!$C3911,'Comm_vacancy-LA_data'!$B:$B,'Comm_vacancy-inputs_1'!$B3911)</f>
        <v>246</v>
      </c>
      <c r="F3911" s="132">
        <f t="shared" si="122"/>
        <v>4.755461047747922E-2</v>
      </c>
      <c r="G3911" s="108">
        <f t="shared" si="123"/>
        <v>43556</v>
      </c>
    </row>
    <row r="3912" spans="1:7" x14ac:dyDescent="0.35">
      <c r="A3912" s="72" t="s">
        <v>1040</v>
      </c>
      <c r="B3912" s="72" t="s">
        <v>1041</v>
      </c>
      <c r="C3912" s="72" t="s">
        <v>1098</v>
      </c>
      <c r="D3912" s="72">
        <f>SUMIFS('Comm_vacancy-LA_data'!E:E,'Comm_vacancy-LA_data'!$D:$D,'Comm_vacancy-inputs_1'!$C3912,'Comm_vacancy-LA_data'!$B:$B,'Comm_vacancy-inputs_1'!$B3912)</f>
        <v>5081</v>
      </c>
      <c r="E3912" s="72">
        <f>SUMIFS('Comm_vacancy-LA_data'!F:F,'Comm_vacancy-LA_data'!$D:$D,'Comm_vacancy-inputs_1'!$C3912,'Comm_vacancy-LA_data'!$B:$B,'Comm_vacancy-inputs_1'!$B3912)</f>
        <v>218</v>
      </c>
      <c r="F3912" s="132">
        <f t="shared" si="122"/>
        <v>4.290493997244637E-2</v>
      </c>
      <c r="G3912" s="108">
        <f t="shared" si="123"/>
        <v>43466</v>
      </c>
    </row>
    <row r="3913" spans="1:7" x14ac:dyDescent="0.35">
      <c r="A3913" s="72" t="s">
        <v>1040</v>
      </c>
      <c r="B3913" s="72" t="s">
        <v>1041</v>
      </c>
      <c r="C3913" s="72" t="s">
        <v>1099</v>
      </c>
      <c r="D3913" s="72">
        <f>SUMIFS('Comm_vacancy-LA_data'!E:E,'Comm_vacancy-LA_data'!$D:$D,'Comm_vacancy-inputs_1'!$C3913,'Comm_vacancy-LA_data'!$B:$B,'Comm_vacancy-inputs_1'!$B3913)</f>
        <v>5323</v>
      </c>
      <c r="E3913" s="72">
        <f>SUMIFS('Comm_vacancy-LA_data'!F:F,'Comm_vacancy-LA_data'!$D:$D,'Comm_vacancy-inputs_1'!$C3913,'Comm_vacancy-LA_data'!$B:$B,'Comm_vacancy-inputs_1'!$B3913)</f>
        <v>215</v>
      </c>
      <c r="F3913" s="132">
        <f t="shared" si="122"/>
        <v>4.0390757091865487E-2</v>
      </c>
      <c r="G3913" s="108">
        <f t="shared" si="123"/>
        <v>43374</v>
      </c>
    </row>
    <row r="3914" spans="1:7" x14ac:dyDescent="0.35">
      <c r="A3914" s="72" t="s">
        <v>878</v>
      </c>
      <c r="B3914" s="72" t="s">
        <v>879</v>
      </c>
      <c r="C3914" s="72" t="s">
        <v>1088</v>
      </c>
      <c r="D3914" s="72">
        <f>SUMIFS('Comm_vacancy-LA_data'!E:E,'Comm_vacancy-LA_data'!$D:$D,'Comm_vacancy-inputs_1'!$C3914,'Comm_vacancy-LA_data'!$B:$B,'Comm_vacancy-inputs_1'!$B3914)</f>
        <v>3205</v>
      </c>
      <c r="E3914" s="72">
        <f>SUMIFS('Comm_vacancy-LA_data'!F:F,'Comm_vacancy-LA_data'!$D:$D,'Comm_vacancy-inputs_1'!$C3914,'Comm_vacancy-LA_data'!$B:$B,'Comm_vacancy-inputs_1'!$B3914)</f>
        <v>70</v>
      </c>
      <c r="F3914" s="132">
        <f t="shared" si="122"/>
        <v>2.1840873634945399E-2</v>
      </c>
      <c r="G3914" s="108">
        <f t="shared" si="123"/>
        <v>44378</v>
      </c>
    </row>
    <row r="3915" spans="1:7" x14ac:dyDescent="0.35">
      <c r="A3915" s="72" t="s">
        <v>878</v>
      </c>
      <c r="B3915" s="72" t="s">
        <v>879</v>
      </c>
      <c r="C3915" s="72" t="s">
        <v>1089</v>
      </c>
      <c r="D3915" s="72">
        <f>SUMIFS('Comm_vacancy-LA_data'!E:E,'Comm_vacancy-LA_data'!$D:$D,'Comm_vacancy-inputs_1'!$C3915,'Comm_vacancy-LA_data'!$B:$B,'Comm_vacancy-inputs_1'!$B3915)</f>
        <v>3206</v>
      </c>
      <c r="E3915" s="72">
        <f>SUMIFS('Comm_vacancy-LA_data'!F:F,'Comm_vacancy-LA_data'!$D:$D,'Comm_vacancy-inputs_1'!$C3915,'Comm_vacancy-LA_data'!$B:$B,'Comm_vacancy-inputs_1'!$B3915)</f>
        <v>67</v>
      </c>
      <c r="F3915" s="132">
        <f t="shared" si="122"/>
        <v>2.0898315658140987E-2</v>
      </c>
      <c r="G3915" s="108">
        <f t="shared" si="123"/>
        <v>44287</v>
      </c>
    </row>
    <row r="3916" spans="1:7" x14ac:dyDescent="0.35">
      <c r="A3916" s="72" t="s">
        <v>878</v>
      </c>
      <c r="B3916" s="72" t="s">
        <v>879</v>
      </c>
      <c r="C3916" s="72" t="s">
        <v>1090</v>
      </c>
      <c r="D3916" s="72">
        <f>SUMIFS('Comm_vacancy-LA_data'!E:E,'Comm_vacancy-LA_data'!$D:$D,'Comm_vacancy-inputs_1'!$C3916,'Comm_vacancy-LA_data'!$B:$B,'Comm_vacancy-inputs_1'!$B3916)</f>
        <v>3196</v>
      </c>
      <c r="E3916" s="72">
        <f>SUMIFS('Comm_vacancy-LA_data'!F:F,'Comm_vacancy-LA_data'!$D:$D,'Comm_vacancy-inputs_1'!$C3916,'Comm_vacancy-LA_data'!$B:$B,'Comm_vacancy-inputs_1'!$B3916)</f>
        <v>71</v>
      </c>
      <c r="F3916" s="132">
        <f t="shared" si="122"/>
        <v>2.2215269086357948E-2</v>
      </c>
      <c r="G3916" s="108">
        <f t="shared" si="123"/>
        <v>44197</v>
      </c>
    </row>
    <row r="3917" spans="1:7" x14ac:dyDescent="0.35">
      <c r="A3917" s="72" t="s">
        <v>878</v>
      </c>
      <c r="B3917" s="72" t="s">
        <v>879</v>
      </c>
      <c r="C3917" s="72" t="s">
        <v>1091</v>
      </c>
      <c r="D3917" s="72">
        <f>SUMIFS('Comm_vacancy-LA_data'!E:E,'Comm_vacancy-LA_data'!$D:$D,'Comm_vacancy-inputs_1'!$C3917,'Comm_vacancy-LA_data'!$B:$B,'Comm_vacancy-inputs_1'!$B3917)</f>
        <v>3198</v>
      </c>
      <c r="E3917" s="72">
        <f>SUMIFS('Comm_vacancy-LA_data'!F:F,'Comm_vacancy-LA_data'!$D:$D,'Comm_vacancy-inputs_1'!$C3917,'Comm_vacancy-LA_data'!$B:$B,'Comm_vacancy-inputs_1'!$B3917)</f>
        <v>88</v>
      </c>
      <c r="F3917" s="132">
        <f t="shared" si="122"/>
        <v>2.7517198248905566E-2</v>
      </c>
      <c r="G3917" s="108">
        <f t="shared" si="123"/>
        <v>44105</v>
      </c>
    </row>
    <row r="3918" spans="1:7" x14ac:dyDescent="0.35">
      <c r="A3918" s="72" t="s">
        <v>878</v>
      </c>
      <c r="B3918" s="72" t="s">
        <v>879</v>
      </c>
      <c r="C3918" s="72" t="s">
        <v>1092</v>
      </c>
      <c r="D3918" s="72">
        <f>SUMIFS('Comm_vacancy-LA_data'!E:E,'Comm_vacancy-LA_data'!$D:$D,'Comm_vacancy-inputs_1'!$C3918,'Comm_vacancy-LA_data'!$B:$B,'Comm_vacancy-inputs_1'!$B3918)</f>
        <v>3187</v>
      </c>
      <c r="E3918" s="72">
        <f>SUMIFS('Comm_vacancy-LA_data'!F:F,'Comm_vacancy-LA_data'!$D:$D,'Comm_vacancy-inputs_1'!$C3918,'Comm_vacancy-LA_data'!$B:$B,'Comm_vacancy-inputs_1'!$B3918)</f>
        <v>90</v>
      </c>
      <c r="F3918" s="132">
        <f t="shared" si="122"/>
        <v>2.8239723878255414E-2</v>
      </c>
      <c r="G3918" s="108">
        <f t="shared" si="123"/>
        <v>44013</v>
      </c>
    </row>
    <row r="3919" spans="1:7" x14ac:dyDescent="0.35">
      <c r="A3919" s="72" t="s">
        <v>878</v>
      </c>
      <c r="B3919" s="72" t="s">
        <v>879</v>
      </c>
      <c r="C3919" s="72" t="s">
        <v>1093</v>
      </c>
      <c r="D3919" s="72">
        <f>SUMIFS('Comm_vacancy-LA_data'!E:E,'Comm_vacancy-LA_data'!$D:$D,'Comm_vacancy-inputs_1'!$C3919,'Comm_vacancy-LA_data'!$B:$B,'Comm_vacancy-inputs_1'!$B3919)</f>
        <v>3124</v>
      </c>
      <c r="E3919" s="72">
        <f>SUMIFS('Comm_vacancy-LA_data'!F:F,'Comm_vacancy-LA_data'!$D:$D,'Comm_vacancy-inputs_1'!$C3919,'Comm_vacancy-LA_data'!$B:$B,'Comm_vacancy-inputs_1'!$B3919)</f>
        <v>100</v>
      </c>
      <c r="F3919" s="132">
        <f t="shared" si="122"/>
        <v>3.2010243277848911E-2</v>
      </c>
      <c r="G3919" s="108">
        <f t="shared" si="123"/>
        <v>43922</v>
      </c>
    </row>
    <row r="3920" spans="1:7" x14ac:dyDescent="0.35">
      <c r="A3920" s="72" t="s">
        <v>878</v>
      </c>
      <c r="B3920" s="72" t="s">
        <v>879</v>
      </c>
      <c r="C3920" s="72" t="s">
        <v>1094</v>
      </c>
      <c r="D3920" s="72">
        <f>SUMIFS('Comm_vacancy-LA_data'!E:E,'Comm_vacancy-LA_data'!$D:$D,'Comm_vacancy-inputs_1'!$C3920,'Comm_vacancy-LA_data'!$B:$B,'Comm_vacancy-inputs_1'!$B3920)</f>
        <v>3088</v>
      </c>
      <c r="E3920" s="72">
        <f>SUMIFS('Comm_vacancy-LA_data'!F:F,'Comm_vacancy-LA_data'!$D:$D,'Comm_vacancy-inputs_1'!$C3920,'Comm_vacancy-LA_data'!$B:$B,'Comm_vacancy-inputs_1'!$B3920)</f>
        <v>103</v>
      </c>
      <c r="F3920" s="132">
        <f t="shared" si="122"/>
        <v>3.3354922279792747E-2</v>
      </c>
      <c r="G3920" s="108">
        <f t="shared" si="123"/>
        <v>43831</v>
      </c>
    </row>
    <row r="3921" spans="1:7" x14ac:dyDescent="0.35">
      <c r="A3921" s="72" t="s">
        <v>878</v>
      </c>
      <c r="B3921" s="72" t="s">
        <v>879</v>
      </c>
      <c r="C3921" s="72" t="s">
        <v>1095</v>
      </c>
      <c r="D3921" s="72">
        <f>SUMIFS('Comm_vacancy-LA_data'!E:E,'Comm_vacancy-LA_data'!$D:$D,'Comm_vacancy-inputs_1'!$C3921,'Comm_vacancy-LA_data'!$B:$B,'Comm_vacancy-inputs_1'!$B3921)</f>
        <v>3087</v>
      </c>
      <c r="E3921" s="72">
        <f>SUMIFS('Comm_vacancy-LA_data'!F:F,'Comm_vacancy-LA_data'!$D:$D,'Comm_vacancy-inputs_1'!$C3921,'Comm_vacancy-LA_data'!$B:$B,'Comm_vacancy-inputs_1'!$B3921)</f>
        <v>98</v>
      </c>
      <c r="F3921" s="132">
        <f t="shared" si="122"/>
        <v>3.1746031746031744E-2</v>
      </c>
      <c r="G3921" s="108">
        <f t="shared" si="123"/>
        <v>43739</v>
      </c>
    </row>
    <row r="3922" spans="1:7" x14ac:dyDescent="0.35">
      <c r="A3922" s="72" t="s">
        <v>878</v>
      </c>
      <c r="B3922" s="72" t="s">
        <v>879</v>
      </c>
      <c r="C3922" s="72" t="s">
        <v>1096</v>
      </c>
      <c r="D3922" s="72">
        <f>SUMIFS('Comm_vacancy-LA_data'!E:E,'Comm_vacancy-LA_data'!$D:$D,'Comm_vacancy-inputs_1'!$C3922,'Comm_vacancy-LA_data'!$B:$B,'Comm_vacancy-inputs_1'!$B3922)</f>
        <v>3081</v>
      </c>
      <c r="E3922" s="72">
        <f>SUMIFS('Comm_vacancy-LA_data'!F:F,'Comm_vacancy-LA_data'!$D:$D,'Comm_vacancy-inputs_1'!$C3922,'Comm_vacancy-LA_data'!$B:$B,'Comm_vacancy-inputs_1'!$B3922)</f>
        <v>108</v>
      </c>
      <c r="F3922" s="132">
        <f t="shared" si="122"/>
        <v>3.5053554040895815E-2</v>
      </c>
      <c r="G3922" s="108">
        <f t="shared" si="123"/>
        <v>43647</v>
      </c>
    </row>
    <row r="3923" spans="1:7" x14ac:dyDescent="0.35">
      <c r="A3923" s="72" t="s">
        <v>878</v>
      </c>
      <c r="B3923" s="72" t="s">
        <v>879</v>
      </c>
      <c r="C3923" s="72" t="s">
        <v>1097</v>
      </c>
      <c r="D3923" s="72">
        <f>SUMIFS('Comm_vacancy-LA_data'!E:E,'Comm_vacancy-LA_data'!$D:$D,'Comm_vacancy-inputs_1'!$C3923,'Comm_vacancy-LA_data'!$B:$B,'Comm_vacancy-inputs_1'!$B3923)</f>
        <v>3071</v>
      </c>
      <c r="E3923" s="72">
        <f>SUMIFS('Comm_vacancy-LA_data'!F:F,'Comm_vacancy-LA_data'!$D:$D,'Comm_vacancy-inputs_1'!$C3923,'Comm_vacancy-LA_data'!$B:$B,'Comm_vacancy-inputs_1'!$B3923)</f>
        <v>178</v>
      </c>
      <c r="F3923" s="132">
        <f t="shared" si="122"/>
        <v>5.7961576033865189E-2</v>
      </c>
      <c r="G3923" s="108">
        <f t="shared" si="123"/>
        <v>43556</v>
      </c>
    </row>
    <row r="3924" spans="1:7" x14ac:dyDescent="0.35">
      <c r="A3924" s="72" t="s">
        <v>878</v>
      </c>
      <c r="B3924" s="72" t="s">
        <v>879</v>
      </c>
      <c r="C3924" s="72" t="s">
        <v>1098</v>
      </c>
      <c r="D3924" s="72">
        <f>SUMIFS('Comm_vacancy-LA_data'!E:E,'Comm_vacancy-LA_data'!$D:$D,'Comm_vacancy-inputs_1'!$C3924,'Comm_vacancy-LA_data'!$B:$B,'Comm_vacancy-inputs_1'!$B3924)</f>
        <v>3063</v>
      </c>
      <c r="E3924" s="72">
        <f>SUMIFS('Comm_vacancy-LA_data'!F:F,'Comm_vacancy-LA_data'!$D:$D,'Comm_vacancy-inputs_1'!$C3924,'Comm_vacancy-LA_data'!$B:$B,'Comm_vacancy-inputs_1'!$B3924)</f>
        <v>116</v>
      </c>
      <c r="F3924" s="132">
        <f t="shared" si="122"/>
        <v>3.7871367939928173E-2</v>
      </c>
      <c r="G3924" s="108">
        <f t="shared" si="123"/>
        <v>43466</v>
      </c>
    </row>
    <row r="3925" spans="1:7" x14ac:dyDescent="0.35">
      <c r="A3925" s="72" t="s">
        <v>878</v>
      </c>
      <c r="B3925" s="72" t="s">
        <v>879</v>
      </c>
      <c r="C3925" s="72" t="s">
        <v>1099</v>
      </c>
      <c r="D3925" s="72">
        <f>SUMIFS('Comm_vacancy-LA_data'!E:E,'Comm_vacancy-LA_data'!$D:$D,'Comm_vacancy-inputs_1'!$C3925,'Comm_vacancy-LA_data'!$B:$B,'Comm_vacancy-inputs_1'!$B3925)</f>
        <v>3146</v>
      </c>
      <c r="E3925" s="72">
        <f>SUMIFS('Comm_vacancy-LA_data'!F:F,'Comm_vacancy-LA_data'!$D:$D,'Comm_vacancy-inputs_1'!$C3925,'Comm_vacancy-LA_data'!$B:$B,'Comm_vacancy-inputs_1'!$B3925)</f>
        <v>119</v>
      </c>
      <c r="F3925" s="132">
        <f t="shared" si="122"/>
        <v>3.7825810553083282E-2</v>
      </c>
      <c r="G3925" s="108">
        <f t="shared" si="123"/>
        <v>43374</v>
      </c>
    </row>
    <row r="3926" spans="1:7" x14ac:dyDescent="0.35">
      <c r="A3926" s="72" t="s">
        <v>880</v>
      </c>
      <c r="B3926" s="72" t="s">
        <v>881</v>
      </c>
      <c r="C3926" s="72" t="s">
        <v>1088</v>
      </c>
      <c r="D3926" s="72">
        <f>SUMIFS('Comm_vacancy-LA_data'!E:E,'Comm_vacancy-LA_data'!$D:$D,'Comm_vacancy-inputs_1'!$C3926,'Comm_vacancy-LA_data'!$B:$B,'Comm_vacancy-inputs_1'!$B3926)</f>
        <v>2361</v>
      </c>
      <c r="E3926" s="72">
        <f>SUMIFS('Comm_vacancy-LA_data'!F:F,'Comm_vacancy-LA_data'!$D:$D,'Comm_vacancy-inputs_1'!$C3926,'Comm_vacancy-LA_data'!$B:$B,'Comm_vacancy-inputs_1'!$B3926)</f>
        <v>265</v>
      </c>
      <c r="F3926" s="132">
        <f t="shared" si="122"/>
        <v>0.11224057602710716</v>
      </c>
      <c r="G3926" s="108">
        <f t="shared" si="123"/>
        <v>44378</v>
      </c>
    </row>
    <row r="3927" spans="1:7" x14ac:dyDescent="0.35">
      <c r="A3927" s="72" t="s">
        <v>880</v>
      </c>
      <c r="B3927" s="72" t="s">
        <v>881</v>
      </c>
      <c r="C3927" s="72" t="s">
        <v>1089</v>
      </c>
      <c r="D3927" s="72">
        <f>SUMIFS('Comm_vacancy-LA_data'!E:E,'Comm_vacancy-LA_data'!$D:$D,'Comm_vacancy-inputs_1'!$C3927,'Comm_vacancy-LA_data'!$B:$B,'Comm_vacancy-inputs_1'!$B3927)</f>
        <v>2362</v>
      </c>
      <c r="E3927" s="72">
        <f>SUMIFS('Comm_vacancy-LA_data'!F:F,'Comm_vacancy-LA_data'!$D:$D,'Comm_vacancy-inputs_1'!$C3927,'Comm_vacancy-LA_data'!$B:$B,'Comm_vacancy-inputs_1'!$B3927)</f>
        <v>266</v>
      </c>
      <c r="F3927" s="132">
        <f t="shared" si="122"/>
        <v>0.1126164267569856</v>
      </c>
      <c r="G3927" s="108">
        <f t="shared" si="123"/>
        <v>44287</v>
      </c>
    </row>
    <row r="3928" spans="1:7" x14ac:dyDescent="0.35">
      <c r="A3928" s="72" t="s">
        <v>880</v>
      </c>
      <c r="B3928" s="72" t="s">
        <v>881</v>
      </c>
      <c r="C3928" s="72" t="s">
        <v>1090</v>
      </c>
      <c r="D3928" s="72">
        <f>SUMIFS('Comm_vacancy-LA_data'!E:E,'Comm_vacancy-LA_data'!$D:$D,'Comm_vacancy-inputs_1'!$C3928,'Comm_vacancy-LA_data'!$B:$B,'Comm_vacancy-inputs_1'!$B3928)</f>
        <v>2348</v>
      </c>
      <c r="E3928" s="72">
        <f>SUMIFS('Comm_vacancy-LA_data'!F:F,'Comm_vacancy-LA_data'!$D:$D,'Comm_vacancy-inputs_1'!$C3928,'Comm_vacancy-LA_data'!$B:$B,'Comm_vacancy-inputs_1'!$B3928)</f>
        <v>264</v>
      </c>
      <c r="F3928" s="132">
        <f t="shared" si="122"/>
        <v>0.11243611584327087</v>
      </c>
      <c r="G3928" s="108">
        <f t="shared" si="123"/>
        <v>44197</v>
      </c>
    </row>
    <row r="3929" spans="1:7" x14ac:dyDescent="0.35">
      <c r="A3929" s="72" t="s">
        <v>880</v>
      </c>
      <c r="B3929" s="72" t="s">
        <v>881</v>
      </c>
      <c r="C3929" s="72" t="s">
        <v>1091</v>
      </c>
      <c r="D3929" s="72">
        <f>SUMIFS('Comm_vacancy-LA_data'!E:E,'Comm_vacancy-LA_data'!$D:$D,'Comm_vacancy-inputs_1'!$C3929,'Comm_vacancy-LA_data'!$B:$B,'Comm_vacancy-inputs_1'!$B3929)</f>
        <v>2337</v>
      </c>
      <c r="E3929" s="72">
        <f>SUMIFS('Comm_vacancy-LA_data'!F:F,'Comm_vacancy-LA_data'!$D:$D,'Comm_vacancy-inputs_1'!$C3929,'Comm_vacancy-LA_data'!$B:$B,'Comm_vacancy-inputs_1'!$B3929)</f>
        <v>260</v>
      </c>
      <c r="F3929" s="132">
        <f t="shared" si="122"/>
        <v>0.11125374411638853</v>
      </c>
      <c r="G3929" s="108">
        <f t="shared" si="123"/>
        <v>44105</v>
      </c>
    </row>
    <row r="3930" spans="1:7" x14ac:dyDescent="0.35">
      <c r="A3930" s="72" t="s">
        <v>880</v>
      </c>
      <c r="B3930" s="72" t="s">
        <v>881</v>
      </c>
      <c r="C3930" s="72" t="s">
        <v>1092</v>
      </c>
      <c r="D3930" s="72">
        <f>SUMIFS('Comm_vacancy-LA_data'!E:E,'Comm_vacancy-LA_data'!$D:$D,'Comm_vacancy-inputs_1'!$C3930,'Comm_vacancy-LA_data'!$B:$B,'Comm_vacancy-inputs_1'!$B3930)</f>
        <v>2337</v>
      </c>
      <c r="E3930" s="72">
        <f>SUMIFS('Comm_vacancy-LA_data'!F:F,'Comm_vacancy-LA_data'!$D:$D,'Comm_vacancy-inputs_1'!$C3930,'Comm_vacancy-LA_data'!$B:$B,'Comm_vacancy-inputs_1'!$B3930)</f>
        <v>267</v>
      </c>
      <c r="F3930" s="132">
        <f t="shared" si="122"/>
        <v>0.11424903722721438</v>
      </c>
      <c r="G3930" s="108">
        <f t="shared" si="123"/>
        <v>44013</v>
      </c>
    </row>
    <row r="3931" spans="1:7" x14ac:dyDescent="0.35">
      <c r="A3931" s="72" t="s">
        <v>880</v>
      </c>
      <c r="B3931" s="72" t="s">
        <v>881</v>
      </c>
      <c r="C3931" s="72" t="s">
        <v>1093</v>
      </c>
      <c r="D3931" s="72">
        <f>SUMIFS('Comm_vacancy-LA_data'!E:E,'Comm_vacancy-LA_data'!$D:$D,'Comm_vacancy-inputs_1'!$C3931,'Comm_vacancy-LA_data'!$B:$B,'Comm_vacancy-inputs_1'!$B3931)</f>
        <v>2327</v>
      </c>
      <c r="E3931" s="72">
        <f>SUMIFS('Comm_vacancy-LA_data'!F:F,'Comm_vacancy-LA_data'!$D:$D,'Comm_vacancy-inputs_1'!$C3931,'Comm_vacancy-LA_data'!$B:$B,'Comm_vacancy-inputs_1'!$B3931)</f>
        <v>260</v>
      </c>
      <c r="F3931" s="132">
        <f t="shared" si="122"/>
        <v>0.11173184357541899</v>
      </c>
      <c r="G3931" s="108">
        <f t="shared" si="123"/>
        <v>43922</v>
      </c>
    </row>
    <row r="3932" spans="1:7" x14ac:dyDescent="0.35">
      <c r="A3932" s="72" t="s">
        <v>880</v>
      </c>
      <c r="B3932" s="72" t="s">
        <v>881</v>
      </c>
      <c r="C3932" s="72" t="s">
        <v>1094</v>
      </c>
      <c r="D3932" s="72">
        <f>SUMIFS('Comm_vacancy-LA_data'!E:E,'Comm_vacancy-LA_data'!$D:$D,'Comm_vacancy-inputs_1'!$C3932,'Comm_vacancy-LA_data'!$B:$B,'Comm_vacancy-inputs_1'!$B3932)</f>
        <v>2290</v>
      </c>
      <c r="E3932" s="72">
        <f>SUMIFS('Comm_vacancy-LA_data'!F:F,'Comm_vacancy-LA_data'!$D:$D,'Comm_vacancy-inputs_1'!$C3932,'Comm_vacancy-LA_data'!$B:$B,'Comm_vacancy-inputs_1'!$B3932)</f>
        <v>260</v>
      </c>
      <c r="F3932" s="132">
        <f t="shared" si="122"/>
        <v>0.11353711790393013</v>
      </c>
      <c r="G3932" s="108">
        <f t="shared" si="123"/>
        <v>43831</v>
      </c>
    </row>
    <row r="3933" spans="1:7" x14ac:dyDescent="0.35">
      <c r="A3933" s="72" t="s">
        <v>880</v>
      </c>
      <c r="B3933" s="72" t="s">
        <v>881</v>
      </c>
      <c r="C3933" s="72" t="s">
        <v>1095</v>
      </c>
      <c r="D3933" s="72">
        <f>SUMIFS('Comm_vacancy-LA_data'!E:E,'Comm_vacancy-LA_data'!$D:$D,'Comm_vacancy-inputs_1'!$C3933,'Comm_vacancy-LA_data'!$B:$B,'Comm_vacancy-inputs_1'!$B3933)</f>
        <v>2283</v>
      </c>
      <c r="E3933" s="72">
        <f>SUMIFS('Comm_vacancy-LA_data'!F:F,'Comm_vacancy-LA_data'!$D:$D,'Comm_vacancy-inputs_1'!$C3933,'Comm_vacancy-LA_data'!$B:$B,'Comm_vacancy-inputs_1'!$B3933)</f>
        <v>267</v>
      </c>
      <c r="F3933" s="132">
        <f t="shared" si="122"/>
        <v>0.11695137976346912</v>
      </c>
      <c r="G3933" s="108">
        <f t="shared" si="123"/>
        <v>43739</v>
      </c>
    </row>
    <row r="3934" spans="1:7" x14ac:dyDescent="0.35">
      <c r="A3934" s="72" t="s">
        <v>880</v>
      </c>
      <c r="B3934" s="72" t="s">
        <v>881</v>
      </c>
      <c r="C3934" s="72" t="s">
        <v>1096</v>
      </c>
      <c r="D3934" s="72">
        <f>SUMIFS('Comm_vacancy-LA_data'!E:E,'Comm_vacancy-LA_data'!$D:$D,'Comm_vacancy-inputs_1'!$C3934,'Comm_vacancy-LA_data'!$B:$B,'Comm_vacancy-inputs_1'!$B3934)</f>
        <v>2279</v>
      </c>
      <c r="E3934" s="72">
        <f>SUMIFS('Comm_vacancy-LA_data'!F:F,'Comm_vacancy-LA_data'!$D:$D,'Comm_vacancy-inputs_1'!$C3934,'Comm_vacancy-LA_data'!$B:$B,'Comm_vacancy-inputs_1'!$B3934)</f>
        <v>257</v>
      </c>
      <c r="F3934" s="132">
        <f t="shared" si="122"/>
        <v>0.11276875822729267</v>
      </c>
      <c r="G3934" s="108">
        <f t="shared" si="123"/>
        <v>43647</v>
      </c>
    </row>
    <row r="3935" spans="1:7" x14ac:dyDescent="0.35">
      <c r="A3935" s="72" t="s">
        <v>880</v>
      </c>
      <c r="B3935" s="72" t="s">
        <v>881</v>
      </c>
      <c r="C3935" s="72" t="s">
        <v>1097</v>
      </c>
      <c r="D3935" s="72">
        <f>SUMIFS('Comm_vacancy-LA_data'!E:E,'Comm_vacancy-LA_data'!$D:$D,'Comm_vacancy-inputs_1'!$C3935,'Comm_vacancy-LA_data'!$B:$B,'Comm_vacancy-inputs_1'!$B3935)</f>
        <v>2272</v>
      </c>
      <c r="E3935" s="72">
        <f>SUMIFS('Comm_vacancy-LA_data'!F:F,'Comm_vacancy-LA_data'!$D:$D,'Comm_vacancy-inputs_1'!$C3935,'Comm_vacancy-LA_data'!$B:$B,'Comm_vacancy-inputs_1'!$B3935)</f>
        <v>254</v>
      </c>
      <c r="F3935" s="132">
        <f t="shared" si="122"/>
        <v>0.11179577464788733</v>
      </c>
      <c r="G3935" s="108">
        <f t="shared" si="123"/>
        <v>43556</v>
      </c>
    </row>
    <row r="3936" spans="1:7" x14ac:dyDescent="0.35">
      <c r="A3936" s="72" t="s">
        <v>880</v>
      </c>
      <c r="B3936" s="72" t="s">
        <v>881</v>
      </c>
      <c r="C3936" s="72" t="s">
        <v>1098</v>
      </c>
      <c r="D3936" s="72">
        <f>SUMIFS('Comm_vacancy-LA_data'!E:E,'Comm_vacancy-LA_data'!$D:$D,'Comm_vacancy-inputs_1'!$C3936,'Comm_vacancy-LA_data'!$B:$B,'Comm_vacancy-inputs_1'!$B3936)</f>
        <v>2261</v>
      </c>
      <c r="E3936" s="72">
        <f>SUMIFS('Comm_vacancy-LA_data'!F:F,'Comm_vacancy-LA_data'!$D:$D,'Comm_vacancy-inputs_1'!$C3936,'Comm_vacancy-LA_data'!$B:$B,'Comm_vacancy-inputs_1'!$B3936)</f>
        <v>245</v>
      </c>
      <c r="F3936" s="132">
        <f t="shared" si="122"/>
        <v>0.10835913312693499</v>
      </c>
      <c r="G3936" s="108">
        <f t="shared" si="123"/>
        <v>43466</v>
      </c>
    </row>
    <row r="3937" spans="1:7" x14ac:dyDescent="0.35">
      <c r="A3937" s="72" t="s">
        <v>880</v>
      </c>
      <c r="B3937" s="72" t="s">
        <v>881</v>
      </c>
      <c r="C3937" s="72" t="s">
        <v>1099</v>
      </c>
      <c r="D3937" s="72">
        <f>SUMIFS('Comm_vacancy-LA_data'!E:E,'Comm_vacancy-LA_data'!$D:$D,'Comm_vacancy-inputs_1'!$C3937,'Comm_vacancy-LA_data'!$B:$B,'Comm_vacancy-inputs_1'!$B3937)</f>
        <v>2371</v>
      </c>
      <c r="E3937" s="72">
        <f>SUMIFS('Comm_vacancy-LA_data'!F:F,'Comm_vacancy-LA_data'!$D:$D,'Comm_vacancy-inputs_1'!$C3937,'Comm_vacancy-LA_data'!$B:$B,'Comm_vacancy-inputs_1'!$B3937)</f>
        <v>272</v>
      </c>
      <c r="F3937" s="132">
        <f t="shared" si="122"/>
        <v>0.11471952762547448</v>
      </c>
      <c r="G3937" s="108">
        <f t="shared" si="123"/>
        <v>43374</v>
      </c>
    </row>
    <row r="3938" spans="1:7" x14ac:dyDescent="0.35">
      <c r="A3938" s="72" t="s">
        <v>886</v>
      </c>
      <c r="B3938" s="72" t="s">
        <v>887</v>
      </c>
      <c r="C3938" s="72" t="s">
        <v>1088</v>
      </c>
      <c r="D3938" s="72">
        <f>SUMIFS('Comm_vacancy-LA_data'!E:E,'Comm_vacancy-LA_data'!$D:$D,'Comm_vacancy-inputs_1'!$C3938,'Comm_vacancy-LA_data'!$B:$B,'Comm_vacancy-inputs_1'!$B3938)</f>
        <v>3670</v>
      </c>
      <c r="E3938" s="72">
        <f>SUMIFS('Comm_vacancy-LA_data'!F:F,'Comm_vacancy-LA_data'!$D:$D,'Comm_vacancy-inputs_1'!$C3938,'Comm_vacancy-LA_data'!$B:$B,'Comm_vacancy-inputs_1'!$B3938)</f>
        <v>15</v>
      </c>
      <c r="F3938" s="132">
        <f t="shared" si="122"/>
        <v>4.0871934604904629E-3</v>
      </c>
      <c r="G3938" s="108">
        <f t="shared" si="123"/>
        <v>44378</v>
      </c>
    </row>
    <row r="3939" spans="1:7" x14ac:dyDescent="0.35">
      <c r="A3939" s="72" t="s">
        <v>886</v>
      </c>
      <c r="B3939" s="72" t="s">
        <v>887</v>
      </c>
      <c r="C3939" s="72" t="s">
        <v>1089</v>
      </c>
      <c r="D3939" s="72">
        <f>SUMIFS('Comm_vacancy-LA_data'!E:E,'Comm_vacancy-LA_data'!$D:$D,'Comm_vacancy-inputs_1'!$C3939,'Comm_vacancy-LA_data'!$B:$B,'Comm_vacancy-inputs_1'!$B3939)</f>
        <v>3771</v>
      </c>
      <c r="E3939" s="72">
        <f>SUMIFS('Comm_vacancy-LA_data'!F:F,'Comm_vacancy-LA_data'!$D:$D,'Comm_vacancy-inputs_1'!$C3939,'Comm_vacancy-LA_data'!$B:$B,'Comm_vacancy-inputs_1'!$B3939)</f>
        <v>19</v>
      </c>
      <c r="F3939" s="132">
        <f t="shared" si="122"/>
        <v>5.0384513391673299E-3</v>
      </c>
      <c r="G3939" s="108">
        <f t="shared" si="123"/>
        <v>44287</v>
      </c>
    </row>
    <row r="3940" spans="1:7" x14ac:dyDescent="0.35">
      <c r="A3940" s="72" t="s">
        <v>886</v>
      </c>
      <c r="B3940" s="72" t="s">
        <v>887</v>
      </c>
      <c r="C3940" s="72" t="s">
        <v>1090</v>
      </c>
      <c r="D3940" s="72">
        <f>SUMIFS('Comm_vacancy-LA_data'!E:E,'Comm_vacancy-LA_data'!$D:$D,'Comm_vacancy-inputs_1'!$C3940,'Comm_vacancy-LA_data'!$B:$B,'Comm_vacancy-inputs_1'!$B3940)</f>
        <v>3773</v>
      </c>
      <c r="E3940" s="72">
        <f>SUMIFS('Comm_vacancy-LA_data'!F:F,'Comm_vacancy-LA_data'!$D:$D,'Comm_vacancy-inputs_1'!$C3940,'Comm_vacancy-LA_data'!$B:$B,'Comm_vacancy-inputs_1'!$B3940)</f>
        <v>138</v>
      </c>
      <c r="F3940" s="132">
        <f t="shared" si="122"/>
        <v>3.6575669228730456E-2</v>
      </c>
      <c r="G3940" s="108">
        <f t="shared" si="123"/>
        <v>44197</v>
      </c>
    </row>
    <row r="3941" spans="1:7" x14ac:dyDescent="0.35">
      <c r="A3941" s="72" t="s">
        <v>886</v>
      </c>
      <c r="B3941" s="72" t="s">
        <v>887</v>
      </c>
      <c r="C3941" s="72" t="s">
        <v>1091</v>
      </c>
      <c r="D3941" s="72">
        <f>SUMIFS('Comm_vacancy-LA_data'!E:E,'Comm_vacancy-LA_data'!$D:$D,'Comm_vacancy-inputs_1'!$C3941,'Comm_vacancy-LA_data'!$B:$B,'Comm_vacancy-inputs_1'!$B3941)</f>
        <v>3758</v>
      </c>
      <c r="E3941" s="72">
        <f>SUMIFS('Comm_vacancy-LA_data'!F:F,'Comm_vacancy-LA_data'!$D:$D,'Comm_vacancy-inputs_1'!$C3941,'Comm_vacancy-LA_data'!$B:$B,'Comm_vacancy-inputs_1'!$B3941)</f>
        <v>146</v>
      </c>
      <c r="F3941" s="132">
        <f t="shared" si="122"/>
        <v>3.8850452368281004E-2</v>
      </c>
      <c r="G3941" s="108">
        <f t="shared" si="123"/>
        <v>44105</v>
      </c>
    </row>
    <row r="3942" spans="1:7" x14ac:dyDescent="0.35">
      <c r="A3942" s="72" t="s">
        <v>886</v>
      </c>
      <c r="B3942" s="72" t="s">
        <v>887</v>
      </c>
      <c r="C3942" s="72" t="s">
        <v>1092</v>
      </c>
      <c r="D3942" s="72">
        <f>SUMIFS('Comm_vacancy-LA_data'!E:E,'Comm_vacancy-LA_data'!$D:$D,'Comm_vacancy-inputs_1'!$C3942,'Comm_vacancy-LA_data'!$B:$B,'Comm_vacancy-inputs_1'!$B3942)</f>
        <v>3727</v>
      </c>
      <c r="E3942" s="72">
        <f>SUMIFS('Comm_vacancy-LA_data'!F:F,'Comm_vacancy-LA_data'!$D:$D,'Comm_vacancy-inputs_1'!$C3942,'Comm_vacancy-LA_data'!$B:$B,'Comm_vacancy-inputs_1'!$B3942)</f>
        <v>123</v>
      </c>
      <c r="F3942" s="132">
        <f t="shared" si="122"/>
        <v>3.300241481083982E-2</v>
      </c>
      <c r="G3942" s="108">
        <f t="shared" si="123"/>
        <v>44013</v>
      </c>
    </row>
    <row r="3943" spans="1:7" x14ac:dyDescent="0.35">
      <c r="A3943" s="72" t="s">
        <v>886</v>
      </c>
      <c r="B3943" s="72" t="s">
        <v>887</v>
      </c>
      <c r="C3943" s="72" t="s">
        <v>1093</v>
      </c>
      <c r="D3943" s="72">
        <f>SUMIFS('Comm_vacancy-LA_data'!E:E,'Comm_vacancy-LA_data'!$D:$D,'Comm_vacancy-inputs_1'!$C3943,'Comm_vacancy-LA_data'!$B:$B,'Comm_vacancy-inputs_1'!$B3943)</f>
        <v>3693</v>
      </c>
      <c r="E3943" s="72">
        <f>SUMIFS('Comm_vacancy-LA_data'!F:F,'Comm_vacancy-LA_data'!$D:$D,'Comm_vacancy-inputs_1'!$C3943,'Comm_vacancy-LA_data'!$B:$B,'Comm_vacancy-inputs_1'!$B3943)</f>
        <v>118</v>
      </c>
      <c r="F3943" s="132">
        <f t="shared" si="122"/>
        <v>3.1952342269157864E-2</v>
      </c>
      <c r="G3943" s="108">
        <f t="shared" si="123"/>
        <v>43922</v>
      </c>
    </row>
    <row r="3944" spans="1:7" x14ac:dyDescent="0.35">
      <c r="A3944" s="72" t="s">
        <v>886</v>
      </c>
      <c r="B3944" s="72" t="s">
        <v>887</v>
      </c>
      <c r="C3944" s="72" t="s">
        <v>1094</v>
      </c>
      <c r="D3944" s="72">
        <f>SUMIFS('Comm_vacancy-LA_data'!E:E,'Comm_vacancy-LA_data'!$D:$D,'Comm_vacancy-inputs_1'!$C3944,'Comm_vacancy-LA_data'!$B:$B,'Comm_vacancy-inputs_1'!$B3944)</f>
        <v>3652</v>
      </c>
      <c r="E3944" s="72">
        <f>SUMIFS('Comm_vacancy-LA_data'!F:F,'Comm_vacancy-LA_data'!$D:$D,'Comm_vacancy-inputs_1'!$C3944,'Comm_vacancy-LA_data'!$B:$B,'Comm_vacancy-inputs_1'!$B3944)</f>
        <v>93</v>
      </c>
      <c r="F3944" s="132">
        <f t="shared" si="122"/>
        <v>2.5465498357064621E-2</v>
      </c>
      <c r="G3944" s="108">
        <f t="shared" si="123"/>
        <v>43831</v>
      </c>
    </row>
    <row r="3945" spans="1:7" x14ac:dyDescent="0.35">
      <c r="A3945" s="72" t="s">
        <v>886</v>
      </c>
      <c r="B3945" s="72" t="s">
        <v>887</v>
      </c>
      <c r="C3945" s="72" t="s">
        <v>1095</v>
      </c>
      <c r="D3945" s="72">
        <f>SUMIFS('Comm_vacancy-LA_data'!E:E,'Comm_vacancy-LA_data'!$D:$D,'Comm_vacancy-inputs_1'!$C3945,'Comm_vacancy-LA_data'!$B:$B,'Comm_vacancy-inputs_1'!$B3945)</f>
        <v>3615</v>
      </c>
      <c r="E3945" s="72">
        <f>SUMIFS('Comm_vacancy-LA_data'!F:F,'Comm_vacancy-LA_data'!$D:$D,'Comm_vacancy-inputs_1'!$C3945,'Comm_vacancy-LA_data'!$B:$B,'Comm_vacancy-inputs_1'!$B3945)</f>
        <v>108</v>
      </c>
      <c r="F3945" s="132">
        <f t="shared" si="122"/>
        <v>2.9875518672199172E-2</v>
      </c>
      <c r="G3945" s="108">
        <f t="shared" si="123"/>
        <v>43739</v>
      </c>
    </row>
    <row r="3946" spans="1:7" x14ac:dyDescent="0.35">
      <c r="A3946" s="72" t="s">
        <v>886</v>
      </c>
      <c r="B3946" s="72" t="s">
        <v>887</v>
      </c>
      <c r="C3946" s="72" t="s">
        <v>1096</v>
      </c>
      <c r="D3946" s="72">
        <f>SUMIFS('Comm_vacancy-LA_data'!E:E,'Comm_vacancy-LA_data'!$D:$D,'Comm_vacancy-inputs_1'!$C3946,'Comm_vacancy-LA_data'!$B:$B,'Comm_vacancy-inputs_1'!$B3946)</f>
        <v>3531</v>
      </c>
      <c r="E3946" s="72">
        <f>SUMIFS('Comm_vacancy-LA_data'!F:F,'Comm_vacancy-LA_data'!$D:$D,'Comm_vacancy-inputs_1'!$C3946,'Comm_vacancy-LA_data'!$B:$B,'Comm_vacancy-inputs_1'!$B3946)</f>
        <v>99</v>
      </c>
      <c r="F3946" s="132">
        <f t="shared" si="122"/>
        <v>2.8037383177570093E-2</v>
      </c>
      <c r="G3946" s="108">
        <f t="shared" si="123"/>
        <v>43647</v>
      </c>
    </row>
    <row r="3947" spans="1:7" x14ac:dyDescent="0.35">
      <c r="A3947" s="72" t="s">
        <v>886</v>
      </c>
      <c r="B3947" s="72" t="s">
        <v>887</v>
      </c>
      <c r="C3947" s="72" t="s">
        <v>1097</v>
      </c>
      <c r="D3947" s="72">
        <f>SUMIFS('Comm_vacancy-LA_data'!E:E,'Comm_vacancy-LA_data'!$D:$D,'Comm_vacancy-inputs_1'!$C3947,'Comm_vacancy-LA_data'!$B:$B,'Comm_vacancy-inputs_1'!$B3947)</f>
        <v>3532</v>
      </c>
      <c r="E3947" s="72">
        <f>SUMIFS('Comm_vacancy-LA_data'!F:F,'Comm_vacancy-LA_data'!$D:$D,'Comm_vacancy-inputs_1'!$C3947,'Comm_vacancy-LA_data'!$B:$B,'Comm_vacancy-inputs_1'!$B3947)</f>
        <v>98</v>
      </c>
      <c r="F3947" s="132">
        <f t="shared" si="122"/>
        <v>2.7746319365798414E-2</v>
      </c>
      <c r="G3947" s="108">
        <f t="shared" si="123"/>
        <v>43556</v>
      </c>
    </row>
    <row r="3948" spans="1:7" x14ac:dyDescent="0.35">
      <c r="A3948" s="72" t="s">
        <v>886</v>
      </c>
      <c r="B3948" s="72" t="s">
        <v>887</v>
      </c>
      <c r="C3948" s="72" t="s">
        <v>1098</v>
      </c>
      <c r="D3948" s="72">
        <f>SUMIFS('Comm_vacancy-LA_data'!E:E,'Comm_vacancy-LA_data'!$D:$D,'Comm_vacancy-inputs_1'!$C3948,'Comm_vacancy-LA_data'!$B:$B,'Comm_vacancy-inputs_1'!$B3948)</f>
        <v>3437</v>
      </c>
      <c r="E3948" s="72">
        <f>SUMIFS('Comm_vacancy-LA_data'!F:F,'Comm_vacancy-LA_data'!$D:$D,'Comm_vacancy-inputs_1'!$C3948,'Comm_vacancy-LA_data'!$B:$B,'Comm_vacancy-inputs_1'!$B3948)</f>
        <v>108</v>
      </c>
      <c r="F3948" s="132">
        <f t="shared" si="122"/>
        <v>3.1422752400349141E-2</v>
      </c>
      <c r="G3948" s="108">
        <f t="shared" si="123"/>
        <v>43466</v>
      </c>
    </row>
    <row r="3949" spans="1:7" x14ac:dyDescent="0.35">
      <c r="A3949" s="72" t="s">
        <v>886</v>
      </c>
      <c r="B3949" s="72" t="s">
        <v>887</v>
      </c>
      <c r="C3949" s="72" t="s">
        <v>1099</v>
      </c>
      <c r="D3949" s="72">
        <f>SUMIFS('Comm_vacancy-LA_data'!E:E,'Comm_vacancy-LA_data'!$D:$D,'Comm_vacancy-inputs_1'!$C3949,'Comm_vacancy-LA_data'!$B:$B,'Comm_vacancy-inputs_1'!$B3949)</f>
        <v>3555</v>
      </c>
      <c r="E3949" s="72">
        <f>SUMIFS('Comm_vacancy-LA_data'!F:F,'Comm_vacancy-LA_data'!$D:$D,'Comm_vacancy-inputs_1'!$C3949,'Comm_vacancy-LA_data'!$B:$B,'Comm_vacancy-inputs_1'!$B3949)</f>
        <v>122</v>
      </c>
      <c r="F3949" s="132">
        <f t="shared" si="122"/>
        <v>3.4317862165963435E-2</v>
      </c>
      <c r="G3949" s="108">
        <f t="shared" si="123"/>
        <v>43374</v>
      </c>
    </row>
    <row r="3950" spans="1:7" x14ac:dyDescent="0.35">
      <c r="A3950" s="72" t="s">
        <v>1042</v>
      </c>
      <c r="B3950" s="72" t="s">
        <v>1043</v>
      </c>
      <c r="C3950" s="72" t="s">
        <v>1088</v>
      </c>
      <c r="D3950" s="72">
        <f>SUMIFS('Comm_vacancy-LA_data'!E:E,'Comm_vacancy-LA_data'!$D:$D,'Comm_vacancy-inputs_1'!$C3950,'Comm_vacancy-LA_data'!$B:$B,'Comm_vacancy-inputs_1'!$B3950)</f>
        <v>1764</v>
      </c>
      <c r="E3950" s="72">
        <f>SUMIFS('Comm_vacancy-LA_data'!F:F,'Comm_vacancy-LA_data'!$D:$D,'Comm_vacancy-inputs_1'!$C3950,'Comm_vacancy-LA_data'!$B:$B,'Comm_vacancy-inputs_1'!$B3950)</f>
        <v>59</v>
      </c>
      <c r="F3950" s="132">
        <f t="shared" si="122"/>
        <v>3.344671201814059E-2</v>
      </c>
      <c r="G3950" s="108">
        <f t="shared" si="123"/>
        <v>44378</v>
      </c>
    </row>
    <row r="3951" spans="1:7" x14ac:dyDescent="0.35">
      <c r="A3951" s="72" t="s">
        <v>1042</v>
      </c>
      <c r="B3951" s="72" t="s">
        <v>1043</v>
      </c>
      <c r="C3951" s="72" t="s">
        <v>1089</v>
      </c>
      <c r="D3951" s="72">
        <f>SUMIFS('Comm_vacancy-LA_data'!E:E,'Comm_vacancy-LA_data'!$D:$D,'Comm_vacancy-inputs_1'!$C3951,'Comm_vacancy-LA_data'!$B:$B,'Comm_vacancy-inputs_1'!$B3951)</f>
        <v>1766</v>
      </c>
      <c r="E3951" s="72">
        <f>SUMIFS('Comm_vacancy-LA_data'!F:F,'Comm_vacancy-LA_data'!$D:$D,'Comm_vacancy-inputs_1'!$C3951,'Comm_vacancy-LA_data'!$B:$B,'Comm_vacancy-inputs_1'!$B3951)</f>
        <v>59</v>
      </c>
      <c r="F3951" s="132">
        <f t="shared" si="122"/>
        <v>3.3408833522083806E-2</v>
      </c>
      <c r="G3951" s="108">
        <f t="shared" si="123"/>
        <v>44287</v>
      </c>
    </row>
    <row r="3952" spans="1:7" x14ac:dyDescent="0.35">
      <c r="A3952" s="72" t="s">
        <v>1042</v>
      </c>
      <c r="B3952" s="72" t="s">
        <v>1043</v>
      </c>
      <c r="C3952" s="72" t="s">
        <v>1090</v>
      </c>
      <c r="D3952" s="72">
        <f>SUMIFS('Comm_vacancy-LA_data'!E:E,'Comm_vacancy-LA_data'!$D:$D,'Comm_vacancy-inputs_1'!$C3952,'Comm_vacancy-LA_data'!$B:$B,'Comm_vacancy-inputs_1'!$B3952)</f>
        <v>1764</v>
      </c>
      <c r="E3952" s="72">
        <f>SUMIFS('Comm_vacancy-LA_data'!F:F,'Comm_vacancy-LA_data'!$D:$D,'Comm_vacancy-inputs_1'!$C3952,'Comm_vacancy-LA_data'!$B:$B,'Comm_vacancy-inputs_1'!$B3952)</f>
        <v>60</v>
      </c>
      <c r="F3952" s="132">
        <f t="shared" si="122"/>
        <v>3.4013605442176874E-2</v>
      </c>
      <c r="G3952" s="108">
        <f t="shared" si="123"/>
        <v>44197</v>
      </c>
    </row>
    <row r="3953" spans="1:7" x14ac:dyDescent="0.35">
      <c r="A3953" s="72" t="s">
        <v>1042</v>
      </c>
      <c r="B3953" s="72" t="s">
        <v>1043</v>
      </c>
      <c r="C3953" s="72" t="s">
        <v>1091</v>
      </c>
      <c r="D3953" s="72">
        <f>SUMIFS('Comm_vacancy-LA_data'!E:E,'Comm_vacancy-LA_data'!$D:$D,'Comm_vacancy-inputs_1'!$C3953,'Comm_vacancy-LA_data'!$B:$B,'Comm_vacancy-inputs_1'!$B3953)</f>
        <v>1758</v>
      </c>
      <c r="E3953" s="72">
        <f>SUMIFS('Comm_vacancy-LA_data'!F:F,'Comm_vacancy-LA_data'!$D:$D,'Comm_vacancy-inputs_1'!$C3953,'Comm_vacancy-LA_data'!$B:$B,'Comm_vacancy-inputs_1'!$B3953)</f>
        <v>66</v>
      </c>
      <c r="F3953" s="132">
        <f t="shared" si="122"/>
        <v>3.7542662116040959E-2</v>
      </c>
      <c r="G3953" s="108">
        <f t="shared" si="123"/>
        <v>44105</v>
      </c>
    </row>
    <row r="3954" spans="1:7" x14ac:dyDescent="0.35">
      <c r="A3954" s="72" t="s">
        <v>1042</v>
      </c>
      <c r="B3954" s="72" t="s">
        <v>1043</v>
      </c>
      <c r="C3954" s="72" t="s">
        <v>1092</v>
      </c>
      <c r="D3954" s="72">
        <f>SUMIFS('Comm_vacancy-LA_data'!E:E,'Comm_vacancy-LA_data'!$D:$D,'Comm_vacancy-inputs_1'!$C3954,'Comm_vacancy-LA_data'!$B:$B,'Comm_vacancy-inputs_1'!$B3954)</f>
        <v>1755</v>
      </c>
      <c r="E3954" s="72">
        <f>SUMIFS('Comm_vacancy-LA_data'!F:F,'Comm_vacancy-LA_data'!$D:$D,'Comm_vacancy-inputs_1'!$C3954,'Comm_vacancy-LA_data'!$B:$B,'Comm_vacancy-inputs_1'!$B3954)</f>
        <v>72</v>
      </c>
      <c r="F3954" s="132">
        <f t="shared" si="122"/>
        <v>4.1025641025641026E-2</v>
      </c>
      <c r="G3954" s="108">
        <f t="shared" si="123"/>
        <v>44013</v>
      </c>
    </row>
    <row r="3955" spans="1:7" x14ac:dyDescent="0.35">
      <c r="A3955" s="72" t="s">
        <v>1042</v>
      </c>
      <c r="B3955" s="72" t="s">
        <v>1043</v>
      </c>
      <c r="C3955" s="72" t="s">
        <v>1093</v>
      </c>
      <c r="D3955" s="72">
        <f>SUMIFS('Comm_vacancy-LA_data'!E:E,'Comm_vacancy-LA_data'!$D:$D,'Comm_vacancy-inputs_1'!$C3955,'Comm_vacancy-LA_data'!$B:$B,'Comm_vacancy-inputs_1'!$B3955)</f>
        <v>1741</v>
      </c>
      <c r="E3955" s="72">
        <f>SUMIFS('Comm_vacancy-LA_data'!F:F,'Comm_vacancy-LA_data'!$D:$D,'Comm_vacancy-inputs_1'!$C3955,'Comm_vacancy-LA_data'!$B:$B,'Comm_vacancy-inputs_1'!$B3955)</f>
        <v>69</v>
      </c>
      <c r="F3955" s="132">
        <f t="shared" si="122"/>
        <v>3.9632395175186672E-2</v>
      </c>
      <c r="G3955" s="108">
        <f t="shared" si="123"/>
        <v>43922</v>
      </c>
    </row>
    <row r="3956" spans="1:7" x14ac:dyDescent="0.35">
      <c r="A3956" s="72" t="s">
        <v>1042</v>
      </c>
      <c r="B3956" s="72" t="s">
        <v>1043</v>
      </c>
      <c r="C3956" s="72" t="s">
        <v>1094</v>
      </c>
      <c r="D3956" s="72">
        <f>SUMIFS('Comm_vacancy-LA_data'!E:E,'Comm_vacancy-LA_data'!$D:$D,'Comm_vacancy-inputs_1'!$C3956,'Comm_vacancy-LA_data'!$B:$B,'Comm_vacancy-inputs_1'!$B3956)</f>
        <v>1714</v>
      </c>
      <c r="E3956" s="72">
        <f>SUMIFS('Comm_vacancy-LA_data'!F:F,'Comm_vacancy-LA_data'!$D:$D,'Comm_vacancy-inputs_1'!$C3956,'Comm_vacancy-LA_data'!$B:$B,'Comm_vacancy-inputs_1'!$B3956)</f>
        <v>70</v>
      </c>
      <c r="F3956" s="132">
        <f t="shared" si="122"/>
        <v>4.0840140023337225E-2</v>
      </c>
      <c r="G3956" s="108">
        <f t="shared" si="123"/>
        <v>43831</v>
      </c>
    </row>
    <row r="3957" spans="1:7" x14ac:dyDescent="0.35">
      <c r="A3957" s="72" t="s">
        <v>1042</v>
      </c>
      <c r="B3957" s="72" t="s">
        <v>1043</v>
      </c>
      <c r="C3957" s="72" t="s">
        <v>1095</v>
      </c>
      <c r="D3957" s="72">
        <f>SUMIFS('Comm_vacancy-LA_data'!E:E,'Comm_vacancy-LA_data'!$D:$D,'Comm_vacancy-inputs_1'!$C3957,'Comm_vacancy-LA_data'!$B:$B,'Comm_vacancy-inputs_1'!$B3957)</f>
        <v>1703</v>
      </c>
      <c r="E3957" s="72">
        <f>SUMIFS('Comm_vacancy-LA_data'!F:F,'Comm_vacancy-LA_data'!$D:$D,'Comm_vacancy-inputs_1'!$C3957,'Comm_vacancy-LA_data'!$B:$B,'Comm_vacancy-inputs_1'!$B3957)</f>
        <v>95</v>
      </c>
      <c r="F3957" s="132">
        <f t="shared" si="122"/>
        <v>5.5783910745742807E-2</v>
      </c>
      <c r="G3957" s="108">
        <f t="shared" si="123"/>
        <v>43739</v>
      </c>
    </row>
    <row r="3958" spans="1:7" x14ac:dyDescent="0.35">
      <c r="A3958" s="72" t="s">
        <v>1042</v>
      </c>
      <c r="B3958" s="72" t="s">
        <v>1043</v>
      </c>
      <c r="C3958" s="72" t="s">
        <v>1096</v>
      </c>
      <c r="D3958" s="72">
        <f>SUMIFS('Comm_vacancy-LA_data'!E:E,'Comm_vacancy-LA_data'!$D:$D,'Comm_vacancy-inputs_1'!$C3958,'Comm_vacancy-LA_data'!$B:$B,'Comm_vacancy-inputs_1'!$B3958)</f>
        <v>1697</v>
      </c>
      <c r="E3958" s="72">
        <f>SUMIFS('Comm_vacancy-LA_data'!F:F,'Comm_vacancy-LA_data'!$D:$D,'Comm_vacancy-inputs_1'!$C3958,'Comm_vacancy-LA_data'!$B:$B,'Comm_vacancy-inputs_1'!$B3958)</f>
        <v>94</v>
      </c>
      <c r="F3958" s="132">
        <f t="shared" si="122"/>
        <v>5.5391868002357098E-2</v>
      </c>
      <c r="G3958" s="108">
        <f t="shared" si="123"/>
        <v>43647</v>
      </c>
    </row>
    <row r="3959" spans="1:7" x14ac:dyDescent="0.35">
      <c r="A3959" s="72" t="s">
        <v>1042</v>
      </c>
      <c r="B3959" s="72" t="s">
        <v>1043</v>
      </c>
      <c r="C3959" s="72" t="s">
        <v>1097</v>
      </c>
      <c r="D3959" s="72">
        <f>SUMIFS('Comm_vacancy-LA_data'!E:E,'Comm_vacancy-LA_data'!$D:$D,'Comm_vacancy-inputs_1'!$C3959,'Comm_vacancy-LA_data'!$B:$B,'Comm_vacancy-inputs_1'!$B3959)</f>
        <v>1691</v>
      </c>
      <c r="E3959" s="72">
        <f>SUMIFS('Comm_vacancy-LA_data'!F:F,'Comm_vacancy-LA_data'!$D:$D,'Comm_vacancy-inputs_1'!$C3959,'Comm_vacancy-LA_data'!$B:$B,'Comm_vacancy-inputs_1'!$B3959)</f>
        <v>94</v>
      </c>
      <c r="F3959" s="132">
        <f t="shared" si="122"/>
        <v>5.558840922531047E-2</v>
      </c>
      <c r="G3959" s="108">
        <f t="shared" si="123"/>
        <v>43556</v>
      </c>
    </row>
    <row r="3960" spans="1:7" x14ac:dyDescent="0.35">
      <c r="A3960" s="72" t="s">
        <v>1042</v>
      </c>
      <c r="B3960" s="72" t="s">
        <v>1043</v>
      </c>
      <c r="C3960" s="72" t="s">
        <v>1098</v>
      </c>
      <c r="D3960" s="72">
        <f>SUMIFS('Comm_vacancy-LA_data'!E:E,'Comm_vacancy-LA_data'!$D:$D,'Comm_vacancy-inputs_1'!$C3960,'Comm_vacancy-LA_data'!$B:$B,'Comm_vacancy-inputs_1'!$B3960)</f>
        <v>1685</v>
      </c>
      <c r="E3960" s="72">
        <f>SUMIFS('Comm_vacancy-LA_data'!F:F,'Comm_vacancy-LA_data'!$D:$D,'Comm_vacancy-inputs_1'!$C3960,'Comm_vacancy-LA_data'!$B:$B,'Comm_vacancy-inputs_1'!$B3960)</f>
        <v>99</v>
      </c>
      <c r="F3960" s="132">
        <f t="shared" si="122"/>
        <v>5.8753709198813057E-2</v>
      </c>
      <c r="G3960" s="108">
        <f t="shared" si="123"/>
        <v>43466</v>
      </c>
    </row>
    <row r="3961" spans="1:7" x14ac:dyDescent="0.35">
      <c r="A3961" s="72" t="s">
        <v>1042</v>
      </c>
      <c r="B3961" s="72" t="s">
        <v>1043</v>
      </c>
      <c r="C3961" s="72" t="s">
        <v>1099</v>
      </c>
      <c r="D3961" s="72">
        <f>SUMIFS('Comm_vacancy-LA_data'!E:E,'Comm_vacancy-LA_data'!$D:$D,'Comm_vacancy-inputs_1'!$C3961,'Comm_vacancy-LA_data'!$B:$B,'Comm_vacancy-inputs_1'!$B3961)</f>
        <v>1739</v>
      </c>
      <c r="E3961" s="72">
        <f>SUMIFS('Comm_vacancy-LA_data'!F:F,'Comm_vacancy-LA_data'!$D:$D,'Comm_vacancy-inputs_1'!$C3961,'Comm_vacancy-LA_data'!$B:$B,'Comm_vacancy-inputs_1'!$B3961)</f>
        <v>84</v>
      </c>
      <c r="F3961" s="132">
        <f t="shared" si="122"/>
        <v>4.8303622771707876E-2</v>
      </c>
      <c r="G3961" s="108">
        <f t="shared" si="123"/>
        <v>43374</v>
      </c>
    </row>
    <row r="3962" spans="1:7" x14ac:dyDescent="0.35">
      <c r="A3962" s="72" t="s">
        <v>890</v>
      </c>
      <c r="B3962" s="72" t="s">
        <v>891</v>
      </c>
      <c r="C3962" s="72" t="s">
        <v>1088</v>
      </c>
      <c r="D3962" s="72">
        <f>SUMIFS('Comm_vacancy-LA_data'!E:E,'Comm_vacancy-LA_data'!$D:$D,'Comm_vacancy-inputs_1'!$C3962,'Comm_vacancy-LA_data'!$B:$B,'Comm_vacancy-inputs_1'!$B3962)</f>
        <v>32718</v>
      </c>
      <c r="E3962" s="72">
        <f>SUMIFS('Comm_vacancy-LA_data'!F:F,'Comm_vacancy-LA_data'!$D:$D,'Comm_vacancy-inputs_1'!$C3962,'Comm_vacancy-LA_data'!$B:$B,'Comm_vacancy-inputs_1'!$B3962)</f>
        <v>0</v>
      </c>
      <c r="F3962" s="132" t="str">
        <f t="shared" si="122"/>
        <v>-</v>
      </c>
      <c r="G3962" s="108">
        <f t="shared" si="123"/>
        <v>44378</v>
      </c>
    </row>
    <row r="3963" spans="1:7" x14ac:dyDescent="0.35">
      <c r="A3963" s="72" t="s">
        <v>890</v>
      </c>
      <c r="B3963" s="72" t="s">
        <v>891</v>
      </c>
      <c r="C3963" s="72" t="s">
        <v>1089</v>
      </c>
      <c r="D3963" s="72">
        <f>SUMIFS('Comm_vacancy-LA_data'!E:E,'Comm_vacancy-LA_data'!$D:$D,'Comm_vacancy-inputs_1'!$C3963,'Comm_vacancy-LA_data'!$B:$B,'Comm_vacancy-inputs_1'!$B3963)</f>
        <v>32754</v>
      </c>
      <c r="E3963" s="72">
        <f>SUMIFS('Comm_vacancy-LA_data'!F:F,'Comm_vacancy-LA_data'!$D:$D,'Comm_vacancy-inputs_1'!$C3963,'Comm_vacancy-LA_data'!$B:$B,'Comm_vacancy-inputs_1'!$B3963)</f>
        <v>0</v>
      </c>
      <c r="F3963" s="132" t="str">
        <f t="shared" si="122"/>
        <v>-</v>
      </c>
      <c r="G3963" s="108">
        <f t="shared" si="123"/>
        <v>44287</v>
      </c>
    </row>
    <row r="3964" spans="1:7" x14ac:dyDescent="0.35">
      <c r="A3964" s="72" t="s">
        <v>890</v>
      </c>
      <c r="B3964" s="72" t="s">
        <v>891</v>
      </c>
      <c r="C3964" s="72" t="s">
        <v>1090</v>
      </c>
      <c r="D3964" s="72">
        <f>SUMIFS('Comm_vacancy-LA_data'!E:E,'Comm_vacancy-LA_data'!$D:$D,'Comm_vacancy-inputs_1'!$C3964,'Comm_vacancy-LA_data'!$B:$B,'Comm_vacancy-inputs_1'!$B3964)</f>
        <v>32760</v>
      </c>
      <c r="E3964" s="72">
        <f>SUMIFS('Comm_vacancy-LA_data'!F:F,'Comm_vacancy-LA_data'!$D:$D,'Comm_vacancy-inputs_1'!$C3964,'Comm_vacancy-LA_data'!$B:$B,'Comm_vacancy-inputs_1'!$B3964)</f>
        <v>0</v>
      </c>
      <c r="F3964" s="132" t="str">
        <f t="shared" si="122"/>
        <v>-</v>
      </c>
      <c r="G3964" s="108">
        <f t="shared" si="123"/>
        <v>44197</v>
      </c>
    </row>
    <row r="3965" spans="1:7" x14ac:dyDescent="0.35">
      <c r="A3965" s="72" t="s">
        <v>890</v>
      </c>
      <c r="B3965" s="72" t="s">
        <v>891</v>
      </c>
      <c r="C3965" s="72" t="s">
        <v>1091</v>
      </c>
      <c r="D3965" s="72">
        <f>SUMIFS('Comm_vacancy-LA_data'!E:E,'Comm_vacancy-LA_data'!$D:$D,'Comm_vacancy-inputs_1'!$C3965,'Comm_vacancy-LA_data'!$B:$B,'Comm_vacancy-inputs_1'!$B3965)</f>
        <v>32685</v>
      </c>
      <c r="E3965" s="72">
        <f>SUMIFS('Comm_vacancy-LA_data'!F:F,'Comm_vacancy-LA_data'!$D:$D,'Comm_vacancy-inputs_1'!$C3965,'Comm_vacancy-LA_data'!$B:$B,'Comm_vacancy-inputs_1'!$B3965)</f>
        <v>0</v>
      </c>
      <c r="F3965" s="132" t="str">
        <f t="shared" si="122"/>
        <v>-</v>
      </c>
      <c r="G3965" s="108">
        <f t="shared" si="123"/>
        <v>44105</v>
      </c>
    </row>
    <row r="3966" spans="1:7" x14ac:dyDescent="0.35">
      <c r="A3966" s="72" t="s">
        <v>890</v>
      </c>
      <c r="B3966" s="72" t="s">
        <v>891</v>
      </c>
      <c r="C3966" s="72" t="s">
        <v>1092</v>
      </c>
      <c r="D3966" s="72">
        <f>SUMIFS('Comm_vacancy-LA_data'!E:E,'Comm_vacancy-LA_data'!$D:$D,'Comm_vacancy-inputs_1'!$C3966,'Comm_vacancy-LA_data'!$B:$B,'Comm_vacancy-inputs_1'!$B3966)</f>
        <v>32716</v>
      </c>
      <c r="E3966" s="72">
        <f>SUMIFS('Comm_vacancy-LA_data'!F:F,'Comm_vacancy-LA_data'!$D:$D,'Comm_vacancy-inputs_1'!$C3966,'Comm_vacancy-LA_data'!$B:$B,'Comm_vacancy-inputs_1'!$B3966)</f>
        <v>0</v>
      </c>
      <c r="F3966" s="132" t="str">
        <f t="shared" si="122"/>
        <v>-</v>
      </c>
      <c r="G3966" s="108">
        <f t="shared" si="123"/>
        <v>44013</v>
      </c>
    </row>
    <row r="3967" spans="1:7" x14ac:dyDescent="0.35">
      <c r="A3967" s="72" t="s">
        <v>890</v>
      </c>
      <c r="B3967" s="72" t="s">
        <v>891</v>
      </c>
      <c r="C3967" s="72" t="s">
        <v>1093</v>
      </c>
      <c r="D3967" s="72">
        <f>SUMIFS('Comm_vacancy-LA_data'!E:E,'Comm_vacancy-LA_data'!$D:$D,'Comm_vacancy-inputs_1'!$C3967,'Comm_vacancy-LA_data'!$B:$B,'Comm_vacancy-inputs_1'!$B3967)</f>
        <v>32776</v>
      </c>
      <c r="E3967" s="72">
        <f>SUMIFS('Comm_vacancy-LA_data'!F:F,'Comm_vacancy-LA_data'!$D:$D,'Comm_vacancy-inputs_1'!$C3967,'Comm_vacancy-LA_data'!$B:$B,'Comm_vacancy-inputs_1'!$B3967)</f>
        <v>0</v>
      </c>
      <c r="F3967" s="132" t="str">
        <f t="shared" si="122"/>
        <v>-</v>
      </c>
      <c r="G3967" s="108">
        <f t="shared" si="123"/>
        <v>43922</v>
      </c>
    </row>
    <row r="3968" spans="1:7" x14ac:dyDescent="0.35">
      <c r="A3968" s="72" t="s">
        <v>890</v>
      </c>
      <c r="B3968" s="72" t="s">
        <v>891</v>
      </c>
      <c r="C3968" s="72" t="s">
        <v>1094</v>
      </c>
      <c r="D3968" s="72">
        <f>SUMIFS('Comm_vacancy-LA_data'!E:E,'Comm_vacancy-LA_data'!$D:$D,'Comm_vacancy-inputs_1'!$C3968,'Comm_vacancy-LA_data'!$B:$B,'Comm_vacancy-inputs_1'!$B3968)</f>
        <v>32435</v>
      </c>
      <c r="E3968" s="72">
        <f>SUMIFS('Comm_vacancy-LA_data'!F:F,'Comm_vacancy-LA_data'!$D:$D,'Comm_vacancy-inputs_1'!$C3968,'Comm_vacancy-LA_data'!$B:$B,'Comm_vacancy-inputs_1'!$B3968)</f>
        <v>0</v>
      </c>
      <c r="F3968" s="132" t="str">
        <f t="shared" si="122"/>
        <v>-</v>
      </c>
      <c r="G3968" s="108">
        <f t="shared" si="123"/>
        <v>43831</v>
      </c>
    </row>
    <row r="3969" spans="1:7" x14ac:dyDescent="0.35">
      <c r="A3969" s="72" t="s">
        <v>890</v>
      </c>
      <c r="B3969" s="72" t="s">
        <v>891</v>
      </c>
      <c r="C3969" s="72" t="s">
        <v>1095</v>
      </c>
      <c r="D3969" s="72">
        <f>SUMIFS('Comm_vacancy-LA_data'!E:E,'Comm_vacancy-LA_data'!$D:$D,'Comm_vacancy-inputs_1'!$C3969,'Comm_vacancy-LA_data'!$B:$B,'Comm_vacancy-inputs_1'!$B3969)</f>
        <v>31977</v>
      </c>
      <c r="E3969" s="72">
        <f>SUMIFS('Comm_vacancy-LA_data'!F:F,'Comm_vacancy-LA_data'!$D:$D,'Comm_vacancy-inputs_1'!$C3969,'Comm_vacancy-LA_data'!$B:$B,'Comm_vacancy-inputs_1'!$B3969)</f>
        <v>0</v>
      </c>
      <c r="F3969" s="132" t="str">
        <f t="shared" si="122"/>
        <v>-</v>
      </c>
      <c r="G3969" s="108">
        <f t="shared" si="123"/>
        <v>43739</v>
      </c>
    </row>
    <row r="3970" spans="1:7" x14ac:dyDescent="0.35">
      <c r="A3970" s="72" t="s">
        <v>890</v>
      </c>
      <c r="B3970" s="72" t="s">
        <v>891</v>
      </c>
      <c r="C3970" s="72" t="s">
        <v>1096</v>
      </c>
      <c r="D3970" s="72">
        <f>SUMIFS('Comm_vacancy-LA_data'!E:E,'Comm_vacancy-LA_data'!$D:$D,'Comm_vacancy-inputs_1'!$C3970,'Comm_vacancy-LA_data'!$B:$B,'Comm_vacancy-inputs_1'!$B3970)</f>
        <v>31805</v>
      </c>
      <c r="E3970" s="72">
        <f>SUMIFS('Comm_vacancy-LA_data'!F:F,'Comm_vacancy-LA_data'!$D:$D,'Comm_vacancy-inputs_1'!$C3970,'Comm_vacancy-LA_data'!$B:$B,'Comm_vacancy-inputs_1'!$B3970)</f>
        <v>0</v>
      </c>
      <c r="F3970" s="132" t="str">
        <f t="shared" si="122"/>
        <v>-</v>
      </c>
      <c r="G3970" s="108">
        <f t="shared" si="123"/>
        <v>43647</v>
      </c>
    </row>
    <row r="3971" spans="1:7" x14ac:dyDescent="0.35">
      <c r="A3971" s="72" t="s">
        <v>890</v>
      </c>
      <c r="B3971" s="72" t="s">
        <v>891</v>
      </c>
      <c r="C3971" s="72" t="s">
        <v>1097</v>
      </c>
      <c r="D3971" s="72">
        <f>SUMIFS('Comm_vacancy-LA_data'!E:E,'Comm_vacancy-LA_data'!$D:$D,'Comm_vacancy-inputs_1'!$C3971,'Comm_vacancy-LA_data'!$B:$B,'Comm_vacancy-inputs_1'!$B3971)</f>
        <v>31793</v>
      </c>
      <c r="E3971" s="72">
        <f>SUMIFS('Comm_vacancy-LA_data'!F:F,'Comm_vacancy-LA_data'!$D:$D,'Comm_vacancy-inputs_1'!$C3971,'Comm_vacancy-LA_data'!$B:$B,'Comm_vacancy-inputs_1'!$B3971)</f>
        <v>0</v>
      </c>
      <c r="F3971" s="132" t="str">
        <f t="shared" ref="F3971:F4034" si="124">IF(E3971&lt;&gt;0,E3971/D3971,"-")</f>
        <v>-</v>
      </c>
      <c r="G3971" s="108">
        <f t="shared" ref="G3971:G4034" si="125">DATE(LEFT(C3971,4),RIGHT(LEFT(C3971,7),2),1)</f>
        <v>43556</v>
      </c>
    </row>
    <row r="3972" spans="1:7" x14ac:dyDescent="0.35">
      <c r="A3972" s="72" t="s">
        <v>890</v>
      </c>
      <c r="B3972" s="72" t="s">
        <v>891</v>
      </c>
      <c r="C3972" s="72" t="s">
        <v>1098</v>
      </c>
      <c r="D3972" s="72">
        <f>SUMIFS('Comm_vacancy-LA_data'!E:E,'Comm_vacancy-LA_data'!$D:$D,'Comm_vacancy-inputs_1'!$C3972,'Comm_vacancy-LA_data'!$B:$B,'Comm_vacancy-inputs_1'!$B3972)</f>
        <v>31346</v>
      </c>
      <c r="E3972" s="72">
        <f>SUMIFS('Comm_vacancy-LA_data'!F:F,'Comm_vacancy-LA_data'!$D:$D,'Comm_vacancy-inputs_1'!$C3972,'Comm_vacancy-LA_data'!$B:$B,'Comm_vacancy-inputs_1'!$B3972)</f>
        <v>0</v>
      </c>
      <c r="F3972" s="132" t="str">
        <f t="shared" si="124"/>
        <v>-</v>
      </c>
      <c r="G3972" s="108">
        <f t="shared" si="125"/>
        <v>43466</v>
      </c>
    </row>
    <row r="3973" spans="1:7" x14ac:dyDescent="0.35">
      <c r="A3973" s="72" t="s">
        <v>890</v>
      </c>
      <c r="B3973" s="72" t="s">
        <v>891</v>
      </c>
      <c r="C3973" s="72" t="s">
        <v>1099</v>
      </c>
      <c r="D3973" s="72">
        <f>SUMIFS('Comm_vacancy-LA_data'!E:E,'Comm_vacancy-LA_data'!$D:$D,'Comm_vacancy-inputs_1'!$C3973,'Comm_vacancy-LA_data'!$B:$B,'Comm_vacancy-inputs_1'!$B3973)</f>
        <v>32463</v>
      </c>
      <c r="E3973" s="72">
        <f>SUMIFS('Comm_vacancy-LA_data'!F:F,'Comm_vacancy-LA_data'!$D:$D,'Comm_vacancy-inputs_1'!$C3973,'Comm_vacancy-LA_data'!$B:$B,'Comm_vacancy-inputs_1'!$B3973)</f>
        <v>0</v>
      </c>
      <c r="F3973" s="132" t="str">
        <f t="shared" si="124"/>
        <v>-</v>
      </c>
      <c r="G3973" s="108">
        <f t="shared" si="125"/>
        <v>43374</v>
      </c>
    </row>
    <row r="3974" spans="1:7" x14ac:dyDescent="0.35">
      <c r="A3974" s="72" t="s">
        <v>1044</v>
      </c>
      <c r="B3974" s="72" t="s">
        <v>1045</v>
      </c>
      <c r="C3974" s="72" t="s">
        <v>1088</v>
      </c>
      <c r="D3974" s="72">
        <f>SUMIFS('Comm_vacancy-LA_data'!E:E,'Comm_vacancy-LA_data'!$D:$D,'Comm_vacancy-inputs_1'!$C3974,'Comm_vacancy-LA_data'!$B:$B,'Comm_vacancy-inputs_1'!$B3974)</f>
        <v>2206</v>
      </c>
      <c r="E3974" s="72">
        <f>SUMIFS('Comm_vacancy-LA_data'!F:F,'Comm_vacancy-LA_data'!$D:$D,'Comm_vacancy-inputs_1'!$C3974,'Comm_vacancy-LA_data'!$B:$B,'Comm_vacancy-inputs_1'!$B3974)</f>
        <v>191</v>
      </c>
      <c r="F3974" s="132">
        <f t="shared" si="124"/>
        <v>8.6582048957388941E-2</v>
      </c>
      <c r="G3974" s="108">
        <f t="shared" si="125"/>
        <v>44378</v>
      </c>
    </row>
    <row r="3975" spans="1:7" x14ac:dyDescent="0.35">
      <c r="A3975" s="72" t="s">
        <v>1044</v>
      </c>
      <c r="B3975" s="72" t="s">
        <v>1045</v>
      </c>
      <c r="C3975" s="72" t="s">
        <v>1089</v>
      </c>
      <c r="D3975" s="72">
        <f>SUMIFS('Comm_vacancy-LA_data'!E:E,'Comm_vacancy-LA_data'!$D:$D,'Comm_vacancy-inputs_1'!$C3975,'Comm_vacancy-LA_data'!$B:$B,'Comm_vacancy-inputs_1'!$B3975)</f>
        <v>2179</v>
      </c>
      <c r="E3975" s="72">
        <f>SUMIFS('Comm_vacancy-LA_data'!F:F,'Comm_vacancy-LA_data'!$D:$D,'Comm_vacancy-inputs_1'!$C3975,'Comm_vacancy-LA_data'!$B:$B,'Comm_vacancy-inputs_1'!$B3975)</f>
        <v>186</v>
      </c>
      <c r="F3975" s="132">
        <f t="shared" si="124"/>
        <v>8.5360256998623221E-2</v>
      </c>
      <c r="G3975" s="108">
        <f t="shared" si="125"/>
        <v>44287</v>
      </c>
    </row>
    <row r="3976" spans="1:7" x14ac:dyDescent="0.35">
      <c r="A3976" s="72" t="s">
        <v>1044</v>
      </c>
      <c r="B3976" s="72" t="s">
        <v>1045</v>
      </c>
      <c r="C3976" s="72" t="s">
        <v>1090</v>
      </c>
      <c r="D3976" s="72">
        <f>SUMIFS('Comm_vacancy-LA_data'!E:E,'Comm_vacancy-LA_data'!$D:$D,'Comm_vacancy-inputs_1'!$C3976,'Comm_vacancy-LA_data'!$B:$B,'Comm_vacancy-inputs_1'!$B3976)</f>
        <v>2164</v>
      </c>
      <c r="E3976" s="72">
        <f>SUMIFS('Comm_vacancy-LA_data'!F:F,'Comm_vacancy-LA_data'!$D:$D,'Comm_vacancy-inputs_1'!$C3976,'Comm_vacancy-LA_data'!$B:$B,'Comm_vacancy-inputs_1'!$B3976)</f>
        <v>180</v>
      </c>
      <c r="F3976" s="132">
        <f t="shared" si="124"/>
        <v>8.3179297597042512E-2</v>
      </c>
      <c r="G3976" s="108">
        <f t="shared" si="125"/>
        <v>44197</v>
      </c>
    </row>
    <row r="3977" spans="1:7" x14ac:dyDescent="0.35">
      <c r="A3977" s="72" t="s">
        <v>1044</v>
      </c>
      <c r="B3977" s="72" t="s">
        <v>1045</v>
      </c>
      <c r="C3977" s="72" t="s">
        <v>1091</v>
      </c>
      <c r="D3977" s="72">
        <f>SUMIFS('Comm_vacancy-LA_data'!E:E,'Comm_vacancy-LA_data'!$D:$D,'Comm_vacancy-inputs_1'!$C3977,'Comm_vacancy-LA_data'!$B:$B,'Comm_vacancy-inputs_1'!$B3977)</f>
        <v>2134</v>
      </c>
      <c r="E3977" s="72">
        <f>SUMIFS('Comm_vacancy-LA_data'!F:F,'Comm_vacancy-LA_data'!$D:$D,'Comm_vacancy-inputs_1'!$C3977,'Comm_vacancy-LA_data'!$B:$B,'Comm_vacancy-inputs_1'!$B3977)</f>
        <v>177</v>
      </c>
      <c r="F3977" s="132">
        <f t="shared" si="124"/>
        <v>8.2942830365510783E-2</v>
      </c>
      <c r="G3977" s="108">
        <f t="shared" si="125"/>
        <v>44105</v>
      </c>
    </row>
    <row r="3978" spans="1:7" x14ac:dyDescent="0.35">
      <c r="A3978" s="72" t="s">
        <v>1044</v>
      </c>
      <c r="B3978" s="72" t="s">
        <v>1045</v>
      </c>
      <c r="C3978" s="72" t="s">
        <v>1092</v>
      </c>
      <c r="D3978" s="72">
        <f>SUMIFS('Comm_vacancy-LA_data'!E:E,'Comm_vacancy-LA_data'!$D:$D,'Comm_vacancy-inputs_1'!$C3978,'Comm_vacancy-LA_data'!$B:$B,'Comm_vacancy-inputs_1'!$B3978)</f>
        <v>2103</v>
      </c>
      <c r="E3978" s="72">
        <f>SUMIFS('Comm_vacancy-LA_data'!F:F,'Comm_vacancy-LA_data'!$D:$D,'Comm_vacancy-inputs_1'!$C3978,'Comm_vacancy-LA_data'!$B:$B,'Comm_vacancy-inputs_1'!$B3978)</f>
        <v>181</v>
      </c>
      <c r="F3978" s="132">
        <f t="shared" si="124"/>
        <v>8.6067522586780784E-2</v>
      </c>
      <c r="G3978" s="108">
        <f t="shared" si="125"/>
        <v>44013</v>
      </c>
    </row>
    <row r="3979" spans="1:7" x14ac:dyDescent="0.35">
      <c r="A3979" s="72" t="s">
        <v>1044</v>
      </c>
      <c r="B3979" s="72" t="s">
        <v>1045</v>
      </c>
      <c r="C3979" s="72" t="s">
        <v>1093</v>
      </c>
      <c r="D3979" s="72">
        <f>SUMIFS('Comm_vacancy-LA_data'!E:E,'Comm_vacancy-LA_data'!$D:$D,'Comm_vacancy-inputs_1'!$C3979,'Comm_vacancy-LA_data'!$B:$B,'Comm_vacancy-inputs_1'!$B3979)</f>
        <v>2082</v>
      </c>
      <c r="E3979" s="72">
        <f>SUMIFS('Comm_vacancy-LA_data'!F:F,'Comm_vacancy-LA_data'!$D:$D,'Comm_vacancy-inputs_1'!$C3979,'Comm_vacancy-LA_data'!$B:$B,'Comm_vacancy-inputs_1'!$B3979)</f>
        <v>195</v>
      </c>
      <c r="F3979" s="132">
        <f t="shared" si="124"/>
        <v>9.3659942363112397E-2</v>
      </c>
      <c r="G3979" s="108">
        <f t="shared" si="125"/>
        <v>43922</v>
      </c>
    </row>
    <row r="3980" spans="1:7" x14ac:dyDescent="0.35">
      <c r="A3980" s="72" t="s">
        <v>1044</v>
      </c>
      <c r="B3980" s="72" t="s">
        <v>1045</v>
      </c>
      <c r="C3980" s="72" t="s">
        <v>1094</v>
      </c>
      <c r="D3980" s="72">
        <f>SUMIFS('Comm_vacancy-LA_data'!E:E,'Comm_vacancy-LA_data'!$D:$D,'Comm_vacancy-inputs_1'!$C3980,'Comm_vacancy-LA_data'!$B:$B,'Comm_vacancy-inputs_1'!$B3980)</f>
        <v>2070</v>
      </c>
      <c r="E3980" s="72">
        <f>SUMIFS('Comm_vacancy-LA_data'!F:F,'Comm_vacancy-LA_data'!$D:$D,'Comm_vacancy-inputs_1'!$C3980,'Comm_vacancy-LA_data'!$B:$B,'Comm_vacancy-inputs_1'!$B3980)</f>
        <v>202</v>
      </c>
      <c r="F3980" s="132">
        <f t="shared" si="124"/>
        <v>9.7584541062801927E-2</v>
      </c>
      <c r="G3980" s="108">
        <f t="shared" si="125"/>
        <v>43831</v>
      </c>
    </row>
    <row r="3981" spans="1:7" x14ac:dyDescent="0.35">
      <c r="A3981" s="72" t="s">
        <v>1044</v>
      </c>
      <c r="B3981" s="72" t="s">
        <v>1045</v>
      </c>
      <c r="C3981" s="72" t="s">
        <v>1095</v>
      </c>
      <c r="D3981" s="72">
        <f>SUMIFS('Comm_vacancy-LA_data'!E:E,'Comm_vacancy-LA_data'!$D:$D,'Comm_vacancy-inputs_1'!$C3981,'Comm_vacancy-LA_data'!$B:$B,'Comm_vacancy-inputs_1'!$B3981)</f>
        <v>2055</v>
      </c>
      <c r="E3981" s="72">
        <f>SUMIFS('Comm_vacancy-LA_data'!F:F,'Comm_vacancy-LA_data'!$D:$D,'Comm_vacancy-inputs_1'!$C3981,'Comm_vacancy-LA_data'!$B:$B,'Comm_vacancy-inputs_1'!$B3981)</f>
        <v>205</v>
      </c>
      <c r="F3981" s="132">
        <f t="shared" si="124"/>
        <v>9.9756690997566913E-2</v>
      </c>
      <c r="G3981" s="108">
        <f t="shared" si="125"/>
        <v>43739</v>
      </c>
    </row>
    <row r="3982" spans="1:7" x14ac:dyDescent="0.35">
      <c r="A3982" s="72" t="s">
        <v>1044</v>
      </c>
      <c r="B3982" s="72" t="s">
        <v>1045</v>
      </c>
      <c r="C3982" s="72" t="s">
        <v>1096</v>
      </c>
      <c r="D3982" s="72">
        <f>SUMIFS('Comm_vacancy-LA_data'!E:E,'Comm_vacancy-LA_data'!$D:$D,'Comm_vacancy-inputs_1'!$C3982,'Comm_vacancy-LA_data'!$B:$B,'Comm_vacancy-inputs_1'!$B3982)</f>
        <v>2061</v>
      </c>
      <c r="E3982" s="72">
        <f>SUMIFS('Comm_vacancy-LA_data'!F:F,'Comm_vacancy-LA_data'!$D:$D,'Comm_vacancy-inputs_1'!$C3982,'Comm_vacancy-LA_data'!$B:$B,'Comm_vacancy-inputs_1'!$B3982)</f>
        <v>206</v>
      </c>
      <c r="F3982" s="132">
        <f t="shared" si="124"/>
        <v>9.9951479864143614E-2</v>
      </c>
      <c r="G3982" s="108">
        <f t="shared" si="125"/>
        <v>43647</v>
      </c>
    </row>
    <row r="3983" spans="1:7" x14ac:dyDescent="0.35">
      <c r="A3983" s="72" t="s">
        <v>1044</v>
      </c>
      <c r="B3983" s="72" t="s">
        <v>1045</v>
      </c>
      <c r="C3983" s="72" t="s">
        <v>1097</v>
      </c>
      <c r="D3983" s="72">
        <f>SUMIFS('Comm_vacancy-LA_data'!E:E,'Comm_vacancy-LA_data'!$D:$D,'Comm_vacancy-inputs_1'!$C3983,'Comm_vacancy-LA_data'!$B:$B,'Comm_vacancy-inputs_1'!$B3983)</f>
        <v>2069</v>
      </c>
      <c r="E3983" s="72">
        <f>SUMIFS('Comm_vacancy-LA_data'!F:F,'Comm_vacancy-LA_data'!$D:$D,'Comm_vacancy-inputs_1'!$C3983,'Comm_vacancy-LA_data'!$B:$B,'Comm_vacancy-inputs_1'!$B3983)</f>
        <v>205</v>
      </c>
      <c r="F3983" s="132">
        <f t="shared" si="124"/>
        <v>9.9081681971967137E-2</v>
      </c>
      <c r="G3983" s="108">
        <f t="shared" si="125"/>
        <v>43556</v>
      </c>
    </row>
    <row r="3984" spans="1:7" x14ac:dyDescent="0.35">
      <c r="A3984" s="72" t="s">
        <v>1044</v>
      </c>
      <c r="B3984" s="72" t="s">
        <v>1045</v>
      </c>
      <c r="C3984" s="72" t="s">
        <v>1098</v>
      </c>
      <c r="D3984" s="72">
        <f>SUMIFS('Comm_vacancy-LA_data'!E:E,'Comm_vacancy-LA_data'!$D:$D,'Comm_vacancy-inputs_1'!$C3984,'Comm_vacancy-LA_data'!$B:$B,'Comm_vacancy-inputs_1'!$B3984)</f>
        <v>2025</v>
      </c>
      <c r="E3984" s="72">
        <f>SUMIFS('Comm_vacancy-LA_data'!F:F,'Comm_vacancy-LA_data'!$D:$D,'Comm_vacancy-inputs_1'!$C3984,'Comm_vacancy-LA_data'!$B:$B,'Comm_vacancy-inputs_1'!$B3984)</f>
        <v>209</v>
      </c>
      <c r="F3984" s="132">
        <f t="shared" si="124"/>
        <v>0.10320987654320987</v>
      </c>
      <c r="G3984" s="108">
        <f t="shared" si="125"/>
        <v>43466</v>
      </c>
    </row>
    <row r="3985" spans="1:7" x14ac:dyDescent="0.35">
      <c r="A3985" s="72" t="s">
        <v>1044</v>
      </c>
      <c r="B3985" s="72" t="s">
        <v>1045</v>
      </c>
      <c r="C3985" s="72" t="s">
        <v>1099</v>
      </c>
      <c r="D3985" s="72">
        <f>SUMIFS('Comm_vacancy-LA_data'!E:E,'Comm_vacancy-LA_data'!$D:$D,'Comm_vacancy-inputs_1'!$C3985,'Comm_vacancy-LA_data'!$B:$B,'Comm_vacancy-inputs_1'!$B3985)</f>
        <v>2164</v>
      </c>
      <c r="E3985" s="72">
        <f>SUMIFS('Comm_vacancy-LA_data'!F:F,'Comm_vacancy-LA_data'!$D:$D,'Comm_vacancy-inputs_1'!$C3985,'Comm_vacancy-LA_data'!$B:$B,'Comm_vacancy-inputs_1'!$B3985)</f>
        <v>201</v>
      </c>
      <c r="F3985" s="132">
        <f t="shared" si="124"/>
        <v>9.2883548983364136E-2</v>
      </c>
      <c r="G3985" s="108">
        <f t="shared" si="125"/>
        <v>43374</v>
      </c>
    </row>
    <row r="3986" spans="1:7" x14ac:dyDescent="0.35">
      <c r="A3986" s="72" t="s">
        <v>892</v>
      </c>
      <c r="B3986" s="72" t="s">
        <v>893</v>
      </c>
      <c r="C3986" s="72" t="s">
        <v>1088</v>
      </c>
      <c r="D3986" s="72">
        <f>SUMIFS('Comm_vacancy-LA_data'!E:E,'Comm_vacancy-LA_data'!$D:$D,'Comm_vacancy-inputs_1'!$C3986,'Comm_vacancy-LA_data'!$B:$B,'Comm_vacancy-inputs_1'!$B3986)</f>
        <v>8463</v>
      </c>
      <c r="E3986" s="72">
        <f>SUMIFS('Comm_vacancy-LA_data'!F:F,'Comm_vacancy-LA_data'!$D:$D,'Comm_vacancy-inputs_1'!$C3986,'Comm_vacancy-LA_data'!$B:$B,'Comm_vacancy-inputs_1'!$B3986)</f>
        <v>791</v>
      </c>
      <c r="F3986" s="132">
        <f t="shared" si="124"/>
        <v>9.3465674110835395E-2</v>
      </c>
      <c r="G3986" s="108">
        <f t="shared" si="125"/>
        <v>44378</v>
      </c>
    </row>
    <row r="3987" spans="1:7" x14ac:dyDescent="0.35">
      <c r="A3987" s="72" t="s">
        <v>892</v>
      </c>
      <c r="B3987" s="72" t="s">
        <v>893</v>
      </c>
      <c r="C3987" s="72" t="s">
        <v>1089</v>
      </c>
      <c r="D3987" s="72">
        <f>SUMIFS('Comm_vacancy-LA_data'!E:E,'Comm_vacancy-LA_data'!$D:$D,'Comm_vacancy-inputs_1'!$C3987,'Comm_vacancy-LA_data'!$B:$B,'Comm_vacancy-inputs_1'!$B3987)</f>
        <v>8505</v>
      </c>
      <c r="E3987" s="72">
        <f>SUMIFS('Comm_vacancy-LA_data'!F:F,'Comm_vacancy-LA_data'!$D:$D,'Comm_vacancy-inputs_1'!$C3987,'Comm_vacancy-LA_data'!$B:$B,'Comm_vacancy-inputs_1'!$B3987)</f>
        <v>800</v>
      </c>
      <c r="F3987" s="132">
        <f t="shared" si="124"/>
        <v>9.4062316284538511E-2</v>
      </c>
      <c r="G3987" s="108">
        <f t="shared" si="125"/>
        <v>44287</v>
      </c>
    </row>
    <row r="3988" spans="1:7" x14ac:dyDescent="0.35">
      <c r="A3988" s="72" t="s">
        <v>892</v>
      </c>
      <c r="B3988" s="72" t="s">
        <v>893</v>
      </c>
      <c r="C3988" s="72" t="s">
        <v>1090</v>
      </c>
      <c r="D3988" s="72">
        <f>SUMIFS('Comm_vacancy-LA_data'!E:E,'Comm_vacancy-LA_data'!$D:$D,'Comm_vacancy-inputs_1'!$C3988,'Comm_vacancy-LA_data'!$B:$B,'Comm_vacancy-inputs_1'!$B3988)</f>
        <v>8508</v>
      </c>
      <c r="E3988" s="72">
        <f>SUMIFS('Comm_vacancy-LA_data'!F:F,'Comm_vacancy-LA_data'!$D:$D,'Comm_vacancy-inputs_1'!$C3988,'Comm_vacancy-LA_data'!$B:$B,'Comm_vacancy-inputs_1'!$B3988)</f>
        <v>800</v>
      </c>
      <c r="F3988" s="132">
        <f t="shared" si="124"/>
        <v>9.4029149036201229E-2</v>
      </c>
      <c r="G3988" s="108">
        <f t="shared" si="125"/>
        <v>44197</v>
      </c>
    </row>
    <row r="3989" spans="1:7" x14ac:dyDescent="0.35">
      <c r="A3989" s="72" t="s">
        <v>892</v>
      </c>
      <c r="B3989" s="72" t="s">
        <v>893</v>
      </c>
      <c r="C3989" s="72" t="s">
        <v>1091</v>
      </c>
      <c r="D3989" s="72">
        <f>SUMIFS('Comm_vacancy-LA_data'!E:E,'Comm_vacancy-LA_data'!$D:$D,'Comm_vacancy-inputs_1'!$C3989,'Comm_vacancy-LA_data'!$B:$B,'Comm_vacancy-inputs_1'!$B3989)</f>
        <v>8471</v>
      </c>
      <c r="E3989" s="72">
        <f>SUMIFS('Comm_vacancy-LA_data'!F:F,'Comm_vacancy-LA_data'!$D:$D,'Comm_vacancy-inputs_1'!$C3989,'Comm_vacancy-LA_data'!$B:$B,'Comm_vacancy-inputs_1'!$B3989)</f>
        <v>808</v>
      </c>
      <c r="F3989" s="132">
        <f t="shared" si="124"/>
        <v>9.5384252154409155E-2</v>
      </c>
      <c r="G3989" s="108">
        <f t="shared" si="125"/>
        <v>44105</v>
      </c>
    </row>
    <row r="3990" spans="1:7" x14ac:dyDescent="0.35">
      <c r="A3990" s="72" t="s">
        <v>892</v>
      </c>
      <c r="B3990" s="72" t="s">
        <v>893</v>
      </c>
      <c r="C3990" s="72" t="s">
        <v>1092</v>
      </c>
      <c r="D3990" s="72">
        <f>SUMIFS('Comm_vacancy-LA_data'!E:E,'Comm_vacancy-LA_data'!$D:$D,'Comm_vacancy-inputs_1'!$C3990,'Comm_vacancy-LA_data'!$B:$B,'Comm_vacancy-inputs_1'!$B3990)</f>
        <v>8369</v>
      </c>
      <c r="E3990" s="72">
        <f>SUMIFS('Comm_vacancy-LA_data'!F:F,'Comm_vacancy-LA_data'!$D:$D,'Comm_vacancy-inputs_1'!$C3990,'Comm_vacancy-LA_data'!$B:$B,'Comm_vacancy-inputs_1'!$B3990)</f>
        <v>819</v>
      </c>
      <c r="F3990" s="132">
        <f t="shared" si="124"/>
        <v>9.7861154259768199E-2</v>
      </c>
      <c r="G3990" s="108">
        <f t="shared" si="125"/>
        <v>44013</v>
      </c>
    </row>
    <row r="3991" spans="1:7" x14ac:dyDescent="0.35">
      <c r="A3991" s="72" t="s">
        <v>892</v>
      </c>
      <c r="B3991" s="72" t="s">
        <v>893</v>
      </c>
      <c r="C3991" s="72" t="s">
        <v>1093</v>
      </c>
      <c r="D3991" s="72">
        <f>SUMIFS('Comm_vacancy-LA_data'!E:E,'Comm_vacancy-LA_data'!$D:$D,'Comm_vacancy-inputs_1'!$C3991,'Comm_vacancy-LA_data'!$B:$B,'Comm_vacancy-inputs_1'!$B3991)</f>
        <v>8353</v>
      </c>
      <c r="E3991" s="72">
        <f>SUMIFS('Comm_vacancy-LA_data'!F:F,'Comm_vacancy-LA_data'!$D:$D,'Comm_vacancy-inputs_1'!$C3991,'Comm_vacancy-LA_data'!$B:$B,'Comm_vacancy-inputs_1'!$B3991)</f>
        <v>822</v>
      </c>
      <c r="F3991" s="132">
        <f t="shared" si="124"/>
        <v>9.8407757691847245E-2</v>
      </c>
      <c r="G3991" s="108">
        <f t="shared" si="125"/>
        <v>43922</v>
      </c>
    </row>
    <row r="3992" spans="1:7" x14ac:dyDescent="0.35">
      <c r="A3992" s="72" t="s">
        <v>892</v>
      </c>
      <c r="B3992" s="72" t="s">
        <v>893</v>
      </c>
      <c r="C3992" s="72" t="s">
        <v>1094</v>
      </c>
      <c r="D3992" s="72">
        <f>SUMIFS('Comm_vacancy-LA_data'!E:E,'Comm_vacancy-LA_data'!$D:$D,'Comm_vacancy-inputs_1'!$C3992,'Comm_vacancy-LA_data'!$B:$B,'Comm_vacancy-inputs_1'!$B3992)</f>
        <v>8255</v>
      </c>
      <c r="E3992" s="72">
        <f>SUMIFS('Comm_vacancy-LA_data'!F:F,'Comm_vacancy-LA_data'!$D:$D,'Comm_vacancy-inputs_1'!$C3992,'Comm_vacancy-LA_data'!$B:$B,'Comm_vacancy-inputs_1'!$B3992)</f>
        <v>666</v>
      </c>
      <c r="F3992" s="132">
        <f t="shared" si="124"/>
        <v>8.0678376741368865E-2</v>
      </c>
      <c r="G3992" s="108">
        <f t="shared" si="125"/>
        <v>43831</v>
      </c>
    </row>
    <row r="3993" spans="1:7" x14ac:dyDescent="0.35">
      <c r="A3993" s="72" t="s">
        <v>892</v>
      </c>
      <c r="B3993" s="72" t="s">
        <v>893</v>
      </c>
      <c r="C3993" s="72" t="s">
        <v>1095</v>
      </c>
      <c r="D3993" s="72">
        <f>SUMIFS('Comm_vacancy-LA_data'!E:E,'Comm_vacancy-LA_data'!$D:$D,'Comm_vacancy-inputs_1'!$C3993,'Comm_vacancy-LA_data'!$B:$B,'Comm_vacancy-inputs_1'!$B3993)</f>
        <v>8238</v>
      </c>
      <c r="E3993" s="72">
        <f>SUMIFS('Comm_vacancy-LA_data'!F:F,'Comm_vacancy-LA_data'!$D:$D,'Comm_vacancy-inputs_1'!$C3993,'Comm_vacancy-LA_data'!$B:$B,'Comm_vacancy-inputs_1'!$B3993)</f>
        <v>661</v>
      </c>
      <c r="F3993" s="132">
        <f t="shared" si="124"/>
        <v>8.0237921825685843E-2</v>
      </c>
      <c r="G3993" s="108">
        <f t="shared" si="125"/>
        <v>43739</v>
      </c>
    </row>
    <row r="3994" spans="1:7" x14ac:dyDescent="0.35">
      <c r="A3994" s="72" t="s">
        <v>892</v>
      </c>
      <c r="B3994" s="72" t="s">
        <v>893</v>
      </c>
      <c r="C3994" s="72" t="s">
        <v>1096</v>
      </c>
      <c r="D3994" s="72">
        <f>SUMIFS('Comm_vacancy-LA_data'!E:E,'Comm_vacancy-LA_data'!$D:$D,'Comm_vacancy-inputs_1'!$C3994,'Comm_vacancy-LA_data'!$B:$B,'Comm_vacancy-inputs_1'!$B3994)</f>
        <v>8219</v>
      </c>
      <c r="E3994" s="72">
        <f>SUMIFS('Comm_vacancy-LA_data'!F:F,'Comm_vacancy-LA_data'!$D:$D,'Comm_vacancy-inputs_1'!$C3994,'Comm_vacancy-LA_data'!$B:$B,'Comm_vacancy-inputs_1'!$B3994)</f>
        <v>824</v>
      </c>
      <c r="F3994" s="132">
        <f t="shared" si="124"/>
        <v>0.10025550553595328</v>
      </c>
      <c r="G3994" s="108">
        <f t="shared" si="125"/>
        <v>43647</v>
      </c>
    </row>
    <row r="3995" spans="1:7" x14ac:dyDescent="0.35">
      <c r="A3995" s="72" t="s">
        <v>892</v>
      </c>
      <c r="B3995" s="72" t="s">
        <v>893</v>
      </c>
      <c r="C3995" s="72" t="s">
        <v>1097</v>
      </c>
      <c r="D3995" s="72">
        <f>SUMIFS('Comm_vacancy-LA_data'!E:E,'Comm_vacancy-LA_data'!$D:$D,'Comm_vacancy-inputs_1'!$C3995,'Comm_vacancy-LA_data'!$B:$B,'Comm_vacancy-inputs_1'!$B3995)</f>
        <v>8223</v>
      </c>
      <c r="E3995" s="72">
        <f>SUMIFS('Comm_vacancy-LA_data'!F:F,'Comm_vacancy-LA_data'!$D:$D,'Comm_vacancy-inputs_1'!$C3995,'Comm_vacancy-LA_data'!$B:$B,'Comm_vacancy-inputs_1'!$B3995)</f>
        <v>207</v>
      </c>
      <c r="F3995" s="132">
        <f t="shared" si="124"/>
        <v>2.5173294418095585E-2</v>
      </c>
      <c r="G3995" s="108">
        <f t="shared" si="125"/>
        <v>43556</v>
      </c>
    </row>
    <row r="3996" spans="1:7" x14ac:dyDescent="0.35">
      <c r="A3996" s="72" t="s">
        <v>892</v>
      </c>
      <c r="B3996" s="72" t="s">
        <v>893</v>
      </c>
      <c r="C3996" s="72" t="s">
        <v>1098</v>
      </c>
      <c r="D3996" s="72">
        <f>SUMIFS('Comm_vacancy-LA_data'!E:E,'Comm_vacancy-LA_data'!$D:$D,'Comm_vacancy-inputs_1'!$C3996,'Comm_vacancy-LA_data'!$B:$B,'Comm_vacancy-inputs_1'!$B3996)</f>
        <v>8183</v>
      </c>
      <c r="E3996" s="72">
        <f>SUMIFS('Comm_vacancy-LA_data'!F:F,'Comm_vacancy-LA_data'!$D:$D,'Comm_vacancy-inputs_1'!$C3996,'Comm_vacancy-LA_data'!$B:$B,'Comm_vacancy-inputs_1'!$B3996)</f>
        <v>101</v>
      </c>
      <c r="F3996" s="132">
        <f t="shared" si="124"/>
        <v>1.2342661615544421E-2</v>
      </c>
      <c r="G3996" s="108">
        <f t="shared" si="125"/>
        <v>43466</v>
      </c>
    </row>
    <row r="3997" spans="1:7" x14ac:dyDescent="0.35">
      <c r="A3997" s="72" t="s">
        <v>892</v>
      </c>
      <c r="B3997" s="72" t="s">
        <v>893</v>
      </c>
      <c r="C3997" s="72" t="s">
        <v>1099</v>
      </c>
      <c r="D3997" s="72">
        <f>SUMIFS('Comm_vacancy-LA_data'!E:E,'Comm_vacancy-LA_data'!$D:$D,'Comm_vacancy-inputs_1'!$C3997,'Comm_vacancy-LA_data'!$B:$B,'Comm_vacancy-inputs_1'!$B3997)</f>
        <v>8417</v>
      </c>
      <c r="E3997" s="72">
        <f>SUMIFS('Comm_vacancy-LA_data'!F:F,'Comm_vacancy-LA_data'!$D:$D,'Comm_vacancy-inputs_1'!$C3997,'Comm_vacancy-LA_data'!$B:$B,'Comm_vacancy-inputs_1'!$B3997)</f>
        <v>118</v>
      </c>
      <c r="F3997" s="132">
        <f t="shared" si="124"/>
        <v>1.4019246762504455E-2</v>
      </c>
      <c r="G3997" s="108">
        <f t="shared" si="125"/>
        <v>43374</v>
      </c>
    </row>
    <row r="3998" spans="1:7" x14ac:dyDescent="0.35">
      <c r="A3998" s="72" t="s">
        <v>894</v>
      </c>
      <c r="B3998" s="72" t="s">
        <v>895</v>
      </c>
      <c r="C3998" s="72" t="s">
        <v>1088</v>
      </c>
      <c r="D3998" s="72">
        <f>SUMIFS('Comm_vacancy-LA_data'!E:E,'Comm_vacancy-LA_data'!$D:$D,'Comm_vacancy-inputs_1'!$C3998,'Comm_vacancy-LA_data'!$B:$B,'Comm_vacancy-inputs_1'!$B3998)</f>
        <v>13897</v>
      </c>
      <c r="E3998" s="72">
        <f>SUMIFS('Comm_vacancy-LA_data'!F:F,'Comm_vacancy-LA_data'!$D:$D,'Comm_vacancy-inputs_1'!$C3998,'Comm_vacancy-LA_data'!$B:$B,'Comm_vacancy-inputs_1'!$B3998)</f>
        <v>371</v>
      </c>
      <c r="F3998" s="132">
        <f t="shared" si="124"/>
        <v>2.669640929697057E-2</v>
      </c>
      <c r="G3998" s="108">
        <f t="shared" si="125"/>
        <v>44378</v>
      </c>
    </row>
    <row r="3999" spans="1:7" x14ac:dyDescent="0.35">
      <c r="A3999" s="72" t="s">
        <v>894</v>
      </c>
      <c r="B3999" s="72" t="s">
        <v>895</v>
      </c>
      <c r="C3999" s="72" t="s">
        <v>1089</v>
      </c>
      <c r="D3999" s="72">
        <f>SUMIFS('Comm_vacancy-LA_data'!E:E,'Comm_vacancy-LA_data'!$D:$D,'Comm_vacancy-inputs_1'!$C3999,'Comm_vacancy-LA_data'!$B:$B,'Comm_vacancy-inputs_1'!$B3999)</f>
        <v>13920</v>
      </c>
      <c r="E3999" s="72">
        <f>SUMIFS('Comm_vacancy-LA_data'!F:F,'Comm_vacancy-LA_data'!$D:$D,'Comm_vacancy-inputs_1'!$C3999,'Comm_vacancy-LA_data'!$B:$B,'Comm_vacancy-inputs_1'!$B3999)</f>
        <v>365</v>
      </c>
      <c r="F3999" s="132">
        <f t="shared" si="124"/>
        <v>2.6221264367816091E-2</v>
      </c>
      <c r="G3999" s="108">
        <f t="shared" si="125"/>
        <v>44287</v>
      </c>
    </row>
    <row r="4000" spans="1:7" x14ac:dyDescent="0.35">
      <c r="A4000" s="72" t="s">
        <v>894</v>
      </c>
      <c r="B4000" s="72" t="s">
        <v>895</v>
      </c>
      <c r="C4000" s="72" t="s">
        <v>1090</v>
      </c>
      <c r="D4000" s="72">
        <f>SUMIFS('Comm_vacancy-LA_data'!E:E,'Comm_vacancy-LA_data'!$D:$D,'Comm_vacancy-inputs_1'!$C4000,'Comm_vacancy-LA_data'!$B:$B,'Comm_vacancy-inputs_1'!$B4000)</f>
        <v>13935</v>
      </c>
      <c r="E4000" s="72">
        <f>SUMIFS('Comm_vacancy-LA_data'!F:F,'Comm_vacancy-LA_data'!$D:$D,'Comm_vacancy-inputs_1'!$C4000,'Comm_vacancy-LA_data'!$B:$B,'Comm_vacancy-inputs_1'!$B4000)</f>
        <v>345</v>
      </c>
      <c r="F4000" s="132">
        <f t="shared" si="124"/>
        <v>2.4757804090419805E-2</v>
      </c>
      <c r="G4000" s="108">
        <f t="shared" si="125"/>
        <v>44197</v>
      </c>
    </row>
    <row r="4001" spans="1:7" x14ac:dyDescent="0.35">
      <c r="A4001" s="72" t="s">
        <v>894</v>
      </c>
      <c r="B4001" s="72" t="s">
        <v>895</v>
      </c>
      <c r="C4001" s="72" t="s">
        <v>1091</v>
      </c>
      <c r="D4001" s="72">
        <f>SUMIFS('Comm_vacancy-LA_data'!E:E,'Comm_vacancy-LA_data'!$D:$D,'Comm_vacancy-inputs_1'!$C4001,'Comm_vacancy-LA_data'!$B:$B,'Comm_vacancy-inputs_1'!$B4001)</f>
        <v>13929</v>
      </c>
      <c r="E4001" s="72">
        <f>SUMIFS('Comm_vacancy-LA_data'!F:F,'Comm_vacancy-LA_data'!$D:$D,'Comm_vacancy-inputs_1'!$C4001,'Comm_vacancy-LA_data'!$B:$B,'Comm_vacancy-inputs_1'!$B4001)</f>
        <v>370</v>
      </c>
      <c r="F4001" s="132">
        <f t="shared" si="124"/>
        <v>2.6563285232249264E-2</v>
      </c>
      <c r="G4001" s="108">
        <f t="shared" si="125"/>
        <v>44105</v>
      </c>
    </row>
    <row r="4002" spans="1:7" x14ac:dyDescent="0.35">
      <c r="A4002" s="72" t="s">
        <v>894</v>
      </c>
      <c r="B4002" s="72" t="s">
        <v>895</v>
      </c>
      <c r="C4002" s="72" t="s">
        <v>1092</v>
      </c>
      <c r="D4002" s="72">
        <f>SUMIFS('Comm_vacancy-LA_data'!E:E,'Comm_vacancy-LA_data'!$D:$D,'Comm_vacancy-inputs_1'!$C4002,'Comm_vacancy-LA_data'!$B:$B,'Comm_vacancy-inputs_1'!$B4002)</f>
        <v>13898</v>
      </c>
      <c r="E4002" s="72">
        <f>SUMIFS('Comm_vacancy-LA_data'!F:F,'Comm_vacancy-LA_data'!$D:$D,'Comm_vacancy-inputs_1'!$C4002,'Comm_vacancy-LA_data'!$B:$B,'Comm_vacancy-inputs_1'!$B4002)</f>
        <v>371</v>
      </c>
      <c r="F4002" s="132">
        <f t="shared" si="124"/>
        <v>2.6694488415599366E-2</v>
      </c>
      <c r="G4002" s="108">
        <f t="shared" si="125"/>
        <v>44013</v>
      </c>
    </row>
    <row r="4003" spans="1:7" x14ac:dyDescent="0.35">
      <c r="A4003" s="72" t="s">
        <v>894</v>
      </c>
      <c r="B4003" s="72" t="s">
        <v>895</v>
      </c>
      <c r="C4003" s="72" t="s">
        <v>1093</v>
      </c>
      <c r="D4003" s="72">
        <f>SUMIFS('Comm_vacancy-LA_data'!E:E,'Comm_vacancy-LA_data'!$D:$D,'Comm_vacancy-inputs_1'!$C4003,'Comm_vacancy-LA_data'!$B:$B,'Comm_vacancy-inputs_1'!$B4003)</f>
        <v>13880</v>
      </c>
      <c r="E4003" s="72">
        <f>SUMIFS('Comm_vacancy-LA_data'!F:F,'Comm_vacancy-LA_data'!$D:$D,'Comm_vacancy-inputs_1'!$C4003,'Comm_vacancy-LA_data'!$B:$B,'Comm_vacancy-inputs_1'!$B4003)</f>
        <v>360</v>
      </c>
      <c r="F4003" s="132">
        <f t="shared" si="124"/>
        <v>2.5936599423631124E-2</v>
      </c>
      <c r="G4003" s="108">
        <f t="shared" si="125"/>
        <v>43922</v>
      </c>
    </row>
    <row r="4004" spans="1:7" x14ac:dyDescent="0.35">
      <c r="A4004" s="72" t="s">
        <v>894</v>
      </c>
      <c r="B4004" s="72" t="s">
        <v>895</v>
      </c>
      <c r="C4004" s="72" t="s">
        <v>1094</v>
      </c>
      <c r="D4004" s="72">
        <f>SUMIFS('Comm_vacancy-LA_data'!E:E,'Comm_vacancy-LA_data'!$D:$D,'Comm_vacancy-inputs_1'!$C4004,'Comm_vacancy-LA_data'!$B:$B,'Comm_vacancy-inputs_1'!$B4004)</f>
        <v>13639</v>
      </c>
      <c r="E4004" s="72">
        <f>SUMIFS('Comm_vacancy-LA_data'!F:F,'Comm_vacancy-LA_data'!$D:$D,'Comm_vacancy-inputs_1'!$C4004,'Comm_vacancy-LA_data'!$B:$B,'Comm_vacancy-inputs_1'!$B4004)</f>
        <v>354</v>
      </c>
      <c r="F4004" s="132">
        <f t="shared" si="124"/>
        <v>2.5954982036806216E-2</v>
      </c>
      <c r="G4004" s="108">
        <f t="shared" si="125"/>
        <v>43831</v>
      </c>
    </row>
    <row r="4005" spans="1:7" x14ac:dyDescent="0.35">
      <c r="A4005" s="72" t="s">
        <v>894</v>
      </c>
      <c r="B4005" s="72" t="s">
        <v>895</v>
      </c>
      <c r="C4005" s="72" t="s">
        <v>1095</v>
      </c>
      <c r="D4005" s="72">
        <f>SUMIFS('Comm_vacancy-LA_data'!E:E,'Comm_vacancy-LA_data'!$D:$D,'Comm_vacancy-inputs_1'!$C4005,'Comm_vacancy-LA_data'!$B:$B,'Comm_vacancy-inputs_1'!$B4005)</f>
        <v>13566</v>
      </c>
      <c r="E4005" s="72">
        <f>SUMIFS('Comm_vacancy-LA_data'!F:F,'Comm_vacancy-LA_data'!$D:$D,'Comm_vacancy-inputs_1'!$C4005,'Comm_vacancy-LA_data'!$B:$B,'Comm_vacancy-inputs_1'!$B4005)</f>
        <v>349</v>
      </c>
      <c r="F4005" s="132">
        <f t="shared" si="124"/>
        <v>2.572607990564647E-2</v>
      </c>
      <c r="G4005" s="108">
        <f t="shared" si="125"/>
        <v>43739</v>
      </c>
    </row>
    <row r="4006" spans="1:7" x14ac:dyDescent="0.35">
      <c r="A4006" s="72" t="s">
        <v>894</v>
      </c>
      <c r="B4006" s="72" t="s">
        <v>895</v>
      </c>
      <c r="C4006" s="72" t="s">
        <v>1096</v>
      </c>
      <c r="D4006" s="72">
        <f>SUMIFS('Comm_vacancy-LA_data'!E:E,'Comm_vacancy-LA_data'!$D:$D,'Comm_vacancy-inputs_1'!$C4006,'Comm_vacancy-LA_data'!$B:$B,'Comm_vacancy-inputs_1'!$B4006)</f>
        <v>13544</v>
      </c>
      <c r="E4006" s="72">
        <f>SUMIFS('Comm_vacancy-LA_data'!F:F,'Comm_vacancy-LA_data'!$D:$D,'Comm_vacancy-inputs_1'!$C4006,'Comm_vacancy-LA_data'!$B:$B,'Comm_vacancy-inputs_1'!$B4006)</f>
        <v>366</v>
      </c>
      <c r="F4006" s="132">
        <f t="shared" si="124"/>
        <v>2.7023036030714709E-2</v>
      </c>
      <c r="G4006" s="108">
        <f t="shared" si="125"/>
        <v>43647</v>
      </c>
    </row>
    <row r="4007" spans="1:7" x14ac:dyDescent="0.35">
      <c r="A4007" s="72" t="s">
        <v>894</v>
      </c>
      <c r="B4007" s="72" t="s">
        <v>895</v>
      </c>
      <c r="C4007" s="72" t="s">
        <v>1097</v>
      </c>
      <c r="D4007" s="72">
        <f>SUMIFS('Comm_vacancy-LA_data'!E:E,'Comm_vacancy-LA_data'!$D:$D,'Comm_vacancy-inputs_1'!$C4007,'Comm_vacancy-LA_data'!$B:$B,'Comm_vacancy-inputs_1'!$B4007)</f>
        <v>13536</v>
      </c>
      <c r="E4007" s="72">
        <f>SUMIFS('Comm_vacancy-LA_data'!F:F,'Comm_vacancy-LA_data'!$D:$D,'Comm_vacancy-inputs_1'!$C4007,'Comm_vacancy-LA_data'!$B:$B,'Comm_vacancy-inputs_1'!$B4007)</f>
        <v>364</v>
      </c>
      <c r="F4007" s="132">
        <f t="shared" si="124"/>
        <v>2.6891252955082743E-2</v>
      </c>
      <c r="G4007" s="108">
        <f t="shared" si="125"/>
        <v>43556</v>
      </c>
    </row>
    <row r="4008" spans="1:7" x14ac:dyDescent="0.35">
      <c r="A4008" s="72" t="s">
        <v>894</v>
      </c>
      <c r="B4008" s="72" t="s">
        <v>895</v>
      </c>
      <c r="C4008" s="72" t="s">
        <v>1098</v>
      </c>
      <c r="D4008" s="72">
        <f>SUMIFS('Comm_vacancy-LA_data'!E:E,'Comm_vacancy-LA_data'!$D:$D,'Comm_vacancy-inputs_1'!$C4008,'Comm_vacancy-LA_data'!$B:$B,'Comm_vacancy-inputs_1'!$B4008)</f>
        <v>13353</v>
      </c>
      <c r="E4008" s="72">
        <f>SUMIFS('Comm_vacancy-LA_data'!F:F,'Comm_vacancy-LA_data'!$D:$D,'Comm_vacancy-inputs_1'!$C4008,'Comm_vacancy-LA_data'!$B:$B,'Comm_vacancy-inputs_1'!$B4008)</f>
        <v>356</v>
      </c>
      <c r="F4008" s="132">
        <f t="shared" si="124"/>
        <v>2.6660675503632141E-2</v>
      </c>
      <c r="G4008" s="108">
        <f t="shared" si="125"/>
        <v>43466</v>
      </c>
    </row>
    <row r="4009" spans="1:7" x14ac:dyDescent="0.35">
      <c r="A4009" s="72" t="s">
        <v>894</v>
      </c>
      <c r="B4009" s="72" t="s">
        <v>895</v>
      </c>
      <c r="C4009" s="72" t="s">
        <v>1099</v>
      </c>
      <c r="D4009" s="72">
        <f>SUMIFS('Comm_vacancy-LA_data'!E:E,'Comm_vacancy-LA_data'!$D:$D,'Comm_vacancy-inputs_1'!$C4009,'Comm_vacancy-LA_data'!$B:$B,'Comm_vacancy-inputs_1'!$B4009)</f>
        <v>13771</v>
      </c>
      <c r="E4009" s="72">
        <f>SUMIFS('Comm_vacancy-LA_data'!F:F,'Comm_vacancy-LA_data'!$D:$D,'Comm_vacancy-inputs_1'!$C4009,'Comm_vacancy-LA_data'!$B:$B,'Comm_vacancy-inputs_1'!$B4009)</f>
        <v>422</v>
      </c>
      <c r="F4009" s="132">
        <f t="shared" si="124"/>
        <v>3.0644107181758768E-2</v>
      </c>
      <c r="G4009" s="108">
        <f t="shared" si="125"/>
        <v>43374</v>
      </c>
    </row>
    <row r="4010" spans="1:7" x14ac:dyDescent="0.35">
      <c r="A4010" s="72" t="s">
        <v>896</v>
      </c>
      <c r="B4010" s="72" t="s">
        <v>897</v>
      </c>
      <c r="C4010" s="72" t="s">
        <v>1088</v>
      </c>
      <c r="D4010" s="72">
        <f>SUMIFS('Comm_vacancy-LA_data'!E:E,'Comm_vacancy-LA_data'!$D:$D,'Comm_vacancy-inputs_1'!$C4010,'Comm_vacancy-LA_data'!$B:$B,'Comm_vacancy-inputs_1'!$B4010)</f>
        <v>4253</v>
      </c>
      <c r="E4010" s="72">
        <f>SUMIFS('Comm_vacancy-LA_data'!F:F,'Comm_vacancy-LA_data'!$D:$D,'Comm_vacancy-inputs_1'!$C4010,'Comm_vacancy-LA_data'!$B:$B,'Comm_vacancy-inputs_1'!$B4010)</f>
        <v>277</v>
      </c>
      <c r="F4010" s="132">
        <f t="shared" si="124"/>
        <v>6.5130496120385614E-2</v>
      </c>
      <c r="G4010" s="108">
        <f t="shared" si="125"/>
        <v>44378</v>
      </c>
    </row>
    <row r="4011" spans="1:7" x14ac:dyDescent="0.35">
      <c r="A4011" s="72" t="s">
        <v>896</v>
      </c>
      <c r="B4011" s="72" t="s">
        <v>897</v>
      </c>
      <c r="C4011" s="72" t="s">
        <v>1089</v>
      </c>
      <c r="D4011" s="72">
        <f>SUMIFS('Comm_vacancy-LA_data'!E:E,'Comm_vacancy-LA_data'!$D:$D,'Comm_vacancy-inputs_1'!$C4011,'Comm_vacancy-LA_data'!$B:$B,'Comm_vacancy-inputs_1'!$B4011)</f>
        <v>4300</v>
      </c>
      <c r="E4011" s="72">
        <f>SUMIFS('Comm_vacancy-LA_data'!F:F,'Comm_vacancy-LA_data'!$D:$D,'Comm_vacancy-inputs_1'!$C4011,'Comm_vacancy-LA_data'!$B:$B,'Comm_vacancy-inputs_1'!$B4011)</f>
        <v>305</v>
      </c>
      <c r="F4011" s="132">
        <f t="shared" si="124"/>
        <v>7.093023255813953E-2</v>
      </c>
      <c r="G4011" s="108">
        <f t="shared" si="125"/>
        <v>44287</v>
      </c>
    </row>
    <row r="4012" spans="1:7" x14ac:dyDescent="0.35">
      <c r="A4012" s="72" t="s">
        <v>896</v>
      </c>
      <c r="B4012" s="72" t="s">
        <v>897</v>
      </c>
      <c r="C4012" s="72" t="s">
        <v>1090</v>
      </c>
      <c r="D4012" s="72">
        <f>SUMIFS('Comm_vacancy-LA_data'!E:E,'Comm_vacancy-LA_data'!$D:$D,'Comm_vacancy-inputs_1'!$C4012,'Comm_vacancy-LA_data'!$B:$B,'Comm_vacancy-inputs_1'!$B4012)</f>
        <v>4277</v>
      </c>
      <c r="E4012" s="72">
        <f>SUMIFS('Comm_vacancy-LA_data'!F:F,'Comm_vacancy-LA_data'!$D:$D,'Comm_vacancy-inputs_1'!$C4012,'Comm_vacancy-LA_data'!$B:$B,'Comm_vacancy-inputs_1'!$B4012)</f>
        <v>168</v>
      </c>
      <c r="F4012" s="132">
        <f t="shared" si="124"/>
        <v>3.927986906710311E-2</v>
      </c>
      <c r="G4012" s="108">
        <f t="shared" si="125"/>
        <v>44197</v>
      </c>
    </row>
    <row r="4013" spans="1:7" x14ac:dyDescent="0.35">
      <c r="A4013" s="72" t="s">
        <v>896</v>
      </c>
      <c r="B4013" s="72" t="s">
        <v>897</v>
      </c>
      <c r="C4013" s="72" t="s">
        <v>1091</v>
      </c>
      <c r="D4013" s="72">
        <f>SUMIFS('Comm_vacancy-LA_data'!E:E,'Comm_vacancy-LA_data'!$D:$D,'Comm_vacancy-inputs_1'!$C4013,'Comm_vacancy-LA_data'!$B:$B,'Comm_vacancy-inputs_1'!$B4013)</f>
        <v>4257</v>
      </c>
      <c r="E4013" s="72">
        <f>SUMIFS('Comm_vacancy-LA_data'!F:F,'Comm_vacancy-LA_data'!$D:$D,'Comm_vacancy-inputs_1'!$C4013,'Comm_vacancy-LA_data'!$B:$B,'Comm_vacancy-inputs_1'!$B4013)</f>
        <v>205</v>
      </c>
      <c r="F4013" s="132">
        <f t="shared" si="124"/>
        <v>4.8155978388536531E-2</v>
      </c>
      <c r="G4013" s="108">
        <f t="shared" si="125"/>
        <v>44105</v>
      </c>
    </row>
    <row r="4014" spans="1:7" x14ac:dyDescent="0.35">
      <c r="A4014" s="72" t="s">
        <v>896</v>
      </c>
      <c r="B4014" s="72" t="s">
        <v>897</v>
      </c>
      <c r="C4014" s="72" t="s">
        <v>1092</v>
      </c>
      <c r="D4014" s="72">
        <f>SUMIFS('Comm_vacancy-LA_data'!E:E,'Comm_vacancy-LA_data'!$D:$D,'Comm_vacancy-inputs_1'!$C4014,'Comm_vacancy-LA_data'!$B:$B,'Comm_vacancy-inputs_1'!$B4014)</f>
        <v>4210</v>
      </c>
      <c r="E4014" s="72">
        <f>SUMIFS('Comm_vacancy-LA_data'!F:F,'Comm_vacancy-LA_data'!$D:$D,'Comm_vacancy-inputs_1'!$C4014,'Comm_vacancy-LA_data'!$B:$B,'Comm_vacancy-inputs_1'!$B4014)</f>
        <v>198</v>
      </c>
      <c r="F4014" s="132">
        <f t="shared" si="124"/>
        <v>4.7030878859857482E-2</v>
      </c>
      <c r="G4014" s="108">
        <f t="shared" si="125"/>
        <v>44013</v>
      </c>
    </row>
    <row r="4015" spans="1:7" x14ac:dyDescent="0.35">
      <c r="A4015" s="72" t="s">
        <v>896</v>
      </c>
      <c r="B4015" s="72" t="s">
        <v>897</v>
      </c>
      <c r="C4015" s="72" t="s">
        <v>1093</v>
      </c>
      <c r="D4015" s="72">
        <f>SUMIFS('Comm_vacancy-LA_data'!E:E,'Comm_vacancy-LA_data'!$D:$D,'Comm_vacancy-inputs_1'!$C4015,'Comm_vacancy-LA_data'!$B:$B,'Comm_vacancy-inputs_1'!$B4015)</f>
        <v>4066</v>
      </c>
      <c r="E4015" s="72">
        <f>SUMIFS('Comm_vacancy-LA_data'!F:F,'Comm_vacancy-LA_data'!$D:$D,'Comm_vacancy-inputs_1'!$C4015,'Comm_vacancy-LA_data'!$B:$B,'Comm_vacancy-inputs_1'!$B4015)</f>
        <v>106</v>
      </c>
      <c r="F4015" s="132">
        <f t="shared" si="124"/>
        <v>2.6069847515986226E-2</v>
      </c>
      <c r="G4015" s="108">
        <f t="shared" si="125"/>
        <v>43922</v>
      </c>
    </row>
    <row r="4016" spans="1:7" x14ac:dyDescent="0.35">
      <c r="A4016" s="72" t="s">
        <v>896</v>
      </c>
      <c r="B4016" s="72" t="s">
        <v>897</v>
      </c>
      <c r="C4016" s="72" t="s">
        <v>1094</v>
      </c>
      <c r="D4016" s="72">
        <f>SUMIFS('Comm_vacancy-LA_data'!E:E,'Comm_vacancy-LA_data'!$D:$D,'Comm_vacancy-inputs_1'!$C4016,'Comm_vacancy-LA_data'!$B:$B,'Comm_vacancy-inputs_1'!$B4016)</f>
        <v>4041</v>
      </c>
      <c r="E4016" s="72">
        <f>SUMIFS('Comm_vacancy-LA_data'!F:F,'Comm_vacancy-LA_data'!$D:$D,'Comm_vacancy-inputs_1'!$C4016,'Comm_vacancy-LA_data'!$B:$B,'Comm_vacancy-inputs_1'!$B4016)</f>
        <v>123</v>
      </c>
      <c r="F4016" s="132">
        <f t="shared" si="124"/>
        <v>3.0438010393466965E-2</v>
      </c>
      <c r="G4016" s="108">
        <f t="shared" si="125"/>
        <v>43831</v>
      </c>
    </row>
    <row r="4017" spans="1:7" x14ac:dyDescent="0.35">
      <c r="A4017" s="72" t="s">
        <v>896</v>
      </c>
      <c r="B4017" s="72" t="s">
        <v>897</v>
      </c>
      <c r="C4017" s="72" t="s">
        <v>1095</v>
      </c>
      <c r="D4017" s="72">
        <f>SUMIFS('Comm_vacancy-LA_data'!E:E,'Comm_vacancy-LA_data'!$D:$D,'Comm_vacancy-inputs_1'!$C4017,'Comm_vacancy-LA_data'!$B:$B,'Comm_vacancy-inputs_1'!$B4017)</f>
        <v>4136</v>
      </c>
      <c r="E4017" s="72">
        <f>SUMIFS('Comm_vacancy-LA_data'!F:F,'Comm_vacancy-LA_data'!$D:$D,'Comm_vacancy-inputs_1'!$C4017,'Comm_vacancy-LA_data'!$B:$B,'Comm_vacancy-inputs_1'!$B4017)</f>
        <v>87</v>
      </c>
      <c r="F4017" s="132">
        <f t="shared" si="124"/>
        <v>2.1034816247582206E-2</v>
      </c>
      <c r="G4017" s="108">
        <f t="shared" si="125"/>
        <v>43739</v>
      </c>
    </row>
    <row r="4018" spans="1:7" x14ac:dyDescent="0.35">
      <c r="A4018" s="72" t="s">
        <v>896</v>
      </c>
      <c r="B4018" s="72" t="s">
        <v>897</v>
      </c>
      <c r="C4018" s="72" t="s">
        <v>1096</v>
      </c>
      <c r="D4018" s="72">
        <f>SUMIFS('Comm_vacancy-LA_data'!E:E,'Comm_vacancy-LA_data'!$D:$D,'Comm_vacancy-inputs_1'!$C4018,'Comm_vacancy-LA_data'!$B:$B,'Comm_vacancy-inputs_1'!$B4018)</f>
        <v>4025</v>
      </c>
      <c r="E4018" s="72">
        <f>SUMIFS('Comm_vacancy-LA_data'!F:F,'Comm_vacancy-LA_data'!$D:$D,'Comm_vacancy-inputs_1'!$C4018,'Comm_vacancy-LA_data'!$B:$B,'Comm_vacancy-inputs_1'!$B4018)</f>
        <v>85</v>
      </c>
      <c r="F4018" s="132">
        <f t="shared" si="124"/>
        <v>2.1118012422360249E-2</v>
      </c>
      <c r="G4018" s="108">
        <f t="shared" si="125"/>
        <v>43647</v>
      </c>
    </row>
    <row r="4019" spans="1:7" x14ac:dyDescent="0.35">
      <c r="A4019" s="72" t="s">
        <v>896</v>
      </c>
      <c r="B4019" s="72" t="s">
        <v>897</v>
      </c>
      <c r="C4019" s="72" t="s">
        <v>1097</v>
      </c>
      <c r="D4019" s="72">
        <f>SUMIFS('Comm_vacancy-LA_data'!E:E,'Comm_vacancy-LA_data'!$D:$D,'Comm_vacancy-inputs_1'!$C4019,'Comm_vacancy-LA_data'!$B:$B,'Comm_vacancy-inputs_1'!$B4019)</f>
        <v>4037</v>
      </c>
      <c r="E4019" s="72">
        <f>SUMIFS('Comm_vacancy-LA_data'!F:F,'Comm_vacancy-LA_data'!$D:$D,'Comm_vacancy-inputs_1'!$C4019,'Comm_vacancy-LA_data'!$B:$B,'Comm_vacancy-inputs_1'!$B4019)</f>
        <v>83</v>
      </c>
      <c r="F4019" s="132">
        <f t="shared" si="124"/>
        <v>2.0559821649739907E-2</v>
      </c>
      <c r="G4019" s="108">
        <f t="shared" si="125"/>
        <v>43556</v>
      </c>
    </row>
    <row r="4020" spans="1:7" x14ac:dyDescent="0.35">
      <c r="A4020" s="72" t="s">
        <v>896</v>
      </c>
      <c r="B4020" s="72" t="s">
        <v>897</v>
      </c>
      <c r="C4020" s="72" t="s">
        <v>1098</v>
      </c>
      <c r="D4020" s="72">
        <f>SUMIFS('Comm_vacancy-LA_data'!E:E,'Comm_vacancy-LA_data'!$D:$D,'Comm_vacancy-inputs_1'!$C4020,'Comm_vacancy-LA_data'!$B:$B,'Comm_vacancy-inputs_1'!$B4020)</f>
        <v>3952</v>
      </c>
      <c r="E4020" s="72">
        <f>SUMIFS('Comm_vacancy-LA_data'!F:F,'Comm_vacancy-LA_data'!$D:$D,'Comm_vacancy-inputs_1'!$C4020,'Comm_vacancy-LA_data'!$B:$B,'Comm_vacancy-inputs_1'!$B4020)</f>
        <v>104</v>
      </c>
      <c r="F4020" s="132">
        <f t="shared" si="124"/>
        <v>2.6315789473684209E-2</v>
      </c>
      <c r="G4020" s="108">
        <f t="shared" si="125"/>
        <v>43466</v>
      </c>
    </row>
    <row r="4021" spans="1:7" x14ac:dyDescent="0.35">
      <c r="A4021" s="72" t="s">
        <v>896</v>
      </c>
      <c r="B4021" s="72" t="s">
        <v>897</v>
      </c>
      <c r="C4021" s="72" t="s">
        <v>1099</v>
      </c>
      <c r="D4021" s="72">
        <f>SUMIFS('Comm_vacancy-LA_data'!E:E,'Comm_vacancy-LA_data'!$D:$D,'Comm_vacancy-inputs_1'!$C4021,'Comm_vacancy-LA_data'!$B:$B,'Comm_vacancy-inputs_1'!$B4021)</f>
        <v>4135</v>
      </c>
      <c r="E4021" s="72">
        <f>SUMIFS('Comm_vacancy-LA_data'!F:F,'Comm_vacancy-LA_data'!$D:$D,'Comm_vacancy-inputs_1'!$C4021,'Comm_vacancy-LA_data'!$B:$B,'Comm_vacancy-inputs_1'!$B4021)</f>
        <v>97</v>
      </c>
      <c r="F4021" s="132">
        <f t="shared" si="124"/>
        <v>2.3458282950423216E-2</v>
      </c>
      <c r="G4021" s="108">
        <f t="shared" si="125"/>
        <v>43374</v>
      </c>
    </row>
    <row r="4022" spans="1:7" x14ac:dyDescent="0.35">
      <c r="A4022" s="72" t="s">
        <v>898</v>
      </c>
      <c r="B4022" s="72" t="s">
        <v>899</v>
      </c>
      <c r="C4022" s="72" t="s">
        <v>1088</v>
      </c>
      <c r="D4022" s="72">
        <f>SUMIFS('Comm_vacancy-LA_data'!E:E,'Comm_vacancy-LA_data'!$D:$D,'Comm_vacancy-inputs_1'!$C4022,'Comm_vacancy-LA_data'!$B:$B,'Comm_vacancy-inputs_1'!$B4022)</f>
        <v>4086</v>
      </c>
      <c r="E4022" s="72">
        <f>SUMIFS('Comm_vacancy-LA_data'!F:F,'Comm_vacancy-LA_data'!$D:$D,'Comm_vacancy-inputs_1'!$C4022,'Comm_vacancy-LA_data'!$B:$B,'Comm_vacancy-inputs_1'!$B4022)</f>
        <v>649</v>
      </c>
      <c r="F4022" s="132">
        <f t="shared" si="124"/>
        <v>0.15883504650024474</v>
      </c>
      <c r="G4022" s="108">
        <f t="shared" si="125"/>
        <v>44378</v>
      </c>
    </row>
    <row r="4023" spans="1:7" x14ac:dyDescent="0.35">
      <c r="A4023" s="72" t="s">
        <v>898</v>
      </c>
      <c r="B4023" s="72" t="s">
        <v>899</v>
      </c>
      <c r="C4023" s="72" t="s">
        <v>1089</v>
      </c>
      <c r="D4023" s="72">
        <f>SUMIFS('Comm_vacancy-LA_data'!E:E,'Comm_vacancy-LA_data'!$D:$D,'Comm_vacancy-inputs_1'!$C4023,'Comm_vacancy-LA_data'!$B:$B,'Comm_vacancy-inputs_1'!$B4023)</f>
        <v>4083</v>
      </c>
      <c r="E4023" s="72">
        <f>SUMIFS('Comm_vacancy-LA_data'!F:F,'Comm_vacancy-LA_data'!$D:$D,'Comm_vacancy-inputs_1'!$C4023,'Comm_vacancy-LA_data'!$B:$B,'Comm_vacancy-inputs_1'!$B4023)</f>
        <v>635</v>
      </c>
      <c r="F4023" s="132">
        <f t="shared" si="124"/>
        <v>0.15552289982855744</v>
      </c>
      <c r="G4023" s="108">
        <f t="shared" si="125"/>
        <v>44287</v>
      </c>
    </row>
    <row r="4024" spans="1:7" x14ac:dyDescent="0.35">
      <c r="A4024" s="72" t="s">
        <v>898</v>
      </c>
      <c r="B4024" s="72" t="s">
        <v>899</v>
      </c>
      <c r="C4024" s="72" t="s">
        <v>1090</v>
      </c>
      <c r="D4024" s="72">
        <f>SUMIFS('Comm_vacancy-LA_data'!E:E,'Comm_vacancy-LA_data'!$D:$D,'Comm_vacancy-inputs_1'!$C4024,'Comm_vacancy-LA_data'!$B:$B,'Comm_vacancy-inputs_1'!$B4024)</f>
        <v>4081</v>
      </c>
      <c r="E4024" s="72">
        <f>SUMIFS('Comm_vacancy-LA_data'!F:F,'Comm_vacancy-LA_data'!$D:$D,'Comm_vacancy-inputs_1'!$C4024,'Comm_vacancy-LA_data'!$B:$B,'Comm_vacancy-inputs_1'!$B4024)</f>
        <v>612</v>
      </c>
      <c r="F4024" s="132">
        <f t="shared" si="124"/>
        <v>0.14996324430286695</v>
      </c>
      <c r="G4024" s="108">
        <f t="shared" si="125"/>
        <v>44197</v>
      </c>
    </row>
    <row r="4025" spans="1:7" x14ac:dyDescent="0.35">
      <c r="A4025" s="72" t="s">
        <v>898</v>
      </c>
      <c r="B4025" s="72" t="s">
        <v>899</v>
      </c>
      <c r="C4025" s="72" t="s">
        <v>1091</v>
      </c>
      <c r="D4025" s="72">
        <f>SUMIFS('Comm_vacancy-LA_data'!E:E,'Comm_vacancy-LA_data'!$D:$D,'Comm_vacancy-inputs_1'!$C4025,'Comm_vacancy-LA_data'!$B:$B,'Comm_vacancy-inputs_1'!$B4025)</f>
        <v>4073</v>
      </c>
      <c r="E4025" s="72">
        <f>SUMIFS('Comm_vacancy-LA_data'!F:F,'Comm_vacancy-LA_data'!$D:$D,'Comm_vacancy-inputs_1'!$C4025,'Comm_vacancy-LA_data'!$B:$B,'Comm_vacancy-inputs_1'!$B4025)</f>
        <v>605</v>
      </c>
      <c r="F4025" s="132">
        <f t="shared" si="124"/>
        <v>0.14853916032408543</v>
      </c>
      <c r="G4025" s="108">
        <f t="shared" si="125"/>
        <v>44105</v>
      </c>
    </row>
    <row r="4026" spans="1:7" x14ac:dyDescent="0.35">
      <c r="A4026" s="72" t="s">
        <v>898</v>
      </c>
      <c r="B4026" s="72" t="s">
        <v>899</v>
      </c>
      <c r="C4026" s="72" t="s">
        <v>1092</v>
      </c>
      <c r="D4026" s="72">
        <f>SUMIFS('Comm_vacancy-LA_data'!E:E,'Comm_vacancy-LA_data'!$D:$D,'Comm_vacancy-inputs_1'!$C4026,'Comm_vacancy-LA_data'!$B:$B,'Comm_vacancy-inputs_1'!$B4026)</f>
        <v>4103</v>
      </c>
      <c r="E4026" s="72">
        <f>SUMIFS('Comm_vacancy-LA_data'!F:F,'Comm_vacancy-LA_data'!$D:$D,'Comm_vacancy-inputs_1'!$C4026,'Comm_vacancy-LA_data'!$B:$B,'Comm_vacancy-inputs_1'!$B4026)</f>
        <v>632</v>
      </c>
      <c r="F4026" s="132">
        <f t="shared" si="124"/>
        <v>0.15403363392639532</v>
      </c>
      <c r="G4026" s="108">
        <f t="shared" si="125"/>
        <v>44013</v>
      </c>
    </row>
    <row r="4027" spans="1:7" x14ac:dyDescent="0.35">
      <c r="A4027" s="72" t="s">
        <v>898</v>
      </c>
      <c r="B4027" s="72" t="s">
        <v>899</v>
      </c>
      <c r="C4027" s="72" t="s">
        <v>1093</v>
      </c>
      <c r="D4027" s="72">
        <f>SUMIFS('Comm_vacancy-LA_data'!E:E,'Comm_vacancy-LA_data'!$D:$D,'Comm_vacancy-inputs_1'!$C4027,'Comm_vacancy-LA_data'!$B:$B,'Comm_vacancy-inputs_1'!$B4027)</f>
        <v>4093</v>
      </c>
      <c r="E4027" s="72">
        <f>SUMIFS('Comm_vacancy-LA_data'!F:F,'Comm_vacancy-LA_data'!$D:$D,'Comm_vacancy-inputs_1'!$C4027,'Comm_vacancy-LA_data'!$B:$B,'Comm_vacancy-inputs_1'!$B4027)</f>
        <v>626</v>
      </c>
      <c r="F4027" s="132">
        <f t="shared" si="124"/>
        <v>0.15294405081847057</v>
      </c>
      <c r="G4027" s="108">
        <f t="shared" si="125"/>
        <v>43922</v>
      </c>
    </row>
    <row r="4028" spans="1:7" x14ac:dyDescent="0.35">
      <c r="A4028" s="72" t="s">
        <v>898</v>
      </c>
      <c r="B4028" s="72" t="s">
        <v>899</v>
      </c>
      <c r="C4028" s="72" t="s">
        <v>1094</v>
      </c>
      <c r="D4028" s="72">
        <f>SUMIFS('Comm_vacancy-LA_data'!E:E,'Comm_vacancy-LA_data'!$D:$D,'Comm_vacancy-inputs_1'!$C4028,'Comm_vacancy-LA_data'!$B:$B,'Comm_vacancy-inputs_1'!$B4028)</f>
        <v>4084</v>
      </c>
      <c r="E4028" s="72">
        <f>SUMIFS('Comm_vacancy-LA_data'!F:F,'Comm_vacancy-LA_data'!$D:$D,'Comm_vacancy-inputs_1'!$C4028,'Comm_vacancy-LA_data'!$B:$B,'Comm_vacancy-inputs_1'!$B4028)</f>
        <v>636</v>
      </c>
      <c r="F4028" s="132">
        <f t="shared" si="124"/>
        <v>0.15572967678746327</v>
      </c>
      <c r="G4028" s="108">
        <f t="shared" si="125"/>
        <v>43831</v>
      </c>
    </row>
    <row r="4029" spans="1:7" x14ac:dyDescent="0.35">
      <c r="A4029" s="72" t="s">
        <v>898</v>
      </c>
      <c r="B4029" s="72" t="s">
        <v>899</v>
      </c>
      <c r="C4029" s="72" t="s">
        <v>1095</v>
      </c>
      <c r="D4029" s="72">
        <f>SUMIFS('Comm_vacancy-LA_data'!E:E,'Comm_vacancy-LA_data'!$D:$D,'Comm_vacancy-inputs_1'!$C4029,'Comm_vacancy-LA_data'!$B:$B,'Comm_vacancy-inputs_1'!$B4029)</f>
        <v>4094</v>
      </c>
      <c r="E4029" s="72">
        <f>SUMIFS('Comm_vacancy-LA_data'!F:F,'Comm_vacancy-LA_data'!$D:$D,'Comm_vacancy-inputs_1'!$C4029,'Comm_vacancy-LA_data'!$B:$B,'Comm_vacancy-inputs_1'!$B4029)</f>
        <v>670</v>
      </c>
      <c r="F4029" s="132">
        <f t="shared" si="124"/>
        <v>0.16365412799218368</v>
      </c>
      <c r="G4029" s="108">
        <f t="shared" si="125"/>
        <v>43739</v>
      </c>
    </row>
    <row r="4030" spans="1:7" x14ac:dyDescent="0.35">
      <c r="A4030" s="72" t="s">
        <v>898</v>
      </c>
      <c r="B4030" s="72" t="s">
        <v>899</v>
      </c>
      <c r="C4030" s="72" t="s">
        <v>1096</v>
      </c>
      <c r="D4030" s="72">
        <f>SUMIFS('Comm_vacancy-LA_data'!E:E,'Comm_vacancy-LA_data'!$D:$D,'Comm_vacancy-inputs_1'!$C4030,'Comm_vacancy-LA_data'!$B:$B,'Comm_vacancy-inputs_1'!$B4030)</f>
        <v>4092</v>
      </c>
      <c r="E4030" s="72">
        <f>SUMIFS('Comm_vacancy-LA_data'!F:F,'Comm_vacancy-LA_data'!$D:$D,'Comm_vacancy-inputs_1'!$C4030,'Comm_vacancy-LA_data'!$B:$B,'Comm_vacancy-inputs_1'!$B4030)</f>
        <v>681</v>
      </c>
      <c r="F4030" s="132">
        <f t="shared" si="124"/>
        <v>0.16642228739002932</v>
      </c>
      <c r="G4030" s="108">
        <f t="shared" si="125"/>
        <v>43647</v>
      </c>
    </row>
    <row r="4031" spans="1:7" x14ac:dyDescent="0.35">
      <c r="A4031" s="72" t="s">
        <v>898</v>
      </c>
      <c r="B4031" s="72" t="s">
        <v>899</v>
      </c>
      <c r="C4031" s="72" t="s">
        <v>1097</v>
      </c>
      <c r="D4031" s="72">
        <f>SUMIFS('Comm_vacancy-LA_data'!E:E,'Comm_vacancy-LA_data'!$D:$D,'Comm_vacancy-inputs_1'!$C4031,'Comm_vacancy-LA_data'!$B:$B,'Comm_vacancy-inputs_1'!$B4031)</f>
        <v>4094</v>
      </c>
      <c r="E4031" s="72">
        <f>SUMIFS('Comm_vacancy-LA_data'!F:F,'Comm_vacancy-LA_data'!$D:$D,'Comm_vacancy-inputs_1'!$C4031,'Comm_vacancy-LA_data'!$B:$B,'Comm_vacancy-inputs_1'!$B4031)</f>
        <v>683</v>
      </c>
      <c r="F4031" s="132">
        <f t="shared" si="124"/>
        <v>0.16682950659501711</v>
      </c>
      <c r="G4031" s="108">
        <f t="shared" si="125"/>
        <v>43556</v>
      </c>
    </row>
    <row r="4032" spans="1:7" x14ac:dyDescent="0.35">
      <c r="A4032" s="72" t="s">
        <v>898</v>
      </c>
      <c r="B4032" s="72" t="s">
        <v>899</v>
      </c>
      <c r="C4032" s="72" t="s">
        <v>1098</v>
      </c>
      <c r="D4032" s="72">
        <f>SUMIFS('Comm_vacancy-LA_data'!E:E,'Comm_vacancy-LA_data'!$D:$D,'Comm_vacancy-inputs_1'!$C4032,'Comm_vacancy-LA_data'!$B:$B,'Comm_vacancy-inputs_1'!$B4032)</f>
        <v>4087</v>
      </c>
      <c r="E4032" s="72">
        <f>SUMIFS('Comm_vacancy-LA_data'!F:F,'Comm_vacancy-LA_data'!$D:$D,'Comm_vacancy-inputs_1'!$C4032,'Comm_vacancy-LA_data'!$B:$B,'Comm_vacancy-inputs_1'!$B4032)</f>
        <v>250</v>
      </c>
      <c r="F4032" s="132">
        <f t="shared" si="124"/>
        <v>6.1169562025935896E-2</v>
      </c>
      <c r="G4032" s="108">
        <f t="shared" si="125"/>
        <v>43466</v>
      </c>
    </row>
    <row r="4033" spans="1:7" x14ac:dyDescent="0.35">
      <c r="A4033" s="72" t="s">
        <v>898</v>
      </c>
      <c r="B4033" s="72" t="s">
        <v>899</v>
      </c>
      <c r="C4033" s="72" t="s">
        <v>1099</v>
      </c>
      <c r="D4033" s="72">
        <f>SUMIFS('Comm_vacancy-LA_data'!E:E,'Comm_vacancy-LA_data'!$D:$D,'Comm_vacancy-inputs_1'!$C4033,'Comm_vacancy-LA_data'!$B:$B,'Comm_vacancy-inputs_1'!$B4033)</f>
        <v>4233</v>
      </c>
      <c r="E4033" s="72">
        <f>SUMIFS('Comm_vacancy-LA_data'!F:F,'Comm_vacancy-LA_data'!$D:$D,'Comm_vacancy-inputs_1'!$C4033,'Comm_vacancy-LA_data'!$B:$B,'Comm_vacancy-inputs_1'!$B4033)</f>
        <v>319</v>
      </c>
      <c r="F4033" s="132">
        <f t="shared" si="124"/>
        <v>7.5360264587762821E-2</v>
      </c>
      <c r="G4033" s="108">
        <f t="shared" si="125"/>
        <v>43374</v>
      </c>
    </row>
    <row r="4034" spans="1:7" x14ac:dyDescent="0.35">
      <c r="A4034" s="72" t="s">
        <v>900</v>
      </c>
      <c r="B4034" s="72" t="s">
        <v>901</v>
      </c>
      <c r="C4034" s="72" t="s">
        <v>1088</v>
      </c>
      <c r="D4034" s="72">
        <f>SUMIFS('Comm_vacancy-LA_data'!E:E,'Comm_vacancy-LA_data'!$D:$D,'Comm_vacancy-inputs_1'!$C4034,'Comm_vacancy-LA_data'!$B:$B,'Comm_vacancy-inputs_1'!$B4034)</f>
        <v>7457</v>
      </c>
      <c r="E4034" s="72">
        <f>SUMIFS('Comm_vacancy-LA_data'!F:F,'Comm_vacancy-LA_data'!$D:$D,'Comm_vacancy-inputs_1'!$C4034,'Comm_vacancy-LA_data'!$B:$B,'Comm_vacancy-inputs_1'!$B4034)</f>
        <v>1065</v>
      </c>
      <c r="F4034" s="132">
        <f t="shared" si="124"/>
        <v>0.14281882794689554</v>
      </c>
      <c r="G4034" s="108">
        <f t="shared" si="125"/>
        <v>44378</v>
      </c>
    </row>
    <row r="4035" spans="1:7" x14ac:dyDescent="0.35">
      <c r="A4035" s="72" t="s">
        <v>900</v>
      </c>
      <c r="B4035" s="72" t="s">
        <v>901</v>
      </c>
      <c r="C4035" s="72" t="s">
        <v>1089</v>
      </c>
      <c r="D4035" s="72">
        <f>SUMIFS('Comm_vacancy-LA_data'!E:E,'Comm_vacancy-LA_data'!$D:$D,'Comm_vacancy-inputs_1'!$C4035,'Comm_vacancy-LA_data'!$B:$B,'Comm_vacancy-inputs_1'!$B4035)</f>
        <v>7459</v>
      </c>
      <c r="E4035" s="72">
        <f>SUMIFS('Comm_vacancy-LA_data'!F:F,'Comm_vacancy-LA_data'!$D:$D,'Comm_vacancy-inputs_1'!$C4035,'Comm_vacancy-LA_data'!$B:$B,'Comm_vacancy-inputs_1'!$B4035)</f>
        <v>1067</v>
      </c>
      <c r="F4035" s="132">
        <f t="shared" ref="F4035:F4098" si="126">IF(E4035&lt;&gt;0,E4035/D4035,"-")</f>
        <v>0.14304866604102426</v>
      </c>
      <c r="G4035" s="108">
        <f t="shared" ref="G4035:G4098" si="127">DATE(LEFT(C4035,4),RIGHT(LEFT(C4035,7),2),1)</f>
        <v>44287</v>
      </c>
    </row>
    <row r="4036" spans="1:7" x14ac:dyDescent="0.35">
      <c r="A4036" s="72" t="s">
        <v>900</v>
      </c>
      <c r="B4036" s="72" t="s">
        <v>901</v>
      </c>
      <c r="C4036" s="72" t="s">
        <v>1090</v>
      </c>
      <c r="D4036" s="72">
        <f>SUMIFS('Comm_vacancy-LA_data'!E:E,'Comm_vacancy-LA_data'!$D:$D,'Comm_vacancy-inputs_1'!$C4036,'Comm_vacancy-LA_data'!$B:$B,'Comm_vacancy-inputs_1'!$B4036)</f>
        <v>7465</v>
      </c>
      <c r="E4036" s="72">
        <f>SUMIFS('Comm_vacancy-LA_data'!F:F,'Comm_vacancy-LA_data'!$D:$D,'Comm_vacancy-inputs_1'!$C4036,'Comm_vacancy-LA_data'!$B:$B,'Comm_vacancy-inputs_1'!$B4036)</f>
        <v>978</v>
      </c>
      <c r="F4036" s="132">
        <f t="shared" si="126"/>
        <v>0.13101138647019425</v>
      </c>
      <c r="G4036" s="108">
        <f t="shared" si="127"/>
        <v>44197</v>
      </c>
    </row>
    <row r="4037" spans="1:7" x14ac:dyDescent="0.35">
      <c r="A4037" s="72" t="s">
        <v>900</v>
      </c>
      <c r="B4037" s="72" t="s">
        <v>901</v>
      </c>
      <c r="C4037" s="72" t="s">
        <v>1091</v>
      </c>
      <c r="D4037" s="72">
        <f>SUMIFS('Comm_vacancy-LA_data'!E:E,'Comm_vacancy-LA_data'!$D:$D,'Comm_vacancy-inputs_1'!$C4037,'Comm_vacancy-LA_data'!$B:$B,'Comm_vacancy-inputs_1'!$B4037)</f>
        <v>7464</v>
      </c>
      <c r="E4037" s="72">
        <f>SUMIFS('Comm_vacancy-LA_data'!F:F,'Comm_vacancy-LA_data'!$D:$D,'Comm_vacancy-inputs_1'!$C4037,'Comm_vacancy-LA_data'!$B:$B,'Comm_vacancy-inputs_1'!$B4037)</f>
        <v>981</v>
      </c>
      <c r="F4037" s="132">
        <f t="shared" si="126"/>
        <v>0.13143086816720256</v>
      </c>
      <c r="G4037" s="108">
        <f t="shared" si="127"/>
        <v>44105</v>
      </c>
    </row>
    <row r="4038" spans="1:7" x14ac:dyDescent="0.35">
      <c r="A4038" s="72" t="s">
        <v>900</v>
      </c>
      <c r="B4038" s="72" t="s">
        <v>901</v>
      </c>
      <c r="C4038" s="72" t="s">
        <v>1092</v>
      </c>
      <c r="D4038" s="72">
        <f>SUMIFS('Comm_vacancy-LA_data'!E:E,'Comm_vacancy-LA_data'!$D:$D,'Comm_vacancy-inputs_1'!$C4038,'Comm_vacancy-LA_data'!$B:$B,'Comm_vacancy-inputs_1'!$B4038)</f>
        <v>7448</v>
      </c>
      <c r="E4038" s="72">
        <f>SUMIFS('Comm_vacancy-LA_data'!F:F,'Comm_vacancy-LA_data'!$D:$D,'Comm_vacancy-inputs_1'!$C4038,'Comm_vacancy-LA_data'!$B:$B,'Comm_vacancy-inputs_1'!$B4038)</f>
        <v>982</v>
      </c>
      <c r="F4038" s="132">
        <f t="shared" si="126"/>
        <v>0.13184747583243825</v>
      </c>
      <c r="G4038" s="108">
        <f t="shared" si="127"/>
        <v>44013</v>
      </c>
    </row>
    <row r="4039" spans="1:7" x14ac:dyDescent="0.35">
      <c r="A4039" s="72" t="s">
        <v>900</v>
      </c>
      <c r="B4039" s="72" t="s">
        <v>901</v>
      </c>
      <c r="C4039" s="72" t="s">
        <v>1093</v>
      </c>
      <c r="D4039" s="72">
        <f>SUMIFS('Comm_vacancy-LA_data'!E:E,'Comm_vacancy-LA_data'!$D:$D,'Comm_vacancy-inputs_1'!$C4039,'Comm_vacancy-LA_data'!$B:$B,'Comm_vacancy-inputs_1'!$B4039)</f>
        <v>7401</v>
      </c>
      <c r="E4039" s="72">
        <f>SUMIFS('Comm_vacancy-LA_data'!F:F,'Comm_vacancy-LA_data'!$D:$D,'Comm_vacancy-inputs_1'!$C4039,'Comm_vacancy-LA_data'!$B:$B,'Comm_vacancy-inputs_1'!$B4039)</f>
        <v>990</v>
      </c>
      <c r="F4039" s="132">
        <f t="shared" si="126"/>
        <v>0.13376570733684637</v>
      </c>
      <c r="G4039" s="108">
        <f t="shared" si="127"/>
        <v>43922</v>
      </c>
    </row>
    <row r="4040" spans="1:7" x14ac:dyDescent="0.35">
      <c r="A4040" s="72" t="s">
        <v>900</v>
      </c>
      <c r="B4040" s="72" t="s">
        <v>901</v>
      </c>
      <c r="C4040" s="72" t="s">
        <v>1094</v>
      </c>
      <c r="D4040" s="72">
        <f>SUMIFS('Comm_vacancy-LA_data'!E:E,'Comm_vacancy-LA_data'!$D:$D,'Comm_vacancy-inputs_1'!$C4040,'Comm_vacancy-LA_data'!$B:$B,'Comm_vacancy-inputs_1'!$B4040)</f>
        <v>7392</v>
      </c>
      <c r="E4040" s="72">
        <f>SUMIFS('Comm_vacancy-LA_data'!F:F,'Comm_vacancy-LA_data'!$D:$D,'Comm_vacancy-inputs_1'!$C4040,'Comm_vacancy-LA_data'!$B:$B,'Comm_vacancy-inputs_1'!$B4040)</f>
        <v>1003</v>
      </c>
      <c r="F4040" s="132">
        <f t="shared" si="126"/>
        <v>0.13568722943722944</v>
      </c>
      <c r="G4040" s="108">
        <f t="shared" si="127"/>
        <v>43831</v>
      </c>
    </row>
    <row r="4041" spans="1:7" x14ac:dyDescent="0.35">
      <c r="A4041" s="72" t="s">
        <v>900</v>
      </c>
      <c r="B4041" s="72" t="s">
        <v>901</v>
      </c>
      <c r="C4041" s="72" t="s">
        <v>1095</v>
      </c>
      <c r="D4041" s="72">
        <f>SUMIFS('Comm_vacancy-LA_data'!E:E,'Comm_vacancy-LA_data'!$D:$D,'Comm_vacancy-inputs_1'!$C4041,'Comm_vacancy-LA_data'!$B:$B,'Comm_vacancy-inputs_1'!$B4041)</f>
        <v>7398</v>
      </c>
      <c r="E4041" s="72">
        <f>SUMIFS('Comm_vacancy-LA_data'!F:F,'Comm_vacancy-LA_data'!$D:$D,'Comm_vacancy-inputs_1'!$C4041,'Comm_vacancy-LA_data'!$B:$B,'Comm_vacancy-inputs_1'!$B4041)</f>
        <v>1018</v>
      </c>
      <c r="F4041" s="132">
        <f t="shared" si="126"/>
        <v>0.13760475804271424</v>
      </c>
      <c r="G4041" s="108">
        <f t="shared" si="127"/>
        <v>43739</v>
      </c>
    </row>
    <row r="4042" spans="1:7" x14ac:dyDescent="0.35">
      <c r="A4042" s="72" t="s">
        <v>900</v>
      </c>
      <c r="B4042" s="72" t="s">
        <v>901</v>
      </c>
      <c r="C4042" s="72" t="s">
        <v>1096</v>
      </c>
      <c r="D4042" s="72">
        <f>SUMIFS('Comm_vacancy-LA_data'!E:E,'Comm_vacancy-LA_data'!$D:$D,'Comm_vacancy-inputs_1'!$C4042,'Comm_vacancy-LA_data'!$B:$B,'Comm_vacancy-inputs_1'!$B4042)</f>
        <v>7388</v>
      </c>
      <c r="E4042" s="72">
        <f>SUMIFS('Comm_vacancy-LA_data'!F:F,'Comm_vacancy-LA_data'!$D:$D,'Comm_vacancy-inputs_1'!$C4042,'Comm_vacancy-LA_data'!$B:$B,'Comm_vacancy-inputs_1'!$B4042)</f>
        <v>1027</v>
      </c>
      <c r="F4042" s="132">
        <f t="shared" si="126"/>
        <v>0.13900920411478074</v>
      </c>
      <c r="G4042" s="108">
        <f t="shared" si="127"/>
        <v>43647</v>
      </c>
    </row>
    <row r="4043" spans="1:7" x14ac:dyDescent="0.35">
      <c r="A4043" s="72" t="s">
        <v>900</v>
      </c>
      <c r="B4043" s="72" t="s">
        <v>901</v>
      </c>
      <c r="C4043" s="72" t="s">
        <v>1097</v>
      </c>
      <c r="D4043" s="72">
        <f>SUMIFS('Comm_vacancy-LA_data'!E:E,'Comm_vacancy-LA_data'!$D:$D,'Comm_vacancy-inputs_1'!$C4043,'Comm_vacancy-LA_data'!$B:$B,'Comm_vacancy-inputs_1'!$B4043)</f>
        <v>7394</v>
      </c>
      <c r="E4043" s="72">
        <f>SUMIFS('Comm_vacancy-LA_data'!F:F,'Comm_vacancy-LA_data'!$D:$D,'Comm_vacancy-inputs_1'!$C4043,'Comm_vacancy-LA_data'!$B:$B,'Comm_vacancy-inputs_1'!$B4043)</f>
        <v>851</v>
      </c>
      <c r="F4043" s="132">
        <f t="shared" si="126"/>
        <v>0.11509331890722208</v>
      </c>
      <c r="G4043" s="108">
        <f t="shared" si="127"/>
        <v>43556</v>
      </c>
    </row>
    <row r="4044" spans="1:7" x14ac:dyDescent="0.35">
      <c r="A4044" s="72" t="s">
        <v>900</v>
      </c>
      <c r="B4044" s="72" t="s">
        <v>901</v>
      </c>
      <c r="C4044" s="72" t="s">
        <v>1098</v>
      </c>
      <c r="D4044" s="72">
        <f>SUMIFS('Comm_vacancy-LA_data'!E:E,'Comm_vacancy-LA_data'!$D:$D,'Comm_vacancy-inputs_1'!$C4044,'Comm_vacancy-LA_data'!$B:$B,'Comm_vacancy-inputs_1'!$B4044)</f>
        <v>7321</v>
      </c>
      <c r="E4044" s="72">
        <f>SUMIFS('Comm_vacancy-LA_data'!F:F,'Comm_vacancy-LA_data'!$D:$D,'Comm_vacancy-inputs_1'!$C4044,'Comm_vacancy-LA_data'!$B:$B,'Comm_vacancy-inputs_1'!$B4044)</f>
        <v>852</v>
      </c>
      <c r="F4044" s="132">
        <f t="shared" si="126"/>
        <v>0.11637754405135911</v>
      </c>
      <c r="G4044" s="108">
        <f t="shared" si="127"/>
        <v>43466</v>
      </c>
    </row>
    <row r="4045" spans="1:7" x14ac:dyDescent="0.35">
      <c r="A4045" s="72" t="s">
        <v>900</v>
      </c>
      <c r="B4045" s="72" t="s">
        <v>901</v>
      </c>
      <c r="C4045" s="72" t="s">
        <v>1099</v>
      </c>
      <c r="D4045" s="72">
        <f>SUMIFS('Comm_vacancy-LA_data'!E:E,'Comm_vacancy-LA_data'!$D:$D,'Comm_vacancy-inputs_1'!$C4045,'Comm_vacancy-LA_data'!$B:$B,'Comm_vacancy-inputs_1'!$B4045)</f>
        <v>7478</v>
      </c>
      <c r="E4045" s="72">
        <f>SUMIFS('Comm_vacancy-LA_data'!F:F,'Comm_vacancy-LA_data'!$D:$D,'Comm_vacancy-inputs_1'!$C4045,'Comm_vacancy-LA_data'!$B:$B,'Comm_vacancy-inputs_1'!$B4045)</f>
        <v>841</v>
      </c>
      <c r="F4045" s="132">
        <f t="shared" si="126"/>
        <v>0.1124632254613533</v>
      </c>
      <c r="G4045" s="108">
        <f t="shared" si="127"/>
        <v>43374</v>
      </c>
    </row>
    <row r="4046" spans="1:7" x14ac:dyDescent="0.35">
      <c r="A4046" s="72" t="s">
        <v>902</v>
      </c>
      <c r="B4046" s="72" t="s">
        <v>903</v>
      </c>
      <c r="C4046" s="72" t="s">
        <v>1088</v>
      </c>
      <c r="D4046" s="72">
        <f>SUMIFS('Comm_vacancy-LA_data'!E:E,'Comm_vacancy-LA_data'!$D:$D,'Comm_vacancy-inputs_1'!$C4046,'Comm_vacancy-LA_data'!$B:$B,'Comm_vacancy-inputs_1'!$B4046)</f>
        <v>2252</v>
      </c>
      <c r="E4046" s="72">
        <f>SUMIFS('Comm_vacancy-LA_data'!F:F,'Comm_vacancy-LA_data'!$D:$D,'Comm_vacancy-inputs_1'!$C4046,'Comm_vacancy-LA_data'!$B:$B,'Comm_vacancy-inputs_1'!$B4046)</f>
        <v>306</v>
      </c>
      <c r="F4046" s="132">
        <f t="shared" si="126"/>
        <v>0.13587921847246892</v>
      </c>
      <c r="G4046" s="108">
        <f t="shared" si="127"/>
        <v>44378</v>
      </c>
    </row>
    <row r="4047" spans="1:7" x14ac:dyDescent="0.35">
      <c r="A4047" s="72" t="s">
        <v>902</v>
      </c>
      <c r="B4047" s="72" t="s">
        <v>903</v>
      </c>
      <c r="C4047" s="72" t="s">
        <v>1089</v>
      </c>
      <c r="D4047" s="72">
        <f>SUMIFS('Comm_vacancy-LA_data'!E:E,'Comm_vacancy-LA_data'!$D:$D,'Comm_vacancy-inputs_1'!$C4047,'Comm_vacancy-LA_data'!$B:$B,'Comm_vacancy-inputs_1'!$B4047)</f>
        <v>2254</v>
      </c>
      <c r="E4047" s="72">
        <f>SUMIFS('Comm_vacancy-LA_data'!F:F,'Comm_vacancy-LA_data'!$D:$D,'Comm_vacancy-inputs_1'!$C4047,'Comm_vacancy-LA_data'!$B:$B,'Comm_vacancy-inputs_1'!$B4047)</f>
        <v>347</v>
      </c>
      <c r="F4047" s="132">
        <f t="shared" si="126"/>
        <v>0.15394853593611357</v>
      </c>
      <c r="G4047" s="108">
        <f t="shared" si="127"/>
        <v>44287</v>
      </c>
    </row>
    <row r="4048" spans="1:7" x14ac:dyDescent="0.35">
      <c r="A4048" s="72" t="s">
        <v>902</v>
      </c>
      <c r="B4048" s="72" t="s">
        <v>903</v>
      </c>
      <c r="C4048" s="72" t="s">
        <v>1090</v>
      </c>
      <c r="D4048" s="72">
        <f>SUMIFS('Comm_vacancy-LA_data'!E:E,'Comm_vacancy-LA_data'!$D:$D,'Comm_vacancy-inputs_1'!$C4048,'Comm_vacancy-LA_data'!$B:$B,'Comm_vacancy-inputs_1'!$B4048)</f>
        <v>2239</v>
      </c>
      <c r="E4048" s="72">
        <f>SUMIFS('Comm_vacancy-LA_data'!F:F,'Comm_vacancy-LA_data'!$D:$D,'Comm_vacancy-inputs_1'!$C4048,'Comm_vacancy-LA_data'!$B:$B,'Comm_vacancy-inputs_1'!$B4048)</f>
        <v>304</v>
      </c>
      <c r="F4048" s="132">
        <f t="shared" si="126"/>
        <v>0.13577489950870925</v>
      </c>
      <c r="G4048" s="108">
        <f t="shared" si="127"/>
        <v>44197</v>
      </c>
    </row>
    <row r="4049" spans="1:7" x14ac:dyDescent="0.35">
      <c r="A4049" s="72" t="s">
        <v>902</v>
      </c>
      <c r="B4049" s="72" t="s">
        <v>903</v>
      </c>
      <c r="C4049" s="72" t="s">
        <v>1091</v>
      </c>
      <c r="D4049" s="72">
        <f>SUMIFS('Comm_vacancy-LA_data'!E:E,'Comm_vacancy-LA_data'!$D:$D,'Comm_vacancy-inputs_1'!$C4049,'Comm_vacancy-LA_data'!$B:$B,'Comm_vacancy-inputs_1'!$B4049)</f>
        <v>2267</v>
      </c>
      <c r="E4049" s="72">
        <f>SUMIFS('Comm_vacancy-LA_data'!F:F,'Comm_vacancy-LA_data'!$D:$D,'Comm_vacancy-inputs_1'!$C4049,'Comm_vacancy-LA_data'!$B:$B,'Comm_vacancy-inputs_1'!$B4049)</f>
        <v>280</v>
      </c>
      <c r="F4049" s="132">
        <f t="shared" si="126"/>
        <v>0.12351124834583149</v>
      </c>
      <c r="G4049" s="108">
        <f t="shared" si="127"/>
        <v>44105</v>
      </c>
    </row>
    <row r="4050" spans="1:7" x14ac:dyDescent="0.35">
      <c r="A4050" s="72" t="s">
        <v>902</v>
      </c>
      <c r="B4050" s="72" t="s">
        <v>903</v>
      </c>
      <c r="C4050" s="72" t="s">
        <v>1092</v>
      </c>
      <c r="D4050" s="72">
        <f>SUMIFS('Comm_vacancy-LA_data'!E:E,'Comm_vacancy-LA_data'!$D:$D,'Comm_vacancy-inputs_1'!$C4050,'Comm_vacancy-LA_data'!$B:$B,'Comm_vacancy-inputs_1'!$B4050)</f>
        <v>2273</v>
      </c>
      <c r="E4050" s="72">
        <f>SUMIFS('Comm_vacancy-LA_data'!F:F,'Comm_vacancy-LA_data'!$D:$D,'Comm_vacancy-inputs_1'!$C4050,'Comm_vacancy-LA_data'!$B:$B,'Comm_vacancy-inputs_1'!$B4050)</f>
        <v>282</v>
      </c>
      <c r="F4050" s="132">
        <f t="shared" si="126"/>
        <v>0.12406511218653761</v>
      </c>
      <c r="G4050" s="108">
        <f t="shared" si="127"/>
        <v>44013</v>
      </c>
    </row>
    <row r="4051" spans="1:7" x14ac:dyDescent="0.35">
      <c r="A4051" s="72" t="s">
        <v>902</v>
      </c>
      <c r="B4051" s="72" t="s">
        <v>903</v>
      </c>
      <c r="C4051" s="72" t="s">
        <v>1093</v>
      </c>
      <c r="D4051" s="72">
        <f>SUMIFS('Comm_vacancy-LA_data'!E:E,'Comm_vacancy-LA_data'!$D:$D,'Comm_vacancy-inputs_1'!$C4051,'Comm_vacancy-LA_data'!$B:$B,'Comm_vacancy-inputs_1'!$B4051)</f>
        <v>2175</v>
      </c>
      <c r="E4051" s="72">
        <f>SUMIFS('Comm_vacancy-LA_data'!F:F,'Comm_vacancy-LA_data'!$D:$D,'Comm_vacancy-inputs_1'!$C4051,'Comm_vacancy-LA_data'!$B:$B,'Comm_vacancy-inputs_1'!$B4051)</f>
        <v>234</v>
      </c>
      <c r="F4051" s="132">
        <f t="shared" si="126"/>
        <v>0.10758620689655173</v>
      </c>
      <c r="G4051" s="108">
        <f t="shared" si="127"/>
        <v>43922</v>
      </c>
    </row>
    <row r="4052" spans="1:7" x14ac:dyDescent="0.35">
      <c r="A4052" s="72" t="s">
        <v>902</v>
      </c>
      <c r="B4052" s="72" t="s">
        <v>903</v>
      </c>
      <c r="C4052" s="72" t="s">
        <v>1094</v>
      </c>
      <c r="D4052" s="72">
        <f>SUMIFS('Comm_vacancy-LA_data'!E:E,'Comm_vacancy-LA_data'!$D:$D,'Comm_vacancy-inputs_1'!$C4052,'Comm_vacancy-LA_data'!$B:$B,'Comm_vacancy-inputs_1'!$B4052)</f>
        <v>2172</v>
      </c>
      <c r="E4052" s="72">
        <f>SUMIFS('Comm_vacancy-LA_data'!F:F,'Comm_vacancy-LA_data'!$D:$D,'Comm_vacancy-inputs_1'!$C4052,'Comm_vacancy-LA_data'!$B:$B,'Comm_vacancy-inputs_1'!$B4052)</f>
        <v>215</v>
      </c>
      <c r="F4052" s="132">
        <f t="shared" si="126"/>
        <v>9.898710865561694E-2</v>
      </c>
      <c r="G4052" s="108">
        <f t="shared" si="127"/>
        <v>43831</v>
      </c>
    </row>
    <row r="4053" spans="1:7" x14ac:dyDescent="0.35">
      <c r="A4053" s="72" t="s">
        <v>902</v>
      </c>
      <c r="B4053" s="72" t="s">
        <v>903</v>
      </c>
      <c r="C4053" s="72" t="s">
        <v>1095</v>
      </c>
      <c r="D4053" s="72">
        <f>SUMIFS('Comm_vacancy-LA_data'!E:E,'Comm_vacancy-LA_data'!$D:$D,'Comm_vacancy-inputs_1'!$C4053,'Comm_vacancy-LA_data'!$B:$B,'Comm_vacancy-inputs_1'!$B4053)</f>
        <v>2164</v>
      </c>
      <c r="E4053" s="72">
        <f>SUMIFS('Comm_vacancy-LA_data'!F:F,'Comm_vacancy-LA_data'!$D:$D,'Comm_vacancy-inputs_1'!$C4053,'Comm_vacancy-LA_data'!$B:$B,'Comm_vacancy-inputs_1'!$B4053)</f>
        <v>210</v>
      </c>
      <c r="F4053" s="132">
        <f t="shared" si="126"/>
        <v>9.7042513863216259E-2</v>
      </c>
      <c r="G4053" s="108">
        <f t="shared" si="127"/>
        <v>43739</v>
      </c>
    </row>
    <row r="4054" spans="1:7" x14ac:dyDescent="0.35">
      <c r="A4054" s="72" t="s">
        <v>902</v>
      </c>
      <c r="B4054" s="72" t="s">
        <v>903</v>
      </c>
      <c r="C4054" s="72" t="s">
        <v>1096</v>
      </c>
      <c r="D4054" s="72">
        <f>SUMIFS('Comm_vacancy-LA_data'!E:E,'Comm_vacancy-LA_data'!$D:$D,'Comm_vacancy-inputs_1'!$C4054,'Comm_vacancy-LA_data'!$B:$B,'Comm_vacancy-inputs_1'!$B4054)</f>
        <v>2162</v>
      </c>
      <c r="E4054" s="72">
        <f>SUMIFS('Comm_vacancy-LA_data'!F:F,'Comm_vacancy-LA_data'!$D:$D,'Comm_vacancy-inputs_1'!$C4054,'Comm_vacancy-LA_data'!$B:$B,'Comm_vacancy-inputs_1'!$B4054)</f>
        <v>238</v>
      </c>
      <c r="F4054" s="132">
        <f t="shared" si="126"/>
        <v>0.11008325624421832</v>
      </c>
      <c r="G4054" s="108">
        <f t="shared" si="127"/>
        <v>43647</v>
      </c>
    </row>
    <row r="4055" spans="1:7" x14ac:dyDescent="0.35">
      <c r="A4055" s="72" t="s">
        <v>902</v>
      </c>
      <c r="B4055" s="72" t="s">
        <v>903</v>
      </c>
      <c r="C4055" s="72" t="s">
        <v>1097</v>
      </c>
      <c r="D4055" s="72">
        <f>SUMIFS('Comm_vacancy-LA_data'!E:E,'Comm_vacancy-LA_data'!$D:$D,'Comm_vacancy-inputs_1'!$C4055,'Comm_vacancy-LA_data'!$B:$B,'Comm_vacancy-inputs_1'!$B4055)</f>
        <v>2160</v>
      </c>
      <c r="E4055" s="72">
        <f>SUMIFS('Comm_vacancy-LA_data'!F:F,'Comm_vacancy-LA_data'!$D:$D,'Comm_vacancy-inputs_1'!$C4055,'Comm_vacancy-LA_data'!$B:$B,'Comm_vacancy-inputs_1'!$B4055)</f>
        <v>209</v>
      </c>
      <c r="F4055" s="132">
        <f t="shared" si="126"/>
        <v>9.6759259259259253E-2</v>
      </c>
      <c r="G4055" s="108">
        <f t="shared" si="127"/>
        <v>43556</v>
      </c>
    </row>
    <row r="4056" spans="1:7" x14ac:dyDescent="0.35">
      <c r="A4056" s="72" t="s">
        <v>902</v>
      </c>
      <c r="B4056" s="72" t="s">
        <v>903</v>
      </c>
      <c r="C4056" s="72" t="s">
        <v>1098</v>
      </c>
      <c r="D4056" s="72">
        <f>SUMIFS('Comm_vacancy-LA_data'!E:E,'Comm_vacancy-LA_data'!$D:$D,'Comm_vacancy-inputs_1'!$C4056,'Comm_vacancy-LA_data'!$B:$B,'Comm_vacancy-inputs_1'!$B4056)</f>
        <v>2120</v>
      </c>
      <c r="E4056" s="72">
        <f>SUMIFS('Comm_vacancy-LA_data'!F:F,'Comm_vacancy-LA_data'!$D:$D,'Comm_vacancy-inputs_1'!$C4056,'Comm_vacancy-LA_data'!$B:$B,'Comm_vacancy-inputs_1'!$B4056)</f>
        <v>214</v>
      </c>
      <c r="F4056" s="132">
        <f t="shared" si="126"/>
        <v>0.1009433962264151</v>
      </c>
      <c r="G4056" s="108">
        <f t="shared" si="127"/>
        <v>43466</v>
      </c>
    </row>
    <row r="4057" spans="1:7" x14ac:dyDescent="0.35">
      <c r="A4057" s="72" t="s">
        <v>902</v>
      </c>
      <c r="B4057" s="72" t="s">
        <v>903</v>
      </c>
      <c r="C4057" s="72" t="s">
        <v>1099</v>
      </c>
      <c r="D4057" s="72">
        <f>SUMIFS('Comm_vacancy-LA_data'!E:E,'Comm_vacancy-LA_data'!$D:$D,'Comm_vacancy-inputs_1'!$C4057,'Comm_vacancy-LA_data'!$B:$B,'Comm_vacancy-inputs_1'!$B4057)</f>
        <v>2252</v>
      </c>
      <c r="E4057" s="72">
        <f>SUMIFS('Comm_vacancy-LA_data'!F:F,'Comm_vacancy-LA_data'!$D:$D,'Comm_vacancy-inputs_1'!$C4057,'Comm_vacancy-LA_data'!$B:$B,'Comm_vacancy-inputs_1'!$B4057)</f>
        <v>245</v>
      </c>
      <c r="F4057" s="132">
        <f t="shared" si="126"/>
        <v>0.10879218472468917</v>
      </c>
      <c r="G4057" s="108">
        <f t="shared" si="127"/>
        <v>43374</v>
      </c>
    </row>
    <row r="4058" spans="1:7" x14ac:dyDescent="0.35">
      <c r="A4058" s="72" t="s">
        <v>904</v>
      </c>
      <c r="B4058" s="72" t="s">
        <v>905</v>
      </c>
      <c r="C4058" s="72" t="s">
        <v>1088</v>
      </c>
      <c r="D4058" s="72">
        <f>SUMIFS('Comm_vacancy-LA_data'!E:E,'Comm_vacancy-LA_data'!$D:$D,'Comm_vacancy-inputs_1'!$C4058,'Comm_vacancy-LA_data'!$B:$B,'Comm_vacancy-inputs_1'!$B4058)</f>
        <v>3663</v>
      </c>
      <c r="E4058" s="72">
        <f>SUMIFS('Comm_vacancy-LA_data'!F:F,'Comm_vacancy-LA_data'!$D:$D,'Comm_vacancy-inputs_1'!$C4058,'Comm_vacancy-LA_data'!$B:$B,'Comm_vacancy-inputs_1'!$B4058)</f>
        <v>290</v>
      </c>
      <c r="F4058" s="132">
        <f t="shared" si="126"/>
        <v>7.9170079170079163E-2</v>
      </c>
      <c r="G4058" s="108">
        <f t="shared" si="127"/>
        <v>44378</v>
      </c>
    </row>
    <row r="4059" spans="1:7" x14ac:dyDescent="0.35">
      <c r="A4059" s="72" t="s">
        <v>904</v>
      </c>
      <c r="B4059" s="72" t="s">
        <v>905</v>
      </c>
      <c r="C4059" s="72" t="s">
        <v>1089</v>
      </c>
      <c r="D4059" s="72">
        <f>SUMIFS('Comm_vacancy-LA_data'!E:E,'Comm_vacancy-LA_data'!$D:$D,'Comm_vacancy-inputs_1'!$C4059,'Comm_vacancy-LA_data'!$B:$B,'Comm_vacancy-inputs_1'!$B4059)</f>
        <v>3662</v>
      </c>
      <c r="E4059" s="72">
        <f>SUMIFS('Comm_vacancy-LA_data'!F:F,'Comm_vacancy-LA_data'!$D:$D,'Comm_vacancy-inputs_1'!$C4059,'Comm_vacancy-LA_data'!$B:$B,'Comm_vacancy-inputs_1'!$B4059)</f>
        <v>290</v>
      </c>
      <c r="F4059" s="132">
        <f t="shared" si="126"/>
        <v>7.9191698525395954E-2</v>
      </c>
      <c r="G4059" s="108">
        <f t="shared" si="127"/>
        <v>44287</v>
      </c>
    </row>
    <row r="4060" spans="1:7" x14ac:dyDescent="0.35">
      <c r="A4060" s="72" t="s">
        <v>904</v>
      </c>
      <c r="B4060" s="72" t="s">
        <v>905</v>
      </c>
      <c r="C4060" s="72" t="s">
        <v>1090</v>
      </c>
      <c r="D4060" s="72">
        <f>SUMIFS('Comm_vacancy-LA_data'!E:E,'Comm_vacancy-LA_data'!$D:$D,'Comm_vacancy-inputs_1'!$C4060,'Comm_vacancy-LA_data'!$B:$B,'Comm_vacancy-inputs_1'!$B4060)</f>
        <v>3654</v>
      </c>
      <c r="E4060" s="72">
        <f>SUMIFS('Comm_vacancy-LA_data'!F:F,'Comm_vacancy-LA_data'!$D:$D,'Comm_vacancy-inputs_1'!$C4060,'Comm_vacancy-LA_data'!$B:$B,'Comm_vacancy-inputs_1'!$B4060)</f>
        <v>291</v>
      </c>
      <c r="F4060" s="132">
        <f t="shared" si="126"/>
        <v>7.9638752052545156E-2</v>
      </c>
      <c r="G4060" s="108">
        <f t="shared" si="127"/>
        <v>44197</v>
      </c>
    </row>
    <row r="4061" spans="1:7" x14ac:dyDescent="0.35">
      <c r="A4061" s="72" t="s">
        <v>904</v>
      </c>
      <c r="B4061" s="72" t="s">
        <v>905</v>
      </c>
      <c r="C4061" s="72" t="s">
        <v>1091</v>
      </c>
      <c r="D4061" s="72">
        <f>SUMIFS('Comm_vacancy-LA_data'!E:E,'Comm_vacancy-LA_data'!$D:$D,'Comm_vacancy-inputs_1'!$C4061,'Comm_vacancy-LA_data'!$B:$B,'Comm_vacancy-inputs_1'!$B4061)</f>
        <v>3667</v>
      </c>
      <c r="E4061" s="72">
        <f>SUMIFS('Comm_vacancy-LA_data'!F:F,'Comm_vacancy-LA_data'!$D:$D,'Comm_vacancy-inputs_1'!$C4061,'Comm_vacancy-LA_data'!$B:$B,'Comm_vacancy-inputs_1'!$B4061)</f>
        <v>297</v>
      </c>
      <c r="F4061" s="132">
        <f t="shared" si="126"/>
        <v>8.0992637032997E-2</v>
      </c>
      <c r="G4061" s="108">
        <f t="shared" si="127"/>
        <v>44105</v>
      </c>
    </row>
    <row r="4062" spans="1:7" x14ac:dyDescent="0.35">
      <c r="A4062" s="72" t="s">
        <v>904</v>
      </c>
      <c r="B4062" s="72" t="s">
        <v>905</v>
      </c>
      <c r="C4062" s="72" t="s">
        <v>1092</v>
      </c>
      <c r="D4062" s="72">
        <f>SUMIFS('Comm_vacancy-LA_data'!E:E,'Comm_vacancy-LA_data'!$D:$D,'Comm_vacancy-inputs_1'!$C4062,'Comm_vacancy-LA_data'!$B:$B,'Comm_vacancy-inputs_1'!$B4062)</f>
        <v>3703</v>
      </c>
      <c r="E4062" s="72">
        <f>SUMIFS('Comm_vacancy-LA_data'!F:F,'Comm_vacancy-LA_data'!$D:$D,'Comm_vacancy-inputs_1'!$C4062,'Comm_vacancy-LA_data'!$B:$B,'Comm_vacancy-inputs_1'!$B4062)</f>
        <v>196</v>
      </c>
      <c r="F4062" s="132">
        <f t="shared" si="126"/>
        <v>5.2930056710775046E-2</v>
      </c>
      <c r="G4062" s="108">
        <f t="shared" si="127"/>
        <v>44013</v>
      </c>
    </row>
    <row r="4063" spans="1:7" x14ac:dyDescent="0.35">
      <c r="A4063" s="72" t="s">
        <v>904</v>
      </c>
      <c r="B4063" s="72" t="s">
        <v>905</v>
      </c>
      <c r="C4063" s="72" t="s">
        <v>1093</v>
      </c>
      <c r="D4063" s="72">
        <f>SUMIFS('Comm_vacancy-LA_data'!E:E,'Comm_vacancy-LA_data'!$D:$D,'Comm_vacancy-inputs_1'!$C4063,'Comm_vacancy-LA_data'!$B:$B,'Comm_vacancy-inputs_1'!$B4063)</f>
        <v>3695</v>
      </c>
      <c r="E4063" s="72">
        <f>SUMIFS('Comm_vacancy-LA_data'!F:F,'Comm_vacancy-LA_data'!$D:$D,'Comm_vacancy-inputs_1'!$C4063,'Comm_vacancy-LA_data'!$B:$B,'Comm_vacancy-inputs_1'!$B4063)</f>
        <v>195</v>
      </c>
      <c r="F4063" s="132">
        <f t="shared" si="126"/>
        <v>5.2774018944519621E-2</v>
      </c>
      <c r="G4063" s="108">
        <f t="shared" si="127"/>
        <v>43922</v>
      </c>
    </row>
    <row r="4064" spans="1:7" x14ac:dyDescent="0.35">
      <c r="A4064" s="72" t="s">
        <v>904</v>
      </c>
      <c r="B4064" s="72" t="s">
        <v>905</v>
      </c>
      <c r="C4064" s="72" t="s">
        <v>1094</v>
      </c>
      <c r="D4064" s="72">
        <f>SUMIFS('Comm_vacancy-LA_data'!E:E,'Comm_vacancy-LA_data'!$D:$D,'Comm_vacancy-inputs_1'!$C4064,'Comm_vacancy-LA_data'!$B:$B,'Comm_vacancy-inputs_1'!$B4064)</f>
        <v>3693</v>
      </c>
      <c r="E4064" s="72">
        <f>SUMIFS('Comm_vacancy-LA_data'!F:F,'Comm_vacancy-LA_data'!$D:$D,'Comm_vacancy-inputs_1'!$C4064,'Comm_vacancy-LA_data'!$B:$B,'Comm_vacancy-inputs_1'!$B4064)</f>
        <v>135</v>
      </c>
      <c r="F4064" s="132">
        <f t="shared" si="126"/>
        <v>3.6555645816409424E-2</v>
      </c>
      <c r="G4064" s="108">
        <f t="shared" si="127"/>
        <v>43831</v>
      </c>
    </row>
    <row r="4065" spans="1:7" x14ac:dyDescent="0.35">
      <c r="A4065" s="72" t="s">
        <v>904</v>
      </c>
      <c r="B4065" s="72" t="s">
        <v>905</v>
      </c>
      <c r="C4065" s="72" t="s">
        <v>1095</v>
      </c>
      <c r="D4065" s="72">
        <f>SUMIFS('Comm_vacancy-LA_data'!E:E,'Comm_vacancy-LA_data'!$D:$D,'Comm_vacancy-inputs_1'!$C4065,'Comm_vacancy-LA_data'!$B:$B,'Comm_vacancy-inputs_1'!$B4065)</f>
        <v>3564</v>
      </c>
      <c r="E4065" s="72">
        <f>SUMIFS('Comm_vacancy-LA_data'!F:F,'Comm_vacancy-LA_data'!$D:$D,'Comm_vacancy-inputs_1'!$C4065,'Comm_vacancy-LA_data'!$B:$B,'Comm_vacancy-inputs_1'!$B4065)</f>
        <v>142</v>
      </c>
      <c r="F4065" s="132">
        <f t="shared" si="126"/>
        <v>3.9842873176206509E-2</v>
      </c>
      <c r="G4065" s="108">
        <f t="shared" si="127"/>
        <v>43739</v>
      </c>
    </row>
    <row r="4066" spans="1:7" x14ac:dyDescent="0.35">
      <c r="A4066" s="72" t="s">
        <v>904</v>
      </c>
      <c r="B4066" s="72" t="s">
        <v>905</v>
      </c>
      <c r="C4066" s="72" t="s">
        <v>1096</v>
      </c>
      <c r="D4066" s="72">
        <f>SUMIFS('Comm_vacancy-LA_data'!E:E,'Comm_vacancy-LA_data'!$D:$D,'Comm_vacancy-inputs_1'!$C4066,'Comm_vacancy-LA_data'!$B:$B,'Comm_vacancy-inputs_1'!$B4066)</f>
        <v>3562</v>
      </c>
      <c r="E4066" s="72">
        <f>SUMIFS('Comm_vacancy-LA_data'!F:F,'Comm_vacancy-LA_data'!$D:$D,'Comm_vacancy-inputs_1'!$C4066,'Comm_vacancy-LA_data'!$B:$B,'Comm_vacancy-inputs_1'!$B4066)</f>
        <v>136</v>
      </c>
      <c r="F4066" s="132">
        <f t="shared" si="126"/>
        <v>3.8180797304884898E-2</v>
      </c>
      <c r="G4066" s="108">
        <f t="shared" si="127"/>
        <v>43647</v>
      </c>
    </row>
    <row r="4067" spans="1:7" x14ac:dyDescent="0.35">
      <c r="A4067" s="72" t="s">
        <v>904</v>
      </c>
      <c r="B4067" s="72" t="s">
        <v>905</v>
      </c>
      <c r="C4067" s="72" t="s">
        <v>1097</v>
      </c>
      <c r="D4067" s="72">
        <f>SUMIFS('Comm_vacancy-LA_data'!E:E,'Comm_vacancy-LA_data'!$D:$D,'Comm_vacancy-inputs_1'!$C4067,'Comm_vacancy-LA_data'!$B:$B,'Comm_vacancy-inputs_1'!$B4067)</f>
        <v>3531</v>
      </c>
      <c r="E4067" s="72">
        <f>SUMIFS('Comm_vacancy-LA_data'!F:F,'Comm_vacancy-LA_data'!$D:$D,'Comm_vacancy-inputs_1'!$C4067,'Comm_vacancy-LA_data'!$B:$B,'Comm_vacancy-inputs_1'!$B4067)</f>
        <v>25</v>
      </c>
      <c r="F4067" s="132">
        <f t="shared" si="126"/>
        <v>7.0801472670631548E-3</v>
      </c>
      <c r="G4067" s="108">
        <f t="shared" si="127"/>
        <v>43556</v>
      </c>
    </row>
    <row r="4068" spans="1:7" x14ac:dyDescent="0.35">
      <c r="A4068" s="72" t="s">
        <v>904</v>
      </c>
      <c r="B4068" s="72" t="s">
        <v>905</v>
      </c>
      <c r="C4068" s="72" t="s">
        <v>1098</v>
      </c>
      <c r="D4068" s="72">
        <f>SUMIFS('Comm_vacancy-LA_data'!E:E,'Comm_vacancy-LA_data'!$D:$D,'Comm_vacancy-inputs_1'!$C4068,'Comm_vacancy-LA_data'!$B:$B,'Comm_vacancy-inputs_1'!$B4068)</f>
        <v>3498</v>
      </c>
      <c r="E4068" s="72">
        <f>SUMIFS('Comm_vacancy-LA_data'!F:F,'Comm_vacancy-LA_data'!$D:$D,'Comm_vacancy-inputs_1'!$C4068,'Comm_vacancy-LA_data'!$B:$B,'Comm_vacancy-inputs_1'!$B4068)</f>
        <v>28</v>
      </c>
      <c r="F4068" s="132">
        <f t="shared" si="126"/>
        <v>8.0045740423098921E-3</v>
      </c>
      <c r="G4068" s="108">
        <f t="shared" si="127"/>
        <v>43466</v>
      </c>
    </row>
    <row r="4069" spans="1:7" x14ac:dyDescent="0.35">
      <c r="A4069" s="72" t="s">
        <v>904</v>
      </c>
      <c r="B4069" s="72" t="s">
        <v>905</v>
      </c>
      <c r="C4069" s="72" t="s">
        <v>1099</v>
      </c>
      <c r="D4069" s="72">
        <f>SUMIFS('Comm_vacancy-LA_data'!E:E,'Comm_vacancy-LA_data'!$D:$D,'Comm_vacancy-inputs_1'!$C4069,'Comm_vacancy-LA_data'!$B:$B,'Comm_vacancy-inputs_1'!$B4069)</f>
        <v>3740</v>
      </c>
      <c r="E4069" s="72">
        <f>SUMIFS('Comm_vacancy-LA_data'!F:F,'Comm_vacancy-LA_data'!$D:$D,'Comm_vacancy-inputs_1'!$C4069,'Comm_vacancy-LA_data'!$B:$B,'Comm_vacancy-inputs_1'!$B4069)</f>
        <v>269</v>
      </c>
      <c r="F4069" s="132">
        <f t="shared" si="126"/>
        <v>7.1925133689839577E-2</v>
      </c>
      <c r="G4069" s="108">
        <f t="shared" si="127"/>
        <v>43374</v>
      </c>
    </row>
    <row r="4070" spans="1:7" x14ac:dyDescent="0.35">
      <c r="A4070" s="72" t="s">
        <v>906</v>
      </c>
      <c r="B4070" s="72" t="s">
        <v>907</v>
      </c>
      <c r="C4070" s="72" t="s">
        <v>1088</v>
      </c>
      <c r="D4070" s="72">
        <f>SUMIFS('Comm_vacancy-LA_data'!E:E,'Comm_vacancy-LA_data'!$D:$D,'Comm_vacancy-inputs_1'!$C4070,'Comm_vacancy-LA_data'!$B:$B,'Comm_vacancy-inputs_1'!$B4070)</f>
        <v>7541</v>
      </c>
      <c r="E4070" s="72">
        <f>SUMIFS('Comm_vacancy-LA_data'!F:F,'Comm_vacancy-LA_data'!$D:$D,'Comm_vacancy-inputs_1'!$C4070,'Comm_vacancy-LA_data'!$B:$B,'Comm_vacancy-inputs_1'!$B4070)</f>
        <v>884</v>
      </c>
      <c r="F4070" s="132">
        <f t="shared" si="126"/>
        <v>0.11722583211775627</v>
      </c>
      <c r="G4070" s="108">
        <f t="shared" si="127"/>
        <v>44378</v>
      </c>
    </row>
    <row r="4071" spans="1:7" x14ac:dyDescent="0.35">
      <c r="A4071" s="72" t="s">
        <v>906</v>
      </c>
      <c r="B4071" s="72" t="s">
        <v>907</v>
      </c>
      <c r="C4071" s="72" t="s">
        <v>1089</v>
      </c>
      <c r="D4071" s="72">
        <f>SUMIFS('Comm_vacancy-LA_data'!E:E,'Comm_vacancy-LA_data'!$D:$D,'Comm_vacancy-inputs_1'!$C4071,'Comm_vacancy-LA_data'!$B:$B,'Comm_vacancy-inputs_1'!$B4071)</f>
        <v>7611</v>
      </c>
      <c r="E4071" s="72">
        <f>SUMIFS('Comm_vacancy-LA_data'!F:F,'Comm_vacancy-LA_data'!$D:$D,'Comm_vacancy-inputs_1'!$C4071,'Comm_vacancy-LA_data'!$B:$B,'Comm_vacancy-inputs_1'!$B4071)</f>
        <v>909</v>
      </c>
      <c r="F4071" s="132">
        <f t="shared" si="126"/>
        <v>0.11943240047299961</v>
      </c>
      <c r="G4071" s="108">
        <f t="shared" si="127"/>
        <v>44287</v>
      </c>
    </row>
    <row r="4072" spans="1:7" x14ac:dyDescent="0.35">
      <c r="A4072" s="72" t="s">
        <v>906</v>
      </c>
      <c r="B4072" s="72" t="s">
        <v>907</v>
      </c>
      <c r="C4072" s="72" t="s">
        <v>1090</v>
      </c>
      <c r="D4072" s="72">
        <f>SUMIFS('Comm_vacancy-LA_data'!E:E,'Comm_vacancy-LA_data'!$D:$D,'Comm_vacancy-inputs_1'!$C4072,'Comm_vacancy-LA_data'!$B:$B,'Comm_vacancy-inputs_1'!$B4072)</f>
        <v>7608</v>
      </c>
      <c r="E4072" s="72">
        <f>SUMIFS('Comm_vacancy-LA_data'!F:F,'Comm_vacancy-LA_data'!$D:$D,'Comm_vacancy-inputs_1'!$C4072,'Comm_vacancy-LA_data'!$B:$B,'Comm_vacancy-inputs_1'!$B4072)</f>
        <v>910</v>
      </c>
      <c r="F4072" s="132">
        <f t="shared" si="126"/>
        <v>0.11961093585699265</v>
      </c>
      <c r="G4072" s="108">
        <f t="shared" si="127"/>
        <v>44197</v>
      </c>
    </row>
    <row r="4073" spans="1:7" x14ac:dyDescent="0.35">
      <c r="A4073" s="72" t="s">
        <v>906</v>
      </c>
      <c r="B4073" s="72" t="s">
        <v>907</v>
      </c>
      <c r="C4073" s="72" t="s">
        <v>1091</v>
      </c>
      <c r="D4073" s="72">
        <f>SUMIFS('Comm_vacancy-LA_data'!E:E,'Comm_vacancy-LA_data'!$D:$D,'Comm_vacancy-inputs_1'!$C4073,'Comm_vacancy-LA_data'!$B:$B,'Comm_vacancy-inputs_1'!$B4073)</f>
        <v>7568</v>
      </c>
      <c r="E4073" s="72">
        <f>SUMIFS('Comm_vacancy-LA_data'!F:F,'Comm_vacancy-LA_data'!$D:$D,'Comm_vacancy-inputs_1'!$C4073,'Comm_vacancy-LA_data'!$B:$B,'Comm_vacancy-inputs_1'!$B4073)</f>
        <v>910</v>
      </c>
      <c r="F4073" s="132">
        <f t="shared" si="126"/>
        <v>0.1202431289640592</v>
      </c>
      <c r="G4073" s="108">
        <f t="shared" si="127"/>
        <v>44105</v>
      </c>
    </row>
    <row r="4074" spans="1:7" x14ac:dyDescent="0.35">
      <c r="A4074" s="72" t="s">
        <v>906</v>
      </c>
      <c r="B4074" s="72" t="s">
        <v>907</v>
      </c>
      <c r="C4074" s="72" t="s">
        <v>1092</v>
      </c>
      <c r="D4074" s="72">
        <f>SUMIFS('Comm_vacancy-LA_data'!E:E,'Comm_vacancy-LA_data'!$D:$D,'Comm_vacancy-inputs_1'!$C4074,'Comm_vacancy-LA_data'!$B:$B,'Comm_vacancy-inputs_1'!$B4074)</f>
        <v>7560</v>
      </c>
      <c r="E4074" s="72">
        <f>SUMIFS('Comm_vacancy-LA_data'!F:F,'Comm_vacancy-LA_data'!$D:$D,'Comm_vacancy-inputs_1'!$C4074,'Comm_vacancy-LA_data'!$B:$B,'Comm_vacancy-inputs_1'!$B4074)</f>
        <v>914</v>
      </c>
      <c r="F4074" s="132">
        <f t="shared" si="126"/>
        <v>0.1208994708994709</v>
      </c>
      <c r="G4074" s="108">
        <f t="shared" si="127"/>
        <v>44013</v>
      </c>
    </row>
    <row r="4075" spans="1:7" x14ac:dyDescent="0.35">
      <c r="A4075" s="72" t="s">
        <v>906</v>
      </c>
      <c r="B4075" s="72" t="s">
        <v>907</v>
      </c>
      <c r="C4075" s="72" t="s">
        <v>1093</v>
      </c>
      <c r="D4075" s="72">
        <f>SUMIFS('Comm_vacancy-LA_data'!E:E,'Comm_vacancy-LA_data'!$D:$D,'Comm_vacancy-inputs_1'!$C4075,'Comm_vacancy-LA_data'!$B:$B,'Comm_vacancy-inputs_1'!$B4075)</f>
        <v>7484</v>
      </c>
      <c r="E4075" s="72">
        <f>SUMIFS('Comm_vacancy-LA_data'!F:F,'Comm_vacancy-LA_data'!$D:$D,'Comm_vacancy-inputs_1'!$C4075,'Comm_vacancy-LA_data'!$B:$B,'Comm_vacancy-inputs_1'!$B4075)</f>
        <v>946</v>
      </c>
      <c r="F4075" s="132">
        <f t="shared" si="126"/>
        <v>0.12640299305184394</v>
      </c>
      <c r="G4075" s="108">
        <f t="shared" si="127"/>
        <v>43922</v>
      </c>
    </row>
    <row r="4076" spans="1:7" x14ac:dyDescent="0.35">
      <c r="A4076" s="72" t="s">
        <v>906</v>
      </c>
      <c r="B4076" s="72" t="s">
        <v>907</v>
      </c>
      <c r="C4076" s="72" t="s">
        <v>1094</v>
      </c>
      <c r="D4076" s="72">
        <f>SUMIFS('Comm_vacancy-LA_data'!E:E,'Comm_vacancy-LA_data'!$D:$D,'Comm_vacancy-inputs_1'!$C4076,'Comm_vacancy-LA_data'!$B:$B,'Comm_vacancy-inputs_1'!$B4076)</f>
        <v>7411</v>
      </c>
      <c r="E4076" s="72">
        <f>SUMIFS('Comm_vacancy-LA_data'!F:F,'Comm_vacancy-LA_data'!$D:$D,'Comm_vacancy-inputs_1'!$C4076,'Comm_vacancy-LA_data'!$B:$B,'Comm_vacancy-inputs_1'!$B4076)</f>
        <v>967</v>
      </c>
      <c r="F4076" s="132">
        <f t="shared" si="126"/>
        <v>0.13048171636756173</v>
      </c>
      <c r="G4076" s="108">
        <f t="shared" si="127"/>
        <v>43831</v>
      </c>
    </row>
    <row r="4077" spans="1:7" x14ac:dyDescent="0.35">
      <c r="A4077" s="72" t="s">
        <v>906</v>
      </c>
      <c r="B4077" s="72" t="s">
        <v>907</v>
      </c>
      <c r="C4077" s="72" t="s">
        <v>1095</v>
      </c>
      <c r="D4077" s="72">
        <f>SUMIFS('Comm_vacancy-LA_data'!E:E,'Comm_vacancy-LA_data'!$D:$D,'Comm_vacancy-inputs_1'!$C4077,'Comm_vacancy-LA_data'!$B:$B,'Comm_vacancy-inputs_1'!$B4077)</f>
        <v>7398</v>
      </c>
      <c r="E4077" s="72">
        <f>SUMIFS('Comm_vacancy-LA_data'!F:F,'Comm_vacancy-LA_data'!$D:$D,'Comm_vacancy-inputs_1'!$C4077,'Comm_vacancy-LA_data'!$B:$B,'Comm_vacancy-inputs_1'!$B4077)</f>
        <v>1025</v>
      </c>
      <c r="F4077" s="132">
        <f t="shared" si="126"/>
        <v>0.13855095971884293</v>
      </c>
      <c r="G4077" s="108">
        <f t="shared" si="127"/>
        <v>43739</v>
      </c>
    </row>
    <row r="4078" spans="1:7" x14ac:dyDescent="0.35">
      <c r="A4078" s="72" t="s">
        <v>906</v>
      </c>
      <c r="B4078" s="72" t="s">
        <v>907</v>
      </c>
      <c r="C4078" s="72" t="s">
        <v>1096</v>
      </c>
      <c r="D4078" s="72">
        <f>SUMIFS('Comm_vacancy-LA_data'!E:E,'Comm_vacancy-LA_data'!$D:$D,'Comm_vacancy-inputs_1'!$C4078,'Comm_vacancy-LA_data'!$B:$B,'Comm_vacancy-inputs_1'!$B4078)</f>
        <v>7424</v>
      </c>
      <c r="E4078" s="72">
        <f>SUMIFS('Comm_vacancy-LA_data'!F:F,'Comm_vacancy-LA_data'!$D:$D,'Comm_vacancy-inputs_1'!$C4078,'Comm_vacancy-LA_data'!$B:$B,'Comm_vacancy-inputs_1'!$B4078)</f>
        <v>1061</v>
      </c>
      <c r="F4078" s="132">
        <f t="shared" si="126"/>
        <v>0.14291487068965517</v>
      </c>
      <c r="G4078" s="108">
        <f t="shared" si="127"/>
        <v>43647</v>
      </c>
    </row>
    <row r="4079" spans="1:7" x14ac:dyDescent="0.35">
      <c r="A4079" s="72" t="s">
        <v>906</v>
      </c>
      <c r="B4079" s="72" t="s">
        <v>907</v>
      </c>
      <c r="C4079" s="72" t="s">
        <v>1097</v>
      </c>
      <c r="D4079" s="72">
        <f>SUMIFS('Comm_vacancy-LA_data'!E:E,'Comm_vacancy-LA_data'!$D:$D,'Comm_vacancy-inputs_1'!$C4079,'Comm_vacancy-LA_data'!$B:$B,'Comm_vacancy-inputs_1'!$B4079)</f>
        <v>7457</v>
      </c>
      <c r="E4079" s="72">
        <f>SUMIFS('Comm_vacancy-LA_data'!F:F,'Comm_vacancy-LA_data'!$D:$D,'Comm_vacancy-inputs_1'!$C4079,'Comm_vacancy-LA_data'!$B:$B,'Comm_vacancy-inputs_1'!$B4079)</f>
        <v>1008</v>
      </c>
      <c r="F4079" s="132">
        <f t="shared" si="126"/>
        <v>0.13517500335255464</v>
      </c>
      <c r="G4079" s="108">
        <f t="shared" si="127"/>
        <v>43556</v>
      </c>
    </row>
    <row r="4080" spans="1:7" x14ac:dyDescent="0.35">
      <c r="A4080" s="72" t="s">
        <v>906</v>
      </c>
      <c r="B4080" s="72" t="s">
        <v>907</v>
      </c>
      <c r="C4080" s="72" t="s">
        <v>1098</v>
      </c>
      <c r="D4080" s="72">
        <f>SUMIFS('Comm_vacancy-LA_data'!E:E,'Comm_vacancy-LA_data'!$D:$D,'Comm_vacancy-inputs_1'!$C4080,'Comm_vacancy-LA_data'!$B:$B,'Comm_vacancy-inputs_1'!$B4080)</f>
        <v>7380</v>
      </c>
      <c r="E4080" s="72">
        <f>SUMIFS('Comm_vacancy-LA_data'!F:F,'Comm_vacancy-LA_data'!$D:$D,'Comm_vacancy-inputs_1'!$C4080,'Comm_vacancy-LA_data'!$B:$B,'Comm_vacancy-inputs_1'!$B4080)</f>
        <v>990</v>
      </c>
      <c r="F4080" s="132">
        <f t="shared" si="126"/>
        <v>0.13414634146341464</v>
      </c>
      <c r="G4080" s="108">
        <f t="shared" si="127"/>
        <v>43466</v>
      </c>
    </row>
    <row r="4081" spans="1:7" x14ac:dyDescent="0.35">
      <c r="A4081" s="72" t="s">
        <v>906</v>
      </c>
      <c r="B4081" s="72" t="s">
        <v>907</v>
      </c>
      <c r="C4081" s="72" t="s">
        <v>1099</v>
      </c>
      <c r="D4081" s="72">
        <f>SUMIFS('Comm_vacancy-LA_data'!E:E,'Comm_vacancy-LA_data'!$D:$D,'Comm_vacancy-inputs_1'!$C4081,'Comm_vacancy-LA_data'!$B:$B,'Comm_vacancy-inputs_1'!$B4081)</f>
        <v>7646</v>
      </c>
      <c r="E4081" s="72">
        <f>SUMIFS('Comm_vacancy-LA_data'!F:F,'Comm_vacancy-LA_data'!$D:$D,'Comm_vacancy-inputs_1'!$C4081,'Comm_vacancy-LA_data'!$B:$B,'Comm_vacancy-inputs_1'!$B4081)</f>
        <v>1069</v>
      </c>
      <c r="F4081" s="132">
        <f t="shared" si="126"/>
        <v>0.13981166623070887</v>
      </c>
      <c r="G4081" s="108">
        <f t="shared" si="127"/>
        <v>43374</v>
      </c>
    </row>
    <row r="4082" spans="1:7" x14ac:dyDescent="0.35">
      <c r="A4082" s="72" t="s">
        <v>908</v>
      </c>
      <c r="B4082" s="72" t="s">
        <v>909</v>
      </c>
      <c r="C4082" s="72" t="s">
        <v>1088</v>
      </c>
      <c r="D4082" s="72">
        <f>SUMIFS('Comm_vacancy-LA_data'!E:E,'Comm_vacancy-LA_data'!$D:$D,'Comm_vacancy-inputs_1'!$C4082,'Comm_vacancy-LA_data'!$B:$B,'Comm_vacancy-inputs_1'!$B4082)</f>
        <v>2847</v>
      </c>
      <c r="E4082" s="72">
        <f>SUMIFS('Comm_vacancy-LA_data'!F:F,'Comm_vacancy-LA_data'!$D:$D,'Comm_vacancy-inputs_1'!$C4082,'Comm_vacancy-LA_data'!$B:$B,'Comm_vacancy-inputs_1'!$B4082)</f>
        <v>460</v>
      </c>
      <c r="F4082" s="132">
        <f t="shared" si="126"/>
        <v>0.16157358623112048</v>
      </c>
      <c r="G4082" s="108">
        <f t="shared" si="127"/>
        <v>44378</v>
      </c>
    </row>
    <row r="4083" spans="1:7" x14ac:dyDescent="0.35">
      <c r="A4083" s="72" t="s">
        <v>908</v>
      </c>
      <c r="B4083" s="72" t="s">
        <v>909</v>
      </c>
      <c r="C4083" s="72" t="s">
        <v>1089</v>
      </c>
      <c r="D4083" s="72">
        <f>SUMIFS('Comm_vacancy-LA_data'!E:E,'Comm_vacancy-LA_data'!$D:$D,'Comm_vacancy-inputs_1'!$C4083,'Comm_vacancy-LA_data'!$B:$B,'Comm_vacancy-inputs_1'!$B4083)</f>
        <v>2848</v>
      </c>
      <c r="E4083" s="72">
        <f>SUMIFS('Comm_vacancy-LA_data'!F:F,'Comm_vacancy-LA_data'!$D:$D,'Comm_vacancy-inputs_1'!$C4083,'Comm_vacancy-LA_data'!$B:$B,'Comm_vacancy-inputs_1'!$B4083)</f>
        <v>439</v>
      </c>
      <c r="F4083" s="132">
        <f t="shared" si="126"/>
        <v>0.1541432584269663</v>
      </c>
      <c r="G4083" s="108">
        <f t="shared" si="127"/>
        <v>44287</v>
      </c>
    </row>
    <row r="4084" spans="1:7" x14ac:dyDescent="0.35">
      <c r="A4084" s="72" t="s">
        <v>908</v>
      </c>
      <c r="B4084" s="72" t="s">
        <v>909</v>
      </c>
      <c r="C4084" s="72" t="s">
        <v>1090</v>
      </c>
      <c r="D4084" s="72">
        <f>SUMIFS('Comm_vacancy-LA_data'!E:E,'Comm_vacancy-LA_data'!$D:$D,'Comm_vacancy-inputs_1'!$C4084,'Comm_vacancy-LA_data'!$B:$B,'Comm_vacancy-inputs_1'!$B4084)</f>
        <v>2849</v>
      </c>
      <c r="E4084" s="72">
        <f>SUMIFS('Comm_vacancy-LA_data'!F:F,'Comm_vacancy-LA_data'!$D:$D,'Comm_vacancy-inputs_1'!$C4084,'Comm_vacancy-LA_data'!$B:$B,'Comm_vacancy-inputs_1'!$B4084)</f>
        <v>439</v>
      </c>
      <c r="F4084" s="132">
        <f t="shared" si="126"/>
        <v>0.15408915408915408</v>
      </c>
      <c r="G4084" s="108">
        <f t="shared" si="127"/>
        <v>44197</v>
      </c>
    </row>
    <row r="4085" spans="1:7" x14ac:dyDescent="0.35">
      <c r="A4085" s="72" t="s">
        <v>908</v>
      </c>
      <c r="B4085" s="72" t="s">
        <v>909</v>
      </c>
      <c r="C4085" s="72" t="s">
        <v>1091</v>
      </c>
      <c r="D4085" s="72">
        <f>SUMIFS('Comm_vacancy-LA_data'!E:E,'Comm_vacancy-LA_data'!$D:$D,'Comm_vacancy-inputs_1'!$C4085,'Comm_vacancy-LA_data'!$B:$B,'Comm_vacancy-inputs_1'!$B4085)</f>
        <v>2843</v>
      </c>
      <c r="E4085" s="72">
        <f>SUMIFS('Comm_vacancy-LA_data'!F:F,'Comm_vacancy-LA_data'!$D:$D,'Comm_vacancy-inputs_1'!$C4085,'Comm_vacancy-LA_data'!$B:$B,'Comm_vacancy-inputs_1'!$B4085)</f>
        <v>436</v>
      </c>
      <c r="F4085" s="132">
        <f t="shared" si="126"/>
        <v>0.15335912768202603</v>
      </c>
      <c r="G4085" s="108">
        <f t="shared" si="127"/>
        <v>44105</v>
      </c>
    </row>
    <row r="4086" spans="1:7" x14ac:dyDescent="0.35">
      <c r="A4086" s="72" t="s">
        <v>908</v>
      </c>
      <c r="B4086" s="72" t="s">
        <v>909</v>
      </c>
      <c r="C4086" s="72" t="s">
        <v>1092</v>
      </c>
      <c r="D4086" s="72">
        <f>SUMIFS('Comm_vacancy-LA_data'!E:E,'Comm_vacancy-LA_data'!$D:$D,'Comm_vacancy-inputs_1'!$C4086,'Comm_vacancy-LA_data'!$B:$B,'Comm_vacancy-inputs_1'!$B4086)</f>
        <v>2844</v>
      </c>
      <c r="E4086" s="72">
        <f>SUMIFS('Comm_vacancy-LA_data'!F:F,'Comm_vacancy-LA_data'!$D:$D,'Comm_vacancy-inputs_1'!$C4086,'Comm_vacancy-LA_data'!$B:$B,'Comm_vacancy-inputs_1'!$B4086)</f>
        <v>425</v>
      </c>
      <c r="F4086" s="132">
        <f t="shared" si="126"/>
        <v>0.14943741209563993</v>
      </c>
      <c r="G4086" s="108">
        <f t="shared" si="127"/>
        <v>44013</v>
      </c>
    </row>
    <row r="4087" spans="1:7" x14ac:dyDescent="0.35">
      <c r="A4087" s="72" t="s">
        <v>908</v>
      </c>
      <c r="B4087" s="72" t="s">
        <v>909</v>
      </c>
      <c r="C4087" s="72" t="s">
        <v>1093</v>
      </c>
      <c r="D4087" s="72">
        <f>SUMIFS('Comm_vacancy-LA_data'!E:E,'Comm_vacancy-LA_data'!$D:$D,'Comm_vacancy-inputs_1'!$C4087,'Comm_vacancy-LA_data'!$B:$B,'Comm_vacancy-inputs_1'!$B4087)</f>
        <v>2843</v>
      </c>
      <c r="E4087" s="72">
        <f>SUMIFS('Comm_vacancy-LA_data'!F:F,'Comm_vacancy-LA_data'!$D:$D,'Comm_vacancy-inputs_1'!$C4087,'Comm_vacancy-LA_data'!$B:$B,'Comm_vacancy-inputs_1'!$B4087)</f>
        <v>430</v>
      </c>
      <c r="F4087" s="132">
        <f t="shared" si="126"/>
        <v>0.15124868097080549</v>
      </c>
      <c r="G4087" s="108">
        <f t="shared" si="127"/>
        <v>43922</v>
      </c>
    </row>
    <row r="4088" spans="1:7" x14ac:dyDescent="0.35">
      <c r="A4088" s="72" t="s">
        <v>908</v>
      </c>
      <c r="B4088" s="72" t="s">
        <v>909</v>
      </c>
      <c r="C4088" s="72" t="s">
        <v>1094</v>
      </c>
      <c r="D4088" s="72">
        <f>SUMIFS('Comm_vacancy-LA_data'!E:E,'Comm_vacancy-LA_data'!$D:$D,'Comm_vacancy-inputs_1'!$C4088,'Comm_vacancy-LA_data'!$B:$B,'Comm_vacancy-inputs_1'!$B4088)</f>
        <v>2837</v>
      </c>
      <c r="E4088" s="72">
        <f>SUMIFS('Comm_vacancy-LA_data'!F:F,'Comm_vacancy-LA_data'!$D:$D,'Comm_vacancy-inputs_1'!$C4088,'Comm_vacancy-LA_data'!$B:$B,'Comm_vacancy-inputs_1'!$B4088)</f>
        <v>424</v>
      </c>
      <c r="F4088" s="132">
        <f t="shared" si="126"/>
        <v>0.14945364821995066</v>
      </c>
      <c r="G4088" s="108">
        <f t="shared" si="127"/>
        <v>43831</v>
      </c>
    </row>
    <row r="4089" spans="1:7" x14ac:dyDescent="0.35">
      <c r="A4089" s="72" t="s">
        <v>908</v>
      </c>
      <c r="B4089" s="72" t="s">
        <v>909</v>
      </c>
      <c r="C4089" s="72" t="s">
        <v>1095</v>
      </c>
      <c r="D4089" s="72">
        <f>SUMIFS('Comm_vacancy-LA_data'!E:E,'Comm_vacancy-LA_data'!$D:$D,'Comm_vacancy-inputs_1'!$C4089,'Comm_vacancy-LA_data'!$B:$B,'Comm_vacancy-inputs_1'!$B4089)</f>
        <v>2831</v>
      </c>
      <c r="E4089" s="72">
        <f>SUMIFS('Comm_vacancy-LA_data'!F:F,'Comm_vacancy-LA_data'!$D:$D,'Comm_vacancy-inputs_1'!$C4089,'Comm_vacancy-LA_data'!$B:$B,'Comm_vacancy-inputs_1'!$B4089)</f>
        <v>435</v>
      </c>
      <c r="F4089" s="132">
        <f t="shared" si="126"/>
        <v>0.15365595196043802</v>
      </c>
      <c r="G4089" s="108">
        <f t="shared" si="127"/>
        <v>43739</v>
      </c>
    </row>
    <row r="4090" spans="1:7" x14ac:dyDescent="0.35">
      <c r="A4090" s="72" t="s">
        <v>908</v>
      </c>
      <c r="B4090" s="72" t="s">
        <v>909</v>
      </c>
      <c r="C4090" s="72" t="s">
        <v>1096</v>
      </c>
      <c r="D4090" s="72">
        <f>SUMIFS('Comm_vacancy-LA_data'!E:E,'Comm_vacancy-LA_data'!$D:$D,'Comm_vacancy-inputs_1'!$C4090,'Comm_vacancy-LA_data'!$B:$B,'Comm_vacancy-inputs_1'!$B4090)</f>
        <v>2833</v>
      </c>
      <c r="E4090" s="72">
        <f>SUMIFS('Comm_vacancy-LA_data'!F:F,'Comm_vacancy-LA_data'!$D:$D,'Comm_vacancy-inputs_1'!$C4090,'Comm_vacancy-LA_data'!$B:$B,'Comm_vacancy-inputs_1'!$B4090)</f>
        <v>432</v>
      </c>
      <c r="F4090" s="132">
        <f t="shared" si="126"/>
        <v>0.15248852806212496</v>
      </c>
      <c r="G4090" s="108">
        <f t="shared" si="127"/>
        <v>43647</v>
      </c>
    </row>
    <row r="4091" spans="1:7" x14ac:dyDescent="0.35">
      <c r="A4091" s="72" t="s">
        <v>908</v>
      </c>
      <c r="B4091" s="72" t="s">
        <v>909</v>
      </c>
      <c r="C4091" s="72" t="s">
        <v>1097</v>
      </c>
      <c r="D4091" s="72">
        <f>SUMIFS('Comm_vacancy-LA_data'!E:E,'Comm_vacancy-LA_data'!$D:$D,'Comm_vacancy-inputs_1'!$C4091,'Comm_vacancy-LA_data'!$B:$B,'Comm_vacancy-inputs_1'!$B4091)</f>
        <v>2835</v>
      </c>
      <c r="E4091" s="72">
        <f>SUMIFS('Comm_vacancy-LA_data'!F:F,'Comm_vacancy-LA_data'!$D:$D,'Comm_vacancy-inputs_1'!$C4091,'Comm_vacancy-LA_data'!$B:$B,'Comm_vacancy-inputs_1'!$B4091)</f>
        <v>394</v>
      </c>
      <c r="F4091" s="132">
        <f t="shared" si="126"/>
        <v>0.13897707231040565</v>
      </c>
      <c r="G4091" s="108">
        <f t="shared" si="127"/>
        <v>43556</v>
      </c>
    </row>
    <row r="4092" spans="1:7" x14ac:dyDescent="0.35">
      <c r="A4092" s="72" t="s">
        <v>908</v>
      </c>
      <c r="B4092" s="72" t="s">
        <v>909</v>
      </c>
      <c r="C4092" s="72" t="s">
        <v>1098</v>
      </c>
      <c r="D4092" s="72">
        <f>SUMIFS('Comm_vacancy-LA_data'!E:E,'Comm_vacancy-LA_data'!$D:$D,'Comm_vacancy-inputs_1'!$C4092,'Comm_vacancy-LA_data'!$B:$B,'Comm_vacancy-inputs_1'!$B4092)</f>
        <v>2821</v>
      </c>
      <c r="E4092" s="72">
        <f>SUMIFS('Comm_vacancy-LA_data'!F:F,'Comm_vacancy-LA_data'!$D:$D,'Comm_vacancy-inputs_1'!$C4092,'Comm_vacancy-LA_data'!$B:$B,'Comm_vacancy-inputs_1'!$B4092)</f>
        <v>398</v>
      </c>
      <c r="F4092" s="132">
        <f t="shared" si="126"/>
        <v>0.14108472172988301</v>
      </c>
      <c r="G4092" s="108">
        <f t="shared" si="127"/>
        <v>43466</v>
      </c>
    </row>
    <row r="4093" spans="1:7" x14ac:dyDescent="0.35">
      <c r="A4093" s="72" t="s">
        <v>908</v>
      </c>
      <c r="B4093" s="72" t="s">
        <v>909</v>
      </c>
      <c r="C4093" s="72" t="s">
        <v>1099</v>
      </c>
      <c r="D4093" s="72">
        <f>SUMIFS('Comm_vacancy-LA_data'!E:E,'Comm_vacancy-LA_data'!$D:$D,'Comm_vacancy-inputs_1'!$C4093,'Comm_vacancy-LA_data'!$B:$B,'Comm_vacancy-inputs_1'!$B4093)</f>
        <v>2888</v>
      </c>
      <c r="E4093" s="72">
        <f>SUMIFS('Comm_vacancy-LA_data'!F:F,'Comm_vacancy-LA_data'!$D:$D,'Comm_vacancy-inputs_1'!$C4093,'Comm_vacancy-LA_data'!$B:$B,'Comm_vacancy-inputs_1'!$B4093)</f>
        <v>418</v>
      </c>
      <c r="F4093" s="132">
        <f t="shared" si="126"/>
        <v>0.14473684210526316</v>
      </c>
      <c r="G4093" s="108">
        <f t="shared" si="127"/>
        <v>43374</v>
      </c>
    </row>
    <row r="4094" spans="1:7" x14ac:dyDescent="0.35">
      <c r="A4094" s="72" t="s">
        <v>910</v>
      </c>
      <c r="B4094" s="72" t="s">
        <v>911</v>
      </c>
      <c r="C4094" s="72" t="s">
        <v>1088</v>
      </c>
      <c r="D4094" s="72">
        <f>SUMIFS('Comm_vacancy-LA_data'!E:E,'Comm_vacancy-LA_data'!$D:$D,'Comm_vacancy-inputs_1'!$C4094,'Comm_vacancy-LA_data'!$B:$B,'Comm_vacancy-inputs_1'!$B4094)</f>
        <v>2487</v>
      </c>
      <c r="E4094" s="72">
        <f>SUMIFS('Comm_vacancy-LA_data'!F:F,'Comm_vacancy-LA_data'!$D:$D,'Comm_vacancy-inputs_1'!$C4094,'Comm_vacancy-LA_data'!$B:$B,'Comm_vacancy-inputs_1'!$B4094)</f>
        <v>243</v>
      </c>
      <c r="F4094" s="132">
        <f t="shared" si="126"/>
        <v>9.7708082026537996E-2</v>
      </c>
      <c r="G4094" s="108">
        <f t="shared" si="127"/>
        <v>44378</v>
      </c>
    </row>
    <row r="4095" spans="1:7" x14ac:dyDescent="0.35">
      <c r="A4095" s="72" t="s">
        <v>910</v>
      </c>
      <c r="B4095" s="72" t="s">
        <v>911</v>
      </c>
      <c r="C4095" s="72" t="s">
        <v>1089</v>
      </c>
      <c r="D4095" s="72">
        <f>SUMIFS('Comm_vacancy-LA_data'!E:E,'Comm_vacancy-LA_data'!$D:$D,'Comm_vacancy-inputs_1'!$C4095,'Comm_vacancy-LA_data'!$B:$B,'Comm_vacancy-inputs_1'!$B4095)</f>
        <v>2481</v>
      </c>
      <c r="E4095" s="72">
        <f>SUMIFS('Comm_vacancy-LA_data'!F:F,'Comm_vacancy-LA_data'!$D:$D,'Comm_vacancy-inputs_1'!$C4095,'Comm_vacancy-LA_data'!$B:$B,'Comm_vacancy-inputs_1'!$B4095)</f>
        <v>229</v>
      </c>
      <c r="F4095" s="132">
        <f t="shared" si="126"/>
        <v>9.2301491334139465E-2</v>
      </c>
      <c r="G4095" s="108">
        <f t="shared" si="127"/>
        <v>44287</v>
      </c>
    </row>
    <row r="4096" spans="1:7" x14ac:dyDescent="0.35">
      <c r="A4096" s="72" t="s">
        <v>910</v>
      </c>
      <c r="B4096" s="72" t="s">
        <v>911</v>
      </c>
      <c r="C4096" s="72" t="s">
        <v>1090</v>
      </c>
      <c r="D4096" s="72">
        <f>SUMIFS('Comm_vacancy-LA_data'!E:E,'Comm_vacancy-LA_data'!$D:$D,'Comm_vacancy-inputs_1'!$C4096,'Comm_vacancy-LA_data'!$B:$B,'Comm_vacancy-inputs_1'!$B4096)</f>
        <v>2479</v>
      </c>
      <c r="E4096" s="72">
        <f>SUMIFS('Comm_vacancy-LA_data'!F:F,'Comm_vacancy-LA_data'!$D:$D,'Comm_vacancy-inputs_1'!$C4096,'Comm_vacancy-LA_data'!$B:$B,'Comm_vacancy-inputs_1'!$B4096)</f>
        <v>221</v>
      </c>
      <c r="F4096" s="132">
        <f t="shared" si="126"/>
        <v>8.9148850342880198E-2</v>
      </c>
      <c r="G4096" s="108">
        <f t="shared" si="127"/>
        <v>44197</v>
      </c>
    </row>
    <row r="4097" spans="1:7" x14ac:dyDescent="0.35">
      <c r="A4097" s="72" t="s">
        <v>910</v>
      </c>
      <c r="B4097" s="72" t="s">
        <v>911</v>
      </c>
      <c r="C4097" s="72" t="s">
        <v>1091</v>
      </c>
      <c r="D4097" s="72">
        <f>SUMIFS('Comm_vacancy-LA_data'!E:E,'Comm_vacancy-LA_data'!$D:$D,'Comm_vacancy-inputs_1'!$C4097,'Comm_vacancy-LA_data'!$B:$B,'Comm_vacancy-inputs_1'!$B4097)</f>
        <v>2478</v>
      </c>
      <c r="E4097" s="72">
        <f>SUMIFS('Comm_vacancy-LA_data'!F:F,'Comm_vacancy-LA_data'!$D:$D,'Comm_vacancy-inputs_1'!$C4097,'Comm_vacancy-LA_data'!$B:$B,'Comm_vacancy-inputs_1'!$B4097)</f>
        <v>220</v>
      </c>
      <c r="F4097" s="132">
        <f t="shared" si="126"/>
        <v>8.8781275221953185E-2</v>
      </c>
      <c r="G4097" s="108">
        <f t="shared" si="127"/>
        <v>44105</v>
      </c>
    </row>
    <row r="4098" spans="1:7" x14ac:dyDescent="0.35">
      <c r="A4098" s="72" t="s">
        <v>910</v>
      </c>
      <c r="B4098" s="72" t="s">
        <v>911</v>
      </c>
      <c r="C4098" s="72" t="s">
        <v>1092</v>
      </c>
      <c r="D4098" s="72">
        <f>SUMIFS('Comm_vacancy-LA_data'!E:E,'Comm_vacancy-LA_data'!$D:$D,'Comm_vacancy-inputs_1'!$C4098,'Comm_vacancy-LA_data'!$B:$B,'Comm_vacancy-inputs_1'!$B4098)</f>
        <v>2482</v>
      </c>
      <c r="E4098" s="72">
        <f>SUMIFS('Comm_vacancy-LA_data'!F:F,'Comm_vacancy-LA_data'!$D:$D,'Comm_vacancy-inputs_1'!$C4098,'Comm_vacancy-LA_data'!$B:$B,'Comm_vacancy-inputs_1'!$B4098)</f>
        <v>219</v>
      </c>
      <c r="F4098" s="132">
        <f t="shared" si="126"/>
        <v>8.8235294117647065E-2</v>
      </c>
      <c r="G4098" s="108">
        <f t="shared" si="127"/>
        <v>44013</v>
      </c>
    </row>
    <row r="4099" spans="1:7" x14ac:dyDescent="0.35">
      <c r="A4099" s="72" t="s">
        <v>910</v>
      </c>
      <c r="B4099" s="72" t="s">
        <v>911</v>
      </c>
      <c r="C4099" s="72" t="s">
        <v>1093</v>
      </c>
      <c r="D4099" s="72">
        <f>SUMIFS('Comm_vacancy-LA_data'!E:E,'Comm_vacancy-LA_data'!$D:$D,'Comm_vacancy-inputs_1'!$C4099,'Comm_vacancy-LA_data'!$B:$B,'Comm_vacancy-inputs_1'!$B4099)</f>
        <v>2491</v>
      </c>
      <c r="E4099" s="72">
        <f>SUMIFS('Comm_vacancy-LA_data'!F:F,'Comm_vacancy-LA_data'!$D:$D,'Comm_vacancy-inputs_1'!$C4099,'Comm_vacancy-LA_data'!$B:$B,'Comm_vacancy-inputs_1'!$B4099)</f>
        <v>222</v>
      </c>
      <c r="F4099" s="132">
        <f t="shared" ref="F4099:F4162" si="128">IF(E4099&lt;&gt;0,E4099/D4099,"-")</f>
        <v>8.9120835006021679E-2</v>
      </c>
      <c r="G4099" s="108">
        <f t="shared" ref="G4099:G4162" si="129">DATE(LEFT(C4099,4),RIGHT(LEFT(C4099,7),2),1)</f>
        <v>43922</v>
      </c>
    </row>
    <row r="4100" spans="1:7" x14ac:dyDescent="0.35">
      <c r="A4100" s="72" t="s">
        <v>910</v>
      </c>
      <c r="B4100" s="72" t="s">
        <v>911</v>
      </c>
      <c r="C4100" s="72" t="s">
        <v>1094</v>
      </c>
      <c r="D4100" s="72">
        <f>SUMIFS('Comm_vacancy-LA_data'!E:E,'Comm_vacancy-LA_data'!$D:$D,'Comm_vacancy-inputs_1'!$C4100,'Comm_vacancy-LA_data'!$B:$B,'Comm_vacancy-inputs_1'!$B4100)</f>
        <v>2465</v>
      </c>
      <c r="E4100" s="72">
        <f>SUMIFS('Comm_vacancy-LA_data'!F:F,'Comm_vacancy-LA_data'!$D:$D,'Comm_vacancy-inputs_1'!$C4100,'Comm_vacancy-LA_data'!$B:$B,'Comm_vacancy-inputs_1'!$B4100)</f>
        <v>192</v>
      </c>
      <c r="F4100" s="132">
        <f t="shared" si="128"/>
        <v>7.7890466531440161E-2</v>
      </c>
      <c r="G4100" s="108">
        <f t="shared" si="129"/>
        <v>43831</v>
      </c>
    </row>
    <row r="4101" spans="1:7" x14ac:dyDescent="0.35">
      <c r="A4101" s="72" t="s">
        <v>910</v>
      </c>
      <c r="B4101" s="72" t="s">
        <v>911</v>
      </c>
      <c r="C4101" s="72" t="s">
        <v>1095</v>
      </c>
      <c r="D4101" s="72">
        <f>SUMIFS('Comm_vacancy-LA_data'!E:E,'Comm_vacancy-LA_data'!$D:$D,'Comm_vacancy-inputs_1'!$C4101,'Comm_vacancy-LA_data'!$B:$B,'Comm_vacancy-inputs_1'!$B4101)</f>
        <v>2474</v>
      </c>
      <c r="E4101" s="72">
        <f>SUMIFS('Comm_vacancy-LA_data'!F:F,'Comm_vacancy-LA_data'!$D:$D,'Comm_vacancy-inputs_1'!$C4101,'Comm_vacancy-LA_data'!$B:$B,'Comm_vacancy-inputs_1'!$B4101)</f>
        <v>207</v>
      </c>
      <c r="F4101" s="132">
        <f t="shared" si="128"/>
        <v>8.3670169765561839E-2</v>
      </c>
      <c r="G4101" s="108">
        <f t="shared" si="129"/>
        <v>43739</v>
      </c>
    </row>
    <row r="4102" spans="1:7" x14ac:dyDescent="0.35">
      <c r="A4102" s="72" t="s">
        <v>910</v>
      </c>
      <c r="B4102" s="72" t="s">
        <v>911</v>
      </c>
      <c r="C4102" s="72" t="s">
        <v>1096</v>
      </c>
      <c r="D4102" s="72">
        <f>SUMIFS('Comm_vacancy-LA_data'!E:E,'Comm_vacancy-LA_data'!$D:$D,'Comm_vacancy-inputs_1'!$C4102,'Comm_vacancy-LA_data'!$B:$B,'Comm_vacancy-inputs_1'!$B4102)</f>
        <v>2473</v>
      </c>
      <c r="E4102" s="72">
        <f>SUMIFS('Comm_vacancy-LA_data'!F:F,'Comm_vacancy-LA_data'!$D:$D,'Comm_vacancy-inputs_1'!$C4102,'Comm_vacancy-LA_data'!$B:$B,'Comm_vacancy-inputs_1'!$B4102)</f>
        <v>199</v>
      </c>
      <c r="F4102" s="132">
        <f t="shared" si="128"/>
        <v>8.0469065911847965E-2</v>
      </c>
      <c r="G4102" s="108">
        <f t="shared" si="129"/>
        <v>43647</v>
      </c>
    </row>
    <row r="4103" spans="1:7" x14ac:dyDescent="0.35">
      <c r="A4103" s="72" t="s">
        <v>910</v>
      </c>
      <c r="B4103" s="72" t="s">
        <v>911</v>
      </c>
      <c r="C4103" s="72" t="s">
        <v>1097</v>
      </c>
      <c r="D4103" s="72">
        <f>SUMIFS('Comm_vacancy-LA_data'!E:E,'Comm_vacancy-LA_data'!$D:$D,'Comm_vacancy-inputs_1'!$C4103,'Comm_vacancy-LA_data'!$B:$B,'Comm_vacancy-inputs_1'!$B4103)</f>
        <v>2465</v>
      </c>
      <c r="E4103" s="72">
        <f>SUMIFS('Comm_vacancy-LA_data'!F:F,'Comm_vacancy-LA_data'!$D:$D,'Comm_vacancy-inputs_1'!$C4103,'Comm_vacancy-LA_data'!$B:$B,'Comm_vacancy-inputs_1'!$B4103)</f>
        <v>126</v>
      </c>
      <c r="F4103" s="132">
        <f t="shared" si="128"/>
        <v>5.1115618661257606E-2</v>
      </c>
      <c r="G4103" s="108">
        <f t="shared" si="129"/>
        <v>43556</v>
      </c>
    </row>
    <row r="4104" spans="1:7" x14ac:dyDescent="0.35">
      <c r="A4104" s="72" t="s">
        <v>910</v>
      </c>
      <c r="B4104" s="72" t="s">
        <v>911</v>
      </c>
      <c r="C4104" s="72" t="s">
        <v>1098</v>
      </c>
      <c r="D4104" s="72">
        <f>SUMIFS('Comm_vacancy-LA_data'!E:E,'Comm_vacancy-LA_data'!$D:$D,'Comm_vacancy-inputs_1'!$C4104,'Comm_vacancy-LA_data'!$B:$B,'Comm_vacancy-inputs_1'!$B4104)</f>
        <v>2453</v>
      </c>
      <c r="E4104" s="72">
        <f>SUMIFS('Comm_vacancy-LA_data'!F:F,'Comm_vacancy-LA_data'!$D:$D,'Comm_vacancy-inputs_1'!$C4104,'Comm_vacancy-LA_data'!$B:$B,'Comm_vacancy-inputs_1'!$B4104)</f>
        <v>124</v>
      </c>
      <c r="F4104" s="132">
        <f t="shared" si="128"/>
        <v>5.0550346514472072E-2</v>
      </c>
      <c r="G4104" s="108">
        <f t="shared" si="129"/>
        <v>43466</v>
      </c>
    </row>
    <row r="4105" spans="1:7" x14ac:dyDescent="0.35">
      <c r="A4105" s="72" t="s">
        <v>910</v>
      </c>
      <c r="B4105" s="72" t="s">
        <v>911</v>
      </c>
      <c r="C4105" s="72" t="s">
        <v>1099</v>
      </c>
      <c r="D4105" s="72">
        <f>SUMIFS('Comm_vacancy-LA_data'!E:E,'Comm_vacancy-LA_data'!$D:$D,'Comm_vacancy-inputs_1'!$C4105,'Comm_vacancy-LA_data'!$B:$B,'Comm_vacancy-inputs_1'!$B4105)</f>
        <v>2610</v>
      </c>
      <c r="E4105" s="72">
        <f>SUMIFS('Comm_vacancy-LA_data'!F:F,'Comm_vacancy-LA_data'!$D:$D,'Comm_vacancy-inputs_1'!$C4105,'Comm_vacancy-LA_data'!$B:$B,'Comm_vacancy-inputs_1'!$B4105)</f>
        <v>198</v>
      </c>
      <c r="F4105" s="132">
        <f t="shared" si="128"/>
        <v>7.586206896551724E-2</v>
      </c>
      <c r="G4105" s="108">
        <f t="shared" si="129"/>
        <v>43374</v>
      </c>
    </row>
    <row r="4106" spans="1:7" x14ac:dyDescent="0.35">
      <c r="A4106" s="72" t="s">
        <v>912</v>
      </c>
      <c r="B4106" s="72" t="s">
        <v>913</v>
      </c>
      <c r="C4106" s="72" t="s">
        <v>1088</v>
      </c>
      <c r="D4106" s="72">
        <f>SUMIFS('Comm_vacancy-LA_data'!E:E,'Comm_vacancy-LA_data'!$D:$D,'Comm_vacancy-inputs_1'!$C4106,'Comm_vacancy-LA_data'!$B:$B,'Comm_vacancy-inputs_1'!$B4106)</f>
        <v>3766</v>
      </c>
      <c r="E4106" s="72">
        <f>SUMIFS('Comm_vacancy-LA_data'!F:F,'Comm_vacancy-LA_data'!$D:$D,'Comm_vacancy-inputs_1'!$C4106,'Comm_vacancy-LA_data'!$B:$B,'Comm_vacancy-inputs_1'!$B4106)</f>
        <v>232</v>
      </c>
      <c r="F4106" s="132">
        <f t="shared" si="128"/>
        <v>6.1603823685608072E-2</v>
      </c>
      <c r="G4106" s="108">
        <f t="shared" si="129"/>
        <v>44378</v>
      </c>
    </row>
    <row r="4107" spans="1:7" x14ac:dyDescent="0.35">
      <c r="A4107" s="72" t="s">
        <v>912</v>
      </c>
      <c r="B4107" s="72" t="s">
        <v>913</v>
      </c>
      <c r="C4107" s="72" t="s">
        <v>1089</v>
      </c>
      <c r="D4107" s="72">
        <f>SUMIFS('Comm_vacancy-LA_data'!E:E,'Comm_vacancy-LA_data'!$D:$D,'Comm_vacancy-inputs_1'!$C4107,'Comm_vacancy-LA_data'!$B:$B,'Comm_vacancy-inputs_1'!$B4107)</f>
        <v>3763</v>
      </c>
      <c r="E4107" s="72">
        <f>SUMIFS('Comm_vacancy-LA_data'!F:F,'Comm_vacancy-LA_data'!$D:$D,'Comm_vacancy-inputs_1'!$C4107,'Comm_vacancy-LA_data'!$B:$B,'Comm_vacancy-inputs_1'!$B4107)</f>
        <v>232</v>
      </c>
      <c r="F4107" s="132">
        <f t="shared" si="128"/>
        <v>6.1652936486845604E-2</v>
      </c>
      <c r="G4107" s="108">
        <f t="shared" si="129"/>
        <v>44287</v>
      </c>
    </row>
    <row r="4108" spans="1:7" x14ac:dyDescent="0.35">
      <c r="A4108" s="72" t="s">
        <v>912</v>
      </c>
      <c r="B4108" s="72" t="s">
        <v>913</v>
      </c>
      <c r="C4108" s="72" t="s">
        <v>1090</v>
      </c>
      <c r="D4108" s="72">
        <f>SUMIFS('Comm_vacancy-LA_data'!E:E,'Comm_vacancy-LA_data'!$D:$D,'Comm_vacancy-inputs_1'!$C4108,'Comm_vacancy-LA_data'!$B:$B,'Comm_vacancy-inputs_1'!$B4108)</f>
        <v>3769</v>
      </c>
      <c r="E4108" s="72">
        <f>SUMIFS('Comm_vacancy-LA_data'!F:F,'Comm_vacancy-LA_data'!$D:$D,'Comm_vacancy-inputs_1'!$C4108,'Comm_vacancy-LA_data'!$B:$B,'Comm_vacancy-inputs_1'!$B4108)</f>
        <v>255</v>
      </c>
      <c r="F4108" s="132">
        <f t="shared" si="128"/>
        <v>6.7657203502255236E-2</v>
      </c>
      <c r="G4108" s="108">
        <f t="shared" si="129"/>
        <v>44197</v>
      </c>
    </row>
    <row r="4109" spans="1:7" x14ac:dyDescent="0.35">
      <c r="A4109" s="72" t="s">
        <v>912</v>
      </c>
      <c r="B4109" s="72" t="s">
        <v>913</v>
      </c>
      <c r="C4109" s="72" t="s">
        <v>1091</v>
      </c>
      <c r="D4109" s="72">
        <f>SUMIFS('Comm_vacancy-LA_data'!E:E,'Comm_vacancy-LA_data'!$D:$D,'Comm_vacancy-inputs_1'!$C4109,'Comm_vacancy-LA_data'!$B:$B,'Comm_vacancy-inputs_1'!$B4109)</f>
        <v>3780</v>
      </c>
      <c r="E4109" s="72">
        <f>SUMIFS('Comm_vacancy-LA_data'!F:F,'Comm_vacancy-LA_data'!$D:$D,'Comm_vacancy-inputs_1'!$C4109,'Comm_vacancy-LA_data'!$B:$B,'Comm_vacancy-inputs_1'!$B4109)</f>
        <v>246</v>
      </c>
      <c r="F4109" s="132">
        <f t="shared" si="128"/>
        <v>6.5079365079365084E-2</v>
      </c>
      <c r="G4109" s="108">
        <f t="shared" si="129"/>
        <v>44105</v>
      </c>
    </row>
    <row r="4110" spans="1:7" x14ac:dyDescent="0.35">
      <c r="A4110" s="72" t="s">
        <v>912</v>
      </c>
      <c r="B4110" s="72" t="s">
        <v>913</v>
      </c>
      <c r="C4110" s="72" t="s">
        <v>1092</v>
      </c>
      <c r="D4110" s="72">
        <f>SUMIFS('Comm_vacancy-LA_data'!E:E,'Comm_vacancy-LA_data'!$D:$D,'Comm_vacancy-inputs_1'!$C4110,'Comm_vacancy-LA_data'!$B:$B,'Comm_vacancy-inputs_1'!$B4110)</f>
        <v>3751</v>
      </c>
      <c r="E4110" s="72">
        <f>SUMIFS('Comm_vacancy-LA_data'!F:F,'Comm_vacancy-LA_data'!$D:$D,'Comm_vacancy-inputs_1'!$C4110,'Comm_vacancy-LA_data'!$B:$B,'Comm_vacancy-inputs_1'!$B4110)</f>
        <v>242</v>
      </c>
      <c r="F4110" s="132">
        <f t="shared" si="128"/>
        <v>6.4516129032258063E-2</v>
      </c>
      <c r="G4110" s="108">
        <f t="shared" si="129"/>
        <v>44013</v>
      </c>
    </row>
    <row r="4111" spans="1:7" x14ac:dyDescent="0.35">
      <c r="A4111" s="72" t="s">
        <v>912</v>
      </c>
      <c r="B4111" s="72" t="s">
        <v>913</v>
      </c>
      <c r="C4111" s="72" t="s">
        <v>1093</v>
      </c>
      <c r="D4111" s="72">
        <f>SUMIFS('Comm_vacancy-LA_data'!E:E,'Comm_vacancy-LA_data'!$D:$D,'Comm_vacancy-inputs_1'!$C4111,'Comm_vacancy-LA_data'!$B:$B,'Comm_vacancy-inputs_1'!$B4111)</f>
        <v>3751</v>
      </c>
      <c r="E4111" s="72">
        <f>SUMIFS('Comm_vacancy-LA_data'!F:F,'Comm_vacancy-LA_data'!$D:$D,'Comm_vacancy-inputs_1'!$C4111,'Comm_vacancy-LA_data'!$B:$B,'Comm_vacancy-inputs_1'!$B4111)</f>
        <v>246</v>
      </c>
      <c r="F4111" s="132">
        <f t="shared" si="128"/>
        <v>6.5582511330311913E-2</v>
      </c>
      <c r="G4111" s="108">
        <f t="shared" si="129"/>
        <v>43922</v>
      </c>
    </row>
    <row r="4112" spans="1:7" x14ac:dyDescent="0.35">
      <c r="A4112" s="72" t="s">
        <v>912</v>
      </c>
      <c r="B4112" s="72" t="s">
        <v>913</v>
      </c>
      <c r="C4112" s="72" t="s">
        <v>1094</v>
      </c>
      <c r="D4112" s="72">
        <f>SUMIFS('Comm_vacancy-LA_data'!E:E,'Comm_vacancy-LA_data'!$D:$D,'Comm_vacancy-inputs_1'!$C4112,'Comm_vacancy-LA_data'!$B:$B,'Comm_vacancy-inputs_1'!$B4112)</f>
        <v>3732</v>
      </c>
      <c r="E4112" s="72">
        <f>SUMIFS('Comm_vacancy-LA_data'!F:F,'Comm_vacancy-LA_data'!$D:$D,'Comm_vacancy-inputs_1'!$C4112,'Comm_vacancy-LA_data'!$B:$B,'Comm_vacancy-inputs_1'!$B4112)</f>
        <v>274</v>
      </c>
      <c r="F4112" s="132">
        <f t="shared" si="128"/>
        <v>7.3419078242229374E-2</v>
      </c>
      <c r="G4112" s="108">
        <f t="shared" si="129"/>
        <v>43831</v>
      </c>
    </row>
    <row r="4113" spans="1:7" x14ac:dyDescent="0.35">
      <c r="A4113" s="72" t="s">
        <v>912</v>
      </c>
      <c r="B4113" s="72" t="s">
        <v>913</v>
      </c>
      <c r="C4113" s="72" t="s">
        <v>1095</v>
      </c>
      <c r="D4113" s="72">
        <f>SUMIFS('Comm_vacancy-LA_data'!E:E,'Comm_vacancy-LA_data'!$D:$D,'Comm_vacancy-inputs_1'!$C4113,'Comm_vacancy-LA_data'!$B:$B,'Comm_vacancy-inputs_1'!$B4113)</f>
        <v>3707</v>
      </c>
      <c r="E4113" s="72">
        <f>SUMIFS('Comm_vacancy-LA_data'!F:F,'Comm_vacancy-LA_data'!$D:$D,'Comm_vacancy-inputs_1'!$C4113,'Comm_vacancy-LA_data'!$B:$B,'Comm_vacancy-inputs_1'!$B4113)</f>
        <v>263</v>
      </c>
      <c r="F4113" s="132">
        <f t="shared" si="128"/>
        <v>7.0946857297005658E-2</v>
      </c>
      <c r="G4113" s="108">
        <f t="shared" si="129"/>
        <v>43739</v>
      </c>
    </row>
    <row r="4114" spans="1:7" x14ac:dyDescent="0.35">
      <c r="A4114" s="72" t="s">
        <v>912</v>
      </c>
      <c r="B4114" s="72" t="s">
        <v>913</v>
      </c>
      <c r="C4114" s="72" t="s">
        <v>1096</v>
      </c>
      <c r="D4114" s="72">
        <f>SUMIFS('Comm_vacancy-LA_data'!E:E,'Comm_vacancy-LA_data'!$D:$D,'Comm_vacancy-inputs_1'!$C4114,'Comm_vacancy-LA_data'!$B:$B,'Comm_vacancy-inputs_1'!$B4114)</f>
        <v>3705</v>
      </c>
      <c r="E4114" s="72">
        <f>SUMIFS('Comm_vacancy-LA_data'!F:F,'Comm_vacancy-LA_data'!$D:$D,'Comm_vacancy-inputs_1'!$C4114,'Comm_vacancy-LA_data'!$B:$B,'Comm_vacancy-inputs_1'!$B4114)</f>
        <v>266</v>
      </c>
      <c r="F4114" s="132">
        <f t="shared" si="128"/>
        <v>7.179487179487179E-2</v>
      </c>
      <c r="G4114" s="108">
        <f t="shared" si="129"/>
        <v>43647</v>
      </c>
    </row>
    <row r="4115" spans="1:7" x14ac:dyDescent="0.35">
      <c r="A4115" s="72" t="s">
        <v>912</v>
      </c>
      <c r="B4115" s="72" t="s">
        <v>913</v>
      </c>
      <c r="C4115" s="72" t="s">
        <v>1097</v>
      </c>
      <c r="D4115" s="72">
        <f>SUMIFS('Comm_vacancy-LA_data'!E:E,'Comm_vacancy-LA_data'!$D:$D,'Comm_vacancy-inputs_1'!$C4115,'Comm_vacancy-LA_data'!$B:$B,'Comm_vacancy-inputs_1'!$B4115)</f>
        <v>3700</v>
      </c>
      <c r="E4115" s="72">
        <f>SUMIFS('Comm_vacancy-LA_data'!F:F,'Comm_vacancy-LA_data'!$D:$D,'Comm_vacancy-inputs_1'!$C4115,'Comm_vacancy-LA_data'!$B:$B,'Comm_vacancy-inputs_1'!$B4115)</f>
        <v>250</v>
      </c>
      <c r="F4115" s="132">
        <f t="shared" si="128"/>
        <v>6.7567567567567571E-2</v>
      </c>
      <c r="G4115" s="108">
        <f t="shared" si="129"/>
        <v>43556</v>
      </c>
    </row>
    <row r="4116" spans="1:7" x14ac:dyDescent="0.35">
      <c r="A4116" s="72" t="s">
        <v>912</v>
      </c>
      <c r="B4116" s="72" t="s">
        <v>913</v>
      </c>
      <c r="C4116" s="72" t="s">
        <v>1098</v>
      </c>
      <c r="D4116" s="72">
        <f>SUMIFS('Comm_vacancy-LA_data'!E:E,'Comm_vacancy-LA_data'!$D:$D,'Comm_vacancy-inputs_1'!$C4116,'Comm_vacancy-LA_data'!$B:$B,'Comm_vacancy-inputs_1'!$B4116)</f>
        <v>3680</v>
      </c>
      <c r="E4116" s="72">
        <f>SUMIFS('Comm_vacancy-LA_data'!F:F,'Comm_vacancy-LA_data'!$D:$D,'Comm_vacancy-inputs_1'!$C4116,'Comm_vacancy-LA_data'!$B:$B,'Comm_vacancy-inputs_1'!$B4116)</f>
        <v>283</v>
      </c>
      <c r="F4116" s="132">
        <f t="shared" si="128"/>
        <v>7.6902173913043478E-2</v>
      </c>
      <c r="G4116" s="108">
        <f t="shared" si="129"/>
        <v>43466</v>
      </c>
    </row>
    <row r="4117" spans="1:7" x14ac:dyDescent="0.35">
      <c r="A4117" s="72" t="s">
        <v>912</v>
      </c>
      <c r="B4117" s="72" t="s">
        <v>913</v>
      </c>
      <c r="C4117" s="72" t="s">
        <v>1099</v>
      </c>
      <c r="D4117" s="72">
        <f>SUMIFS('Comm_vacancy-LA_data'!E:E,'Comm_vacancy-LA_data'!$D:$D,'Comm_vacancy-inputs_1'!$C4117,'Comm_vacancy-LA_data'!$B:$B,'Comm_vacancy-inputs_1'!$B4117)</f>
        <v>3772</v>
      </c>
      <c r="E4117" s="72">
        <f>SUMIFS('Comm_vacancy-LA_data'!F:F,'Comm_vacancy-LA_data'!$D:$D,'Comm_vacancy-inputs_1'!$C4117,'Comm_vacancy-LA_data'!$B:$B,'Comm_vacancy-inputs_1'!$B4117)</f>
        <v>249</v>
      </c>
      <c r="F4117" s="132">
        <f t="shared" si="128"/>
        <v>6.6012725344644752E-2</v>
      </c>
      <c r="G4117" s="108">
        <f t="shared" si="129"/>
        <v>43374</v>
      </c>
    </row>
    <row r="4118" spans="1:7" x14ac:dyDescent="0.35">
      <c r="A4118" s="72" t="s">
        <v>914</v>
      </c>
      <c r="B4118" s="72" t="s">
        <v>915</v>
      </c>
      <c r="C4118" s="72" t="s">
        <v>1088</v>
      </c>
      <c r="D4118" s="72">
        <f>SUMIFS('Comm_vacancy-LA_data'!E:E,'Comm_vacancy-LA_data'!$D:$D,'Comm_vacancy-inputs_1'!$C4118,'Comm_vacancy-LA_data'!$B:$B,'Comm_vacancy-inputs_1'!$B4118)</f>
        <v>4514</v>
      </c>
      <c r="E4118" s="72">
        <f>SUMIFS('Comm_vacancy-LA_data'!F:F,'Comm_vacancy-LA_data'!$D:$D,'Comm_vacancy-inputs_1'!$C4118,'Comm_vacancy-LA_data'!$B:$B,'Comm_vacancy-inputs_1'!$B4118)</f>
        <v>509</v>
      </c>
      <c r="F4118" s="132">
        <f t="shared" si="128"/>
        <v>0.11276030128489145</v>
      </c>
      <c r="G4118" s="108">
        <f t="shared" si="129"/>
        <v>44378</v>
      </c>
    </row>
    <row r="4119" spans="1:7" x14ac:dyDescent="0.35">
      <c r="A4119" s="72" t="s">
        <v>914</v>
      </c>
      <c r="B4119" s="72" t="s">
        <v>915</v>
      </c>
      <c r="C4119" s="72" t="s">
        <v>1089</v>
      </c>
      <c r="D4119" s="72">
        <f>SUMIFS('Comm_vacancy-LA_data'!E:E,'Comm_vacancy-LA_data'!$D:$D,'Comm_vacancy-inputs_1'!$C4119,'Comm_vacancy-LA_data'!$B:$B,'Comm_vacancy-inputs_1'!$B4119)</f>
        <v>4512</v>
      </c>
      <c r="E4119" s="72">
        <f>SUMIFS('Comm_vacancy-LA_data'!F:F,'Comm_vacancy-LA_data'!$D:$D,'Comm_vacancy-inputs_1'!$C4119,'Comm_vacancy-LA_data'!$B:$B,'Comm_vacancy-inputs_1'!$B4119)</f>
        <v>497</v>
      </c>
      <c r="F4119" s="132">
        <f t="shared" si="128"/>
        <v>0.11015070921985816</v>
      </c>
      <c r="G4119" s="108">
        <f t="shared" si="129"/>
        <v>44287</v>
      </c>
    </row>
    <row r="4120" spans="1:7" x14ac:dyDescent="0.35">
      <c r="A4120" s="72" t="s">
        <v>914</v>
      </c>
      <c r="B4120" s="72" t="s">
        <v>915</v>
      </c>
      <c r="C4120" s="72" t="s">
        <v>1090</v>
      </c>
      <c r="D4120" s="72">
        <f>SUMIFS('Comm_vacancy-LA_data'!E:E,'Comm_vacancy-LA_data'!$D:$D,'Comm_vacancy-inputs_1'!$C4120,'Comm_vacancy-LA_data'!$B:$B,'Comm_vacancy-inputs_1'!$B4120)</f>
        <v>4509</v>
      </c>
      <c r="E4120" s="72">
        <f>SUMIFS('Comm_vacancy-LA_data'!F:F,'Comm_vacancy-LA_data'!$D:$D,'Comm_vacancy-inputs_1'!$C4120,'Comm_vacancy-LA_data'!$B:$B,'Comm_vacancy-inputs_1'!$B4120)</f>
        <v>493</v>
      </c>
      <c r="F4120" s="132">
        <f t="shared" si="128"/>
        <v>0.10933688179197161</v>
      </c>
      <c r="G4120" s="108">
        <f t="shared" si="129"/>
        <v>44197</v>
      </c>
    </row>
    <row r="4121" spans="1:7" x14ac:dyDescent="0.35">
      <c r="A4121" s="72" t="s">
        <v>914</v>
      </c>
      <c r="B4121" s="72" t="s">
        <v>915</v>
      </c>
      <c r="C4121" s="72" t="s">
        <v>1091</v>
      </c>
      <c r="D4121" s="72">
        <f>SUMIFS('Comm_vacancy-LA_data'!E:E,'Comm_vacancy-LA_data'!$D:$D,'Comm_vacancy-inputs_1'!$C4121,'Comm_vacancy-LA_data'!$B:$B,'Comm_vacancy-inputs_1'!$B4121)</f>
        <v>4503</v>
      </c>
      <c r="E4121" s="72">
        <f>SUMIFS('Comm_vacancy-LA_data'!F:F,'Comm_vacancy-LA_data'!$D:$D,'Comm_vacancy-inputs_1'!$C4121,'Comm_vacancy-LA_data'!$B:$B,'Comm_vacancy-inputs_1'!$B4121)</f>
        <v>492</v>
      </c>
      <c r="F4121" s="132">
        <f t="shared" si="128"/>
        <v>0.10926049300466356</v>
      </c>
      <c r="G4121" s="108">
        <f t="shared" si="129"/>
        <v>44105</v>
      </c>
    </row>
    <row r="4122" spans="1:7" x14ac:dyDescent="0.35">
      <c r="A4122" s="72" t="s">
        <v>914</v>
      </c>
      <c r="B4122" s="72" t="s">
        <v>915</v>
      </c>
      <c r="C4122" s="72" t="s">
        <v>1092</v>
      </c>
      <c r="D4122" s="72">
        <f>SUMIFS('Comm_vacancy-LA_data'!E:E,'Comm_vacancy-LA_data'!$D:$D,'Comm_vacancy-inputs_1'!$C4122,'Comm_vacancy-LA_data'!$B:$B,'Comm_vacancy-inputs_1'!$B4122)</f>
        <v>4474</v>
      </c>
      <c r="E4122" s="72">
        <f>SUMIFS('Comm_vacancy-LA_data'!F:F,'Comm_vacancy-LA_data'!$D:$D,'Comm_vacancy-inputs_1'!$C4122,'Comm_vacancy-LA_data'!$B:$B,'Comm_vacancy-inputs_1'!$B4122)</f>
        <v>481</v>
      </c>
      <c r="F4122" s="132">
        <f t="shared" si="128"/>
        <v>0.10751005811354493</v>
      </c>
      <c r="G4122" s="108">
        <f t="shared" si="129"/>
        <v>44013</v>
      </c>
    </row>
    <row r="4123" spans="1:7" x14ac:dyDescent="0.35">
      <c r="A4123" s="72" t="s">
        <v>914</v>
      </c>
      <c r="B4123" s="72" t="s">
        <v>915</v>
      </c>
      <c r="C4123" s="72" t="s">
        <v>1093</v>
      </c>
      <c r="D4123" s="72">
        <f>SUMIFS('Comm_vacancy-LA_data'!E:E,'Comm_vacancy-LA_data'!$D:$D,'Comm_vacancy-inputs_1'!$C4123,'Comm_vacancy-LA_data'!$B:$B,'Comm_vacancy-inputs_1'!$B4123)</f>
        <v>4444</v>
      </c>
      <c r="E4123" s="72">
        <f>SUMIFS('Comm_vacancy-LA_data'!F:F,'Comm_vacancy-LA_data'!$D:$D,'Comm_vacancy-inputs_1'!$C4123,'Comm_vacancy-LA_data'!$B:$B,'Comm_vacancy-inputs_1'!$B4123)</f>
        <v>487</v>
      </c>
      <c r="F4123" s="132">
        <f t="shared" si="128"/>
        <v>0.10958595859585958</v>
      </c>
      <c r="G4123" s="108">
        <f t="shared" si="129"/>
        <v>43922</v>
      </c>
    </row>
    <row r="4124" spans="1:7" x14ac:dyDescent="0.35">
      <c r="A4124" s="72" t="s">
        <v>914</v>
      </c>
      <c r="B4124" s="72" t="s">
        <v>915</v>
      </c>
      <c r="C4124" s="72" t="s">
        <v>1094</v>
      </c>
      <c r="D4124" s="72">
        <f>SUMIFS('Comm_vacancy-LA_data'!E:E,'Comm_vacancy-LA_data'!$D:$D,'Comm_vacancy-inputs_1'!$C4124,'Comm_vacancy-LA_data'!$B:$B,'Comm_vacancy-inputs_1'!$B4124)</f>
        <v>4362</v>
      </c>
      <c r="E4124" s="72">
        <f>SUMIFS('Comm_vacancy-LA_data'!F:F,'Comm_vacancy-LA_data'!$D:$D,'Comm_vacancy-inputs_1'!$C4124,'Comm_vacancy-LA_data'!$B:$B,'Comm_vacancy-inputs_1'!$B4124)</f>
        <v>480</v>
      </c>
      <c r="F4124" s="132">
        <f t="shared" si="128"/>
        <v>0.11004126547455295</v>
      </c>
      <c r="G4124" s="108">
        <f t="shared" si="129"/>
        <v>43831</v>
      </c>
    </row>
    <row r="4125" spans="1:7" x14ac:dyDescent="0.35">
      <c r="A4125" s="72" t="s">
        <v>914</v>
      </c>
      <c r="B4125" s="72" t="s">
        <v>915</v>
      </c>
      <c r="C4125" s="72" t="s">
        <v>1095</v>
      </c>
      <c r="D4125" s="72">
        <f>SUMIFS('Comm_vacancy-LA_data'!E:E,'Comm_vacancy-LA_data'!$D:$D,'Comm_vacancy-inputs_1'!$C4125,'Comm_vacancy-LA_data'!$B:$B,'Comm_vacancy-inputs_1'!$B4125)</f>
        <v>4357</v>
      </c>
      <c r="E4125" s="72">
        <f>SUMIFS('Comm_vacancy-LA_data'!F:F,'Comm_vacancy-LA_data'!$D:$D,'Comm_vacancy-inputs_1'!$C4125,'Comm_vacancy-LA_data'!$B:$B,'Comm_vacancy-inputs_1'!$B4125)</f>
        <v>476</v>
      </c>
      <c r="F4125" s="132">
        <f t="shared" si="128"/>
        <v>0.10924948358962588</v>
      </c>
      <c r="G4125" s="108">
        <f t="shared" si="129"/>
        <v>43739</v>
      </c>
    </row>
    <row r="4126" spans="1:7" x14ac:dyDescent="0.35">
      <c r="A4126" s="72" t="s">
        <v>914</v>
      </c>
      <c r="B4126" s="72" t="s">
        <v>915</v>
      </c>
      <c r="C4126" s="72" t="s">
        <v>1096</v>
      </c>
      <c r="D4126" s="72">
        <f>SUMIFS('Comm_vacancy-LA_data'!E:E,'Comm_vacancy-LA_data'!$D:$D,'Comm_vacancy-inputs_1'!$C4126,'Comm_vacancy-LA_data'!$B:$B,'Comm_vacancy-inputs_1'!$B4126)</f>
        <v>4356</v>
      </c>
      <c r="E4126" s="72">
        <f>SUMIFS('Comm_vacancy-LA_data'!F:F,'Comm_vacancy-LA_data'!$D:$D,'Comm_vacancy-inputs_1'!$C4126,'Comm_vacancy-LA_data'!$B:$B,'Comm_vacancy-inputs_1'!$B4126)</f>
        <v>479</v>
      </c>
      <c r="F4126" s="132">
        <f t="shared" si="128"/>
        <v>0.10996326905417815</v>
      </c>
      <c r="G4126" s="108">
        <f t="shared" si="129"/>
        <v>43647</v>
      </c>
    </row>
    <row r="4127" spans="1:7" x14ac:dyDescent="0.35">
      <c r="A4127" s="72" t="s">
        <v>914</v>
      </c>
      <c r="B4127" s="72" t="s">
        <v>915</v>
      </c>
      <c r="C4127" s="72" t="s">
        <v>1097</v>
      </c>
      <c r="D4127" s="72">
        <f>SUMIFS('Comm_vacancy-LA_data'!E:E,'Comm_vacancy-LA_data'!$D:$D,'Comm_vacancy-inputs_1'!$C4127,'Comm_vacancy-LA_data'!$B:$B,'Comm_vacancy-inputs_1'!$B4127)</f>
        <v>4350</v>
      </c>
      <c r="E4127" s="72">
        <f>SUMIFS('Comm_vacancy-LA_data'!F:F,'Comm_vacancy-LA_data'!$D:$D,'Comm_vacancy-inputs_1'!$C4127,'Comm_vacancy-LA_data'!$B:$B,'Comm_vacancy-inputs_1'!$B4127)</f>
        <v>461</v>
      </c>
      <c r="F4127" s="132">
        <f t="shared" si="128"/>
        <v>0.10597701149425287</v>
      </c>
      <c r="G4127" s="108">
        <f t="shared" si="129"/>
        <v>43556</v>
      </c>
    </row>
    <row r="4128" spans="1:7" x14ac:dyDescent="0.35">
      <c r="A4128" s="72" t="s">
        <v>914</v>
      </c>
      <c r="B4128" s="72" t="s">
        <v>915</v>
      </c>
      <c r="C4128" s="72" t="s">
        <v>1098</v>
      </c>
      <c r="D4128" s="72">
        <f>SUMIFS('Comm_vacancy-LA_data'!E:E,'Comm_vacancy-LA_data'!$D:$D,'Comm_vacancy-inputs_1'!$C4128,'Comm_vacancy-LA_data'!$B:$B,'Comm_vacancy-inputs_1'!$B4128)</f>
        <v>4292</v>
      </c>
      <c r="E4128" s="72">
        <f>SUMIFS('Comm_vacancy-LA_data'!F:F,'Comm_vacancy-LA_data'!$D:$D,'Comm_vacancy-inputs_1'!$C4128,'Comm_vacancy-LA_data'!$B:$B,'Comm_vacancy-inputs_1'!$B4128)</f>
        <v>472</v>
      </c>
      <c r="F4128" s="132">
        <f t="shared" si="128"/>
        <v>0.10997204100652376</v>
      </c>
      <c r="G4128" s="108">
        <f t="shared" si="129"/>
        <v>43466</v>
      </c>
    </row>
    <row r="4129" spans="1:7" x14ac:dyDescent="0.35">
      <c r="A4129" s="72" t="s">
        <v>914</v>
      </c>
      <c r="B4129" s="72" t="s">
        <v>915</v>
      </c>
      <c r="C4129" s="72" t="s">
        <v>1099</v>
      </c>
      <c r="D4129" s="72">
        <f>SUMIFS('Comm_vacancy-LA_data'!E:E,'Comm_vacancy-LA_data'!$D:$D,'Comm_vacancy-inputs_1'!$C4129,'Comm_vacancy-LA_data'!$B:$B,'Comm_vacancy-inputs_1'!$B4129)</f>
        <v>4446</v>
      </c>
      <c r="E4129" s="72">
        <f>SUMIFS('Comm_vacancy-LA_data'!F:F,'Comm_vacancy-LA_data'!$D:$D,'Comm_vacancy-inputs_1'!$C4129,'Comm_vacancy-LA_data'!$B:$B,'Comm_vacancy-inputs_1'!$B4129)</f>
        <v>508</v>
      </c>
      <c r="F4129" s="132">
        <f t="shared" si="128"/>
        <v>0.1142600089968511</v>
      </c>
      <c r="G4129" s="108">
        <f t="shared" si="129"/>
        <v>43374</v>
      </c>
    </row>
    <row r="4130" spans="1:7" x14ac:dyDescent="0.35">
      <c r="A4130" s="72" t="s">
        <v>1046</v>
      </c>
      <c r="B4130" s="72" t="s">
        <v>1047</v>
      </c>
      <c r="C4130" s="72" t="s">
        <v>1088</v>
      </c>
      <c r="D4130" s="72">
        <f>SUMIFS('Comm_vacancy-LA_data'!E:E,'Comm_vacancy-LA_data'!$D:$D,'Comm_vacancy-inputs_1'!$C4130,'Comm_vacancy-LA_data'!$B:$B,'Comm_vacancy-inputs_1'!$B4130)</f>
        <v>4523</v>
      </c>
      <c r="E4130" s="72">
        <f>SUMIFS('Comm_vacancy-LA_data'!F:F,'Comm_vacancy-LA_data'!$D:$D,'Comm_vacancy-inputs_1'!$C4130,'Comm_vacancy-LA_data'!$B:$B,'Comm_vacancy-inputs_1'!$B4130)</f>
        <v>231</v>
      </c>
      <c r="F4130" s="132">
        <f t="shared" si="128"/>
        <v>5.1072297147910679E-2</v>
      </c>
      <c r="G4130" s="108">
        <f t="shared" si="129"/>
        <v>44378</v>
      </c>
    </row>
    <row r="4131" spans="1:7" x14ac:dyDescent="0.35">
      <c r="A4131" s="72" t="s">
        <v>1046</v>
      </c>
      <c r="B4131" s="72" t="s">
        <v>1047</v>
      </c>
      <c r="C4131" s="72" t="s">
        <v>1089</v>
      </c>
      <c r="D4131" s="72">
        <f>SUMIFS('Comm_vacancy-LA_data'!E:E,'Comm_vacancy-LA_data'!$D:$D,'Comm_vacancy-inputs_1'!$C4131,'Comm_vacancy-LA_data'!$B:$B,'Comm_vacancy-inputs_1'!$B4131)</f>
        <v>4530</v>
      </c>
      <c r="E4131" s="72">
        <f>SUMIFS('Comm_vacancy-LA_data'!F:F,'Comm_vacancy-LA_data'!$D:$D,'Comm_vacancy-inputs_1'!$C4131,'Comm_vacancy-LA_data'!$B:$B,'Comm_vacancy-inputs_1'!$B4131)</f>
        <v>225</v>
      </c>
      <c r="F4131" s="132">
        <f t="shared" si="128"/>
        <v>4.9668874172185427E-2</v>
      </c>
      <c r="G4131" s="108">
        <f t="shared" si="129"/>
        <v>44287</v>
      </c>
    </row>
    <row r="4132" spans="1:7" x14ac:dyDescent="0.35">
      <c r="A4132" s="72" t="s">
        <v>1046</v>
      </c>
      <c r="B4132" s="72" t="s">
        <v>1047</v>
      </c>
      <c r="C4132" s="72" t="s">
        <v>1090</v>
      </c>
      <c r="D4132" s="72">
        <f>SUMIFS('Comm_vacancy-LA_data'!E:E,'Comm_vacancy-LA_data'!$D:$D,'Comm_vacancy-inputs_1'!$C4132,'Comm_vacancy-LA_data'!$B:$B,'Comm_vacancy-inputs_1'!$B4132)</f>
        <v>4518</v>
      </c>
      <c r="E4132" s="72">
        <f>SUMIFS('Comm_vacancy-LA_data'!F:F,'Comm_vacancy-LA_data'!$D:$D,'Comm_vacancy-inputs_1'!$C4132,'Comm_vacancy-LA_data'!$B:$B,'Comm_vacancy-inputs_1'!$B4132)</f>
        <v>224</v>
      </c>
      <c r="F4132" s="132">
        <f t="shared" si="128"/>
        <v>4.9579459938025677E-2</v>
      </c>
      <c r="G4132" s="108">
        <f t="shared" si="129"/>
        <v>44197</v>
      </c>
    </row>
    <row r="4133" spans="1:7" x14ac:dyDescent="0.35">
      <c r="A4133" s="72" t="s">
        <v>1046</v>
      </c>
      <c r="B4133" s="72" t="s">
        <v>1047</v>
      </c>
      <c r="C4133" s="72" t="s">
        <v>1091</v>
      </c>
      <c r="D4133" s="72">
        <f>SUMIFS('Comm_vacancy-LA_data'!E:E,'Comm_vacancy-LA_data'!$D:$D,'Comm_vacancy-inputs_1'!$C4133,'Comm_vacancy-LA_data'!$B:$B,'Comm_vacancy-inputs_1'!$B4133)</f>
        <v>4524</v>
      </c>
      <c r="E4133" s="72">
        <f>SUMIFS('Comm_vacancy-LA_data'!F:F,'Comm_vacancy-LA_data'!$D:$D,'Comm_vacancy-inputs_1'!$C4133,'Comm_vacancy-LA_data'!$B:$B,'Comm_vacancy-inputs_1'!$B4133)</f>
        <v>226</v>
      </c>
      <c r="F4133" s="132">
        <f t="shared" si="128"/>
        <v>4.9955791335101682E-2</v>
      </c>
      <c r="G4133" s="108">
        <f t="shared" si="129"/>
        <v>44105</v>
      </c>
    </row>
    <row r="4134" spans="1:7" x14ac:dyDescent="0.35">
      <c r="A4134" s="72" t="s">
        <v>1046</v>
      </c>
      <c r="B4134" s="72" t="s">
        <v>1047</v>
      </c>
      <c r="C4134" s="72" t="s">
        <v>1092</v>
      </c>
      <c r="D4134" s="72">
        <f>SUMIFS('Comm_vacancy-LA_data'!E:E,'Comm_vacancy-LA_data'!$D:$D,'Comm_vacancy-inputs_1'!$C4134,'Comm_vacancy-LA_data'!$B:$B,'Comm_vacancy-inputs_1'!$B4134)</f>
        <v>4539</v>
      </c>
      <c r="E4134" s="72">
        <f>SUMIFS('Comm_vacancy-LA_data'!F:F,'Comm_vacancy-LA_data'!$D:$D,'Comm_vacancy-inputs_1'!$C4134,'Comm_vacancy-LA_data'!$B:$B,'Comm_vacancy-inputs_1'!$B4134)</f>
        <v>231</v>
      </c>
      <c r="F4134" s="132">
        <f t="shared" si="128"/>
        <v>5.0892267019167214E-2</v>
      </c>
      <c r="G4134" s="108">
        <f t="shared" si="129"/>
        <v>44013</v>
      </c>
    </row>
    <row r="4135" spans="1:7" x14ac:dyDescent="0.35">
      <c r="A4135" s="72" t="s">
        <v>1046</v>
      </c>
      <c r="B4135" s="72" t="s">
        <v>1047</v>
      </c>
      <c r="C4135" s="72" t="s">
        <v>1093</v>
      </c>
      <c r="D4135" s="72">
        <f>SUMIFS('Comm_vacancy-LA_data'!E:E,'Comm_vacancy-LA_data'!$D:$D,'Comm_vacancy-inputs_1'!$C4135,'Comm_vacancy-LA_data'!$B:$B,'Comm_vacancy-inputs_1'!$B4135)</f>
        <v>4519</v>
      </c>
      <c r="E4135" s="72">
        <f>SUMIFS('Comm_vacancy-LA_data'!F:F,'Comm_vacancy-LA_data'!$D:$D,'Comm_vacancy-inputs_1'!$C4135,'Comm_vacancy-LA_data'!$B:$B,'Comm_vacancy-inputs_1'!$B4135)</f>
        <v>270</v>
      </c>
      <c r="F4135" s="132">
        <f t="shared" si="128"/>
        <v>5.9747731799070593E-2</v>
      </c>
      <c r="G4135" s="108">
        <f t="shared" si="129"/>
        <v>43922</v>
      </c>
    </row>
    <row r="4136" spans="1:7" x14ac:dyDescent="0.35">
      <c r="A4136" s="72" t="s">
        <v>1046</v>
      </c>
      <c r="B4136" s="72" t="s">
        <v>1047</v>
      </c>
      <c r="C4136" s="72" t="s">
        <v>1094</v>
      </c>
      <c r="D4136" s="72">
        <f>SUMIFS('Comm_vacancy-LA_data'!E:E,'Comm_vacancy-LA_data'!$D:$D,'Comm_vacancy-inputs_1'!$C4136,'Comm_vacancy-LA_data'!$B:$B,'Comm_vacancy-inputs_1'!$B4136)</f>
        <v>4489</v>
      </c>
      <c r="E4136" s="72">
        <f>SUMIFS('Comm_vacancy-LA_data'!F:F,'Comm_vacancy-LA_data'!$D:$D,'Comm_vacancy-inputs_1'!$C4136,'Comm_vacancy-LA_data'!$B:$B,'Comm_vacancy-inputs_1'!$B4136)</f>
        <v>247</v>
      </c>
      <c r="F4136" s="132">
        <f t="shared" si="128"/>
        <v>5.502339051013589E-2</v>
      </c>
      <c r="G4136" s="108">
        <f t="shared" si="129"/>
        <v>43831</v>
      </c>
    </row>
    <row r="4137" spans="1:7" x14ac:dyDescent="0.35">
      <c r="A4137" s="72" t="s">
        <v>1046</v>
      </c>
      <c r="B4137" s="72" t="s">
        <v>1047</v>
      </c>
      <c r="C4137" s="72" t="s">
        <v>1095</v>
      </c>
      <c r="D4137" s="72">
        <f>SUMIFS('Comm_vacancy-LA_data'!E:E,'Comm_vacancy-LA_data'!$D:$D,'Comm_vacancy-inputs_1'!$C4137,'Comm_vacancy-LA_data'!$B:$B,'Comm_vacancy-inputs_1'!$B4137)</f>
        <v>4481</v>
      </c>
      <c r="E4137" s="72">
        <f>SUMIFS('Comm_vacancy-LA_data'!F:F,'Comm_vacancy-LA_data'!$D:$D,'Comm_vacancy-inputs_1'!$C4137,'Comm_vacancy-LA_data'!$B:$B,'Comm_vacancy-inputs_1'!$B4137)</f>
        <v>197</v>
      </c>
      <c r="F4137" s="132">
        <f t="shared" si="128"/>
        <v>4.3963401026556576E-2</v>
      </c>
      <c r="G4137" s="108">
        <f t="shared" si="129"/>
        <v>43739</v>
      </c>
    </row>
    <row r="4138" spans="1:7" x14ac:dyDescent="0.35">
      <c r="A4138" s="72" t="s">
        <v>1046</v>
      </c>
      <c r="B4138" s="72" t="s">
        <v>1047</v>
      </c>
      <c r="C4138" s="72" t="s">
        <v>1096</v>
      </c>
      <c r="D4138" s="72">
        <f>SUMIFS('Comm_vacancy-LA_data'!E:E,'Comm_vacancy-LA_data'!$D:$D,'Comm_vacancy-inputs_1'!$C4138,'Comm_vacancy-LA_data'!$B:$B,'Comm_vacancy-inputs_1'!$B4138)</f>
        <v>4470</v>
      </c>
      <c r="E4138" s="72">
        <f>SUMIFS('Comm_vacancy-LA_data'!F:F,'Comm_vacancy-LA_data'!$D:$D,'Comm_vacancy-inputs_1'!$C4138,'Comm_vacancy-LA_data'!$B:$B,'Comm_vacancy-inputs_1'!$B4138)</f>
        <v>197</v>
      </c>
      <c r="F4138" s="132">
        <f t="shared" si="128"/>
        <v>4.4071588366890381E-2</v>
      </c>
      <c r="G4138" s="108">
        <f t="shared" si="129"/>
        <v>43647</v>
      </c>
    </row>
    <row r="4139" spans="1:7" x14ac:dyDescent="0.35">
      <c r="A4139" s="72" t="s">
        <v>1046</v>
      </c>
      <c r="B4139" s="72" t="s">
        <v>1047</v>
      </c>
      <c r="C4139" s="72" t="s">
        <v>1097</v>
      </c>
      <c r="D4139" s="72">
        <f>SUMIFS('Comm_vacancy-LA_data'!E:E,'Comm_vacancy-LA_data'!$D:$D,'Comm_vacancy-inputs_1'!$C4139,'Comm_vacancy-LA_data'!$B:$B,'Comm_vacancy-inputs_1'!$B4139)</f>
        <v>4474</v>
      </c>
      <c r="E4139" s="72">
        <f>SUMIFS('Comm_vacancy-LA_data'!F:F,'Comm_vacancy-LA_data'!$D:$D,'Comm_vacancy-inputs_1'!$C4139,'Comm_vacancy-LA_data'!$B:$B,'Comm_vacancy-inputs_1'!$B4139)</f>
        <v>123</v>
      </c>
      <c r="F4139" s="132">
        <f t="shared" si="128"/>
        <v>2.7492177022798391E-2</v>
      </c>
      <c r="G4139" s="108">
        <f t="shared" si="129"/>
        <v>43556</v>
      </c>
    </row>
    <row r="4140" spans="1:7" x14ac:dyDescent="0.35">
      <c r="A4140" s="72" t="s">
        <v>1046</v>
      </c>
      <c r="B4140" s="72" t="s">
        <v>1047</v>
      </c>
      <c r="C4140" s="72" t="s">
        <v>1098</v>
      </c>
      <c r="D4140" s="72">
        <f>SUMIFS('Comm_vacancy-LA_data'!E:E,'Comm_vacancy-LA_data'!$D:$D,'Comm_vacancy-inputs_1'!$C4140,'Comm_vacancy-LA_data'!$B:$B,'Comm_vacancy-inputs_1'!$B4140)</f>
        <v>4431</v>
      </c>
      <c r="E4140" s="72">
        <f>SUMIFS('Comm_vacancy-LA_data'!F:F,'Comm_vacancy-LA_data'!$D:$D,'Comm_vacancy-inputs_1'!$C4140,'Comm_vacancy-LA_data'!$B:$B,'Comm_vacancy-inputs_1'!$B4140)</f>
        <v>121</v>
      </c>
      <c r="F4140" s="132">
        <f t="shared" si="128"/>
        <v>2.7307605506657638E-2</v>
      </c>
      <c r="G4140" s="108">
        <f t="shared" si="129"/>
        <v>43466</v>
      </c>
    </row>
    <row r="4141" spans="1:7" x14ac:dyDescent="0.35">
      <c r="A4141" s="72" t="s">
        <v>1046</v>
      </c>
      <c r="B4141" s="72" t="s">
        <v>1047</v>
      </c>
      <c r="C4141" s="72" t="s">
        <v>1099</v>
      </c>
      <c r="D4141" s="72">
        <f>SUMIFS('Comm_vacancy-LA_data'!E:E,'Comm_vacancy-LA_data'!$D:$D,'Comm_vacancy-inputs_1'!$C4141,'Comm_vacancy-LA_data'!$B:$B,'Comm_vacancy-inputs_1'!$B4141)</f>
        <v>4847</v>
      </c>
      <c r="E4141" s="72">
        <f>SUMIFS('Comm_vacancy-LA_data'!F:F,'Comm_vacancy-LA_data'!$D:$D,'Comm_vacancy-inputs_1'!$C4141,'Comm_vacancy-LA_data'!$B:$B,'Comm_vacancy-inputs_1'!$B4141)</f>
        <v>5</v>
      </c>
      <c r="F4141" s="132">
        <f t="shared" si="128"/>
        <v>1.0315659170621002E-3</v>
      </c>
      <c r="G4141" s="108">
        <f t="shared" si="129"/>
        <v>43374</v>
      </c>
    </row>
    <row r="4142" spans="1:7" x14ac:dyDescent="0.35">
      <c r="A4142" s="72" t="s">
        <v>916</v>
      </c>
      <c r="B4142" s="72" t="s">
        <v>917</v>
      </c>
      <c r="C4142" s="72" t="s">
        <v>1088</v>
      </c>
      <c r="D4142" s="72">
        <f>SUMIFS('Comm_vacancy-LA_data'!E:E,'Comm_vacancy-LA_data'!$D:$D,'Comm_vacancy-inputs_1'!$C4142,'Comm_vacancy-LA_data'!$B:$B,'Comm_vacancy-inputs_1'!$B4142)</f>
        <v>3306</v>
      </c>
      <c r="E4142" s="72">
        <f>SUMIFS('Comm_vacancy-LA_data'!F:F,'Comm_vacancy-LA_data'!$D:$D,'Comm_vacancy-inputs_1'!$C4142,'Comm_vacancy-LA_data'!$B:$B,'Comm_vacancy-inputs_1'!$B4142)</f>
        <v>42</v>
      </c>
      <c r="F4142" s="132">
        <f t="shared" si="128"/>
        <v>1.2704174228675136E-2</v>
      </c>
      <c r="G4142" s="108">
        <f t="shared" si="129"/>
        <v>44378</v>
      </c>
    </row>
    <row r="4143" spans="1:7" x14ac:dyDescent="0.35">
      <c r="A4143" s="72" t="s">
        <v>916</v>
      </c>
      <c r="B4143" s="72" t="s">
        <v>917</v>
      </c>
      <c r="C4143" s="72" t="s">
        <v>1089</v>
      </c>
      <c r="D4143" s="72">
        <f>SUMIFS('Comm_vacancy-LA_data'!E:E,'Comm_vacancy-LA_data'!$D:$D,'Comm_vacancy-inputs_1'!$C4143,'Comm_vacancy-LA_data'!$B:$B,'Comm_vacancy-inputs_1'!$B4143)</f>
        <v>3298</v>
      </c>
      <c r="E4143" s="72">
        <f>SUMIFS('Comm_vacancy-LA_data'!F:F,'Comm_vacancy-LA_data'!$D:$D,'Comm_vacancy-inputs_1'!$C4143,'Comm_vacancy-LA_data'!$B:$B,'Comm_vacancy-inputs_1'!$B4143)</f>
        <v>42</v>
      </c>
      <c r="F4143" s="132">
        <f t="shared" si="128"/>
        <v>1.2734990903577926E-2</v>
      </c>
      <c r="G4143" s="108">
        <f t="shared" si="129"/>
        <v>44287</v>
      </c>
    </row>
    <row r="4144" spans="1:7" x14ac:dyDescent="0.35">
      <c r="A4144" s="72" t="s">
        <v>916</v>
      </c>
      <c r="B4144" s="72" t="s">
        <v>917</v>
      </c>
      <c r="C4144" s="72" t="s">
        <v>1090</v>
      </c>
      <c r="D4144" s="72">
        <f>SUMIFS('Comm_vacancy-LA_data'!E:E,'Comm_vacancy-LA_data'!$D:$D,'Comm_vacancy-inputs_1'!$C4144,'Comm_vacancy-LA_data'!$B:$B,'Comm_vacancy-inputs_1'!$B4144)</f>
        <v>3294</v>
      </c>
      <c r="E4144" s="72">
        <f>SUMIFS('Comm_vacancy-LA_data'!F:F,'Comm_vacancy-LA_data'!$D:$D,'Comm_vacancy-inputs_1'!$C4144,'Comm_vacancy-LA_data'!$B:$B,'Comm_vacancy-inputs_1'!$B4144)</f>
        <v>42</v>
      </c>
      <c r="F4144" s="132">
        <f t="shared" si="128"/>
        <v>1.2750455373406194E-2</v>
      </c>
      <c r="G4144" s="108">
        <f t="shared" si="129"/>
        <v>44197</v>
      </c>
    </row>
    <row r="4145" spans="1:7" x14ac:dyDescent="0.35">
      <c r="A4145" s="72" t="s">
        <v>916</v>
      </c>
      <c r="B4145" s="72" t="s">
        <v>917</v>
      </c>
      <c r="C4145" s="72" t="s">
        <v>1091</v>
      </c>
      <c r="D4145" s="72">
        <f>SUMIFS('Comm_vacancy-LA_data'!E:E,'Comm_vacancy-LA_data'!$D:$D,'Comm_vacancy-inputs_1'!$C4145,'Comm_vacancy-LA_data'!$B:$B,'Comm_vacancy-inputs_1'!$B4145)</f>
        <v>3298</v>
      </c>
      <c r="E4145" s="72">
        <f>SUMIFS('Comm_vacancy-LA_data'!F:F,'Comm_vacancy-LA_data'!$D:$D,'Comm_vacancy-inputs_1'!$C4145,'Comm_vacancy-LA_data'!$B:$B,'Comm_vacancy-inputs_1'!$B4145)</f>
        <v>43</v>
      </c>
      <c r="F4145" s="132">
        <f t="shared" si="128"/>
        <v>1.3038204972710734E-2</v>
      </c>
      <c r="G4145" s="108">
        <f t="shared" si="129"/>
        <v>44105</v>
      </c>
    </row>
    <row r="4146" spans="1:7" x14ac:dyDescent="0.35">
      <c r="A4146" s="72" t="s">
        <v>916</v>
      </c>
      <c r="B4146" s="72" t="s">
        <v>917</v>
      </c>
      <c r="C4146" s="72" t="s">
        <v>1092</v>
      </c>
      <c r="D4146" s="72">
        <f>SUMIFS('Comm_vacancy-LA_data'!E:E,'Comm_vacancy-LA_data'!$D:$D,'Comm_vacancy-inputs_1'!$C4146,'Comm_vacancy-LA_data'!$B:$B,'Comm_vacancy-inputs_1'!$B4146)</f>
        <v>3271</v>
      </c>
      <c r="E4146" s="72">
        <f>SUMIFS('Comm_vacancy-LA_data'!F:F,'Comm_vacancy-LA_data'!$D:$D,'Comm_vacancy-inputs_1'!$C4146,'Comm_vacancy-LA_data'!$B:$B,'Comm_vacancy-inputs_1'!$B4146)</f>
        <v>43</v>
      </c>
      <c r="F4146" s="132">
        <f t="shared" si="128"/>
        <v>1.3145826964231121E-2</v>
      </c>
      <c r="G4146" s="108">
        <f t="shared" si="129"/>
        <v>44013</v>
      </c>
    </row>
    <row r="4147" spans="1:7" x14ac:dyDescent="0.35">
      <c r="A4147" s="72" t="s">
        <v>916</v>
      </c>
      <c r="B4147" s="72" t="s">
        <v>917</v>
      </c>
      <c r="C4147" s="72" t="s">
        <v>1093</v>
      </c>
      <c r="D4147" s="72">
        <f>SUMIFS('Comm_vacancy-LA_data'!E:E,'Comm_vacancy-LA_data'!$D:$D,'Comm_vacancy-inputs_1'!$C4147,'Comm_vacancy-LA_data'!$B:$B,'Comm_vacancy-inputs_1'!$B4147)</f>
        <v>3250</v>
      </c>
      <c r="E4147" s="72">
        <f>SUMIFS('Comm_vacancy-LA_data'!F:F,'Comm_vacancy-LA_data'!$D:$D,'Comm_vacancy-inputs_1'!$C4147,'Comm_vacancy-LA_data'!$B:$B,'Comm_vacancy-inputs_1'!$B4147)</f>
        <v>41</v>
      </c>
      <c r="F4147" s="132">
        <f t="shared" si="128"/>
        <v>1.2615384615384615E-2</v>
      </c>
      <c r="G4147" s="108">
        <f t="shared" si="129"/>
        <v>43922</v>
      </c>
    </row>
    <row r="4148" spans="1:7" x14ac:dyDescent="0.35">
      <c r="A4148" s="72" t="s">
        <v>916</v>
      </c>
      <c r="B4148" s="72" t="s">
        <v>917</v>
      </c>
      <c r="C4148" s="72" t="s">
        <v>1094</v>
      </c>
      <c r="D4148" s="72">
        <f>SUMIFS('Comm_vacancy-LA_data'!E:E,'Comm_vacancy-LA_data'!$D:$D,'Comm_vacancy-inputs_1'!$C4148,'Comm_vacancy-LA_data'!$B:$B,'Comm_vacancy-inputs_1'!$B4148)</f>
        <v>3262</v>
      </c>
      <c r="E4148" s="72">
        <f>SUMIFS('Comm_vacancy-LA_data'!F:F,'Comm_vacancy-LA_data'!$D:$D,'Comm_vacancy-inputs_1'!$C4148,'Comm_vacancy-LA_data'!$B:$B,'Comm_vacancy-inputs_1'!$B4148)</f>
        <v>42</v>
      </c>
      <c r="F4148" s="132">
        <f t="shared" si="128"/>
        <v>1.2875536480686695E-2</v>
      </c>
      <c r="G4148" s="108">
        <f t="shared" si="129"/>
        <v>43831</v>
      </c>
    </row>
    <row r="4149" spans="1:7" x14ac:dyDescent="0.35">
      <c r="A4149" s="72" t="s">
        <v>916</v>
      </c>
      <c r="B4149" s="72" t="s">
        <v>917</v>
      </c>
      <c r="C4149" s="72" t="s">
        <v>1095</v>
      </c>
      <c r="D4149" s="72">
        <f>SUMIFS('Comm_vacancy-LA_data'!E:E,'Comm_vacancy-LA_data'!$D:$D,'Comm_vacancy-inputs_1'!$C4149,'Comm_vacancy-LA_data'!$B:$B,'Comm_vacancy-inputs_1'!$B4149)</f>
        <v>3257</v>
      </c>
      <c r="E4149" s="72">
        <f>SUMIFS('Comm_vacancy-LA_data'!F:F,'Comm_vacancy-LA_data'!$D:$D,'Comm_vacancy-inputs_1'!$C4149,'Comm_vacancy-LA_data'!$B:$B,'Comm_vacancy-inputs_1'!$B4149)</f>
        <v>40</v>
      </c>
      <c r="F4149" s="132">
        <f t="shared" si="128"/>
        <v>1.2281240405280933E-2</v>
      </c>
      <c r="G4149" s="108">
        <f t="shared" si="129"/>
        <v>43739</v>
      </c>
    </row>
    <row r="4150" spans="1:7" x14ac:dyDescent="0.35">
      <c r="A4150" s="72" t="s">
        <v>916</v>
      </c>
      <c r="B4150" s="72" t="s">
        <v>917</v>
      </c>
      <c r="C4150" s="72" t="s">
        <v>1096</v>
      </c>
      <c r="D4150" s="72">
        <f>SUMIFS('Comm_vacancy-LA_data'!E:E,'Comm_vacancy-LA_data'!$D:$D,'Comm_vacancy-inputs_1'!$C4150,'Comm_vacancy-LA_data'!$B:$B,'Comm_vacancy-inputs_1'!$B4150)</f>
        <v>3268</v>
      </c>
      <c r="E4150" s="72">
        <f>SUMIFS('Comm_vacancy-LA_data'!F:F,'Comm_vacancy-LA_data'!$D:$D,'Comm_vacancy-inputs_1'!$C4150,'Comm_vacancy-LA_data'!$B:$B,'Comm_vacancy-inputs_1'!$B4150)</f>
        <v>85</v>
      </c>
      <c r="F4150" s="132">
        <f t="shared" si="128"/>
        <v>2.6009791921664627E-2</v>
      </c>
      <c r="G4150" s="108">
        <f t="shared" si="129"/>
        <v>43647</v>
      </c>
    </row>
    <row r="4151" spans="1:7" x14ac:dyDescent="0.35">
      <c r="A4151" s="72" t="s">
        <v>916</v>
      </c>
      <c r="B4151" s="72" t="s">
        <v>917</v>
      </c>
      <c r="C4151" s="72" t="s">
        <v>1097</v>
      </c>
      <c r="D4151" s="72">
        <f>SUMIFS('Comm_vacancy-LA_data'!E:E,'Comm_vacancy-LA_data'!$D:$D,'Comm_vacancy-inputs_1'!$C4151,'Comm_vacancy-LA_data'!$B:$B,'Comm_vacancy-inputs_1'!$B4151)</f>
        <v>3272</v>
      </c>
      <c r="E4151" s="72">
        <f>SUMIFS('Comm_vacancy-LA_data'!F:F,'Comm_vacancy-LA_data'!$D:$D,'Comm_vacancy-inputs_1'!$C4151,'Comm_vacancy-LA_data'!$B:$B,'Comm_vacancy-inputs_1'!$B4151)</f>
        <v>78</v>
      </c>
      <c r="F4151" s="132">
        <f t="shared" si="128"/>
        <v>2.3838630806845965E-2</v>
      </c>
      <c r="G4151" s="108">
        <f t="shared" si="129"/>
        <v>43556</v>
      </c>
    </row>
    <row r="4152" spans="1:7" x14ac:dyDescent="0.35">
      <c r="A4152" s="72" t="s">
        <v>916</v>
      </c>
      <c r="B4152" s="72" t="s">
        <v>917</v>
      </c>
      <c r="C4152" s="72" t="s">
        <v>1098</v>
      </c>
      <c r="D4152" s="72">
        <f>SUMIFS('Comm_vacancy-LA_data'!E:E,'Comm_vacancy-LA_data'!$D:$D,'Comm_vacancy-inputs_1'!$C4152,'Comm_vacancy-LA_data'!$B:$B,'Comm_vacancy-inputs_1'!$B4152)</f>
        <v>3236</v>
      </c>
      <c r="E4152" s="72">
        <f>SUMIFS('Comm_vacancy-LA_data'!F:F,'Comm_vacancy-LA_data'!$D:$D,'Comm_vacancy-inputs_1'!$C4152,'Comm_vacancy-LA_data'!$B:$B,'Comm_vacancy-inputs_1'!$B4152)</f>
        <v>93</v>
      </c>
      <c r="F4152" s="132">
        <f t="shared" si="128"/>
        <v>2.8739184177997527E-2</v>
      </c>
      <c r="G4152" s="108">
        <f t="shared" si="129"/>
        <v>43466</v>
      </c>
    </row>
    <row r="4153" spans="1:7" x14ac:dyDescent="0.35">
      <c r="A4153" s="72" t="s">
        <v>916</v>
      </c>
      <c r="B4153" s="72" t="s">
        <v>917</v>
      </c>
      <c r="C4153" s="72" t="s">
        <v>1099</v>
      </c>
      <c r="D4153" s="72">
        <f>SUMIFS('Comm_vacancy-LA_data'!E:E,'Comm_vacancy-LA_data'!$D:$D,'Comm_vacancy-inputs_1'!$C4153,'Comm_vacancy-LA_data'!$B:$B,'Comm_vacancy-inputs_1'!$B4153)</f>
        <v>3491</v>
      </c>
      <c r="E4153" s="72">
        <f>SUMIFS('Comm_vacancy-LA_data'!F:F,'Comm_vacancy-LA_data'!$D:$D,'Comm_vacancy-inputs_1'!$C4153,'Comm_vacancy-LA_data'!$B:$B,'Comm_vacancy-inputs_1'!$B4153)</f>
        <v>105</v>
      </c>
      <c r="F4153" s="132">
        <f t="shared" si="128"/>
        <v>3.0077341735892296E-2</v>
      </c>
      <c r="G4153" s="108">
        <f t="shared" si="129"/>
        <v>43374</v>
      </c>
    </row>
    <row r="4154" spans="1:7" x14ac:dyDescent="0.35">
      <c r="A4154" s="72" t="s">
        <v>918</v>
      </c>
      <c r="B4154" s="72" t="s">
        <v>919</v>
      </c>
      <c r="C4154" s="72" t="s">
        <v>1088</v>
      </c>
      <c r="D4154" s="72">
        <f>SUMIFS('Comm_vacancy-LA_data'!E:E,'Comm_vacancy-LA_data'!$D:$D,'Comm_vacancy-inputs_1'!$C4154,'Comm_vacancy-LA_data'!$B:$B,'Comm_vacancy-inputs_1'!$B4154)</f>
        <v>2968</v>
      </c>
      <c r="E4154" s="72">
        <f>SUMIFS('Comm_vacancy-LA_data'!F:F,'Comm_vacancy-LA_data'!$D:$D,'Comm_vacancy-inputs_1'!$C4154,'Comm_vacancy-LA_data'!$B:$B,'Comm_vacancy-inputs_1'!$B4154)</f>
        <v>310</v>
      </c>
      <c r="F4154" s="132">
        <f t="shared" si="128"/>
        <v>0.10444743935309973</v>
      </c>
      <c r="G4154" s="108">
        <f t="shared" si="129"/>
        <v>44378</v>
      </c>
    </row>
    <row r="4155" spans="1:7" x14ac:dyDescent="0.35">
      <c r="A4155" s="72" t="s">
        <v>918</v>
      </c>
      <c r="B4155" s="72" t="s">
        <v>919</v>
      </c>
      <c r="C4155" s="72" t="s">
        <v>1089</v>
      </c>
      <c r="D4155" s="72">
        <f>SUMIFS('Comm_vacancy-LA_data'!E:E,'Comm_vacancy-LA_data'!$D:$D,'Comm_vacancy-inputs_1'!$C4155,'Comm_vacancy-LA_data'!$B:$B,'Comm_vacancy-inputs_1'!$B4155)</f>
        <v>2961</v>
      </c>
      <c r="E4155" s="72">
        <f>SUMIFS('Comm_vacancy-LA_data'!F:F,'Comm_vacancy-LA_data'!$D:$D,'Comm_vacancy-inputs_1'!$C4155,'Comm_vacancy-LA_data'!$B:$B,'Comm_vacancy-inputs_1'!$B4155)</f>
        <v>424</v>
      </c>
      <c r="F4155" s="132">
        <f t="shared" si="128"/>
        <v>0.14319486659912192</v>
      </c>
      <c r="G4155" s="108">
        <f t="shared" si="129"/>
        <v>44287</v>
      </c>
    </row>
    <row r="4156" spans="1:7" x14ac:dyDescent="0.35">
      <c r="A4156" s="72" t="s">
        <v>918</v>
      </c>
      <c r="B4156" s="72" t="s">
        <v>919</v>
      </c>
      <c r="C4156" s="72" t="s">
        <v>1090</v>
      </c>
      <c r="D4156" s="72">
        <f>SUMIFS('Comm_vacancy-LA_data'!E:E,'Comm_vacancy-LA_data'!$D:$D,'Comm_vacancy-inputs_1'!$C4156,'Comm_vacancy-LA_data'!$B:$B,'Comm_vacancy-inputs_1'!$B4156)</f>
        <v>2968</v>
      </c>
      <c r="E4156" s="72">
        <f>SUMIFS('Comm_vacancy-LA_data'!F:F,'Comm_vacancy-LA_data'!$D:$D,'Comm_vacancy-inputs_1'!$C4156,'Comm_vacancy-LA_data'!$B:$B,'Comm_vacancy-inputs_1'!$B4156)</f>
        <v>423</v>
      </c>
      <c r="F4156" s="132">
        <f t="shared" si="128"/>
        <v>0.14252021563342318</v>
      </c>
      <c r="G4156" s="108">
        <f t="shared" si="129"/>
        <v>44197</v>
      </c>
    </row>
    <row r="4157" spans="1:7" x14ac:dyDescent="0.35">
      <c r="A4157" s="72" t="s">
        <v>918</v>
      </c>
      <c r="B4157" s="72" t="s">
        <v>919</v>
      </c>
      <c r="C4157" s="72" t="s">
        <v>1091</v>
      </c>
      <c r="D4157" s="72">
        <f>SUMIFS('Comm_vacancy-LA_data'!E:E,'Comm_vacancy-LA_data'!$D:$D,'Comm_vacancy-inputs_1'!$C4157,'Comm_vacancy-LA_data'!$B:$B,'Comm_vacancy-inputs_1'!$B4157)</f>
        <v>2966</v>
      </c>
      <c r="E4157" s="72">
        <f>SUMIFS('Comm_vacancy-LA_data'!F:F,'Comm_vacancy-LA_data'!$D:$D,'Comm_vacancy-inputs_1'!$C4157,'Comm_vacancy-LA_data'!$B:$B,'Comm_vacancy-inputs_1'!$B4157)</f>
        <v>422</v>
      </c>
      <c r="F4157" s="132">
        <f t="shared" si="128"/>
        <v>0.14227916385704653</v>
      </c>
      <c r="G4157" s="108">
        <f t="shared" si="129"/>
        <v>44105</v>
      </c>
    </row>
    <row r="4158" spans="1:7" x14ac:dyDescent="0.35">
      <c r="A4158" s="72" t="s">
        <v>918</v>
      </c>
      <c r="B4158" s="72" t="s">
        <v>919</v>
      </c>
      <c r="C4158" s="72" t="s">
        <v>1092</v>
      </c>
      <c r="D4158" s="72">
        <f>SUMIFS('Comm_vacancy-LA_data'!E:E,'Comm_vacancy-LA_data'!$D:$D,'Comm_vacancy-inputs_1'!$C4158,'Comm_vacancy-LA_data'!$B:$B,'Comm_vacancy-inputs_1'!$B4158)</f>
        <v>2990</v>
      </c>
      <c r="E4158" s="72">
        <f>SUMIFS('Comm_vacancy-LA_data'!F:F,'Comm_vacancy-LA_data'!$D:$D,'Comm_vacancy-inputs_1'!$C4158,'Comm_vacancy-LA_data'!$B:$B,'Comm_vacancy-inputs_1'!$B4158)</f>
        <v>422</v>
      </c>
      <c r="F4158" s="132">
        <f t="shared" si="128"/>
        <v>0.14113712374581941</v>
      </c>
      <c r="G4158" s="108">
        <f t="shared" si="129"/>
        <v>44013</v>
      </c>
    </row>
    <row r="4159" spans="1:7" x14ac:dyDescent="0.35">
      <c r="A4159" s="72" t="s">
        <v>918</v>
      </c>
      <c r="B4159" s="72" t="s">
        <v>919</v>
      </c>
      <c r="C4159" s="72" t="s">
        <v>1093</v>
      </c>
      <c r="D4159" s="72">
        <f>SUMIFS('Comm_vacancy-LA_data'!E:E,'Comm_vacancy-LA_data'!$D:$D,'Comm_vacancy-inputs_1'!$C4159,'Comm_vacancy-LA_data'!$B:$B,'Comm_vacancy-inputs_1'!$B4159)</f>
        <v>2982</v>
      </c>
      <c r="E4159" s="72">
        <f>SUMIFS('Comm_vacancy-LA_data'!F:F,'Comm_vacancy-LA_data'!$D:$D,'Comm_vacancy-inputs_1'!$C4159,'Comm_vacancy-LA_data'!$B:$B,'Comm_vacancy-inputs_1'!$B4159)</f>
        <v>413</v>
      </c>
      <c r="F4159" s="132">
        <f t="shared" si="128"/>
        <v>0.13849765258215962</v>
      </c>
      <c r="G4159" s="108">
        <f t="shared" si="129"/>
        <v>43922</v>
      </c>
    </row>
    <row r="4160" spans="1:7" x14ac:dyDescent="0.35">
      <c r="A4160" s="72" t="s">
        <v>918</v>
      </c>
      <c r="B4160" s="72" t="s">
        <v>919</v>
      </c>
      <c r="C4160" s="72" t="s">
        <v>1094</v>
      </c>
      <c r="D4160" s="72">
        <f>SUMIFS('Comm_vacancy-LA_data'!E:E,'Comm_vacancy-LA_data'!$D:$D,'Comm_vacancy-inputs_1'!$C4160,'Comm_vacancy-LA_data'!$B:$B,'Comm_vacancy-inputs_1'!$B4160)</f>
        <v>2976</v>
      </c>
      <c r="E4160" s="72">
        <f>SUMIFS('Comm_vacancy-LA_data'!F:F,'Comm_vacancy-LA_data'!$D:$D,'Comm_vacancy-inputs_1'!$C4160,'Comm_vacancy-LA_data'!$B:$B,'Comm_vacancy-inputs_1'!$B4160)</f>
        <v>434</v>
      </c>
      <c r="F4160" s="132">
        <f t="shared" si="128"/>
        <v>0.14583333333333334</v>
      </c>
      <c r="G4160" s="108">
        <f t="shared" si="129"/>
        <v>43831</v>
      </c>
    </row>
    <row r="4161" spans="1:7" x14ac:dyDescent="0.35">
      <c r="A4161" s="72" t="s">
        <v>918</v>
      </c>
      <c r="B4161" s="72" t="s">
        <v>919</v>
      </c>
      <c r="C4161" s="72" t="s">
        <v>1095</v>
      </c>
      <c r="D4161" s="72">
        <f>SUMIFS('Comm_vacancy-LA_data'!E:E,'Comm_vacancy-LA_data'!$D:$D,'Comm_vacancy-inputs_1'!$C4161,'Comm_vacancy-LA_data'!$B:$B,'Comm_vacancy-inputs_1'!$B4161)</f>
        <v>2962</v>
      </c>
      <c r="E4161" s="72">
        <f>SUMIFS('Comm_vacancy-LA_data'!F:F,'Comm_vacancy-LA_data'!$D:$D,'Comm_vacancy-inputs_1'!$C4161,'Comm_vacancy-LA_data'!$B:$B,'Comm_vacancy-inputs_1'!$B4161)</f>
        <v>432</v>
      </c>
      <c r="F4161" s="132">
        <f t="shared" si="128"/>
        <v>0.14584740040513167</v>
      </c>
      <c r="G4161" s="108">
        <f t="shared" si="129"/>
        <v>43739</v>
      </c>
    </row>
    <row r="4162" spans="1:7" x14ac:dyDescent="0.35">
      <c r="A4162" s="72" t="s">
        <v>918</v>
      </c>
      <c r="B4162" s="72" t="s">
        <v>919</v>
      </c>
      <c r="C4162" s="72" t="s">
        <v>1096</v>
      </c>
      <c r="D4162" s="72">
        <f>SUMIFS('Comm_vacancy-LA_data'!E:E,'Comm_vacancy-LA_data'!$D:$D,'Comm_vacancy-inputs_1'!$C4162,'Comm_vacancy-LA_data'!$B:$B,'Comm_vacancy-inputs_1'!$B4162)</f>
        <v>2953</v>
      </c>
      <c r="E4162" s="72">
        <f>SUMIFS('Comm_vacancy-LA_data'!F:F,'Comm_vacancy-LA_data'!$D:$D,'Comm_vacancy-inputs_1'!$C4162,'Comm_vacancy-LA_data'!$B:$B,'Comm_vacancy-inputs_1'!$B4162)</f>
        <v>403</v>
      </c>
      <c r="F4162" s="132">
        <f t="shared" si="128"/>
        <v>0.13647138503217068</v>
      </c>
      <c r="G4162" s="108">
        <f t="shared" si="129"/>
        <v>43647</v>
      </c>
    </row>
    <row r="4163" spans="1:7" x14ac:dyDescent="0.35">
      <c r="A4163" s="72" t="s">
        <v>918</v>
      </c>
      <c r="B4163" s="72" t="s">
        <v>919</v>
      </c>
      <c r="C4163" s="72" t="s">
        <v>1097</v>
      </c>
      <c r="D4163" s="72">
        <f>SUMIFS('Comm_vacancy-LA_data'!E:E,'Comm_vacancy-LA_data'!$D:$D,'Comm_vacancy-inputs_1'!$C4163,'Comm_vacancy-LA_data'!$B:$B,'Comm_vacancy-inputs_1'!$B4163)</f>
        <v>2948</v>
      </c>
      <c r="E4163" s="72">
        <f>SUMIFS('Comm_vacancy-LA_data'!F:F,'Comm_vacancy-LA_data'!$D:$D,'Comm_vacancy-inputs_1'!$C4163,'Comm_vacancy-LA_data'!$B:$B,'Comm_vacancy-inputs_1'!$B4163)</f>
        <v>429</v>
      </c>
      <c r="F4163" s="132">
        <f t="shared" ref="F4163:F4177" si="130">IF(E4163&lt;&gt;0,E4163/D4163,"-")</f>
        <v>0.1455223880597015</v>
      </c>
      <c r="G4163" s="108">
        <f t="shared" ref="G4163:G4177" si="131">DATE(LEFT(C4163,4),RIGHT(LEFT(C4163,7),2),1)</f>
        <v>43556</v>
      </c>
    </row>
    <row r="4164" spans="1:7" x14ac:dyDescent="0.35">
      <c r="A4164" s="72" t="s">
        <v>918</v>
      </c>
      <c r="B4164" s="72" t="s">
        <v>919</v>
      </c>
      <c r="C4164" s="72" t="s">
        <v>1098</v>
      </c>
      <c r="D4164" s="72">
        <f>SUMIFS('Comm_vacancy-LA_data'!E:E,'Comm_vacancy-LA_data'!$D:$D,'Comm_vacancy-inputs_1'!$C4164,'Comm_vacancy-LA_data'!$B:$B,'Comm_vacancy-inputs_1'!$B4164)</f>
        <v>2937</v>
      </c>
      <c r="E4164" s="72">
        <f>SUMIFS('Comm_vacancy-LA_data'!F:F,'Comm_vacancy-LA_data'!$D:$D,'Comm_vacancy-inputs_1'!$C4164,'Comm_vacancy-LA_data'!$B:$B,'Comm_vacancy-inputs_1'!$B4164)</f>
        <v>429</v>
      </c>
      <c r="F4164" s="132">
        <f t="shared" si="130"/>
        <v>0.14606741573033707</v>
      </c>
      <c r="G4164" s="108">
        <f t="shared" si="131"/>
        <v>43466</v>
      </c>
    </row>
    <row r="4165" spans="1:7" x14ac:dyDescent="0.35">
      <c r="A4165" s="72" t="s">
        <v>918</v>
      </c>
      <c r="B4165" s="72" t="s">
        <v>919</v>
      </c>
      <c r="C4165" s="72" t="s">
        <v>1099</v>
      </c>
      <c r="D4165" s="72">
        <f>SUMIFS('Comm_vacancy-LA_data'!E:E,'Comm_vacancy-LA_data'!$D:$D,'Comm_vacancy-inputs_1'!$C4165,'Comm_vacancy-LA_data'!$B:$B,'Comm_vacancy-inputs_1'!$B4165)</f>
        <v>3019</v>
      </c>
      <c r="E4165" s="72">
        <f>SUMIFS('Comm_vacancy-LA_data'!F:F,'Comm_vacancy-LA_data'!$D:$D,'Comm_vacancy-inputs_1'!$C4165,'Comm_vacancy-LA_data'!$B:$B,'Comm_vacancy-inputs_1'!$B4165)</f>
        <v>481</v>
      </c>
      <c r="F4165" s="132">
        <f t="shared" si="130"/>
        <v>0.15932427956276912</v>
      </c>
      <c r="G4165" s="108">
        <f t="shared" si="131"/>
        <v>43374</v>
      </c>
    </row>
    <row r="4166" spans="1:7" x14ac:dyDescent="0.35">
      <c r="A4166" s="72" t="s">
        <v>920</v>
      </c>
      <c r="B4166" s="72" t="s">
        <v>921</v>
      </c>
      <c r="C4166" s="72" t="s">
        <v>1088</v>
      </c>
      <c r="D4166" s="72">
        <f>SUMIFS('Comm_vacancy-LA_data'!E:E,'Comm_vacancy-LA_data'!$D:$D,'Comm_vacancy-inputs_1'!$C4166,'Comm_vacancy-LA_data'!$B:$B,'Comm_vacancy-inputs_1'!$B4166)</f>
        <v>6058</v>
      </c>
      <c r="E4166" s="72">
        <f>SUMIFS('Comm_vacancy-LA_data'!F:F,'Comm_vacancy-LA_data'!$D:$D,'Comm_vacancy-inputs_1'!$C4166,'Comm_vacancy-LA_data'!$B:$B,'Comm_vacancy-inputs_1'!$B4166)</f>
        <v>479</v>
      </c>
      <c r="F4166" s="132">
        <f t="shared" si="130"/>
        <v>7.9068999669858045E-2</v>
      </c>
      <c r="G4166" s="108">
        <f t="shared" si="131"/>
        <v>44378</v>
      </c>
    </row>
    <row r="4167" spans="1:7" x14ac:dyDescent="0.35">
      <c r="A4167" s="72" t="s">
        <v>920</v>
      </c>
      <c r="B4167" s="72" t="s">
        <v>921</v>
      </c>
      <c r="C4167" s="72" t="s">
        <v>1089</v>
      </c>
      <c r="D4167" s="72">
        <f>SUMIFS('Comm_vacancy-LA_data'!E:E,'Comm_vacancy-LA_data'!$D:$D,'Comm_vacancy-inputs_1'!$C4167,'Comm_vacancy-LA_data'!$B:$B,'Comm_vacancy-inputs_1'!$B4167)</f>
        <v>6054</v>
      </c>
      <c r="E4167" s="72">
        <f>SUMIFS('Comm_vacancy-LA_data'!F:F,'Comm_vacancy-LA_data'!$D:$D,'Comm_vacancy-inputs_1'!$C4167,'Comm_vacancy-LA_data'!$B:$B,'Comm_vacancy-inputs_1'!$B4167)</f>
        <v>461</v>
      </c>
      <c r="F4167" s="132">
        <f t="shared" si="130"/>
        <v>7.6148001321440367E-2</v>
      </c>
      <c r="G4167" s="108">
        <f t="shared" si="131"/>
        <v>44287</v>
      </c>
    </row>
    <row r="4168" spans="1:7" x14ac:dyDescent="0.35">
      <c r="A4168" s="72" t="s">
        <v>920</v>
      </c>
      <c r="B4168" s="72" t="s">
        <v>921</v>
      </c>
      <c r="C4168" s="72" t="s">
        <v>1090</v>
      </c>
      <c r="D4168" s="72">
        <f>SUMIFS('Comm_vacancy-LA_data'!E:E,'Comm_vacancy-LA_data'!$D:$D,'Comm_vacancy-inputs_1'!$C4168,'Comm_vacancy-LA_data'!$B:$B,'Comm_vacancy-inputs_1'!$B4168)</f>
        <v>6055</v>
      </c>
      <c r="E4168" s="72">
        <f>SUMIFS('Comm_vacancy-LA_data'!F:F,'Comm_vacancy-LA_data'!$D:$D,'Comm_vacancy-inputs_1'!$C4168,'Comm_vacancy-LA_data'!$B:$B,'Comm_vacancy-inputs_1'!$B4168)</f>
        <v>473</v>
      </c>
      <c r="F4168" s="132">
        <f t="shared" si="130"/>
        <v>7.811725846407927E-2</v>
      </c>
      <c r="G4168" s="108">
        <f t="shared" si="131"/>
        <v>44197</v>
      </c>
    </row>
    <row r="4169" spans="1:7" x14ac:dyDescent="0.35">
      <c r="A4169" s="72" t="s">
        <v>920</v>
      </c>
      <c r="B4169" s="72" t="s">
        <v>921</v>
      </c>
      <c r="C4169" s="72" t="s">
        <v>1091</v>
      </c>
      <c r="D4169" s="72">
        <f>SUMIFS('Comm_vacancy-LA_data'!E:E,'Comm_vacancy-LA_data'!$D:$D,'Comm_vacancy-inputs_1'!$C4169,'Comm_vacancy-LA_data'!$B:$B,'Comm_vacancy-inputs_1'!$B4169)</f>
        <v>6056</v>
      </c>
      <c r="E4169" s="72">
        <f>SUMIFS('Comm_vacancy-LA_data'!F:F,'Comm_vacancy-LA_data'!$D:$D,'Comm_vacancy-inputs_1'!$C4169,'Comm_vacancy-LA_data'!$B:$B,'Comm_vacancy-inputs_1'!$B4169)</f>
        <v>426</v>
      </c>
      <c r="F4169" s="132">
        <f t="shared" si="130"/>
        <v>7.0343461030383095E-2</v>
      </c>
      <c r="G4169" s="108">
        <f t="shared" si="131"/>
        <v>44105</v>
      </c>
    </row>
    <row r="4170" spans="1:7" x14ac:dyDescent="0.35">
      <c r="A4170" s="72" t="s">
        <v>920</v>
      </c>
      <c r="B4170" s="72" t="s">
        <v>921</v>
      </c>
      <c r="C4170" s="72" t="s">
        <v>1092</v>
      </c>
      <c r="D4170" s="72">
        <f>SUMIFS('Comm_vacancy-LA_data'!E:E,'Comm_vacancy-LA_data'!$D:$D,'Comm_vacancy-inputs_1'!$C4170,'Comm_vacancy-LA_data'!$B:$B,'Comm_vacancy-inputs_1'!$B4170)</f>
        <v>6052</v>
      </c>
      <c r="E4170" s="72">
        <f>SUMIFS('Comm_vacancy-LA_data'!F:F,'Comm_vacancy-LA_data'!$D:$D,'Comm_vacancy-inputs_1'!$C4170,'Comm_vacancy-LA_data'!$B:$B,'Comm_vacancy-inputs_1'!$B4170)</f>
        <v>442</v>
      </c>
      <c r="F4170" s="132">
        <f t="shared" si="130"/>
        <v>7.3033707865168537E-2</v>
      </c>
      <c r="G4170" s="108">
        <f t="shared" si="131"/>
        <v>44013</v>
      </c>
    </row>
    <row r="4171" spans="1:7" x14ac:dyDescent="0.35">
      <c r="A4171" s="72" t="s">
        <v>920</v>
      </c>
      <c r="B4171" s="72" t="s">
        <v>921</v>
      </c>
      <c r="C4171" s="72" t="s">
        <v>1093</v>
      </c>
      <c r="D4171" s="72">
        <f>SUMIFS('Comm_vacancy-LA_data'!E:E,'Comm_vacancy-LA_data'!$D:$D,'Comm_vacancy-inputs_1'!$C4171,'Comm_vacancy-LA_data'!$B:$B,'Comm_vacancy-inputs_1'!$B4171)</f>
        <v>6001</v>
      </c>
      <c r="E4171" s="72">
        <f>SUMIFS('Comm_vacancy-LA_data'!F:F,'Comm_vacancy-LA_data'!$D:$D,'Comm_vacancy-inputs_1'!$C4171,'Comm_vacancy-LA_data'!$B:$B,'Comm_vacancy-inputs_1'!$B4171)</f>
        <v>489</v>
      </c>
      <c r="F4171" s="132">
        <f t="shared" si="130"/>
        <v>8.14864189301783E-2</v>
      </c>
      <c r="G4171" s="108">
        <f t="shared" si="131"/>
        <v>43922</v>
      </c>
    </row>
    <row r="4172" spans="1:7" x14ac:dyDescent="0.35">
      <c r="A4172" s="72" t="s">
        <v>920</v>
      </c>
      <c r="B4172" s="72" t="s">
        <v>921</v>
      </c>
      <c r="C4172" s="72" t="s">
        <v>1094</v>
      </c>
      <c r="D4172" s="72">
        <f>SUMIFS('Comm_vacancy-LA_data'!E:E,'Comm_vacancy-LA_data'!$D:$D,'Comm_vacancy-inputs_1'!$C4172,'Comm_vacancy-LA_data'!$B:$B,'Comm_vacancy-inputs_1'!$B4172)</f>
        <v>5936</v>
      </c>
      <c r="E4172" s="72">
        <f>SUMIFS('Comm_vacancy-LA_data'!F:F,'Comm_vacancy-LA_data'!$D:$D,'Comm_vacancy-inputs_1'!$C4172,'Comm_vacancy-LA_data'!$B:$B,'Comm_vacancy-inputs_1'!$B4172)</f>
        <v>437</v>
      </c>
      <c r="F4172" s="132">
        <f t="shared" si="130"/>
        <v>7.3618598382749326E-2</v>
      </c>
      <c r="G4172" s="108">
        <f t="shared" si="131"/>
        <v>43831</v>
      </c>
    </row>
    <row r="4173" spans="1:7" x14ac:dyDescent="0.35">
      <c r="A4173" s="72" t="s">
        <v>920</v>
      </c>
      <c r="B4173" s="72" t="s">
        <v>921</v>
      </c>
      <c r="C4173" s="72" t="s">
        <v>1095</v>
      </c>
      <c r="D4173" s="72">
        <f>SUMIFS('Comm_vacancy-LA_data'!E:E,'Comm_vacancy-LA_data'!$D:$D,'Comm_vacancy-inputs_1'!$C4173,'Comm_vacancy-LA_data'!$B:$B,'Comm_vacancy-inputs_1'!$B4173)</f>
        <v>5933</v>
      </c>
      <c r="E4173" s="72">
        <f>SUMIFS('Comm_vacancy-LA_data'!F:F,'Comm_vacancy-LA_data'!$D:$D,'Comm_vacancy-inputs_1'!$C4173,'Comm_vacancy-LA_data'!$B:$B,'Comm_vacancy-inputs_1'!$B4173)</f>
        <v>450</v>
      </c>
      <c r="F4173" s="132">
        <f t="shared" si="130"/>
        <v>7.5846957694252481E-2</v>
      </c>
      <c r="G4173" s="108">
        <f t="shared" si="131"/>
        <v>43739</v>
      </c>
    </row>
    <row r="4174" spans="1:7" x14ac:dyDescent="0.35">
      <c r="A4174" s="72" t="s">
        <v>920</v>
      </c>
      <c r="B4174" s="72" t="s">
        <v>921</v>
      </c>
      <c r="C4174" s="72" t="s">
        <v>1096</v>
      </c>
      <c r="D4174" s="72">
        <f>SUMIFS('Comm_vacancy-LA_data'!E:E,'Comm_vacancy-LA_data'!$D:$D,'Comm_vacancy-inputs_1'!$C4174,'Comm_vacancy-LA_data'!$B:$B,'Comm_vacancy-inputs_1'!$B4174)</f>
        <v>5912</v>
      </c>
      <c r="E4174" s="72">
        <f>SUMIFS('Comm_vacancy-LA_data'!F:F,'Comm_vacancy-LA_data'!$D:$D,'Comm_vacancy-inputs_1'!$C4174,'Comm_vacancy-LA_data'!$B:$B,'Comm_vacancy-inputs_1'!$B4174)</f>
        <v>438</v>
      </c>
      <c r="F4174" s="132">
        <f t="shared" si="130"/>
        <v>7.4086603518267929E-2</v>
      </c>
      <c r="G4174" s="108">
        <f t="shared" si="131"/>
        <v>43647</v>
      </c>
    </row>
    <row r="4175" spans="1:7" x14ac:dyDescent="0.35">
      <c r="A4175" s="72" t="s">
        <v>920</v>
      </c>
      <c r="B4175" s="72" t="s">
        <v>921</v>
      </c>
      <c r="C4175" s="72" t="s">
        <v>1097</v>
      </c>
      <c r="D4175" s="72">
        <f>SUMIFS('Comm_vacancy-LA_data'!E:E,'Comm_vacancy-LA_data'!$D:$D,'Comm_vacancy-inputs_1'!$C4175,'Comm_vacancy-LA_data'!$B:$B,'Comm_vacancy-inputs_1'!$B4175)</f>
        <v>5907</v>
      </c>
      <c r="E4175" s="72">
        <f>SUMIFS('Comm_vacancy-LA_data'!F:F,'Comm_vacancy-LA_data'!$D:$D,'Comm_vacancy-inputs_1'!$C4175,'Comm_vacancy-LA_data'!$B:$B,'Comm_vacancy-inputs_1'!$B4175)</f>
        <v>335</v>
      </c>
      <c r="F4175" s="132">
        <f t="shared" si="130"/>
        <v>5.6712375148129338E-2</v>
      </c>
      <c r="G4175" s="108">
        <f t="shared" si="131"/>
        <v>43556</v>
      </c>
    </row>
    <row r="4176" spans="1:7" x14ac:dyDescent="0.35">
      <c r="A4176" s="72" t="s">
        <v>920</v>
      </c>
      <c r="B4176" s="72" t="s">
        <v>921</v>
      </c>
      <c r="C4176" s="72" t="s">
        <v>1098</v>
      </c>
      <c r="D4176" s="72">
        <f>SUMIFS('Comm_vacancy-LA_data'!E:E,'Comm_vacancy-LA_data'!$D:$D,'Comm_vacancy-inputs_1'!$C4176,'Comm_vacancy-LA_data'!$B:$B,'Comm_vacancy-inputs_1'!$B4176)</f>
        <v>5823</v>
      </c>
      <c r="E4176" s="72">
        <f>SUMIFS('Comm_vacancy-LA_data'!F:F,'Comm_vacancy-LA_data'!$D:$D,'Comm_vacancy-inputs_1'!$C4176,'Comm_vacancy-LA_data'!$B:$B,'Comm_vacancy-inputs_1'!$B4176)</f>
        <v>350</v>
      </c>
      <c r="F4176" s="132">
        <f t="shared" si="130"/>
        <v>6.0106474325948824E-2</v>
      </c>
      <c r="G4176" s="108">
        <f t="shared" si="131"/>
        <v>43466</v>
      </c>
    </row>
    <row r="4177" spans="1:7" x14ac:dyDescent="0.35">
      <c r="A4177" s="72" t="s">
        <v>920</v>
      </c>
      <c r="B4177" s="72" t="s">
        <v>921</v>
      </c>
      <c r="C4177" s="72" t="s">
        <v>1099</v>
      </c>
      <c r="D4177" s="72">
        <f>SUMIFS('Comm_vacancy-LA_data'!E:E,'Comm_vacancy-LA_data'!$D:$D,'Comm_vacancy-inputs_1'!$C4177,'Comm_vacancy-LA_data'!$B:$B,'Comm_vacancy-inputs_1'!$B4177)</f>
        <v>6053</v>
      </c>
      <c r="E4177" s="72">
        <f>SUMIFS('Comm_vacancy-LA_data'!F:F,'Comm_vacancy-LA_data'!$D:$D,'Comm_vacancy-inputs_1'!$C4177,'Comm_vacancy-LA_data'!$B:$B,'Comm_vacancy-inputs_1'!$B4177)</f>
        <v>362</v>
      </c>
      <c r="F4177" s="132">
        <f t="shared" si="130"/>
        <v>5.9805055344457292E-2</v>
      </c>
      <c r="G4177" s="108">
        <f t="shared" si="131"/>
        <v>43374</v>
      </c>
    </row>
  </sheetData>
  <sheetProtection algorithmName="SHA-512" hashValue="SYcbJqJDUyh3eBGdWnuBt39Z+t3erPaEmA974IAS3XdZJuiFRARHYlieJ/+s60RB2S3mEEUZwXxVSlmyJRwycQ==" saltValue="KBy4s+LieZKbcCOh+mtCsw==" spinCount="100000"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B50C-0E4B-4CBC-86DA-086619DDEBD4}">
  <sheetPr codeName="Sheet42">
    <tabColor theme="9" tint="0.79998168889431442"/>
  </sheetPr>
  <dimension ref="A1:D332"/>
  <sheetViews>
    <sheetView showGridLines="0" topLeftCell="A313" zoomScale="75" zoomScaleNormal="75" workbookViewId="0">
      <selection activeCell="O33" sqref="O33"/>
    </sheetView>
  </sheetViews>
  <sheetFormatPr defaultRowHeight="14.5" x14ac:dyDescent="0.35"/>
  <cols>
    <col min="1" max="1" width="10.54296875" bestFit="1" customWidth="1"/>
    <col min="2" max="2" width="33.81640625" bestFit="1" customWidth="1"/>
    <col min="3" max="3" width="48.1796875" bestFit="1" customWidth="1"/>
  </cols>
  <sheetData>
    <row r="1" spans="1:4" ht="38.15" customHeight="1" x14ac:dyDescent="0.35">
      <c r="A1" s="64" t="s">
        <v>73</v>
      </c>
      <c r="B1" s="65" t="s">
        <v>71</v>
      </c>
      <c r="C1" s="71" t="s">
        <v>1464</v>
      </c>
      <c r="D1" s="139"/>
    </row>
    <row r="2" spans="1:4" x14ac:dyDescent="0.35">
      <c r="A2" s="70" t="s">
        <v>199</v>
      </c>
      <c r="B2" s="70" t="s">
        <v>200</v>
      </c>
      <c r="C2" s="133" cm="1">
        <f t="array" ref="C2">IFERROR(MEDIAN(IF(('Comm_vacancy-inputs_1'!$B:$B=$B2)*('Comm_vacancy-inputs_1'!$G:$G&lt;=DATE(2021,7,1))*('Comm_vacancy-inputs_1'!$G:$G&gt;=DATE(2019,10,1)),'Comm_vacancy-inputs_1'!$F:$F)),
"-")</f>
        <v>6.2990025738483585E-2</v>
      </c>
    </row>
    <row r="3" spans="1:4" x14ac:dyDescent="0.35">
      <c r="A3" s="70" t="s">
        <v>201</v>
      </c>
      <c r="B3" s="70" t="s">
        <v>202</v>
      </c>
      <c r="C3" s="133" cm="1">
        <f t="array" ref="C3">IFERROR(MEDIAN(IF(('Comm_vacancy-inputs_1'!$B:$B=$B3)*('Comm_vacancy-inputs_1'!$G:$G&lt;=DATE(2021,7,1))*('Comm_vacancy-inputs_1'!$G:$G&gt;=DATE(2019,10,1)),'Comm_vacancy-inputs_1'!$F:$F)),
"-")</f>
        <v>5.0572937527963824E-2</v>
      </c>
    </row>
    <row r="4" spans="1:4" x14ac:dyDescent="0.35">
      <c r="A4" s="70" t="s">
        <v>203</v>
      </c>
      <c r="B4" s="70" t="s">
        <v>204</v>
      </c>
      <c r="C4" s="133" cm="1">
        <f t="array" ref="C4">IFERROR(MEDIAN(IF(('Comm_vacancy-inputs_1'!$B:$B=$B4)*('Comm_vacancy-inputs_1'!$G:$G&lt;=DATE(2021,7,1))*('Comm_vacancy-inputs_1'!$G:$G&gt;=DATE(2019,10,1)),'Comm_vacancy-inputs_1'!$F:$F)),
"-")</f>
        <v>8.8857229618319739E-2</v>
      </c>
    </row>
    <row r="5" spans="1:4" x14ac:dyDescent="0.35">
      <c r="A5" s="70" t="s">
        <v>209</v>
      </c>
      <c r="B5" s="70" t="s">
        <v>210</v>
      </c>
      <c r="C5" s="133" cm="1">
        <f t="array" ref="C5">IFERROR(MEDIAN(IF(('Comm_vacancy-inputs_1'!$B:$B=$B5)*('Comm_vacancy-inputs_1'!$G:$G&lt;=DATE(2021,7,1))*('Comm_vacancy-inputs_1'!$G:$G&gt;=DATE(2019,10,1)),'Comm_vacancy-inputs_1'!$F:$F)),
"-")</f>
        <v>2.8009369649151607E-2</v>
      </c>
    </row>
    <row r="6" spans="1:4" x14ac:dyDescent="0.35">
      <c r="A6" s="70" t="s">
        <v>211</v>
      </c>
      <c r="B6" s="70" t="s">
        <v>212</v>
      </c>
      <c r="C6" s="133" cm="1">
        <f t="array" ref="C6">IFERROR(MEDIAN(IF(('Comm_vacancy-inputs_1'!$B:$B=$B6)*('Comm_vacancy-inputs_1'!$G:$G&lt;=DATE(2021,7,1))*('Comm_vacancy-inputs_1'!$G:$G&gt;=DATE(2019,10,1)),'Comm_vacancy-inputs_1'!$F:$F)),
"-")</f>
        <v>1.9086145755982241E-2</v>
      </c>
    </row>
    <row r="7" spans="1:4" x14ac:dyDescent="0.35">
      <c r="A7" s="70" t="s">
        <v>213</v>
      </c>
      <c r="B7" s="70" t="s">
        <v>214</v>
      </c>
      <c r="C7" s="133" cm="1">
        <f t="array" ref="C7">IFERROR(MEDIAN(IF(('Comm_vacancy-inputs_1'!$B:$B=$B7)*('Comm_vacancy-inputs_1'!$G:$G&lt;=DATE(2021,7,1))*('Comm_vacancy-inputs_1'!$G:$G&gt;=DATE(2019,10,1)),'Comm_vacancy-inputs_1'!$F:$F)),
"-")</f>
        <v>5.249027881194672E-2</v>
      </c>
    </row>
    <row r="8" spans="1:4" x14ac:dyDescent="0.35">
      <c r="A8" s="70" t="s">
        <v>215</v>
      </c>
      <c r="B8" s="70" t="s">
        <v>216</v>
      </c>
      <c r="C8" s="133" cm="1">
        <f t="array" ref="C8">IFERROR(MEDIAN(IF(('Comm_vacancy-inputs_1'!$B:$B=$B8)*('Comm_vacancy-inputs_1'!$G:$G&lt;=DATE(2021,7,1))*('Comm_vacancy-inputs_1'!$G:$G&gt;=DATE(2019,10,1)),'Comm_vacancy-inputs_1'!$F:$F)),
"-")</f>
        <v>1.9569454117182243E-2</v>
      </c>
    </row>
    <row r="9" spans="1:4" x14ac:dyDescent="0.35">
      <c r="A9" s="70" t="s">
        <v>217</v>
      </c>
      <c r="B9" s="70" t="s">
        <v>218</v>
      </c>
      <c r="C9" s="133" cm="1">
        <f t="array" ref="C9">IFERROR(MEDIAN(IF(('Comm_vacancy-inputs_1'!$B:$B=$B9)*('Comm_vacancy-inputs_1'!$G:$G&lt;=DATE(2021,7,1))*('Comm_vacancy-inputs_1'!$G:$G&gt;=DATE(2019,10,1)),'Comm_vacancy-inputs_1'!$F:$F)),
"-")</f>
        <v>7.9254978936550299E-2</v>
      </c>
    </row>
    <row r="10" spans="1:4" x14ac:dyDescent="0.35">
      <c r="A10" s="70" t="s">
        <v>219</v>
      </c>
      <c r="B10" s="70" t="s">
        <v>220</v>
      </c>
      <c r="C10" s="133" cm="1">
        <f t="array" ref="C10">IFERROR(MEDIAN(IF(('Comm_vacancy-inputs_1'!$B:$B=$B10)*('Comm_vacancy-inputs_1'!$G:$G&lt;=DATE(2021,7,1))*('Comm_vacancy-inputs_1'!$G:$G&gt;=DATE(2019,10,1)),'Comm_vacancy-inputs_1'!$F:$F)),
"-")</f>
        <v>6.833614433865956E-2</v>
      </c>
    </row>
    <row r="11" spans="1:4" x14ac:dyDescent="0.35">
      <c r="A11" s="70" t="s">
        <v>221</v>
      </c>
      <c r="B11" s="70" t="s">
        <v>222</v>
      </c>
      <c r="C11" s="133" cm="1">
        <f t="array" ref="C11">IFERROR(MEDIAN(IF(('Comm_vacancy-inputs_1'!$B:$B=$B11)*('Comm_vacancy-inputs_1'!$G:$G&lt;=DATE(2021,7,1))*('Comm_vacancy-inputs_1'!$G:$G&gt;=DATE(2019,10,1)),'Comm_vacancy-inputs_1'!$F:$F)),
"-")</f>
        <v>1.8554651066474786E-2</v>
      </c>
    </row>
    <row r="12" spans="1:4" x14ac:dyDescent="0.35">
      <c r="A12" s="70" t="s">
        <v>223</v>
      </c>
      <c r="B12" s="70" t="s">
        <v>224</v>
      </c>
      <c r="C12" s="133" cm="1">
        <f t="array" ref="C12">IFERROR(MEDIAN(IF(('Comm_vacancy-inputs_1'!$B:$B=$B12)*('Comm_vacancy-inputs_1'!$G:$G&lt;=DATE(2021,7,1))*('Comm_vacancy-inputs_1'!$G:$G&gt;=DATE(2019,10,1)),'Comm_vacancy-inputs_1'!$F:$F)),
"-")</f>
        <v>6.1458404699654912E-2</v>
      </c>
    </row>
    <row r="13" spans="1:4" x14ac:dyDescent="0.35">
      <c r="A13" s="70" t="s">
        <v>225</v>
      </c>
      <c r="B13" s="70" t="s">
        <v>226</v>
      </c>
      <c r="C13" s="133" cm="1">
        <f t="array" ref="C13">IFERROR(MEDIAN(IF(('Comm_vacancy-inputs_1'!$B:$B=$B13)*('Comm_vacancy-inputs_1'!$G:$G&lt;=DATE(2021,7,1))*('Comm_vacancy-inputs_1'!$G:$G&gt;=DATE(2019,10,1)),'Comm_vacancy-inputs_1'!$F:$F)),
"-")</f>
        <v>2.111194573431667E-2</v>
      </c>
    </row>
    <row r="14" spans="1:4" x14ac:dyDescent="0.35">
      <c r="A14" s="70" t="s">
        <v>227</v>
      </c>
      <c r="B14" s="70" t="s">
        <v>228</v>
      </c>
      <c r="C14" s="133" cm="1">
        <f t="array" ref="C14">IFERROR(MEDIAN(IF(('Comm_vacancy-inputs_1'!$B:$B=$B14)*('Comm_vacancy-inputs_1'!$G:$G&lt;=DATE(2021,7,1))*('Comm_vacancy-inputs_1'!$G:$G&gt;=DATE(2019,10,1)),'Comm_vacancy-inputs_1'!$F:$F)),
"-")</f>
        <v>0.13470908360107861</v>
      </c>
    </row>
    <row r="15" spans="1:4" x14ac:dyDescent="0.35">
      <c r="A15" s="70" t="s">
        <v>229</v>
      </c>
      <c r="B15" s="70" t="s">
        <v>230</v>
      </c>
      <c r="C15" s="133" cm="1">
        <f t="array" ref="C15">IFERROR(MEDIAN(IF(('Comm_vacancy-inputs_1'!$B:$B=$B15)*('Comm_vacancy-inputs_1'!$G:$G&lt;=DATE(2021,7,1))*('Comm_vacancy-inputs_1'!$G:$G&gt;=DATE(2019,10,1)),'Comm_vacancy-inputs_1'!$F:$F)),
"-")</f>
        <v>3.7641666220917191E-2</v>
      </c>
    </row>
    <row r="16" spans="1:4" x14ac:dyDescent="0.35">
      <c r="A16" s="70" t="s">
        <v>231</v>
      </c>
      <c r="B16" s="70" t="s">
        <v>232</v>
      </c>
      <c r="C16" s="133" cm="1">
        <f t="array" ref="C16">IFERROR(MEDIAN(IF(('Comm_vacancy-inputs_1'!$B:$B=$B16)*('Comm_vacancy-inputs_1'!$G:$G&lt;=DATE(2021,7,1))*('Comm_vacancy-inputs_1'!$G:$G&gt;=DATE(2019,10,1)),'Comm_vacancy-inputs_1'!$F:$F)),
"-")</f>
        <v>8.4264311734170844E-2</v>
      </c>
    </row>
    <row r="17" spans="1:3" x14ac:dyDescent="0.35">
      <c r="A17" s="70" t="s">
        <v>233</v>
      </c>
      <c r="B17" s="70" t="s">
        <v>234</v>
      </c>
      <c r="C17" s="133" cm="1">
        <f t="array" ref="C17">IFERROR(MEDIAN(IF(('Comm_vacancy-inputs_1'!$B:$B=$B17)*('Comm_vacancy-inputs_1'!$G:$G&lt;=DATE(2021,7,1))*('Comm_vacancy-inputs_1'!$G:$G&gt;=DATE(2019,10,1)),'Comm_vacancy-inputs_1'!$F:$F)),
"-")</f>
        <v>0.10160260167554812</v>
      </c>
    </row>
    <row r="18" spans="1:3" x14ac:dyDescent="0.35">
      <c r="A18" s="70" t="s">
        <v>235</v>
      </c>
      <c r="B18" s="70" t="s">
        <v>236</v>
      </c>
      <c r="C18" s="133" cm="1">
        <f t="array" ref="C18">IFERROR(MEDIAN(IF(('Comm_vacancy-inputs_1'!$B:$B=$B18)*('Comm_vacancy-inputs_1'!$G:$G&lt;=DATE(2021,7,1))*('Comm_vacancy-inputs_1'!$G:$G&gt;=DATE(2019,10,1)),'Comm_vacancy-inputs_1'!$F:$F)),
"-")</f>
        <v>6.7828133270872837E-2</v>
      </c>
    </row>
    <row r="19" spans="1:3" x14ac:dyDescent="0.35">
      <c r="A19" s="70" t="s">
        <v>237</v>
      </c>
      <c r="B19" s="70" t="s">
        <v>238</v>
      </c>
      <c r="C19" s="133" cm="1">
        <f t="array" ref="C19">IFERROR(MEDIAN(IF(('Comm_vacancy-inputs_1'!$B:$B=$B19)*('Comm_vacancy-inputs_1'!$G:$G&lt;=DATE(2021,7,1))*('Comm_vacancy-inputs_1'!$G:$G&gt;=DATE(2019,10,1)),'Comm_vacancy-inputs_1'!$F:$F)),
"-")</f>
        <v>1.9772441540494443E-2</v>
      </c>
    </row>
    <row r="20" spans="1:3" x14ac:dyDescent="0.35">
      <c r="A20" s="70" t="s">
        <v>239</v>
      </c>
      <c r="B20" s="70" t="s">
        <v>240</v>
      </c>
      <c r="C20" s="133" cm="1">
        <f t="array" ref="C20">IFERROR(MEDIAN(IF(('Comm_vacancy-inputs_1'!$B:$B=$B20)*('Comm_vacancy-inputs_1'!$G:$G&lt;=DATE(2021,7,1))*('Comm_vacancy-inputs_1'!$G:$G&gt;=DATE(2019,10,1)),'Comm_vacancy-inputs_1'!$F:$F)),
"-")</f>
        <v>3.7755934009671602E-2</v>
      </c>
    </row>
    <row r="21" spans="1:3" x14ac:dyDescent="0.35">
      <c r="A21" s="70" t="s">
        <v>241</v>
      </c>
      <c r="B21" s="70" t="s">
        <v>242</v>
      </c>
      <c r="C21" s="133" cm="1">
        <f t="array" ref="C21">IFERROR(MEDIAN(IF(('Comm_vacancy-inputs_1'!$B:$B=$B21)*('Comm_vacancy-inputs_1'!$G:$G&lt;=DATE(2021,7,1))*('Comm_vacancy-inputs_1'!$G:$G&gt;=DATE(2019,10,1)),'Comm_vacancy-inputs_1'!$F:$F)),
"-")</f>
        <v>0.12227804869526138</v>
      </c>
    </row>
    <row r="22" spans="1:3" x14ac:dyDescent="0.35">
      <c r="A22" s="70" t="s">
        <v>243</v>
      </c>
      <c r="B22" s="70" t="s">
        <v>244</v>
      </c>
      <c r="C22" s="133" cm="1">
        <f t="array" ref="C22">IFERROR(MEDIAN(IF(('Comm_vacancy-inputs_1'!$B:$B=$B22)*('Comm_vacancy-inputs_1'!$G:$G&lt;=DATE(2021,7,1))*('Comm_vacancy-inputs_1'!$G:$G&gt;=DATE(2019,10,1)),'Comm_vacancy-inputs_1'!$F:$F)),
"-")</f>
        <v>0.14461365007154994</v>
      </c>
    </row>
    <row r="23" spans="1:3" x14ac:dyDescent="0.35">
      <c r="A23" s="70" t="s">
        <v>245</v>
      </c>
      <c r="B23" s="70" t="s">
        <v>246</v>
      </c>
      <c r="C23" s="133" cm="1">
        <f t="array" ref="C23">IFERROR(MEDIAN(IF(('Comm_vacancy-inputs_1'!$B:$B=$B23)*('Comm_vacancy-inputs_1'!$G:$G&lt;=DATE(2021,7,1))*('Comm_vacancy-inputs_1'!$G:$G&gt;=DATE(2019,10,1)),'Comm_vacancy-inputs_1'!$F:$F)),
"-")</f>
        <v>2.9835422525595824E-2</v>
      </c>
    </row>
    <row r="24" spans="1:3" x14ac:dyDescent="0.35">
      <c r="A24" s="70" t="s">
        <v>247</v>
      </c>
      <c r="B24" s="70" t="s">
        <v>248</v>
      </c>
      <c r="C24" s="133" cm="1">
        <f t="array" ref="C24">IFERROR(MEDIAN(IF(('Comm_vacancy-inputs_1'!$B:$B=$B24)*('Comm_vacancy-inputs_1'!$G:$G&lt;=DATE(2021,7,1))*('Comm_vacancy-inputs_1'!$G:$G&gt;=DATE(2019,10,1)),'Comm_vacancy-inputs_1'!$F:$F)),
"-")</f>
        <v>8.9887851466773444E-2</v>
      </c>
    </row>
    <row r="25" spans="1:3" x14ac:dyDescent="0.35">
      <c r="A25" s="70" t="s">
        <v>249</v>
      </c>
      <c r="B25" s="70" t="s">
        <v>250</v>
      </c>
      <c r="C25" s="133" cm="1">
        <f t="array" ref="C25">IFERROR(MEDIAN(IF(('Comm_vacancy-inputs_1'!$B:$B=$B25)*('Comm_vacancy-inputs_1'!$G:$G&lt;=DATE(2021,7,1))*('Comm_vacancy-inputs_1'!$G:$G&gt;=DATE(2019,10,1)),'Comm_vacancy-inputs_1'!$F:$F)),
"-")</f>
        <v>0.12751304176355321</v>
      </c>
    </row>
    <row r="26" spans="1:3" x14ac:dyDescent="0.35">
      <c r="A26" s="70" t="s">
        <v>251</v>
      </c>
      <c r="B26" s="70" t="s">
        <v>252</v>
      </c>
      <c r="C26" s="133" cm="1">
        <f t="array" ref="C26">IFERROR(MEDIAN(IF(('Comm_vacancy-inputs_1'!$B:$B=$B26)*('Comm_vacancy-inputs_1'!$G:$G&lt;=DATE(2021,7,1))*('Comm_vacancy-inputs_1'!$G:$G&gt;=DATE(2019,10,1)),'Comm_vacancy-inputs_1'!$F:$F)),
"-")</f>
        <v>7.8756512448989902E-2</v>
      </c>
    </row>
    <row r="27" spans="1:3" x14ac:dyDescent="0.35">
      <c r="A27" s="70" t="s">
        <v>253</v>
      </c>
      <c r="B27" s="70" t="s">
        <v>254</v>
      </c>
      <c r="C27" s="133" t="str" cm="1">
        <f t="array" ref="C27">IFERROR(MEDIAN(IF(('Comm_vacancy-inputs_1'!$B:$B=$B27)*('Comm_vacancy-inputs_1'!$G:$G&lt;=DATE(2021,7,1))*('Comm_vacancy-inputs_1'!$G:$G&gt;=DATE(2019,10,1)),'Comm_vacancy-inputs_1'!$F:$F)),
"-")</f>
        <v>-</v>
      </c>
    </row>
    <row r="28" spans="1:3" x14ac:dyDescent="0.35">
      <c r="A28" s="70" t="s">
        <v>255</v>
      </c>
      <c r="B28" s="70" t="s">
        <v>256</v>
      </c>
      <c r="C28" s="133" cm="1">
        <f t="array" ref="C28">IFERROR(MEDIAN(IF(('Comm_vacancy-inputs_1'!$B:$B=$B28)*('Comm_vacancy-inputs_1'!$G:$G&lt;=DATE(2021,7,1))*('Comm_vacancy-inputs_1'!$G:$G&gt;=DATE(2019,10,1)),'Comm_vacancy-inputs_1'!$F:$F)),
"-")</f>
        <v>7.1716244352159092E-2</v>
      </c>
    </row>
    <row r="29" spans="1:3" x14ac:dyDescent="0.35">
      <c r="A29" s="70" t="s">
        <v>257</v>
      </c>
      <c r="B29" s="70" t="s">
        <v>258</v>
      </c>
      <c r="C29" s="133" cm="1">
        <f t="array" ref="C29">IFERROR(MEDIAN(IF(('Comm_vacancy-inputs_1'!$B:$B=$B29)*('Comm_vacancy-inputs_1'!$G:$G&lt;=DATE(2021,7,1))*('Comm_vacancy-inputs_1'!$G:$G&gt;=DATE(2019,10,1)),'Comm_vacancy-inputs_1'!$F:$F)),
"-")</f>
        <v>0.1252218058357038</v>
      </c>
    </row>
    <row r="30" spans="1:3" x14ac:dyDescent="0.35">
      <c r="A30" s="70" t="s">
        <v>259</v>
      </c>
      <c r="B30" s="70" t="s">
        <v>260</v>
      </c>
      <c r="C30" s="133" cm="1">
        <f t="array" ref="C30">IFERROR(MEDIAN(IF(('Comm_vacancy-inputs_1'!$B:$B=$B30)*('Comm_vacancy-inputs_1'!$G:$G&lt;=DATE(2021,7,1))*('Comm_vacancy-inputs_1'!$G:$G&gt;=DATE(2019,10,1)),'Comm_vacancy-inputs_1'!$F:$F)),
"-")</f>
        <v>7.6006372326749588E-2</v>
      </c>
    </row>
    <row r="31" spans="1:3" x14ac:dyDescent="0.35">
      <c r="A31" s="70" t="s">
        <v>261</v>
      </c>
      <c r="B31" s="70" t="s">
        <v>262</v>
      </c>
      <c r="C31" s="133" cm="1">
        <f t="array" ref="C31">IFERROR(MEDIAN(IF(('Comm_vacancy-inputs_1'!$B:$B=$B31)*('Comm_vacancy-inputs_1'!$G:$G&lt;=DATE(2021,7,1))*('Comm_vacancy-inputs_1'!$G:$G&gt;=DATE(2019,10,1)),'Comm_vacancy-inputs_1'!$F:$F)),
"-")</f>
        <v>5.2918099140308456E-2</v>
      </c>
    </row>
    <row r="32" spans="1:3" x14ac:dyDescent="0.35">
      <c r="A32" s="70" t="s">
        <v>263</v>
      </c>
      <c r="B32" s="70" t="s">
        <v>264</v>
      </c>
      <c r="C32" s="133" cm="1">
        <f t="array" ref="C32">IFERROR(MEDIAN(IF(('Comm_vacancy-inputs_1'!$B:$B=$B32)*('Comm_vacancy-inputs_1'!$G:$G&lt;=DATE(2021,7,1))*('Comm_vacancy-inputs_1'!$G:$G&gt;=DATE(2019,10,1)),'Comm_vacancy-inputs_1'!$F:$F)),
"-")</f>
        <v>9.2288935745301282E-2</v>
      </c>
    </row>
    <row r="33" spans="1:3" x14ac:dyDescent="0.35">
      <c r="A33" s="70" t="s">
        <v>265</v>
      </c>
      <c r="B33" s="70" t="s">
        <v>266</v>
      </c>
      <c r="C33" s="133" cm="1">
        <f t="array" ref="C33">IFERROR(MEDIAN(IF(('Comm_vacancy-inputs_1'!$B:$B=$B33)*('Comm_vacancy-inputs_1'!$G:$G&lt;=DATE(2021,7,1))*('Comm_vacancy-inputs_1'!$G:$G&gt;=DATE(2019,10,1)),'Comm_vacancy-inputs_1'!$F:$F)),
"-")</f>
        <v>9.3984665925392508E-2</v>
      </c>
    </row>
    <row r="34" spans="1:3" x14ac:dyDescent="0.35">
      <c r="A34" s="70" t="s">
        <v>267</v>
      </c>
      <c r="B34" s="70" t="s">
        <v>268</v>
      </c>
      <c r="C34" s="133" cm="1">
        <f t="array" ref="C34">IFERROR(MEDIAN(IF(('Comm_vacancy-inputs_1'!$B:$B=$B34)*('Comm_vacancy-inputs_1'!$G:$G&lt;=DATE(2021,7,1))*('Comm_vacancy-inputs_1'!$G:$G&gt;=DATE(2019,10,1)),'Comm_vacancy-inputs_1'!$F:$F)),
"-")</f>
        <v>4.3908903470358328E-2</v>
      </c>
    </row>
    <row r="35" spans="1:3" x14ac:dyDescent="0.35">
      <c r="A35" s="70" t="s">
        <v>269</v>
      </c>
      <c r="B35" s="70" t="s">
        <v>270</v>
      </c>
      <c r="C35" s="133" cm="1">
        <f t="array" ref="C35">IFERROR(MEDIAN(IF(('Comm_vacancy-inputs_1'!$B:$B=$B35)*('Comm_vacancy-inputs_1'!$G:$G&lt;=DATE(2021,7,1))*('Comm_vacancy-inputs_1'!$G:$G&gt;=DATE(2019,10,1)),'Comm_vacancy-inputs_1'!$F:$F)),
"-")</f>
        <v>4.1629001502109256E-2</v>
      </c>
    </row>
    <row r="36" spans="1:3" x14ac:dyDescent="0.35">
      <c r="A36" s="70" t="s">
        <v>271</v>
      </c>
      <c r="B36" s="70" t="s">
        <v>272</v>
      </c>
      <c r="C36" s="133" cm="1">
        <f t="array" ref="C36">IFERROR(MEDIAN(IF(('Comm_vacancy-inputs_1'!$B:$B=$B36)*('Comm_vacancy-inputs_1'!$G:$G&lt;=DATE(2021,7,1))*('Comm_vacancy-inputs_1'!$G:$G&gt;=DATE(2019,10,1)),'Comm_vacancy-inputs_1'!$F:$F)),
"-")</f>
        <v>9.295480235918939E-2</v>
      </c>
    </row>
    <row r="37" spans="1:3" x14ac:dyDescent="0.35">
      <c r="A37" s="70" t="s">
        <v>273</v>
      </c>
      <c r="B37" s="70" t="s">
        <v>274</v>
      </c>
      <c r="C37" s="133" cm="1">
        <f t="array" ref="C37">IFERROR(MEDIAN(IF(('Comm_vacancy-inputs_1'!$B:$B=$B37)*('Comm_vacancy-inputs_1'!$G:$G&lt;=DATE(2021,7,1))*('Comm_vacancy-inputs_1'!$G:$G&gt;=DATE(2019,10,1)),'Comm_vacancy-inputs_1'!$F:$F)),
"-")</f>
        <v>5.3347104031860965E-2</v>
      </c>
    </row>
    <row r="38" spans="1:3" x14ac:dyDescent="0.35">
      <c r="A38" s="70" t="s">
        <v>275</v>
      </c>
      <c r="B38" s="70" t="s">
        <v>276</v>
      </c>
      <c r="C38" s="133" cm="1">
        <f t="array" ref="C38">IFERROR(MEDIAN(IF(('Comm_vacancy-inputs_1'!$B:$B=$B38)*('Comm_vacancy-inputs_1'!$G:$G&lt;=DATE(2021,7,1))*('Comm_vacancy-inputs_1'!$G:$G&gt;=DATE(2019,10,1)),'Comm_vacancy-inputs_1'!$F:$F)),
"-")</f>
        <v>9.2118469142070974E-2</v>
      </c>
    </row>
    <row r="39" spans="1:3" x14ac:dyDescent="0.35">
      <c r="A39" s="70" t="s">
        <v>277</v>
      </c>
      <c r="B39" s="70" t="s">
        <v>278</v>
      </c>
      <c r="C39" s="133" cm="1">
        <f t="array" ref="C39">IFERROR(MEDIAN(IF(('Comm_vacancy-inputs_1'!$B:$B=$B39)*('Comm_vacancy-inputs_1'!$G:$G&lt;=DATE(2021,7,1))*('Comm_vacancy-inputs_1'!$G:$G&gt;=DATE(2019,10,1)),'Comm_vacancy-inputs_1'!$F:$F)),
"-")</f>
        <v>0.11189090532494239</v>
      </c>
    </row>
    <row r="40" spans="1:3" x14ac:dyDescent="0.35">
      <c r="A40" s="70" t="s">
        <v>279</v>
      </c>
      <c r="B40" s="70" t="s">
        <v>280</v>
      </c>
      <c r="C40" s="133" cm="1">
        <f t="array" ref="C40">IFERROR(MEDIAN(IF(('Comm_vacancy-inputs_1'!$B:$B=$B40)*('Comm_vacancy-inputs_1'!$G:$G&lt;=DATE(2021,7,1))*('Comm_vacancy-inputs_1'!$G:$G&gt;=DATE(2019,10,1)),'Comm_vacancy-inputs_1'!$F:$F)),
"-")</f>
        <v>6.4029589848759935E-2</v>
      </c>
    </row>
    <row r="41" spans="1:3" x14ac:dyDescent="0.35">
      <c r="A41" s="70" t="s">
        <v>281</v>
      </c>
      <c r="B41" s="70" t="s">
        <v>282</v>
      </c>
      <c r="C41" s="133" cm="1">
        <f t="array" ref="C41">IFERROR(MEDIAN(IF(('Comm_vacancy-inputs_1'!$B:$B=$B41)*('Comm_vacancy-inputs_1'!$G:$G&lt;=DATE(2021,7,1))*('Comm_vacancy-inputs_1'!$G:$G&gt;=DATE(2019,10,1)),'Comm_vacancy-inputs_1'!$F:$F)),
"-")</f>
        <v>9.7013202658356834E-2</v>
      </c>
    </row>
    <row r="42" spans="1:3" x14ac:dyDescent="0.35">
      <c r="A42" s="70" t="s">
        <v>283</v>
      </c>
      <c r="B42" s="70" t="s">
        <v>284</v>
      </c>
      <c r="C42" s="133" t="str" cm="1">
        <f t="array" ref="C42">IFERROR(MEDIAN(IF(('Comm_vacancy-inputs_1'!$B:$B=$B42)*('Comm_vacancy-inputs_1'!$G:$G&lt;=DATE(2021,7,1))*('Comm_vacancy-inputs_1'!$G:$G&gt;=DATE(2019,10,1)),'Comm_vacancy-inputs_1'!$F:$F)),
"-")</f>
        <v>-</v>
      </c>
    </row>
    <row r="43" spans="1:3" x14ac:dyDescent="0.35">
      <c r="A43" s="70" t="s">
        <v>285</v>
      </c>
      <c r="B43" s="70" t="s">
        <v>286</v>
      </c>
      <c r="C43" s="133" cm="1">
        <f t="array" ref="C43">IFERROR(MEDIAN(IF(('Comm_vacancy-inputs_1'!$B:$B=$B43)*('Comm_vacancy-inputs_1'!$G:$G&lt;=DATE(2021,7,1))*('Comm_vacancy-inputs_1'!$G:$G&gt;=DATE(2019,10,1)),'Comm_vacancy-inputs_1'!$F:$F)),
"-")</f>
        <v>9.1198529762314101E-2</v>
      </c>
    </row>
    <row r="44" spans="1:3" x14ac:dyDescent="0.35">
      <c r="A44" s="70" t="s">
        <v>287</v>
      </c>
      <c r="B44" s="70" t="s">
        <v>288</v>
      </c>
      <c r="C44" s="133" cm="1">
        <f t="array" ref="C44">IFERROR(MEDIAN(IF(('Comm_vacancy-inputs_1'!$B:$B=$B44)*('Comm_vacancy-inputs_1'!$G:$G&lt;=DATE(2021,7,1))*('Comm_vacancy-inputs_1'!$G:$G&gt;=DATE(2019,10,1)),'Comm_vacancy-inputs_1'!$F:$F)),
"-")</f>
        <v>0.11373021743908546</v>
      </c>
    </row>
    <row r="45" spans="1:3" x14ac:dyDescent="0.35">
      <c r="A45" s="70" t="s">
        <v>289</v>
      </c>
      <c r="B45" s="70" t="s">
        <v>290</v>
      </c>
      <c r="C45" s="133" cm="1">
        <f t="array" ref="C45">IFERROR(MEDIAN(IF(('Comm_vacancy-inputs_1'!$B:$B=$B45)*('Comm_vacancy-inputs_1'!$G:$G&lt;=DATE(2021,7,1))*('Comm_vacancy-inputs_1'!$G:$G&gt;=DATE(2019,10,1)),'Comm_vacancy-inputs_1'!$F:$F)),
"-")</f>
        <v>0.10043979196646531</v>
      </c>
    </row>
    <row r="46" spans="1:3" x14ac:dyDescent="0.35">
      <c r="A46" s="70" t="s">
        <v>291</v>
      </c>
      <c r="B46" s="70" t="s">
        <v>292</v>
      </c>
      <c r="C46" s="133" cm="1">
        <f t="array" ref="C46">IFERROR(MEDIAN(IF(('Comm_vacancy-inputs_1'!$B:$B=$B46)*('Comm_vacancy-inputs_1'!$G:$G&lt;=DATE(2021,7,1))*('Comm_vacancy-inputs_1'!$G:$G&gt;=DATE(2019,10,1)),'Comm_vacancy-inputs_1'!$F:$F)),
"-")</f>
        <v>2.9304715526629894E-2</v>
      </c>
    </row>
    <row r="47" spans="1:3" x14ac:dyDescent="0.35">
      <c r="A47" s="70" t="s">
        <v>293</v>
      </c>
      <c r="B47" s="70" t="s">
        <v>294</v>
      </c>
      <c r="C47" s="133" cm="1">
        <f t="array" ref="C47">IFERROR(MEDIAN(IF(('Comm_vacancy-inputs_1'!$B:$B=$B47)*('Comm_vacancy-inputs_1'!$G:$G&lt;=DATE(2021,7,1))*('Comm_vacancy-inputs_1'!$G:$G&gt;=DATE(2019,10,1)),'Comm_vacancy-inputs_1'!$F:$F)),
"-")</f>
        <v>7.0492205941897257E-2</v>
      </c>
    </row>
    <row r="48" spans="1:3" x14ac:dyDescent="0.35">
      <c r="A48" s="70" t="s">
        <v>295</v>
      </c>
      <c r="B48" s="70" t="s">
        <v>296</v>
      </c>
      <c r="C48" s="133" cm="1">
        <f t="array" ref="C48">IFERROR(MEDIAN(IF(('Comm_vacancy-inputs_1'!$B:$B=$B48)*('Comm_vacancy-inputs_1'!$G:$G&lt;=DATE(2021,7,1))*('Comm_vacancy-inputs_1'!$G:$G&gt;=DATE(2019,10,1)),'Comm_vacancy-inputs_1'!$F:$F)),
"-")</f>
        <v>0.1601957368833673</v>
      </c>
    </row>
    <row r="49" spans="1:3" x14ac:dyDescent="0.35">
      <c r="A49" s="70" t="s">
        <v>297</v>
      </c>
      <c r="B49" s="70" t="s">
        <v>298</v>
      </c>
      <c r="C49" s="133" cm="1">
        <f t="array" ref="C49">IFERROR(MEDIAN(IF(('Comm_vacancy-inputs_1'!$B:$B=$B49)*('Comm_vacancy-inputs_1'!$G:$G&lt;=DATE(2021,7,1))*('Comm_vacancy-inputs_1'!$G:$G&gt;=DATE(2019,10,1)),'Comm_vacancy-inputs_1'!$F:$F)),
"-")</f>
        <v>7.4426452504859186E-2</v>
      </c>
    </row>
    <row r="50" spans="1:3" x14ac:dyDescent="0.35">
      <c r="A50" s="70" t="s">
        <v>299</v>
      </c>
      <c r="B50" s="70" t="s">
        <v>300</v>
      </c>
      <c r="C50" s="133" cm="1">
        <f t="array" ref="C50">IFERROR(MEDIAN(IF(('Comm_vacancy-inputs_1'!$B:$B=$B50)*('Comm_vacancy-inputs_1'!$G:$G&lt;=DATE(2021,7,1))*('Comm_vacancy-inputs_1'!$G:$G&gt;=DATE(2019,10,1)),'Comm_vacancy-inputs_1'!$F:$F)),
"-")</f>
        <v>6.0972250556853735E-2</v>
      </c>
    </row>
    <row r="51" spans="1:3" x14ac:dyDescent="0.35">
      <c r="A51" s="70" t="s">
        <v>301</v>
      </c>
      <c r="B51" s="70" t="s">
        <v>302</v>
      </c>
      <c r="C51" s="133" cm="1">
        <f t="array" ref="C51">IFERROR(MEDIAN(IF(('Comm_vacancy-inputs_1'!$B:$B=$B51)*('Comm_vacancy-inputs_1'!$G:$G&lt;=DATE(2021,7,1))*('Comm_vacancy-inputs_1'!$G:$G&gt;=DATE(2019,10,1)),'Comm_vacancy-inputs_1'!$F:$F)),
"-")</f>
        <v>7.6656070010195407E-2</v>
      </c>
    </row>
    <row r="52" spans="1:3" x14ac:dyDescent="0.35">
      <c r="A52" s="70" t="s">
        <v>303</v>
      </c>
      <c r="B52" s="70" t="s">
        <v>304</v>
      </c>
      <c r="C52" s="133" cm="1">
        <f t="array" ref="C52">IFERROR(MEDIAN(IF(('Comm_vacancy-inputs_1'!$B:$B=$B52)*('Comm_vacancy-inputs_1'!$G:$G&lt;=DATE(2021,7,1))*('Comm_vacancy-inputs_1'!$G:$G&gt;=DATE(2019,10,1)),'Comm_vacancy-inputs_1'!$F:$F)),
"-")</f>
        <v>0.10609196000362664</v>
      </c>
    </row>
    <row r="53" spans="1:3" x14ac:dyDescent="0.35">
      <c r="A53" s="70" t="s">
        <v>305</v>
      </c>
      <c r="B53" s="70" t="s">
        <v>306</v>
      </c>
      <c r="C53" s="133" cm="1">
        <f t="array" ref="C53">IFERROR(MEDIAN(IF(('Comm_vacancy-inputs_1'!$B:$B=$B53)*('Comm_vacancy-inputs_1'!$G:$G&lt;=DATE(2021,7,1))*('Comm_vacancy-inputs_1'!$G:$G&gt;=DATE(2019,10,1)),'Comm_vacancy-inputs_1'!$F:$F)),
"-")</f>
        <v>1.5908675204145295E-2</v>
      </c>
    </row>
    <row r="54" spans="1:3" x14ac:dyDescent="0.35">
      <c r="A54" s="70" t="s">
        <v>307</v>
      </c>
      <c r="B54" s="70" t="s">
        <v>308</v>
      </c>
      <c r="C54" s="133" cm="1">
        <f t="array" ref="C54">IFERROR(MEDIAN(IF(('Comm_vacancy-inputs_1'!$B:$B=$B54)*('Comm_vacancy-inputs_1'!$G:$G&lt;=DATE(2021,7,1))*('Comm_vacancy-inputs_1'!$G:$G&gt;=DATE(2019,10,1)),'Comm_vacancy-inputs_1'!$F:$F)),
"-")</f>
        <v>4.4745958429561201E-2</v>
      </c>
    </row>
    <row r="55" spans="1:3" x14ac:dyDescent="0.35">
      <c r="A55" s="70" t="s">
        <v>309</v>
      </c>
      <c r="B55" s="70" t="s">
        <v>310</v>
      </c>
      <c r="C55" s="133" cm="1">
        <f t="array" ref="C55">IFERROR(MEDIAN(IF(('Comm_vacancy-inputs_1'!$B:$B=$B55)*('Comm_vacancy-inputs_1'!$G:$G&lt;=DATE(2021,7,1))*('Comm_vacancy-inputs_1'!$G:$G&gt;=DATE(2019,10,1)),'Comm_vacancy-inputs_1'!$F:$F)),
"-")</f>
        <v>9.2781406134860356E-2</v>
      </c>
    </row>
    <row r="56" spans="1:3" x14ac:dyDescent="0.35">
      <c r="A56" s="70" t="s">
        <v>311</v>
      </c>
      <c r="B56" s="70" t="s">
        <v>312</v>
      </c>
      <c r="C56" s="133" cm="1">
        <f t="array" ref="C56">IFERROR(MEDIAN(IF(('Comm_vacancy-inputs_1'!$B:$B=$B56)*('Comm_vacancy-inputs_1'!$G:$G&lt;=DATE(2021,7,1))*('Comm_vacancy-inputs_1'!$G:$G&gt;=DATE(2019,10,1)),'Comm_vacancy-inputs_1'!$F:$F)),
"-")</f>
        <v>4.6252783609692011E-2</v>
      </c>
    </row>
    <row r="57" spans="1:3" x14ac:dyDescent="0.35">
      <c r="A57" s="70" t="s">
        <v>313</v>
      </c>
      <c r="B57" s="70" t="s">
        <v>314</v>
      </c>
      <c r="C57" s="133" cm="1">
        <f t="array" ref="C57">IFERROR(MEDIAN(IF(('Comm_vacancy-inputs_1'!$B:$B=$B57)*('Comm_vacancy-inputs_1'!$G:$G&lt;=DATE(2021,7,1))*('Comm_vacancy-inputs_1'!$G:$G&gt;=DATE(2019,10,1)),'Comm_vacancy-inputs_1'!$F:$F)),
"-")</f>
        <v>8.4893030856980439E-2</v>
      </c>
    </row>
    <row r="58" spans="1:3" x14ac:dyDescent="0.35">
      <c r="A58" s="70" t="s">
        <v>315</v>
      </c>
      <c r="B58" s="70" t="s">
        <v>316</v>
      </c>
      <c r="C58" s="133" cm="1">
        <f t="array" ref="C58">IFERROR(MEDIAN(IF(('Comm_vacancy-inputs_1'!$B:$B=$B58)*('Comm_vacancy-inputs_1'!$G:$G&lt;=DATE(2021,7,1))*('Comm_vacancy-inputs_1'!$G:$G&gt;=DATE(2019,10,1)),'Comm_vacancy-inputs_1'!$F:$F)),
"-")</f>
        <v>0.10344853853191033</v>
      </c>
    </row>
    <row r="59" spans="1:3" x14ac:dyDescent="0.35">
      <c r="A59" s="70" t="s">
        <v>317</v>
      </c>
      <c r="B59" s="70" t="s">
        <v>318</v>
      </c>
      <c r="C59" s="133" cm="1">
        <f t="array" ref="C59">IFERROR(MEDIAN(IF(('Comm_vacancy-inputs_1'!$B:$B=$B59)*('Comm_vacancy-inputs_1'!$G:$G&lt;=DATE(2021,7,1))*('Comm_vacancy-inputs_1'!$G:$G&gt;=DATE(2019,10,1)),'Comm_vacancy-inputs_1'!$F:$F)),
"-")</f>
        <v>4.4137312340643116E-2</v>
      </c>
    </row>
    <row r="60" spans="1:3" x14ac:dyDescent="0.35">
      <c r="A60" s="70" t="s">
        <v>319</v>
      </c>
      <c r="B60" s="70" t="s">
        <v>320</v>
      </c>
      <c r="C60" s="133" cm="1">
        <f t="array" ref="C60">IFERROR(MEDIAN(IF(('Comm_vacancy-inputs_1'!$B:$B=$B60)*('Comm_vacancy-inputs_1'!$G:$G&lt;=DATE(2021,7,1))*('Comm_vacancy-inputs_1'!$G:$G&gt;=DATE(2019,10,1)),'Comm_vacancy-inputs_1'!$F:$F)),
"-")</f>
        <v>5.522089529877957E-2</v>
      </c>
    </row>
    <row r="61" spans="1:3" x14ac:dyDescent="0.35">
      <c r="A61" s="70" t="s">
        <v>321</v>
      </c>
      <c r="B61" s="70" t="s">
        <v>322</v>
      </c>
      <c r="C61" s="133" cm="1">
        <f t="array" ref="C61">IFERROR(MEDIAN(IF(('Comm_vacancy-inputs_1'!$B:$B=$B61)*('Comm_vacancy-inputs_1'!$G:$G&lt;=DATE(2021,7,1))*('Comm_vacancy-inputs_1'!$G:$G&gt;=DATE(2019,10,1)),'Comm_vacancy-inputs_1'!$F:$F)),
"-")</f>
        <v>8.1763542172183623E-2</v>
      </c>
    </row>
    <row r="62" spans="1:3" x14ac:dyDescent="0.35">
      <c r="A62" s="70" t="s">
        <v>323</v>
      </c>
      <c r="B62" s="70" t="s">
        <v>324</v>
      </c>
      <c r="C62" s="133" cm="1">
        <f t="array" ref="C62">IFERROR(MEDIAN(IF(('Comm_vacancy-inputs_1'!$B:$B=$B62)*('Comm_vacancy-inputs_1'!$G:$G&lt;=DATE(2021,7,1))*('Comm_vacancy-inputs_1'!$G:$G&gt;=DATE(2019,10,1)),'Comm_vacancy-inputs_1'!$F:$F)),
"-")</f>
        <v>0.11532162613850522</v>
      </c>
    </row>
    <row r="63" spans="1:3" x14ac:dyDescent="0.35">
      <c r="A63" s="70" t="s">
        <v>325</v>
      </c>
      <c r="B63" s="70" t="s">
        <v>326</v>
      </c>
      <c r="C63" s="133" cm="1">
        <f t="array" ref="C63">IFERROR(MEDIAN(IF(('Comm_vacancy-inputs_1'!$B:$B=$B63)*('Comm_vacancy-inputs_1'!$G:$G&lt;=DATE(2021,7,1))*('Comm_vacancy-inputs_1'!$G:$G&gt;=DATE(2019,10,1)),'Comm_vacancy-inputs_1'!$F:$F)),
"-")</f>
        <v>8.1518337495703475E-2</v>
      </c>
    </row>
    <row r="64" spans="1:3" x14ac:dyDescent="0.35">
      <c r="A64" s="70" t="s">
        <v>327</v>
      </c>
      <c r="B64" s="70" t="s">
        <v>328</v>
      </c>
      <c r="C64" s="133" cm="1">
        <f t="array" ref="C64">IFERROR(MEDIAN(IF(('Comm_vacancy-inputs_1'!$B:$B=$B64)*('Comm_vacancy-inputs_1'!$G:$G&lt;=DATE(2021,7,1))*('Comm_vacancy-inputs_1'!$G:$G&gt;=DATE(2019,10,1)),'Comm_vacancy-inputs_1'!$F:$F)),
"-")</f>
        <v>5.5401378291065798E-2</v>
      </c>
    </row>
    <row r="65" spans="1:3" x14ac:dyDescent="0.35">
      <c r="A65" s="70" t="s">
        <v>329</v>
      </c>
      <c r="B65" s="70" t="s">
        <v>330</v>
      </c>
      <c r="C65" s="133" cm="1">
        <f t="array" ref="C65">IFERROR(MEDIAN(IF(('Comm_vacancy-inputs_1'!$B:$B=$B65)*('Comm_vacancy-inputs_1'!$G:$G&lt;=DATE(2021,7,1))*('Comm_vacancy-inputs_1'!$G:$G&gt;=DATE(2019,10,1)),'Comm_vacancy-inputs_1'!$F:$F)),
"-")</f>
        <v>0.10281277601704161</v>
      </c>
    </row>
    <row r="66" spans="1:3" x14ac:dyDescent="0.35">
      <c r="A66" s="70" t="s">
        <v>333</v>
      </c>
      <c r="B66" s="70" t="s">
        <v>334</v>
      </c>
      <c r="C66" s="133" cm="1">
        <f t="array" ref="C66">IFERROR(MEDIAN(IF(('Comm_vacancy-inputs_1'!$B:$B=$B66)*('Comm_vacancy-inputs_1'!$G:$G&lt;=DATE(2021,7,1))*('Comm_vacancy-inputs_1'!$G:$G&gt;=DATE(2019,10,1)),'Comm_vacancy-inputs_1'!$F:$F)),
"-")</f>
        <v>0.12041719117457257</v>
      </c>
    </row>
    <row r="67" spans="1:3" x14ac:dyDescent="0.35">
      <c r="A67" s="70" t="s">
        <v>338</v>
      </c>
      <c r="B67" s="70" t="s">
        <v>339</v>
      </c>
      <c r="C67" s="133" cm="1">
        <f t="array" ref="C67">IFERROR(MEDIAN(IF(('Comm_vacancy-inputs_1'!$B:$B=$B67)*('Comm_vacancy-inputs_1'!$G:$G&lt;=DATE(2021,7,1))*('Comm_vacancy-inputs_1'!$G:$G&gt;=DATE(2019,10,1)),'Comm_vacancy-inputs_1'!$F:$F)),
"-")</f>
        <v>9.1124807066025715E-2</v>
      </c>
    </row>
    <row r="68" spans="1:3" x14ac:dyDescent="0.35">
      <c r="A68" s="70" t="s">
        <v>340</v>
      </c>
      <c r="B68" s="70" t="s">
        <v>341</v>
      </c>
      <c r="C68" s="133" cm="1">
        <f t="array" ref="C68">IFERROR(MEDIAN(IF(('Comm_vacancy-inputs_1'!$B:$B=$B68)*('Comm_vacancy-inputs_1'!$G:$G&lt;=DATE(2021,7,1))*('Comm_vacancy-inputs_1'!$G:$G&gt;=DATE(2019,10,1)),'Comm_vacancy-inputs_1'!$F:$F)),
"-")</f>
        <v>1.9260231753850866E-2</v>
      </c>
    </row>
    <row r="69" spans="1:3" x14ac:dyDescent="0.35">
      <c r="A69" s="70" t="s">
        <v>342</v>
      </c>
      <c r="B69" s="70" t="s">
        <v>343</v>
      </c>
      <c r="C69" s="133" cm="1">
        <f t="array" ref="C69">IFERROR(MEDIAN(IF(('Comm_vacancy-inputs_1'!$B:$B=$B69)*('Comm_vacancy-inputs_1'!$G:$G&lt;=DATE(2021,7,1))*('Comm_vacancy-inputs_1'!$G:$G&gt;=DATE(2019,10,1)),'Comm_vacancy-inputs_1'!$F:$F)),
"-")</f>
        <v>8.0570910150294967E-2</v>
      </c>
    </row>
    <row r="70" spans="1:3" x14ac:dyDescent="0.35">
      <c r="A70" s="70" t="s">
        <v>344</v>
      </c>
      <c r="B70" s="70" t="s">
        <v>345</v>
      </c>
      <c r="C70" s="133" cm="1">
        <f t="array" ref="C70">IFERROR(MEDIAN(IF(('Comm_vacancy-inputs_1'!$B:$B=$B70)*('Comm_vacancy-inputs_1'!$G:$G&lt;=DATE(2021,7,1))*('Comm_vacancy-inputs_1'!$G:$G&gt;=DATE(2019,10,1)),'Comm_vacancy-inputs_1'!$F:$F)),
"-")</f>
        <v>3.4007958596285082E-2</v>
      </c>
    </row>
    <row r="71" spans="1:3" x14ac:dyDescent="0.35">
      <c r="A71" s="70" t="s">
        <v>346</v>
      </c>
      <c r="B71" s="70" t="s">
        <v>347</v>
      </c>
      <c r="C71" s="133" cm="1">
        <f t="array" ref="C71">IFERROR(MEDIAN(IF(('Comm_vacancy-inputs_1'!$B:$B=$B71)*('Comm_vacancy-inputs_1'!$G:$G&lt;=DATE(2021,7,1))*('Comm_vacancy-inputs_1'!$G:$G&gt;=DATE(2019,10,1)),'Comm_vacancy-inputs_1'!$F:$F)),
"-")</f>
        <v>3.2295041576840156E-2</v>
      </c>
    </row>
    <row r="72" spans="1:3" x14ac:dyDescent="0.35">
      <c r="A72" s="70" t="s">
        <v>348</v>
      </c>
      <c r="B72" s="70" t="s">
        <v>349</v>
      </c>
      <c r="C72" s="133" cm="1">
        <f t="array" ref="C72">IFERROR(MEDIAN(IF(('Comm_vacancy-inputs_1'!$B:$B=$B72)*('Comm_vacancy-inputs_1'!$G:$G&lt;=DATE(2021,7,1))*('Comm_vacancy-inputs_1'!$G:$G&gt;=DATE(2019,10,1)),'Comm_vacancy-inputs_1'!$F:$F)),
"-")</f>
        <v>6.878388344889548E-2</v>
      </c>
    </row>
    <row r="73" spans="1:3" x14ac:dyDescent="0.35">
      <c r="A73" s="70" t="s">
        <v>350</v>
      </c>
      <c r="B73" s="70" t="s">
        <v>351</v>
      </c>
      <c r="C73" s="133" cm="1">
        <f t="array" ref="C73">IFERROR(MEDIAN(IF(('Comm_vacancy-inputs_1'!$B:$B=$B73)*('Comm_vacancy-inputs_1'!$G:$G&lt;=DATE(2021,7,1))*('Comm_vacancy-inputs_1'!$G:$G&gt;=DATE(2019,10,1)),'Comm_vacancy-inputs_1'!$F:$F)),
"-")</f>
        <v>9.1743297908749535E-2</v>
      </c>
    </row>
    <row r="74" spans="1:3" x14ac:dyDescent="0.35">
      <c r="A74" s="70" t="s">
        <v>352</v>
      </c>
      <c r="B74" s="70" t="s">
        <v>353</v>
      </c>
      <c r="C74" s="133" cm="1">
        <f t="array" ref="C74">IFERROR(MEDIAN(IF(('Comm_vacancy-inputs_1'!$B:$B=$B74)*('Comm_vacancy-inputs_1'!$G:$G&lt;=DATE(2021,7,1))*('Comm_vacancy-inputs_1'!$G:$G&gt;=DATE(2019,10,1)),'Comm_vacancy-inputs_1'!$F:$F)),
"-")</f>
        <v>1.5843053876418461E-2</v>
      </c>
    </row>
    <row r="75" spans="1:3" x14ac:dyDescent="0.35">
      <c r="A75" s="70" t="s">
        <v>354</v>
      </c>
      <c r="B75" s="70" t="s">
        <v>355</v>
      </c>
      <c r="C75" s="133" cm="1">
        <f t="array" ref="C75">IFERROR(MEDIAN(IF(('Comm_vacancy-inputs_1'!$B:$B=$B75)*('Comm_vacancy-inputs_1'!$G:$G&lt;=DATE(2021,7,1))*('Comm_vacancy-inputs_1'!$G:$G&gt;=DATE(2019,10,1)),'Comm_vacancy-inputs_1'!$F:$F)),
"-")</f>
        <v>0.10478375243566038</v>
      </c>
    </row>
    <row r="76" spans="1:3" x14ac:dyDescent="0.35">
      <c r="A76" s="70" t="s">
        <v>356</v>
      </c>
      <c r="B76" s="70" t="s">
        <v>357</v>
      </c>
      <c r="C76" s="133" cm="1">
        <f t="array" ref="C76">IFERROR(MEDIAN(IF(('Comm_vacancy-inputs_1'!$B:$B=$B76)*('Comm_vacancy-inputs_1'!$G:$G&lt;=DATE(2021,7,1))*('Comm_vacancy-inputs_1'!$G:$G&gt;=DATE(2019,10,1)),'Comm_vacancy-inputs_1'!$F:$F)),
"-")</f>
        <v>6.8040649344684859E-2</v>
      </c>
    </row>
    <row r="77" spans="1:3" x14ac:dyDescent="0.35">
      <c r="A77" s="70" t="s">
        <v>358</v>
      </c>
      <c r="B77" s="70" t="s">
        <v>359</v>
      </c>
      <c r="C77" s="133" cm="1">
        <f t="array" ref="C77">IFERROR(MEDIAN(IF(('Comm_vacancy-inputs_1'!$B:$B=$B77)*('Comm_vacancy-inputs_1'!$G:$G&lt;=DATE(2021,7,1))*('Comm_vacancy-inputs_1'!$G:$G&gt;=DATE(2019,10,1)),'Comm_vacancy-inputs_1'!$F:$F)),
"-")</f>
        <v>4.1078002024817595E-2</v>
      </c>
    </row>
    <row r="78" spans="1:3" x14ac:dyDescent="0.35">
      <c r="A78" s="70" t="s">
        <v>360</v>
      </c>
      <c r="B78" s="70" t="s">
        <v>361</v>
      </c>
      <c r="C78" s="133" cm="1">
        <f t="array" ref="C78">IFERROR(MEDIAN(IF(('Comm_vacancy-inputs_1'!$B:$B=$B78)*('Comm_vacancy-inputs_1'!$G:$G&lt;=DATE(2021,7,1))*('Comm_vacancy-inputs_1'!$G:$G&gt;=DATE(2019,10,1)),'Comm_vacancy-inputs_1'!$F:$F)),
"-")</f>
        <v>5.6343940560566672E-2</v>
      </c>
    </row>
    <row r="79" spans="1:3" x14ac:dyDescent="0.35">
      <c r="A79" s="70" t="s">
        <v>362</v>
      </c>
      <c r="B79" s="70" t="s">
        <v>363</v>
      </c>
      <c r="C79" s="133" cm="1">
        <f t="array" ref="C79">IFERROR(MEDIAN(IF(('Comm_vacancy-inputs_1'!$B:$B=$B79)*('Comm_vacancy-inputs_1'!$G:$G&lt;=DATE(2021,7,1))*('Comm_vacancy-inputs_1'!$G:$G&gt;=DATE(2019,10,1)),'Comm_vacancy-inputs_1'!$F:$F)),
"-")</f>
        <v>8.9680706526018228E-2</v>
      </c>
    </row>
    <row r="80" spans="1:3" x14ac:dyDescent="0.35">
      <c r="A80" s="70" t="s">
        <v>364</v>
      </c>
      <c r="B80" s="70" t="s">
        <v>365</v>
      </c>
      <c r="C80" s="133" cm="1">
        <f t="array" ref="C80">IFERROR(MEDIAN(IF(('Comm_vacancy-inputs_1'!$B:$B=$B80)*('Comm_vacancy-inputs_1'!$G:$G&lt;=DATE(2021,7,1))*('Comm_vacancy-inputs_1'!$G:$G&gt;=DATE(2019,10,1)),'Comm_vacancy-inputs_1'!$F:$F)),
"-")</f>
        <v>6.1648048735559589E-2</v>
      </c>
    </row>
    <row r="81" spans="1:3" x14ac:dyDescent="0.35">
      <c r="A81" s="70" t="s">
        <v>366</v>
      </c>
      <c r="B81" s="70" t="s">
        <v>367</v>
      </c>
      <c r="C81" s="133" cm="1">
        <f t="array" ref="C81">IFERROR(MEDIAN(IF(('Comm_vacancy-inputs_1'!$B:$B=$B81)*('Comm_vacancy-inputs_1'!$G:$G&lt;=DATE(2021,7,1))*('Comm_vacancy-inputs_1'!$G:$G&gt;=DATE(2019,10,1)),'Comm_vacancy-inputs_1'!$F:$F)),
"-")</f>
        <v>0.14013404810855989</v>
      </c>
    </row>
    <row r="82" spans="1:3" x14ac:dyDescent="0.35">
      <c r="A82" s="70" t="s">
        <v>368</v>
      </c>
      <c r="B82" s="70" t="s">
        <v>369</v>
      </c>
      <c r="C82" s="133" cm="1">
        <f t="array" ref="C82">IFERROR(MEDIAN(IF(('Comm_vacancy-inputs_1'!$B:$B=$B82)*('Comm_vacancy-inputs_1'!$G:$G&lt;=DATE(2021,7,1))*('Comm_vacancy-inputs_1'!$G:$G&gt;=DATE(2019,10,1)),'Comm_vacancy-inputs_1'!$F:$F)),
"-")</f>
        <v>6.903903113778137E-2</v>
      </c>
    </row>
    <row r="83" spans="1:3" x14ac:dyDescent="0.35">
      <c r="A83" s="70" t="s">
        <v>370</v>
      </c>
      <c r="B83" s="70" t="s">
        <v>371</v>
      </c>
      <c r="C83" s="133" cm="1">
        <f t="array" ref="C83">IFERROR(MEDIAN(IF(('Comm_vacancy-inputs_1'!$B:$B=$B83)*('Comm_vacancy-inputs_1'!$G:$G&lt;=DATE(2021,7,1))*('Comm_vacancy-inputs_1'!$G:$G&gt;=DATE(2019,10,1)),'Comm_vacancy-inputs_1'!$F:$F)),
"-")</f>
        <v>9.5865686803784711E-2</v>
      </c>
    </row>
    <row r="84" spans="1:3" x14ac:dyDescent="0.35">
      <c r="A84" s="70" t="s">
        <v>372</v>
      </c>
      <c r="B84" s="70" t="s">
        <v>373</v>
      </c>
      <c r="C84" s="133" t="str" cm="1">
        <f t="array" ref="C84">IFERROR(MEDIAN(IF(('Comm_vacancy-inputs_1'!$B:$B=$B84)*('Comm_vacancy-inputs_1'!$G:$G&lt;=DATE(2021,7,1))*('Comm_vacancy-inputs_1'!$G:$G&gt;=DATE(2019,10,1)),'Comm_vacancy-inputs_1'!$F:$F)),
"-")</f>
        <v>-</v>
      </c>
    </row>
    <row r="85" spans="1:3" x14ac:dyDescent="0.35">
      <c r="A85" s="70" t="s">
        <v>374</v>
      </c>
      <c r="B85" s="70" t="s">
        <v>375</v>
      </c>
      <c r="C85" s="133" cm="1">
        <f t="array" ref="C85">IFERROR(MEDIAN(IF(('Comm_vacancy-inputs_1'!$B:$B=$B85)*('Comm_vacancy-inputs_1'!$G:$G&lt;=DATE(2021,7,1))*('Comm_vacancy-inputs_1'!$G:$G&gt;=DATE(2019,10,1)),'Comm_vacancy-inputs_1'!$F:$F)),
"-")</f>
        <v>9.0315135760336313E-2</v>
      </c>
    </row>
    <row r="86" spans="1:3" x14ac:dyDescent="0.35">
      <c r="A86" s="70" t="s">
        <v>376</v>
      </c>
      <c r="B86" s="70" t="s">
        <v>377</v>
      </c>
      <c r="C86" s="133" cm="1">
        <f t="array" ref="C86">IFERROR(MEDIAN(IF(('Comm_vacancy-inputs_1'!$B:$B=$B86)*('Comm_vacancy-inputs_1'!$G:$G&lt;=DATE(2021,7,1))*('Comm_vacancy-inputs_1'!$G:$G&gt;=DATE(2019,10,1)),'Comm_vacancy-inputs_1'!$F:$F)),
"-")</f>
        <v>0.1236274539215273</v>
      </c>
    </row>
    <row r="87" spans="1:3" x14ac:dyDescent="0.35">
      <c r="A87" s="70" t="s">
        <v>382</v>
      </c>
      <c r="B87" s="70" t="s">
        <v>383</v>
      </c>
      <c r="C87" s="133" cm="1">
        <f t="array" ref="C87">IFERROR(MEDIAN(IF(('Comm_vacancy-inputs_1'!$B:$B=$B87)*('Comm_vacancy-inputs_1'!$G:$G&lt;=DATE(2021,7,1))*('Comm_vacancy-inputs_1'!$G:$G&gt;=DATE(2019,10,1)),'Comm_vacancy-inputs_1'!$F:$F)),
"-")</f>
        <v>9.4178513968948524E-2</v>
      </c>
    </row>
    <row r="88" spans="1:3" x14ac:dyDescent="0.35">
      <c r="A88" s="70" t="s">
        <v>386</v>
      </c>
      <c r="B88" s="70" t="s">
        <v>387</v>
      </c>
      <c r="C88" s="133" cm="1">
        <f t="array" ref="C88">IFERROR(MEDIAN(IF(('Comm_vacancy-inputs_1'!$B:$B=$B88)*('Comm_vacancy-inputs_1'!$G:$G&lt;=DATE(2021,7,1))*('Comm_vacancy-inputs_1'!$G:$G&gt;=DATE(2019,10,1)),'Comm_vacancy-inputs_1'!$F:$F)),
"-")</f>
        <v>4.155143942103541E-2</v>
      </c>
    </row>
    <row r="89" spans="1:3" x14ac:dyDescent="0.35">
      <c r="A89" s="70" t="s">
        <v>388</v>
      </c>
      <c r="B89" s="70" t="s">
        <v>389</v>
      </c>
      <c r="C89" s="133" cm="1">
        <f t="array" ref="C89">IFERROR(MEDIAN(IF(('Comm_vacancy-inputs_1'!$B:$B=$B89)*('Comm_vacancy-inputs_1'!$G:$G&lt;=DATE(2021,7,1))*('Comm_vacancy-inputs_1'!$G:$G&gt;=DATE(2019,10,1)),'Comm_vacancy-inputs_1'!$F:$F)),
"-")</f>
        <v>6.0143026731088421E-2</v>
      </c>
    </row>
    <row r="90" spans="1:3" x14ac:dyDescent="0.35">
      <c r="A90" s="70" t="s">
        <v>392</v>
      </c>
      <c r="B90" s="70" t="s">
        <v>393</v>
      </c>
      <c r="C90" s="133" cm="1">
        <f t="array" ref="C90">IFERROR(MEDIAN(IF(('Comm_vacancy-inputs_1'!$B:$B=$B90)*('Comm_vacancy-inputs_1'!$G:$G&lt;=DATE(2021,7,1))*('Comm_vacancy-inputs_1'!$G:$G&gt;=DATE(2019,10,1)),'Comm_vacancy-inputs_1'!$F:$F)),
"-")</f>
        <v>0.10168858675918828</v>
      </c>
    </row>
    <row r="91" spans="1:3" x14ac:dyDescent="0.35">
      <c r="A91" s="70" t="s">
        <v>394</v>
      </c>
      <c r="B91" s="70" t="s">
        <v>395</v>
      </c>
      <c r="C91" s="133" cm="1">
        <f t="array" ref="C91">IFERROR(MEDIAN(IF(('Comm_vacancy-inputs_1'!$B:$B=$B91)*('Comm_vacancy-inputs_1'!$G:$G&lt;=DATE(2021,7,1))*('Comm_vacancy-inputs_1'!$G:$G&gt;=DATE(2019,10,1)),'Comm_vacancy-inputs_1'!$F:$F)),
"-")</f>
        <v>7.8236140516312391E-2</v>
      </c>
    </row>
    <row r="92" spans="1:3" x14ac:dyDescent="0.35">
      <c r="A92" s="70" t="s">
        <v>396</v>
      </c>
      <c r="B92" s="70" t="s">
        <v>397</v>
      </c>
      <c r="C92" s="133" cm="1">
        <f t="array" ref="C92">IFERROR(MEDIAN(IF(('Comm_vacancy-inputs_1'!$B:$B=$B92)*('Comm_vacancy-inputs_1'!$G:$G&lt;=DATE(2021,7,1))*('Comm_vacancy-inputs_1'!$G:$G&gt;=DATE(2019,10,1)),'Comm_vacancy-inputs_1'!$F:$F)),
"-")</f>
        <v>7.2082266520797217E-2</v>
      </c>
    </row>
    <row r="93" spans="1:3" x14ac:dyDescent="0.35">
      <c r="A93" s="70" t="s">
        <v>402</v>
      </c>
      <c r="B93" s="70" t="s">
        <v>403</v>
      </c>
      <c r="C93" s="133" cm="1">
        <f t="array" ref="C93">IFERROR(MEDIAN(IF(('Comm_vacancy-inputs_1'!$B:$B=$B93)*('Comm_vacancy-inputs_1'!$G:$G&lt;=DATE(2021,7,1))*('Comm_vacancy-inputs_1'!$G:$G&gt;=DATE(2019,10,1)),'Comm_vacancy-inputs_1'!$F:$F)),
"-")</f>
        <v>4.9867136456942546E-2</v>
      </c>
    </row>
    <row r="94" spans="1:3" x14ac:dyDescent="0.35">
      <c r="A94" s="70" t="s">
        <v>404</v>
      </c>
      <c r="B94" s="70" t="s">
        <v>405</v>
      </c>
      <c r="C94" s="133" cm="1">
        <f t="array" ref="C94">IFERROR(MEDIAN(IF(('Comm_vacancy-inputs_1'!$B:$B=$B94)*('Comm_vacancy-inputs_1'!$G:$G&lt;=DATE(2021,7,1))*('Comm_vacancy-inputs_1'!$G:$G&gt;=DATE(2019,10,1)),'Comm_vacancy-inputs_1'!$F:$F)),
"-")</f>
        <v>0.22797474294978454</v>
      </c>
    </row>
    <row r="95" spans="1:3" x14ac:dyDescent="0.35">
      <c r="A95" s="70" t="s">
        <v>406</v>
      </c>
      <c r="B95" s="70" t="s">
        <v>407</v>
      </c>
      <c r="C95" s="133" t="str" cm="1">
        <f t="array" ref="C95">IFERROR(MEDIAN(IF(('Comm_vacancy-inputs_1'!$B:$B=$B95)*('Comm_vacancy-inputs_1'!$G:$G&lt;=DATE(2021,7,1))*('Comm_vacancy-inputs_1'!$G:$G&gt;=DATE(2019,10,1)),'Comm_vacancy-inputs_1'!$F:$F)),
"-")</f>
        <v>-</v>
      </c>
    </row>
    <row r="96" spans="1:3" x14ac:dyDescent="0.35">
      <c r="A96" s="70" t="s">
        <v>408</v>
      </c>
      <c r="B96" s="70" t="s">
        <v>409</v>
      </c>
      <c r="C96" s="133" cm="1">
        <f t="array" ref="C96">IFERROR(MEDIAN(IF(('Comm_vacancy-inputs_1'!$B:$B=$B96)*('Comm_vacancy-inputs_1'!$G:$G&lt;=DATE(2021,7,1))*('Comm_vacancy-inputs_1'!$G:$G&gt;=DATE(2019,10,1)),'Comm_vacancy-inputs_1'!$F:$F)),
"-")</f>
        <v>7.6682081531393109E-2</v>
      </c>
    </row>
    <row r="97" spans="1:3" x14ac:dyDescent="0.35">
      <c r="A97" s="70" t="s">
        <v>410</v>
      </c>
      <c r="B97" s="70" t="s">
        <v>411</v>
      </c>
      <c r="C97" s="133" cm="1">
        <f t="array" ref="C97">IFERROR(MEDIAN(IF(('Comm_vacancy-inputs_1'!$B:$B=$B97)*('Comm_vacancy-inputs_1'!$G:$G&lt;=DATE(2021,7,1))*('Comm_vacancy-inputs_1'!$G:$G&gt;=DATE(2019,10,1)),'Comm_vacancy-inputs_1'!$F:$F)),
"-")</f>
        <v>7.9000280292216785E-2</v>
      </c>
    </row>
    <row r="98" spans="1:3" x14ac:dyDescent="0.35">
      <c r="A98" s="70" t="s">
        <v>412</v>
      </c>
      <c r="B98" s="70" t="s">
        <v>413</v>
      </c>
      <c r="C98" s="133" cm="1">
        <f t="array" ref="C98">IFERROR(MEDIAN(IF(('Comm_vacancy-inputs_1'!$B:$B=$B98)*('Comm_vacancy-inputs_1'!$G:$G&lt;=DATE(2021,7,1))*('Comm_vacancy-inputs_1'!$G:$G&gt;=DATE(2019,10,1)),'Comm_vacancy-inputs_1'!$F:$F)),
"-")</f>
        <v>8.1872375945009956E-2</v>
      </c>
    </row>
    <row r="99" spans="1:3" x14ac:dyDescent="0.35">
      <c r="A99" s="70" t="s">
        <v>414</v>
      </c>
      <c r="B99" s="70" t="s">
        <v>415</v>
      </c>
      <c r="C99" s="133" cm="1">
        <f t="array" ref="C99">IFERROR(MEDIAN(IF(('Comm_vacancy-inputs_1'!$B:$B=$B99)*('Comm_vacancy-inputs_1'!$G:$G&lt;=DATE(2021,7,1))*('Comm_vacancy-inputs_1'!$G:$G&gt;=DATE(2019,10,1)),'Comm_vacancy-inputs_1'!$F:$F)),
"-")</f>
        <v>7.7123517242979278E-2</v>
      </c>
    </row>
    <row r="100" spans="1:3" x14ac:dyDescent="0.35">
      <c r="A100" s="70" t="s">
        <v>416</v>
      </c>
      <c r="B100" s="70" t="s">
        <v>417</v>
      </c>
      <c r="C100" s="133" t="str" cm="1">
        <f t="array" ref="C100">IFERROR(MEDIAN(IF(('Comm_vacancy-inputs_1'!$B:$B=$B100)*('Comm_vacancy-inputs_1'!$G:$G&lt;=DATE(2021,7,1))*('Comm_vacancy-inputs_1'!$G:$G&gt;=DATE(2019,10,1)),'Comm_vacancy-inputs_1'!$F:$F)),
"-")</f>
        <v>-</v>
      </c>
    </row>
    <row r="101" spans="1:3" x14ac:dyDescent="0.35">
      <c r="A101" s="70" t="s">
        <v>418</v>
      </c>
      <c r="B101" s="70" t="s">
        <v>419</v>
      </c>
      <c r="C101" s="133" cm="1">
        <f t="array" ref="C101">IFERROR(MEDIAN(IF(('Comm_vacancy-inputs_1'!$B:$B=$B101)*('Comm_vacancy-inputs_1'!$G:$G&lt;=DATE(2021,7,1))*('Comm_vacancy-inputs_1'!$G:$G&gt;=DATE(2019,10,1)),'Comm_vacancy-inputs_1'!$F:$F)),
"-")</f>
        <v>7.5584484556447173E-2</v>
      </c>
    </row>
    <row r="102" spans="1:3" x14ac:dyDescent="0.35">
      <c r="A102" s="70" t="s">
        <v>420</v>
      </c>
      <c r="B102" s="70" t="s">
        <v>421</v>
      </c>
      <c r="C102" s="133" cm="1">
        <f t="array" ref="C102">IFERROR(MEDIAN(IF(('Comm_vacancy-inputs_1'!$B:$B=$B102)*('Comm_vacancy-inputs_1'!$G:$G&lt;=DATE(2021,7,1))*('Comm_vacancy-inputs_1'!$G:$G&gt;=DATE(2019,10,1)),'Comm_vacancy-inputs_1'!$F:$F)),
"-")</f>
        <v>9.3837719083160881E-2</v>
      </c>
    </row>
    <row r="103" spans="1:3" x14ac:dyDescent="0.35">
      <c r="A103" s="70" t="s">
        <v>422</v>
      </c>
      <c r="B103" s="70" t="s">
        <v>423</v>
      </c>
      <c r="C103" s="133" cm="1">
        <f t="array" ref="C103">IFERROR(MEDIAN(IF(('Comm_vacancy-inputs_1'!$B:$B=$B103)*('Comm_vacancy-inputs_1'!$G:$G&lt;=DATE(2021,7,1))*('Comm_vacancy-inputs_1'!$G:$G&gt;=DATE(2019,10,1)),'Comm_vacancy-inputs_1'!$F:$F)),
"-")</f>
        <v>9.7309463247864575E-2</v>
      </c>
    </row>
    <row r="104" spans="1:3" x14ac:dyDescent="0.35">
      <c r="A104" s="70" t="s">
        <v>424</v>
      </c>
      <c r="B104" s="70" t="s">
        <v>425</v>
      </c>
      <c r="C104" s="133" cm="1">
        <f t="array" ref="C104">IFERROR(MEDIAN(IF(('Comm_vacancy-inputs_1'!$B:$B=$B104)*('Comm_vacancy-inputs_1'!$G:$G&lt;=DATE(2021,7,1))*('Comm_vacancy-inputs_1'!$G:$G&gt;=DATE(2019,10,1)),'Comm_vacancy-inputs_1'!$F:$F)),
"-")</f>
        <v>9.4680013308802699E-2</v>
      </c>
    </row>
    <row r="105" spans="1:3" x14ac:dyDescent="0.35">
      <c r="A105" s="70" t="s">
        <v>428</v>
      </c>
      <c r="B105" s="70" t="s">
        <v>429</v>
      </c>
      <c r="C105" s="133" cm="1">
        <f t="array" ref="C105">IFERROR(MEDIAN(IF(('Comm_vacancy-inputs_1'!$B:$B=$B105)*('Comm_vacancy-inputs_1'!$G:$G&lt;=DATE(2021,7,1))*('Comm_vacancy-inputs_1'!$G:$G&gt;=DATE(2019,10,1)),'Comm_vacancy-inputs_1'!$F:$F)),
"-")</f>
        <v>5.4965240676564969E-2</v>
      </c>
    </row>
    <row r="106" spans="1:3" x14ac:dyDescent="0.35">
      <c r="A106" s="70" t="s">
        <v>430</v>
      </c>
      <c r="B106" s="70" t="s">
        <v>431</v>
      </c>
      <c r="C106" s="133" cm="1">
        <f t="array" ref="C106">IFERROR(MEDIAN(IF(('Comm_vacancy-inputs_1'!$B:$B=$B106)*('Comm_vacancy-inputs_1'!$G:$G&lt;=DATE(2021,7,1))*('Comm_vacancy-inputs_1'!$G:$G&gt;=DATE(2019,10,1)),'Comm_vacancy-inputs_1'!$F:$F)),
"-")</f>
        <v>6.1299094602409621E-2</v>
      </c>
    </row>
    <row r="107" spans="1:3" x14ac:dyDescent="0.35">
      <c r="A107" s="70" t="s">
        <v>434</v>
      </c>
      <c r="B107" s="70" t="s">
        <v>435</v>
      </c>
      <c r="C107" s="133" t="str" cm="1">
        <f t="array" ref="C107">IFERROR(MEDIAN(IF(('Comm_vacancy-inputs_1'!$B:$B=$B107)*('Comm_vacancy-inputs_1'!$G:$G&lt;=DATE(2021,7,1))*('Comm_vacancy-inputs_1'!$G:$G&gt;=DATE(2019,10,1)),'Comm_vacancy-inputs_1'!$F:$F)),
"-")</f>
        <v>-</v>
      </c>
    </row>
    <row r="108" spans="1:3" x14ac:dyDescent="0.35">
      <c r="A108" s="70" t="s">
        <v>436</v>
      </c>
      <c r="B108" s="70" t="s">
        <v>437</v>
      </c>
      <c r="C108" s="133" cm="1">
        <f t="array" ref="C108">IFERROR(MEDIAN(IF(('Comm_vacancy-inputs_1'!$B:$B=$B108)*('Comm_vacancy-inputs_1'!$G:$G&lt;=DATE(2021,7,1))*('Comm_vacancy-inputs_1'!$G:$G&gt;=DATE(2019,10,1)),'Comm_vacancy-inputs_1'!$F:$F)),
"-")</f>
        <v>8.398700883026608E-2</v>
      </c>
    </row>
    <row r="109" spans="1:3" x14ac:dyDescent="0.35">
      <c r="A109" s="70" t="s">
        <v>438</v>
      </c>
      <c r="B109" s="70" t="s">
        <v>439</v>
      </c>
      <c r="C109" s="133" cm="1">
        <f t="array" ref="C109">IFERROR(MEDIAN(IF(('Comm_vacancy-inputs_1'!$B:$B=$B109)*('Comm_vacancy-inputs_1'!$G:$G&lt;=DATE(2021,7,1))*('Comm_vacancy-inputs_1'!$G:$G&gt;=DATE(2019,10,1)),'Comm_vacancy-inputs_1'!$F:$F)),
"-")</f>
        <v>9.2334289376771156E-2</v>
      </c>
    </row>
    <row r="110" spans="1:3" x14ac:dyDescent="0.35">
      <c r="A110" s="70" t="s">
        <v>440</v>
      </c>
      <c r="B110" s="70" t="s">
        <v>441</v>
      </c>
      <c r="C110" s="133" cm="1">
        <f t="array" ref="C110">IFERROR(MEDIAN(IF(('Comm_vacancy-inputs_1'!$B:$B=$B110)*('Comm_vacancy-inputs_1'!$G:$G&lt;=DATE(2021,7,1))*('Comm_vacancy-inputs_1'!$G:$G&gt;=DATE(2019,10,1)),'Comm_vacancy-inputs_1'!$F:$F)),
"-")</f>
        <v>8.1711886917749749E-2</v>
      </c>
    </row>
    <row r="111" spans="1:3" x14ac:dyDescent="0.35">
      <c r="A111" s="70" t="s">
        <v>442</v>
      </c>
      <c r="B111" s="70" t="s">
        <v>443</v>
      </c>
      <c r="C111" s="133" cm="1">
        <f t="array" ref="C111">IFERROR(MEDIAN(IF(('Comm_vacancy-inputs_1'!$B:$B=$B111)*('Comm_vacancy-inputs_1'!$G:$G&lt;=DATE(2021,7,1))*('Comm_vacancy-inputs_1'!$G:$G&gt;=DATE(2019,10,1)),'Comm_vacancy-inputs_1'!$F:$F)),
"-")</f>
        <v>0.12510532524435458</v>
      </c>
    </row>
    <row r="112" spans="1:3" x14ac:dyDescent="0.35">
      <c r="A112" s="70" t="s">
        <v>444</v>
      </c>
      <c r="B112" s="70" t="s">
        <v>445</v>
      </c>
      <c r="C112" s="133" cm="1">
        <f t="array" ref="C112">IFERROR(MEDIAN(IF(('Comm_vacancy-inputs_1'!$B:$B=$B112)*('Comm_vacancy-inputs_1'!$G:$G&lt;=DATE(2021,7,1))*('Comm_vacancy-inputs_1'!$G:$G&gt;=DATE(2019,10,1)),'Comm_vacancy-inputs_1'!$F:$F)),
"-")</f>
        <v>5.7279851831442963E-2</v>
      </c>
    </row>
    <row r="113" spans="1:3" x14ac:dyDescent="0.35">
      <c r="A113" s="70" t="s">
        <v>448</v>
      </c>
      <c r="B113" s="70" t="s">
        <v>449</v>
      </c>
      <c r="C113" s="133" cm="1">
        <f t="array" ref="C113">IFERROR(MEDIAN(IF(('Comm_vacancy-inputs_1'!$B:$B=$B113)*('Comm_vacancy-inputs_1'!$G:$G&lt;=DATE(2021,7,1))*('Comm_vacancy-inputs_1'!$G:$G&gt;=DATE(2019,10,1)),'Comm_vacancy-inputs_1'!$F:$F)),
"-")</f>
        <v>0.1471803527920279</v>
      </c>
    </row>
    <row r="114" spans="1:3" x14ac:dyDescent="0.35">
      <c r="A114" s="70" t="s">
        <v>450</v>
      </c>
      <c r="B114" s="70" t="s">
        <v>451</v>
      </c>
      <c r="C114" s="133" cm="1">
        <f t="array" ref="C114">IFERROR(MEDIAN(IF(('Comm_vacancy-inputs_1'!$B:$B=$B114)*('Comm_vacancy-inputs_1'!$G:$G&lt;=DATE(2021,7,1))*('Comm_vacancy-inputs_1'!$G:$G&gt;=DATE(2019,10,1)),'Comm_vacancy-inputs_1'!$F:$F)),
"-")</f>
        <v>6.3501873705520157E-2</v>
      </c>
    </row>
    <row r="115" spans="1:3" x14ac:dyDescent="0.35">
      <c r="A115" s="70" t="s">
        <v>452</v>
      </c>
      <c r="B115" s="70" t="s">
        <v>453</v>
      </c>
      <c r="C115" s="133" cm="1">
        <f t="array" ref="C115">IFERROR(MEDIAN(IF(('Comm_vacancy-inputs_1'!$B:$B=$B115)*('Comm_vacancy-inputs_1'!$G:$G&lt;=DATE(2021,7,1))*('Comm_vacancy-inputs_1'!$G:$G&gt;=DATE(2019,10,1)),'Comm_vacancy-inputs_1'!$F:$F)),
"-")</f>
        <v>5.9100418410041843E-2</v>
      </c>
    </row>
    <row r="116" spans="1:3" x14ac:dyDescent="0.35">
      <c r="A116" s="70" t="s">
        <v>454</v>
      </c>
      <c r="B116" s="70" t="s">
        <v>455</v>
      </c>
      <c r="C116" s="133" cm="1">
        <f t="array" ref="C116">IFERROR(MEDIAN(IF(('Comm_vacancy-inputs_1'!$B:$B=$B116)*('Comm_vacancy-inputs_1'!$G:$G&lt;=DATE(2021,7,1))*('Comm_vacancy-inputs_1'!$G:$G&gt;=DATE(2019,10,1)),'Comm_vacancy-inputs_1'!$F:$F)),
"-")</f>
        <v>8.4199109519394688E-2</v>
      </c>
    </row>
    <row r="117" spans="1:3" x14ac:dyDescent="0.35">
      <c r="A117" s="70" t="s">
        <v>456</v>
      </c>
      <c r="B117" s="70" t="s">
        <v>457</v>
      </c>
      <c r="C117" s="133" cm="1">
        <f t="array" ref="C117">IFERROR(MEDIAN(IF(('Comm_vacancy-inputs_1'!$B:$B=$B117)*('Comm_vacancy-inputs_1'!$G:$G&lt;=DATE(2021,7,1))*('Comm_vacancy-inputs_1'!$G:$G&gt;=DATE(2019,10,1)),'Comm_vacancy-inputs_1'!$F:$F)),
"-")</f>
        <v>9.4419100771389847E-2</v>
      </c>
    </row>
    <row r="118" spans="1:3" x14ac:dyDescent="0.35">
      <c r="A118" s="70" t="s">
        <v>458</v>
      </c>
      <c r="B118" s="70" t="s">
        <v>459</v>
      </c>
      <c r="C118" s="133" cm="1">
        <f t="array" ref="C118">IFERROR(MEDIAN(IF(('Comm_vacancy-inputs_1'!$B:$B=$B118)*('Comm_vacancy-inputs_1'!$G:$G&lt;=DATE(2021,7,1))*('Comm_vacancy-inputs_1'!$G:$G&gt;=DATE(2019,10,1)),'Comm_vacancy-inputs_1'!$F:$F)),
"-")</f>
        <v>8.5050498577412662E-2</v>
      </c>
    </row>
    <row r="119" spans="1:3" x14ac:dyDescent="0.35">
      <c r="A119" s="70" t="s">
        <v>460</v>
      </c>
      <c r="B119" s="70" t="s">
        <v>461</v>
      </c>
      <c r="C119" s="133" cm="1">
        <f t="array" ref="C119">IFERROR(MEDIAN(IF(('Comm_vacancy-inputs_1'!$B:$B=$B119)*('Comm_vacancy-inputs_1'!$G:$G&lt;=DATE(2021,7,1))*('Comm_vacancy-inputs_1'!$G:$G&gt;=DATE(2019,10,1)),'Comm_vacancy-inputs_1'!$F:$F)),
"-")</f>
        <v>2.0223616814903707E-2</v>
      </c>
    </row>
    <row r="120" spans="1:3" x14ac:dyDescent="0.35">
      <c r="A120" s="70" t="s">
        <v>462</v>
      </c>
      <c r="B120" s="70" t="s">
        <v>463</v>
      </c>
      <c r="C120" s="133" t="str" cm="1">
        <f t="array" ref="C120">IFERROR(MEDIAN(IF(('Comm_vacancy-inputs_1'!$B:$B=$B120)*('Comm_vacancy-inputs_1'!$G:$G&lt;=DATE(2021,7,1))*('Comm_vacancy-inputs_1'!$G:$G&gt;=DATE(2019,10,1)),'Comm_vacancy-inputs_1'!$F:$F)),
"-")</f>
        <v>-</v>
      </c>
    </row>
    <row r="121" spans="1:3" x14ac:dyDescent="0.35">
      <c r="A121" s="70" t="s">
        <v>464</v>
      </c>
      <c r="B121" s="70" t="s">
        <v>465</v>
      </c>
      <c r="C121" s="133" t="str" cm="1">
        <f t="array" ref="C121">IFERROR(MEDIAN(IF(('Comm_vacancy-inputs_1'!$B:$B=$B121)*('Comm_vacancy-inputs_1'!$G:$G&lt;=DATE(2021,7,1))*('Comm_vacancy-inputs_1'!$G:$G&gt;=DATE(2019,10,1)),'Comm_vacancy-inputs_1'!$F:$F)),
"-")</f>
        <v>-</v>
      </c>
    </row>
    <row r="122" spans="1:3" x14ac:dyDescent="0.35">
      <c r="A122" s="70" t="s">
        <v>466</v>
      </c>
      <c r="B122" s="70" t="s">
        <v>467</v>
      </c>
      <c r="C122" s="133" cm="1">
        <f t="array" ref="C122">IFERROR(MEDIAN(IF(('Comm_vacancy-inputs_1'!$B:$B=$B122)*('Comm_vacancy-inputs_1'!$G:$G&lt;=DATE(2021,7,1))*('Comm_vacancy-inputs_1'!$G:$G&gt;=DATE(2019,10,1)),'Comm_vacancy-inputs_1'!$F:$F)),
"-")</f>
        <v>6.7516413676597442E-2</v>
      </c>
    </row>
    <row r="123" spans="1:3" x14ac:dyDescent="0.35">
      <c r="A123" s="70" t="s">
        <v>468</v>
      </c>
      <c r="B123" s="70" t="s">
        <v>469</v>
      </c>
      <c r="C123" s="133" cm="1">
        <f t="array" ref="C123">IFERROR(MEDIAN(IF(('Comm_vacancy-inputs_1'!$B:$B=$B123)*('Comm_vacancy-inputs_1'!$G:$G&lt;=DATE(2021,7,1))*('Comm_vacancy-inputs_1'!$G:$G&gt;=DATE(2019,10,1)),'Comm_vacancy-inputs_1'!$F:$F)),
"-")</f>
        <v>0.1234551170978708</v>
      </c>
    </row>
    <row r="124" spans="1:3" x14ac:dyDescent="0.35">
      <c r="A124" s="70" t="s">
        <v>470</v>
      </c>
      <c r="B124" s="70" t="s">
        <v>471</v>
      </c>
      <c r="C124" s="133" cm="1">
        <f t="array" ref="C124">IFERROR(MEDIAN(IF(('Comm_vacancy-inputs_1'!$B:$B=$B124)*('Comm_vacancy-inputs_1'!$G:$G&lt;=DATE(2021,7,1))*('Comm_vacancy-inputs_1'!$G:$G&gt;=DATE(2019,10,1)),'Comm_vacancy-inputs_1'!$F:$F)),
"-")</f>
        <v>3.9356783954140939E-2</v>
      </c>
    </row>
    <row r="125" spans="1:3" x14ac:dyDescent="0.35">
      <c r="A125" s="70" t="s">
        <v>472</v>
      </c>
      <c r="B125" s="70" t="s">
        <v>473</v>
      </c>
      <c r="C125" s="133" cm="1">
        <f t="array" ref="C125">IFERROR(MEDIAN(IF(('Comm_vacancy-inputs_1'!$B:$B=$B125)*('Comm_vacancy-inputs_1'!$G:$G&lt;=DATE(2021,7,1))*('Comm_vacancy-inputs_1'!$G:$G&gt;=DATE(2019,10,1)),'Comm_vacancy-inputs_1'!$F:$F)),
"-")</f>
        <v>3.6069945031039982E-2</v>
      </c>
    </row>
    <row r="126" spans="1:3" x14ac:dyDescent="0.35">
      <c r="A126" s="70" t="s">
        <v>474</v>
      </c>
      <c r="B126" s="70" t="s">
        <v>475</v>
      </c>
      <c r="C126" s="133" cm="1">
        <f t="array" ref="C126">IFERROR(MEDIAN(IF(('Comm_vacancy-inputs_1'!$B:$B=$B126)*('Comm_vacancy-inputs_1'!$G:$G&lt;=DATE(2021,7,1))*('Comm_vacancy-inputs_1'!$G:$G&gt;=DATE(2019,10,1)),'Comm_vacancy-inputs_1'!$F:$F)),
"-")</f>
        <v>8.9701686974270167E-2</v>
      </c>
    </row>
    <row r="127" spans="1:3" x14ac:dyDescent="0.35">
      <c r="A127" s="70" t="s">
        <v>476</v>
      </c>
      <c r="B127" s="70" t="s">
        <v>477</v>
      </c>
      <c r="C127" s="133" cm="1">
        <f t="array" ref="C127">IFERROR(MEDIAN(IF(('Comm_vacancy-inputs_1'!$B:$B=$B127)*('Comm_vacancy-inputs_1'!$G:$G&lt;=DATE(2021,7,1))*('Comm_vacancy-inputs_1'!$G:$G&gt;=DATE(2019,10,1)),'Comm_vacancy-inputs_1'!$F:$F)),
"-")</f>
        <v>7.6352048388496491E-2</v>
      </c>
    </row>
    <row r="128" spans="1:3" x14ac:dyDescent="0.35">
      <c r="A128" s="70" t="s">
        <v>478</v>
      </c>
      <c r="B128" s="70" t="s">
        <v>479</v>
      </c>
      <c r="C128" s="133" cm="1">
        <f t="array" ref="C128">IFERROR(MEDIAN(IF(('Comm_vacancy-inputs_1'!$B:$B=$B128)*('Comm_vacancy-inputs_1'!$G:$G&lt;=DATE(2021,7,1))*('Comm_vacancy-inputs_1'!$G:$G&gt;=DATE(2019,10,1)),'Comm_vacancy-inputs_1'!$F:$F)),
"-")</f>
        <v>3.7881202728045821E-2</v>
      </c>
    </row>
    <row r="129" spans="1:3" x14ac:dyDescent="0.35">
      <c r="A129" s="70" t="s">
        <v>480</v>
      </c>
      <c r="B129" s="70" t="s">
        <v>481</v>
      </c>
      <c r="C129" s="133" cm="1">
        <f t="array" ref="C129">IFERROR(MEDIAN(IF(('Comm_vacancy-inputs_1'!$B:$B=$B129)*('Comm_vacancy-inputs_1'!$G:$G&lt;=DATE(2021,7,1))*('Comm_vacancy-inputs_1'!$G:$G&gt;=DATE(2019,10,1)),'Comm_vacancy-inputs_1'!$F:$F)),
"-")</f>
        <v>0.10698500188037402</v>
      </c>
    </row>
    <row r="130" spans="1:3" x14ac:dyDescent="0.35">
      <c r="A130" s="70" t="s">
        <v>482</v>
      </c>
      <c r="B130" s="70" t="s">
        <v>483</v>
      </c>
      <c r="C130" s="133" cm="1">
        <f t="array" ref="C130">IFERROR(MEDIAN(IF(('Comm_vacancy-inputs_1'!$B:$B=$B130)*('Comm_vacancy-inputs_1'!$G:$G&lt;=DATE(2021,7,1))*('Comm_vacancy-inputs_1'!$G:$G&gt;=DATE(2019,10,1)),'Comm_vacancy-inputs_1'!$F:$F)),
"-")</f>
        <v>0.13960817707719275</v>
      </c>
    </row>
    <row r="131" spans="1:3" x14ac:dyDescent="0.35">
      <c r="A131" s="70" t="s">
        <v>484</v>
      </c>
      <c r="B131" s="70" t="s">
        <v>485</v>
      </c>
      <c r="C131" s="133" cm="1">
        <f t="array" ref="C131">IFERROR(MEDIAN(IF(('Comm_vacancy-inputs_1'!$B:$B=$B131)*('Comm_vacancy-inputs_1'!$G:$G&lt;=DATE(2021,7,1))*('Comm_vacancy-inputs_1'!$G:$G&gt;=DATE(2019,10,1)),'Comm_vacancy-inputs_1'!$F:$F)),
"-")</f>
        <v>1.9822458753398269E-2</v>
      </c>
    </row>
    <row r="132" spans="1:3" x14ac:dyDescent="0.35">
      <c r="A132" s="70" t="s">
        <v>486</v>
      </c>
      <c r="B132" s="70" t="s">
        <v>487</v>
      </c>
      <c r="C132" s="133" cm="1">
        <f t="array" ref="C132">IFERROR(MEDIAN(IF(('Comm_vacancy-inputs_1'!$B:$B=$B132)*('Comm_vacancy-inputs_1'!$G:$G&lt;=DATE(2021,7,1))*('Comm_vacancy-inputs_1'!$G:$G&gt;=DATE(2019,10,1)),'Comm_vacancy-inputs_1'!$F:$F)),
"-")</f>
        <v>8.8566450687722426E-2</v>
      </c>
    </row>
    <row r="133" spans="1:3" x14ac:dyDescent="0.35">
      <c r="A133" s="70" t="s">
        <v>488</v>
      </c>
      <c r="B133" s="70" t="s">
        <v>489</v>
      </c>
      <c r="C133" s="133" cm="1">
        <f t="array" ref="C133">IFERROR(MEDIAN(IF(('Comm_vacancy-inputs_1'!$B:$B=$B133)*('Comm_vacancy-inputs_1'!$G:$G&lt;=DATE(2021,7,1))*('Comm_vacancy-inputs_1'!$G:$G&gt;=DATE(2019,10,1)),'Comm_vacancy-inputs_1'!$F:$F)),
"-")</f>
        <v>3.3501210846654236E-2</v>
      </c>
    </row>
    <row r="134" spans="1:3" x14ac:dyDescent="0.35">
      <c r="A134" s="70" t="s">
        <v>490</v>
      </c>
      <c r="B134" s="70" t="s">
        <v>491</v>
      </c>
      <c r="C134" s="133" t="str" cm="1">
        <f t="array" ref="C134">IFERROR(MEDIAN(IF(('Comm_vacancy-inputs_1'!$B:$B=$B134)*('Comm_vacancy-inputs_1'!$G:$G&lt;=DATE(2021,7,1))*('Comm_vacancy-inputs_1'!$G:$G&gt;=DATE(2019,10,1)),'Comm_vacancy-inputs_1'!$F:$F)),
"-")</f>
        <v>-</v>
      </c>
    </row>
    <row r="135" spans="1:3" x14ac:dyDescent="0.35">
      <c r="A135" s="70" t="s">
        <v>492</v>
      </c>
      <c r="B135" s="70" t="s">
        <v>493</v>
      </c>
      <c r="C135" s="133" cm="1">
        <f t="array" ref="C135">IFERROR(MEDIAN(IF(('Comm_vacancy-inputs_1'!$B:$B=$B135)*('Comm_vacancy-inputs_1'!$G:$G&lt;=DATE(2021,7,1))*('Comm_vacancy-inputs_1'!$G:$G&gt;=DATE(2019,10,1)),'Comm_vacancy-inputs_1'!$F:$F)),
"-")</f>
        <v>7.2548567356860327E-2</v>
      </c>
    </row>
    <row r="136" spans="1:3" x14ac:dyDescent="0.35">
      <c r="A136" s="70" t="s">
        <v>494</v>
      </c>
      <c r="B136" s="70" t="s">
        <v>495</v>
      </c>
      <c r="C136" s="133" cm="1">
        <f t="array" ref="C136">IFERROR(MEDIAN(IF(('Comm_vacancy-inputs_1'!$B:$B=$B136)*('Comm_vacancy-inputs_1'!$G:$G&lt;=DATE(2021,7,1))*('Comm_vacancy-inputs_1'!$G:$G&gt;=DATE(2019,10,1)),'Comm_vacancy-inputs_1'!$F:$F)),
"-")</f>
        <v>6.2431362121723802E-2</v>
      </c>
    </row>
    <row r="137" spans="1:3" x14ac:dyDescent="0.35">
      <c r="A137" s="70" t="s">
        <v>498</v>
      </c>
      <c r="B137" s="70" t="s">
        <v>499</v>
      </c>
      <c r="C137" s="133" cm="1">
        <f t="array" ref="C137">IFERROR(MEDIAN(IF(('Comm_vacancy-inputs_1'!$B:$B=$B137)*('Comm_vacancy-inputs_1'!$G:$G&lt;=DATE(2021,7,1))*('Comm_vacancy-inputs_1'!$G:$G&gt;=DATE(2019,10,1)),'Comm_vacancy-inputs_1'!$F:$F)),
"-")</f>
        <v>0.12466690239914917</v>
      </c>
    </row>
    <row r="138" spans="1:3" x14ac:dyDescent="0.35">
      <c r="A138" s="70" t="s">
        <v>500</v>
      </c>
      <c r="B138" s="70" t="s">
        <v>501</v>
      </c>
      <c r="C138" s="133" cm="1">
        <f t="array" ref="C138">IFERROR(MEDIAN(IF(('Comm_vacancy-inputs_1'!$B:$B=$B138)*('Comm_vacancy-inputs_1'!$G:$G&lt;=DATE(2021,7,1))*('Comm_vacancy-inputs_1'!$G:$G&gt;=DATE(2019,10,1)),'Comm_vacancy-inputs_1'!$F:$F)),
"-")</f>
        <v>4.1970479719735464E-2</v>
      </c>
    </row>
    <row r="139" spans="1:3" x14ac:dyDescent="0.35">
      <c r="A139" s="70" t="s">
        <v>502</v>
      </c>
      <c r="B139" s="70" t="s">
        <v>503</v>
      </c>
      <c r="C139" s="133" cm="1">
        <f t="array" ref="C139">IFERROR(MEDIAN(IF(('Comm_vacancy-inputs_1'!$B:$B=$B139)*('Comm_vacancy-inputs_1'!$G:$G&lt;=DATE(2021,7,1))*('Comm_vacancy-inputs_1'!$G:$G&gt;=DATE(2019,10,1)),'Comm_vacancy-inputs_1'!$F:$F)),
"-")</f>
        <v>4.5224580439026787E-2</v>
      </c>
    </row>
    <row r="140" spans="1:3" x14ac:dyDescent="0.35">
      <c r="A140" s="70" t="s">
        <v>504</v>
      </c>
      <c r="B140" s="70" t="s">
        <v>505</v>
      </c>
      <c r="C140" s="133" cm="1">
        <f t="array" ref="C140">IFERROR(MEDIAN(IF(('Comm_vacancy-inputs_1'!$B:$B=$B140)*('Comm_vacancy-inputs_1'!$G:$G&lt;=DATE(2021,7,1))*('Comm_vacancy-inputs_1'!$G:$G&gt;=DATE(2019,10,1)),'Comm_vacancy-inputs_1'!$F:$F)),
"-")</f>
        <v>0.10450410361925763</v>
      </c>
    </row>
    <row r="141" spans="1:3" x14ac:dyDescent="0.35">
      <c r="A141" s="70" t="s">
        <v>506</v>
      </c>
      <c r="B141" s="70" t="s">
        <v>507</v>
      </c>
      <c r="C141" s="133" cm="1">
        <f t="array" ref="C141">IFERROR(MEDIAN(IF(('Comm_vacancy-inputs_1'!$B:$B=$B141)*('Comm_vacancy-inputs_1'!$G:$G&lt;=DATE(2021,7,1))*('Comm_vacancy-inputs_1'!$G:$G&gt;=DATE(2019,10,1)),'Comm_vacancy-inputs_1'!$F:$F)),
"-")</f>
        <v>5.699345771879983E-2</v>
      </c>
    </row>
    <row r="142" spans="1:3" x14ac:dyDescent="0.35">
      <c r="A142" s="70" t="s">
        <v>508</v>
      </c>
      <c r="B142" s="70" t="s">
        <v>509</v>
      </c>
      <c r="C142" s="133" cm="1">
        <f t="array" ref="C142">IFERROR(MEDIAN(IF(('Comm_vacancy-inputs_1'!$B:$B=$B142)*('Comm_vacancy-inputs_1'!$G:$G&lt;=DATE(2021,7,1))*('Comm_vacancy-inputs_1'!$G:$G&gt;=DATE(2019,10,1)),'Comm_vacancy-inputs_1'!$F:$F)),
"-")</f>
        <v>0.14697106667909587</v>
      </c>
    </row>
    <row r="143" spans="1:3" x14ac:dyDescent="0.35">
      <c r="A143" s="70" t="s">
        <v>512</v>
      </c>
      <c r="B143" s="70" t="s">
        <v>513</v>
      </c>
      <c r="C143" s="133" cm="1">
        <f t="array" ref="C143">IFERROR(MEDIAN(IF(('Comm_vacancy-inputs_1'!$B:$B=$B143)*('Comm_vacancy-inputs_1'!$G:$G&lt;=DATE(2021,7,1))*('Comm_vacancy-inputs_1'!$G:$G&gt;=DATE(2019,10,1)),'Comm_vacancy-inputs_1'!$F:$F)),
"-")</f>
        <v>6.627073278255044E-2</v>
      </c>
    </row>
    <row r="144" spans="1:3" x14ac:dyDescent="0.35">
      <c r="A144" s="70" t="s">
        <v>514</v>
      </c>
      <c r="B144" s="70" t="s">
        <v>515</v>
      </c>
      <c r="C144" s="133" cm="1">
        <f t="array" ref="C144">IFERROR(MEDIAN(IF(('Comm_vacancy-inputs_1'!$B:$B=$B144)*('Comm_vacancy-inputs_1'!$G:$G&lt;=DATE(2021,7,1))*('Comm_vacancy-inputs_1'!$G:$G&gt;=DATE(2019,10,1)),'Comm_vacancy-inputs_1'!$F:$F)),
"-")</f>
        <v>4.1587397784235224E-2</v>
      </c>
    </row>
    <row r="145" spans="1:3" x14ac:dyDescent="0.35">
      <c r="A145" s="70" t="s">
        <v>516</v>
      </c>
      <c r="B145" s="70" t="s">
        <v>517</v>
      </c>
      <c r="C145" s="133" cm="1">
        <f t="array" ref="C145">IFERROR(MEDIAN(IF(('Comm_vacancy-inputs_1'!$B:$B=$B145)*('Comm_vacancy-inputs_1'!$G:$G&lt;=DATE(2021,7,1))*('Comm_vacancy-inputs_1'!$G:$G&gt;=DATE(2019,10,1)),'Comm_vacancy-inputs_1'!$F:$F)),
"-")</f>
        <v>2.1690661948943812E-2</v>
      </c>
    </row>
    <row r="146" spans="1:3" x14ac:dyDescent="0.35">
      <c r="A146" s="70" t="s">
        <v>518</v>
      </c>
      <c r="B146" s="70" t="s">
        <v>519</v>
      </c>
      <c r="C146" s="133" cm="1">
        <f t="array" ref="C146">IFERROR(MEDIAN(IF(('Comm_vacancy-inputs_1'!$B:$B=$B146)*('Comm_vacancy-inputs_1'!$G:$G&lt;=DATE(2021,7,1))*('Comm_vacancy-inputs_1'!$G:$G&gt;=DATE(2019,10,1)),'Comm_vacancy-inputs_1'!$F:$F)),
"-")</f>
        <v>1.9438535602328708E-2</v>
      </c>
    </row>
    <row r="147" spans="1:3" x14ac:dyDescent="0.35">
      <c r="A147" s="70" t="s">
        <v>520</v>
      </c>
      <c r="B147" s="70" t="s">
        <v>521</v>
      </c>
      <c r="C147" s="133" cm="1">
        <f t="array" ref="C147">IFERROR(MEDIAN(IF(('Comm_vacancy-inputs_1'!$B:$B=$B147)*('Comm_vacancy-inputs_1'!$G:$G&lt;=DATE(2021,7,1))*('Comm_vacancy-inputs_1'!$G:$G&gt;=DATE(2019,10,1)),'Comm_vacancy-inputs_1'!$F:$F)),
"-")</f>
        <v>8.3494293239683937E-2</v>
      </c>
    </row>
    <row r="148" spans="1:3" x14ac:dyDescent="0.35">
      <c r="A148" s="70" t="s">
        <v>522</v>
      </c>
      <c r="B148" s="70" t="s">
        <v>523</v>
      </c>
      <c r="C148" s="133" cm="1">
        <f t="array" ref="C148">IFERROR(MEDIAN(IF(('Comm_vacancy-inputs_1'!$B:$B=$B148)*('Comm_vacancy-inputs_1'!$G:$G&lt;=DATE(2021,7,1))*('Comm_vacancy-inputs_1'!$G:$G&gt;=DATE(2019,10,1)),'Comm_vacancy-inputs_1'!$F:$F)),
"-")</f>
        <v>0.12365296219329398</v>
      </c>
    </row>
    <row r="149" spans="1:3" x14ac:dyDescent="0.35">
      <c r="A149" s="70" t="s">
        <v>524</v>
      </c>
      <c r="B149" s="70" t="s">
        <v>525</v>
      </c>
      <c r="C149" s="133" cm="1">
        <f t="array" ref="C149">IFERROR(MEDIAN(IF(('Comm_vacancy-inputs_1'!$B:$B=$B149)*('Comm_vacancy-inputs_1'!$G:$G&lt;=DATE(2021,7,1))*('Comm_vacancy-inputs_1'!$G:$G&gt;=DATE(2019,10,1)),'Comm_vacancy-inputs_1'!$F:$F)),
"-")</f>
        <v>6.7839873586645796E-2</v>
      </c>
    </row>
    <row r="150" spans="1:3" x14ac:dyDescent="0.35">
      <c r="A150" s="70" t="s">
        <v>526</v>
      </c>
      <c r="B150" s="70" t="s">
        <v>527</v>
      </c>
      <c r="C150" s="133" cm="1">
        <f t="array" ref="C150">IFERROR(MEDIAN(IF(('Comm_vacancy-inputs_1'!$B:$B=$B150)*('Comm_vacancy-inputs_1'!$G:$G&lt;=DATE(2021,7,1))*('Comm_vacancy-inputs_1'!$G:$G&gt;=DATE(2019,10,1)),'Comm_vacancy-inputs_1'!$F:$F)),
"-")</f>
        <v>0.11293186933546315</v>
      </c>
    </row>
    <row r="151" spans="1:3" x14ac:dyDescent="0.35">
      <c r="A151" s="70" t="s">
        <v>528</v>
      </c>
      <c r="B151" s="70" t="s">
        <v>529</v>
      </c>
      <c r="C151" s="133" cm="1">
        <f t="array" ref="C151">IFERROR(MEDIAN(IF(('Comm_vacancy-inputs_1'!$B:$B=$B151)*('Comm_vacancy-inputs_1'!$G:$G&lt;=DATE(2021,7,1))*('Comm_vacancy-inputs_1'!$G:$G&gt;=DATE(2019,10,1)),'Comm_vacancy-inputs_1'!$F:$F)),
"-")</f>
        <v>0.12905221646760487</v>
      </c>
    </row>
    <row r="152" spans="1:3" x14ac:dyDescent="0.35">
      <c r="A152" s="70" t="s">
        <v>530</v>
      </c>
      <c r="B152" s="70" t="s">
        <v>531</v>
      </c>
      <c r="C152" s="133" cm="1">
        <f t="array" ref="C152">IFERROR(MEDIAN(IF(('Comm_vacancy-inputs_1'!$B:$B=$B152)*('Comm_vacancy-inputs_1'!$G:$G&lt;=DATE(2021,7,1))*('Comm_vacancy-inputs_1'!$G:$G&gt;=DATE(2019,10,1)),'Comm_vacancy-inputs_1'!$F:$F)),
"-")</f>
        <v>3.1213804077733387E-2</v>
      </c>
    </row>
    <row r="153" spans="1:3" x14ac:dyDescent="0.35">
      <c r="A153" s="70" t="s">
        <v>532</v>
      </c>
      <c r="B153" s="70" t="s">
        <v>533</v>
      </c>
      <c r="C153" s="133" cm="1">
        <f t="array" ref="C153">IFERROR(MEDIAN(IF(('Comm_vacancy-inputs_1'!$B:$B=$B153)*('Comm_vacancy-inputs_1'!$G:$G&lt;=DATE(2021,7,1))*('Comm_vacancy-inputs_1'!$G:$G&gt;=DATE(2019,10,1)),'Comm_vacancy-inputs_1'!$F:$F)),
"-")</f>
        <v>8.9103645773173035E-2</v>
      </c>
    </row>
    <row r="154" spans="1:3" x14ac:dyDescent="0.35">
      <c r="A154" s="70" t="s">
        <v>534</v>
      </c>
      <c r="B154" s="70" t="s">
        <v>535</v>
      </c>
      <c r="C154" s="133" cm="1">
        <f t="array" ref="C154">IFERROR(MEDIAN(IF(('Comm_vacancy-inputs_1'!$B:$B=$B154)*('Comm_vacancy-inputs_1'!$G:$G&lt;=DATE(2021,7,1))*('Comm_vacancy-inputs_1'!$G:$G&gt;=DATE(2019,10,1)),'Comm_vacancy-inputs_1'!$F:$F)),
"-")</f>
        <v>2.6650307035803844E-2</v>
      </c>
    </row>
    <row r="155" spans="1:3" x14ac:dyDescent="0.35">
      <c r="A155" s="70" t="s">
        <v>536</v>
      </c>
      <c r="B155" s="70" t="s">
        <v>537</v>
      </c>
      <c r="C155" s="133" cm="1">
        <f t="array" ref="C155">IFERROR(MEDIAN(IF(('Comm_vacancy-inputs_1'!$B:$B=$B155)*('Comm_vacancy-inputs_1'!$G:$G&lt;=DATE(2021,7,1))*('Comm_vacancy-inputs_1'!$G:$G&gt;=DATE(2019,10,1)),'Comm_vacancy-inputs_1'!$F:$F)),
"-")</f>
        <v>0.10664200835872012</v>
      </c>
    </row>
    <row r="156" spans="1:3" x14ac:dyDescent="0.35">
      <c r="A156" s="70" t="s">
        <v>538</v>
      </c>
      <c r="B156" s="70" t="s">
        <v>539</v>
      </c>
      <c r="C156" s="133" cm="1">
        <f t="array" ref="C156">IFERROR(MEDIAN(IF(('Comm_vacancy-inputs_1'!$B:$B=$B156)*('Comm_vacancy-inputs_1'!$G:$G&lt;=DATE(2021,7,1))*('Comm_vacancy-inputs_1'!$G:$G&gt;=DATE(2019,10,1)),'Comm_vacancy-inputs_1'!$F:$F)),
"-")</f>
        <v>0.14113737553343605</v>
      </c>
    </row>
    <row r="157" spans="1:3" x14ac:dyDescent="0.35">
      <c r="A157" s="70" t="s">
        <v>540</v>
      </c>
      <c r="B157" s="70" t="s">
        <v>541</v>
      </c>
      <c r="C157" s="133" cm="1">
        <f t="array" ref="C157">IFERROR(MEDIAN(IF(('Comm_vacancy-inputs_1'!$B:$B=$B157)*('Comm_vacancy-inputs_1'!$G:$G&lt;=DATE(2021,7,1))*('Comm_vacancy-inputs_1'!$G:$G&gt;=DATE(2019,10,1)),'Comm_vacancy-inputs_1'!$F:$F)),
"-")</f>
        <v>9.504028534554286E-2</v>
      </c>
    </row>
    <row r="158" spans="1:3" x14ac:dyDescent="0.35">
      <c r="A158" s="70" t="s">
        <v>542</v>
      </c>
      <c r="B158" s="70" t="s">
        <v>543</v>
      </c>
      <c r="C158" s="133" cm="1">
        <f t="array" ref="C158">IFERROR(MEDIAN(IF(('Comm_vacancy-inputs_1'!$B:$B=$B158)*('Comm_vacancy-inputs_1'!$G:$G&lt;=DATE(2021,7,1))*('Comm_vacancy-inputs_1'!$G:$G&gt;=DATE(2019,10,1)),'Comm_vacancy-inputs_1'!$F:$F)),
"-")</f>
        <v>6.6997857595128857E-2</v>
      </c>
    </row>
    <row r="159" spans="1:3" x14ac:dyDescent="0.35">
      <c r="A159" s="70" t="s">
        <v>544</v>
      </c>
      <c r="B159" s="70" t="s">
        <v>545</v>
      </c>
      <c r="C159" s="133" cm="1">
        <f t="array" ref="C159">IFERROR(MEDIAN(IF(('Comm_vacancy-inputs_1'!$B:$B=$B159)*('Comm_vacancy-inputs_1'!$G:$G&lt;=DATE(2021,7,1))*('Comm_vacancy-inputs_1'!$G:$G&gt;=DATE(2019,10,1)),'Comm_vacancy-inputs_1'!$F:$F)),
"-")</f>
        <v>6.2034966387326113E-2</v>
      </c>
    </row>
    <row r="160" spans="1:3" x14ac:dyDescent="0.35">
      <c r="A160" s="70" t="s">
        <v>546</v>
      </c>
      <c r="B160" s="70" t="s">
        <v>547</v>
      </c>
      <c r="C160" s="133" cm="1">
        <f t="array" ref="C160">IFERROR(MEDIAN(IF(('Comm_vacancy-inputs_1'!$B:$B=$B160)*('Comm_vacancy-inputs_1'!$G:$G&lt;=DATE(2021,7,1))*('Comm_vacancy-inputs_1'!$G:$G&gt;=DATE(2019,10,1)),'Comm_vacancy-inputs_1'!$F:$F)),
"-")</f>
        <v>5.0659443501080578E-2</v>
      </c>
    </row>
    <row r="161" spans="1:3" x14ac:dyDescent="0.35">
      <c r="A161" s="70" t="s">
        <v>548</v>
      </c>
      <c r="B161" s="70" t="s">
        <v>549</v>
      </c>
      <c r="C161" s="133" cm="1">
        <f t="array" ref="C161">IFERROR(MEDIAN(IF(('Comm_vacancy-inputs_1'!$B:$B=$B161)*('Comm_vacancy-inputs_1'!$G:$G&lt;=DATE(2021,7,1))*('Comm_vacancy-inputs_1'!$G:$G&gt;=DATE(2019,10,1)),'Comm_vacancy-inputs_1'!$F:$F)),
"-")</f>
        <v>7.5662516612324954E-2</v>
      </c>
    </row>
    <row r="162" spans="1:3" x14ac:dyDescent="0.35">
      <c r="A162" s="70" t="s">
        <v>550</v>
      </c>
      <c r="B162" s="70" t="s">
        <v>551</v>
      </c>
      <c r="C162" s="133" cm="1">
        <f t="array" ref="C162">IFERROR(MEDIAN(IF(('Comm_vacancy-inputs_1'!$B:$B=$B162)*('Comm_vacancy-inputs_1'!$G:$G&lt;=DATE(2021,7,1))*('Comm_vacancy-inputs_1'!$G:$G&gt;=DATE(2019,10,1)),'Comm_vacancy-inputs_1'!$F:$F)),
"-")</f>
        <v>0.14842453482600615</v>
      </c>
    </row>
    <row r="163" spans="1:3" x14ac:dyDescent="0.35">
      <c r="A163" s="70" t="s">
        <v>552</v>
      </c>
      <c r="B163" s="70" t="s">
        <v>553</v>
      </c>
      <c r="C163" s="133" cm="1">
        <f t="array" ref="C163">IFERROR(MEDIAN(IF(('Comm_vacancy-inputs_1'!$B:$B=$B163)*('Comm_vacancy-inputs_1'!$G:$G&lt;=DATE(2021,7,1))*('Comm_vacancy-inputs_1'!$G:$G&gt;=DATE(2019,10,1)),'Comm_vacancy-inputs_1'!$F:$F)),
"-")</f>
        <v>0.22370928089922854</v>
      </c>
    </row>
    <row r="164" spans="1:3" x14ac:dyDescent="0.35">
      <c r="A164" s="70" t="s">
        <v>554</v>
      </c>
      <c r="B164" s="70" t="s">
        <v>555</v>
      </c>
      <c r="C164" s="133" cm="1">
        <f t="array" ref="C164">IFERROR(MEDIAN(IF(('Comm_vacancy-inputs_1'!$B:$B=$B164)*('Comm_vacancy-inputs_1'!$G:$G&lt;=DATE(2021,7,1))*('Comm_vacancy-inputs_1'!$G:$G&gt;=DATE(2019,10,1)),'Comm_vacancy-inputs_1'!$F:$F)),
"-")</f>
        <v>9.5869353387791456E-2</v>
      </c>
    </row>
    <row r="165" spans="1:3" x14ac:dyDescent="0.35">
      <c r="A165" s="70" t="s">
        <v>556</v>
      </c>
      <c r="B165" s="70" t="s">
        <v>557</v>
      </c>
      <c r="C165" s="133" cm="1">
        <f t="array" ref="C165">IFERROR(MEDIAN(IF(('Comm_vacancy-inputs_1'!$B:$B=$B165)*('Comm_vacancy-inputs_1'!$G:$G&lt;=DATE(2021,7,1))*('Comm_vacancy-inputs_1'!$G:$G&gt;=DATE(2019,10,1)),'Comm_vacancy-inputs_1'!$F:$F)),
"-")</f>
        <v>6.7038838608310114E-2</v>
      </c>
    </row>
    <row r="166" spans="1:3" x14ac:dyDescent="0.35">
      <c r="A166" s="70" t="s">
        <v>558</v>
      </c>
      <c r="B166" s="70" t="s">
        <v>559</v>
      </c>
      <c r="C166" s="133" cm="1">
        <f t="array" ref="C166">IFERROR(MEDIAN(IF(('Comm_vacancy-inputs_1'!$B:$B=$B166)*('Comm_vacancy-inputs_1'!$G:$G&lt;=DATE(2021,7,1))*('Comm_vacancy-inputs_1'!$G:$G&gt;=DATE(2019,10,1)),'Comm_vacancy-inputs_1'!$F:$F)),
"-")</f>
        <v>7.7297778410005791E-2</v>
      </c>
    </row>
    <row r="167" spans="1:3" x14ac:dyDescent="0.35">
      <c r="A167" s="70" t="s">
        <v>560</v>
      </c>
      <c r="B167" s="70" t="s">
        <v>561</v>
      </c>
      <c r="C167" s="133" cm="1">
        <f t="array" ref="C167">IFERROR(MEDIAN(IF(('Comm_vacancy-inputs_1'!$B:$B=$B167)*('Comm_vacancy-inputs_1'!$G:$G&lt;=DATE(2021,7,1))*('Comm_vacancy-inputs_1'!$G:$G&gt;=DATE(2019,10,1)),'Comm_vacancy-inputs_1'!$F:$F)),
"-")</f>
        <v>0.18372110269966163</v>
      </c>
    </row>
    <row r="168" spans="1:3" x14ac:dyDescent="0.35">
      <c r="A168" s="70" t="s">
        <v>562</v>
      </c>
      <c r="B168" s="70" t="s">
        <v>563</v>
      </c>
      <c r="C168" s="133" cm="1">
        <f t="array" ref="C168">IFERROR(MEDIAN(IF(('Comm_vacancy-inputs_1'!$B:$B=$B168)*('Comm_vacancy-inputs_1'!$G:$G&lt;=DATE(2021,7,1))*('Comm_vacancy-inputs_1'!$G:$G&gt;=DATE(2019,10,1)),'Comm_vacancy-inputs_1'!$F:$F)),
"-")</f>
        <v>1.8865872239746784E-2</v>
      </c>
    </row>
    <row r="169" spans="1:3" x14ac:dyDescent="0.35">
      <c r="A169" s="70" t="s">
        <v>564</v>
      </c>
      <c r="B169" s="70" t="s">
        <v>565</v>
      </c>
      <c r="C169" s="133" cm="1">
        <f t="array" ref="C169">IFERROR(MEDIAN(IF(('Comm_vacancy-inputs_1'!$B:$B=$B169)*('Comm_vacancy-inputs_1'!$G:$G&lt;=DATE(2021,7,1))*('Comm_vacancy-inputs_1'!$G:$G&gt;=DATE(2019,10,1)),'Comm_vacancy-inputs_1'!$F:$F)),
"-")</f>
        <v>4.8154504432932954E-2</v>
      </c>
    </row>
    <row r="170" spans="1:3" x14ac:dyDescent="0.35">
      <c r="A170" s="70" t="s">
        <v>566</v>
      </c>
      <c r="B170" s="70" t="s">
        <v>567</v>
      </c>
      <c r="C170" s="133" cm="1">
        <f t="array" ref="C170">IFERROR(MEDIAN(IF(('Comm_vacancy-inputs_1'!$B:$B=$B170)*('Comm_vacancy-inputs_1'!$G:$G&lt;=DATE(2021,7,1))*('Comm_vacancy-inputs_1'!$G:$G&gt;=DATE(2019,10,1)),'Comm_vacancy-inputs_1'!$F:$F)),
"-")</f>
        <v>4.0259923499013112E-2</v>
      </c>
    </row>
    <row r="171" spans="1:3" x14ac:dyDescent="0.35">
      <c r="A171" s="70" t="s">
        <v>568</v>
      </c>
      <c r="B171" s="70" t="s">
        <v>569</v>
      </c>
      <c r="C171" s="133" cm="1">
        <f t="array" ref="C171">IFERROR(MEDIAN(IF(('Comm_vacancy-inputs_1'!$B:$B=$B171)*('Comm_vacancy-inputs_1'!$G:$G&lt;=DATE(2021,7,1))*('Comm_vacancy-inputs_1'!$G:$G&gt;=DATE(2019,10,1)),'Comm_vacancy-inputs_1'!$F:$F)),
"-")</f>
        <v>6.5594128411084224E-2</v>
      </c>
    </row>
    <row r="172" spans="1:3" x14ac:dyDescent="0.35">
      <c r="A172" s="70" t="s">
        <v>570</v>
      </c>
      <c r="B172" s="70" t="s">
        <v>571</v>
      </c>
      <c r="C172" s="133" cm="1">
        <f t="array" ref="C172">IFERROR(MEDIAN(IF(('Comm_vacancy-inputs_1'!$B:$B=$B172)*('Comm_vacancy-inputs_1'!$G:$G&lt;=DATE(2021,7,1))*('Comm_vacancy-inputs_1'!$G:$G&gt;=DATE(2019,10,1)),'Comm_vacancy-inputs_1'!$F:$F)),
"-")</f>
        <v>0.11829840070028064</v>
      </c>
    </row>
    <row r="173" spans="1:3" x14ac:dyDescent="0.35">
      <c r="A173" s="70" t="s">
        <v>572</v>
      </c>
      <c r="B173" s="70" t="s">
        <v>573</v>
      </c>
      <c r="C173" s="133" t="str" cm="1">
        <f t="array" ref="C173">IFERROR(MEDIAN(IF(('Comm_vacancy-inputs_1'!$B:$B=$B173)*('Comm_vacancy-inputs_1'!$G:$G&lt;=DATE(2021,7,1))*('Comm_vacancy-inputs_1'!$G:$G&gt;=DATE(2019,10,1)),'Comm_vacancy-inputs_1'!$F:$F)),
"-")</f>
        <v>-</v>
      </c>
    </row>
    <row r="174" spans="1:3" x14ac:dyDescent="0.35">
      <c r="A174" s="70" t="s">
        <v>574</v>
      </c>
      <c r="B174" s="70" t="s">
        <v>575</v>
      </c>
      <c r="C174" s="133" cm="1">
        <f t="array" ref="C174">IFERROR(MEDIAN(IF(('Comm_vacancy-inputs_1'!$B:$B=$B174)*('Comm_vacancy-inputs_1'!$G:$G&lt;=DATE(2021,7,1))*('Comm_vacancy-inputs_1'!$G:$G&gt;=DATE(2019,10,1)),'Comm_vacancy-inputs_1'!$F:$F)),
"-")</f>
        <v>1.4711563622827661E-2</v>
      </c>
    </row>
    <row r="175" spans="1:3" x14ac:dyDescent="0.35">
      <c r="A175" s="70" t="s">
        <v>576</v>
      </c>
      <c r="B175" s="70" t="s">
        <v>577</v>
      </c>
      <c r="C175" s="133" cm="1">
        <f t="array" ref="C175">IFERROR(MEDIAN(IF(('Comm_vacancy-inputs_1'!$B:$B=$B175)*('Comm_vacancy-inputs_1'!$G:$G&lt;=DATE(2021,7,1))*('Comm_vacancy-inputs_1'!$G:$G&gt;=DATE(2019,10,1)),'Comm_vacancy-inputs_1'!$F:$F)),
"-")</f>
        <v>3.0536423526488676E-2</v>
      </c>
    </row>
    <row r="176" spans="1:3" x14ac:dyDescent="0.35">
      <c r="A176" s="70" t="s">
        <v>578</v>
      </c>
      <c r="B176" s="70" t="s">
        <v>579</v>
      </c>
      <c r="C176" s="133" cm="1">
        <f t="array" ref="C176">IFERROR(MEDIAN(IF(('Comm_vacancy-inputs_1'!$B:$B=$B176)*('Comm_vacancy-inputs_1'!$G:$G&lt;=DATE(2021,7,1))*('Comm_vacancy-inputs_1'!$G:$G&gt;=DATE(2019,10,1)),'Comm_vacancy-inputs_1'!$F:$F)),
"-")</f>
        <v>7.0820727144795981E-2</v>
      </c>
    </row>
    <row r="177" spans="1:3" x14ac:dyDescent="0.35">
      <c r="A177" s="70" t="s">
        <v>580</v>
      </c>
      <c r="B177" s="70" t="s">
        <v>581</v>
      </c>
      <c r="C177" s="133" cm="1">
        <f t="array" ref="C177">IFERROR(MEDIAN(IF(('Comm_vacancy-inputs_1'!$B:$B=$B177)*('Comm_vacancy-inputs_1'!$G:$G&lt;=DATE(2021,7,1))*('Comm_vacancy-inputs_1'!$G:$G&gt;=DATE(2019,10,1)),'Comm_vacancy-inputs_1'!$F:$F)),
"-")</f>
        <v>1.367871375644512E-2</v>
      </c>
    </row>
    <row r="178" spans="1:3" x14ac:dyDescent="0.35">
      <c r="A178" s="70" t="s">
        <v>584</v>
      </c>
      <c r="B178" s="70" t="s">
        <v>585</v>
      </c>
      <c r="C178" s="133" cm="1">
        <f t="array" ref="C178">IFERROR(MEDIAN(IF(('Comm_vacancy-inputs_1'!$B:$B=$B178)*('Comm_vacancy-inputs_1'!$G:$G&lt;=DATE(2021,7,1))*('Comm_vacancy-inputs_1'!$G:$G&gt;=DATE(2019,10,1)),'Comm_vacancy-inputs_1'!$F:$F)),
"-")</f>
        <v>0.10664719935060088</v>
      </c>
    </row>
    <row r="179" spans="1:3" x14ac:dyDescent="0.35">
      <c r="A179" s="70" t="s">
        <v>586</v>
      </c>
      <c r="B179" s="70" t="s">
        <v>587</v>
      </c>
      <c r="C179" s="133" cm="1">
        <f t="array" ref="C179">IFERROR(MEDIAN(IF(('Comm_vacancy-inputs_1'!$B:$B=$B179)*('Comm_vacancy-inputs_1'!$G:$G&lt;=DATE(2021,7,1))*('Comm_vacancy-inputs_1'!$G:$G&gt;=DATE(2019,10,1)),'Comm_vacancy-inputs_1'!$F:$F)),
"-")</f>
        <v>0.1130844508880029</v>
      </c>
    </row>
    <row r="180" spans="1:3" x14ac:dyDescent="0.35">
      <c r="A180" s="70" t="s">
        <v>588</v>
      </c>
      <c r="B180" s="70" t="s">
        <v>589</v>
      </c>
      <c r="C180" s="133" cm="1">
        <f t="array" ref="C180">IFERROR(MEDIAN(IF(('Comm_vacancy-inputs_1'!$B:$B=$B180)*('Comm_vacancy-inputs_1'!$G:$G&lt;=DATE(2021,7,1))*('Comm_vacancy-inputs_1'!$G:$G&gt;=DATE(2019,10,1)),'Comm_vacancy-inputs_1'!$F:$F)),
"-")</f>
        <v>3.9212214234441954E-2</v>
      </c>
    </row>
    <row r="181" spans="1:3" x14ac:dyDescent="0.35">
      <c r="A181" s="70" t="s">
        <v>594</v>
      </c>
      <c r="B181" s="70" t="s">
        <v>595</v>
      </c>
      <c r="C181" s="133" cm="1">
        <f t="array" ref="C181">IFERROR(MEDIAN(IF(('Comm_vacancy-inputs_1'!$B:$B=$B181)*('Comm_vacancy-inputs_1'!$G:$G&lt;=DATE(2021,7,1))*('Comm_vacancy-inputs_1'!$G:$G&gt;=DATE(2019,10,1)),'Comm_vacancy-inputs_1'!$F:$F)),
"-")</f>
        <v>6.2117849545606035E-2</v>
      </c>
    </row>
    <row r="182" spans="1:3" x14ac:dyDescent="0.35">
      <c r="A182" s="70" t="s">
        <v>596</v>
      </c>
      <c r="B182" s="70" t="s">
        <v>597</v>
      </c>
      <c r="C182" s="133" cm="1">
        <f t="array" ref="C182">IFERROR(MEDIAN(IF(('Comm_vacancy-inputs_1'!$B:$B=$B182)*('Comm_vacancy-inputs_1'!$G:$G&lt;=DATE(2021,7,1))*('Comm_vacancy-inputs_1'!$G:$G&gt;=DATE(2019,10,1)),'Comm_vacancy-inputs_1'!$F:$F)),
"-")</f>
        <v>2.0908561291541578E-2</v>
      </c>
    </row>
    <row r="183" spans="1:3" x14ac:dyDescent="0.35">
      <c r="A183" s="70" t="s">
        <v>598</v>
      </c>
      <c r="B183" s="70" t="s">
        <v>599</v>
      </c>
      <c r="C183" s="133" t="str" cm="1">
        <f t="array" ref="C183">IFERROR(MEDIAN(IF(('Comm_vacancy-inputs_1'!$B:$B=$B183)*('Comm_vacancy-inputs_1'!$G:$G&lt;=DATE(2021,7,1))*('Comm_vacancy-inputs_1'!$G:$G&gt;=DATE(2019,10,1)),'Comm_vacancy-inputs_1'!$F:$F)),
"-")</f>
        <v>-</v>
      </c>
    </row>
    <row r="184" spans="1:3" x14ac:dyDescent="0.35">
      <c r="A184" s="70" t="s">
        <v>600</v>
      </c>
      <c r="B184" s="70" t="s">
        <v>601</v>
      </c>
      <c r="C184" s="133" cm="1">
        <f t="array" ref="C184">IFERROR(MEDIAN(IF(('Comm_vacancy-inputs_1'!$B:$B=$B184)*('Comm_vacancy-inputs_1'!$G:$G&lt;=DATE(2021,7,1))*('Comm_vacancy-inputs_1'!$G:$G&gt;=DATE(2019,10,1)),'Comm_vacancy-inputs_1'!$F:$F)),
"-")</f>
        <v>9.5746242236452728E-2</v>
      </c>
    </row>
    <row r="185" spans="1:3" x14ac:dyDescent="0.35">
      <c r="A185" s="70" t="s">
        <v>602</v>
      </c>
      <c r="B185" s="70" t="s">
        <v>603</v>
      </c>
      <c r="C185" s="133" cm="1">
        <f t="array" ref="C185">IFERROR(MEDIAN(IF(('Comm_vacancy-inputs_1'!$B:$B=$B185)*('Comm_vacancy-inputs_1'!$G:$G&lt;=DATE(2021,7,1))*('Comm_vacancy-inputs_1'!$G:$G&gt;=DATE(2019,10,1)),'Comm_vacancy-inputs_1'!$F:$F)),
"-")</f>
        <v>3.8936286815246093E-2</v>
      </c>
    </row>
    <row r="186" spans="1:3" x14ac:dyDescent="0.35">
      <c r="A186" s="70" t="s">
        <v>604</v>
      </c>
      <c r="B186" s="70" t="s">
        <v>605</v>
      </c>
      <c r="C186" s="133" t="str" cm="1">
        <f t="array" ref="C186">IFERROR(MEDIAN(IF(('Comm_vacancy-inputs_1'!$B:$B=$B186)*('Comm_vacancy-inputs_1'!$G:$G&lt;=DATE(2021,7,1))*('Comm_vacancy-inputs_1'!$G:$G&gt;=DATE(2019,10,1)),'Comm_vacancy-inputs_1'!$F:$F)),
"-")</f>
        <v>-</v>
      </c>
    </row>
    <row r="187" spans="1:3" x14ac:dyDescent="0.35">
      <c r="A187" s="70" t="s">
        <v>606</v>
      </c>
      <c r="B187" s="70" t="s">
        <v>607</v>
      </c>
      <c r="C187" s="133" cm="1">
        <f t="array" ref="C187">IFERROR(MEDIAN(IF(('Comm_vacancy-inputs_1'!$B:$B=$B187)*('Comm_vacancy-inputs_1'!$G:$G&lt;=DATE(2021,7,1))*('Comm_vacancy-inputs_1'!$G:$G&gt;=DATE(2019,10,1)),'Comm_vacancy-inputs_1'!$F:$F)),
"-")</f>
        <v>0.13856206230617818</v>
      </c>
    </row>
    <row r="188" spans="1:3" x14ac:dyDescent="0.35">
      <c r="A188" s="70" t="s">
        <v>610</v>
      </c>
      <c r="B188" s="70" t="s">
        <v>611</v>
      </c>
      <c r="C188" s="133" cm="1">
        <f t="array" ref="C188">IFERROR(MEDIAN(IF(('Comm_vacancy-inputs_1'!$B:$B=$B188)*('Comm_vacancy-inputs_1'!$G:$G&lt;=DATE(2021,7,1))*('Comm_vacancy-inputs_1'!$G:$G&gt;=DATE(2019,10,1)),'Comm_vacancy-inputs_1'!$F:$F)),
"-")</f>
        <v>4.0451182125981061E-2</v>
      </c>
    </row>
    <row r="189" spans="1:3" x14ac:dyDescent="0.35">
      <c r="A189" s="70" t="s">
        <v>612</v>
      </c>
      <c r="B189" s="70" t="s">
        <v>613</v>
      </c>
      <c r="C189" s="133" cm="1">
        <f t="array" ref="C189">IFERROR(MEDIAN(IF(('Comm_vacancy-inputs_1'!$B:$B=$B189)*('Comm_vacancy-inputs_1'!$G:$G&lt;=DATE(2021,7,1))*('Comm_vacancy-inputs_1'!$G:$G&gt;=DATE(2019,10,1)),'Comm_vacancy-inputs_1'!$F:$F)),
"-")</f>
        <v>6.7789904546684002E-2</v>
      </c>
    </row>
    <row r="190" spans="1:3" x14ac:dyDescent="0.35">
      <c r="A190" s="70" t="s">
        <v>614</v>
      </c>
      <c r="B190" s="70" t="s">
        <v>615</v>
      </c>
      <c r="C190" s="133" cm="1">
        <f t="array" ref="C190">IFERROR(MEDIAN(IF(('Comm_vacancy-inputs_1'!$B:$B=$B190)*('Comm_vacancy-inputs_1'!$G:$G&lt;=DATE(2021,7,1))*('Comm_vacancy-inputs_1'!$G:$G&gt;=DATE(2019,10,1)),'Comm_vacancy-inputs_1'!$F:$F)),
"-")</f>
        <v>0.18263370648615157</v>
      </c>
    </row>
    <row r="191" spans="1:3" x14ac:dyDescent="0.35">
      <c r="A191" s="70" t="s">
        <v>616</v>
      </c>
      <c r="B191" s="70" t="s">
        <v>617</v>
      </c>
      <c r="C191" s="133" cm="1">
        <f t="array" ref="C191">IFERROR(MEDIAN(IF(('Comm_vacancy-inputs_1'!$B:$B=$B191)*('Comm_vacancy-inputs_1'!$G:$G&lt;=DATE(2021,7,1))*('Comm_vacancy-inputs_1'!$G:$G&gt;=DATE(2019,10,1)),'Comm_vacancy-inputs_1'!$F:$F)),
"-")</f>
        <v>8.6138938012999655E-2</v>
      </c>
    </row>
    <row r="192" spans="1:3" x14ac:dyDescent="0.35">
      <c r="A192" s="70" t="s">
        <v>618</v>
      </c>
      <c r="B192" s="70" t="s">
        <v>619</v>
      </c>
      <c r="C192" s="133" cm="1">
        <f t="array" ref="C192">IFERROR(MEDIAN(IF(('Comm_vacancy-inputs_1'!$B:$B=$B192)*('Comm_vacancy-inputs_1'!$G:$G&lt;=DATE(2021,7,1))*('Comm_vacancy-inputs_1'!$G:$G&gt;=DATE(2019,10,1)),'Comm_vacancy-inputs_1'!$F:$F)),
"-")</f>
        <v>8.6621540596949806E-2</v>
      </c>
    </row>
    <row r="193" spans="1:3" x14ac:dyDescent="0.35">
      <c r="A193" s="70" t="s">
        <v>622</v>
      </c>
      <c r="B193" s="70" t="s">
        <v>623</v>
      </c>
      <c r="C193" s="133" cm="1">
        <f t="array" ref="C193">IFERROR(MEDIAN(IF(('Comm_vacancy-inputs_1'!$B:$B=$B193)*('Comm_vacancy-inputs_1'!$G:$G&lt;=DATE(2021,7,1))*('Comm_vacancy-inputs_1'!$G:$G&gt;=DATE(2019,10,1)),'Comm_vacancy-inputs_1'!$F:$F)),
"-")</f>
        <v>0.15998329969351482</v>
      </c>
    </row>
    <row r="194" spans="1:3" x14ac:dyDescent="0.35">
      <c r="A194" s="70" t="s">
        <v>624</v>
      </c>
      <c r="B194" s="70" t="s">
        <v>625</v>
      </c>
      <c r="C194" s="133" cm="1">
        <f t="array" ref="C194">IFERROR(MEDIAN(IF(('Comm_vacancy-inputs_1'!$B:$B=$B194)*('Comm_vacancy-inputs_1'!$G:$G&lt;=DATE(2021,7,1))*('Comm_vacancy-inputs_1'!$G:$G&gt;=DATE(2019,10,1)),'Comm_vacancy-inputs_1'!$F:$F)),
"-")</f>
        <v>3.5213306279826377E-2</v>
      </c>
    </row>
    <row r="195" spans="1:3" x14ac:dyDescent="0.35">
      <c r="A195" s="70" t="s">
        <v>626</v>
      </c>
      <c r="B195" s="70" t="s">
        <v>627</v>
      </c>
      <c r="C195" s="133" t="str" cm="1">
        <f t="array" ref="C195">IFERROR(MEDIAN(IF(('Comm_vacancy-inputs_1'!$B:$B=$B195)*('Comm_vacancy-inputs_1'!$G:$G&lt;=DATE(2021,7,1))*('Comm_vacancy-inputs_1'!$G:$G&gt;=DATE(2019,10,1)),'Comm_vacancy-inputs_1'!$F:$F)),
"-")</f>
        <v>-</v>
      </c>
    </row>
    <row r="196" spans="1:3" x14ac:dyDescent="0.35">
      <c r="A196" s="70" t="s">
        <v>628</v>
      </c>
      <c r="B196" s="70" t="s">
        <v>629</v>
      </c>
      <c r="C196" s="133" cm="1">
        <f t="array" ref="C196">IFERROR(MEDIAN(IF(('Comm_vacancy-inputs_1'!$B:$B=$B196)*('Comm_vacancy-inputs_1'!$G:$G&lt;=DATE(2021,7,1))*('Comm_vacancy-inputs_1'!$G:$G&gt;=DATE(2019,10,1)),'Comm_vacancy-inputs_1'!$F:$F)),
"-")</f>
        <v>6.4375377370782041E-2</v>
      </c>
    </row>
    <row r="197" spans="1:3" x14ac:dyDescent="0.35">
      <c r="A197" s="70" t="s">
        <v>630</v>
      </c>
      <c r="B197" s="70" t="s">
        <v>631</v>
      </c>
      <c r="C197" s="133" cm="1">
        <f t="array" ref="C197">IFERROR(MEDIAN(IF(('Comm_vacancy-inputs_1'!$B:$B=$B197)*('Comm_vacancy-inputs_1'!$G:$G&lt;=DATE(2021,7,1))*('Comm_vacancy-inputs_1'!$G:$G&gt;=DATE(2019,10,1)),'Comm_vacancy-inputs_1'!$F:$F)),
"-")</f>
        <v>4.731869511815065E-2</v>
      </c>
    </row>
    <row r="198" spans="1:3" x14ac:dyDescent="0.35">
      <c r="A198" s="70" t="s">
        <v>632</v>
      </c>
      <c r="B198" s="70" t="s">
        <v>633</v>
      </c>
      <c r="C198" s="133" cm="1">
        <f t="array" ref="C198">IFERROR(MEDIAN(IF(('Comm_vacancy-inputs_1'!$B:$B=$B198)*('Comm_vacancy-inputs_1'!$G:$G&lt;=DATE(2021,7,1))*('Comm_vacancy-inputs_1'!$G:$G&gt;=DATE(2019,10,1)),'Comm_vacancy-inputs_1'!$F:$F)),
"-")</f>
        <v>0.12591010481635481</v>
      </c>
    </row>
    <row r="199" spans="1:3" x14ac:dyDescent="0.35">
      <c r="A199" s="70" t="s">
        <v>634</v>
      </c>
      <c r="B199" s="70" t="s">
        <v>635</v>
      </c>
      <c r="C199" s="133" cm="1">
        <f t="array" ref="C199">IFERROR(MEDIAN(IF(('Comm_vacancy-inputs_1'!$B:$B=$B199)*('Comm_vacancy-inputs_1'!$G:$G&lt;=DATE(2021,7,1))*('Comm_vacancy-inputs_1'!$G:$G&gt;=DATE(2019,10,1)),'Comm_vacancy-inputs_1'!$F:$F)),
"-")</f>
        <v>7.7913166135719622E-2</v>
      </c>
    </row>
    <row r="200" spans="1:3" x14ac:dyDescent="0.35">
      <c r="A200" s="70" t="s">
        <v>636</v>
      </c>
      <c r="B200" s="70" t="s">
        <v>637</v>
      </c>
      <c r="C200" s="133" cm="1">
        <f t="array" ref="C200">IFERROR(MEDIAN(IF(('Comm_vacancy-inputs_1'!$B:$B=$B200)*('Comm_vacancy-inputs_1'!$G:$G&lt;=DATE(2021,7,1))*('Comm_vacancy-inputs_1'!$G:$G&gt;=DATE(2019,10,1)),'Comm_vacancy-inputs_1'!$F:$F)),
"-")</f>
        <v>2.7803184442131163E-2</v>
      </c>
    </row>
    <row r="201" spans="1:3" x14ac:dyDescent="0.35">
      <c r="A201" s="70" t="s">
        <v>638</v>
      </c>
      <c r="B201" s="70" t="s">
        <v>639</v>
      </c>
      <c r="C201" s="133" cm="1">
        <f t="array" ref="C201">IFERROR(MEDIAN(IF(('Comm_vacancy-inputs_1'!$B:$B=$B201)*('Comm_vacancy-inputs_1'!$G:$G&lt;=DATE(2021,7,1))*('Comm_vacancy-inputs_1'!$G:$G&gt;=DATE(2019,10,1)),'Comm_vacancy-inputs_1'!$F:$F)),
"-")</f>
        <v>5.1108448729022135E-2</v>
      </c>
    </row>
    <row r="202" spans="1:3" x14ac:dyDescent="0.35">
      <c r="A202" s="70" t="s">
        <v>640</v>
      </c>
      <c r="B202" s="70" t="s">
        <v>641</v>
      </c>
      <c r="C202" s="133" cm="1">
        <f t="array" ref="C202">IFERROR(MEDIAN(IF(('Comm_vacancy-inputs_1'!$B:$B=$B202)*('Comm_vacancy-inputs_1'!$G:$G&lt;=DATE(2021,7,1))*('Comm_vacancy-inputs_1'!$G:$G&gt;=DATE(2019,10,1)),'Comm_vacancy-inputs_1'!$F:$F)),
"-")</f>
        <v>7.4632386261463152E-2</v>
      </c>
    </row>
    <row r="203" spans="1:3" x14ac:dyDescent="0.35">
      <c r="A203" s="70" t="s">
        <v>642</v>
      </c>
      <c r="B203" s="70" t="s">
        <v>643</v>
      </c>
      <c r="C203" s="133" cm="1">
        <f t="array" ref="C203">IFERROR(MEDIAN(IF(('Comm_vacancy-inputs_1'!$B:$B=$B203)*('Comm_vacancy-inputs_1'!$G:$G&lt;=DATE(2021,7,1))*('Comm_vacancy-inputs_1'!$G:$G&gt;=DATE(2019,10,1)),'Comm_vacancy-inputs_1'!$F:$F)),
"-")</f>
        <v>9.2521136750526201E-2</v>
      </c>
    </row>
    <row r="204" spans="1:3" x14ac:dyDescent="0.35">
      <c r="A204" s="70" t="s">
        <v>644</v>
      </c>
      <c r="B204" s="70" t="s">
        <v>645</v>
      </c>
      <c r="C204" s="133" cm="1">
        <f t="array" ref="C204">IFERROR(MEDIAN(IF(('Comm_vacancy-inputs_1'!$B:$B=$B204)*('Comm_vacancy-inputs_1'!$G:$G&lt;=DATE(2021,7,1))*('Comm_vacancy-inputs_1'!$G:$G&gt;=DATE(2019,10,1)),'Comm_vacancy-inputs_1'!$F:$F)),
"-")</f>
        <v>7.7403188704009029E-2</v>
      </c>
    </row>
    <row r="205" spans="1:3" x14ac:dyDescent="0.35">
      <c r="A205" s="70" t="s">
        <v>646</v>
      </c>
      <c r="B205" s="70" t="s">
        <v>647</v>
      </c>
      <c r="C205" s="133" cm="1">
        <f t="array" ref="C205">IFERROR(MEDIAN(IF(('Comm_vacancy-inputs_1'!$B:$B=$B205)*('Comm_vacancy-inputs_1'!$G:$G&lt;=DATE(2021,7,1))*('Comm_vacancy-inputs_1'!$G:$G&gt;=DATE(2019,10,1)),'Comm_vacancy-inputs_1'!$F:$F)),
"-")</f>
        <v>0.1553634006291538</v>
      </c>
    </row>
    <row r="206" spans="1:3" x14ac:dyDescent="0.35">
      <c r="A206" s="70" t="s">
        <v>650</v>
      </c>
      <c r="B206" s="70" t="s">
        <v>651</v>
      </c>
      <c r="C206" s="133" t="str" cm="1">
        <f t="array" ref="C206">IFERROR(MEDIAN(IF(('Comm_vacancy-inputs_1'!$B:$B=$B206)*('Comm_vacancy-inputs_1'!$G:$G&lt;=DATE(2021,7,1))*('Comm_vacancy-inputs_1'!$G:$G&gt;=DATE(2019,10,1)),'Comm_vacancy-inputs_1'!$F:$F)),
"-")</f>
        <v>-</v>
      </c>
    </row>
    <row r="207" spans="1:3" x14ac:dyDescent="0.35">
      <c r="A207" s="70" t="s">
        <v>652</v>
      </c>
      <c r="B207" s="70" t="s">
        <v>653</v>
      </c>
      <c r="C207" s="133" cm="1">
        <f t="array" ref="C207">IFERROR(MEDIAN(IF(('Comm_vacancy-inputs_1'!$B:$B=$B207)*('Comm_vacancy-inputs_1'!$G:$G&lt;=DATE(2021,7,1))*('Comm_vacancy-inputs_1'!$G:$G&gt;=DATE(2019,10,1)),'Comm_vacancy-inputs_1'!$F:$F)),
"-")</f>
        <v>2.1189939615822363E-2</v>
      </c>
    </row>
    <row r="208" spans="1:3" x14ac:dyDescent="0.35">
      <c r="A208" s="70" t="s">
        <v>654</v>
      </c>
      <c r="B208" s="70" t="s">
        <v>655</v>
      </c>
      <c r="C208" s="133" cm="1">
        <f t="array" ref="C208">IFERROR(MEDIAN(IF(('Comm_vacancy-inputs_1'!$B:$B=$B208)*('Comm_vacancy-inputs_1'!$G:$G&lt;=DATE(2021,7,1))*('Comm_vacancy-inputs_1'!$G:$G&gt;=DATE(2019,10,1)),'Comm_vacancy-inputs_1'!$F:$F)),
"-")</f>
        <v>0.11891846142248166</v>
      </c>
    </row>
    <row r="209" spans="1:3" x14ac:dyDescent="0.35">
      <c r="A209" s="70" t="s">
        <v>658</v>
      </c>
      <c r="B209" s="70" t="s">
        <v>659</v>
      </c>
      <c r="C209" s="133" cm="1">
        <f t="array" ref="C209">IFERROR(MEDIAN(IF(('Comm_vacancy-inputs_1'!$B:$B=$B209)*('Comm_vacancy-inputs_1'!$G:$G&lt;=DATE(2021,7,1))*('Comm_vacancy-inputs_1'!$G:$G&gt;=DATE(2019,10,1)),'Comm_vacancy-inputs_1'!$F:$F)),
"-")</f>
        <v>8.5018463429026817E-2</v>
      </c>
    </row>
    <row r="210" spans="1:3" x14ac:dyDescent="0.35">
      <c r="A210" s="70" t="s">
        <v>660</v>
      </c>
      <c r="B210" s="70" t="s">
        <v>661</v>
      </c>
      <c r="C210" s="133" cm="1">
        <f t="array" ref="C210">IFERROR(MEDIAN(IF(('Comm_vacancy-inputs_1'!$B:$B=$B210)*('Comm_vacancy-inputs_1'!$G:$G&lt;=DATE(2021,7,1))*('Comm_vacancy-inputs_1'!$G:$G&gt;=DATE(2019,10,1)),'Comm_vacancy-inputs_1'!$F:$F)),
"-")</f>
        <v>0.103377011095136</v>
      </c>
    </row>
    <row r="211" spans="1:3" x14ac:dyDescent="0.35">
      <c r="A211" s="70" t="s">
        <v>662</v>
      </c>
      <c r="B211" s="70" t="s">
        <v>663</v>
      </c>
      <c r="C211" s="133" cm="1">
        <f t="array" ref="C211">IFERROR(MEDIAN(IF(('Comm_vacancy-inputs_1'!$B:$B=$B211)*('Comm_vacancy-inputs_1'!$G:$G&lt;=DATE(2021,7,1))*('Comm_vacancy-inputs_1'!$G:$G&gt;=DATE(2019,10,1)),'Comm_vacancy-inputs_1'!$F:$F)),
"-")</f>
        <v>7.3870624664143403E-2</v>
      </c>
    </row>
    <row r="212" spans="1:3" x14ac:dyDescent="0.35">
      <c r="A212" s="70" t="s">
        <v>664</v>
      </c>
      <c r="B212" s="70" t="s">
        <v>665</v>
      </c>
      <c r="C212" s="133" cm="1">
        <f t="array" ref="C212">IFERROR(MEDIAN(IF(('Comm_vacancy-inputs_1'!$B:$B=$B212)*('Comm_vacancy-inputs_1'!$G:$G&lt;=DATE(2021,7,1))*('Comm_vacancy-inputs_1'!$G:$G&gt;=DATE(2019,10,1)),'Comm_vacancy-inputs_1'!$F:$F)),
"-")</f>
        <v>3.5724680531045647E-2</v>
      </c>
    </row>
    <row r="213" spans="1:3" x14ac:dyDescent="0.35">
      <c r="A213" s="70" t="s">
        <v>666</v>
      </c>
      <c r="B213" s="70" t="s">
        <v>667</v>
      </c>
      <c r="C213" s="133" cm="1">
        <f t="array" ref="C213">IFERROR(MEDIAN(IF(('Comm_vacancy-inputs_1'!$B:$B=$B213)*('Comm_vacancy-inputs_1'!$G:$G&lt;=DATE(2021,7,1))*('Comm_vacancy-inputs_1'!$G:$G&gt;=DATE(2019,10,1)),'Comm_vacancy-inputs_1'!$F:$F)),
"-")</f>
        <v>0.13154840295703174</v>
      </c>
    </row>
    <row r="214" spans="1:3" x14ac:dyDescent="0.35">
      <c r="A214" s="70" t="s">
        <v>668</v>
      </c>
      <c r="B214" s="70" t="s">
        <v>669</v>
      </c>
      <c r="C214" s="133" cm="1">
        <f t="array" ref="C214">IFERROR(MEDIAN(IF(('Comm_vacancy-inputs_1'!$B:$B=$B214)*('Comm_vacancy-inputs_1'!$G:$G&lt;=DATE(2021,7,1))*('Comm_vacancy-inputs_1'!$G:$G&gt;=DATE(2019,10,1)),'Comm_vacancy-inputs_1'!$F:$F)),
"-")</f>
        <v>0.16012108672934533</v>
      </c>
    </row>
    <row r="215" spans="1:3" x14ac:dyDescent="0.35">
      <c r="A215" s="70" t="s">
        <v>670</v>
      </c>
      <c r="B215" s="70" t="s">
        <v>671</v>
      </c>
      <c r="C215" s="133" cm="1">
        <f t="array" ref="C215">IFERROR(MEDIAN(IF(('Comm_vacancy-inputs_1'!$B:$B=$B215)*('Comm_vacancy-inputs_1'!$G:$G&lt;=DATE(2021,7,1))*('Comm_vacancy-inputs_1'!$G:$G&gt;=DATE(2019,10,1)),'Comm_vacancy-inputs_1'!$F:$F)),
"-")</f>
        <v>1.0709876432310849E-2</v>
      </c>
    </row>
    <row r="216" spans="1:3" x14ac:dyDescent="0.35">
      <c r="A216" s="70" t="s">
        <v>672</v>
      </c>
      <c r="B216" s="70" t="s">
        <v>673</v>
      </c>
      <c r="C216" s="133" cm="1">
        <f t="array" ref="C216">IFERROR(MEDIAN(IF(('Comm_vacancy-inputs_1'!$B:$B=$B216)*('Comm_vacancy-inputs_1'!$G:$G&lt;=DATE(2021,7,1))*('Comm_vacancy-inputs_1'!$G:$G&gt;=DATE(2019,10,1)),'Comm_vacancy-inputs_1'!$F:$F)),
"-")</f>
        <v>4.2972035863031124E-2</v>
      </c>
    </row>
    <row r="217" spans="1:3" x14ac:dyDescent="0.35">
      <c r="A217" s="70" t="s">
        <v>674</v>
      </c>
      <c r="B217" s="70" t="s">
        <v>675</v>
      </c>
      <c r="C217" s="133" cm="1">
        <f t="array" ref="C217">IFERROR(MEDIAN(IF(('Comm_vacancy-inputs_1'!$B:$B=$B217)*('Comm_vacancy-inputs_1'!$G:$G&lt;=DATE(2021,7,1))*('Comm_vacancy-inputs_1'!$G:$G&gt;=DATE(2019,10,1)),'Comm_vacancy-inputs_1'!$F:$F)),
"-")</f>
        <v>0.12045844378605956</v>
      </c>
    </row>
    <row r="218" spans="1:3" x14ac:dyDescent="0.35">
      <c r="A218" s="70" t="s">
        <v>676</v>
      </c>
      <c r="B218" s="70" t="s">
        <v>677</v>
      </c>
      <c r="C218" s="133" cm="1">
        <f t="array" ref="C218">IFERROR(MEDIAN(IF(('Comm_vacancy-inputs_1'!$B:$B=$B218)*('Comm_vacancy-inputs_1'!$G:$G&lt;=DATE(2021,7,1))*('Comm_vacancy-inputs_1'!$G:$G&gt;=DATE(2019,10,1)),'Comm_vacancy-inputs_1'!$F:$F)),
"-")</f>
        <v>9.1986439542944248E-2</v>
      </c>
    </row>
    <row r="219" spans="1:3" x14ac:dyDescent="0.35">
      <c r="A219" s="70" t="s">
        <v>680</v>
      </c>
      <c r="B219" s="70" t="s">
        <v>681</v>
      </c>
      <c r="C219" s="133" cm="1">
        <f t="array" ref="C219">IFERROR(MEDIAN(IF(('Comm_vacancy-inputs_1'!$B:$B=$B219)*('Comm_vacancy-inputs_1'!$G:$G&lt;=DATE(2021,7,1))*('Comm_vacancy-inputs_1'!$G:$G&gt;=DATE(2019,10,1)),'Comm_vacancy-inputs_1'!$F:$F)),
"-")</f>
        <v>6.8751797365668964E-3</v>
      </c>
    </row>
    <row r="220" spans="1:3" x14ac:dyDescent="0.35">
      <c r="A220" s="70" t="s">
        <v>682</v>
      </c>
      <c r="B220" s="70" t="s">
        <v>683</v>
      </c>
      <c r="C220" s="133" cm="1">
        <f t="array" ref="C220">IFERROR(MEDIAN(IF(('Comm_vacancy-inputs_1'!$B:$B=$B220)*('Comm_vacancy-inputs_1'!$G:$G&lt;=DATE(2021,7,1))*('Comm_vacancy-inputs_1'!$G:$G&gt;=DATE(2019,10,1)),'Comm_vacancy-inputs_1'!$F:$F)),
"-")</f>
        <v>2.2508191016213965E-2</v>
      </c>
    </row>
    <row r="221" spans="1:3" x14ac:dyDescent="0.35">
      <c r="A221" s="70" t="s">
        <v>684</v>
      </c>
      <c r="B221" s="70" t="s">
        <v>685</v>
      </c>
      <c r="C221" s="133" cm="1">
        <f t="array" ref="C221">IFERROR(MEDIAN(IF(('Comm_vacancy-inputs_1'!$B:$B=$B221)*('Comm_vacancy-inputs_1'!$G:$G&lt;=DATE(2021,7,1))*('Comm_vacancy-inputs_1'!$G:$G&gt;=DATE(2019,10,1)),'Comm_vacancy-inputs_1'!$F:$F)),
"-")</f>
        <v>9.2572789715058362E-2</v>
      </c>
    </row>
    <row r="222" spans="1:3" x14ac:dyDescent="0.35">
      <c r="A222" s="70" t="s">
        <v>686</v>
      </c>
      <c r="B222" s="70" t="s">
        <v>687</v>
      </c>
      <c r="C222" s="133" cm="1">
        <f t="array" ref="C222">IFERROR(MEDIAN(IF(('Comm_vacancy-inputs_1'!$B:$B=$B222)*('Comm_vacancy-inputs_1'!$G:$G&lt;=DATE(2021,7,1))*('Comm_vacancy-inputs_1'!$G:$G&gt;=DATE(2019,10,1)),'Comm_vacancy-inputs_1'!$F:$F)),
"-")</f>
        <v>1.3324935401385726E-2</v>
      </c>
    </row>
    <row r="223" spans="1:3" x14ac:dyDescent="0.35">
      <c r="A223" s="70" t="s">
        <v>688</v>
      </c>
      <c r="B223" s="70" t="s">
        <v>689</v>
      </c>
      <c r="C223" s="133" cm="1">
        <f t="array" ref="C223">IFERROR(MEDIAN(IF(('Comm_vacancy-inputs_1'!$B:$B=$B223)*('Comm_vacancy-inputs_1'!$G:$G&lt;=DATE(2021,7,1))*('Comm_vacancy-inputs_1'!$G:$G&gt;=DATE(2019,10,1)),'Comm_vacancy-inputs_1'!$F:$F)),
"-")</f>
        <v>0.10588138491984858</v>
      </c>
    </row>
    <row r="224" spans="1:3" x14ac:dyDescent="0.35">
      <c r="A224" s="70" t="s">
        <v>690</v>
      </c>
      <c r="B224" s="70" t="s">
        <v>691</v>
      </c>
      <c r="C224" s="133" cm="1">
        <f t="array" ref="C224">IFERROR(MEDIAN(IF(('Comm_vacancy-inputs_1'!$B:$B=$B224)*('Comm_vacancy-inputs_1'!$G:$G&lt;=DATE(2021,7,1))*('Comm_vacancy-inputs_1'!$G:$G&gt;=DATE(2019,10,1)),'Comm_vacancy-inputs_1'!$F:$F)),
"-")</f>
        <v>4.9345855798403775E-2</v>
      </c>
    </row>
    <row r="225" spans="1:3" x14ac:dyDescent="0.35">
      <c r="A225" s="70" t="s">
        <v>692</v>
      </c>
      <c r="B225" s="70" t="s">
        <v>693</v>
      </c>
      <c r="C225" s="133" cm="1">
        <f t="array" ref="C225">IFERROR(MEDIAN(IF(('Comm_vacancy-inputs_1'!$B:$B=$B225)*('Comm_vacancy-inputs_1'!$G:$G&lt;=DATE(2021,7,1))*('Comm_vacancy-inputs_1'!$G:$G&gt;=DATE(2019,10,1)),'Comm_vacancy-inputs_1'!$F:$F)),
"-")</f>
        <v>0.10851496269168891</v>
      </c>
    </row>
    <row r="226" spans="1:3" x14ac:dyDescent="0.35">
      <c r="A226" s="70" t="s">
        <v>694</v>
      </c>
      <c r="B226" s="70" t="s">
        <v>695</v>
      </c>
      <c r="C226" s="133" cm="1">
        <f t="array" ref="C226">IFERROR(MEDIAN(IF(('Comm_vacancy-inputs_1'!$B:$B=$B226)*('Comm_vacancy-inputs_1'!$G:$G&lt;=DATE(2021,7,1))*('Comm_vacancy-inputs_1'!$G:$G&gt;=DATE(2019,10,1)),'Comm_vacancy-inputs_1'!$F:$F)),
"-")</f>
        <v>0.12751571303225301</v>
      </c>
    </row>
    <row r="227" spans="1:3" x14ac:dyDescent="0.35">
      <c r="A227" s="70" t="s">
        <v>696</v>
      </c>
      <c r="B227" s="70" t="s">
        <v>697</v>
      </c>
      <c r="C227" s="133" cm="1">
        <f t="array" ref="C227">IFERROR(MEDIAN(IF(('Comm_vacancy-inputs_1'!$B:$B=$B227)*('Comm_vacancy-inputs_1'!$G:$G&lt;=DATE(2021,7,1))*('Comm_vacancy-inputs_1'!$G:$G&gt;=DATE(2019,10,1)),'Comm_vacancy-inputs_1'!$F:$F)),
"-")</f>
        <v>8.4165310080364958E-2</v>
      </c>
    </row>
    <row r="228" spans="1:3" x14ac:dyDescent="0.35">
      <c r="A228" s="70" t="s">
        <v>698</v>
      </c>
      <c r="B228" s="70" t="s">
        <v>699</v>
      </c>
      <c r="C228" s="133" cm="1">
        <f t="array" ref="C228">IFERROR(MEDIAN(IF(('Comm_vacancy-inputs_1'!$B:$B=$B228)*('Comm_vacancy-inputs_1'!$G:$G&lt;=DATE(2021,7,1))*('Comm_vacancy-inputs_1'!$G:$G&gt;=DATE(2019,10,1)),'Comm_vacancy-inputs_1'!$F:$F)),
"-")</f>
        <v>6.8200081192561685E-2</v>
      </c>
    </row>
    <row r="229" spans="1:3" x14ac:dyDescent="0.35">
      <c r="A229" s="70" t="s">
        <v>700</v>
      </c>
      <c r="B229" s="70" t="s">
        <v>701</v>
      </c>
      <c r="C229" s="133" cm="1">
        <f t="array" ref="C229">IFERROR(MEDIAN(IF(('Comm_vacancy-inputs_1'!$B:$B=$B229)*('Comm_vacancy-inputs_1'!$G:$G&lt;=DATE(2021,7,1))*('Comm_vacancy-inputs_1'!$G:$G&gt;=DATE(2019,10,1)),'Comm_vacancy-inputs_1'!$F:$F)),
"-")</f>
        <v>0.10945400529186555</v>
      </c>
    </row>
    <row r="230" spans="1:3" x14ac:dyDescent="0.35">
      <c r="A230" s="70" t="s">
        <v>702</v>
      </c>
      <c r="B230" s="70" t="s">
        <v>703</v>
      </c>
      <c r="C230" s="133" cm="1">
        <f t="array" ref="C230">IFERROR(MEDIAN(IF(('Comm_vacancy-inputs_1'!$B:$B=$B230)*('Comm_vacancy-inputs_1'!$G:$G&lt;=DATE(2021,7,1))*('Comm_vacancy-inputs_1'!$G:$G&gt;=DATE(2019,10,1)),'Comm_vacancy-inputs_1'!$F:$F)),
"-")</f>
        <v>4.7019705705506315E-2</v>
      </c>
    </row>
    <row r="231" spans="1:3" x14ac:dyDescent="0.35">
      <c r="A231" s="70" t="s">
        <v>704</v>
      </c>
      <c r="B231" s="70" t="s">
        <v>705</v>
      </c>
      <c r="C231" s="133" cm="1">
        <f t="array" ref="C231">IFERROR(MEDIAN(IF(('Comm_vacancy-inputs_1'!$B:$B=$B231)*('Comm_vacancy-inputs_1'!$G:$G&lt;=DATE(2021,7,1))*('Comm_vacancy-inputs_1'!$G:$G&gt;=DATE(2019,10,1)),'Comm_vacancy-inputs_1'!$F:$F)),
"-")</f>
        <v>9.8017519452378604E-2</v>
      </c>
    </row>
    <row r="232" spans="1:3" x14ac:dyDescent="0.35">
      <c r="A232" s="70" t="s">
        <v>706</v>
      </c>
      <c r="B232" s="70" t="s">
        <v>707</v>
      </c>
      <c r="C232" s="133" cm="1">
        <f t="array" ref="C232">IFERROR(MEDIAN(IF(('Comm_vacancy-inputs_1'!$B:$B=$B232)*('Comm_vacancy-inputs_1'!$G:$G&lt;=DATE(2021,7,1))*('Comm_vacancy-inputs_1'!$G:$G&gt;=DATE(2019,10,1)),'Comm_vacancy-inputs_1'!$F:$F)),
"-")</f>
        <v>6.5939845454209334E-2</v>
      </c>
    </row>
    <row r="233" spans="1:3" x14ac:dyDescent="0.35">
      <c r="A233" s="70" t="s">
        <v>708</v>
      </c>
      <c r="B233" s="70" t="s">
        <v>709</v>
      </c>
      <c r="C233" s="133" cm="1">
        <f t="array" ref="C233">IFERROR(MEDIAN(IF(('Comm_vacancy-inputs_1'!$B:$B=$B233)*('Comm_vacancy-inputs_1'!$G:$G&lt;=DATE(2021,7,1))*('Comm_vacancy-inputs_1'!$G:$G&gt;=DATE(2019,10,1)),'Comm_vacancy-inputs_1'!$F:$F)),
"-")</f>
        <v>1.9380080792401926E-2</v>
      </c>
    </row>
    <row r="234" spans="1:3" x14ac:dyDescent="0.35">
      <c r="A234" s="70" t="s">
        <v>710</v>
      </c>
      <c r="B234" s="70" t="s">
        <v>711</v>
      </c>
      <c r="C234" s="133" cm="1">
        <f t="array" ref="C234">IFERROR(MEDIAN(IF(('Comm_vacancy-inputs_1'!$B:$B=$B234)*('Comm_vacancy-inputs_1'!$G:$G&lt;=DATE(2021,7,1))*('Comm_vacancy-inputs_1'!$G:$G&gt;=DATE(2019,10,1)),'Comm_vacancy-inputs_1'!$F:$F)),
"-")</f>
        <v>7.6314354916020524E-2</v>
      </c>
    </row>
    <row r="235" spans="1:3" x14ac:dyDescent="0.35">
      <c r="A235" s="70" t="s">
        <v>712</v>
      </c>
      <c r="B235" s="70" t="s">
        <v>713</v>
      </c>
      <c r="C235" s="133" cm="1">
        <f t="array" ref="C235">IFERROR(MEDIAN(IF(('Comm_vacancy-inputs_1'!$B:$B=$B235)*('Comm_vacancy-inputs_1'!$G:$G&lt;=DATE(2021,7,1))*('Comm_vacancy-inputs_1'!$G:$G&gt;=DATE(2019,10,1)),'Comm_vacancy-inputs_1'!$F:$F)),
"-")</f>
        <v>6.1723346777886101E-2</v>
      </c>
    </row>
    <row r="236" spans="1:3" x14ac:dyDescent="0.35">
      <c r="A236" s="70" t="s">
        <v>714</v>
      </c>
      <c r="B236" s="70" t="s">
        <v>715</v>
      </c>
      <c r="C236" s="133" cm="1">
        <f t="array" ref="C236">IFERROR(MEDIAN(IF(('Comm_vacancy-inputs_1'!$B:$B=$B236)*('Comm_vacancy-inputs_1'!$G:$G&lt;=DATE(2021,7,1))*('Comm_vacancy-inputs_1'!$G:$G&gt;=DATE(2019,10,1)),'Comm_vacancy-inputs_1'!$F:$F)),
"-")</f>
        <v>7.1063052599241675E-3</v>
      </c>
    </row>
    <row r="237" spans="1:3" x14ac:dyDescent="0.35">
      <c r="A237" s="70" t="s">
        <v>718</v>
      </c>
      <c r="B237" s="70" t="s">
        <v>719</v>
      </c>
      <c r="C237" s="133" cm="1">
        <f t="array" ref="C237">IFERROR(MEDIAN(IF(('Comm_vacancy-inputs_1'!$B:$B=$B237)*('Comm_vacancy-inputs_1'!$G:$G&lt;=DATE(2021,7,1))*('Comm_vacancy-inputs_1'!$G:$G&gt;=DATE(2019,10,1)),'Comm_vacancy-inputs_1'!$F:$F)),
"-")</f>
        <v>0.14152154622594421</v>
      </c>
    </row>
    <row r="238" spans="1:3" x14ac:dyDescent="0.35">
      <c r="A238" s="70" t="s">
        <v>720</v>
      </c>
      <c r="B238" s="70" t="s">
        <v>721</v>
      </c>
      <c r="C238" s="133" cm="1">
        <f t="array" ref="C238">IFERROR(MEDIAN(IF(('Comm_vacancy-inputs_1'!$B:$B=$B238)*('Comm_vacancy-inputs_1'!$G:$G&lt;=DATE(2021,7,1))*('Comm_vacancy-inputs_1'!$G:$G&gt;=DATE(2019,10,1)),'Comm_vacancy-inputs_1'!$F:$F)),
"-")</f>
        <v>4.6543153121398104E-2</v>
      </c>
    </row>
    <row r="239" spans="1:3" x14ac:dyDescent="0.35">
      <c r="A239" s="70" t="s">
        <v>722</v>
      </c>
      <c r="B239" s="70" t="s">
        <v>723</v>
      </c>
      <c r="C239" s="133" cm="1">
        <f t="array" ref="C239">IFERROR(MEDIAN(IF(('Comm_vacancy-inputs_1'!$B:$B=$B239)*('Comm_vacancy-inputs_1'!$G:$G&lt;=DATE(2021,7,1))*('Comm_vacancy-inputs_1'!$G:$G&gt;=DATE(2019,10,1)),'Comm_vacancy-inputs_1'!$F:$F)),
"-")</f>
        <v>4.1254834550923936E-2</v>
      </c>
    </row>
    <row r="240" spans="1:3" x14ac:dyDescent="0.35">
      <c r="A240" s="70" t="s">
        <v>724</v>
      </c>
      <c r="B240" s="70" t="s">
        <v>725</v>
      </c>
      <c r="C240" s="133" cm="1">
        <f t="array" ref="C240">IFERROR(MEDIAN(IF(('Comm_vacancy-inputs_1'!$B:$B=$B240)*('Comm_vacancy-inputs_1'!$G:$G&lt;=DATE(2021,7,1))*('Comm_vacancy-inputs_1'!$G:$G&gt;=DATE(2019,10,1)),'Comm_vacancy-inputs_1'!$F:$F)),
"-")</f>
        <v>7.4868718930544476E-2</v>
      </c>
    </row>
    <row r="241" spans="1:3" x14ac:dyDescent="0.35">
      <c r="A241" s="70" t="s">
        <v>726</v>
      </c>
      <c r="B241" s="70" t="s">
        <v>727</v>
      </c>
      <c r="C241" s="133" t="str" cm="1">
        <f t="array" ref="C241">IFERROR(MEDIAN(IF(('Comm_vacancy-inputs_1'!$B:$B=$B241)*('Comm_vacancy-inputs_1'!$G:$G&lt;=DATE(2021,7,1))*('Comm_vacancy-inputs_1'!$G:$G&gt;=DATE(2019,10,1)),'Comm_vacancy-inputs_1'!$F:$F)),
"-")</f>
        <v>-</v>
      </c>
    </row>
    <row r="242" spans="1:3" x14ac:dyDescent="0.35">
      <c r="A242" s="70" t="s">
        <v>730</v>
      </c>
      <c r="B242" s="70" t="s">
        <v>731</v>
      </c>
      <c r="C242" s="133" cm="1">
        <f t="array" ref="C242">IFERROR(MEDIAN(IF(('Comm_vacancy-inputs_1'!$B:$B=$B242)*('Comm_vacancy-inputs_1'!$G:$G&lt;=DATE(2021,7,1))*('Comm_vacancy-inputs_1'!$G:$G&gt;=DATE(2019,10,1)),'Comm_vacancy-inputs_1'!$F:$F)),
"-")</f>
        <v>2.8282440279701886E-2</v>
      </c>
    </row>
    <row r="243" spans="1:3" x14ac:dyDescent="0.35">
      <c r="A243" s="70" t="s">
        <v>732</v>
      </c>
      <c r="B243" s="70" t="s">
        <v>733</v>
      </c>
      <c r="C243" s="133" cm="1">
        <f t="array" ref="C243">IFERROR(MEDIAN(IF(('Comm_vacancy-inputs_1'!$B:$B=$B243)*('Comm_vacancy-inputs_1'!$G:$G&lt;=DATE(2021,7,1))*('Comm_vacancy-inputs_1'!$G:$G&gt;=DATE(2019,10,1)),'Comm_vacancy-inputs_1'!$F:$F)),
"-")</f>
        <v>0.14062425954093449</v>
      </c>
    </row>
    <row r="244" spans="1:3" x14ac:dyDescent="0.35">
      <c r="A244" s="70" t="s">
        <v>734</v>
      </c>
      <c r="B244" s="70" t="s">
        <v>735</v>
      </c>
      <c r="C244" s="133" cm="1">
        <f t="array" ref="C244">IFERROR(MEDIAN(IF(('Comm_vacancy-inputs_1'!$B:$B=$B244)*('Comm_vacancy-inputs_1'!$G:$G&lt;=DATE(2021,7,1))*('Comm_vacancy-inputs_1'!$G:$G&gt;=DATE(2019,10,1)),'Comm_vacancy-inputs_1'!$F:$F)),
"-")</f>
        <v>7.0072935387281959E-2</v>
      </c>
    </row>
    <row r="245" spans="1:3" x14ac:dyDescent="0.35">
      <c r="A245" s="70" t="s">
        <v>736</v>
      </c>
      <c r="B245" s="70" t="s">
        <v>737</v>
      </c>
      <c r="C245" s="133" t="str" cm="1">
        <f t="array" ref="C245">IFERROR(MEDIAN(IF(('Comm_vacancy-inputs_1'!$B:$B=$B245)*('Comm_vacancy-inputs_1'!$G:$G&lt;=DATE(2021,7,1))*('Comm_vacancy-inputs_1'!$G:$G&gt;=DATE(2019,10,1)),'Comm_vacancy-inputs_1'!$F:$F)),
"-")</f>
        <v>-</v>
      </c>
    </row>
    <row r="246" spans="1:3" x14ac:dyDescent="0.35">
      <c r="A246" s="70" t="s">
        <v>740</v>
      </c>
      <c r="B246" s="70" t="s">
        <v>741</v>
      </c>
      <c r="C246" s="133" cm="1">
        <f t="array" ref="C246">IFERROR(MEDIAN(IF(('Comm_vacancy-inputs_1'!$B:$B=$B246)*('Comm_vacancy-inputs_1'!$G:$G&lt;=DATE(2021,7,1))*('Comm_vacancy-inputs_1'!$G:$G&gt;=DATE(2019,10,1)),'Comm_vacancy-inputs_1'!$F:$F)),
"-")</f>
        <v>3.1670538082662826E-2</v>
      </c>
    </row>
    <row r="247" spans="1:3" x14ac:dyDescent="0.35">
      <c r="A247" s="70" t="s">
        <v>742</v>
      </c>
      <c r="B247" s="70" t="s">
        <v>743</v>
      </c>
      <c r="C247" s="133" cm="1">
        <f t="array" ref="C247">IFERROR(MEDIAN(IF(('Comm_vacancy-inputs_1'!$B:$B=$B247)*('Comm_vacancy-inputs_1'!$G:$G&lt;=DATE(2021,7,1))*('Comm_vacancy-inputs_1'!$G:$G&gt;=DATE(2019,10,1)),'Comm_vacancy-inputs_1'!$F:$F)),
"-")</f>
        <v>0.11052159709173084</v>
      </c>
    </row>
    <row r="248" spans="1:3" x14ac:dyDescent="0.35">
      <c r="A248" s="70" t="s">
        <v>744</v>
      </c>
      <c r="B248" s="70" t="s">
        <v>745</v>
      </c>
      <c r="C248" s="133" cm="1">
        <f t="array" ref="C248">IFERROR(MEDIAN(IF(('Comm_vacancy-inputs_1'!$B:$B=$B248)*('Comm_vacancy-inputs_1'!$G:$G&lt;=DATE(2021,7,1))*('Comm_vacancy-inputs_1'!$G:$G&gt;=DATE(2019,10,1)),'Comm_vacancy-inputs_1'!$F:$F)),
"-")</f>
        <v>5.9690241855497067E-2</v>
      </c>
    </row>
    <row r="249" spans="1:3" x14ac:dyDescent="0.35">
      <c r="A249" s="70" t="s">
        <v>746</v>
      </c>
      <c r="B249" s="70" t="s">
        <v>747</v>
      </c>
      <c r="C249" s="133" cm="1">
        <f t="array" ref="C249">IFERROR(MEDIAN(IF(('Comm_vacancy-inputs_1'!$B:$B=$B249)*('Comm_vacancy-inputs_1'!$G:$G&lt;=DATE(2021,7,1))*('Comm_vacancy-inputs_1'!$G:$G&gt;=DATE(2019,10,1)),'Comm_vacancy-inputs_1'!$F:$F)),
"-")</f>
        <v>2.2365988909426988E-2</v>
      </c>
    </row>
    <row r="250" spans="1:3" x14ac:dyDescent="0.35">
      <c r="A250" s="70" t="s">
        <v>748</v>
      </c>
      <c r="B250" s="70" t="s">
        <v>749</v>
      </c>
      <c r="C250" s="133" cm="1">
        <f t="array" ref="C250">IFERROR(MEDIAN(IF(('Comm_vacancy-inputs_1'!$B:$B=$B250)*('Comm_vacancy-inputs_1'!$G:$G&lt;=DATE(2021,7,1))*('Comm_vacancy-inputs_1'!$G:$G&gt;=DATE(2019,10,1)),'Comm_vacancy-inputs_1'!$F:$F)),
"-")</f>
        <v>6.9479178266159625E-2</v>
      </c>
    </row>
    <row r="251" spans="1:3" x14ac:dyDescent="0.35">
      <c r="A251" s="70" t="s">
        <v>750</v>
      </c>
      <c r="B251" s="70" t="s">
        <v>751</v>
      </c>
      <c r="C251" s="133" cm="1">
        <f t="array" ref="C251">IFERROR(MEDIAN(IF(('Comm_vacancy-inputs_1'!$B:$B=$B251)*('Comm_vacancy-inputs_1'!$G:$G&lt;=DATE(2021,7,1))*('Comm_vacancy-inputs_1'!$G:$G&gt;=DATE(2019,10,1)),'Comm_vacancy-inputs_1'!$F:$F)),
"-")</f>
        <v>4.7995596608684771E-2</v>
      </c>
    </row>
    <row r="252" spans="1:3" x14ac:dyDescent="0.35">
      <c r="A252" s="70" t="s">
        <v>752</v>
      </c>
      <c r="B252" s="70" t="s">
        <v>753</v>
      </c>
      <c r="C252" s="133" cm="1">
        <f t="array" ref="C252">IFERROR(MEDIAN(IF(('Comm_vacancy-inputs_1'!$B:$B=$B252)*('Comm_vacancy-inputs_1'!$G:$G&lt;=DATE(2021,7,1))*('Comm_vacancy-inputs_1'!$G:$G&gt;=DATE(2019,10,1)),'Comm_vacancy-inputs_1'!$F:$F)),
"-")</f>
        <v>3.9040252431053461E-2</v>
      </c>
    </row>
    <row r="253" spans="1:3" x14ac:dyDescent="0.35">
      <c r="A253" s="70" t="s">
        <v>756</v>
      </c>
      <c r="B253" s="70" t="s">
        <v>757</v>
      </c>
      <c r="C253" s="133" cm="1">
        <f t="array" ref="C253">IFERROR(MEDIAN(IF(('Comm_vacancy-inputs_1'!$B:$B=$B253)*('Comm_vacancy-inputs_1'!$G:$G&lt;=DATE(2021,7,1))*('Comm_vacancy-inputs_1'!$G:$G&gt;=DATE(2019,10,1)),'Comm_vacancy-inputs_1'!$F:$F)),
"-")</f>
        <v>7.8236753625007191E-2</v>
      </c>
    </row>
    <row r="254" spans="1:3" x14ac:dyDescent="0.35">
      <c r="A254" s="70" t="s">
        <v>758</v>
      </c>
      <c r="B254" s="70" t="s">
        <v>759</v>
      </c>
      <c r="C254" s="133" cm="1">
        <f t="array" ref="C254">IFERROR(MEDIAN(IF(('Comm_vacancy-inputs_1'!$B:$B=$B254)*('Comm_vacancy-inputs_1'!$G:$G&lt;=DATE(2021,7,1))*('Comm_vacancy-inputs_1'!$G:$G&gt;=DATE(2019,10,1)),'Comm_vacancy-inputs_1'!$F:$F)),
"-")</f>
        <v>7.4387503001819844E-2</v>
      </c>
    </row>
    <row r="255" spans="1:3" x14ac:dyDescent="0.35">
      <c r="A255" s="70" t="s">
        <v>760</v>
      </c>
      <c r="B255" s="70" t="s">
        <v>761</v>
      </c>
      <c r="C255" s="133" cm="1">
        <f t="array" ref="C255">IFERROR(MEDIAN(IF(('Comm_vacancy-inputs_1'!$B:$B=$B255)*('Comm_vacancy-inputs_1'!$G:$G&lt;=DATE(2021,7,1))*('Comm_vacancy-inputs_1'!$G:$G&gt;=DATE(2019,10,1)),'Comm_vacancy-inputs_1'!$F:$F)),
"-")</f>
        <v>6.9278411240670038E-2</v>
      </c>
    </row>
    <row r="256" spans="1:3" x14ac:dyDescent="0.35">
      <c r="A256" s="70" t="s">
        <v>762</v>
      </c>
      <c r="B256" s="70" t="s">
        <v>763</v>
      </c>
      <c r="C256" s="133" cm="1">
        <f t="array" ref="C256">IFERROR(MEDIAN(IF(('Comm_vacancy-inputs_1'!$B:$B=$B256)*('Comm_vacancy-inputs_1'!$G:$G&lt;=DATE(2021,7,1))*('Comm_vacancy-inputs_1'!$G:$G&gt;=DATE(2019,10,1)),'Comm_vacancy-inputs_1'!$F:$F)),
"-")</f>
        <v>6.6314095689546087E-3</v>
      </c>
    </row>
    <row r="257" spans="1:3" x14ac:dyDescent="0.35">
      <c r="A257" s="70" t="s">
        <v>764</v>
      </c>
      <c r="B257" s="70" t="s">
        <v>765</v>
      </c>
      <c r="C257" s="133" cm="1">
        <f t="array" ref="C257">IFERROR(MEDIAN(IF(('Comm_vacancy-inputs_1'!$B:$B=$B257)*('Comm_vacancy-inputs_1'!$G:$G&lt;=DATE(2021,7,1))*('Comm_vacancy-inputs_1'!$G:$G&gt;=DATE(2019,10,1)),'Comm_vacancy-inputs_1'!$F:$F)),
"-")</f>
        <v>8.3889227864318849E-2</v>
      </c>
    </row>
    <row r="258" spans="1:3" x14ac:dyDescent="0.35">
      <c r="A258" s="70" t="s">
        <v>766</v>
      </c>
      <c r="B258" s="70" t="s">
        <v>767</v>
      </c>
      <c r="C258" s="133" cm="1">
        <f t="array" ref="C258">IFERROR(MEDIAN(IF(('Comm_vacancy-inputs_1'!$B:$B=$B258)*('Comm_vacancy-inputs_1'!$G:$G&lt;=DATE(2021,7,1))*('Comm_vacancy-inputs_1'!$G:$G&gt;=DATE(2019,10,1)),'Comm_vacancy-inputs_1'!$F:$F)),
"-")</f>
        <v>0.10866396358633734</v>
      </c>
    </row>
    <row r="259" spans="1:3" x14ac:dyDescent="0.35">
      <c r="A259" s="70" t="s">
        <v>768</v>
      </c>
      <c r="B259" s="70" t="s">
        <v>769</v>
      </c>
      <c r="C259" s="133" cm="1">
        <f t="array" ref="C259">IFERROR(MEDIAN(IF(('Comm_vacancy-inputs_1'!$B:$B=$B259)*('Comm_vacancy-inputs_1'!$G:$G&lt;=DATE(2021,7,1))*('Comm_vacancy-inputs_1'!$G:$G&gt;=DATE(2019,10,1)),'Comm_vacancy-inputs_1'!$F:$F)),
"-")</f>
        <v>0.11960782895306782</v>
      </c>
    </row>
    <row r="260" spans="1:3" x14ac:dyDescent="0.35">
      <c r="A260" s="70" t="s">
        <v>770</v>
      </c>
      <c r="B260" s="70" t="s">
        <v>771</v>
      </c>
      <c r="C260" s="133" cm="1">
        <f t="array" ref="C260">IFERROR(MEDIAN(IF(('Comm_vacancy-inputs_1'!$B:$B=$B260)*('Comm_vacancy-inputs_1'!$G:$G&lt;=DATE(2021,7,1))*('Comm_vacancy-inputs_1'!$G:$G&gt;=DATE(2019,10,1)),'Comm_vacancy-inputs_1'!$F:$F)),
"-")</f>
        <v>9.9044768538908257E-2</v>
      </c>
    </row>
    <row r="261" spans="1:3" x14ac:dyDescent="0.35">
      <c r="A261" s="70" t="s">
        <v>772</v>
      </c>
      <c r="B261" s="70" t="s">
        <v>773</v>
      </c>
      <c r="C261" s="133" cm="1">
        <f t="array" ref="C261">IFERROR(MEDIAN(IF(('Comm_vacancy-inputs_1'!$B:$B=$B261)*('Comm_vacancy-inputs_1'!$G:$G&lt;=DATE(2021,7,1))*('Comm_vacancy-inputs_1'!$G:$G&gt;=DATE(2019,10,1)),'Comm_vacancy-inputs_1'!$F:$F)),
"-")</f>
        <v>4.924710665583279E-2</v>
      </c>
    </row>
    <row r="262" spans="1:3" x14ac:dyDescent="0.35">
      <c r="A262" s="70" t="s">
        <v>774</v>
      </c>
      <c r="B262" s="70" t="s">
        <v>775</v>
      </c>
      <c r="C262" s="133" cm="1">
        <f t="array" ref="C262">IFERROR(MEDIAN(IF(('Comm_vacancy-inputs_1'!$B:$B=$B262)*('Comm_vacancy-inputs_1'!$G:$G&lt;=DATE(2021,7,1))*('Comm_vacancy-inputs_1'!$G:$G&gt;=DATE(2019,10,1)),'Comm_vacancy-inputs_1'!$F:$F)),
"-")</f>
        <v>6.4998989286436229E-2</v>
      </c>
    </row>
    <row r="263" spans="1:3" x14ac:dyDescent="0.35">
      <c r="A263" s="70" t="s">
        <v>776</v>
      </c>
      <c r="B263" s="70" t="s">
        <v>777</v>
      </c>
      <c r="C263" s="133" cm="1">
        <f t="array" ref="C263">IFERROR(MEDIAN(IF(('Comm_vacancy-inputs_1'!$B:$B=$B263)*('Comm_vacancy-inputs_1'!$G:$G&lt;=DATE(2021,7,1))*('Comm_vacancy-inputs_1'!$G:$G&gt;=DATE(2019,10,1)),'Comm_vacancy-inputs_1'!$F:$F)),
"-")</f>
        <v>5.3196771255218864E-2</v>
      </c>
    </row>
    <row r="264" spans="1:3" x14ac:dyDescent="0.35">
      <c r="A264" s="70" t="s">
        <v>778</v>
      </c>
      <c r="B264" s="70" t="s">
        <v>779</v>
      </c>
      <c r="C264" s="133" cm="1">
        <f t="array" ref="C264">IFERROR(MEDIAN(IF(('Comm_vacancy-inputs_1'!$B:$B=$B264)*('Comm_vacancy-inputs_1'!$G:$G&lt;=DATE(2021,7,1))*('Comm_vacancy-inputs_1'!$G:$G&gt;=DATE(2019,10,1)),'Comm_vacancy-inputs_1'!$F:$F)),
"-")</f>
        <v>0.123230319045428</v>
      </c>
    </row>
    <row r="265" spans="1:3" x14ac:dyDescent="0.35">
      <c r="A265" s="70" t="s">
        <v>780</v>
      </c>
      <c r="B265" s="70" t="s">
        <v>781</v>
      </c>
      <c r="C265" s="133" cm="1">
        <f t="array" ref="C265">IFERROR(MEDIAN(IF(('Comm_vacancy-inputs_1'!$B:$B=$B265)*('Comm_vacancy-inputs_1'!$G:$G&lt;=DATE(2021,7,1))*('Comm_vacancy-inputs_1'!$G:$G&gt;=DATE(2019,10,1)),'Comm_vacancy-inputs_1'!$F:$F)),
"-")</f>
        <v>8.5952564481770632E-2</v>
      </c>
    </row>
    <row r="266" spans="1:3" x14ac:dyDescent="0.35">
      <c r="A266" s="70" t="s">
        <v>782</v>
      </c>
      <c r="B266" s="70" t="s">
        <v>783</v>
      </c>
      <c r="C266" s="133" cm="1">
        <f t="array" ref="C266">IFERROR(MEDIAN(IF(('Comm_vacancy-inputs_1'!$B:$B=$B266)*('Comm_vacancy-inputs_1'!$G:$G&lt;=DATE(2021,7,1))*('Comm_vacancy-inputs_1'!$G:$G&gt;=DATE(2019,10,1)),'Comm_vacancy-inputs_1'!$F:$F)),
"-")</f>
        <v>0.10689118012769465</v>
      </c>
    </row>
    <row r="267" spans="1:3" x14ac:dyDescent="0.35">
      <c r="A267" s="70" t="s">
        <v>784</v>
      </c>
      <c r="B267" s="70" t="s">
        <v>785</v>
      </c>
      <c r="C267" s="133" cm="1">
        <f t="array" ref="C267">IFERROR(MEDIAN(IF(('Comm_vacancy-inputs_1'!$B:$B=$B267)*('Comm_vacancy-inputs_1'!$G:$G&lt;=DATE(2021,7,1))*('Comm_vacancy-inputs_1'!$G:$G&gt;=DATE(2019,10,1)),'Comm_vacancy-inputs_1'!$F:$F)),
"-")</f>
        <v>9.9379939498566661E-2</v>
      </c>
    </row>
    <row r="268" spans="1:3" x14ac:dyDescent="0.35">
      <c r="A268" s="70" t="s">
        <v>788</v>
      </c>
      <c r="B268" s="70" t="s">
        <v>789</v>
      </c>
      <c r="C268" s="133" cm="1">
        <f t="array" ref="C268">IFERROR(MEDIAN(IF(('Comm_vacancy-inputs_1'!$B:$B=$B268)*('Comm_vacancy-inputs_1'!$G:$G&lt;=DATE(2021,7,1))*('Comm_vacancy-inputs_1'!$G:$G&gt;=DATE(2019,10,1)),'Comm_vacancy-inputs_1'!$F:$F)),
"-")</f>
        <v>0.16074563445392653</v>
      </c>
    </row>
    <row r="269" spans="1:3" x14ac:dyDescent="0.35">
      <c r="A269" s="70" t="s">
        <v>790</v>
      </c>
      <c r="B269" s="70" t="s">
        <v>791</v>
      </c>
      <c r="C269" s="133" cm="1">
        <f t="array" ref="C269">IFERROR(MEDIAN(IF(('Comm_vacancy-inputs_1'!$B:$B=$B269)*('Comm_vacancy-inputs_1'!$G:$G&lt;=DATE(2021,7,1))*('Comm_vacancy-inputs_1'!$G:$G&gt;=DATE(2019,10,1)),'Comm_vacancy-inputs_1'!$F:$F)),
"-")</f>
        <v>0.1425250198805475</v>
      </c>
    </row>
    <row r="270" spans="1:3" x14ac:dyDescent="0.35">
      <c r="A270" s="70" t="s">
        <v>792</v>
      </c>
      <c r="B270" s="70" t="s">
        <v>793</v>
      </c>
      <c r="C270" s="133" cm="1">
        <f t="array" ref="C270">IFERROR(MEDIAN(IF(('Comm_vacancy-inputs_1'!$B:$B=$B270)*('Comm_vacancy-inputs_1'!$G:$G&lt;=DATE(2021,7,1))*('Comm_vacancy-inputs_1'!$G:$G&gt;=DATE(2019,10,1)),'Comm_vacancy-inputs_1'!$F:$F)),
"-")</f>
        <v>6.8901575314428351E-2</v>
      </c>
    </row>
    <row r="271" spans="1:3" x14ac:dyDescent="0.35">
      <c r="A271" s="70" t="s">
        <v>794</v>
      </c>
      <c r="B271" s="70" t="s">
        <v>795</v>
      </c>
      <c r="C271" s="133" cm="1">
        <f t="array" ref="C271">IFERROR(MEDIAN(IF(('Comm_vacancy-inputs_1'!$B:$B=$B271)*('Comm_vacancy-inputs_1'!$G:$G&lt;=DATE(2021,7,1))*('Comm_vacancy-inputs_1'!$G:$G&gt;=DATE(2019,10,1)),'Comm_vacancy-inputs_1'!$F:$F)),
"-")</f>
        <v>0.10336130143559942</v>
      </c>
    </row>
    <row r="272" spans="1:3" x14ac:dyDescent="0.35">
      <c r="A272" s="70" t="s">
        <v>796</v>
      </c>
      <c r="B272" s="70" t="s">
        <v>797</v>
      </c>
      <c r="C272" s="133" cm="1">
        <f t="array" ref="C272">IFERROR(MEDIAN(IF(('Comm_vacancy-inputs_1'!$B:$B=$B272)*('Comm_vacancy-inputs_1'!$G:$G&lt;=DATE(2021,7,1))*('Comm_vacancy-inputs_1'!$G:$G&gt;=DATE(2019,10,1)),'Comm_vacancy-inputs_1'!$F:$F)),
"-")</f>
        <v>8.458964636168724E-2</v>
      </c>
    </row>
    <row r="273" spans="1:3" x14ac:dyDescent="0.35">
      <c r="A273" s="70" t="s">
        <v>798</v>
      </c>
      <c r="B273" s="70" t="s">
        <v>799</v>
      </c>
      <c r="C273" s="133" cm="1">
        <f t="array" ref="C273">IFERROR(MEDIAN(IF(('Comm_vacancy-inputs_1'!$B:$B=$B273)*('Comm_vacancy-inputs_1'!$G:$G&lt;=DATE(2021,7,1))*('Comm_vacancy-inputs_1'!$G:$G&gt;=DATE(2019,10,1)),'Comm_vacancy-inputs_1'!$F:$F)),
"-")</f>
        <v>0.13141989806745097</v>
      </c>
    </row>
    <row r="274" spans="1:3" x14ac:dyDescent="0.35">
      <c r="A274" s="70" t="s">
        <v>800</v>
      </c>
      <c r="B274" s="70" t="s">
        <v>801</v>
      </c>
      <c r="C274" s="133" cm="1">
        <f t="array" ref="C274">IFERROR(MEDIAN(IF(('Comm_vacancy-inputs_1'!$B:$B=$B274)*('Comm_vacancy-inputs_1'!$G:$G&lt;=DATE(2021,7,1))*('Comm_vacancy-inputs_1'!$G:$G&gt;=DATE(2019,10,1)),'Comm_vacancy-inputs_1'!$F:$F)),
"-")</f>
        <v>9.4255342559945998E-2</v>
      </c>
    </row>
    <row r="275" spans="1:3" x14ac:dyDescent="0.35">
      <c r="A275" s="70" t="s">
        <v>802</v>
      </c>
      <c r="B275" s="70" t="s">
        <v>803</v>
      </c>
      <c r="C275" s="133" cm="1">
        <f t="array" ref="C275">IFERROR(MEDIAN(IF(('Comm_vacancy-inputs_1'!$B:$B=$B275)*('Comm_vacancy-inputs_1'!$G:$G&lt;=DATE(2021,7,1))*('Comm_vacancy-inputs_1'!$G:$G&gt;=DATE(2019,10,1)),'Comm_vacancy-inputs_1'!$F:$F)),
"-")</f>
        <v>8.3181300760393539E-2</v>
      </c>
    </row>
    <row r="276" spans="1:3" x14ac:dyDescent="0.35">
      <c r="A276" s="70" t="s">
        <v>804</v>
      </c>
      <c r="B276" s="70" t="s">
        <v>805</v>
      </c>
      <c r="C276" s="133" cm="1">
        <f t="array" ref="C276">IFERROR(MEDIAN(IF(('Comm_vacancy-inputs_1'!$B:$B=$B276)*('Comm_vacancy-inputs_1'!$G:$G&lt;=DATE(2021,7,1))*('Comm_vacancy-inputs_1'!$G:$G&gt;=DATE(2019,10,1)),'Comm_vacancy-inputs_1'!$F:$F)),
"-")</f>
        <v>9.0826698570184189E-2</v>
      </c>
    </row>
    <row r="277" spans="1:3" x14ac:dyDescent="0.35">
      <c r="A277" s="70" t="s">
        <v>806</v>
      </c>
      <c r="B277" s="70" t="s">
        <v>807</v>
      </c>
      <c r="C277" s="133" cm="1">
        <f t="array" ref="C277">IFERROR(MEDIAN(IF(('Comm_vacancy-inputs_1'!$B:$B=$B277)*('Comm_vacancy-inputs_1'!$G:$G&lt;=DATE(2021,7,1))*('Comm_vacancy-inputs_1'!$G:$G&gt;=DATE(2019,10,1)),'Comm_vacancy-inputs_1'!$F:$F)),
"-")</f>
        <v>5.8271083956136095E-2</v>
      </c>
    </row>
    <row r="278" spans="1:3" x14ac:dyDescent="0.35">
      <c r="A278" s="70" t="s">
        <v>808</v>
      </c>
      <c r="B278" s="70" t="s">
        <v>809</v>
      </c>
      <c r="C278" s="133" cm="1">
        <f t="array" ref="C278">IFERROR(MEDIAN(IF(('Comm_vacancy-inputs_1'!$B:$B=$B278)*('Comm_vacancy-inputs_1'!$G:$G&lt;=DATE(2021,7,1))*('Comm_vacancy-inputs_1'!$G:$G&gt;=DATE(2019,10,1)),'Comm_vacancy-inputs_1'!$F:$F)),
"-")</f>
        <v>8.8492574557516607E-2</v>
      </c>
    </row>
    <row r="279" spans="1:3" x14ac:dyDescent="0.35">
      <c r="A279" s="70" t="s">
        <v>810</v>
      </c>
      <c r="B279" s="70" t="s">
        <v>811</v>
      </c>
      <c r="C279" s="133" cm="1">
        <f t="array" ref="C279">IFERROR(MEDIAN(IF(('Comm_vacancy-inputs_1'!$B:$B=$B279)*('Comm_vacancy-inputs_1'!$G:$G&lt;=DATE(2021,7,1))*('Comm_vacancy-inputs_1'!$G:$G&gt;=DATE(2019,10,1)),'Comm_vacancy-inputs_1'!$F:$F)),
"-")</f>
        <v>0.14253033869463802</v>
      </c>
    </row>
    <row r="280" spans="1:3" x14ac:dyDescent="0.35">
      <c r="A280" s="70" t="s">
        <v>812</v>
      </c>
      <c r="B280" s="70" t="s">
        <v>813</v>
      </c>
      <c r="C280" s="133" cm="1">
        <f t="array" ref="C280">IFERROR(MEDIAN(IF(('Comm_vacancy-inputs_1'!$B:$B=$B280)*('Comm_vacancy-inputs_1'!$G:$G&lt;=DATE(2021,7,1))*('Comm_vacancy-inputs_1'!$G:$G&gt;=DATE(2019,10,1)),'Comm_vacancy-inputs_1'!$F:$F)),
"-")</f>
        <v>8.708700307521465E-2</v>
      </c>
    </row>
    <row r="281" spans="1:3" x14ac:dyDescent="0.35">
      <c r="A281" s="70" t="s">
        <v>814</v>
      </c>
      <c r="B281" s="70" t="s">
        <v>815</v>
      </c>
      <c r="C281" s="133" cm="1">
        <f t="array" ref="C281">IFERROR(MEDIAN(IF(('Comm_vacancy-inputs_1'!$B:$B=$B281)*('Comm_vacancy-inputs_1'!$G:$G&lt;=DATE(2021,7,1))*('Comm_vacancy-inputs_1'!$G:$G&gt;=DATE(2019,10,1)),'Comm_vacancy-inputs_1'!$F:$F)),
"-")</f>
        <v>9.2452712766181874E-2</v>
      </c>
    </row>
    <row r="282" spans="1:3" x14ac:dyDescent="0.35">
      <c r="A282" s="70" t="s">
        <v>816</v>
      </c>
      <c r="B282" s="70" t="s">
        <v>817</v>
      </c>
      <c r="C282" s="133" cm="1">
        <f t="array" ref="C282">IFERROR(MEDIAN(IF(('Comm_vacancy-inputs_1'!$B:$B=$B282)*('Comm_vacancy-inputs_1'!$G:$G&lt;=DATE(2021,7,1))*('Comm_vacancy-inputs_1'!$G:$G&gt;=DATE(2019,10,1)),'Comm_vacancy-inputs_1'!$F:$F)),
"-")</f>
        <v>5.044492816389335E-2</v>
      </c>
    </row>
    <row r="283" spans="1:3" x14ac:dyDescent="0.35">
      <c r="A283" s="70" t="s">
        <v>818</v>
      </c>
      <c r="B283" s="70" t="s">
        <v>819</v>
      </c>
      <c r="C283" s="133" cm="1">
        <f t="array" ref="C283">IFERROR(MEDIAN(IF(('Comm_vacancy-inputs_1'!$B:$B=$B283)*('Comm_vacancy-inputs_1'!$G:$G&lt;=DATE(2021,7,1))*('Comm_vacancy-inputs_1'!$G:$G&gt;=DATE(2019,10,1)),'Comm_vacancy-inputs_1'!$F:$F)),
"-")</f>
        <v>4.0187410350367811E-2</v>
      </c>
    </row>
    <row r="284" spans="1:3" x14ac:dyDescent="0.35">
      <c r="A284" s="70" t="s">
        <v>820</v>
      </c>
      <c r="B284" s="70" t="s">
        <v>821</v>
      </c>
      <c r="C284" s="133" cm="1">
        <f t="array" ref="C284">IFERROR(MEDIAN(IF(('Comm_vacancy-inputs_1'!$B:$B=$B284)*('Comm_vacancy-inputs_1'!$G:$G&lt;=DATE(2021,7,1))*('Comm_vacancy-inputs_1'!$G:$G&gt;=DATE(2019,10,1)),'Comm_vacancy-inputs_1'!$F:$F)),
"-")</f>
        <v>0.21398018114717815</v>
      </c>
    </row>
    <row r="285" spans="1:3" x14ac:dyDescent="0.35">
      <c r="A285" s="70" t="s">
        <v>822</v>
      </c>
      <c r="B285" s="70" t="s">
        <v>823</v>
      </c>
      <c r="C285" s="133" cm="1">
        <f t="array" ref="C285">IFERROR(MEDIAN(IF(('Comm_vacancy-inputs_1'!$B:$B=$B285)*('Comm_vacancy-inputs_1'!$G:$G&lt;=DATE(2021,7,1))*('Comm_vacancy-inputs_1'!$G:$G&gt;=DATE(2019,10,1)),'Comm_vacancy-inputs_1'!$F:$F)),
"-")</f>
        <v>4.6073747680890537E-2</v>
      </c>
    </row>
    <row r="286" spans="1:3" x14ac:dyDescent="0.35">
      <c r="A286" s="70" t="s">
        <v>824</v>
      </c>
      <c r="B286" s="70" t="s">
        <v>825</v>
      </c>
      <c r="C286" s="133" cm="1">
        <f t="array" ref="C286">IFERROR(MEDIAN(IF(('Comm_vacancy-inputs_1'!$B:$B=$B286)*('Comm_vacancy-inputs_1'!$G:$G&lt;=DATE(2021,7,1))*('Comm_vacancy-inputs_1'!$G:$G&gt;=DATE(2019,10,1)),'Comm_vacancy-inputs_1'!$F:$F)),
"-")</f>
        <v>5.2192191785479847E-2</v>
      </c>
    </row>
    <row r="287" spans="1:3" x14ac:dyDescent="0.35">
      <c r="A287" s="70" t="s">
        <v>826</v>
      </c>
      <c r="B287" s="70" t="s">
        <v>827</v>
      </c>
      <c r="C287" s="133" cm="1">
        <f t="array" ref="C287">IFERROR(MEDIAN(IF(('Comm_vacancy-inputs_1'!$B:$B=$B287)*('Comm_vacancy-inputs_1'!$G:$G&lt;=DATE(2021,7,1))*('Comm_vacancy-inputs_1'!$G:$G&gt;=DATE(2019,10,1)),'Comm_vacancy-inputs_1'!$F:$F)),
"-")</f>
        <v>9.3998068312341851E-2</v>
      </c>
    </row>
    <row r="288" spans="1:3" x14ac:dyDescent="0.35">
      <c r="A288" s="70" t="s">
        <v>828</v>
      </c>
      <c r="B288" s="70" t="s">
        <v>829</v>
      </c>
      <c r="C288" s="133" cm="1">
        <f t="array" ref="C288">IFERROR(MEDIAN(IF(('Comm_vacancy-inputs_1'!$B:$B=$B288)*('Comm_vacancy-inputs_1'!$G:$G&lt;=DATE(2021,7,1))*('Comm_vacancy-inputs_1'!$G:$G&gt;=DATE(2019,10,1)),'Comm_vacancy-inputs_1'!$F:$F)),
"-")</f>
        <v>0.12617616640268467</v>
      </c>
    </row>
    <row r="289" spans="1:3" x14ac:dyDescent="0.35">
      <c r="A289" s="70" t="s">
        <v>830</v>
      </c>
      <c r="B289" s="70" t="s">
        <v>831</v>
      </c>
      <c r="C289" s="133" cm="1">
        <f t="array" ref="C289">IFERROR(MEDIAN(IF(('Comm_vacancy-inputs_1'!$B:$B=$B289)*('Comm_vacancy-inputs_1'!$G:$G&lt;=DATE(2021,7,1))*('Comm_vacancy-inputs_1'!$G:$G&gt;=DATE(2019,10,1)),'Comm_vacancy-inputs_1'!$F:$F)),
"-")</f>
        <v>4.9693667614119766E-2</v>
      </c>
    </row>
    <row r="290" spans="1:3" x14ac:dyDescent="0.35">
      <c r="A290" s="70" t="s">
        <v>832</v>
      </c>
      <c r="B290" s="70" t="s">
        <v>833</v>
      </c>
      <c r="C290" s="133" cm="1">
        <f t="array" ref="C290">IFERROR(MEDIAN(IF(('Comm_vacancy-inputs_1'!$B:$B=$B290)*('Comm_vacancy-inputs_1'!$G:$G&lt;=DATE(2021,7,1))*('Comm_vacancy-inputs_1'!$G:$G&gt;=DATE(2019,10,1)),'Comm_vacancy-inputs_1'!$F:$F)),
"-")</f>
        <v>7.3556174657316578E-2</v>
      </c>
    </row>
    <row r="291" spans="1:3" x14ac:dyDescent="0.35">
      <c r="A291" s="70" t="s">
        <v>834</v>
      </c>
      <c r="B291" s="70" t="s">
        <v>835</v>
      </c>
      <c r="C291" s="133" cm="1">
        <f t="array" ref="C291">IFERROR(MEDIAN(IF(('Comm_vacancy-inputs_1'!$B:$B=$B291)*('Comm_vacancy-inputs_1'!$G:$G&lt;=DATE(2021,7,1))*('Comm_vacancy-inputs_1'!$G:$G&gt;=DATE(2019,10,1)),'Comm_vacancy-inputs_1'!$F:$F)),
"-")</f>
        <v>0.10357770179993786</v>
      </c>
    </row>
    <row r="292" spans="1:3" x14ac:dyDescent="0.35">
      <c r="A292" s="70" t="s">
        <v>836</v>
      </c>
      <c r="B292" s="70" t="s">
        <v>837</v>
      </c>
      <c r="C292" s="133" cm="1">
        <f t="array" ref="C292">IFERROR(MEDIAN(IF(('Comm_vacancy-inputs_1'!$B:$B=$B292)*('Comm_vacancy-inputs_1'!$G:$G&lt;=DATE(2021,7,1))*('Comm_vacancy-inputs_1'!$G:$G&gt;=DATE(2019,10,1)),'Comm_vacancy-inputs_1'!$F:$F)),
"-")</f>
        <v>9.0909103952752524E-3</v>
      </c>
    </row>
    <row r="293" spans="1:3" x14ac:dyDescent="0.35">
      <c r="A293" s="70" t="s">
        <v>838</v>
      </c>
      <c r="B293" s="70" t="s">
        <v>839</v>
      </c>
      <c r="C293" s="133" cm="1">
        <f t="array" ref="C293">IFERROR(MEDIAN(IF(('Comm_vacancy-inputs_1'!$B:$B=$B293)*('Comm_vacancy-inputs_1'!$G:$G&lt;=DATE(2021,7,1))*('Comm_vacancy-inputs_1'!$G:$G&gt;=DATE(2019,10,1)),'Comm_vacancy-inputs_1'!$F:$F)),
"-")</f>
        <v>6.1652140149683593E-2</v>
      </c>
    </row>
    <row r="294" spans="1:3" x14ac:dyDescent="0.35">
      <c r="A294" s="70" t="s">
        <v>840</v>
      </c>
      <c r="B294" s="70" t="s">
        <v>841</v>
      </c>
      <c r="C294" s="133" cm="1">
        <f t="array" ref="C294">IFERROR(MEDIAN(IF(('Comm_vacancy-inputs_1'!$B:$B=$B294)*('Comm_vacancy-inputs_1'!$G:$G&lt;=DATE(2021,7,1))*('Comm_vacancy-inputs_1'!$G:$G&gt;=DATE(2019,10,1)),'Comm_vacancy-inputs_1'!$F:$F)),
"-")</f>
        <v>0.13122418664914881</v>
      </c>
    </row>
    <row r="295" spans="1:3" x14ac:dyDescent="0.35">
      <c r="A295" s="70" t="s">
        <v>842</v>
      </c>
      <c r="B295" s="70" t="s">
        <v>843</v>
      </c>
      <c r="C295" s="133" cm="1">
        <f t="array" ref="C295">IFERROR(MEDIAN(IF(('Comm_vacancy-inputs_1'!$B:$B=$B295)*('Comm_vacancy-inputs_1'!$G:$G&lt;=DATE(2021,7,1))*('Comm_vacancy-inputs_1'!$G:$G&gt;=DATE(2019,10,1)),'Comm_vacancy-inputs_1'!$F:$F)),
"-")</f>
        <v>0.25865938478101735</v>
      </c>
    </row>
    <row r="296" spans="1:3" x14ac:dyDescent="0.35">
      <c r="A296" s="70" t="s">
        <v>844</v>
      </c>
      <c r="B296" s="70" t="s">
        <v>845</v>
      </c>
      <c r="C296" s="133" cm="1">
        <f t="array" ref="C296">IFERROR(MEDIAN(IF(('Comm_vacancy-inputs_1'!$B:$B=$B296)*('Comm_vacancy-inputs_1'!$G:$G&lt;=DATE(2021,7,1))*('Comm_vacancy-inputs_1'!$G:$G&gt;=DATE(2019,10,1)),'Comm_vacancy-inputs_1'!$F:$F)),
"-")</f>
        <v>7.7050979754451576E-2</v>
      </c>
    </row>
    <row r="297" spans="1:3" x14ac:dyDescent="0.35">
      <c r="A297" s="70" t="s">
        <v>846</v>
      </c>
      <c r="B297" s="70" t="s">
        <v>847</v>
      </c>
      <c r="C297" s="133" cm="1">
        <f t="array" ref="C297">IFERROR(MEDIAN(IF(('Comm_vacancy-inputs_1'!$B:$B=$B297)*('Comm_vacancy-inputs_1'!$G:$G&lt;=DATE(2021,7,1))*('Comm_vacancy-inputs_1'!$G:$G&gt;=DATE(2019,10,1)),'Comm_vacancy-inputs_1'!$F:$F)),
"-")</f>
        <v>3.2175409902569292E-2</v>
      </c>
    </row>
    <row r="298" spans="1:3" x14ac:dyDescent="0.35">
      <c r="A298" s="70" t="s">
        <v>848</v>
      </c>
      <c r="B298" s="70" t="s">
        <v>849</v>
      </c>
      <c r="C298" s="133" cm="1">
        <f t="array" ref="C298">IFERROR(MEDIAN(IF(('Comm_vacancy-inputs_1'!$B:$B=$B298)*('Comm_vacancy-inputs_1'!$G:$G&lt;=DATE(2021,7,1))*('Comm_vacancy-inputs_1'!$G:$G&gt;=DATE(2019,10,1)),'Comm_vacancy-inputs_1'!$F:$F)),
"-")</f>
        <v>0.11275350851622037</v>
      </c>
    </row>
    <row r="299" spans="1:3" x14ac:dyDescent="0.35">
      <c r="A299" s="70" t="s">
        <v>850</v>
      </c>
      <c r="B299" s="70" t="s">
        <v>851</v>
      </c>
      <c r="C299" s="133" cm="1">
        <f t="array" ref="C299">IFERROR(MEDIAN(IF(('Comm_vacancy-inputs_1'!$B:$B=$B299)*('Comm_vacancy-inputs_1'!$G:$G&lt;=DATE(2021,7,1))*('Comm_vacancy-inputs_1'!$G:$G&gt;=DATE(2019,10,1)),'Comm_vacancy-inputs_1'!$F:$F)),
"-")</f>
        <v>0.10084197483363619</v>
      </c>
    </row>
    <row r="300" spans="1:3" x14ac:dyDescent="0.35">
      <c r="A300" s="70" t="s">
        <v>852</v>
      </c>
      <c r="B300" s="70" t="s">
        <v>853</v>
      </c>
      <c r="C300" s="133" cm="1">
        <f t="array" ref="C300">IFERROR(MEDIAN(IF(('Comm_vacancy-inputs_1'!$B:$B=$B300)*('Comm_vacancy-inputs_1'!$G:$G&lt;=DATE(2021,7,1))*('Comm_vacancy-inputs_1'!$G:$G&gt;=DATE(2019,10,1)),'Comm_vacancy-inputs_1'!$F:$F)),
"-")</f>
        <v>8.9493129493129486E-2</v>
      </c>
    </row>
    <row r="301" spans="1:3" x14ac:dyDescent="0.35">
      <c r="A301" s="70" t="s">
        <v>854</v>
      </c>
      <c r="B301" s="70" t="s">
        <v>855</v>
      </c>
      <c r="C301" s="133" cm="1">
        <f t="array" ref="C301">IFERROR(MEDIAN(IF(('Comm_vacancy-inputs_1'!$B:$B=$B301)*('Comm_vacancy-inputs_1'!$G:$G&lt;=DATE(2021,7,1))*('Comm_vacancy-inputs_1'!$G:$G&gt;=DATE(2019,10,1)),'Comm_vacancy-inputs_1'!$F:$F)),
"-")</f>
        <v>6.3316181713445829E-2</v>
      </c>
    </row>
    <row r="302" spans="1:3" x14ac:dyDescent="0.35">
      <c r="A302" s="70" t="s">
        <v>856</v>
      </c>
      <c r="B302" s="70" t="s">
        <v>857</v>
      </c>
      <c r="C302" s="133" cm="1">
        <f t="array" ref="C302">IFERROR(MEDIAN(IF(('Comm_vacancy-inputs_1'!$B:$B=$B302)*('Comm_vacancy-inputs_1'!$G:$G&lt;=DATE(2021,7,1))*('Comm_vacancy-inputs_1'!$G:$G&gt;=DATE(2019,10,1)),'Comm_vacancy-inputs_1'!$F:$F)),
"-")</f>
        <v>6.7438539168392583E-2</v>
      </c>
    </row>
    <row r="303" spans="1:3" x14ac:dyDescent="0.35">
      <c r="A303" s="70" t="s">
        <v>858</v>
      </c>
      <c r="B303" s="70" t="s">
        <v>859</v>
      </c>
      <c r="C303" s="133" cm="1">
        <f t="array" ref="C303">IFERROR(MEDIAN(IF(('Comm_vacancy-inputs_1'!$B:$B=$B303)*('Comm_vacancy-inputs_1'!$G:$G&lt;=DATE(2021,7,1))*('Comm_vacancy-inputs_1'!$G:$G&gt;=DATE(2019,10,1)),'Comm_vacancy-inputs_1'!$F:$F)),
"-")</f>
        <v>7.9129968099125148E-2</v>
      </c>
    </row>
    <row r="304" spans="1:3" x14ac:dyDescent="0.35">
      <c r="A304" s="70" t="s">
        <v>860</v>
      </c>
      <c r="B304" s="70" t="s">
        <v>861</v>
      </c>
      <c r="C304" s="133" cm="1">
        <f t="array" ref="C304">IFERROR(MEDIAN(IF(('Comm_vacancy-inputs_1'!$B:$B=$B304)*('Comm_vacancy-inputs_1'!$G:$G&lt;=DATE(2021,7,1))*('Comm_vacancy-inputs_1'!$G:$G&gt;=DATE(2019,10,1)),'Comm_vacancy-inputs_1'!$F:$F)),
"-")</f>
        <v>0.11685219138587025</v>
      </c>
    </row>
    <row r="305" spans="1:3" x14ac:dyDescent="0.35">
      <c r="A305" s="70" t="s">
        <v>862</v>
      </c>
      <c r="B305" s="70" t="s">
        <v>863</v>
      </c>
      <c r="C305" s="133" cm="1">
        <f t="array" ref="C305">IFERROR(MEDIAN(IF(('Comm_vacancy-inputs_1'!$B:$B=$B305)*('Comm_vacancy-inputs_1'!$G:$G&lt;=DATE(2021,7,1))*('Comm_vacancy-inputs_1'!$G:$G&gt;=DATE(2019,10,1)),'Comm_vacancy-inputs_1'!$F:$F)),
"-")</f>
        <v>8.3143278041825114E-2</v>
      </c>
    </row>
    <row r="306" spans="1:3" x14ac:dyDescent="0.35">
      <c r="A306" s="70" t="s">
        <v>864</v>
      </c>
      <c r="B306" s="70" t="s">
        <v>865</v>
      </c>
      <c r="C306" s="133" cm="1">
        <f t="array" ref="C306">IFERROR(MEDIAN(IF(('Comm_vacancy-inputs_1'!$B:$B=$B306)*('Comm_vacancy-inputs_1'!$G:$G&lt;=DATE(2021,7,1))*('Comm_vacancy-inputs_1'!$G:$G&gt;=DATE(2019,10,1)),'Comm_vacancy-inputs_1'!$F:$F)),
"-")</f>
        <v>0.10161621260212356</v>
      </c>
    </row>
    <row r="307" spans="1:3" x14ac:dyDescent="0.35">
      <c r="A307" s="70" t="s">
        <v>866</v>
      </c>
      <c r="B307" s="70" t="s">
        <v>867</v>
      </c>
      <c r="C307" s="133" cm="1">
        <f t="array" ref="C307">IFERROR(MEDIAN(IF(('Comm_vacancy-inputs_1'!$B:$B=$B307)*('Comm_vacancy-inputs_1'!$G:$G&lt;=DATE(2021,7,1))*('Comm_vacancy-inputs_1'!$G:$G&gt;=DATE(2019,10,1)),'Comm_vacancy-inputs_1'!$F:$F)),
"-")</f>
        <v>6.291554692169099E-2</v>
      </c>
    </row>
    <row r="308" spans="1:3" x14ac:dyDescent="0.35">
      <c r="A308" s="70" t="s">
        <v>868</v>
      </c>
      <c r="B308" s="70" t="s">
        <v>869</v>
      </c>
      <c r="C308" s="133" cm="1">
        <f t="array" ref="C308">IFERROR(MEDIAN(IF(('Comm_vacancy-inputs_1'!$B:$B=$B308)*('Comm_vacancy-inputs_1'!$G:$G&lt;=DATE(2021,7,1))*('Comm_vacancy-inputs_1'!$G:$G&gt;=DATE(2019,10,1)),'Comm_vacancy-inputs_1'!$F:$F)),
"-")</f>
        <v>4.3752037590364327E-2</v>
      </c>
    </row>
    <row r="309" spans="1:3" x14ac:dyDescent="0.35">
      <c r="A309" s="70" t="s">
        <v>870</v>
      </c>
      <c r="B309" s="70" t="s">
        <v>871</v>
      </c>
      <c r="C309" s="133" cm="1">
        <f t="array" ref="C309">IFERROR(MEDIAN(IF(('Comm_vacancy-inputs_1'!$B:$B=$B309)*('Comm_vacancy-inputs_1'!$G:$G&lt;=DATE(2021,7,1))*('Comm_vacancy-inputs_1'!$G:$G&gt;=DATE(2019,10,1)),'Comm_vacancy-inputs_1'!$F:$F)),
"-")</f>
        <v>6.8707238872761672E-2</v>
      </c>
    </row>
    <row r="310" spans="1:3" x14ac:dyDescent="0.35">
      <c r="A310" s="70" t="s">
        <v>872</v>
      </c>
      <c r="B310" s="70" t="s">
        <v>873</v>
      </c>
      <c r="C310" s="133" cm="1">
        <f t="array" ref="C310">IFERROR(MEDIAN(IF(('Comm_vacancy-inputs_1'!$B:$B=$B310)*('Comm_vacancy-inputs_1'!$G:$G&lt;=DATE(2021,7,1))*('Comm_vacancy-inputs_1'!$G:$G&gt;=DATE(2019,10,1)),'Comm_vacancy-inputs_1'!$F:$F)),
"-")</f>
        <v>3.7931456440574531E-2</v>
      </c>
    </row>
    <row r="311" spans="1:3" x14ac:dyDescent="0.35">
      <c r="A311" s="70" t="s">
        <v>874</v>
      </c>
      <c r="B311" s="70" t="s">
        <v>875</v>
      </c>
      <c r="C311" s="133" cm="1">
        <f t="array" ref="C311">IFERROR(MEDIAN(IF(('Comm_vacancy-inputs_1'!$B:$B=$B311)*('Comm_vacancy-inputs_1'!$G:$G&lt;=DATE(2021,7,1))*('Comm_vacancy-inputs_1'!$G:$G&gt;=DATE(2019,10,1)),'Comm_vacancy-inputs_1'!$F:$F)),
"-")</f>
        <v>1.0983290637860786E-2</v>
      </c>
    </row>
    <row r="312" spans="1:3" x14ac:dyDescent="0.35">
      <c r="A312" s="70" t="s">
        <v>878</v>
      </c>
      <c r="B312" s="70" t="s">
        <v>879</v>
      </c>
      <c r="C312" s="133" cm="1">
        <f t="array" ref="C312">IFERROR(MEDIAN(IF(('Comm_vacancy-inputs_1'!$B:$B=$B312)*('Comm_vacancy-inputs_1'!$G:$G&lt;=DATE(2021,7,1))*('Comm_vacancy-inputs_1'!$G:$G&gt;=DATE(2019,10,1)),'Comm_vacancy-inputs_1'!$F:$F)),
"-")</f>
        <v>2.7878461063580488E-2</v>
      </c>
    </row>
    <row r="313" spans="1:3" x14ac:dyDescent="0.35">
      <c r="A313" s="70" t="s">
        <v>880</v>
      </c>
      <c r="B313" s="70" t="s">
        <v>881</v>
      </c>
      <c r="C313" s="133" cm="1">
        <f t="array" ref="C313">IFERROR(MEDIAN(IF(('Comm_vacancy-inputs_1'!$B:$B=$B313)*('Comm_vacancy-inputs_1'!$G:$G&lt;=DATE(2021,7,1))*('Comm_vacancy-inputs_1'!$G:$G&gt;=DATE(2019,10,1)),'Comm_vacancy-inputs_1'!$F:$F)),
"-")</f>
        <v>0.11252627130012824</v>
      </c>
    </row>
    <row r="314" spans="1:3" x14ac:dyDescent="0.35">
      <c r="A314" s="70" t="s">
        <v>884</v>
      </c>
      <c r="B314" s="70" t="s">
        <v>885</v>
      </c>
      <c r="C314" s="133" t="str" cm="1">
        <f t="array" ref="C314">IFERROR(MEDIAN(IF(('Comm_vacancy-inputs_1'!$B:$B=$B314)*('Comm_vacancy-inputs_1'!$G:$G&lt;=DATE(2021,7,1))*('Comm_vacancy-inputs_1'!$G:$G&gt;=DATE(2019,10,1)),'Comm_vacancy-inputs_1'!$F:$F)),
"-")</f>
        <v>-</v>
      </c>
    </row>
    <row r="315" spans="1:3" x14ac:dyDescent="0.35">
      <c r="A315" s="70" t="s">
        <v>886</v>
      </c>
      <c r="B315" s="70" t="s">
        <v>887</v>
      </c>
      <c r="C315" s="133" cm="1">
        <f t="array" ref="C315">IFERROR(MEDIAN(IF(('Comm_vacancy-inputs_1'!$B:$B=$B315)*('Comm_vacancy-inputs_1'!$G:$G&lt;=DATE(2021,7,1))*('Comm_vacancy-inputs_1'!$G:$G&gt;=DATE(2019,10,1)),'Comm_vacancy-inputs_1'!$F:$F)),
"-")</f>
        <v>3.0913930470678516E-2</v>
      </c>
    </row>
    <row r="316" spans="1:3" x14ac:dyDescent="0.35">
      <c r="A316" s="70" t="s">
        <v>888</v>
      </c>
      <c r="B316" s="70" t="s">
        <v>889</v>
      </c>
      <c r="C316" s="133" t="str" cm="1">
        <f t="array" ref="C316">IFERROR(MEDIAN(IF(('Comm_vacancy-inputs_1'!$B:$B=$B316)*('Comm_vacancy-inputs_1'!$G:$G&lt;=DATE(2021,7,1))*('Comm_vacancy-inputs_1'!$G:$G&gt;=DATE(2019,10,1)),'Comm_vacancy-inputs_1'!$F:$F)),
"-")</f>
        <v>-</v>
      </c>
    </row>
    <row r="317" spans="1:3" x14ac:dyDescent="0.35">
      <c r="A317" s="70" t="s">
        <v>890</v>
      </c>
      <c r="B317" s="70" t="s">
        <v>891</v>
      </c>
      <c r="C317" s="133" t="str" cm="1">
        <f t="array" ref="C317">IFERROR(MEDIAN(IF(('Comm_vacancy-inputs_1'!$B:$B=$B317)*('Comm_vacancy-inputs_1'!$G:$G&lt;=DATE(2021,7,1))*('Comm_vacancy-inputs_1'!$G:$G&gt;=DATE(2019,10,1)),'Comm_vacancy-inputs_1'!$F:$F)),
"-")</f>
        <v>-</v>
      </c>
    </row>
    <row r="318" spans="1:3" x14ac:dyDescent="0.35">
      <c r="A318" s="70" t="s">
        <v>892</v>
      </c>
      <c r="B318" s="70" t="s">
        <v>893</v>
      </c>
      <c r="C318" s="133" cm="1">
        <f t="array" ref="C318">IFERROR(MEDIAN(IF(('Comm_vacancy-inputs_1'!$B:$B=$B318)*('Comm_vacancy-inputs_1'!$G:$G&lt;=DATE(2021,7,1))*('Comm_vacancy-inputs_1'!$G:$G&gt;=DATE(2019,10,1)),'Comm_vacancy-inputs_1'!$F:$F)),
"-")</f>
        <v>9.4045732660369863E-2</v>
      </c>
    </row>
    <row r="319" spans="1:3" x14ac:dyDescent="0.35">
      <c r="A319" s="70" t="s">
        <v>894</v>
      </c>
      <c r="B319" s="70" t="s">
        <v>895</v>
      </c>
      <c r="C319" s="133" cm="1">
        <f t="array" ref="C319">IFERROR(MEDIAN(IF(('Comm_vacancy-inputs_1'!$B:$B=$B319)*('Comm_vacancy-inputs_1'!$G:$G&lt;=DATE(2021,7,1))*('Comm_vacancy-inputs_1'!$G:$G&gt;=DATE(2019,10,1)),'Comm_vacancy-inputs_1'!$F:$F)),
"-")</f>
        <v>2.6088123202311152E-2</v>
      </c>
    </row>
    <row r="320" spans="1:3" x14ac:dyDescent="0.35">
      <c r="A320" s="70" t="s">
        <v>896</v>
      </c>
      <c r="B320" s="70" t="s">
        <v>897</v>
      </c>
      <c r="C320" s="133" cm="1">
        <f t="array" ref="C320">IFERROR(MEDIAN(IF(('Comm_vacancy-inputs_1'!$B:$B=$B320)*('Comm_vacancy-inputs_1'!$G:$G&lt;=DATE(2021,7,1))*('Comm_vacancy-inputs_1'!$G:$G&gt;=DATE(2019,10,1)),'Comm_vacancy-inputs_1'!$F:$F)),
"-")</f>
        <v>4.3155373963480292E-2</v>
      </c>
    </row>
    <row r="321" spans="1:3" x14ac:dyDescent="0.35">
      <c r="A321" s="70" t="s">
        <v>898</v>
      </c>
      <c r="B321" s="70" t="s">
        <v>899</v>
      </c>
      <c r="C321" s="133" cm="1">
        <f t="array" ref="C321">IFERROR(MEDIAN(IF(('Comm_vacancy-inputs_1'!$B:$B=$B321)*('Comm_vacancy-inputs_1'!$G:$G&lt;=DATE(2021,7,1))*('Comm_vacancy-inputs_1'!$G:$G&gt;=DATE(2019,10,1)),'Comm_vacancy-inputs_1'!$F:$F)),
"-")</f>
        <v>0.15477826687747637</v>
      </c>
    </row>
    <row r="322" spans="1:3" x14ac:dyDescent="0.35">
      <c r="A322" s="70" t="s">
        <v>900</v>
      </c>
      <c r="B322" s="70" t="s">
        <v>901</v>
      </c>
      <c r="C322" s="133" cm="1">
        <f t="array" ref="C322">IFERROR(MEDIAN(IF(('Comm_vacancy-inputs_1'!$B:$B=$B322)*('Comm_vacancy-inputs_1'!$G:$G&lt;=DATE(2021,7,1))*('Comm_vacancy-inputs_1'!$G:$G&gt;=DATE(2019,10,1)),'Comm_vacancy-inputs_1'!$F:$F)),
"-")</f>
        <v>0.13472646838703789</v>
      </c>
    </row>
    <row r="323" spans="1:3" x14ac:dyDescent="0.35">
      <c r="A323" s="70" t="s">
        <v>902</v>
      </c>
      <c r="B323" s="70" t="s">
        <v>903</v>
      </c>
      <c r="C323" s="133" cm="1">
        <f t="array" ref="C323">IFERROR(MEDIAN(IF(('Comm_vacancy-inputs_1'!$B:$B=$B323)*('Comm_vacancy-inputs_1'!$G:$G&lt;=DATE(2021,7,1))*('Comm_vacancy-inputs_1'!$G:$G&gt;=DATE(2019,10,1)),'Comm_vacancy-inputs_1'!$F:$F)),
"-")</f>
        <v>0.12378818026618454</v>
      </c>
    </row>
    <row r="324" spans="1:3" x14ac:dyDescent="0.35">
      <c r="A324" s="70" t="s">
        <v>904</v>
      </c>
      <c r="B324" s="70" t="s">
        <v>905</v>
      </c>
      <c r="C324" s="133" cm="1">
        <f t="array" ref="C324">IFERROR(MEDIAN(IF(('Comm_vacancy-inputs_1'!$B:$B=$B324)*('Comm_vacancy-inputs_1'!$G:$G&lt;=DATE(2021,7,1))*('Comm_vacancy-inputs_1'!$G:$G&gt;=DATE(2019,10,1)),'Comm_vacancy-inputs_1'!$F:$F)),
"-")</f>
        <v>6.6050067940427101E-2</v>
      </c>
    </row>
    <row r="325" spans="1:3" x14ac:dyDescent="0.35">
      <c r="A325" s="70" t="s">
        <v>906</v>
      </c>
      <c r="B325" s="70" t="s">
        <v>907</v>
      </c>
      <c r="C325" s="133" cm="1">
        <f t="array" ref="C325">IFERROR(MEDIAN(IF(('Comm_vacancy-inputs_1'!$B:$B=$B325)*('Comm_vacancy-inputs_1'!$G:$G&lt;=DATE(2021,7,1))*('Comm_vacancy-inputs_1'!$G:$G&gt;=DATE(2019,10,1)),'Comm_vacancy-inputs_1'!$F:$F)),
"-")</f>
        <v>0.12057129993176505</v>
      </c>
    </row>
    <row r="326" spans="1:3" x14ac:dyDescent="0.35">
      <c r="A326" s="70" t="s">
        <v>908</v>
      </c>
      <c r="B326" s="70" t="s">
        <v>909</v>
      </c>
      <c r="C326" s="133" cm="1">
        <f t="array" ref="C326">IFERROR(MEDIAN(IF(('Comm_vacancy-inputs_1'!$B:$B=$B326)*('Comm_vacancy-inputs_1'!$G:$G&lt;=DATE(2021,7,1))*('Comm_vacancy-inputs_1'!$G:$G&gt;=DATE(2019,10,1)),'Comm_vacancy-inputs_1'!$F:$F)),
"-")</f>
        <v>0.15350753982123203</v>
      </c>
    </row>
    <row r="327" spans="1:3" x14ac:dyDescent="0.35">
      <c r="A327" s="70" t="s">
        <v>910</v>
      </c>
      <c r="B327" s="70" t="s">
        <v>911</v>
      </c>
      <c r="C327" s="133" cm="1">
        <f t="array" ref="C327">IFERROR(MEDIAN(IF(('Comm_vacancy-inputs_1'!$B:$B=$B327)*('Comm_vacancy-inputs_1'!$G:$G&lt;=DATE(2021,7,1))*('Comm_vacancy-inputs_1'!$G:$G&gt;=DATE(2019,10,1)),'Comm_vacancy-inputs_1'!$F:$F)),
"-")</f>
        <v>8.8951055113987432E-2</v>
      </c>
    </row>
    <row r="328" spans="1:3" x14ac:dyDescent="0.35">
      <c r="A328" s="70" t="s">
        <v>912</v>
      </c>
      <c r="B328" s="70" t="s">
        <v>913</v>
      </c>
      <c r="C328" s="133" cm="1">
        <f t="array" ref="C328">IFERROR(MEDIAN(IF(('Comm_vacancy-inputs_1'!$B:$B=$B328)*('Comm_vacancy-inputs_1'!$G:$G&lt;=DATE(2021,7,1))*('Comm_vacancy-inputs_1'!$G:$G&gt;=DATE(2019,10,1)),'Comm_vacancy-inputs_1'!$F:$F)),
"-")</f>
        <v>6.5330938204838498E-2</v>
      </c>
    </row>
    <row r="329" spans="1:3" x14ac:dyDescent="0.35">
      <c r="A329" s="70" t="s">
        <v>914</v>
      </c>
      <c r="B329" s="70" t="s">
        <v>915</v>
      </c>
      <c r="C329" s="133" cm="1">
        <f t="array" ref="C329">IFERROR(MEDIAN(IF(('Comm_vacancy-inputs_1'!$B:$B=$B329)*('Comm_vacancy-inputs_1'!$G:$G&lt;=DATE(2021,7,1))*('Comm_vacancy-inputs_1'!$G:$G&gt;=DATE(2019,10,1)),'Comm_vacancy-inputs_1'!$F:$F)),
"-")</f>
        <v>0.1094614201939156</v>
      </c>
    </row>
    <row r="330" spans="1:3" x14ac:dyDescent="0.35">
      <c r="A330" s="70" t="s">
        <v>916</v>
      </c>
      <c r="B330" s="70" t="s">
        <v>917</v>
      </c>
      <c r="C330" s="133" cm="1">
        <f t="array" ref="C330">IFERROR(MEDIAN(IF(('Comm_vacancy-inputs_1'!$B:$B=$B330)*('Comm_vacancy-inputs_1'!$G:$G&lt;=DATE(2021,7,1))*('Comm_vacancy-inputs_1'!$G:$G&gt;=DATE(2019,10,1)),'Comm_vacancy-inputs_1'!$F:$F)),
"-")</f>
        <v>1.2742723138492059E-2</v>
      </c>
    </row>
    <row r="331" spans="1:3" x14ac:dyDescent="0.35">
      <c r="A331" s="70" t="s">
        <v>918</v>
      </c>
      <c r="B331" s="70" t="s">
        <v>919</v>
      </c>
      <c r="C331" s="133" cm="1">
        <f t="array" ref="C331">IFERROR(MEDIAN(IF(('Comm_vacancy-inputs_1'!$B:$B=$B331)*('Comm_vacancy-inputs_1'!$G:$G&lt;=DATE(2021,7,1))*('Comm_vacancy-inputs_1'!$G:$G&gt;=DATE(2019,10,1)),'Comm_vacancy-inputs_1'!$F:$F)),
"-")</f>
        <v>0.14239968974523487</v>
      </c>
    </row>
    <row r="332" spans="1:3" x14ac:dyDescent="0.35">
      <c r="A332" s="70" t="s">
        <v>920</v>
      </c>
      <c r="B332" s="70" t="s">
        <v>921</v>
      </c>
      <c r="C332" s="133" cm="1">
        <f t="array" ref="C332">IFERROR(MEDIAN(IF(('Comm_vacancy-inputs_1'!$B:$B=$B332)*('Comm_vacancy-inputs_1'!$G:$G&lt;=DATE(2021,7,1))*('Comm_vacancy-inputs_1'!$G:$G&gt;=DATE(2019,10,1)),'Comm_vacancy-inputs_1'!$F:$F)),
"-")</f>
        <v>7.5997479507846424E-2</v>
      </c>
    </row>
  </sheetData>
  <sheetProtection algorithmName="SHA-512" hashValue="KFiji04h0mas7hfuSTvT+q1RfbpbQio/gT0SEG1KyVRlsGN4aU9/i31r2VNjBQi9dLqdal0u20u1NxmalI+EUg==" saltValue="5BCxRXXaWQgQF7aDJSroEw=="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A7DC-9BAC-44FC-BFE5-FF1D9E1B20C3}">
  <sheetPr codeName="Sheet43">
    <tabColor theme="9" tint="0.79998168889431442"/>
  </sheetPr>
  <dimension ref="A1:H305"/>
  <sheetViews>
    <sheetView showGridLines="0" topLeftCell="A280" zoomScale="75" zoomScaleNormal="75" workbookViewId="0">
      <selection activeCell="O33" sqref="O33"/>
    </sheetView>
  </sheetViews>
  <sheetFormatPr defaultRowHeight="14.5" x14ac:dyDescent="0.35"/>
  <cols>
    <col min="1" max="1" width="16.81640625" bestFit="1" customWidth="1"/>
    <col min="2" max="2" width="21.81640625" bestFit="1" customWidth="1"/>
    <col min="3" max="3" width="29.453125" bestFit="1" customWidth="1"/>
    <col min="4" max="4" width="15.54296875" bestFit="1" customWidth="1"/>
    <col min="5" max="5" width="9.81640625" bestFit="1" customWidth="1"/>
    <col min="6" max="6" width="33.81640625" bestFit="1" customWidth="1"/>
    <col min="7" max="7" width="38.7265625" bestFit="1" customWidth="1"/>
    <col min="8" max="8" width="11.54296875" bestFit="1" customWidth="1"/>
  </cols>
  <sheetData>
    <row r="1" spans="1:8" x14ac:dyDescent="0.35">
      <c r="A1" s="71" t="s">
        <v>1080</v>
      </c>
      <c r="B1" s="71" t="s">
        <v>1081</v>
      </c>
      <c r="C1" s="71" t="s">
        <v>1083</v>
      </c>
      <c r="D1" s="74" t="s">
        <v>1084</v>
      </c>
      <c r="E1" s="74" t="s">
        <v>1085</v>
      </c>
      <c r="F1" s="74" t="s">
        <v>73</v>
      </c>
      <c r="G1" s="74" t="s">
        <v>71</v>
      </c>
      <c r="H1" s="71" t="s">
        <v>1103</v>
      </c>
    </row>
    <row r="2" spans="1:8" x14ac:dyDescent="0.35">
      <c r="A2" s="72" t="s">
        <v>199</v>
      </c>
      <c r="B2" s="75" t="s">
        <v>991</v>
      </c>
      <c r="C2" s="72" t="s">
        <v>1088</v>
      </c>
      <c r="D2" s="72">
        <f>SUMIFS('Comm_vacancy-LA_data'!$E:$E,'Comm_vacancy-LA_data'!$B:$B,'Comm_vacancy-new_boundaries_1'!$B2,'Comm_vacancy-LA_data'!$D:$D,'Comm_vacancy-new_boundaries_1'!$C2)</f>
        <v>4946</v>
      </c>
      <c r="E2" s="72">
        <f>SUMIFS('Comm_vacancy-LA_data'!$F:$F,'Comm_vacancy-LA_data'!$B:$B,'Comm_vacancy-new_boundaries_1'!$B2,'Comm_vacancy-LA_data'!$D:$D,'Comm_vacancy-new_boundaries_1'!$C2)</f>
        <v>519</v>
      </c>
      <c r="F2" s="108" t="s">
        <v>253</v>
      </c>
      <c r="G2" s="108" t="s">
        <v>254</v>
      </c>
      <c r="H2" s="108">
        <f>DATE(LEFT(C2,4),RIGHT(LEFT(C2,7),2),1)</f>
        <v>44378</v>
      </c>
    </row>
    <row r="3" spans="1:8" x14ac:dyDescent="0.35">
      <c r="A3" s="72" t="s">
        <v>199</v>
      </c>
      <c r="B3" s="72" t="s">
        <v>991</v>
      </c>
      <c r="C3" s="72" t="s">
        <v>1089</v>
      </c>
      <c r="D3" s="72">
        <f>SUMIFS('Comm_vacancy-LA_data'!$E:$E,'Comm_vacancy-LA_data'!$B:$B,'Comm_vacancy-new_boundaries_1'!$B3,'Comm_vacancy-LA_data'!$D:$D,'Comm_vacancy-new_boundaries_1'!$C3)</f>
        <v>4955</v>
      </c>
      <c r="E3" s="72">
        <f>SUMIFS('Comm_vacancy-LA_data'!$F:$F,'Comm_vacancy-LA_data'!$B:$B,'Comm_vacancy-new_boundaries_1'!$B3,'Comm_vacancy-LA_data'!$D:$D,'Comm_vacancy-new_boundaries_1'!$C3)</f>
        <v>492</v>
      </c>
      <c r="F3" s="108" t="s">
        <v>253</v>
      </c>
      <c r="G3" s="108" t="s">
        <v>254</v>
      </c>
      <c r="H3" s="108">
        <f t="shared" ref="H3:H66" si="0">DATE(LEFT(C3,4),RIGHT(LEFT(C3,7),2),1)</f>
        <v>44287</v>
      </c>
    </row>
    <row r="4" spans="1:8" x14ac:dyDescent="0.35">
      <c r="A4" s="72" t="s">
        <v>199</v>
      </c>
      <c r="B4" s="72" t="s">
        <v>991</v>
      </c>
      <c r="C4" s="72" t="s">
        <v>1090</v>
      </c>
      <c r="D4" s="72">
        <f>SUMIFS('Comm_vacancy-LA_data'!$E:$E,'Comm_vacancy-LA_data'!$B:$B,'Comm_vacancy-new_boundaries_1'!$B4,'Comm_vacancy-LA_data'!$D:$D,'Comm_vacancy-new_boundaries_1'!$C4)</f>
        <v>4954</v>
      </c>
      <c r="E4" s="72">
        <f>SUMIFS('Comm_vacancy-LA_data'!$F:$F,'Comm_vacancy-LA_data'!$B:$B,'Comm_vacancy-new_boundaries_1'!$B4,'Comm_vacancy-LA_data'!$D:$D,'Comm_vacancy-new_boundaries_1'!$C4)</f>
        <v>455</v>
      </c>
      <c r="F4" s="108" t="s">
        <v>253</v>
      </c>
      <c r="G4" s="108" t="s">
        <v>254</v>
      </c>
      <c r="H4" s="108">
        <f t="shared" si="0"/>
        <v>44197</v>
      </c>
    </row>
    <row r="5" spans="1:8" x14ac:dyDescent="0.35">
      <c r="A5" s="72" t="s">
        <v>199</v>
      </c>
      <c r="B5" s="72" t="s">
        <v>991</v>
      </c>
      <c r="C5" s="72" t="s">
        <v>1091</v>
      </c>
      <c r="D5" s="72">
        <f>SUMIFS('Comm_vacancy-LA_data'!$E:$E,'Comm_vacancy-LA_data'!$B:$B,'Comm_vacancy-new_boundaries_1'!$B5,'Comm_vacancy-LA_data'!$D:$D,'Comm_vacancy-new_boundaries_1'!$C5)</f>
        <v>4942</v>
      </c>
      <c r="E5" s="72">
        <f>SUMIFS('Comm_vacancy-LA_data'!$F:$F,'Comm_vacancy-LA_data'!$B:$B,'Comm_vacancy-new_boundaries_1'!$B5,'Comm_vacancy-LA_data'!$D:$D,'Comm_vacancy-new_boundaries_1'!$C5)</f>
        <v>430</v>
      </c>
      <c r="F5" s="108" t="s">
        <v>253</v>
      </c>
      <c r="G5" s="108" t="s">
        <v>254</v>
      </c>
      <c r="H5" s="108">
        <f t="shared" si="0"/>
        <v>44105</v>
      </c>
    </row>
    <row r="6" spans="1:8" x14ac:dyDescent="0.35">
      <c r="A6" s="72" t="s">
        <v>199</v>
      </c>
      <c r="B6" s="72" t="s">
        <v>991</v>
      </c>
      <c r="C6" s="72" t="s">
        <v>1092</v>
      </c>
      <c r="D6" s="72">
        <f>SUMIFS('Comm_vacancy-LA_data'!$E:$E,'Comm_vacancy-LA_data'!$B:$B,'Comm_vacancy-new_boundaries_1'!$B6,'Comm_vacancy-LA_data'!$D:$D,'Comm_vacancy-new_boundaries_1'!$C6)</f>
        <v>4914</v>
      </c>
      <c r="E6" s="72">
        <f>SUMIFS('Comm_vacancy-LA_data'!$F:$F,'Comm_vacancy-LA_data'!$B:$B,'Comm_vacancy-new_boundaries_1'!$B6,'Comm_vacancy-LA_data'!$D:$D,'Comm_vacancy-new_boundaries_1'!$C6)</f>
        <v>442</v>
      </c>
      <c r="F6" s="108" t="s">
        <v>253</v>
      </c>
      <c r="G6" s="108" t="s">
        <v>254</v>
      </c>
      <c r="H6" s="108">
        <f t="shared" si="0"/>
        <v>44013</v>
      </c>
    </row>
    <row r="7" spans="1:8" x14ac:dyDescent="0.35">
      <c r="A7" s="72" t="s">
        <v>199</v>
      </c>
      <c r="B7" s="72" t="s">
        <v>991</v>
      </c>
      <c r="C7" s="72" t="s">
        <v>1093</v>
      </c>
      <c r="D7" s="72">
        <f>SUMIFS('Comm_vacancy-LA_data'!$E:$E,'Comm_vacancy-LA_data'!$B:$B,'Comm_vacancy-new_boundaries_1'!$B7,'Comm_vacancy-LA_data'!$D:$D,'Comm_vacancy-new_boundaries_1'!$C7)</f>
        <v>4883</v>
      </c>
      <c r="E7" s="72">
        <f>SUMIFS('Comm_vacancy-LA_data'!$F:$F,'Comm_vacancy-LA_data'!$B:$B,'Comm_vacancy-new_boundaries_1'!$B7,'Comm_vacancy-LA_data'!$D:$D,'Comm_vacancy-new_boundaries_1'!$C7)</f>
        <v>319</v>
      </c>
      <c r="F7" s="108" t="s">
        <v>253</v>
      </c>
      <c r="G7" s="108" t="s">
        <v>254</v>
      </c>
      <c r="H7" s="108">
        <f t="shared" si="0"/>
        <v>43922</v>
      </c>
    </row>
    <row r="8" spans="1:8" x14ac:dyDescent="0.35">
      <c r="A8" s="72" t="s">
        <v>199</v>
      </c>
      <c r="B8" s="72" t="s">
        <v>991</v>
      </c>
      <c r="C8" s="72" t="s">
        <v>1094</v>
      </c>
      <c r="D8" s="72">
        <f>SUMIFS('Comm_vacancy-LA_data'!$E:$E,'Comm_vacancy-LA_data'!$B:$B,'Comm_vacancy-new_boundaries_1'!$B8,'Comm_vacancy-LA_data'!$D:$D,'Comm_vacancy-new_boundaries_1'!$C8)</f>
        <v>4781</v>
      </c>
      <c r="E8" s="72">
        <f>SUMIFS('Comm_vacancy-LA_data'!$F:$F,'Comm_vacancy-LA_data'!$B:$B,'Comm_vacancy-new_boundaries_1'!$B8,'Comm_vacancy-LA_data'!$D:$D,'Comm_vacancy-new_boundaries_1'!$C8)</f>
        <v>260</v>
      </c>
      <c r="F8" s="108" t="s">
        <v>253</v>
      </c>
      <c r="G8" s="108" t="s">
        <v>254</v>
      </c>
      <c r="H8" s="108">
        <f t="shared" si="0"/>
        <v>43831</v>
      </c>
    </row>
    <row r="9" spans="1:8" x14ac:dyDescent="0.35">
      <c r="A9" s="72" t="s">
        <v>199</v>
      </c>
      <c r="B9" s="72" t="s">
        <v>991</v>
      </c>
      <c r="C9" s="72" t="s">
        <v>1095</v>
      </c>
      <c r="D9" s="72">
        <f>SUMIFS('Comm_vacancy-LA_data'!$E:$E,'Comm_vacancy-LA_data'!$B:$B,'Comm_vacancy-new_boundaries_1'!$B9,'Comm_vacancy-LA_data'!$D:$D,'Comm_vacancy-new_boundaries_1'!$C9)</f>
        <v>4788</v>
      </c>
      <c r="E9" s="72">
        <f>SUMIFS('Comm_vacancy-LA_data'!$F:$F,'Comm_vacancy-LA_data'!$B:$B,'Comm_vacancy-new_boundaries_1'!$B9,'Comm_vacancy-LA_data'!$D:$D,'Comm_vacancy-new_boundaries_1'!$C9)</f>
        <v>418</v>
      </c>
      <c r="F9" s="108" t="s">
        <v>253</v>
      </c>
      <c r="G9" s="108" t="s">
        <v>254</v>
      </c>
      <c r="H9" s="108">
        <f t="shared" si="0"/>
        <v>43739</v>
      </c>
    </row>
    <row r="10" spans="1:8" x14ac:dyDescent="0.35">
      <c r="A10" s="72" t="s">
        <v>199</v>
      </c>
      <c r="B10" s="72" t="s">
        <v>991</v>
      </c>
      <c r="C10" s="72" t="s">
        <v>1096</v>
      </c>
      <c r="D10" s="72">
        <f>SUMIFS('Comm_vacancy-LA_data'!$E:$E,'Comm_vacancy-LA_data'!$B:$B,'Comm_vacancy-new_boundaries_1'!$B10,'Comm_vacancy-LA_data'!$D:$D,'Comm_vacancy-new_boundaries_1'!$C10)</f>
        <v>4784</v>
      </c>
      <c r="E10" s="72">
        <f>SUMIFS('Comm_vacancy-LA_data'!$F:$F,'Comm_vacancy-LA_data'!$B:$B,'Comm_vacancy-new_boundaries_1'!$B10,'Comm_vacancy-LA_data'!$D:$D,'Comm_vacancy-new_boundaries_1'!$C10)</f>
        <v>353</v>
      </c>
      <c r="F10" s="108" t="s">
        <v>253</v>
      </c>
      <c r="G10" s="108" t="s">
        <v>254</v>
      </c>
      <c r="H10" s="108">
        <f t="shared" si="0"/>
        <v>43647</v>
      </c>
    </row>
    <row r="11" spans="1:8" x14ac:dyDescent="0.35">
      <c r="A11" s="72" t="s">
        <v>199</v>
      </c>
      <c r="B11" s="72" t="s">
        <v>991</v>
      </c>
      <c r="C11" s="72" t="s">
        <v>1097</v>
      </c>
      <c r="D11" s="72">
        <f>SUMIFS('Comm_vacancy-LA_data'!$E:$E,'Comm_vacancy-LA_data'!$B:$B,'Comm_vacancy-new_boundaries_1'!$B11,'Comm_vacancy-LA_data'!$D:$D,'Comm_vacancy-new_boundaries_1'!$C11)</f>
        <v>4785</v>
      </c>
      <c r="E11" s="72">
        <f>SUMIFS('Comm_vacancy-LA_data'!$F:$F,'Comm_vacancy-LA_data'!$B:$B,'Comm_vacancy-new_boundaries_1'!$B11,'Comm_vacancy-LA_data'!$D:$D,'Comm_vacancy-new_boundaries_1'!$C11)</f>
        <v>393</v>
      </c>
      <c r="F11" s="108" t="s">
        <v>253</v>
      </c>
      <c r="G11" s="108" t="s">
        <v>254</v>
      </c>
      <c r="H11" s="108">
        <f t="shared" si="0"/>
        <v>43556</v>
      </c>
    </row>
    <row r="12" spans="1:8" x14ac:dyDescent="0.35">
      <c r="A12" s="72" t="s">
        <v>199</v>
      </c>
      <c r="B12" s="72" t="s">
        <v>991</v>
      </c>
      <c r="C12" s="72" t="s">
        <v>1098</v>
      </c>
      <c r="D12" s="72">
        <f>SUMIFS('Comm_vacancy-LA_data'!$E:$E,'Comm_vacancy-LA_data'!$B:$B,'Comm_vacancy-new_boundaries_1'!$B12,'Comm_vacancy-LA_data'!$D:$D,'Comm_vacancy-new_boundaries_1'!$C12)</f>
        <v>4707</v>
      </c>
      <c r="E12" s="72">
        <f>SUMIFS('Comm_vacancy-LA_data'!$F:$F,'Comm_vacancy-LA_data'!$B:$B,'Comm_vacancy-new_boundaries_1'!$B12,'Comm_vacancy-LA_data'!$D:$D,'Comm_vacancy-new_boundaries_1'!$C12)</f>
        <v>396</v>
      </c>
      <c r="F12" s="108" t="s">
        <v>253</v>
      </c>
      <c r="G12" s="108" t="s">
        <v>254</v>
      </c>
      <c r="H12" s="108">
        <f t="shared" si="0"/>
        <v>43466</v>
      </c>
    </row>
    <row r="13" spans="1:8" x14ac:dyDescent="0.35">
      <c r="A13" s="72" t="s">
        <v>199</v>
      </c>
      <c r="B13" s="72" t="s">
        <v>991</v>
      </c>
      <c r="C13" s="72" t="s">
        <v>1099</v>
      </c>
      <c r="D13" s="72">
        <f>SUMIFS('Comm_vacancy-LA_data'!$E:$E,'Comm_vacancy-LA_data'!$B:$B,'Comm_vacancy-new_boundaries_1'!$B13,'Comm_vacancy-LA_data'!$D:$D,'Comm_vacancy-new_boundaries_1'!$C13)</f>
        <v>4913</v>
      </c>
      <c r="E13" s="72">
        <f>SUMIFS('Comm_vacancy-LA_data'!$F:$F,'Comm_vacancy-LA_data'!$B:$B,'Comm_vacancy-new_boundaries_1'!$B13,'Comm_vacancy-LA_data'!$D:$D,'Comm_vacancy-new_boundaries_1'!$C13)</f>
        <v>382</v>
      </c>
      <c r="F13" s="108" t="s">
        <v>253</v>
      </c>
      <c r="G13" s="108" t="s">
        <v>254</v>
      </c>
      <c r="H13" s="108">
        <f t="shared" si="0"/>
        <v>43374</v>
      </c>
    </row>
    <row r="14" spans="1:8" x14ac:dyDescent="0.35">
      <c r="A14" s="72" t="s">
        <v>201</v>
      </c>
      <c r="B14" s="72" t="s">
        <v>996</v>
      </c>
      <c r="C14" s="72" t="s">
        <v>1088</v>
      </c>
      <c r="D14" s="72">
        <f>SUMIFS('Comm_vacancy-LA_data'!$E:$E,'Comm_vacancy-LA_data'!$B:$B,'Comm_vacancy-new_boundaries_1'!$B14,'Comm_vacancy-LA_data'!$D:$D,'Comm_vacancy-new_boundaries_1'!$C14)</f>
        <v>1617</v>
      </c>
      <c r="E14" s="72">
        <f>SUMIFS('Comm_vacancy-LA_data'!$F:$F,'Comm_vacancy-LA_data'!$B:$B,'Comm_vacancy-new_boundaries_1'!$B14,'Comm_vacancy-LA_data'!$D:$D,'Comm_vacancy-new_boundaries_1'!$C14)</f>
        <v>112</v>
      </c>
      <c r="F14" s="108" t="s">
        <v>253</v>
      </c>
      <c r="G14" s="108" t="s">
        <v>254</v>
      </c>
      <c r="H14" s="108">
        <f t="shared" si="0"/>
        <v>44378</v>
      </c>
    </row>
    <row r="15" spans="1:8" x14ac:dyDescent="0.35">
      <c r="A15" s="72" t="s">
        <v>201</v>
      </c>
      <c r="B15" s="72" t="s">
        <v>996</v>
      </c>
      <c r="C15" s="72" t="s">
        <v>1089</v>
      </c>
      <c r="D15" s="72">
        <f>SUMIFS('Comm_vacancy-LA_data'!$E:$E,'Comm_vacancy-LA_data'!$B:$B,'Comm_vacancy-new_boundaries_1'!$B15,'Comm_vacancy-LA_data'!$D:$D,'Comm_vacancy-new_boundaries_1'!$C15)</f>
        <v>1609</v>
      </c>
      <c r="E15" s="72">
        <f>SUMIFS('Comm_vacancy-LA_data'!$F:$F,'Comm_vacancy-LA_data'!$B:$B,'Comm_vacancy-new_boundaries_1'!$B15,'Comm_vacancy-LA_data'!$D:$D,'Comm_vacancy-new_boundaries_1'!$C15)</f>
        <v>96</v>
      </c>
      <c r="F15" s="108" t="s">
        <v>253</v>
      </c>
      <c r="G15" s="108" t="s">
        <v>254</v>
      </c>
      <c r="H15" s="108">
        <f t="shared" si="0"/>
        <v>44287</v>
      </c>
    </row>
    <row r="16" spans="1:8" x14ac:dyDescent="0.35">
      <c r="A16" s="72" t="s">
        <v>201</v>
      </c>
      <c r="B16" s="72" t="s">
        <v>996</v>
      </c>
      <c r="C16" s="72" t="s">
        <v>1090</v>
      </c>
      <c r="D16" s="72">
        <f>SUMIFS('Comm_vacancy-LA_data'!$E:$E,'Comm_vacancy-LA_data'!$B:$B,'Comm_vacancy-new_boundaries_1'!$B16,'Comm_vacancy-LA_data'!$D:$D,'Comm_vacancy-new_boundaries_1'!$C16)</f>
        <v>1612</v>
      </c>
      <c r="E16" s="72">
        <f>SUMIFS('Comm_vacancy-LA_data'!$F:$F,'Comm_vacancy-LA_data'!$B:$B,'Comm_vacancy-new_boundaries_1'!$B16,'Comm_vacancy-LA_data'!$D:$D,'Comm_vacancy-new_boundaries_1'!$C16)</f>
        <v>56</v>
      </c>
      <c r="F16" s="108" t="s">
        <v>253</v>
      </c>
      <c r="G16" s="108" t="s">
        <v>254</v>
      </c>
      <c r="H16" s="108">
        <f t="shared" si="0"/>
        <v>44197</v>
      </c>
    </row>
    <row r="17" spans="1:8" x14ac:dyDescent="0.35">
      <c r="A17" s="72" t="s">
        <v>201</v>
      </c>
      <c r="B17" s="72" t="s">
        <v>996</v>
      </c>
      <c r="C17" s="72" t="s">
        <v>1091</v>
      </c>
      <c r="D17" s="72">
        <f>SUMIFS('Comm_vacancy-LA_data'!$E:$E,'Comm_vacancy-LA_data'!$B:$B,'Comm_vacancy-new_boundaries_1'!$B17,'Comm_vacancy-LA_data'!$D:$D,'Comm_vacancy-new_boundaries_1'!$C17)</f>
        <v>1515</v>
      </c>
      <c r="E17" s="72">
        <f>SUMIFS('Comm_vacancy-LA_data'!$F:$F,'Comm_vacancy-LA_data'!$B:$B,'Comm_vacancy-new_boundaries_1'!$B17,'Comm_vacancy-LA_data'!$D:$D,'Comm_vacancy-new_boundaries_1'!$C17)</f>
        <v>42</v>
      </c>
      <c r="F17" s="108" t="s">
        <v>253</v>
      </c>
      <c r="G17" s="108" t="s">
        <v>254</v>
      </c>
      <c r="H17" s="108">
        <f t="shared" si="0"/>
        <v>44105</v>
      </c>
    </row>
    <row r="18" spans="1:8" x14ac:dyDescent="0.35">
      <c r="A18" s="72" t="s">
        <v>201</v>
      </c>
      <c r="B18" s="72" t="s">
        <v>996</v>
      </c>
      <c r="C18" s="72" t="s">
        <v>1092</v>
      </c>
      <c r="D18" s="72">
        <f>SUMIFS('Comm_vacancy-LA_data'!$E:$E,'Comm_vacancy-LA_data'!$B:$B,'Comm_vacancy-new_boundaries_1'!$B18,'Comm_vacancy-LA_data'!$D:$D,'Comm_vacancy-new_boundaries_1'!$C18)</f>
        <v>1515</v>
      </c>
      <c r="E18" s="72">
        <f>SUMIFS('Comm_vacancy-LA_data'!$F:$F,'Comm_vacancy-LA_data'!$B:$B,'Comm_vacancy-new_boundaries_1'!$B18,'Comm_vacancy-LA_data'!$D:$D,'Comm_vacancy-new_boundaries_1'!$C18)</f>
        <v>48</v>
      </c>
      <c r="F18" s="108" t="s">
        <v>253</v>
      </c>
      <c r="G18" s="108" t="s">
        <v>254</v>
      </c>
      <c r="H18" s="108">
        <f t="shared" si="0"/>
        <v>44013</v>
      </c>
    </row>
    <row r="19" spans="1:8" x14ac:dyDescent="0.35">
      <c r="A19" s="72" t="s">
        <v>201</v>
      </c>
      <c r="B19" s="72" t="s">
        <v>996</v>
      </c>
      <c r="C19" s="72" t="s">
        <v>1093</v>
      </c>
      <c r="D19" s="72">
        <f>SUMIFS('Comm_vacancy-LA_data'!$E:$E,'Comm_vacancy-LA_data'!$B:$B,'Comm_vacancy-new_boundaries_1'!$B19,'Comm_vacancy-LA_data'!$D:$D,'Comm_vacancy-new_boundaries_1'!$C19)</f>
        <v>1515</v>
      </c>
      <c r="E19" s="72">
        <f>SUMIFS('Comm_vacancy-LA_data'!$F:$F,'Comm_vacancy-LA_data'!$B:$B,'Comm_vacancy-new_boundaries_1'!$B19,'Comm_vacancy-LA_data'!$D:$D,'Comm_vacancy-new_boundaries_1'!$C19)</f>
        <v>42</v>
      </c>
      <c r="F19" s="108" t="s">
        <v>253</v>
      </c>
      <c r="G19" s="108" t="s">
        <v>254</v>
      </c>
      <c r="H19" s="108">
        <f t="shared" si="0"/>
        <v>43922</v>
      </c>
    </row>
    <row r="20" spans="1:8" x14ac:dyDescent="0.35">
      <c r="A20" s="72" t="s">
        <v>201</v>
      </c>
      <c r="B20" s="72" t="s">
        <v>996</v>
      </c>
      <c r="C20" s="72" t="s">
        <v>1094</v>
      </c>
      <c r="D20" s="72">
        <f>SUMIFS('Comm_vacancy-LA_data'!$E:$E,'Comm_vacancy-LA_data'!$B:$B,'Comm_vacancy-new_boundaries_1'!$B20,'Comm_vacancy-LA_data'!$D:$D,'Comm_vacancy-new_boundaries_1'!$C20)</f>
        <v>1502</v>
      </c>
      <c r="E20" s="72">
        <f>SUMIFS('Comm_vacancy-LA_data'!$F:$F,'Comm_vacancy-LA_data'!$B:$B,'Comm_vacancy-new_boundaries_1'!$B20,'Comm_vacancy-LA_data'!$D:$D,'Comm_vacancy-new_boundaries_1'!$C20)</f>
        <v>43</v>
      </c>
      <c r="F20" s="108" t="s">
        <v>253</v>
      </c>
      <c r="G20" s="108" t="s">
        <v>254</v>
      </c>
      <c r="H20" s="108">
        <f t="shared" si="0"/>
        <v>43831</v>
      </c>
    </row>
    <row r="21" spans="1:8" x14ac:dyDescent="0.35">
      <c r="A21" s="72" t="s">
        <v>201</v>
      </c>
      <c r="B21" s="72" t="s">
        <v>996</v>
      </c>
      <c r="C21" s="72" t="s">
        <v>1095</v>
      </c>
      <c r="D21" s="72">
        <f>SUMIFS('Comm_vacancy-LA_data'!$E:$E,'Comm_vacancy-LA_data'!$B:$B,'Comm_vacancy-new_boundaries_1'!$B21,'Comm_vacancy-LA_data'!$D:$D,'Comm_vacancy-new_boundaries_1'!$C21)</f>
        <v>1504</v>
      </c>
      <c r="E21" s="72">
        <f>SUMIFS('Comm_vacancy-LA_data'!$F:$F,'Comm_vacancy-LA_data'!$B:$B,'Comm_vacancy-new_boundaries_1'!$B21,'Comm_vacancy-LA_data'!$D:$D,'Comm_vacancy-new_boundaries_1'!$C21)</f>
        <v>46</v>
      </c>
      <c r="F21" s="108" t="s">
        <v>253</v>
      </c>
      <c r="G21" s="108" t="s">
        <v>254</v>
      </c>
      <c r="H21" s="108">
        <f t="shared" si="0"/>
        <v>43739</v>
      </c>
    </row>
    <row r="22" spans="1:8" x14ac:dyDescent="0.35">
      <c r="A22" s="72" t="s">
        <v>201</v>
      </c>
      <c r="B22" s="72" t="s">
        <v>996</v>
      </c>
      <c r="C22" s="72" t="s">
        <v>1096</v>
      </c>
      <c r="D22" s="72">
        <f>SUMIFS('Comm_vacancy-LA_data'!$E:$E,'Comm_vacancy-LA_data'!$B:$B,'Comm_vacancy-new_boundaries_1'!$B22,'Comm_vacancy-LA_data'!$D:$D,'Comm_vacancy-new_boundaries_1'!$C22)</f>
        <v>1497</v>
      </c>
      <c r="E22" s="72">
        <f>SUMIFS('Comm_vacancy-LA_data'!$F:$F,'Comm_vacancy-LA_data'!$B:$B,'Comm_vacancy-new_boundaries_1'!$B22,'Comm_vacancy-LA_data'!$D:$D,'Comm_vacancy-new_boundaries_1'!$C22)</f>
        <v>50</v>
      </c>
      <c r="F22" s="108" t="s">
        <v>253</v>
      </c>
      <c r="G22" s="108" t="s">
        <v>254</v>
      </c>
      <c r="H22" s="108">
        <f t="shared" si="0"/>
        <v>43647</v>
      </c>
    </row>
    <row r="23" spans="1:8" x14ac:dyDescent="0.35">
      <c r="A23" s="72" t="s">
        <v>201</v>
      </c>
      <c r="B23" s="72" t="s">
        <v>996</v>
      </c>
      <c r="C23" s="72" t="s">
        <v>1097</v>
      </c>
      <c r="D23" s="72">
        <f>SUMIFS('Comm_vacancy-LA_data'!$E:$E,'Comm_vacancy-LA_data'!$B:$B,'Comm_vacancy-new_boundaries_1'!$B23,'Comm_vacancy-LA_data'!$D:$D,'Comm_vacancy-new_boundaries_1'!$C23)</f>
        <v>1499</v>
      </c>
      <c r="E23" s="72">
        <f>SUMIFS('Comm_vacancy-LA_data'!$F:$F,'Comm_vacancy-LA_data'!$B:$B,'Comm_vacancy-new_boundaries_1'!$B23,'Comm_vacancy-LA_data'!$D:$D,'Comm_vacancy-new_boundaries_1'!$C23)</f>
        <v>54</v>
      </c>
      <c r="F23" s="108" t="s">
        <v>253</v>
      </c>
      <c r="G23" s="108" t="s">
        <v>254</v>
      </c>
      <c r="H23" s="108">
        <f t="shared" si="0"/>
        <v>43556</v>
      </c>
    </row>
    <row r="24" spans="1:8" x14ac:dyDescent="0.35">
      <c r="A24" s="72" t="s">
        <v>201</v>
      </c>
      <c r="B24" s="72" t="s">
        <v>996</v>
      </c>
      <c r="C24" s="72" t="s">
        <v>1098</v>
      </c>
      <c r="D24" s="72">
        <f>SUMIFS('Comm_vacancy-LA_data'!$E:$E,'Comm_vacancy-LA_data'!$B:$B,'Comm_vacancy-new_boundaries_1'!$B24,'Comm_vacancy-LA_data'!$D:$D,'Comm_vacancy-new_boundaries_1'!$C24)</f>
        <v>1482</v>
      </c>
      <c r="E24" s="72">
        <f>SUMIFS('Comm_vacancy-LA_data'!$F:$F,'Comm_vacancy-LA_data'!$B:$B,'Comm_vacancy-new_boundaries_1'!$B24,'Comm_vacancy-LA_data'!$D:$D,'Comm_vacancy-new_boundaries_1'!$C24)</f>
        <v>39</v>
      </c>
      <c r="F24" s="108" t="s">
        <v>253</v>
      </c>
      <c r="G24" s="108" t="s">
        <v>254</v>
      </c>
      <c r="H24" s="108">
        <f t="shared" si="0"/>
        <v>43466</v>
      </c>
    </row>
    <row r="25" spans="1:8" x14ac:dyDescent="0.35">
      <c r="A25" s="72" t="s">
        <v>201</v>
      </c>
      <c r="B25" s="72" t="s">
        <v>996</v>
      </c>
      <c r="C25" s="72" t="s">
        <v>1099</v>
      </c>
      <c r="D25" s="72">
        <f>SUMIFS('Comm_vacancy-LA_data'!$E:$E,'Comm_vacancy-LA_data'!$B:$B,'Comm_vacancy-new_boundaries_1'!$B25,'Comm_vacancy-LA_data'!$D:$D,'Comm_vacancy-new_boundaries_1'!$C25)</f>
        <v>1587</v>
      </c>
      <c r="E25" s="72">
        <f>SUMIFS('Comm_vacancy-LA_data'!$F:$F,'Comm_vacancy-LA_data'!$B:$B,'Comm_vacancy-new_boundaries_1'!$B25,'Comm_vacancy-LA_data'!$D:$D,'Comm_vacancy-new_boundaries_1'!$C25)</f>
        <v>68</v>
      </c>
      <c r="F25" s="108" t="s">
        <v>253</v>
      </c>
      <c r="G25" s="108" t="s">
        <v>254</v>
      </c>
      <c r="H25" s="108">
        <f t="shared" si="0"/>
        <v>43374</v>
      </c>
    </row>
    <row r="26" spans="1:8" x14ac:dyDescent="0.35">
      <c r="A26" s="72" t="s">
        <v>203</v>
      </c>
      <c r="B26" s="72" t="s">
        <v>1019</v>
      </c>
      <c r="C26" s="72" t="s">
        <v>1088</v>
      </c>
      <c r="D26" s="72">
        <f>SUMIFS('Comm_vacancy-LA_data'!$E:$E,'Comm_vacancy-LA_data'!$B:$B,'Comm_vacancy-new_boundaries_1'!$B26,'Comm_vacancy-LA_data'!$D:$D,'Comm_vacancy-new_boundaries_1'!$C26)</f>
        <v>4116</v>
      </c>
      <c r="E26" s="72">
        <f>SUMIFS('Comm_vacancy-LA_data'!$F:$F,'Comm_vacancy-LA_data'!$B:$B,'Comm_vacancy-new_boundaries_1'!$B26,'Comm_vacancy-LA_data'!$D:$D,'Comm_vacancy-new_boundaries_1'!$C26)</f>
        <v>183</v>
      </c>
      <c r="F26" s="108" t="s">
        <v>253</v>
      </c>
      <c r="G26" s="108" t="s">
        <v>254</v>
      </c>
      <c r="H26" s="108">
        <f t="shared" si="0"/>
        <v>44378</v>
      </c>
    </row>
    <row r="27" spans="1:8" x14ac:dyDescent="0.35">
      <c r="A27" s="72" t="s">
        <v>203</v>
      </c>
      <c r="B27" s="72" t="s">
        <v>1019</v>
      </c>
      <c r="C27" s="72" t="s">
        <v>1089</v>
      </c>
      <c r="D27" s="72">
        <f>SUMIFS('Comm_vacancy-LA_data'!$E:$E,'Comm_vacancy-LA_data'!$B:$B,'Comm_vacancy-new_boundaries_1'!$B27,'Comm_vacancy-LA_data'!$D:$D,'Comm_vacancy-new_boundaries_1'!$C27)</f>
        <v>4109</v>
      </c>
      <c r="E27" s="72">
        <f>SUMIFS('Comm_vacancy-LA_data'!$F:$F,'Comm_vacancy-LA_data'!$B:$B,'Comm_vacancy-new_boundaries_1'!$B27,'Comm_vacancy-LA_data'!$D:$D,'Comm_vacancy-new_boundaries_1'!$C27)</f>
        <v>142</v>
      </c>
      <c r="F27" s="108" t="s">
        <v>253</v>
      </c>
      <c r="G27" s="108" t="s">
        <v>254</v>
      </c>
      <c r="H27" s="108">
        <f t="shared" si="0"/>
        <v>44287</v>
      </c>
    </row>
    <row r="28" spans="1:8" x14ac:dyDescent="0.35">
      <c r="A28" s="72" t="s">
        <v>203</v>
      </c>
      <c r="B28" s="72" t="s">
        <v>1019</v>
      </c>
      <c r="C28" s="72" t="s">
        <v>1090</v>
      </c>
      <c r="D28" s="72">
        <f>SUMIFS('Comm_vacancy-LA_data'!$E:$E,'Comm_vacancy-LA_data'!$B:$B,'Comm_vacancy-new_boundaries_1'!$B28,'Comm_vacancy-LA_data'!$D:$D,'Comm_vacancy-new_boundaries_1'!$C28)</f>
        <v>4113</v>
      </c>
      <c r="E28" s="72">
        <f>SUMIFS('Comm_vacancy-LA_data'!$F:$F,'Comm_vacancy-LA_data'!$B:$B,'Comm_vacancy-new_boundaries_1'!$B28,'Comm_vacancy-LA_data'!$D:$D,'Comm_vacancy-new_boundaries_1'!$C28)</f>
        <v>135</v>
      </c>
      <c r="F28" s="108" t="s">
        <v>253</v>
      </c>
      <c r="G28" s="108" t="s">
        <v>254</v>
      </c>
      <c r="H28" s="108">
        <f t="shared" si="0"/>
        <v>44197</v>
      </c>
    </row>
    <row r="29" spans="1:8" x14ac:dyDescent="0.35">
      <c r="A29" s="72" t="s">
        <v>203</v>
      </c>
      <c r="B29" s="72" t="s">
        <v>1019</v>
      </c>
      <c r="C29" s="72" t="s">
        <v>1091</v>
      </c>
      <c r="D29" s="72">
        <f>SUMIFS('Comm_vacancy-LA_data'!$E:$E,'Comm_vacancy-LA_data'!$B:$B,'Comm_vacancy-new_boundaries_1'!$B29,'Comm_vacancy-LA_data'!$D:$D,'Comm_vacancy-new_boundaries_1'!$C29)</f>
        <v>4107</v>
      </c>
      <c r="E29" s="72">
        <f>SUMIFS('Comm_vacancy-LA_data'!$F:$F,'Comm_vacancy-LA_data'!$B:$B,'Comm_vacancy-new_boundaries_1'!$B29,'Comm_vacancy-LA_data'!$D:$D,'Comm_vacancy-new_boundaries_1'!$C29)</f>
        <v>135</v>
      </c>
      <c r="F29" s="108" t="s">
        <v>253</v>
      </c>
      <c r="G29" s="108" t="s">
        <v>254</v>
      </c>
      <c r="H29" s="108">
        <f t="shared" si="0"/>
        <v>44105</v>
      </c>
    </row>
    <row r="30" spans="1:8" x14ac:dyDescent="0.35">
      <c r="A30" s="72" t="s">
        <v>203</v>
      </c>
      <c r="B30" s="72" t="s">
        <v>1019</v>
      </c>
      <c r="C30" s="72" t="s">
        <v>1092</v>
      </c>
      <c r="D30" s="72">
        <f>SUMIFS('Comm_vacancy-LA_data'!$E:$E,'Comm_vacancy-LA_data'!$B:$B,'Comm_vacancy-new_boundaries_1'!$B30,'Comm_vacancy-LA_data'!$D:$D,'Comm_vacancy-new_boundaries_1'!$C30)</f>
        <v>4088</v>
      </c>
      <c r="E30" s="72">
        <f>SUMIFS('Comm_vacancy-LA_data'!$F:$F,'Comm_vacancy-LA_data'!$B:$B,'Comm_vacancy-new_boundaries_1'!$B30,'Comm_vacancy-LA_data'!$D:$D,'Comm_vacancy-new_boundaries_1'!$C30)</f>
        <v>147</v>
      </c>
      <c r="F30" s="108" t="s">
        <v>253</v>
      </c>
      <c r="G30" s="108" t="s">
        <v>254</v>
      </c>
      <c r="H30" s="108">
        <f t="shared" si="0"/>
        <v>44013</v>
      </c>
    </row>
    <row r="31" spans="1:8" x14ac:dyDescent="0.35">
      <c r="A31" s="72" t="s">
        <v>203</v>
      </c>
      <c r="B31" s="72" t="s">
        <v>1019</v>
      </c>
      <c r="C31" s="72" t="s">
        <v>1093</v>
      </c>
      <c r="D31" s="72">
        <f>SUMIFS('Comm_vacancy-LA_data'!$E:$E,'Comm_vacancy-LA_data'!$B:$B,'Comm_vacancy-new_boundaries_1'!$B31,'Comm_vacancy-LA_data'!$D:$D,'Comm_vacancy-new_boundaries_1'!$C31)</f>
        <v>4082</v>
      </c>
      <c r="E31" s="72">
        <f>SUMIFS('Comm_vacancy-LA_data'!$F:$F,'Comm_vacancy-LA_data'!$B:$B,'Comm_vacancy-new_boundaries_1'!$B31,'Comm_vacancy-LA_data'!$D:$D,'Comm_vacancy-new_boundaries_1'!$C31)</f>
        <v>155</v>
      </c>
      <c r="F31" s="108" t="s">
        <v>253</v>
      </c>
      <c r="G31" s="108" t="s">
        <v>254</v>
      </c>
      <c r="H31" s="108">
        <f t="shared" si="0"/>
        <v>43922</v>
      </c>
    </row>
    <row r="32" spans="1:8" x14ac:dyDescent="0.35">
      <c r="A32" s="72" t="s">
        <v>203</v>
      </c>
      <c r="B32" s="72" t="s">
        <v>1019</v>
      </c>
      <c r="C32" s="72" t="s">
        <v>1094</v>
      </c>
      <c r="D32" s="72">
        <f>SUMIFS('Comm_vacancy-LA_data'!$E:$E,'Comm_vacancy-LA_data'!$B:$B,'Comm_vacancy-new_boundaries_1'!$B32,'Comm_vacancy-LA_data'!$D:$D,'Comm_vacancy-new_boundaries_1'!$C32)</f>
        <v>4049</v>
      </c>
      <c r="E32" s="72">
        <f>SUMIFS('Comm_vacancy-LA_data'!$F:$F,'Comm_vacancy-LA_data'!$B:$B,'Comm_vacancy-new_boundaries_1'!$B32,'Comm_vacancy-LA_data'!$D:$D,'Comm_vacancy-new_boundaries_1'!$C32)</f>
        <v>144</v>
      </c>
      <c r="F32" s="108" t="s">
        <v>253</v>
      </c>
      <c r="G32" s="108" t="s">
        <v>254</v>
      </c>
      <c r="H32" s="108">
        <f t="shared" si="0"/>
        <v>43831</v>
      </c>
    </row>
    <row r="33" spans="1:8" x14ac:dyDescent="0.35">
      <c r="A33" s="72" t="s">
        <v>203</v>
      </c>
      <c r="B33" s="72" t="s">
        <v>1019</v>
      </c>
      <c r="C33" s="72" t="s">
        <v>1095</v>
      </c>
      <c r="D33" s="72">
        <f>SUMIFS('Comm_vacancy-LA_data'!$E:$E,'Comm_vacancy-LA_data'!$B:$B,'Comm_vacancy-new_boundaries_1'!$B33,'Comm_vacancy-LA_data'!$D:$D,'Comm_vacancy-new_boundaries_1'!$C33)</f>
        <v>4042</v>
      </c>
      <c r="E33" s="72">
        <f>SUMIFS('Comm_vacancy-LA_data'!$F:$F,'Comm_vacancy-LA_data'!$B:$B,'Comm_vacancy-new_boundaries_1'!$B33,'Comm_vacancy-LA_data'!$D:$D,'Comm_vacancy-new_boundaries_1'!$C33)</f>
        <v>157</v>
      </c>
      <c r="F33" s="108" t="s">
        <v>253</v>
      </c>
      <c r="G33" s="108" t="s">
        <v>254</v>
      </c>
      <c r="H33" s="108">
        <f t="shared" si="0"/>
        <v>43739</v>
      </c>
    </row>
    <row r="34" spans="1:8" x14ac:dyDescent="0.35">
      <c r="A34" s="72" t="s">
        <v>203</v>
      </c>
      <c r="B34" s="72" t="s">
        <v>1019</v>
      </c>
      <c r="C34" s="72" t="s">
        <v>1096</v>
      </c>
      <c r="D34" s="72">
        <f>SUMIFS('Comm_vacancy-LA_data'!$E:$E,'Comm_vacancy-LA_data'!$B:$B,'Comm_vacancy-new_boundaries_1'!$B34,'Comm_vacancy-LA_data'!$D:$D,'Comm_vacancy-new_boundaries_1'!$C34)</f>
        <v>4044</v>
      </c>
      <c r="E34" s="72">
        <f>SUMIFS('Comm_vacancy-LA_data'!$F:$F,'Comm_vacancy-LA_data'!$B:$B,'Comm_vacancy-new_boundaries_1'!$B34,'Comm_vacancy-LA_data'!$D:$D,'Comm_vacancy-new_boundaries_1'!$C34)</f>
        <v>150</v>
      </c>
      <c r="F34" s="108" t="s">
        <v>253</v>
      </c>
      <c r="G34" s="108" t="s">
        <v>254</v>
      </c>
      <c r="H34" s="108">
        <f t="shared" si="0"/>
        <v>43647</v>
      </c>
    </row>
    <row r="35" spans="1:8" x14ac:dyDescent="0.35">
      <c r="A35" s="72" t="s">
        <v>203</v>
      </c>
      <c r="B35" s="72" t="s">
        <v>1019</v>
      </c>
      <c r="C35" s="72" t="s">
        <v>1097</v>
      </c>
      <c r="D35" s="72">
        <f>SUMIFS('Comm_vacancy-LA_data'!$E:$E,'Comm_vacancy-LA_data'!$B:$B,'Comm_vacancy-new_boundaries_1'!$B35,'Comm_vacancy-LA_data'!$D:$D,'Comm_vacancy-new_boundaries_1'!$C35)</f>
        <v>4039</v>
      </c>
      <c r="E35" s="72">
        <f>SUMIFS('Comm_vacancy-LA_data'!$F:$F,'Comm_vacancy-LA_data'!$B:$B,'Comm_vacancy-new_boundaries_1'!$B35,'Comm_vacancy-LA_data'!$D:$D,'Comm_vacancy-new_boundaries_1'!$C35)</f>
        <v>149</v>
      </c>
      <c r="F35" s="108" t="s">
        <v>253</v>
      </c>
      <c r="G35" s="108" t="s">
        <v>254</v>
      </c>
      <c r="H35" s="108">
        <f t="shared" si="0"/>
        <v>43556</v>
      </c>
    </row>
    <row r="36" spans="1:8" x14ac:dyDescent="0.35">
      <c r="A36" s="72" t="s">
        <v>203</v>
      </c>
      <c r="B36" s="72" t="s">
        <v>1019</v>
      </c>
      <c r="C36" s="72" t="s">
        <v>1098</v>
      </c>
      <c r="D36" s="72">
        <f>SUMIFS('Comm_vacancy-LA_data'!$E:$E,'Comm_vacancy-LA_data'!$B:$B,'Comm_vacancy-new_boundaries_1'!$B36,'Comm_vacancy-LA_data'!$D:$D,'Comm_vacancy-new_boundaries_1'!$C36)</f>
        <v>3969</v>
      </c>
      <c r="E36" s="72">
        <f>SUMIFS('Comm_vacancy-LA_data'!$F:$F,'Comm_vacancy-LA_data'!$B:$B,'Comm_vacancy-new_boundaries_1'!$B36,'Comm_vacancy-LA_data'!$D:$D,'Comm_vacancy-new_boundaries_1'!$C36)</f>
        <v>151</v>
      </c>
      <c r="F36" s="108" t="s">
        <v>253</v>
      </c>
      <c r="G36" s="108" t="s">
        <v>254</v>
      </c>
      <c r="H36" s="108">
        <f t="shared" si="0"/>
        <v>43466</v>
      </c>
    </row>
    <row r="37" spans="1:8" x14ac:dyDescent="0.35">
      <c r="A37" s="72" t="s">
        <v>203</v>
      </c>
      <c r="B37" s="72" t="s">
        <v>1019</v>
      </c>
      <c r="C37" s="72" t="s">
        <v>1099</v>
      </c>
      <c r="D37" s="72">
        <f>SUMIFS('Comm_vacancy-LA_data'!$E:$E,'Comm_vacancy-LA_data'!$B:$B,'Comm_vacancy-new_boundaries_1'!$B37,'Comm_vacancy-LA_data'!$D:$D,'Comm_vacancy-new_boundaries_1'!$C37)</f>
        <v>4096</v>
      </c>
      <c r="E37" s="72">
        <f>SUMIFS('Comm_vacancy-LA_data'!$F:$F,'Comm_vacancy-LA_data'!$B:$B,'Comm_vacancy-new_boundaries_1'!$B37,'Comm_vacancy-LA_data'!$D:$D,'Comm_vacancy-new_boundaries_1'!$C37)</f>
        <v>150</v>
      </c>
      <c r="F37" s="108" t="s">
        <v>253</v>
      </c>
      <c r="G37" s="108" t="s">
        <v>254</v>
      </c>
      <c r="H37" s="108">
        <f t="shared" si="0"/>
        <v>43374</v>
      </c>
    </row>
    <row r="38" spans="1:8" x14ac:dyDescent="0.35">
      <c r="A38" s="72" t="s">
        <v>209</v>
      </c>
      <c r="B38" s="72" t="s">
        <v>989</v>
      </c>
      <c r="C38" s="72" t="s">
        <v>1088</v>
      </c>
      <c r="D38" s="72">
        <f>SUMIFS('Comm_vacancy-LA_data'!$E:$E,'Comm_vacancy-LA_data'!$B:$B,'Comm_vacancy-new_boundaries_1'!$B38,'Comm_vacancy-LA_data'!$D:$D,'Comm_vacancy-new_boundaries_1'!$C38)</f>
        <v>4453</v>
      </c>
      <c r="E38" s="72">
        <f>SUMIFS('Comm_vacancy-LA_data'!$F:$F,'Comm_vacancy-LA_data'!$B:$B,'Comm_vacancy-new_boundaries_1'!$B38,'Comm_vacancy-LA_data'!$D:$D,'Comm_vacancy-new_boundaries_1'!$C38)</f>
        <v>184</v>
      </c>
      <c r="F38" s="108" t="s">
        <v>283</v>
      </c>
      <c r="G38" s="108" t="s">
        <v>284</v>
      </c>
      <c r="H38" s="108">
        <f t="shared" si="0"/>
        <v>44378</v>
      </c>
    </row>
    <row r="39" spans="1:8" x14ac:dyDescent="0.35">
      <c r="A39" s="72" t="s">
        <v>209</v>
      </c>
      <c r="B39" s="72" t="s">
        <v>989</v>
      </c>
      <c r="C39" s="72" t="s">
        <v>1089</v>
      </c>
      <c r="D39" s="72">
        <f>SUMIFS('Comm_vacancy-LA_data'!$E:$E,'Comm_vacancy-LA_data'!$B:$B,'Comm_vacancy-new_boundaries_1'!$B39,'Comm_vacancy-LA_data'!$D:$D,'Comm_vacancy-new_boundaries_1'!$C39)</f>
        <v>4479</v>
      </c>
      <c r="E39" s="72">
        <f>SUMIFS('Comm_vacancy-LA_data'!$F:$F,'Comm_vacancy-LA_data'!$B:$B,'Comm_vacancy-new_boundaries_1'!$B39,'Comm_vacancy-LA_data'!$D:$D,'Comm_vacancy-new_boundaries_1'!$C39)</f>
        <v>203</v>
      </c>
      <c r="F39" s="108" t="s">
        <v>283</v>
      </c>
      <c r="G39" s="108" t="s">
        <v>284</v>
      </c>
      <c r="H39" s="108">
        <f t="shared" si="0"/>
        <v>44287</v>
      </c>
    </row>
    <row r="40" spans="1:8" x14ac:dyDescent="0.35">
      <c r="A40" s="72" t="s">
        <v>209</v>
      </c>
      <c r="B40" s="72" t="s">
        <v>989</v>
      </c>
      <c r="C40" s="72" t="s">
        <v>1090</v>
      </c>
      <c r="D40" s="72">
        <f>SUMIFS('Comm_vacancy-LA_data'!$E:$E,'Comm_vacancy-LA_data'!$B:$B,'Comm_vacancy-new_boundaries_1'!$B40,'Comm_vacancy-LA_data'!$D:$D,'Comm_vacancy-new_boundaries_1'!$C40)</f>
        <v>4475</v>
      </c>
      <c r="E40" s="72">
        <f>SUMIFS('Comm_vacancy-LA_data'!$F:$F,'Comm_vacancy-LA_data'!$B:$B,'Comm_vacancy-new_boundaries_1'!$B40,'Comm_vacancy-LA_data'!$D:$D,'Comm_vacancy-new_boundaries_1'!$C40)</f>
        <v>189</v>
      </c>
      <c r="F40" s="108" t="s">
        <v>283</v>
      </c>
      <c r="G40" s="108" t="s">
        <v>284</v>
      </c>
      <c r="H40" s="108">
        <f t="shared" si="0"/>
        <v>44197</v>
      </c>
    </row>
    <row r="41" spans="1:8" x14ac:dyDescent="0.35">
      <c r="A41" s="72" t="s">
        <v>209</v>
      </c>
      <c r="B41" s="72" t="s">
        <v>989</v>
      </c>
      <c r="C41" s="72" t="s">
        <v>1091</v>
      </c>
      <c r="D41" s="72">
        <f>SUMIFS('Comm_vacancy-LA_data'!$E:$E,'Comm_vacancy-LA_data'!$B:$B,'Comm_vacancy-new_boundaries_1'!$B41,'Comm_vacancy-LA_data'!$D:$D,'Comm_vacancy-new_boundaries_1'!$C41)</f>
        <v>4452</v>
      </c>
      <c r="E41" s="72">
        <f>SUMIFS('Comm_vacancy-LA_data'!$F:$F,'Comm_vacancy-LA_data'!$B:$B,'Comm_vacancy-new_boundaries_1'!$B41,'Comm_vacancy-LA_data'!$D:$D,'Comm_vacancy-new_boundaries_1'!$C41)</f>
        <v>190</v>
      </c>
      <c r="F41" s="108" t="s">
        <v>283</v>
      </c>
      <c r="G41" s="108" t="s">
        <v>284</v>
      </c>
      <c r="H41" s="108">
        <f t="shared" si="0"/>
        <v>44105</v>
      </c>
    </row>
    <row r="42" spans="1:8" x14ac:dyDescent="0.35">
      <c r="A42" s="72" t="s">
        <v>209</v>
      </c>
      <c r="B42" s="72" t="s">
        <v>989</v>
      </c>
      <c r="C42" s="72" t="s">
        <v>1092</v>
      </c>
      <c r="D42" s="72">
        <f>SUMIFS('Comm_vacancy-LA_data'!$E:$E,'Comm_vacancy-LA_data'!$B:$B,'Comm_vacancy-new_boundaries_1'!$B42,'Comm_vacancy-LA_data'!$D:$D,'Comm_vacancy-new_boundaries_1'!$C42)</f>
        <v>4448</v>
      </c>
      <c r="E42" s="72">
        <f>SUMIFS('Comm_vacancy-LA_data'!$F:$F,'Comm_vacancy-LA_data'!$B:$B,'Comm_vacancy-new_boundaries_1'!$B42,'Comm_vacancy-LA_data'!$D:$D,'Comm_vacancy-new_boundaries_1'!$C42)</f>
        <v>165</v>
      </c>
      <c r="F42" s="108" t="s">
        <v>283</v>
      </c>
      <c r="G42" s="108" t="s">
        <v>284</v>
      </c>
      <c r="H42" s="108">
        <f t="shared" si="0"/>
        <v>44013</v>
      </c>
    </row>
    <row r="43" spans="1:8" x14ac:dyDescent="0.35">
      <c r="A43" s="72" t="s">
        <v>209</v>
      </c>
      <c r="B43" s="72" t="s">
        <v>989</v>
      </c>
      <c r="C43" s="72" t="s">
        <v>1093</v>
      </c>
      <c r="D43" s="72">
        <f>SUMIFS('Comm_vacancy-LA_data'!$E:$E,'Comm_vacancy-LA_data'!$B:$B,'Comm_vacancy-new_boundaries_1'!$B43,'Comm_vacancy-LA_data'!$D:$D,'Comm_vacancy-new_boundaries_1'!$C43)</f>
        <v>4447</v>
      </c>
      <c r="E43" s="72">
        <f>SUMIFS('Comm_vacancy-LA_data'!$F:$F,'Comm_vacancy-LA_data'!$B:$B,'Comm_vacancy-new_boundaries_1'!$B43,'Comm_vacancy-LA_data'!$D:$D,'Comm_vacancy-new_boundaries_1'!$C43)</f>
        <v>126</v>
      </c>
      <c r="F43" s="108" t="s">
        <v>283</v>
      </c>
      <c r="G43" s="108" t="s">
        <v>284</v>
      </c>
      <c r="H43" s="108">
        <f t="shared" si="0"/>
        <v>43922</v>
      </c>
    </row>
    <row r="44" spans="1:8" x14ac:dyDescent="0.35">
      <c r="A44" s="72" t="s">
        <v>209</v>
      </c>
      <c r="B44" s="72" t="s">
        <v>989</v>
      </c>
      <c r="C44" s="72" t="s">
        <v>1094</v>
      </c>
      <c r="D44" s="72">
        <f>SUMIFS('Comm_vacancy-LA_data'!$E:$E,'Comm_vacancy-LA_data'!$B:$B,'Comm_vacancy-new_boundaries_1'!$B44,'Comm_vacancy-LA_data'!$D:$D,'Comm_vacancy-new_boundaries_1'!$C44)</f>
        <v>4394</v>
      </c>
      <c r="E44" s="72">
        <f>SUMIFS('Comm_vacancy-LA_data'!$F:$F,'Comm_vacancy-LA_data'!$B:$B,'Comm_vacancy-new_boundaries_1'!$B44,'Comm_vacancy-LA_data'!$D:$D,'Comm_vacancy-new_boundaries_1'!$C44)</f>
        <v>114</v>
      </c>
      <c r="F44" s="108" t="s">
        <v>283</v>
      </c>
      <c r="G44" s="108" t="s">
        <v>284</v>
      </c>
      <c r="H44" s="108">
        <f t="shared" si="0"/>
        <v>43831</v>
      </c>
    </row>
    <row r="45" spans="1:8" x14ac:dyDescent="0.35">
      <c r="A45" s="72" t="s">
        <v>209</v>
      </c>
      <c r="B45" s="72" t="s">
        <v>989</v>
      </c>
      <c r="C45" s="72" t="s">
        <v>1095</v>
      </c>
      <c r="D45" s="72">
        <f>SUMIFS('Comm_vacancy-LA_data'!$E:$E,'Comm_vacancy-LA_data'!$B:$B,'Comm_vacancy-new_boundaries_1'!$B45,'Comm_vacancy-LA_data'!$D:$D,'Comm_vacancy-new_boundaries_1'!$C45)</f>
        <v>4370</v>
      </c>
      <c r="E45" s="72">
        <f>SUMIFS('Comm_vacancy-LA_data'!$F:$F,'Comm_vacancy-LA_data'!$B:$B,'Comm_vacancy-new_boundaries_1'!$B45,'Comm_vacancy-LA_data'!$D:$D,'Comm_vacancy-new_boundaries_1'!$C45)</f>
        <v>132</v>
      </c>
      <c r="F45" s="108" t="s">
        <v>283</v>
      </c>
      <c r="G45" s="108" t="s">
        <v>284</v>
      </c>
      <c r="H45" s="108">
        <f t="shared" si="0"/>
        <v>43739</v>
      </c>
    </row>
    <row r="46" spans="1:8" x14ac:dyDescent="0.35">
      <c r="A46" s="72" t="s">
        <v>209</v>
      </c>
      <c r="B46" s="72" t="s">
        <v>989</v>
      </c>
      <c r="C46" s="72" t="s">
        <v>1096</v>
      </c>
      <c r="D46" s="72">
        <f>SUMIFS('Comm_vacancy-LA_data'!$E:$E,'Comm_vacancy-LA_data'!$B:$B,'Comm_vacancy-new_boundaries_1'!$B46,'Comm_vacancy-LA_data'!$D:$D,'Comm_vacancy-new_boundaries_1'!$C46)</f>
        <v>4344</v>
      </c>
      <c r="E46" s="72">
        <f>SUMIFS('Comm_vacancy-LA_data'!$F:$F,'Comm_vacancy-LA_data'!$B:$B,'Comm_vacancy-new_boundaries_1'!$B46,'Comm_vacancy-LA_data'!$D:$D,'Comm_vacancy-new_boundaries_1'!$C46)</f>
        <v>108</v>
      </c>
      <c r="F46" s="108" t="s">
        <v>283</v>
      </c>
      <c r="G46" s="108" t="s">
        <v>284</v>
      </c>
      <c r="H46" s="108">
        <f t="shared" si="0"/>
        <v>43647</v>
      </c>
    </row>
    <row r="47" spans="1:8" x14ac:dyDescent="0.35">
      <c r="A47" s="72" t="s">
        <v>209</v>
      </c>
      <c r="B47" s="72" t="s">
        <v>989</v>
      </c>
      <c r="C47" s="72" t="s">
        <v>1097</v>
      </c>
      <c r="D47" s="72">
        <f>SUMIFS('Comm_vacancy-LA_data'!$E:$E,'Comm_vacancy-LA_data'!$B:$B,'Comm_vacancy-new_boundaries_1'!$B47,'Comm_vacancy-LA_data'!$D:$D,'Comm_vacancy-new_boundaries_1'!$C47)</f>
        <v>4343</v>
      </c>
      <c r="E47" s="72">
        <f>SUMIFS('Comm_vacancy-LA_data'!$F:$F,'Comm_vacancy-LA_data'!$B:$B,'Comm_vacancy-new_boundaries_1'!$B47,'Comm_vacancy-LA_data'!$D:$D,'Comm_vacancy-new_boundaries_1'!$C47)</f>
        <v>106</v>
      </c>
      <c r="F47" s="108" t="s">
        <v>283</v>
      </c>
      <c r="G47" s="108" t="s">
        <v>284</v>
      </c>
      <c r="H47" s="108">
        <f t="shared" si="0"/>
        <v>43556</v>
      </c>
    </row>
    <row r="48" spans="1:8" x14ac:dyDescent="0.35">
      <c r="A48" s="72" t="s">
        <v>209</v>
      </c>
      <c r="B48" s="72" t="s">
        <v>989</v>
      </c>
      <c r="C48" s="72" t="s">
        <v>1098</v>
      </c>
      <c r="D48" s="72">
        <f>SUMIFS('Comm_vacancy-LA_data'!$E:$E,'Comm_vacancy-LA_data'!$B:$B,'Comm_vacancy-new_boundaries_1'!$B48,'Comm_vacancy-LA_data'!$D:$D,'Comm_vacancy-new_boundaries_1'!$C48)</f>
        <v>4270</v>
      </c>
      <c r="E48" s="72">
        <f>SUMIFS('Comm_vacancy-LA_data'!$F:$F,'Comm_vacancy-LA_data'!$B:$B,'Comm_vacancy-new_boundaries_1'!$B48,'Comm_vacancy-LA_data'!$D:$D,'Comm_vacancy-new_boundaries_1'!$C48)</f>
        <v>90</v>
      </c>
      <c r="F48" s="108" t="s">
        <v>283</v>
      </c>
      <c r="G48" s="108" t="s">
        <v>284</v>
      </c>
      <c r="H48" s="108">
        <f t="shared" si="0"/>
        <v>43466</v>
      </c>
    </row>
    <row r="49" spans="1:8" x14ac:dyDescent="0.35">
      <c r="A49" s="72" t="s">
        <v>209</v>
      </c>
      <c r="B49" s="72" t="s">
        <v>989</v>
      </c>
      <c r="C49" s="72" t="s">
        <v>1099</v>
      </c>
      <c r="D49" s="72">
        <f>SUMIFS('Comm_vacancy-LA_data'!$E:$E,'Comm_vacancy-LA_data'!$B:$B,'Comm_vacancy-new_boundaries_1'!$B49,'Comm_vacancy-LA_data'!$D:$D,'Comm_vacancy-new_boundaries_1'!$C49)</f>
        <v>4523</v>
      </c>
      <c r="E49" s="72">
        <f>SUMIFS('Comm_vacancy-LA_data'!$F:$F,'Comm_vacancy-LA_data'!$B:$B,'Comm_vacancy-new_boundaries_1'!$B49,'Comm_vacancy-LA_data'!$D:$D,'Comm_vacancy-new_boundaries_1'!$C49)</f>
        <v>121</v>
      </c>
      <c r="F49" s="108" t="s">
        <v>283</v>
      </c>
      <c r="G49" s="108" t="s">
        <v>284</v>
      </c>
      <c r="H49" s="108">
        <f t="shared" si="0"/>
        <v>43374</v>
      </c>
    </row>
    <row r="50" spans="1:8" x14ac:dyDescent="0.35">
      <c r="A50" s="72" t="s">
        <v>211</v>
      </c>
      <c r="B50" s="72" t="s">
        <v>994</v>
      </c>
      <c r="C50" s="72" t="s">
        <v>1088</v>
      </c>
      <c r="D50" s="72">
        <f>SUMIFS('Comm_vacancy-LA_data'!$E:$E,'Comm_vacancy-LA_data'!$B:$B,'Comm_vacancy-new_boundaries_1'!$B50,'Comm_vacancy-LA_data'!$D:$D,'Comm_vacancy-new_boundaries_1'!$C50)</f>
        <v>2372</v>
      </c>
      <c r="E50" s="72">
        <f>SUMIFS('Comm_vacancy-LA_data'!$F:$F,'Comm_vacancy-LA_data'!$B:$B,'Comm_vacancy-new_boundaries_1'!$B50,'Comm_vacancy-LA_data'!$D:$D,'Comm_vacancy-new_boundaries_1'!$C50)</f>
        <v>251</v>
      </c>
      <c r="F50" s="108" t="s">
        <v>283</v>
      </c>
      <c r="G50" s="108" t="s">
        <v>284</v>
      </c>
      <c r="H50" s="108">
        <f t="shared" si="0"/>
        <v>44378</v>
      </c>
    </row>
    <row r="51" spans="1:8" x14ac:dyDescent="0.35">
      <c r="A51" s="72" t="s">
        <v>211</v>
      </c>
      <c r="B51" s="72" t="s">
        <v>994</v>
      </c>
      <c r="C51" s="72" t="s">
        <v>1089</v>
      </c>
      <c r="D51" s="72">
        <f>SUMIFS('Comm_vacancy-LA_data'!$E:$E,'Comm_vacancy-LA_data'!$B:$B,'Comm_vacancy-new_boundaries_1'!$B51,'Comm_vacancy-LA_data'!$D:$D,'Comm_vacancy-new_boundaries_1'!$C51)</f>
        <v>2371</v>
      </c>
      <c r="E51" s="72">
        <f>SUMIFS('Comm_vacancy-LA_data'!$F:$F,'Comm_vacancy-LA_data'!$B:$B,'Comm_vacancy-new_boundaries_1'!$B51,'Comm_vacancy-LA_data'!$D:$D,'Comm_vacancy-new_boundaries_1'!$C51)</f>
        <v>206</v>
      </c>
      <c r="F51" s="108" t="s">
        <v>283</v>
      </c>
      <c r="G51" s="108" t="s">
        <v>284</v>
      </c>
      <c r="H51" s="108">
        <f t="shared" si="0"/>
        <v>44287</v>
      </c>
    </row>
    <row r="52" spans="1:8" x14ac:dyDescent="0.35">
      <c r="A52" s="72" t="s">
        <v>211</v>
      </c>
      <c r="B52" s="72" t="s">
        <v>994</v>
      </c>
      <c r="C52" s="72" t="s">
        <v>1090</v>
      </c>
      <c r="D52" s="72">
        <f>SUMIFS('Comm_vacancy-LA_data'!$E:$E,'Comm_vacancy-LA_data'!$B:$B,'Comm_vacancy-new_boundaries_1'!$B52,'Comm_vacancy-LA_data'!$D:$D,'Comm_vacancy-new_boundaries_1'!$C52)</f>
        <v>2372</v>
      </c>
      <c r="E52" s="72">
        <f>SUMIFS('Comm_vacancy-LA_data'!$F:$F,'Comm_vacancy-LA_data'!$B:$B,'Comm_vacancy-new_boundaries_1'!$B52,'Comm_vacancy-LA_data'!$D:$D,'Comm_vacancy-new_boundaries_1'!$C52)</f>
        <v>111</v>
      </c>
      <c r="F52" s="108" t="s">
        <v>283</v>
      </c>
      <c r="G52" s="108" t="s">
        <v>284</v>
      </c>
      <c r="H52" s="108">
        <f t="shared" si="0"/>
        <v>44197</v>
      </c>
    </row>
    <row r="53" spans="1:8" x14ac:dyDescent="0.35">
      <c r="A53" s="72" t="s">
        <v>211</v>
      </c>
      <c r="B53" s="72" t="s">
        <v>994</v>
      </c>
      <c r="C53" s="72" t="s">
        <v>1091</v>
      </c>
      <c r="D53" s="72">
        <f>SUMIFS('Comm_vacancy-LA_data'!$E:$E,'Comm_vacancy-LA_data'!$B:$B,'Comm_vacancy-new_boundaries_1'!$B53,'Comm_vacancy-LA_data'!$D:$D,'Comm_vacancy-new_boundaries_1'!$C53)</f>
        <v>2372</v>
      </c>
      <c r="E53" s="72">
        <f>SUMIFS('Comm_vacancy-LA_data'!$F:$F,'Comm_vacancy-LA_data'!$B:$B,'Comm_vacancy-new_boundaries_1'!$B53,'Comm_vacancy-LA_data'!$D:$D,'Comm_vacancy-new_boundaries_1'!$C53)</f>
        <v>117</v>
      </c>
      <c r="F53" s="108" t="s">
        <v>283</v>
      </c>
      <c r="G53" s="108" t="s">
        <v>284</v>
      </c>
      <c r="H53" s="108">
        <f t="shared" si="0"/>
        <v>44105</v>
      </c>
    </row>
    <row r="54" spans="1:8" x14ac:dyDescent="0.35">
      <c r="A54" s="72" t="s">
        <v>211</v>
      </c>
      <c r="B54" s="72" t="s">
        <v>994</v>
      </c>
      <c r="C54" s="72" t="s">
        <v>1092</v>
      </c>
      <c r="D54" s="72">
        <f>SUMIFS('Comm_vacancy-LA_data'!$E:$E,'Comm_vacancy-LA_data'!$B:$B,'Comm_vacancy-new_boundaries_1'!$B54,'Comm_vacancy-LA_data'!$D:$D,'Comm_vacancy-new_boundaries_1'!$C54)</f>
        <v>2332</v>
      </c>
      <c r="E54" s="72">
        <f>SUMIFS('Comm_vacancy-LA_data'!$F:$F,'Comm_vacancy-LA_data'!$B:$B,'Comm_vacancy-new_boundaries_1'!$B54,'Comm_vacancy-LA_data'!$D:$D,'Comm_vacancy-new_boundaries_1'!$C54)</f>
        <v>114</v>
      </c>
      <c r="F54" s="108" t="s">
        <v>283</v>
      </c>
      <c r="G54" s="108" t="s">
        <v>284</v>
      </c>
      <c r="H54" s="108">
        <f t="shared" si="0"/>
        <v>44013</v>
      </c>
    </row>
    <row r="55" spans="1:8" x14ac:dyDescent="0.35">
      <c r="A55" s="72" t="s">
        <v>211</v>
      </c>
      <c r="B55" s="72" t="s">
        <v>994</v>
      </c>
      <c r="C55" s="72" t="s">
        <v>1093</v>
      </c>
      <c r="D55" s="72">
        <f>SUMIFS('Comm_vacancy-LA_data'!$E:$E,'Comm_vacancy-LA_data'!$B:$B,'Comm_vacancy-new_boundaries_1'!$B55,'Comm_vacancy-LA_data'!$D:$D,'Comm_vacancy-new_boundaries_1'!$C55)</f>
        <v>2334</v>
      </c>
      <c r="E55" s="72">
        <f>SUMIFS('Comm_vacancy-LA_data'!$F:$F,'Comm_vacancy-LA_data'!$B:$B,'Comm_vacancy-new_boundaries_1'!$B55,'Comm_vacancy-LA_data'!$D:$D,'Comm_vacancy-new_boundaries_1'!$C55)</f>
        <v>194</v>
      </c>
      <c r="F55" s="108" t="s">
        <v>283</v>
      </c>
      <c r="G55" s="108" t="s">
        <v>284</v>
      </c>
      <c r="H55" s="108">
        <f t="shared" si="0"/>
        <v>43922</v>
      </c>
    </row>
    <row r="56" spans="1:8" x14ac:dyDescent="0.35">
      <c r="A56" s="72" t="s">
        <v>211</v>
      </c>
      <c r="B56" s="72" t="s">
        <v>994</v>
      </c>
      <c r="C56" s="72" t="s">
        <v>1094</v>
      </c>
      <c r="D56" s="72">
        <f>SUMIFS('Comm_vacancy-LA_data'!$E:$E,'Comm_vacancy-LA_data'!$B:$B,'Comm_vacancy-new_boundaries_1'!$B56,'Comm_vacancy-LA_data'!$D:$D,'Comm_vacancy-new_boundaries_1'!$C56)</f>
        <v>2242</v>
      </c>
      <c r="E56" s="72">
        <f>SUMIFS('Comm_vacancy-LA_data'!$F:$F,'Comm_vacancy-LA_data'!$B:$B,'Comm_vacancy-new_boundaries_1'!$B56,'Comm_vacancy-LA_data'!$D:$D,'Comm_vacancy-new_boundaries_1'!$C56)</f>
        <v>197</v>
      </c>
      <c r="F56" s="108" t="s">
        <v>283</v>
      </c>
      <c r="G56" s="108" t="s">
        <v>284</v>
      </c>
      <c r="H56" s="108">
        <f t="shared" si="0"/>
        <v>43831</v>
      </c>
    </row>
    <row r="57" spans="1:8" x14ac:dyDescent="0.35">
      <c r="A57" s="72" t="s">
        <v>211</v>
      </c>
      <c r="B57" s="72" t="s">
        <v>994</v>
      </c>
      <c r="C57" s="72" t="s">
        <v>1095</v>
      </c>
      <c r="D57" s="72">
        <f>SUMIFS('Comm_vacancy-LA_data'!$E:$E,'Comm_vacancy-LA_data'!$B:$B,'Comm_vacancy-new_boundaries_1'!$B57,'Comm_vacancy-LA_data'!$D:$D,'Comm_vacancy-new_boundaries_1'!$C57)</f>
        <v>2245</v>
      </c>
      <c r="E57" s="72">
        <f>SUMIFS('Comm_vacancy-LA_data'!$F:$F,'Comm_vacancy-LA_data'!$B:$B,'Comm_vacancy-new_boundaries_1'!$B57,'Comm_vacancy-LA_data'!$D:$D,'Comm_vacancy-new_boundaries_1'!$C57)</f>
        <v>187</v>
      </c>
      <c r="F57" s="108" t="s">
        <v>283</v>
      </c>
      <c r="G57" s="108" t="s">
        <v>284</v>
      </c>
      <c r="H57" s="108">
        <f t="shared" si="0"/>
        <v>43739</v>
      </c>
    </row>
    <row r="58" spans="1:8" x14ac:dyDescent="0.35">
      <c r="A58" s="72" t="s">
        <v>211</v>
      </c>
      <c r="B58" s="72" t="s">
        <v>994</v>
      </c>
      <c r="C58" s="72" t="s">
        <v>1096</v>
      </c>
      <c r="D58" s="72">
        <f>SUMIFS('Comm_vacancy-LA_data'!$E:$E,'Comm_vacancy-LA_data'!$B:$B,'Comm_vacancy-new_boundaries_1'!$B58,'Comm_vacancy-LA_data'!$D:$D,'Comm_vacancy-new_boundaries_1'!$C58)</f>
        <v>2237</v>
      </c>
      <c r="E58" s="72">
        <f>SUMIFS('Comm_vacancy-LA_data'!$F:$F,'Comm_vacancy-LA_data'!$B:$B,'Comm_vacancy-new_boundaries_1'!$B58,'Comm_vacancy-LA_data'!$D:$D,'Comm_vacancy-new_boundaries_1'!$C58)</f>
        <v>189</v>
      </c>
      <c r="F58" s="108" t="s">
        <v>283</v>
      </c>
      <c r="G58" s="108" t="s">
        <v>284</v>
      </c>
      <c r="H58" s="108">
        <f t="shared" si="0"/>
        <v>43647</v>
      </c>
    </row>
    <row r="59" spans="1:8" x14ac:dyDescent="0.35">
      <c r="A59" s="72" t="s">
        <v>211</v>
      </c>
      <c r="B59" s="72" t="s">
        <v>994</v>
      </c>
      <c r="C59" s="72" t="s">
        <v>1097</v>
      </c>
      <c r="D59" s="72">
        <f>SUMIFS('Comm_vacancy-LA_data'!$E:$E,'Comm_vacancy-LA_data'!$B:$B,'Comm_vacancy-new_boundaries_1'!$B59,'Comm_vacancy-LA_data'!$D:$D,'Comm_vacancy-new_boundaries_1'!$C59)</f>
        <v>2238</v>
      </c>
      <c r="E59" s="72">
        <f>SUMIFS('Comm_vacancy-LA_data'!$F:$F,'Comm_vacancy-LA_data'!$B:$B,'Comm_vacancy-new_boundaries_1'!$B59,'Comm_vacancy-LA_data'!$D:$D,'Comm_vacancy-new_boundaries_1'!$C59)</f>
        <v>188</v>
      </c>
      <c r="F59" s="108" t="s">
        <v>283</v>
      </c>
      <c r="G59" s="108" t="s">
        <v>284</v>
      </c>
      <c r="H59" s="108">
        <f t="shared" si="0"/>
        <v>43556</v>
      </c>
    </row>
    <row r="60" spans="1:8" x14ac:dyDescent="0.35">
      <c r="A60" s="72" t="s">
        <v>211</v>
      </c>
      <c r="B60" s="72" t="s">
        <v>994</v>
      </c>
      <c r="C60" s="72" t="s">
        <v>1098</v>
      </c>
      <c r="D60" s="72">
        <f>SUMIFS('Comm_vacancy-LA_data'!$E:$E,'Comm_vacancy-LA_data'!$B:$B,'Comm_vacancy-new_boundaries_1'!$B60,'Comm_vacancy-LA_data'!$D:$D,'Comm_vacancy-new_boundaries_1'!$C60)</f>
        <v>2236</v>
      </c>
      <c r="E60" s="72">
        <f>SUMIFS('Comm_vacancy-LA_data'!$F:$F,'Comm_vacancy-LA_data'!$B:$B,'Comm_vacancy-new_boundaries_1'!$B60,'Comm_vacancy-LA_data'!$D:$D,'Comm_vacancy-new_boundaries_1'!$C60)</f>
        <v>192</v>
      </c>
      <c r="F60" s="108" t="s">
        <v>283</v>
      </c>
      <c r="G60" s="108" t="s">
        <v>284</v>
      </c>
      <c r="H60" s="108">
        <f t="shared" si="0"/>
        <v>43466</v>
      </c>
    </row>
    <row r="61" spans="1:8" x14ac:dyDescent="0.35">
      <c r="A61" s="72" t="s">
        <v>211</v>
      </c>
      <c r="B61" s="72" t="s">
        <v>994</v>
      </c>
      <c r="C61" s="72" t="s">
        <v>1099</v>
      </c>
      <c r="D61" s="72">
        <f>SUMIFS('Comm_vacancy-LA_data'!$E:$E,'Comm_vacancy-LA_data'!$B:$B,'Comm_vacancy-new_boundaries_1'!$B61,'Comm_vacancy-LA_data'!$D:$D,'Comm_vacancy-new_boundaries_1'!$C61)</f>
        <v>2316</v>
      </c>
      <c r="E61" s="72">
        <f>SUMIFS('Comm_vacancy-LA_data'!$F:$F,'Comm_vacancy-LA_data'!$B:$B,'Comm_vacancy-new_boundaries_1'!$B61,'Comm_vacancy-LA_data'!$D:$D,'Comm_vacancy-new_boundaries_1'!$C61)</f>
        <v>261</v>
      </c>
      <c r="F61" s="108" t="s">
        <v>283</v>
      </c>
      <c r="G61" s="108" t="s">
        <v>284</v>
      </c>
      <c r="H61" s="108">
        <f t="shared" si="0"/>
        <v>43374</v>
      </c>
    </row>
    <row r="62" spans="1:8" x14ac:dyDescent="0.35">
      <c r="A62" s="72" t="s">
        <v>213</v>
      </c>
      <c r="B62" s="72" t="s">
        <v>1024</v>
      </c>
      <c r="C62" s="72" t="s">
        <v>1088</v>
      </c>
      <c r="D62" s="72">
        <f>SUMIFS('Comm_vacancy-LA_data'!$E:$E,'Comm_vacancy-LA_data'!$B:$B,'Comm_vacancy-new_boundaries_1'!$B62,'Comm_vacancy-LA_data'!$D:$D,'Comm_vacancy-new_boundaries_1'!$C62)</f>
        <v>1666</v>
      </c>
      <c r="E62" s="72">
        <f>SUMIFS('Comm_vacancy-LA_data'!$F:$F,'Comm_vacancy-LA_data'!$B:$B,'Comm_vacancy-new_boundaries_1'!$B62,'Comm_vacancy-LA_data'!$D:$D,'Comm_vacancy-new_boundaries_1'!$C62)</f>
        <v>188</v>
      </c>
      <c r="F62" s="108" t="s">
        <v>283</v>
      </c>
      <c r="G62" s="108" t="s">
        <v>284</v>
      </c>
      <c r="H62" s="108">
        <f t="shared" si="0"/>
        <v>44378</v>
      </c>
    </row>
    <row r="63" spans="1:8" x14ac:dyDescent="0.35">
      <c r="A63" s="72" t="s">
        <v>213</v>
      </c>
      <c r="B63" s="72" t="s">
        <v>1024</v>
      </c>
      <c r="C63" s="72" t="s">
        <v>1089</v>
      </c>
      <c r="D63" s="72">
        <f>SUMIFS('Comm_vacancy-LA_data'!$E:$E,'Comm_vacancy-LA_data'!$B:$B,'Comm_vacancy-new_boundaries_1'!$B63,'Comm_vacancy-LA_data'!$D:$D,'Comm_vacancy-new_boundaries_1'!$C63)</f>
        <v>1668</v>
      </c>
      <c r="E63" s="72">
        <f>SUMIFS('Comm_vacancy-LA_data'!$F:$F,'Comm_vacancy-LA_data'!$B:$B,'Comm_vacancy-new_boundaries_1'!$B63,'Comm_vacancy-LA_data'!$D:$D,'Comm_vacancy-new_boundaries_1'!$C63)</f>
        <v>174</v>
      </c>
      <c r="F63" s="108" t="s">
        <v>283</v>
      </c>
      <c r="G63" s="108" t="s">
        <v>284</v>
      </c>
      <c r="H63" s="108">
        <f t="shared" si="0"/>
        <v>44287</v>
      </c>
    </row>
    <row r="64" spans="1:8" x14ac:dyDescent="0.35">
      <c r="A64" s="72" t="s">
        <v>213</v>
      </c>
      <c r="B64" s="72" t="s">
        <v>1024</v>
      </c>
      <c r="C64" s="72" t="s">
        <v>1090</v>
      </c>
      <c r="D64" s="72">
        <f>SUMIFS('Comm_vacancy-LA_data'!$E:$E,'Comm_vacancy-LA_data'!$B:$B,'Comm_vacancy-new_boundaries_1'!$B64,'Comm_vacancy-LA_data'!$D:$D,'Comm_vacancy-new_boundaries_1'!$C64)</f>
        <v>1665</v>
      </c>
      <c r="E64" s="72">
        <f>SUMIFS('Comm_vacancy-LA_data'!$F:$F,'Comm_vacancy-LA_data'!$B:$B,'Comm_vacancy-new_boundaries_1'!$B64,'Comm_vacancy-LA_data'!$D:$D,'Comm_vacancy-new_boundaries_1'!$C64)</f>
        <v>175</v>
      </c>
      <c r="F64" s="108" t="s">
        <v>283</v>
      </c>
      <c r="G64" s="108" t="s">
        <v>284</v>
      </c>
      <c r="H64" s="108">
        <f t="shared" si="0"/>
        <v>44197</v>
      </c>
    </row>
    <row r="65" spans="1:8" x14ac:dyDescent="0.35">
      <c r="A65" s="72" t="s">
        <v>213</v>
      </c>
      <c r="B65" s="72" t="s">
        <v>1024</v>
      </c>
      <c r="C65" s="72" t="s">
        <v>1091</v>
      </c>
      <c r="D65" s="72">
        <f>SUMIFS('Comm_vacancy-LA_data'!$E:$E,'Comm_vacancy-LA_data'!$B:$B,'Comm_vacancy-new_boundaries_1'!$B65,'Comm_vacancy-LA_data'!$D:$D,'Comm_vacancy-new_boundaries_1'!$C65)</f>
        <v>1656</v>
      </c>
      <c r="E65" s="72">
        <f>SUMIFS('Comm_vacancy-LA_data'!$F:$F,'Comm_vacancy-LA_data'!$B:$B,'Comm_vacancy-new_boundaries_1'!$B65,'Comm_vacancy-LA_data'!$D:$D,'Comm_vacancy-new_boundaries_1'!$C65)</f>
        <v>178</v>
      </c>
      <c r="F65" s="108" t="s">
        <v>283</v>
      </c>
      <c r="G65" s="108" t="s">
        <v>284</v>
      </c>
      <c r="H65" s="108">
        <f t="shared" si="0"/>
        <v>44105</v>
      </c>
    </row>
    <row r="66" spans="1:8" x14ac:dyDescent="0.35">
      <c r="A66" s="72" t="s">
        <v>213</v>
      </c>
      <c r="B66" s="72" t="s">
        <v>1024</v>
      </c>
      <c r="C66" s="72" t="s">
        <v>1092</v>
      </c>
      <c r="D66" s="72">
        <f>SUMIFS('Comm_vacancy-LA_data'!$E:$E,'Comm_vacancy-LA_data'!$B:$B,'Comm_vacancy-new_boundaries_1'!$B66,'Comm_vacancy-LA_data'!$D:$D,'Comm_vacancy-new_boundaries_1'!$C66)</f>
        <v>1652</v>
      </c>
      <c r="E66" s="72">
        <f>SUMIFS('Comm_vacancy-LA_data'!$F:$F,'Comm_vacancy-LA_data'!$B:$B,'Comm_vacancy-new_boundaries_1'!$B66,'Comm_vacancy-LA_data'!$D:$D,'Comm_vacancy-new_boundaries_1'!$C66)</f>
        <v>176</v>
      </c>
      <c r="F66" s="108" t="s">
        <v>283</v>
      </c>
      <c r="G66" s="108" t="s">
        <v>284</v>
      </c>
      <c r="H66" s="108">
        <f t="shared" si="0"/>
        <v>44013</v>
      </c>
    </row>
    <row r="67" spans="1:8" x14ac:dyDescent="0.35">
      <c r="A67" s="72" t="s">
        <v>213</v>
      </c>
      <c r="B67" s="72" t="s">
        <v>1024</v>
      </c>
      <c r="C67" s="72" t="s">
        <v>1093</v>
      </c>
      <c r="D67" s="72">
        <f>SUMIFS('Comm_vacancy-LA_data'!$E:$E,'Comm_vacancy-LA_data'!$B:$B,'Comm_vacancy-new_boundaries_1'!$B67,'Comm_vacancy-LA_data'!$D:$D,'Comm_vacancy-new_boundaries_1'!$C67)</f>
        <v>1656</v>
      </c>
      <c r="E67" s="72">
        <f>SUMIFS('Comm_vacancy-LA_data'!$F:$F,'Comm_vacancy-LA_data'!$B:$B,'Comm_vacancy-new_boundaries_1'!$B67,'Comm_vacancy-LA_data'!$D:$D,'Comm_vacancy-new_boundaries_1'!$C67)</f>
        <v>176</v>
      </c>
      <c r="F67" s="108" t="s">
        <v>283</v>
      </c>
      <c r="G67" s="108" t="s">
        <v>284</v>
      </c>
      <c r="H67" s="108">
        <f t="shared" ref="H67:H130" si="1">DATE(LEFT(C67,4),RIGHT(LEFT(C67,7),2),1)</f>
        <v>43922</v>
      </c>
    </row>
    <row r="68" spans="1:8" x14ac:dyDescent="0.35">
      <c r="A68" s="72" t="s">
        <v>213</v>
      </c>
      <c r="B68" s="72" t="s">
        <v>1024</v>
      </c>
      <c r="C68" s="72" t="s">
        <v>1094</v>
      </c>
      <c r="D68" s="72">
        <f>SUMIFS('Comm_vacancy-LA_data'!$E:$E,'Comm_vacancy-LA_data'!$B:$B,'Comm_vacancy-new_boundaries_1'!$B68,'Comm_vacancy-LA_data'!$D:$D,'Comm_vacancy-new_boundaries_1'!$C68)</f>
        <v>1656</v>
      </c>
      <c r="E68" s="72">
        <f>SUMIFS('Comm_vacancy-LA_data'!$F:$F,'Comm_vacancy-LA_data'!$B:$B,'Comm_vacancy-new_boundaries_1'!$B68,'Comm_vacancy-LA_data'!$D:$D,'Comm_vacancy-new_boundaries_1'!$C68)</f>
        <v>178</v>
      </c>
      <c r="F68" s="108" t="s">
        <v>283</v>
      </c>
      <c r="G68" s="108" t="s">
        <v>284</v>
      </c>
      <c r="H68" s="108">
        <f t="shared" si="1"/>
        <v>43831</v>
      </c>
    </row>
    <row r="69" spans="1:8" x14ac:dyDescent="0.35">
      <c r="A69" s="72" t="s">
        <v>213</v>
      </c>
      <c r="B69" s="72" t="s">
        <v>1024</v>
      </c>
      <c r="C69" s="72" t="s">
        <v>1095</v>
      </c>
      <c r="D69" s="72">
        <f>SUMIFS('Comm_vacancy-LA_data'!$E:$E,'Comm_vacancy-LA_data'!$B:$B,'Comm_vacancy-new_boundaries_1'!$B69,'Comm_vacancy-LA_data'!$D:$D,'Comm_vacancy-new_boundaries_1'!$C69)</f>
        <v>1654</v>
      </c>
      <c r="E69" s="72">
        <f>SUMIFS('Comm_vacancy-LA_data'!$F:$F,'Comm_vacancy-LA_data'!$B:$B,'Comm_vacancy-new_boundaries_1'!$B69,'Comm_vacancy-LA_data'!$D:$D,'Comm_vacancy-new_boundaries_1'!$C69)</f>
        <v>182</v>
      </c>
      <c r="F69" s="108" t="s">
        <v>283</v>
      </c>
      <c r="G69" s="108" t="s">
        <v>284</v>
      </c>
      <c r="H69" s="108">
        <f t="shared" si="1"/>
        <v>43739</v>
      </c>
    </row>
    <row r="70" spans="1:8" x14ac:dyDescent="0.35">
      <c r="A70" s="72" t="s">
        <v>213</v>
      </c>
      <c r="B70" s="72" t="s">
        <v>1024</v>
      </c>
      <c r="C70" s="72" t="s">
        <v>1096</v>
      </c>
      <c r="D70" s="72">
        <f>SUMIFS('Comm_vacancy-LA_data'!$E:$E,'Comm_vacancy-LA_data'!$B:$B,'Comm_vacancy-new_boundaries_1'!$B70,'Comm_vacancy-LA_data'!$D:$D,'Comm_vacancy-new_boundaries_1'!$C70)</f>
        <v>1647</v>
      </c>
      <c r="E70" s="72">
        <f>SUMIFS('Comm_vacancy-LA_data'!$F:$F,'Comm_vacancy-LA_data'!$B:$B,'Comm_vacancy-new_boundaries_1'!$B70,'Comm_vacancy-LA_data'!$D:$D,'Comm_vacancy-new_boundaries_1'!$C70)</f>
        <v>183</v>
      </c>
      <c r="F70" s="108" t="s">
        <v>283</v>
      </c>
      <c r="G70" s="108" t="s">
        <v>284</v>
      </c>
      <c r="H70" s="108">
        <f t="shared" si="1"/>
        <v>43647</v>
      </c>
    </row>
    <row r="71" spans="1:8" x14ac:dyDescent="0.35">
      <c r="A71" s="72" t="s">
        <v>213</v>
      </c>
      <c r="B71" s="72" t="s">
        <v>1024</v>
      </c>
      <c r="C71" s="72" t="s">
        <v>1097</v>
      </c>
      <c r="D71" s="72">
        <f>SUMIFS('Comm_vacancy-LA_data'!$E:$E,'Comm_vacancy-LA_data'!$B:$B,'Comm_vacancy-new_boundaries_1'!$B71,'Comm_vacancy-LA_data'!$D:$D,'Comm_vacancy-new_boundaries_1'!$C71)</f>
        <v>1640</v>
      </c>
      <c r="E71" s="72">
        <f>SUMIFS('Comm_vacancy-LA_data'!$F:$F,'Comm_vacancy-LA_data'!$B:$B,'Comm_vacancy-new_boundaries_1'!$B71,'Comm_vacancy-LA_data'!$D:$D,'Comm_vacancy-new_boundaries_1'!$C71)</f>
        <v>185</v>
      </c>
      <c r="F71" s="108" t="s">
        <v>283</v>
      </c>
      <c r="G71" s="108" t="s">
        <v>284</v>
      </c>
      <c r="H71" s="108">
        <f t="shared" si="1"/>
        <v>43556</v>
      </c>
    </row>
    <row r="72" spans="1:8" x14ac:dyDescent="0.35">
      <c r="A72" s="72" t="s">
        <v>213</v>
      </c>
      <c r="B72" s="72" t="s">
        <v>1024</v>
      </c>
      <c r="C72" s="72" t="s">
        <v>1098</v>
      </c>
      <c r="D72" s="72">
        <f>SUMIFS('Comm_vacancy-LA_data'!$E:$E,'Comm_vacancy-LA_data'!$B:$B,'Comm_vacancy-new_boundaries_1'!$B72,'Comm_vacancy-LA_data'!$D:$D,'Comm_vacancy-new_boundaries_1'!$C72)</f>
        <v>1606</v>
      </c>
      <c r="E72" s="72">
        <f>SUMIFS('Comm_vacancy-LA_data'!$F:$F,'Comm_vacancy-LA_data'!$B:$B,'Comm_vacancy-new_boundaries_1'!$B72,'Comm_vacancy-LA_data'!$D:$D,'Comm_vacancy-new_boundaries_1'!$C72)</f>
        <v>183</v>
      </c>
      <c r="F72" s="108" t="s">
        <v>283</v>
      </c>
      <c r="G72" s="108" t="s">
        <v>284</v>
      </c>
      <c r="H72" s="108">
        <f t="shared" si="1"/>
        <v>43466</v>
      </c>
    </row>
    <row r="73" spans="1:8" x14ac:dyDescent="0.35">
      <c r="A73" s="72" t="s">
        <v>213</v>
      </c>
      <c r="B73" s="72" t="s">
        <v>1024</v>
      </c>
      <c r="C73" s="72" t="s">
        <v>1099</v>
      </c>
      <c r="D73" s="72">
        <f>SUMIFS('Comm_vacancy-LA_data'!$E:$E,'Comm_vacancy-LA_data'!$B:$B,'Comm_vacancy-new_boundaries_1'!$B73,'Comm_vacancy-LA_data'!$D:$D,'Comm_vacancy-new_boundaries_1'!$C73)</f>
        <v>1670</v>
      </c>
      <c r="E73" s="72">
        <f>SUMIFS('Comm_vacancy-LA_data'!$F:$F,'Comm_vacancy-LA_data'!$B:$B,'Comm_vacancy-new_boundaries_1'!$B73,'Comm_vacancy-LA_data'!$D:$D,'Comm_vacancy-new_boundaries_1'!$C73)</f>
        <v>87</v>
      </c>
      <c r="F73" s="108" t="s">
        <v>283</v>
      </c>
      <c r="G73" s="108" t="s">
        <v>284</v>
      </c>
      <c r="H73" s="108">
        <f t="shared" si="1"/>
        <v>43374</v>
      </c>
    </row>
    <row r="74" spans="1:8" x14ac:dyDescent="0.35">
      <c r="A74" s="72" t="s">
        <v>988</v>
      </c>
      <c r="B74" s="72" t="s">
        <v>1047</v>
      </c>
      <c r="C74" s="72" t="s">
        <v>1088</v>
      </c>
      <c r="D74" s="72">
        <f>SUMIFS('Comm_vacancy-LA_data'!$E:$E,'Comm_vacancy-LA_data'!$B:$B,'Comm_vacancy-new_boundaries_1'!$B74,'Comm_vacancy-LA_data'!$D:$D,'Comm_vacancy-new_boundaries_1'!$C74)</f>
        <v>4523</v>
      </c>
      <c r="E74" s="72">
        <f>SUMIFS('Comm_vacancy-LA_data'!$F:$F,'Comm_vacancy-LA_data'!$B:$B,'Comm_vacancy-new_boundaries_1'!$B74,'Comm_vacancy-LA_data'!$D:$D,'Comm_vacancy-new_boundaries_1'!$C74)</f>
        <v>231</v>
      </c>
      <c r="F74" s="108" t="s">
        <v>283</v>
      </c>
      <c r="G74" s="108" t="s">
        <v>284</v>
      </c>
      <c r="H74" s="108">
        <f t="shared" si="1"/>
        <v>44378</v>
      </c>
    </row>
    <row r="75" spans="1:8" x14ac:dyDescent="0.35">
      <c r="A75" s="72" t="s">
        <v>988</v>
      </c>
      <c r="B75" s="72" t="s">
        <v>1047</v>
      </c>
      <c r="C75" s="72" t="s">
        <v>1089</v>
      </c>
      <c r="D75" s="72">
        <f>SUMIFS('Comm_vacancy-LA_data'!$E:$E,'Comm_vacancy-LA_data'!$B:$B,'Comm_vacancy-new_boundaries_1'!$B75,'Comm_vacancy-LA_data'!$D:$D,'Comm_vacancy-new_boundaries_1'!$C75)</f>
        <v>4530</v>
      </c>
      <c r="E75" s="72">
        <f>SUMIFS('Comm_vacancy-LA_data'!$F:$F,'Comm_vacancy-LA_data'!$B:$B,'Comm_vacancy-new_boundaries_1'!$B75,'Comm_vacancy-LA_data'!$D:$D,'Comm_vacancy-new_boundaries_1'!$C75)</f>
        <v>225</v>
      </c>
      <c r="F75" s="108" t="s">
        <v>283</v>
      </c>
      <c r="G75" s="108" t="s">
        <v>284</v>
      </c>
      <c r="H75" s="108">
        <f t="shared" si="1"/>
        <v>44287</v>
      </c>
    </row>
    <row r="76" spans="1:8" x14ac:dyDescent="0.35">
      <c r="A76" s="72" t="s">
        <v>988</v>
      </c>
      <c r="B76" s="72" t="s">
        <v>1047</v>
      </c>
      <c r="C76" s="72" t="s">
        <v>1090</v>
      </c>
      <c r="D76" s="72">
        <f>SUMIFS('Comm_vacancy-LA_data'!$E:$E,'Comm_vacancy-LA_data'!$B:$B,'Comm_vacancy-new_boundaries_1'!$B76,'Comm_vacancy-LA_data'!$D:$D,'Comm_vacancy-new_boundaries_1'!$C76)</f>
        <v>4518</v>
      </c>
      <c r="E76" s="72">
        <f>SUMIFS('Comm_vacancy-LA_data'!$F:$F,'Comm_vacancy-LA_data'!$B:$B,'Comm_vacancy-new_boundaries_1'!$B76,'Comm_vacancy-LA_data'!$D:$D,'Comm_vacancy-new_boundaries_1'!$C76)</f>
        <v>224</v>
      </c>
      <c r="F76" s="108" t="s">
        <v>283</v>
      </c>
      <c r="G76" s="108" t="s">
        <v>284</v>
      </c>
      <c r="H76" s="108">
        <f t="shared" si="1"/>
        <v>44197</v>
      </c>
    </row>
    <row r="77" spans="1:8" x14ac:dyDescent="0.35">
      <c r="A77" s="72" t="s">
        <v>988</v>
      </c>
      <c r="B77" s="72" t="s">
        <v>1047</v>
      </c>
      <c r="C77" s="72" t="s">
        <v>1091</v>
      </c>
      <c r="D77" s="72">
        <f>SUMIFS('Comm_vacancy-LA_data'!$E:$E,'Comm_vacancy-LA_data'!$B:$B,'Comm_vacancy-new_boundaries_1'!$B77,'Comm_vacancy-LA_data'!$D:$D,'Comm_vacancy-new_boundaries_1'!$C77)</f>
        <v>4524</v>
      </c>
      <c r="E77" s="72">
        <f>SUMIFS('Comm_vacancy-LA_data'!$F:$F,'Comm_vacancy-LA_data'!$B:$B,'Comm_vacancy-new_boundaries_1'!$B77,'Comm_vacancy-LA_data'!$D:$D,'Comm_vacancy-new_boundaries_1'!$C77)</f>
        <v>226</v>
      </c>
      <c r="F77" s="108" t="s">
        <v>283</v>
      </c>
      <c r="G77" s="108" t="s">
        <v>284</v>
      </c>
      <c r="H77" s="108">
        <f t="shared" si="1"/>
        <v>44105</v>
      </c>
    </row>
    <row r="78" spans="1:8" x14ac:dyDescent="0.35">
      <c r="A78" s="72" t="s">
        <v>988</v>
      </c>
      <c r="B78" s="72" t="s">
        <v>1047</v>
      </c>
      <c r="C78" s="72" t="s">
        <v>1092</v>
      </c>
      <c r="D78" s="72">
        <f>SUMIFS('Comm_vacancy-LA_data'!$E:$E,'Comm_vacancy-LA_data'!$B:$B,'Comm_vacancy-new_boundaries_1'!$B78,'Comm_vacancy-LA_data'!$D:$D,'Comm_vacancy-new_boundaries_1'!$C78)</f>
        <v>4539</v>
      </c>
      <c r="E78" s="72">
        <f>SUMIFS('Comm_vacancy-LA_data'!$F:$F,'Comm_vacancy-LA_data'!$B:$B,'Comm_vacancy-new_boundaries_1'!$B78,'Comm_vacancy-LA_data'!$D:$D,'Comm_vacancy-new_boundaries_1'!$C78)</f>
        <v>231</v>
      </c>
      <c r="F78" s="108" t="s">
        <v>283</v>
      </c>
      <c r="G78" s="108" t="s">
        <v>284</v>
      </c>
      <c r="H78" s="108">
        <f t="shared" si="1"/>
        <v>44013</v>
      </c>
    </row>
    <row r="79" spans="1:8" x14ac:dyDescent="0.35">
      <c r="A79" s="72" t="s">
        <v>988</v>
      </c>
      <c r="B79" s="72" t="s">
        <v>1047</v>
      </c>
      <c r="C79" s="72" t="s">
        <v>1093</v>
      </c>
      <c r="D79" s="72">
        <f>SUMIFS('Comm_vacancy-LA_data'!$E:$E,'Comm_vacancy-LA_data'!$B:$B,'Comm_vacancy-new_boundaries_1'!$B79,'Comm_vacancy-LA_data'!$D:$D,'Comm_vacancy-new_boundaries_1'!$C79)</f>
        <v>4519</v>
      </c>
      <c r="E79" s="72">
        <f>SUMIFS('Comm_vacancy-LA_data'!$F:$F,'Comm_vacancy-LA_data'!$B:$B,'Comm_vacancy-new_boundaries_1'!$B79,'Comm_vacancy-LA_data'!$D:$D,'Comm_vacancy-new_boundaries_1'!$C79)</f>
        <v>270</v>
      </c>
      <c r="F79" s="108" t="s">
        <v>283</v>
      </c>
      <c r="G79" s="108" t="s">
        <v>284</v>
      </c>
      <c r="H79" s="108">
        <f t="shared" si="1"/>
        <v>43922</v>
      </c>
    </row>
    <row r="80" spans="1:8" x14ac:dyDescent="0.35">
      <c r="A80" s="72" t="s">
        <v>988</v>
      </c>
      <c r="B80" s="72" t="s">
        <v>1047</v>
      </c>
      <c r="C80" s="72" t="s">
        <v>1094</v>
      </c>
      <c r="D80" s="72">
        <f>SUMIFS('Comm_vacancy-LA_data'!$E:$E,'Comm_vacancy-LA_data'!$B:$B,'Comm_vacancy-new_boundaries_1'!$B80,'Comm_vacancy-LA_data'!$D:$D,'Comm_vacancy-new_boundaries_1'!$C80)</f>
        <v>4489</v>
      </c>
      <c r="E80" s="72">
        <f>SUMIFS('Comm_vacancy-LA_data'!$F:$F,'Comm_vacancy-LA_data'!$B:$B,'Comm_vacancy-new_boundaries_1'!$B80,'Comm_vacancy-LA_data'!$D:$D,'Comm_vacancy-new_boundaries_1'!$C80)</f>
        <v>247</v>
      </c>
      <c r="F80" s="108" t="s">
        <v>283</v>
      </c>
      <c r="G80" s="108" t="s">
        <v>284</v>
      </c>
      <c r="H80" s="108">
        <f t="shared" si="1"/>
        <v>43831</v>
      </c>
    </row>
    <row r="81" spans="1:8" x14ac:dyDescent="0.35">
      <c r="A81" s="72" t="s">
        <v>988</v>
      </c>
      <c r="B81" s="72" t="s">
        <v>1047</v>
      </c>
      <c r="C81" s="72" t="s">
        <v>1095</v>
      </c>
      <c r="D81" s="72">
        <f>SUMIFS('Comm_vacancy-LA_data'!$E:$E,'Comm_vacancy-LA_data'!$B:$B,'Comm_vacancy-new_boundaries_1'!$B81,'Comm_vacancy-LA_data'!$D:$D,'Comm_vacancy-new_boundaries_1'!$C81)</f>
        <v>4481</v>
      </c>
      <c r="E81" s="72">
        <f>SUMIFS('Comm_vacancy-LA_data'!$F:$F,'Comm_vacancy-LA_data'!$B:$B,'Comm_vacancy-new_boundaries_1'!$B81,'Comm_vacancy-LA_data'!$D:$D,'Comm_vacancy-new_boundaries_1'!$C81)</f>
        <v>197</v>
      </c>
      <c r="F81" s="108" t="s">
        <v>283</v>
      </c>
      <c r="G81" s="108" t="s">
        <v>284</v>
      </c>
      <c r="H81" s="108">
        <f t="shared" si="1"/>
        <v>43739</v>
      </c>
    </row>
    <row r="82" spans="1:8" x14ac:dyDescent="0.35">
      <c r="A82" s="72" t="s">
        <v>988</v>
      </c>
      <c r="B82" s="72" t="s">
        <v>1047</v>
      </c>
      <c r="C82" s="72" t="s">
        <v>1096</v>
      </c>
      <c r="D82" s="72">
        <f>SUMIFS('Comm_vacancy-LA_data'!$E:$E,'Comm_vacancy-LA_data'!$B:$B,'Comm_vacancy-new_boundaries_1'!$B82,'Comm_vacancy-LA_data'!$D:$D,'Comm_vacancy-new_boundaries_1'!$C82)</f>
        <v>4470</v>
      </c>
      <c r="E82" s="72">
        <f>SUMIFS('Comm_vacancy-LA_data'!$F:$F,'Comm_vacancy-LA_data'!$B:$B,'Comm_vacancy-new_boundaries_1'!$B82,'Comm_vacancy-LA_data'!$D:$D,'Comm_vacancy-new_boundaries_1'!$C82)</f>
        <v>197</v>
      </c>
      <c r="F82" s="108" t="s">
        <v>283</v>
      </c>
      <c r="G82" s="108" t="s">
        <v>284</v>
      </c>
      <c r="H82" s="108">
        <f t="shared" si="1"/>
        <v>43647</v>
      </c>
    </row>
    <row r="83" spans="1:8" x14ac:dyDescent="0.35">
      <c r="A83" s="72" t="s">
        <v>988</v>
      </c>
      <c r="B83" s="72" t="s">
        <v>1047</v>
      </c>
      <c r="C83" s="72" t="s">
        <v>1097</v>
      </c>
      <c r="D83" s="72">
        <f>SUMIFS('Comm_vacancy-LA_data'!$E:$E,'Comm_vacancy-LA_data'!$B:$B,'Comm_vacancy-new_boundaries_1'!$B83,'Comm_vacancy-LA_data'!$D:$D,'Comm_vacancy-new_boundaries_1'!$C83)</f>
        <v>4474</v>
      </c>
      <c r="E83" s="72">
        <f>SUMIFS('Comm_vacancy-LA_data'!$F:$F,'Comm_vacancy-LA_data'!$B:$B,'Comm_vacancy-new_boundaries_1'!$B83,'Comm_vacancy-LA_data'!$D:$D,'Comm_vacancy-new_boundaries_1'!$C83)</f>
        <v>123</v>
      </c>
      <c r="F83" s="108" t="s">
        <v>283</v>
      </c>
      <c r="G83" s="108" t="s">
        <v>284</v>
      </c>
      <c r="H83" s="108">
        <f t="shared" si="1"/>
        <v>43556</v>
      </c>
    </row>
    <row r="84" spans="1:8" x14ac:dyDescent="0.35">
      <c r="A84" s="72" t="s">
        <v>988</v>
      </c>
      <c r="B84" s="72" t="s">
        <v>1047</v>
      </c>
      <c r="C84" s="72" t="s">
        <v>1098</v>
      </c>
      <c r="D84" s="72">
        <f>SUMIFS('Comm_vacancy-LA_data'!$E:$E,'Comm_vacancy-LA_data'!$B:$B,'Comm_vacancy-new_boundaries_1'!$B84,'Comm_vacancy-LA_data'!$D:$D,'Comm_vacancy-new_boundaries_1'!$C84)</f>
        <v>4431</v>
      </c>
      <c r="E84" s="72">
        <f>SUMIFS('Comm_vacancy-LA_data'!$F:$F,'Comm_vacancy-LA_data'!$B:$B,'Comm_vacancy-new_boundaries_1'!$B84,'Comm_vacancy-LA_data'!$D:$D,'Comm_vacancy-new_boundaries_1'!$C84)</f>
        <v>121</v>
      </c>
      <c r="F84" s="108" t="s">
        <v>283</v>
      </c>
      <c r="G84" s="108" t="s">
        <v>284</v>
      </c>
      <c r="H84" s="108">
        <f t="shared" si="1"/>
        <v>43466</v>
      </c>
    </row>
    <row r="85" spans="1:8" x14ac:dyDescent="0.35">
      <c r="A85" s="72" t="s">
        <v>988</v>
      </c>
      <c r="B85" s="72" t="s">
        <v>1047</v>
      </c>
      <c r="C85" s="72" t="s">
        <v>1099</v>
      </c>
      <c r="D85" s="72">
        <f>SUMIFS('Comm_vacancy-LA_data'!$E:$E,'Comm_vacancy-LA_data'!$B:$B,'Comm_vacancy-new_boundaries_1'!$B85,'Comm_vacancy-LA_data'!$D:$D,'Comm_vacancy-new_boundaries_1'!$C85)</f>
        <v>4847</v>
      </c>
      <c r="E85" s="72">
        <f>SUMIFS('Comm_vacancy-LA_data'!$F:$F,'Comm_vacancy-LA_data'!$B:$B,'Comm_vacancy-new_boundaries_1'!$B85,'Comm_vacancy-LA_data'!$D:$D,'Comm_vacancy-new_boundaries_1'!$C85)</f>
        <v>5</v>
      </c>
      <c r="F85" s="108" t="s">
        <v>283</v>
      </c>
      <c r="G85" s="108" t="s">
        <v>284</v>
      </c>
      <c r="H85" s="108">
        <f t="shared" si="1"/>
        <v>43374</v>
      </c>
    </row>
    <row r="86" spans="1:8" x14ac:dyDescent="0.35">
      <c r="A86" s="72" t="s">
        <v>215</v>
      </c>
      <c r="B86" s="72" t="s">
        <v>1002</v>
      </c>
      <c r="C86" s="72" t="s">
        <v>1088</v>
      </c>
      <c r="D86" s="72">
        <f>SUMIFS('Comm_vacancy-LA_data'!$E:$E,'Comm_vacancy-LA_data'!$B:$B,'Comm_vacancy-new_boundaries_1'!$B86,'Comm_vacancy-LA_data'!$D:$D,'Comm_vacancy-new_boundaries_1'!$C86)</f>
        <v>2561</v>
      </c>
      <c r="E86" s="72">
        <f>SUMIFS('Comm_vacancy-LA_data'!$F:$F,'Comm_vacancy-LA_data'!$B:$B,'Comm_vacancy-new_boundaries_1'!$B86,'Comm_vacancy-LA_data'!$D:$D,'Comm_vacancy-new_boundaries_1'!$C86)</f>
        <v>98</v>
      </c>
      <c r="F86" s="108" t="s">
        <v>372</v>
      </c>
      <c r="G86" s="108" t="s">
        <v>373</v>
      </c>
      <c r="H86" s="108">
        <f t="shared" si="1"/>
        <v>44378</v>
      </c>
    </row>
    <row r="87" spans="1:8" x14ac:dyDescent="0.35">
      <c r="A87" s="72" t="s">
        <v>215</v>
      </c>
      <c r="B87" s="72" t="s">
        <v>1002</v>
      </c>
      <c r="C87" s="72" t="s">
        <v>1089</v>
      </c>
      <c r="D87" s="72">
        <f>SUMIFS('Comm_vacancy-LA_data'!$E:$E,'Comm_vacancy-LA_data'!$B:$B,'Comm_vacancy-new_boundaries_1'!$B87,'Comm_vacancy-LA_data'!$D:$D,'Comm_vacancy-new_boundaries_1'!$C87)</f>
        <v>2568</v>
      </c>
      <c r="E87" s="72">
        <f>SUMIFS('Comm_vacancy-LA_data'!$F:$F,'Comm_vacancy-LA_data'!$B:$B,'Comm_vacancy-new_boundaries_1'!$B87,'Comm_vacancy-LA_data'!$D:$D,'Comm_vacancy-new_boundaries_1'!$C87)</f>
        <v>102</v>
      </c>
      <c r="F87" s="108" t="s">
        <v>372</v>
      </c>
      <c r="G87" s="108" t="s">
        <v>373</v>
      </c>
      <c r="H87" s="108">
        <f t="shared" si="1"/>
        <v>44287</v>
      </c>
    </row>
    <row r="88" spans="1:8" x14ac:dyDescent="0.35">
      <c r="A88" s="72" t="s">
        <v>215</v>
      </c>
      <c r="B88" s="72" t="s">
        <v>1002</v>
      </c>
      <c r="C88" s="72" t="s">
        <v>1090</v>
      </c>
      <c r="D88" s="72">
        <f>SUMIFS('Comm_vacancy-LA_data'!$E:$E,'Comm_vacancy-LA_data'!$B:$B,'Comm_vacancy-new_boundaries_1'!$B88,'Comm_vacancy-LA_data'!$D:$D,'Comm_vacancy-new_boundaries_1'!$C88)</f>
        <v>2563</v>
      </c>
      <c r="E88" s="72">
        <f>SUMIFS('Comm_vacancy-LA_data'!$F:$F,'Comm_vacancy-LA_data'!$B:$B,'Comm_vacancy-new_boundaries_1'!$B88,'Comm_vacancy-LA_data'!$D:$D,'Comm_vacancy-new_boundaries_1'!$C88)</f>
        <v>100</v>
      </c>
      <c r="F88" s="108" t="s">
        <v>372</v>
      </c>
      <c r="G88" s="108" t="s">
        <v>373</v>
      </c>
      <c r="H88" s="108">
        <f t="shared" si="1"/>
        <v>44197</v>
      </c>
    </row>
    <row r="89" spans="1:8" x14ac:dyDescent="0.35">
      <c r="A89" s="72" t="s">
        <v>215</v>
      </c>
      <c r="B89" s="72" t="s">
        <v>1002</v>
      </c>
      <c r="C89" s="72" t="s">
        <v>1091</v>
      </c>
      <c r="D89" s="72">
        <f>SUMIFS('Comm_vacancy-LA_data'!$E:$E,'Comm_vacancy-LA_data'!$B:$B,'Comm_vacancy-new_boundaries_1'!$B89,'Comm_vacancy-LA_data'!$D:$D,'Comm_vacancy-new_boundaries_1'!$C89)</f>
        <v>2549</v>
      </c>
      <c r="E89" s="72">
        <f>SUMIFS('Comm_vacancy-LA_data'!$F:$F,'Comm_vacancy-LA_data'!$B:$B,'Comm_vacancy-new_boundaries_1'!$B89,'Comm_vacancy-LA_data'!$D:$D,'Comm_vacancy-new_boundaries_1'!$C89)</f>
        <v>83</v>
      </c>
      <c r="F89" s="108" t="s">
        <v>372</v>
      </c>
      <c r="G89" s="108" t="s">
        <v>373</v>
      </c>
      <c r="H89" s="108">
        <f t="shared" si="1"/>
        <v>44105</v>
      </c>
    </row>
    <row r="90" spans="1:8" x14ac:dyDescent="0.35">
      <c r="A90" s="72" t="s">
        <v>215</v>
      </c>
      <c r="B90" s="72" t="s">
        <v>1002</v>
      </c>
      <c r="C90" s="72" t="s">
        <v>1092</v>
      </c>
      <c r="D90" s="72">
        <f>SUMIFS('Comm_vacancy-LA_data'!$E:$E,'Comm_vacancy-LA_data'!$B:$B,'Comm_vacancy-new_boundaries_1'!$B90,'Comm_vacancy-LA_data'!$D:$D,'Comm_vacancy-new_boundaries_1'!$C90)</f>
        <v>2539</v>
      </c>
      <c r="E90" s="72">
        <f>SUMIFS('Comm_vacancy-LA_data'!$F:$F,'Comm_vacancy-LA_data'!$B:$B,'Comm_vacancy-new_boundaries_1'!$B90,'Comm_vacancy-LA_data'!$D:$D,'Comm_vacancy-new_boundaries_1'!$C90)</f>
        <v>79</v>
      </c>
      <c r="F90" s="108" t="s">
        <v>372</v>
      </c>
      <c r="G90" s="108" t="s">
        <v>373</v>
      </c>
      <c r="H90" s="108">
        <f t="shared" si="1"/>
        <v>44013</v>
      </c>
    </row>
    <row r="91" spans="1:8" x14ac:dyDescent="0.35">
      <c r="A91" s="72" t="s">
        <v>215</v>
      </c>
      <c r="B91" s="72" t="s">
        <v>1002</v>
      </c>
      <c r="C91" s="72" t="s">
        <v>1093</v>
      </c>
      <c r="D91" s="72">
        <f>SUMIFS('Comm_vacancy-LA_data'!$E:$E,'Comm_vacancy-LA_data'!$B:$B,'Comm_vacancy-new_boundaries_1'!$B91,'Comm_vacancy-LA_data'!$D:$D,'Comm_vacancy-new_boundaries_1'!$C91)</f>
        <v>2536</v>
      </c>
      <c r="E91" s="72">
        <f>SUMIFS('Comm_vacancy-LA_data'!$F:$F,'Comm_vacancy-LA_data'!$B:$B,'Comm_vacancy-new_boundaries_1'!$B91,'Comm_vacancy-LA_data'!$D:$D,'Comm_vacancy-new_boundaries_1'!$C91)</f>
        <v>81</v>
      </c>
      <c r="F91" s="108" t="s">
        <v>372</v>
      </c>
      <c r="G91" s="108" t="s">
        <v>373</v>
      </c>
      <c r="H91" s="108">
        <f t="shared" si="1"/>
        <v>43922</v>
      </c>
    </row>
    <row r="92" spans="1:8" x14ac:dyDescent="0.35">
      <c r="A92" s="72" t="s">
        <v>215</v>
      </c>
      <c r="B92" s="72" t="s">
        <v>1002</v>
      </c>
      <c r="C92" s="72" t="s">
        <v>1094</v>
      </c>
      <c r="D92" s="72">
        <f>SUMIFS('Comm_vacancy-LA_data'!$E:$E,'Comm_vacancy-LA_data'!$B:$B,'Comm_vacancy-new_boundaries_1'!$B92,'Comm_vacancy-LA_data'!$D:$D,'Comm_vacancy-new_boundaries_1'!$C92)</f>
        <v>2527</v>
      </c>
      <c r="E92" s="72">
        <f>SUMIFS('Comm_vacancy-LA_data'!$F:$F,'Comm_vacancy-LA_data'!$B:$B,'Comm_vacancy-new_boundaries_1'!$B92,'Comm_vacancy-LA_data'!$D:$D,'Comm_vacancy-new_boundaries_1'!$C92)</f>
        <v>93</v>
      </c>
      <c r="F92" s="108" t="s">
        <v>372</v>
      </c>
      <c r="G92" s="108" t="s">
        <v>373</v>
      </c>
      <c r="H92" s="108">
        <f t="shared" si="1"/>
        <v>43831</v>
      </c>
    </row>
    <row r="93" spans="1:8" x14ac:dyDescent="0.35">
      <c r="A93" s="72" t="s">
        <v>215</v>
      </c>
      <c r="B93" s="72" t="s">
        <v>1002</v>
      </c>
      <c r="C93" s="72" t="s">
        <v>1095</v>
      </c>
      <c r="D93" s="72">
        <f>SUMIFS('Comm_vacancy-LA_data'!$E:$E,'Comm_vacancy-LA_data'!$B:$B,'Comm_vacancy-new_boundaries_1'!$B93,'Comm_vacancy-LA_data'!$D:$D,'Comm_vacancy-new_boundaries_1'!$C93)</f>
        <v>2528</v>
      </c>
      <c r="E93" s="72">
        <f>SUMIFS('Comm_vacancy-LA_data'!$F:$F,'Comm_vacancy-LA_data'!$B:$B,'Comm_vacancy-new_boundaries_1'!$B93,'Comm_vacancy-LA_data'!$D:$D,'Comm_vacancy-new_boundaries_1'!$C93)</f>
        <v>98</v>
      </c>
      <c r="F93" s="108" t="s">
        <v>372</v>
      </c>
      <c r="G93" s="108" t="s">
        <v>373</v>
      </c>
      <c r="H93" s="108">
        <f t="shared" si="1"/>
        <v>43739</v>
      </c>
    </row>
    <row r="94" spans="1:8" x14ac:dyDescent="0.35">
      <c r="A94" s="72" t="s">
        <v>215</v>
      </c>
      <c r="B94" s="72" t="s">
        <v>1002</v>
      </c>
      <c r="C94" s="72" t="s">
        <v>1096</v>
      </c>
      <c r="D94" s="72">
        <f>SUMIFS('Comm_vacancy-LA_data'!$E:$E,'Comm_vacancy-LA_data'!$B:$B,'Comm_vacancy-new_boundaries_1'!$B94,'Comm_vacancy-LA_data'!$D:$D,'Comm_vacancy-new_boundaries_1'!$C94)</f>
        <v>2532</v>
      </c>
      <c r="E94" s="72">
        <f>SUMIFS('Comm_vacancy-LA_data'!$F:$F,'Comm_vacancy-LA_data'!$B:$B,'Comm_vacancy-new_boundaries_1'!$B94,'Comm_vacancy-LA_data'!$D:$D,'Comm_vacancy-new_boundaries_1'!$C94)</f>
        <v>101</v>
      </c>
      <c r="F94" s="108" t="s">
        <v>372</v>
      </c>
      <c r="G94" s="108" t="s">
        <v>373</v>
      </c>
      <c r="H94" s="108">
        <f t="shared" si="1"/>
        <v>43647</v>
      </c>
    </row>
    <row r="95" spans="1:8" x14ac:dyDescent="0.35">
      <c r="A95" s="72" t="s">
        <v>215</v>
      </c>
      <c r="B95" s="72" t="s">
        <v>1002</v>
      </c>
      <c r="C95" s="72" t="s">
        <v>1097</v>
      </c>
      <c r="D95" s="72">
        <f>SUMIFS('Comm_vacancy-LA_data'!$E:$E,'Comm_vacancy-LA_data'!$B:$B,'Comm_vacancy-new_boundaries_1'!$B95,'Comm_vacancy-LA_data'!$D:$D,'Comm_vacancy-new_boundaries_1'!$C95)</f>
        <v>2523</v>
      </c>
      <c r="E95" s="72">
        <f>SUMIFS('Comm_vacancy-LA_data'!$F:$F,'Comm_vacancy-LA_data'!$B:$B,'Comm_vacancy-new_boundaries_1'!$B95,'Comm_vacancy-LA_data'!$D:$D,'Comm_vacancy-new_boundaries_1'!$C95)</f>
        <v>110</v>
      </c>
      <c r="F95" s="108" t="s">
        <v>372</v>
      </c>
      <c r="G95" s="108" t="s">
        <v>373</v>
      </c>
      <c r="H95" s="108">
        <f t="shared" si="1"/>
        <v>43556</v>
      </c>
    </row>
    <row r="96" spans="1:8" x14ac:dyDescent="0.35">
      <c r="A96" s="72" t="s">
        <v>215</v>
      </c>
      <c r="B96" s="72" t="s">
        <v>1002</v>
      </c>
      <c r="C96" s="72" t="s">
        <v>1098</v>
      </c>
      <c r="D96" s="72">
        <f>SUMIFS('Comm_vacancy-LA_data'!$E:$E,'Comm_vacancy-LA_data'!$B:$B,'Comm_vacancy-new_boundaries_1'!$B96,'Comm_vacancy-LA_data'!$D:$D,'Comm_vacancy-new_boundaries_1'!$C96)</f>
        <v>2491</v>
      </c>
      <c r="E96" s="72">
        <f>SUMIFS('Comm_vacancy-LA_data'!$F:$F,'Comm_vacancy-LA_data'!$B:$B,'Comm_vacancy-new_boundaries_1'!$B96,'Comm_vacancy-LA_data'!$D:$D,'Comm_vacancy-new_boundaries_1'!$C96)</f>
        <v>100</v>
      </c>
      <c r="F96" s="108" t="s">
        <v>372</v>
      </c>
      <c r="G96" s="108" t="s">
        <v>373</v>
      </c>
      <c r="H96" s="108">
        <f t="shared" si="1"/>
        <v>43466</v>
      </c>
    </row>
    <row r="97" spans="1:8" x14ac:dyDescent="0.35">
      <c r="A97" s="72" t="s">
        <v>215</v>
      </c>
      <c r="B97" s="72" t="s">
        <v>1002</v>
      </c>
      <c r="C97" s="72" t="s">
        <v>1099</v>
      </c>
      <c r="D97" s="72">
        <f>SUMIFS('Comm_vacancy-LA_data'!$E:$E,'Comm_vacancy-LA_data'!$B:$B,'Comm_vacancy-new_boundaries_1'!$B97,'Comm_vacancy-LA_data'!$D:$D,'Comm_vacancy-new_boundaries_1'!$C97)</f>
        <v>2536</v>
      </c>
      <c r="E97" s="72">
        <f>SUMIFS('Comm_vacancy-LA_data'!$F:$F,'Comm_vacancy-LA_data'!$B:$B,'Comm_vacancy-new_boundaries_1'!$B97,'Comm_vacancy-LA_data'!$D:$D,'Comm_vacancy-new_boundaries_1'!$C97)</f>
        <v>97</v>
      </c>
      <c r="F97" s="108" t="s">
        <v>372</v>
      </c>
      <c r="G97" s="108" t="s">
        <v>373</v>
      </c>
      <c r="H97" s="108">
        <f t="shared" si="1"/>
        <v>43374</v>
      </c>
    </row>
    <row r="98" spans="1:8" x14ac:dyDescent="0.35">
      <c r="A98" s="72" t="s">
        <v>217</v>
      </c>
      <c r="B98" s="72" t="s">
        <v>1014</v>
      </c>
      <c r="C98" s="72" t="s">
        <v>1088</v>
      </c>
      <c r="D98" s="72">
        <f>SUMIFS('Comm_vacancy-LA_data'!$E:$E,'Comm_vacancy-LA_data'!$B:$B,'Comm_vacancy-new_boundaries_1'!$B98,'Comm_vacancy-LA_data'!$D:$D,'Comm_vacancy-new_boundaries_1'!$C98)</f>
        <v>2263</v>
      </c>
      <c r="E98" s="72">
        <f>SUMIFS('Comm_vacancy-LA_data'!$F:$F,'Comm_vacancy-LA_data'!$B:$B,'Comm_vacancy-new_boundaries_1'!$B98,'Comm_vacancy-LA_data'!$D:$D,'Comm_vacancy-new_boundaries_1'!$C98)</f>
        <v>74</v>
      </c>
      <c r="F98" s="108" t="s">
        <v>372</v>
      </c>
      <c r="G98" s="108" t="s">
        <v>373</v>
      </c>
      <c r="H98" s="108">
        <f t="shared" si="1"/>
        <v>44378</v>
      </c>
    </row>
    <row r="99" spans="1:8" x14ac:dyDescent="0.35">
      <c r="A99" s="72" t="s">
        <v>217</v>
      </c>
      <c r="B99" s="72" t="s">
        <v>1014</v>
      </c>
      <c r="C99" s="72" t="s">
        <v>1089</v>
      </c>
      <c r="D99" s="72">
        <f>SUMIFS('Comm_vacancy-LA_data'!$E:$E,'Comm_vacancy-LA_data'!$B:$B,'Comm_vacancy-new_boundaries_1'!$B99,'Comm_vacancy-LA_data'!$D:$D,'Comm_vacancy-new_boundaries_1'!$C99)</f>
        <v>2273</v>
      </c>
      <c r="E99" s="72">
        <f>SUMIFS('Comm_vacancy-LA_data'!$F:$F,'Comm_vacancy-LA_data'!$B:$B,'Comm_vacancy-new_boundaries_1'!$B99,'Comm_vacancy-LA_data'!$D:$D,'Comm_vacancy-new_boundaries_1'!$C99)</f>
        <v>74</v>
      </c>
      <c r="F99" s="108" t="s">
        <v>372</v>
      </c>
      <c r="G99" s="108" t="s">
        <v>373</v>
      </c>
      <c r="H99" s="108">
        <f t="shared" si="1"/>
        <v>44287</v>
      </c>
    </row>
    <row r="100" spans="1:8" x14ac:dyDescent="0.35">
      <c r="A100" s="72" t="s">
        <v>217</v>
      </c>
      <c r="B100" s="72" t="s">
        <v>1014</v>
      </c>
      <c r="C100" s="72" t="s">
        <v>1090</v>
      </c>
      <c r="D100" s="72">
        <f>SUMIFS('Comm_vacancy-LA_data'!$E:$E,'Comm_vacancy-LA_data'!$B:$B,'Comm_vacancy-new_boundaries_1'!$B100,'Comm_vacancy-LA_data'!$D:$D,'Comm_vacancy-new_boundaries_1'!$C100)</f>
        <v>2263</v>
      </c>
      <c r="E100" s="72">
        <f>SUMIFS('Comm_vacancy-LA_data'!$F:$F,'Comm_vacancy-LA_data'!$B:$B,'Comm_vacancy-new_boundaries_1'!$B100,'Comm_vacancy-LA_data'!$D:$D,'Comm_vacancy-new_boundaries_1'!$C100)</f>
        <v>80</v>
      </c>
      <c r="F100" s="108" t="s">
        <v>372</v>
      </c>
      <c r="G100" s="108" t="s">
        <v>373</v>
      </c>
      <c r="H100" s="108">
        <f t="shared" si="1"/>
        <v>44197</v>
      </c>
    </row>
    <row r="101" spans="1:8" x14ac:dyDescent="0.35">
      <c r="A101" s="72" t="s">
        <v>217</v>
      </c>
      <c r="B101" s="72" t="s">
        <v>1014</v>
      </c>
      <c r="C101" s="72" t="s">
        <v>1091</v>
      </c>
      <c r="D101" s="72">
        <f>SUMIFS('Comm_vacancy-LA_data'!$E:$E,'Comm_vacancy-LA_data'!$B:$B,'Comm_vacancy-new_boundaries_1'!$B101,'Comm_vacancy-LA_data'!$D:$D,'Comm_vacancy-new_boundaries_1'!$C101)</f>
        <v>2258</v>
      </c>
      <c r="E101" s="72">
        <f>SUMIFS('Comm_vacancy-LA_data'!$F:$F,'Comm_vacancy-LA_data'!$B:$B,'Comm_vacancy-new_boundaries_1'!$B101,'Comm_vacancy-LA_data'!$D:$D,'Comm_vacancy-new_boundaries_1'!$C101)</f>
        <v>116</v>
      </c>
      <c r="F101" s="108" t="s">
        <v>372</v>
      </c>
      <c r="G101" s="108" t="s">
        <v>373</v>
      </c>
      <c r="H101" s="108">
        <f t="shared" si="1"/>
        <v>44105</v>
      </c>
    </row>
    <row r="102" spans="1:8" x14ac:dyDescent="0.35">
      <c r="A102" s="72" t="s">
        <v>217</v>
      </c>
      <c r="B102" s="72" t="s">
        <v>1014</v>
      </c>
      <c r="C102" s="72" t="s">
        <v>1092</v>
      </c>
      <c r="D102" s="72">
        <f>SUMIFS('Comm_vacancy-LA_data'!$E:$E,'Comm_vacancy-LA_data'!$B:$B,'Comm_vacancy-new_boundaries_1'!$B102,'Comm_vacancy-LA_data'!$D:$D,'Comm_vacancy-new_boundaries_1'!$C102)</f>
        <v>2253</v>
      </c>
      <c r="E102" s="72">
        <f>SUMIFS('Comm_vacancy-LA_data'!$F:$F,'Comm_vacancy-LA_data'!$B:$B,'Comm_vacancy-new_boundaries_1'!$B102,'Comm_vacancy-LA_data'!$D:$D,'Comm_vacancy-new_boundaries_1'!$C102)</f>
        <v>109</v>
      </c>
      <c r="F102" s="108" t="s">
        <v>372</v>
      </c>
      <c r="G102" s="108" t="s">
        <v>373</v>
      </c>
      <c r="H102" s="108">
        <f t="shared" si="1"/>
        <v>44013</v>
      </c>
    </row>
    <row r="103" spans="1:8" x14ac:dyDescent="0.35">
      <c r="A103" s="72" t="s">
        <v>217</v>
      </c>
      <c r="B103" s="72" t="s">
        <v>1014</v>
      </c>
      <c r="C103" s="72" t="s">
        <v>1093</v>
      </c>
      <c r="D103" s="72">
        <f>SUMIFS('Comm_vacancy-LA_data'!$E:$E,'Comm_vacancy-LA_data'!$B:$B,'Comm_vacancy-new_boundaries_1'!$B103,'Comm_vacancy-LA_data'!$D:$D,'Comm_vacancy-new_boundaries_1'!$C103)</f>
        <v>2257</v>
      </c>
      <c r="E103" s="72">
        <f>SUMIFS('Comm_vacancy-LA_data'!$F:$F,'Comm_vacancy-LA_data'!$B:$B,'Comm_vacancy-new_boundaries_1'!$B103,'Comm_vacancy-LA_data'!$D:$D,'Comm_vacancy-new_boundaries_1'!$C103)</f>
        <v>114</v>
      </c>
      <c r="F103" s="108" t="s">
        <v>372</v>
      </c>
      <c r="G103" s="108" t="s">
        <v>373</v>
      </c>
      <c r="H103" s="108">
        <f t="shared" si="1"/>
        <v>43922</v>
      </c>
    </row>
    <row r="104" spans="1:8" x14ac:dyDescent="0.35">
      <c r="A104" s="72" t="s">
        <v>217</v>
      </c>
      <c r="B104" s="72" t="s">
        <v>1014</v>
      </c>
      <c r="C104" s="72" t="s">
        <v>1094</v>
      </c>
      <c r="D104" s="72">
        <f>SUMIFS('Comm_vacancy-LA_data'!$E:$E,'Comm_vacancy-LA_data'!$B:$B,'Comm_vacancy-new_boundaries_1'!$B104,'Comm_vacancy-LA_data'!$D:$D,'Comm_vacancy-new_boundaries_1'!$C104)</f>
        <v>2237</v>
      </c>
      <c r="E104" s="72">
        <f>SUMIFS('Comm_vacancy-LA_data'!$F:$F,'Comm_vacancy-LA_data'!$B:$B,'Comm_vacancy-new_boundaries_1'!$B104,'Comm_vacancy-LA_data'!$D:$D,'Comm_vacancy-new_boundaries_1'!$C104)</f>
        <v>121</v>
      </c>
      <c r="F104" s="108" t="s">
        <v>372</v>
      </c>
      <c r="G104" s="108" t="s">
        <v>373</v>
      </c>
      <c r="H104" s="108">
        <f t="shared" si="1"/>
        <v>43831</v>
      </c>
    </row>
    <row r="105" spans="1:8" x14ac:dyDescent="0.35">
      <c r="A105" s="72" t="s">
        <v>217</v>
      </c>
      <c r="B105" s="72" t="s">
        <v>1014</v>
      </c>
      <c r="C105" s="72" t="s">
        <v>1095</v>
      </c>
      <c r="D105" s="72">
        <f>SUMIFS('Comm_vacancy-LA_data'!$E:$E,'Comm_vacancy-LA_data'!$B:$B,'Comm_vacancy-new_boundaries_1'!$B105,'Comm_vacancy-LA_data'!$D:$D,'Comm_vacancy-new_boundaries_1'!$C105)</f>
        <v>2204</v>
      </c>
      <c r="E105" s="72">
        <f>SUMIFS('Comm_vacancy-LA_data'!$F:$F,'Comm_vacancy-LA_data'!$B:$B,'Comm_vacancy-new_boundaries_1'!$B105,'Comm_vacancy-LA_data'!$D:$D,'Comm_vacancy-new_boundaries_1'!$C105)</f>
        <v>118</v>
      </c>
      <c r="F105" s="108" t="s">
        <v>372</v>
      </c>
      <c r="G105" s="108" t="s">
        <v>373</v>
      </c>
      <c r="H105" s="108">
        <f t="shared" si="1"/>
        <v>43739</v>
      </c>
    </row>
    <row r="106" spans="1:8" x14ac:dyDescent="0.35">
      <c r="A106" s="72" t="s">
        <v>217</v>
      </c>
      <c r="B106" s="72" t="s">
        <v>1014</v>
      </c>
      <c r="C106" s="72" t="s">
        <v>1096</v>
      </c>
      <c r="D106" s="72">
        <f>SUMIFS('Comm_vacancy-LA_data'!$E:$E,'Comm_vacancy-LA_data'!$B:$B,'Comm_vacancy-new_boundaries_1'!$B106,'Comm_vacancy-LA_data'!$D:$D,'Comm_vacancy-new_boundaries_1'!$C106)</f>
        <v>2190</v>
      </c>
      <c r="E106" s="72">
        <f>SUMIFS('Comm_vacancy-LA_data'!$F:$F,'Comm_vacancy-LA_data'!$B:$B,'Comm_vacancy-new_boundaries_1'!$B106,'Comm_vacancy-LA_data'!$D:$D,'Comm_vacancy-new_boundaries_1'!$C106)</f>
        <v>120</v>
      </c>
      <c r="F106" s="108" t="s">
        <v>372</v>
      </c>
      <c r="G106" s="108" t="s">
        <v>373</v>
      </c>
      <c r="H106" s="108">
        <f t="shared" si="1"/>
        <v>43647</v>
      </c>
    </row>
    <row r="107" spans="1:8" x14ac:dyDescent="0.35">
      <c r="A107" s="72" t="s">
        <v>217</v>
      </c>
      <c r="B107" s="72" t="s">
        <v>1014</v>
      </c>
      <c r="C107" s="72" t="s">
        <v>1097</v>
      </c>
      <c r="D107" s="72">
        <f>SUMIFS('Comm_vacancy-LA_data'!$E:$E,'Comm_vacancy-LA_data'!$B:$B,'Comm_vacancy-new_boundaries_1'!$B107,'Comm_vacancy-LA_data'!$D:$D,'Comm_vacancy-new_boundaries_1'!$C107)</f>
        <v>2208</v>
      </c>
      <c r="E107" s="72">
        <f>SUMIFS('Comm_vacancy-LA_data'!$F:$F,'Comm_vacancy-LA_data'!$B:$B,'Comm_vacancy-new_boundaries_1'!$B107,'Comm_vacancy-LA_data'!$D:$D,'Comm_vacancy-new_boundaries_1'!$C107)</f>
        <v>125</v>
      </c>
      <c r="F107" s="108" t="s">
        <v>372</v>
      </c>
      <c r="G107" s="108" t="s">
        <v>373</v>
      </c>
      <c r="H107" s="108">
        <f t="shared" si="1"/>
        <v>43556</v>
      </c>
    </row>
    <row r="108" spans="1:8" x14ac:dyDescent="0.35">
      <c r="A108" s="72" t="s">
        <v>217</v>
      </c>
      <c r="B108" s="72" t="s">
        <v>1014</v>
      </c>
      <c r="C108" s="72" t="s">
        <v>1098</v>
      </c>
      <c r="D108" s="72">
        <f>SUMIFS('Comm_vacancy-LA_data'!$E:$E,'Comm_vacancy-LA_data'!$B:$B,'Comm_vacancy-new_boundaries_1'!$B108,'Comm_vacancy-LA_data'!$D:$D,'Comm_vacancy-new_boundaries_1'!$C108)</f>
        <v>2157</v>
      </c>
      <c r="E108" s="72">
        <f>SUMIFS('Comm_vacancy-LA_data'!$F:$F,'Comm_vacancy-LA_data'!$B:$B,'Comm_vacancy-new_boundaries_1'!$B108,'Comm_vacancy-LA_data'!$D:$D,'Comm_vacancy-new_boundaries_1'!$C108)</f>
        <v>111</v>
      </c>
      <c r="F108" s="108" t="s">
        <v>372</v>
      </c>
      <c r="G108" s="108" t="s">
        <v>373</v>
      </c>
      <c r="H108" s="108">
        <f t="shared" si="1"/>
        <v>43466</v>
      </c>
    </row>
    <row r="109" spans="1:8" x14ac:dyDescent="0.35">
      <c r="A109" s="72" t="s">
        <v>217</v>
      </c>
      <c r="B109" s="72" t="s">
        <v>1014</v>
      </c>
      <c r="C109" s="72" t="s">
        <v>1099</v>
      </c>
      <c r="D109" s="72">
        <f>SUMIFS('Comm_vacancy-LA_data'!$E:$E,'Comm_vacancy-LA_data'!$B:$B,'Comm_vacancy-new_boundaries_1'!$B109,'Comm_vacancy-LA_data'!$D:$D,'Comm_vacancy-new_boundaries_1'!$C109)</f>
        <v>2239</v>
      </c>
      <c r="E109" s="72">
        <f>SUMIFS('Comm_vacancy-LA_data'!$F:$F,'Comm_vacancy-LA_data'!$B:$B,'Comm_vacancy-new_boundaries_1'!$B109,'Comm_vacancy-LA_data'!$D:$D,'Comm_vacancy-new_boundaries_1'!$C109)</f>
        <v>129</v>
      </c>
      <c r="F109" s="108" t="s">
        <v>372</v>
      </c>
      <c r="G109" s="108" t="s">
        <v>373</v>
      </c>
      <c r="H109" s="108">
        <f t="shared" si="1"/>
        <v>43374</v>
      </c>
    </row>
    <row r="110" spans="1:8" x14ac:dyDescent="0.35">
      <c r="A110" s="72" t="s">
        <v>219</v>
      </c>
      <c r="B110" s="72" t="s">
        <v>1021</v>
      </c>
      <c r="C110" s="72" t="s">
        <v>1088</v>
      </c>
      <c r="D110" s="72">
        <f>SUMIFS('Comm_vacancy-LA_data'!$E:$E,'Comm_vacancy-LA_data'!$B:$B,'Comm_vacancy-new_boundaries_1'!$B110,'Comm_vacancy-LA_data'!$D:$D,'Comm_vacancy-new_boundaries_1'!$C110)</f>
        <v>2231</v>
      </c>
      <c r="E110" s="72">
        <f>SUMIFS('Comm_vacancy-LA_data'!$F:$F,'Comm_vacancy-LA_data'!$B:$B,'Comm_vacancy-new_boundaries_1'!$B110,'Comm_vacancy-LA_data'!$D:$D,'Comm_vacancy-new_boundaries_1'!$C110)</f>
        <v>101</v>
      </c>
      <c r="F110" s="108" t="s">
        <v>372</v>
      </c>
      <c r="G110" s="108" t="s">
        <v>373</v>
      </c>
      <c r="H110" s="108">
        <f t="shared" si="1"/>
        <v>44378</v>
      </c>
    </row>
    <row r="111" spans="1:8" x14ac:dyDescent="0.35">
      <c r="A111" s="72" t="s">
        <v>219</v>
      </c>
      <c r="B111" s="72" t="s">
        <v>1021</v>
      </c>
      <c r="C111" s="72" t="s">
        <v>1089</v>
      </c>
      <c r="D111" s="72">
        <f>SUMIFS('Comm_vacancy-LA_data'!$E:$E,'Comm_vacancy-LA_data'!$B:$B,'Comm_vacancy-new_boundaries_1'!$B111,'Comm_vacancy-LA_data'!$D:$D,'Comm_vacancy-new_boundaries_1'!$C111)</f>
        <v>2211</v>
      </c>
      <c r="E111" s="72">
        <f>SUMIFS('Comm_vacancy-LA_data'!$F:$F,'Comm_vacancy-LA_data'!$B:$B,'Comm_vacancy-new_boundaries_1'!$B111,'Comm_vacancy-LA_data'!$D:$D,'Comm_vacancy-new_boundaries_1'!$C111)</f>
        <v>88</v>
      </c>
      <c r="F111" s="108" t="s">
        <v>372</v>
      </c>
      <c r="G111" s="108" t="s">
        <v>373</v>
      </c>
      <c r="H111" s="108">
        <f t="shared" si="1"/>
        <v>44287</v>
      </c>
    </row>
    <row r="112" spans="1:8" x14ac:dyDescent="0.35">
      <c r="A112" s="72" t="s">
        <v>219</v>
      </c>
      <c r="B112" s="72" t="s">
        <v>1021</v>
      </c>
      <c r="C112" s="72" t="s">
        <v>1090</v>
      </c>
      <c r="D112" s="72">
        <f>SUMIFS('Comm_vacancy-LA_data'!$E:$E,'Comm_vacancy-LA_data'!$B:$B,'Comm_vacancy-new_boundaries_1'!$B112,'Comm_vacancy-LA_data'!$D:$D,'Comm_vacancy-new_boundaries_1'!$C112)</f>
        <v>2208</v>
      </c>
      <c r="E112" s="72">
        <f>SUMIFS('Comm_vacancy-LA_data'!$F:$F,'Comm_vacancy-LA_data'!$B:$B,'Comm_vacancy-new_boundaries_1'!$B112,'Comm_vacancy-LA_data'!$D:$D,'Comm_vacancy-new_boundaries_1'!$C112)</f>
        <v>90</v>
      </c>
      <c r="F112" s="108" t="s">
        <v>372</v>
      </c>
      <c r="G112" s="108" t="s">
        <v>373</v>
      </c>
      <c r="H112" s="108">
        <f t="shared" si="1"/>
        <v>44197</v>
      </c>
    </row>
    <row r="113" spans="1:8" x14ac:dyDescent="0.35">
      <c r="A113" s="72" t="s">
        <v>219</v>
      </c>
      <c r="B113" s="72" t="s">
        <v>1021</v>
      </c>
      <c r="C113" s="72" t="s">
        <v>1091</v>
      </c>
      <c r="D113" s="72">
        <f>SUMIFS('Comm_vacancy-LA_data'!$E:$E,'Comm_vacancy-LA_data'!$B:$B,'Comm_vacancy-new_boundaries_1'!$B113,'Comm_vacancy-LA_data'!$D:$D,'Comm_vacancy-new_boundaries_1'!$C113)</f>
        <v>2195</v>
      </c>
      <c r="E113" s="72">
        <f>SUMIFS('Comm_vacancy-LA_data'!$F:$F,'Comm_vacancy-LA_data'!$B:$B,'Comm_vacancy-new_boundaries_1'!$B113,'Comm_vacancy-LA_data'!$D:$D,'Comm_vacancy-new_boundaries_1'!$C113)</f>
        <v>89</v>
      </c>
      <c r="F113" s="108" t="s">
        <v>372</v>
      </c>
      <c r="G113" s="108" t="s">
        <v>373</v>
      </c>
      <c r="H113" s="108">
        <f t="shared" si="1"/>
        <v>44105</v>
      </c>
    </row>
    <row r="114" spans="1:8" x14ac:dyDescent="0.35">
      <c r="A114" s="72" t="s">
        <v>219</v>
      </c>
      <c r="B114" s="72" t="s">
        <v>1021</v>
      </c>
      <c r="C114" s="72" t="s">
        <v>1092</v>
      </c>
      <c r="D114" s="72">
        <f>SUMIFS('Comm_vacancy-LA_data'!$E:$E,'Comm_vacancy-LA_data'!$B:$B,'Comm_vacancy-new_boundaries_1'!$B114,'Comm_vacancy-LA_data'!$D:$D,'Comm_vacancy-new_boundaries_1'!$C114)</f>
        <v>2159</v>
      </c>
      <c r="E114" s="72">
        <f>SUMIFS('Comm_vacancy-LA_data'!$F:$F,'Comm_vacancy-LA_data'!$B:$B,'Comm_vacancy-new_boundaries_1'!$B114,'Comm_vacancy-LA_data'!$D:$D,'Comm_vacancy-new_boundaries_1'!$C114)</f>
        <v>89</v>
      </c>
      <c r="F114" s="108" t="s">
        <v>372</v>
      </c>
      <c r="G114" s="108" t="s">
        <v>373</v>
      </c>
      <c r="H114" s="108">
        <f t="shared" si="1"/>
        <v>44013</v>
      </c>
    </row>
    <row r="115" spans="1:8" x14ac:dyDescent="0.35">
      <c r="A115" s="72" t="s">
        <v>219</v>
      </c>
      <c r="B115" s="72" t="s">
        <v>1021</v>
      </c>
      <c r="C115" s="72" t="s">
        <v>1093</v>
      </c>
      <c r="D115" s="72">
        <f>SUMIFS('Comm_vacancy-LA_data'!$E:$E,'Comm_vacancy-LA_data'!$B:$B,'Comm_vacancy-new_boundaries_1'!$B115,'Comm_vacancy-LA_data'!$D:$D,'Comm_vacancy-new_boundaries_1'!$C115)</f>
        <v>2140</v>
      </c>
      <c r="E115" s="72">
        <f>SUMIFS('Comm_vacancy-LA_data'!$F:$F,'Comm_vacancy-LA_data'!$B:$B,'Comm_vacancy-new_boundaries_1'!$B115,'Comm_vacancy-LA_data'!$D:$D,'Comm_vacancy-new_boundaries_1'!$C115)</f>
        <v>93</v>
      </c>
      <c r="F115" s="108" t="s">
        <v>372</v>
      </c>
      <c r="G115" s="108" t="s">
        <v>373</v>
      </c>
      <c r="H115" s="108">
        <f t="shared" si="1"/>
        <v>43922</v>
      </c>
    </row>
    <row r="116" spans="1:8" x14ac:dyDescent="0.35">
      <c r="A116" s="72" t="s">
        <v>219</v>
      </c>
      <c r="B116" s="72" t="s">
        <v>1021</v>
      </c>
      <c r="C116" s="72" t="s">
        <v>1094</v>
      </c>
      <c r="D116" s="72">
        <f>SUMIFS('Comm_vacancy-LA_data'!$E:$E,'Comm_vacancy-LA_data'!$B:$B,'Comm_vacancy-new_boundaries_1'!$B116,'Comm_vacancy-LA_data'!$D:$D,'Comm_vacancy-new_boundaries_1'!$C116)</f>
        <v>2081</v>
      </c>
      <c r="E116" s="72">
        <f>SUMIFS('Comm_vacancy-LA_data'!$F:$F,'Comm_vacancy-LA_data'!$B:$B,'Comm_vacancy-new_boundaries_1'!$B116,'Comm_vacancy-LA_data'!$D:$D,'Comm_vacancy-new_boundaries_1'!$C116)</f>
        <v>94</v>
      </c>
      <c r="F116" s="108" t="s">
        <v>372</v>
      </c>
      <c r="G116" s="108" t="s">
        <v>373</v>
      </c>
      <c r="H116" s="108">
        <f t="shared" si="1"/>
        <v>43831</v>
      </c>
    </row>
    <row r="117" spans="1:8" x14ac:dyDescent="0.35">
      <c r="A117" s="72" t="s">
        <v>219</v>
      </c>
      <c r="B117" s="72" t="s">
        <v>1021</v>
      </c>
      <c r="C117" s="72" t="s">
        <v>1095</v>
      </c>
      <c r="D117" s="72">
        <f>SUMIFS('Comm_vacancy-LA_data'!$E:$E,'Comm_vacancy-LA_data'!$B:$B,'Comm_vacancy-new_boundaries_1'!$B117,'Comm_vacancy-LA_data'!$D:$D,'Comm_vacancy-new_boundaries_1'!$C117)</f>
        <v>2071</v>
      </c>
      <c r="E117" s="72">
        <f>SUMIFS('Comm_vacancy-LA_data'!$F:$F,'Comm_vacancy-LA_data'!$B:$B,'Comm_vacancy-new_boundaries_1'!$B117,'Comm_vacancy-LA_data'!$D:$D,'Comm_vacancy-new_boundaries_1'!$C117)</f>
        <v>96</v>
      </c>
      <c r="F117" s="108" t="s">
        <v>372</v>
      </c>
      <c r="G117" s="108" t="s">
        <v>373</v>
      </c>
      <c r="H117" s="108">
        <f t="shared" si="1"/>
        <v>43739</v>
      </c>
    </row>
    <row r="118" spans="1:8" x14ac:dyDescent="0.35">
      <c r="A118" s="72" t="s">
        <v>219</v>
      </c>
      <c r="B118" s="72" t="s">
        <v>1021</v>
      </c>
      <c r="C118" s="72" t="s">
        <v>1096</v>
      </c>
      <c r="D118" s="72">
        <f>SUMIFS('Comm_vacancy-LA_data'!$E:$E,'Comm_vacancy-LA_data'!$B:$B,'Comm_vacancy-new_boundaries_1'!$B118,'Comm_vacancy-LA_data'!$D:$D,'Comm_vacancy-new_boundaries_1'!$C118)</f>
        <v>2054</v>
      </c>
      <c r="E118" s="72">
        <f>SUMIFS('Comm_vacancy-LA_data'!$F:$F,'Comm_vacancy-LA_data'!$B:$B,'Comm_vacancy-new_boundaries_1'!$B118,'Comm_vacancy-LA_data'!$D:$D,'Comm_vacancy-new_boundaries_1'!$C118)</f>
        <v>98</v>
      </c>
      <c r="F118" s="108" t="s">
        <v>372</v>
      </c>
      <c r="G118" s="108" t="s">
        <v>373</v>
      </c>
      <c r="H118" s="108">
        <f t="shared" si="1"/>
        <v>43647</v>
      </c>
    </row>
    <row r="119" spans="1:8" x14ac:dyDescent="0.35">
      <c r="A119" s="72" t="s">
        <v>219</v>
      </c>
      <c r="B119" s="72" t="s">
        <v>1021</v>
      </c>
      <c r="C119" s="72" t="s">
        <v>1097</v>
      </c>
      <c r="D119" s="72">
        <f>SUMIFS('Comm_vacancy-LA_data'!$E:$E,'Comm_vacancy-LA_data'!$B:$B,'Comm_vacancy-new_boundaries_1'!$B119,'Comm_vacancy-LA_data'!$D:$D,'Comm_vacancy-new_boundaries_1'!$C119)</f>
        <v>2058</v>
      </c>
      <c r="E119" s="72">
        <f>SUMIFS('Comm_vacancy-LA_data'!$F:$F,'Comm_vacancy-LA_data'!$B:$B,'Comm_vacancy-new_boundaries_1'!$B119,'Comm_vacancy-LA_data'!$D:$D,'Comm_vacancy-new_boundaries_1'!$C119)</f>
        <v>101</v>
      </c>
      <c r="F119" s="108" t="s">
        <v>372</v>
      </c>
      <c r="G119" s="108" t="s">
        <v>373</v>
      </c>
      <c r="H119" s="108">
        <f t="shared" si="1"/>
        <v>43556</v>
      </c>
    </row>
    <row r="120" spans="1:8" x14ac:dyDescent="0.35">
      <c r="A120" s="72" t="s">
        <v>219</v>
      </c>
      <c r="B120" s="72" t="s">
        <v>1021</v>
      </c>
      <c r="C120" s="72" t="s">
        <v>1098</v>
      </c>
      <c r="D120" s="72">
        <f>SUMIFS('Comm_vacancy-LA_data'!$E:$E,'Comm_vacancy-LA_data'!$B:$B,'Comm_vacancy-new_boundaries_1'!$B120,'Comm_vacancy-LA_data'!$D:$D,'Comm_vacancy-new_boundaries_1'!$C120)</f>
        <v>2030</v>
      </c>
      <c r="E120" s="72">
        <f>SUMIFS('Comm_vacancy-LA_data'!$F:$F,'Comm_vacancy-LA_data'!$B:$B,'Comm_vacancy-new_boundaries_1'!$B120,'Comm_vacancy-LA_data'!$D:$D,'Comm_vacancy-new_boundaries_1'!$C120)</f>
        <v>107</v>
      </c>
      <c r="F120" s="108" t="s">
        <v>372</v>
      </c>
      <c r="G120" s="108" t="s">
        <v>373</v>
      </c>
      <c r="H120" s="108">
        <f t="shared" si="1"/>
        <v>43466</v>
      </c>
    </row>
    <row r="121" spans="1:8" x14ac:dyDescent="0.35">
      <c r="A121" s="72" t="s">
        <v>219</v>
      </c>
      <c r="B121" s="72" t="s">
        <v>1021</v>
      </c>
      <c r="C121" s="72" t="s">
        <v>1099</v>
      </c>
      <c r="D121" s="72">
        <f>SUMIFS('Comm_vacancy-LA_data'!$E:$E,'Comm_vacancy-LA_data'!$B:$B,'Comm_vacancy-new_boundaries_1'!$B121,'Comm_vacancy-LA_data'!$D:$D,'Comm_vacancy-new_boundaries_1'!$C121)</f>
        <v>2098</v>
      </c>
      <c r="E121" s="72">
        <f>SUMIFS('Comm_vacancy-LA_data'!$F:$F,'Comm_vacancy-LA_data'!$B:$B,'Comm_vacancy-new_boundaries_1'!$B121,'Comm_vacancy-LA_data'!$D:$D,'Comm_vacancy-new_boundaries_1'!$C121)</f>
        <v>90</v>
      </c>
      <c r="F121" s="108" t="s">
        <v>372</v>
      </c>
      <c r="G121" s="108" t="s">
        <v>373</v>
      </c>
      <c r="H121" s="108">
        <f t="shared" si="1"/>
        <v>43374</v>
      </c>
    </row>
    <row r="122" spans="1:8" x14ac:dyDescent="0.35">
      <c r="A122" s="72" t="s">
        <v>221</v>
      </c>
      <c r="B122" s="72" t="s">
        <v>1041</v>
      </c>
      <c r="C122" s="72" t="s">
        <v>1088</v>
      </c>
      <c r="D122" s="72">
        <f>SUMIFS('Comm_vacancy-LA_data'!$E:$E,'Comm_vacancy-LA_data'!$B:$B,'Comm_vacancy-new_boundaries_1'!$B122,'Comm_vacancy-LA_data'!$D:$D,'Comm_vacancy-new_boundaries_1'!$C122)</f>
        <v>5340</v>
      </c>
      <c r="E122" s="72">
        <f>SUMIFS('Comm_vacancy-LA_data'!$F:$F,'Comm_vacancy-LA_data'!$B:$B,'Comm_vacancy-new_boundaries_1'!$B122,'Comm_vacancy-LA_data'!$D:$D,'Comm_vacancy-new_boundaries_1'!$C122)</f>
        <v>320</v>
      </c>
      <c r="F122" s="108" t="s">
        <v>372</v>
      </c>
      <c r="G122" s="108" t="s">
        <v>373</v>
      </c>
      <c r="H122" s="108">
        <f t="shared" si="1"/>
        <v>44378</v>
      </c>
    </row>
    <row r="123" spans="1:8" x14ac:dyDescent="0.35">
      <c r="A123" s="72" t="s">
        <v>221</v>
      </c>
      <c r="B123" s="72" t="s">
        <v>1041</v>
      </c>
      <c r="C123" s="72" t="s">
        <v>1089</v>
      </c>
      <c r="D123" s="72">
        <f>SUMIFS('Comm_vacancy-LA_data'!$E:$E,'Comm_vacancy-LA_data'!$B:$B,'Comm_vacancy-new_boundaries_1'!$B123,'Comm_vacancy-LA_data'!$D:$D,'Comm_vacancy-new_boundaries_1'!$C123)</f>
        <v>5342</v>
      </c>
      <c r="E123" s="72">
        <f>SUMIFS('Comm_vacancy-LA_data'!$F:$F,'Comm_vacancy-LA_data'!$B:$B,'Comm_vacancy-new_boundaries_1'!$B123,'Comm_vacancy-LA_data'!$D:$D,'Comm_vacancy-new_boundaries_1'!$C123)</f>
        <v>297</v>
      </c>
      <c r="F123" s="108" t="s">
        <v>372</v>
      </c>
      <c r="G123" s="108" t="s">
        <v>373</v>
      </c>
      <c r="H123" s="108">
        <f t="shared" si="1"/>
        <v>44287</v>
      </c>
    </row>
    <row r="124" spans="1:8" x14ac:dyDescent="0.35">
      <c r="A124" s="72" t="s">
        <v>221</v>
      </c>
      <c r="B124" s="72" t="s">
        <v>1041</v>
      </c>
      <c r="C124" s="72" t="s">
        <v>1090</v>
      </c>
      <c r="D124" s="72">
        <f>SUMIFS('Comm_vacancy-LA_data'!$E:$E,'Comm_vacancy-LA_data'!$B:$B,'Comm_vacancy-new_boundaries_1'!$B124,'Comm_vacancy-LA_data'!$D:$D,'Comm_vacancy-new_boundaries_1'!$C124)</f>
        <v>5329</v>
      </c>
      <c r="E124" s="72">
        <f>SUMIFS('Comm_vacancy-LA_data'!$F:$F,'Comm_vacancy-LA_data'!$B:$B,'Comm_vacancy-new_boundaries_1'!$B124,'Comm_vacancy-LA_data'!$D:$D,'Comm_vacancy-new_boundaries_1'!$C124)</f>
        <v>283</v>
      </c>
      <c r="F124" s="108" t="s">
        <v>372</v>
      </c>
      <c r="G124" s="108" t="s">
        <v>373</v>
      </c>
      <c r="H124" s="108">
        <f t="shared" si="1"/>
        <v>44197</v>
      </c>
    </row>
    <row r="125" spans="1:8" x14ac:dyDescent="0.35">
      <c r="A125" s="72" t="s">
        <v>221</v>
      </c>
      <c r="B125" s="72" t="s">
        <v>1041</v>
      </c>
      <c r="C125" s="72" t="s">
        <v>1091</v>
      </c>
      <c r="D125" s="72">
        <f>SUMIFS('Comm_vacancy-LA_data'!$E:$E,'Comm_vacancy-LA_data'!$B:$B,'Comm_vacancy-new_boundaries_1'!$B125,'Comm_vacancy-LA_data'!$D:$D,'Comm_vacancy-new_boundaries_1'!$C125)</f>
        <v>5331</v>
      </c>
      <c r="E125" s="72">
        <f>SUMIFS('Comm_vacancy-LA_data'!$F:$F,'Comm_vacancy-LA_data'!$B:$B,'Comm_vacancy-new_boundaries_1'!$B125,'Comm_vacancy-LA_data'!$D:$D,'Comm_vacancy-new_boundaries_1'!$C125)</f>
        <v>284</v>
      </c>
      <c r="F125" s="108" t="s">
        <v>372</v>
      </c>
      <c r="G125" s="108" t="s">
        <v>373</v>
      </c>
      <c r="H125" s="108">
        <f t="shared" si="1"/>
        <v>44105</v>
      </c>
    </row>
    <row r="126" spans="1:8" x14ac:dyDescent="0.35">
      <c r="A126" s="72" t="s">
        <v>221</v>
      </c>
      <c r="B126" s="72" t="s">
        <v>1041</v>
      </c>
      <c r="C126" s="72" t="s">
        <v>1092</v>
      </c>
      <c r="D126" s="72">
        <f>SUMIFS('Comm_vacancy-LA_data'!$E:$E,'Comm_vacancy-LA_data'!$B:$B,'Comm_vacancy-new_boundaries_1'!$B126,'Comm_vacancy-LA_data'!$D:$D,'Comm_vacancy-new_boundaries_1'!$C126)</f>
        <v>5299</v>
      </c>
      <c r="E126" s="72">
        <f>SUMIFS('Comm_vacancy-LA_data'!$F:$F,'Comm_vacancy-LA_data'!$B:$B,'Comm_vacancy-new_boundaries_1'!$B126,'Comm_vacancy-LA_data'!$D:$D,'Comm_vacancy-new_boundaries_1'!$C126)</f>
        <v>302</v>
      </c>
      <c r="F126" s="108" t="s">
        <v>372</v>
      </c>
      <c r="G126" s="108" t="s">
        <v>373</v>
      </c>
      <c r="H126" s="108">
        <f t="shared" si="1"/>
        <v>44013</v>
      </c>
    </row>
    <row r="127" spans="1:8" x14ac:dyDescent="0.35">
      <c r="A127" s="72" t="s">
        <v>221</v>
      </c>
      <c r="B127" s="72" t="s">
        <v>1041</v>
      </c>
      <c r="C127" s="72" t="s">
        <v>1093</v>
      </c>
      <c r="D127" s="72">
        <f>SUMIFS('Comm_vacancy-LA_data'!$E:$E,'Comm_vacancy-LA_data'!$B:$B,'Comm_vacancy-new_boundaries_1'!$B127,'Comm_vacancy-LA_data'!$D:$D,'Comm_vacancy-new_boundaries_1'!$C127)</f>
        <v>5272</v>
      </c>
      <c r="E127" s="72">
        <f>SUMIFS('Comm_vacancy-LA_data'!$F:$F,'Comm_vacancy-LA_data'!$B:$B,'Comm_vacancy-new_boundaries_1'!$B127,'Comm_vacancy-LA_data'!$D:$D,'Comm_vacancy-new_boundaries_1'!$C127)</f>
        <v>239</v>
      </c>
      <c r="F127" s="108" t="s">
        <v>372</v>
      </c>
      <c r="G127" s="108" t="s">
        <v>373</v>
      </c>
      <c r="H127" s="108">
        <f t="shared" si="1"/>
        <v>43922</v>
      </c>
    </row>
    <row r="128" spans="1:8" x14ac:dyDescent="0.35">
      <c r="A128" s="72" t="s">
        <v>221</v>
      </c>
      <c r="B128" s="72" t="s">
        <v>1041</v>
      </c>
      <c r="C128" s="72" t="s">
        <v>1094</v>
      </c>
      <c r="D128" s="72">
        <f>SUMIFS('Comm_vacancy-LA_data'!$E:$E,'Comm_vacancy-LA_data'!$B:$B,'Comm_vacancy-new_boundaries_1'!$B128,'Comm_vacancy-LA_data'!$D:$D,'Comm_vacancy-new_boundaries_1'!$C128)</f>
        <v>5225</v>
      </c>
      <c r="E128" s="72">
        <f>SUMIFS('Comm_vacancy-LA_data'!$F:$F,'Comm_vacancy-LA_data'!$B:$B,'Comm_vacancy-new_boundaries_1'!$B128,'Comm_vacancy-LA_data'!$D:$D,'Comm_vacancy-new_boundaries_1'!$C128)</f>
        <v>247</v>
      </c>
      <c r="F128" s="108" t="s">
        <v>372</v>
      </c>
      <c r="G128" s="108" t="s">
        <v>373</v>
      </c>
      <c r="H128" s="108">
        <f t="shared" si="1"/>
        <v>43831</v>
      </c>
    </row>
    <row r="129" spans="1:8" x14ac:dyDescent="0.35">
      <c r="A129" s="72" t="s">
        <v>221</v>
      </c>
      <c r="B129" s="72" t="s">
        <v>1041</v>
      </c>
      <c r="C129" s="72" t="s">
        <v>1095</v>
      </c>
      <c r="D129" s="72">
        <f>SUMIFS('Comm_vacancy-LA_data'!$E:$E,'Comm_vacancy-LA_data'!$B:$B,'Comm_vacancy-new_boundaries_1'!$B129,'Comm_vacancy-LA_data'!$D:$D,'Comm_vacancy-new_boundaries_1'!$C129)</f>
        <v>5185</v>
      </c>
      <c r="E129" s="72">
        <f>SUMIFS('Comm_vacancy-LA_data'!$F:$F,'Comm_vacancy-LA_data'!$B:$B,'Comm_vacancy-new_boundaries_1'!$B129,'Comm_vacancy-LA_data'!$D:$D,'Comm_vacancy-new_boundaries_1'!$C129)</f>
        <v>260</v>
      </c>
      <c r="F129" s="108" t="s">
        <v>372</v>
      </c>
      <c r="G129" s="108" t="s">
        <v>373</v>
      </c>
      <c r="H129" s="108">
        <f t="shared" si="1"/>
        <v>43739</v>
      </c>
    </row>
    <row r="130" spans="1:8" x14ac:dyDescent="0.35">
      <c r="A130" s="72" t="s">
        <v>221</v>
      </c>
      <c r="B130" s="72" t="s">
        <v>1041</v>
      </c>
      <c r="C130" s="72" t="s">
        <v>1096</v>
      </c>
      <c r="D130" s="72">
        <f>SUMIFS('Comm_vacancy-LA_data'!$E:$E,'Comm_vacancy-LA_data'!$B:$B,'Comm_vacancy-new_boundaries_1'!$B130,'Comm_vacancy-LA_data'!$D:$D,'Comm_vacancy-new_boundaries_1'!$C130)</f>
        <v>5184</v>
      </c>
      <c r="E130" s="72">
        <f>SUMIFS('Comm_vacancy-LA_data'!$F:$F,'Comm_vacancy-LA_data'!$B:$B,'Comm_vacancy-new_boundaries_1'!$B130,'Comm_vacancy-LA_data'!$D:$D,'Comm_vacancy-new_boundaries_1'!$C130)</f>
        <v>253</v>
      </c>
      <c r="F130" s="108" t="s">
        <v>372</v>
      </c>
      <c r="G130" s="108" t="s">
        <v>373</v>
      </c>
      <c r="H130" s="108">
        <f t="shared" si="1"/>
        <v>43647</v>
      </c>
    </row>
    <row r="131" spans="1:8" x14ac:dyDescent="0.35">
      <c r="A131" s="72" t="s">
        <v>221</v>
      </c>
      <c r="B131" s="72" t="s">
        <v>1041</v>
      </c>
      <c r="C131" s="72" t="s">
        <v>1097</v>
      </c>
      <c r="D131" s="72">
        <f>SUMIFS('Comm_vacancy-LA_data'!$E:$E,'Comm_vacancy-LA_data'!$B:$B,'Comm_vacancy-new_boundaries_1'!$B131,'Comm_vacancy-LA_data'!$D:$D,'Comm_vacancy-new_boundaries_1'!$C131)</f>
        <v>5173</v>
      </c>
      <c r="E131" s="72">
        <f>SUMIFS('Comm_vacancy-LA_data'!$F:$F,'Comm_vacancy-LA_data'!$B:$B,'Comm_vacancy-new_boundaries_1'!$B131,'Comm_vacancy-LA_data'!$D:$D,'Comm_vacancy-new_boundaries_1'!$C131)</f>
        <v>246</v>
      </c>
      <c r="F131" s="108" t="s">
        <v>372</v>
      </c>
      <c r="G131" s="108" t="s">
        <v>373</v>
      </c>
      <c r="H131" s="108">
        <f t="shared" ref="H131:H194" si="2">DATE(LEFT(C131,4),RIGHT(LEFT(C131,7),2),1)</f>
        <v>43556</v>
      </c>
    </row>
    <row r="132" spans="1:8" x14ac:dyDescent="0.35">
      <c r="A132" s="72" t="s">
        <v>221</v>
      </c>
      <c r="B132" s="72" t="s">
        <v>1041</v>
      </c>
      <c r="C132" s="72" t="s">
        <v>1098</v>
      </c>
      <c r="D132" s="72">
        <f>SUMIFS('Comm_vacancy-LA_data'!$E:$E,'Comm_vacancy-LA_data'!$B:$B,'Comm_vacancy-new_boundaries_1'!$B132,'Comm_vacancy-LA_data'!$D:$D,'Comm_vacancy-new_boundaries_1'!$C132)</f>
        <v>5081</v>
      </c>
      <c r="E132" s="72">
        <f>SUMIFS('Comm_vacancy-LA_data'!$F:$F,'Comm_vacancy-LA_data'!$B:$B,'Comm_vacancy-new_boundaries_1'!$B132,'Comm_vacancy-LA_data'!$D:$D,'Comm_vacancy-new_boundaries_1'!$C132)</f>
        <v>218</v>
      </c>
      <c r="F132" s="108" t="s">
        <v>372</v>
      </c>
      <c r="G132" s="108" t="s">
        <v>373</v>
      </c>
      <c r="H132" s="108">
        <f t="shared" si="2"/>
        <v>43466</v>
      </c>
    </row>
    <row r="133" spans="1:8" x14ac:dyDescent="0.35">
      <c r="A133" s="72" t="s">
        <v>221</v>
      </c>
      <c r="B133" s="72" t="s">
        <v>1041</v>
      </c>
      <c r="C133" s="72" t="s">
        <v>1099</v>
      </c>
      <c r="D133" s="72">
        <f>SUMIFS('Comm_vacancy-LA_data'!$E:$E,'Comm_vacancy-LA_data'!$B:$B,'Comm_vacancy-new_boundaries_1'!$B133,'Comm_vacancy-LA_data'!$D:$D,'Comm_vacancy-new_boundaries_1'!$C133)</f>
        <v>5323</v>
      </c>
      <c r="E133" s="72">
        <f>SUMIFS('Comm_vacancy-LA_data'!$F:$F,'Comm_vacancy-LA_data'!$B:$B,'Comm_vacancy-new_boundaries_1'!$B133,'Comm_vacancy-LA_data'!$D:$D,'Comm_vacancy-new_boundaries_1'!$C133)</f>
        <v>215</v>
      </c>
      <c r="F133" s="108" t="s">
        <v>372</v>
      </c>
      <c r="G133" s="108" t="s">
        <v>373</v>
      </c>
      <c r="H133" s="108">
        <f t="shared" si="2"/>
        <v>43374</v>
      </c>
    </row>
    <row r="134" spans="1:8" x14ac:dyDescent="0.35">
      <c r="A134" s="72" t="s">
        <v>223</v>
      </c>
      <c r="B134" s="72" t="s">
        <v>1045</v>
      </c>
      <c r="C134" s="72" t="s">
        <v>1088</v>
      </c>
      <c r="D134" s="72">
        <f>SUMIFS('Comm_vacancy-LA_data'!$E:$E,'Comm_vacancy-LA_data'!$B:$B,'Comm_vacancy-new_boundaries_1'!$B134,'Comm_vacancy-LA_data'!$D:$D,'Comm_vacancy-new_boundaries_1'!$C134)</f>
        <v>2206</v>
      </c>
      <c r="E134" s="72">
        <f>SUMIFS('Comm_vacancy-LA_data'!$F:$F,'Comm_vacancy-LA_data'!$B:$B,'Comm_vacancy-new_boundaries_1'!$B134,'Comm_vacancy-LA_data'!$D:$D,'Comm_vacancy-new_boundaries_1'!$C134)</f>
        <v>191</v>
      </c>
      <c r="F134" s="108" t="s">
        <v>372</v>
      </c>
      <c r="G134" s="108" t="s">
        <v>373</v>
      </c>
      <c r="H134" s="108">
        <f t="shared" si="2"/>
        <v>44378</v>
      </c>
    </row>
    <row r="135" spans="1:8" x14ac:dyDescent="0.35">
      <c r="A135" s="72" t="s">
        <v>223</v>
      </c>
      <c r="B135" s="72" t="s">
        <v>1045</v>
      </c>
      <c r="C135" s="72" t="s">
        <v>1089</v>
      </c>
      <c r="D135" s="72">
        <f>SUMIFS('Comm_vacancy-LA_data'!$E:$E,'Comm_vacancy-LA_data'!$B:$B,'Comm_vacancy-new_boundaries_1'!$B135,'Comm_vacancy-LA_data'!$D:$D,'Comm_vacancy-new_boundaries_1'!$C135)</f>
        <v>2179</v>
      </c>
      <c r="E135" s="72">
        <f>SUMIFS('Comm_vacancy-LA_data'!$F:$F,'Comm_vacancy-LA_data'!$B:$B,'Comm_vacancy-new_boundaries_1'!$B135,'Comm_vacancy-LA_data'!$D:$D,'Comm_vacancy-new_boundaries_1'!$C135)</f>
        <v>186</v>
      </c>
      <c r="F135" s="108" t="s">
        <v>372</v>
      </c>
      <c r="G135" s="108" t="s">
        <v>373</v>
      </c>
      <c r="H135" s="108">
        <f t="shared" si="2"/>
        <v>44287</v>
      </c>
    </row>
    <row r="136" spans="1:8" x14ac:dyDescent="0.35">
      <c r="A136" s="72" t="s">
        <v>223</v>
      </c>
      <c r="B136" s="72" t="s">
        <v>1045</v>
      </c>
      <c r="C136" s="72" t="s">
        <v>1090</v>
      </c>
      <c r="D136" s="72">
        <f>SUMIFS('Comm_vacancy-LA_data'!$E:$E,'Comm_vacancy-LA_data'!$B:$B,'Comm_vacancy-new_boundaries_1'!$B136,'Comm_vacancy-LA_data'!$D:$D,'Comm_vacancy-new_boundaries_1'!$C136)</f>
        <v>2164</v>
      </c>
      <c r="E136" s="72">
        <f>SUMIFS('Comm_vacancy-LA_data'!$F:$F,'Comm_vacancy-LA_data'!$B:$B,'Comm_vacancy-new_boundaries_1'!$B136,'Comm_vacancy-LA_data'!$D:$D,'Comm_vacancy-new_boundaries_1'!$C136)</f>
        <v>180</v>
      </c>
      <c r="F136" s="108" t="s">
        <v>372</v>
      </c>
      <c r="G136" s="108" t="s">
        <v>373</v>
      </c>
      <c r="H136" s="108">
        <f t="shared" si="2"/>
        <v>44197</v>
      </c>
    </row>
    <row r="137" spans="1:8" x14ac:dyDescent="0.35">
      <c r="A137" s="72" t="s">
        <v>223</v>
      </c>
      <c r="B137" s="72" t="s">
        <v>1045</v>
      </c>
      <c r="C137" s="72" t="s">
        <v>1091</v>
      </c>
      <c r="D137" s="72">
        <f>SUMIFS('Comm_vacancy-LA_data'!$E:$E,'Comm_vacancy-LA_data'!$B:$B,'Comm_vacancy-new_boundaries_1'!$B137,'Comm_vacancy-LA_data'!$D:$D,'Comm_vacancy-new_boundaries_1'!$C137)</f>
        <v>2134</v>
      </c>
      <c r="E137" s="72">
        <f>SUMIFS('Comm_vacancy-LA_data'!$F:$F,'Comm_vacancy-LA_data'!$B:$B,'Comm_vacancy-new_boundaries_1'!$B137,'Comm_vacancy-LA_data'!$D:$D,'Comm_vacancy-new_boundaries_1'!$C137)</f>
        <v>177</v>
      </c>
      <c r="F137" s="108" t="s">
        <v>372</v>
      </c>
      <c r="G137" s="108" t="s">
        <v>373</v>
      </c>
      <c r="H137" s="108">
        <f t="shared" si="2"/>
        <v>44105</v>
      </c>
    </row>
    <row r="138" spans="1:8" x14ac:dyDescent="0.35">
      <c r="A138" s="72" t="s">
        <v>223</v>
      </c>
      <c r="B138" s="72" t="s">
        <v>1045</v>
      </c>
      <c r="C138" s="72" t="s">
        <v>1092</v>
      </c>
      <c r="D138" s="72">
        <f>SUMIFS('Comm_vacancy-LA_data'!$E:$E,'Comm_vacancy-LA_data'!$B:$B,'Comm_vacancy-new_boundaries_1'!$B138,'Comm_vacancy-LA_data'!$D:$D,'Comm_vacancy-new_boundaries_1'!$C138)</f>
        <v>2103</v>
      </c>
      <c r="E138" s="72">
        <f>SUMIFS('Comm_vacancy-LA_data'!$F:$F,'Comm_vacancy-LA_data'!$B:$B,'Comm_vacancy-new_boundaries_1'!$B138,'Comm_vacancy-LA_data'!$D:$D,'Comm_vacancy-new_boundaries_1'!$C138)</f>
        <v>181</v>
      </c>
      <c r="F138" s="108" t="s">
        <v>372</v>
      </c>
      <c r="G138" s="108" t="s">
        <v>373</v>
      </c>
      <c r="H138" s="108">
        <f t="shared" si="2"/>
        <v>44013</v>
      </c>
    </row>
    <row r="139" spans="1:8" x14ac:dyDescent="0.35">
      <c r="A139" s="72" t="s">
        <v>223</v>
      </c>
      <c r="B139" s="72" t="s">
        <v>1045</v>
      </c>
      <c r="C139" s="72" t="s">
        <v>1093</v>
      </c>
      <c r="D139" s="72">
        <f>SUMIFS('Comm_vacancy-LA_data'!$E:$E,'Comm_vacancy-LA_data'!$B:$B,'Comm_vacancy-new_boundaries_1'!$B139,'Comm_vacancy-LA_data'!$D:$D,'Comm_vacancy-new_boundaries_1'!$C139)</f>
        <v>2082</v>
      </c>
      <c r="E139" s="72">
        <f>SUMIFS('Comm_vacancy-LA_data'!$F:$F,'Comm_vacancy-LA_data'!$B:$B,'Comm_vacancy-new_boundaries_1'!$B139,'Comm_vacancy-LA_data'!$D:$D,'Comm_vacancy-new_boundaries_1'!$C139)</f>
        <v>195</v>
      </c>
      <c r="F139" s="108" t="s">
        <v>372</v>
      </c>
      <c r="G139" s="108" t="s">
        <v>373</v>
      </c>
      <c r="H139" s="108">
        <f t="shared" si="2"/>
        <v>43922</v>
      </c>
    </row>
    <row r="140" spans="1:8" x14ac:dyDescent="0.35">
      <c r="A140" s="72" t="s">
        <v>223</v>
      </c>
      <c r="B140" s="72" t="s">
        <v>1045</v>
      </c>
      <c r="C140" s="72" t="s">
        <v>1094</v>
      </c>
      <c r="D140" s="72">
        <f>SUMIFS('Comm_vacancy-LA_data'!$E:$E,'Comm_vacancy-LA_data'!$B:$B,'Comm_vacancy-new_boundaries_1'!$B140,'Comm_vacancy-LA_data'!$D:$D,'Comm_vacancy-new_boundaries_1'!$C140)</f>
        <v>2070</v>
      </c>
      <c r="E140" s="72">
        <f>SUMIFS('Comm_vacancy-LA_data'!$F:$F,'Comm_vacancy-LA_data'!$B:$B,'Comm_vacancy-new_boundaries_1'!$B140,'Comm_vacancy-LA_data'!$D:$D,'Comm_vacancy-new_boundaries_1'!$C140)</f>
        <v>202</v>
      </c>
      <c r="F140" s="108" t="s">
        <v>372</v>
      </c>
      <c r="G140" s="108" t="s">
        <v>373</v>
      </c>
      <c r="H140" s="108">
        <f t="shared" si="2"/>
        <v>43831</v>
      </c>
    </row>
    <row r="141" spans="1:8" x14ac:dyDescent="0.35">
      <c r="A141" s="72" t="s">
        <v>223</v>
      </c>
      <c r="B141" s="72" t="s">
        <v>1045</v>
      </c>
      <c r="C141" s="72" t="s">
        <v>1095</v>
      </c>
      <c r="D141" s="72">
        <f>SUMIFS('Comm_vacancy-LA_data'!$E:$E,'Comm_vacancy-LA_data'!$B:$B,'Comm_vacancy-new_boundaries_1'!$B141,'Comm_vacancy-LA_data'!$D:$D,'Comm_vacancy-new_boundaries_1'!$C141)</f>
        <v>2055</v>
      </c>
      <c r="E141" s="72">
        <f>SUMIFS('Comm_vacancy-LA_data'!$F:$F,'Comm_vacancy-LA_data'!$B:$B,'Comm_vacancy-new_boundaries_1'!$B141,'Comm_vacancy-LA_data'!$D:$D,'Comm_vacancy-new_boundaries_1'!$C141)</f>
        <v>205</v>
      </c>
      <c r="F141" s="108" t="s">
        <v>372</v>
      </c>
      <c r="G141" s="108" t="s">
        <v>373</v>
      </c>
      <c r="H141" s="108">
        <f t="shared" si="2"/>
        <v>43739</v>
      </c>
    </row>
    <row r="142" spans="1:8" x14ac:dyDescent="0.35">
      <c r="A142" s="72" t="s">
        <v>223</v>
      </c>
      <c r="B142" s="72" t="s">
        <v>1045</v>
      </c>
      <c r="C142" s="72" t="s">
        <v>1096</v>
      </c>
      <c r="D142" s="72">
        <f>SUMIFS('Comm_vacancy-LA_data'!$E:$E,'Comm_vacancy-LA_data'!$B:$B,'Comm_vacancy-new_boundaries_1'!$B142,'Comm_vacancy-LA_data'!$D:$D,'Comm_vacancy-new_boundaries_1'!$C142)</f>
        <v>2061</v>
      </c>
      <c r="E142" s="72">
        <f>SUMIFS('Comm_vacancy-LA_data'!$F:$F,'Comm_vacancy-LA_data'!$B:$B,'Comm_vacancy-new_boundaries_1'!$B142,'Comm_vacancy-LA_data'!$D:$D,'Comm_vacancy-new_boundaries_1'!$C142)</f>
        <v>206</v>
      </c>
      <c r="F142" s="108" t="s">
        <v>372</v>
      </c>
      <c r="G142" s="108" t="s">
        <v>373</v>
      </c>
      <c r="H142" s="108">
        <f t="shared" si="2"/>
        <v>43647</v>
      </c>
    </row>
    <row r="143" spans="1:8" x14ac:dyDescent="0.35">
      <c r="A143" s="72" t="s">
        <v>223</v>
      </c>
      <c r="B143" s="72" t="s">
        <v>1045</v>
      </c>
      <c r="C143" s="72" t="s">
        <v>1097</v>
      </c>
      <c r="D143" s="72">
        <f>SUMIFS('Comm_vacancy-LA_data'!$E:$E,'Comm_vacancy-LA_data'!$B:$B,'Comm_vacancy-new_boundaries_1'!$B143,'Comm_vacancy-LA_data'!$D:$D,'Comm_vacancy-new_boundaries_1'!$C143)</f>
        <v>2069</v>
      </c>
      <c r="E143" s="72">
        <f>SUMIFS('Comm_vacancy-LA_data'!$F:$F,'Comm_vacancy-LA_data'!$B:$B,'Comm_vacancy-new_boundaries_1'!$B143,'Comm_vacancy-LA_data'!$D:$D,'Comm_vacancy-new_boundaries_1'!$C143)</f>
        <v>205</v>
      </c>
      <c r="F143" s="108" t="s">
        <v>372</v>
      </c>
      <c r="G143" s="108" t="s">
        <v>373</v>
      </c>
      <c r="H143" s="108">
        <f t="shared" si="2"/>
        <v>43556</v>
      </c>
    </row>
    <row r="144" spans="1:8" x14ac:dyDescent="0.35">
      <c r="A144" s="72" t="s">
        <v>223</v>
      </c>
      <c r="B144" s="72" t="s">
        <v>1045</v>
      </c>
      <c r="C144" s="72" t="s">
        <v>1098</v>
      </c>
      <c r="D144" s="72">
        <f>SUMIFS('Comm_vacancy-LA_data'!$E:$E,'Comm_vacancy-LA_data'!$B:$B,'Comm_vacancy-new_boundaries_1'!$B144,'Comm_vacancy-LA_data'!$D:$D,'Comm_vacancy-new_boundaries_1'!$C144)</f>
        <v>2025</v>
      </c>
      <c r="E144" s="72">
        <f>SUMIFS('Comm_vacancy-LA_data'!$F:$F,'Comm_vacancy-LA_data'!$B:$B,'Comm_vacancy-new_boundaries_1'!$B144,'Comm_vacancy-LA_data'!$D:$D,'Comm_vacancy-new_boundaries_1'!$C144)</f>
        <v>209</v>
      </c>
      <c r="F144" s="108" t="s">
        <v>372</v>
      </c>
      <c r="G144" s="108" t="s">
        <v>373</v>
      </c>
      <c r="H144" s="108">
        <f t="shared" si="2"/>
        <v>43466</v>
      </c>
    </row>
    <row r="145" spans="1:8" x14ac:dyDescent="0.35">
      <c r="A145" s="72" t="s">
        <v>223</v>
      </c>
      <c r="B145" s="72" t="s">
        <v>1045</v>
      </c>
      <c r="C145" s="72" t="s">
        <v>1099</v>
      </c>
      <c r="D145" s="72">
        <f>SUMIFS('Comm_vacancy-LA_data'!$E:$E,'Comm_vacancy-LA_data'!$B:$B,'Comm_vacancy-new_boundaries_1'!$B145,'Comm_vacancy-LA_data'!$D:$D,'Comm_vacancy-new_boundaries_1'!$C145)</f>
        <v>2164</v>
      </c>
      <c r="E145" s="72">
        <f>SUMIFS('Comm_vacancy-LA_data'!$F:$F,'Comm_vacancy-LA_data'!$B:$B,'Comm_vacancy-new_boundaries_1'!$B145,'Comm_vacancy-LA_data'!$D:$D,'Comm_vacancy-new_boundaries_1'!$C145)</f>
        <v>201</v>
      </c>
      <c r="F145" s="108" t="s">
        <v>372</v>
      </c>
      <c r="G145" s="108" t="s">
        <v>373</v>
      </c>
      <c r="H145" s="108">
        <f t="shared" si="2"/>
        <v>43374</v>
      </c>
    </row>
    <row r="146" spans="1:8" x14ac:dyDescent="0.35">
      <c r="A146" s="72" t="s">
        <v>225</v>
      </c>
      <c r="B146" s="72" t="s">
        <v>1032</v>
      </c>
      <c r="C146" s="72" t="s">
        <v>1088</v>
      </c>
      <c r="D146" s="72">
        <f>SUMIFS('Comm_vacancy-LA_data'!$E:$E,'Comm_vacancy-LA_data'!$B:$B,'Comm_vacancy-new_boundaries_1'!$B146,'Comm_vacancy-LA_data'!$D:$D,'Comm_vacancy-new_boundaries_1'!$C146)</f>
        <v>4763</v>
      </c>
      <c r="E146" s="72">
        <f>SUMIFS('Comm_vacancy-LA_data'!$F:$F,'Comm_vacancy-LA_data'!$B:$B,'Comm_vacancy-new_boundaries_1'!$B146,'Comm_vacancy-LA_data'!$D:$D,'Comm_vacancy-new_boundaries_1'!$C146)</f>
        <v>241</v>
      </c>
      <c r="F146" s="108" t="s">
        <v>406</v>
      </c>
      <c r="G146" s="108" t="s">
        <v>407</v>
      </c>
      <c r="H146" s="108">
        <f t="shared" si="2"/>
        <v>44378</v>
      </c>
    </row>
    <row r="147" spans="1:8" x14ac:dyDescent="0.35">
      <c r="A147" s="72" t="s">
        <v>225</v>
      </c>
      <c r="B147" s="72" t="s">
        <v>1032</v>
      </c>
      <c r="C147" s="72" t="s">
        <v>1089</v>
      </c>
      <c r="D147" s="72">
        <f>SUMIFS('Comm_vacancy-LA_data'!$E:$E,'Comm_vacancy-LA_data'!$B:$B,'Comm_vacancy-new_boundaries_1'!$B147,'Comm_vacancy-LA_data'!$D:$D,'Comm_vacancy-new_boundaries_1'!$C147)</f>
        <v>4756</v>
      </c>
      <c r="E147" s="72">
        <f>SUMIFS('Comm_vacancy-LA_data'!$F:$F,'Comm_vacancy-LA_data'!$B:$B,'Comm_vacancy-new_boundaries_1'!$B147,'Comm_vacancy-LA_data'!$D:$D,'Comm_vacancy-new_boundaries_1'!$C147)</f>
        <v>243</v>
      </c>
      <c r="F147" s="108" t="s">
        <v>406</v>
      </c>
      <c r="G147" s="108" t="s">
        <v>407</v>
      </c>
      <c r="H147" s="108">
        <f t="shared" si="2"/>
        <v>44287</v>
      </c>
    </row>
    <row r="148" spans="1:8" x14ac:dyDescent="0.35">
      <c r="A148" s="72" t="s">
        <v>225</v>
      </c>
      <c r="B148" s="72" t="s">
        <v>1032</v>
      </c>
      <c r="C148" s="72" t="s">
        <v>1090</v>
      </c>
      <c r="D148" s="72">
        <f>SUMIFS('Comm_vacancy-LA_data'!$E:$E,'Comm_vacancy-LA_data'!$B:$B,'Comm_vacancy-new_boundaries_1'!$B148,'Comm_vacancy-LA_data'!$D:$D,'Comm_vacancy-new_boundaries_1'!$C148)</f>
        <v>4756</v>
      </c>
      <c r="E148" s="72">
        <f>SUMIFS('Comm_vacancy-LA_data'!$F:$F,'Comm_vacancy-LA_data'!$B:$B,'Comm_vacancy-new_boundaries_1'!$B148,'Comm_vacancy-LA_data'!$D:$D,'Comm_vacancy-new_boundaries_1'!$C148)</f>
        <v>240</v>
      </c>
      <c r="F148" s="108" t="s">
        <v>406</v>
      </c>
      <c r="G148" s="108" t="s">
        <v>407</v>
      </c>
      <c r="H148" s="108">
        <f t="shared" si="2"/>
        <v>44197</v>
      </c>
    </row>
    <row r="149" spans="1:8" x14ac:dyDescent="0.35">
      <c r="A149" s="72" t="s">
        <v>225</v>
      </c>
      <c r="B149" s="72" t="s">
        <v>1032</v>
      </c>
      <c r="C149" s="72" t="s">
        <v>1091</v>
      </c>
      <c r="D149" s="72">
        <f>SUMIFS('Comm_vacancy-LA_data'!$E:$E,'Comm_vacancy-LA_data'!$B:$B,'Comm_vacancy-new_boundaries_1'!$B149,'Comm_vacancy-LA_data'!$D:$D,'Comm_vacancy-new_boundaries_1'!$C149)</f>
        <v>4726</v>
      </c>
      <c r="E149" s="72">
        <f>SUMIFS('Comm_vacancy-LA_data'!$F:$F,'Comm_vacancy-LA_data'!$B:$B,'Comm_vacancy-new_boundaries_1'!$B149,'Comm_vacancy-LA_data'!$D:$D,'Comm_vacancy-new_boundaries_1'!$C149)</f>
        <v>248</v>
      </c>
      <c r="F149" s="108" t="s">
        <v>406</v>
      </c>
      <c r="G149" s="108" t="s">
        <v>407</v>
      </c>
      <c r="H149" s="108">
        <f t="shared" si="2"/>
        <v>44105</v>
      </c>
    </row>
    <row r="150" spans="1:8" x14ac:dyDescent="0.35">
      <c r="A150" s="72" t="s">
        <v>225</v>
      </c>
      <c r="B150" s="72" t="s">
        <v>1032</v>
      </c>
      <c r="C150" s="72" t="s">
        <v>1092</v>
      </c>
      <c r="D150" s="72">
        <f>SUMIFS('Comm_vacancy-LA_data'!$E:$E,'Comm_vacancy-LA_data'!$B:$B,'Comm_vacancy-new_boundaries_1'!$B150,'Comm_vacancy-LA_data'!$D:$D,'Comm_vacancy-new_boundaries_1'!$C150)</f>
        <v>4713</v>
      </c>
      <c r="E150" s="72">
        <f>SUMIFS('Comm_vacancy-LA_data'!$F:$F,'Comm_vacancy-LA_data'!$B:$B,'Comm_vacancy-new_boundaries_1'!$B150,'Comm_vacancy-LA_data'!$D:$D,'Comm_vacancy-new_boundaries_1'!$C150)</f>
        <v>248</v>
      </c>
      <c r="F150" s="108" t="s">
        <v>406</v>
      </c>
      <c r="G150" s="108" t="s">
        <v>407</v>
      </c>
      <c r="H150" s="108">
        <f t="shared" si="2"/>
        <v>44013</v>
      </c>
    </row>
    <row r="151" spans="1:8" x14ac:dyDescent="0.35">
      <c r="A151" s="72" t="s">
        <v>225</v>
      </c>
      <c r="B151" s="72" t="s">
        <v>1032</v>
      </c>
      <c r="C151" s="72" t="s">
        <v>1093</v>
      </c>
      <c r="D151" s="72">
        <f>SUMIFS('Comm_vacancy-LA_data'!$E:$E,'Comm_vacancy-LA_data'!$B:$B,'Comm_vacancy-new_boundaries_1'!$B151,'Comm_vacancy-LA_data'!$D:$D,'Comm_vacancy-new_boundaries_1'!$C151)</f>
        <v>4698</v>
      </c>
      <c r="E151" s="72">
        <f>SUMIFS('Comm_vacancy-LA_data'!$F:$F,'Comm_vacancy-LA_data'!$B:$B,'Comm_vacancy-new_boundaries_1'!$B151,'Comm_vacancy-LA_data'!$D:$D,'Comm_vacancy-new_boundaries_1'!$C151)</f>
        <v>254</v>
      </c>
      <c r="F151" s="108" t="s">
        <v>406</v>
      </c>
      <c r="G151" s="108" t="s">
        <v>407</v>
      </c>
      <c r="H151" s="108">
        <f t="shared" si="2"/>
        <v>43922</v>
      </c>
    </row>
    <row r="152" spans="1:8" x14ac:dyDescent="0.35">
      <c r="A152" s="72" t="s">
        <v>225</v>
      </c>
      <c r="B152" s="72" t="s">
        <v>1032</v>
      </c>
      <c r="C152" s="72" t="s">
        <v>1094</v>
      </c>
      <c r="D152" s="72">
        <f>SUMIFS('Comm_vacancy-LA_data'!$E:$E,'Comm_vacancy-LA_data'!$B:$B,'Comm_vacancy-new_boundaries_1'!$B152,'Comm_vacancy-LA_data'!$D:$D,'Comm_vacancy-new_boundaries_1'!$C152)</f>
        <v>4656</v>
      </c>
      <c r="E152" s="72">
        <f>SUMIFS('Comm_vacancy-LA_data'!$F:$F,'Comm_vacancy-LA_data'!$B:$B,'Comm_vacancy-new_boundaries_1'!$B152,'Comm_vacancy-LA_data'!$D:$D,'Comm_vacancy-new_boundaries_1'!$C152)</f>
        <v>262</v>
      </c>
      <c r="F152" s="108" t="s">
        <v>406</v>
      </c>
      <c r="G152" s="108" t="s">
        <v>407</v>
      </c>
      <c r="H152" s="108">
        <f t="shared" si="2"/>
        <v>43831</v>
      </c>
    </row>
    <row r="153" spans="1:8" x14ac:dyDescent="0.35">
      <c r="A153" s="72" t="s">
        <v>225</v>
      </c>
      <c r="B153" s="72" t="s">
        <v>1032</v>
      </c>
      <c r="C153" s="72" t="s">
        <v>1095</v>
      </c>
      <c r="D153" s="72">
        <f>SUMIFS('Comm_vacancy-LA_data'!$E:$E,'Comm_vacancy-LA_data'!$B:$B,'Comm_vacancy-new_boundaries_1'!$B153,'Comm_vacancy-LA_data'!$D:$D,'Comm_vacancy-new_boundaries_1'!$C153)</f>
        <v>4632</v>
      </c>
      <c r="E153" s="72">
        <f>SUMIFS('Comm_vacancy-LA_data'!$F:$F,'Comm_vacancy-LA_data'!$B:$B,'Comm_vacancy-new_boundaries_1'!$B153,'Comm_vacancy-LA_data'!$D:$D,'Comm_vacancy-new_boundaries_1'!$C153)</f>
        <v>254</v>
      </c>
      <c r="F153" s="108" t="s">
        <v>406</v>
      </c>
      <c r="G153" s="108" t="s">
        <v>407</v>
      </c>
      <c r="H153" s="108">
        <f t="shared" si="2"/>
        <v>43739</v>
      </c>
    </row>
    <row r="154" spans="1:8" x14ac:dyDescent="0.35">
      <c r="A154" s="72" t="s">
        <v>225</v>
      </c>
      <c r="B154" s="72" t="s">
        <v>1032</v>
      </c>
      <c r="C154" s="72" t="s">
        <v>1096</v>
      </c>
      <c r="D154" s="72">
        <f>SUMIFS('Comm_vacancy-LA_data'!$E:$E,'Comm_vacancy-LA_data'!$B:$B,'Comm_vacancy-new_boundaries_1'!$B154,'Comm_vacancy-LA_data'!$D:$D,'Comm_vacancy-new_boundaries_1'!$C154)</f>
        <v>4604</v>
      </c>
      <c r="E154" s="72">
        <f>SUMIFS('Comm_vacancy-LA_data'!$F:$F,'Comm_vacancy-LA_data'!$B:$B,'Comm_vacancy-new_boundaries_1'!$B154,'Comm_vacancy-LA_data'!$D:$D,'Comm_vacancy-new_boundaries_1'!$C154)</f>
        <v>226</v>
      </c>
      <c r="F154" s="108" t="s">
        <v>406</v>
      </c>
      <c r="G154" s="108" t="s">
        <v>407</v>
      </c>
      <c r="H154" s="108">
        <f t="shared" si="2"/>
        <v>43647</v>
      </c>
    </row>
    <row r="155" spans="1:8" x14ac:dyDescent="0.35">
      <c r="A155" s="72" t="s">
        <v>225</v>
      </c>
      <c r="B155" s="72" t="s">
        <v>1032</v>
      </c>
      <c r="C155" s="72" t="s">
        <v>1097</v>
      </c>
      <c r="D155" s="72">
        <f>SUMIFS('Comm_vacancy-LA_data'!$E:$E,'Comm_vacancy-LA_data'!$B:$B,'Comm_vacancy-new_boundaries_1'!$B155,'Comm_vacancy-LA_data'!$D:$D,'Comm_vacancy-new_boundaries_1'!$C155)</f>
        <v>4578</v>
      </c>
      <c r="E155" s="72">
        <f>SUMIFS('Comm_vacancy-LA_data'!$F:$F,'Comm_vacancy-LA_data'!$B:$B,'Comm_vacancy-new_boundaries_1'!$B155,'Comm_vacancy-LA_data'!$D:$D,'Comm_vacancy-new_boundaries_1'!$C155)</f>
        <v>185</v>
      </c>
      <c r="F155" s="108" t="s">
        <v>406</v>
      </c>
      <c r="G155" s="108" t="s">
        <v>407</v>
      </c>
      <c r="H155" s="108">
        <f t="shared" si="2"/>
        <v>43556</v>
      </c>
    </row>
    <row r="156" spans="1:8" x14ac:dyDescent="0.35">
      <c r="A156" s="72" t="s">
        <v>225</v>
      </c>
      <c r="B156" s="72" t="s">
        <v>1032</v>
      </c>
      <c r="C156" s="72" t="s">
        <v>1098</v>
      </c>
      <c r="D156" s="72">
        <f>SUMIFS('Comm_vacancy-LA_data'!$E:$E,'Comm_vacancy-LA_data'!$B:$B,'Comm_vacancy-new_boundaries_1'!$B156,'Comm_vacancy-LA_data'!$D:$D,'Comm_vacancy-new_boundaries_1'!$C156)</f>
        <v>4539</v>
      </c>
      <c r="E156" s="72">
        <f>SUMIFS('Comm_vacancy-LA_data'!$F:$F,'Comm_vacancy-LA_data'!$B:$B,'Comm_vacancy-new_boundaries_1'!$B156,'Comm_vacancy-LA_data'!$D:$D,'Comm_vacancy-new_boundaries_1'!$C156)</f>
        <v>196</v>
      </c>
      <c r="F156" s="108" t="s">
        <v>406</v>
      </c>
      <c r="G156" s="108" t="s">
        <v>407</v>
      </c>
      <c r="H156" s="108">
        <f t="shared" si="2"/>
        <v>43466</v>
      </c>
    </row>
    <row r="157" spans="1:8" x14ac:dyDescent="0.35">
      <c r="A157" s="72" t="s">
        <v>225</v>
      </c>
      <c r="B157" s="72" t="s">
        <v>1032</v>
      </c>
      <c r="C157" s="72" t="s">
        <v>1099</v>
      </c>
      <c r="D157" s="72">
        <f>SUMIFS('Comm_vacancy-LA_data'!$E:$E,'Comm_vacancy-LA_data'!$B:$B,'Comm_vacancy-new_boundaries_1'!$B157,'Comm_vacancy-LA_data'!$D:$D,'Comm_vacancy-new_boundaries_1'!$C157)</f>
        <v>4679</v>
      </c>
      <c r="E157" s="72">
        <f>SUMIFS('Comm_vacancy-LA_data'!$F:$F,'Comm_vacancy-LA_data'!$B:$B,'Comm_vacancy-new_boundaries_1'!$B157,'Comm_vacancy-LA_data'!$D:$D,'Comm_vacancy-new_boundaries_1'!$C157)</f>
        <v>220</v>
      </c>
      <c r="F157" s="108" t="s">
        <v>406</v>
      </c>
      <c r="G157" s="108" t="s">
        <v>407</v>
      </c>
      <c r="H157" s="108">
        <f t="shared" si="2"/>
        <v>43374</v>
      </c>
    </row>
    <row r="158" spans="1:8" x14ac:dyDescent="0.35">
      <c r="A158" s="72" t="s">
        <v>227</v>
      </c>
      <c r="B158" s="72" t="s">
        <v>1036</v>
      </c>
      <c r="C158" s="72" t="s">
        <v>1088</v>
      </c>
      <c r="D158" s="72">
        <f>SUMIFS('Comm_vacancy-LA_data'!$E:$E,'Comm_vacancy-LA_data'!$B:$B,'Comm_vacancy-new_boundaries_1'!$B158,'Comm_vacancy-LA_data'!$D:$D,'Comm_vacancy-new_boundaries_1'!$C158)</f>
        <v>4619</v>
      </c>
      <c r="E158" s="72">
        <f>SUMIFS('Comm_vacancy-LA_data'!$F:$F,'Comm_vacancy-LA_data'!$B:$B,'Comm_vacancy-new_boundaries_1'!$B158,'Comm_vacancy-LA_data'!$D:$D,'Comm_vacancy-new_boundaries_1'!$C158)</f>
        <v>338</v>
      </c>
      <c r="F158" s="108" t="s">
        <v>406</v>
      </c>
      <c r="G158" s="108" t="s">
        <v>407</v>
      </c>
      <c r="H158" s="108">
        <f t="shared" si="2"/>
        <v>44378</v>
      </c>
    </row>
    <row r="159" spans="1:8" x14ac:dyDescent="0.35">
      <c r="A159" s="72" t="s">
        <v>227</v>
      </c>
      <c r="B159" s="72" t="s">
        <v>1036</v>
      </c>
      <c r="C159" s="72" t="s">
        <v>1089</v>
      </c>
      <c r="D159" s="72">
        <f>SUMIFS('Comm_vacancy-LA_data'!$E:$E,'Comm_vacancy-LA_data'!$B:$B,'Comm_vacancy-new_boundaries_1'!$B159,'Comm_vacancy-LA_data'!$D:$D,'Comm_vacancy-new_boundaries_1'!$C159)</f>
        <v>4637</v>
      </c>
      <c r="E159" s="72">
        <f>SUMIFS('Comm_vacancy-LA_data'!$F:$F,'Comm_vacancy-LA_data'!$B:$B,'Comm_vacancy-new_boundaries_1'!$B159,'Comm_vacancy-LA_data'!$D:$D,'Comm_vacancy-new_boundaries_1'!$C159)</f>
        <v>340</v>
      </c>
      <c r="F159" s="108" t="s">
        <v>406</v>
      </c>
      <c r="G159" s="108" t="s">
        <v>407</v>
      </c>
      <c r="H159" s="108">
        <f t="shared" si="2"/>
        <v>44287</v>
      </c>
    </row>
    <row r="160" spans="1:8" x14ac:dyDescent="0.35">
      <c r="A160" s="72" t="s">
        <v>227</v>
      </c>
      <c r="B160" s="72" t="s">
        <v>1036</v>
      </c>
      <c r="C160" s="72" t="s">
        <v>1090</v>
      </c>
      <c r="D160" s="72">
        <f>SUMIFS('Comm_vacancy-LA_data'!$E:$E,'Comm_vacancy-LA_data'!$B:$B,'Comm_vacancy-new_boundaries_1'!$B160,'Comm_vacancy-LA_data'!$D:$D,'Comm_vacancy-new_boundaries_1'!$C160)</f>
        <v>4630</v>
      </c>
      <c r="E160" s="72">
        <f>SUMIFS('Comm_vacancy-LA_data'!$F:$F,'Comm_vacancy-LA_data'!$B:$B,'Comm_vacancy-new_boundaries_1'!$B160,'Comm_vacancy-LA_data'!$D:$D,'Comm_vacancy-new_boundaries_1'!$C160)</f>
        <v>340</v>
      </c>
      <c r="F160" s="108" t="s">
        <v>406</v>
      </c>
      <c r="G160" s="108" t="s">
        <v>407</v>
      </c>
      <c r="H160" s="108">
        <f t="shared" si="2"/>
        <v>44197</v>
      </c>
    </row>
    <row r="161" spans="1:8" x14ac:dyDescent="0.35">
      <c r="A161" s="72" t="s">
        <v>227</v>
      </c>
      <c r="B161" s="72" t="s">
        <v>1036</v>
      </c>
      <c r="C161" s="72" t="s">
        <v>1091</v>
      </c>
      <c r="D161" s="72">
        <f>SUMIFS('Comm_vacancy-LA_data'!$E:$E,'Comm_vacancy-LA_data'!$B:$B,'Comm_vacancy-new_boundaries_1'!$B161,'Comm_vacancy-LA_data'!$D:$D,'Comm_vacancy-new_boundaries_1'!$C161)</f>
        <v>4592</v>
      </c>
      <c r="E161" s="72">
        <f>SUMIFS('Comm_vacancy-LA_data'!$F:$F,'Comm_vacancy-LA_data'!$B:$B,'Comm_vacancy-new_boundaries_1'!$B161,'Comm_vacancy-LA_data'!$D:$D,'Comm_vacancy-new_boundaries_1'!$C161)</f>
        <v>340</v>
      </c>
      <c r="F161" s="108" t="s">
        <v>406</v>
      </c>
      <c r="G161" s="108" t="s">
        <v>407</v>
      </c>
      <c r="H161" s="108">
        <f t="shared" si="2"/>
        <v>44105</v>
      </c>
    </row>
    <row r="162" spans="1:8" x14ac:dyDescent="0.35">
      <c r="A162" s="72" t="s">
        <v>227</v>
      </c>
      <c r="B162" s="72" t="s">
        <v>1036</v>
      </c>
      <c r="C162" s="72" t="s">
        <v>1092</v>
      </c>
      <c r="D162" s="72">
        <f>SUMIFS('Comm_vacancy-LA_data'!$E:$E,'Comm_vacancy-LA_data'!$B:$B,'Comm_vacancy-new_boundaries_1'!$B162,'Comm_vacancy-LA_data'!$D:$D,'Comm_vacancy-new_boundaries_1'!$C162)</f>
        <v>4554</v>
      </c>
      <c r="E162" s="72">
        <f>SUMIFS('Comm_vacancy-LA_data'!$F:$F,'Comm_vacancy-LA_data'!$B:$B,'Comm_vacancy-new_boundaries_1'!$B162,'Comm_vacancy-LA_data'!$D:$D,'Comm_vacancy-new_boundaries_1'!$C162)</f>
        <v>340</v>
      </c>
      <c r="F162" s="108" t="s">
        <v>406</v>
      </c>
      <c r="G162" s="108" t="s">
        <v>407</v>
      </c>
      <c r="H162" s="108">
        <f t="shared" si="2"/>
        <v>44013</v>
      </c>
    </row>
    <row r="163" spans="1:8" x14ac:dyDescent="0.35">
      <c r="A163" s="72" t="s">
        <v>227</v>
      </c>
      <c r="B163" s="72" t="s">
        <v>1036</v>
      </c>
      <c r="C163" s="72" t="s">
        <v>1093</v>
      </c>
      <c r="D163" s="72">
        <f>SUMIFS('Comm_vacancy-LA_data'!$E:$E,'Comm_vacancy-LA_data'!$B:$B,'Comm_vacancy-new_boundaries_1'!$B163,'Comm_vacancy-LA_data'!$D:$D,'Comm_vacancy-new_boundaries_1'!$C163)</f>
        <v>4457</v>
      </c>
      <c r="E163" s="72">
        <f>SUMIFS('Comm_vacancy-LA_data'!$F:$F,'Comm_vacancy-LA_data'!$B:$B,'Comm_vacancy-new_boundaries_1'!$B163,'Comm_vacancy-LA_data'!$D:$D,'Comm_vacancy-new_boundaries_1'!$C163)</f>
        <v>340</v>
      </c>
      <c r="F163" s="108" t="s">
        <v>406</v>
      </c>
      <c r="G163" s="108" t="s">
        <v>407</v>
      </c>
      <c r="H163" s="108">
        <f t="shared" si="2"/>
        <v>43922</v>
      </c>
    </row>
    <row r="164" spans="1:8" x14ac:dyDescent="0.35">
      <c r="A164" s="72" t="s">
        <v>227</v>
      </c>
      <c r="B164" s="72" t="s">
        <v>1036</v>
      </c>
      <c r="C164" s="72" t="s">
        <v>1094</v>
      </c>
      <c r="D164" s="72">
        <f>SUMIFS('Comm_vacancy-LA_data'!$E:$E,'Comm_vacancy-LA_data'!$B:$B,'Comm_vacancy-new_boundaries_1'!$B164,'Comm_vacancy-LA_data'!$D:$D,'Comm_vacancy-new_boundaries_1'!$C164)</f>
        <v>4384</v>
      </c>
      <c r="E164" s="72">
        <f>SUMIFS('Comm_vacancy-LA_data'!$F:$F,'Comm_vacancy-LA_data'!$B:$B,'Comm_vacancy-new_boundaries_1'!$B164,'Comm_vacancy-LA_data'!$D:$D,'Comm_vacancy-new_boundaries_1'!$C164)</f>
        <v>339</v>
      </c>
      <c r="F164" s="108" t="s">
        <v>406</v>
      </c>
      <c r="G164" s="108" t="s">
        <v>407</v>
      </c>
      <c r="H164" s="108">
        <f t="shared" si="2"/>
        <v>43831</v>
      </c>
    </row>
    <row r="165" spans="1:8" x14ac:dyDescent="0.35">
      <c r="A165" s="72" t="s">
        <v>227</v>
      </c>
      <c r="B165" s="72" t="s">
        <v>1036</v>
      </c>
      <c r="C165" s="72" t="s">
        <v>1095</v>
      </c>
      <c r="D165" s="72">
        <f>SUMIFS('Comm_vacancy-LA_data'!$E:$E,'Comm_vacancy-LA_data'!$B:$B,'Comm_vacancy-new_boundaries_1'!$B165,'Comm_vacancy-LA_data'!$D:$D,'Comm_vacancy-new_boundaries_1'!$C165)</f>
        <v>4351</v>
      </c>
      <c r="E165" s="72">
        <f>SUMIFS('Comm_vacancy-LA_data'!$F:$F,'Comm_vacancy-LA_data'!$B:$B,'Comm_vacancy-new_boundaries_1'!$B165,'Comm_vacancy-LA_data'!$D:$D,'Comm_vacancy-new_boundaries_1'!$C165)</f>
        <v>340</v>
      </c>
      <c r="F165" s="108" t="s">
        <v>406</v>
      </c>
      <c r="G165" s="108" t="s">
        <v>407</v>
      </c>
      <c r="H165" s="108">
        <f t="shared" si="2"/>
        <v>43739</v>
      </c>
    </row>
    <row r="166" spans="1:8" x14ac:dyDescent="0.35">
      <c r="A166" s="72" t="s">
        <v>227</v>
      </c>
      <c r="B166" s="72" t="s">
        <v>1036</v>
      </c>
      <c r="C166" s="72" t="s">
        <v>1096</v>
      </c>
      <c r="D166" s="72">
        <f>SUMIFS('Comm_vacancy-LA_data'!$E:$E,'Comm_vacancy-LA_data'!$B:$B,'Comm_vacancy-new_boundaries_1'!$B166,'Comm_vacancy-LA_data'!$D:$D,'Comm_vacancy-new_boundaries_1'!$C166)</f>
        <v>4310</v>
      </c>
      <c r="E166" s="72">
        <f>SUMIFS('Comm_vacancy-LA_data'!$F:$F,'Comm_vacancy-LA_data'!$B:$B,'Comm_vacancy-new_boundaries_1'!$B166,'Comm_vacancy-LA_data'!$D:$D,'Comm_vacancy-new_boundaries_1'!$C166)</f>
        <v>342</v>
      </c>
      <c r="F166" s="108" t="s">
        <v>406</v>
      </c>
      <c r="G166" s="108" t="s">
        <v>407</v>
      </c>
      <c r="H166" s="108">
        <f t="shared" si="2"/>
        <v>43647</v>
      </c>
    </row>
    <row r="167" spans="1:8" x14ac:dyDescent="0.35">
      <c r="A167" s="72" t="s">
        <v>227</v>
      </c>
      <c r="B167" s="72" t="s">
        <v>1036</v>
      </c>
      <c r="C167" s="72" t="s">
        <v>1097</v>
      </c>
      <c r="D167" s="72">
        <f>SUMIFS('Comm_vacancy-LA_data'!$E:$E,'Comm_vacancy-LA_data'!$B:$B,'Comm_vacancy-new_boundaries_1'!$B167,'Comm_vacancy-LA_data'!$D:$D,'Comm_vacancy-new_boundaries_1'!$C167)</f>
        <v>4284</v>
      </c>
      <c r="E167" s="72">
        <f>SUMIFS('Comm_vacancy-LA_data'!$F:$F,'Comm_vacancy-LA_data'!$B:$B,'Comm_vacancy-new_boundaries_1'!$B167,'Comm_vacancy-LA_data'!$D:$D,'Comm_vacancy-new_boundaries_1'!$C167)</f>
        <v>266</v>
      </c>
      <c r="F167" s="108" t="s">
        <v>406</v>
      </c>
      <c r="G167" s="108" t="s">
        <v>407</v>
      </c>
      <c r="H167" s="108">
        <f t="shared" si="2"/>
        <v>43556</v>
      </c>
    </row>
    <row r="168" spans="1:8" x14ac:dyDescent="0.35">
      <c r="A168" s="72" t="s">
        <v>227</v>
      </c>
      <c r="B168" s="72" t="s">
        <v>1036</v>
      </c>
      <c r="C168" s="72" t="s">
        <v>1098</v>
      </c>
      <c r="D168" s="72">
        <f>SUMIFS('Comm_vacancy-LA_data'!$E:$E,'Comm_vacancy-LA_data'!$B:$B,'Comm_vacancy-new_boundaries_1'!$B168,'Comm_vacancy-LA_data'!$D:$D,'Comm_vacancy-new_boundaries_1'!$C168)</f>
        <v>4168</v>
      </c>
      <c r="E168" s="72">
        <f>SUMIFS('Comm_vacancy-LA_data'!$F:$F,'Comm_vacancy-LA_data'!$B:$B,'Comm_vacancy-new_boundaries_1'!$B168,'Comm_vacancy-LA_data'!$D:$D,'Comm_vacancy-new_boundaries_1'!$C168)</f>
        <v>262</v>
      </c>
      <c r="F168" s="108" t="s">
        <v>406</v>
      </c>
      <c r="G168" s="108" t="s">
        <v>407</v>
      </c>
      <c r="H168" s="108">
        <f t="shared" si="2"/>
        <v>43466</v>
      </c>
    </row>
    <row r="169" spans="1:8" x14ac:dyDescent="0.35">
      <c r="A169" s="72" t="s">
        <v>227</v>
      </c>
      <c r="B169" s="72" t="s">
        <v>1036</v>
      </c>
      <c r="C169" s="72" t="s">
        <v>1099</v>
      </c>
      <c r="D169" s="72">
        <f>SUMIFS('Comm_vacancy-LA_data'!$E:$E,'Comm_vacancy-LA_data'!$B:$B,'Comm_vacancy-new_boundaries_1'!$B169,'Comm_vacancy-LA_data'!$D:$D,'Comm_vacancy-new_boundaries_1'!$C169)</f>
        <v>4205</v>
      </c>
      <c r="E169" s="72">
        <f>SUMIFS('Comm_vacancy-LA_data'!$F:$F,'Comm_vacancy-LA_data'!$B:$B,'Comm_vacancy-new_boundaries_1'!$B169,'Comm_vacancy-LA_data'!$D:$D,'Comm_vacancy-new_boundaries_1'!$C169)</f>
        <v>276</v>
      </c>
      <c r="F169" s="108" t="s">
        <v>406</v>
      </c>
      <c r="G169" s="108" t="s">
        <v>407</v>
      </c>
      <c r="H169" s="108">
        <f t="shared" si="2"/>
        <v>43374</v>
      </c>
    </row>
    <row r="170" spans="1:8" x14ac:dyDescent="0.35">
      <c r="A170" s="72" t="s">
        <v>229</v>
      </c>
      <c r="B170" s="72" t="s">
        <v>1034</v>
      </c>
      <c r="C170" s="72" t="s">
        <v>1088</v>
      </c>
      <c r="D170" s="72">
        <f>SUMIFS('Comm_vacancy-LA_data'!$E:$E,'Comm_vacancy-LA_data'!$B:$B,'Comm_vacancy-new_boundaries_1'!$B170,'Comm_vacancy-LA_data'!$D:$D,'Comm_vacancy-new_boundaries_1'!$C170)</f>
        <v>3836</v>
      </c>
      <c r="E170" s="72">
        <f>SUMIFS('Comm_vacancy-LA_data'!$F:$F,'Comm_vacancy-LA_data'!$B:$B,'Comm_vacancy-new_boundaries_1'!$B170,'Comm_vacancy-LA_data'!$D:$D,'Comm_vacancy-new_boundaries_1'!$C170)</f>
        <v>412</v>
      </c>
      <c r="F170" s="108" t="s">
        <v>736</v>
      </c>
      <c r="G170" s="108" t="s">
        <v>737</v>
      </c>
      <c r="H170" s="108">
        <f t="shared" si="2"/>
        <v>44378</v>
      </c>
    </row>
    <row r="171" spans="1:8" x14ac:dyDescent="0.35">
      <c r="A171" s="72" t="s">
        <v>229</v>
      </c>
      <c r="B171" s="72" t="s">
        <v>1034</v>
      </c>
      <c r="C171" s="72" t="s">
        <v>1089</v>
      </c>
      <c r="D171" s="72">
        <f>SUMIFS('Comm_vacancy-LA_data'!$E:$E,'Comm_vacancy-LA_data'!$B:$B,'Comm_vacancy-new_boundaries_1'!$B171,'Comm_vacancy-LA_data'!$D:$D,'Comm_vacancy-new_boundaries_1'!$C171)</f>
        <v>3846</v>
      </c>
      <c r="E171" s="72">
        <f>SUMIFS('Comm_vacancy-LA_data'!$F:$F,'Comm_vacancy-LA_data'!$B:$B,'Comm_vacancy-new_boundaries_1'!$B171,'Comm_vacancy-LA_data'!$D:$D,'Comm_vacancy-new_boundaries_1'!$C171)</f>
        <v>410</v>
      </c>
      <c r="F171" s="108" t="s">
        <v>736</v>
      </c>
      <c r="G171" s="108" t="s">
        <v>737</v>
      </c>
      <c r="H171" s="108">
        <f t="shared" si="2"/>
        <v>44287</v>
      </c>
    </row>
    <row r="172" spans="1:8" x14ac:dyDescent="0.35">
      <c r="A172" s="72" t="s">
        <v>229</v>
      </c>
      <c r="B172" s="72" t="s">
        <v>1034</v>
      </c>
      <c r="C172" s="72" t="s">
        <v>1090</v>
      </c>
      <c r="D172" s="72">
        <f>SUMIFS('Comm_vacancy-LA_data'!$E:$E,'Comm_vacancy-LA_data'!$B:$B,'Comm_vacancy-new_boundaries_1'!$B172,'Comm_vacancy-LA_data'!$D:$D,'Comm_vacancy-new_boundaries_1'!$C172)</f>
        <v>3850</v>
      </c>
      <c r="E172" s="72">
        <f>SUMIFS('Comm_vacancy-LA_data'!$F:$F,'Comm_vacancy-LA_data'!$B:$B,'Comm_vacancy-new_boundaries_1'!$B172,'Comm_vacancy-LA_data'!$D:$D,'Comm_vacancy-new_boundaries_1'!$C172)</f>
        <v>399</v>
      </c>
      <c r="F172" s="108" t="s">
        <v>736</v>
      </c>
      <c r="G172" s="108" t="s">
        <v>737</v>
      </c>
      <c r="H172" s="108">
        <f t="shared" si="2"/>
        <v>44197</v>
      </c>
    </row>
    <row r="173" spans="1:8" x14ac:dyDescent="0.35">
      <c r="A173" s="72" t="s">
        <v>229</v>
      </c>
      <c r="B173" s="72" t="s">
        <v>1034</v>
      </c>
      <c r="C173" s="72" t="s">
        <v>1091</v>
      </c>
      <c r="D173" s="72">
        <f>SUMIFS('Comm_vacancy-LA_data'!$E:$E,'Comm_vacancy-LA_data'!$B:$B,'Comm_vacancy-new_boundaries_1'!$B173,'Comm_vacancy-LA_data'!$D:$D,'Comm_vacancy-new_boundaries_1'!$C173)</f>
        <v>3848</v>
      </c>
      <c r="E173" s="72">
        <f>SUMIFS('Comm_vacancy-LA_data'!$F:$F,'Comm_vacancy-LA_data'!$B:$B,'Comm_vacancy-new_boundaries_1'!$B173,'Comm_vacancy-LA_data'!$D:$D,'Comm_vacancy-new_boundaries_1'!$C173)</f>
        <v>400</v>
      </c>
      <c r="F173" s="108" t="s">
        <v>736</v>
      </c>
      <c r="G173" s="108" t="s">
        <v>737</v>
      </c>
      <c r="H173" s="108">
        <f t="shared" si="2"/>
        <v>44105</v>
      </c>
    </row>
    <row r="174" spans="1:8" x14ac:dyDescent="0.35">
      <c r="A174" s="72" t="s">
        <v>229</v>
      </c>
      <c r="B174" s="72" t="s">
        <v>1034</v>
      </c>
      <c r="C174" s="72" t="s">
        <v>1092</v>
      </c>
      <c r="D174" s="72">
        <f>SUMIFS('Comm_vacancy-LA_data'!$E:$E,'Comm_vacancy-LA_data'!$B:$B,'Comm_vacancy-new_boundaries_1'!$B174,'Comm_vacancy-LA_data'!$D:$D,'Comm_vacancy-new_boundaries_1'!$C174)</f>
        <v>3802</v>
      </c>
      <c r="E174" s="72">
        <f>SUMIFS('Comm_vacancy-LA_data'!$F:$F,'Comm_vacancy-LA_data'!$B:$B,'Comm_vacancy-new_boundaries_1'!$B174,'Comm_vacancy-LA_data'!$D:$D,'Comm_vacancy-new_boundaries_1'!$C174)</f>
        <v>392</v>
      </c>
      <c r="F174" s="108" t="s">
        <v>736</v>
      </c>
      <c r="G174" s="108" t="s">
        <v>737</v>
      </c>
      <c r="H174" s="108">
        <f t="shared" si="2"/>
        <v>44013</v>
      </c>
    </row>
    <row r="175" spans="1:8" x14ac:dyDescent="0.35">
      <c r="A175" s="72" t="s">
        <v>229</v>
      </c>
      <c r="B175" s="72" t="s">
        <v>1034</v>
      </c>
      <c r="C175" s="72" t="s">
        <v>1093</v>
      </c>
      <c r="D175" s="72">
        <f>SUMIFS('Comm_vacancy-LA_data'!$E:$E,'Comm_vacancy-LA_data'!$B:$B,'Comm_vacancy-new_boundaries_1'!$B175,'Comm_vacancy-LA_data'!$D:$D,'Comm_vacancy-new_boundaries_1'!$C175)</f>
        <v>3804</v>
      </c>
      <c r="E175" s="72">
        <f>SUMIFS('Comm_vacancy-LA_data'!$F:$F,'Comm_vacancy-LA_data'!$B:$B,'Comm_vacancy-new_boundaries_1'!$B175,'Comm_vacancy-LA_data'!$D:$D,'Comm_vacancy-new_boundaries_1'!$C175)</f>
        <v>394</v>
      </c>
      <c r="F175" s="108" t="s">
        <v>736</v>
      </c>
      <c r="G175" s="108" t="s">
        <v>737</v>
      </c>
      <c r="H175" s="108">
        <f t="shared" si="2"/>
        <v>43922</v>
      </c>
    </row>
    <row r="176" spans="1:8" x14ac:dyDescent="0.35">
      <c r="A176" s="72" t="s">
        <v>229</v>
      </c>
      <c r="B176" s="72" t="s">
        <v>1034</v>
      </c>
      <c r="C176" s="72" t="s">
        <v>1094</v>
      </c>
      <c r="D176" s="72">
        <f>SUMIFS('Comm_vacancy-LA_data'!$E:$E,'Comm_vacancy-LA_data'!$B:$B,'Comm_vacancy-new_boundaries_1'!$B176,'Comm_vacancy-LA_data'!$D:$D,'Comm_vacancy-new_boundaries_1'!$C176)</f>
        <v>3776</v>
      </c>
      <c r="E176" s="72">
        <f>SUMIFS('Comm_vacancy-LA_data'!$F:$F,'Comm_vacancy-LA_data'!$B:$B,'Comm_vacancy-new_boundaries_1'!$B176,'Comm_vacancy-LA_data'!$D:$D,'Comm_vacancy-new_boundaries_1'!$C176)</f>
        <v>403</v>
      </c>
      <c r="F176" s="108" t="s">
        <v>736</v>
      </c>
      <c r="G176" s="108" t="s">
        <v>737</v>
      </c>
      <c r="H176" s="108">
        <f t="shared" si="2"/>
        <v>43831</v>
      </c>
    </row>
    <row r="177" spans="1:8" x14ac:dyDescent="0.35">
      <c r="A177" s="72" t="s">
        <v>229</v>
      </c>
      <c r="B177" s="72" t="s">
        <v>1034</v>
      </c>
      <c r="C177" s="72" t="s">
        <v>1095</v>
      </c>
      <c r="D177" s="72">
        <f>SUMIFS('Comm_vacancy-LA_data'!$E:$E,'Comm_vacancy-LA_data'!$B:$B,'Comm_vacancy-new_boundaries_1'!$B177,'Comm_vacancy-LA_data'!$D:$D,'Comm_vacancy-new_boundaries_1'!$C177)</f>
        <v>3756</v>
      </c>
      <c r="E177" s="72">
        <f>SUMIFS('Comm_vacancy-LA_data'!$F:$F,'Comm_vacancy-LA_data'!$B:$B,'Comm_vacancy-new_boundaries_1'!$B177,'Comm_vacancy-LA_data'!$D:$D,'Comm_vacancy-new_boundaries_1'!$C177)</f>
        <v>364</v>
      </c>
      <c r="F177" s="108" t="s">
        <v>736</v>
      </c>
      <c r="G177" s="108" t="s">
        <v>737</v>
      </c>
      <c r="H177" s="108">
        <f t="shared" si="2"/>
        <v>43739</v>
      </c>
    </row>
    <row r="178" spans="1:8" x14ac:dyDescent="0.35">
      <c r="A178" s="72" t="s">
        <v>229</v>
      </c>
      <c r="B178" s="72" t="s">
        <v>1034</v>
      </c>
      <c r="C178" s="72" t="s">
        <v>1096</v>
      </c>
      <c r="D178" s="72">
        <f>SUMIFS('Comm_vacancy-LA_data'!$E:$E,'Comm_vacancy-LA_data'!$B:$B,'Comm_vacancy-new_boundaries_1'!$B178,'Comm_vacancy-LA_data'!$D:$D,'Comm_vacancy-new_boundaries_1'!$C178)</f>
        <v>3750</v>
      </c>
      <c r="E178" s="72">
        <f>SUMIFS('Comm_vacancy-LA_data'!$F:$F,'Comm_vacancy-LA_data'!$B:$B,'Comm_vacancy-new_boundaries_1'!$B178,'Comm_vacancy-LA_data'!$D:$D,'Comm_vacancy-new_boundaries_1'!$C178)</f>
        <v>360</v>
      </c>
      <c r="F178" s="108" t="s">
        <v>736</v>
      </c>
      <c r="G178" s="108" t="s">
        <v>737</v>
      </c>
      <c r="H178" s="108">
        <f t="shared" si="2"/>
        <v>43647</v>
      </c>
    </row>
    <row r="179" spans="1:8" x14ac:dyDescent="0.35">
      <c r="A179" s="72" t="s">
        <v>229</v>
      </c>
      <c r="B179" s="72" t="s">
        <v>1034</v>
      </c>
      <c r="C179" s="72" t="s">
        <v>1097</v>
      </c>
      <c r="D179" s="72">
        <f>SUMIFS('Comm_vacancy-LA_data'!$E:$E,'Comm_vacancy-LA_data'!$B:$B,'Comm_vacancy-new_boundaries_1'!$B179,'Comm_vacancy-LA_data'!$D:$D,'Comm_vacancy-new_boundaries_1'!$C179)</f>
        <v>3754</v>
      </c>
      <c r="E179" s="72">
        <f>SUMIFS('Comm_vacancy-LA_data'!$F:$F,'Comm_vacancy-LA_data'!$B:$B,'Comm_vacancy-new_boundaries_1'!$B179,'Comm_vacancy-LA_data'!$D:$D,'Comm_vacancy-new_boundaries_1'!$C179)</f>
        <v>362</v>
      </c>
      <c r="F179" s="108" t="s">
        <v>736</v>
      </c>
      <c r="G179" s="108" t="s">
        <v>737</v>
      </c>
      <c r="H179" s="108">
        <f t="shared" si="2"/>
        <v>43556</v>
      </c>
    </row>
    <row r="180" spans="1:8" x14ac:dyDescent="0.35">
      <c r="A180" s="72" t="s">
        <v>229</v>
      </c>
      <c r="B180" s="72" t="s">
        <v>1034</v>
      </c>
      <c r="C180" s="72" t="s">
        <v>1098</v>
      </c>
      <c r="D180" s="72">
        <f>SUMIFS('Comm_vacancy-LA_data'!$E:$E,'Comm_vacancy-LA_data'!$B:$B,'Comm_vacancy-new_boundaries_1'!$B180,'Comm_vacancy-LA_data'!$D:$D,'Comm_vacancy-new_boundaries_1'!$C180)</f>
        <v>3726</v>
      </c>
      <c r="E180" s="72">
        <f>SUMIFS('Comm_vacancy-LA_data'!$F:$F,'Comm_vacancy-LA_data'!$B:$B,'Comm_vacancy-new_boundaries_1'!$B180,'Comm_vacancy-LA_data'!$D:$D,'Comm_vacancy-new_boundaries_1'!$C180)</f>
        <v>363</v>
      </c>
      <c r="F180" s="108" t="s">
        <v>736</v>
      </c>
      <c r="G180" s="108" t="s">
        <v>737</v>
      </c>
      <c r="H180" s="108">
        <f t="shared" si="2"/>
        <v>43466</v>
      </c>
    </row>
    <row r="181" spans="1:8" x14ac:dyDescent="0.35">
      <c r="A181" s="72" t="s">
        <v>229</v>
      </c>
      <c r="B181" s="72" t="s">
        <v>1034</v>
      </c>
      <c r="C181" s="72" t="s">
        <v>1099</v>
      </c>
      <c r="D181" s="72">
        <f>SUMIFS('Comm_vacancy-LA_data'!$E:$E,'Comm_vacancy-LA_data'!$B:$B,'Comm_vacancy-new_boundaries_1'!$B181,'Comm_vacancy-LA_data'!$D:$D,'Comm_vacancy-new_boundaries_1'!$C181)</f>
        <v>4048</v>
      </c>
      <c r="E181" s="72">
        <f>SUMIFS('Comm_vacancy-LA_data'!$F:$F,'Comm_vacancy-LA_data'!$B:$B,'Comm_vacancy-new_boundaries_1'!$B181,'Comm_vacancy-LA_data'!$D:$D,'Comm_vacancy-new_boundaries_1'!$C181)</f>
        <v>412</v>
      </c>
      <c r="F181" s="108" t="s">
        <v>736</v>
      </c>
      <c r="G181" s="108" t="s">
        <v>737</v>
      </c>
      <c r="H181" s="108">
        <f t="shared" si="2"/>
        <v>43374</v>
      </c>
    </row>
    <row r="182" spans="1:8" x14ac:dyDescent="0.35">
      <c r="A182" s="72" t="s">
        <v>231</v>
      </c>
      <c r="B182" s="72" t="s">
        <v>1043</v>
      </c>
      <c r="C182" s="72" t="s">
        <v>1088</v>
      </c>
      <c r="D182" s="72">
        <f>SUMIFS('Comm_vacancy-LA_data'!$E:$E,'Comm_vacancy-LA_data'!$B:$B,'Comm_vacancy-new_boundaries_1'!$B182,'Comm_vacancy-LA_data'!$D:$D,'Comm_vacancy-new_boundaries_1'!$C182)</f>
        <v>1764</v>
      </c>
      <c r="E182" s="72">
        <f>SUMIFS('Comm_vacancy-LA_data'!$F:$F,'Comm_vacancy-LA_data'!$B:$B,'Comm_vacancy-new_boundaries_1'!$B182,'Comm_vacancy-LA_data'!$D:$D,'Comm_vacancy-new_boundaries_1'!$C182)</f>
        <v>59</v>
      </c>
      <c r="F182" s="108" t="s">
        <v>736</v>
      </c>
      <c r="G182" s="108" t="s">
        <v>737</v>
      </c>
      <c r="H182" s="108">
        <f t="shared" si="2"/>
        <v>44378</v>
      </c>
    </row>
    <row r="183" spans="1:8" x14ac:dyDescent="0.35">
      <c r="A183" s="72" t="s">
        <v>231</v>
      </c>
      <c r="B183" s="72" t="s">
        <v>1043</v>
      </c>
      <c r="C183" s="72" t="s">
        <v>1089</v>
      </c>
      <c r="D183" s="72">
        <f>SUMIFS('Comm_vacancy-LA_data'!$E:$E,'Comm_vacancy-LA_data'!$B:$B,'Comm_vacancy-new_boundaries_1'!$B183,'Comm_vacancy-LA_data'!$D:$D,'Comm_vacancy-new_boundaries_1'!$C183)</f>
        <v>1766</v>
      </c>
      <c r="E183" s="72">
        <f>SUMIFS('Comm_vacancy-LA_data'!$F:$F,'Comm_vacancy-LA_data'!$B:$B,'Comm_vacancy-new_boundaries_1'!$B183,'Comm_vacancy-LA_data'!$D:$D,'Comm_vacancy-new_boundaries_1'!$C183)</f>
        <v>59</v>
      </c>
      <c r="F183" s="108" t="s">
        <v>736</v>
      </c>
      <c r="G183" s="108" t="s">
        <v>737</v>
      </c>
      <c r="H183" s="108">
        <f t="shared" si="2"/>
        <v>44287</v>
      </c>
    </row>
    <row r="184" spans="1:8" x14ac:dyDescent="0.35">
      <c r="A184" s="72" t="s">
        <v>231</v>
      </c>
      <c r="B184" s="72" t="s">
        <v>1043</v>
      </c>
      <c r="C184" s="72" t="s">
        <v>1090</v>
      </c>
      <c r="D184" s="72">
        <f>SUMIFS('Comm_vacancy-LA_data'!$E:$E,'Comm_vacancy-LA_data'!$B:$B,'Comm_vacancy-new_boundaries_1'!$B184,'Comm_vacancy-LA_data'!$D:$D,'Comm_vacancy-new_boundaries_1'!$C184)</f>
        <v>1764</v>
      </c>
      <c r="E184" s="72">
        <f>SUMIFS('Comm_vacancy-LA_data'!$F:$F,'Comm_vacancy-LA_data'!$B:$B,'Comm_vacancy-new_boundaries_1'!$B184,'Comm_vacancy-LA_data'!$D:$D,'Comm_vacancy-new_boundaries_1'!$C184)</f>
        <v>60</v>
      </c>
      <c r="F184" s="108" t="s">
        <v>736</v>
      </c>
      <c r="G184" s="108" t="s">
        <v>737</v>
      </c>
      <c r="H184" s="108">
        <f t="shared" si="2"/>
        <v>44197</v>
      </c>
    </row>
    <row r="185" spans="1:8" x14ac:dyDescent="0.35">
      <c r="A185" s="72" t="s">
        <v>231</v>
      </c>
      <c r="B185" s="72" t="s">
        <v>1043</v>
      </c>
      <c r="C185" s="72" t="s">
        <v>1091</v>
      </c>
      <c r="D185" s="72">
        <f>SUMIFS('Comm_vacancy-LA_data'!$E:$E,'Comm_vacancy-LA_data'!$B:$B,'Comm_vacancy-new_boundaries_1'!$B185,'Comm_vacancy-LA_data'!$D:$D,'Comm_vacancy-new_boundaries_1'!$C185)</f>
        <v>1758</v>
      </c>
      <c r="E185" s="72">
        <f>SUMIFS('Comm_vacancy-LA_data'!$F:$F,'Comm_vacancy-LA_data'!$B:$B,'Comm_vacancy-new_boundaries_1'!$B185,'Comm_vacancy-LA_data'!$D:$D,'Comm_vacancy-new_boundaries_1'!$C185)</f>
        <v>66</v>
      </c>
      <c r="F185" s="108" t="s">
        <v>736</v>
      </c>
      <c r="G185" s="108" t="s">
        <v>737</v>
      </c>
      <c r="H185" s="108">
        <f t="shared" si="2"/>
        <v>44105</v>
      </c>
    </row>
    <row r="186" spans="1:8" x14ac:dyDescent="0.35">
      <c r="A186" s="72" t="s">
        <v>231</v>
      </c>
      <c r="B186" s="72" t="s">
        <v>1043</v>
      </c>
      <c r="C186" s="72" t="s">
        <v>1092</v>
      </c>
      <c r="D186" s="72">
        <f>SUMIFS('Comm_vacancy-LA_data'!$E:$E,'Comm_vacancy-LA_data'!$B:$B,'Comm_vacancy-new_boundaries_1'!$B186,'Comm_vacancy-LA_data'!$D:$D,'Comm_vacancy-new_boundaries_1'!$C186)</f>
        <v>1755</v>
      </c>
      <c r="E186" s="72">
        <f>SUMIFS('Comm_vacancy-LA_data'!$F:$F,'Comm_vacancy-LA_data'!$B:$B,'Comm_vacancy-new_boundaries_1'!$B186,'Comm_vacancy-LA_data'!$D:$D,'Comm_vacancy-new_boundaries_1'!$C186)</f>
        <v>72</v>
      </c>
      <c r="F186" s="108" t="s">
        <v>736</v>
      </c>
      <c r="G186" s="108" t="s">
        <v>737</v>
      </c>
      <c r="H186" s="108">
        <f t="shared" si="2"/>
        <v>44013</v>
      </c>
    </row>
    <row r="187" spans="1:8" x14ac:dyDescent="0.35">
      <c r="A187" s="72" t="s">
        <v>231</v>
      </c>
      <c r="B187" s="72" t="s">
        <v>1043</v>
      </c>
      <c r="C187" s="72" t="s">
        <v>1093</v>
      </c>
      <c r="D187" s="72">
        <f>SUMIFS('Comm_vacancy-LA_data'!$E:$E,'Comm_vacancy-LA_data'!$B:$B,'Comm_vacancy-new_boundaries_1'!$B187,'Comm_vacancy-LA_data'!$D:$D,'Comm_vacancy-new_boundaries_1'!$C187)</f>
        <v>1741</v>
      </c>
      <c r="E187" s="72">
        <f>SUMIFS('Comm_vacancy-LA_data'!$F:$F,'Comm_vacancy-LA_data'!$B:$B,'Comm_vacancy-new_boundaries_1'!$B187,'Comm_vacancy-LA_data'!$D:$D,'Comm_vacancy-new_boundaries_1'!$C187)</f>
        <v>69</v>
      </c>
      <c r="F187" s="108" t="s">
        <v>736</v>
      </c>
      <c r="G187" s="108" t="s">
        <v>737</v>
      </c>
      <c r="H187" s="108">
        <f t="shared" si="2"/>
        <v>43922</v>
      </c>
    </row>
    <row r="188" spans="1:8" x14ac:dyDescent="0.35">
      <c r="A188" s="72" t="s">
        <v>231</v>
      </c>
      <c r="B188" s="72" t="s">
        <v>1043</v>
      </c>
      <c r="C188" s="72" t="s">
        <v>1094</v>
      </c>
      <c r="D188" s="72">
        <f>SUMIFS('Comm_vacancy-LA_data'!$E:$E,'Comm_vacancy-LA_data'!$B:$B,'Comm_vacancy-new_boundaries_1'!$B188,'Comm_vacancy-LA_data'!$D:$D,'Comm_vacancy-new_boundaries_1'!$C188)</f>
        <v>1714</v>
      </c>
      <c r="E188" s="72">
        <f>SUMIFS('Comm_vacancy-LA_data'!$F:$F,'Comm_vacancy-LA_data'!$B:$B,'Comm_vacancy-new_boundaries_1'!$B188,'Comm_vacancy-LA_data'!$D:$D,'Comm_vacancy-new_boundaries_1'!$C188)</f>
        <v>70</v>
      </c>
      <c r="F188" s="108" t="s">
        <v>736</v>
      </c>
      <c r="G188" s="108" t="s">
        <v>737</v>
      </c>
      <c r="H188" s="108">
        <f t="shared" si="2"/>
        <v>43831</v>
      </c>
    </row>
    <row r="189" spans="1:8" x14ac:dyDescent="0.35">
      <c r="A189" s="72" t="s">
        <v>231</v>
      </c>
      <c r="B189" s="72" t="s">
        <v>1043</v>
      </c>
      <c r="C189" s="72" t="s">
        <v>1095</v>
      </c>
      <c r="D189" s="72">
        <f>SUMIFS('Comm_vacancy-LA_data'!$E:$E,'Comm_vacancy-LA_data'!$B:$B,'Comm_vacancy-new_boundaries_1'!$B189,'Comm_vacancy-LA_data'!$D:$D,'Comm_vacancy-new_boundaries_1'!$C189)</f>
        <v>1703</v>
      </c>
      <c r="E189" s="72">
        <f>SUMIFS('Comm_vacancy-LA_data'!$F:$F,'Comm_vacancy-LA_data'!$B:$B,'Comm_vacancy-new_boundaries_1'!$B189,'Comm_vacancy-LA_data'!$D:$D,'Comm_vacancy-new_boundaries_1'!$C189)</f>
        <v>95</v>
      </c>
      <c r="F189" s="108" t="s">
        <v>736</v>
      </c>
      <c r="G189" s="108" t="s">
        <v>737</v>
      </c>
      <c r="H189" s="108">
        <f t="shared" si="2"/>
        <v>43739</v>
      </c>
    </row>
    <row r="190" spans="1:8" x14ac:dyDescent="0.35">
      <c r="A190" s="72" t="s">
        <v>231</v>
      </c>
      <c r="B190" s="72" t="s">
        <v>1043</v>
      </c>
      <c r="C190" s="72" t="s">
        <v>1096</v>
      </c>
      <c r="D190" s="72">
        <f>SUMIFS('Comm_vacancy-LA_data'!$E:$E,'Comm_vacancy-LA_data'!$B:$B,'Comm_vacancy-new_boundaries_1'!$B190,'Comm_vacancy-LA_data'!$D:$D,'Comm_vacancy-new_boundaries_1'!$C190)</f>
        <v>1697</v>
      </c>
      <c r="E190" s="72">
        <f>SUMIFS('Comm_vacancy-LA_data'!$F:$F,'Comm_vacancy-LA_data'!$B:$B,'Comm_vacancy-new_boundaries_1'!$B190,'Comm_vacancy-LA_data'!$D:$D,'Comm_vacancy-new_boundaries_1'!$C190)</f>
        <v>94</v>
      </c>
      <c r="F190" s="108" t="s">
        <v>736</v>
      </c>
      <c r="G190" s="108" t="s">
        <v>737</v>
      </c>
      <c r="H190" s="108">
        <f t="shared" si="2"/>
        <v>43647</v>
      </c>
    </row>
    <row r="191" spans="1:8" x14ac:dyDescent="0.35">
      <c r="A191" s="72" t="s">
        <v>231</v>
      </c>
      <c r="B191" s="72" t="s">
        <v>1043</v>
      </c>
      <c r="C191" s="72" t="s">
        <v>1097</v>
      </c>
      <c r="D191" s="72">
        <f>SUMIFS('Comm_vacancy-LA_data'!$E:$E,'Comm_vacancy-LA_data'!$B:$B,'Comm_vacancy-new_boundaries_1'!$B191,'Comm_vacancy-LA_data'!$D:$D,'Comm_vacancy-new_boundaries_1'!$C191)</f>
        <v>1691</v>
      </c>
      <c r="E191" s="72">
        <f>SUMIFS('Comm_vacancy-LA_data'!$F:$F,'Comm_vacancy-LA_data'!$B:$B,'Comm_vacancy-new_boundaries_1'!$B191,'Comm_vacancy-LA_data'!$D:$D,'Comm_vacancy-new_boundaries_1'!$C191)</f>
        <v>94</v>
      </c>
      <c r="F191" s="108" t="s">
        <v>736</v>
      </c>
      <c r="G191" s="108" t="s">
        <v>737</v>
      </c>
      <c r="H191" s="108">
        <f t="shared" si="2"/>
        <v>43556</v>
      </c>
    </row>
    <row r="192" spans="1:8" x14ac:dyDescent="0.35">
      <c r="A192" s="72" t="s">
        <v>231</v>
      </c>
      <c r="B192" s="72" t="s">
        <v>1043</v>
      </c>
      <c r="C192" s="72" t="s">
        <v>1098</v>
      </c>
      <c r="D192" s="72">
        <f>SUMIFS('Comm_vacancy-LA_data'!$E:$E,'Comm_vacancy-LA_data'!$B:$B,'Comm_vacancy-new_boundaries_1'!$B192,'Comm_vacancy-LA_data'!$D:$D,'Comm_vacancy-new_boundaries_1'!$C192)</f>
        <v>1685</v>
      </c>
      <c r="E192" s="72">
        <f>SUMIFS('Comm_vacancy-LA_data'!$F:$F,'Comm_vacancy-LA_data'!$B:$B,'Comm_vacancy-new_boundaries_1'!$B192,'Comm_vacancy-LA_data'!$D:$D,'Comm_vacancy-new_boundaries_1'!$C192)</f>
        <v>99</v>
      </c>
      <c r="F192" s="108" t="s">
        <v>736</v>
      </c>
      <c r="G192" s="108" t="s">
        <v>737</v>
      </c>
      <c r="H192" s="108">
        <f t="shared" si="2"/>
        <v>43466</v>
      </c>
    </row>
    <row r="193" spans="1:8" x14ac:dyDescent="0.35">
      <c r="A193" s="72" t="s">
        <v>231</v>
      </c>
      <c r="B193" s="72" t="s">
        <v>1043</v>
      </c>
      <c r="C193" s="72" t="s">
        <v>1099</v>
      </c>
      <c r="D193" s="72">
        <f>SUMIFS('Comm_vacancy-LA_data'!$E:$E,'Comm_vacancy-LA_data'!$B:$B,'Comm_vacancy-new_boundaries_1'!$B193,'Comm_vacancy-LA_data'!$D:$D,'Comm_vacancy-new_boundaries_1'!$C193)</f>
        <v>1739</v>
      </c>
      <c r="E193" s="72">
        <f>SUMIFS('Comm_vacancy-LA_data'!$F:$F,'Comm_vacancy-LA_data'!$B:$B,'Comm_vacancy-new_boundaries_1'!$B193,'Comm_vacancy-LA_data'!$D:$D,'Comm_vacancy-new_boundaries_1'!$C193)</f>
        <v>84</v>
      </c>
      <c r="F193" s="108" t="s">
        <v>736</v>
      </c>
      <c r="G193" s="108" t="s">
        <v>737</v>
      </c>
      <c r="H193" s="108">
        <f t="shared" si="2"/>
        <v>43374</v>
      </c>
    </row>
    <row r="194" spans="1:8" x14ac:dyDescent="0.35">
      <c r="A194" s="72" t="s">
        <v>233</v>
      </c>
      <c r="B194" s="72" t="s">
        <v>1007</v>
      </c>
      <c r="C194" s="72" t="s">
        <v>1088</v>
      </c>
      <c r="D194" s="72">
        <f>SUMIFS('Comm_vacancy-LA_data'!$E:$E,'Comm_vacancy-LA_data'!$B:$B,'Comm_vacancy-new_boundaries_1'!$B194,'Comm_vacancy-LA_data'!$D:$D,'Comm_vacancy-new_boundaries_1'!$C194)</f>
        <v>2006</v>
      </c>
      <c r="E194" s="72">
        <f>SUMIFS('Comm_vacancy-LA_data'!$F:$F,'Comm_vacancy-LA_data'!$B:$B,'Comm_vacancy-new_boundaries_1'!$B194,'Comm_vacancy-LA_data'!$D:$D,'Comm_vacancy-new_boundaries_1'!$C194)</f>
        <v>147</v>
      </c>
      <c r="F194" s="108" t="s">
        <v>888</v>
      </c>
      <c r="G194" s="108" t="s">
        <v>889</v>
      </c>
      <c r="H194" s="108">
        <f t="shared" si="2"/>
        <v>44378</v>
      </c>
    </row>
    <row r="195" spans="1:8" x14ac:dyDescent="0.35">
      <c r="A195" s="72" t="s">
        <v>233</v>
      </c>
      <c r="B195" s="72" t="s">
        <v>1007</v>
      </c>
      <c r="C195" s="72" t="s">
        <v>1089</v>
      </c>
      <c r="D195" s="72">
        <f>SUMIFS('Comm_vacancy-LA_data'!$E:$E,'Comm_vacancy-LA_data'!$B:$B,'Comm_vacancy-new_boundaries_1'!$B195,'Comm_vacancy-LA_data'!$D:$D,'Comm_vacancy-new_boundaries_1'!$C195)</f>
        <v>2004</v>
      </c>
      <c r="E195" s="72">
        <f>SUMIFS('Comm_vacancy-LA_data'!$F:$F,'Comm_vacancy-LA_data'!$B:$B,'Comm_vacancy-new_boundaries_1'!$B195,'Comm_vacancy-LA_data'!$D:$D,'Comm_vacancy-new_boundaries_1'!$C195)</f>
        <v>147</v>
      </c>
      <c r="F195" s="108" t="s">
        <v>888</v>
      </c>
      <c r="G195" s="108" t="s">
        <v>889</v>
      </c>
      <c r="H195" s="108">
        <f t="shared" ref="H195:H258" si="3">DATE(LEFT(C195,4),RIGHT(LEFT(C195,7),2),1)</f>
        <v>44287</v>
      </c>
    </row>
    <row r="196" spans="1:8" x14ac:dyDescent="0.35">
      <c r="A196" s="72" t="s">
        <v>233</v>
      </c>
      <c r="B196" s="72" t="s">
        <v>1007</v>
      </c>
      <c r="C196" s="72" t="s">
        <v>1090</v>
      </c>
      <c r="D196" s="72">
        <f>SUMIFS('Comm_vacancy-LA_data'!$E:$E,'Comm_vacancy-LA_data'!$B:$B,'Comm_vacancy-new_boundaries_1'!$B196,'Comm_vacancy-LA_data'!$D:$D,'Comm_vacancy-new_boundaries_1'!$C196)</f>
        <v>2002</v>
      </c>
      <c r="E196" s="72">
        <f>SUMIFS('Comm_vacancy-LA_data'!$F:$F,'Comm_vacancy-LA_data'!$B:$B,'Comm_vacancy-new_boundaries_1'!$B196,'Comm_vacancy-LA_data'!$D:$D,'Comm_vacancy-new_boundaries_1'!$C196)</f>
        <v>147</v>
      </c>
      <c r="F196" s="108" t="s">
        <v>888</v>
      </c>
      <c r="G196" s="108" t="s">
        <v>889</v>
      </c>
      <c r="H196" s="108">
        <f t="shared" si="3"/>
        <v>44197</v>
      </c>
    </row>
    <row r="197" spans="1:8" x14ac:dyDescent="0.35">
      <c r="A197" s="72" t="s">
        <v>233</v>
      </c>
      <c r="B197" s="72" t="s">
        <v>1007</v>
      </c>
      <c r="C197" s="72" t="s">
        <v>1091</v>
      </c>
      <c r="D197" s="72">
        <f>SUMIFS('Comm_vacancy-LA_data'!$E:$E,'Comm_vacancy-LA_data'!$B:$B,'Comm_vacancy-new_boundaries_1'!$B197,'Comm_vacancy-LA_data'!$D:$D,'Comm_vacancy-new_boundaries_1'!$C197)</f>
        <v>1988</v>
      </c>
      <c r="E197" s="72">
        <f>SUMIFS('Comm_vacancy-LA_data'!$F:$F,'Comm_vacancy-LA_data'!$B:$B,'Comm_vacancy-new_boundaries_1'!$B197,'Comm_vacancy-LA_data'!$D:$D,'Comm_vacancy-new_boundaries_1'!$C197)</f>
        <v>147</v>
      </c>
      <c r="F197" s="108" t="s">
        <v>888</v>
      </c>
      <c r="G197" s="108" t="s">
        <v>889</v>
      </c>
      <c r="H197" s="108">
        <f t="shared" si="3"/>
        <v>44105</v>
      </c>
    </row>
    <row r="198" spans="1:8" x14ac:dyDescent="0.35">
      <c r="A198" s="72" t="s">
        <v>233</v>
      </c>
      <c r="B198" s="72" t="s">
        <v>1007</v>
      </c>
      <c r="C198" s="72" t="s">
        <v>1092</v>
      </c>
      <c r="D198" s="72">
        <f>SUMIFS('Comm_vacancy-LA_data'!$E:$E,'Comm_vacancy-LA_data'!$B:$B,'Comm_vacancy-new_boundaries_1'!$B198,'Comm_vacancy-LA_data'!$D:$D,'Comm_vacancy-new_boundaries_1'!$C198)</f>
        <v>1973</v>
      </c>
      <c r="E198" s="72">
        <f>SUMIFS('Comm_vacancy-LA_data'!$F:$F,'Comm_vacancy-LA_data'!$B:$B,'Comm_vacancy-new_boundaries_1'!$B198,'Comm_vacancy-LA_data'!$D:$D,'Comm_vacancy-new_boundaries_1'!$C198)</f>
        <v>147</v>
      </c>
      <c r="F198" s="108" t="s">
        <v>888</v>
      </c>
      <c r="G198" s="108" t="s">
        <v>889</v>
      </c>
      <c r="H198" s="108">
        <f t="shared" si="3"/>
        <v>44013</v>
      </c>
    </row>
    <row r="199" spans="1:8" x14ac:dyDescent="0.35">
      <c r="A199" s="72" t="s">
        <v>233</v>
      </c>
      <c r="B199" s="72" t="s">
        <v>1007</v>
      </c>
      <c r="C199" s="72" t="s">
        <v>1093</v>
      </c>
      <c r="D199" s="72">
        <f>SUMIFS('Comm_vacancy-LA_data'!$E:$E,'Comm_vacancy-LA_data'!$B:$B,'Comm_vacancy-new_boundaries_1'!$B199,'Comm_vacancy-LA_data'!$D:$D,'Comm_vacancy-new_boundaries_1'!$C199)</f>
        <v>1951</v>
      </c>
      <c r="E199" s="72">
        <f>SUMIFS('Comm_vacancy-LA_data'!$F:$F,'Comm_vacancy-LA_data'!$B:$B,'Comm_vacancy-new_boundaries_1'!$B199,'Comm_vacancy-LA_data'!$D:$D,'Comm_vacancy-new_boundaries_1'!$C199)</f>
        <v>146</v>
      </c>
      <c r="F199" s="108" t="s">
        <v>888</v>
      </c>
      <c r="G199" s="108" t="s">
        <v>889</v>
      </c>
      <c r="H199" s="108">
        <f t="shared" si="3"/>
        <v>43922</v>
      </c>
    </row>
    <row r="200" spans="1:8" x14ac:dyDescent="0.35">
      <c r="A200" s="72" t="s">
        <v>233</v>
      </c>
      <c r="B200" s="72" t="s">
        <v>1007</v>
      </c>
      <c r="C200" s="72" t="s">
        <v>1094</v>
      </c>
      <c r="D200" s="72">
        <f>SUMIFS('Comm_vacancy-LA_data'!$E:$E,'Comm_vacancy-LA_data'!$B:$B,'Comm_vacancy-new_boundaries_1'!$B200,'Comm_vacancy-LA_data'!$D:$D,'Comm_vacancy-new_boundaries_1'!$C200)</f>
        <v>1915</v>
      </c>
      <c r="E200" s="72">
        <f>SUMIFS('Comm_vacancy-LA_data'!$F:$F,'Comm_vacancy-LA_data'!$B:$B,'Comm_vacancy-new_boundaries_1'!$B200,'Comm_vacancy-LA_data'!$D:$D,'Comm_vacancy-new_boundaries_1'!$C200)</f>
        <v>146</v>
      </c>
      <c r="F200" s="108" t="s">
        <v>888</v>
      </c>
      <c r="G200" s="108" t="s">
        <v>889</v>
      </c>
      <c r="H200" s="108">
        <f t="shared" si="3"/>
        <v>43831</v>
      </c>
    </row>
    <row r="201" spans="1:8" x14ac:dyDescent="0.35">
      <c r="A201" s="72" t="s">
        <v>233</v>
      </c>
      <c r="B201" s="72" t="s">
        <v>1007</v>
      </c>
      <c r="C201" s="72" t="s">
        <v>1095</v>
      </c>
      <c r="D201" s="72">
        <f>SUMIFS('Comm_vacancy-LA_data'!$E:$E,'Comm_vacancy-LA_data'!$B:$B,'Comm_vacancy-new_boundaries_1'!$B201,'Comm_vacancy-LA_data'!$D:$D,'Comm_vacancy-new_boundaries_1'!$C201)</f>
        <v>1893</v>
      </c>
      <c r="E201" s="72">
        <f>SUMIFS('Comm_vacancy-LA_data'!$F:$F,'Comm_vacancy-LA_data'!$B:$B,'Comm_vacancy-new_boundaries_1'!$B201,'Comm_vacancy-LA_data'!$D:$D,'Comm_vacancy-new_boundaries_1'!$C201)</f>
        <v>146</v>
      </c>
      <c r="F201" s="108" t="s">
        <v>888</v>
      </c>
      <c r="G201" s="108" t="s">
        <v>889</v>
      </c>
      <c r="H201" s="108">
        <f t="shared" si="3"/>
        <v>43739</v>
      </c>
    </row>
    <row r="202" spans="1:8" x14ac:dyDescent="0.35">
      <c r="A202" s="72" t="s">
        <v>233</v>
      </c>
      <c r="B202" s="72" t="s">
        <v>1007</v>
      </c>
      <c r="C202" s="72" t="s">
        <v>1096</v>
      </c>
      <c r="D202" s="72">
        <f>SUMIFS('Comm_vacancy-LA_data'!$E:$E,'Comm_vacancy-LA_data'!$B:$B,'Comm_vacancy-new_boundaries_1'!$B202,'Comm_vacancy-LA_data'!$D:$D,'Comm_vacancy-new_boundaries_1'!$C202)</f>
        <v>1877</v>
      </c>
      <c r="E202" s="72">
        <f>SUMIFS('Comm_vacancy-LA_data'!$F:$F,'Comm_vacancy-LA_data'!$B:$B,'Comm_vacancy-new_boundaries_1'!$B202,'Comm_vacancy-LA_data'!$D:$D,'Comm_vacancy-new_boundaries_1'!$C202)</f>
        <v>147</v>
      </c>
      <c r="F202" s="108" t="s">
        <v>888</v>
      </c>
      <c r="G202" s="108" t="s">
        <v>889</v>
      </c>
      <c r="H202" s="108">
        <f t="shared" si="3"/>
        <v>43647</v>
      </c>
    </row>
    <row r="203" spans="1:8" x14ac:dyDescent="0.35">
      <c r="A203" s="72" t="s">
        <v>233</v>
      </c>
      <c r="B203" s="72" t="s">
        <v>1007</v>
      </c>
      <c r="C203" s="72" t="s">
        <v>1097</v>
      </c>
      <c r="D203" s="72">
        <f>SUMIFS('Comm_vacancy-LA_data'!$E:$E,'Comm_vacancy-LA_data'!$B:$B,'Comm_vacancy-new_boundaries_1'!$B203,'Comm_vacancy-LA_data'!$D:$D,'Comm_vacancy-new_boundaries_1'!$C203)</f>
        <v>1870</v>
      </c>
      <c r="E203" s="72">
        <f>SUMIFS('Comm_vacancy-LA_data'!$F:$F,'Comm_vacancy-LA_data'!$B:$B,'Comm_vacancy-new_boundaries_1'!$B203,'Comm_vacancy-LA_data'!$D:$D,'Comm_vacancy-new_boundaries_1'!$C203)</f>
        <v>136</v>
      </c>
      <c r="F203" s="108" t="s">
        <v>888</v>
      </c>
      <c r="G203" s="108" t="s">
        <v>889</v>
      </c>
      <c r="H203" s="108">
        <f t="shared" si="3"/>
        <v>43556</v>
      </c>
    </row>
    <row r="204" spans="1:8" x14ac:dyDescent="0.35">
      <c r="A204" s="72" t="s">
        <v>233</v>
      </c>
      <c r="B204" s="72" t="s">
        <v>1007</v>
      </c>
      <c r="C204" s="72" t="s">
        <v>1098</v>
      </c>
      <c r="D204" s="72">
        <f>SUMIFS('Comm_vacancy-LA_data'!$E:$E,'Comm_vacancy-LA_data'!$B:$B,'Comm_vacancy-new_boundaries_1'!$B204,'Comm_vacancy-LA_data'!$D:$D,'Comm_vacancy-new_boundaries_1'!$C204)</f>
        <v>1821</v>
      </c>
      <c r="E204" s="72">
        <f>SUMIFS('Comm_vacancy-LA_data'!$F:$F,'Comm_vacancy-LA_data'!$B:$B,'Comm_vacancy-new_boundaries_1'!$B204,'Comm_vacancy-LA_data'!$D:$D,'Comm_vacancy-new_boundaries_1'!$C204)</f>
        <v>135</v>
      </c>
      <c r="F204" s="108" t="s">
        <v>888</v>
      </c>
      <c r="G204" s="108" t="s">
        <v>889</v>
      </c>
      <c r="H204" s="108">
        <f t="shared" si="3"/>
        <v>43466</v>
      </c>
    </row>
    <row r="205" spans="1:8" x14ac:dyDescent="0.35">
      <c r="A205" s="72" t="s">
        <v>233</v>
      </c>
      <c r="B205" s="72" t="s">
        <v>1007</v>
      </c>
      <c r="C205" s="72" t="s">
        <v>1099</v>
      </c>
      <c r="D205" s="72">
        <f>SUMIFS('Comm_vacancy-LA_data'!$E:$E,'Comm_vacancy-LA_data'!$B:$B,'Comm_vacancy-new_boundaries_1'!$B205,'Comm_vacancy-LA_data'!$D:$D,'Comm_vacancy-new_boundaries_1'!$C205)</f>
        <v>1880</v>
      </c>
      <c r="E205" s="72">
        <f>SUMIFS('Comm_vacancy-LA_data'!$F:$F,'Comm_vacancy-LA_data'!$B:$B,'Comm_vacancy-new_boundaries_1'!$B205,'Comm_vacancy-LA_data'!$D:$D,'Comm_vacancy-new_boundaries_1'!$C205)</f>
        <v>135</v>
      </c>
      <c r="F205" s="108" t="s">
        <v>888</v>
      </c>
      <c r="G205" s="108" t="s">
        <v>889</v>
      </c>
      <c r="H205" s="108">
        <f t="shared" si="3"/>
        <v>43374</v>
      </c>
    </row>
    <row r="206" spans="1:8" x14ac:dyDescent="0.35">
      <c r="A206" s="72" t="s">
        <v>235</v>
      </c>
      <c r="B206" s="72" t="s">
        <v>1029</v>
      </c>
      <c r="C206" s="72" t="s">
        <v>1088</v>
      </c>
      <c r="D206" s="72">
        <f>SUMIFS('Comm_vacancy-LA_data'!$E:$E,'Comm_vacancy-LA_data'!$B:$B,'Comm_vacancy-new_boundaries_1'!$B206,'Comm_vacancy-LA_data'!$D:$D,'Comm_vacancy-new_boundaries_1'!$C206)</f>
        <v>3413</v>
      </c>
      <c r="E206" s="72">
        <f>SUMIFS('Comm_vacancy-LA_data'!$F:$F,'Comm_vacancy-LA_data'!$B:$B,'Comm_vacancy-new_boundaries_1'!$B206,'Comm_vacancy-LA_data'!$D:$D,'Comm_vacancy-new_boundaries_1'!$C206)</f>
        <v>108</v>
      </c>
      <c r="F206" s="108" t="s">
        <v>888</v>
      </c>
      <c r="G206" s="108" t="s">
        <v>889</v>
      </c>
      <c r="H206" s="108">
        <f t="shared" si="3"/>
        <v>44378</v>
      </c>
    </row>
    <row r="207" spans="1:8" x14ac:dyDescent="0.35">
      <c r="A207" s="72" t="s">
        <v>235</v>
      </c>
      <c r="B207" s="72" t="s">
        <v>1029</v>
      </c>
      <c r="C207" s="72" t="s">
        <v>1089</v>
      </c>
      <c r="D207" s="72">
        <f>SUMIFS('Comm_vacancy-LA_data'!$E:$E,'Comm_vacancy-LA_data'!$B:$B,'Comm_vacancy-new_boundaries_1'!$B207,'Comm_vacancy-LA_data'!$D:$D,'Comm_vacancy-new_boundaries_1'!$C207)</f>
        <v>3419</v>
      </c>
      <c r="E207" s="72">
        <f>SUMIFS('Comm_vacancy-LA_data'!$F:$F,'Comm_vacancy-LA_data'!$B:$B,'Comm_vacancy-new_boundaries_1'!$B207,'Comm_vacancy-LA_data'!$D:$D,'Comm_vacancy-new_boundaries_1'!$C207)</f>
        <v>111</v>
      </c>
      <c r="F207" s="108" t="s">
        <v>888</v>
      </c>
      <c r="G207" s="108" t="s">
        <v>889</v>
      </c>
      <c r="H207" s="108">
        <f t="shared" si="3"/>
        <v>44287</v>
      </c>
    </row>
    <row r="208" spans="1:8" x14ac:dyDescent="0.35">
      <c r="A208" s="72" t="s">
        <v>235</v>
      </c>
      <c r="B208" s="72" t="s">
        <v>1029</v>
      </c>
      <c r="C208" s="72" t="s">
        <v>1090</v>
      </c>
      <c r="D208" s="72">
        <f>SUMIFS('Comm_vacancy-LA_data'!$E:$E,'Comm_vacancy-LA_data'!$B:$B,'Comm_vacancy-new_boundaries_1'!$B208,'Comm_vacancy-LA_data'!$D:$D,'Comm_vacancy-new_boundaries_1'!$C208)</f>
        <v>3412</v>
      </c>
      <c r="E208" s="72">
        <f>SUMIFS('Comm_vacancy-LA_data'!$F:$F,'Comm_vacancy-LA_data'!$B:$B,'Comm_vacancy-new_boundaries_1'!$B208,'Comm_vacancy-LA_data'!$D:$D,'Comm_vacancy-new_boundaries_1'!$C208)</f>
        <v>111</v>
      </c>
      <c r="F208" s="108" t="s">
        <v>888</v>
      </c>
      <c r="G208" s="108" t="s">
        <v>889</v>
      </c>
      <c r="H208" s="108">
        <f t="shared" si="3"/>
        <v>44197</v>
      </c>
    </row>
    <row r="209" spans="1:8" x14ac:dyDescent="0.35">
      <c r="A209" s="72" t="s">
        <v>235</v>
      </c>
      <c r="B209" s="72" t="s">
        <v>1029</v>
      </c>
      <c r="C209" s="72" t="s">
        <v>1091</v>
      </c>
      <c r="D209" s="72">
        <f>SUMIFS('Comm_vacancy-LA_data'!$E:$E,'Comm_vacancy-LA_data'!$B:$B,'Comm_vacancy-new_boundaries_1'!$B209,'Comm_vacancy-LA_data'!$D:$D,'Comm_vacancy-new_boundaries_1'!$C209)</f>
        <v>3320</v>
      </c>
      <c r="E209" s="72">
        <f>SUMIFS('Comm_vacancy-LA_data'!$F:$F,'Comm_vacancy-LA_data'!$B:$B,'Comm_vacancy-new_boundaries_1'!$B209,'Comm_vacancy-LA_data'!$D:$D,'Comm_vacancy-new_boundaries_1'!$C209)</f>
        <v>109</v>
      </c>
      <c r="F209" s="108" t="s">
        <v>888</v>
      </c>
      <c r="G209" s="108" t="s">
        <v>889</v>
      </c>
      <c r="H209" s="108">
        <f t="shared" si="3"/>
        <v>44105</v>
      </c>
    </row>
    <row r="210" spans="1:8" x14ac:dyDescent="0.35">
      <c r="A210" s="72" t="s">
        <v>235</v>
      </c>
      <c r="B210" s="72" t="s">
        <v>1029</v>
      </c>
      <c r="C210" s="72" t="s">
        <v>1092</v>
      </c>
      <c r="D210" s="72">
        <f>SUMIFS('Comm_vacancy-LA_data'!$E:$E,'Comm_vacancy-LA_data'!$B:$B,'Comm_vacancy-new_boundaries_1'!$B210,'Comm_vacancy-LA_data'!$D:$D,'Comm_vacancy-new_boundaries_1'!$C210)</f>
        <v>3317</v>
      </c>
      <c r="E210" s="72">
        <f>SUMIFS('Comm_vacancy-LA_data'!$F:$F,'Comm_vacancy-LA_data'!$B:$B,'Comm_vacancy-new_boundaries_1'!$B210,'Comm_vacancy-LA_data'!$D:$D,'Comm_vacancy-new_boundaries_1'!$C210)</f>
        <v>110</v>
      </c>
      <c r="F210" s="108" t="s">
        <v>888</v>
      </c>
      <c r="G210" s="108" t="s">
        <v>889</v>
      </c>
      <c r="H210" s="108">
        <f t="shared" si="3"/>
        <v>44013</v>
      </c>
    </row>
    <row r="211" spans="1:8" x14ac:dyDescent="0.35">
      <c r="A211" s="72" t="s">
        <v>235</v>
      </c>
      <c r="B211" s="72" t="s">
        <v>1029</v>
      </c>
      <c r="C211" s="72" t="s">
        <v>1093</v>
      </c>
      <c r="D211" s="72">
        <f>SUMIFS('Comm_vacancy-LA_data'!$E:$E,'Comm_vacancy-LA_data'!$B:$B,'Comm_vacancy-new_boundaries_1'!$B211,'Comm_vacancy-LA_data'!$D:$D,'Comm_vacancy-new_boundaries_1'!$C211)</f>
        <v>3288</v>
      </c>
      <c r="E211" s="72">
        <f>SUMIFS('Comm_vacancy-LA_data'!$F:$F,'Comm_vacancy-LA_data'!$B:$B,'Comm_vacancy-new_boundaries_1'!$B211,'Comm_vacancy-LA_data'!$D:$D,'Comm_vacancy-new_boundaries_1'!$C211)</f>
        <v>111</v>
      </c>
      <c r="F211" s="108" t="s">
        <v>888</v>
      </c>
      <c r="G211" s="108" t="s">
        <v>889</v>
      </c>
      <c r="H211" s="108">
        <f t="shared" si="3"/>
        <v>43922</v>
      </c>
    </row>
    <row r="212" spans="1:8" x14ac:dyDescent="0.35">
      <c r="A212" s="72" t="s">
        <v>235</v>
      </c>
      <c r="B212" s="72" t="s">
        <v>1029</v>
      </c>
      <c r="C212" s="72" t="s">
        <v>1094</v>
      </c>
      <c r="D212" s="72">
        <f>SUMIFS('Comm_vacancy-LA_data'!$E:$E,'Comm_vacancy-LA_data'!$B:$B,'Comm_vacancy-new_boundaries_1'!$B212,'Comm_vacancy-LA_data'!$D:$D,'Comm_vacancy-new_boundaries_1'!$C212)</f>
        <v>3266</v>
      </c>
      <c r="E212" s="72">
        <f>SUMIFS('Comm_vacancy-LA_data'!$F:$F,'Comm_vacancy-LA_data'!$B:$B,'Comm_vacancy-new_boundaries_1'!$B212,'Comm_vacancy-LA_data'!$D:$D,'Comm_vacancy-new_boundaries_1'!$C212)</f>
        <v>116</v>
      </c>
      <c r="F212" s="108" t="s">
        <v>888</v>
      </c>
      <c r="G212" s="108" t="s">
        <v>889</v>
      </c>
      <c r="H212" s="108">
        <f t="shared" si="3"/>
        <v>43831</v>
      </c>
    </row>
    <row r="213" spans="1:8" x14ac:dyDescent="0.35">
      <c r="A213" s="72" t="s">
        <v>235</v>
      </c>
      <c r="B213" s="72" t="s">
        <v>1029</v>
      </c>
      <c r="C213" s="72" t="s">
        <v>1095</v>
      </c>
      <c r="D213" s="72">
        <f>SUMIFS('Comm_vacancy-LA_data'!$E:$E,'Comm_vacancy-LA_data'!$B:$B,'Comm_vacancy-new_boundaries_1'!$B213,'Comm_vacancy-LA_data'!$D:$D,'Comm_vacancy-new_boundaries_1'!$C213)</f>
        <v>3271</v>
      </c>
      <c r="E213" s="72">
        <f>SUMIFS('Comm_vacancy-LA_data'!$F:$F,'Comm_vacancy-LA_data'!$B:$B,'Comm_vacancy-new_boundaries_1'!$B213,'Comm_vacancy-LA_data'!$D:$D,'Comm_vacancy-new_boundaries_1'!$C213)</f>
        <v>117</v>
      </c>
      <c r="F213" s="108" t="s">
        <v>888</v>
      </c>
      <c r="G213" s="108" t="s">
        <v>889</v>
      </c>
      <c r="H213" s="108">
        <f t="shared" si="3"/>
        <v>43739</v>
      </c>
    </row>
    <row r="214" spans="1:8" x14ac:dyDescent="0.35">
      <c r="A214" s="72" t="s">
        <v>235</v>
      </c>
      <c r="B214" s="72" t="s">
        <v>1029</v>
      </c>
      <c r="C214" s="72" t="s">
        <v>1096</v>
      </c>
      <c r="D214" s="72">
        <f>SUMIFS('Comm_vacancy-LA_data'!$E:$E,'Comm_vacancy-LA_data'!$B:$B,'Comm_vacancy-new_boundaries_1'!$B214,'Comm_vacancy-LA_data'!$D:$D,'Comm_vacancy-new_boundaries_1'!$C214)</f>
        <v>3259</v>
      </c>
      <c r="E214" s="72">
        <f>SUMIFS('Comm_vacancy-LA_data'!$F:$F,'Comm_vacancy-LA_data'!$B:$B,'Comm_vacancy-new_boundaries_1'!$B214,'Comm_vacancy-LA_data'!$D:$D,'Comm_vacancy-new_boundaries_1'!$C214)</f>
        <v>119</v>
      </c>
      <c r="F214" s="108" t="s">
        <v>888</v>
      </c>
      <c r="G214" s="108" t="s">
        <v>889</v>
      </c>
      <c r="H214" s="108">
        <f t="shared" si="3"/>
        <v>43647</v>
      </c>
    </row>
    <row r="215" spans="1:8" x14ac:dyDescent="0.35">
      <c r="A215" s="72" t="s">
        <v>235</v>
      </c>
      <c r="B215" s="72" t="s">
        <v>1029</v>
      </c>
      <c r="C215" s="72" t="s">
        <v>1097</v>
      </c>
      <c r="D215" s="72">
        <f>SUMIFS('Comm_vacancy-LA_data'!$E:$E,'Comm_vacancy-LA_data'!$B:$B,'Comm_vacancy-new_boundaries_1'!$B215,'Comm_vacancy-LA_data'!$D:$D,'Comm_vacancy-new_boundaries_1'!$C215)</f>
        <v>3256</v>
      </c>
      <c r="E215" s="72">
        <f>SUMIFS('Comm_vacancy-LA_data'!$F:$F,'Comm_vacancy-LA_data'!$B:$B,'Comm_vacancy-new_boundaries_1'!$B215,'Comm_vacancy-LA_data'!$D:$D,'Comm_vacancy-new_boundaries_1'!$C215)</f>
        <v>132</v>
      </c>
      <c r="F215" s="108" t="s">
        <v>888</v>
      </c>
      <c r="G215" s="108" t="s">
        <v>889</v>
      </c>
      <c r="H215" s="108">
        <f t="shared" si="3"/>
        <v>43556</v>
      </c>
    </row>
    <row r="216" spans="1:8" x14ac:dyDescent="0.35">
      <c r="A216" s="72" t="s">
        <v>235</v>
      </c>
      <c r="B216" s="72" t="s">
        <v>1029</v>
      </c>
      <c r="C216" s="72" t="s">
        <v>1098</v>
      </c>
      <c r="D216" s="72">
        <f>SUMIFS('Comm_vacancy-LA_data'!$E:$E,'Comm_vacancy-LA_data'!$B:$B,'Comm_vacancy-new_boundaries_1'!$B216,'Comm_vacancy-LA_data'!$D:$D,'Comm_vacancy-new_boundaries_1'!$C216)</f>
        <v>3246</v>
      </c>
      <c r="E216" s="72">
        <f>SUMIFS('Comm_vacancy-LA_data'!$F:$F,'Comm_vacancy-LA_data'!$B:$B,'Comm_vacancy-new_boundaries_1'!$B216,'Comm_vacancy-LA_data'!$D:$D,'Comm_vacancy-new_boundaries_1'!$C216)</f>
        <v>131</v>
      </c>
      <c r="F216" s="108" t="s">
        <v>888</v>
      </c>
      <c r="G216" s="108" t="s">
        <v>889</v>
      </c>
      <c r="H216" s="108">
        <f t="shared" si="3"/>
        <v>43466</v>
      </c>
    </row>
    <row r="217" spans="1:8" x14ac:dyDescent="0.35">
      <c r="A217" s="72" t="s">
        <v>235</v>
      </c>
      <c r="B217" s="72" t="s">
        <v>1029</v>
      </c>
      <c r="C217" s="72" t="s">
        <v>1099</v>
      </c>
      <c r="D217" s="72">
        <f>SUMIFS('Comm_vacancy-LA_data'!$E:$E,'Comm_vacancy-LA_data'!$B:$B,'Comm_vacancy-new_boundaries_1'!$B217,'Comm_vacancy-LA_data'!$D:$D,'Comm_vacancy-new_boundaries_1'!$C217)</f>
        <v>3419</v>
      </c>
      <c r="E217" s="72">
        <f>SUMIFS('Comm_vacancy-LA_data'!$F:$F,'Comm_vacancy-LA_data'!$B:$B,'Comm_vacancy-new_boundaries_1'!$B217,'Comm_vacancy-LA_data'!$D:$D,'Comm_vacancy-new_boundaries_1'!$C217)</f>
        <v>158</v>
      </c>
      <c r="F217" s="108" t="s">
        <v>888</v>
      </c>
      <c r="G217" s="108" t="s">
        <v>889</v>
      </c>
      <c r="H217" s="108">
        <f t="shared" si="3"/>
        <v>43374</v>
      </c>
    </row>
    <row r="218" spans="1:8" x14ac:dyDescent="0.35">
      <c r="A218" s="72" t="s">
        <v>237</v>
      </c>
      <c r="B218" s="72" t="s">
        <v>998</v>
      </c>
      <c r="C218" s="72" t="s">
        <v>1088</v>
      </c>
      <c r="D218" s="72">
        <f>SUMIFS('Comm_vacancy-LA_data'!$E:$E,'Comm_vacancy-LA_data'!$B:$B,'Comm_vacancy-new_boundaries_1'!$B218,'Comm_vacancy-LA_data'!$D:$D,'Comm_vacancy-new_boundaries_1'!$C218)</f>
        <v>1143</v>
      </c>
      <c r="E218" s="72">
        <f>SUMIFS('Comm_vacancy-LA_data'!$F:$F,'Comm_vacancy-LA_data'!$B:$B,'Comm_vacancy-new_boundaries_1'!$B218,'Comm_vacancy-LA_data'!$D:$D,'Comm_vacancy-new_boundaries_1'!$C218)</f>
        <v>29</v>
      </c>
      <c r="F218" s="108" t="s">
        <v>626</v>
      </c>
      <c r="G218" s="108" t="s">
        <v>627</v>
      </c>
      <c r="H218" s="108">
        <f t="shared" si="3"/>
        <v>44378</v>
      </c>
    </row>
    <row r="219" spans="1:8" x14ac:dyDescent="0.35">
      <c r="A219" s="72" t="s">
        <v>237</v>
      </c>
      <c r="B219" s="72" t="s">
        <v>998</v>
      </c>
      <c r="C219" s="72" t="s">
        <v>1089</v>
      </c>
      <c r="D219" s="72">
        <f>SUMIFS('Comm_vacancy-LA_data'!$E:$E,'Comm_vacancy-LA_data'!$B:$B,'Comm_vacancy-new_boundaries_1'!$B219,'Comm_vacancy-LA_data'!$D:$D,'Comm_vacancy-new_boundaries_1'!$C219)</f>
        <v>1137</v>
      </c>
      <c r="E219" s="72">
        <f>SUMIFS('Comm_vacancy-LA_data'!$F:$F,'Comm_vacancy-LA_data'!$B:$B,'Comm_vacancy-new_boundaries_1'!$B219,'Comm_vacancy-LA_data'!$D:$D,'Comm_vacancy-new_boundaries_1'!$C219)</f>
        <v>29</v>
      </c>
      <c r="F219" s="108" t="s">
        <v>626</v>
      </c>
      <c r="G219" s="108" t="s">
        <v>627</v>
      </c>
      <c r="H219" s="108">
        <f t="shared" si="3"/>
        <v>44287</v>
      </c>
    </row>
    <row r="220" spans="1:8" x14ac:dyDescent="0.35">
      <c r="A220" s="72" t="s">
        <v>237</v>
      </c>
      <c r="B220" s="72" t="s">
        <v>998</v>
      </c>
      <c r="C220" s="72" t="s">
        <v>1090</v>
      </c>
      <c r="D220" s="72">
        <f>SUMIFS('Comm_vacancy-LA_data'!$E:$E,'Comm_vacancy-LA_data'!$B:$B,'Comm_vacancy-new_boundaries_1'!$B220,'Comm_vacancy-LA_data'!$D:$D,'Comm_vacancy-new_boundaries_1'!$C220)</f>
        <v>1141</v>
      </c>
      <c r="E220" s="72">
        <f>SUMIFS('Comm_vacancy-LA_data'!$F:$F,'Comm_vacancy-LA_data'!$B:$B,'Comm_vacancy-new_boundaries_1'!$B220,'Comm_vacancy-LA_data'!$D:$D,'Comm_vacancy-new_boundaries_1'!$C220)</f>
        <v>29</v>
      </c>
      <c r="F220" s="108" t="s">
        <v>626</v>
      </c>
      <c r="G220" s="108" t="s">
        <v>627</v>
      </c>
      <c r="H220" s="108">
        <f t="shared" si="3"/>
        <v>44197</v>
      </c>
    </row>
    <row r="221" spans="1:8" x14ac:dyDescent="0.35">
      <c r="A221" s="72" t="s">
        <v>237</v>
      </c>
      <c r="B221" s="72" t="s">
        <v>998</v>
      </c>
      <c r="C221" s="72" t="s">
        <v>1091</v>
      </c>
      <c r="D221" s="72">
        <f>SUMIFS('Comm_vacancy-LA_data'!$E:$E,'Comm_vacancy-LA_data'!$B:$B,'Comm_vacancy-new_boundaries_1'!$B221,'Comm_vacancy-LA_data'!$D:$D,'Comm_vacancy-new_boundaries_1'!$C221)</f>
        <v>1138</v>
      </c>
      <c r="E221" s="72">
        <f>SUMIFS('Comm_vacancy-LA_data'!$F:$F,'Comm_vacancy-LA_data'!$B:$B,'Comm_vacancy-new_boundaries_1'!$B221,'Comm_vacancy-LA_data'!$D:$D,'Comm_vacancy-new_boundaries_1'!$C221)</f>
        <v>29</v>
      </c>
      <c r="F221" s="108" t="s">
        <v>626</v>
      </c>
      <c r="G221" s="108" t="s">
        <v>627</v>
      </c>
      <c r="H221" s="108">
        <f t="shared" si="3"/>
        <v>44105</v>
      </c>
    </row>
    <row r="222" spans="1:8" x14ac:dyDescent="0.35">
      <c r="A222" s="72" t="s">
        <v>237</v>
      </c>
      <c r="B222" s="72" t="s">
        <v>998</v>
      </c>
      <c r="C222" s="72" t="s">
        <v>1092</v>
      </c>
      <c r="D222" s="72">
        <f>SUMIFS('Comm_vacancy-LA_data'!$E:$E,'Comm_vacancy-LA_data'!$B:$B,'Comm_vacancy-new_boundaries_1'!$B222,'Comm_vacancy-LA_data'!$D:$D,'Comm_vacancy-new_boundaries_1'!$C222)</f>
        <v>1139</v>
      </c>
      <c r="E222" s="72">
        <f>SUMIFS('Comm_vacancy-LA_data'!$F:$F,'Comm_vacancy-LA_data'!$B:$B,'Comm_vacancy-new_boundaries_1'!$B222,'Comm_vacancy-LA_data'!$D:$D,'Comm_vacancy-new_boundaries_1'!$C222)</f>
        <v>29</v>
      </c>
      <c r="F222" s="108" t="s">
        <v>626</v>
      </c>
      <c r="G222" s="108" t="s">
        <v>627</v>
      </c>
      <c r="H222" s="108">
        <f t="shared" si="3"/>
        <v>44013</v>
      </c>
    </row>
    <row r="223" spans="1:8" x14ac:dyDescent="0.35">
      <c r="A223" s="72" t="s">
        <v>237</v>
      </c>
      <c r="B223" s="72" t="s">
        <v>998</v>
      </c>
      <c r="C223" s="72" t="s">
        <v>1093</v>
      </c>
      <c r="D223" s="72">
        <f>SUMIFS('Comm_vacancy-LA_data'!$E:$E,'Comm_vacancy-LA_data'!$B:$B,'Comm_vacancy-new_boundaries_1'!$B223,'Comm_vacancy-LA_data'!$D:$D,'Comm_vacancy-new_boundaries_1'!$C223)</f>
        <v>1135</v>
      </c>
      <c r="E223" s="72">
        <f>SUMIFS('Comm_vacancy-LA_data'!$F:$F,'Comm_vacancy-LA_data'!$B:$B,'Comm_vacancy-new_boundaries_1'!$B223,'Comm_vacancy-LA_data'!$D:$D,'Comm_vacancy-new_boundaries_1'!$C223)</f>
        <v>29</v>
      </c>
      <c r="F223" s="108" t="s">
        <v>626</v>
      </c>
      <c r="G223" s="108" t="s">
        <v>627</v>
      </c>
      <c r="H223" s="108">
        <f t="shared" si="3"/>
        <v>43922</v>
      </c>
    </row>
    <row r="224" spans="1:8" x14ac:dyDescent="0.35">
      <c r="A224" s="72" t="s">
        <v>237</v>
      </c>
      <c r="B224" s="72" t="s">
        <v>998</v>
      </c>
      <c r="C224" s="72" t="s">
        <v>1094</v>
      </c>
      <c r="D224" s="72">
        <f>SUMIFS('Comm_vacancy-LA_data'!$E:$E,'Comm_vacancy-LA_data'!$B:$B,'Comm_vacancy-new_boundaries_1'!$B224,'Comm_vacancy-LA_data'!$D:$D,'Comm_vacancy-new_boundaries_1'!$C224)</f>
        <v>1122</v>
      </c>
      <c r="E224" s="72">
        <f>SUMIFS('Comm_vacancy-LA_data'!$F:$F,'Comm_vacancy-LA_data'!$B:$B,'Comm_vacancy-new_boundaries_1'!$B224,'Comm_vacancy-LA_data'!$D:$D,'Comm_vacancy-new_boundaries_1'!$C224)</f>
        <v>30</v>
      </c>
      <c r="F224" s="108" t="s">
        <v>626</v>
      </c>
      <c r="G224" s="108" t="s">
        <v>627</v>
      </c>
      <c r="H224" s="108">
        <f t="shared" si="3"/>
        <v>43831</v>
      </c>
    </row>
    <row r="225" spans="1:8" x14ac:dyDescent="0.35">
      <c r="A225" s="72" t="s">
        <v>237</v>
      </c>
      <c r="B225" s="72" t="s">
        <v>998</v>
      </c>
      <c r="C225" s="72" t="s">
        <v>1095</v>
      </c>
      <c r="D225" s="72">
        <f>SUMIFS('Comm_vacancy-LA_data'!$E:$E,'Comm_vacancy-LA_data'!$B:$B,'Comm_vacancy-new_boundaries_1'!$B225,'Comm_vacancy-LA_data'!$D:$D,'Comm_vacancy-new_boundaries_1'!$C225)</f>
        <v>1129</v>
      </c>
      <c r="E225" s="72">
        <f>SUMIFS('Comm_vacancy-LA_data'!$F:$F,'Comm_vacancy-LA_data'!$B:$B,'Comm_vacancy-new_boundaries_1'!$B225,'Comm_vacancy-LA_data'!$D:$D,'Comm_vacancy-new_boundaries_1'!$C225)</f>
        <v>31</v>
      </c>
      <c r="F225" s="108" t="s">
        <v>626</v>
      </c>
      <c r="G225" s="108" t="s">
        <v>627</v>
      </c>
      <c r="H225" s="108">
        <f t="shared" si="3"/>
        <v>43739</v>
      </c>
    </row>
    <row r="226" spans="1:8" x14ac:dyDescent="0.35">
      <c r="A226" s="72" t="s">
        <v>237</v>
      </c>
      <c r="B226" s="72" t="s">
        <v>998</v>
      </c>
      <c r="C226" s="72" t="s">
        <v>1096</v>
      </c>
      <c r="D226" s="72">
        <f>SUMIFS('Comm_vacancy-LA_data'!$E:$E,'Comm_vacancy-LA_data'!$B:$B,'Comm_vacancy-new_boundaries_1'!$B226,'Comm_vacancy-LA_data'!$D:$D,'Comm_vacancy-new_boundaries_1'!$C226)</f>
        <v>1134</v>
      </c>
      <c r="E226" s="72">
        <f>SUMIFS('Comm_vacancy-LA_data'!$F:$F,'Comm_vacancy-LA_data'!$B:$B,'Comm_vacancy-new_boundaries_1'!$B226,'Comm_vacancy-LA_data'!$D:$D,'Comm_vacancy-new_boundaries_1'!$C226)</f>
        <v>31</v>
      </c>
      <c r="F226" s="108" t="s">
        <v>626</v>
      </c>
      <c r="G226" s="108" t="s">
        <v>627</v>
      </c>
      <c r="H226" s="108">
        <f t="shared" si="3"/>
        <v>43647</v>
      </c>
    </row>
    <row r="227" spans="1:8" x14ac:dyDescent="0.35">
      <c r="A227" s="72" t="s">
        <v>237</v>
      </c>
      <c r="B227" s="72" t="s">
        <v>998</v>
      </c>
      <c r="C227" s="72" t="s">
        <v>1097</v>
      </c>
      <c r="D227" s="72">
        <f>SUMIFS('Comm_vacancy-LA_data'!$E:$E,'Comm_vacancy-LA_data'!$B:$B,'Comm_vacancy-new_boundaries_1'!$B227,'Comm_vacancy-LA_data'!$D:$D,'Comm_vacancy-new_boundaries_1'!$C227)</f>
        <v>1134</v>
      </c>
      <c r="E227" s="72">
        <f>SUMIFS('Comm_vacancy-LA_data'!$F:$F,'Comm_vacancy-LA_data'!$B:$B,'Comm_vacancy-new_boundaries_1'!$B227,'Comm_vacancy-LA_data'!$D:$D,'Comm_vacancy-new_boundaries_1'!$C227)</f>
        <v>31</v>
      </c>
      <c r="F227" s="108" t="s">
        <v>626</v>
      </c>
      <c r="G227" s="108" t="s">
        <v>627</v>
      </c>
      <c r="H227" s="108">
        <f t="shared" si="3"/>
        <v>43556</v>
      </c>
    </row>
    <row r="228" spans="1:8" x14ac:dyDescent="0.35">
      <c r="A228" s="72" t="s">
        <v>237</v>
      </c>
      <c r="B228" s="72" t="s">
        <v>998</v>
      </c>
      <c r="C228" s="72" t="s">
        <v>1098</v>
      </c>
      <c r="D228" s="72">
        <f>SUMIFS('Comm_vacancy-LA_data'!$E:$E,'Comm_vacancy-LA_data'!$B:$B,'Comm_vacancy-new_boundaries_1'!$B228,'Comm_vacancy-LA_data'!$D:$D,'Comm_vacancy-new_boundaries_1'!$C228)</f>
        <v>1126</v>
      </c>
      <c r="E228" s="72">
        <f>SUMIFS('Comm_vacancy-LA_data'!$F:$F,'Comm_vacancy-LA_data'!$B:$B,'Comm_vacancy-new_boundaries_1'!$B228,'Comm_vacancy-LA_data'!$D:$D,'Comm_vacancy-new_boundaries_1'!$C228)</f>
        <v>32</v>
      </c>
      <c r="F228" s="108" t="s">
        <v>626</v>
      </c>
      <c r="G228" s="108" t="s">
        <v>627</v>
      </c>
      <c r="H228" s="108">
        <f t="shared" si="3"/>
        <v>43466</v>
      </c>
    </row>
    <row r="229" spans="1:8" x14ac:dyDescent="0.35">
      <c r="A229" s="72" t="s">
        <v>237</v>
      </c>
      <c r="B229" s="72" t="s">
        <v>998</v>
      </c>
      <c r="C229" s="72" t="s">
        <v>1099</v>
      </c>
      <c r="D229" s="72">
        <f>SUMIFS('Comm_vacancy-LA_data'!$E:$E,'Comm_vacancy-LA_data'!$B:$B,'Comm_vacancy-new_boundaries_1'!$B229,'Comm_vacancy-LA_data'!$D:$D,'Comm_vacancy-new_boundaries_1'!$C229)</f>
        <v>1162</v>
      </c>
      <c r="E229" s="72">
        <f>SUMIFS('Comm_vacancy-LA_data'!$F:$F,'Comm_vacancy-LA_data'!$B:$B,'Comm_vacancy-new_boundaries_1'!$B229,'Comm_vacancy-LA_data'!$D:$D,'Comm_vacancy-new_boundaries_1'!$C229)</f>
        <v>44</v>
      </c>
      <c r="F229" s="108" t="s">
        <v>626</v>
      </c>
      <c r="G229" s="108" t="s">
        <v>627</v>
      </c>
      <c r="H229" s="108">
        <f t="shared" si="3"/>
        <v>43374</v>
      </c>
    </row>
    <row r="230" spans="1:8" x14ac:dyDescent="0.35">
      <c r="A230" s="72" t="s">
        <v>239</v>
      </c>
      <c r="B230" s="72" t="s">
        <v>1005</v>
      </c>
      <c r="C230" s="72" t="s">
        <v>1088</v>
      </c>
      <c r="D230" s="72">
        <f>SUMIFS('Comm_vacancy-LA_data'!$E:$E,'Comm_vacancy-LA_data'!$B:$B,'Comm_vacancy-new_boundaries_1'!$B230,'Comm_vacancy-LA_data'!$D:$D,'Comm_vacancy-new_boundaries_1'!$C230)</f>
        <v>4377</v>
      </c>
      <c r="E230" s="72">
        <f>SUMIFS('Comm_vacancy-LA_data'!$F:$F,'Comm_vacancy-LA_data'!$B:$B,'Comm_vacancy-new_boundaries_1'!$B230,'Comm_vacancy-LA_data'!$D:$D,'Comm_vacancy-new_boundaries_1'!$C230)</f>
        <v>221</v>
      </c>
      <c r="F230" s="108" t="s">
        <v>626</v>
      </c>
      <c r="G230" s="108" t="s">
        <v>627</v>
      </c>
      <c r="H230" s="108">
        <f t="shared" si="3"/>
        <v>44378</v>
      </c>
    </row>
    <row r="231" spans="1:8" x14ac:dyDescent="0.35">
      <c r="A231" s="72" t="s">
        <v>239</v>
      </c>
      <c r="B231" s="72" t="s">
        <v>1005</v>
      </c>
      <c r="C231" s="72" t="s">
        <v>1089</v>
      </c>
      <c r="D231" s="72">
        <f>SUMIFS('Comm_vacancy-LA_data'!$E:$E,'Comm_vacancy-LA_data'!$B:$B,'Comm_vacancy-new_boundaries_1'!$B231,'Comm_vacancy-LA_data'!$D:$D,'Comm_vacancy-new_boundaries_1'!$C231)</f>
        <v>4364</v>
      </c>
      <c r="E231" s="72">
        <f>SUMIFS('Comm_vacancy-LA_data'!$F:$F,'Comm_vacancy-LA_data'!$B:$B,'Comm_vacancy-new_boundaries_1'!$B231,'Comm_vacancy-LA_data'!$D:$D,'Comm_vacancy-new_boundaries_1'!$C231)</f>
        <v>221</v>
      </c>
      <c r="F231" s="108" t="s">
        <v>626</v>
      </c>
      <c r="G231" s="108" t="s">
        <v>627</v>
      </c>
      <c r="H231" s="108">
        <f t="shared" si="3"/>
        <v>44287</v>
      </c>
    </row>
    <row r="232" spans="1:8" x14ac:dyDescent="0.35">
      <c r="A232" s="72" t="s">
        <v>239</v>
      </c>
      <c r="B232" s="72" t="s">
        <v>1005</v>
      </c>
      <c r="C232" s="72" t="s">
        <v>1090</v>
      </c>
      <c r="D232" s="72">
        <f>SUMIFS('Comm_vacancy-LA_data'!$E:$E,'Comm_vacancy-LA_data'!$B:$B,'Comm_vacancy-new_boundaries_1'!$B232,'Comm_vacancy-LA_data'!$D:$D,'Comm_vacancy-new_boundaries_1'!$C232)</f>
        <v>4380</v>
      </c>
      <c r="E232" s="72">
        <f>SUMIFS('Comm_vacancy-LA_data'!$F:$F,'Comm_vacancy-LA_data'!$B:$B,'Comm_vacancy-new_boundaries_1'!$B232,'Comm_vacancy-LA_data'!$D:$D,'Comm_vacancy-new_boundaries_1'!$C232)</f>
        <v>231</v>
      </c>
      <c r="F232" s="108" t="s">
        <v>626</v>
      </c>
      <c r="G232" s="108" t="s">
        <v>627</v>
      </c>
      <c r="H232" s="108">
        <f t="shared" si="3"/>
        <v>44197</v>
      </c>
    </row>
    <row r="233" spans="1:8" x14ac:dyDescent="0.35">
      <c r="A233" s="72" t="s">
        <v>239</v>
      </c>
      <c r="B233" s="72" t="s">
        <v>1005</v>
      </c>
      <c r="C233" s="72" t="s">
        <v>1091</v>
      </c>
      <c r="D233" s="72">
        <f>SUMIFS('Comm_vacancy-LA_data'!$E:$E,'Comm_vacancy-LA_data'!$B:$B,'Comm_vacancy-new_boundaries_1'!$B233,'Comm_vacancy-LA_data'!$D:$D,'Comm_vacancy-new_boundaries_1'!$C233)</f>
        <v>4360</v>
      </c>
      <c r="E233" s="72">
        <f>SUMIFS('Comm_vacancy-LA_data'!$F:$F,'Comm_vacancy-LA_data'!$B:$B,'Comm_vacancy-new_boundaries_1'!$B233,'Comm_vacancy-LA_data'!$D:$D,'Comm_vacancy-new_boundaries_1'!$C233)</f>
        <v>231</v>
      </c>
      <c r="F233" s="108" t="s">
        <v>626</v>
      </c>
      <c r="G233" s="108" t="s">
        <v>627</v>
      </c>
      <c r="H233" s="108">
        <f t="shared" si="3"/>
        <v>44105</v>
      </c>
    </row>
    <row r="234" spans="1:8" x14ac:dyDescent="0.35">
      <c r="A234" s="72" t="s">
        <v>239</v>
      </c>
      <c r="B234" s="72" t="s">
        <v>1005</v>
      </c>
      <c r="C234" s="72" t="s">
        <v>1092</v>
      </c>
      <c r="D234" s="72">
        <f>SUMIFS('Comm_vacancy-LA_data'!$E:$E,'Comm_vacancy-LA_data'!$B:$B,'Comm_vacancy-new_boundaries_1'!$B234,'Comm_vacancy-LA_data'!$D:$D,'Comm_vacancy-new_boundaries_1'!$C234)</f>
        <v>4279</v>
      </c>
      <c r="E234" s="72">
        <f>SUMIFS('Comm_vacancy-LA_data'!$F:$F,'Comm_vacancy-LA_data'!$B:$B,'Comm_vacancy-new_boundaries_1'!$B234,'Comm_vacancy-LA_data'!$D:$D,'Comm_vacancy-new_boundaries_1'!$C234)</f>
        <v>237</v>
      </c>
      <c r="F234" s="108" t="s">
        <v>626</v>
      </c>
      <c r="G234" s="108" t="s">
        <v>627</v>
      </c>
      <c r="H234" s="108">
        <f t="shared" si="3"/>
        <v>44013</v>
      </c>
    </row>
    <row r="235" spans="1:8" x14ac:dyDescent="0.35">
      <c r="A235" s="72" t="s">
        <v>239</v>
      </c>
      <c r="B235" s="72" t="s">
        <v>1005</v>
      </c>
      <c r="C235" s="72" t="s">
        <v>1093</v>
      </c>
      <c r="D235" s="72">
        <f>SUMIFS('Comm_vacancy-LA_data'!$E:$E,'Comm_vacancy-LA_data'!$B:$B,'Comm_vacancy-new_boundaries_1'!$B235,'Comm_vacancy-LA_data'!$D:$D,'Comm_vacancy-new_boundaries_1'!$C235)</f>
        <v>4274</v>
      </c>
      <c r="E235" s="72">
        <f>SUMIFS('Comm_vacancy-LA_data'!$F:$F,'Comm_vacancy-LA_data'!$B:$B,'Comm_vacancy-new_boundaries_1'!$B235,'Comm_vacancy-LA_data'!$D:$D,'Comm_vacancy-new_boundaries_1'!$C235)</f>
        <v>239</v>
      </c>
      <c r="F235" s="108" t="s">
        <v>626</v>
      </c>
      <c r="G235" s="108" t="s">
        <v>627</v>
      </c>
      <c r="H235" s="108">
        <f t="shared" si="3"/>
        <v>43922</v>
      </c>
    </row>
    <row r="236" spans="1:8" x14ac:dyDescent="0.35">
      <c r="A236" s="72" t="s">
        <v>239</v>
      </c>
      <c r="B236" s="72" t="s">
        <v>1005</v>
      </c>
      <c r="C236" s="72" t="s">
        <v>1094</v>
      </c>
      <c r="D236" s="72">
        <f>SUMIFS('Comm_vacancy-LA_data'!$E:$E,'Comm_vacancy-LA_data'!$B:$B,'Comm_vacancy-new_boundaries_1'!$B236,'Comm_vacancy-LA_data'!$D:$D,'Comm_vacancy-new_boundaries_1'!$C236)</f>
        <v>4259</v>
      </c>
      <c r="E236" s="72">
        <f>SUMIFS('Comm_vacancy-LA_data'!$F:$F,'Comm_vacancy-LA_data'!$B:$B,'Comm_vacancy-new_boundaries_1'!$B236,'Comm_vacancy-LA_data'!$D:$D,'Comm_vacancy-new_boundaries_1'!$C236)</f>
        <v>248</v>
      </c>
      <c r="F236" s="108" t="s">
        <v>626</v>
      </c>
      <c r="G236" s="108" t="s">
        <v>627</v>
      </c>
      <c r="H236" s="108">
        <f t="shared" si="3"/>
        <v>43831</v>
      </c>
    </row>
    <row r="237" spans="1:8" x14ac:dyDescent="0.35">
      <c r="A237" s="72" t="s">
        <v>239</v>
      </c>
      <c r="B237" s="72" t="s">
        <v>1005</v>
      </c>
      <c r="C237" s="72" t="s">
        <v>1095</v>
      </c>
      <c r="D237" s="72">
        <f>SUMIFS('Comm_vacancy-LA_data'!$E:$E,'Comm_vacancy-LA_data'!$B:$B,'Comm_vacancy-new_boundaries_1'!$B237,'Comm_vacancy-LA_data'!$D:$D,'Comm_vacancy-new_boundaries_1'!$C237)</f>
        <v>4256</v>
      </c>
      <c r="E237" s="72">
        <f>SUMIFS('Comm_vacancy-LA_data'!$F:$F,'Comm_vacancy-LA_data'!$B:$B,'Comm_vacancy-new_boundaries_1'!$B237,'Comm_vacancy-LA_data'!$D:$D,'Comm_vacancy-new_boundaries_1'!$C237)</f>
        <v>170</v>
      </c>
      <c r="F237" s="108" t="s">
        <v>626</v>
      </c>
      <c r="G237" s="108" t="s">
        <v>627</v>
      </c>
      <c r="H237" s="108">
        <f t="shared" si="3"/>
        <v>43739</v>
      </c>
    </row>
    <row r="238" spans="1:8" x14ac:dyDescent="0.35">
      <c r="A238" s="72" t="s">
        <v>239</v>
      </c>
      <c r="B238" s="72" t="s">
        <v>1005</v>
      </c>
      <c r="C238" s="72" t="s">
        <v>1096</v>
      </c>
      <c r="D238" s="72">
        <f>SUMIFS('Comm_vacancy-LA_data'!$E:$E,'Comm_vacancy-LA_data'!$B:$B,'Comm_vacancy-new_boundaries_1'!$B238,'Comm_vacancy-LA_data'!$D:$D,'Comm_vacancy-new_boundaries_1'!$C238)</f>
        <v>4252</v>
      </c>
      <c r="E238" s="72">
        <f>SUMIFS('Comm_vacancy-LA_data'!$F:$F,'Comm_vacancy-LA_data'!$B:$B,'Comm_vacancy-new_boundaries_1'!$B238,'Comm_vacancy-LA_data'!$D:$D,'Comm_vacancy-new_boundaries_1'!$C238)</f>
        <v>176</v>
      </c>
      <c r="F238" s="108" t="s">
        <v>626</v>
      </c>
      <c r="G238" s="108" t="s">
        <v>627</v>
      </c>
      <c r="H238" s="108">
        <f t="shared" si="3"/>
        <v>43647</v>
      </c>
    </row>
    <row r="239" spans="1:8" x14ac:dyDescent="0.35">
      <c r="A239" s="72" t="s">
        <v>239</v>
      </c>
      <c r="B239" s="72" t="s">
        <v>1005</v>
      </c>
      <c r="C239" s="72" t="s">
        <v>1097</v>
      </c>
      <c r="D239" s="72">
        <f>SUMIFS('Comm_vacancy-LA_data'!$E:$E,'Comm_vacancy-LA_data'!$B:$B,'Comm_vacancy-new_boundaries_1'!$B239,'Comm_vacancy-LA_data'!$D:$D,'Comm_vacancy-new_boundaries_1'!$C239)</f>
        <v>4244</v>
      </c>
      <c r="E239" s="72">
        <f>SUMIFS('Comm_vacancy-LA_data'!$F:$F,'Comm_vacancy-LA_data'!$B:$B,'Comm_vacancy-new_boundaries_1'!$B239,'Comm_vacancy-LA_data'!$D:$D,'Comm_vacancy-new_boundaries_1'!$C239)</f>
        <v>179</v>
      </c>
      <c r="F239" s="108" t="s">
        <v>626</v>
      </c>
      <c r="G239" s="108" t="s">
        <v>627</v>
      </c>
      <c r="H239" s="108">
        <f t="shared" si="3"/>
        <v>43556</v>
      </c>
    </row>
    <row r="240" spans="1:8" x14ac:dyDescent="0.35">
      <c r="A240" s="72" t="s">
        <v>239</v>
      </c>
      <c r="B240" s="72" t="s">
        <v>1005</v>
      </c>
      <c r="C240" s="72" t="s">
        <v>1098</v>
      </c>
      <c r="D240" s="72">
        <f>SUMIFS('Comm_vacancy-LA_data'!$E:$E,'Comm_vacancy-LA_data'!$B:$B,'Comm_vacancy-new_boundaries_1'!$B240,'Comm_vacancy-LA_data'!$D:$D,'Comm_vacancy-new_boundaries_1'!$C240)</f>
        <v>2707</v>
      </c>
      <c r="E240" s="72">
        <f>SUMIFS('Comm_vacancy-LA_data'!$F:$F,'Comm_vacancy-LA_data'!$B:$B,'Comm_vacancy-new_boundaries_1'!$B240,'Comm_vacancy-LA_data'!$D:$D,'Comm_vacancy-new_boundaries_1'!$C240)</f>
        <v>187</v>
      </c>
      <c r="F240" s="108" t="s">
        <v>626</v>
      </c>
      <c r="G240" s="108" t="s">
        <v>627</v>
      </c>
      <c r="H240" s="108">
        <f t="shared" si="3"/>
        <v>43466</v>
      </c>
    </row>
    <row r="241" spans="1:8" x14ac:dyDescent="0.35">
      <c r="A241" s="72" t="s">
        <v>239</v>
      </c>
      <c r="B241" s="72" t="s">
        <v>1005</v>
      </c>
      <c r="C241" s="72" t="s">
        <v>1099</v>
      </c>
      <c r="D241" s="72">
        <f>SUMIFS('Comm_vacancy-LA_data'!$E:$E,'Comm_vacancy-LA_data'!$B:$B,'Comm_vacancy-new_boundaries_1'!$B241,'Comm_vacancy-LA_data'!$D:$D,'Comm_vacancy-new_boundaries_1'!$C241)</f>
        <v>2819</v>
      </c>
      <c r="E241" s="72">
        <f>SUMIFS('Comm_vacancy-LA_data'!$F:$F,'Comm_vacancy-LA_data'!$B:$B,'Comm_vacancy-new_boundaries_1'!$B241,'Comm_vacancy-LA_data'!$D:$D,'Comm_vacancy-new_boundaries_1'!$C241)</f>
        <v>197</v>
      </c>
      <c r="F241" s="108" t="s">
        <v>626</v>
      </c>
      <c r="G241" s="108" t="s">
        <v>627</v>
      </c>
      <c r="H241" s="108">
        <f t="shared" si="3"/>
        <v>43374</v>
      </c>
    </row>
    <row r="242" spans="1:8" x14ac:dyDescent="0.35">
      <c r="A242" s="72" t="s">
        <v>241</v>
      </c>
      <c r="B242" s="72" t="s">
        <v>1011</v>
      </c>
      <c r="C242" s="72" t="s">
        <v>1088</v>
      </c>
      <c r="D242" s="72">
        <f>SUMIFS('Comm_vacancy-LA_data'!$E:$E,'Comm_vacancy-LA_data'!$B:$B,'Comm_vacancy-new_boundaries_1'!$B242,'Comm_vacancy-LA_data'!$D:$D,'Comm_vacancy-new_boundaries_1'!$C242)</f>
        <v>2380</v>
      </c>
      <c r="E242" s="72">
        <f>SUMIFS('Comm_vacancy-LA_data'!$F:$F,'Comm_vacancy-LA_data'!$B:$B,'Comm_vacancy-new_boundaries_1'!$B242,'Comm_vacancy-LA_data'!$D:$D,'Comm_vacancy-new_boundaries_1'!$C242)</f>
        <v>190</v>
      </c>
      <c r="F242" s="108" t="s">
        <v>626</v>
      </c>
      <c r="G242" s="108" t="s">
        <v>627</v>
      </c>
      <c r="H242" s="108">
        <f t="shared" si="3"/>
        <v>44378</v>
      </c>
    </row>
    <row r="243" spans="1:8" x14ac:dyDescent="0.35">
      <c r="A243" s="72" t="s">
        <v>241</v>
      </c>
      <c r="B243" s="72" t="s">
        <v>1011</v>
      </c>
      <c r="C243" s="72" t="s">
        <v>1089</v>
      </c>
      <c r="D243" s="72">
        <f>SUMIFS('Comm_vacancy-LA_data'!$E:$E,'Comm_vacancy-LA_data'!$B:$B,'Comm_vacancy-new_boundaries_1'!$B243,'Comm_vacancy-LA_data'!$D:$D,'Comm_vacancy-new_boundaries_1'!$C243)</f>
        <v>2379</v>
      </c>
      <c r="E243" s="72">
        <f>SUMIFS('Comm_vacancy-LA_data'!$F:$F,'Comm_vacancy-LA_data'!$B:$B,'Comm_vacancy-new_boundaries_1'!$B243,'Comm_vacancy-LA_data'!$D:$D,'Comm_vacancy-new_boundaries_1'!$C243)</f>
        <v>193</v>
      </c>
      <c r="F243" s="108" t="s">
        <v>626</v>
      </c>
      <c r="G243" s="108" t="s">
        <v>627</v>
      </c>
      <c r="H243" s="108">
        <f t="shared" si="3"/>
        <v>44287</v>
      </c>
    </row>
    <row r="244" spans="1:8" x14ac:dyDescent="0.35">
      <c r="A244" s="72" t="s">
        <v>241</v>
      </c>
      <c r="B244" s="72" t="s">
        <v>1011</v>
      </c>
      <c r="C244" s="72" t="s">
        <v>1090</v>
      </c>
      <c r="D244" s="72">
        <f>SUMIFS('Comm_vacancy-LA_data'!$E:$E,'Comm_vacancy-LA_data'!$B:$B,'Comm_vacancy-new_boundaries_1'!$B244,'Comm_vacancy-LA_data'!$D:$D,'Comm_vacancy-new_boundaries_1'!$C244)</f>
        <v>2390</v>
      </c>
      <c r="E244" s="72">
        <f>SUMIFS('Comm_vacancy-LA_data'!$F:$F,'Comm_vacancy-LA_data'!$B:$B,'Comm_vacancy-new_boundaries_1'!$B244,'Comm_vacancy-LA_data'!$D:$D,'Comm_vacancy-new_boundaries_1'!$C244)</f>
        <v>193</v>
      </c>
      <c r="F244" s="108" t="s">
        <v>626</v>
      </c>
      <c r="G244" s="108" t="s">
        <v>627</v>
      </c>
      <c r="H244" s="108">
        <f t="shared" si="3"/>
        <v>44197</v>
      </c>
    </row>
    <row r="245" spans="1:8" x14ac:dyDescent="0.35">
      <c r="A245" s="72" t="s">
        <v>241</v>
      </c>
      <c r="B245" s="72" t="s">
        <v>1011</v>
      </c>
      <c r="C245" s="72" t="s">
        <v>1091</v>
      </c>
      <c r="D245" s="72">
        <f>SUMIFS('Comm_vacancy-LA_data'!$E:$E,'Comm_vacancy-LA_data'!$B:$B,'Comm_vacancy-new_boundaries_1'!$B245,'Comm_vacancy-LA_data'!$D:$D,'Comm_vacancy-new_boundaries_1'!$C245)</f>
        <v>2367</v>
      </c>
      <c r="E245" s="72">
        <f>SUMIFS('Comm_vacancy-LA_data'!$F:$F,'Comm_vacancy-LA_data'!$B:$B,'Comm_vacancy-new_boundaries_1'!$B245,'Comm_vacancy-LA_data'!$D:$D,'Comm_vacancy-new_boundaries_1'!$C245)</f>
        <v>192</v>
      </c>
      <c r="F245" s="108" t="s">
        <v>626</v>
      </c>
      <c r="G245" s="108" t="s">
        <v>627</v>
      </c>
      <c r="H245" s="108">
        <f t="shared" si="3"/>
        <v>44105</v>
      </c>
    </row>
    <row r="246" spans="1:8" x14ac:dyDescent="0.35">
      <c r="A246" s="72" t="s">
        <v>241</v>
      </c>
      <c r="B246" s="72" t="s">
        <v>1011</v>
      </c>
      <c r="C246" s="72" t="s">
        <v>1092</v>
      </c>
      <c r="D246" s="72">
        <f>SUMIFS('Comm_vacancy-LA_data'!$E:$E,'Comm_vacancy-LA_data'!$B:$B,'Comm_vacancy-new_boundaries_1'!$B246,'Comm_vacancy-LA_data'!$D:$D,'Comm_vacancy-new_boundaries_1'!$C246)</f>
        <v>2367</v>
      </c>
      <c r="E246" s="72">
        <f>SUMIFS('Comm_vacancy-LA_data'!$F:$F,'Comm_vacancy-LA_data'!$B:$B,'Comm_vacancy-new_boundaries_1'!$B246,'Comm_vacancy-LA_data'!$D:$D,'Comm_vacancy-new_boundaries_1'!$C246)</f>
        <v>194</v>
      </c>
      <c r="F246" s="108" t="s">
        <v>626</v>
      </c>
      <c r="G246" s="108" t="s">
        <v>627</v>
      </c>
      <c r="H246" s="108">
        <f t="shared" si="3"/>
        <v>44013</v>
      </c>
    </row>
    <row r="247" spans="1:8" x14ac:dyDescent="0.35">
      <c r="A247" s="72" t="s">
        <v>241</v>
      </c>
      <c r="B247" s="72" t="s">
        <v>1011</v>
      </c>
      <c r="C247" s="72" t="s">
        <v>1093</v>
      </c>
      <c r="D247" s="72">
        <f>SUMIFS('Comm_vacancy-LA_data'!$E:$E,'Comm_vacancy-LA_data'!$B:$B,'Comm_vacancy-new_boundaries_1'!$B247,'Comm_vacancy-LA_data'!$D:$D,'Comm_vacancy-new_boundaries_1'!$C247)</f>
        <v>2335</v>
      </c>
      <c r="E247" s="72">
        <f>SUMIFS('Comm_vacancy-LA_data'!$F:$F,'Comm_vacancy-LA_data'!$B:$B,'Comm_vacancy-new_boundaries_1'!$B247,'Comm_vacancy-LA_data'!$D:$D,'Comm_vacancy-new_boundaries_1'!$C247)</f>
        <v>191</v>
      </c>
      <c r="F247" s="108" t="s">
        <v>626</v>
      </c>
      <c r="G247" s="108" t="s">
        <v>627</v>
      </c>
      <c r="H247" s="108">
        <f t="shared" si="3"/>
        <v>43922</v>
      </c>
    </row>
    <row r="248" spans="1:8" x14ac:dyDescent="0.35">
      <c r="A248" s="72" t="s">
        <v>241</v>
      </c>
      <c r="B248" s="72" t="s">
        <v>1011</v>
      </c>
      <c r="C248" s="72" t="s">
        <v>1094</v>
      </c>
      <c r="D248" s="72">
        <f>SUMIFS('Comm_vacancy-LA_data'!$E:$E,'Comm_vacancy-LA_data'!$B:$B,'Comm_vacancy-new_boundaries_1'!$B248,'Comm_vacancy-LA_data'!$D:$D,'Comm_vacancy-new_boundaries_1'!$C248)</f>
        <v>2311</v>
      </c>
      <c r="E248" s="72">
        <f>SUMIFS('Comm_vacancy-LA_data'!$F:$F,'Comm_vacancy-LA_data'!$B:$B,'Comm_vacancy-new_boundaries_1'!$B248,'Comm_vacancy-LA_data'!$D:$D,'Comm_vacancy-new_boundaries_1'!$C248)</f>
        <v>181</v>
      </c>
      <c r="F248" s="108" t="s">
        <v>626</v>
      </c>
      <c r="G248" s="108" t="s">
        <v>627</v>
      </c>
      <c r="H248" s="108">
        <f t="shared" si="3"/>
        <v>43831</v>
      </c>
    </row>
    <row r="249" spans="1:8" x14ac:dyDescent="0.35">
      <c r="A249" s="72" t="s">
        <v>241</v>
      </c>
      <c r="B249" s="72" t="s">
        <v>1011</v>
      </c>
      <c r="C249" s="72" t="s">
        <v>1095</v>
      </c>
      <c r="D249" s="72">
        <f>SUMIFS('Comm_vacancy-LA_data'!$E:$E,'Comm_vacancy-LA_data'!$B:$B,'Comm_vacancy-new_boundaries_1'!$B249,'Comm_vacancy-LA_data'!$D:$D,'Comm_vacancy-new_boundaries_1'!$C249)</f>
        <v>2300</v>
      </c>
      <c r="E249" s="72">
        <f>SUMIFS('Comm_vacancy-LA_data'!$F:$F,'Comm_vacancy-LA_data'!$B:$B,'Comm_vacancy-new_boundaries_1'!$B249,'Comm_vacancy-LA_data'!$D:$D,'Comm_vacancy-new_boundaries_1'!$C249)</f>
        <v>182</v>
      </c>
      <c r="F249" s="108" t="s">
        <v>626</v>
      </c>
      <c r="G249" s="108" t="s">
        <v>627</v>
      </c>
      <c r="H249" s="108">
        <f t="shared" si="3"/>
        <v>43739</v>
      </c>
    </row>
    <row r="250" spans="1:8" x14ac:dyDescent="0.35">
      <c r="A250" s="72" t="s">
        <v>241</v>
      </c>
      <c r="B250" s="72" t="s">
        <v>1011</v>
      </c>
      <c r="C250" s="72" t="s">
        <v>1096</v>
      </c>
      <c r="D250" s="72">
        <f>SUMIFS('Comm_vacancy-LA_data'!$E:$E,'Comm_vacancy-LA_data'!$B:$B,'Comm_vacancy-new_boundaries_1'!$B250,'Comm_vacancy-LA_data'!$D:$D,'Comm_vacancy-new_boundaries_1'!$C250)</f>
        <v>2313</v>
      </c>
      <c r="E250" s="72">
        <f>SUMIFS('Comm_vacancy-LA_data'!$F:$F,'Comm_vacancy-LA_data'!$B:$B,'Comm_vacancy-new_boundaries_1'!$B250,'Comm_vacancy-LA_data'!$D:$D,'Comm_vacancy-new_boundaries_1'!$C250)</f>
        <v>178</v>
      </c>
      <c r="F250" s="108" t="s">
        <v>626</v>
      </c>
      <c r="G250" s="108" t="s">
        <v>627</v>
      </c>
      <c r="H250" s="108">
        <f t="shared" si="3"/>
        <v>43647</v>
      </c>
    </row>
    <row r="251" spans="1:8" x14ac:dyDescent="0.35">
      <c r="A251" s="72" t="s">
        <v>241</v>
      </c>
      <c r="B251" s="72" t="s">
        <v>1011</v>
      </c>
      <c r="C251" s="72" t="s">
        <v>1097</v>
      </c>
      <c r="D251" s="72">
        <f>SUMIFS('Comm_vacancy-LA_data'!$E:$E,'Comm_vacancy-LA_data'!$B:$B,'Comm_vacancy-new_boundaries_1'!$B251,'Comm_vacancy-LA_data'!$D:$D,'Comm_vacancy-new_boundaries_1'!$C251)</f>
        <v>2309</v>
      </c>
      <c r="E251" s="72">
        <f>SUMIFS('Comm_vacancy-LA_data'!$F:$F,'Comm_vacancy-LA_data'!$B:$B,'Comm_vacancy-new_boundaries_1'!$B251,'Comm_vacancy-LA_data'!$D:$D,'Comm_vacancy-new_boundaries_1'!$C251)</f>
        <v>173</v>
      </c>
      <c r="F251" s="108" t="s">
        <v>626</v>
      </c>
      <c r="G251" s="108" t="s">
        <v>627</v>
      </c>
      <c r="H251" s="108">
        <f t="shared" si="3"/>
        <v>43556</v>
      </c>
    </row>
    <row r="252" spans="1:8" x14ac:dyDescent="0.35">
      <c r="A252" s="72" t="s">
        <v>241</v>
      </c>
      <c r="B252" s="72" t="s">
        <v>1011</v>
      </c>
      <c r="C252" s="72" t="s">
        <v>1098</v>
      </c>
      <c r="D252" s="72">
        <f>SUMIFS('Comm_vacancy-LA_data'!$E:$E,'Comm_vacancy-LA_data'!$B:$B,'Comm_vacancy-new_boundaries_1'!$B252,'Comm_vacancy-LA_data'!$D:$D,'Comm_vacancy-new_boundaries_1'!$C252)</f>
        <v>2267</v>
      </c>
      <c r="E252" s="72">
        <f>SUMIFS('Comm_vacancy-LA_data'!$F:$F,'Comm_vacancy-LA_data'!$B:$B,'Comm_vacancy-new_boundaries_1'!$B252,'Comm_vacancy-LA_data'!$D:$D,'Comm_vacancy-new_boundaries_1'!$C252)</f>
        <v>162</v>
      </c>
      <c r="F252" s="108" t="s">
        <v>626</v>
      </c>
      <c r="G252" s="108" t="s">
        <v>627</v>
      </c>
      <c r="H252" s="108">
        <f t="shared" si="3"/>
        <v>43466</v>
      </c>
    </row>
    <row r="253" spans="1:8" x14ac:dyDescent="0.35">
      <c r="A253" s="72" t="s">
        <v>241</v>
      </c>
      <c r="B253" s="72" t="s">
        <v>1011</v>
      </c>
      <c r="C253" s="72" t="s">
        <v>1099</v>
      </c>
      <c r="D253" s="72">
        <f>SUMIFS('Comm_vacancy-LA_data'!$E:$E,'Comm_vacancy-LA_data'!$B:$B,'Comm_vacancy-new_boundaries_1'!$B253,'Comm_vacancy-LA_data'!$D:$D,'Comm_vacancy-new_boundaries_1'!$C253)</f>
        <v>2383</v>
      </c>
      <c r="E253" s="72">
        <f>SUMIFS('Comm_vacancy-LA_data'!$F:$F,'Comm_vacancy-LA_data'!$B:$B,'Comm_vacancy-new_boundaries_1'!$B253,'Comm_vacancy-LA_data'!$D:$D,'Comm_vacancy-new_boundaries_1'!$C253)</f>
        <v>168</v>
      </c>
      <c r="F253" s="108" t="s">
        <v>626</v>
      </c>
      <c r="G253" s="108" t="s">
        <v>627</v>
      </c>
      <c r="H253" s="108">
        <f t="shared" si="3"/>
        <v>43374</v>
      </c>
    </row>
    <row r="254" spans="1:8" x14ac:dyDescent="0.35">
      <c r="A254" s="72" t="s">
        <v>243</v>
      </c>
      <c r="B254" s="72" t="s">
        <v>1038</v>
      </c>
      <c r="C254" s="72" t="s">
        <v>1088</v>
      </c>
      <c r="D254" s="72">
        <f>SUMIFS('Comm_vacancy-LA_data'!$E:$E,'Comm_vacancy-LA_data'!$B:$B,'Comm_vacancy-new_boundaries_1'!$B254,'Comm_vacancy-LA_data'!$D:$D,'Comm_vacancy-new_boundaries_1'!$C254)</f>
        <v>2350</v>
      </c>
      <c r="E254" s="72">
        <f>SUMIFS('Comm_vacancy-LA_data'!$F:$F,'Comm_vacancy-LA_data'!$B:$B,'Comm_vacancy-new_boundaries_1'!$B254,'Comm_vacancy-LA_data'!$D:$D,'Comm_vacancy-new_boundaries_1'!$C254)</f>
        <v>176</v>
      </c>
      <c r="F254" s="108" t="s">
        <v>626</v>
      </c>
      <c r="G254" s="108" t="s">
        <v>627</v>
      </c>
      <c r="H254" s="108">
        <f t="shared" si="3"/>
        <v>44378</v>
      </c>
    </row>
    <row r="255" spans="1:8" x14ac:dyDescent="0.35">
      <c r="A255" s="72" t="s">
        <v>243</v>
      </c>
      <c r="B255" s="72" t="s">
        <v>1038</v>
      </c>
      <c r="C255" s="72" t="s">
        <v>1089</v>
      </c>
      <c r="D255" s="72">
        <f>SUMIFS('Comm_vacancy-LA_data'!$E:$E,'Comm_vacancy-LA_data'!$B:$B,'Comm_vacancy-new_boundaries_1'!$B255,'Comm_vacancy-LA_data'!$D:$D,'Comm_vacancy-new_boundaries_1'!$C255)</f>
        <v>2349</v>
      </c>
      <c r="E255" s="72">
        <f>SUMIFS('Comm_vacancy-LA_data'!$F:$F,'Comm_vacancy-LA_data'!$B:$B,'Comm_vacancy-new_boundaries_1'!$B255,'Comm_vacancy-LA_data'!$D:$D,'Comm_vacancy-new_boundaries_1'!$C255)</f>
        <v>175</v>
      </c>
      <c r="F255" s="108" t="s">
        <v>626</v>
      </c>
      <c r="G255" s="108" t="s">
        <v>627</v>
      </c>
      <c r="H255" s="108">
        <f t="shared" si="3"/>
        <v>44287</v>
      </c>
    </row>
    <row r="256" spans="1:8" x14ac:dyDescent="0.35">
      <c r="A256" s="72" t="s">
        <v>243</v>
      </c>
      <c r="B256" s="72" t="s">
        <v>1038</v>
      </c>
      <c r="C256" s="72" t="s">
        <v>1090</v>
      </c>
      <c r="D256" s="72">
        <f>SUMIFS('Comm_vacancy-LA_data'!$E:$E,'Comm_vacancy-LA_data'!$B:$B,'Comm_vacancy-new_boundaries_1'!$B256,'Comm_vacancy-LA_data'!$D:$D,'Comm_vacancy-new_boundaries_1'!$C256)</f>
        <v>2352</v>
      </c>
      <c r="E256" s="72">
        <f>SUMIFS('Comm_vacancy-LA_data'!$F:$F,'Comm_vacancy-LA_data'!$B:$B,'Comm_vacancy-new_boundaries_1'!$B256,'Comm_vacancy-LA_data'!$D:$D,'Comm_vacancy-new_boundaries_1'!$C256)</f>
        <v>174</v>
      </c>
      <c r="F256" s="108" t="s">
        <v>626</v>
      </c>
      <c r="G256" s="108" t="s">
        <v>627</v>
      </c>
      <c r="H256" s="108">
        <f t="shared" si="3"/>
        <v>44197</v>
      </c>
    </row>
    <row r="257" spans="1:8" x14ac:dyDescent="0.35">
      <c r="A257" s="72" t="s">
        <v>243</v>
      </c>
      <c r="B257" s="72" t="s">
        <v>1038</v>
      </c>
      <c r="C257" s="72" t="s">
        <v>1091</v>
      </c>
      <c r="D257" s="72">
        <f>SUMIFS('Comm_vacancy-LA_data'!$E:$E,'Comm_vacancy-LA_data'!$B:$B,'Comm_vacancy-new_boundaries_1'!$B257,'Comm_vacancy-LA_data'!$D:$D,'Comm_vacancy-new_boundaries_1'!$C257)</f>
        <v>2343</v>
      </c>
      <c r="E257" s="72">
        <f>SUMIFS('Comm_vacancy-LA_data'!$F:$F,'Comm_vacancy-LA_data'!$B:$B,'Comm_vacancy-new_boundaries_1'!$B257,'Comm_vacancy-LA_data'!$D:$D,'Comm_vacancy-new_boundaries_1'!$C257)</f>
        <v>176</v>
      </c>
      <c r="F257" s="108" t="s">
        <v>626</v>
      </c>
      <c r="G257" s="108" t="s">
        <v>627</v>
      </c>
      <c r="H257" s="108">
        <f t="shared" si="3"/>
        <v>44105</v>
      </c>
    </row>
    <row r="258" spans="1:8" x14ac:dyDescent="0.35">
      <c r="A258" s="72" t="s">
        <v>243</v>
      </c>
      <c r="B258" s="72" t="s">
        <v>1038</v>
      </c>
      <c r="C258" s="72" t="s">
        <v>1092</v>
      </c>
      <c r="D258" s="72">
        <f>SUMIFS('Comm_vacancy-LA_data'!$E:$E,'Comm_vacancy-LA_data'!$B:$B,'Comm_vacancy-new_boundaries_1'!$B258,'Comm_vacancy-LA_data'!$D:$D,'Comm_vacancy-new_boundaries_1'!$C258)</f>
        <v>2352</v>
      </c>
      <c r="E258" s="72">
        <f>SUMIFS('Comm_vacancy-LA_data'!$F:$F,'Comm_vacancy-LA_data'!$B:$B,'Comm_vacancy-new_boundaries_1'!$B258,'Comm_vacancy-LA_data'!$D:$D,'Comm_vacancy-new_boundaries_1'!$C258)</f>
        <v>178</v>
      </c>
      <c r="F258" s="108" t="s">
        <v>626</v>
      </c>
      <c r="G258" s="108" t="s">
        <v>627</v>
      </c>
      <c r="H258" s="108">
        <f t="shared" si="3"/>
        <v>44013</v>
      </c>
    </row>
    <row r="259" spans="1:8" x14ac:dyDescent="0.35">
      <c r="A259" s="72" t="s">
        <v>243</v>
      </c>
      <c r="B259" s="72" t="s">
        <v>1038</v>
      </c>
      <c r="C259" s="72" t="s">
        <v>1093</v>
      </c>
      <c r="D259" s="72">
        <f>SUMIFS('Comm_vacancy-LA_data'!$E:$E,'Comm_vacancy-LA_data'!$B:$B,'Comm_vacancy-new_boundaries_1'!$B259,'Comm_vacancy-LA_data'!$D:$D,'Comm_vacancy-new_boundaries_1'!$C259)</f>
        <v>2348</v>
      </c>
      <c r="E259" s="72">
        <f>SUMIFS('Comm_vacancy-LA_data'!$F:$F,'Comm_vacancy-LA_data'!$B:$B,'Comm_vacancy-new_boundaries_1'!$B259,'Comm_vacancy-LA_data'!$D:$D,'Comm_vacancy-new_boundaries_1'!$C259)</f>
        <v>177</v>
      </c>
      <c r="F259" s="108" t="s">
        <v>626</v>
      </c>
      <c r="G259" s="108" t="s">
        <v>627</v>
      </c>
      <c r="H259" s="108">
        <f t="shared" ref="H259:H301" si="4">DATE(LEFT(C259,4),RIGHT(LEFT(C259,7),2),1)</f>
        <v>43922</v>
      </c>
    </row>
    <row r="260" spans="1:8" x14ac:dyDescent="0.35">
      <c r="A260" s="72" t="s">
        <v>243</v>
      </c>
      <c r="B260" s="72" t="s">
        <v>1038</v>
      </c>
      <c r="C260" s="72" t="s">
        <v>1094</v>
      </c>
      <c r="D260" s="72">
        <f>SUMIFS('Comm_vacancy-LA_data'!$E:$E,'Comm_vacancy-LA_data'!$B:$B,'Comm_vacancy-new_boundaries_1'!$B260,'Comm_vacancy-LA_data'!$D:$D,'Comm_vacancy-new_boundaries_1'!$C260)</f>
        <v>2351</v>
      </c>
      <c r="E260" s="72">
        <f>SUMIFS('Comm_vacancy-LA_data'!$F:$F,'Comm_vacancy-LA_data'!$B:$B,'Comm_vacancy-new_boundaries_1'!$B260,'Comm_vacancy-LA_data'!$D:$D,'Comm_vacancy-new_boundaries_1'!$C260)</f>
        <v>189</v>
      </c>
      <c r="F260" s="108" t="s">
        <v>626</v>
      </c>
      <c r="G260" s="108" t="s">
        <v>627</v>
      </c>
      <c r="H260" s="108">
        <f t="shared" si="4"/>
        <v>43831</v>
      </c>
    </row>
    <row r="261" spans="1:8" x14ac:dyDescent="0.35">
      <c r="A261" s="72" t="s">
        <v>243</v>
      </c>
      <c r="B261" s="72" t="s">
        <v>1038</v>
      </c>
      <c r="C261" s="72" t="s">
        <v>1095</v>
      </c>
      <c r="D261" s="72">
        <f>SUMIFS('Comm_vacancy-LA_data'!$E:$E,'Comm_vacancy-LA_data'!$B:$B,'Comm_vacancy-new_boundaries_1'!$B261,'Comm_vacancy-LA_data'!$D:$D,'Comm_vacancy-new_boundaries_1'!$C261)</f>
        <v>2340</v>
      </c>
      <c r="E261" s="72">
        <f>SUMIFS('Comm_vacancy-LA_data'!$F:$F,'Comm_vacancy-LA_data'!$B:$B,'Comm_vacancy-new_boundaries_1'!$B261,'Comm_vacancy-LA_data'!$D:$D,'Comm_vacancy-new_boundaries_1'!$C261)</f>
        <v>180</v>
      </c>
      <c r="F261" s="108" t="s">
        <v>626</v>
      </c>
      <c r="G261" s="108" t="s">
        <v>627</v>
      </c>
      <c r="H261" s="108">
        <f t="shared" si="4"/>
        <v>43739</v>
      </c>
    </row>
    <row r="262" spans="1:8" x14ac:dyDescent="0.35">
      <c r="A262" s="72" t="s">
        <v>243</v>
      </c>
      <c r="B262" s="72" t="s">
        <v>1038</v>
      </c>
      <c r="C262" s="72" t="s">
        <v>1096</v>
      </c>
      <c r="D262" s="72">
        <f>SUMIFS('Comm_vacancy-LA_data'!$E:$E,'Comm_vacancy-LA_data'!$B:$B,'Comm_vacancy-new_boundaries_1'!$B262,'Comm_vacancy-LA_data'!$D:$D,'Comm_vacancy-new_boundaries_1'!$C262)</f>
        <v>2341</v>
      </c>
      <c r="E262" s="72">
        <f>SUMIFS('Comm_vacancy-LA_data'!$F:$F,'Comm_vacancy-LA_data'!$B:$B,'Comm_vacancy-new_boundaries_1'!$B262,'Comm_vacancy-LA_data'!$D:$D,'Comm_vacancy-new_boundaries_1'!$C262)</f>
        <v>180</v>
      </c>
      <c r="F262" s="108" t="s">
        <v>626</v>
      </c>
      <c r="G262" s="108" t="s">
        <v>627</v>
      </c>
      <c r="H262" s="108">
        <f t="shared" si="4"/>
        <v>43647</v>
      </c>
    </row>
    <row r="263" spans="1:8" x14ac:dyDescent="0.35">
      <c r="A263" s="72" t="s">
        <v>243</v>
      </c>
      <c r="B263" s="72" t="s">
        <v>1038</v>
      </c>
      <c r="C263" s="72" t="s">
        <v>1097</v>
      </c>
      <c r="D263" s="72">
        <f>SUMIFS('Comm_vacancy-LA_data'!$E:$E,'Comm_vacancy-LA_data'!$B:$B,'Comm_vacancy-new_boundaries_1'!$B263,'Comm_vacancy-LA_data'!$D:$D,'Comm_vacancy-new_boundaries_1'!$C263)</f>
        <v>2341</v>
      </c>
      <c r="E263" s="72">
        <f>SUMIFS('Comm_vacancy-LA_data'!$F:$F,'Comm_vacancy-LA_data'!$B:$B,'Comm_vacancy-new_boundaries_1'!$B263,'Comm_vacancy-LA_data'!$D:$D,'Comm_vacancy-new_boundaries_1'!$C263)</f>
        <v>161</v>
      </c>
      <c r="F263" s="108" t="s">
        <v>626</v>
      </c>
      <c r="G263" s="108" t="s">
        <v>627</v>
      </c>
      <c r="H263" s="108">
        <f t="shared" si="4"/>
        <v>43556</v>
      </c>
    </row>
    <row r="264" spans="1:8" x14ac:dyDescent="0.35">
      <c r="A264" s="72" t="s">
        <v>243</v>
      </c>
      <c r="B264" s="72" t="s">
        <v>1038</v>
      </c>
      <c r="C264" s="72" t="s">
        <v>1098</v>
      </c>
      <c r="D264" s="72">
        <f>SUMIFS('Comm_vacancy-LA_data'!$E:$E,'Comm_vacancy-LA_data'!$B:$B,'Comm_vacancy-new_boundaries_1'!$B264,'Comm_vacancy-LA_data'!$D:$D,'Comm_vacancy-new_boundaries_1'!$C264)</f>
        <v>2312</v>
      </c>
      <c r="E264" s="72">
        <f>SUMIFS('Comm_vacancy-LA_data'!$F:$F,'Comm_vacancy-LA_data'!$B:$B,'Comm_vacancy-new_boundaries_1'!$B264,'Comm_vacancy-LA_data'!$D:$D,'Comm_vacancy-new_boundaries_1'!$C264)</f>
        <v>159</v>
      </c>
      <c r="F264" s="108" t="s">
        <v>626</v>
      </c>
      <c r="G264" s="108" t="s">
        <v>627</v>
      </c>
      <c r="H264" s="108">
        <f t="shared" si="4"/>
        <v>43466</v>
      </c>
    </row>
    <row r="265" spans="1:8" x14ac:dyDescent="0.35">
      <c r="A265" s="72" t="s">
        <v>243</v>
      </c>
      <c r="B265" s="72" t="s">
        <v>1038</v>
      </c>
      <c r="C265" s="72" t="s">
        <v>1099</v>
      </c>
      <c r="D265" s="72">
        <f>SUMIFS('Comm_vacancy-LA_data'!$E:$E,'Comm_vacancy-LA_data'!$B:$B,'Comm_vacancy-new_boundaries_1'!$B265,'Comm_vacancy-LA_data'!$D:$D,'Comm_vacancy-new_boundaries_1'!$C265)</f>
        <v>2385</v>
      </c>
      <c r="E265" s="72">
        <f>SUMIFS('Comm_vacancy-LA_data'!$F:$F,'Comm_vacancy-LA_data'!$B:$B,'Comm_vacancy-new_boundaries_1'!$B265,'Comm_vacancy-LA_data'!$D:$D,'Comm_vacancy-new_boundaries_1'!$C265)</f>
        <v>183</v>
      </c>
      <c r="F265" s="108" t="s">
        <v>626</v>
      </c>
      <c r="G265" s="108" t="s">
        <v>627</v>
      </c>
      <c r="H265" s="108">
        <f t="shared" si="4"/>
        <v>43374</v>
      </c>
    </row>
    <row r="266" spans="1:8" x14ac:dyDescent="0.35">
      <c r="A266" s="72" t="s">
        <v>245</v>
      </c>
      <c r="B266" s="72" t="s">
        <v>1000</v>
      </c>
      <c r="C266" s="72" t="s">
        <v>1088</v>
      </c>
      <c r="D266" s="72">
        <f>SUMIFS('Comm_vacancy-LA_data'!$E:$E,'Comm_vacancy-LA_data'!$B:$B,'Comm_vacancy-new_boundaries_1'!$B266,'Comm_vacancy-LA_data'!$D:$D,'Comm_vacancy-new_boundaries_1'!$C266)</f>
        <v>2304</v>
      </c>
      <c r="E266" s="72">
        <f>SUMIFS('Comm_vacancy-LA_data'!$F:$F,'Comm_vacancy-LA_data'!$B:$B,'Comm_vacancy-new_boundaries_1'!$B266,'Comm_vacancy-LA_data'!$D:$D,'Comm_vacancy-new_boundaries_1'!$C266)</f>
        <v>194</v>
      </c>
      <c r="F266" s="108" t="s">
        <v>884</v>
      </c>
      <c r="G266" s="108" t="s">
        <v>885</v>
      </c>
      <c r="H266" s="108">
        <f t="shared" si="4"/>
        <v>44378</v>
      </c>
    </row>
    <row r="267" spans="1:8" x14ac:dyDescent="0.35">
      <c r="A267" s="72" t="s">
        <v>245</v>
      </c>
      <c r="B267" s="72" t="s">
        <v>1000</v>
      </c>
      <c r="C267" s="72" t="s">
        <v>1089</v>
      </c>
      <c r="D267" s="72">
        <f>SUMIFS('Comm_vacancy-LA_data'!$E:$E,'Comm_vacancy-LA_data'!$B:$B,'Comm_vacancy-new_boundaries_1'!$B267,'Comm_vacancy-LA_data'!$D:$D,'Comm_vacancy-new_boundaries_1'!$C267)</f>
        <v>2306</v>
      </c>
      <c r="E267" s="72">
        <f>SUMIFS('Comm_vacancy-LA_data'!$F:$F,'Comm_vacancy-LA_data'!$B:$B,'Comm_vacancy-new_boundaries_1'!$B267,'Comm_vacancy-LA_data'!$D:$D,'Comm_vacancy-new_boundaries_1'!$C267)</f>
        <v>193</v>
      </c>
      <c r="F267" s="108" t="s">
        <v>884</v>
      </c>
      <c r="G267" s="108" t="s">
        <v>885</v>
      </c>
      <c r="H267" s="108">
        <f t="shared" si="4"/>
        <v>44287</v>
      </c>
    </row>
    <row r="268" spans="1:8" x14ac:dyDescent="0.35">
      <c r="A268" s="72" t="s">
        <v>245</v>
      </c>
      <c r="B268" s="72" t="s">
        <v>1000</v>
      </c>
      <c r="C268" s="72" t="s">
        <v>1090</v>
      </c>
      <c r="D268" s="72">
        <f>SUMIFS('Comm_vacancy-LA_data'!$E:$E,'Comm_vacancy-LA_data'!$B:$B,'Comm_vacancy-new_boundaries_1'!$B268,'Comm_vacancy-LA_data'!$D:$D,'Comm_vacancy-new_boundaries_1'!$C268)</f>
        <v>2301</v>
      </c>
      <c r="E268" s="72">
        <f>SUMIFS('Comm_vacancy-LA_data'!$F:$F,'Comm_vacancy-LA_data'!$B:$B,'Comm_vacancy-new_boundaries_1'!$B268,'Comm_vacancy-LA_data'!$D:$D,'Comm_vacancy-new_boundaries_1'!$C268)</f>
        <v>195</v>
      </c>
      <c r="F268" s="108" t="s">
        <v>884</v>
      </c>
      <c r="G268" s="108" t="s">
        <v>885</v>
      </c>
      <c r="H268" s="108">
        <f t="shared" si="4"/>
        <v>44197</v>
      </c>
    </row>
    <row r="269" spans="1:8" x14ac:dyDescent="0.35">
      <c r="A269" s="72" t="s">
        <v>245</v>
      </c>
      <c r="B269" s="72" t="s">
        <v>1000</v>
      </c>
      <c r="C269" s="72" t="s">
        <v>1091</v>
      </c>
      <c r="D269" s="72">
        <f>SUMIFS('Comm_vacancy-LA_data'!$E:$E,'Comm_vacancy-LA_data'!$B:$B,'Comm_vacancy-new_boundaries_1'!$B269,'Comm_vacancy-LA_data'!$D:$D,'Comm_vacancy-new_boundaries_1'!$C269)</f>
        <v>2297</v>
      </c>
      <c r="E269" s="72">
        <f>SUMIFS('Comm_vacancy-LA_data'!$F:$F,'Comm_vacancy-LA_data'!$B:$B,'Comm_vacancy-new_boundaries_1'!$B269,'Comm_vacancy-LA_data'!$D:$D,'Comm_vacancy-new_boundaries_1'!$C269)</f>
        <v>194</v>
      </c>
      <c r="F269" s="108" t="s">
        <v>884</v>
      </c>
      <c r="G269" s="108" t="s">
        <v>885</v>
      </c>
      <c r="H269" s="108">
        <f t="shared" si="4"/>
        <v>44105</v>
      </c>
    </row>
    <row r="270" spans="1:8" x14ac:dyDescent="0.35">
      <c r="A270" s="72" t="s">
        <v>245</v>
      </c>
      <c r="B270" s="72" t="s">
        <v>1000</v>
      </c>
      <c r="C270" s="72" t="s">
        <v>1092</v>
      </c>
      <c r="D270" s="72">
        <f>SUMIFS('Comm_vacancy-LA_data'!$E:$E,'Comm_vacancy-LA_data'!$B:$B,'Comm_vacancy-new_boundaries_1'!$B270,'Comm_vacancy-LA_data'!$D:$D,'Comm_vacancy-new_boundaries_1'!$C270)</f>
        <v>2290</v>
      </c>
      <c r="E270" s="72">
        <f>SUMIFS('Comm_vacancy-LA_data'!$F:$F,'Comm_vacancy-LA_data'!$B:$B,'Comm_vacancy-new_boundaries_1'!$B270,'Comm_vacancy-LA_data'!$D:$D,'Comm_vacancy-new_boundaries_1'!$C270)</f>
        <v>197</v>
      </c>
      <c r="F270" s="108" t="s">
        <v>884</v>
      </c>
      <c r="G270" s="108" t="s">
        <v>885</v>
      </c>
      <c r="H270" s="108">
        <f t="shared" si="4"/>
        <v>44013</v>
      </c>
    </row>
    <row r="271" spans="1:8" x14ac:dyDescent="0.35">
      <c r="A271" s="72" t="s">
        <v>245</v>
      </c>
      <c r="B271" s="72" t="s">
        <v>1000</v>
      </c>
      <c r="C271" s="72" t="s">
        <v>1093</v>
      </c>
      <c r="D271" s="72">
        <f>SUMIFS('Comm_vacancy-LA_data'!$E:$E,'Comm_vacancy-LA_data'!$B:$B,'Comm_vacancy-new_boundaries_1'!$B271,'Comm_vacancy-LA_data'!$D:$D,'Comm_vacancy-new_boundaries_1'!$C271)</f>
        <v>2283</v>
      </c>
      <c r="E271" s="72">
        <f>SUMIFS('Comm_vacancy-LA_data'!$F:$F,'Comm_vacancy-LA_data'!$B:$B,'Comm_vacancy-new_boundaries_1'!$B271,'Comm_vacancy-LA_data'!$D:$D,'Comm_vacancy-new_boundaries_1'!$C271)</f>
        <v>206</v>
      </c>
      <c r="F271" s="108" t="s">
        <v>884</v>
      </c>
      <c r="G271" s="108" t="s">
        <v>885</v>
      </c>
      <c r="H271" s="108">
        <f t="shared" si="4"/>
        <v>43922</v>
      </c>
    </row>
    <row r="272" spans="1:8" x14ac:dyDescent="0.35">
      <c r="A272" s="72" t="s">
        <v>245</v>
      </c>
      <c r="B272" s="72" t="s">
        <v>1000</v>
      </c>
      <c r="C272" s="72" t="s">
        <v>1094</v>
      </c>
      <c r="D272" s="72">
        <f>SUMIFS('Comm_vacancy-LA_data'!$E:$E,'Comm_vacancy-LA_data'!$B:$B,'Comm_vacancy-new_boundaries_1'!$B272,'Comm_vacancy-LA_data'!$D:$D,'Comm_vacancy-new_boundaries_1'!$C272)</f>
        <v>2257</v>
      </c>
      <c r="E272" s="72">
        <f>SUMIFS('Comm_vacancy-LA_data'!$F:$F,'Comm_vacancy-LA_data'!$B:$B,'Comm_vacancy-new_boundaries_1'!$B272,'Comm_vacancy-LA_data'!$D:$D,'Comm_vacancy-new_boundaries_1'!$C272)</f>
        <v>209</v>
      </c>
      <c r="F272" s="108" t="s">
        <v>884</v>
      </c>
      <c r="G272" s="108" t="s">
        <v>885</v>
      </c>
      <c r="H272" s="108">
        <f t="shared" si="4"/>
        <v>43831</v>
      </c>
    </row>
    <row r="273" spans="1:8" x14ac:dyDescent="0.35">
      <c r="A273" s="72" t="s">
        <v>245</v>
      </c>
      <c r="B273" s="72" t="s">
        <v>1000</v>
      </c>
      <c r="C273" s="72" t="s">
        <v>1095</v>
      </c>
      <c r="D273" s="72">
        <f>SUMIFS('Comm_vacancy-LA_data'!$E:$E,'Comm_vacancy-LA_data'!$B:$B,'Comm_vacancy-new_boundaries_1'!$B273,'Comm_vacancy-LA_data'!$D:$D,'Comm_vacancy-new_boundaries_1'!$C273)</f>
        <v>2260</v>
      </c>
      <c r="E273" s="72">
        <f>SUMIFS('Comm_vacancy-LA_data'!$F:$F,'Comm_vacancy-LA_data'!$B:$B,'Comm_vacancy-new_boundaries_1'!$B273,'Comm_vacancy-LA_data'!$D:$D,'Comm_vacancy-new_boundaries_1'!$C273)</f>
        <v>213</v>
      </c>
      <c r="F273" s="108" t="s">
        <v>884</v>
      </c>
      <c r="G273" s="108" t="s">
        <v>885</v>
      </c>
      <c r="H273" s="108">
        <f t="shared" si="4"/>
        <v>43739</v>
      </c>
    </row>
    <row r="274" spans="1:8" x14ac:dyDescent="0.35">
      <c r="A274" s="72" t="s">
        <v>245</v>
      </c>
      <c r="B274" s="72" t="s">
        <v>1000</v>
      </c>
      <c r="C274" s="72" t="s">
        <v>1096</v>
      </c>
      <c r="D274" s="72">
        <f>SUMIFS('Comm_vacancy-LA_data'!$E:$E,'Comm_vacancy-LA_data'!$B:$B,'Comm_vacancy-new_boundaries_1'!$B274,'Comm_vacancy-LA_data'!$D:$D,'Comm_vacancy-new_boundaries_1'!$C274)</f>
        <v>2259</v>
      </c>
      <c r="E274" s="72">
        <f>SUMIFS('Comm_vacancy-LA_data'!$F:$F,'Comm_vacancy-LA_data'!$B:$B,'Comm_vacancy-new_boundaries_1'!$B274,'Comm_vacancy-LA_data'!$D:$D,'Comm_vacancy-new_boundaries_1'!$C274)</f>
        <v>212</v>
      </c>
      <c r="F274" s="108" t="s">
        <v>884</v>
      </c>
      <c r="G274" s="108" t="s">
        <v>885</v>
      </c>
      <c r="H274" s="108">
        <f t="shared" si="4"/>
        <v>43647</v>
      </c>
    </row>
    <row r="275" spans="1:8" x14ac:dyDescent="0.35">
      <c r="A275" s="72" t="s">
        <v>245</v>
      </c>
      <c r="B275" s="72" t="s">
        <v>1000</v>
      </c>
      <c r="C275" s="72" t="s">
        <v>1097</v>
      </c>
      <c r="D275" s="72">
        <f>SUMIFS('Comm_vacancy-LA_data'!$E:$E,'Comm_vacancy-LA_data'!$B:$B,'Comm_vacancy-new_boundaries_1'!$B275,'Comm_vacancy-LA_data'!$D:$D,'Comm_vacancy-new_boundaries_1'!$C275)</f>
        <v>2263</v>
      </c>
      <c r="E275" s="72">
        <f>SUMIFS('Comm_vacancy-LA_data'!$F:$F,'Comm_vacancy-LA_data'!$B:$B,'Comm_vacancy-new_boundaries_1'!$B275,'Comm_vacancy-LA_data'!$D:$D,'Comm_vacancy-new_boundaries_1'!$C275)</f>
        <v>198</v>
      </c>
      <c r="F275" s="108" t="s">
        <v>884</v>
      </c>
      <c r="G275" s="108" t="s">
        <v>885</v>
      </c>
      <c r="H275" s="108">
        <f t="shared" si="4"/>
        <v>43556</v>
      </c>
    </row>
    <row r="276" spans="1:8" x14ac:dyDescent="0.35">
      <c r="A276" s="72" t="s">
        <v>245</v>
      </c>
      <c r="B276" s="72" t="s">
        <v>1000</v>
      </c>
      <c r="C276" s="72" t="s">
        <v>1098</v>
      </c>
      <c r="D276" s="72">
        <f>SUMIFS('Comm_vacancy-LA_data'!$E:$E,'Comm_vacancy-LA_data'!$B:$B,'Comm_vacancy-new_boundaries_1'!$B276,'Comm_vacancy-LA_data'!$D:$D,'Comm_vacancy-new_boundaries_1'!$C276)</f>
        <v>2232</v>
      </c>
      <c r="E276" s="72">
        <f>SUMIFS('Comm_vacancy-LA_data'!$F:$F,'Comm_vacancy-LA_data'!$B:$B,'Comm_vacancy-new_boundaries_1'!$B276,'Comm_vacancy-LA_data'!$D:$D,'Comm_vacancy-new_boundaries_1'!$C276)</f>
        <v>201</v>
      </c>
      <c r="F276" s="108" t="s">
        <v>884</v>
      </c>
      <c r="G276" s="108" t="s">
        <v>885</v>
      </c>
      <c r="H276" s="108">
        <f t="shared" si="4"/>
        <v>43466</v>
      </c>
    </row>
    <row r="277" spans="1:8" x14ac:dyDescent="0.35">
      <c r="A277" s="72" t="s">
        <v>245</v>
      </c>
      <c r="B277" s="72" t="s">
        <v>1000</v>
      </c>
      <c r="C277" s="72" t="s">
        <v>1099</v>
      </c>
      <c r="D277" s="72">
        <f>SUMIFS('Comm_vacancy-LA_data'!$E:$E,'Comm_vacancy-LA_data'!$B:$B,'Comm_vacancy-new_boundaries_1'!$B277,'Comm_vacancy-LA_data'!$D:$D,'Comm_vacancy-new_boundaries_1'!$C277)</f>
        <v>2343</v>
      </c>
      <c r="E277" s="72">
        <f>SUMIFS('Comm_vacancy-LA_data'!$F:$F,'Comm_vacancy-LA_data'!$B:$B,'Comm_vacancy-new_boundaries_1'!$B277,'Comm_vacancy-LA_data'!$D:$D,'Comm_vacancy-new_boundaries_1'!$C277)</f>
        <v>227</v>
      </c>
      <c r="F277" s="108" t="s">
        <v>884</v>
      </c>
      <c r="G277" s="108" t="s">
        <v>885</v>
      </c>
      <c r="H277" s="108">
        <f t="shared" si="4"/>
        <v>43374</v>
      </c>
    </row>
    <row r="278" spans="1:8" x14ac:dyDescent="0.35">
      <c r="A278" s="72" t="s">
        <v>247</v>
      </c>
      <c r="B278" s="72" t="s">
        <v>1016</v>
      </c>
      <c r="C278" s="72" t="s">
        <v>1088</v>
      </c>
      <c r="D278" s="72">
        <f>SUMIFS('Comm_vacancy-LA_data'!$E:$E,'Comm_vacancy-LA_data'!$B:$B,'Comm_vacancy-new_boundaries_1'!$B278,'Comm_vacancy-LA_data'!$D:$D,'Comm_vacancy-new_boundaries_1'!$C278)</f>
        <v>5640</v>
      </c>
      <c r="E278" s="72">
        <f>SUMIFS('Comm_vacancy-LA_data'!$F:$F,'Comm_vacancy-LA_data'!$B:$B,'Comm_vacancy-new_boundaries_1'!$B278,'Comm_vacancy-LA_data'!$D:$D,'Comm_vacancy-new_boundaries_1'!$C278)</f>
        <v>427</v>
      </c>
      <c r="F278" s="108" t="s">
        <v>884</v>
      </c>
      <c r="G278" s="108" t="s">
        <v>885</v>
      </c>
      <c r="H278" s="108">
        <f t="shared" si="4"/>
        <v>44378</v>
      </c>
    </row>
    <row r="279" spans="1:8" x14ac:dyDescent="0.35">
      <c r="A279" s="72" t="s">
        <v>247</v>
      </c>
      <c r="B279" s="72" t="s">
        <v>1016</v>
      </c>
      <c r="C279" s="72" t="s">
        <v>1089</v>
      </c>
      <c r="D279" s="72">
        <f>SUMIFS('Comm_vacancy-LA_data'!$E:$E,'Comm_vacancy-LA_data'!$B:$B,'Comm_vacancy-new_boundaries_1'!$B279,'Comm_vacancy-LA_data'!$D:$D,'Comm_vacancy-new_boundaries_1'!$C279)</f>
        <v>5656</v>
      </c>
      <c r="E279" s="72">
        <f>SUMIFS('Comm_vacancy-LA_data'!$F:$F,'Comm_vacancy-LA_data'!$B:$B,'Comm_vacancy-new_boundaries_1'!$B279,'Comm_vacancy-LA_data'!$D:$D,'Comm_vacancy-new_boundaries_1'!$C279)</f>
        <v>424</v>
      </c>
      <c r="F279" s="108" t="s">
        <v>884</v>
      </c>
      <c r="G279" s="108" t="s">
        <v>885</v>
      </c>
      <c r="H279" s="108">
        <f t="shared" si="4"/>
        <v>44287</v>
      </c>
    </row>
    <row r="280" spans="1:8" x14ac:dyDescent="0.35">
      <c r="A280" s="72" t="s">
        <v>247</v>
      </c>
      <c r="B280" s="72" t="s">
        <v>1016</v>
      </c>
      <c r="C280" s="72" t="s">
        <v>1090</v>
      </c>
      <c r="D280" s="72">
        <f>SUMIFS('Comm_vacancy-LA_data'!$E:$E,'Comm_vacancy-LA_data'!$B:$B,'Comm_vacancy-new_boundaries_1'!$B280,'Comm_vacancy-LA_data'!$D:$D,'Comm_vacancy-new_boundaries_1'!$C280)</f>
        <v>5661</v>
      </c>
      <c r="E280" s="72">
        <f>SUMIFS('Comm_vacancy-LA_data'!$F:$F,'Comm_vacancy-LA_data'!$B:$B,'Comm_vacancy-new_boundaries_1'!$B280,'Comm_vacancy-LA_data'!$D:$D,'Comm_vacancy-new_boundaries_1'!$C280)</f>
        <v>425</v>
      </c>
      <c r="F280" s="108" t="s">
        <v>884</v>
      </c>
      <c r="G280" s="108" t="s">
        <v>885</v>
      </c>
      <c r="H280" s="108">
        <f t="shared" si="4"/>
        <v>44197</v>
      </c>
    </row>
    <row r="281" spans="1:8" x14ac:dyDescent="0.35">
      <c r="A281" s="72" t="s">
        <v>247</v>
      </c>
      <c r="B281" s="72" t="s">
        <v>1016</v>
      </c>
      <c r="C281" s="72" t="s">
        <v>1091</v>
      </c>
      <c r="D281" s="72">
        <f>SUMIFS('Comm_vacancy-LA_data'!$E:$E,'Comm_vacancy-LA_data'!$B:$B,'Comm_vacancy-new_boundaries_1'!$B281,'Comm_vacancy-LA_data'!$D:$D,'Comm_vacancy-new_boundaries_1'!$C281)</f>
        <v>5646</v>
      </c>
      <c r="E281" s="72">
        <f>SUMIFS('Comm_vacancy-LA_data'!$F:$F,'Comm_vacancy-LA_data'!$B:$B,'Comm_vacancy-new_boundaries_1'!$B281,'Comm_vacancy-LA_data'!$D:$D,'Comm_vacancy-new_boundaries_1'!$C281)</f>
        <v>434</v>
      </c>
      <c r="F281" s="108" t="s">
        <v>884</v>
      </c>
      <c r="G281" s="108" t="s">
        <v>885</v>
      </c>
      <c r="H281" s="108">
        <f t="shared" si="4"/>
        <v>44105</v>
      </c>
    </row>
    <row r="282" spans="1:8" x14ac:dyDescent="0.35">
      <c r="A282" s="72" t="s">
        <v>247</v>
      </c>
      <c r="B282" s="72" t="s">
        <v>1016</v>
      </c>
      <c r="C282" s="72" t="s">
        <v>1092</v>
      </c>
      <c r="D282" s="72">
        <f>SUMIFS('Comm_vacancy-LA_data'!$E:$E,'Comm_vacancy-LA_data'!$B:$B,'Comm_vacancy-new_boundaries_1'!$B282,'Comm_vacancy-LA_data'!$D:$D,'Comm_vacancy-new_boundaries_1'!$C282)</f>
        <v>5629</v>
      </c>
      <c r="E282" s="72">
        <f>SUMIFS('Comm_vacancy-LA_data'!$F:$F,'Comm_vacancy-LA_data'!$B:$B,'Comm_vacancy-new_boundaries_1'!$B282,'Comm_vacancy-LA_data'!$D:$D,'Comm_vacancy-new_boundaries_1'!$C282)</f>
        <v>440</v>
      </c>
      <c r="F282" s="108" t="s">
        <v>884</v>
      </c>
      <c r="G282" s="108" t="s">
        <v>885</v>
      </c>
      <c r="H282" s="108">
        <f t="shared" si="4"/>
        <v>44013</v>
      </c>
    </row>
    <row r="283" spans="1:8" x14ac:dyDescent="0.35">
      <c r="A283" s="72" t="s">
        <v>247</v>
      </c>
      <c r="B283" s="72" t="s">
        <v>1016</v>
      </c>
      <c r="C283" s="72" t="s">
        <v>1093</v>
      </c>
      <c r="D283" s="72">
        <f>SUMIFS('Comm_vacancy-LA_data'!$E:$E,'Comm_vacancy-LA_data'!$B:$B,'Comm_vacancy-new_boundaries_1'!$B283,'Comm_vacancy-LA_data'!$D:$D,'Comm_vacancy-new_boundaries_1'!$C283)</f>
        <v>5625</v>
      </c>
      <c r="E283" s="72">
        <f>SUMIFS('Comm_vacancy-LA_data'!$F:$F,'Comm_vacancy-LA_data'!$B:$B,'Comm_vacancy-new_boundaries_1'!$B283,'Comm_vacancy-LA_data'!$D:$D,'Comm_vacancy-new_boundaries_1'!$C283)</f>
        <v>446</v>
      </c>
      <c r="F283" s="108" t="s">
        <v>884</v>
      </c>
      <c r="G283" s="108" t="s">
        <v>885</v>
      </c>
      <c r="H283" s="108">
        <f t="shared" si="4"/>
        <v>43922</v>
      </c>
    </row>
    <row r="284" spans="1:8" x14ac:dyDescent="0.35">
      <c r="A284" s="72" t="s">
        <v>247</v>
      </c>
      <c r="B284" s="72" t="s">
        <v>1016</v>
      </c>
      <c r="C284" s="72" t="s">
        <v>1094</v>
      </c>
      <c r="D284" s="72">
        <f>SUMIFS('Comm_vacancy-LA_data'!$E:$E,'Comm_vacancy-LA_data'!$B:$B,'Comm_vacancy-new_boundaries_1'!$B284,'Comm_vacancy-LA_data'!$D:$D,'Comm_vacancy-new_boundaries_1'!$C284)</f>
        <v>5602</v>
      </c>
      <c r="E284" s="72">
        <f>SUMIFS('Comm_vacancy-LA_data'!$F:$F,'Comm_vacancy-LA_data'!$B:$B,'Comm_vacancy-new_boundaries_1'!$B284,'Comm_vacancy-LA_data'!$D:$D,'Comm_vacancy-new_boundaries_1'!$C284)</f>
        <v>445</v>
      </c>
      <c r="F284" s="108" t="s">
        <v>884</v>
      </c>
      <c r="G284" s="108" t="s">
        <v>885</v>
      </c>
      <c r="H284" s="108">
        <f t="shared" si="4"/>
        <v>43831</v>
      </c>
    </row>
    <row r="285" spans="1:8" x14ac:dyDescent="0.35">
      <c r="A285" s="72" t="s">
        <v>247</v>
      </c>
      <c r="B285" s="72" t="s">
        <v>1016</v>
      </c>
      <c r="C285" s="72" t="s">
        <v>1095</v>
      </c>
      <c r="D285" s="72">
        <f>SUMIFS('Comm_vacancy-LA_data'!$E:$E,'Comm_vacancy-LA_data'!$B:$B,'Comm_vacancy-new_boundaries_1'!$B285,'Comm_vacancy-LA_data'!$D:$D,'Comm_vacancy-new_boundaries_1'!$C285)</f>
        <v>5587</v>
      </c>
      <c r="E285" s="72">
        <f>SUMIFS('Comm_vacancy-LA_data'!$F:$F,'Comm_vacancy-LA_data'!$B:$B,'Comm_vacancy-new_boundaries_1'!$B285,'Comm_vacancy-LA_data'!$D:$D,'Comm_vacancy-new_boundaries_1'!$C285)</f>
        <v>456</v>
      </c>
      <c r="F285" s="108" t="s">
        <v>884</v>
      </c>
      <c r="G285" s="108" t="s">
        <v>885</v>
      </c>
      <c r="H285" s="108">
        <f t="shared" si="4"/>
        <v>43739</v>
      </c>
    </row>
    <row r="286" spans="1:8" x14ac:dyDescent="0.35">
      <c r="A286" s="72" t="s">
        <v>247</v>
      </c>
      <c r="B286" s="72" t="s">
        <v>1016</v>
      </c>
      <c r="C286" s="72" t="s">
        <v>1096</v>
      </c>
      <c r="D286" s="72">
        <f>SUMIFS('Comm_vacancy-LA_data'!$E:$E,'Comm_vacancy-LA_data'!$B:$B,'Comm_vacancy-new_boundaries_1'!$B286,'Comm_vacancy-LA_data'!$D:$D,'Comm_vacancy-new_boundaries_1'!$C286)</f>
        <v>5598</v>
      </c>
      <c r="E286" s="72">
        <f>SUMIFS('Comm_vacancy-LA_data'!$F:$F,'Comm_vacancy-LA_data'!$B:$B,'Comm_vacancy-new_boundaries_1'!$B286,'Comm_vacancy-LA_data'!$D:$D,'Comm_vacancy-new_boundaries_1'!$C286)</f>
        <v>477</v>
      </c>
      <c r="F286" s="108" t="s">
        <v>884</v>
      </c>
      <c r="G286" s="108" t="s">
        <v>885</v>
      </c>
      <c r="H286" s="108">
        <f t="shared" si="4"/>
        <v>43647</v>
      </c>
    </row>
    <row r="287" spans="1:8" x14ac:dyDescent="0.35">
      <c r="A287" s="72" t="s">
        <v>247</v>
      </c>
      <c r="B287" s="72" t="s">
        <v>1016</v>
      </c>
      <c r="C287" s="72" t="s">
        <v>1097</v>
      </c>
      <c r="D287" s="72">
        <f>SUMIFS('Comm_vacancy-LA_data'!$E:$E,'Comm_vacancy-LA_data'!$B:$B,'Comm_vacancy-new_boundaries_1'!$B287,'Comm_vacancy-LA_data'!$D:$D,'Comm_vacancy-new_boundaries_1'!$C287)</f>
        <v>5595</v>
      </c>
      <c r="E287" s="72">
        <f>SUMIFS('Comm_vacancy-LA_data'!$F:$F,'Comm_vacancy-LA_data'!$B:$B,'Comm_vacancy-new_boundaries_1'!$B287,'Comm_vacancy-LA_data'!$D:$D,'Comm_vacancy-new_boundaries_1'!$C287)</f>
        <v>470</v>
      </c>
      <c r="F287" s="108" t="s">
        <v>884</v>
      </c>
      <c r="G287" s="108" t="s">
        <v>885</v>
      </c>
      <c r="H287" s="108">
        <f t="shared" si="4"/>
        <v>43556</v>
      </c>
    </row>
    <row r="288" spans="1:8" x14ac:dyDescent="0.35">
      <c r="A288" s="72" t="s">
        <v>247</v>
      </c>
      <c r="B288" s="72" t="s">
        <v>1016</v>
      </c>
      <c r="C288" s="72" t="s">
        <v>1098</v>
      </c>
      <c r="D288" s="72">
        <f>SUMIFS('Comm_vacancy-LA_data'!$E:$E,'Comm_vacancy-LA_data'!$B:$B,'Comm_vacancy-new_boundaries_1'!$B288,'Comm_vacancy-LA_data'!$D:$D,'Comm_vacancy-new_boundaries_1'!$C288)</f>
        <v>5609</v>
      </c>
      <c r="E288" s="72">
        <f>SUMIFS('Comm_vacancy-LA_data'!$F:$F,'Comm_vacancy-LA_data'!$B:$B,'Comm_vacancy-new_boundaries_1'!$B288,'Comm_vacancy-LA_data'!$D:$D,'Comm_vacancy-new_boundaries_1'!$C288)</f>
        <v>476</v>
      </c>
      <c r="F288" s="108" t="s">
        <v>884</v>
      </c>
      <c r="G288" s="108" t="s">
        <v>885</v>
      </c>
      <c r="H288" s="108">
        <f t="shared" si="4"/>
        <v>43466</v>
      </c>
    </row>
    <row r="289" spans="1:8" x14ac:dyDescent="0.35">
      <c r="A289" s="72" t="s">
        <v>247</v>
      </c>
      <c r="B289" s="72" t="s">
        <v>1016</v>
      </c>
      <c r="C289" s="72" t="s">
        <v>1099</v>
      </c>
      <c r="D289" s="72">
        <f>SUMIFS('Comm_vacancy-LA_data'!$E:$E,'Comm_vacancy-LA_data'!$B:$B,'Comm_vacancy-new_boundaries_1'!$B289,'Comm_vacancy-LA_data'!$D:$D,'Comm_vacancy-new_boundaries_1'!$C289)</f>
        <v>5832</v>
      </c>
      <c r="E289" s="72">
        <f>SUMIFS('Comm_vacancy-LA_data'!$F:$F,'Comm_vacancy-LA_data'!$B:$B,'Comm_vacancy-new_boundaries_1'!$B289,'Comm_vacancy-LA_data'!$D:$D,'Comm_vacancy-new_boundaries_1'!$C289)</f>
        <v>451</v>
      </c>
      <c r="F289" s="108" t="s">
        <v>884</v>
      </c>
      <c r="G289" s="108" t="s">
        <v>885</v>
      </c>
      <c r="H289" s="108">
        <f t="shared" si="4"/>
        <v>43374</v>
      </c>
    </row>
    <row r="290" spans="1:8" x14ac:dyDescent="0.35">
      <c r="A290" s="72" t="s">
        <v>249</v>
      </c>
      <c r="B290" s="72" t="s">
        <v>1026</v>
      </c>
      <c r="C290" s="72" t="s">
        <v>1088</v>
      </c>
      <c r="D290" s="72">
        <f>SUMIFS('Comm_vacancy-LA_data'!$E:$E,'Comm_vacancy-LA_data'!$B:$B,'Comm_vacancy-new_boundaries_1'!$B290,'Comm_vacancy-LA_data'!$D:$D,'Comm_vacancy-new_boundaries_1'!$C290)</f>
        <v>2387</v>
      </c>
      <c r="E290" s="72">
        <f>SUMIFS('Comm_vacancy-LA_data'!$F:$F,'Comm_vacancy-LA_data'!$B:$B,'Comm_vacancy-new_boundaries_1'!$B290,'Comm_vacancy-LA_data'!$D:$D,'Comm_vacancy-new_boundaries_1'!$C290)</f>
        <v>59</v>
      </c>
      <c r="F290" s="108" t="s">
        <v>884</v>
      </c>
      <c r="G290" s="108" t="s">
        <v>885</v>
      </c>
      <c r="H290" s="108">
        <f t="shared" si="4"/>
        <v>44378</v>
      </c>
    </row>
    <row r="291" spans="1:8" x14ac:dyDescent="0.35">
      <c r="A291" s="72" t="s">
        <v>249</v>
      </c>
      <c r="B291" s="72" t="s">
        <v>1026</v>
      </c>
      <c r="C291" s="72" t="s">
        <v>1089</v>
      </c>
      <c r="D291" s="72">
        <f>SUMIFS('Comm_vacancy-LA_data'!$E:$E,'Comm_vacancy-LA_data'!$B:$B,'Comm_vacancy-new_boundaries_1'!$B291,'Comm_vacancy-LA_data'!$D:$D,'Comm_vacancy-new_boundaries_1'!$C291)</f>
        <v>2379</v>
      </c>
      <c r="E291" s="72">
        <f>SUMIFS('Comm_vacancy-LA_data'!$F:$F,'Comm_vacancy-LA_data'!$B:$B,'Comm_vacancy-new_boundaries_1'!$B291,'Comm_vacancy-LA_data'!$D:$D,'Comm_vacancy-new_boundaries_1'!$C291)</f>
        <v>59</v>
      </c>
      <c r="F291" s="108" t="s">
        <v>884</v>
      </c>
      <c r="G291" s="108" t="s">
        <v>885</v>
      </c>
      <c r="H291" s="108">
        <f t="shared" si="4"/>
        <v>44287</v>
      </c>
    </row>
    <row r="292" spans="1:8" x14ac:dyDescent="0.35">
      <c r="A292" s="72" t="s">
        <v>249</v>
      </c>
      <c r="B292" s="72" t="s">
        <v>1026</v>
      </c>
      <c r="C292" s="72" t="s">
        <v>1090</v>
      </c>
      <c r="D292" s="72">
        <f>SUMIFS('Comm_vacancy-LA_data'!$E:$E,'Comm_vacancy-LA_data'!$B:$B,'Comm_vacancy-new_boundaries_1'!$B292,'Comm_vacancy-LA_data'!$D:$D,'Comm_vacancy-new_boundaries_1'!$C292)</f>
        <v>2382</v>
      </c>
      <c r="E292" s="72">
        <f>SUMIFS('Comm_vacancy-LA_data'!$F:$F,'Comm_vacancy-LA_data'!$B:$B,'Comm_vacancy-new_boundaries_1'!$B292,'Comm_vacancy-LA_data'!$D:$D,'Comm_vacancy-new_boundaries_1'!$C292)</f>
        <v>59</v>
      </c>
      <c r="F292" s="108" t="s">
        <v>884</v>
      </c>
      <c r="G292" s="108" t="s">
        <v>885</v>
      </c>
      <c r="H292" s="108">
        <f t="shared" si="4"/>
        <v>44197</v>
      </c>
    </row>
    <row r="293" spans="1:8" x14ac:dyDescent="0.35">
      <c r="A293" s="72" t="s">
        <v>249</v>
      </c>
      <c r="B293" s="72" t="s">
        <v>1026</v>
      </c>
      <c r="C293" s="72" t="s">
        <v>1091</v>
      </c>
      <c r="D293" s="72">
        <f>SUMIFS('Comm_vacancy-LA_data'!$E:$E,'Comm_vacancy-LA_data'!$B:$B,'Comm_vacancy-new_boundaries_1'!$B293,'Comm_vacancy-LA_data'!$D:$D,'Comm_vacancy-new_boundaries_1'!$C293)</f>
        <v>2374</v>
      </c>
      <c r="E293" s="72">
        <f>SUMIFS('Comm_vacancy-LA_data'!$F:$F,'Comm_vacancy-LA_data'!$B:$B,'Comm_vacancy-new_boundaries_1'!$B293,'Comm_vacancy-LA_data'!$D:$D,'Comm_vacancy-new_boundaries_1'!$C293)</f>
        <v>58</v>
      </c>
      <c r="F293" s="108" t="s">
        <v>884</v>
      </c>
      <c r="G293" s="108" t="s">
        <v>885</v>
      </c>
      <c r="H293" s="108">
        <f t="shared" si="4"/>
        <v>44105</v>
      </c>
    </row>
    <row r="294" spans="1:8" x14ac:dyDescent="0.35">
      <c r="A294" s="72" t="s">
        <v>249</v>
      </c>
      <c r="B294" s="72" t="s">
        <v>1026</v>
      </c>
      <c r="C294" s="72" t="s">
        <v>1092</v>
      </c>
      <c r="D294" s="72">
        <f>SUMIFS('Comm_vacancy-LA_data'!$E:$E,'Comm_vacancy-LA_data'!$B:$B,'Comm_vacancy-new_boundaries_1'!$B294,'Comm_vacancy-LA_data'!$D:$D,'Comm_vacancy-new_boundaries_1'!$C294)</f>
        <v>2372</v>
      </c>
      <c r="E294" s="72">
        <f>SUMIFS('Comm_vacancy-LA_data'!$F:$F,'Comm_vacancy-LA_data'!$B:$B,'Comm_vacancy-new_boundaries_1'!$B294,'Comm_vacancy-LA_data'!$D:$D,'Comm_vacancy-new_boundaries_1'!$C294)</f>
        <v>58</v>
      </c>
      <c r="F294" s="108" t="s">
        <v>884</v>
      </c>
      <c r="G294" s="108" t="s">
        <v>885</v>
      </c>
      <c r="H294" s="108">
        <f t="shared" si="4"/>
        <v>44013</v>
      </c>
    </row>
    <row r="295" spans="1:8" x14ac:dyDescent="0.35">
      <c r="A295" s="72" t="s">
        <v>249</v>
      </c>
      <c r="B295" s="72" t="s">
        <v>1026</v>
      </c>
      <c r="C295" s="72" t="s">
        <v>1093</v>
      </c>
      <c r="D295" s="72">
        <f>SUMIFS('Comm_vacancy-LA_data'!$E:$E,'Comm_vacancy-LA_data'!$B:$B,'Comm_vacancy-new_boundaries_1'!$B295,'Comm_vacancy-LA_data'!$D:$D,'Comm_vacancy-new_boundaries_1'!$C295)</f>
        <v>2361</v>
      </c>
      <c r="E295" s="72">
        <f>SUMIFS('Comm_vacancy-LA_data'!$F:$F,'Comm_vacancy-LA_data'!$B:$B,'Comm_vacancy-new_boundaries_1'!$B295,'Comm_vacancy-LA_data'!$D:$D,'Comm_vacancy-new_boundaries_1'!$C295)</f>
        <v>58</v>
      </c>
      <c r="F295" s="108" t="s">
        <v>884</v>
      </c>
      <c r="G295" s="108" t="s">
        <v>885</v>
      </c>
      <c r="H295" s="108">
        <f t="shared" si="4"/>
        <v>43922</v>
      </c>
    </row>
    <row r="296" spans="1:8" x14ac:dyDescent="0.35">
      <c r="A296" s="72" t="s">
        <v>249</v>
      </c>
      <c r="B296" s="72" t="s">
        <v>1026</v>
      </c>
      <c r="C296" s="72" t="s">
        <v>1094</v>
      </c>
      <c r="D296" s="72">
        <f>SUMIFS('Comm_vacancy-LA_data'!$E:$E,'Comm_vacancy-LA_data'!$B:$B,'Comm_vacancy-new_boundaries_1'!$B296,'Comm_vacancy-LA_data'!$D:$D,'Comm_vacancy-new_boundaries_1'!$C296)</f>
        <v>2312</v>
      </c>
      <c r="E296" s="72">
        <f>SUMIFS('Comm_vacancy-LA_data'!$F:$F,'Comm_vacancy-LA_data'!$B:$B,'Comm_vacancy-new_boundaries_1'!$B296,'Comm_vacancy-LA_data'!$D:$D,'Comm_vacancy-new_boundaries_1'!$C296)</f>
        <v>58</v>
      </c>
      <c r="F296" s="108" t="s">
        <v>884</v>
      </c>
      <c r="G296" s="108" t="s">
        <v>885</v>
      </c>
      <c r="H296" s="108">
        <f t="shared" si="4"/>
        <v>43831</v>
      </c>
    </row>
    <row r="297" spans="1:8" x14ac:dyDescent="0.35">
      <c r="A297" s="72" t="s">
        <v>249</v>
      </c>
      <c r="B297" s="72" t="s">
        <v>1026</v>
      </c>
      <c r="C297" s="72" t="s">
        <v>1095</v>
      </c>
      <c r="D297" s="72">
        <f>SUMIFS('Comm_vacancy-LA_data'!$E:$E,'Comm_vacancy-LA_data'!$B:$B,'Comm_vacancy-new_boundaries_1'!$B297,'Comm_vacancy-LA_data'!$D:$D,'Comm_vacancy-new_boundaries_1'!$C297)</f>
        <v>2292</v>
      </c>
      <c r="E297" s="72">
        <f>SUMIFS('Comm_vacancy-LA_data'!$F:$F,'Comm_vacancy-LA_data'!$B:$B,'Comm_vacancy-new_boundaries_1'!$B297,'Comm_vacancy-LA_data'!$D:$D,'Comm_vacancy-new_boundaries_1'!$C297)</f>
        <v>59</v>
      </c>
      <c r="F297" s="108" t="s">
        <v>884</v>
      </c>
      <c r="G297" s="108" t="s">
        <v>885</v>
      </c>
      <c r="H297" s="108">
        <f t="shared" si="4"/>
        <v>43739</v>
      </c>
    </row>
    <row r="298" spans="1:8" x14ac:dyDescent="0.35">
      <c r="A298" s="72" t="s">
        <v>249</v>
      </c>
      <c r="B298" s="72" t="s">
        <v>1026</v>
      </c>
      <c r="C298" s="72" t="s">
        <v>1096</v>
      </c>
      <c r="D298" s="72">
        <f>SUMIFS('Comm_vacancy-LA_data'!$E:$E,'Comm_vacancy-LA_data'!$B:$B,'Comm_vacancy-new_boundaries_1'!$B298,'Comm_vacancy-LA_data'!$D:$D,'Comm_vacancy-new_boundaries_1'!$C298)</f>
        <v>2296</v>
      </c>
      <c r="E298" s="72">
        <f>SUMIFS('Comm_vacancy-LA_data'!$F:$F,'Comm_vacancy-LA_data'!$B:$B,'Comm_vacancy-new_boundaries_1'!$B298,'Comm_vacancy-LA_data'!$D:$D,'Comm_vacancy-new_boundaries_1'!$C298)</f>
        <v>62</v>
      </c>
      <c r="F298" s="108" t="s">
        <v>884</v>
      </c>
      <c r="G298" s="108" t="s">
        <v>885</v>
      </c>
      <c r="H298" s="108">
        <f t="shared" si="4"/>
        <v>43647</v>
      </c>
    </row>
    <row r="299" spans="1:8" x14ac:dyDescent="0.35">
      <c r="A299" s="72" t="s">
        <v>249</v>
      </c>
      <c r="B299" s="72" t="s">
        <v>1026</v>
      </c>
      <c r="C299" s="72" t="s">
        <v>1097</v>
      </c>
      <c r="D299" s="72">
        <f>SUMIFS('Comm_vacancy-LA_data'!$E:$E,'Comm_vacancy-LA_data'!$B:$B,'Comm_vacancy-new_boundaries_1'!$B299,'Comm_vacancy-LA_data'!$D:$D,'Comm_vacancy-new_boundaries_1'!$C299)</f>
        <v>2290</v>
      </c>
      <c r="E299" s="72">
        <f>SUMIFS('Comm_vacancy-LA_data'!$F:$F,'Comm_vacancy-LA_data'!$B:$B,'Comm_vacancy-new_boundaries_1'!$B299,'Comm_vacancy-LA_data'!$D:$D,'Comm_vacancy-new_boundaries_1'!$C299)</f>
        <v>15</v>
      </c>
      <c r="F299" s="108" t="s">
        <v>884</v>
      </c>
      <c r="G299" s="108" t="s">
        <v>885</v>
      </c>
      <c r="H299" s="108">
        <f t="shared" si="4"/>
        <v>43556</v>
      </c>
    </row>
    <row r="300" spans="1:8" x14ac:dyDescent="0.35">
      <c r="A300" s="72" t="s">
        <v>249</v>
      </c>
      <c r="B300" s="72" t="s">
        <v>1026</v>
      </c>
      <c r="C300" s="72" t="s">
        <v>1098</v>
      </c>
      <c r="D300" s="72">
        <f>SUMIFS('Comm_vacancy-LA_data'!$E:$E,'Comm_vacancy-LA_data'!$B:$B,'Comm_vacancy-new_boundaries_1'!$B300,'Comm_vacancy-LA_data'!$D:$D,'Comm_vacancy-new_boundaries_1'!$C300)</f>
        <v>2267</v>
      </c>
      <c r="E300" s="72">
        <f>SUMIFS('Comm_vacancy-LA_data'!$F:$F,'Comm_vacancy-LA_data'!$B:$B,'Comm_vacancy-new_boundaries_1'!$B300,'Comm_vacancy-LA_data'!$D:$D,'Comm_vacancy-new_boundaries_1'!$C300)</f>
        <v>13</v>
      </c>
      <c r="F300" s="108" t="s">
        <v>884</v>
      </c>
      <c r="G300" s="108" t="s">
        <v>885</v>
      </c>
      <c r="H300" s="108">
        <f t="shared" si="4"/>
        <v>43466</v>
      </c>
    </row>
    <row r="301" spans="1:8" x14ac:dyDescent="0.35">
      <c r="A301" s="72" t="s">
        <v>249</v>
      </c>
      <c r="B301" s="72" t="s">
        <v>1026</v>
      </c>
      <c r="C301" s="72" t="s">
        <v>1099</v>
      </c>
      <c r="D301" s="72">
        <f>SUMIFS('Comm_vacancy-LA_data'!$E:$E,'Comm_vacancy-LA_data'!$B:$B,'Comm_vacancy-new_boundaries_1'!$B301,'Comm_vacancy-LA_data'!$D:$D,'Comm_vacancy-new_boundaries_1'!$C301)</f>
        <v>2374</v>
      </c>
      <c r="E301" s="72">
        <f>SUMIFS('Comm_vacancy-LA_data'!$F:$F,'Comm_vacancy-LA_data'!$B:$B,'Comm_vacancy-new_boundaries_1'!$B301,'Comm_vacancy-LA_data'!$D:$D,'Comm_vacancy-new_boundaries_1'!$C301)</f>
        <v>8</v>
      </c>
      <c r="F301" s="108" t="s">
        <v>884</v>
      </c>
      <c r="G301" s="108" t="s">
        <v>885</v>
      </c>
      <c r="H301" s="108">
        <f t="shared" si="4"/>
        <v>43374</v>
      </c>
    </row>
    <row r="304" spans="1:8" x14ac:dyDescent="0.35">
      <c r="A304" s="77" t="s">
        <v>149</v>
      </c>
      <c r="B304" s="77"/>
    </row>
    <row r="305" spans="1:2" x14ac:dyDescent="0.35">
      <c r="A305" s="77">
        <v>1</v>
      </c>
      <c r="B305" s="77" t="s">
        <v>1104</v>
      </c>
    </row>
  </sheetData>
  <sheetProtection algorithmName="SHA-512" hashValue="yPNOZKisrDMRFE0bpn1dv9RzCTXVY+vOI0Q4V8GxH+1WvF9USbNihDhDf6blpgead1JNCmByU3SWp4BgeqiFZQ==" saltValue="/ytZmnchvsUrvNZ5+7qoTQ==" spinCount="100000" sheet="1" objects="1" scenarios="1"/>
  <autoFilter ref="A1:H301" xr:uid="{C667A7DC-9BAC-44FC-BFE5-FF1D9E1B20C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31AE-A60C-489D-888A-4AA564EF8CF1}">
  <sheetPr codeName="Sheet44">
    <tabColor theme="9" tint="0.79998168889431442"/>
  </sheetPr>
  <dimension ref="A1:H102"/>
  <sheetViews>
    <sheetView showGridLines="0" topLeftCell="A76" zoomScale="75" zoomScaleNormal="75" workbookViewId="0">
      <selection activeCell="O33" sqref="O33"/>
    </sheetView>
  </sheetViews>
  <sheetFormatPr defaultRowHeight="14.5" x14ac:dyDescent="0.35"/>
  <cols>
    <col min="1" max="1" width="9.81640625" bestFit="1" customWidth="1"/>
    <col min="2" max="2" width="33.81640625" bestFit="1" customWidth="1"/>
    <col min="3" max="3" width="10.54296875" bestFit="1" customWidth="1"/>
    <col min="4" max="4" width="15.453125" bestFit="1" customWidth="1"/>
    <col min="5" max="5" width="22.1796875" bestFit="1" customWidth="1"/>
    <col min="6" max="6" width="22.1796875" customWidth="1"/>
    <col min="7" max="7" width="11.7265625" bestFit="1" customWidth="1"/>
  </cols>
  <sheetData>
    <row r="1" spans="1:8" ht="15" customHeight="1" x14ac:dyDescent="0.35">
      <c r="A1" s="74" t="s">
        <v>73</v>
      </c>
      <c r="B1" s="74" t="s">
        <v>71</v>
      </c>
      <c r="C1" s="71" t="s">
        <v>1083</v>
      </c>
      <c r="D1" s="71" t="s">
        <v>1084</v>
      </c>
      <c r="E1" s="71" t="s">
        <v>1085</v>
      </c>
      <c r="F1" s="71" t="s">
        <v>1470</v>
      </c>
      <c r="G1" s="71" t="s">
        <v>1103</v>
      </c>
      <c r="H1" s="112"/>
    </row>
    <row r="2" spans="1:8" x14ac:dyDescent="0.35">
      <c r="A2" s="108" t="s">
        <v>253</v>
      </c>
      <c r="B2" s="108" t="s">
        <v>254</v>
      </c>
      <c r="C2" s="72" t="s">
        <v>1088</v>
      </c>
      <c r="D2" s="110">
        <f>SUMIFS('Comm_vacancy-new_boundaries_1'!D:D,'Comm_vacancy-new_boundaries_1'!$G:$G,$B2,'Comm_vacancy-new_boundaries_1'!$C:$C,$C2)</f>
        <v>10679</v>
      </c>
      <c r="E2" s="110">
        <f>SUMIFS('Comm_vacancy-new_boundaries_1'!E:E,'Comm_vacancy-new_boundaries_1'!$G:$G,$B2,'Comm_vacancy-new_boundaries_1'!$C:$C,$C2)</f>
        <v>814</v>
      </c>
      <c r="F2" s="133">
        <f>IF(E2&lt;&gt;0,E2/D2,"-")</f>
        <v>7.6224365577301251E-2</v>
      </c>
      <c r="G2" s="108">
        <f>DATE(LEFT(C2,4),RIGHT(LEFT(C2,7),2),1)</f>
        <v>44378</v>
      </c>
      <c r="H2" s="138"/>
    </row>
    <row r="3" spans="1:8" x14ac:dyDescent="0.35">
      <c r="A3" s="108" t="s">
        <v>253</v>
      </c>
      <c r="B3" s="108" t="s">
        <v>254</v>
      </c>
      <c r="C3" s="72" t="s">
        <v>1089</v>
      </c>
      <c r="D3" s="110">
        <f>SUMIFS('Comm_vacancy-new_boundaries_1'!D:D,'Comm_vacancy-new_boundaries_1'!$G:$G,$B3,'Comm_vacancy-new_boundaries_1'!$C:$C,$C3)</f>
        <v>10673</v>
      </c>
      <c r="E3" s="110">
        <f>SUMIFS('Comm_vacancy-new_boundaries_1'!E:E,'Comm_vacancy-new_boundaries_1'!$G:$G,$B3,'Comm_vacancy-new_boundaries_1'!$C:$C,$C3)</f>
        <v>730</v>
      </c>
      <c r="F3" s="133">
        <f t="shared" ref="F3:F66" si="0">IF(E3&lt;&gt;0,E3/D3,"-")</f>
        <v>6.8396889346950249E-2</v>
      </c>
      <c r="G3" s="108">
        <f t="shared" ref="G3:G66" si="1">DATE(LEFT(C3,4),RIGHT(LEFT(C3,7),2),1)</f>
        <v>44287</v>
      </c>
    </row>
    <row r="4" spans="1:8" x14ac:dyDescent="0.35">
      <c r="A4" s="108" t="s">
        <v>253</v>
      </c>
      <c r="B4" s="108" t="s">
        <v>254</v>
      </c>
      <c r="C4" s="72" t="s">
        <v>1090</v>
      </c>
      <c r="D4" s="110">
        <f>SUMIFS('Comm_vacancy-new_boundaries_1'!D:D,'Comm_vacancy-new_boundaries_1'!$G:$G,$B4,'Comm_vacancy-new_boundaries_1'!$C:$C,$C4)</f>
        <v>10679</v>
      </c>
      <c r="E4" s="110">
        <f>SUMIFS('Comm_vacancy-new_boundaries_1'!E:E,'Comm_vacancy-new_boundaries_1'!$G:$G,$B4,'Comm_vacancy-new_boundaries_1'!$C:$C,$C4)</f>
        <v>646</v>
      </c>
      <c r="F4" s="133">
        <f t="shared" si="0"/>
        <v>6.0492555482723101E-2</v>
      </c>
      <c r="G4" s="108">
        <f t="shared" si="1"/>
        <v>44197</v>
      </c>
    </row>
    <row r="5" spans="1:8" x14ac:dyDescent="0.35">
      <c r="A5" s="108" t="s">
        <v>253</v>
      </c>
      <c r="B5" s="108" t="s">
        <v>254</v>
      </c>
      <c r="C5" s="72" t="s">
        <v>1091</v>
      </c>
      <c r="D5" s="110">
        <f>SUMIFS('Comm_vacancy-new_boundaries_1'!D:D,'Comm_vacancy-new_boundaries_1'!$G:$G,$B5,'Comm_vacancy-new_boundaries_1'!$C:$C,$C5)</f>
        <v>10564</v>
      </c>
      <c r="E5" s="110">
        <f>SUMIFS('Comm_vacancy-new_boundaries_1'!E:E,'Comm_vacancy-new_boundaries_1'!$G:$G,$B5,'Comm_vacancy-new_boundaries_1'!$C:$C,$C5)</f>
        <v>607</v>
      </c>
      <c r="F5" s="133">
        <f t="shared" si="0"/>
        <v>5.745929572131768E-2</v>
      </c>
      <c r="G5" s="108">
        <f t="shared" si="1"/>
        <v>44105</v>
      </c>
    </row>
    <row r="6" spans="1:8" x14ac:dyDescent="0.35">
      <c r="A6" s="108" t="s">
        <v>253</v>
      </c>
      <c r="B6" s="108" t="s">
        <v>254</v>
      </c>
      <c r="C6" s="72" t="s">
        <v>1092</v>
      </c>
      <c r="D6" s="110">
        <f>SUMIFS('Comm_vacancy-new_boundaries_1'!D:D,'Comm_vacancy-new_boundaries_1'!$G:$G,$B6,'Comm_vacancy-new_boundaries_1'!$C:$C,$C6)</f>
        <v>10517</v>
      </c>
      <c r="E6" s="110">
        <f>SUMIFS('Comm_vacancy-new_boundaries_1'!E:E,'Comm_vacancy-new_boundaries_1'!$G:$G,$B6,'Comm_vacancy-new_boundaries_1'!$C:$C,$C6)</f>
        <v>637</v>
      </c>
      <c r="F6" s="133">
        <f t="shared" si="0"/>
        <v>6.0568603213844253E-2</v>
      </c>
      <c r="G6" s="108">
        <f t="shared" si="1"/>
        <v>44013</v>
      </c>
    </row>
    <row r="7" spans="1:8" x14ac:dyDescent="0.35">
      <c r="A7" s="108" t="s">
        <v>253</v>
      </c>
      <c r="B7" s="108" t="s">
        <v>254</v>
      </c>
      <c r="C7" s="72" t="s">
        <v>1093</v>
      </c>
      <c r="D7" s="110">
        <f>SUMIFS('Comm_vacancy-new_boundaries_1'!D:D,'Comm_vacancy-new_boundaries_1'!$G:$G,$B7,'Comm_vacancy-new_boundaries_1'!$C:$C,$C7)</f>
        <v>10480</v>
      </c>
      <c r="E7" s="110">
        <f>SUMIFS('Comm_vacancy-new_boundaries_1'!E:E,'Comm_vacancy-new_boundaries_1'!$G:$G,$B7,'Comm_vacancy-new_boundaries_1'!$C:$C,$C7)</f>
        <v>516</v>
      </c>
      <c r="F7" s="133">
        <f t="shared" si="0"/>
        <v>4.9236641221374049E-2</v>
      </c>
      <c r="G7" s="108">
        <f t="shared" si="1"/>
        <v>43922</v>
      </c>
    </row>
    <row r="8" spans="1:8" x14ac:dyDescent="0.35">
      <c r="A8" s="108" t="s">
        <v>253</v>
      </c>
      <c r="B8" s="108" t="s">
        <v>254</v>
      </c>
      <c r="C8" s="72" t="s">
        <v>1094</v>
      </c>
      <c r="D8" s="110">
        <f>SUMIFS('Comm_vacancy-new_boundaries_1'!D:D,'Comm_vacancy-new_boundaries_1'!$G:$G,$B8,'Comm_vacancy-new_boundaries_1'!$C:$C,$C8)</f>
        <v>10332</v>
      </c>
      <c r="E8" s="110">
        <f>SUMIFS('Comm_vacancy-new_boundaries_1'!E:E,'Comm_vacancy-new_boundaries_1'!$G:$G,$B8,'Comm_vacancy-new_boundaries_1'!$C:$C,$C8)</f>
        <v>447</v>
      </c>
      <c r="F8" s="133">
        <f t="shared" si="0"/>
        <v>4.3263646922183506E-2</v>
      </c>
      <c r="G8" s="108">
        <f t="shared" si="1"/>
        <v>43831</v>
      </c>
    </row>
    <row r="9" spans="1:8" x14ac:dyDescent="0.35">
      <c r="A9" s="108" t="s">
        <v>253</v>
      </c>
      <c r="B9" s="108" t="s">
        <v>254</v>
      </c>
      <c r="C9" s="72" t="s">
        <v>1095</v>
      </c>
      <c r="D9" s="110">
        <f>SUMIFS('Comm_vacancy-new_boundaries_1'!D:D,'Comm_vacancy-new_boundaries_1'!$G:$G,$B9,'Comm_vacancy-new_boundaries_1'!$C:$C,$C9)</f>
        <v>10334</v>
      </c>
      <c r="E9" s="110">
        <f>SUMIFS('Comm_vacancy-new_boundaries_1'!E:E,'Comm_vacancy-new_boundaries_1'!$G:$G,$B9,'Comm_vacancy-new_boundaries_1'!$C:$C,$C9)</f>
        <v>621</v>
      </c>
      <c r="F9" s="133">
        <f t="shared" si="0"/>
        <v>6.0092897232436618E-2</v>
      </c>
      <c r="G9" s="108">
        <f t="shared" si="1"/>
        <v>43739</v>
      </c>
    </row>
    <row r="10" spans="1:8" x14ac:dyDescent="0.35">
      <c r="A10" s="108" t="s">
        <v>253</v>
      </c>
      <c r="B10" s="108" t="s">
        <v>254</v>
      </c>
      <c r="C10" s="72" t="s">
        <v>1096</v>
      </c>
      <c r="D10" s="110">
        <f>SUMIFS('Comm_vacancy-new_boundaries_1'!D:D,'Comm_vacancy-new_boundaries_1'!$G:$G,$B10,'Comm_vacancy-new_boundaries_1'!$C:$C,$C10)</f>
        <v>10325</v>
      </c>
      <c r="E10" s="110">
        <f>SUMIFS('Comm_vacancy-new_boundaries_1'!E:E,'Comm_vacancy-new_boundaries_1'!$G:$G,$B10,'Comm_vacancy-new_boundaries_1'!$C:$C,$C10)</f>
        <v>553</v>
      </c>
      <c r="F10" s="133">
        <f t="shared" si="0"/>
        <v>5.3559322033898307E-2</v>
      </c>
      <c r="G10" s="108">
        <f t="shared" si="1"/>
        <v>43647</v>
      </c>
    </row>
    <row r="11" spans="1:8" x14ac:dyDescent="0.35">
      <c r="A11" s="108" t="s">
        <v>253</v>
      </c>
      <c r="B11" s="108" t="s">
        <v>254</v>
      </c>
      <c r="C11" s="72" t="s">
        <v>1097</v>
      </c>
      <c r="D11" s="110">
        <f>SUMIFS('Comm_vacancy-new_boundaries_1'!D:D,'Comm_vacancy-new_boundaries_1'!$G:$G,$B11,'Comm_vacancy-new_boundaries_1'!$C:$C,$C11)</f>
        <v>10323</v>
      </c>
      <c r="E11" s="110">
        <f>SUMIFS('Comm_vacancy-new_boundaries_1'!E:E,'Comm_vacancy-new_boundaries_1'!$G:$G,$B11,'Comm_vacancy-new_boundaries_1'!$C:$C,$C11)</f>
        <v>596</v>
      </c>
      <c r="F11" s="133">
        <f t="shared" si="0"/>
        <v>5.7735154509348061E-2</v>
      </c>
      <c r="G11" s="108">
        <f t="shared" si="1"/>
        <v>43556</v>
      </c>
    </row>
    <row r="12" spans="1:8" x14ac:dyDescent="0.35">
      <c r="A12" s="108" t="s">
        <v>253</v>
      </c>
      <c r="B12" s="108" t="s">
        <v>254</v>
      </c>
      <c r="C12" s="72" t="s">
        <v>1098</v>
      </c>
      <c r="D12" s="110">
        <f>SUMIFS('Comm_vacancy-new_boundaries_1'!D:D,'Comm_vacancy-new_boundaries_1'!$G:$G,$B12,'Comm_vacancy-new_boundaries_1'!$C:$C,$C12)</f>
        <v>10158</v>
      </c>
      <c r="E12" s="110">
        <f>SUMIFS('Comm_vacancy-new_boundaries_1'!E:E,'Comm_vacancy-new_boundaries_1'!$G:$G,$B12,'Comm_vacancy-new_boundaries_1'!$C:$C,$C12)</f>
        <v>586</v>
      </c>
      <c r="F12" s="133">
        <f t="shared" si="0"/>
        <v>5.7688521362472926E-2</v>
      </c>
      <c r="G12" s="108">
        <f t="shared" si="1"/>
        <v>43466</v>
      </c>
    </row>
    <row r="13" spans="1:8" x14ac:dyDescent="0.35">
      <c r="A13" s="108" t="s">
        <v>253</v>
      </c>
      <c r="B13" s="108" t="s">
        <v>254</v>
      </c>
      <c r="C13" s="72" t="s">
        <v>1099</v>
      </c>
      <c r="D13" s="110">
        <f>SUMIFS('Comm_vacancy-new_boundaries_1'!D:D,'Comm_vacancy-new_boundaries_1'!$G:$G,$B13,'Comm_vacancy-new_boundaries_1'!$C:$C,$C13)</f>
        <v>10596</v>
      </c>
      <c r="E13" s="110">
        <f>SUMIFS('Comm_vacancy-new_boundaries_1'!E:E,'Comm_vacancy-new_boundaries_1'!$G:$G,$B13,'Comm_vacancy-new_boundaries_1'!$C:$C,$C13)</f>
        <v>600</v>
      </c>
      <c r="F13" s="133">
        <f t="shared" si="0"/>
        <v>5.6625141562853906E-2</v>
      </c>
      <c r="G13" s="108">
        <f t="shared" si="1"/>
        <v>43374</v>
      </c>
    </row>
    <row r="14" spans="1:8" x14ac:dyDescent="0.35">
      <c r="A14" s="108" t="s">
        <v>283</v>
      </c>
      <c r="B14" s="108" t="s">
        <v>284</v>
      </c>
      <c r="C14" s="72" t="s">
        <v>1088</v>
      </c>
      <c r="D14" s="110">
        <f>SUMIFS('Comm_vacancy-new_boundaries_1'!D:D,'Comm_vacancy-new_boundaries_1'!$G:$G,$B14,'Comm_vacancy-new_boundaries_1'!$C:$C,$C14)</f>
        <v>13014</v>
      </c>
      <c r="E14" s="110">
        <f>SUMIFS('Comm_vacancy-new_boundaries_1'!E:E,'Comm_vacancy-new_boundaries_1'!$G:$G,$B14,'Comm_vacancy-new_boundaries_1'!$C:$C,$C14)</f>
        <v>854</v>
      </c>
      <c r="F14" s="133">
        <f t="shared" si="0"/>
        <v>6.5621638235746113E-2</v>
      </c>
      <c r="G14" s="108">
        <f t="shared" si="1"/>
        <v>44378</v>
      </c>
    </row>
    <row r="15" spans="1:8" x14ac:dyDescent="0.35">
      <c r="A15" s="108" t="s">
        <v>283</v>
      </c>
      <c r="B15" s="108" t="s">
        <v>284</v>
      </c>
      <c r="C15" s="72" t="s">
        <v>1089</v>
      </c>
      <c r="D15" s="110">
        <f>SUMIFS('Comm_vacancy-new_boundaries_1'!D:D,'Comm_vacancy-new_boundaries_1'!$G:$G,$B15,'Comm_vacancy-new_boundaries_1'!$C:$C,$C15)</f>
        <v>13048</v>
      </c>
      <c r="E15" s="110">
        <f>SUMIFS('Comm_vacancy-new_boundaries_1'!E:E,'Comm_vacancy-new_boundaries_1'!$G:$G,$B15,'Comm_vacancy-new_boundaries_1'!$C:$C,$C15)</f>
        <v>808</v>
      </c>
      <c r="F15" s="133">
        <f t="shared" si="0"/>
        <v>6.1925199264255056E-2</v>
      </c>
      <c r="G15" s="108">
        <f t="shared" si="1"/>
        <v>44287</v>
      </c>
    </row>
    <row r="16" spans="1:8" x14ac:dyDescent="0.35">
      <c r="A16" s="108" t="s">
        <v>283</v>
      </c>
      <c r="B16" s="108" t="s">
        <v>284</v>
      </c>
      <c r="C16" s="72" t="s">
        <v>1090</v>
      </c>
      <c r="D16" s="110">
        <f>SUMIFS('Comm_vacancy-new_boundaries_1'!D:D,'Comm_vacancy-new_boundaries_1'!$G:$G,$B16,'Comm_vacancy-new_boundaries_1'!$C:$C,$C16)</f>
        <v>13030</v>
      </c>
      <c r="E16" s="110">
        <f>SUMIFS('Comm_vacancy-new_boundaries_1'!E:E,'Comm_vacancy-new_boundaries_1'!$G:$G,$B16,'Comm_vacancy-new_boundaries_1'!$C:$C,$C16)</f>
        <v>699</v>
      </c>
      <c r="F16" s="133">
        <f t="shared" si="0"/>
        <v>5.3645433614735227E-2</v>
      </c>
      <c r="G16" s="108">
        <f t="shared" si="1"/>
        <v>44197</v>
      </c>
    </row>
    <row r="17" spans="1:7" x14ac:dyDescent="0.35">
      <c r="A17" s="108" t="s">
        <v>283</v>
      </c>
      <c r="B17" s="108" t="s">
        <v>284</v>
      </c>
      <c r="C17" s="72" t="s">
        <v>1091</v>
      </c>
      <c r="D17" s="110">
        <f>SUMIFS('Comm_vacancy-new_boundaries_1'!D:D,'Comm_vacancy-new_boundaries_1'!$G:$G,$B17,'Comm_vacancy-new_boundaries_1'!$C:$C,$C17)</f>
        <v>13004</v>
      </c>
      <c r="E17" s="110">
        <f>SUMIFS('Comm_vacancy-new_boundaries_1'!E:E,'Comm_vacancy-new_boundaries_1'!$G:$G,$B17,'Comm_vacancy-new_boundaries_1'!$C:$C,$C17)</f>
        <v>711</v>
      </c>
      <c r="F17" s="133">
        <f t="shared" si="0"/>
        <v>5.4675484466318057E-2</v>
      </c>
      <c r="G17" s="108">
        <f t="shared" si="1"/>
        <v>44105</v>
      </c>
    </row>
    <row r="18" spans="1:7" x14ac:dyDescent="0.35">
      <c r="A18" s="108" t="s">
        <v>283</v>
      </c>
      <c r="B18" s="108" t="s">
        <v>284</v>
      </c>
      <c r="C18" s="72" t="s">
        <v>1092</v>
      </c>
      <c r="D18" s="110">
        <f>SUMIFS('Comm_vacancy-new_boundaries_1'!D:D,'Comm_vacancy-new_boundaries_1'!$G:$G,$B18,'Comm_vacancy-new_boundaries_1'!$C:$C,$C18)</f>
        <v>12971</v>
      </c>
      <c r="E18" s="110">
        <f>SUMIFS('Comm_vacancy-new_boundaries_1'!E:E,'Comm_vacancy-new_boundaries_1'!$G:$G,$B18,'Comm_vacancy-new_boundaries_1'!$C:$C,$C18)</f>
        <v>686</v>
      </c>
      <c r="F18" s="133">
        <f t="shared" si="0"/>
        <v>5.2887209929843498E-2</v>
      </c>
      <c r="G18" s="108">
        <f t="shared" si="1"/>
        <v>44013</v>
      </c>
    </row>
    <row r="19" spans="1:7" x14ac:dyDescent="0.35">
      <c r="A19" s="108" t="s">
        <v>283</v>
      </c>
      <c r="B19" s="108" t="s">
        <v>284</v>
      </c>
      <c r="C19" s="72" t="s">
        <v>1093</v>
      </c>
      <c r="D19" s="110">
        <f>SUMIFS('Comm_vacancy-new_boundaries_1'!D:D,'Comm_vacancy-new_boundaries_1'!$G:$G,$B19,'Comm_vacancy-new_boundaries_1'!$C:$C,$C19)</f>
        <v>12956</v>
      </c>
      <c r="E19" s="110">
        <f>SUMIFS('Comm_vacancy-new_boundaries_1'!E:E,'Comm_vacancy-new_boundaries_1'!$G:$G,$B19,'Comm_vacancy-new_boundaries_1'!$C:$C,$C19)</f>
        <v>766</v>
      </c>
      <c r="F19" s="133">
        <f t="shared" si="0"/>
        <v>5.9123186168570548E-2</v>
      </c>
      <c r="G19" s="108">
        <f t="shared" si="1"/>
        <v>43922</v>
      </c>
    </row>
    <row r="20" spans="1:7" x14ac:dyDescent="0.35">
      <c r="A20" s="108" t="s">
        <v>283</v>
      </c>
      <c r="B20" s="108" t="s">
        <v>284</v>
      </c>
      <c r="C20" s="72" t="s">
        <v>1094</v>
      </c>
      <c r="D20" s="110">
        <f>SUMIFS('Comm_vacancy-new_boundaries_1'!D:D,'Comm_vacancy-new_boundaries_1'!$G:$G,$B20,'Comm_vacancy-new_boundaries_1'!$C:$C,$C20)</f>
        <v>12781</v>
      </c>
      <c r="E20" s="110">
        <f>SUMIFS('Comm_vacancy-new_boundaries_1'!E:E,'Comm_vacancy-new_boundaries_1'!$G:$G,$B20,'Comm_vacancy-new_boundaries_1'!$C:$C,$C20)</f>
        <v>736</v>
      </c>
      <c r="F20" s="133">
        <f t="shared" si="0"/>
        <v>5.758547844456615E-2</v>
      </c>
      <c r="G20" s="108">
        <f t="shared" si="1"/>
        <v>43831</v>
      </c>
    </row>
    <row r="21" spans="1:7" x14ac:dyDescent="0.35">
      <c r="A21" s="108" t="s">
        <v>283</v>
      </c>
      <c r="B21" s="108" t="s">
        <v>284</v>
      </c>
      <c r="C21" s="72" t="s">
        <v>1095</v>
      </c>
      <c r="D21" s="110">
        <f>SUMIFS('Comm_vacancy-new_boundaries_1'!D:D,'Comm_vacancy-new_boundaries_1'!$G:$G,$B21,'Comm_vacancy-new_boundaries_1'!$C:$C,$C21)</f>
        <v>12750</v>
      </c>
      <c r="E21" s="110">
        <f>SUMIFS('Comm_vacancy-new_boundaries_1'!E:E,'Comm_vacancy-new_boundaries_1'!$G:$G,$B21,'Comm_vacancy-new_boundaries_1'!$C:$C,$C21)</f>
        <v>698</v>
      </c>
      <c r="F21" s="133">
        <f t="shared" si="0"/>
        <v>5.4745098039215685E-2</v>
      </c>
      <c r="G21" s="108">
        <f t="shared" si="1"/>
        <v>43739</v>
      </c>
    </row>
    <row r="22" spans="1:7" x14ac:dyDescent="0.35">
      <c r="A22" s="108" t="s">
        <v>283</v>
      </c>
      <c r="B22" s="108" t="s">
        <v>284</v>
      </c>
      <c r="C22" s="72" t="s">
        <v>1096</v>
      </c>
      <c r="D22" s="110">
        <f>SUMIFS('Comm_vacancy-new_boundaries_1'!D:D,'Comm_vacancy-new_boundaries_1'!$G:$G,$B22,'Comm_vacancy-new_boundaries_1'!$C:$C,$C22)</f>
        <v>12698</v>
      </c>
      <c r="E22" s="110">
        <f>SUMIFS('Comm_vacancy-new_boundaries_1'!E:E,'Comm_vacancy-new_boundaries_1'!$G:$G,$B22,'Comm_vacancy-new_boundaries_1'!$C:$C,$C22)</f>
        <v>677</v>
      </c>
      <c r="F22" s="133">
        <f t="shared" si="0"/>
        <v>5.331548275318948E-2</v>
      </c>
      <c r="G22" s="108">
        <f t="shared" si="1"/>
        <v>43647</v>
      </c>
    </row>
    <row r="23" spans="1:7" x14ac:dyDescent="0.35">
      <c r="A23" s="108" t="s">
        <v>283</v>
      </c>
      <c r="B23" s="108" t="s">
        <v>284</v>
      </c>
      <c r="C23" s="72" t="s">
        <v>1097</v>
      </c>
      <c r="D23" s="110">
        <f>SUMIFS('Comm_vacancy-new_boundaries_1'!D:D,'Comm_vacancy-new_boundaries_1'!$G:$G,$B23,'Comm_vacancy-new_boundaries_1'!$C:$C,$C23)</f>
        <v>12695</v>
      </c>
      <c r="E23" s="110">
        <f>SUMIFS('Comm_vacancy-new_boundaries_1'!E:E,'Comm_vacancy-new_boundaries_1'!$G:$G,$B23,'Comm_vacancy-new_boundaries_1'!$C:$C,$C23)</f>
        <v>602</v>
      </c>
      <c r="F23" s="133">
        <f t="shared" si="0"/>
        <v>4.742024419062623E-2</v>
      </c>
      <c r="G23" s="108">
        <f t="shared" si="1"/>
        <v>43556</v>
      </c>
    </row>
    <row r="24" spans="1:7" x14ac:dyDescent="0.35">
      <c r="A24" s="108" t="s">
        <v>283</v>
      </c>
      <c r="B24" s="108" t="s">
        <v>284</v>
      </c>
      <c r="C24" s="72" t="s">
        <v>1098</v>
      </c>
      <c r="D24" s="110">
        <f>SUMIFS('Comm_vacancy-new_boundaries_1'!D:D,'Comm_vacancy-new_boundaries_1'!$G:$G,$B24,'Comm_vacancy-new_boundaries_1'!$C:$C,$C24)</f>
        <v>12543</v>
      </c>
      <c r="E24" s="110">
        <f>SUMIFS('Comm_vacancy-new_boundaries_1'!E:E,'Comm_vacancy-new_boundaries_1'!$G:$G,$B24,'Comm_vacancy-new_boundaries_1'!$C:$C,$C24)</f>
        <v>586</v>
      </c>
      <c r="F24" s="133">
        <f t="shared" si="0"/>
        <v>4.6719285657338752E-2</v>
      </c>
      <c r="G24" s="108">
        <f t="shared" si="1"/>
        <v>43466</v>
      </c>
    </row>
    <row r="25" spans="1:7" x14ac:dyDescent="0.35">
      <c r="A25" s="108" t="s">
        <v>283</v>
      </c>
      <c r="B25" s="108" t="s">
        <v>284</v>
      </c>
      <c r="C25" s="72" t="s">
        <v>1099</v>
      </c>
      <c r="D25" s="110">
        <f>SUMIFS('Comm_vacancy-new_boundaries_1'!D:D,'Comm_vacancy-new_boundaries_1'!$G:$G,$B25,'Comm_vacancy-new_boundaries_1'!$C:$C,$C25)</f>
        <v>13356</v>
      </c>
      <c r="E25" s="110">
        <f>SUMIFS('Comm_vacancy-new_boundaries_1'!E:E,'Comm_vacancy-new_boundaries_1'!$G:$G,$B25,'Comm_vacancy-new_boundaries_1'!$C:$C,$C25)</f>
        <v>474</v>
      </c>
      <c r="F25" s="133">
        <f t="shared" si="0"/>
        <v>3.5489667565139264E-2</v>
      </c>
      <c r="G25" s="108">
        <f t="shared" si="1"/>
        <v>43374</v>
      </c>
    </row>
    <row r="26" spans="1:7" x14ac:dyDescent="0.35">
      <c r="A26" s="108" t="s">
        <v>372</v>
      </c>
      <c r="B26" s="108" t="s">
        <v>373</v>
      </c>
      <c r="C26" s="72" t="s">
        <v>1088</v>
      </c>
      <c r="D26" s="110">
        <f>SUMIFS('Comm_vacancy-new_boundaries_1'!D:D,'Comm_vacancy-new_boundaries_1'!$G:$G,$B26,'Comm_vacancy-new_boundaries_1'!$C:$C,$C26)</f>
        <v>14601</v>
      </c>
      <c r="E26" s="110">
        <f>SUMIFS('Comm_vacancy-new_boundaries_1'!E:E,'Comm_vacancy-new_boundaries_1'!$G:$G,$B26,'Comm_vacancy-new_boundaries_1'!$C:$C,$C26)</f>
        <v>784</v>
      </c>
      <c r="F26" s="133">
        <f t="shared" si="0"/>
        <v>5.369495240052051E-2</v>
      </c>
      <c r="G26" s="108">
        <f t="shared" si="1"/>
        <v>44378</v>
      </c>
    </row>
    <row r="27" spans="1:7" x14ac:dyDescent="0.35">
      <c r="A27" s="108" t="s">
        <v>372</v>
      </c>
      <c r="B27" s="108" t="s">
        <v>373</v>
      </c>
      <c r="C27" s="72" t="s">
        <v>1089</v>
      </c>
      <c r="D27" s="110">
        <f>SUMIFS('Comm_vacancy-new_boundaries_1'!D:D,'Comm_vacancy-new_boundaries_1'!$G:$G,$B27,'Comm_vacancy-new_boundaries_1'!$C:$C,$C27)</f>
        <v>14573</v>
      </c>
      <c r="E27" s="110">
        <f>SUMIFS('Comm_vacancy-new_boundaries_1'!E:E,'Comm_vacancy-new_boundaries_1'!$G:$G,$B27,'Comm_vacancy-new_boundaries_1'!$C:$C,$C27)</f>
        <v>747</v>
      </c>
      <c r="F27" s="133">
        <f t="shared" si="0"/>
        <v>5.1259177931791668E-2</v>
      </c>
      <c r="G27" s="108">
        <f t="shared" si="1"/>
        <v>44287</v>
      </c>
    </row>
    <row r="28" spans="1:7" x14ac:dyDescent="0.35">
      <c r="A28" s="108" t="s">
        <v>372</v>
      </c>
      <c r="B28" s="108" t="s">
        <v>373</v>
      </c>
      <c r="C28" s="72" t="s">
        <v>1090</v>
      </c>
      <c r="D28" s="110">
        <f>SUMIFS('Comm_vacancy-new_boundaries_1'!D:D,'Comm_vacancy-new_boundaries_1'!$G:$G,$B28,'Comm_vacancy-new_boundaries_1'!$C:$C,$C28)</f>
        <v>14527</v>
      </c>
      <c r="E28" s="110">
        <f>SUMIFS('Comm_vacancy-new_boundaries_1'!E:E,'Comm_vacancy-new_boundaries_1'!$G:$G,$B28,'Comm_vacancy-new_boundaries_1'!$C:$C,$C28)</f>
        <v>733</v>
      </c>
      <c r="F28" s="133">
        <f t="shared" si="0"/>
        <v>5.0457768293522408E-2</v>
      </c>
      <c r="G28" s="108">
        <f t="shared" si="1"/>
        <v>44197</v>
      </c>
    </row>
    <row r="29" spans="1:7" x14ac:dyDescent="0.35">
      <c r="A29" s="108" t="s">
        <v>372</v>
      </c>
      <c r="B29" s="108" t="s">
        <v>373</v>
      </c>
      <c r="C29" s="72" t="s">
        <v>1091</v>
      </c>
      <c r="D29" s="110">
        <f>SUMIFS('Comm_vacancy-new_boundaries_1'!D:D,'Comm_vacancy-new_boundaries_1'!$G:$G,$B29,'Comm_vacancy-new_boundaries_1'!$C:$C,$C29)</f>
        <v>14467</v>
      </c>
      <c r="E29" s="110">
        <f>SUMIFS('Comm_vacancy-new_boundaries_1'!E:E,'Comm_vacancy-new_boundaries_1'!$G:$G,$B29,'Comm_vacancy-new_boundaries_1'!$C:$C,$C29)</f>
        <v>749</v>
      </c>
      <c r="F29" s="133">
        <f t="shared" si="0"/>
        <v>5.1773000622105485E-2</v>
      </c>
      <c r="G29" s="108">
        <f t="shared" si="1"/>
        <v>44105</v>
      </c>
    </row>
    <row r="30" spans="1:7" x14ac:dyDescent="0.35">
      <c r="A30" s="108" t="s">
        <v>372</v>
      </c>
      <c r="B30" s="108" t="s">
        <v>373</v>
      </c>
      <c r="C30" s="72" t="s">
        <v>1092</v>
      </c>
      <c r="D30" s="110">
        <f>SUMIFS('Comm_vacancy-new_boundaries_1'!D:D,'Comm_vacancy-new_boundaries_1'!$G:$G,$B30,'Comm_vacancy-new_boundaries_1'!$C:$C,$C30)</f>
        <v>14353</v>
      </c>
      <c r="E30" s="110">
        <f>SUMIFS('Comm_vacancy-new_boundaries_1'!E:E,'Comm_vacancy-new_boundaries_1'!$G:$G,$B30,'Comm_vacancy-new_boundaries_1'!$C:$C,$C30)</f>
        <v>760</v>
      </c>
      <c r="F30" s="133">
        <f t="shared" si="0"/>
        <v>5.2950602661464501E-2</v>
      </c>
      <c r="G30" s="108">
        <f t="shared" si="1"/>
        <v>44013</v>
      </c>
    </row>
    <row r="31" spans="1:7" x14ac:dyDescent="0.35">
      <c r="A31" s="108" t="s">
        <v>372</v>
      </c>
      <c r="B31" s="108" t="s">
        <v>373</v>
      </c>
      <c r="C31" s="72" t="s">
        <v>1093</v>
      </c>
      <c r="D31" s="110">
        <f>SUMIFS('Comm_vacancy-new_boundaries_1'!D:D,'Comm_vacancy-new_boundaries_1'!$G:$G,$B31,'Comm_vacancy-new_boundaries_1'!$C:$C,$C31)</f>
        <v>14287</v>
      </c>
      <c r="E31" s="110">
        <f>SUMIFS('Comm_vacancy-new_boundaries_1'!E:E,'Comm_vacancy-new_boundaries_1'!$G:$G,$B31,'Comm_vacancy-new_boundaries_1'!$C:$C,$C31)</f>
        <v>722</v>
      </c>
      <c r="F31" s="133">
        <f t="shared" si="0"/>
        <v>5.0535451809337162E-2</v>
      </c>
      <c r="G31" s="108">
        <f t="shared" si="1"/>
        <v>43922</v>
      </c>
    </row>
    <row r="32" spans="1:7" x14ac:dyDescent="0.35">
      <c r="A32" s="108" t="s">
        <v>372</v>
      </c>
      <c r="B32" s="108" t="s">
        <v>373</v>
      </c>
      <c r="C32" s="72" t="s">
        <v>1094</v>
      </c>
      <c r="D32" s="110">
        <f>SUMIFS('Comm_vacancy-new_boundaries_1'!D:D,'Comm_vacancy-new_boundaries_1'!$G:$G,$B32,'Comm_vacancy-new_boundaries_1'!$C:$C,$C32)</f>
        <v>14140</v>
      </c>
      <c r="E32" s="110">
        <f>SUMIFS('Comm_vacancy-new_boundaries_1'!E:E,'Comm_vacancy-new_boundaries_1'!$G:$G,$B32,'Comm_vacancy-new_boundaries_1'!$C:$C,$C32)</f>
        <v>757</v>
      </c>
      <c r="F32" s="133">
        <f t="shared" si="0"/>
        <v>5.3536067892503536E-2</v>
      </c>
      <c r="G32" s="108">
        <f t="shared" si="1"/>
        <v>43831</v>
      </c>
    </row>
    <row r="33" spans="1:7" x14ac:dyDescent="0.35">
      <c r="A33" s="108" t="s">
        <v>372</v>
      </c>
      <c r="B33" s="108" t="s">
        <v>373</v>
      </c>
      <c r="C33" s="72" t="s">
        <v>1095</v>
      </c>
      <c r="D33" s="110">
        <f>SUMIFS('Comm_vacancy-new_boundaries_1'!D:D,'Comm_vacancy-new_boundaries_1'!$G:$G,$B33,'Comm_vacancy-new_boundaries_1'!$C:$C,$C33)</f>
        <v>14043</v>
      </c>
      <c r="E33" s="110">
        <f>SUMIFS('Comm_vacancy-new_boundaries_1'!E:E,'Comm_vacancy-new_boundaries_1'!$G:$G,$B33,'Comm_vacancy-new_boundaries_1'!$C:$C,$C33)</f>
        <v>777</v>
      </c>
      <c r="F33" s="133">
        <f t="shared" si="0"/>
        <v>5.5330057679982912E-2</v>
      </c>
      <c r="G33" s="108">
        <f t="shared" si="1"/>
        <v>43739</v>
      </c>
    </row>
    <row r="34" spans="1:7" x14ac:dyDescent="0.35">
      <c r="A34" s="108" t="s">
        <v>372</v>
      </c>
      <c r="B34" s="108" t="s">
        <v>373</v>
      </c>
      <c r="C34" s="72" t="s">
        <v>1096</v>
      </c>
      <c r="D34" s="110">
        <f>SUMIFS('Comm_vacancy-new_boundaries_1'!D:D,'Comm_vacancy-new_boundaries_1'!$G:$G,$B34,'Comm_vacancy-new_boundaries_1'!$C:$C,$C34)</f>
        <v>14021</v>
      </c>
      <c r="E34" s="110">
        <f>SUMIFS('Comm_vacancy-new_boundaries_1'!E:E,'Comm_vacancy-new_boundaries_1'!$G:$G,$B34,'Comm_vacancy-new_boundaries_1'!$C:$C,$C34)</f>
        <v>778</v>
      </c>
      <c r="F34" s="133">
        <f t="shared" si="0"/>
        <v>5.5488196277013055E-2</v>
      </c>
      <c r="G34" s="108">
        <f t="shared" si="1"/>
        <v>43647</v>
      </c>
    </row>
    <row r="35" spans="1:7" x14ac:dyDescent="0.35">
      <c r="A35" s="108" t="s">
        <v>372</v>
      </c>
      <c r="B35" s="108" t="s">
        <v>373</v>
      </c>
      <c r="C35" s="72" t="s">
        <v>1097</v>
      </c>
      <c r="D35" s="110">
        <f>SUMIFS('Comm_vacancy-new_boundaries_1'!D:D,'Comm_vacancy-new_boundaries_1'!$G:$G,$B35,'Comm_vacancy-new_boundaries_1'!$C:$C,$C35)</f>
        <v>14031</v>
      </c>
      <c r="E35" s="110">
        <f>SUMIFS('Comm_vacancy-new_boundaries_1'!E:E,'Comm_vacancy-new_boundaries_1'!$G:$G,$B35,'Comm_vacancy-new_boundaries_1'!$C:$C,$C35)</f>
        <v>787</v>
      </c>
      <c r="F35" s="133">
        <f t="shared" si="0"/>
        <v>5.6090086237616708E-2</v>
      </c>
      <c r="G35" s="108">
        <f t="shared" si="1"/>
        <v>43556</v>
      </c>
    </row>
    <row r="36" spans="1:7" x14ac:dyDescent="0.35">
      <c r="A36" s="108" t="s">
        <v>372</v>
      </c>
      <c r="B36" s="108" t="s">
        <v>373</v>
      </c>
      <c r="C36" s="72" t="s">
        <v>1098</v>
      </c>
      <c r="D36" s="110">
        <f>SUMIFS('Comm_vacancy-new_boundaries_1'!D:D,'Comm_vacancy-new_boundaries_1'!$G:$G,$B36,'Comm_vacancy-new_boundaries_1'!$C:$C,$C36)</f>
        <v>13784</v>
      </c>
      <c r="E36" s="110">
        <f>SUMIFS('Comm_vacancy-new_boundaries_1'!E:E,'Comm_vacancy-new_boundaries_1'!$G:$G,$B36,'Comm_vacancy-new_boundaries_1'!$C:$C,$C36)</f>
        <v>745</v>
      </c>
      <c r="F36" s="133">
        <f t="shared" si="0"/>
        <v>5.4048171793383636E-2</v>
      </c>
      <c r="G36" s="108">
        <f t="shared" si="1"/>
        <v>43466</v>
      </c>
    </row>
    <row r="37" spans="1:7" x14ac:dyDescent="0.35">
      <c r="A37" s="108" t="s">
        <v>372</v>
      </c>
      <c r="B37" s="108" t="s">
        <v>373</v>
      </c>
      <c r="C37" s="72" t="s">
        <v>1099</v>
      </c>
      <c r="D37" s="110">
        <f>SUMIFS('Comm_vacancy-new_boundaries_1'!D:D,'Comm_vacancy-new_boundaries_1'!$G:$G,$B37,'Comm_vacancy-new_boundaries_1'!$C:$C,$C37)</f>
        <v>14360</v>
      </c>
      <c r="E37" s="110">
        <f>SUMIFS('Comm_vacancy-new_boundaries_1'!E:E,'Comm_vacancy-new_boundaries_1'!$G:$G,$B37,'Comm_vacancy-new_boundaries_1'!$C:$C,$C37)</f>
        <v>732</v>
      </c>
      <c r="F37" s="133">
        <f t="shared" si="0"/>
        <v>5.0974930362116991E-2</v>
      </c>
      <c r="G37" s="108">
        <f t="shared" si="1"/>
        <v>43374</v>
      </c>
    </row>
    <row r="38" spans="1:7" x14ac:dyDescent="0.35">
      <c r="A38" s="108" t="s">
        <v>406</v>
      </c>
      <c r="B38" s="108" t="s">
        <v>407</v>
      </c>
      <c r="C38" s="72" t="s">
        <v>1088</v>
      </c>
      <c r="D38" s="110">
        <f>SUMIFS('Comm_vacancy-new_boundaries_1'!D:D,'Comm_vacancy-new_boundaries_1'!$G:$G,$B38,'Comm_vacancy-new_boundaries_1'!$C:$C,$C38)</f>
        <v>9382</v>
      </c>
      <c r="E38" s="110">
        <f>SUMIFS('Comm_vacancy-new_boundaries_1'!E:E,'Comm_vacancy-new_boundaries_1'!$G:$G,$B38,'Comm_vacancy-new_boundaries_1'!$C:$C,$C38)</f>
        <v>579</v>
      </c>
      <c r="F38" s="133">
        <f t="shared" si="0"/>
        <v>6.1713920272862932E-2</v>
      </c>
      <c r="G38" s="108">
        <f t="shared" si="1"/>
        <v>44378</v>
      </c>
    </row>
    <row r="39" spans="1:7" x14ac:dyDescent="0.35">
      <c r="A39" s="108" t="s">
        <v>406</v>
      </c>
      <c r="B39" s="108" t="s">
        <v>407</v>
      </c>
      <c r="C39" s="72" t="s">
        <v>1089</v>
      </c>
      <c r="D39" s="110">
        <f>SUMIFS('Comm_vacancy-new_boundaries_1'!D:D,'Comm_vacancy-new_boundaries_1'!$G:$G,$B39,'Comm_vacancy-new_boundaries_1'!$C:$C,$C39)</f>
        <v>9393</v>
      </c>
      <c r="E39" s="110">
        <f>SUMIFS('Comm_vacancy-new_boundaries_1'!E:E,'Comm_vacancy-new_boundaries_1'!$G:$G,$B39,'Comm_vacancy-new_boundaries_1'!$C:$C,$C39)</f>
        <v>583</v>
      </c>
      <c r="F39" s="133">
        <f t="shared" si="0"/>
        <v>6.2067497072287876E-2</v>
      </c>
      <c r="G39" s="108">
        <f t="shared" si="1"/>
        <v>44287</v>
      </c>
    </row>
    <row r="40" spans="1:7" x14ac:dyDescent="0.35">
      <c r="A40" s="108" t="s">
        <v>406</v>
      </c>
      <c r="B40" s="108" t="s">
        <v>407</v>
      </c>
      <c r="C40" s="72" t="s">
        <v>1090</v>
      </c>
      <c r="D40" s="110">
        <f>SUMIFS('Comm_vacancy-new_boundaries_1'!D:D,'Comm_vacancy-new_boundaries_1'!$G:$G,$B40,'Comm_vacancy-new_boundaries_1'!$C:$C,$C40)</f>
        <v>9386</v>
      </c>
      <c r="E40" s="110">
        <f>SUMIFS('Comm_vacancy-new_boundaries_1'!E:E,'Comm_vacancy-new_boundaries_1'!$G:$G,$B40,'Comm_vacancy-new_boundaries_1'!$C:$C,$C40)</f>
        <v>580</v>
      </c>
      <c r="F40" s="133">
        <f t="shared" si="0"/>
        <v>6.1794161517153209E-2</v>
      </c>
      <c r="G40" s="108">
        <f t="shared" si="1"/>
        <v>44197</v>
      </c>
    </row>
    <row r="41" spans="1:7" x14ac:dyDescent="0.35">
      <c r="A41" s="108" t="s">
        <v>406</v>
      </c>
      <c r="B41" s="108" t="s">
        <v>407</v>
      </c>
      <c r="C41" s="72" t="s">
        <v>1091</v>
      </c>
      <c r="D41" s="110">
        <f>SUMIFS('Comm_vacancy-new_boundaries_1'!D:D,'Comm_vacancy-new_boundaries_1'!$G:$G,$B41,'Comm_vacancy-new_boundaries_1'!$C:$C,$C41)</f>
        <v>9318</v>
      </c>
      <c r="E41" s="110">
        <f>SUMIFS('Comm_vacancy-new_boundaries_1'!E:E,'Comm_vacancy-new_boundaries_1'!$G:$G,$B41,'Comm_vacancy-new_boundaries_1'!$C:$C,$C41)</f>
        <v>588</v>
      </c>
      <c r="F41" s="133">
        <f t="shared" si="0"/>
        <v>6.3103670315518348E-2</v>
      </c>
      <c r="G41" s="108">
        <f t="shared" si="1"/>
        <v>44105</v>
      </c>
    </row>
    <row r="42" spans="1:7" x14ac:dyDescent="0.35">
      <c r="A42" s="108" t="s">
        <v>406</v>
      </c>
      <c r="B42" s="108" t="s">
        <v>407</v>
      </c>
      <c r="C42" s="72" t="s">
        <v>1092</v>
      </c>
      <c r="D42" s="110">
        <f>SUMIFS('Comm_vacancy-new_boundaries_1'!D:D,'Comm_vacancy-new_boundaries_1'!$G:$G,$B42,'Comm_vacancy-new_boundaries_1'!$C:$C,$C42)</f>
        <v>9267</v>
      </c>
      <c r="E42" s="110">
        <f>SUMIFS('Comm_vacancy-new_boundaries_1'!E:E,'Comm_vacancy-new_boundaries_1'!$G:$G,$B42,'Comm_vacancy-new_boundaries_1'!$C:$C,$C42)</f>
        <v>588</v>
      </c>
      <c r="F42" s="133">
        <f t="shared" si="0"/>
        <v>6.3450955001618653E-2</v>
      </c>
      <c r="G42" s="108">
        <f t="shared" si="1"/>
        <v>44013</v>
      </c>
    </row>
    <row r="43" spans="1:7" x14ac:dyDescent="0.35">
      <c r="A43" s="108" t="s">
        <v>406</v>
      </c>
      <c r="B43" s="108" t="s">
        <v>407</v>
      </c>
      <c r="C43" s="72" t="s">
        <v>1093</v>
      </c>
      <c r="D43" s="110">
        <f>SUMIFS('Comm_vacancy-new_boundaries_1'!D:D,'Comm_vacancy-new_boundaries_1'!$G:$G,$B43,'Comm_vacancy-new_boundaries_1'!$C:$C,$C43)</f>
        <v>9155</v>
      </c>
      <c r="E43" s="110">
        <f>SUMIFS('Comm_vacancy-new_boundaries_1'!E:E,'Comm_vacancy-new_boundaries_1'!$G:$G,$B43,'Comm_vacancy-new_boundaries_1'!$C:$C,$C43)</f>
        <v>594</v>
      </c>
      <c r="F43" s="133">
        <f t="shared" si="0"/>
        <v>6.4882577826324409E-2</v>
      </c>
      <c r="G43" s="108">
        <f t="shared" si="1"/>
        <v>43922</v>
      </c>
    </row>
    <row r="44" spans="1:7" x14ac:dyDescent="0.35">
      <c r="A44" s="108" t="s">
        <v>406</v>
      </c>
      <c r="B44" s="108" t="s">
        <v>407</v>
      </c>
      <c r="C44" s="72" t="s">
        <v>1094</v>
      </c>
      <c r="D44" s="110">
        <f>SUMIFS('Comm_vacancy-new_boundaries_1'!D:D,'Comm_vacancy-new_boundaries_1'!$G:$G,$B44,'Comm_vacancy-new_boundaries_1'!$C:$C,$C44)</f>
        <v>9040</v>
      </c>
      <c r="E44" s="110">
        <f>SUMIFS('Comm_vacancy-new_boundaries_1'!E:E,'Comm_vacancy-new_boundaries_1'!$G:$G,$B44,'Comm_vacancy-new_boundaries_1'!$C:$C,$C44)</f>
        <v>601</v>
      </c>
      <c r="F44" s="133">
        <f t="shared" si="0"/>
        <v>6.6482300884955756E-2</v>
      </c>
      <c r="G44" s="108">
        <f t="shared" si="1"/>
        <v>43831</v>
      </c>
    </row>
    <row r="45" spans="1:7" x14ac:dyDescent="0.35">
      <c r="A45" s="108" t="s">
        <v>406</v>
      </c>
      <c r="B45" s="108" t="s">
        <v>407</v>
      </c>
      <c r="C45" s="72" t="s">
        <v>1095</v>
      </c>
      <c r="D45" s="110">
        <f>SUMIFS('Comm_vacancy-new_boundaries_1'!D:D,'Comm_vacancy-new_boundaries_1'!$G:$G,$B45,'Comm_vacancy-new_boundaries_1'!$C:$C,$C45)</f>
        <v>8983</v>
      </c>
      <c r="E45" s="110">
        <f>SUMIFS('Comm_vacancy-new_boundaries_1'!E:E,'Comm_vacancy-new_boundaries_1'!$G:$G,$B45,'Comm_vacancy-new_boundaries_1'!$C:$C,$C45)</f>
        <v>594</v>
      </c>
      <c r="F45" s="133">
        <f t="shared" si="0"/>
        <v>6.6124902593788268E-2</v>
      </c>
      <c r="G45" s="108">
        <f t="shared" si="1"/>
        <v>43739</v>
      </c>
    </row>
    <row r="46" spans="1:7" x14ac:dyDescent="0.35">
      <c r="A46" s="108" t="s">
        <v>406</v>
      </c>
      <c r="B46" s="108" t="s">
        <v>407</v>
      </c>
      <c r="C46" s="72" t="s">
        <v>1096</v>
      </c>
      <c r="D46" s="110">
        <f>SUMIFS('Comm_vacancy-new_boundaries_1'!D:D,'Comm_vacancy-new_boundaries_1'!$G:$G,$B46,'Comm_vacancy-new_boundaries_1'!$C:$C,$C46)</f>
        <v>8914</v>
      </c>
      <c r="E46" s="110">
        <f>SUMIFS('Comm_vacancy-new_boundaries_1'!E:E,'Comm_vacancy-new_boundaries_1'!$G:$G,$B46,'Comm_vacancy-new_boundaries_1'!$C:$C,$C46)</f>
        <v>568</v>
      </c>
      <c r="F46" s="133">
        <f t="shared" si="0"/>
        <v>6.3719991025353376E-2</v>
      </c>
      <c r="G46" s="108">
        <f t="shared" si="1"/>
        <v>43647</v>
      </c>
    </row>
    <row r="47" spans="1:7" x14ac:dyDescent="0.35">
      <c r="A47" s="108" t="s">
        <v>406</v>
      </c>
      <c r="B47" s="108" t="s">
        <v>407</v>
      </c>
      <c r="C47" s="72" t="s">
        <v>1097</v>
      </c>
      <c r="D47" s="110">
        <f>SUMIFS('Comm_vacancy-new_boundaries_1'!D:D,'Comm_vacancy-new_boundaries_1'!$G:$G,$B47,'Comm_vacancy-new_boundaries_1'!$C:$C,$C47)</f>
        <v>8862</v>
      </c>
      <c r="E47" s="110">
        <f>SUMIFS('Comm_vacancy-new_boundaries_1'!E:E,'Comm_vacancy-new_boundaries_1'!$G:$G,$B47,'Comm_vacancy-new_boundaries_1'!$C:$C,$C47)</f>
        <v>451</v>
      </c>
      <c r="F47" s="133">
        <f t="shared" si="0"/>
        <v>5.0891446626043779E-2</v>
      </c>
      <c r="G47" s="108">
        <f t="shared" si="1"/>
        <v>43556</v>
      </c>
    </row>
    <row r="48" spans="1:7" x14ac:dyDescent="0.35">
      <c r="A48" s="108" t="s">
        <v>406</v>
      </c>
      <c r="B48" s="108" t="s">
        <v>407</v>
      </c>
      <c r="C48" s="72" t="s">
        <v>1098</v>
      </c>
      <c r="D48" s="110">
        <f>SUMIFS('Comm_vacancy-new_boundaries_1'!D:D,'Comm_vacancy-new_boundaries_1'!$G:$G,$B48,'Comm_vacancy-new_boundaries_1'!$C:$C,$C48)</f>
        <v>8707</v>
      </c>
      <c r="E48" s="110">
        <f>SUMIFS('Comm_vacancy-new_boundaries_1'!E:E,'Comm_vacancy-new_boundaries_1'!$G:$G,$B48,'Comm_vacancy-new_boundaries_1'!$C:$C,$C48)</f>
        <v>458</v>
      </c>
      <c r="F48" s="133">
        <f t="shared" si="0"/>
        <v>5.2601355231422994E-2</v>
      </c>
      <c r="G48" s="108">
        <f t="shared" si="1"/>
        <v>43466</v>
      </c>
    </row>
    <row r="49" spans="1:7" x14ac:dyDescent="0.35">
      <c r="A49" s="108" t="s">
        <v>406</v>
      </c>
      <c r="B49" s="108" t="s">
        <v>407</v>
      </c>
      <c r="C49" s="72" t="s">
        <v>1099</v>
      </c>
      <c r="D49" s="110">
        <f>SUMIFS('Comm_vacancy-new_boundaries_1'!D:D,'Comm_vacancy-new_boundaries_1'!$G:$G,$B49,'Comm_vacancy-new_boundaries_1'!$C:$C,$C49)</f>
        <v>8884</v>
      </c>
      <c r="E49" s="110">
        <f>SUMIFS('Comm_vacancy-new_boundaries_1'!E:E,'Comm_vacancy-new_boundaries_1'!$G:$G,$B49,'Comm_vacancy-new_boundaries_1'!$C:$C,$C49)</f>
        <v>496</v>
      </c>
      <c r="F49" s="133">
        <f t="shared" si="0"/>
        <v>5.5830706888788835E-2</v>
      </c>
      <c r="G49" s="108">
        <f t="shared" si="1"/>
        <v>43374</v>
      </c>
    </row>
    <row r="50" spans="1:7" x14ac:dyDescent="0.35">
      <c r="A50" s="108" t="s">
        <v>736</v>
      </c>
      <c r="B50" s="108" t="s">
        <v>737</v>
      </c>
      <c r="C50" s="72" t="s">
        <v>1088</v>
      </c>
      <c r="D50" s="110">
        <f>SUMIFS('Comm_vacancy-new_boundaries_1'!D:D,'Comm_vacancy-new_boundaries_1'!$G:$G,$B50,'Comm_vacancy-new_boundaries_1'!$C:$C,$C50)</f>
        <v>5600</v>
      </c>
      <c r="E50" s="110">
        <f>SUMIFS('Comm_vacancy-new_boundaries_1'!E:E,'Comm_vacancy-new_boundaries_1'!$G:$G,$B50,'Comm_vacancy-new_boundaries_1'!$C:$C,$C50)</f>
        <v>471</v>
      </c>
      <c r="F50" s="133">
        <f t="shared" si="0"/>
        <v>8.4107142857142853E-2</v>
      </c>
      <c r="G50" s="108">
        <f t="shared" si="1"/>
        <v>44378</v>
      </c>
    </row>
    <row r="51" spans="1:7" x14ac:dyDescent="0.35">
      <c r="A51" s="108" t="s">
        <v>736</v>
      </c>
      <c r="B51" s="108" t="s">
        <v>737</v>
      </c>
      <c r="C51" s="72" t="s">
        <v>1089</v>
      </c>
      <c r="D51" s="110">
        <f>SUMIFS('Comm_vacancy-new_boundaries_1'!D:D,'Comm_vacancy-new_boundaries_1'!$G:$G,$B51,'Comm_vacancy-new_boundaries_1'!$C:$C,$C51)</f>
        <v>5612</v>
      </c>
      <c r="E51" s="110">
        <f>SUMIFS('Comm_vacancy-new_boundaries_1'!E:E,'Comm_vacancy-new_boundaries_1'!$G:$G,$B51,'Comm_vacancy-new_boundaries_1'!$C:$C,$C51)</f>
        <v>469</v>
      </c>
      <c r="F51" s="133">
        <f t="shared" si="0"/>
        <v>8.3570919458303639E-2</v>
      </c>
      <c r="G51" s="108">
        <f t="shared" si="1"/>
        <v>44287</v>
      </c>
    </row>
    <row r="52" spans="1:7" x14ac:dyDescent="0.35">
      <c r="A52" s="108" t="s">
        <v>736</v>
      </c>
      <c r="B52" s="108" t="s">
        <v>737</v>
      </c>
      <c r="C52" s="72" t="s">
        <v>1090</v>
      </c>
      <c r="D52" s="110">
        <f>SUMIFS('Comm_vacancy-new_boundaries_1'!D:D,'Comm_vacancy-new_boundaries_1'!$G:$G,$B52,'Comm_vacancy-new_boundaries_1'!$C:$C,$C52)</f>
        <v>5614</v>
      </c>
      <c r="E52" s="110">
        <f>SUMIFS('Comm_vacancy-new_boundaries_1'!E:E,'Comm_vacancy-new_boundaries_1'!$G:$G,$B52,'Comm_vacancy-new_boundaries_1'!$C:$C,$C52)</f>
        <v>459</v>
      </c>
      <c r="F52" s="133">
        <f t="shared" si="0"/>
        <v>8.175988599928749E-2</v>
      </c>
      <c r="G52" s="108">
        <f t="shared" si="1"/>
        <v>44197</v>
      </c>
    </row>
    <row r="53" spans="1:7" x14ac:dyDescent="0.35">
      <c r="A53" s="108" t="s">
        <v>736</v>
      </c>
      <c r="B53" s="108" t="s">
        <v>737</v>
      </c>
      <c r="C53" s="72" t="s">
        <v>1091</v>
      </c>
      <c r="D53" s="110">
        <f>SUMIFS('Comm_vacancy-new_boundaries_1'!D:D,'Comm_vacancy-new_boundaries_1'!$G:$G,$B53,'Comm_vacancy-new_boundaries_1'!$C:$C,$C53)</f>
        <v>5606</v>
      </c>
      <c r="E53" s="110">
        <f>SUMIFS('Comm_vacancy-new_boundaries_1'!E:E,'Comm_vacancy-new_boundaries_1'!$G:$G,$B53,'Comm_vacancy-new_boundaries_1'!$C:$C,$C53)</f>
        <v>466</v>
      </c>
      <c r="F53" s="133">
        <f t="shared" si="0"/>
        <v>8.3125222975383523E-2</v>
      </c>
      <c r="G53" s="108">
        <f t="shared" si="1"/>
        <v>44105</v>
      </c>
    </row>
    <row r="54" spans="1:7" x14ac:dyDescent="0.35">
      <c r="A54" s="108" t="s">
        <v>736</v>
      </c>
      <c r="B54" s="108" t="s">
        <v>737</v>
      </c>
      <c r="C54" s="72" t="s">
        <v>1092</v>
      </c>
      <c r="D54" s="110">
        <f>SUMIFS('Comm_vacancy-new_boundaries_1'!D:D,'Comm_vacancy-new_boundaries_1'!$G:$G,$B54,'Comm_vacancy-new_boundaries_1'!$C:$C,$C54)</f>
        <v>5557</v>
      </c>
      <c r="E54" s="110">
        <f>SUMIFS('Comm_vacancy-new_boundaries_1'!E:E,'Comm_vacancy-new_boundaries_1'!$G:$G,$B54,'Comm_vacancy-new_boundaries_1'!$C:$C,$C54)</f>
        <v>464</v>
      </c>
      <c r="F54" s="133">
        <f t="shared" si="0"/>
        <v>8.3498290444484438E-2</v>
      </c>
      <c r="G54" s="108">
        <f t="shared" si="1"/>
        <v>44013</v>
      </c>
    </row>
    <row r="55" spans="1:7" x14ac:dyDescent="0.35">
      <c r="A55" s="108" t="s">
        <v>736</v>
      </c>
      <c r="B55" s="108" t="s">
        <v>737</v>
      </c>
      <c r="C55" s="72" t="s">
        <v>1093</v>
      </c>
      <c r="D55" s="110">
        <f>SUMIFS('Comm_vacancy-new_boundaries_1'!D:D,'Comm_vacancy-new_boundaries_1'!$G:$G,$B55,'Comm_vacancy-new_boundaries_1'!$C:$C,$C55)</f>
        <v>5545</v>
      </c>
      <c r="E55" s="110">
        <f>SUMIFS('Comm_vacancy-new_boundaries_1'!E:E,'Comm_vacancy-new_boundaries_1'!$G:$G,$B55,'Comm_vacancy-new_boundaries_1'!$C:$C,$C55)</f>
        <v>463</v>
      </c>
      <c r="F55" s="133">
        <f t="shared" si="0"/>
        <v>8.3498647430117229E-2</v>
      </c>
      <c r="G55" s="108">
        <f t="shared" si="1"/>
        <v>43922</v>
      </c>
    </row>
    <row r="56" spans="1:7" x14ac:dyDescent="0.35">
      <c r="A56" s="108" t="s">
        <v>736</v>
      </c>
      <c r="B56" s="108" t="s">
        <v>737</v>
      </c>
      <c r="C56" s="72" t="s">
        <v>1094</v>
      </c>
      <c r="D56" s="110">
        <f>SUMIFS('Comm_vacancy-new_boundaries_1'!D:D,'Comm_vacancy-new_boundaries_1'!$G:$G,$B56,'Comm_vacancy-new_boundaries_1'!$C:$C,$C56)</f>
        <v>5490</v>
      </c>
      <c r="E56" s="110">
        <f>SUMIFS('Comm_vacancy-new_boundaries_1'!E:E,'Comm_vacancy-new_boundaries_1'!$G:$G,$B56,'Comm_vacancy-new_boundaries_1'!$C:$C,$C56)</f>
        <v>473</v>
      </c>
      <c r="F56" s="133">
        <f t="shared" si="0"/>
        <v>8.6156648451730419E-2</v>
      </c>
      <c r="G56" s="108">
        <f t="shared" si="1"/>
        <v>43831</v>
      </c>
    </row>
    <row r="57" spans="1:7" x14ac:dyDescent="0.35">
      <c r="A57" s="108" t="s">
        <v>736</v>
      </c>
      <c r="B57" s="108" t="s">
        <v>737</v>
      </c>
      <c r="C57" s="72" t="s">
        <v>1095</v>
      </c>
      <c r="D57" s="110">
        <f>SUMIFS('Comm_vacancy-new_boundaries_1'!D:D,'Comm_vacancy-new_boundaries_1'!$G:$G,$B57,'Comm_vacancy-new_boundaries_1'!$C:$C,$C57)</f>
        <v>5459</v>
      </c>
      <c r="E57" s="110">
        <f>SUMIFS('Comm_vacancy-new_boundaries_1'!E:E,'Comm_vacancy-new_boundaries_1'!$G:$G,$B57,'Comm_vacancy-new_boundaries_1'!$C:$C,$C57)</f>
        <v>459</v>
      </c>
      <c r="F57" s="133">
        <f t="shared" si="0"/>
        <v>8.4081333577578313E-2</v>
      </c>
      <c r="G57" s="108">
        <f t="shared" si="1"/>
        <v>43739</v>
      </c>
    </row>
    <row r="58" spans="1:7" x14ac:dyDescent="0.35">
      <c r="A58" s="108" t="s">
        <v>736</v>
      </c>
      <c r="B58" s="108" t="s">
        <v>737</v>
      </c>
      <c r="C58" s="72" t="s">
        <v>1096</v>
      </c>
      <c r="D58" s="110">
        <f>SUMIFS('Comm_vacancy-new_boundaries_1'!D:D,'Comm_vacancy-new_boundaries_1'!$G:$G,$B58,'Comm_vacancy-new_boundaries_1'!$C:$C,$C58)</f>
        <v>5447</v>
      </c>
      <c r="E58" s="110">
        <f>SUMIFS('Comm_vacancy-new_boundaries_1'!E:E,'Comm_vacancy-new_boundaries_1'!$G:$G,$B58,'Comm_vacancy-new_boundaries_1'!$C:$C,$C58)</f>
        <v>454</v>
      </c>
      <c r="F58" s="133">
        <f t="shared" si="0"/>
        <v>8.3348632274646589E-2</v>
      </c>
      <c r="G58" s="108">
        <f t="shared" si="1"/>
        <v>43647</v>
      </c>
    </row>
    <row r="59" spans="1:7" x14ac:dyDescent="0.35">
      <c r="A59" s="108" t="s">
        <v>736</v>
      </c>
      <c r="B59" s="108" t="s">
        <v>737</v>
      </c>
      <c r="C59" s="72" t="s">
        <v>1097</v>
      </c>
      <c r="D59" s="110">
        <f>SUMIFS('Comm_vacancy-new_boundaries_1'!D:D,'Comm_vacancy-new_boundaries_1'!$G:$G,$B59,'Comm_vacancy-new_boundaries_1'!$C:$C,$C59)</f>
        <v>5445</v>
      </c>
      <c r="E59" s="110">
        <f>SUMIFS('Comm_vacancy-new_boundaries_1'!E:E,'Comm_vacancy-new_boundaries_1'!$G:$G,$B59,'Comm_vacancy-new_boundaries_1'!$C:$C,$C59)</f>
        <v>456</v>
      </c>
      <c r="F59" s="133">
        <f t="shared" si="0"/>
        <v>8.3746556473829198E-2</v>
      </c>
      <c r="G59" s="108">
        <f t="shared" si="1"/>
        <v>43556</v>
      </c>
    </row>
    <row r="60" spans="1:7" x14ac:dyDescent="0.35">
      <c r="A60" s="108" t="s">
        <v>736</v>
      </c>
      <c r="B60" s="108" t="s">
        <v>737</v>
      </c>
      <c r="C60" s="72" t="s">
        <v>1098</v>
      </c>
      <c r="D60" s="110">
        <f>SUMIFS('Comm_vacancy-new_boundaries_1'!D:D,'Comm_vacancy-new_boundaries_1'!$G:$G,$B60,'Comm_vacancy-new_boundaries_1'!$C:$C,$C60)</f>
        <v>5411</v>
      </c>
      <c r="E60" s="110">
        <f>SUMIFS('Comm_vacancy-new_boundaries_1'!E:E,'Comm_vacancy-new_boundaries_1'!$G:$G,$B60,'Comm_vacancy-new_boundaries_1'!$C:$C,$C60)</f>
        <v>462</v>
      </c>
      <c r="F60" s="133">
        <f t="shared" si="0"/>
        <v>8.538163001293661E-2</v>
      </c>
      <c r="G60" s="108">
        <f t="shared" si="1"/>
        <v>43466</v>
      </c>
    </row>
    <row r="61" spans="1:7" x14ac:dyDescent="0.35">
      <c r="A61" s="108" t="s">
        <v>736</v>
      </c>
      <c r="B61" s="108" t="s">
        <v>737</v>
      </c>
      <c r="C61" s="72" t="s">
        <v>1099</v>
      </c>
      <c r="D61" s="110">
        <f>SUMIFS('Comm_vacancy-new_boundaries_1'!D:D,'Comm_vacancy-new_boundaries_1'!$G:$G,$B61,'Comm_vacancy-new_boundaries_1'!$C:$C,$C61)</f>
        <v>5787</v>
      </c>
      <c r="E61" s="110">
        <f>SUMIFS('Comm_vacancy-new_boundaries_1'!E:E,'Comm_vacancy-new_boundaries_1'!$G:$G,$B61,'Comm_vacancy-new_boundaries_1'!$C:$C,$C61)</f>
        <v>496</v>
      </c>
      <c r="F61" s="133">
        <f t="shared" si="0"/>
        <v>8.5709348539830657E-2</v>
      </c>
      <c r="G61" s="108">
        <f t="shared" si="1"/>
        <v>43374</v>
      </c>
    </row>
    <row r="62" spans="1:7" x14ac:dyDescent="0.35">
      <c r="A62" s="108" t="s">
        <v>888</v>
      </c>
      <c r="B62" s="108" t="s">
        <v>889</v>
      </c>
      <c r="C62" s="72" t="s">
        <v>1088</v>
      </c>
      <c r="D62" s="110">
        <f>SUMIFS('Comm_vacancy-new_boundaries_1'!D:D,'Comm_vacancy-new_boundaries_1'!$G:$G,$B62,'Comm_vacancy-new_boundaries_1'!$C:$C,$C62)</f>
        <v>5419</v>
      </c>
      <c r="E62" s="110">
        <f>SUMIFS('Comm_vacancy-new_boundaries_1'!E:E,'Comm_vacancy-new_boundaries_1'!$G:$G,$B62,'Comm_vacancy-new_boundaries_1'!$C:$C,$C62)</f>
        <v>255</v>
      </c>
      <c r="F62" s="133">
        <f t="shared" si="0"/>
        <v>4.7056652518914929E-2</v>
      </c>
      <c r="G62" s="108">
        <f t="shared" si="1"/>
        <v>44378</v>
      </c>
    </row>
    <row r="63" spans="1:7" x14ac:dyDescent="0.35">
      <c r="A63" s="108" t="s">
        <v>888</v>
      </c>
      <c r="B63" s="108" t="s">
        <v>889</v>
      </c>
      <c r="C63" s="72" t="s">
        <v>1089</v>
      </c>
      <c r="D63" s="110">
        <f>SUMIFS('Comm_vacancy-new_boundaries_1'!D:D,'Comm_vacancy-new_boundaries_1'!$G:$G,$B63,'Comm_vacancy-new_boundaries_1'!$C:$C,$C63)</f>
        <v>5423</v>
      </c>
      <c r="E63" s="110">
        <f>SUMIFS('Comm_vacancy-new_boundaries_1'!E:E,'Comm_vacancy-new_boundaries_1'!$G:$G,$B63,'Comm_vacancy-new_boundaries_1'!$C:$C,$C63)</f>
        <v>258</v>
      </c>
      <c r="F63" s="133">
        <f t="shared" si="0"/>
        <v>4.7575142909828505E-2</v>
      </c>
      <c r="G63" s="108">
        <f t="shared" si="1"/>
        <v>44287</v>
      </c>
    </row>
    <row r="64" spans="1:7" x14ac:dyDescent="0.35">
      <c r="A64" s="108" t="s">
        <v>888</v>
      </c>
      <c r="B64" s="108" t="s">
        <v>889</v>
      </c>
      <c r="C64" s="72" t="s">
        <v>1090</v>
      </c>
      <c r="D64" s="110">
        <f>SUMIFS('Comm_vacancy-new_boundaries_1'!D:D,'Comm_vacancy-new_boundaries_1'!$G:$G,$B64,'Comm_vacancy-new_boundaries_1'!$C:$C,$C64)</f>
        <v>5414</v>
      </c>
      <c r="E64" s="110">
        <f>SUMIFS('Comm_vacancy-new_boundaries_1'!E:E,'Comm_vacancy-new_boundaries_1'!$G:$G,$B64,'Comm_vacancy-new_boundaries_1'!$C:$C,$C64)</f>
        <v>258</v>
      </c>
      <c r="F64" s="133">
        <f t="shared" si="0"/>
        <v>4.7654229774658295E-2</v>
      </c>
      <c r="G64" s="108">
        <f t="shared" si="1"/>
        <v>44197</v>
      </c>
    </row>
    <row r="65" spans="1:7" x14ac:dyDescent="0.35">
      <c r="A65" s="108" t="s">
        <v>888</v>
      </c>
      <c r="B65" s="108" t="s">
        <v>889</v>
      </c>
      <c r="C65" s="72" t="s">
        <v>1091</v>
      </c>
      <c r="D65" s="110">
        <f>SUMIFS('Comm_vacancy-new_boundaries_1'!D:D,'Comm_vacancy-new_boundaries_1'!$G:$G,$B65,'Comm_vacancy-new_boundaries_1'!$C:$C,$C65)</f>
        <v>5308</v>
      </c>
      <c r="E65" s="110">
        <f>SUMIFS('Comm_vacancy-new_boundaries_1'!E:E,'Comm_vacancy-new_boundaries_1'!$G:$G,$B65,'Comm_vacancy-new_boundaries_1'!$C:$C,$C65)</f>
        <v>256</v>
      </c>
      <c r="F65" s="133">
        <f t="shared" si="0"/>
        <v>4.8229088168801809E-2</v>
      </c>
      <c r="G65" s="108">
        <f t="shared" si="1"/>
        <v>44105</v>
      </c>
    </row>
    <row r="66" spans="1:7" x14ac:dyDescent="0.35">
      <c r="A66" s="108" t="s">
        <v>888</v>
      </c>
      <c r="B66" s="108" t="s">
        <v>889</v>
      </c>
      <c r="C66" s="72" t="s">
        <v>1092</v>
      </c>
      <c r="D66" s="110">
        <f>SUMIFS('Comm_vacancy-new_boundaries_1'!D:D,'Comm_vacancy-new_boundaries_1'!$G:$G,$B66,'Comm_vacancy-new_boundaries_1'!$C:$C,$C66)</f>
        <v>5290</v>
      </c>
      <c r="E66" s="110">
        <f>SUMIFS('Comm_vacancy-new_boundaries_1'!E:E,'Comm_vacancy-new_boundaries_1'!$G:$G,$B66,'Comm_vacancy-new_boundaries_1'!$C:$C,$C66)</f>
        <v>257</v>
      </c>
      <c r="F66" s="133">
        <f t="shared" si="0"/>
        <v>4.8582230623818529E-2</v>
      </c>
      <c r="G66" s="108">
        <f t="shared" si="1"/>
        <v>44013</v>
      </c>
    </row>
    <row r="67" spans="1:7" x14ac:dyDescent="0.35">
      <c r="A67" s="108" t="s">
        <v>888</v>
      </c>
      <c r="B67" s="108" t="s">
        <v>889</v>
      </c>
      <c r="C67" s="72" t="s">
        <v>1093</v>
      </c>
      <c r="D67" s="110">
        <f>SUMIFS('Comm_vacancy-new_boundaries_1'!D:D,'Comm_vacancy-new_boundaries_1'!$G:$G,$B67,'Comm_vacancy-new_boundaries_1'!$C:$C,$C67)</f>
        <v>5239</v>
      </c>
      <c r="E67" s="110">
        <f>SUMIFS('Comm_vacancy-new_boundaries_1'!E:E,'Comm_vacancy-new_boundaries_1'!$G:$G,$B67,'Comm_vacancy-new_boundaries_1'!$C:$C,$C67)</f>
        <v>257</v>
      </c>
      <c r="F67" s="133">
        <f t="shared" ref="F67:F97" si="2">IF(E67&lt;&gt;0,E67/D67,"-")</f>
        <v>4.9055163199083797E-2</v>
      </c>
      <c r="G67" s="108">
        <f t="shared" ref="G67:G97" si="3">DATE(LEFT(C67,4),RIGHT(LEFT(C67,7),2),1)</f>
        <v>43922</v>
      </c>
    </row>
    <row r="68" spans="1:7" x14ac:dyDescent="0.35">
      <c r="A68" s="108" t="s">
        <v>888</v>
      </c>
      <c r="B68" s="108" t="s">
        <v>889</v>
      </c>
      <c r="C68" s="72" t="s">
        <v>1094</v>
      </c>
      <c r="D68" s="110">
        <f>SUMIFS('Comm_vacancy-new_boundaries_1'!D:D,'Comm_vacancy-new_boundaries_1'!$G:$G,$B68,'Comm_vacancy-new_boundaries_1'!$C:$C,$C68)</f>
        <v>5181</v>
      </c>
      <c r="E68" s="110">
        <f>SUMIFS('Comm_vacancy-new_boundaries_1'!E:E,'Comm_vacancy-new_boundaries_1'!$G:$G,$B68,'Comm_vacancy-new_boundaries_1'!$C:$C,$C68)</f>
        <v>262</v>
      </c>
      <c r="F68" s="133">
        <f t="shared" si="2"/>
        <v>5.0569388149005981E-2</v>
      </c>
      <c r="G68" s="108">
        <f t="shared" si="3"/>
        <v>43831</v>
      </c>
    </row>
    <row r="69" spans="1:7" x14ac:dyDescent="0.35">
      <c r="A69" s="108" t="s">
        <v>888</v>
      </c>
      <c r="B69" s="108" t="s">
        <v>889</v>
      </c>
      <c r="C69" s="72" t="s">
        <v>1095</v>
      </c>
      <c r="D69" s="110">
        <f>SUMIFS('Comm_vacancy-new_boundaries_1'!D:D,'Comm_vacancy-new_boundaries_1'!$G:$G,$B69,'Comm_vacancy-new_boundaries_1'!$C:$C,$C69)</f>
        <v>5164</v>
      </c>
      <c r="E69" s="110">
        <f>SUMIFS('Comm_vacancy-new_boundaries_1'!E:E,'Comm_vacancy-new_boundaries_1'!$G:$G,$B69,'Comm_vacancy-new_boundaries_1'!$C:$C,$C69)</f>
        <v>263</v>
      </c>
      <c r="F69" s="133">
        <f t="shared" si="2"/>
        <v>5.0929512006196748E-2</v>
      </c>
      <c r="G69" s="108">
        <f t="shared" si="3"/>
        <v>43739</v>
      </c>
    </row>
    <row r="70" spans="1:7" x14ac:dyDescent="0.35">
      <c r="A70" s="108" t="s">
        <v>888</v>
      </c>
      <c r="B70" s="108" t="s">
        <v>889</v>
      </c>
      <c r="C70" s="72" t="s">
        <v>1096</v>
      </c>
      <c r="D70" s="110">
        <f>SUMIFS('Comm_vacancy-new_boundaries_1'!D:D,'Comm_vacancy-new_boundaries_1'!$G:$G,$B70,'Comm_vacancy-new_boundaries_1'!$C:$C,$C70)</f>
        <v>5136</v>
      </c>
      <c r="E70" s="110">
        <f>SUMIFS('Comm_vacancy-new_boundaries_1'!E:E,'Comm_vacancy-new_boundaries_1'!$G:$G,$B70,'Comm_vacancy-new_boundaries_1'!$C:$C,$C70)</f>
        <v>266</v>
      </c>
      <c r="F70" s="133">
        <f t="shared" si="2"/>
        <v>5.1791277258566977E-2</v>
      </c>
      <c r="G70" s="108">
        <f t="shared" si="3"/>
        <v>43647</v>
      </c>
    </row>
    <row r="71" spans="1:7" x14ac:dyDescent="0.35">
      <c r="A71" s="108" t="s">
        <v>888</v>
      </c>
      <c r="B71" s="108" t="s">
        <v>889</v>
      </c>
      <c r="C71" s="72" t="s">
        <v>1097</v>
      </c>
      <c r="D71" s="110">
        <f>SUMIFS('Comm_vacancy-new_boundaries_1'!D:D,'Comm_vacancy-new_boundaries_1'!$G:$G,$B71,'Comm_vacancy-new_boundaries_1'!$C:$C,$C71)</f>
        <v>5126</v>
      </c>
      <c r="E71" s="110">
        <f>SUMIFS('Comm_vacancy-new_boundaries_1'!E:E,'Comm_vacancy-new_boundaries_1'!$G:$G,$B71,'Comm_vacancy-new_boundaries_1'!$C:$C,$C71)</f>
        <v>268</v>
      </c>
      <c r="F71" s="133">
        <f t="shared" si="2"/>
        <v>5.2282481467030822E-2</v>
      </c>
      <c r="G71" s="108">
        <f t="shared" si="3"/>
        <v>43556</v>
      </c>
    </row>
    <row r="72" spans="1:7" x14ac:dyDescent="0.35">
      <c r="A72" s="108" t="s">
        <v>888</v>
      </c>
      <c r="B72" s="108" t="s">
        <v>889</v>
      </c>
      <c r="C72" s="72" t="s">
        <v>1098</v>
      </c>
      <c r="D72" s="110">
        <f>SUMIFS('Comm_vacancy-new_boundaries_1'!D:D,'Comm_vacancy-new_boundaries_1'!$G:$G,$B72,'Comm_vacancy-new_boundaries_1'!$C:$C,$C72)</f>
        <v>5067</v>
      </c>
      <c r="E72" s="110">
        <f>SUMIFS('Comm_vacancy-new_boundaries_1'!E:E,'Comm_vacancy-new_boundaries_1'!$G:$G,$B72,'Comm_vacancy-new_boundaries_1'!$C:$C,$C72)</f>
        <v>266</v>
      </c>
      <c r="F72" s="133">
        <f t="shared" si="2"/>
        <v>5.2496546279850009E-2</v>
      </c>
      <c r="G72" s="108">
        <f t="shared" si="3"/>
        <v>43466</v>
      </c>
    </row>
    <row r="73" spans="1:7" x14ac:dyDescent="0.35">
      <c r="A73" s="108" t="s">
        <v>888</v>
      </c>
      <c r="B73" s="108" t="s">
        <v>889</v>
      </c>
      <c r="C73" s="72" t="s">
        <v>1099</v>
      </c>
      <c r="D73" s="110">
        <f>SUMIFS('Comm_vacancy-new_boundaries_1'!D:D,'Comm_vacancy-new_boundaries_1'!$G:$G,$B73,'Comm_vacancy-new_boundaries_1'!$C:$C,$C73)</f>
        <v>5299</v>
      </c>
      <c r="E73" s="110">
        <f>SUMIFS('Comm_vacancy-new_boundaries_1'!E:E,'Comm_vacancy-new_boundaries_1'!$G:$G,$B73,'Comm_vacancy-new_boundaries_1'!$C:$C,$C73)</f>
        <v>293</v>
      </c>
      <c r="F73" s="133">
        <f t="shared" si="2"/>
        <v>5.5293451594640497E-2</v>
      </c>
      <c r="G73" s="108">
        <f t="shared" si="3"/>
        <v>43374</v>
      </c>
    </row>
    <row r="74" spans="1:7" x14ac:dyDescent="0.35">
      <c r="A74" s="108" t="s">
        <v>626</v>
      </c>
      <c r="B74" s="108" t="s">
        <v>627</v>
      </c>
      <c r="C74" s="72" t="s">
        <v>1088</v>
      </c>
      <c r="D74" s="110">
        <f>SUMIFS('Comm_vacancy-new_boundaries_1'!D:D,'Comm_vacancy-new_boundaries_1'!$G:$G,$B74,'Comm_vacancy-new_boundaries_1'!$C:$C,$C74)</f>
        <v>10250</v>
      </c>
      <c r="E74" s="110">
        <f>SUMIFS('Comm_vacancy-new_boundaries_1'!E:E,'Comm_vacancy-new_boundaries_1'!$G:$G,$B74,'Comm_vacancy-new_boundaries_1'!$C:$C,$C74)</f>
        <v>616</v>
      </c>
      <c r="F74" s="133">
        <f t="shared" si="2"/>
        <v>6.0097560975609754E-2</v>
      </c>
      <c r="G74" s="108">
        <f t="shared" si="3"/>
        <v>44378</v>
      </c>
    </row>
    <row r="75" spans="1:7" x14ac:dyDescent="0.35">
      <c r="A75" s="108" t="s">
        <v>626</v>
      </c>
      <c r="B75" s="108" t="s">
        <v>627</v>
      </c>
      <c r="C75" s="72" t="s">
        <v>1089</v>
      </c>
      <c r="D75" s="110">
        <f>SUMIFS('Comm_vacancy-new_boundaries_1'!D:D,'Comm_vacancy-new_boundaries_1'!$G:$G,$B75,'Comm_vacancy-new_boundaries_1'!$C:$C,$C75)</f>
        <v>10229</v>
      </c>
      <c r="E75" s="110">
        <f>SUMIFS('Comm_vacancy-new_boundaries_1'!E:E,'Comm_vacancy-new_boundaries_1'!$G:$G,$B75,'Comm_vacancy-new_boundaries_1'!$C:$C,$C75)</f>
        <v>618</v>
      </c>
      <c r="F75" s="133">
        <f t="shared" si="2"/>
        <v>6.0416462997360448E-2</v>
      </c>
      <c r="G75" s="108">
        <f t="shared" si="3"/>
        <v>44287</v>
      </c>
    </row>
    <row r="76" spans="1:7" x14ac:dyDescent="0.35">
      <c r="A76" s="108" t="s">
        <v>626</v>
      </c>
      <c r="B76" s="108" t="s">
        <v>627</v>
      </c>
      <c r="C76" s="72" t="s">
        <v>1090</v>
      </c>
      <c r="D76" s="110">
        <f>SUMIFS('Comm_vacancy-new_boundaries_1'!D:D,'Comm_vacancy-new_boundaries_1'!$G:$G,$B76,'Comm_vacancy-new_boundaries_1'!$C:$C,$C76)</f>
        <v>10263</v>
      </c>
      <c r="E76" s="110">
        <f>SUMIFS('Comm_vacancy-new_boundaries_1'!E:E,'Comm_vacancy-new_boundaries_1'!$G:$G,$B76,'Comm_vacancy-new_boundaries_1'!$C:$C,$C76)</f>
        <v>627</v>
      </c>
      <c r="F76" s="133">
        <f t="shared" si="2"/>
        <v>6.1093247588424437E-2</v>
      </c>
      <c r="G76" s="108">
        <f t="shared" si="3"/>
        <v>44197</v>
      </c>
    </row>
    <row r="77" spans="1:7" x14ac:dyDescent="0.35">
      <c r="A77" s="108" t="s">
        <v>626</v>
      </c>
      <c r="B77" s="108" t="s">
        <v>627</v>
      </c>
      <c r="C77" s="72" t="s">
        <v>1091</v>
      </c>
      <c r="D77" s="110">
        <f>SUMIFS('Comm_vacancy-new_boundaries_1'!D:D,'Comm_vacancy-new_boundaries_1'!$G:$G,$B77,'Comm_vacancy-new_boundaries_1'!$C:$C,$C77)</f>
        <v>10208</v>
      </c>
      <c r="E77" s="110">
        <f>SUMIFS('Comm_vacancy-new_boundaries_1'!E:E,'Comm_vacancy-new_boundaries_1'!$G:$G,$B77,'Comm_vacancy-new_boundaries_1'!$C:$C,$C77)</f>
        <v>628</v>
      </c>
      <c r="F77" s="133">
        <f t="shared" si="2"/>
        <v>6.1520376175548591E-2</v>
      </c>
      <c r="G77" s="108">
        <f t="shared" si="3"/>
        <v>44105</v>
      </c>
    </row>
    <row r="78" spans="1:7" x14ac:dyDescent="0.35">
      <c r="A78" s="108" t="s">
        <v>626</v>
      </c>
      <c r="B78" s="108" t="s">
        <v>627</v>
      </c>
      <c r="C78" s="72" t="s">
        <v>1092</v>
      </c>
      <c r="D78" s="110">
        <f>SUMIFS('Comm_vacancy-new_boundaries_1'!D:D,'Comm_vacancy-new_boundaries_1'!$G:$G,$B78,'Comm_vacancy-new_boundaries_1'!$C:$C,$C78)</f>
        <v>10137</v>
      </c>
      <c r="E78" s="110">
        <f>SUMIFS('Comm_vacancy-new_boundaries_1'!E:E,'Comm_vacancy-new_boundaries_1'!$G:$G,$B78,'Comm_vacancy-new_boundaries_1'!$C:$C,$C78)</f>
        <v>638</v>
      </c>
      <c r="F78" s="133">
        <f t="shared" si="2"/>
        <v>6.2937752786820553E-2</v>
      </c>
      <c r="G78" s="108">
        <f t="shared" si="3"/>
        <v>44013</v>
      </c>
    </row>
    <row r="79" spans="1:7" x14ac:dyDescent="0.35">
      <c r="A79" s="108" t="s">
        <v>626</v>
      </c>
      <c r="B79" s="108" t="s">
        <v>627</v>
      </c>
      <c r="C79" s="72" t="s">
        <v>1093</v>
      </c>
      <c r="D79" s="110">
        <f>SUMIFS('Comm_vacancy-new_boundaries_1'!D:D,'Comm_vacancy-new_boundaries_1'!$G:$G,$B79,'Comm_vacancy-new_boundaries_1'!$C:$C,$C79)</f>
        <v>10092</v>
      </c>
      <c r="E79" s="110">
        <f>SUMIFS('Comm_vacancy-new_boundaries_1'!E:E,'Comm_vacancy-new_boundaries_1'!$G:$G,$B79,'Comm_vacancy-new_boundaries_1'!$C:$C,$C79)</f>
        <v>636</v>
      </c>
      <c r="F79" s="133">
        <f t="shared" si="2"/>
        <v>6.3020214030915581E-2</v>
      </c>
      <c r="G79" s="108">
        <f t="shared" si="3"/>
        <v>43922</v>
      </c>
    </row>
    <row r="80" spans="1:7" x14ac:dyDescent="0.35">
      <c r="A80" s="108" t="s">
        <v>626</v>
      </c>
      <c r="B80" s="108" t="s">
        <v>627</v>
      </c>
      <c r="C80" s="72" t="s">
        <v>1094</v>
      </c>
      <c r="D80" s="110">
        <f>SUMIFS('Comm_vacancy-new_boundaries_1'!D:D,'Comm_vacancy-new_boundaries_1'!$G:$G,$B80,'Comm_vacancy-new_boundaries_1'!$C:$C,$C80)</f>
        <v>10043</v>
      </c>
      <c r="E80" s="110">
        <f>SUMIFS('Comm_vacancy-new_boundaries_1'!E:E,'Comm_vacancy-new_boundaries_1'!$G:$G,$B80,'Comm_vacancy-new_boundaries_1'!$C:$C,$C80)</f>
        <v>648</v>
      </c>
      <c r="F80" s="133">
        <f t="shared" si="2"/>
        <v>6.452255302200538E-2</v>
      </c>
      <c r="G80" s="108">
        <f t="shared" si="3"/>
        <v>43831</v>
      </c>
    </row>
    <row r="81" spans="1:7" x14ac:dyDescent="0.35">
      <c r="A81" s="108" t="s">
        <v>626</v>
      </c>
      <c r="B81" s="108" t="s">
        <v>627</v>
      </c>
      <c r="C81" s="72" t="s">
        <v>1095</v>
      </c>
      <c r="D81" s="110">
        <f>SUMIFS('Comm_vacancy-new_boundaries_1'!D:D,'Comm_vacancy-new_boundaries_1'!$G:$G,$B81,'Comm_vacancy-new_boundaries_1'!$C:$C,$C81)</f>
        <v>10025</v>
      </c>
      <c r="E81" s="110">
        <f>SUMIFS('Comm_vacancy-new_boundaries_1'!E:E,'Comm_vacancy-new_boundaries_1'!$G:$G,$B81,'Comm_vacancy-new_boundaries_1'!$C:$C,$C81)</f>
        <v>563</v>
      </c>
      <c r="F81" s="133">
        <f t="shared" si="2"/>
        <v>5.6159600997506234E-2</v>
      </c>
      <c r="G81" s="108">
        <f t="shared" si="3"/>
        <v>43739</v>
      </c>
    </row>
    <row r="82" spans="1:7" x14ac:dyDescent="0.35">
      <c r="A82" s="108" t="s">
        <v>626</v>
      </c>
      <c r="B82" s="108" t="s">
        <v>627</v>
      </c>
      <c r="C82" s="72" t="s">
        <v>1096</v>
      </c>
      <c r="D82" s="110">
        <f>SUMIFS('Comm_vacancy-new_boundaries_1'!D:D,'Comm_vacancy-new_boundaries_1'!$G:$G,$B82,'Comm_vacancy-new_boundaries_1'!$C:$C,$C82)</f>
        <v>10040</v>
      </c>
      <c r="E82" s="110">
        <f>SUMIFS('Comm_vacancy-new_boundaries_1'!E:E,'Comm_vacancy-new_boundaries_1'!$G:$G,$B82,'Comm_vacancy-new_boundaries_1'!$C:$C,$C82)</f>
        <v>565</v>
      </c>
      <c r="F82" s="133">
        <f t="shared" si="2"/>
        <v>5.6274900398406373E-2</v>
      </c>
      <c r="G82" s="108">
        <f t="shared" si="3"/>
        <v>43647</v>
      </c>
    </row>
    <row r="83" spans="1:7" x14ac:dyDescent="0.35">
      <c r="A83" s="108" t="s">
        <v>626</v>
      </c>
      <c r="B83" s="108" t="s">
        <v>627</v>
      </c>
      <c r="C83" s="72" t="s">
        <v>1097</v>
      </c>
      <c r="D83" s="110">
        <f>SUMIFS('Comm_vacancy-new_boundaries_1'!D:D,'Comm_vacancy-new_boundaries_1'!$G:$G,$B83,'Comm_vacancy-new_boundaries_1'!$C:$C,$C83)</f>
        <v>10028</v>
      </c>
      <c r="E83" s="110">
        <f>SUMIFS('Comm_vacancy-new_boundaries_1'!E:E,'Comm_vacancy-new_boundaries_1'!$G:$G,$B83,'Comm_vacancy-new_boundaries_1'!$C:$C,$C83)</f>
        <v>544</v>
      </c>
      <c r="F83" s="133">
        <f t="shared" si="2"/>
        <v>5.4248105305145594E-2</v>
      </c>
      <c r="G83" s="108">
        <f t="shared" si="3"/>
        <v>43556</v>
      </c>
    </row>
    <row r="84" spans="1:7" x14ac:dyDescent="0.35">
      <c r="A84" s="108" t="s">
        <v>626</v>
      </c>
      <c r="B84" s="108" t="s">
        <v>627</v>
      </c>
      <c r="C84" s="72" t="s">
        <v>1098</v>
      </c>
      <c r="D84" s="110">
        <f>SUMIFS('Comm_vacancy-new_boundaries_1'!D:D,'Comm_vacancy-new_boundaries_1'!$G:$G,$B84,'Comm_vacancy-new_boundaries_1'!$C:$C,$C84)</f>
        <v>8412</v>
      </c>
      <c r="E84" s="110">
        <f>SUMIFS('Comm_vacancy-new_boundaries_1'!E:E,'Comm_vacancy-new_boundaries_1'!$G:$G,$B84,'Comm_vacancy-new_boundaries_1'!$C:$C,$C84)</f>
        <v>540</v>
      </c>
      <c r="F84" s="133">
        <f t="shared" si="2"/>
        <v>6.4194008559201141E-2</v>
      </c>
      <c r="G84" s="108">
        <f t="shared" si="3"/>
        <v>43466</v>
      </c>
    </row>
    <row r="85" spans="1:7" x14ac:dyDescent="0.35">
      <c r="A85" s="108" t="s">
        <v>626</v>
      </c>
      <c r="B85" s="108" t="s">
        <v>627</v>
      </c>
      <c r="C85" s="72" t="s">
        <v>1099</v>
      </c>
      <c r="D85" s="110">
        <f>SUMIFS('Comm_vacancy-new_boundaries_1'!D:D,'Comm_vacancy-new_boundaries_1'!$G:$G,$B85,'Comm_vacancy-new_boundaries_1'!$C:$C,$C85)</f>
        <v>8749</v>
      </c>
      <c r="E85" s="110">
        <f>SUMIFS('Comm_vacancy-new_boundaries_1'!E:E,'Comm_vacancy-new_boundaries_1'!$G:$G,$B85,'Comm_vacancy-new_boundaries_1'!$C:$C,$C85)</f>
        <v>592</v>
      </c>
      <c r="F85" s="133">
        <f t="shared" si="2"/>
        <v>6.7664875985826947E-2</v>
      </c>
      <c r="G85" s="108">
        <f t="shared" si="3"/>
        <v>43374</v>
      </c>
    </row>
    <row r="86" spans="1:7" x14ac:dyDescent="0.35">
      <c r="A86" s="108" t="s">
        <v>884</v>
      </c>
      <c r="B86" s="108" t="s">
        <v>885</v>
      </c>
      <c r="C86" s="72" t="s">
        <v>1088</v>
      </c>
      <c r="D86" s="110">
        <f>SUMIFS('Comm_vacancy-new_boundaries_1'!D:D,'Comm_vacancy-new_boundaries_1'!$G:$G,$B86,'Comm_vacancy-new_boundaries_1'!$C:$C,$C86)</f>
        <v>10331</v>
      </c>
      <c r="E86" s="110">
        <f>SUMIFS('Comm_vacancy-new_boundaries_1'!E:E,'Comm_vacancy-new_boundaries_1'!$G:$G,$B86,'Comm_vacancy-new_boundaries_1'!$C:$C,$C86)</f>
        <v>680</v>
      </c>
      <c r="F86" s="133">
        <f t="shared" si="2"/>
        <v>6.5821314490368793E-2</v>
      </c>
      <c r="G86" s="108">
        <f t="shared" si="3"/>
        <v>44378</v>
      </c>
    </row>
    <row r="87" spans="1:7" x14ac:dyDescent="0.35">
      <c r="A87" s="108" t="s">
        <v>884</v>
      </c>
      <c r="B87" s="108" t="s">
        <v>885</v>
      </c>
      <c r="C87" s="72" t="s">
        <v>1089</v>
      </c>
      <c r="D87" s="110">
        <f>SUMIFS('Comm_vacancy-new_boundaries_1'!D:D,'Comm_vacancy-new_boundaries_1'!$G:$G,$B87,'Comm_vacancy-new_boundaries_1'!$C:$C,$C87)</f>
        <v>10341</v>
      </c>
      <c r="E87" s="110">
        <f>SUMIFS('Comm_vacancy-new_boundaries_1'!E:E,'Comm_vacancy-new_boundaries_1'!$G:$G,$B87,'Comm_vacancy-new_boundaries_1'!$C:$C,$C87)</f>
        <v>676</v>
      </c>
      <c r="F87" s="133">
        <f t="shared" si="2"/>
        <v>6.5370853882603233E-2</v>
      </c>
      <c r="G87" s="108">
        <f t="shared" si="3"/>
        <v>44287</v>
      </c>
    </row>
    <row r="88" spans="1:7" x14ac:dyDescent="0.35">
      <c r="A88" s="108" t="s">
        <v>884</v>
      </c>
      <c r="B88" s="108" t="s">
        <v>885</v>
      </c>
      <c r="C88" s="72" t="s">
        <v>1090</v>
      </c>
      <c r="D88" s="110">
        <f>SUMIFS('Comm_vacancy-new_boundaries_1'!D:D,'Comm_vacancy-new_boundaries_1'!$G:$G,$B88,'Comm_vacancy-new_boundaries_1'!$C:$C,$C88)</f>
        <v>10344</v>
      </c>
      <c r="E88" s="110">
        <f>SUMIFS('Comm_vacancy-new_boundaries_1'!E:E,'Comm_vacancy-new_boundaries_1'!$G:$G,$B88,'Comm_vacancy-new_boundaries_1'!$C:$C,$C88)</f>
        <v>679</v>
      </c>
      <c r="F88" s="133">
        <f t="shared" si="2"/>
        <v>6.564191802010827E-2</v>
      </c>
      <c r="G88" s="108">
        <f t="shared" si="3"/>
        <v>44197</v>
      </c>
    </row>
    <row r="89" spans="1:7" x14ac:dyDescent="0.35">
      <c r="A89" s="108" t="s">
        <v>884</v>
      </c>
      <c r="B89" s="108" t="s">
        <v>885</v>
      </c>
      <c r="C89" s="72" t="s">
        <v>1091</v>
      </c>
      <c r="D89" s="110">
        <f>SUMIFS('Comm_vacancy-new_boundaries_1'!D:D,'Comm_vacancy-new_boundaries_1'!$G:$G,$B89,'Comm_vacancy-new_boundaries_1'!$C:$C,$C89)</f>
        <v>10317</v>
      </c>
      <c r="E89" s="110">
        <f>SUMIFS('Comm_vacancy-new_boundaries_1'!E:E,'Comm_vacancy-new_boundaries_1'!$G:$G,$B89,'Comm_vacancy-new_boundaries_1'!$C:$C,$C89)</f>
        <v>686</v>
      </c>
      <c r="F89" s="133">
        <f t="shared" si="2"/>
        <v>6.6492197344189208E-2</v>
      </c>
      <c r="G89" s="108">
        <f t="shared" si="3"/>
        <v>44105</v>
      </c>
    </row>
    <row r="90" spans="1:7" x14ac:dyDescent="0.35">
      <c r="A90" s="108" t="s">
        <v>884</v>
      </c>
      <c r="B90" s="108" t="s">
        <v>885</v>
      </c>
      <c r="C90" s="72" t="s">
        <v>1092</v>
      </c>
      <c r="D90" s="110">
        <f>SUMIFS('Comm_vacancy-new_boundaries_1'!D:D,'Comm_vacancy-new_boundaries_1'!$G:$G,$B90,'Comm_vacancy-new_boundaries_1'!$C:$C,$C90)</f>
        <v>10291</v>
      </c>
      <c r="E90" s="110">
        <f>SUMIFS('Comm_vacancy-new_boundaries_1'!E:E,'Comm_vacancy-new_boundaries_1'!$G:$G,$B90,'Comm_vacancy-new_boundaries_1'!$C:$C,$C90)</f>
        <v>695</v>
      </c>
      <c r="F90" s="133">
        <f t="shared" si="2"/>
        <v>6.7534739092410839E-2</v>
      </c>
      <c r="G90" s="108">
        <f t="shared" si="3"/>
        <v>44013</v>
      </c>
    </row>
    <row r="91" spans="1:7" x14ac:dyDescent="0.35">
      <c r="A91" s="108" t="s">
        <v>884</v>
      </c>
      <c r="B91" s="108" t="s">
        <v>885</v>
      </c>
      <c r="C91" s="72" t="s">
        <v>1093</v>
      </c>
      <c r="D91" s="110">
        <f>SUMIFS('Comm_vacancy-new_boundaries_1'!D:D,'Comm_vacancy-new_boundaries_1'!$G:$G,$B91,'Comm_vacancy-new_boundaries_1'!$C:$C,$C91)</f>
        <v>10269</v>
      </c>
      <c r="E91" s="110">
        <f>SUMIFS('Comm_vacancy-new_boundaries_1'!E:E,'Comm_vacancy-new_boundaries_1'!$G:$G,$B91,'Comm_vacancy-new_boundaries_1'!$C:$C,$C91)</f>
        <v>710</v>
      </c>
      <c r="F91" s="133">
        <f t="shared" si="2"/>
        <v>6.9140130489823745E-2</v>
      </c>
      <c r="G91" s="108">
        <f t="shared" si="3"/>
        <v>43922</v>
      </c>
    </row>
    <row r="92" spans="1:7" x14ac:dyDescent="0.35">
      <c r="A92" s="108" t="s">
        <v>884</v>
      </c>
      <c r="B92" s="108" t="s">
        <v>885</v>
      </c>
      <c r="C92" s="72" t="s">
        <v>1094</v>
      </c>
      <c r="D92" s="110">
        <f>SUMIFS('Comm_vacancy-new_boundaries_1'!D:D,'Comm_vacancy-new_boundaries_1'!$G:$G,$B92,'Comm_vacancy-new_boundaries_1'!$C:$C,$C92)</f>
        <v>10171</v>
      </c>
      <c r="E92" s="110">
        <f>SUMIFS('Comm_vacancy-new_boundaries_1'!E:E,'Comm_vacancy-new_boundaries_1'!$G:$G,$B92,'Comm_vacancy-new_boundaries_1'!$C:$C,$C92)</f>
        <v>712</v>
      </c>
      <c r="F92" s="133">
        <f t="shared" si="2"/>
        <v>7.000294956248157E-2</v>
      </c>
      <c r="G92" s="108">
        <f t="shared" si="3"/>
        <v>43831</v>
      </c>
    </row>
    <row r="93" spans="1:7" x14ac:dyDescent="0.35">
      <c r="A93" s="108" t="s">
        <v>884</v>
      </c>
      <c r="B93" s="108" t="s">
        <v>885</v>
      </c>
      <c r="C93" s="72" t="s">
        <v>1095</v>
      </c>
      <c r="D93" s="110">
        <f>SUMIFS('Comm_vacancy-new_boundaries_1'!D:D,'Comm_vacancy-new_boundaries_1'!$G:$G,$B93,'Comm_vacancy-new_boundaries_1'!$C:$C,$C93)</f>
        <v>10139</v>
      </c>
      <c r="E93" s="110">
        <f>SUMIFS('Comm_vacancy-new_boundaries_1'!E:E,'Comm_vacancy-new_boundaries_1'!$G:$G,$B93,'Comm_vacancy-new_boundaries_1'!$C:$C,$C93)</f>
        <v>728</v>
      </c>
      <c r="F93" s="133">
        <f t="shared" si="2"/>
        <v>7.1801952855311171E-2</v>
      </c>
      <c r="G93" s="108">
        <f t="shared" si="3"/>
        <v>43739</v>
      </c>
    </row>
    <row r="94" spans="1:7" x14ac:dyDescent="0.35">
      <c r="A94" s="108" t="s">
        <v>884</v>
      </c>
      <c r="B94" s="108" t="s">
        <v>885</v>
      </c>
      <c r="C94" s="72" t="s">
        <v>1096</v>
      </c>
      <c r="D94" s="110">
        <f>SUMIFS('Comm_vacancy-new_boundaries_1'!D:D,'Comm_vacancy-new_boundaries_1'!$G:$G,$B94,'Comm_vacancy-new_boundaries_1'!$C:$C,$C94)</f>
        <v>10153</v>
      </c>
      <c r="E94" s="110">
        <f>SUMIFS('Comm_vacancy-new_boundaries_1'!E:E,'Comm_vacancy-new_boundaries_1'!$G:$G,$B94,'Comm_vacancy-new_boundaries_1'!$C:$C,$C94)</f>
        <v>751</v>
      </c>
      <c r="F94" s="133">
        <f t="shared" si="2"/>
        <v>7.3968285235890871E-2</v>
      </c>
      <c r="G94" s="108">
        <f t="shared" si="3"/>
        <v>43647</v>
      </c>
    </row>
    <row r="95" spans="1:7" x14ac:dyDescent="0.35">
      <c r="A95" s="108" t="s">
        <v>884</v>
      </c>
      <c r="B95" s="108" t="s">
        <v>885</v>
      </c>
      <c r="C95" s="72" t="s">
        <v>1097</v>
      </c>
      <c r="D95" s="110">
        <f>SUMIFS('Comm_vacancy-new_boundaries_1'!D:D,'Comm_vacancy-new_boundaries_1'!$G:$G,$B95,'Comm_vacancy-new_boundaries_1'!$C:$C,$C95)</f>
        <v>10148</v>
      </c>
      <c r="E95" s="110">
        <f>SUMIFS('Comm_vacancy-new_boundaries_1'!E:E,'Comm_vacancy-new_boundaries_1'!$G:$G,$B95,'Comm_vacancy-new_boundaries_1'!$C:$C,$C95)</f>
        <v>683</v>
      </c>
      <c r="F95" s="133">
        <f t="shared" si="2"/>
        <v>6.7303902246748135E-2</v>
      </c>
      <c r="G95" s="108">
        <f t="shared" si="3"/>
        <v>43556</v>
      </c>
    </row>
    <row r="96" spans="1:7" x14ac:dyDescent="0.35">
      <c r="A96" s="108" t="s">
        <v>884</v>
      </c>
      <c r="B96" s="108" t="s">
        <v>885</v>
      </c>
      <c r="C96" s="72" t="s">
        <v>1098</v>
      </c>
      <c r="D96" s="110">
        <f>SUMIFS('Comm_vacancy-new_boundaries_1'!D:D,'Comm_vacancy-new_boundaries_1'!$G:$G,$B96,'Comm_vacancy-new_boundaries_1'!$C:$C,$C96)</f>
        <v>10108</v>
      </c>
      <c r="E96" s="110">
        <f>SUMIFS('Comm_vacancy-new_boundaries_1'!E:E,'Comm_vacancy-new_boundaries_1'!$G:$G,$B96,'Comm_vacancy-new_boundaries_1'!$C:$C,$C96)</f>
        <v>690</v>
      </c>
      <c r="F96" s="133">
        <f t="shared" si="2"/>
        <v>6.826276216857935E-2</v>
      </c>
      <c r="G96" s="108">
        <f t="shared" si="3"/>
        <v>43466</v>
      </c>
    </row>
    <row r="97" spans="1:7" x14ac:dyDescent="0.35">
      <c r="A97" s="108" t="s">
        <v>884</v>
      </c>
      <c r="B97" s="108" t="s">
        <v>885</v>
      </c>
      <c r="C97" s="72" t="s">
        <v>1099</v>
      </c>
      <c r="D97" s="110">
        <f>SUMIFS('Comm_vacancy-new_boundaries_1'!D:D,'Comm_vacancy-new_boundaries_1'!$G:$G,$B97,'Comm_vacancy-new_boundaries_1'!$C:$C,$C97)</f>
        <v>10549</v>
      </c>
      <c r="E97" s="110">
        <f>SUMIFS('Comm_vacancy-new_boundaries_1'!E:E,'Comm_vacancy-new_boundaries_1'!$G:$G,$B97,'Comm_vacancy-new_boundaries_1'!$C:$C,$C97)</f>
        <v>686</v>
      </c>
      <c r="F97" s="133">
        <f t="shared" si="2"/>
        <v>6.5029860650298602E-2</v>
      </c>
      <c r="G97" s="108">
        <f t="shared" si="3"/>
        <v>43374</v>
      </c>
    </row>
    <row r="98" spans="1:7" x14ac:dyDescent="0.35">
      <c r="G98" s="111"/>
    </row>
    <row r="99" spans="1:7" x14ac:dyDescent="0.35">
      <c r="G99" s="111"/>
    </row>
    <row r="100" spans="1:7" x14ac:dyDescent="0.35">
      <c r="A100" s="77" t="s">
        <v>149</v>
      </c>
      <c r="B100" s="76"/>
      <c r="G100" s="111"/>
    </row>
    <row r="101" spans="1:7" x14ac:dyDescent="0.35">
      <c r="A101" s="77">
        <v>1</v>
      </c>
      <c r="B101" s="78" t="s">
        <v>1105</v>
      </c>
      <c r="G101" s="111"/>
    </row>
    <row r="102" spans="1:7" x14ac:dyDescent="0.35">
      <c r="G102" s="111"/>
    </row>
  </sheetData>
  <sheetProtection algorithmName="SHA-512" hashValue="PaJj6IsldYMe8CCIirS/et4f9XOcKZD+slfAzofziMKLn3oQ31VV9ZsfdREHhKZoFjZ0RoHJwzkdaGZtCUxjuA==" saltValue="RWp5reY7IE0rpeIFF1z5X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CF5D-21C5-41D1-B043-622EB179D6DE}">
  <sheetPr>
    <tabColor theme="9" tint="0.79998168889431442"/>
  </sheetPr>
  <dimension ref="A1:D12"/>
  <sheetViews>
    <sheetView zoomScale="75" zoomScaleNormal="75" workbookViewId="0">
      <selection activeCell="O33" sqref="O33"/>
    </sheetView>
  </sheetViews>
  <sheetFormatPr defaultColWidth="8.7265625" defaultRowHeight="14.5" x14ac:dyDescent="0.35"/>
  <cols>
    <col min="1" max="1" width="9.81640625" style="1" bestFit="1" customWidth="1"/>
    <col min="2" max="2" width="33.81640625" style="1" bestFit="1" customWidth="1"/>
    <col min="3" max="3" width="10.54296875" style="1" bestFit="1" customWidth="1"/>
    <col min="4" max="16384" width="8.7265625" style="1"/>
  </cols>
  <sheetData>
    <row r="1" spans="1:4" ht="15" customHeight="1" x14ac:dyDescent="0.35">
      <c r="A1" s="113" t="s">
        <v>73</v>
      </c>
      <c r="B1" s="113" t="s">
        <v>71</v>
      </c>
      <c r="C1" s="114" t="s">
        <v>1464</v>
      </c>
    </row>
    <row r="2" spans="1:4" x14ac:dyDescent="0.35">
      <c r="A2" s="115" t="s">
        <v>253</v>
      </c>
      <c r="B2" s="115" t="s">
        <v>254</v>
      </c>
      <c r="C2" s="134" cm="1">
        <f t="array" ref="C2">IFERROR(MEDIAN(IF(('Comm_vacancy-new_boundaries_2'!$B:$B='Comm_vacancy-new_boundaries_3'!$B2)*('Comm_vacancy-new_boundaries_2'!$G:$G&lt;=DATE(2021,7,1))*('Comm_vacancy-new_boundaries_2'!$G:$G&gt;=DATE(2019,10,1)),'Comm_vacancy-new_boundaries_2'!$F:$F)),
"-")</f>
        <v>6.0292726357579859E-2</v>
      </c>
    </row>
    <row r="3" spans="1:4" x14ac:dyDescent="0.35">
      <c r="A3" s="115" t="s">
        <v>283</v>
      </c>
      <c r="B3" s="115" t="s">
        <v>284</v>
      </c>
      <c r="C3" s="134" cm="1">
        <f t="array" ref="C3">IFERROR(MEDIAN(IF(('Comm_vacancy-new_boundaries_2'!$B:$B='Comm_vacancy-new_boundaries_3'!$B3)*('Comm_vacancy-new_boundaries_2'!$G:$G&lt;=DATE(2021,7,1))*('Comm_vacancy-new_boundaries_2'!$G:$G&gt;=DATE(2019,10,1)),'Comm_vacancy-new_boundaries_2'!$F:$F)),
"-")</f>
        <v>5.6165288241890918E-2</v>
      </c>
      <c r="D3" s="116"/>
    </row>
    <row r="4" spans="1:4" x14ac:dyDescent="0.35">
      <c r="A4" s="115" t="s">
        <v>372</v>
      </c>
      <c r="B4" s="115" t="s">
        <v>373</v>
      </c>
      <c r="C4" s="134" cm="1">
        <f t="array" ref="C4">IFERROR(MEDIAN(IF(('Comm_vacancy-new_boundaries_2'!$B:$B='Comm_vacancy-new_boundaries_3'!$B4)*('Comm_vacancy-new_boundaries_2'!$G:$G&lt;=DATE(2021,7,1))*('Comm_vacancy-new_boundaries_2'!$G:$G&gt;=DATE(2019,10,1)),'Comm_vacancy-new_boundaries_2'!$F:$F)),
"-")</f>
        <v>5.2361801641784993E-2</v>
      </c>
      <c r="D4" s="116"/>
    </row>
    <row r="5" spans="1:4" x14ac:dyDescent="0.35">
      <c r="A5" s="115" t="s">
        <v>406</v>
      </c>
      <c r="B5" s="115" t="s">
        <v>407</v>
      </c>
      <c r="C5" s="134" cm="1">
        <f t="array" ref="C5">IFERROR(MEDIAN(IF(('Comm_vacancy-new_boundaries_2'!$B:$B='Comm_vacancy-new_boundaries_3'!$B5)*('Comm_vacancy-new_boundaries_2'!$G:$G&lt;=DATE(2021,7,1))*('Comm_vacancy-new_boundaries_2'!$G:$G&gt;=DATE(2019,10,1)),'Comm_vacancy-new_boundaries_2'!$F:$F)),
"-")</f>
        <v>6.3277312658568508E-2</v>
      </c>
    </row>
    <row r="6" spans="1:4" x14ac:dyDescent="0.35">
      <c r="A6" s="115" t="s">
        <v>736</v>
      </c>
      <c r="B6" s="115" t="s">
        <v>737</v>
      </c>
      <c r="C6" s="134" cm="1">
        <f t="array" ref="C6">IFERROR(MEDIAN(IF(('Comm_vacancy-new_boundaries_2'!$B:$B='Comm_vacancy-new_boundaries_3'!$B6)*('Comm_vacancy-new_boundaries_2'!$G:$G&lt;=DATE(2021,7,1))*('Comm_vacancy-new_boundaries_2'!$G:$G&gt;=DATE(2019,10,1)),'Comm_vacancy-new_boundaries_2'!$F:$F)),
"-")</f>
        <v>8.3534783444210434E-2</v>
      </c>
    </row>
    <row r="7" spans="1:4" x14ac:dyDescent="0.35">
      <c r="A7" s="115" t="s">
        <v>888</v>
      </c>
      <c r="B7" s="115" t="s">
        <v>889</v>
      </c>
      <c r="C7" s="134" cm="1">
        <f t="array" ref="C7">IFERROR(MEDIAN(IF(('Comm_vacancy-new_boundaries_2'!$B:$B='Comm_vacancy-new_boundaries_3'!$B7)*('Comm_vacancy-new_boundaries_2'!$G:$G&lt;=DATE(2021,7,1))*('Comm_vacancy-new_boundaries_2'!$G:$G&gt;=DATE(2019,10,1)),'Comm_vacancy-new_boundaries_2'!$F:$F)),
"-")</f>
        <v>4.8405659396310169E-2</v>
      </c>
    </row>
    <row r="8" spans="1:4" x14ac:dyDescent="0.35">
      <c r="A8" s="115" t="s">
        <v>626</v>
      </c>
      <c r="B8" s="115" t="s">
        <v>627</v>
      </c>
      <c r="C8" s="134" cm="1">
        <f t="array" ref="C8">IFERROR(MEDIAN(IF(('Comm_vacancy-new_boundaries_2'!$B:$B='Comm_vacancy-new_boundaries_3'!$B8)*('Comm_vacancy-new_boundaries_2'!$G:$G&lt;=DATE(2021,7,1))*('Comm_vacancy-new_boundaries_2'!$G:$G&gt;=DATE(2019,10,1)),'Comm_vacancy-new_boundaries_2'!$F:$F)),
"-")</f>
        <v>6.1306811881986514E-2</v>
      </c>
    </row>
    <row r="9" spans="1:4" x14ac:dyDescent="0.35">
      <c r="A9" s="115" t="s">
        <v>884</v>
      </c>
      <c r="B9" s="115" t="s">
        <v>885</v>
      </c>
      <c r="C9" s="134" cm="1">
        <f t="array" ref="C9">IFERROR(MEDIAN(IF(('Comm_vacancy-new_boundaries_2'!$B:$B='Comm_vacancy-new_boundaries_3'!$B9)*('Comm_vacancy-new_boundaries_2'!$G:$G&lt;=DATE(2021,7,1))*('Comm_vacancy-new_boundaries_2'!$G:$G&gt;=DATE(2019,10,1)),'Comm_vacancy-new_boundaries_2'!$F:$F)),
"-")</f>
        <v>6.7013468218300024E-2</v>
      </c>
    </row>
    <row r="11" spans="1:4" x14ac:dyDescent="0.35">
      <c r="A11" s="116" t="s">
        <v>149</v>
      </c>
      <c r="B11" s="117"/>
    </row>
    <row r="12" spans="1:4" x14ac:dyDescent="0.35">
      <c r="A12" s="116">
        <v>1</v>
      </c>
      <c r="B12" s="118" t="s">
        <v>1105</v>
      </c>
    </row>
  </sheetData>
  <sheetProtection algorithmName="SHA-512" hashValue="vAugKM6Hu03kL19G37tzAjtmKq6iVdxB115zs09W00yOdzZX6I6dQYOJtCHoCopy5dEH7qYlvNswBqCbDOP+BA==" saltValue="/btPMRObcHpZTpCuX5MvpA=="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904A1-36FB-446E-A460-F44EFD27C12B}">
  <sheetPr codeName="Sheet45">
    <tabColor theme="9" tint="0.79998168889431442"/>
  </sheetPr>
  <dimension ref="A1:G332"/>
  <sheetViews>
    <sheetView showGridLines="0" topLeftCell="A307" zoomScale="75" zoomScaleNormal="75" workbookViewId="0">
      <selection activeCell="O33" sqref="O33"/>
    </sheetView>
  </sheetViews>
  <sheetFormatPr defaultRowHeight="14.5" x14ac:dyDescent="0.35"/>
  <cols>
    <col min="1" max="1" width="10.54296875" bestFit="1" customWidth="1"/>
    <col min="2" max="2" width="33.81640625" bestFit="1" customWidth="1"/>
    <col min="3" max="3" width="11" bestFit="1" customWidth="1"/>
    <col min="4" max="4" width="64.7265625" bestFit="1" customWidth="1"/>
    <col min="5" max="5" width="11" bestFit="1" customWidth="1"/>
    <col min="6" max="6" width="43.1796875" bestFit="1" customWidth="1"/>
    <col min="7" max="7" width="48" bestFit="1" customWidth="1"/>
  </cols>
  <sheetData>
    <row r="1" spans="1:7" x14ac:dyDescent="0.35">
      <c r="A1" s="64" t="s">
        <v>73</v>
      </c>
      <c r="B1" s="65" t="s">
        <v>71</v>
      </c>
      <c r="C1" s="74" t="s">
        <v>923</v>
      </c>
      <c r="D1" s="74" t="s">
        <v>924</v>
      </c>
      <c r="E1" s="74" t="s">
        <v>967</v>
      </c>
      <c r="F1" s="74" t="s">
        <v>968</v>
      </c>
      <c r="G1" s="114" t="s">
        <v>1464</v>
      </c>
    </row>
    <row r="2" spans="1:7" x14ac:dyDescent="0.35">
      <c r="A2" s="70" t="s">
        <v>199</v>
      </c>
      <c r="B2" s="70" t="s">
        <v>200</v>
      </c>
      <c r="C2" s="72" t="s">
        <v>974</v>
      </c>
      <c r="D2" s="72" t="s">
        <v>975</v>
      </c>
      <c r="E2" s="72" t="s">
        <v>1106</v>
      </c>
      <c r="F2" s="72" t="s">
        <v>1107</v>
      </c>
      <c r="G2" s="132">
        <f>IFERROR(IF(INDEX('Comm_vacancy-inputs_2'!$C:$C,MATCH($B2,'Comm_vacancy-inputs_2'!$B:$B,0))&lt;&gt;"-",INDEX('Comm_vacancy-inputs_2'!$C:$C,MATCH($B2,'Comm_vacancy-inputs_2'!$B:$B,0)),
INDEX('Comm_vacancy-new_boundaries_3'!$C:$C,MATCH($B2,'Comm_vacancy-new_boundaries_3'!$B:$B,0))),"-")</f>
        <v>6.2990025738483585E-2</v>
      </c>
    </row>
    <row r="3" spans="1:7" x14ac:dyDescent="0.35">
      <c r="A3" s="70" t="s">
        <v>201</v>
      </c>
      <c r="B3" s="70" t="s">
        <v>202</v>
      </c>
      <c r="C3" s="72" t="s">
        <v>941</v>
      </c>
      <c r="D3" s="72" t="s">
        <v>942</v>
      </c>
      <c r="E3" s="72" t="s">
        <v>1108</v>
      </c>
      <c r="F3" s="72" t="s">
        <v>1109</v>
      </c>
      <c r="G3" s="132">
        <f>IFERROR(IF(INDEX('Comm_vacancy-inputs_2'!$C:$C,MATCH($B3,'Comm_vacancy-inputs_2'!$B:$B,0))&lt;&gt;"-",INDEX('Comm_vacancy-inputs_2'!$C:$C,MATCH($B3,'Comm_vacancy-inputs_2'!$B:$B,0)),
INDEX('Comm_vacancy-new_boundaries_3'!$C:$C,MATCH($B3,'Comm_vacancy-new_boundaries_3'!$B:$B,0))),"-")</f>
        <v>5.0572937527963824E-2</v>
      </c>
    </row>
    <row r="4" spans="1:7" x14ac:dyDescent="0.35">
      <c r="A4" s="70" t="s">
        <v>203</v>
      </c>
      <c r="B4" s="70" t="s">
        <v>204</v>
      </c>
      <c r="C4" s="72" t="s">
        <v>945</v>
      </c>
      <c r="D4" s="72" t="s">
        <v>946</v>
      </c>
      <c r="E4" s="72" t="s">
        <v>1110</v>
      </c>
      <c r="F4" s="72" t="s">
        <v>1111</v>
      </c>
      <c r="G4" s="132">
        <f>IFERROR(IF(INDEX('Comm_vacancy-inputs_2'!$C:$C,MATCH($B4,'Comm_vacancy-inputs_2'!$B:$B,0))&lt;&gt;"-",INDEX('Comm_vacancy-inputs_2'!$C:$C,MATCH($B4,'Comm_vacancy-inputs_2'!$B:$B,0)),
INDEX('Comm_vacancy-new_boundaries_3'!$C:$C,MATCH($B4,'Comm_vacancy-new_boundaries_3'!$B:$B,0))),"-")</f>
        <v>8.8857229618319739E-2</v>
      </c>
    </row>
    <row r="5" spans="1:7" x14ac:dyDescent="0.35">
      <c r="A5" s="70" t="s">
        <v>209</v>
      </c>
      <c r="B5" s="70" t="s">
        <v>210</v>
      </c>
      <c r="C5" s="72" t="s">
        <v>974</v>
      </c>
      <c r="D5" s="72" t="s">
        <v>975</v>
      </c>
      <c r="E5" s="72" t="s">
        <v>1106</v>
      </c>
      <c r="F5" s="72" t="s">
        <v>1107</v>
      </c>
      <c r="G5" s="132">
        <f>IFERROR(IF(INDEX('Comm_vacancy-inputs_2'!$C:$C,MATCH($B5,'Comm_vacancy-inputs_2'!$B:$B,0))&lt;&gt;"-",INDEX('Comm_vacancy-inputs_2'!$C:$C,MATCH($B5,'Comm_vacancy-inputs_2'!$B:$B,0)),
INDEX('Comm_vacancy-new_boundaries_3'!$C:$C,MATCH($B5,'Comm_vacancy-new_boundaries_3'!$B:$B,0))),"-")</f>
        <v>2.8009369649151607E-2</v>
      </c>
    </row>
    <row r="6" spans="1:7" x14ac:dyDescent="0.35">
      <c r="A6" s="70" t="s">
        <v>211</v>
      </c>
      <c r="B6" s="70" t="s">
        <v>212</v>
      </c>
      <c r="C6" s="72" t="s">
        <v>1112</v>
      </c>
      <c r="D6" s="72" t="s">
        <v>1113</v>
      </c>
      <c r="E6" s="72" t="s">
        <v>1110</v>
      </c>
      <c r="F6" s="72" t="s">
        <v>1111</v>
      </c>
      <c r="G6" s="132">
        <f>IFERROR(IF(INDEX('Comm_vacancy-inputs_2'!$C:$C,MATCH($B6,'Comm_vacancy-inputs_2'!$B:$B,0))&lt;&gt;"-",INDEX('Comm_vacancy-inputs_2'!$C:$C,MATCH($B6,'Comm_vacancy-inputs_2'!$B:$B,0)),
INDEX('Comm_vacancy-new_boundaries_3'!$C:$C,MATCH($B6,'Comm_vacancy-new_boundaries_3'!$B:$B,0))),"-")</f>
        <v>1.9086145755982241E-2</v>
      </c>
    </row>
    <row r="7" spans="1:7" x14ac:dyDescent="0.35">
      <c r="A7" s="70" t="s">
        <v>213</v>
      </c>
      <c r="B7" s="70" t="s">
        <v>214</v>
      </c>
      <c r="C7" s="72" t="s">
        <v>1114</v>
      </c>
      <c r="D7" s="72" t="s">
        <v>1115</v>
      </c>
      <c r="E7" s="72" t="s">
        <v>1116</v>
      </c>
      <c r="F7" s="72" t="s">
        <v>1117</v>
      </c>
      <c r="G7" s="132">
        <f>IFERROR(IF(INDEX('Comm_vacancy-inputs_2'!$C:$C,MATCH($B7,'Comm_vacancy-inputs_2'!$B:$B,0))&lt;&gt;"-",INDEX('Comm_vacancy-inputs_2'!$C:$C,MATCH($B7,'Comm_vacancy-inputs_2'!$B:$B,0)),
INDEX('Comm_vacancy-new_boundaries_3'!$C:$C,MATCH($B7,'Comm_vacancy-new_boundaries_3'!$B:$B,0))),"-")</f>
        <v>5.249027881194672E-2</v>
      </c>
    </row>
    <row r="8" spans="1:7" x14ac:dyDescent="0.35">
      <c r="A8" s="70" t="s">
        <v>215</v>
      </c>
      <c r="B8" s="70" t="s">
        <v>216</v>
      </c>
      <c r="C8" s="72" t="s">
        <v>1118</v>
      </c>
      <c r="D8" s="72" t="s">
        <v>1119</v>
      </c>
      <c r="E8" s="72" t="s">
        <v>1120</v>
      </c>
      <c r="F8" s="72" t="s">
        <v>1121</v>
      </c>
      <c r="G8" s="132">
        <f>IFERROR(IF(INDEX('Comm_vacancy-inputs_2'!$C:$C,MATCH($B8,'Comm_vacancy-inputs_2'!$B:$B,0))&lt;&gt;"-",INDEX('Comm_vacancy-inputs_2'!$C:$C,MATCH($B8,'Comm_vacancy-inputs_2'!$B:$B,0)),
INDEX('Comm_vacancy-new_boundaries_3'!$C:$C,MATCH($B8,'Comm_vacancy-new_boundaries_3'!$B:$B,0))),"-")</f>
        <v>1.9569454117182243E-2</v>
      </c>
    </row>
    <row r="9" spans="1:7" x14ac:dyDescent="0.35">
      <c r="A9" s="70" t="s">
        <v>217</v>
      </c>
      <c r="B9" s="70" t="s">
        <v>218</v>
      </c>
      <c r="C9" s="72" t="s">
        <v>1122</v>
      </c>
      <c r="D9" s="72" t="s">
        <v>1123</v>
      </c>
      <c r="E9" s="72" t="s">
        <v>1124</v>
      </c>
      <c r="F9" s="72" t="s">
        <v>1125</v>
      </c>
      <c r="G9" s="132">
        <f>IFERROR(IF(INDEX('Comm_vacancy-inputs_2'!$C:$C,MATCH($B9,'Comm_vacancy-inputs_2'!$B:$B,0))&lt;&gt;"-",INDEX('Comm_vacancy-inputs_2'!$C:$C,MATCH($B9,'Comm_vacancy-inputs_2'!$B:$B,0)),
INDEX('Comm_vacancy-new_boundaries_3'!$C:$C,MATCH($B9,'Comm_vacancy-new_boundaries_3'!$B:$B,0))),"-")</f>
        <v>7.9254978936550299E-2</v>
      </c>
    </row>
    <row r="10" spans="1:7" x14ac:dyDescent="0.35">
      <c r="A10" s="70" t="s">
        <v>219</v>
      </c>
      <c r="B10" s="70" t="s">
        <v>220</v>
      </c>
      <c r="C10" s="72" t="s">
        <v>1126</v>
      </c>
      <c r="D10" s="72" t="s">
        <v>220</v>
      </c>
      <c r="E10" s="72" t="s">
        <v>1127</v>
      </c>
      <c r="F10" s="72" t="s">
        <v>1128</v>
      </c>
      <c r="G10" s="132">
        <f>IFERROR(IF(INDEX('Comm_vacancy-inputs_2'!$C:$C,MATCH($B10,'Comm_vacancy-inputs_2'!$B:$B,0))&lt;&gt;"-",INDEX('Comm_vacancy-inputs_2'!$C:$C,MATCH($B10,'Comm_vacancy-inputs_2'!$B:$B,0)),
INDEX('Comm_vacancy-new_boundaries_3'!$C:$C,MATCH($B10,'Comm_vacancy-new_boundaries_3'!$B:$B,0))),"-")</f>
        <v>6.833614433865956E-2</v>
      </c>
    </row>
    <row r="11" spans="1:7" x14ac:dyDescent="0.35">
      <c r="A11" s="70" t="s">
        <v>221</v>
      </c>
      <c r="B11" s="70" t="s">
        <v>222</v>
      </c>
      <c r="C11" s="72" t="s">
        <v>1129</v>
      </c>
      <c r="D11" s="72" t="s">
        <v>1130</v>
      </c>
      <c r="E11" s="72" t="s">
        <v>1131</v>
      </c>
      <c r="F11" s="72" t="s">
        <v>1132</v>
      </c>
      <c r="G11" s="132">
        <f>IFERROR(IF(INDEX('Comm_vacancy-inputs_2'!$C:$C,MATCH($B11,'Comm_vacancy-inputs_2'!$B:$B,0))&lt;&gt;"-",INDEX('Comm_vacancy-inputs_2'!$C:$C,MATCH($B11,'Comm_vacancy-inputs_2'!$B:$B,0)),
INDEX('Comm_vacancy-new_boundaries_3'!$C:$C,MATCH($B11,'Comm_vacancy-new_boundaries_3'!$B:$B,0))),"-")</f>
        <v>1.8554651066474786E-2</v>
      </c>
    </row>
    <row r="12" spans="1:7" x14ac:dyDescent="0.35">
      <c r="A12" s="70" t="s">
        <v>223</v>
      </c>
      <c r="B12" s="70" t="s">
        <v>224</v>
      </c>
      <c r="C12" s="72" t="s">
        <v>941</v>
      </c>
      <c r="D12" s="72" t="s">
        <v>942</v>
      </c>
      <c r="E12" s="72" t="s">
        <v>1108</v>
      </c>
      <c r="F12" s="72" t="s">
        <v>1109</v>
      </c>
      <c r="G12" s="132">
        <f>IFERROR(IF(INDEX('Comm_vacancy-inputs_2'!$C:$C,MATCH($B12,'Comm_vacancy-inputs_2'!$B:$B,0))&lt;&gt;"-",INDEX('Comm_vacancy-inputs_2'!$C:$C,MATCH($B12,'Comm_vacancy-inputs_2'!$B:$B,0)),
INDEX('Comm_vacancy-new_boundaries_3'!$C:$C,MATCH($B12,'Comm_vacancy-new_boundaries_3'!$B:$B,0))),"-")</f>
        <v>6.1458404699654912E-2</v>
      </c>
    </row>
    <row r="13" spans="1:7" x14ac:dyDescent="0.35">
      <c r="A13" s="70" t="s">
        <v>225</v>
      </c>
      <c r="B13" s="70" t="s">
        <v>226</v>
      </c>
      <c r="C13" s="72" t="s">
        <v>959</v>
      </c>
      <c r="D13" s="72" t="s">
        <v>960</v>
      </c>
      <c r="E13" s="72" t="s">
        <v>1133</v>
      </c>
      <c r="F13" s="72" t="s">
        <v>1134</v>
      </c>
      <c r="G13" s="132">
        <f>IFERROR(IF(INDEX('Comm_vacancy-inputs_2'!$C:$C,MATCH($B13,'Comm_vacancy-inputs_2'!$B:$B,0))&lt;&gt;"-",INDEX('Comm_vacancy-inputs_2'!$C:$C,MATCH($B13,'Comm_vacancy-inputs_2'!$B:$B,0)),
INDEX('Comm_vacancy-new_boundaries_3'!$C:$C,MATCH($B13,'Comm_vacancy-new_boundaries_3'!$B:$B,0))),"-")</f>
        <v>2.111194573431667E-2</v>
      </c>
    </row>
    <row r="14" spans="1:7" x14ac:dyDescent="0.35">
      <c r="A14" s="70" t="s">
        <v>227</v>
      </c>
      <c r="B14" s="70" t="s">
        <v>228</v>
      </c>
      <c r="C14" s="72" t="s">
        <v>953</v>
      </c>
      <c r="D14" s="72" t="s">
        <v>954</v>
      </c>
      <c r="E14" s="72" t="s">
        <v>1135</v>
      </c>
      <c r="F14" s="72" t="s">
        <v>1136</v>
      </c>
      <c r="G14" s="132">
        <f>IFERROR(IF(INDEX('Comm_vacancy-inputs_2'!$C:$C,MATCH($B14,'Comm_vacancy-inputs_2'!$B:$B,0))&lt;&gt;"-",INDEX('Comm_vacancy-inputs_2'!$C:$C,MATCH($B14,'Comm_vacancy-inputs_2'!$B:$B,0)),
INDEX('Comm_vacancy-new_boundaries_3'!$C:$C,MATCH($B14,'Comm_vacancy-new_boundaries_3'!$B:$B,0))),"-")</f>
        <v>0.13470908360107861</v>
      </c>
    </row>
    <row r="15" spans="1:7" x14ac:dyDescent="0.35">
      <c r="A15" s="70" t="s">
        <v>229</v>
      </c>
      <c r="B15" s="70" t="s">
        <v>230</v>
      </c>
      <c r="C15" s="72" t="s">
        <v>1112</v>
      </c>
      <c r="D15" s="72" t="s">
        <v>1113</v>
      </c>
      <c r="E15" s="72" t="s">
        <v>1110</v>
      </c>
      <c r="F15" s="72" t="s">
        <v>1111</v>
      </c>
      <c r="G15" s="132">
        <f>IFERROR(IF(INDEX('Comm_vacancy-inputs_2'!$C:$C,MATCH($B15,'Comm_vacancy-inputs_2'!$B:$B,0))&lt;&gt;"-",INDEX('Comm_vacancy-inputs_2'!$C:$C,MATCH($B15,'Comm_vacancy-inputs_2'!$B:$B,0)),
INDEX('Comm_vacancy-new_boundaries_3'!$C:$C,MATCH($B15,'Comm_vacancy-new_boundaries_3'!$B:$B,0))),"-")</f>
        <v>3.7641666220917191E-2</v>
      </c>
    </row>
    <row r="16" spans="1:7" x14ac:dyDescent="0.35">
      <c r="A16" s="70" t="s">
        <v>231</v>
      </c>
      <c r="B16" s="70" t="s">
        <v>232</v>
      </c>
      <c r="C16" s="72" t="s">
        <v>1137</v>
      </c>
      <c r="D16" s="72" t="s">
        <v>1138</v>
      </c>
      <c r="E16" s="72" t="s">
        <v>1139</v>
      </c>
      <c r="F16" s="72" t="s">
        <v>1140</v>
      </c>
      <c r="G16" s="132">
        <f>IFERROR(IF(INDEX('Comm_vacancy-inputs_2'!$C:$C,MATCH($B16,'Comm_vacancy-inputs_2'!$B:$B,0))&lt;&gt;"-",INDEX('Comm_vacancy-inputs_2'!$C:$C,MATCH($B16,'Comm_vacancy-inputs_2'!$B:$B,0)),
INDEX('Comm_vacancy-new_boundaries_3'!$C:$C,MATCH($B16,'Comm_vacancy-new_boundaries_3'!$B:$B,0))),"-")</f>
        <v>8.4264311734170844E-2</v>
      </c>
    </row>
    <row r="17" spans="1:7" x14ac:dyDescent="0.35">
      <c r="A17" s="70" t="s">
        <v>233</v>
      </c>
      <c r="B17" s="70" t="s">
        <v>234</v>
      </c>
      <c r="C17" s="72" t="s">
        <v>1141</v>
      </c>
      <c r="D17" s="72" t="s">
        <v>234</v>
      </c>
      <c r="E17" s="72" t="s">
        <v>1142</v>
      </c>
      <c r="F17" s="72" t="s">
        <v>1143</v>
      </c>
      <c r="G17" s="132">
        <f>IFERROR(IF(INDEX('Comm_vacancy-inputs_2'!$C:$C,MATCH($B17,'Comm_vacancy-inputs_2'!$B:$B,0))&lt;&gt;"-",INDEX('Comm_vacancy-inputs_2'!$C:$C,MATCH($B17,'Comm_vacancy-inputs_2'!$B:$B,0)),
INDEX('Comm_vacancy-new_boundaries_3'!$C:$C,MATCH($B17,'Comm_vacancy-new_boundaries_3'!$B:$B,0))),"-")</f>
        <v>0.10160260167554812</v>
      </c>
    </row>
    <row r="18" spans="1:7" x14ac:dyDescent="0.35">
      <c r="A18" s="70" t="s">
        <v>235</v>
      </c>
      <c r="B18" s="70" t="s">
        <v>236</v>
      </c>
      <c r="C18" s="72" t="s">
        <v>1144</v>
      </c>
      <c r="D18" s="72" t="s">
        <v>1145</v>
      </c>
      <c r="E18" s="72" t="s">
        <v>1124</v>
      </c>
      <c r="F18" s="72" t="s">
        <v>1125</v>
      </c>
      <c r="G18" s="132">
        <f>IFERROR(IF(INDEX('Comm_vacancy-inputs_2'!$C:$C,MATCH($B18,'Comm_vacancy-inputs_2'!$B:$B,0))&lt;&gt;"-",INDEX('Comm_vacancy-inputs_2'!$C:$C,MATCH($B18,'Comm_vacancy-inputs_2'!$B:$B,0)),
INDEX('Comm_vacancy-new_boundaries_3'!$C:$C,MATCH($B18,'Comm_vacancy-new_boundaries_3'!$B:$B,0))),"-")</f>
        <v>6.7828133270872837E-2</v>
      </c>
    </row>
    <row r="19" spans="1:7" x14ac:dyDescent="0.35">
      <c r="A19" s="70" t="s">
        <v>237</v>
      </c>
      <c r="B19" s="70" t="s">
        <v>238</v>
      </c>
      <c r="C19" s="72" t="s">
        <v>1146</v>
      </c>
      <c r="D19" s="72" t="s">
        <v>238</v>
      </c>
      <c r="E19" s="72" t="s">
        <v>1147</v>
      </c>
      <c r="F19" s="72" t="s">
        <v>1148</v>
      </c>
      <c r="G19" s="132">
        <f>IFERROR(IF(INDEX('Comm_vacancy-inputs_2'!$C:$C,MATCH($B19,'Comm_vacancy-inputs_2'!$B:$B,0))&lt;&gt;"-",INDEX('Comm_vacancy-inputs_2'!$C:$C,MATCH($B19,'Comm_vacancy-inputs_2'!$B:$B,0)),
INDEX('Comm_vacancy-new_boundaries_3'!$C:$C,MATCH($B19,'Comm_vacancy-new_boundaries_3'!$B:$B,0))),"-")</f>
        <v>1.9772441540494443E-2</v>
      </c>
    </row>
    <row r="20" spans="1:7" x14ac:dyDescent="0.35">
      <c r="A20" s="70" t="s">
        <v>239</v>
      </c>
      <c r="B20" s="70" t="s">
        <v>240</v>
      </c>
      <c r="C20" s="72" t="s">
        <v>978</v>
      </c>
      <c r="D20" s="72" t="s">
        <v>979</v>
      </c>
      <c r="E20" s="72" t="s">
        <v>1149</v>
      </c>
      <c r="F20" s="72" t="s">
        <v>1150</v>
      </c>
      <c r="G20" s="132">
        <f>IFERROR(IF(INDEX('Comm_vacancy-inputs_2'!$C:$C,MATCH($B20,'Comm_vacancy-inputs_2'!$B:$B,0))&lt;&gt;"-",INDEX('Comm_vacancy-inputs_2'!$C:$C,MATCH($B20,'Comm_vacancy-inputs_2'!$B:$B,0)),
INDEX('Comm_vacancy-new_boundaries_3'!$C:$C,MATCH($B20,'Comm_vacancy-new_boundaries_3'!$B:$B,0))),"-")</f>
        <v>3.7755934009671602E-2</v>
      </c>
    </row>
    <row r="21" spans="1:7" x14ac:dyDescent="0.35">
      <c r="A21" s="70" t="s">
        <v>241</v>
      </c>
      <c r="B21" s="70" t="s">
        <v>242</v>
      </c>
      <c r="C21" s="72" t="s">
        <v>1151</v>
      </c>
      <c r="D21" s="72" t="s">
        <v>242</v>
      </c>
      <c r="E21" s="72" t="s">
        <v>1152</v>
      </c>
      <c r="F21" s="72" t="s">
        <v>1153</v>
      </c>
      <c r="G21" s="132">
        <f>IFERROR(IF(INDEX('Comm_vacancy-inputs_2'!$C:$C,MATCH($B21,'Comm_vacancy-inputs_2'!$B:$B,0))&lt;&gt;"-",INDEX('Comm_vacancy-inputs_2'!$C:$C,MATCH($B21,'Comm_vacancy-inputs_2'!$B:$B,0)),
INDEX('Comm_vacancy-new_boundaries_3'!$C:$C,MATCH($B21,'Comm_vacancy-new_boundaries_3'!$B:$B,0))),"-")</f>
        <v>0.12227804869526138</v>
      </c>
    </row>
    <row r="22" spans="1:7" x14ac:dyDescent="0.35">
      <c r="A22" s="70" t="s">
        <v>243</v>
      </c>
      <c r="B22" s="70" t="s">
        <v>244</v>
      </c>
      <c r="C22" s="72" t="s">
        <v>1154</v>
      </c>
      <c r="D22" s="72" t="s">
        <v>244</v>
      </c>
      <c r="E22" s="72" t="s">
        <v>1152</v>
      </c>
      <c r="F22" s="72" t="s">
        <v>1153</v>
      </c>
      <c r="G22" s="132">
        <f>IFERROR(IF(INDEX('Comm_vacancy-inputs_2'!$C:$C,MATCH($B22,'Comm_vacancy-inputs_2'!$B:$B,0))&lt;&gt;"-",INDEX('Comm_vacancy-inputs_2'!$C:$C,MATCH($B22,'Comm_vacancy-inputs_2'!$B:$B,0)),
INDEX('Comm_vacancy-new_boundaries_3'!$C:$C,MATCH($B22,'Comm_vacancy-new_boundaries_3'!$B:$B,0))),"-")</f>
        <v>0.14461365007154994</v>
      </c>
    </row>
    <row r="23" spans="1:7" x14ac:dyDescent="0.35">
      <c r="A23" s="70" t="s">
        <v>245</v>
      </c>
      <c r="B23" s="70" t="s">
        <v>246</v>
      </c>
      <c r="C23" s="72" t="s">
        <v>1155</v>
      </c>
      <c r="D23" s="72" t="s">
        <v>1156</v>
      </c>
      <c r="E23" s="72" t="s">
        <v>1157</v>
      </c>
      <c r="F23" s="72" t="s">
        <v>1158</v>
      </c>
      <c r="G23" s="132">
        <f>IFERROR(IF(INDEX('Comm_vacancy-inputs_2'!$C:$C,MATCH($B23,'Comm_vacancy-inputs_2'!$B:$B,0))&lt;&gt;"-",INDEX('Comm_vacancy-inputs_2'!$C:$C,MATCH($B23,'Comm_vacancy-inputs_2'!$B:$B,0)),
INDEX('Comm_vacancy-new_boundaries_3'!$C:$C,MATCH($B23,'Comm_vacancy-new_boundaries_3'!$B:$B,0))),"-")</f>
        <v>2.9835422525595824E-2</v>
      </c>
    </row>
    <row r="24" spans="1:7" x14ac:dyDescent="0.35">
      <c r="A24" s="70" t="s">
        <v>247</v>
      </c>
      <c r="B24" s="70" t="s">
        <v>248</v>
      </c>
      <c r="C24" s="72" t="s">
        <v>1159</v>
      </c>
      <c r="D24" s="72" t="s">
        <v>1160</v>
      </c>
      <c r="E24" s="72" t="s">
        <v>1110</v>
      </c>
      <c r="F24" s="72" t="s">
        <v>1111</v>
      </c>
      <c r="G24" s="132">
        <f>IFERROR(IF(INDEX('Comm_vacancy-inputs_2'!$C:$C,MATCH($B24,'Comm_vacancy-inputs_2'!$B:$B,0))&lt;&gt;"-",INDEX('Comm_vacancy-inputs_2'!$C:$C,MATCH($B24,'Comm_vacancy-inputs_2'!$B:$B,0)),
INDEX('Comm_vacancy-new_boundaries_3'!$C:$C,MATCH($B24,'Comm_vacancy-new_boundaries_3'!$B:$B,0))),"-")</f>
        <v>8.9887851466773444E-2</v>
      </c>
    </row>
    <row r="25" spans="1:7" x14ac:dyDescent="0.35">
      <c r="A25" s="70" t="s">
        <v>249</v>
      </c>
      <c r="B25" s="70" t="s">
        <v>250</v>
      </c>
      <c r="C25" s="72" t="s">
        <v>1161</v>
      </c>
      <c r="D25" s="72" t="s">
        <v>1162</v>
      </c>
      <c r="E25" s="72" t="s">
        <v>1163</v>
      </c>
      <c r="F25" s="72" t="s">
        <v>1164</v>
      </c>
      <c r="G25" s="132">
        <f>IFERROR(IF(INDEX('Comm_vacancy-inputs_2'!$C:$C,MATCH($B25,'Comm_vacancy-inputs_2'!$B:$B,0))&lt;&gt;"-",INDEX('Comm_vacancy-inputs_2'!$C:$C,MATCH($B25,'Comm_vacancy-inputs_2'!$B:$B,0)),
INDEX('Comm_vacancy-new_boundaries_3'!$C:$C,MATCH($B25,'Comm_vacancy-new_boundaries_3'!$B:$B,0))),"-")</f>
        <v>0.12751304176355321</v>
      </c>
    </row>
    <row r="26" spans="1:7" x14ac:dyDescent="0.35">
      <c r="A26" s="70" t="s">
        <v>251</v>
      </c>
      <c r="B26" s="70" t="s">
        <v>252</v>
      </c>
      <c r="C26" s="72" t="s">
        <v>1165</v>
      </c>
      <c r="D26" s="72" t="s">
        <v>1166</v>
      </c>
      <c r="E26" s="72" t="s">
        <v>1167</v>
      </c>
      <c r="F26" s="72" t="s">
        <v>1166</v>
      </c>
      <c r="G26" s="132">
        <f>IFERROR(IF(INDEX('Comm_vacancy-inputs_2'!$C:$C,MATCH($B26,'Comm_vacancy-inputs_2'!$B:$B,0))&lt;&gt;"-",INDEX('Comm_vacancy-inputs_2'!$C:$C,MATCH($B26,'Comm_vacancy-inputs_2'!$B:$B,0)),
INDEX('Comm_vacancy-new_boundaries_3'!$C:$C,MATCH($B26,'Comm_vacancy-new_boundaries_3'!$B:$B,0))),"-")</f>
        <v>7.8756512448989902E-2</v>
      </c>
    </row>
    <row r="27" spans="1:7" x14ac:dyDescent="0.35">
      <c r="A27" s="70" t="s">
        <v>253</v>
      </c>
      <c r="B27" s="70" t="s">
        <v>254</v>
      </c>
      <c r="C27" s="72" t="s">
        <v>335</v>
      </c>
      <c r="D27" s="72" t="s">
        <v>335</v>
      </c>
      <c r="E27" s="72" t="s">
        <v>335</v>
      </c>
      <c r="F27" s="72" t="s">
        <v>335</v>
      </c>
      <c r="G27" s="132">
        <f>IFERROR(IF(INDEX('Comm_vacancy-inputs_2'!$C:$C,MATCH($B27,'Comm_vacancy-inputs_2'!$B:$B,0))&lt;&gt;"-",INDEX('Comm_vacancy-inputs_2'!$C:$C,MATCH($B27,'Comm_vacancy-inputs_2'!$B:$B,0)),
INDEX('Comm_vacancy-new_boundaries_3'!$C:$C,MATCH($B27,'Comm_vacancy-new_boundaries_3'!$B:$B,0))),"-")</f>
        <v>6.0292726357579859E-2</v>
      </c>
    </row>
    <row r="28" spans="1:7" x14ac:dyDescent="0.35">
      <c r="A28" s="70" t="s">
        <v>255</v>
      </c>
      <c r="B28" s="70" t="s">
        <v>256</v>
      </c>
      <c r="C28" s="72" t="s">
        <v>1168</v>
      </c>
      <c r="D28" s="72" t="s">
        <v>1169</v>
      </c>
      <c r="E28" s="72" t="s">
        <v>1170</v>
      </c>
      <c r="F28" s="72" t="s">
        <v>1171</v>
      </c>
      <c r="G28" s="132">
        <f>IFERROR(IF(INDEX('Comm_vacancy-inputs_2'!$C:$C,MATCH($B28,'Comm_vacancy-inputs_2'!$B:$B,0))&lt;&gt;"-",INDEX('Comm_vacancy-inputs_2'!$C:$C,MATCH($B28,'Comm_vacancy-inputs_2'!$B:$B,0)),
INDEX('Comm_vacancy-new_boundaries_3'!$C:$C,MATCH($B28,'Comm_vacancy-new_boundaries_3'!$B:$B,0))),"-")</f>
        <v>7.1716244352159092E-2</v>
      </c>
    </row>
    <row r="29" spans="1:7" x14ac:dyDescent="0.35">
      <c r="A29" s="70" t="s">
        <v>257</v>
      </c>
      <c r="B29" s="70" t="s">
        <v>258</v>
      </c>
      <c r="C29" s="72" t="s">
        <v>1172</v>
      </c>
      <c r="D29" s="72" t="s">
        <v>258</v>
      </c>
      <c r="E29" s="72" t="s">
        <v>1173</v>
      </c>
      <c r="F29" s="72" t="s">
        <v>1174</v>
      </c>
      <c r="G29" s="132">
        <f>IFERROR(IF(INDEX('Comm_vacancy-inputs_2'!$C:$C,MATCH($B29,'Comm_vacancy-inputs_2'!$B:$B,0))&lt;&gt;"-",INDEX('Comm_vacancy-inputs_2'!$C:$C,MATCH($B29,'Comm_vacancy-inputs_2'!$B:$B,0)),
INDEX('Comm_vacancy-new_boundaries_3'!$C:$C,MATCH($B29,'Comm_vacancy-new_boundaries_3'!$B:$B,0))),"-")</f>
        <v>0.1252218058357038</v>
      </c>
    </row>
    <row r="30" spans="1:7" x14ac:dyDescent="0.35">
      <c r="A30" s="70" t="s">
        <v>259</v>
      </c>
      <c r="B30" s="70" t="s">
        <v>260</v>
      </c>
      <c r="C30" s="72" t="s">
        <v>1175</v>
      </c>
      <c r="D30" s="72" t="s">
        <v>1176</v>
      </c>
      <c r="E30" s="72" t="s">
        <v>1133</v>
      </c>
      <c r="F30" s="72" t="s">
        <v>1134</v>
      </c>
      <c r="G30" s="132">
        <f>IFERROR(IF(INDEX('Comm_vacancy-inputs_2'!$C:$C,MATCH($B30,'Comm_vacancy-inputs_2'!$B:$B,0))&lt;&gt;"-",INDEX('Comm_vacancy-inputs_2'!$C:$C,MATCH($B30,'Comm_vacancy-inputs_2'!$B:$B,0)),
INDEX('Comm_vacancy-new_boundaries_3'!$C:$C,MATCH($B30,'Comm_vacancy-new_boundaries_3'!$B:$B,0))),"-")</f>
        <v>7.6006372326749588E-2</v>
      </c>
    </row>
    <row r="31" spans="1:7" x14ac:dyDescent="0.35">
      <c r="A31" s="70" t="s">
        <v>261</v>
      </c>
      <c r="B31" s="70" t="s">
        <v>262</v>
      </c>
      <c r="C31" s="72" t="s">
        <v>1177</v>
      </c>
      <c r="D31" s="72" t="s">
        <v>1178</v>
      </c>
      <c r="E31" s="72" t="s">
        <v>1120</v>
      </c>
      <c r="F31" s="72" t="s">
        <v>1121</v>
      </c>
      <c r="G31" s="132">
        <f>IFERROR(IF(INDEX('Comm_vacancy-inputs_2'!$C:$C,MATCH($B31,'Comm_vacancy-inputs_2'!$B:$B,0))&lt;&gt;"-",INDEX('Comm_vacancy-inputs_2'!$C:$C,MATCH($B31,'Comm_vacancy-inputs_2'!$B:$B,0)),
INDEX('Comm_vacancy-new_boundaries_3'!$C:$C,MATCH($B31,'Comm_vacancy-new_boundaries_3'!$B:$B,0))),"-")</f>
        <v>5.2918099140308456E-2</v>
      </c>
    </row>
    <row r="32" spans="1:7" x14ac:dyDescent="0.35">
      <c r="A32" s="70" t="s">
        <v>263</v>
      </c>
      <c r="B32" s="70" t="s">
        <v>264</v>
      </c>
      <c r="C32" s="72" t="s">
        <v>1179</v>
      </c>
      <c r="D32" s="72" t="s">
        <v>264</v>
      </c>
      <c r="E32" s="72" t="s">
        <v>1127</v>
      </c>
      <c r="F32" s="72" t="s">
        <v>1128</v>
      </c>
      <c r="G32" s="132">
        <f>IFERROR(IF(INDEX('Comm_vacancy-inputs_2'!$C:$C,MATCH($B32,'Comm_vacancy-inputs_2'!$B:$B,0))&lt;&gt;"-",INDEX('Comm_vacancy-inputs_2'!$C:$C,MATCH($B32,'Comm_vacancy-inputs_2'!$B:$B,0)),
INDEX('Comm_vacancy-new_boundaries_3'!$C:$C,MATCH($B32,'Comm_vacancy-new_boundaries_3'!$B:$B,0))),"-")</f>
        <v>9.2288935745301282E-2</v>
      </c>
    </row>
    <row r="33" spans="1:7" x14ac:dyDescent="0.35">
      <c r="A33" s="70" t="s">
        <v>265</v>
      </c>
      <c r="B33" s="70" t="s">
        <v>266</v>
      </c>
      <c r="C33" s="72" t="s">
        <v>939</v>
      </c>
      <c r="D33" s="72" t="s">
        <v>940</v>
      </c>
      <c r="E33" s="72" t="s">
        <v>1133</v>
      </c>
      <c r="F33" s="72" t="s">
        <v>1134</v>
      </c>
      <c r="G33" s="132">
        <f>IFERROR(IF(INDEX('Comm_vacancy-inputs_2'!$C:$C,MATCH($B33,'Comm_vacancy-inputs_2'!$B:$B,0))&lt;&gt;"-",INDEX('Comm_vacancy-inputs_2'!$C:$C,MATCH($B33,'Comm_vacancy-inputs_2'!$B:$B,0)),
INDEX('Comm_vacancy-new_boundaries_3'!$C:$C,MATCH($B33,'Comm_vacancy-new_boundaries_3'!$B:$B,0))),"-")</f>
        <v>9.3984665925392508E-2</v>
      </c>
    </row>
    <row r="34" spans="1:7" x14ac:dyDescent="0.35">
      <c r="A34" s="70" t="s">
        <v>267</v>
      </c>
      <c r="B34" s="70" t="s">
        <v>268</v>
      </c>
      <c r="C34" s="72" t="s">
        <v>1180</v>
      </c>
      <c r="D34" s="72" t="s">
        <v>1181</v>
      </c>
      <c r="E34" s="72" t="s">
        <v>1157</v>
      </c>
      <c r="F34" s="72" t="s">
        <v>1158</v>
      </c>
      <c r="G34" s="132">
        <f>IFERROR(IF(INDEX('Comm_vacancy-inputs_2'!$C:$C,MATCH($B34,'Comm_vacancy-inputs_2'!$B:$B,0))&lt;&gt;"-",INDEX('Comm_vacancy-inputs_2'!$C:$C,MATCH($B34,'Comm_vacancy-inputs_2'!$B:$B,0)),
INDEX('Comm_vacancy-new_boundaries_3'!$C:$C,MATCH($B34,'Comm_vacancy-new_boundaries_3'!$B:$B,0))),"-")</f>
        <v>4.3908903470358328E-2</v>
      </c>
    </row>
    <row r="35" spans="1:7" x14ac:dyDescent="0.35">
      <c r="A35" s="70" t="s">
        <v>269</v>
      </c>
      <c r="B35" s="70" t="s">
        <v>270</v>
      </c>
      <c r="C35" s="72" t="s">
        <v>1182</v>
      </c>
      <c r="D35" s="72" t="s">
        <v>270</v>
      </c>
      <c r="E35" s="72" t="s">
        <v>1106</v>
      </c>
      <c r="F35" s="72" t="s">
        <v>1107</v>
      </c>
      <c r="G35" s="132">
        <f>IFERROR(IF(INDEX('Comm_vacancy-inputs_2'!$C:$C,MATCH($B35,'Comm_vacancy-inputs_2'!$B:$B,0))&lt;&gt;"-",INDEX('Comm_vacancy-inputs_2'!$C:$C,MATCH($B35,'Comm_vacancy-inputs_2'!$B:$B,0)),
INDEX('Comm_vacancy-new_boundaries_3'!$C:$C,MATCH($B35,'Comm_vacancy-new_boundaries_3'!$B:$B,0))),"-")</f>
        <v>4.1629001502109256E-2</v>
      </c>
    </row>
    <row r="36" spans="1:7" x14ac:dyDescent="0.35">
      <c r="A36" s="70" t="s">
        <v>271</v>
      </c>
      <c r="B36" s="70" t="s">
        <v>272</v>
      </c>
      <c r="C36" s="72" t="s">
        <v>1183</v>
      </c>
      <c r="D36" s="72" t="s">
        <v>272</v>
      </c>
      <c r="E36" s="72" t="s">
        <v>1139</v>
      </c>
      <c r="F36" s="72" t="s">
        <v>1140</v>
      </c>
      <c r="G36" s="132">
        <f>IFERROR(IF(INDEX('Comm_vacancy-inputs_2'!$C:$C,MATCH($B36,'Comm_vacancy-inputs_2'!$B:$B,0))&lt;&gt;"-",INDEX('Comm_vacancy-inputs_2'!$C:$C,MATCH($B36,'Comm_vacancy-inputs_2'!$B:$B,0)),
INDEX('Comm_vacancy-new_boundaries_3'!$C:$C,MATCH($B36,'Comm_vacancy-new_boundaries_3'!$B:$B,0))),"-")</f>
        <v>9.295480235918939E-2</v>
      </c>
    </row>
    <row r="37" spans="1:7" x14ac:dyDescent="0.35">
      <c r="A37" s="70" t="s">
        <v>273</v>
      </c>
      <c r="B37" s="70" t="s">
        <v>274</v>
      </c>
      <c r="C37" s="72" t="s">
        <v>1184</v>
      </c>
      <c r="D37" s="72" t="s">
        <v>1185</v>
      </c>
      <c r="E37" s="72" t="s">
        <v>1120</v>
      </c>
      <c r="F37" s="72" t="s">
        <v>1121</v>
      </c>
      <c r="G37" s="132">
        <f>IFERROR(IF(INDEX('Comm_vacancy-inputs_2'!$C:$C,MATCH($B37,'Comm_vacancy-inputs_2'!$B:$B,0))&lt;&gt;"-",INDEX('Comm_vacancy-inputs_2'!$C:$C,MATCH($B37,'Comm_vacancy-inputs_2'!$B:$B,0)),
INDEX('Comm_vacancy-new_boundaries_3'!$C:$C,MATCH($B37,'Comm_vacancy-new_boundaries_3'!$B:$B,0))),"-")</f>
        <v>5.3347104031860965E-2</v>
      </c>
    </row>
    <row r="38" spans="1:7" x14ac:dyDescent="0.35">
      <c r="A38" s="70" t="s">
        <v>275</v>
      </c>
      <c r="B38" s="70" t="s">
        <v>276</v>
      </c>
      <c r="C38" s="72" t="s">
        <v>1186</v>
      </c>
      <c r="D38" s="72" t="s">
        <v>276</v>
      </c>
      <c r="E38" s="72" t="s">
        <v>1187</v>
      </c>
      <c r="F38" s="72" t="s">
        <v>1188</v>
      </c>
      <c r="G38" s="132">
        <f>IFERROR(IF(INDEX('Comm_vacancy-inputs_2'!$C:$C,MATCH($B38,'Comm_vacancy-inputs_2'!$B:$B,0))&lt;&gt;"-",INDEX('Comm_vacancy-inputs_2'!$C:$C,MATCH($B38,'Comm_vacancy-inputs_2'!$B:$B,0)),
INDEX('Comm_vacancy-new_boundaries_3'!$C:$C,MATCH($B38,'Comm_vacancy-new_boundaries_3'!$B:$B,0))),"-")</f>
        <v>9.2118469142070974E-2</v>
      </c>
    </row>
    <row r="39" spans="1:7" x14ac:dyDescent="0.35">
      <c r="A39" s="70" t="s">
        <v>277</v>
      </c>
      <c r="B39" s="70" t="s">
        <v>278</v>
      </c>
      <c r="C39" s="72" t="s">
        <v>1189</v>
      </c>
      <c r="D39" s="72" t="s">
        <v>1190</v>
      </c>
      <c r="E39" s="72" t="s">
        <v>1191</v>
      </c>
      <c r="F39" s="72" t="s">
        <v>1192</v>
      </c>
      <c r="G39" s="132">
        <f>IFERROR(IF(INDEX('Comm_vacancy-inputs_2'!$C:$C,MATCH($B39,'Comm_vacancy-inputs_2'!$B:$B,0))&lt;&gt;"-",INDEX('Comm_vacancy-inputs_2'!$C:$C,MATCH($B39,'Comm_vacancy-inputs_2'!$B:$B,0)),
INDEX('Comm_vacancy-new_boundaries_3'!$C:$C,MATCH($B39,'Comm_vacancy-new_boundaries_3'!$B:$B,0))),"-")</f>
        <v>0.11189090532494239</v>
      </c>
    </row>
    <row r="40" spans="1:7" x14ac:dyDescent="0.35">
      <c r="A40" s="70" t="s">
        <v>279</v>
      </c>
      <c r="B40" s="70" t="s">
        <v>280</v>
      </c>
      <c r="C40" s="72" t="s">
        <v>947</v>
      </c>
      <c r="D40" s="72" t="s">
        <v>948</v>
      </c>
      <c r="E40" s="72" t="s">
        <v>1142</v>
      </c>
      <c r="F40" s="72" t="s">
        <v>1143</v>
      </c>
      <c r="G40" s="132">
        <f>IFERROR(IF(INDEX('Comm_vacancy-inputs_2'!$C:$C,MATCH($B40,'Comm_vacancy-inputs_2'!$B:$B,0))&lt;&gt;"-",INDEX('Comm_vacancy-inputs_2'!$C:$C,MATCH($B40,'Comm_vacancy-inputs_2'!$B:$B,0)),
INDEX('Comm_vacancy-new_boundaries_3'!$C:$C,MATCH($B40,'Comm_vacancy-new_boundaries_3'!$B:$B,0))),"-")</f>
        <v>6.4029589848759935E-2</v>
      </c>
    </row>
    <row r="41" spans="1:7" x14ac:dyDescent="0.35">
      <c r="A41" s="70" t="s">
        <v>281</v>
      </c>
      <c r="B41" s="70" t="s">
        <v>282</v>
      </c>
      <c r="C41" s="72" t="s">
        <v>1193</v>
      </c>
      <c r="D41" s="72" t="s">
        <v>1194</v>
      </c>
      <c r="E41" s="72" t="s">
        <v>1110</v>
      </c>
      <c r="F41" s="72" t="s">
        <v>1111</v>
      </c>
      <c r="G41" s="132">
        <f>IFERROR(IF(INDEX('Comm_vacancy-inputs_2'!$C:$C,MATCH($B41,'Comm_vacancy-inputs_2'!$B:$B,0))&lt;&gt;"-",INDEX('Comm_vacancy-inputs_2'!$C:$C,MATCH($B41,'Comm_vacancy-inputs_2'!$B:$B,0)),
INDEX('Comm_vacancy-new_boundaries_3'!$C:$C,MATCH($B41,'Comm_vacancy-new_boundaries_3'!$B:$B,0))),"-")</f>
        <v>9.7013202658356834E-2</v>
      </c>
    </row>
    <row r="42" spans="1:7" x14ac:dyDescent="0.35">
      <c r="A42" s="70" t="s">
        <v>283</v>
      </c>
      <c r="B42" s="70" t="s">
        <v>284</v>
      </c>
      <c r="C42" s="72" t="s">
        <v>335</v>
      </c>
      <c r="D42" s="72" t="s">
        <v>335</v>
      </c>
      <c r="E42" s="72" t="s">
        <v>335</v>
      </c>
      <c r="F42" s="72" t="s">
        <v>335</v>
      </c>
      <c r="G42" s="132">
        <f>IFERROR(IF(INDEX('Comm_vacancy-inputs_2'!$C:$C,MATCH($B42,'Comm_vacancy-inputs_2'!$B:$B,0))&lt;&gt;"-",INDEX('Comm_vacancy-inputs_2'!$C:$C,MATCH($B42,'Comm_vacancy-inputs_2'!$B:$B,0)),
INDEX('Comm_vacancy-new_boundaries_3'!$C:$C,MATCH($B42,'Comm_vacancy-new_boundaries_3'!$B:$B,0))),"-")</f>
        <v>5.6165288241890918E-2</v>
      </c>
    </row>
    <row r="43" spans="1:7" x14ac:dyDescent="0.35">
      <c r="A43" s="70" t="s">
        <v>285</v>
      </c>
      <c r="B43" s="70" t="s">
        <v>286</v>
      </c>
      <c r="C43" s="72" t="s">
        <v>1195</v>
      </c>
      <c r="D43" s="72" t="s">
        <v>1196</v>
      </c>
      <c r="E43" s="72" t="s">
        <v>1152</v>
      </c>
      <c r="F43" s="72" t="s">
        <v>1153</v>
      </c>
      <c r="G43" s="132">
        <f>IFERROR(IF(INDEX('Comm_vacancy-inputs_2'!$C:$C,MATCH($B43,'Comm_vacancy-inputs_2'!$B:$B,0))&lt;&gt;"-",INDEX('Comm_vacancy-inputs_2'!$C:$C,MATCH($B43,'Comm_vacancy-inputs_2'!$B:$B,0)),
INDEX('Comm_vacancy-new_boundaries_3'!$C:$C,MATCH($B43,'Comm_vacancy-new_boundaries_3'!$B:$B,0))),"-")</f>
        <v>9.1198529762314101E-2</v>
      </c>
    </row>
    <row r="44" spans="1:7" x14ac:dyDescent="0.35">
      <c r="A44" s="70" t="s">
        <v>287</v>
      </c>
      <c r="B44" s="70" t="s">
        <v>288</v>
      </c>
      <c r="C44" s="72" t="s">
        <v>1197</v>
      </c>
      <c r="D44" s="72" t="s">
        <v>1198</v>
      </c>
      <c r="E44" s="72" t="s">
        <v>1163</v>
      </c>
      <c r="F44" s="72" t="s">
        <v>1164</v>
      </c>
      <c r="G44" s="132">
        <f>IFERROR(IF(INDEX('Comm_vacancy-inputs_2'!$C:$C,MATCH($B44,'Comm_vacancy-inputs_2'!$B:$B,0))&lt;&gt;"-",INDEX('Comm_vacancy-inputs_2'!$C:$C,MATCH($B44,'Comm_vacancy-inputs_2'!$B:$B,0)),
INDEX('Comm_vacancy-new_boundaries_3'!$C:$C,MATCH($B44,'Comm_vacancy-new_boundaries_3'!$B:$B,0))),"-")</f>
        <v>0.11373021743908546</v>
      </c>
    </row>
    <row r="45" spans="1:7" x14ac:dyDescent="0.35">
      <c r="A45" s="70" t="s">
        <v>289</v>
      </c>
      <c r="B45" s="70" t="s">
        <v>290</v>
      </c>
      <c r="C45" s="72" t="s">
        <v>1155</v>
      </c>
      <c r="D45" s="72" t="s">
        <v>1156</v>
      </c>
      <c r="E45" s="72" t="s">
        <v>1157</v>
      </c>
      <c r="F45" s="72" t="s">
        <v>1158</v>
      </c>
      <c r="G45" s="132">
        <f>IFERROR(IF(INDEX('Comm_vacancy-inputs_2'!$C:$C,MATCH($B45,'Comm_vacancy-inputs_2'!$B:$B,0))&lt;&gt;"-",INDEX('Comm_vacancy-inputs_2'!$C:$C,MATCH($B45,'Comm_vacancy-inputs_2'!$B:$B,0)),
INDEX('Comm_vacancy-new_boundaries_3'!$C:$C,MATCH($B45,'Comm_vacancy-new_boundaries_3'!$B:$B,0))),"-")</f>
        <v>0.10043979196646531</v>
      </c>
    </row>
    <row r="46" spans="1:7" x14ac:dyDescent="0.35">
      <c r="A46" s="70" t="s">
        <v>291</v>
      </c>
      <c r="B46" s="70" t="s">
        <v>292</v>
      </c>
      <c r="C46" s="72" t="s">
        <v>1199</v>
      </c>
      <c r="D46" s="72" t="s">
        <v>1200</v>
      </c>
      <c r="E46" s="72" t="s">
        <v>1173</v>
      </c>
      <c r="F46" s="72" t="s">
        <v>1174</v>
      </c>
      <c r="G46" s="132">
        <f>IFERROR(IF(INDEX('Comm_vacancy-inputs_2'!$C:$C,MATCH($B46,'Comm_vacancy-inputs_2'!$B:$B,0))&lt;&gt;"-",INDEX('Comm_vacancy-inputs_2'!$C:$C,MATCH($B46,'Comm_vacancy-inputs_2'!$B:$B,0)),
INDEX('Comm_vacancy-new_boundaries_3'!$C:$C,MATCH($B46,'Comm_vacancy-new_boundaries_3'!$B:$B,0))),"-")</f>
        <v>2.9304715526629894E-2</v>
      </c>
    </row>
    <row r="47" spans="1:7" x14ac:dyDescent="0.35">
      <c r="A47" s="70" t="s">
        <v>293</v>
      </c>
      <c r="B47" s="70" t="s">
        <v>294</v>
      </c>
      <c r="C47" s="72" t="s">
        <v>1201</v>
      </c>
      <c r="D47" s="72" t="s">
        <v>1202</v>
      </c>
      <c r="E47" s="72" t="s">
        <v>1120</v>
      </c>
      <c r="F47" s="72" t="s">
        <v>1121</v>
      </c>
      <c r="G47" s="132">
        <f>IFERROR(IF(INDEX('Comm_vacancy-inputs_2'!$C:$C,MATCH($B47,'Comm_vacancy-inputs_2'!$B:$B,0))&lt;&gt;"-",INDEX('Comm_vacancy-inputs_2'!$C:$C,MATCH($B47,'Comm_vacancy-inputs_2'!$B:$B,0)),
INDEX('Comm_vacancy-new_boundaries_3'!$C:$C,MATCH($B47,'Comm_vacancy-new_boundaries_3'!$B:$B,0))),"-")</f>
        <v>7.0492205941897257E-2</v>
      </c>
    </row>
    <row r="48" spans="1:7" x14ac:dyDescent="0.35">
      <c r="A48" s="70" t="s">
        <v>295</v>
      </c>
      <c r="B48" s="70" t="s">
        <v>296</v>
      </c>
      <c r="C48" s="72" t="s">
        <v>926</v>
      </c>
      <c r="D48" s="72" t="s">
        <v>927</v>
      </c>
      <c r="E48" s="72" t="s">
        <v>1203</v>
      </c>
      <c r="F48" s="72" t="s">
        <v>1204</v>
      </c>
      <c r="G48" s="132">
        <f>IFERROR(IF(INDEX('Comm_vacancy-inputs_2'!$C:$C,MATCH($B48,'Comm_vacancy-inputs_2'!$B:$B,0))&lt;&gt;"-",INDEX('Comm_vacancy-inputs_2'!$C:$C,MATCH($B48,'Comm_vacancy-inputs_2'!$B:$B,0)),
INDEX('Comm_vacancy-new_boundaries_3'!$C:$C,MATCH($B48,'Comm_vacancy-new_boundaries_3'!$B:$B,0))),"-")</f>
        <v>0.1601957368833673</v>
      </c>
    </row>
    <row r="49" spans="1:7" x14ac:dyDescent="0.35">
      <c r="A49" s="70" t="s">
        <v>297</v>
      </c>
      <c r="B49" s="70" t="s">
        <v>298</v>
      </c>
      <c r="C49" s="72" t="s">
        <v>1205</v>
      </c>
      <c r="D49" s="72" t="s">
        <v>1206</v>
      </c>
      <c r="E49" s="72" t="s">
        <v>1207</v>
      </c>
      <c r="F49" s="72" t="s">
        <v>1208</v>
      </c>
      <c r="G49" s="132">
        <f>IFERROR(IF(INDEX('Comm_vacancy-inputs_2'!$C:$C,MATCH($B49,'Comm_vacancy-inputs_2'!$B:$B,0))&lt;&gt;"-",INDEX('Comm_vacancy-inputs_2'!$C:$C,MATCH($B49,'Comm_vacancy-inputs_2'!$B:$B,0)),
INDEX('Comm_vacancy-new_boundaries_3'!$C:$C,MATCH($B49,'Comm_vacancy-new_boundaries_3'!$B:$B,0))),"-")</f>
        <v>7.4426452504859186E-2</v>
      </c>
    </row>
    <row r="50" spans="1:7" x14ac:dyDescent="0.35">
      <c r="A50" s="70" t="s">
        <v>299</v>
      </c>
      <c r="B50" s="70" t="s">
        <v>300</v>
      </c>
      <c r="C50" s="72" t="s">
        <v>1209</v>
      </c>
      <c r="D50" s="72" t="s">
        <v>1210</v>
      </c>
      <c r="E50" s="72" t="s">
        <v>1116</v>
      </c>
      <c r="F50" s="72" t="s">
        <v>1117</v>
      </c>
      <c r="G50" s="132">
        <f>IFERROR(IF(INDEX('Comm_vacancy-inputs_2'!$C:$C,MATCH($B50,'Comm_vacancy-inputs_2'!$B:$B,0))&lt;&gt;"-",INDEX('Comm_vacancy-inputs_2'!$C:$C,MATCH($B50,'Comm_vacancy-inputs_2'!$B:$B,0)),
INDEX('Comm_vacancy-new_boundaries_3'!$C:$C,MATCH($B50,'Comm_vacancy-new_boundaries_3'!$B:$B,0))),"-")</f>
        <v>6.0972250556853735E-2</v>
      </c>
    </row>
    <row r="51" spans="1:7" x14ac:dyDescent="0.35">
      <c r="A51" s="70" t="s">
        <v>301</v>
      </c>
      <c r="B51" s="70" t="s">
        <v>302</v>
      </c>
      <c r="C51" s="72" t="s">
        <v>1211</v>
      </c>
      <c r="D51" s="72" t="s">
        <v>1212</v>
      </c>
      <c r="E51" s="72" t="s">
        <v>1213</v>
      </c>
      <c r="F51" s="72" t="s">
        <v>1214</v>
      </c>
      <c r="G51" s="132">
        <f>IFERROR(IF(INDEX('Comm_vacancy-inputs_2'!$C:$C,MATCH($B51,'Comm_vacancy-inputs_2'!$B:$B,0))&lt;&gt;"-",INDEX('Comm_vacancy-inputs_2'!$C:$C,MATCH($B51,'Comm_vacancy-inputs_2'!$B:$B,0)),
INDEX('Comm_vacancy-new_boundaries_3'!$C:$C,MATCH($B51,'Comm_vacancy-new_boundaries_3'!$B:$B,0))),"-")</f>
        <v>7.6656070010195407E-2</v>
      </c>
    </row>
    <row r="52" spans="1:7" x14ac:dyDescent="0.35">
      <c r="A52" s="70" t="s">
        <v>303</v>
      </c>
      <c r="B52" s="70" t="s">
        <v>304</v>
      </c>
      <c r="C52" s="72" t="s">
        <v>976</v>
      </c>
      <c r="D52" s="72" t="s">
        <v>977</v>
      </c>
      <c r="E52" s="72" t="s">
        <v>1108</v>
      </c>
      <c r="F52" s="72" t="s">
        <v>1109</v>
      </c>
      <c r="G52" s="132">
        <f>IFERROR(IF(INDEX('Comm_vacancy-inputs_2'!$C:$C,MATCH($B52,'Comm_vacancy-inputs_2'!$B:$B,0))&lt;&gt;"-",INDEX('Comm_vacancy-inputs_2'!$C:$C,MATCH($B52,'Comm_vacancy-inputs_2'!$B:$B,0)),
INDEX('Comm_vacancy-new_boundaries_3'!$C:$C,MATCH($B52,'Comm_vacancy-new_boundaries_3'!$B:$B,0))),"-")</f>
        <v>0.10609196000362664</v>
      </c>
    </row>
    <row r="53" spans="1:7" x14ac:dyDescent="0.35">
      <c r="A53" s="70" t="s">
        <v>305</v>
      </c>
      <c r="B53" s="70" t="s">
        <v>306</v>
      </c>
      <c r="C53" s="72" t="s">
        <v>1215</v>
      </c>
      <c r="D53" s="72" t="s">
        <v>1216</v>
      </c>
      <c r="E53" s="72" t="s">
        <v>1157</v>
      </c>
      <c r="F53" s="72" t="s">
        <v>1158</v>
      </c>
      <c r="G53" s="132">
        <f>IFERROR(IF(INDEX('Comm_vacancy-inputs_2'!$C:$C,MATCH($B53,'Comm_vacancy-inputs_2'!$B:$B,0))&lt;&gt;"-",INDEX('Comm_vacancy-inputs_2'!$C:$C,MATCH($B53,'Comm_vacancy-inputs_2'!$B:$B,0)),
INDEX('Comm_vacancy-new_boundaries_3'!$C:$C,MATCH($B53,'Comm_vacancy-new_boundaries_3'!$B:$B,0))),"-")</f>
        <v>1.5908675204145295E-2</v>
      </c>
    </row>
    <row r="54" spans="1:7" x14ac:dyDescent="0.35">
      <c r="A54" s="70" t="s">
        <v>307</v>
      </c>
      <c r="B54" s="70" t="s">
        <v>308</v>
      </c>
      <c r="C54" s="72" t="s">
        <v>959</v>
      </c>
      <c r="D54" s="72" t="s">
        <v>960</v>
      </c>
      <c r="E54" s="72" t="s">
        <v>1133</v>
      </c>
      <c r="F54" s="72" t="s">
        <v>1134</v>
      </c>
      <c r="G54" s="132">
        <f>IFERROR(IF(INDEX('Comm_vacancy-inputs_2'!$C:$C,MATCH($B54,'Comm_vacancy-inputs_2'!$B:$B,0))&lt;&gt;"-",INDEX('Comm_vacancy-inputs_2'!$C:$C,MATCH($B54,'Comm_vacancy-inputs_2'!$B:$B,0)),
INDEX('Comm_vacancy-new_boundaries_3'!$C:$C,MATCH($B54,'Comm_vacancy-new_boundaries_3'!$B:$B,0))),"-")</f>
        <v>4.4745958429561201E-2</v>
      </c>
    </row>
    <row r="55" spans="1:7" x14ac:dyDescent="0.35">
      <c r="A55" s="70" t="s">
        <v>309</v>
      </c>
      <c r="B55" s="70" t="s">
        <v>310</v>
      </c>
      <c r="C55" s="72" t="s">
        <v>1217</v>
      </c>
      <c r="D55" s="72" t="s">
        <v>310</v>
      </c>
      <c r="E55" s="72" t="s">
        <v>1142</v>
      </c>
      <c r="F55" s="72" t="s">
        <v>1143</v>
      </c>
      <c r="G55" s="132">
        <f>IFERROR(IF(INDEX('Comm_vacancy-inputs_2'!$C:$C,MATCH($B55,'Comm_vacancy-inputs_2'!$B:$B,0))&lt;&gt;"-",INDEX('Comm_vacancy-inputs_2'!$C:$C,MATCH($B55,'Comm_vacancy-inputs_2'!$B:$B,0)),
INDEX('Comm_vacancy-new_boundaries_3'!$C:$C,MATCH($B55,'Comm_vacancy-new_boundaries_3'!$B:$B,0))),"-")</f>
        <v>9.2781406134860356E-2</v>
      </c>
    </row>
    <row r="56" spans="1:7" x14ac:dyDescent="0.35">
      <c r="A56" s="70" t="s">
        <v>311</v>
      </c>
      <c r="B56" s="70" t="s">
        <v>312</v>
      </c>
      <c r="C56" s="72" t="s">
        <v>1215</v>
      </c>
      <c r="D56" s="72" t="s">
        <v>1216</v>
      </c>
      <c r="E56" s="72" t="s">
        <v>1157</v>
      </c>
      <c r="F56" s="72" t="s">
        <v>1158</v>
      </c>
      <c r="G56" s="132">
        <f>IFERROR(IF(INDEX('Comm_vacancy-inputs_2'!$C:$C,MATCH($B56,'Comm_vacancy-inputs_2'!$B:$B,0))&lt;&gt;"-",INDEX('Comm_vacancy-inputs_2'!$C:$C,MATCH($B56,'Comm_vacancy-inputs_2'!$B:$B,0)),
INDEX('Comm_vacancy-new_boundaries_3'!$C:$C,MATCH($B56,'Comm_vacancy-new_boundaries_3'!$B:$B,0))),"-")</f>
        <v>4.6252783609692011E-2</v>
      </c>
    </row>
    <row r="57" spans="1:7" x14ac:dyDescent="0.35">
      <c r="A57" s="70" t="s">
        <v>313</v>
      </c>
      <c r="B57" s="70" t="s">
        <v>314</v>
      </c>
      <c r="C57" s="72" t="s">
        <v>978</v>
      </c>
      <c r="D57" s="72" t="s">
        <v>979</v>
      </c>
      <c r="E57" s="72" t="s">
        <v>1149</v>
      </c>
      <c r="F57" s="72" t="s">
        <v>1150</v>
      </c>
      <c r="G57" s="132">
        <f>IFERROR(IF(INDEX('Comm_vacancy-inputs_2'!$C:$C,MATCH($B57,'Comm_vacancy-inputs_2'!$B:$B,0))&lt;&gt;"-",INDEX('Comm_vacancy-inputs_2'!$C:$C,MATCH($B57,'Comm_vacancy-inputs_2'!$B:$B,0)),
INDEX('Comm_vacancy-new_boundaries_3'!$C:$C,MATCH($B57,'Comm_vacancy-new_boundaries_3'!$B:$B,0))),"-")</f>
        <v>8.4893030856980439E-2</v>
      </c>
    </row>
    <row r="58" spans="1:7" x14ac:dyDescent="0.35">
      <c r="A58" s="70" t="s">
        <v>315</v>
      </c>
      <c r="B58" s="70" t="s">
        <v>316</v>
      </c>
      <c r="C58" s="72" t="s">
        <v>939</v>
      </c>
      <c r="D58" s="72" t="s">
        <v>940</v>
      </c>
      <c r="E58" s="72" t="s">
        <v>1133</v>
      </c>
      <c r="F58" s="72" t="s">
        <v>1134</v>
      </c>
      <c r="G58" s="132">
        <f>IFERROR(IF(INDEX('Comm_vacancy-inputs_2'!$C:$C,MATCH($B58,'Comm_vacancy-inputs_2'!$B:$B,0))&lt;&gt;"-",INDEX('Comm_vacancy-inputs_2'!$C:$C,MATCH($B58,'Comm_vacancy-inputs_2'!$B:$B,0)),
INDEX('Comm_vacancy-new_boundaries_3'!$C:$C,MATCH($B58,'Comm_vacancy-new_boundaries_3'!$B:$B,0))),"-")</f>
        <v>0.10344853853191033</v>
      </c>
    </row>
    <row r="59" spans="1:7" x14ac:dyDescent="0.35">
      <c r="A59" s="70" t="s">
        <v>317</v>
      </c>
      <c r="B59" s="70" t="s">
        <v>318</v>
      </c>
      <c r="C59" s="72" t="s">
        <v>1218</v>
      </c>
      <c r="D59" s="72" t="s">
        <v>1219</v>
      </c>
      <c r="E59" s="72" t="s">
        <v>1139</v>
      </c>
      <c r="F59" s="72" t="s">
        <v>1140</v>
      </c>
      <c r="G59" s="132">
        <f>IFERROR(IF(INDEX('Comm_vacancy-inputs_2'!$C:$C,MATCH($B59,'Comm_vacancy-inputs_2'!$B:$B,0))&lt;&gt;"-",INDEX('Comm_vacancy-inputs_2'!$C:$C,MATCH($B59,'Comm_vacancy-inputs_2'!$B:$B,0)),
INDEX('Comm_vacancy-new_boundaries_3'!$C:$C,MATCH($B59,'Comm_vacancy-new_boundaries_3'!$B:$B,0))),"-")</f>
        <v>4.4137312340643116E-2</v>
      </c>
    </row>
    <row r="60" spans="1:7" x14ac:dyDescent="0.35">
      <c r="A60" s="70" t="s">
        <v>319</v>
      </c>
      <c r="B60" s="70" t="s">
        <v>320</v>
      </c>
      <c r="C60" s="72" t="s">
        <v>961</v>
      </c>
      <c r="D60" s="72" t="s">
        <v>962</v>
      </c>
      <c r="E60" s="72" t="s">
        <v>1170</v>
      </c>
      <c r="F60" s="72" t="s">
        <v>1171</v>
      </c>
      <c r="G60" s="132">
        <f>IFERROR(IF(INDEX('Comm_vacancy-inputs_2'!$C:$C,MATCH($B60,'Comm_vacancy-inputs_2'!$B:$B,0))&lt;&gt;"-",INDEX('Comm_vacancy-inputs_2'!$C:$C,MATCH($B60,'Comm_vacancy-inputs_2'!$B:$B,0)),
INDEX('Comm_vacancy-new_boundaries_3'!$C:$C,MATCH($B60,'Comm_vacancy-new_boundaries_3'!$B:$B,0))),"-")</f>
        <v>5.522089529877957E-2</v>
      </c>
    </row>
    <row r="61" spans="1:7" x14ac:dyDescent="0.35">
      <c r="A61" s="70" t="s">
        <v>321</v>
      </c>
      <c r="B61" s="70" t="s">
        <v>322</v>
      </c>
      <c r="C61" s="72" t="s">
        <v>1220</v>
      </c>
      <c r="D61" s="72" t="s">
        <v>322</v>
      </c>
      <c r="E61" s="72" t="s">
        <v>1221</v>
      </c>
      <c r="F61" s="72" t="s">
        <v>1222</v>
      </c>
      <c r="G61" s="132">
        <f>IFERROR(IF(INDEX('Comm_vacancy-inputs_2'!$C:$C,MATCH($B61,'Comm_vacancy-inputs_2'!$B:$B,0))&lt;&gt;"-",INDEX('Comm_vacancy-inputs_2'!$C:$C,MATCH($B61,'Comm_vacancy-inputs_2'!$B:$B,0)),
INDEX('Comm_vacancy-new_boundaries_3'!$C:$C,MATCH($B61,'Comm_vacancy-new_boundaries_3'!$B:$B,0))),"-")</f>
        <v>8.1763542172183623E-2</v>
      </c>
    </row>
    <row r="62" spans="1:7" x14ac:dyDescent="0.35">
      <c r="A62" s="70" t="s">
        <v>323</v>
      </c>
      <c r="B62" s="70" t="s">
        <v>324</v>
      </c>
      <c r="C62" s="72" t="s">
        <v>1223</v>
      </c>
      <c r="D62" s="72" t="s">
        <v>324</v>
      </c>
      <c r="E62" s="72" t="s">
        <v>1221</v>
      </c>
      <c r="F62" s="72" t="s">
        <v>1222</v>
      </c>
      <c r="G62" s="132">
        <f>IFERROR(IF(INDEX('Comm_vacancy-inputs_2'!$C:$C,MATCH($B62,'Comm_vacancy-inputs_2'!$B:$B,0))&lt;&gt;"-",INDEX('Comm_vacancy-inputs_2'!$C:$C,MATCH($B62,'Comm_vacancy-inputs_2'!$B:$B,0)),
INDEX('Comm_vacancy-new_boundaries_3'!$C:$C,MATCH($B62,'Comm_vacancy-new_boundaries_3'!$B:$B,0))),"-")</f>
        <v>0.11532162613850522</v>
      </c>
    </row>
    <row r="63" spans="1:7" x14ac:dyDescent="0.35">
      <c r="A63" s="70" t="s">
        <v>325</v>
      </c>
      <c r="B63" s="70" t="s">
        <v>326</v>
      </c>
      <c r="C63" s="72" t="s">
        <v>1159</v>
      </c>
      <c r="D63" s="72" t="s">
        <v>1160</v>
      </c>
      <c r="E63" s="72" t="s">
        <v>1110</v>
      </c>
      <c r="F63" s="72" t="s">
        <v>1111</v>
      </c>
      <c r="G63" s="132">
        <f>IFERROR(IF(INDEX('Comm_vacancy-inputs_2'!$C:$C,MATCH($B63,'Comm_vacancy-inputs_2'!$B:$B,0))&lt;&gt;"-",INDEX('Comm_vacancy-inputs_2'!$C:$C,MATCH($B63,'Comm_vacancy-inputs_2'!$B:$B,0)),
INDEX('Comm_vacancy-new_boundaries_3'!$C:$C,MATCH($B63,'Comm_vacancy-new_boundaries_3'!$B:$B,0))),"-")</f>
        <v>8.1518337495703475E-2</v>
      </c>
    </row>
    <row r="64" spans="1:7" x14ac:dyDescent="0.35">
      <c r="A64" s="70" t="s">
        <v>327</v>
      </c>
      <c r="B64" s="70" t="s">
        <v>328</v>
      </c>
      <c r="C64" s="72" t="s">
        <v>974</v>
      </c>
      <c r="D64" s="72" t="s">
        <v>975</v>
      </c>
      <c r="E64" s="72" t="s">
        <v>1106</v>
      </c>
      <c r="F64" s="72" t="s">
        <v>1107</v>
      </c>
      <c r="G64" s="132">
        <f>IFERROR(IF(INDEX('Comm_vacancy-inputs_2'!$C:$C,MATCH($B64,'Comm_vacancy-inputs_2'!$B:$B,0))&lt;&gt;"-",INDEX('Comm_vacancy-inputs_2'!$C:$C,MATCH($B64,'Comm_vacancy-inputs_2'!$B:$B,0)),
INDEX('Comm_vacancy-new_boundaries_3'!$C:$C,MATCH($B64,'Comm_vacancy-new_boundaries_3'!$B:$B,0))),"-")</f>
        <v>5.5401378291065798E-2</v>
      </c>
    </row>
    <row r="65" spans="1:7" x14ac:dyDescent="0.35">
      <c r="A65" s="70" t="s">
        <v>329</v>
      </c>
      <c r="B65" s="70" t="s">
        <v>330</v>
      </c>
      <c r="C65" s="72" t="s">
        <v>1224</v>
      </c>
      <c r="D65" s="72" t="s">
        <v>1225</v>
      </c>
      <c r="E65" s="72" t="s">
        <v>1152</v>
      </c>
      <c r="F65" s="72" t="s">
        <v>1153</v>
      </c>
      <c r="G65" s="132">
        <f>IFERROR(IF(INDEX('Comm_vacancy-inputs_2'!$C:$C,MATCH($B65,'Comm_vacancy-inputs_2'!$B:$B,0))&lt;&gt;"-",INDEX('Comm_vacancy-inputs_2'!$C:$C,MATCH($B65,'Comm_vacancy-inputs_2'!$B:$B,0)),
INDEX('Comm_vacancy-new_boundaries_3'!$C:$C,MATCH($B65,'Comm_vacancy-new_boundaries_3'!$B:$B,0))),"-")</f>
        <v>0.10281277601704161</v>
      </c>
    </row>
    <row r="66" spans="1:7" x14ac:dyDescent="0.35">
      <c r="A66" s="70" t="s">
        <v>333</v>
      </c>
      <c r="B66" s="70" t="s">
        <v>334</v>
      </c>
      <c r="C66" s="72" t="s">
        <v>926</v>
      </c>
      <c r="D66" s="72" t="s">
        <v>927</v>
      </c>
      <c r="E66" s="72" t="s">
        <v>1203</v>
      </c>
      <c r="F66" s="72" t="s">
        <v>1204</v>
      </c>
      <c r="G66" s="132">
        <f>IFERROR(IF(INDEX('Comm_vacancy-inputs_2'!$C:$C,MATCH($B66,'Comm_vacancy-inputs_2'!$B:$B,0))&lt;&gt;"-",INDEX('Comm_vacancy-inputs_2'!$C:$C,MATCH($B66,'Comm_vacancy-inputs_2'!$B:$B,0)),
INDEX('Comm_vacancy-new_boundaries_3'!$C:$C,MATCH($B66,'Comm_vacancy-new_boundaries_3'!$B:$B,0))),"-")</f>
        <v>0.12041719117457257</v>
      </c>
    </row>
    <row r="67" spans="1:7" x14ac:dyDescent="0.35">
      <c r="A67" s="70" t="s">
        <v>338</v>
      </c>
      <c r="B67" s="70" t="s">
        <v>339</v>
      </c>
      <c r="C67" s="72" t="s">
        <v>1175</v>
      </c>
      <c r="D67" s="72" t="s">
        <v>1176</v>
      </c>
      <c r="E67" s="72" t="s">
        <v>1133</v>
      </c>
      <c r="F67" s="72" t="s">
        <v>1134</v>
      </c>
      <c r="G67" s="132">
        <f>IFERROR(IF(INDEX('Comm_vacancy-inputs_2'!$C:$C,MATCH($B67,'Comm_vacancy-inputs_2'!$B:$B,0))&lt;&gt;"-",INDEX('Comm_vacancy-inputs_2'!$C:$C,MATCH($B67,'Comm_vacancy-inputs_2'!$B:$B,0)),
INDEX('Comm_vacancy-new_boundaries_3'!$C:$C,MATCH($B67,'Comm_vacancy-new_boundaries_3'!$B:$B,0))),"-")</f>
        <v>9.1124807066025715E-2</v>
      </c>
    </row>
    <row r="68" spans="1:7" x14ac:dyDescent="0.35">
      <c r="A68" s="70" t="s">
        <v>340</v>
      </c>
      <c r="B68" s="70" t="s">
        <v>341</v>
      </c>
      <c r="C68" s="72" t="s">
        <v>1226</v>
      </c>
      <c r="D68" s="72" t="s">
        <v>1227</v>
      </c>
      <c r="E68" s="72" t="s">
        <v>1157</v>
      </c>
      <c r="F68" s="72" t="s">
        <v>1158</v>
      </c>
      <c r="G68" s="132">
        <f>IFERROR(IF(INDEX('Comm_vacancy-inputs_2'!$C:$C,MATCH($B68,'Comm_vacancy-inputs_2'!$B:$B,0))&lt;&gt;"-",INDEX('Comm_vacancy-inputs_2'!$C:$C,MATCH($B68,'Comm_vacancy-inputs_2'!$B:$B,0)),
INDEX('Comm_vacancy-new_boundaries_3'!$C:$C,MATCH($B68,'Comm_vacancy-new_boundaries_3'!$B:$B,0))),"-")</f>
        <v>1.9260231753850866E-2</v>
      </c>
    </row>
    <row r="69" spans="1:7" x14ac:dyDescent="0.35">
      <c r="A69" s="70" t="s">
        <v>342</v>
      </c>
      <c r="B69" s="70" t="s">
        <v>343</v>
      </c>
      <c r="C69" s="72" t="s">
        <v>941</v>
      </c>
      <c r="D69" s="72" t="s">
        <v>942</v>
      </c>
      <c r="E69" s="72" t="s">
        <v>1108</v>
      </c>
      <c r="F69" s="72" t="s">
        <v>1109</v>
      </c>
      <c r="G69" s="132">
        <f>IFERROR(IF(INDEX('Comm_vacancy-inputs_2'!$C:$C,MATCH($B69,'Comm_vacancy-inputs_2'!$B:$B,0))&lt;&gt;"-",INDEX('Comm_vacancy-inputs_2'!$C:$C,MATCH($B69,'Comm_vacancy-inputs_2'!$B:$B,0)),
INDEX('Comm_vacancy-new_boundaries_3'!$C:$C,MATCH($B69,'Comm_vacancy-new_boundaries_3'!$B:$B,0))),"-")</f>
        <v>8.0570910150294967E-2</v>
      </c>
    </row>
    <row r="70" spans="1:7" x14ac:dyDescent="0.35">
      <c r="A70" s="70" t="s">
        <v>344</v>
      </c>
      <c r="B70" s="70" t="s">
        <v>345</v>
      </c>
      <c r="C70" s="72" t="s">
        <v>928</v>
      </c>
      <c r="D70" s="72" t="s">
        <v>929</v>
      </c>
      <c r="E70" s="72" t="s">
        <v>1228</v>
      </c>
      <c r="F70" s="72" t="s">
        <v>929</v>
      </c>
      <c r="G70" s="132">
        <f>IFERROR(IF(INDEX('Comm_vacancy-inputs_2'!$C:$C,MATCH($B70,'Comm_vacancy-inputs_2'!$B:$B,0))&lt;&gt;"-",INDEX('Comm_vacancy-inputs_2'!$C:$C,MATCH($B70,'Comm_vacancy-inputs_2'!$B:$B,0)),
INDEX('Comm_vacancy-new_boundaries_3'!$C:$C,MATCH($B70,'Comm_vacancy-new_boundaries_3'!$B:$B,0))),"-")</f>
        <v>3.4007958596285082E-2</v>
      </c>
    </row>
    <row r="71" spans="1:7" x14ac:dyDescent="0.35">
      <c r="A71" s="70" t="s">
        <v>346</v>
      </c>
      <c r="B71" s="70" t="s">
        <v>347</v>
      </c>
      <c r="C71" s="72" t="s">
        <v>1218</v>
      </c>
      <c r="D71" s="72" t="s">
        <v>1219</v>
      </c>
      <c r="E71" s="72" t="s">
        <v>1139</v>
      </c>
      <c r="F71" s="72" t="s">
        <v>1140</v>
      </c>
      <c r="G71" s="132">
        <f>IFERROR(IF(INDEX('Comm_vacancy-inputs_2'!$C:$C,MATCH($B71,'Comm_vacancy-inputs_2'!$B:$B,0))&lt;&gt;"-",INDEX('Comm_vacancy-inputs_2'!$C:$C,MATCH($B71,'Comm_vacancy-inputs_2'!$B:$B,0)),
INDEX('Comm_vacancy-new_boundaries_3'!$C:$C,MATCH($B71,'Comm_vacancy-new_boundaries_3'!$B:$B,0))),"-")</f>
        <v>3.2295041576840156E-2</v>
      </c>
    </row>
    <row r="72" spans="1:7" x14ac:dyDescent="0.35">
      <c r="A72" s="70" t="s">
        <v>348</v>
      </c>
      <c r="B72" s="70" t="s">
        <v>349</v>
      </c>
      <c r="C72" s="72" t="s">
        <v>1229</v>
      </c>
      <c r="D72" s="72" t="s">
        <v>1230</v>
      </c>
      <c r="E72" s="72" t="s">
        <v>1231</v>
      </c>
      <c r="F72" s="72" t="s">
        <v>1232</v>
      </c>
      <c r="G72" s="132">
        <f>IFERROR(IF(INDEX('Comm_vacancy-inputs_2'!$C:$C,MATCH($B72,'Comm_vacancy-inputs_2'!$B:$B,0))&lt;&gt;"-",INDEX('Comm_vacancy-inputs_2'!$C:$C,MATCH($B72,'Comm_vacancy-inputs_2'!$B:$B,0)),
INDEX('Comm_vacancy-new_boundaries_3'!$C:$C,MATCH($B72,'Comm_vacancy-new_boundaries_3'!$B:$B,0))),"-")</f>
        <v>6.878388344889548E-2</v>
      </c>
    </row>
    <row r="73" spans="1:7" x14ac:dyDescent="0.35">
      <c r="A73" s="70" t="s">
        <v>350</v>
      </c>
      <c r="B73" s="70" t="s">
        <v>351</v>
      </c>
      <c r="C73" s="72" t="s">
        <v>1233</v>
      </c>
      <c r="D73" s="72" t="s">
        <v>351</v>
      </c>
      <c r="E73" s="72" t="s">
        <v>1147</v>
      </c>
      <c r="F73" s="72" t="s">
        <v>1148</v>
      </c>
      <c r="G73" s="132">
        <f>IFERROR(IF(INDEX('Comm_vacancy-inputs_2'!$C:$C,MATCH($B73,'Comm_vacancy-inputs_2'!$B:$B,0))&lt;&gt;"-",INDEX('Comm_vacancy-inputs_2'!$C:$C,MATCH($B73,'Comm_vacancy-inputs_2'!$B:$B,0)),
INDEX('Comm_vacancy-new_boundaries_3'!$C:$C,MATCH($B73,'Comm_vacancy-new_boundaries_3'!$B:$B,0))),"-")</f>
        <v>9.1743297908749535E-2</v>
      </c>
    </row>
    <row r="74" spans="1:7" x14ac:dyDescent="0.35">
      <c r="A74" s="70" t="s">
        <v>352</v>
      </c>
      <c r="B74" s="70" t="s">
        <v>353</v>
      </c>
      <c r="C74" s="72" t="s">
        <v>943</v>
      </c>
      <c r="D74" s="72" t="s">
        <v>944</v>
      </c>
      <c r="E74" s="72" t="s">
        <v>1234</v>
      </c>
      <c r="F74" s="72" t="s">
        <v>1235</v>
      </c>
      <c r="G74" s="132">
        <f>IFERROR(IF(INDEX('Comm_vacancy-inputs_2'!$C:$C,MATCH($B74,'Comm_vacancy-inputs_2'!$B:$B,0))&lt;&gt;"-",INDEX('Comm_vacancy-inputs_2'!$C:$C,MATCH($B74,'Comm_vacancy-inputs_2'!$B:$B,0)),
INDEX('Comm_vacancy-new_boundaries_3'!$C:$C,MATCH($B74,'Comm_vacancy-new_boundaries_3'!$B:$B,0))),"-")</f>
        <v>1.5843053876418461E-2</v>
      </c>
    </row>
    <row r="75" spans="1:7" x14ac:dyDescent="0.35">
      <c r="A75" s="70" t="s">
        <v>354</v>
      </c>
      <c r="B75" s="70" t="s">
        <v>355</v>
      </c>
      <c r="C75" s="72" t="s">
        <v>957</v>
      </c>
      <c r="D75" s="72" t="s">
        <v>958</v>
      </c>
      <c r="E75" s="72" t="s">
        <v>1106</v>
      </c>
      <c r="F75" s="72" t="s">
        <v>1107</v>
      </c>
      <c r="G75" s="132">
        <f>IFERROR(IF(INDEX('Comm_vacancy-inputs_2'!$C:$C,MATCH($B75,'Comm_vacancy-inputs_2'!$B:$B,0))&lt;&gt;"-",INDEX('Comm_vacancy-inputs_2'!$C:$C,MATCH($B75,'Comm_vacancy-inputs_2'!$B:$B,0)),
INDEX('Comm_vacancy-new_boundaries_3'!$C:$C,MATCH($B75,'Comm_vacancy-new_boundaries_3'!$B:$B,0))),"-")</f>
        <v>0.10478375243566038</v>
      </c>
    </row>
    <row r="76" spans="1:7" x14ac:dyDescent="0.35">
      <c r="A76" s="70" t="s">
        <v>356</v>
      </c>
      <c r="B76" s="70" t="s">
        <v>357</v>
      </c>
      <c r="C76" s="72" t="s">
        <v>1236</v>
      </c>
      <c r="D76" s="72" t="s">
        <v>357</v>
      </c>
      <c r="E76" s="72" t="s">
        <v>1187</v>
      </c>
      <c r="F76" s="72" t="s">
        <v>1188</v>
      </c>
      <c r="G76" s="132">
        <f>IFERROR(IF(INDEX('Comm_vacancy-inputs_2'!$C:$C,MATCH($B76,'Comm_vacancy-inputs_2'!$B:$B,0))&lt;&gt;"-",INDEX('Comm_vacancy-inputs_2'!$C:$C,MATCH($B76,'Comm_vacancy-inputs_2'!$B:$B,0)),
INDEX('Comm_vacancy-new_boundaries_3'!$C:$C,MATCH($B76,'Comm_vacancy-new_boundaries_3'!$B:$B,0))),"-")</f>
        <v>6.8040649344684859E-2</v>
      </c>
    </row>
    <row r="77" spans="1:7" x14ac:dyDescent="0.35">
      <c r="A77" s="70" t="s">
        <v>358</v>
      </c>
      <c r="B77" s="70" t="s">
        <v>359</v>
      </c>
      <c r="C77" s="72" t="s">
        <v>947</v>
      </c>
      <c r="D77" s="72" t="s">
        <v>948</v>
      </c>
      <c r="E77" s="72" t="s">
        <v>1142</v>
      </c>
      <c r="F77" s="72" t="s">
        <v>1143</v>
      </c>
      <c r="G77" s="132">
        <f>IFERROR(IF(INDEX('Comm_vacancy-inputs_2'!$C:$C,MATCH($B77,'Comm_vacancy-inputs_2'!$B:$B,0))&lt;&gt;"-",INDEX('Comm_vacancy-inputs_2'!$C:$C,MATCH($B77,'Comm_vacancy-inputs_2'!$B:$B,0)),
INDEX('Comm_vacancy-new_boundaries_3'!$C:$C,MATCH($B77,'Comm_vacancy-new_boundaries_3'!$B:$B,0))),"-")</f>
        <v>4.1078002024817595E-2</v>
      </c>
    </row>
    <row r="78" spans="1:7" x14ac:dyDescent="0.35">
      <c r="A78" s="70" t="s">
        <v>360</v>
      </c>
      <c r="B78" s="70" t="s">
        <v>361</v>
      </c>
      <c r="C78" s="72" t="s">
        <v>1237</v>
      </c>
      <c r="D78" s="72" t="s">
        <v>361</v>
      </c>
      <c r="E78" s="72" t="s">
        <v>1231</v>
      </c>
      <c r="F78" s="72" t="s">
        <v>1232</v>
      </c>
      <c r="G78" s="132">
        <f>IFERROR(IF(INDEX('Comm_vacancy-inputs_2'!$C:$C,MATCH($B78,'Comm_vacancy-inputs_2'!$B:$B,0))&lt;&gt;"-",INDEX('Comm_vacancy-inputs_2'!$C:$C,MATCH($B78,'Comm_vacancy-inputs_2'!$B:$B,0)),
INDEX('Comm_vacancy-new_boundaries_3'!$C:$C,MATCH($B78,'Comm_vacancy-new_boundaries_3'!$B:$B,0))),"-")</f>
        <v>5.6343940560566672E-2</v>
      </c>
    </row>
    <row r="79" spans="1:7" x14ac:dyDescent="0.35">
      <c r="A79" s="70" t="s">
        <v>362</v>
      </c>
      <c r="B79" s="70" t="s">
        <v>363</v>
      </c>
      <c r="C79" s="72" t="s">
        <v>1238</v>
      </c>
      <c r="D79" s="72" t="s">
        <v>1239</v>
      </c>
      <c r="E79" s="72" t="s">
        <v>1116</v>
      </c>
      <c r="F79" s="72" t="s">
        <v>1117</v>
      </c>
      <c r="G79" s="132">
        <f>IFERROR(IF(INDEX('Comm_vacancy-inputs_2'!$C:$C,MATCH($B79,'Comm_vacancy-inputs_2'!$B:$B,0))&lt;&gt;"-",INDEX('Comm_vacancy-inputs_2'!$C:$C,MATCH($B79,'Comm_vacancy-inputs_2'!$B:$B,0)),
INDEX('Comm_vacancy-new_boundaries_3'!$C:$C,MATCH($B79,'Comm_vacancy-new_boundaries_3'!$B:$B,0))),"-")</f>
        <v>8.9680706526018228E-2</v>
      </c>
    </row>
    <row r="80" spans="1:7" x14ac:dyDescent="0.35">
      <c r="A80" s="70" t="s">
        <v>364</v>
      </c>
      <c r="B80" s="70" t="s">
        <v>365</v>
      </c>
      <c r="C80" s="72" t="s">
        <v>1226</v>
      </c>
      <c r="D80" s="72" t="s">
        <v>1227</v>
      </c>
      <c r="E80" s="72" t="s">
        <v>1157</v>
      </c>
      <c r="F80" s="72" t="s">
        <v>1158</v>
      </c>
      <c r="G80" s="132">
        <f>IFERROR(IF(INDEX('Comm_vacancy-inputs_2'!$C:$C,MATCH($B80,'Comm_vacancy-inputs_2'!$B:$B,0))&lt;&gt;"-",INDEX('Comm_vacancy-inputs_2'!$C:$C,MATCH($B80,'Comm_vacancy-inputs_2'!$B:$B,0)),
INDEX('Comm_vacancy-new_boundaries_3'!$C:$C,MATCH($B80,'Comm_vacancy-new_boundaries_3'!$B:$B,0))),"-")</f>
        <v>6.1648048735559589E-2</v>
      </c>
    </row>
    <row r="81" spans="1:7" x14ac:dyDescent="0.35">
      <c r="A81" s="70" t="s">
        <v>366</v>
      </c>
      <c r="B81" s="70" t="s">
        <v>367</v>
      </c>
      <c r="C81" s="72" t="s">
        <v>1240</v>
      </c>
      <c r="D81" s="72" t="s">
        <v>367</v>
      </c>
      <c r="E81" s="72" t="s">
        <v>1110</v>
      </c>
      <c r="F81" s="72" t="s">
        <v>1111</v>
      </c>
      <c r="G81" s="132">
        <f>IFERROR(IF(INDEX('Comm_vacancy-inputs_2'!$C:$C,MATCH($B81,'Comm_vacancy-inputs_2'!$B:$B,0))&lt;&gt;"-",INDEX('Comm_vacancy-inputs_2'!$C:$C,MATCH($B81,'Comm_vacancy-inputs_2'!$B:$B,0)),
INDEX('Comm_vacancy-new_boundaries_3'!$C:$C,MATCH($B81,'Comm_vacancy-new_boundaries_3'!$B:$B,0))),"-")</f>
        <v>0.14013404810855989</v>
      </c>
    </row>
    <row r="82" spans="1:7" x14ac:dyDescent="0.35">
      <c r="A82" s="70" t="s">
        <v>368</v>
      </c>
      <c r="B82" s="70" t="s">
        <v>369</v>
      </c>
      <c r="C82" s="72" t="s">
        <v>945</v>
      </c>
      <c r="D82" s="72" t="s">
        <v>946</v>
      </c>
      <c r="E82" s="72" t="s">
        <v>1110</v>
      </c>
      <c r="F82" s="72" t="s">
        <v>1111</v>
      </c>
      <c r="G82" s="132">
        <f>IFERROR(IF(INDEX('Comm_vacancy-inputs_2'!$C:$C,MATCH($B82,'Comm_vacancy-inputs_2'!$B:$B,0))&lt;&gt;"-",INDEX('Comm_vacancy-inputs_2'!$C:$C,MATCH($B82,'Comm_vacancy-inputs_2'!$B:$B,0)),
INDEX('Comm_vacancy-new_boundaries_3'!$C:$C,MATCH($B82,'Comm_vacancy-new_boundaries_3'!$B:$B,0))),"-")</f>
        <v>6.903903113778137E-2</v>
      </c>
    </row>
    <row r="83" spans="1:7" x14ac:dyDescent="0.35">
      <c r="A83" s="70" t="s">
        <v>370</v>
      </c>
      <c r="B83" s="70" t="s">
        <v>371</v>
      </c>
      <c r="C83" s="72" t="s">
        <v>1129</v>
      </c>
      <c r="D83" s="72" t="s">
        <v>1130</v>
      </c>
      <c r="E83" s="72" t="s">
        <v>1131</v>
      </c>
      <c r="F83" s="72" t="s">
        <v>1132</v>
      </c>
      <c r="G83" s="132">
        <f>IFERROR(IF(INDEX('Comm_vacancy-inputs_2'!$C:$C,MATCH($B83,'Comm_vacancy-inputs_2'!$B:$B,0))&lt;&gt;"-",INDEX('Comm_vacancy-inputs_2'!$C:$C,MATCH($B83,'Comm_vacancy-inputs_2'!$B:$B,0)),
INDEX('Comm_vacancy-new_boundaries_3'!$C:$C,MATCH($B83,'Comm_vacancy-new_boundaries_3'!$B:$B,0))),"-")</f>
        <v>9.5865686803784711E-2</v>
      </c>
    </row>
    <row r="84" spans="1:7" x14ac:dyDescent="0.35">
      <c r="A84" s="70" t="s">
        <v>372</v>
      </c>
      <c r="B84" s="70" t="s">
        <v>373</v>
      </c>
      <c r="C84" s="72" t="s">
        <v>335</v>
      </c>
      <c r="D84" s="72" t="s">
        <v>335</v>
      </c>
      <c r="E84" s="72" t="s">
        <v>335</v>
      </c>
      <c r="F84" s="72" t="s">
        <v>335</v>
      </c>
      <c r="G84" s="132">
        <f>IFERROR(IF(INDEX('Comm_vacancy-inputs_2'!$C:$C,MATCH($B84,'Comm_vacancy-inputs_2'!$B:$B,0))&lt;&gt;"-",INDEX('Comm_vacancy-inputs_2'!$C:$C,MATCH($B84,'Comm_vacancy-inputs_2'!$B:$B,0)),
INDEX('Comm_vacancy-new_boundaries_3'!$C:$C,MATCH($B84,'Comm_vacancy-new_boundaries_3'!$B:$B,0))),"-")</f>
        <v>5.2361801641784993E-2</v>
      </c>
    </row>
    <row r="85" spans="1:7" x14ac:dyDescent="0.35">
      <c r="A85" s="70" t="s">
        <v>374</v>
      </c>
      <c r="B85" s="70" t="s">
        <v>375</v>
      </c>
      <c r="C85" s="72" t="s">
        <v>1209</v>
      </c>
      <c r="D85" s="72" t="s">
        <v>1210</v>
      </c>
      <c r="E85" s="72" t="s">
        <v>1116</v>
      </c>
      <c r="F85" s="72" t="s">
        <v>1117</v>
      </c>
      <c r="G85" s="132">
        <f>IFERROR(IF(INDEX('Comm_vacancy-inputs_2'!$C:$C,MATCH($B85,'Comm_vacancy-inputs_2'!$B:$B,0))&lt;&gt;"-",INDEX('Comm_vacancy-inputs_2'!$C:$C,MATCH($B85,'Comm_vacancy-inputs_2'!$B:$B,0)),
INDEX('Comm_vacancy-new_boundaries_3'!$C:$C,MATCH($B85,'Comm_vacancy-new_boundaries_3'!$B:$B,0))),"-")</f>
        <v>9.0315135760336313E-2</v>
      </c>
    </row>
    <row r="86" spans="1:7" x14ac:dyDescent="0.35">
      <c r="A86" s="70" t="s">
        <v>376</v>
      </c>
      <c r="B86" s="70" t="s">
        <v>377</v>
      </c>
      <c r="C86" s="72" t="s">
        <v>1241</v>
      </c>
      <c r="D86" s="72" t="s">
        <v>377</v>
      </c>
      <c r="E86" s="72" t="s">
        <v>1147</v>
      </c>
      <c r="F86" s="72" t="s">
        <v>1148</v>
      </c>
      <c r="G86" s="132">
        <f>IFERROR(IF(INDEX('Comm_vacancy-inputs_2'!$C:$C,MATCH($B86,'Comm_vacancy-inputs_2'!$B:$B,0))&lt;&gt;"-",INDEX('Comm_vacancy-inputs_2'!$C:$C,MATCH($B86,'Comm_vacancy-inputs_2'!$B:$B,0)),
INDEX('Comm_vacancy-new_boundaries_3'!$C:$C,MATCH($B86,'Comm_vacancy-new_boundaries_3'!$B:$B,0))),"-")</f>
        <v>0.1236274539215273</v>
      </c>
    </row>
    <row r="87" spans="1:7" x14ac:dyDescent="0.35">
      <c r="A87" s="70" t="s">
        <v>382</v>
      </c>
      <c r="B87" s="70" t="s">
        <v>383</v>
      </c>
      <c r="C87" s="72" t="s">
        <v>1242</v>
      </c>
      <c r="D87" s="72" t="s">
        <v>383</v>
      </c>
      <c r="E87" s="72" t="s">
        <v>1127</v>
      </c>
      <c r="F87" s="72" t="s">
        <v>1128</v>
      </c>
      <c r="G87" s="132">
        <f>IFERROR(IF(INDEX('Comm_vacancy-inputs_2'!$C:$C,MATCH($B87,'Comm_vacancy-inputs_2'!$B:$B,0))&lt;&gt;"-",INDEX('Comm_vacancy-inputs_2'!$C:$C,MATCH($B87,'Comm_vacancy-inputs_2'!$B:$B,0)),
INDEX('Comm_vacancy-new_boundaries_3'!$C:$C,MATCH($B87,'Comm_vacancy-new_boundaries_3'!$B:$B,0))),"-")</f>
        <v>9.4178513968948524E-2</v>
      </c>
    </row>
    <row r="88" spans="1:7" x14ac:dyDescent="0.35">
      <c r="A88" s="70" t="s">
        <v>386</v>
      </c>
      <c r="B88" s="70" t="s">
        <v>387</v>
      </c>
      <c r="C88" s="72" t="s">
        <v>1201</v>
      </c>
      <c r="D88" s="72" t="s">
        <v>1202</v>
      </c>
      <c r="E88" s="72" t="s">
        <v>1120</v>
      </c>
      <c r="F88" s="72" t="s">
        <v>1121</v>
      </c>
      <c r="G88" s="132">
        <f>IFERROR(IF(INDEX('Comm_vacancy-inputs_2'!$C:$C,MATCH($B88,'Comm_vacancy-inputs_2'!$B:$B,0))&lt;&gt;"-",INDEX('Comm_vacancy-inputs_2'!$C:$C,MATCH($B88,'Comm_vacancy-inputs_2'!$B:$B,0)),
INDEX('Comm_vacancy-new_boundaries_3'!$C:$C,MATCH($B88,'Comm_vacancy-new_boundaries_3'!$B:$B,0))),"-")</f>
        <v>4.155143942103541E-2</v>
      </c>
    </row>
    <row r="89" spans="1:7" x14ac:dyDescent="0.35">
      <c r="A89" s="70" t="s">
        <v>388</v>
      </c>
      <c r="B89" s="70" t="s">
        <v>389</v>
      </c>
      <c r="C89" s="72" t="s">
        <v>949</v>
      </c>
      <c r="D89" s="72" t="s">
        <v>950</v>
      </c>
      <c r="E89" s="72" t="s">
        <v>1243</v>
      </c>
      <c r="F89" s="72" t="s">
        <v>1244</v>
      </c>
      <c r="G89" s="132">
        <f>IFERROR(IF(INDEX('Comm_vacancy-inputs_2'!$C:$C,MATCH($B89,'Comm_vacancy-inputs_2'!$B:$B,0))&lt;&gt;"-",INDEX('Comm_vacancy-inputs_2'!$C:$C,MATCH($B89,'Comm_vacancy-inputs_2'!$B:$B,0)),
INDEX('Comm_vacancy-new_boundaries_3'!$C:$C,MATCH($B89,'Comm_vacancy-new_boundaries_3'!$B:$B,0))),"-")</f>
        <v>6.0143026731088421E-2</v>
      </c>
    </row>
    <row r="90" spans="1:7" x14ac:dyDescent="0.35">
      <c r="A90" s="70" t="s">
        <v>392</v>
      </c>
      <c r="B90" s="70" t="s">
        <v>393</v>
      </c>
      <c r="C90" s="72" t="s">
        <v>965</v>
      </c>
      <c r="D90" s="72" t="s">
        <v>966</v>
      </c>
      <c r="E90" s="72" t="s">
        <v>1135</v>
      </c>
      <c r="F90" s="72" t="s">
        <v>1136</v>
      </c>
      <c r="G90" s="132">
        <f>IFERROR(IF(INDEX('Comm_vacancy-inputs_2'!$C:$C,MATCH($B90,'Comm_vacancy-inputs_2'!$B:$B,0))&lt;&gt;"-",INDEX('Comm_vacancy-inputs_2'!$C:$C,MATCH($B90,'Comm_vacancy-inputs_2'!$B:$B,0)),
INDEX('Comm_vacancy-new_boundaries_3'!$C:$C,MATCH($B90,'Comm_vacancy-new_boundaries_3'!$B:$B,0))),"-")</f>
        <v>0.10168858675918828</v>
      </c>
    </row>
    <row r="91" spans="1:7" x14ac:dyDescent="0.35">
      <c r="A91" s="70" t="s">
        <v>394</v>
      </c>
      <c r="B91" s="70" t="s">
        <v>395</v>
      </c>
      <c r="C91" s="72" t="s">
        <v>947</v>
      </c>
      <c r="D91" s="72" t="s">
        <v>948</v>
      </c>
      <c r="E91" s="72" t="s">
        <v>1142</v>
      </c>
      <c r="F91" s="72" t="s">
        <v>1143</v>
      </c>
      <c r="G91" s="132">
        <f>IFERROR(IF(INDEX('Comm_vacancy-inputs_2'!$C:$C,MATCH($B91,'Comm_vacancy-inputs_2'!$B:$B,0))&lt;&gt;"-",INDEX('Comm_vacancy-inputs_2'!$C:$C,MATCH($B91,'Comm_vacancy-inputs_2'!$B:$B,0)),
INDEX('Comm_vacancy-new_boundaries_3'!$C:$C,MATCH($B91,'Comm_vacancy-new_boundaries_3'!$B:$B,0))),"-")</f>
        <v>7.8236140516312391E-2</v>
      </c>
    </row>
    <row r="92" spans="1:7" x14ac:dyDescent="0.35">
      <c r="A92" s="70" t="s">
        <v>396</v>
      </c>
      <c r="B92" s="70" t="s">
        <v>397</v>
      </c>
      <c r="C92" s="72" t="s">
        <v>1165</v>
      </c>
      <c r="D92" s="72" t="s">
        <v>1166</v>
      </c>
      <c r="E92" s="72" t="s">
        <v>1167</v>
      </c>
      <c r="F92" s="72" t="s">
        <v>1166</v>
      </c>
      <c r="G92" s="132">
        <f>IFERROR(IF(INDEX('Comm_vacancy-inputs_2'!$C:$C,MATCH($B92,'Comm_vacancy-inputs_2'!$B:$B,0))&lt;&gt;"-",INDEX('Comm_vacancy-inputs_2'!$C:$C,MATCH($B92,'Comm_vacancy-inputs_2'!$B:$B,0)),
INDEX('Comm_vacancy-new_boundaries_3'!$C:$C,MATCH($B92,'Comm_vacancy-new_boundaries_3'!$B:$B,0))),"-")</f>
        <v>7.2082266520797217E-2</v>
      </c>
    </row>
    <row r="93" spans="1:7" x14ac:dyDescent="0.35">
      <c r="A93" s="70" t="s">
        <v>402</v>
      </c>
      <c r="B93" s="70" t="s">
        <v>403</v>
      </c>
      <c r="C93" s="72" t="s">
        <v>1245</v>
      </c>
      <c r="D93" s="72" t="s">
        <v>403</v>
      </c>
      <c r="E93" s="72" t="s">
        <v>1246</v>
      </c>
      <c r="F93" s="72" t="s">
        <v>1247</v>
      </c>
      <c r="G93" s="132">
        <f>IFERROR(IF(INDEX('Comm_vacancy-inputs_2'!$C:$C,MATCH($B93,'Comm_vacancy-inputs_2'!$B:$B,0))&lt;&gt;"-",INDEX('Comm_vacancy-inputs_2'!$C:$C,MATCH($B93,'Comm_vacancy-inputs_2'!$B:$B,0)),
INDEX('Comm_vacancy-new_boundaries_3'!$C:$C,MATCH($B93,'Comm_vacancy-new_boundaries_3'!$B:$B,0))),"-")</f>
        <v>4.9867136456942546E-2</v>
      </c>
    </row>
    <row r="94" spans="1:7" x14ac:dyDescent="0.35">
      <c r="A94" s="70" t="s">
        <v>404</v>
      </c>
      <c r="B94" s="70" t="s">
        <v>405</v>
      </c>
      <c r="C94" s="72" t="s">
        <v>1205</v>
      </c>
      <c r="D94" s="72" t="s">
        <v>1206</v>
      </c>
      <c r="E94" s="72" t="s">
        <v>1207</v>
      </c>
      <c r="F94" s="72" t="s">
        <v>1208</v>
      </c>
      <c r="G94" s="132">
        <f>IFERROR(IF(INDEX('Comm_vacancy-inputs_2'!$C:$C,MATCH($B94,'Comm_vacancy-inputs_2'!$B:$B,0))&lt;&gt;"-",INDEX('Comm_vacancy-inputs_2'!$C:$C,MATCH($B94,'Comm_vacancy-inputs_2'!$B:$B,0)),
INDEX('Comm_vacancy-new_boundaries_3'!$C:$C,MATCH($B94,'Comm_vacancy-new_boundaries_3'!$B:$B,0))),"-")</f>
        <v>0.22797474294978454</v>
      </c>
    </row>
    <row r="95" spans="1:7" x14ac:dyDescent="0.35">
      <c r="A95" s="70" t="s">
        <v>406</v>
      </c>
      <c r="B95" s="70" t="s">
        <v>407</v>
      </c>
      <c r="C95" s="72" t="s">
        <v>335</v>
      </c>
      <c r="D95" s="72" t="s">
        <v>335</v>
      </c>
      <c r="E95" s="72" t="s">
        <v>335</v>
      </c>
      <c r="F95" s="72" t="s">
        <v>335</v>
      </c>
      <c r="G95" s="132">
        <f>IFERROR(IF(INDEX('Comm_vacancy-inputs_2'!$C:$C,MATCH($B95,'Comm_vacancy-inputs_2'!$B:$B,0))&lt;&gt;"-",INDEX('Comm_vacancy-inputs_2'!$C:$C,MATCH($B95,'Comm_vacancy-inputs_2'!$B:$B,0)),
INDEX('Comm_vacancy-new_boundaries_3'!$C:$C,MATCH($B95,'Comm_vacancy-new_boundaries_3'!$B:$B,0))),"-")</f>
        <v>6.3277312658568508E-2</v>
      </c>
    </row>
    <row r="96" spans="1:7" x14ac:dyDescent="0.35">
      <c r="A96" s="70" t="s">
        <v>408</v>
      </c>
      <c r="B96" s="70" t="s">
        <v>409</v>
      </c>
      <c r="C96" s="72" t="s">
        <v>955</v>
      </c>
      <c r="D96" s="72" t="s">
        <v>956</v>
      </c>
      <c r="E96" s="72" t="s">
        <v>1106</v>
      </c>
      <c r="F96" s="72" t="s">
        <v>1107</v>
      </c>
      <c r="G96" s="132">
        <f>IFERROR(IF(INDEX('Comm_vacancy-inputs_2'!$C:$C,MATCH($B96,'Comm_vacancy-inputs_2'!$B:$B,0))&lt;&gt;"-",INDEX('Comm_vacancy-inputs_2'!$C:$C,MATCH($B96,'Comm_vacancy-inputs_2'!$B:$B,0)),
INDEX('Comm_vacancy-new_boundaries_3'!$C:$C,MATCH($B96,'Comm_vacancy-new_boundaries_3'!$B:$B,0))),"-")</f>
        <v>7.6682081531393109E-2</v>
      </c>
    </row>
    <row r="97" spans="1:7" x14ac:dyDescent="0.35">
      <c r="A97" s="70" t="s">
        <v>410</v>
      </c>
      <c r="B97" s="70" t="s">
        <v>411</v>
      </c>
      <c r="C97" s="72" t="s">
        <v>1248</v>
      </c>
      <c r="D97" s="72" t="s">
        <v>1249</v>
      </c>
      <c r="E97" s="72" t="s">
        <v>1135</v>
      </c>
      <c r="F97" s="72" t="s">
        <v>1136</v>
      </c>
      <c r="G97" s="132">
        <f>IFERROR(IF(INDEX('Comm_vacancy-inputs_2'!$C:$C,MATCH($B97,'Comm_vacancy-inputs_2'!$B:$B,0))&lt;&gt;"-",INDEX('Comm_vacancy-inputs_2'!$C:$C,MATCH($B97,'Comm_vacancy-inputs_2'!$B:$B,0)),
INDEX('Comm_vacancy-new_boundaries_3'!$C:$C,MATCH($B97,'Comm_vacancy-new_boundaries_3'!$B:$B,0))),"-")</f>
        <v>7.9000280292216785E-2</v>
      </c>
    </row>
    <row r="98" spans="1:7" x14ac:dyDescent="0.35">
      <c r="A98" s="70" t="s">
        <v>412</v>
      </c>
      <c r="B98" s="70" t="s">
        <v>413</v>
      </c>
      <c r="C98" s="72" t="s">
        <v>976</v>
      </c>
      <c r="D98" s="72" t="s">
        <v>977</v>
      </c>
      <c r="E98" s="72" t="s">
        <v>1108</v>
      </c>
      <c r="F98" s="72" t="s">
        <v>1109</v>
      </c>
      <c r="G98" s="132">
        <f>IFERROR(IF(INDEX('Comm_vacancy-inputs_2'!$C:$C,MATCH($B98,'Comm_vacancy-inputs_2'!$B:$B,0))&lt;&gt;"-",INDEX('Comm_vacancy-inputs_2'!$C:$C,MATCH($B98,'Comm_vacancy-inputs_2'!$B:$B,0)),
INDEX('Comm_vacancy-new_boundaries_3'!$C:$C,MATCH($B98,'Comm_vacancy-new_boundaries_3'!$B:$B,0))),"-")</f>
        <v>8.1872375945009956E-2</v>
      </c>
    </row>
    <row r="99" spans="1:7" x14ac:dyDescent="0.35">
      <c r="A99" s="70" t="s">
        <v>414</v>
      </c>
      <c r="B99" s="70" t="s">
        <v>415</v>
      </c>
      <c r="C99" s="72" t="s">
        <v>1250</v>
      </c>
      <c r="D99" s="72" t="s">
        <v>1251</v>
      </c>
      <c r="E99" s="72" t="s">
        <v>1106</v>
      </c>
      <c r="F99" s="72" t="s">
        <v>1107</v>
      </c>
      <c r="G99" s="132">
        <f>IFERROR(IF(INDEX('Comm_vacancy-inputs_2'!$C:$C,MATCH($B99,'Comm_vacancy-inputs_2'!$B:$B,0))&lt;&gt;"-",INDEX('Comm_vacancy-inputs_2'!$C:$C,MATCH($B99,'Comm_vacancy-inputs_2'!$B:$B,0)),
INDEX('Comm_vacancy-new_boundaries_3'!$C:$C,MATCH($B99,'Comm_vacancy-new_boundaries_3'!$B:$B,0))),"-")</f>
        <v>7.7123517242979278E-2</v>
      </c>
    </row>
    <row r="100" spans="1:7" x14ac:dyDescent="0.35">
      <c r="A100" s="70" t="s">
        <v>416</v>
      </c>
      <c r="B100" s="70" t="s">
        <v>417</v>
      </c>
      <c r="C100" s="72" t="s">
        <v>1252</v>
      </c>
      <c r="D100" s="72" t="s">
        <v>417</v>
      </c>
      <c r="E100" s="72" t="s">
        <v>1124</v>
      </c>
      <c r="F100" s="72" t="s">
        <v>1125</v>
      </c>
      <c r="G100" s="132" t="str">
        <f>IFERROR(IF(INDEX('Comm_vacancy-inputs_2'!$C:$C,MATCH($B100,'Comm_vacancy-inputs_2'!$B:$B,0))&lt;&gt;"-",INDEX('Comm_vacancy-inputs_2'!$C:$C,MATCH($B100,'Comm_vacancy-inputs_2'!$B:$B,0)),
INDEX('Comm_vacancy-new_boundaries_3'!$C:$C,MATCH($B100,'Comm_vacancy-new_boundaries_3'!$B:$B,0))),"-")</f>
        <v>-</v>
      </c>
    </row>
    <row r="101" spans="1:7" x14ac:dyDescent="0.35">
      <c r="A101" s="70" t="s">
        <v>418</v>
      </c>
      <c r="B101" s="70" t="s">
        <v>419</v>
      </c>
      <c r="C101" s="72" t="s">
        <v>1253</v>
      </c>
      <c r="D101" s="72" t="s">
        <v>1254</v>
      </c>
      <c r="E101" s="72" t="s">
        <v>1133</v>
      </c>
      <c r="F101" s="72" t="s">
        <v>1134</v>
      </c>
      <c r="G101" s="132">
        <f>IFERROR(IF(INDEX('Comm_vacancy-inputs_2'!$C:$C,MATCH($B101,'Comm_vacancy-inputs_2'!$B:$B,0))&lt;&gt;"-",INDEX('Comm_vacancy-inputs_2'!$C:$C,MATCH($B101,'Comm_vacancy-inputs_2'!$B:$B,0)),
INDEX('Comm_vacancy-new_boundaries_3'!$C:$C,MATCH($B101,'Comm_vacancy-new_boundaries_3'!$B:$B,0))),"-")</f>
        <v>7.5584484556447173E-2</v>
      </c>
    </row>
    <row r="102" spans="1:7" x14ac:dyDescent="0.35">
      <c r="A102" s="70" t="s">
        <v>420</v>
      </c>
      <c r="B102" s="70" t="s">
        <v>421</v>
      </c>
      <c r="C102" s="72" t="s">
        <v>963</v>
      </c>
      <c r="D102" s="72" t="s">
        <v>964</v>
      </c>
      <c r="E102" s="72" t="s">
        <v>1106</v>
      </c>
      <c r="F102" s="72" t="s">
        <v>1107</v>
      </c>
      <c r="G102" s="132">
        <f>IFERROR(IF(INDEX('Comm_vacancy-inputs_2'!$C:$C,MATCH($B102,'Comm_vacancy-inputs_2'!$B:$B,0))&lt;&gt;"-",INDEX('Comm_vacancy-inputs_2'!$C:$C,MATCH($B102,'Comm_vacancy-inputs_2'!$B:$B,0)),
INDEX('Comm_vacancy-new_boundaries_3'!$C:$C,MATCH($B102,'Comm_vacancy-new_boundaries_3'!$B:$B,0))),"-")</f>
        <v>9.3837719083160881E-2</v>
      </c>
    </row>
    <row r="103" spans="1:7" x14ac:dyDescent="0.35">
      <c r="A103" s="70" t="s">
        <v>422</v>
      </c>
      <c r="B103" s="70" t="s">
        <v>423</v>
      </c>
      <c r="C103" s="72" t="s">
        <v>945</v>
      </c>
      <c r="D103" s="72" t="s">
        <v>946</v>
      </c>
      <c r="E103" s="72" t="s">
        <v>1110</v>
      </c>
      <c r="F103" s="72" t="s">
        <v>1111</v>
      </c>
      <c r="G103" s="132">
        <f>IFERROR(IF(INDEX('Comm_vacancy-inputs_2'!$C:$C,MATCH($B103,'Comm_vacancy-inputs_2'!$B:$B,0))&lt;&gt;"-",INDEX('Comm_vacancy-inputs_2'!$C:$C,MATCH($B103,'Comm_vacancy-inputs_2'!$B:$B,0)),
INDEX('Comm_vacancy-new_boundaries_3'!$C:$C,MATCH($B103,'Comm_vacancy-new_boundaries_3'!$B:$B,0))),"-")</f>
        <v>9.7309463247864575E-2</v>
      </c>
    </row>
    <row r="104" spans="1:7" x14ac:dyDescent="0.35">
      <c r="A104" s="70" t="s">
        <v>424</v>
      </c>
      <c r="B104" s="70" t="s">
        <v>425</v>
      </c>
      <c r="C104" s="72" t="s">
        <v>949</v>
      </c>
      <c r="D104" s="72" t="s">
        <v>950</v>
      </c>
      <c r="E104" s="72" t="s">
        <v>1243</v>
      </c>
      <c r="F104" s="72" t="s">
        <v>1244</v>
      </c>
      <c r="G104" s="132">
        <f>IFERROR(IF(INDEX('Comm_vacancy-inputs_2'!$C:$C,MATCH($B104,'Comm_vacancy-inputs_2'!$B:$B,0))&lt;&gt;"-",INDEX('Comm_vacancy-inputs_2'!$C:$C,MATCH($B104,'Comm_vacancy-inputs_2'!$B:$B,0)),
INDEX('Comm_vacancy-new_boundaries_3'!$C:$C,MATCH($B104,'Comm_vacancy-new_boundaries_3'!$B:$B,0))),"-")</f>
        <v>9.4680013308802699E-2</v>
      </c>
    </row>
    <row r="105" spans="1:7" x14ac:dyDescent="0.35">
      <c r="A105" s="70" t="s">
        <v>428</v>
      </c>
      <c r="B105" s="70" t="s">
        <v>429</v>
      </c>
      <c r="C105" s="72" t="s">
        <v>1248</v>
      </c>
      <c r="D105" s="72" t="s">
        <v>1249</v>
      </c>
      <c r="E105" s="72" t="s">
        <v>1135</v>
      </c>
      <c r="F105" s="72" t="s">
        <v>1136</v>
      </c>
      <c r="G105" s="132">
        <f>IFERROR(IF(INDEX('Comm_vacancy-inputs_2'!$C:$C,MATCH($B105,'Comm_vacancy-inputs_2'!$B:$B,0))&lt;&gt;"-",INDEX('Comm_vacancy-inputs_2'!$C:$C,MATCH($B105,'Comm_vacancy-inputs_2'!$B:$B,0)),
INDEX('Comm_vacancy-new_boundaries_3'!$C:$C,MATCH($B105,'Comm_vacancy-new_boundaries_3'!$B:$B,0))),"-")</f>
        <v>5.4965240676564969E-2</v>
      </c>
    </row>
    <row r="106" spans="1:7" x14ac:dyDescent="0.35">
      <c r="A106" s="70" t="s">
        <v>430</v>
      </c>
      <c r="B106" s="70" t="s">
        <v>431</v>
      </c>
      <c r="C106" s="72" t="s">
        <v>1201</v>
      </c>
      <c r="D106" s="72" t="s">
        <v>1202</v>
      </c>
      <c r="E106" s="72" t="s">
        <v>1120</v>
      </c>
      <c r="F106" s="72" t="s">
        <v>1121</v>
      </c>
      <c r="G106" s="132">
        <f>IFERROR(IF(INDEX('Comm_vacancy-inputs_2'!$C:$C,MATCH($B106,'Comm_vacancy-inputs_2'!$B:$B,0))&lt;&gt;"-",INDEX('Comm_vacancy-inputs_2'!$C:$C,MATCH($B106,'Comm_vacancy-inputs_2'!$B:$B,0)),
INDEX('Comm_vacancy-new_boundaries_3'!$C:$C,MATCH($B106,'Comm_vacancy-new_boundaries_3'!$B:$B,0))),"-")</f>
        <v>6.1299094602409621E-2</v>
      </c>
    </row>
    <row r="107" spans="1:7" x14ac:dyDescent="0.35">
      <c r="A107" s="70" t="s">
        <v>434</v>
      </c>
      <c r="B107" s="70" t="s">
        <v>435</v>
      </c>
      <c r="C107" s="72" t="s">
        <v>1255</v>
      </c>
      <c r="D107" s="72" t="s">
        <v>1256</v>
      </c>
      <c r="E107" s="72" t="s">
        <v>1213</v>
      </c>
      <c r="F107" s="72" t="s">
        <v>1214</v>
      </c>
      <c r="G107" s="132" t="str">
        <f>IFERROR(IF(INDEX('Comm_vacancy-inputs_2'!$C:$C,MATCH($B107,'Comm_vacancy-inputs_2'!$B:$B,0))&lt;&gt;"-",INDEX('Comm_vacancy-inputs_2'!$C:$C,MATCH($B107,'Comm_vacancy-inputs_2'!$B:$B,0)),
INDEX('Comm_vacancy-new_boundaries_3'!$C:$C,MATCH($B107,'Comm_vacancy-new_boundaries_3'!$B:$B,0))),"-")</f>
        <v>-</v>
      </c>
    </row>
    <row r="108" spans="1:7" x14ac:dyDescent="0.35">
      <c r="A108" s="70" t="s">
        <v>436</v>
      </c>
      <c r="B108" s="70" t="s">
        <v>437</v>
      </c>
      <c r="C108" s="72" t="s">
        <v>1209</v>
      </c>
      <c r="D108" s="72" t="s">
        <v>1210</v>
      </c>
      <c r="E108" s="72" t="s">
        <v>1116</v>
      </c>
      <c r="F108" s="72" t="s">
        <v>1117</v>
      </c>
      <c r="G108" s="132">
        <f>IFERROR(IF(INDEX('Comm_vacancy-inputs_2'!$C:$C,MATCH($B108,'Comm_vacancy-inputs_2'!$B:$B,0))&lt;&gt;"-",INDEX('Comm_vacancy-inputs_2'!$C:$C,MATCH($B108,'Comm_vacancy-inputs_2'!$B:$B,0)),
INDEX('Comm_vacancy-new_boundaries_3'!$C:$C,MATCH($B108,'Comm_vacancy-new_boundaries_3'!$B:$B,0))),"-")</f>
        <v>8.398700883026608E-2</v>
      </c>
    </row>
    <row r="109" spans="1:7" x14ac:dyDescent="0.35">
      <c r="A109" s="70" t="s">
        <v>438</v>
      </c>
      <c r="B109" s="70" t="s">
        <v>439</v>
      </c>
      <c r="C109" s="72" t="s">
        <v>1218</v>
      </c>
      <c r="D109" s="72" t="s">
        <v>1219</v>
      </c>
      <c r="E109" s="72" t="s">
        <v>1139</v>
      </c>
      <c r="F109" s="72" t="s">
        <v>1140</v>
      </c>
      <c r="G109" s="132">
        <f>IFERROR(IF(INDEX('Comm_vacancy-inputs_2'!$C:$C,MATCH($B109,'Comm_vacancy-inputs_2'!$B:$B,0))&lt;&gt;"-",INDEX('Comm_vacancy-inputs_2'!$C:$C,MATCH($B109,'Comm_vacancy-inputs_2'!$B:$B,0)),
INDEX('Comm_vacancy-new_boundaries_3'!$C:$C,MATCH($B109,'Comm_vacancy-new_boundaries_3'!$B:$B,0))),"-")</f>
        <v>9.2334289376771156E-2</v>
      </c>
    </row>
    <row r="110" spans="1:7" x14ac:dyDescent="0.35">
      <c r="A110" s="70" t="s">
        <v>440</v>
      </c>
      <c r="B110" s="70" t="s">
        <v>441</v>
      </c>
      <c r="C110" s="72" t="s">
        <v>951</v>
      </c>
      <c r="D110" s="72" t="s">
        <v>952</v>
      </c>
      <c r="E110" s="72" t="s">
        <v>1152</v>
      </c>
      <c r="F110" s="72" t="s">
        <v>1153</v>
      </c>
      <c r="G110" s="132">
        <f>IFERROR(IF(INDEX('Comm_vacancy-inputs_2'!$C:$C,MATCH($B110,'Comm_vacancy-inputs_2'!$B:$B,0))&lt;&gt;"-",INDEX('Comm_vacancy-inputs_2'!$C:$C,MATCH($B110,'Comm_vacancy-inputs_2'!$B:$B,0)),
INDEX('Comm_vacancy-new_boundaries_3'!$C:$C,MATCH($B110,'Comm_vacancy-new_boundaries_3'!$B:$B,0))),"-")</f>
        <v>8.1711886917749749E-2</v>
      </c>
    </row>
    <row r="111" spans="1:7" x14ac:dyDescent="0.35">
      <c r="A111" s="70" t="s">
        <v>442</v>
      </c>
      <c r="B111" s="70" t="s">
        <v>443</v>
      </c>
      <c r="C111" s="72" t="s">
        <v>1257</v>
      </c>
      <c r="D111" s="72" t="s">
        <v>1258</v>
      </c>
      <c r="E111" s="72" t="s">
        <v>1259</v>
      </c>
      <c r="F111" s="72" t="s">
        <v>1260</v>
      </c>
      <c r="G111" s="132">
        <f>IFERROR(IF(INDEX('Comm_vacancy-inputs_2'!$C:$C,MATCH($B111,'Comm_vacancy-inputs_2'!$B:$B,0))&lt;&gt;"-",INDEX('Comm_vacancy-inputs_2'!$C:$C,MATCH($B111,'Comm_vacancy-inputs_2'!$B:$B,0)),
INDEX('Comm_vacancy-new_boundaries_3'!$C:$C,MATCH($B111,'Comm_vacancy-new_boundaries_3'!$B:$B,0))),"-")</f>
        <v>0.12510532524435458</v>
      </c>
    </row>
    <row r="112" spans="1:7" x14ac:dyDescent="0.35">
      <c r="A112" s="70" t="s">
        <v>444</v>
      </c>
      <c r="B112" s="70" t="s">
        <v>445</v>
      </c>
      <c r="C112" s="72" t="s">
        <v>1193</v>
      </c>
      <c r="D112" s="72" t="s">
        <v>1194</v>
      </c>
      <c r="E112" s="72" t="s">
        <v>1110</v>
      </c>
      <c r="F112" s="72" t="s">
        <v>1111</v>
      </c>
      <c r="G112" s="132">
        <f>IFERROR(IF(INDEX('Comm_vacancy-inputs_2'!$C:$C,MATCH($B112,'Comm_vacancy-inputs_2'!$B:$B,0))&lt;&gt;"-",INDEX('Comm_vacancy-inputs_2'!$C:$C,MATCH($B112,'Comm_vacancy-inputs_2'!$B:$B,0)),
INDEX('Comm_vacancy-new_boundaries_3'!$C:$C,MATCH($B112,'Comm_vacancy-new_boundaries_3'!$B:$B,0))),"-")</f>
        <v>5.7279851831442963E-2</v>
      </c>
    </row>
    <row r="113" spans="1:7" x14ac:dyDescent="0.35">
      <c r="A113" s="70" t="s">
        <v>448</v>
      </c>
      <c r="B113" s="70" t="s">
        <v>449</v>
      </c>
      <c r="C113" s="72" t="s">
        <v>1218</v>
      </c>
      <c r="D113" s="72" t="s">
        <v>1219</v>
      </c>
      <c r="E113" s="72" t="s">
        <v>1139</v>
      </c>
      <c r="F113" s="72" t="s">
        <v>1140</v>
      </c>
      <c r="G113" s="132">
        <f>IFERROR(IF(INDEX('Comm_vacancy-inputs_2'!$C:$C,MATCH($B113,'Comm_vacancy-inputs_2'!$B:$B,0))&lt;&gt;"-",INDEX('Comm_vacancy-inputs_2'!$C:$C,MATCH($B113,'Comm_vacancy-inputs_2'!$B:$B,0)),
INDEX('Comm_vacancy-new_boundaries_3'!$C:$C,MATCH($B113,'Comm_vacancy-new_boundaries_3'!$B:$B,0))),"-")</f>
        <v>0.1471803527920279</v>
      </c>
    </row>
    <row r="114" spans="1:7" x14ac:dyDescent="0.35">
      <c r="A114" s="70" t="s">
        <v>450</v>
      </c>
      <c r="B114" s="70" t="s">
        <v>451</v>
      </c>
      <c r="C114" s="72" t="s">
        <v>1248</v>
      </c>
      <c r="D114" s="72" t="s">
        <v>1249</v>
      </c>
      <c r="E114" s="72" t="s">
        <v>1135</v>
      </c>
      <c r="F114" s="72" t="s">
        <v>1136</v>
      </c>
      <c r="G114" s="132">
        <f>IFERROR(IF(INDEX('Comm_vacancy-inputs_2'!$C:$C,MATCH($B114,'Comm_vacancy-inputs_2'!$B:$B,0))&lt;&gt;"-",INDEX('Comm_vacancy-inputs_2'!$C:$C,MATCH($B114,'Comm_vacancy-inputs_2'!$B:$B,0)),
INDEX('Comm_vacancy-new_boundaries_3'!$C:$C,MATCH($B114,'Comm_vacancy-new_boundaries_3'!$B:$B,0))),"-")</f>
        <v>6.3501873705520157E-2</v>
      </c>
    </row>
    <row r="115" spans="1:7" x14ac:dyDescent="0.35">
      <c r="A115" s="70" t="s">
        <v>452</v>
      </c>
      <c r="B115" s="70" t="s">
        <v>453</v>
      </c>
      <c r="C115" s="72" t="s">
        <v>1238</v>
      </c>
      <c r="D115" s="72" t="s">
        <v>1239</v>
      </c>
      <c r="E115" s="72" t="s">
        <v>1116</v>
      </c>
      <c r="F115" s="72" t="s">
        <v>1117</v>
      </c>
      <c r="G115" s="132">
        <f>IFERROR(IF(INDEX('Comm_vacancy-inputs_2'!$C:$C,MATCH($B115,'Comm_vacancy-inputs_2'!$B:$B,0))&lt;&gt;"-",INDEX('Comm_vacancy-inputs_2'!$C:$C,MATCH($B115,'Comm_vacancy-inputs_2'!$B:$B,0)),
INDEX('Comm_vacancy-new_boundaries_3'!$C:$C,MATCH($B115,'Comm_vacancy-new_boundaries_3'!$B:$B,0))),"-")</f>
        <v>5.9100418410041843E-2</v>
      </c>
    </row>
    <row r="116" spans="1:7" x14ac:dyDescent="0.35">
      <c r="A116" s="70" t="s">
        <v>454</v>
      </c>
      <c r="B116" s="70" t="s">
        <v>455</v>
      </c>
      <c r="C116" s="72" t="s">
        <v>1184</v>
      </c>
      <c r="D116" s="72" t="s">
        <v>1185</v>
      </c>
      <c r="E116" s="72" t="s">
        <v>1120</v>
      </c>
      <c r="F116" s="72" t="s">
        <v>1121</v>
      </c>
      <c r="G116" s="132">
        <f>IFERROR(IF(INDEX('Comm_vacancy-inputs_2'!$C:$C,MATCH($B116,'Comm_vacancy-inputs_2'!$B:$B,0))&lt;&gt;"-",INDEX('Comm_vacancy-inputs_2'!$C:$C,MATCH($B116,'Comm_vacancy-inputs_2'!$B:$B,0)),
INDEX('Comm_vacancy-new_boundaries_3'!$C:$C,MATCH($B116,'Comm_vacancy-new_boundaries_3'!$B:$B,0))),"-")</f>
        <v>8.4199109519394688E-2</v>
      </c>
    </row>
    <row r="117" spans="1:7" x14ac:dyDescent="0.35">
      <c r="A117" s="70" t="s">
        <v>456</v>
      </c>
      <c r="B117" s="70" t="s">
        <v>457</v>
      </c>
      <c r="C117" s="72" t="s">
        <v>1144</v>
      </c>
      <c r="D117" s="72" t="s">
        <v>1145</v>
      </c>
      <c r="E117" s="72" t="s">
        <v>1124</v>
      </c>
      <c r="F117" s="72" t="s">
        <v>1125</v>
      </c>
      <c r="G117" s="132">
        <f>IFERROR(IF(INDEX('Comm_vacancy-inputs_2'!$C:$C,MATCH($B117,'Comm_vacancy-inputs_2'!$B:$B,0))&lt;&gt;"-",INDEX('Comm_vacancy-inputs_2'!$C:$C,MATCH($B117,'Comm_vacancy-inputs_2'!$B:$B,0)),
INDEX('Comm_vacancy-new_boundaries_3'!$C:$C,MATCH($B117,'Comm_vacancy-new_boundaries_3'!$B:$B,0))),"-")</f>
        <v>9.4419100771389847E-2</v>
      </c>
    </row>
    <row r="118" spans="1:7" x14ac:dyDescent="0.35">
      <c r="A118" s="70" t="s">
        <v>458</v>
      </c>
      <c r="B118" s="70" t="s">
        <v>459</v>
      </c>
      <c r="C118" s="72" t="s">
        <v>1250</v>
      </c>
      <c r="D118" s="72" t="s">
        <v>1251</v>
      </c>
      <c r="E118" s="72" t="s">
        <v>1106</v>
      </c>
      <c r="F118" s="72" t="s">
        <v>1107</v>
      </c>
      <c r="G118" s="132">
        <f>IFERROR(IF(INDEX('Comm_vacancy-inputs_2'!$C:$C,MATCH($B118,'Comm_vacancy-inputs_2'!$B:$B,0))&lt;&gt;"-",INDEX('Comm_vacancy-inputs_2'!$C:$C,MATCH($B118,'Comm_vacancy-inputs_2'!$B:$B,0)),
INDEX('Comm_vacancy-new_boundaries_3'!$C:$C,MATCH($B118,'Comm_vacancy-new_boundaries_3'!$B:$B,0))),"-")</f>
        <v>8.5050498577412662E-2</v>
      </c>
    </row>
    <row r="119" spans="1:7" x14ac:dyDescent="0.35">
      <c r="A119" s="70" t="s">
        <v>460</v>
      </c>
      <c r="B119" s="70" t="s">
        <v>461</v>
      </c>
      <c r="C119" s="72" t="s">
        <v>1261</v>
      </c>
      <c r="D119" s="72" t="s">
        <v>461</v>
      </c>
      <c r="E119" s="72" t="s">
        <v>1157</v>
      </c>
      <c r="F119" s="72" t="s">
        <v>1158</v>
      </c>
      <c r="G119" s="132">
        <f>IFERROR(IF(INDEX('Comm_vacancy-inputs_2'!$C:$C,MATCH($B119,'Comm_vacancy-inputs_2'!$B:$B,0))&lt;&gt;"-",INDEX('Comm_vacancy-inputs_2'!$C:$C,MATCH($B119,'Comm_vacancy-inputs_2'!$B:$B,0)),
INDEX('Comm_vacancy-new_boundaries_3'!$C:$C,MATCH($B119,'Comm_vacancy-new_boundaries_3'!$B:$B,0))),"-")</f>
        <v>2.0223616814903707E-2</v>
      </c>
    </row>
    <row r="120" spans="1:7" x14ac:dyDescent="0.35">
      <c r="A120" s="70" t="s">
        <v>462</v>
      </c>
      <c r="B120" s="70" t="s">
        <v>463</v>
      </c>
      <c r="C120" s="72" t="s">
        <v>1262</v>
      </c>
      <c r="D120" s="72" t="s">
        <v>1263</v>
      </c>
      <c r="E120" s="72" t="s">
        <v>1264</v>
      </c>
      <c r="F120" s="72" t="s">
        <v>1265</v>
      </c>
      <c r="G120" s="132" t="str">
        <f>IFERROR(IF(INDEX('Comm_vacancy-inputs_2'!$C:$C,MATCH($B120,'Comm_vacancy-inputs_2'!$B:$B,0))&lt;&gt;"-",INDEX('Comm_vacancy-inputs_2'!$C:$C,MATCH($B120,'Comm_vacancy-inputs_2'!$B:$B,0)),
INDEX('Comm_vacancy-new_boundaries_3'!$C:$C,MATCH($B120,'Comm_vacancy-new_boundaries_3'!$B:$B,0))),"-")</f>
        <v>-</v>
      </c>
    </row>
    <row r="121" spans="1:7" x14ac:dyDescent="0.35">
      <c r="A121" s="70" t="s">
        <v>464</v>
      </c>
      <c r="B121" s="70" t="s">
        <v>465</v>
      </c>
      <c r="C121" s="72" t="s">
        <v>1266</v>
      </c>
      <c r="D121" s="72" t="s">
        <v>1267</v>
      </c>
      <c r="E121" s="72" t="s">
        <v>1268</v>
      </c>
      <c r="F121" s="72" t="s">
        <v>1269</v>
      </c>
      <c r="G121" s="132" t="str">
        <f>IFERROR(IF(INDEX('Comm_vacancy-inputs_2'!$C:$C,MATCH($B121,'Comm_vacancy-inputs_2'!$B:$B,0))&lt;&gt;"-",INDEX('Comm_vacancy-inputs_2'!$C:$C,MATCH($B121,'Comm_vacancy-inputs_2'!$B:$B,0)),
INDEX('Comm_vacancy-new_boundaries_3'!$C:$C,MATCH($B121,'Comm_vacancy-new_boundaries_3'!$B:$B,0))),"-")</f>
        <v>-</v>
      </c>
    </row>
    <row r="122" spans="1:7" x14ac:dyDescent="0.35">
      <c r="A122" s="70" t="s">
        <v>466</v>
      </c>
      <c r="B122" s="70" t="s">
        <v>467</v>
      </c>
      <c r="C122" s="72" t="s">
        <v>943</v>
      </c>
      <c r="D122" s="72" t="s">
        <v>944</v>
      </c>
      <c r="E122" s="72" t="s">
        <v>1234</v>
      </c>
      <c r="F122" s="72" t="s">
        <v>1235</v>
      </c>
      <c r="G122" s="132">
        <f>IFERROR(IF(INDEX('Comm_vacancy-inputs_2'!$C:$C,MATCH($B122,'Comm_vacancy-inputs_2'!$B:$B,0))&lt;&gt;"-",INDEX('Comm_vacancy-inputs_2'!$C:$C,MATCH($B122,'Comm_vacancy-inputs_2'!$B:$B,0)),
INDEX('Comm_vacancy-new_boundaries_3'!$C:$C,MATCH($B122,'Comm_vacancy-new_boundaries_3'!$B:$B,0))),"-")</f>
        <v>6.7516413676597442E-2</v>
      </c>
    </row>
    <row r="123" spans="1:7" x14ac:dyDescent="0.35">
      <c r="A123" s="70" t="s">
        <v>468</v>
      </c>
      <c r="B123" s="70" t="s">
        <v>469</v>
      </c>
      <c r="C123" s="72" t="s">
        <v>1270</v>
      </c>
      <c r="D123" s="72" t="s">
        <v>1271</v>
      </c>
      <c r="E123" s="72" t="s">
        <v>1203</v>
      </c>
      <c r="F123" s="72" t="s">
        <v>1204</v>
      </c>
      <c r="G123" s="132">
        <f>IFERROR(IF(INDEX('Comm_vacancy-inputs_2'!$C:$C,MATCH($B123,'Comm_vacancy-inputs_2'!$B:$B,0))&lt;&gt;"-",INDEX('Comm_vacancy-inputs_2'!$C:$C,MATCH($B123,'Comm_vacancy-inputs_2'!$B:$B,0)),
INDEX('Comm_vacancy-new_boundaries_3'!$C:$C,MATCH($B123,'Comm_vacancy-new_boundaries_3'!$B:$B,0))),"-")</f>
        <v>0.1234551170978708</v>
      </c>
    </row>
    <row r="124" spans="1:7" x14ac:dyDescent="0.35">
      <c r="A124" s="70" t="s">
        <v>470</v>
      </c>
      <c r="B124" s="70" t="s">
        <v>471</v>
      </c>
      <c r="C124" s="72" t="s">
        <v>978</v>
      </c>
      <c r="D124" s="72" t="s">
        <v>979</v>
      </c>
      <c r="E124" s="72" t="s">
        <v>1149</v>
      </c>
      <c r="F124" s="72" t="s">
        <v>1150</v>
      </c>
      <c r="G124" s="132">
        <f>IFERROR(IF(INDEX('Comm_vacancy-inputs_2'!$C:$C,MATCH($B124,'Comm_vacancy-inputs_2'!$B:$B,0))&lt;&gt;"-",INDEX('Comm_vacancy-inputs_2'!$C:$C,MATCH($B124,'Comm_vacancy-inputs_2'!$B:$B,0)),
INDEX('Comm_vacancy-new_boundaries_3'!$C:$C,MATCH($B124,'Comm_vacancy-new_boundaries_3'!$B:$B,0))),"-")</f>
        <v>3.9356783954140939E-2</v>
      </c>
    </row>
    <row r="125" spans="1:7" x14ac:dyDescent="0.35">
      <c r="A125" s="70" t="s">
        <v>472</v>
      </c>
      <c r="B125" s="70" t="s">
        <v>473</v>
      </c>
      <c r="C125" s="72" t="s">
        <v>1272</v>
      </c>
      <c r="D125" s="72" t="s">
        <v>1273</v>
      </c>
      <c r="E125" s="72" t="s">
        <v>1264</v>
      </c>
      <c r="F125" s="72" t="s">
        <v>1265</v>
      </c>
      <c r="G125" s="132">
        <f>IFERROR(IF(INDEX('Comm_vacancy-inputs_2'!$C:$C,MATCH($B125,'Comm_vacancy-inputs_2'!$B:$B,0))&lt;&gt;"-",INDEX('Comm_vacancy-inputs_2'!$C:$C,MATCH($B125,'Comm_vacancy-inputs_2'!$B:$B,0)),
INDEX('Comm_vacancy-new_boundaries_3'!$C:$C,MATCH($B125,'Comm_vacancy-new_boundaries_3'!$B:$B,0))),"-")</f>
        <v>3.6069945031039982E-2</v>
      </c>
    </row>
    <row r="126" spans="1:7" x14ac:dyDescent="0.35">
      <c r="A126" s="70" t="s">
        <v>474</v>
      </c>
      <c r="B126" s="70" t="s">
        <v>475</v>
      </c>
      <c r="C126" s="72" t="s">
        <v>1253</v>
      </c>
      <c r="D126" s="72" t="s">
        <v>1254</v>
      </c>
      <c r="E126" s="72" t="s">
        <v>1133</v>
      </c>
      <c r="F126" s="72" t="s">
        <v>1134</v>
      </c>
      <c r="G126" s="132">
        <f>IFERROR(IF(INDEX('Comm_vacancy-inputs_2'!$C:$C,MATCH($B126,'Comm_vacancy-inputs_2'!$B:$B,0))&lt;&gt;"-",INDEX('Comm_vacancy-inputs_2'!$C:$C,MATCH($B126,'Comm_vacancy-inputs_2'!$B:$B,0)),
INDEX('Comm_vacancy-new_boundaries_3'!$C:$C,MATCH($B126,'Comm_vacancy-new_boundaries_3'!$B:$B,0))),"-")</f>
        <v>8.9701686974270167E-2</v>
      </c>
    </row>
    <row r="127" spans="1:7" x14ac:dyDescent="0.35">
      <c r="A127" s="70" t="s">
        <v>476</v>
      </c>
      <c r="B127" s="70" t="s">
        <v>477</v>
      </c>
      <c r="C127" s="72" t="s">
        <v>943</v>
      </c>
      <c r="D127" s="72" t="s">
        <v>944</v>
      </c>
      <c r="E127" s="72" t="s">
        <v>1234</v>
      </c>
      <c r="F127" s="72" t="s">
        <v>1235</v>
      </c>
      <c r="G127" s="132">
        <f>IFERROR(IF(INDEX('Comm_vacancy-inputs_2'!$C:$C,MATCH($B127,'Comm_vacancy-inputs_2'!$B:$B,0))&lt;&gt;"-",INDEX('Comm_vacancy-inputs_2'!$C:$C,MATCH($B127,'Comm_vacancy-inputs_2'!$B:$B,0)),
INDEX('Comm_vacancy-new_boundaries_3'!$C:$C,MATCH($B127,'Comm_vacancy-new_boundaries_3'!$B:$B,0))),"-")</f>
        <v>7.6352048388496491E-2</v>
      </c>
    </row>
    <row r="128" spans="1:7" x14ac:dyDescent="0.35">
      <c r="A128" s="70" t="s">
        <v>478</v>
      </c>
      <c r="B128" s="70" t="s">
        <v>479</v>
      </c>
      <c r="C128" s="72" t="s">
        <v>1274</v>
      </c>
      <c r="D128" s="72" t="s">
        <v>1275</v>
      </c>
      <c r="E128" s="72" t="s">
        <v>1127</v>
      </c>
      <c r="F128" s="72" t="s">
        <v>1128</v>
      </c>
      <c r="G128" s="132">
        <f>IFERROR(IF(INDEX('Comm_vacancy-inputs_2'!$C:$C,MATCH($B128,'Comm_vacancy-inputs_2'!$B:$B,0))&lt;&gt;"-",INDEX('Comm_vacancy-inputs_2'!$C:$C,MATCH($B128,'Comm_vacancy-inputs_2'!$B:$B,0)),
INDEX('Comm_vacancy-new_boundaries_3'!$C:$C,MATCH($B128,'Comm_vacancy-new_boundaries_3'!$B:$B,0))),"-")</f>
        <v>3.7881202728045821E-2</v>
      </c>
    </row>
    <row r="129" spans="1:7" x14ac:dyDescent="0.35">
      <c r="A129" s="70" t="s">
        <v>480</v>
      </c>
      <c r="B129" s="70" t="s">
        <v>481</v>
      </c>
      <c r="C129" s="72" t="s">
        <v>953</v>
      </c>
      <c r="D129" s="72" t="s">
        <v>954</v>
      </c>
      <c r="E129" s="72" t="s">
        <v>1135</v>
      </c>
      <c r="F129" s="72" t="s">
        <v>1136</v>
      </c>
      <c r="G129" s="132">
        <f>IFERROR(IF(INDEX('Comm_vacancy-inputs_2'!$C:$C,MATCH($B129,'Comm_vacancy-inputs_2'!$B:$B,0))&lt;&gt;"-",INDEX('Comm_vacancy-inputs_2'!$C:$C,MATCH($B129,'Comm_vacancy-inputs_2'!$B:$B,0)),
INDEX('Comm_vacancy-new_boundaries_3'!$C:$C,MATCH($B129,'Comm_vacancy-new_boundaries_3'!$B:$B,0))),"-")</f>
        <v>0.10698500188037402</v>
      </c>
    </row>
    <row r="130" spans="1:7" x14ac:dyDescent="0.35">
      <c r="A130" s="70" t="s">
        <v>482</v>
      </c>
      <c r="B130" s="70" t="s">
        <v>483</v>
      </c>
      <c r="C130" s="72" t="s">
        <v>1276</v>
      </c>
      <c r="D130" s="72" t="s">
        <v>1277</v>
      </c>
      <c r="E130" s="72" t="s">
        <v>1231</v>
      </c>
      <c r="F130" s="72" t="s">
        <v>1232</v>
      </c>
      <c r="G130" s="132">
        <f>IFERROR(IF(INDEX('Comm_vacancy-inputs_2'!$C:$C,MATCH($B130,'Comm_vacancy-inputs_2'!$B:$B,0))&lt;&gt;"-",INDEX('Comm_vacancy-inputs_2'!$C:$C,MATCH($B130,'Comm_vacancy-inputs_2'!$B:$B,0)),
INDEX('Comm_vacancy-new_boundaries_3'!$C:$C,MATCH($B130,'Comm_vacancy-new_boundaries_3'!$B:$B,0))),"-")</f>
        <v>0.13960817707719275</v>
      </c>
    </row>
    <row r="131" spans="1:7" x14ac:dyDescent="0.35">
      <c r="A131" s="70" t="s">
        <v>484</v>
      </c>
      <c r="B131" s="70" t="s">
        <v>485</v>
      </c>
      <c r="C131" s="72" t="s">
        <v>955</v>
      </c>
      <c r="D131" s="72" t="s">
        <v>956</v>
      </c>
      <c r="E131" s="72" t="s">
        <v>1106</v>
      </c>
      <c r="F131" s="72" t="s">
        <v>1107</v>
      </c>
      <c r="G131" s="132">
        <f>IFERROR(IF(INDEX('Comm_vacancy-inputs_2'!$C:$C,MATCH($B131,'Comm_vacancy-inputs_2'!$B:$B,0))&lt;&gt;"-",INDEX('Comm_vacancy-inputs_2'!$C:$C,MATCH($B131,'Comm_vacancy-inputs_2'!$B:$B,0)),
INDEX('Comm_vacancy-new_boundaries_3'!$C:$C,MATCH($B131,'Comm_vacancy-new_boundaries_3'!$B:$B,0))),"-")</f>
        <v>1.9822458753398269E-2</v>
      </c>
    </row>
    <row r="132" spans="1:7" x14ac:dyDescent="0.35">
      <c r="A132" s="70" t="s">
        <v>486</v>
      </c>
      <c r="B132" s="70" t="s">
        <v>487</v>
      </c>
      <c r="C132" s="72" t="s">
        <v>1248</v>
      </c>
      <c r="D132" s="72" t="s">
        <v>1249</v>
      </c>
      <c r="E132" s="72" t="s">
        <v>1135</v>
      </c>
      <c r="F132" s="72" t="s">
        <v>1136</v>
      </c>
      <c r="G132" s="132">
        <f>IFERROR(IF(INDEX('Comm_vacancy-inputs_2'!$C:$C,MATCH($B132,'Comm_vacancy-inputs_2'!$B:$B,0))&lt;&gt;"-",INDEX('Comm_vacancy-inputs_2'!$C:$C,MATCH($B132,'Comm_vacancy-inputs_2'!$B:$B,0)),
INDEX('Comm_vacancy-new_boundaries_3'!$C:$C,MATCH($B132,'Comm_vacancy-new_boundaries_3'!$B:$B,0))),"-")</f>
        <v>8.8566450687722426E-2</v>
      </c>
    </row>
    <row r="133" spans="1:7" x14ac:dyDescent="0.35">
      <c r="A133" s="70" t="s">
        <v>488</v>
      </c>
      <c r="B133" s="70" t="s">
        <v>489</v>
      </c>
      <c r="C133" s="72" t="s">
        <v>1122</v>
      </c>
      <c r="D133" s="72" t="s">
        <v>1123</v>
      </c>
      <c r="E133" s="72" t="s">
        <v>1124</v>
      </c>
      <c r="F133" s="72" t="s">
        <v>1125</v>
      </c>
      <c r="G133" s="132">
        <f>IFERROR(IF(INDEX('Comm_vacancy-inputs_2'!$C:$C,MATCH($B133,'Comm_vacancy-inputs_2'!$B:$B,0))&lt;&gt;"-",INDEX('Comm_vacancy-inputs_2'!$C:$C,MATCH($B133,'Comm_vacancy-inputs_2'!$B:$B,0)),
INDEX('Comm_vacancy-new_boundaries_3'!$C:$C,MATCH($B133,'Comm_vacancy-new_boundaries_3'!$B:$B,0))),"-")</f>
        <v>3.3501210846654236E-2</v>
      </c>
    </row>
    <row r="134" spans="1:7" x14ac:dyDescent="0.35">
      <c r="A134" s="70" t="s">
        <v>490</v>
      </c>
      <c r="B134" s="70" t="s">
        <v>491</v>
      </c>
      <c r="C134" s="72" t="s">
        <v>1278</v>
      </c>
      <c r="D134" s="72" t="s">
        <v>491</v>
      </c>
      <c r="E134" s="72" t="s">
        <v>1191</v>
      </c>
      <c r="F134" s="72" t="s">
        <v>1192</v>
      </c>
      <c r="G134" s="135" t="str">
        <f>IFERROR(IF(INDEX('Comm_vacancy-inputs_2'!$C:$C,MATCH($B134,'Comm_vacancy-inputs_2'!$B:$B,0))&lt;&gt;"-",INDEX('Comm_vacancy-inputs_2'!$C:$C,MATCH($B134,'Comm_vacancy-inputs_2'!$B:$B,0)),
INDEX('Comm_vacancy-new_boundaries_3'!$C:$C,MATCH($B134,'Comm_vacancy-new_boundaries_3'!$B:$B,0))),"-")</f>
        <v>-</v>
      </c>
    </row>
    <row r="135" spans="1:7" x14ac:dyDescent="0.35">
      <c r="A135" s="70" t="s">
        <v>492</v>
      </c>
      <c r="B135" s="70" t="s">
        <v>493</v>
      </c>
      <c r="C135" s="72" t="s">
        <v>947</v>
      </c>
      <c r="D135" s="72" t="s">
        <v>948</v>
      </c>
      <c r="E135" s="72" t="s">
        <v>1142</v>
      </c>
      <c r="F135" s="72" t="s">
        <v>1143</v>
      </c>
      <c r="G135" s="132">
        <f>IFERROR(IF(INDEX('Comm_vacancy-inputs_2'!$C:$C,MATCH($B135,'Comm_vacancy-inputs_2'!$B:$B,0))&lt;&gt;"-",INDEX('Comm_vacancy-inputs_2'!$C:$C,MATCH($B135,'Comm_vacancy-inputs_2'!$B:$B,0)),
INDEX('Comm_vacancy-new_boundaries_3'!$C:$C,MATCH($B135,'Comm_vacancy-new_boundaries_3'!$B:$B,0))),"-")</f>
        <v>7.2548567356860327E-2</v>
      </c>
    </row>
    <row r="136" spans="1:7" x14ac:dyDescent="0.35">
      <c r="A136" s="70" t="s">
        <v>494</v>
      </c>
      <c r="B136" s="70" t="s">
        <v>495</v>
      </c>
      <c r="C136" s="72" t="s">
        <v>945</v>
      </c>
      <c r="D136" s="72" t="s">
        <v>946</v>
      </c>
      <c r="E136" s="72" t="s">
        <v>1110</v>
      </c>
      <c r="F136" s="72" t="s">
        <v>1111</v>
      </c>
      <c r="G136" s="132">
        <f>IFERROR(IF(INDEX('Comm_vacancy-inputs_2'!$C:$C,MATCH($B136,'Comm_vacancy-inputs_2'!$B:$B,0))&lt;&gt;"-",INDEX('Comm_vacancy-inputs_2'!$C:$C,MATCH($B136,'Comm_vacancy-inputs_2'!$B:$B,0)),
INDEX('Comm_vacancy-new_boundaries_3'!$C:$C,MATCH($B136,'Comm_vacancy-new_boundaries_3'!$B:$B,0))),"-")</f>
        <v>6.2431362121723802E-2</v>
      </c>
    </row>
    <row r="137" spans="1:7" x14ac:dyDescent="0.35">
      <c r="A137" s="70" t="s">
        <v>498</v>
      </c>
      <c r="B137" s="70" t="s">
        <v>499</v>
      </c>
      <c r="C137" s="72" t="s">
        <v>1274</v>
      </c>
      <c r="D137" s="72" t="s">
        <v>1275</v>
      </c>
      <c r="E137" s="72" t="s">
        <v>1127</v>
      </c>
      <c r="F137" s="72" t="s">
        <v>1128</v>
      </c>
      <c r="G137" s="132">
        <f>IFERROR(IF(INDEX('Comm_vacancy-inputs_2'!$C:$C,MATCH($B137,'Comm_vacancy-inputs_2'!$B:$B,0))&lt;&gt;"-",INDEX('Comm_vacancy-inputs_2'!$C:$C,MATCH($B137,'Comm_vacancy-inputs_2'!$B:$B,0)),
INDEX('Comm_vacancy-new_boundaries_3'!$C:$C,MATCH($B137,'Comm_vacancy-new_boundaries_3'!$B:$B,0))),"-")</f>
        <v>0.12466690239914917</v>
      </c>
    </row>
    <row r="138" spans="1:7" x14ac:dyDescent="0.35">
      <c r="A138" s="70" t="s">
        <v>500</v>
      </c>
      <c r="B138" s="70" t="s">
        <v>501</v>
      </c>
      <c r="C138" s="72" t="s">
        <v>978</v>
      </c>
      <c r="D138" s="72" t="s">
        <v>979</v>
      </c>
      <c r="E138" s="72" t="s">
        <v>1149</v>
      </c>
      <c r="F138" s="72" t="s">
        <v>1150</v>
      </c>
      <c r="G138" s="132">
        <f>IFERROR(IF(INDEX('Comm_vacancy-inputs_2'!$C:$C,MATCH($B138,'Comm_vacancy-inputs_2'!$B:$B,0))&lt;&gt;"-",INDEX('Comm_vacancy-inputs_2'!$C:$C,MATCH($B138,'Comm_vacancy-inputs_2'!$B:$B,0)),
INDEX('Comm_vacancy-new_boundaries_3'!$C:$C,MATCH($B138,'Comm_vacancy-new_boundaries_3'!$B:$B,0))),"-")</f>
        <v>4.1970479719735464E-2</v>
      </c>
    </row>
    <row r="139" spans="1:7" x14ac:dyDescent="0.35">
      <c r="A139" s="70" t="s">
        <v>502</v>
      </c>
      <c r="B139" s="70" t="s">
        <v>503</v>
      </c>
      <c r="C139" s="72" t="s">
        <v>957</v>
      </c>
      <c r="D139" s="72" t="s">
        <v>958</v>
      </c>
      <c r="E139" s="72" t="s">
        <v>1106</v>
      </c>
      <c r="F139" s="72" t="s">
        <v>1107</v>
      </c>
      <c r="G139" s="132">
        <f>IFERROR(IF(INDEX('Comm_vacancy-inputs_2'!$C:$C,MATCH($B139,'Comm_vacancy-inputs_2'!$B:$B,0))&lt;&gt;"-",INDEX('Comm_vacancy-inputs_2'!$C:$C,MATCH($B139,'Comm_vacancy-inputs_2'!$B:$B,0)),
INDEX('Comm_vacancy-new_boundaries_3'!$C:$C,MATCH($B139,'Comm_vacancy-new_boundaries_3'!$B:$B,0))),"-")</f>
        <v>4.5224580439026787E-2</v>
      </c>
    </row>
    <row r="140" spans="1:7" x14ac:dyDescent="0.35">
      <c r="A140" s="70" t="s">
        <v>504</v>
      </c>
      <c r="B140" s="70" t="s">
        <v>505</v>
      </c>
      <c r="C140" s="72" t="s">
        <v>1279</v>
      </c>
      <c r="D140" s="72" t="s">
        <v>1280</v>
      </c>
      <c r="E140" s="72" t="s">
        <v>1127</v>
      </c>
      <c r="F140" s="72" t="s">
        <v>1128</v>
      </c>
      <c r="G140" s="132">
        <f>IFERROR(IF(INDEX('Comm_vacancy-inputs_2'!$C:$C,MATCH($B140,'Comm_vacancy-inputs_2'!$B:$B,0))&lt;&gt;"-",INDEX('Comm_vacancy-inputs_2'!$C:$C,MATCH($B140,'Comm_vacancy-inputs_2'!$B:$B,0)),
INDEX('Comm_vacancy-new_boundaries_3'!$C:$C,MATCH($B140,'Comm_vacancy-new_boundaries_3'!$B:$B,0))),"-")</f>
        <v>0.10450410361925763</v>
      </c>
    </row>
    <row r="141" spans="1:7" x14ac:dyDescent="0.35">
      <c r="A141" s="70" t="s">
        <v>506</v>
      </c>
      <c r="B141" s="70" t="s">
        <v>507</v>
      </c>
      <c r="C141" s="72" t="s">
        <v>1201</v>
      </c>
      <c r="D141" s="72" t="s">
        <v>1202</v>
      </c>
      <c r="E141" s="72" t="s">
        <v>1120</v>
      </c>
      <c r="F141" s="72" t="s">
        <v>1121</v>
      </c>
      <c r="G141" s="132">
        <f>IFERROR(IF(INDEX('Comm_vacancy-inputs_2'!$C:$C,MATCH($B141,'Comm_vacancy-inputs_2'!$B:$B,0))&lt;&gt;"-",INDEX('Comm_vacancy-inputs_2'!$C:$C,MATCH($B141,'Comm_vacancy-inputs_2'!$B:$B,0)),
INDEX('Comm_vacancy-new_boundaries_3'!$C:$C,MATCH($B141,'Comm_vacancy-new_boundaries_3'!$B:$B,0))),"-")</f>
        <v>5.699345771879983E-2</v>
      </c>
    </row>
    <row r="142" spans="1:7" x14ac:dyDescent="0.35">
      <c r="A142" s="70" t="s">
        <v>508</v>
      </c>
      <c r="B142" s="70" t="s">
        <v>509</v>
      </c>
      <c r="C142" s="72" t="s">
        <v>1195</v>
      </c>
      <c r="D142" s="72" t="s">
        <v>1196</v>
      </c>
      <c r="E142" s="72" t="s">
        <v>1152</v>
      </c>
      <c r="F142" s="72" t="s">
        <v>1153</v>
      </c>
      <c r="G142" s="132">
        <f>IFERROR(IF(INDEX('Comm_vacancy-inputs_2'!$C:$C,MATCH($B142,'Comm_vacancy-inputs_2'!$B:$B,0))&lt;&gt;"-",INDEX('Comm_vacancy-inputs_2'!$C:$C,MATCH($B142,'Comm_vacancy-inputs_2'!$B:$B,0)),
INDEX('Comm_vacancy-new_boundaries_3'!$C:$C,MATCH($B142,'Comm_vacancy-new_boundaries_3'!$B:$B,0))),"-")</f>
        <v>0.14697106667909587</v>
      </c>
    </row>
    <row r="143" spans="1:7" x14ac:dyDescent="0.35">
      <c r="A143" s="70" t="s">
        <v>512</v>
      </c>
      <c r="B143" s="70" t="s">
        <v>513</v>
      </c>
      <c r="C143" s="72" t="s">
        <v>1118</v>
      </c>
      <c r="D143" s="72" t="s">
        <v>1119</v>
      </c>
      <c r="E143" s="72" t="s">
        <v>1120</v>
      </c>
      <c r="F143" s="72" t="s">
        <v>1121</v>
      </c>
      <c r="G143" s="132">
        <f>IFERROR(IF(INDEX('Comm_vacancy-inputs_2'!$C:$C,MATCH($B143,'Comm_vacancy-inputs_2'!$B:$B,0))&lt;&gt;"-",INDEX('Comm_vacancy-inputs_2'!$C:$C,MATCH($B143,'Comm_vacancy-inputs_2'!$B:$B,0)),
INDEX('Comm_vacancy-new_boundaries_3'!$C:$C,MATCH($B143,'Comm_vacancy-new_boundaries_3'!$B:$B,0))),"-")</f>
        <v>6.627073278255044E-2</v>
      </c>
    </row>
    <row r="144" spans="1:7" x14ac:dyDescent="0.35">
      <c r="A144" s="70" t="s">
        <v>514</v>
      </c>
      <c r="B144" s="70" t="s">
        <v>515</v>
      </c>
      <c r="C144" s="72" t="s">
        <v>1281</v>
      </c>
      <c r="D144" s="72" t="s">
        <v>515</v>
      </c>
      <c r="E144" s="72" t="s">
        <v>1157</v>
      </c>
      <c r="F144" s="72" t="s">
        <v>1158</v>
      </c>
      <c r="G144" s="132">
        <f>IFERROR(IF(INDEX('Comm_vacancy-inputs_2'!$C:$C,MATCH($B144,'Comm_vacancy-inputs_2'!$B:$B,0))&lt;&gt;"-",INDEX('Comm_vacancy-inputs_2'!$C:$C,MATCH($B144,'Comm_vacancy-inputs_2'!$B:$B,0)),
INDEX('Comm_vacancy-new_boundaries_3'!$C:$C,MATCH($B144,'Comm_vacancy-new_boundaries_3'!$B:$B,0))),"-")</f>
        <v>4.1587397784235224E-2</v>
      </c>
    </row>
    <row r="145" spans="1:7" x14ac:dyDescent="0.35">
      <c r="A145" s="70" t="s">
        <v>516</v>
      </c>
      <c r="B145" s="70" t="s">
        <v>517</v>
      </c>
      <c r="C145" s="72" t="s">
        <v>1282</v>
      </c>
      <c r="D145" s="72" t="s">
        <v>517</v>
      </c>
      <c r="E145" s="72" t="s">
        <v>1135</v>
      </c>
      <c r="F145" s="72" t="s">
        <v>1136</v>
      </c>
      <c r="G145" s="132">
        <f>IFERROR(IF(INDEX('Comm_vacancy-inputs_2'!$C:$C,MATCH($B145,'Comm_vacancy-inputs_2'!$B:$B,0))&lt;&gt;"-",INDEX('Comm_vacancy-inputs_2'!$C:$C,MATCH($B145,'Comm_vacancy-inputs_2'!$B:$B,0)),
INDEX('Comm_vacancy-new_boundaries_3'!$C:$C,MATCH($B145,'Comm_vacancy-new_boundaries_3'!$B:$B,0))),"-")</f>
        <v>2.1690661948943812E-2</v>
      </c>
    </row>
    <row r="146" spans="1:7" x14ac:dyDescent="0.35">
      <c r="A146" s="70" t="s">
        <v>518</v>
      </c>
      <c r="B146" s="70" t="s">
        <v>519</v>
      </c>
      <c r="C146" s="72" t="s">
        <v>928</v>
      </c>
      <c r="D146" s="72" t="s">
        <v>929</v>
      </c>
      <c r="E146" s="72" t="s">
        <v>1228</v>
      </c>
      <c r="F146" s="72" t="s">
        <v>929</v>
      </c>
      <c r="G146" s="132">
        <f>IFERROR(IF(INDEX('Comm_vacancy-inputs_2'!$C:$C,MATCH($B146,'Comm_vacancy-inputs_2'!$B:$B,0))&lt;&gt;"-",INDEX('Comm_vacancy-inputs_2'!$C:$C,MATCH($B146,'Comm_vacancy-inputs_2'!$B:$B,0)),
INDEX('Comm_vacancy-new_boundaries_3'!$C:$C,MATCH($B146,'Comm_vacancy-new_boundaries_3'!$B:$B,0))),"-")</f>
        <v>1.9438535602328708E-2</v>
      </c>
    </row>
    <row r="147" spans="1:7" x14ac:dyDescent="0.35">
      <c r="A147" s="70" t="s">
        <v>520</v>
      </c>
      <c r="B147" s="70" t="s">
        <v>521</v>
      </c>
      <c r="C147" s="72" t="s">
        <v>1272</v>
      </c>
      <c r="D147" s="72" t="s">
        <v>1273</v>
      </c>
      <c r="E147" s="72" t="s">
        <v>1264</v>
      </c>
      <c r="F147" s="72" t="s">
        <v>1265</v>
      </c>
      <c r="G147" s="132">
        <f>IFERROR(IF(INDEX('Comm_vacancy-inputs_2'!$C:$C,MATCH($B147,'Comm_vacancy-inputs_2'!$B:$B,0))&lt;&gt;"-",INDEX('Comm_vacancy-inputs_2'!$C:$C,MATCH($B147,'Comm_vacancy-inputs_2'!$B:$B,0)),
INDEX('Comm_vacancy-new_boundaries_3'!$C:$C,MATCH($B147,'Comm_vacancy-new_boundaries_3'!$B:$B,0))),"-")</f>
        <v>8.3494293239683937E-2</v>
      </c>
    </row>
    <row r="148" spans="1:7" x14ac:dyDescent="0.35">
      <c r="A148" s="70" t="s">
        <v>522</v>
      </c>
      <c r="B148" s="70" t="s">
        <v>523</v>
      </c>
      <c r="C148" s="72" t="s">
        <v>1270</v>
      </c>
      <c r="D148" s="72" t="s">
        <v>1271</v>
      </c>
      <c r="E148" s="72" t="s">
        <v>1203</v>
      </c>
      <c r="F148" s="72" t="s">
        <v>1204</v>
      </c>
      <c r="G148" s="132">
        <f>IFERROR(IF(INDEX('Comm_vacancy-inputs_2'!$C:$C,MATCH($B148,'Comm_vacancy-inputs_2'!$B:$B,0))&lt;&gt;"-",INDEX('Comm_vacancy-inputs_2'!$C:$C,MATCH($B148,'Comm_vacancy-inputs_2'!$B:$B,0)),
INDEX('Comm_vacancy-new_boundaries_3'!$C:$C,MATCH($B148,'Comm_vacancy-new_boundaries_3'!$B:$B,0))),"-")</f>
        <v>0.12365296219329398</v>
      </c>
    </row>
    <row r="149" spans="1:7" x14ac:dyDescent="0.35">
      <c r="A149" s="70" t="s">
        <v>524</v>
      </c>
      <c r="B149" s="70" t="s">
        <v>525</v>
      </c>
      <c r="C149" s="72" t="s">
        <v>1283</v>
      </c>
      <c r="D149" s="72" t="s">
        <v>1284</v>
      </c>
      <c r="E149" s="72" t="s">
        <v>1120</v>
      </c>
      <c r="F149" s="72" t="s">
        <v>1121</v>
      </c>
      <c r="G149" s="132">
        <f>IFERROR(IF(INDEX('Comm_vacancy-inputs_2'!$C:$C,MATCH($B149,'Comm_vacancy-inputs_2'!$B:$B,0))&lt;&gt;"-",INDEX('Comm_vacancy-inputs_2'!$C:$C,MATCH($B149,'Comm_vacancy-inputs_2'!$B:$B,0)),
INDEX('Comm_vacancy-new_boundaries_3'!$C:$C,MATCH($B149,'Comm_vacancy-new_boundaries_3'!$B:$B,0))),"-")</f>
        <v>6.7839873586645796E-2</v>
      </c>
    </row>
    <row r="150" spans="1:7" x14ac:dyDescent="0.35">
      <c r="A150" s="70" t="s">
        <v>526</v>
      </c>
      <c r="B150" s="70" t="s">
        <v>527</v>
      </c>
      <c r="C150" s="72" t="s">
        <v>1285</v>
      </c>
      <c r="D150" s="72" t="s">
        <v>527</v>
      </c>
      <c r="E150" s="72" t="s">
        <v>1246</v>
      </c>
      <c r="F150" s="72" t="s">
        <v>1247</v>
      </c>
      <c r="G150" s="132">
        <f>IFERROR(IF(INDEX('Comm_vacancy-inputs_2'!$C:$C,MATCH($B150,'Comm_vacancy-inputs_2'!$B:$B,0))&lt;&gt;"-",INDEX('Comm_vacancy-inputs_2'!$C:$C,MATCH($B150,'Comm_vacancy-inputs_2'!$B:$B,0)),
INDEX('Comm_vacancy-new_boundaries_3'!$C:$C,MATCH($B150,'Comm_vacancy-new_boundaries_3'!$B:$B,0))),"-")</f>
        <v>0.11293186933546315</v>
      </c>
    </row>
    <row r="151" spans="1:7" x14ac:dyDescent="0.35">
      <c r="A151" s="70" t="s">
        <v>528</v>
      </c>
      <c r="B151" s="70" t="s">
        <v>529</v>
      </c>
      <c r="C151" s="72" t="s">
        <v>1286</v>
      </c>
      <c r="D151" s="72" t="s">
        <v>1287</v>
      </c>
      <c r="E151" s="72" t="s">
        <v>1187</v>
      </c>
      <c r="F151" s="72" t="s">
        <v>1188</v>
      </c>
      <c r="G151" s="132">
        <f>IFERROR(IF(INDEX('Comm_vacancy-inputs_2'!$C:$C,MATCH($B151,'Comm_vacancy-inputs_2'!$B:$B,0))&lt;&gt;"-",INDEX('Comm_vacancy-inputs_2'!$C:$C,MATCH($B151,'Comm_vacancy-inputs_2'!$B:$B,0)),
INDEX('Comm_vacancy-new_boundaries_3'!$C:$C,MATCH($B151,'Comm_vacancy-new_boundaries_3'!$B:$B,0))),"-")</f>
        <v>0.12905221646760487</v>
      </c>
    </row>
    <row r="152" spans="1:7" x14ac:dyDescent="0.35">
      <c r="A152" s="70" t="s">
        <v>530</v>
      </c>
      <c r="B152" s="70" t="s">
        <v>531</v>
      </c>
      <c r="C152" s="72" t="s">
        <v>1199</v>
      </c>
      <c r="D152" s="72" t="s">
        <v>1200</v>
      </c>
      <c r="E152" s="72" t="s">
        <v>1173</v>
      </c>
      <c r="F152" s="72" t="s">
        <v>1174</v>
      </c>
      <c r="G152" s="132">
        <f>IFERROR(IF(INDEX('Comm_vacancy-inputs_2'!$C:$C,MATCH($B152,'Comm_vacancy-inputs_2'!$B:$B,0))&lt;&gt;"-",INDEX('Comm_vacancy-inputs_2'!$C:$C,MATCH($B152,'Comm_vacancy-inputs_2'!$B:$B,0)),
INDEX('Comm_vacancy-new_boundaries_3'!$C:$C,MATCH($B152,'Comm_vacancy-new_boundaries_3'!$B:$B,0))),"-")</f>
        <v>3.1213804077733387E-2</v>
      </c>
    </row>
    <row r="153" spans="1:7" x14ac:dyDescent="0.35">
      <c r="A153" s="70" t="s">
        <v>532</v>
      </c>
      <c r="B153" s="70" t="s">
        <v>533</v>
      </c>
      <c r="C153" s="72" t="s">
        <v>1266</v>
      </c>
      <c r="D153" s="72" t="s">
        <v>1267</v>
      </c>
      <c r="E153" s="72" t="s">
        <v>1268</v>
      </c>
      <c r="F153" s="72" t="s">
        <v>1269</v>
      </c>
      <c r="G153" s="132">
        <f>IFERROR(IF(INDEX('Comm_vacancy-inputs_2'!$C:$C,MATCH($B153,'Comm_vacancy-inputs_2'!$B:$B,0))&lt;&gt;"-",INDEX('Comm_vacancy-inputs_2'!$C:$C,MATCH($B153,'Comm_vacancy-inputs_2'!$B:$B,0)),
INDEX('Comm_vacancy-new_boundaries_3'!$C:$C,MATCH($B153,'Comm_vacancy-new_boundaries_3'!$B:$B,0))),"-")</f>
        <v>8.9103645773173035E-2</v>
      </c>
    </row>
    <row r="154" spans="1:7" x14ac:dyDescent="0.35">
      <c r="A154" s="70" t="s">
        <v>534</v>
      </c>
      <c r="B154" s="70" t="s">
        <v>535</v>
      </c>
      <c r="C154" s="72" t="s">
        <v>1288</v>
      </c>
      <c r="D154" s="72" t="s">
        <v>535</v>
      </c>
      <c r="E154" s="72" t="s">
        <v>1264</v>
      </c>
      <c r="F154" s="72" t="s">
        <v>1265</v>
      </c>
      <c r="G154" s="132">
        <f>IFERROR(IF(INDEX('Comm_vacancy-inputs_2'!$C:$C,MATCH($B154,'Comm_vacancy-inputs_2'!$B:$B,0))&lt;&gt;"-",INDEX('Comm_vacancy-inputs_2'!$C:$C,MATCH($B154,'Comm_vacancy-inputs_2'!$B:$B,0)),
INDEX('Comm_vacancy-new_boundaries_3'!$C:$C,MATCH($B154,'Comm_vacancy-new_boundaries_3'!$B:$B,0))),"-")</f>
        <v>2.6650307035803844E-2</v>
      </c>
    </row>
    <row r="155" spans="1:7" x14ac:dyDescent="0.35">
      <c r="A155" s="70" t="s">
        <v>536</v>
      </c>
      <c r="B155" s="70" t="s">
        <v>537</v>
      </c>
      <c r="C155" s="72" t="s">
        <v>1289</v>
      </c>
      <c r="D155" s="72" t="s">
        <v>1290</v>
      </c>
      <c r="E155" s="72" t="s">
        <v>1152</v>
      </c>
      <c r="F155" s="72" t="s">
        <v>1153</v>
      </c>
      <c r="G155" s="132">
        <f>IFERROR(IF(INDEX('Comm_vacancy-inputs_2'!$C:$C,MATCH($B155,'Comm_vacancy-inputs_2'!$B:$B,0))&lt;&gt;"-",INDEX('Comm_vacancy-inputs_2'!$C:$C,MATCH($B155,'Comm_vacancy-inputs_2'!$B:$B,0)),
INDEX('Comm_vacancy-new_boundaries_3'!$C:$C,MATCH($B155,'Comm_vacancy-new_boundaries_3'!$B:$B,0))),"-")</f>
        <v>0.10664200835872012</v>
      </c>
    </row>
    <row r="156" spans="1:7" x14ac:dyDescent="0.35">
      <c r="A156" s="70" t="s">
        <v>538</v>
      </c>
      <c r="B156" s="70" t="s">
        <v>539</v>
      </c>
      <c r="C156" s="72" t="s">
        <v>1291</v>
      </c>
      <c r="D156" s="72" t="s">
        <v>539</v>
      </c>
      <c r="E156" s="72" t="s">
        <v>1173</v>
      </c>
      <c r="F156" s="72" t="s">
        <v>1174</v>
      </c>
      <c r="G156" s="132">
        <f>IFERROR(IF(INDEX('Comm_vacancy-inputs_2'!$C:$C,MATCH($B156,'Comm_vacancy-inputs_2'!$B:$B,0))&lt;&gt;"-",INDEX('Comm_vacancy-inputs_2'!$C:$C,MATCH($B156,'Comm_vacancy-inputs_2'!$B:$B,0)),
INDEX('Comm_vacancy-new_boundaries_3'!$C:$C,MATCH($B156,'Comm_vacancy-new_boundaries_3'!$B:$B,0))),"-")</f>
        <v>0.14113737553343605</v>
      </c>
    </row>
    <row r="157" spans="1:7" x14ac:dyDescent="0.35">
      <c r="A157" s="70" t="s">
        <v>540</v>
      </c>
      <c r="B157" s="70" t="s">
        <v>541</v>
      </c>
      <c r="C157" s="72" t="s">
        <v>1292</v>
      </c>
      <c r="D157" s="72" t="s">
        <v>541</v>
      </c>
      <c r="E157" s="72" t="s">
        <v>1149</v>
      </c>
      <c r="F157" s="72" t="s">
        <v>1150</v>
      </c>
      <c r="G157" s="132">
        <f>IFERROR(IF(INDEX('Comm_vacancy-inputs_2'!$C:$C,MATCH($B157,'Comm_vacancy-inputs_2'!$B:$B,0))&lt;&gt;"-",INDEX('Comm_vacancy-inputs_2'!$C:$C,MATCH($B157,'Comm_vacancy-inputs_2'!$B:$B,0)),
INDEX('Comm_vacancy-new_boundaries_3'!$C:$C,MATCH($B157,'Comm_vacancy-new_boundaries_3'!$B:$B,0))),"-")</f>
        <v>9.504028534554286E-2</v>
      </c>
    </row>
    <row r="158" spans="1:7" x14ac:dyDescent="0.35">
      <c r="A158" s="70" t="s">
        <v>542</v>
      </c>
      <c r="B158" s="70" t="s">
        <v>543</v>
      </c>
      <c r="C158" s="72" t="s">
        <v>955</v>
      </c>
      <c r="D158" s="72" t="s">
        <v>956</v>
      </c>
      <c r="E158" s="72" t="s">
        <v>1106</v>
      </c>
      <c r="F158" s="72" t="s">
        <v>1107</v>
      </c>
      <c r="G158" s="132">
        <f>IFERROR(IF(INDEX('Comm_vacancy-inputs_2'!$C:$C,MATCH($B158,'Comm_vacancy-inputs_2'!$B:$B,0))&lt;&gt;"-",INDEX('Comm_vacancy-inputs_2'!$C:$C,MATCH($B158,'Comm_vacancy-inputs_2'!$B:$B,0)),
INDEX('Comm_vacancy-new_boundaries_3'!$C:$C,MATCH($B158,'Comm_vacancy-new_boundaries_3'!$B:$B,0))),"-")</f>
        <v>6.6997857595128857E-2</v>
      </c>
    </row>
    <row r="159" spans="1:7" x14ac:dyDescent="0.35">
      <c r="A159" s="70" t="s">
        <v>544</v>
      </c>
      <c r="B159" s="70" t="s">
        <v>545</v>
      </c>
      <c r="C159" s="72" t="s">
        <v>1293</v>
      </c>
      <c r="D159" s="72" t="s">
        <v>1294</v>
      </c>
      <c r="E159" s="72" t="s">
        <v>1264</v>
      </c>
      <c r="F159" s="72" t="s">
        <v>1265</v>
      </c>
      <c r="G159" s="132">
        <f>IFERROR(IF(INDEX('Comm_vacancy-inputs_2'!$C:$C,MATCH($B159,'Comm_vacancy-inputs_2'!$B:$B,0))&lt;&gt;"-",INDEX('Comm_vacancy-inputs_2'!$C:$C,MATCH($B159,'Comm_vacancy-inputs_2'!$B:$B,0)),
INDEX('Comm_vacancy-new_boundaries_3'!$C:$C,MATCH($B159,'Comm_vacancy-new_boundaries_3'!$B:$B,0))),"-")</f>
        <v>6.2034966387326113E-2</v>
      </c>
    </row>
    <row r="160" spans="1:7" x14ac:dyDescent="0.35">
      <c r="A160" s="70" t="s">
        <v>546</v>
      </c>
      <c r="B160" s="70" t="s">
        <v>547</v>
      </c>
      <c r="C160" s="72" t="s">
        <v>1205</v>
      </c>
      <c r="D160" s="72" t="s">
        <v>1206</v>
      </c>
      <c r="E160" s="72" t="s">
        <v>1207</v>
      </c>
      <c r="F160" s="72" t="s">
        <v>1208</v>
      </c>
      <c r="G160" s="132">
        <f>IFERROR(IF(INDEX('Comm_vacancy-inputs_2'!$C:$C,MATCH($B160,'Comm_vacancy-inputs_2'!$B:$B,0))&lt;&gt;"-",INDEX('Comm_vacancy-inputs_2'!$C:$C,MATCH($B160,'Comm_vacancy-inputs_2'!$B:$B,0)),
INDEX('Comm_vacancy-new_boundaries_3'!$C:$C,MATCH($B160,'Comm_vacancy-new_boundaries_3'!$B:$B,0))),"-")</f>
        <v>5.0659443501080578E-2</v>
      </c>
    </row>
    <row r="161" spans="1:7" x14ac:dyDescent="0.35">
      <c r="A161" s="70" t="s">
        <v>548</v>
      </c>
      <c r="B161" s="70" t="s">
        <v>549</v>
      </c>
      <c r="C161" s="72" t="s">
        <v>1165</v>
      </c>
      <c r="D161" s="72" t="s">
        <v>1166</v>
      </c>
      <c r="E161" s="72" t="s">
        <v>1167</v>
      </c>
      <c r="F161" s="72" t="s">
        <v>1166</v>
      </c>
      <c r="G161" s="132">
        <f>IFERROR(IF(INDEX('Comm_vacancy-inputs_2'!$C:$C,MATCH($B161,'Comm_vacancy-inputs_2'!$B:$B,0))&lt;&gt;"-",INDEX('Comm_vacancy-inputs_2'!$C:$C,MATCH($B161,'Comm_vacancy-inputs_2'!$B:$B,0)),
INDEX('Comm_vacancy-new_boundaries_3'!$C:$C,MATCH($B161,'Comm_vacancy-new_boundaries_3'!$B:$B,0))),"-")</f>
        <v>7.5662516612324954E-2</v>
      </c>
    </row>
    <row r="162" spans="1:7" x14ac:dyDescent="0.35">
      <c r="A162" s="70" t="s">
        <v>550</v>
      </c>
      <c r="B162" s="70" t="s">
        <v>551</v>
      </c>
      <c r="C162" s="72" t="s">
        <v>1295</v>
      </c>
      <c r="D162" s="72" t="s">
        <v>551</v>
      </c>
      <c r="E162" s="72" t="s">
        <v>1268</v>
      </c>
      <c r="F162" s="72" t="s">
        <v>1269</v>
      </c>
      <c r="G162" s="132">
        <f>IFERROR(IF(INDEX('Comm_vacancy-inputs_2'!$C:$C,MATCH($B162,'Comm_vacancy-inputs_2'!$B:$B,0))&lt;&gt;"-",INDEX('Comm_vacancy-inputs_2'!$C:$C,MATCH($B162,'Comm_vacancy-inputs_2'!$B:$B,0)),
INDEX('Comm_vacancy-new_boundaries_3'!$C:$C,MATCH($B162,'Comm_vacancy-new_boundaries_3'!$B:$B,0))),"-")</f>
        <v>0.14842453482600615</v>
      </c>
    </row>
    <row r="163" spans="1:7" x14ac:dyDescent="0.35">
      <c r="A163" s="70" t="s">
        <v>552</v>
      </c>
      <c r="B163" s="70" t="s">
        <v>553</v>
      </c>
      <c r="C163" s="72" t="s">
        <v>1296</v>
      </c>
      <c r="D163" s="72" t="s">
        <v>553</v>
      </c>
      <c r="E163" s="72" t="s">
        <v>1142</v>
      </c>
      <c r="F163" s="72" t="s">
        <v>1143</v>
      </c>
      <c r="G163" s="132">
        <f>IFERROR(IF(INDEX('Comm_vacancy-inputs_2'!$C:$C,MATCH($B163,'Comm_vacancy-inputs_2'!$B:$B,0))&lt;&gt;"-",INDEX('Comm_vacancy-inputs_2'!$C:$C,MATCH($B163,'Comm_vacancy-inputs_2'!$B:$B,0)),
INDEX('Comm_vacancy-new_boundaries_3'!$C:$C,MATCH($B163,'Comm_vacancy-new_boundaries_3'!$B:$B,0))),"-")</f>
        <v>0.22370928089922854</v>
      </c>
    </row>
    <row r="164" spans="1:7" x14ac:dyDescent="0.35">
      <c r="A164" s="70" t="s">
        <v>554</v>
      </c>
      <c r="B164" s="70" t="s">
        <v>555</v>
      </c>
      <c r="C164" s="72" t="s">
        <v>1114</v>
      </c>
      <c r="D164" s="72" t="s">
        <v>1115</v>
      </c>
      <c r="E164" s="72" t="s">
        <v>1116</v>
      </c>
      <c r="F164" s="72" t="s">
        <v>1117</v>
      </c>
      <c r="G164" s="132">
        <f>IFERROR(IF(INDEX('Comm_vacancy-inputs_2'!$C:$C,MATCH($B164,'Comm_vacancy-inputs_2'!$B:$B,0))&lt;&gt;"-",INDEX('Comm_vacancy-inputs_2'!$C:$C,MATCH($B164,'Comm_vacancy-inputs_2'!$B:$B,0)),
INDEX('Comm_vacancy-new_boundaries_3'!$C:$C,MATCH($B164,'Comm_vacancy-new_boundaries_3'!$B:$B,0))),"-")</f>
        <v>9.5869353387791456E-2</v>
      </c>
    </row>
    <row r="165" spans="1:7" x14ac:dyDescent="0.35">
      <c r="A165" s="70" t="s">
        <v>556</v>
      </c>
      <c r="B165" s="70" t="s">
        <v>557</v>
      </c>
      <c r="C165" s="72" t="s">
        <v>939</v>
      </c>
      <c r="D165" s="72" t="s">
        <v>940</v>
      </c>
      <c r="E165" s="72" t="s">
        <v>1133</v>
      </c>
      <c r="F165" s="72" t="s">
        <v>1134</v>
      </c>
      <c r="G165" s="132">
        <f>IFERROR(IF(INDEX('Comm_vacancy-inputs_2'!$C:$C,MATCH($B165,'Comm_vacancy-inputs_2'!$B:$B,0))&lt;&gt;"-",INDEX('Comm_vacancy-inputs_2'!$C:$C,MATCH($B165,'Comm_vacancy-inputs_2'!$B:$B,0)),
INDEX('Comm_vacancy-new_boundaries_3'!$C:$C,MATCH($B165,'Comm_vacancy-new_boundaries_3'!$B:$B,0))),"-")</f>
        <v>6.7038838608310114E-2</v>
      </c>
    </row>
    <row r="166" spans="1:7" x14ac:dyDescent="0.35">
      <c r="A166" s="70" t="s">
        <v>558</v>
      </c>
      <c r="B166" s="70" t="s">
        <v>559</v>
      </c>
      <c r="C166" s="72" t="s">
        <v>1189</v>
      </c>
      <c r="D166" s="72" t="s">
        <v>1190</v>
      </c>
      <c r="E166" s="72" t="s">
        <v>1191</v>
      </c>
      <c r="F166" s="72" t="s">
        <v>1192</v>
      </c>
      <c r="G166" s="132">
        <f>IFERROR(IF(INDEX('Comm_vacancy-inputs_2'!$C:$C,MATCH($B166,'Comm_vacancy-inputs_2'!$B:$B,0))&lt;&gt;"-",INDEX('Comm_vacancy-inputs_2'!$C:$C,MATCH($B166,'Comm_vacancy-inputs_2'!$B:$B,0)),
INDEX('Comm_vacancy-new_boundaries_3'!$C:$C,MATCH($B166,'Comm_vacancy-new_boundaries_3'!$B:$B,0))),"-")</f>
        <v>7.7297778410005791E-2</v>
      </c>
    </row>
    <row r="167" spans="1:7" x14ac:dyDescent="0.35">
      <c r="A167" s="70" t="s">
        <v>560</v>
      </c>
      <c r="B167" s="70" t="s">
        <v>561</v>
      </c>
      <c r="C167" s="72" t="s">
        <v>1297</v>
      </c>
      <c r="D167" s="72" t="s">
        <v>561</v>
      </c>
      <c r="E167" s="72" t="s">
        <v>1163</v>
      </c>
      <c r="F167" s="72" t="s">
        <v>1164</v>
      </c>
      <c r="G167" s="132">
        <f>IFERROR(IF(INDEX('Comm_vacancy-inputs_2'!$C:$C,MATCH($B167,'Comm_vacancy-inputs_2'!$B:$B,0))&lt;&gt;"-",INDEX('Comm_vacancy-inputs_2'!$C:$C,MATCH($B167,'Comm_vacancy-inputs_2'!$B:$B,0)),
INDEX('Comm_vacancy-new_boundaries_3'!$C:$C,MATCH($B167,'Comm_vacancy-new_boundaries_3'!$B:$B,0))),"-")</f>
        <v>0.18372110269966163</v>
      </c>
    </row>
    <row r="168" spans="1:7" x14ac:dyDescent="0.35">
      <c r="A168" s="70" t="s">
        <v>562</v>
      </c>
      <c r="B168" s="70" t="s">
        <v>563</v>
      </c>
      <c r="C168" s="72" t="s">
        <v>1112</v>
      </c>
      <c r="D168" s="72" t="s">
        <v>1113</v>
      </c>
      <c r="E168" s="72" t="s">
        <v>1110</v>
      </c>
      <c r="F168" s="72" t="s">
        <v>1111</v>
      </c>
      <c r="G168" s="132">
        <f>IFERROR(IF(INDEX('Comm_vacancy-inputs_2'!$C:$C,MATCH($B168,'Comm_vacancy-inputs_2'!$B:$B,0))&lt;&gt;"-",INDEX('Comm_vacancy-inputs_2'!$C:$C,MATCH($B168,'Comm_vacancy-inputs_2'!$B:$B,0)),
INDEX('Comm_vacancy-new_boundaries_3'!$C:$C,MATCH($B168,'Comm_vacancy-new_boundaries_3'!$B:$B,0))),"-")</f>
        <v>1.8865872239746784E-2</v>
      </c>
    </row>
    <row r="169" spans="1:7" x14ac:dyDescent="0.35">
      <c r="A169" s="70" t="s">
        <v>564</v>
      </c>
      <c r="B169" s="70" t="s">
        <v>565</v>
      </c>
      <c r="C169" s="72" t="s">
        <v>1298</v>
      </c>
      <c r="D169" s="72" t="s">
        <v>565</v>
      </c>
      <c r="E169" s="72" t="s">
        <v>1116</v>
      </c>
      <c r="F169" s="72" t="s">
        <v>1117</v>
      </c>
      <c r="G169" s="132">
        <f>IFERROR(IF(INDEX('Comm_vacancy-inputs_2'!$C:$C,MATCH($B169,'Comm_vacancy-inputs_2'!$B:$B,0))&lt;&gt;"-",INDEX('Comm_vacancy-inputs_2'!$C:$C,MATCH($B169,'Comm_vacancy-inputs_2'!$B:$B,0)),
INDEX('Comm_vacancy-new_boundaries_3'!$C:$C,MATCH($B169,'Comm_vacancy-new_boundaries_3'!$B:$B,0))),"-")</f>
        <v>4.8154504432932954E-2</v>
      </c>
    </row>
    <row r="170" spans="1:7" x14ac:dyDescent="0.35">
      <c r="A170" s="70" t="s">
        <v>566</v>
      </c>
      <c r="B170" s="70" t="s">
        <v>567</v>
      </c>
      <c r="C170" s="72" t="s">
        <v>978</v>
      </c>
      <c r="D170" s="72" t="s">
        <v>979</v>
      </c>
      <c r="E170" s="72" t="s">
        <v>1149</v>
      </c>
      <c r="F170" s="72" t="s">
        <v>1150</v>
      </c>
      <c r="G170" s="132">
        <f>IFERROR(IF(INDEX('Comm_vacancy-inputs_2'!$C:$C,MATCH($B170,'Comm_vacancy-inputs_2'!$B:$B,0))&lt;&gt;"-",INDEX('Comm_vacancy-inputs_2'!$C:$C,MATCH($B170,'Comm_vacancy-inputs_2'!$B:$B,0)),
INDEX('Comm_vacancy-new_boundaries_3'!$C:$C,MATCH($B170,'Comm_vacancy-new_boundaries_3'!$B:$B,0))),"-")</f>
        <v>4.0259923499013112E-2</v>
      </c>
    </row>
    <row r="171" spans="1:7" x14ac:dyDescent="0.35">
      <c r="A171" s="70" t="s">
        <v>568</v>
      </c>
      <c r="B171" s="70" t="s">
        <v>569</v>
      </c>
      <c r="C171" s="72" t="s">
        <v>1299</v>
      </c>
      <c r="D171" s="72" t="s">
        <v>1300</v>
      </c>
      <c r="E171" s="72" t="s">
        <v>1301</v>
      </c>
      <c r="F171" s="72" t="s">
        <v>1302</v>
      </c>
      <c r="G171" s="132">
        <f>IFERROR(IF(INDEX('Comm_vacancy-inputs_2'!$C:$C,MATCH($B171,'Comm_vacancy-inputs_2'!$B:$B,0))&lt;&gt;"-",INDEX('Comm_vacancy-inputs_2'!$C:$C,MATCH($B171,'Comm_vacancy-inputs_2'!$B:$B,0)),
INDEX('Comm_vacancy-new_boundaries_3'!$C:$C,MATCH($B171,'Comm_vacancy-new_boundaries_3'!$B:$B,0))),"-")</f>
        <v>6.5594128411084224E-2</v>
      </c>
    </row>
    <row r="172" spans="1:7" x14ac:dyDescent="0.35">
      <c r="A172" s="70" t="s">
        <v>570</v>
      </c>
      <c r="B172" s="70" t="s">
        <v>571</v>
      </c>
      <c r="C172" s="72" t="s">
        <v>1303</v>
      </c>
      <c r="D172" s="72" t="s">
        <v>1304</v>
      </c>
      <c r="E172" s="72" t="s">
        <v>1157</v>
      </c>
      <c r="F172" s="72" t="s">
        <v>1158</v>
      </c>
      <c r="G172" s="132">
        <f>IFERROR(IF(INDEX('Comm_vacancy-inputs_2'!$C:$C,MATCH($B172,'Comm_vacancy-inputs_2'!$B:$B,0))&lt;&gt;"-",INDEX('Comm_vacancy-inputs_2'!$C:$C,MATCH($B172,'Comm_vacancy-inputs_2'!$B:$B,0)),
INDEX('Comm_vacancy-new_boundaries_3'!$C:$C,MATCH($B172,'Comm_vacancy-new_boundaries_3'!$B:$B,0))),"-")</f>
        <v>0.11829840070028064</v>
      </c>
    </row>
    <row r="173" spans="1:7" x14ac:dyDescent="0.35">
      <c r="A173" s="70" t="s">
        <v>572</v>
      </c>
      <c r="B173" s="70" t="s">
        <v>573</v>
      </c>
      <c r="C173" s="72" t="s">
        <v>1286</v>
      </c>
      <c r="D173" s="72" t="s">
        <v>1287</v>
      </c>
      <c r="E173" s="72" t="s">
        <v>1187</v>
      </c>
      <c r="F173" s="72" t="s">
        <v>1188</v>
      </c>
      <c r="G173" s="132" t="str">
        <f>IFERROR(IF(INDEX('Comm_vacancy-inputs_2'!$C:$C,MATCH($B173,'Comm_vacancy-inputs_2'!$B:$B,0))&lt;&gt;"-",INDEX('Comm_vacancy-inputs_2'!$C:$C,MATCH($B173,'Comm_vacancy-inputs_2'!$B:$B,0)),
INDEX('Comm_vacancy-new_boundaries_3'!$C:$C,MATCH($B173,'Comm_vacancy-new_boundaries_3'!$B:$B,0))),"-")</f>
        <v>-</v>
      </c>
    </row>
    <row r="174" spans="1:7" x14ac:dyDescent="0.35">
      <c r="A174" s="70" t="s">
        <v>574</v>
      </c>
      <c r="B174" s="70" t="s">
        <v>575</v>
      </c>
      <c r="C174" s="72" t="s">
        <v>949</v>
      </c>
      <c r="D174" s="72" t="s">
        <v>950</v>
      </c>
      <c r="E174" s="72" t="s">
        <v>1243</v>
      </c>
      <c r="F174" s="72" t="s">
        <v>1244</v>
      </c>
      <c r="G174" s="132">
        <f>IFERROR(IF(INDEX('Comm_vacancy-inputs_2'!$C:$C,MATCH($B174,'Comm_vacancy-inputs_2'!$B:$B,0))&lt;&gt;"-",INDEX('Comm_vacancy-inputs_2'!$C:$C,MATCH($B174,'Comm_vacancy-inputs_2'!$B:$B,0)),
INDEX('Comm_vacancy-new_boundaries_3'!$C:$C,MATCH($B174,'Comm_vacancy-new_boundaries_3'!$B:$B,0))),"-")</f>
        <v>1.4711563622827661E-2</v>
      </c>
    </row>
    <row r="175" spans="1:7" x14ac:dyDescent="0.35">
      <c r="A175" s="70" t="s">
        <v>576</v>
      </c>
      <c r="B175" s="70" t="s">
        <v>577</v>
      </c>
      <c r="C175" s="72" t="s">
        <v>1118</v>
      </c>
      <c r="D175" s="72" t="s">
        <v>1119</v>
      </c>
      <c r="E175" s="72" t="s">
        <v>1120</v>
      </c>
      <c r="F175" s="72" t="s">
        <v>1121</v>
      </c>
      <c r="G175" s="132">
        <f>IFERROR(IF(INDEX('Comm_vacancy-inputs_2'!$C:$C,MATCH($B175,'Comm_vacancy-inputs_2'!$B:$B,0))&lt;&gt;"-",INDEX('Comm_vacancy-inputs_2'!$C:$C,MATCH($B175,'Comm_vacancy-inputs_2'!$B:$B,0)),
INDEX('Comm_vacancy-new_boundaries_3'!$C:$C,MATCH($B175,'Comm_vacancy-new_boundaries_3'!$B:$B,0))),"-")</f>
        <v>3.0536423526488676E-2</v>
      </c>
    </row>
    <row r="176" spans="1:7" x14ac:dyDescent="0.35">
      <c r="A176" s="70" t="s">
        <v>578</v>
      </c>
      <c r="B176" s="70" t="s">
        <v>579</v>
      </c>
      <c r="C176" s="72" t="s">
        <v>957</v>
      </c>
      <c r="D176" s="72" t="s">
        <v>958</v>
      </c>
      <c r="E176" s="72" t="s">
        <v>1106</v>
      </c>
      <c r="F176" s="72" t="s">
        <v>1107</v>
      </c>
      <c r="G176" s="132">
        <f>IFERROR(IF(INDEX('Comm_vacancy-inputs_2'!$C:$C,MATCH($B176,'Comm_vacancy-inputs_2'!$B:$B,0))&lt;&gt;"-",INDEX('Comm_vacancy-inputs_2'!$C:$C,MATCH($B176,'Comm_vacancy-inputs_2'!$B:$B,0)),
INDEX('Comm_vacancy-new_boundaries_3'!$C:$C,MATCH($B176,'Comm_vacancy-new_boundaries_3'!$B:$B,0))),"-")</f>
        <v>7.0820727144795981E-2</v>
      </c>
    </row>
    <row r="177" spans="1:7" x14ac:dyDescent="0.35">
      <c r="A177" s="70" t="s">
        <v>580</v>
      </c>
      <c r="B177" s="70" t="s">
        <v>581</v>
      </c>
      <c r="C177" s="72" t="s">
        <v>1305</v>
      </c>
      <c r="D177" s="72" t="s">
        <v>1306</v>
      </c>
      <c r="E177" s="72" t="s">
        <v>1231</v>
      </c>
      <c r="F177" s="72" t="s">
        <v>1232</v>
      </c>
      <c r="G177" s="132">
        <f>IFERROR(IF(INDEX('Comm_vacancy-inputs_2'!$C:$C,MATCH($B177,'Comm_vacancy-inputs_2'!$B:$B,0))&lt;&gt;"-",INDEX('Comm_vacancy-inputs_2'!$C:$C,MATCH($B177,'Comm_vacancy-inputs_2'!$B:$B,0)),
INDEX('Comm_vacancy-new_boundaries_3'!$C:$C,MATCH($B177,'Comm_vacancy-new_boundaries_3'!$B:$B,0))),"-")</f>
        <v>1.367871375644512E-2</v>
      </c>
    </row>
    <row r="178" spans="1:7" x14ac:dyDescent="0.35">
      <c r="A178" s="70" t="s">
        <v>584</v>
      </c>
      <c r="B178" s="70" t="s">
        <v>585</v>
      </c>
      <c r="C178" s="72" t="s">
        <v>1307</v>
      </c>
      <c r="D178" s="72" t="s">
        <v>585</v>
      </c>
      <c r="E178" s="72" t="s">
        <v>1170</v>
      </c>
      <c r="F178" s="72" t="s">
        <v>1171</v>
      </c>
      <c r="G178" s="132">
        <f>IFERROR(IF(INDEX('Comm_vacancy-inputs_2'!$C:$C,MATCH($B178,'Comm_vacancy-inputs_2'!$B:$B,0))&lt;&gt;"-",INDEX('Comm_vacancy-inputs_2'!$C:$C,MATCH($B178,'Comm_vacancy-inputs_2'!$B:$B,0)),
INDEX('Comm_vacancy-new_boundaries_3'!$C:$C,MATCH($B178,'Comm_vacancy-new_boundaries_3'!$B:$B,0))),"-")</f>
        <v>0.10664719935060088</v>
      </c>
    </row>
    <row r="179" spans="1:7" x14ac:dyDescent="0.35">
      <c r="A179" s="70" t="s">
        <v>586</v>
      </c>
      <c r="B179" s="70" t="s">
        <v>587</v>
      </c>
      <c r="C179" s="72" t="s">
        <v>963</v>
      </c>
      <c r="D179" s="72" t="s">
        <v>964</v>
      </c>
      <c r="E179" s="72" t="s">
        <v>1106</v>
      </c>
      <c r="F179" s="72" t="s">
        <v>1107</v>
      </c>
      <c r="G179" s="132">
        <f>IFERROR(IF(INDEX('Comm_vacancy-inputs_2'!$C:$C,MATCH($B179,'Comm_vacancy-inputs_2'!$B:$B,0))&lt;&gt;"-",INDEX('Comm_vacancy-inputs_2'!$C:$C,MATCH($B179,'Comm_vacancy-inputs_2'!$B:$B,0)),
INDEX('Comm_vacancy-new_boundaries_3'!$C:$C,MATCH($B179,'Comm_vacancy-new_boundaries_3'!$B:$B,0))),"-")</f>
        <v>0.1130844508880029</v>
      </c>
    </row>
    <row r="180" spans="1:7" x14ac:dyDescent="0.35">
      <c r="A180" s="70" t="s">
        <v>588</v>
      </c>
      <c r="B180" s="70" t="s">
        <v>589</v>
      </c>
      <c r="C180" s="72" t="s">
        <v>1308</v>
      </c>
      <c r="D180" s="72" t="s">
        <v>1309</v>
      </c>
      <c r="E180" s="72" t="s">
        <v>1213</v>
      </c>
      <c r="F180" s="72" t="s">
        <v>1214</v>
      </c>
      <c r="G180" s="132">
        <f>IFERROR(IF(INDEX('Comm_vacancy-inputs_2'!$C:$C,MATCH($B180,'Comm_vacancy-inputs_2'!$B:$B,0))&lt;&gt;"-",INDEX('Comm_vacancy-inputs_2'!$C:$C,MATCH($B180,'Comm_vacancy-inputs_2'!$B:$B,0)),
INDEX('Comm_vacancy-new_boundaries_3'!$C:$C,MATCH($B180,'Comm_vacancy-new_boundaries_3'!$B:$B,0))),"-")</f>
        <v>3.9212214234441954E-2</v>
      </c>
    </row>
    <row r="181" spans="1:7" x14ac:dyDescent="0.35">
      <c r="A181" s="70" t="s">
        <v>594</v>
      </c>
      <c r="B181" s="70" t="s">
        <v>595</v>
      </c>
      <c r="C181" s="72" t="s">
        <v>1180</v>
      </c>
      <c r="D181" s="72" t="s">
        <v>1181</v>
      </c>
      <c r="E181" s="72" t="s">
        <v>1157</v>
      </c>
      <c r="F181" s="72" t="s">
        <v>1158</v>
      </c>
      <c r="G181" s="132">
        <f>IFERROR(IF(INDEX('Comm_vacancy-inputs_2'!$C:$C,MATCH($B181,'Comm_vacancy-inputs_2'!$B:$B,0))&lt;&gt;"-",INDEX('Comm_vacancy-inputs_2'!$C:$C,MATCH($B181,'Comm_vacancy-inputs_2'!$B:$B,0)),
INDEX('Comm_vacancy-new_boundaries_3'!$C:$C,MATCH($B181,'Comm_vacancy-new_boundaries_3'!$B:$B,0))),"-")</f>
        <v>6.2117849545606035E-2</v>
      </c>
    </row>
    <row r="182" spans="1:7" x14ac:dyDescent="0.35">
      <c r="A182" s="70" t="s">
        <v>596</v>
      </c>
      <c r="B182" s="70" t="s">
        <v>597</v>
      </c>
      <c r="C182" s="72" t="s">
        <v>965</v>
      </c>
      <c r="D182" s="72" t="s">
        <v>966</v>
      </c>
      <c r="E182" s="72" t="s">
        <v>1135</v>
      </c>
      <c r="F182" s="72" t="s">
        <v>1136</v>
      </c>
      <c r="G182" s="132">
        <f>IFERROR(IF(INDEX('Comm_vacancy-inputs_2'!$C:$C,MATCH($B182,'Comm_vacancy-inputs_2'!$B:$B,0))&lt;&gt;"-",INDEX('Comm_vacancy-inputs_2'!$C:$C,MATCH($B182,'Comm_vacancy-inputs_2'!$B:$B,0)),
INDEX('Comm_vacancy-new_boundaries_3'!$C:$C,MATCH($B182,'Comm_vacancy-new_boundaries_3'!$B:$B,0))),"-")</f>
        <v>2.0908561291541578E-2</v>
      </c>
    </row>
    <row r="183" spans="1:7" x14ac:dyDescent="0.35">
      <c r="A183" s="70" t="s">
        <v>598</v>
      </c>
      <c r="B183" s="70" t="s">
        <v>599</v>
      </c>
      <c r="C183" s="72" t="s">
        <v>1112</v>
      </c>
      <c r="D183" s="72" t="s">
        <v>1113</v>
      </c>
      <c r="E183" s="72" t="s">
        <v>1110</v>
      </c>
      <c r="F183" s="72" t="s">
        <v>1111</v>
      </c>
      <c r="G183" s="132" t="str">
        <f>IFERROR(IF(INDEX('Comm_vacancy-inputs_2'!$C:$C,MATCH($B183,'Comm_vacancy-inputs_2'!$B:$B,0))&lt;&gt;"-",INDEX('Comm_vacancy-inputs_2'!$C:$C,MATCH($B183,'Comm_vacancy-inputs_2'!$B:$B,0)),
INDEX('Comm_vacancy-new_boundaries_3'!$C:$C,MATCH($B183,'Comm_vacancy-new_boundaries_3'!$B:$B,0))),"-")</f>
        <v>-</v>
      </c>
    </row>
    <row r="184" spans="1:7" x14ac:dyDescent="0.35">
      <c r="A184" s="70" t="s">
        <v>600</v>
      </c>
      <c r="B184" s="70" t="s">
        <v>601</v>
      </c>
      <c r="C184" s="72" t="s">
        <v>1257</v>
      </c>
      <c r="D184" s="72" t="s">
        <v>1258</v>
      </c>
      <c r="E184" s="72" t="s">
        <v>1259</v>
      </c>
      <c r="F184" s="72" t="s">
        <v>1260</v>
      </c>
      <c r="G184" s="132">
        <f>IFERROR(IF(INDEX('Comm_vacancy-inputs_2'!$C:$C,MATCH($B184,'Comm_vacancy-inputs_2'!$B:$B,0))&lt;&gt;"-",INDEX('Comm_vacancy-inputs_2'!$C:$C,MATCH($B184,'Comm_vacancy-inputs_2'!$B:$B,0)),
INDEX('Comm_vacancy-new_boundaries_3'!$C:$C,MATCH($B184,'Comm_vacancy-new_boundaries_3'!$B:$B,0))),"-")</f>
        <v>9.5746242236452728E-2</v>
      </c>
    </row>
    <row r="185" spans="1:7" x14ac:dyDescent="0.35">
      <c r="A185" s="70" t="s">
        <v>602</v>
      </c>
      <c r="B185" s="70" t="s">
        <v>603</v>
      </c>
      <c r="C185" s="72" t="s">
        <v>1205</v>
      </c>
      <c r="D185" s="72" t="s">
        <v>1206</v>
      </c>
      <c r="E185" s="72" t="s">
        <v>1207</v>
      </c>
      <c r="F185" s="72" t="s">
        <v>1208</v>
      </c>
      <c r="G185" s="132">
        <f>IFERROR(IF(INDEX('Comm_vacancy-inputs_2'!$C:$C,MATCH($B185,'Comm_vacancy-inputs_2'!$B:$B,0))&lt;&gt;"-",INDEX('Comm_vacancy-inputs_2'!$C:$C,MATCH($B185,'Comm_vacancy-inputs_2'!$B:$B,0)),
INDEX('Comm_vacancy-new_boundaries_3'!$C:$C,MATCH($B185,'Comm_vacancy-new_boundaries_3'!$B:$B,0))),"-")</f>
        <v>3.8936286815246093E-2</v>
      </c>
    </row>
    <row r="186" spans="1:7" x14ac:dyDescent="0.35">
      <c r="A186" s="70" t="s">
        <v>604</v>
      </c>
      <c r="B186" s="70" t="s">
        <v>605</v>
      </c>
      <c r="C186" s="72" t="s">
        <v>1262</v>
      </c>
      <c r="D186" s="72" t="s">
        <v>1263</v>
      </c>
      <c r="E186" s="72" t="s">
        <v>1264</v>
      </c>
      <c r="F186" s="72" t="s">
        <v>1265</v>
      </c>
      <c r="G186" s="132" t="str">
        <f>IFERROR(IF(INDEX('Comm_vacancy-inputs_2'!$C:$C,MATCH($B186,'Comm_vacancy-inputs_2'!$B:$B,0))&lt;&gt;"-",INDEX('Comm_vacancy-inputs_2'!$C:$C,MATCH($B186,'Comm_vacancy-inputs_2'!$B:$B,0)),
INDEX('Comm_vacancy-new_boundaries_3'!$C:$C,MATCH($B186,'Comm_vacancy-new_boundaries_3'!$B:$B,0))),"-")</f>
        <v>-</v>
      </c>
    </row>
    <row r="187" spans="1:7" x14ac:dyDescent="0.35">
      <c r="A187" s="70" t="s">
        <v>606</v>
      </c>
      <c r="B187" s="70" t="s">
        <v>607</v>
      </c>
      <c r="C187" s="72" t="s">
        <v>1308</v>
      </c>
      <c r="D187" s="72" t="s">
        <v>1309</v>
      </c>
      <c r="E187" s="72" t="s">
        <v>1213</v>
      </c>
      <c r="F187" s="72" t="s">
        <v>1214</v>
      </c>
      <c r="G187" s="132">
        <f>IFERROR(IF(INDEX('Comm_vacancy-inputs_2'!$C:$C,MATCH($B187,'Comm_vacancy-inputs_2'!$B:$B,0))&lt;&gt;"-",INDEX('Comm_vacancy-inputs_2'!$C:$C,MATCH($B187,'Comm_vacancy-inputs_2'!$B:$B,0)),
INDEX('Comm_vacancy-new_boundaries_3'!$C:$C,MATCH($B187,'Comm_vacancy-new_boundaries_3'!$B:$B,0))),"-")</f>
        <v>0.13856206230617818</v>
      </c>
    </row>
    <row r="188" spans="1:7" x14ac:dyDescent="0.35">
      <c r="A188" s="70" t="s">
        <v>610</v>
      </c>
      <c r="B188" s="70" t="s">
        <v>611</v>
      </c>
      <c r="C188" s="72" t="s">
        <v>949</v>
      </c>
      <c r="D188" s="72" t="s">
        <v>950</v>
      </c>
      <c r="E188" s="72" t="s">
        <v>1243</v>
      </c>
      <c r="F188" s="72" t="s">
        <v>1244</v>
      </c>
      <c r="G188" s="132">
        <f>IFERROR(IF(INDEX('Comm_vacancy-inputs_2'!$C:$C,MATCH($B188,'Comm_vacancy-inputs_2'!$B:$B,0))&lt;&gt;"-",INDEX('Comm_vacancy-inputs_2'!$C:$C,MATCH($B188,'Comm_vacancy-inputs_2'!$B:$B,0)),
INDEX('Comm_vacancy-new_boundaries_3'!$C:$C,MATCH($B188,'Comm_vacancy-new_boundaries_3'!$B:$B,0))),"-")</f>
        <v>4.0451182125981061E-2</v>
      </c>
    </row>
    <row r="189" spans="1:7" x14ac:dyDescent="0.35">
      <c r="A189" s="70" t="s">
        <v>612</v>
      </c>
      <c r="B189" s="70" t="s">
        <v>613</v>
      </c>
      <c r="C189" s="72" t="s">
        <v>1159</v>
      </c>
      <c r="D189" s="72" t="s">
        <v>1160</v>
      </c>
      <c r="E189" s="72" t="s">
        <v>1110</v>
      </c>
      <c r="F189" s="72" t="s">
        <v>1111</v>
      </c>
      <c r="G189" s="132">
        <f>IFERROR(IF(INDEX('Comm_vacancy-inputs_2'!$C:$C,MATCH($B189,'Comm_vacancy-inputs_2'!$B:$B,0))&lt;&gt;"-",INDEX('Comm_vacancy-inputs_2'!$C:$C,MATCH($B189,'Comm_vacancy-inputs_2'!$B:$B,0)),
INDEX('Comm_vacancy-new_boundaries_3'!$C:$C,MATCH($B189,'Comm_vacancy-new_boundaries_3'!$B:$B,0))),"-")</f>
        <v>6.7789904546684002E-2</v>
      </c>
    </row>
    <row r="190" spans="1:7" x14ac:dyDescent="0.35">
      <c r="A190" s="70" t="s">
        <v>614</v>
      </c>
      <c r="B190" s="70" t="s">
        <v>615</v>
      </c>
      <c r="C190" s="72" t="s">
        <v>1310</v>
      </c>
      <c r="D190" s="72" t="s">
        <v>1311</v>
      </c>
      <c r="E190" s="72" t="s">
        <v>1246</v>
      </c>
      <c r="F190" s="72" t="s">
        <v>1247</v>
      </c>
      <c r="G190" s="132">
        <f>IFERROR(IF(INDEX('Comm_vacancy-inputs_2'!$C:$C,MATCH($B190,'Comm_vacancy-inputs_2'!$B:$B,0))&lt;&gt;"-",INDEX('Comm_vacancy-inputs_2'!$C:$C,MATCH($B190,'Comm_vacancy-inputs_2'!$B:$B,0)),
INDEX('Comm_vacancy-new_boundaries_3'!$C:$C,MATCH($B190,'Comm_vacancy-new_boundaries_3'!$B:$B,0))),"-")</f>
        <v>0.18263370648615157</v>
      </c>
    </row>
    <row r="191" spans="1:7" x14ac:dyDescent="0.35">
      <c r="A191" s="70" t="s">
        <v>616</v>
      </c>
      <c r="B191" s="70" t="s">
        <v>617</v>
      </c>
      <c r="C191" s="72" t="s">
        <v>947</v>
      </c>
      <c r="D191" s="72" t="s">
        <v>948</v>
      </c>
      <c r="E191" s="72" t="s">
        <v>1142</v>
      </c>
      <c r="F191" s="72" t="s">
        <v>1143</v>
      </c>
      <c r="G191" s="132">
        <f>IFERROR(IF(INDEX('Comm_vacancy-inputs_2'!$C:$C,MATCH($B191,'Comm_vacancy-inputs_2'!$B:$B,0))&lt;&gt;"-",INDEX('Comm_vacancy-inputs_2'!$C:$C,MATCH($B191,'Comm_vacancy-inputs_2'!$B:$B,0)),
INDEX('Comm_vacancy-new_boundaries_3'!$C:$C,MATCH($B191,'Comm_vacancy-new_boundaries_3'!$B:$B,0))),"-")</f>
        <v>8.6138938012999655E-2</v>
      </c>
    </row>
    <row r="192" spans="1:7" x14ac:dyDescent="0.35">
      <c r="A192" s="70" t="s">
        <v>618</v>
      </c>
      <c r="B192" s="70" t="s">
        <v>619</v>
      </c>
      <c r="C192" s="72" t="s">
        <v>1165</v>
      </c>
      <c r="D192" s="72" t="s">
        <v>1166</v>
      </c>
      <c r="E192" s="72" t="s">
        <v>1167</v>
      </c>
      <c r="F192" s="72" t="s">
        <v>1166</v>
      </c>
      <c r="G192" s="132">
        <f>IFERROR(IF(INDEX('Comm_vacancy-inputs_2'!$C:$C,MATCH($B192,'Comm_vacancy-inputs_2'!$B:$B,0))&lt;&gt;"-",INDEX('Comm_vacancy-inputs_2'!$C:$C,MATCH($B192,'Comm_vacancy-inputs_2'!$B:$B,0)),
INDEX('Comm_vacancy-new_boundaries_3'!$C:$C,MATCH($B192,'Comm_vacancy-new_boundaries_3'!$B:$B,0))),"-")</f>
        <v>8.6621540596949806E-2</v>
      </c>
    </row>
    <row r="193" spans="1:7" x14ac:dyDescent="0.35">
      <c r="A193" s="70" t="s">
        <v>622</v>
      </c>
      <c r="B193" s="70" t="s">
        <v>623</v>
      </c>
      <c r="C193" s="72" t="s">
        <v>1310</v>
      </c>
      <c r="D193" s="72" t="s">
        <v>1311</v>
      </c>
      <c r="E193" s="72" t="s">
        <v>1246</v>
      </c>
      <c r="F193" s="72" t="s">
        <v>1247</v>
      </c>
      <c r="G193" s="132">
        <f>IFERROR(IF(INDEX('Comm_vacancy-inputs_2'!$C:$C,MATCH($B193,'Comm_vacancy-inputs_2'!$B:$B,0))&lt;&gt;"-",INDEX('Comm_vacancy-inputs_2'!$C:$C,MATCH($B193,'Comm_vacancy-inputs_2'!$B:$B,0)),
INDEX('Comm_vacancy-new_boundaries_3'!$C:$C,MATCH($B193,'Comm_vacancy-new_boundaries_3'!$B:$B,0))),"-")</f>
        <v>0.15998329969351482</v>
      </c>
    </row>
    <row r="194" spans="1:7" x14ac:dyDescent="0.35">
      <c r="A194" s="70" t="s">
        <v>624</v>
      </c>
      <c r="B194" s="70" t="s">
        <v>625</v>
      </c>
      <c r="C194" s="72" t="s">
        <v>1283</v>
      </c>
      <c r="D194" s="72" t="s">
        <v>1284</v>
      </c>
      <c r="E194" s="72" t="s">
        <v>1120</v>
      </c>
      <c r="F194" s="72" t="s">
        <v>1121</v>
      </c>
      <c r="G194" s="132">
        <f>IFERROR(IF(INDEX('Comm_vacancy-inputs_2'!$C:$C,MATCH($B194,'Comm_vacancy-inputs_2'!$B:$B,0))&lt;&gt;"-",INDEX('Comm_vacancy-inputs_2'!$C:$C,MATCH($B194,'Comm_vacancy-inputs_2'!$B:$B,0)),
INDEX('Comm_vacancy-new_boundaries_3'!$C:$C,MATCH($B194,'Comm_vacancy-new_boundaries_3'!$B:$B,0))),"-")</f>
        <v>3.5213306279826377E-2</v>
      </c>
    </row>
    <row r="195" spans="1:7" x14ac:dyDescent="0.35">
      <c r="A195" s="70" t="s">
        <v>626</v>
      </c>
      <c r="B195" s="70" t="s">
        <v>627</v>
      </c>
      <c r="C195" s="72" t="s">
        <v>335</v>
      </c>
      <c r="D195" s="72" t="s">
        <v>335</v>
      </c>
      <c r="E195" s="72" t="s">
        <v>335</v>
      </c>
      <c r="F195" s="72" t="s">
        <v>335</v>
      </c>
      <c r="G195" s="132">
        <f>IFERROR(IF(INDEX('Comm_vacancy-inputs_2'!$C:$C,MATCH($B195,'Comm_vacancy-inputs_2'!$B:$B,0))&lt;&gt;"-",INDEX('Comm_vacancy-inputs_2'!$C:$C,MATCH($B195,'Comm_vacancy-inputs_2'!$B:$B,0)),
INDEX('Comm_vacancy-new_boundaries_3'!$C:$C,MATCH($B195,'Comm_vacancy-new_boundaries_3'!$B:$B,0))),"-")</f>
        <v>6.1306811881986514E-2</v>
      </c>
    </row>
    <row r="196" spans="1:7" x14ac:dyDescent="0.35">
      <c r="A196" s="70" t="s">
        <v>628</v>
      </c>
      <c r="B196" s="70" t="s">
        <v>629</v>
      </c>
      <c r="C196" s="72" t="s">
        <v>1137</v>
      </c>
      <c r="D196" s="72" t="s">
        <v>1138</v>
      </c>
      <c r="E196" s="72" t="s">
        <v>1139</v>
      </c>
      <c r="F196" s="72" t="s">
        <v>1140</v>
      </c>
      <c r="G196" s="132">
        <f>IFERROR(IF(INDEX('Comm_vacancy-inputs_2'!$C:$C,MATCH($B196,'Comm_vacancy-inputs_2'!$B:$B,0))&lt;&gt;"-",INDEX('Comm_vacancy-inputs_2'!$C:$C,MATCH($B196,'Comm_vacancy-inputs_2'!$B:$B,0)),
INDEX('Comm_vacancy-new_boundaries_3'!$C:$C,MATCH($B196,'Comm_vacancy-new_boundaries_3'!$B:$B,0))),"-")</f>
        <v>6.4375377370782041E-2</v>
      </c>
    </row>
    <row r="197" spans="1:7" x14ac:dyDescent="0.35">
      <c r="A197" s="70" t="s">
        <v>630</v>
      </c>
      <c r="B197" s="70" t="s">
        <v>631</v>
      </c>
      <c r="C197" s="72" t="s">
        <v>1257</v>
      </c>
      <c r="D197" s="72" t="s">
        <v>1258</v>
      </c>
      <c r="E197" s="72" t="s">
        <v>1259</v>
      </c>
      <c r="F197" s="72" t="s">
        <v>1260</v>
      </c>
      <c r="G197" s="132">
        <f>IFERROR(IF(INDEX('Comm_vacancy-inputs_2'!$C:$C,MATCH($B197,'Comm_vacancy-inputs_2'!$B:$B,0))&lt;&gt;"-",INDEX('Comm_vacancy-inputs_2'!$C:$C,MATCH($B197,'Comm_vacancy-inputs_2'!$B:$B,0)),
INDEX('Comm_vacancy-new_boundaries_3'!$C:$C,MATCH($B197,'Comm_vacancy-new_boundaries_3'!$B:$B,0))),"-")</f>
        <v>4.731869511815065E-2</v>
      </c>
    </row>
    <row r="198" spans="1:7" x14ac:dyDescent="0.35">
      <c r="A198" s="70" t="s">
        <v>632</v>
      </c>
      <c r="B198" s="70" t="s">
        <v>633</v>
      </c>
      <c r="C198" s="72" t="s">
        <v>1312</v>
      </c>
      <c r="D198" s="72" t="s">
        <v>1313</v>
      </c>
      <c r="E198" s="72" t="s">
        <v>1191</v>
      </c>
      <c r="F198" s="72" t="s">
        <v>1192</v>
      </c>
      <c r="G198" s="132">
        <f>IFERROR(IF(INDEX('Comm_vacancy-inputs_2'!$C:$C,MATCH($B198,'Comm_vacancy-inputs_2'!$B:$B,0))&lt;&gt;"-",INDEX('Comm_vacancy-inputs_2'!$C:$C,MATCH($B198,'Comm_vacancy-inputs_2'!$B:$B,0)),
INDEX('Comm_vacancy-new_boundaries_3'!$C:$C,MATCH($B198,'Comm_vacancy-new_boundaries_3'!$B:$B,0))),"-")</f>
        <v>0.12591010481635481</v>
      </c>
    </row>
    <row r="199" spans="1:7" x14ac:dyDescent="0.35">
      <c r="A199" s="70" t="s">
        <v>634</v>
      </c>
      <c r="B199" s="70" t="s">
        <v>635</v>
      </c>
      <c r="C199" s="72" t="s">
        <v>978</v>
      </c>
      <c r="D199" s="72" t="s">
        <v>979</v>
      </c>
      <c r="E199" s="72" t="s">
        <v>1149</v>
      </c>
      <c r="F199" s="72" t="s">
        <v>1150</v>
      </c>
      <c r="G199" s="132">
        <f>IFERROR(IF(INDEX('Comm_vacancy-inputs_2'!$C:$C,MATCH($B199,'Comm_vacancy-inputs_2'!$B:$B,0))&lt;&gt;"-",INDEX('Comm_vacancy-inputs_2'!$C:$C,MATCH($B199,'Comm_vacancy-inputs_2'!$B:$B,0)),
INDEX('Comm_vacancy-new_boundaries_3'!$C:$C,MATCH($B199,'Comm_vacancy-new_boundaries_3'!$B:$B,0))),"-")</f>
        <v>7.7913166135719622E-2</v>
      </c>
    </row>
    <row r="200" spans="1:7" x14ac:dyDescent="0.35">
      <c r="A200" s="70" t="s">
        <v>636</v>
      </c>
      <c r="B200" s="70" t="s">
        <v>637</v>
      </c>
      <c r="C200" s="72" t="s">
        <v>1314</v>
      </c>
      <c r="D200" s="72" t="s">
        <v>637</v>
      </c>
      <c r="E200" s="72" t="s">
        <v>1259</v>
      </c>
      <c r="F200" s="72" t="s">
        <v>1260</v>
      </c>
      <c r="G200" s="132">
        <f>IFERROR(IF(INDEX('Comm_vacancy-inputs_2'!$C:$C,MATCH($B200,'Comm_vacancy-inputs_2'!$B:$B,0))&lt;&gt;"-",INDEX('Comm_vacancy-inputs_2'!$C:$C,MATCH($B200,'Comm_vacancy-inputs_2'!$B:$B,0)),
INDEX('Comm_vacancy-new_boundaries_3'!$C:$C,MATCH($B200,'Comm_vacancy-new_boundaries_3'!$B:$B,0))),"-")</f>
        <v>2.7803184442131163E-2</v>
      </c>
    </row>
    <row r="201" spans="1:7" x14ac:dyDescent="0.35">
      <c r="A201" s="70" t="s">
        <v>638</v>
      </c>
      <c r="B201" s="70" t="s">
        <v>639</v>
      </c>
      <c r="C201" s="72" t="s">
        <v>1184</v>
      </c>
      <c r="D201" s="72" t="s">
        <v>1185</v>
      </c>
      <c r="E201" s="72" t="s">
        <v>1120</v>
      </c>
      <c r="F201" s="72" t="s">
        <v>1121</v>
      </c>
      <c r="G201" s="132">
        <f>IFERROR(IF(INDEX('Comm_vacancy-inputs_2'!$C:$C,MATCH($B201,'Comm_vacancy-inputs_2'!$B:$B,0))&lt;&gt;"-",INDEX('Comm_vacancy-inputs_2'!$C:$C,MATCH($B201,'Comm_vacancy-inputs_2'!$B:$B,0)),
INDEX('Comm_vacancy-new_boundaries_3'!$C:$C,MATCH($B201,'Comm_vacancy-new_boundaries_3'!$B:$B,0))),"-")</f>
        <v>5.1108448729022135E-2</v>
      </c>
    </row>
    <row r="202" spans="1:7" x14ac:dyDescent="0.35">
      <c r="A202" s="70" t="s">
        <v>640</v>
      </c>
      <c r="B202" s="70" t="s">
        <v>641</v>
      </c>
      <c r="C202" s="72" t="s">
        <v>1315</v>
      </c>
      <c r="D202" s="72" t="s">
        <v>641</v>
      </c>
      <c r="E202" s="72" t="s">
        <v>1110</v>
      </c>
      <c r="F202" s="72" t="s">
        <v>1111</v>
      </c>
      <c r="G202" s="132">
        <f>IFERROR(IF(INDEX('Comm_vacancy-inputs_2'!$C:$C,MATCH($B202,'Comm_vacancy-inputs_2'!$B:$B,0))&lt;&gt;"-",INDEX('Comm_vacancy-inputs_2'!$C:$C,MATCH($B202,'Comm_vacancy-inputs_2'!$B:$B,0)),
INDEX('Comm_vacancy-new_boundaries_3'!$C:$C,MATCH($B202,'Comm_vacancy-new_boundaries_3'!$B:$B,0))),"-")</f>
        <v>7.4632386261463152E-2</v>
      </c>
    </row>
    <row r="203" spans="1:7" x14ac:dyDescent="0.35">
      <c r="A203" s="70" t="s">
        <v>642</v>
      </c>
      <c r="B203" s="70" t="s">
        <v>643</v>
      </c>
      <c r="C203" s="72" t="s">
        <v>1312</v>
      </c>
      <c r="D203" s="72" t="s">
        <v>1313</v>
      </c>
      <c r="E203" s="72" t="s">
        <v>1191</v>
      </c>
      <c r="F203" s="72" t="s">
        <v>1192</v>
      </c>
      <c r="G203" s="132">
        <f>IFERROR(IF(INDEX('Comm_vacancy-inputs_2'!$C:$C,MATCH($B203,'Comm_vacancy-inputs_2'!$B:$B,0))&lt;&gt;"-",INDEX('Comm_vacancy-inputs_2'!$C:$C,MATCH($B203,'Comm_vacancy-inputs_2'!$B:$B,0)),
INDEX('Comm_vacancy-new_boundaries_3'!$C:$C,MATCH($B203,'Comm_vacancy-new_boundaries_3'!$B:$B,0))),"-")</f>
        <v>9.2521136750526201E-2</v>
      </c>
    </row>
    <row r="204" spans="1:7" x14ac:dyDescent="0.35">
      <c r="A204" s="70" t="s">
        <v>644</v>
      </c>
      <c r="B204" s="70" t="s">
        <v>645</v>
      </c>
      <c r="C204" s="72" t="s">
        <v>978</v>
      </c>
      <c r="D204" s="72" t="s">
        <v>979</v>
      </c>
      <c r="E204" s="72" t="s">
        <v>1149</v>
      </c>
      <c r="F204" s="72" t="s">
        <v>1150</v>
      </c>
      <c r="G204" s="132">
        <f>IFERROR(IF(INDEX('Comm_vacancy-inputs_2'!$C:$C,MATCH($B204,'Comm_vacancy-inputs_2'!$B:$B,0))&lt;&gt;"-",INDEX('Comm_vacancy-inputs_2'!$C:$C,MATCH($B204,'Comm_vacancy-inputs_2'!$B:$B,0)),
INDEX('Comm_vacancy-new_boundaries_3'!$C:$C,MATCH($B204,'Comm_vacancy-new_boundaries_3'!$B:$B,0))),"-")</f>
        <v>7.7403188704009029E-2</v>
      </c>
    </row>
    <row r="205" spans="1:7" x14ac:dyDescent="0.35">
      <c r="A205" s="70" t="s">
        <v>646</v>
      </c>
      <c r="B205" s="70" t="s">
        <v>647</v>
      </c>
      <c r="C205" s="72" t="s">
        <v>1197</v>
      </c>
      <c r="D205" s="72" t="s">
        <v>1198</v>
      </c>
      <c r="E205" s="72" t="s">
        <v>1163</v>
      </c>
      <c r="F205" s="72" t="s">
        <v>1164</v>
      </c>
      <c r="G205" s="132">
        <f>IFERROR(IF(INDEX('Comm_vacancy-inputs_2'!$C:$C,MATCH($B205,'Comm_vacancy-inputs_2'!$B:$B,0))&lt;&gt;"-",INDEX('Comm_vacancy-inputs_2'!$C:$C,MATCH($B205,'Comm_vacancy-inputs_2'!$B:$B,0)),
INDEX('Comm_vacancy-new_boundaries_3'!$C:$C,MATCH($B205,'Comm_vacancy-new_boundaries_3'!$B:$B,0))),"-")</f>
        <v>0.1553634006291538</v>
      </c>
    </row>
    <row r="206" spans="1:7" x14ac:dyDescent="0.35">
      <c r="A206" s="70" t="s">
        <v>650</v>
      </c>
      <c r="B206" s="70" t="s">
        <v>651</v>
      </c>
      <c r="C206" s="72" t="s">
        <v>961</v>
      </c>
      <c r="D206" s="72" t="s">
        <v>962</v>
      </c>
      <c r="E206" s="72" t="s">
        <v>1170</v>
      </c>
      <c r="F206" s="72" t="s">
        <v>1171</v>
      </c>
      <c r="G206" s="132" t="str">
        <f>IFERROR(IF(INDEX('Comm_vacancy-inputs_2'!$C:$C,MATCH($B206,'Comm_vacancy-inputs_2'!$B:$B,0))&lt;&gt;"-",INDEX('Comm_vacancy-inputs_2'!$C:$C,MATCH($B206,'Comm_vacancy-inputs_2'!$B:$B,0)),
INDEX('Comm_vacancy-new_boundaries_3'!$C:$C,MATCH($B206,'Comm_vacancy-new_boundaries_3'!$B:$B,0))),"-")</f>
        <v>-</v>
      </c>
    </row>
    <row r="207" spans="1:7" x14ac:dyDescent="0.35">
      <c r="A207" s="70" t="s">
        <v>652</v>
      </c>
      <c r="B207" s="70" t="s">
        <v>653</v>
      </c>
      <c r="C207" s="72" t="s">
        <v>1215</v>
      </c>
      <c r="D207" s="72" t="s">
        <v>1216</v>
      </c>
      <c r="E207" s="72" t="s">
        <v>1157</v>
      </c>
      <c r="F207" s="72" t="s">
        <v>1158</v>
      </c>
      <c r="G207" s="132">
        <f>IFERROR(IF(INDEX('Comm_vacancy-inputs_2'!$C:$C,MATCH($B207,'Comm_vacancy-inputs_2'!$B:$B,0))&lt;&gt;"-",INDEX('Comm_vacancy-inputs_2'!$C:$C,MATCH($B207,'Comm_vacancy-inputs_2'!$B:$B,0)),
INDEX('Comm_vacancy-new_boundaries_3'!$C:$C,MATCH($B207,'Comm_vacancy-new_boundaries_3'!$B:$B,0))),"-")</f>
        <v>2.1189939615822363E-2</v>
      </c>
    </row>
    <row r="208" spans="1:7" x14ac:dyDescent="0.35">
      <c r="A208" s="70" t="s">
        <v>654</v>
      </c>
      <c r="B208" s="70" t="s">
        <v>655</v>
      </c>
      <c r="C208" s="72" t="s">
        <v>1195</v>
      </c>
      <c r="D208" s="72" t="s">
        <v>1196</v>
      </c>
      <c r="E208" s="72" t="s">
        <v>1152</v>
      </c>
      <c r="F208" s="72" t="s">
        <v>1153</v>
      </c>
      <c r="G208" s="132">
        <f>IFERROR(IF(INDEX('Comm_vacancy-inputs_2'!$C:$C,MATCH($B208,'Comm_vacancy-inputs_2'!$B:$B,0))&lt;&gt;"-",INDEX('Comm_vacancy-inputs_2'!$C:$C,MATCH($B208,'Comm_vacancy-inputs_2'!$B:$B,0)),
INDEX('Comm_vacancy-new_boundaries_3'!$C:$C,MATCH($B208,'Comm_vacancy-new_boundaries_3'!$B:$B,0))),"-")</f>
        <v>0.11891846142248166</v>
      </c>
    </row>
    <row r="209" spans="1:7" x14ac:dyDescent="0.35">
      <c r="A209" s="70" t="s">
        <v>658</v>
      </c>
      <c r="B209" s="70" t="s">
        <v>659</v>
      </c>
      <c r="C209" s="72" t="s">
        <v>1316</v>
      </c>
      <c r="D209" s="72" t="s">
        <v>659</v>
      </c>
      <c r="E209" s="72" t="s">
        <v>1120</v>
      </c>
      <c r="F209" s="72" t="s">
        <v>1121</v>
      </c>
      <c r="G209" s="132">
        <f>IFERROR(IF(INDEX('Comm_vacancy-inputs_2'!$C:$C,MATCH($B209,'Comm_vacancy-inputs_2'!$B:$B,0))&lt;&gt;"-",INDEX('Comm_vacancy-inputs_2'!$C:$C,MATCH($B209,'Comm_vacancy-inputs_2'!$B:$B,0)),
INDEX('Comm_vacancy-new_boundaries_3'!$C:$C,MATCH($B209,'Comm_vacancy-new_boundaries_3'!$B:$B,0))),"-")</f>
        <v>8.5018463429026817E-2</v>
      </c>
    </row>
    <row r="210" spans="1:7" x14ac:dyDescent="0.35">
      <c r="A210" s="70" t="s">
        <v>660</v>
      </c>
      <c r="B210" s="70" t="s">
        <v>661</v>
      </c>
      <c r="C210" s="72" t="s">
        <v>1317</v>
      </c>
      <c r="D210" s="72" t="s">
        <v>661</v>
      </c>
      <c r="E210" s="72" t="s">
        <v>1243</v>
      </c>
      <c r="F210" s="72" t="s">
        <v>1244</v>
      </c>
      <c r="G210" s="132">
        <f>IFERROR(IF(INDEX('Comm_vacancy-inputs_2'!$C:$C,MATCH($B210,'Comm_vacancy-inputs_2'!$B:$B,0))&lt;&gt;"-",INDEX('Comm_vacancy-inputs_2'!$C:$C,MATCH($B210,'Comm_vacancy-inputs_2'!$B:$B,0)),
INDEX('Comm_vacancy-new_boundaries_3'!$C:$C,MATCH($B210,'Comm_vacancy-new_boundaries_3'!$B:$B,0))),"-")</f>
        <v>0.103377011095136</v>
      </c>
    </row>
    <row r="211" spans="1:7" x14ac:dyDescent="0.35">
      <c r="A211" s="70" t="s">
        <v>662</v>
      </c>
      <c r="B211" s="70" t="s">
        <v>663</v>
      </c>
      <c r="C211" s="72" t="s">
        <v>1318</v>
      </c>
      <c r="D211" s="72" t="s">
        <v>663</v>
      </c>
      <c r="E211" s="72" t="s">
        <v>1135</v>
      </c>
      <c r="F211" s="72" t="s">
        <v>1136</v>
      </c>
      <c r="G211" s="132">
        <f>IFERROR(IF(INDEX('Comm_vacancy-inputs_2'!$C:$C,MATCH($B211,'Comm_vacancy-inputs_2'!$B:$B,0))&lt;&gt;"-",INDEX('Comm_vacancy-inputs_2'!$C:$C,MATCH($B211,'Comm_vacancy-inputs_2'!$B:$B,0)),
INDEX('Comm_vacancy-new_boundaries_3'!$C:$C,MATCH($B211,'Comm_vacancy-new_boundaries_3'!$B:$B,0))),"-")</f>
        <v>7.3870624664143403E-2</v>
      </c>
    </row>
    <row r="212" spans="1:7" x14ac:dyDescent="0.35">
      <c r="A212" s="70" t="s">
        <v>664</v>
      </c>
      <c r="B212" s="70" t="s">
        <v>665</v>
      </c>
      <c r="C212" s="72" t="s">
        <v>1319</v>
      </c>
      <c r="D212" s="72" t="s">
        <v>665</v>
      </c>
      <c r="E212" s="72" t="s">
        <v>1213</v>
      </c>
      <c r="F212" s="72" t="s">
        <v>1214</v>
      </c>
      <c r="G212" s="132">
        <f>IFERROR(IF(INDEX('Comm_vacancy-inputs_2'!$C:$C,MATCH($B212,'Comm_vacancy-inputs_2'!$B:$B,0))&lt;&gt;"-",INDEX('Comm_vacancy-inputs_2'!$C:$C,MATCH($B212,'Comm_vacancy-inputs_2'!$B:$B,0)),
INDEX('Comm_vacancy-new_boundaries_3'!$C:$C,MATCH($B212,'Comm_vacancy-new_boundaries_3'!$B:$B,0))),"-")</f>
        <v>3.5724680531045647E-2</v>
      </c>
    </row>
    <row r="213" spans="1:7" x14ac:dyDescent="0.35">
      <c r="A213" s="70" t="s">
        <v>666</v>
      </c>
      <c r="B213" s="70" t="s">
        <v>667</v>
      </c>
      <c r="C213" s="72" t="s">
        <v>951</v>
      </c>
      <c r="D213" s="72" t="s">
        <v>952</v>
      </c>
      <c r="E213" s="72" t="s">
        <v>1152</v>
      </c>
      <c r="F213" s="72" t="s">
        <v>1153</v>
      </c>
      <c r="G213" s="132">
        <f>IFERROR(IF(INDEX('Comm_vacancy-inputs_2'!$C:$C,MATCH($B213,'Comm_vacancy-inputs_2'!$B:$B,0))&lt;&gt;"-",INDEX('Comm_vacancy-inputs_2'!$C:$C,MATCH($B213,'Comm_vacancy-inputs_2'!$B:$B,0)),
INDEX('Comm_vacancy-new_boundaries_3'!$C:$C,MATCH($B213,'Comm_vacancy-new_boundaries_3'!$B:$B,0))),"-")</f>
        <v>0.13154840295703174</v>
      </c>
    </row>
    <row r="214" spans="1:7" x14ac:dyDescent="0.35">
      <c r="A214" s="70" t="s">
        <v>668</v>
      </c>
      <c r="B214" s="70" t="s">
        <v>669</v>
      </c>
      <c r="C214" s="72" t="s">
        <v>1168</v>
      </c>
      <c r="D214" s="72" t="s">
        <v>1169</v>
      </c>
      <c r="E214" s="72" t="s">
        <v>1170</v>
      </c>
      <c r="F214" s="72" t="s">
        <v>1171</v>
      </c>
      <c r="G214" s="132">
        <f>IFERROR(IF(INDEX('Comm_vacancy-inputs_2'!$C:$C,MATCH($B214,'Comm_vacancy-inputs_2'!$B:$B,0))&lt;&gt;"-",INDEX('Comm_vacancy-inputs_2'!$C:$C,MATCH($B214,'Comm_vacancy-inputs_2'!$B:$B,0)),
INDEX('Comm_vacancy-new_boundaries_3'!$C:$C,MATCH($B214,'Comm_vacancy-new_boundaries_3'!$B:$B,0))),"-")</f>
        <v>0.16012108672934533</v>
      </c>
    </row>
    <row r="215" spans="1:7" x14ac:dyDescent="0.35">
      <c r="A215" s="70" t="s">
        <v>670</v>
      </c>
      <c r="B215" s="70" t="s">
        <v>671</v>
      </c>
      <c r="C215" s="72" t="s">
        <v>1320</v>
      </c>
      <c r="D215" s="72" t="s">
        <v>1321</v>
      </c>
      <c r="E215" s="72" t="s">
        <v>1124</v>
      </c>
      <c r="F215" s="72" t="s">
        <v>1125</v>
      </c>
      <c r="G215" s="132">
        <f>IFERROR(IF(INDEX('Comm_vacancy-inputs_2'!$C:$C,MATCH($B215,'Comm_vacancy-inputs_2'!$B:$B,0))&lt;&gt;"-",INDEX('Comm_vacancy-inputs_2'!$C:$C,MATCH($B215,'Comm_vacancy-inputs_2'!$B:$B,0)),
INDEX('Comm_vacancy-new_boundaries_3'!$C:$C,MATCH($B215,'Comm_vacancy-new_boundaries_3'!$B:$B,0))),"-")</f>
        <v>1.0709876432310849E-2</v>
      </c>
    </row>
    <row r="216" spans="1:7" x14ac:dyDescent="0.35">
      <c r="A216" s="70" t="s">
        <v>672</v>
      </c>
      <c r="B216" s="70" t="s">
        <v>673</v>
      </c>
      <c r="C216" s="72" t="s">
        <v>1305</v>
      </c>
      <c r="D216" s="72" t="s">
        <v>1306</v>
      </c>
      <c r="E216" s="72" t="s">
        <v>1231</v>
      </c>
      <c r="F216" s="72" t="s">
        <v>1232</v>
      </c>
      <c r="G216" s="132">
        <f>IFERROR(IF(INDEX('Comm_vacancy-inputs_2'!$C:$C,MATCH($B216,'Comm_vacancy-inputs_2'!$B:$B,0))&lt;&gt;"-",INDEX('Comm_vacancy-inputs_2'!$C:$C,MATCH($B216,'Comm_vacancy-inputs_2'!$B:$B,0)),
INDEX('Comm_vacancy-new_boundaries_3'!$C:$C,MATCH($B216,'Comm_vacancy-new_boundaries_3'!$B:$B,0))),"-")</f>
        <v>4.2972035863031124E-2</v>
      </c>
    </row>
    <row r="217" spans="1:7" x14ac:dyDescent="0.35">
      <c r="A217" s="70" t="s">
        <v>674</v>
      </c>
      <c r="B217" s="70" t="s">
        <v>675</v>
      </c>
      <c r="C217" s="72" t="s">
        <v>1189</v>
      </c>
      <c r="D217" s="72" t="s">
        <v>1190</v>
      </c>
      <c r="E217" s="72" t="s">
        <v>1191</v>
      </c>
      <c r="F217" s="72" t="s">
        <v>1192</v>
      </c>
      <c r="G217" s="132">
        <f>IFERROR(IF(INDEX('Comm_vacancy-inputs_2'!$C:$C,MATCH($B217,'Comm_vacancy-inputs_2'!$B:$B,0))&lt;&gt;"-",INDEX('Comm_vacancy-inputs_2'!$C:$C,MATCH($B217,'Comm_vacancy-inputs_2'!$B:$B,0)),
INDEX('Comm_vacancy-new_boundaries_3'!$C:$C,MATCH($B217,'Comm_vacancy-new_boundaries_3'!$B:$B,0))),"-")</f>
        <v>0.12045844378605956</v>
      </c>
    </row>
    <row r="218" spans="1:7" x14ac:dyDescent="0.35">
      <c r="A218" s="70" t="s">
        <v>676</v>
      </c>
      <c r="B218" s="70" t="s">
        <v>677</v>
      </c>
      <c r="C218" s="72" t="s">
        <v>963</v>
      </c>
      <c r="D218" s="72" t="s">
        <v>964</v>
      </c>
      <c r="E218" s="72" t="s">
        <v>1106</v>
      </c>
      <c r="F218" s="72" t="s">
        <v>1107</v>
      </c>
      <c r="G218" s="132">
        <f>IFERROR(IF(INDEX('Comm_vacancy-inputs_2'!$C:$C,MATCH($B218,'Comm_vacancy-inputs_2'!$B:$B,0))&lt;&gt;"-",INDEX('Comm_vacancy-inputs_2'!$C:$C,MATCH($B218,'Comm_vacancy-inputs_2'!$B:$B,0)),
INDEX('Comm_vacancy-new_boundaries_3'!$C:$C,MATCH($B218,'Comm_vacancy-new_boundaries_3'!$B:$B,0))),"-")</f>
        <v>9.1986439542944248E-2</v>
      </c>
    </row>
    <row r="219" spans="1:7" x14ac:dyDescent="0.35">
      <c r="A219" s="70" t="s">
        <v>680</v>
      </c>
      <c r="B219" s="70" t="s">
        <v>681</v>
      </c>
      <c r="C219" s="72" t="s">
        <v>335</v>
      </c>
      <c r="D219" s="72" t="s">
        <v>335</v>
      </c>
      <c r="E219" s="72" t="s">
        <v>335</v>
      </c>
      <c r="F219" s="72" t="s">
        <v>335</v>
      </c>
      <c r="G219" s="132">
        <f>IFERROR(IF(INDEX('Comm_vacancy-inputs_2'!$C:$C,MATCH($B219,'Comm_vacancy-inputs_2'!$B:$B,0))&lt;&gt;"-",INDEX('Comm_vacancy-inputs_2'!$C:$C,MATCH($B219,'Comm_vacancy-inputs_2'!$B:$B,0)),
INDEX('Comm_vacancy-new_boundaries_3'!$C:$C,MATCH($B219,'Comm_vacancy-new_boundaries_3'!$B:$B,0))),"-")</f>
        <v>6.8751797365668964E-3</v>
      </c>
    </row>
    <row r="220" spans="1:7" x14ac:dyDescent="0.35">
      <c r="A220" s="70" t="s">
        <v>682</v>
      </c>
      <c r="B220" s="70" t="s">
        <v>683</v>
      </c>
      <c r="C220" s="72" t="s">
        <v>951</v>
      </c>
      <c r="D220" s="72" t="s">
        <v>952</v>
      </c>
      <c r="E220" s="72" t="s">
        <v>1152</v>
      </c>
      <c r="F220" s="72" t="s">
        <v>1153</v>
      </c>
      <c r="G220" s="132">
        <f>IFERROR(IF(INDEX('Comm_vacancy-inputs_2'!$C:$C,MATCH($B220,'Comm_vacancy-inputs_2'!$B:$B,0))&lt;&gt;"-",INDEX('Comm_vacancy-inputs_2'!$C:$C,MATCH($B220,'Comm_vacancy-inputs_2'!$B:$B,0)),
INDEX('Comm_vacancy-new_boundaries_3'!$C:$C,MATCH($B220,'Comm_vacancy-new_boundaries_3'!$B:$B,0))),"-")</f>
        <v>2.2508191016213965E-2</v>
      </c>
    </row>
    <row r="221" spans="1:7" x14ac:dyDescent="0.35">
      <c r="A221" s="70" t="s">
        <v>684</v>
      </c>
      <c r="B221" s="70" t="s">
        <v>685</v>
      </c>
      <c r="C221" s="72" t="s">
        <v>1279</v>
      </c>
      <c r="D221" s="72" t="s">
        <v>1280</v>
      </c>
      <c r="E221" s="72" t="s">
        <v>1127</v>
      </c>
      <c r="F221" s="72" t="s">
        <v>1128</v>
      </c>
      <c r="G221" s="132">
        <f>IFERROR(IF(INDEX('Comm_vacancy-inputs_2'!$C:$C,MATCH($B221,'Comm_vacancy-inputs_2'!$B:$B,0))&lt;&gt;"-",INDEX('Comm_vacancy-inputs_2'!$C:$C,MATCH($B221,'Comm_vacancy-inputs_2'!$B:$B,0)),
INDEX('Comm_vacancy-new_boundaries_3'!$C:$C,MATCH($B221,'Comm_vacancy-new_boundaries_3'!$B:$B,0))),"-")</f>
        <v>9.2572789715058362E-2</v>
      </c>
    </row>
    <row r="222" spans="1:7" x14ac:dyDescent="0.35">
      <c r="A222" s="70" t="s">
        <v>686</v>
      </c>
      <c r="B222" s="70" t="s">
        <v>687</v>
      </c>
      <c r="C222" s="72" t="s">
        <v>943</v>
      </c>
      <c r="D222" s="72" t="s">
        <v>944</v>
      </c>
      <c r="E222" s="72" t="s">
        <v>1234</v>
      </c>
      <c r="F222" s="72" t="s">
        <v>1235</v>
      </c>
      <c r="G222" s="132">
        <f>IFERROR(IF(INDEX('Comm_vacancy-inputs_2'!$C:$C,MATCH($B222,'Comm_vacancy-inputs_2'!$B:$B,0))&lt;&gt;"-",INDEX('Comm_vacancy-inputs_2'!$C:$C,MATCH($B222,'Comm_vacancy-inputs_2'!$B:$B,0)),
INDEX('Comm_vacancy-new_boundaries_3'!$C:$C,MATCH($B222,'Comm_vacancy-new_boundaries_3'!$B:$B,0))),"-")</f>
        <v>1.3324935401385726E-2</v>
      </c>
    </row>
    <row r="223" spans="1:7" x14ac:dyDescent="0.35">
      <c r="A223" s="70" t="s">
        <v>688</v>
      </c>
      <c r="B223" s="70" t="s">
        <v>689</v>
      </c>
      <c r="C223" s="72" t="s">
        <v>1197</v>
      </c>
      <c r="D223" s="72" t="s">
        <v>1198</v>
      </c>
      <c r="E223" s="72" t="s">
        <v>1163</v>
      </c>
      <c r="F223" s="72" t="s">
        <v>1164</v>
      </c>
      <c r="G223" s="132">
        <f>IFERROR(IF(INDEX('Comm_vacancy-inputs_2'!$C:$C,MATCH($B223,'Comm_vacancy-inputs_2'!$B:$B,0))&lt;&gt;"-",INDEX('Comm_vacancy-inputs_2'!$C:$C,MATCH($B223,'Comm_vacancy-inputs_2'!$B:$B,0)),
INDEX('Comm_vacancy-new_boundaries_3'!$C:$C,MATCH($B223,'Comm_vacancy-new_boundaries_3'!$B:$B,0))),"-")</f>
        <v>0.10588138491984858</v>
      </c>
    </row>
    <row r="224" spans="1:7" x14ac:dyDescent="0.35">
      <c r="A224" s="70" t="s">
        <v>690</v>
      </c>
      <c r="B224" s="70" t="s">
        <v>691</v>
      </c>
      <c r="C224" s="72" t="s">
        <v>959</v>
      </c>
      <c r="D224" s="72" t="s">
        <v>960</v>
      </c>
      <c r="E224" s="72" t="s">
        <v>1133</v>
      </c>
      <c r="F224" s="72" t="s">
        <v>1134</v>
      </c>
      <c r="G224" s="132">
        <f>IFERROR(IF(INDEX('Comm_vacancy-inputs_2'!$C:$C,MATCH($B224,'Comm_vacancy-inputs_2'!$B:$B,0))&lt;&gt;"-",INDEX('Comm_vacancy-inputs_2'!$C:$C,MATCH($B224,'Comm_vacancy-inputs_2'!$B:$B,0)),
INDEX('Comm_vacancy-new_boundaries_3'!$C:$C,MATCH($B224,'Comm_vacancy-new_boundaries_3'!$B:$B,0))),"-")</f>
        <v>4.9345855798403775E-2</v>
      </c>
    </row>
    <row r="225" spans="1:7" x14ac:dyDescent="0.35">
      <c r="A225" s="70" t="s">
        <v>692</v>
      </c>
      <c r="B225" s="70" t="s">
        <v>693</v>
      </c>
      <c r="C225" s="72" t="s">
        <v>1195</v>
      </c>
      <c r="D225" s="72" t="s">
        <v>1196</v>
      </c>
      <c r="E225" s="72" t="s">
        <v>1152</v>
      </c>
      <c r="F225" s="72" t="s">
        <v>1153</v>
      </c>
      <c r="G225" s="132">
        <f>IFERROR(IF(INDEX('Comm_vacancy-inputs_2'!$C:$C,MATCH($B225,'Comm_vacancy-inputs_2'!$B:$B,0))&lt;&gt;"-",INDEX('Comm_vacancy-inputs_2'!$C:$C,MATCH($B225,'Comm_vacancy-inputs_2'!$B:$B,0)),
INDEX('Comm_vacancy-new_boundaries_3'!$C:$C,MATCH($B225,'Comm_vacancy-new_boundaries_3'!$B:$B,0))),"-")</f>
        <v>0.10851496269168891</v>
      </c>
    </row>
    <row r="226" spans="1:7" x14ac:dyDescent="0.35">
      <c r="A226" s="70" t="s">
        <v>694</v>
      </c>
      <c r="B226" s="70" t="s">
        <v>695</v>
      </c>
      <c r="C226" s="72" t="s">
        <v>955</v>
      </c>
      <c r="D226" s="72" t="s">
        <v>956</v>
      </c>
      <c r="E226" s="72" t="s">
        <v>1106</v>
      </c>
      <c r="F226" s="72" t="s">
        <v>1107</v>
      </c>
      <c r="G226" s="132">
        <f>IFERROR(IF(INDEX('Comm_vacancy-inputs_2'!$C:$C,MATCH($B226,'Comm_vacancy-inputs_2'!$B:$B,0))&lt;&gt;"-",INDEX('Comm_vacancy-inputs_2'!$C:$C,MATCH($B226,'Comm_vacancy-inputs_2'!$B:$B,0)),
INDEX('Comm_vacancy-new_boundaries_3'!$C:$C,MATCH($B226,'Comm_vacancy-new_boundaries_3'!$B:$B,0))),"-")</f>
        <v>0.12751571303225301</v>
      </c>
    </row>
    <row r="227" spans="1:7" x14ac:dyDescent="0.35">
      <c r="A227" s="70" t="s">
        <v>696</v>
      </c>
      <c r="B227" s="70" t="s">
        <v>697</v>
      </c>
      <c r="C227" s="72" t="s">
        <v>1129</v>
      </c>
      <c r="D227" s="72" t="s">
        <v>1130</v>
      </c>
      <c r="E227" s="72" t="s">
        <v>1131</v>
      </c>
      <c r="F227" s="72" t="s">
        <v>1132</v>
      </c>
      <c r="G227" s="132">
        <f>IFERROR(IF(INDEX('Comm_vacancy-inputs_2'!$C:$C,MATCH($B227,'Comm_vacancy-inputs_2'!$B:$B,0))&lt;&gt;"-",INDEX('Comm_vacancy-inputs_2'!$C:$C,MATCH($B227,'Comm_vacancy-inputs_2'!$B:$B,0)),
INDEX('Comm_vacancy-new_boundaries_3'!$C:$C,MATCH($B227,'Comm_vacancy-new_boundaries_3'!$B:$B,0))),"-")</f>
        <v>8.4165310080364958E-2</v>
      </c>
    </row>
    <row r="228" spans="1:7" x14ac:dyDescent="0.35">
      <c r="A228" s="70" t="s">
        <v>698</v>
      </c>
      <c r="B228" s="70" t="s">
        <v>699</v>
      </c>
      <c r="C228" s="72" t="s">
        <v>1312</v>
      </c>
      <c r="D228" s="72" t="s">
        <v>1313</v>
      </c>
      <c r="E228" s="72" t="s">
        <v>1191</v>
      </c>
      <c r="F228" s="72" t="s">
        <v>1192</v>
      </c>
      <c r="G228" s="132">
        <f>IFERROR(IF(INDEX('Comm_vacancy-inputs_2'!$C:$C,MATCH($B228,'Comm_vacancy-inputs_2'!$B:$B,0))&lt;&gt;"-",INDEX('Comm_vacancy-inputs_2'!$C:$C,MATCH($B228,'Comm_vacancy-inputs_2'!$B:$B,0)),
INDEX('Comm_vacancy-new_boundaries_3'!$C:$C,MATCH($B228,'Comm_vacancy-new_boundaries_3'!$B:$B,0))),"-")</f>
        <v>6.8200081192561685E-2</v>
      </c>
    </row>
    <row r="229" spans="1:7" x14ac:dyDescent="0.35">
      <c r="A229" s="70" t="s">
        <v>700</v>
      </c>
      <c r="B229" s="70" t="s">
        <v>701</v>
      </c>
      <c r="C229" s="72" t="s">
        <v>1250</v>
      </c>
      <c r="D229" s="72" t="s">
        <v>1251</v>
      </c>
      <c r="E229" s="72" t="s">
        <v>1106</v>
      </c>
      <c r="F229" s="72" t="s">
        <v>1107</v>
      </c>
      <c r="G229" s="132">
        <f>IFERROR(IF(INDEX('Comm_vacancy-inputs_2'!$C:$C,MATCH($B229,'Comm_vacancy-inputs_2'!$B:$B,0))&lt;&gt;"-",INDEX('Comm_vacancy-inputs_2'!$C:$C,MATCH($B229,'Comm_vacancy-inputs_2'!$B:$B,0)),
INDEX('Comm_vacancy-new_boundaries_3'!$C:$C,MATCH($B229,'Comm_vacancy-new_boundaries_3'!$B:$B,0))),"-")</f>
        <v>0.10945400529186555</v>
      </c>
    </row>
    <row r="230" spans="1:7" x14ac:dyDescent="0.35">
      <c r="A230" s="70" t="s">
        <v>702</v>
      </c>
      <c r="B230" s="70" t="s">
        <v>703</v>
      </c>
      <c r="C230" s="72" t="s">
        <v>1193</v>
      </c>
      <c r="D230" s="72" t="s">
        <v>1194</v>
      </c>
      <c r="E230" s="72" t="s">
        <v>1110</v>
      </c>
      <c r="F230" s="72" t="s">
        <v>1111</v>
      </c>
      <c r="G230" s="132">
        <f>IFERROR(IF(INDEX('Comm_vacancy-inputs_2'!$C:$C,MATCH($B230,'Comm_vacancy-inputs_2'!$B:$B,0))&lt;&gt;"-",INDEX('Comm_vacancy-inputs_2'!$C:$C,MATCH($B230,'Comm_vacancy-inputs_2'!$B:$B,0)),
INDEX('Comm_vacancy-new_boundaries_3'!$C:$C,MATCH($B230,'Comm_vacancy-new_boundaries_3'!$B:$B,0))),"-")</f>
        <v>4.7019705705506315E-2</v>
      </c>
    </row>
    <row r="231" spans="1:7" x14ac:dyDescent="0.35">
      <c r="A231" s="70" t="s">
        <v>704</v>
      </c>
      <c r="B231" s="70" t="s">
        <v>705</v>
      </c>
      <c r="C231" s="72" t="s">
        <v>953</v>
      </c>
      <c r="D231" s="72" t="s">
        <v>954</v>
      </c>
      <c r="E231" s="72" t="s">
        <v>1135</v>
      </c>
      <c r="F231" s="72" t="s">
        <v>1136</v>
      </c>
      <c r="G231" s="132">
        <f>IFERROR(IF(INDEX('Comm_vacancy-inputs_2'!$C:$C,MATCH($B231,'Comm_vacancy-inputs_2'!$B:$B,0))&lt;&gt;"-",INDEX('Comm_vacancy-inputs_2'!$C:$C,MATCH($B231,'Comm_vacancy-inputs_2'!$B:$B,0)),
INDEX('Comm_vacancy-new_boundaries_3'!$C:$C,MATCH($B231,'Comm_vacancy-new_boundaries_3'!$B:$B,0))),"-")</f>
        <v>9.8017519452378604E-2</v>
      </c>
    </row>
    <row r="232" spans="1:7" x14ac:dyDescent="0.35">
      <c r="A232" s="70" t="s">
        <v>706</v>
      </c>
      <c r="B232" s="70" t="s">
        <v>707</v>
      </c>
      <c r="C232" s="72" t="s">
        <v>978</v>
      </c>
      <c r="D232" s="72" t="s">
        <v>979</v>
      </c>
      <c r="E232" s="72" t="s">
        <v>1149</v>
      </c>
      <c r="F232" s="72" t="s">
        <v>1150</v>
      </c>
      <c r="G232" s="132">
        <f>IFERROR(IF(INDEX('Comm_vacancy-inputs_2'!$C:$C,MATCH($B232,'Comm_vacancy-inputs_2'!$B:$B,0))&lt;&gt;"-",INDEX('Comm_vacancy-inputs_2'!$C:$C,MATCH($B232,'Comm_vacancy-inputs_2'!$B:$B,0)),
INDEX('Comm_vacancy-new_boundaries_3'!$C:$C,MATCH($B232,'Comm_vacancy-new_boundaries_3'!$B:$B,0))),"-")</f>
        <v>6.5939845454209334E-2</v>
      </c>
    </row>
    <row r="233" spans="1:7" x14ac:dyDescent="0.35">
      <c r="A233" s="70" t="s">
        <v>708</v>
      </c>
      <c r="B233" s="70" t="s">
        <v>709</v>
      </c>
      <c r="C233" s="72" t="s">
        <v>943</v>
      </c>
      <c r="D233" s="72" t="s">
        <v>944</v>
      </c>
      <c r="E233" s="72" t="s">
        <v>1234</v>
      </c>
      <c r="F233" s="72" t="s">
        <v>1235</v>
      </c>
      <c r="G233" s="132">
        <f>IFERROR(IF(INDEX('Comm_vacancy-inputs_2'!$C:$C,MATCH($B233,'Comm_vacancy-inputs_2'!$B:$B,0))&lt;&gt;"-",INDEX('Comm_vacancy-inputs_2'!$C:$C,MATCH($B233,'Comm_vacancy-inputs_2'!$B:$B,0)),
INDEX('Comm_vacancy-new_boundaries_3'!$C:$C,MATCH($B233,'Comm_vacancy-new_boundaries_3'!$B:$B,0))),"-")</f>
        <v>1.9380080792401926E-2</v>
      </c>
    </row>
    <row r="234" spans="1:7" x14ac:dyDescent="0.35">
      <c r="A234" s="70" t="s">
        <v>710</v>
      </c>
      <c r="B234" s="70" t="s">
        <v>711</v>
      </c>
      <c r="C234" s="72" t="s">
        <v>1322</v>
      </c>
      <c r="D234" s="72" t="s">
        <v>1323</v>
      </c>
      <c r="E234" s="72" t="s">
        <v>1163</v>
      </c>
      <c r="F234" s="72" t="s">
        <v>1164</v>
      </c>
      <c r="G234" s="132">
        <f>IFERROR(IF(INDEX('Comm_vacancy-inputs_2'!$C:$C,MATCH($B234,'Comm_vacancy-inputs_2'!$B:$B,0))&lt;&gt;"-",INDEX('Comm_vacancy-inputs_2'!$C:$C,MATCH($B234,'Comm_vacancy-inputs_2'!$B:$B,0)),
INDEX('Comm_vacancy-new_boundaries_3'!$C:$C,MATCH($B234,'Comm_vacancy-new_boundaries_3'!$B:$B,0))),"-")</f>
        <v>7.6314354916020524E-2</v>
      </c>
    </row>
    <row r="235" spans="1:7" x14ac:dyDescent="0.35">
      <c r="A235" s="70" t="s">
        <v>712</v>
      </c>
      <c r="B235" s="70" t="s">
        <v>713</v>
      </c>
      <c r="C235" s="72" t="s">
        <v>1324</v>
      </c>
      <c r="D235" s="72" t="s">
        <v>713</v>
      </c>
      <c r="E235" s="72" t="s">
        <v>1147</v>
      </c>
      <c r="F235" s="72" t="s">
        <v>1148</v>
      </c>
      <c r="G235" s="132">
        <f>IFERROR(IF(INDEX('Comm_vacancy-inputs_2'!$C:$C,MATCH($B235,'Comm_vacancy-inputs_2'!$B:$B,0))&lt;&gt;"-",INDEX('Comm_vacancy-inputs_2'!$C:$C,MATCH($B235,'Comm_vacancy-inputs_2'!$B:$B,0)),
INDEX('Comm_vacancy-new_boundaries_3'!$C:$C,MATCH($B235,'Comm_vacancy-new_boundaries_3'!$B:$B,0))),"-")</f>
        <v>6.1723346777886101E-2</v>
      </c>
    </row>
    <row r="236" spans="1:7" x14ac:dyDescent="0.35">
      <c r="A236" s="70" t="s">
        <v>714</v>
      </c>
      <c r="B236" s="70" t="s">
        <v>715</v>
      </c>
      <c r="C236" s="72" t="s">
        <v>943</v>
      </c>
      <c r="D236" s="72" t="s">
        <v>944</v>
      </c>
      <c r="E236" s="72" t="s">
        <v>1234</v>
      </c>
      <c r="F236" s="72" t="s">
        <v>1235</v>
      </c>
      <c r="G236" s="132">
        <f>IFERROR(IF(INDEX('Comm_vacancy-inputs_2'!$C:$C,MATCH($B236,'Comm_vacancy-inputs_2'!$B:$B,0))&lt;&gt;"-",INDEX('Comm_vacancy-inputs_2'!$C:$C,MATCH($B236,'Comm_vacancy-inputs_2'!$B:$B,0)),
INDEX('Comm_vacancy-new_boundaries_3'!$C:$C,MATCH($B236,'Comm_vacancy-new_boundaries_3'!$B:$B,0))),"-")</f>
        <v>7.1063052599241675E-3</v>
      </c>
    </row>
    <row r="237" spans="1:7" x14ac:dyDescent="0.35">
      <c r="A237" s="70" t="s">
        <v>718</v>
      </c>
      <c r="B237" s="70" t="s">
        <v>719</v>
      </c>
      <c r="C237" s="72" t="s">
        <v>1299</v>
      </c>
      <c r="D237" s="72" t="s">
        <v>1300</v>
      </c>
      <c r="E237" s="72" t="s">
        <v>1301</v>
      </c>
      <c r="F237" s="72" t="s">
        <v>1302</v>
      </c>
      <c r="G237" s="132">
        <f>IFERROR(IF(INDEX('Comm_vacancy-inputs_2'!$C:$C,MATCH($B237,'Comm_vacancy-inputs_2'!$B:$B,0))&lt;&gt;"-",INDEX('Comm_vacancy-inputs_2'!$C:$C,MATCH($B237,'Comm_vacancy-inputs_2'!$B:$B,0)),
INDEX('Comm_vacancy-new_boundaries_3'!$C:$C,MATCH($B237,'Comm_vacancy-new_boundaries_3'!$B:$B,0))),"-")</f>
        <v>0.14152154622594421</v>
      </c>
    </row>
    <row r="238" spans="1:7" x14ac:dyDescent="0.35">
      <c r="A238" s="70" t="s">
        <v>720</v>
      </c>
      <c r="B238" s="70" t="s">
        <v>721</v>
      </c>
      <c r="C238" s="72" t="s">
        <v>1325</v>
      </c>
      <c r="D238" s="72" t="s">
        <v>721</v>
      </c>
      <c r="E238" s="72" t="s">
        <v>1268</v>
      </c>
      <c r="F238" s="72" t="s">
        <v>1269</v>
      </c>
      <c r="G238" s="132">
        <f>IFERROR(IF(INDEX('Comm_vacancy-inputs_2'!$C:$C,MATCH($B238,'Comm_vacancy-inputs_2'!$B:$B,0))&lt;&gt;"-",INDEX('Comm_vacancy-inputs_2'!$C:$C,MATCH($B238,'Comm_vacancy-inputs_2'!$B:$B,0)),
INDEX('Comm_vacancy-new_boundaries_3'!$C:$C,MATCH($B238,'Comm_vacancy-new_boundaries_3'!$B:$B,0))),"-")</f>
        <v>4.6543153121398104E-2</v>
      </c>
    </row>
    <row r="239" spans="1:7" x14ac:dyDescent="0.35">
      <c r="A239" s="70" t="s">
        <v>722</v>
      </c>
      <c r="B239" s="70" t="s">
        <v>723</v>
      </c>
      <c r="C239" s="72" t="s">
        <v>943</v>
      </c>
      <c r="D239" s="72" t="s">
        <v>944</v>
      </c>
      <c r="E239" s="72" t="s">
        <v>1234</v>
      </c>
      <c r="F239" s="72" t="s">
        <v>1235</v>
      </c>
      <c r="G239" s="132">
        <f>IFERROR(IF(INDEX('Comm_vacancy-inputs_2'!$C:$C,MATCH($B239,'Comm_vacancy-inputs_2'!$B:$B,0))&lt;&gt;"-",INDEX('Comm_vacancy-inputs_2'!$C:$C,MATCH($B239,'Comm_vacancy-inputs_2'!$B:$B,0)),
INDEX('Comm_vacancy-new_boundaries_3'!$C:$C,MATCH($B239,'Comm_vacancy-new_boundaries_3'!$B:$B,0))),"-")</f>
        <v>4.1254834550923936E-2</v>
      </c>
    </row>
    <row r="240" spans="1:7" x14ac:dyDescent="0.35">
      <c r="A240" s="70" t="s">
        <v>724</v>
      </c>
      <c r="B240" s="70" t="s">
        <v>725</v>
      </c>
      <c r="C240" s="72" t="s">
        <v>1326</v>
      </c>
      <c r="D240" s="72" t="s">
        <v>1327</v>
      </c>
      <c r="E240" s="72" t="s">
        <v>1116</v>
      </c>
      <c r="F240" s="72" t="s">
        <v>1117</v>
      </c>
      <c r="G240" s="132">
        <f>IFERROR(IF(INDEX('Comm_vacancy-inputs_2'!$C:$C,MATCH($B240,'Comm_vacancy-inputs_2'!$B:$B,0))&lt;&gt;"-",INDEX('Comm_vacancy-inputs_2'!$C:$C,MATCH($B240,'Comm_vacancy-inputs_2'!$B:$B,0)),
INDEX('Comm_vacancy-new_boundaries_3'!$C:$C,MATCH($B240,'Comm_vacancy-new_boundaries_3'!$B:$B,0))),"-")</f>
        <v>7.4868718930544476E-2</v>
      </c>
    </row>
    <row r="241" spans="1:7" x14ac:dyDescent="0.35">
      <c r="A241" s="70" t="s">
        <v>726</v>
      </c>
      <c r="B241" s="70" t="s">
        <v>727</v>
      </c>
      <c r="C241" s="72" t="s">
        <v>1328</v>
      </c>
      <c r="D241" s="72" t="s">
        <v>727</v>
      </c>
      <c r="E241" s="72" t="s">
        <v>1131</v>
      </c>
      <c r="F241" s="72" t="s">
        <v>1132</v>
      </c>
      <c r="G241" s="132" t="str">
        <f>IFERROR(IF(INDEX('Comm_vacancy-inputs_2'!$C:$C,MATCH($B241,'Comm_vacancy-inputs_2'!$B:$B,0))&lt;&gt;"-",INDEX('Comm_vacancy-inputs_2'!$C:$C,MATCH($B241,'Comm_vacancy-inputs_2'!$B:$B,0)),
INDEX('Comm_vacancy-new_boundaries_3'!$C:$C,MATCH($B241,'Comm_vacancy-new_boundaries_3'!$B:$B,0))),"-")</f>
        <v>-</v>
      </c>
    </row>
    <row r="242" spans="1:7" x14ac:dyDescent="0.35">
      <c r="A242" s="70" t="s">
        <v>730</v>
      </c>
      <c r="B242" s="70" t="s">
        <v>731</v>
      </c>
      <c r="C242" s="72" t="s">
        <v>1329</v>
      </c>
      <c r="D242" s="72" t="s">
        <v>1330</v>
      </c>
      <c r="E242" s="72" t="s">
        <v>1207</v>
      </c>
      <c r="F242" s="72" t="s">
        <v>1208</v>
      </c>
      <c r="G242" s="132">
        <f>IFERROR(IF(INDEX('Comm_vacancy-inputs_2'!$C:$C,MATCH($B242,'Comm_vacancy-inputs_2'!$B:$B,0))&lt;&gt;"-",INDEX('Comm_vacancy-inputs_2'!$C:$C,MATCH($B242,'Comm_vacancy-inputs_2'!$B:$B,0)),
INDEX('Comm_vacancy-new_boundaries_3'!$C:$C,MATCH($B242,'Comm_vacancy-new_boundaries_3'!$B:$B,0))),"-")</f>
        <v>2.8282440279701886E-2</v>
      </c>
    </row>
    <row r="243" spans="1:7" x14ac:dyDescent="0.35">
      <c r="A243" s="70" t="s">
        <v>732</v>
      </c>
      <c r="B243" s="70" t="s">
        <v>733</v>
      </c>
      <c r="C243" s="72" t="s">
        <v>1168</v>
      </c>
      <c r="D243" s="72" t="s">
        <v>1169</v>
      </c>
      <c r="E243" s="72" t="s">
        <v>1170</v>
      </c>
      <c r="F243" s="72" t="s">
        <v>1171</v>
      </c>
      <c r="G243" s="132">
        <f>IFERROR(IF(INDEX('Comm_vacancy-inputs_2'!$C:$C,MATCH($B243,'Comm_vacancy-inputs_2'!$B:$B,0))&lt;&gt;"-",INDEX('Comm_vacancy-inputs_2'!$C:$C,MATCH($B243,'Comm_vacancy-inputs_2'!$B:$B,0)),
INDEX('Comm_vacancy-new_boundaries_3'!$C:$C,MATCH($B243,'Comm_vacancy-new_boundaries_3'!$B:$B,0))),"-")</f>
        <v>0.14062425954093449</v>
      </c>
    </row>
    <row r="244" spans="1:7" x14ac:dyDescent="0.35">
      <c r="A244" s="70" t="s">
        <v>734</v>
      </c>
      <c r="B244" s="70" t="s">
        <v>735</v>
      </c>
      <c r="C244" s="72" t="s">
        <v>1331</v>
      </c>
      <c r="D244" s="72" t="s">
        <v>735</v>
      </c>
      <c r="E244" s="72" t="s">
        <v>1147</v>
      </c>
      <c r="F244" s="72" t="s">
        <v>1148</v>
      </c>
      <c r="G244" s="132">
        <f>IFERROR(IF(INDEX('Comm_vacancy-inputs_2'!$C:$C,MATCH($B244,'Comm_vacancy-inputs_2'!$B:$B,0))&lt;&gt;"-",INDEX('Comm_vacancy-inputs_2'!$C:$C,MATCH($B244,'Comm_vacancy-inputs_2'!$B:$B,0)),
INDEX('Comm_vacancy-new_boundaries_3'!$C:$C,MATCH($B244,'Comm_vacancy-new_boundaries_3'!$B:$B,0))),"-")</f>
        <v>7.0072935387281959E-2</v>
      </c>
    </row>
    <row r="245" spans="1:7" x14ac:dyDescent="0.35">
      <c r="A245" s="70" t="s">
        <v>736</v>
      </c>
      <c r="B245" s="70" t="s">
        <v>737</v>
      </c>
      <c r="C245" s="72" t="s">
        <v>335</v>
      </c>
      <c r="D245" s="72" t="s">
        <v>335</v>
      </c>
      <c r="E245" s="72" t="s">
        <v>335</v>
      </c>
      <c r="F245" s="72" t="s">
        <v>335</v>
      </c>
      <c r="G245" s="132">
        <f>IFERROR(IF(INDEX('Comm_vacancy-inputs_2'!$C:$C,MATCH($B245,'Comm_vacancy-inputs_2'!$B:$B,0))&lt;&gt;"-",INDEX('Comm_vacancy-inputs_2'!$C:$C,MATCH($B245,'Comm_vacancy-inputs_2'!$B:$B,0)),
INDEX('Comm_vacancy-new_boundaries_3'!$C:$C,MATCH($B245,'Comm_vacancy-new_boundaries_3'!$B:$B,0))),"-")</f>
        <v>8.3534783444210434E-2</v>
      </c>
    </row>
    <row r="246" spans="1:7" x14ac:dyDescent="0.35">
      <c r="A246" s="70" t="s">
        <v>740</v>
      </c>
      <c r="B246" s="70" t="s">
        <v>741</v>
      </c>
      <c r="C246" s="72" t="s">
        <v>1201</v>
      </c>
      <c r="D246" s="72" t="s">
        <v>1202</v>
      </c>
      <c r="E246" s="72" t="s">
        <v>1120</v>
      </c>
      <c r="F246" s="72" t="s">
        <v>1121</v>
      </c>
      <c r="G246" s="132">
        <f>IFERROR(IF(INDEX('Comm_vacancy-inputs_2'!$C:$C,MATCH($B246,'Comm_vacancy-inputs_2'!$B:$B,0))&lt;&gt;"-",INDEX('Comm_vacancy-inputs_2'!$C:$C,MATCH($B246,'Comm_vacancy-inputs_2'!$B:$B,0)),
INDEX('Comm_vacancy-new_boundaries_3'!$C:$C,MATCH($B246,'Comm_vacancy-new_boundaries_3'!$B:$B,0))),"-")</f>
        <v>3.1670538082662826E-2</v>
      </c>
    </row>
    <row r="247" spans="1:7" x14ac:dyDescent="0.35">
      <c r="A247" s="70" t="s">
        <v>742</v>
      </c>
      <c r="B247" s="70" t="s">
        <v>743</v>
      </c>
      <c r="C247" s="72" t="s">
        <v>945</v>
      </c>
      <c r="D247" s="72" t="s">
        <v>946</v>
      </c>
      <c r="E247" s="72" t="s">
        <v>1110</v>
      </c>
      <c r="F247" s="72" t="s">
        <v>1111</v>
      </c>
      <c r="G247" s="132">
        <f>IFERROR(IF(INDEX('Comm_vacancy-inputs_2'!$C:$C,MATCH($B247,'Comm_vacancy-inputs_2'!$B:$B,0))&lt;&gt;"-",INDEX('Comm_vacancy-inputs_2'!$C:$C,MATCH($B247,'Comm_vacancy-inputs_2'!$B:$B,0)),
INDEX('Comm_vacancy-new_boundaries_3'!$C:$C,MATCH($B247,'Comm_vacancy-new_boundaries_3'!$B:$B,0))),"-")</f>
        <v>0.11052159709173084</v>
      </c>
    </row>
    <row r="248" spans="1:7" x14ac:dyDescent="0.35">
      <c r="A248" s="70" t="s">
        <v>744</v>
      </c>
      <c r="B248" s="70" t="s">
        <v>745</v>
      </c>
      <c r="C248" s="72" t="s">
        <v>1137</v>
      </c>
      <c r="D248" s="72" t="s">
        <v>1138</v>
      </c>
      <c r="E248" s="72" t="s">
        <v>1139</v>
      </c>
      <c r="F248" s="72" t="s">
        <v>1140</v>
      </c>
      <c r="G248" s="132">
        <f>IFERROR(IF(INDEX('Comm_vacancy-inputs_2'!$C:$C,MATCH($B248,'Comm_vacancy-inputs_2'!$B:$B,0))&lt;&gt;"-",INDEX('Comm_vacancy-inputs_2'!$C:$C,MATCH($B248,'Comm_vacancy-inputs_2'!$B:$B,0)),
INDEX('Comm_vacancy-new_boundaries_3'!$C:$C,MATCH($B248,'Comm_vacancy-new_boundaries_3'!$B:$B,0))),"-")</f>
        <v>5.9690241855497067E-2</v>
      </c>
    </row>
    <row r="249" spans="1:7" x14ac:dyDescent="0.35">
      <c r="A249" s="70" t="s">
        <v>746</v>
      </c>
      <c r="B249" s="70" t="s">
        <v>747</v>
      </c>
      <c r="C249" s="72" t="s">
        <v>949</v>
      </c>
      <c r="D249" s="72" t="s">
        <v>950</v>
      </c>
      <c r="E249" s="72" t="s">
        <v>1243</v>
      </c>
      <c r="F249" s="72" t="s">
        <v>1244</v>
      </c>
      <c r="G249" s="132">
        <f>IFERROR(IF(INDEX('Comm_vacancy-inputs_2'!$C:$C,MATCH($B249,'Comm_vacancy-inputs_2'!$B:$B,0))&lt;&gt;"-",INDEX('Comm_vacancy-inputs_2'!$C:$C,MATCH($B249,'Comm_vacancy-inputs_2'!$B:$B,0)),
INDEX('Comm_vacancy-new_boundaries_3'!$C:$C,MATCH($B249,'Comm_vacancy-new_boundaries_3'!$B:$B,0))),"-")</f>
        <v>2.2365988909426988E-2</v>
      </c>
    </row>
    <row r="250" spans="1:7" x14ac:dyDescent="0.35">
      <c r="A250" s="70" t="s">
        <v>748</v>
      </c>
      <c r="B250" s="70" t="s">
        <v>749</v>
      </c>
      <c r="C250" s="72" t="s">
        <v>1165</v>
      </c>
      <c r="D250" s="72" t="s">
        <v>1166</v>
      </c>
      <c r="E250" s="72" t="s">
        <v>1167</v>
      </c>
      <c r="F250" s="72" t="s">
        <v>1166</v>
      </c>
      <c r="G250" s="132">
        <f>IFERROR(IF(INDEX('Comm_vacancy-inputs_2'!$C:$C,MATCH($B250,'Comm_vacancy-inputs_2'!$B:$B,0))&lt;&gt;"-",INDEX('Comm_vacancy-inputs_2'!$C:$C,MATCH($B250,'Comm_vacancy-inputs_2'!$B:$B,0)),
INDEX('Comm_vacancy-new_boundaries_3'!$C:$C,MATCH($B250,'Comm_vacancy-new_boundaries_3'!$B:$B,0))),"-")</f>
        <v>6.9479178266159625E-2</v>
      </c>
    </row>
    <row r="251" spans="1:7" x14ac:dyDescent="0.35">
      <c r="A251" s="70" t="s">
        <v>750</v>
      </c>
      <c r="B251" s="70" t="s">
        <v>751</v>
      </c>
      <c r="C251" s="72" t="s">
        <v>1165</v>
      </c>
      <c r="D251" s="72" t="s">
        <v>1166</v>
      </c>
      <c r="E251" s="72" t="s">
        <v>1167</v>
      </c>
      <c r="F251" s="72" t="s">
        <v>1166</v>
      </c>
      <c r="G251" s="132">
        <f>IFERROR(IF(INDEX('Comm_vacancy-inputs_2'!$C:$C,MATCH($B251,'Comm_vacancy-inputs_2'!$B:$B,0))&lt;&gt;"-",INDEX('Comm_vacancy-inputs_2'!$C:$C,MATCH($B251,'Comm_vacancy-inputs_2'!$B:$B,0)),
INDEX('Comm_vacancy-new_boundaries_3'!$C:$C,MATCH($B251,'Comm_vacancy-new_boundaries_3'!$B:$B,0))),"-")</f>
        <v>4.7995596608684771E-2</v>
      </c>
    </row>
    <row r="252" spans="1:7" x14ac:dyDescent="0.35">
      <c r="A252" s="70" t="s">
        <v>752</v>
      </c>
      <c r="B252" s="70" t="s">
        <v>753</v>
      </c>
      <c r="C252" s="72" t="s">
        <v>976</v>
      </c>
      <c r="D252" s="72" t="s">
        <v>977</v>
      </c>
      <c r="E252" s="72" t="s">
        <v>1108</v>
      </c>
      <c r="F252" s="72" t="s">
        <v>1109</v>
      </c>
      <c r="G252" s="132">
        <f>IFERROR(IF(INDEX('Comm_vacancy-inputs_2'!$C:$C,MATCH($B252,'Comm_vacancy-inputs_2'!$B:$B,0))&lt;&gt;"-",INDEX('Comm_vacancy-inputs_2'!$C:$C,MATCH($B252,'Comm_vacancy-inputs_2'!$B:$B,0)),
INDEX('Comm_vacancy-new_boundaries_3'!$C:$C,MATCH($B252,'Comm_vacancy-new_boundaries_3'!$B:$B,0))),"-")</f>
        <v>3.9040252431053461E-2</v>
      </c>
    </row>
    <row r="253" spans="1:7" x14ac:dyDescent="0.35">
      <c r="A253" s="70" t="s">
        <v>756</v>
      </c>
      <c r="B253" s="70" t="s">
        <v>757</v>
      </c>
      <c r="C253" s="72" t="s">
        <v>1177</v>
      </c>
      <c r="D253" s="72" t="s">
        <v>1178</v>
      </c>
      <c r="E253" s="72" t="s">
        <v>1120</v>
      </c>
      <c r="F253" s="72" t="s">
        <v>1121</v>
      </c>
      <c r="G253" s="132">
        <f>IFERROR(IF(INDEX('Comm_vacancy-inputs_2'!$C:$C,MATCH($B253,'Comm_vacancy-inputs_2'!$B:$B,0))&lt;&gt;"-",INDEX('Comm_vacancy-inputs_2'!$C:$C,MATCH($B253,'Comm_vacancy-inputs_2'!$B:$B,0)),
INDEX('Comm_vacancy-new_boundaries_3'!$C:$C,MATCH($B253,'Comm_vacancy-new_boundaries_3'!$B:$B,0))),"-")</f>
        <v>7.8236753625007191E-2</v>
      </c>
    </row>
    <row r="254" spans="1:7" x14ac:dyDescent="0.35">
      <c r="A254" s="70" t="s">
        <v>758</v>
      </c>
      <c r="B254" s="70" t="s">
        <v>759</v>
      </c>
      <c r="C254" s="72" t="s">
        <v>961</v>
      </c>
      <c r="D254" s="72" t="s">
        <v>962</v>
      </c>
      <c r="E254" s="72" t="s">
        <v>1170</v>
      </c>
      <c r="F254" s="72" t="s">
        <v>1171</v>
      </c>
      <c r="G254" s="132">
        <f>IFERROR(IF(INDEX('Comm_vacancy-inputs_2'!$C:$C,MATCH($B254,'Comm_vacancy-inputs_2'!$B:$B,0))&lt;&gt;"-",INDEX('Comm_vacancy-inputs_2'!$C:$C,MATCH($B254,'Comm_vacancy-inputs_2'!$B:$B,0)),
INDEX('Comm_vacancy-new_boundaries_3'!$C:$C,MATCH($B254,'Comm_vacancy-new_boundaries_3'!$B:$B,0))),"-")</f>
        <v>7.4387503001819844E-2</v>
      </c>
    </row>
    <row r="255" spans="1:7" x14ac:dyDescent="0.35">
      <c r="A255" s="70" t="s">
        <v>760</v>
      </c>
      <c r="B255" s="70" t="s">
        <v>761</v>
      </c>
      <c r="C255" s="72" t="s">
        <v>951</v>
      </c>
      <c r="D255" s="72" t="s">
        <v>952</v>
      </c>
      <c r="E255" s="72" t="s">
        <v>1152</v>
      </c>
      <c r="F255" s="72" t="s">
        <v>1153</v>
      </c>
      <c r="G255" s="132">
        <f>IFERROR(IF(INDEX('Comm_vacancy-inputs_2'!$C:$C,MATCH($B255,'Comm_vacancy-inputs_2'!$B:$B,0))&lt;&gt;"-",INDEX('Comm_vacancy-inputs_2'!$C:$C,MATCH($B255,'Comm_vacancy-inputs_2'!$B:$B,0)),
INDEX('Comm_vacancy-new_boundaries_3'!$C:$C,MATCH($B255,'Comm_vacancy-new_boundaries_3'!$B:$B,0))),"-")</f>
        <v>6.9278411240670038E-2</v>
      </c>
    </row>
    <row r="256" spans="1:7" x14ac:dyDescent="0.35">
      <c r="A256" s="70" t="s">
        <v>762</v>
      </c>
      <c r="B256" s="70" t="s">
        <v>763</v>
      </c>
      <c r="C256" s="72" t="s">
        <v>1299</v>
      </c>
      <c r="D256" s="72" t="s">
        <v>1300</v>
      </c>
      <c r="E256" s="72" t="s">
        <v>1301</v>
      </c>
      <c r="F256" s="72" t="s">
        <v>1302</v>
      </c>
      <c r="G256" s="132">
        <f>IFERROR(IF(INDEX('Comm_vacancy-inputs_2'!$C:$C,MATCH($B256,'Comm_vacancy-inputs_2'!$B:$B,0))&lt;&gt;"-",INDEX('Comm_vacancy-inputs_2'!$C:$C,MATCH($B256,'Comm_vacancy-inputs_2'!$B:$B,0)),
INDEX('Comm_vacancy-new_boundaries_3'!$C:$C,MATCH($B256,'Comm_vacancy-new_boundaries_3'!$B:$B,0))),"-")</f>
        <v>6.6314095689546087E-3</v>
      </c>
    </row>
    <row r="257" spans="1:7" x14ac:dyDescent="0.35">
      <c r="A257" s="70" t="s">
        <v>764</v>
      </c>
      <c r="B257" s="70" t="s">
        <v>765</v>
      </c>
      <c r="C257" s="72" t="s">
        <v>1205</v>
      </c>
      <c r="D257" s="72" t="s">
        <v>1206</v>
      </c>
      <c r="E257" s="72" t="s">
        <v>1207</v>
      </c>
      <c r="F257" s="72" t="s">
        <v>1208</v>
      </c>
      <c r="G257" s="132">
        <f>IFERROR(IF(INDEX('Comm_vacancy-inputs_2'!$C:$C,MATCH($B257,'Comm_vacancy-inputs_2'!$B:$B,0))&lt;&gt;"-",INDEX('Comm_vacancy-inputs_2'!$C:$C,MATCH($B257,'Comm_vacancy-inputs_2'!$B:$B,0)),
INDEX('Comm_vacancy-new_boundaries_3'!$C:$C,MATCH($B257,'Comm_vacancy-new_boundaries_3'!$B:$B,0))),"-")</f>
        <v>8.3889227864318849E-2</v>
      </c>
    </row>
    <row r="258" spans="1:7" x14ac:dyDescent="0.35">
      <c r="A258" s="70" t="s">
        <v>766</v>
      </c>
      <c r="B258" s="70" t="s">
        <v>767</v>
      </c>
      <c r="C258" s="72" t="s">
        <v>1257</v>
      </c>
      <c r="D258" s="72" t="s">
        <v>1258</v>
      </c>
      <c r="E258" s="72" t="s">
        <v>1259</v>
      </c>
      <c r="F258" s="72" t="s">
        <v>1260</v>
      </c>
      <c r="G258" s="132">
        <f>IFERROR(IF(INDEX('Comm_vacancy-inputs_2'!$C:$C,MATCH($B258,'Comm_vacancy-inputs_2'!$B:$B,0))&lt;&gt;"-",INDEX('Comm_vacancy-inputs_2'!$C:$C,MATCH($B258,'Comm_vacancy-inputs_2'!$B:$B,0)),
INDEX('Comm_vacancy-new_boundaries_3'!$C:$C,MATCH($B258,'Comm_vacancy-new_boundaries_3'!$B:$B,0))),"-")</f>
        <v>0.10866396358633734</v>
      </c>
    </row>
    <row r="259" spans="1:7" x14ac:dyDescent="0.35">
      <c r="A259" s="70" t="s">
        <v>768</v>
      </c>
      <c r="B259" s="70" t="s">
        <v>769</v>
      </c>
      <c r="C259" s="72" t="s">
        <v>1332</v>
      </c>
      <c r="D259" s="72" t="s">
        <v>769</v>
      </c>
      <c r="E259" s="72" t="s">
        <v>1135</v>
      </c>
      <c r="F259" s="72" t="s">
        <v>1136</v>
      </c>
      <c r="G259" s="132">
        <f>IFERROR(IF(INDEX('Comm_vacancy-inputs_2'!$C:$C,MATCH($B259,'Comm_vacancy-inputs_2'!$B:$B,0))&lt;&gt;"-",INDEX('Comm_vacancy-inputs_2'!$C:$C,MATCH($B259,'Comm_vacancy-inputs_2'!$B:$B,0)),
INDEX('Comm_vacancy-new_boundaries_3'!$C:$C,MATCH($B259,'Comm_vacancy-new_boundaries_3'!$B:$B,0))),"-")</f>
        <v>0.11960782895306782</v>
      </c>
    </row>
    <row r="260" spans="1:7" x14ac:dyDescent="0.35">
      <c r="A260" s="70" t="s">
        <v>770</v>
      </c>
      <c r="B260" s="70" t="s">
        <v>771</v>
      </c>
      <c r="C260" s="72" t="s">
        <v>1333</v>
      </c>
      <c r="D260" s="72" t="s">
        <v>771</v>
      </c>
      <c r="E260" s="72" t="s">
        <v>1133</v>
      </c>
      <c r="F260" s="72" t="s">
        <v>1134</v>
      </c>
      <c r="G260" s="132">
        <f>IFERROR(IF(INDEX('Comm_vacancy-inputs_2'!$C:$C,MATCH($B260,'Comm_vacancy-inputs_2'!$B:$B,0))&lt;&gt;"-",INDEX('Comm_vacancy-inputs_2'!$C:$C,MATCH($B260,'Comm_vacancy-inputs_2'!$B:$B,0)),
INDEX('Comm_vacancy-new_boundaries_3'!$C:$C,MATCH($B260,'Comm_vacancy-new_boundaries_3'!$B:$B,0))),"-")</f>
        <v>9.9044768538908257E-2</v>
      </c>
    </row>
    <row r="261" spans="1:7" x14ac:dyDescent="0.35">
      <c r="A261" s="70" t="s">
        <v>772</v>
      </c>
      <c r="B261" s="70" t="s">
        <v>773</v>
      </c>
      <c r="C261" s="72" t="s">
        <v>1293</v>
      </c>
      <c r="D261" s="72" t="s">
        <v>1294</v>
      </c>
      <c r="E261" s="72" t="s">
        <v>1264</v>
      </c>
      <c r="F261" s="72" t="s">
        <v>1265</v>
      </c>
      <c r="G261" s="132">
        <f>IFERROR(IF(INDEX('Comm_vacancy-inputs_2'!$C:$C,MATCH($B261,'Comm_vacancy-inputs_2'!$B:$B,0))&lt;&gt;"-",INDEX('Comm_vacancy-inputs_2'!$C:$C,MATCH($B261,'Comm_vacancy-inputs_2'!$B:$B,0)),
INDEX('Comm_vacancy-new_boundaries_3'!$C:$C,MATCH($B261,'Comm_vacancy-new_boundaries_3'!$B:$B,0))),"-")</f>
        <v>4.924710665583279E-2</v>
      </c>
    </row>
    <row r="262" spans="1:7" x14ac:dyDescent="0.35">
      <c r="A262" s="70" t="s">
        <v>774</v>
      </c>
      <c r="B262" s="70" t="s">
        <v>775</v>
      </c>
      <c r="C262" s="72" t="s">
        <v>1250</v>
      </c>
      <c r="D262" s="72" t="s">
        <v>1251</v>
      </c>
      <c r="E262" s="72" t="s">
        <v>1106</v>
      </c>
      <c r="F262" s="72" t="s">
        <v>1107</v>
      </c>
      <c r="G262" s="132">
        <f>IFERROR(IF(INDEX('Comm_vacancy-inputs_2'!$C:$C,MATCH($B262,'Comm_vacancy-inputs_2'!$B:$B,0))&lt;&gt;"-",INDEX('Comm_vacancy-inputs_2'!$C:$C,MATCH($B262,'Comm_vacancy-inputs_2'!$B:$B,0)),
INDEX('Comm_vacancy-new_boundaries_3'!$C:$C,MATCH($B262,'Comm_vacancy-new_boundaries_3'!$B:$B,0))),"-")</f>
        <v>6.4998989286436229E-2</v>
      </c>
    </row>
    <row r="263" spans="1:7" x14ac:dyDescent="0.35">
      <c r="A263" s="70" t="s">
        <v>776</v>
      </c>
      <c r="B263" s="70" t="s">
        <v>777</v>
      </c>
      <c r="C263" s="72" t="s">
        <v>947</v>
      </c>
      <c r="D263" s="72" t="s">
        <v>948</v>
      </c>
      <c r="E263" s="72" t="s">
        <v>1142</v>
      </c>
      <c r="F263" s="72" t="s">
        <v>1143</v>
      </c>
      <c r="G263" s="132">
        <f>IFERROR(IF(INDEX('Comm_vacancy-inputs_2'!$C:$C,MATCH($B263,'Comm_vacancy-inputs_2'!$B:$B,0))&lt;&gt;"-",INDEX('Comm_vacancy-inputs_2'!$C:$C,MATCH($B263,'Comm_vacancy-inputs_2'!$B:$B,0)),
INDEX('Comm_vacancy-new_boundaries_3'!$C:$C,MATCH($B263,'Comm_vacancy-new_boundaries_3'!$B:$B,0))),"-")</f>
        <v>5.3196771255218864E-2</v>
      </c>
    </row>
    <row r="264" spans="1:7" x14ac:dyDescent="0.35">
      <c r="A264" s="70" t="s">
        <v>778</v>
      </c>
      <c r="B264" s="70" t="s">
        <v>779</v>
      </c>
      <c r="C264" s="72" t="s">
        <v>1266</v>
      </c>
      <c r="D264" s="72" t="s">
        <v>1267</v>
      </c>
      <c r="E264" s="72" t="s">
        <v>1268</v>
      </c>
      <c r="F264" s="72" t="s">
        <v>1269</v>
      </c>
      <c r="G264" s="132">
        <f>IFERROR(IF(INDEX('Comm_vacancy-inputs_2'!$C:$C,MATCH($B264,'Comm_vacancy-inputs_2'!$B:$B,0))&lt;&gt;"-",INDEX('Comm_vacancy-inputs_2'!$C:$C,MATCH($B264,'Comm_vacancy-inputs_2'!$B:$B,0)),
INDEX('Comm_vacancy-new_boundaries_3'!$C:$C,MATCH($B264,'Comm_vacancy-new_boundaries_3'!$B:$B,0))),"-")</f>
        <v>0.123230319045428</v>
      </c>
    </row>
    <row r="265" spans="1:7" x14ac:dyDescent="0.35">
      <c r="A265" s="70" t="s">
        <v>780</v>
      </c>
      <c r="B265" s="70" t="s">
        <v>781</v>
      </c>
      <c r="C265" s="72" t="s">
        <v>1205</v>
      </c>
      <c r="D265" s="72" t="s">
        <v>1206</v>
      </c>
      <c r="E265" s="72" t="s">
        <v>1207</v>
      </c>
      <c r="F265" s="72" t="s">
        <v>1208</v>
      </c>
      <c r="G265" s="132">
        <f>IFERROR(IF(INDEX('Comm_vacancy-inputs_2'!$C:$C,MATCH($B265,'Comm_vacancy-inputs_2'!$B:$B,0))&lt;&gt;"-",INDEX('Comm_vacancy-inputs_2'!$C:$C,MATCH($B265,'Comm_vacancy-inputs_2'!$B:$B,0)),
INDEX('Comm_vacancy-new_boundaries_3'!$C:$C,MATCH($B265,'Comm_vacancy-new_boundaries_3'!$B:$B,0))),"-")</f>
        <v>8.5952564481770632E-2</v>
      </c>
    </row>
    <row r="266" spans="1:7" x14ac:dyDescent="0.35">
      <c r="A266" s="70" t="s">
        <v>782</v>
      </c>
      <c r="B266" s="70" t="s">
        <v>783</v>
      </c>
      <c r="C266" s="72" t="s">
        <v>1205</v>
      </c>
      <c r="D266" s="72" t="s">
        <v>1206</v>
      </c>
      <c r="E266" s="72" t="s">
        <v>1207</v>
      </c>
      <c r="F266" s="72" t="s">
        <v>1208</v>
      </c>
      <c r="G266" s="132">
        <f>IFERROR(IF(INDEX('Comm_vacancy-inputs_2'!$C:$C,MATCH($B266,'Comm_vacancy-inputs_2'!$B:$B,0))&lt;&gt;"-",INDEX('Comm_vacancy-inputs_2'!$C:$C,MATCH($B266,'Comm_vacancy-inputs_2'!$B:$B,0)),
INDEX('Comm_vacancy-new_boundaries_3'!$C:$C,MATCH($B266,'Comm_vacancy-new_boundaries_3'!$B:$B,0))),"-")</f>
        <v>0.10689118012769465</v>
      </c>
    </row>
    <row r="267" spans="1:7" x14ac:dyDescent="0.35">
      <c r="A267" s="70" t="s">
        <v>784</v>
      </c>
      <c r="B267" s="70" t="s">
        <v>785</v>
      </c>
      <c r="C267" s="72" t="s">
        <v>947</v>
      </c>
      <c r="D267" s="72" t="s">
        <v>948</v>
      </c>
      <c r="E267" s="72" t="s">
        <v>1142</v>
      </c>
      <c r="F267" s="72" t="s">
        <v>1143</v>
      </c>
      <c r="G267" s="132">
        <f>IFERROR(IF(INDEX('Comm_vacancy-inputs_2'!$C:$C,MATCH($B267,'Comm_vacancy-inputs_2'!$B:$B,0))&lt;&gt;"-",INDEX('Comm_vacancy-inputs_2'!$C:$C,MATCH($B267,'Comm_vacancy-inputs_2'!$B:$B,0)),
INDEX('Comm_vacancy-new_boundaries_3'!$C:$C,MATCH($B267,'Comm_vacancy-new_boundaries_3'!$B:$B,0))),"-")</f>
        <v>9.9379939498566661E-2</v>
      </c>
    </row>
    <row r="268" spans="1:7" x14ac:dyDescent="0.35">
      <c r="A268" s="70" t="s">
        <v>788</v>
      </c>
      <c r="B268" s="70" t="s">
        <v>789</v>
      </c>
      <c r="C268" s="72" t="s">
        <v>1334</v>
      </c>
      <c r="D268" s="72" t="s">
        <v>1335</v>
      </c>
      <c r="E268" s="72" t="s">
        <v>1163</v>
      </c>
      <c r="F268" s="72" t="s">
        <v>1164</v>
      </c>
      <c r="G268" s="132">
        <f>IFERROR(IF(INDEX('Comm_vacancy-inputs_2'!$C:$C,MATCH($B268,'Comm_vacancy-inputs_2'!$B:$B,0))&lt;&gt;"-",INDEX('Comm_vacancy-inputs_2'!$C:$C,MATCH($B268,'Comm_vacancy-inputs_2'!$B:$B,0)),
INDEX('Comm_vacancy-new_boundaries_3'!$C:$C,MATCH($B268,'Comm_vacancy-new_boundaries_3'!$B:$B,0))),"-")</f>
        <v>0.16074563445392653</v>
      </c>
    </row>
    <row r="269" spans="1:7" x14ac:dyDescent="0.35">
      <c r="A269" s="70" t="s">
        <v>790</v>
      </c>
      <c r="B269" s="70" t="s">
        <v>791</v>
      </c>
      <c r="C269" s="72" t="s">
        <v>1276</v>
      </c>
      <c r="D269" s="72" t="s">
        <v>1277</v>
      </c>
      <c r="E269" s="72" t="s">
        <v>1231</v>
      </c>
      <c r="F269" s="72" t="s">
        <v>1232</v>
      </c>
      <c r="G269" s="132">
        <f>IFERROR(IF(INDEX('Comm_vacancy-inputs_2'!$C:$C,MATCH($B269,'Comm_vacancy-inputs_2'!$B:$B,0))&lt;&gt;"-",INDEX('Comm_vacancy-inputs_2'!$C:$C,MATCH($B269,'Comm_vacancy-inputs_2'!$B:$B,0)),
INDEX('Comm_vacancy-new_boundaries_3'!$C:$C,MATCH($B269,'Comm_vacancy-new_boundaries_3'!$B:$B,0))),"-")</f>
        <v>0.1425250198805475</v>
      </c>
    </row>
    <row r="270" spans="1:7" x14ac:dyDescent="0.35">
      <c r="A270" s="70" t="s">
        <v>792</v>
      </c>
      <c r="B270" s="70" t="s">
        <v>793</v>
      </c>
      <c r="C270" s="72" t="s">
        <v>1336</v>
      </c>
      <c r="D270" s="72" t="s">
        <v>793</v>
      </c>
      <c r="E270" s="72" t="s">
        <v>1207</v>
      </c>
      <c r="F270" s="72" t="s">
        <v>1208</v>
      </c>
      <c r="G270" s="132">
        <f>IFERROR(IF(INDEX('Comm_vacancy-inputs_2'!$C:$C,MATCH($B270,'Comm_vacancy-inputs_2'!$B:$B,0))&lt;&gt;"-",INDEX('Comm_vacancy-inputs_2'!$C:$C,MATCH($B270,'Comm_vacancy-inputs_2'!$B:$B,0)),
INDEX('Comm_vacancy-new_boundaries_3'!$C:$C,MATCH($B270,'Comm_vacancy-new_boundaries_3'!$B:$B,0))),"-")</f>
        <v>6.8901575314428351E-2</v>
      </c>
    </row>
    <row r="271" spans="1:7" x14ac:dyDescent="0.35">
      <c r="A271" s="70" t="s">
        <v>794</v>
      </c>
      <c r="B271" s="70" t="s">
        <v>795</v>
      </c>
      <c r="C271" s="72" t="s">
        <v>1312</v>
      </c>
      <c r="D271" s="72" t="s">
        <v>1313</v>
      </c>
      <c r="E271" s="72" t="s">
        <v>1191</v>
      </c>
      <c r="F271" s="72" t="s">
        <v>1192</v>
      </c>
      <c r="G271" s="132">
        <f>IFERROR(IF(INDEX('Comm_vacancy-inputs_2'!$C:$C,MATCH($B271,'Comm_vacancy-inputs_2'!$B:$B,0))&lt;&gt;"-",INDEX('Comm_vacancy-inputs_2'!$C:$C,MATCH($B271,'Comm_vacancy-inputs_2'!$B:$B,0)),
INDEX('Comm_vacancy-new_boundaries_3'!$C:$C,MATCH($B271,'Comm_vacancy-new_boundaries_3'!$B:$B,0))),"-")</f>
        <v>0.10336130143559942</v>
      </c>
    </row>
    <row r="272" spans="1:7" x14ac:dyDescent="0.35">
      <c r="A272" s="70" t="s">
        <v>796</v>
      </c>
      <c r="B272" s="70" t="s">
        <v>797</v>
      </c>
      <c r="C272" s="72" t="s">
        <v>1218</v>
      </c>
      <c r="D272" s="72" t="s">
        <v>1219</v>
      </c>
      <c r="E272" s="72" t="s">
        <v>1139</v>
      </c>
      <c r="F272" s="72" t="s">
        <v>1140</v>
      </c>
      <c r="G272" s="132">
        <f>IFERROR(IF(INDEX('Comm_vacancy-inputs_2'!$C:$C,MATCH($B272,'Comm_vacancy-inputs_2'!$B:$B,0))&lt;&gt;"-",INDEX('Comm_vacancy-inputs_2'!$C:$C,MATCH($B272,'Comm_vacancy-inputs_2'!$B:$B,0)),
INDEX('Comm_vacancy-new_boundaries_3'!$C:$C,MATCH($B272,'Comm_vacancy-new_boundaries_3'!$B:$B,0))),"-")</f>
        <v>8.458964636168724E-2</v>
      </c>
    </row>
    <row r="273" spans="1:7" x14ac:dyDescent="0.35">
      <c r="A273" s="70" t="s">
        <v>798</v>
      </c>
      <c r="B273" s="70" t="s">
        <v>799</v>
      </c>
      <c r="C273" s="72" t="s">
        <v>1337</v>
      </c>
      <c r="D273" s="72" t="s">
        <v>799</v>
      </c>
      <c r="E273" s="72" t="s">
        <v>1259</v>
      </c>
      <c r="F273" s="72" t="s">
        <v>1260</v>
      </c>
      <c r="G273" s="132">
        <f>IFERROR(IF(INDEX('Comm_vacancy-inputs_2'!$C:$C,MATCH($B273,'Comm_vacancy-inputs_2'!$B:$B,0))&lt;&gt;"-",INDEX('Comm_vacancy-inputs_2'!$C:$C,MATCH($B273,'Comm_vacancy-inputs_2'!$B:$B,0)),
INDEX('Comm_vacancy-new_boundaries_3'!$C:$C,MATCH($B273,'Comm_vacancy-new_boundaries_3'!$B:$B,0))),"-")</f>
        <v>0.13141989806745097</v>
      </c>
    </row>
    <row r="274" spans="1:7" x14ac:dyDescent="0.35">
      <c r="A274" s="70" t="s">
        <v>800</v>
      </c>
      <c r="B274" s="70" t="s">
        <v>801</v>
      </c>
      <c r="C274" s="72" t="s">
        <v>1250</v>
      </c>
      <c r="D274" s="72" t="s">
        <v>1251</v>
      </c>
      <c r="E274" s="72" t="s">
        <v>1106</v>
      </c>
      <c r="F274" s="72" t="s">
        <v>1107</v>
      </c>
      <c r="G274" s="132">
        <f>IFERROR(IF(INDEX('Comm_vacancy-inputs_2'!$C:$C,MATCH($B274,'Comm_vacancy-inputs_2'!$B:$B,0))&lt;&gt;"-",INDEX('Comm_vacancy-inputs_2'!$C:$C,MATCH($B274,'Comm_vacancy-inputs_2'!$B:$B,0)),
INDEX('Comm_vacancy-new_boundaries_3'!$C:$C,MATCH($B274,'Comm_vacancy-new_boundaries_3'!$B:$B,0))),"-")</f>
        <v>9.4255342559945998E-2</v>
      </c>
    </row>
    <row r="275" spans="1:7" x14ac:dyDescent="0.35">
      <c r="A275" s="70" t="s">
        <v>802</v>
      </c>
      <c r="B275" s="70" t="s">
        <v>803</v>
      </c>
      <c r="C275" s="72" t="s">
        <v>1286</v>
      </c>
      <c r="D275" s="72" t="s">
        <v>1287</v>
      </c>
      <c r="E275" s="72" t="s">
        <v>1187</v>
      </c>
      <c r="F275" s="72" t="s">
        <v>1188</v>
      </c>
      <c r="G275" s="132">
        <f>IFERROR(IF(INDEX('Comm_vacancy-inputs_2'!$C:$C,MATCH($B275,'Comm_vacancy-inputs_2'!$B:$B,0))&lt;&gt;"-",INDEX('Comm_vacancy-inputs_2'!$C:$C,MATCH($B275,'Comm_vacancy-inputs_2'!$B:$B,0)),
INDEX('Comm_vacancy-new_boundaries_3'!$C:$C,MATCH($B275,'Comm_vacancy-new_boundaries_3'!$B:$B,0))),"-")</f>
        <v>8.3181300760393539E-2</v>
      </c>
    </row>
    <row r="276" spans="1:7" x14ac:dyDescent="0.35">
      <c r="A276" s="70" t="s">
        <v>804</v>
      </c>
      <c r="B276" s="70" t="s">
        <v>805</v>
      </c>
      <c r="C276" s="72" t="s">
        <v>1238</v>
      </c>
      <c r="D276" s="72" t="s">
        <v>1239</v>
      </c>
      <c r="E276" s="72" t="s">
        <v>1116</v>
      </c>
      <c r="F276" s="72" t="s">
        <v>1117</v>
      </c>
      <c r="G276" s="132">
        <f>IFERROR(IF(INDEX('Comm_vacancy-inputs_2'!$C:$C,MATCH($B276,'Comm_vacancy-inputs_2'!$B:$B,0))&lt;&gt;"-",INDEX('Comm_vacancy-inputs_2'!$C:$C,MATCH($B276,'Comm_vacancy-inputs_2'!$B:$B,0)),
INDEX('Comm_vacancy-new_boundaries_3'!$C:$C,MATCH($B276,'Comm_vacancy-new_boundaries_3'!$B:$B,0))),"-")</f>
        <v>9.0826698570184189E-2</v>
      </c>
    </row>
    <row r="277" spans="1:7" x14ac:dyDescent="0.35">
      <c r="A277" s="70" t="s">
        <v>806</v>
      </c>
      <c r="B277" s="70" t="s">
        <v>807</v>
      </c>
      <c r="C277" s="72" t="s">
        <v>1338</v>
      </c>
      <c r="D277" s="72" t="s">
        <v>807</v>
      </c>
      <c r="E277" s="72" t="s">
        <v>1157</v>
      </c>
      <c r="F277" s="72" t="s">
        <v>1158</v>
      </c>
      <c r="G277" s="132">
        <f>IFERROR(IF(INDEX('Comm_vacancy-inputs_2'!$C:$C,MATCH($B277,'Comm_vacancy-inputs_2'!$B:$B,0))&lt;&gt;"-",INDEX('Comm_vacancy-inputs_2'!$C:$C,MATCH($B277,'Comm_vacancy-inputs_2'!$B:$B,0)),
INDEX('Comm_vacancy-new_boundaries_3'!$C:$C,MATCH($B277,'Comm_vacancy-new_boundaries_3'!$B:$B,0))),"-")</f>
        <v>5.8271083956136095E-2</v>
      </c>
    </row>
    <row r="278" spans="1:7" x14ac:dyDescent="0.35">
      <c r="A278" s="70" t="s">
        <v>808</v>
      </c>
      <c r="B278" s="70" t="s">
        <v>809</v>
      </c>
      <c r="C278" s="72" t="s">
        <v>1339</v>
      </c>
      <c r="D278" s="72" t="s">
        <v>809</v>
      </c>
      <c r="E278" s="72" t="s">
        <v>1139</v>
      </c>
      <c r="F278" s="72" t="s">
        <v>1140</v>
      </c>
      <c r="G278" s="132">
        <f>IFERROR(IF(INDEX('Comm_vacancy-inputs_2'!$C:$C,MATCH($B278,'Comm_vacancy-inputs_2'!$B:$B,0))&lt;&gt;"-",INDEX('Comm_vacancy-inputs_2'!$C:$C,MATCH($B278,'Comm_vacancy-inputs_2'!$B:$B,0)),
INDEX('Comm_vacancy-new_boundaries_3'!$C:$C,MATCH($B278,'Comm_vacancy-new_boundaries_3'!$B:$B,0))),"-")</f>
        <v>8.8492574557516607E-2</v>
      </c>
    </row>
    <row r="279" spans="1:7" x14ac:dyDescent="0.35">
      <c r="A279" s="70" t="s">
        <v>810</v>
      </c>
      <c r="B279" s="70" t="s">
        <v>811</v>
      </c>
      <c r="C279" s="72" t="s">
        <v>1334</v>
      </c>
      <c r="D279" s="72" t="s">
        <v>1335</v>
      </c>
      <c r="E279" s="72" t="s">
        <v>1163</v>
      </c>
      <c r="F279" s="72" t="s">
        <v>1164</v>
      </c>
      <c r="G279" s="132">
        <f>IFERROR(IF(INDEX('Comm_vacancy-inputs_2'!$C:$C,MATCH($B279,'Comm_vacancy-inputs_2'!$B:$B,0))&lt;&gt;"-",INDEX('Comm_vacancy-inputs_2'!$C:$C,MATCH($B279,'Comm_vacancy-inputs_2'!$B:$B,0)),
INDEX('Comm_vacancy-new_boundaries_3'!$C:$C,MATCH($B279,'Comm_vacancy-new_boundaries_3'!$B:$B,0))),"-")</f>
        <v>0.14253033869463802</v>
      </c>
    </row>
    <row r="280" spans="1:7" x14ac:dyDescent="0.35">
      <c r="A280" s="70" t="s">
        <v>812</v>
      </c>
      <c r="B280" s="70" t="s">
        <v>813</v>
      </c>
      <c r="C280" s="72" t="s">
        <v>1205</v>
      </c>
      <c r="D280" s="72" t="s">
        <v>1206</v>
      </c>
      <c r="E280" s="72" t="s">
        <v>1207</v>
      </c>
      <c r="F280" s="72" t="s">
        <v>1208</v>
      </c>
      <c r="G280" s="132">
        <f>IFERROR(IF(INDEX('Comm_vacancy-inputs_2'!$C:$C,MATCH($B280,'Comm_vacancy-inputs_2'!$B:$B,0))&lt;&gt;"-",INDEX('Comm_vacancy-inputs_2'!$C:$C,MATCH($B280,'Comm_vacancy-inputs_2'!$B:$B,0)),
INDEX('Comm_vacancy-new_boundaries_3'!$C:$C,MATCH($B280,'Comm_vacancy-new_boundaries_3'!$B:$B,0))),"-")</f>
        <v>8.708700307521465E-2</v>
      </c>
    </row>
    <row r="281" spans="1:7" x14ac:dyDescent="0.35">
      <c r="A281" s="70" t="s">
        <v>814</v>
      </c>
      <c r="B281" s="70" t="s">
        <v>815</v>
      </c>
      <c r="C281" s="72" t="s">
        <v>963</v>
      </c>
      <c r="D281" s="72" t="s">
        <v>964</v>
      </c>
      <c r="E281" s="72" t="s">
        <v>1106</v>
      </c>
      <c r="F281" s="72" t="s">
        <v>1107</v>
      </c>
      <c r="G281" s="132">
        <f>IFERROR(IF(INDEX('Comm_vacancy-inputs_2'!$C:$C,MATCH($B281,'Comm_vacancy-inputs_2'!$B:$B,0))&lt;&gt;"-",INDEX('Comm_vacancy-inputs_2'!$C:$C,MATCH($B281,'Comm_vacancy-inputs_2'!$B:$B,0)),
INDEX('Comm_vacancy-new_boundaries_3'!$C:$C,MATCH($B281,'Comm_vacancy-new_boundaries_3'!$B:$B,0))),"-")</f>
        <v>9.2452712766181874E-2</v>
      </c>
    </row>
    <row r="282" spans="1:7" x14ac:dyDescent="0.35">
      <c r="A282" s="70" t="s">
        <v>816</v>
      </c>
      <c r="B282" s="70" t="s">
        <v>817</v>
      </c>
      <c r="C282" s="72" t="s">
        <v>949</v>
      </c>
      <c r="D282" s="72" t="s">
        <v>950</v>
      </c>
      <c r="E282" s="72" t="s">
        <v>1243</v>
      </c>
      <c r="F282" s="72" t="s">
        <v>1244</v>
      </c>
      <c r="G282" s="132">
        <f>IFERROR(IF(INDEX('Comm_vacancy-inputs_2'!$C:$C,MATCH($B282,'Comm_vacancy-inputs_2'!$B:$B,0))&lt;&gt;"-",INDEX('Comm_vacancy-inputs_2'!$C:$C,MATCH($B282,'Comm_vacancy-inputs_2'!$B:$B,0)),
INDEX('Comm_vacancy-new_boundaries_3'!$C:$C,MATCH($B282,'Comm_vacancy-new_boundaries_3'!$B:$B,0))),"-")</f>
        <v>5.044492816389335E-2</v>
      </c>
    </row>
    <row r="283" spans="1:7" x14ac:dyDescent="0.35">
      <c r="A283" s="70" t="s">
        <v>818</v>
      </c>
      <c r="B283" s="70" t="s">
        <v>819</v>
      </c>
      <c r="C283" s="72" t="s">
        <v>1340</v>
      </c>
      <c r="D283" s="72" t="s">
        <v>819</v>
      </c>
      <c r="E283" s="72" t="s">
        <v>1207</v>
      </c>
      <c r="F283" s="72" t="s">
        <v>1208</v>
      </c>
      <c r="G283" s="132">
        <f>IFERROR(IF(INDEX('Comm_vacancy-inputs_2'!$C:$C,MATCH($B283,'Comm_vacancy-inputs_2'!$B:$B,0))&lt;&gt;"-",INDEX('Comm_vacancy-inputs_2'!$C:$C,MATCH($B283,'Comm_vacancy-inputs_2'!$B:$B,0)),
INDEX('Comm_vacancy-new_boundaries_3'!$C:$C,MATCH($B283,'Comm_vacancy-new_boundaries_3'!$B:$B,0))),"-")</f>
        <v>4.0187410350367811E-2</v>
      </c>
    </row>
    <row r="284" spans="1:7" x14ac:dyDescent="0.35">
      <c r="A284" s="70" t="s">
        <v>820</v>
      </c>
      <c r="B284" s="70" t="s">
        <v>821</v>
      </c>
      <c r="C284" s="72" t="s">
        <v>1175</v>
      </c>
      <c r="D284" s="72" t="s">
        <v>1176</v>
      </c>
      <c r="E284" s="72" t="s">
        <v>1133</v>
      </c>
      <c r="F284" s="72" t="s">
        <v>1134</v>
      </c>
      <c r="G284" s="132">
        <f>IFERROR(IF(INDEX('Comm_vacancy-inputs_2'!$C:$C,MATCH($B284,'Comm_vacancy-inputs_2'!$B:$B,0))&lt;&gt;"-",INDEX('Comm_vacancy-inputs_2'!$C:$C,MATCH($B284,'Comm_vacancy-inputs_2'!$B:$B,0)),
INDEX('Comm_vacancy-new_boundaries_3'!$C:$C,MATCH($B284,'Comm_vacancy-new_boundaries_3'!$B:$B,0))),"-")</f>
        <v>0.21398018114717815</v>
      </c>
    </row>
    <row r="285" spans="1:7" x14ac:dyDescent="0.35">
      <c r="A285" s="70" t="s">
        <v>822</v>
      </c>
      <c r="B285" s="70" t="s">
        <v>823</v>
      </c>
      <c r="C285" s="72" t="s">
        <v>965</v>
      </c>
      <c r="D285" s="72" t="s">
        <v>966</v>
      </c>
      <c r="E285" s="72" t="s">
        <v>1135</v>
      </c>
      <c r="F285" s="72" t="s">
        <v>1136</v>
      </c>
      <c r="G285" s="132">
        <f>IFERROR(IF(INDEX('Comm_vacancy-inputs_2'!$C:$C,MATCH($B285,'Comm_vacancy-inputs_2'!$B:$B,0))&lt;&gt;"-",INDEX('Comm_vacancy-inputs_2'!$C:$C,MATCH($B285,'Comm_vacancy-inputs_2'!$B:$B,0)),
INDEX('Comm_vacancy-new_boundaries_3'!$C:$C,MATCH($B285,'Comm_vacancy-new_boundaries_3'!$B:$B,0))),"-")</f>
        <v>4.6073747680890537E-2</v>
      </c>
    </row>
    <row r="286" spans="1:7" x14ac:dyDescent="0.35">
      <c r="A286" s="70" t="s">
        <v>824</v>
      </c>
      <c r="B286" s="70" t="s">
        <v>825</v>
      </c>
      <c r="C286" s="72" t="s">
        <v>1218</v>
      </c>
      <c r="D286" s="72" t="s">
        <v>1219</v>
      </c>
      <c r="E286" s="72" t="s">
        <v>1139</v>
      </c>
      <c r="F286" s="72" t="s">
        <v>1140</v>
      </c>
      <c r="G286" s="132">
        <f>IFERROR(IF(INDEX('Comm_vacancy-inputs_2'!$C:$C,MATCH($B286,'Comm_vacancy-inputs_2'!$B:$B,0))&lt;&gt;"-",INDEX('Comm_vacancy-inputs_2'!$C:$C,MATCH($B286,'Comm_vacancy-inputs_2'!$B:$B,0)),
INDEX('Comm_vacancy-new_boundaries_3'!$C:$C,MATCH($B286,'Comm_vacancy-new_boundaries_3'!$B:$B,0))),"-")</f>
        <v>5.2192191785479847E-2</v>
      </c>
    </row>
    <row r="287" spans="1:7" x14ac:dyDescent="0.35">
      <c r="A287" s="70" t="s">
        <v>826</v>
      </c>
      <c r="B287" s="70" t="s">
        <v>827</v>
      </c>
      <c r="C287" s="72" t="s">
        <v>1209</v>
      </c>
      <c r="D287" s="72" t="s">
        <v>1210</v>
      </c>
      <c r="E287" s="72" t="s">
        <v>1116</v>
      </c>
      <c r="F287" s="72" t="s">
        <v>1117</v>
      </c>
      <c r="G287" s="132">
        <f>IFERROR(IF(INDEX('Comm_vacancy-inputs_2'!$C:$C,MATCH($B287,'Comm_vacancy-inputs_2'!$B:$B,0))&lt;&gt;"-",INDEX('Comm_vacancy-inputs_2'!$C:$C,MATCH($B287,'Comm_vacancy-inputs_2'!$B:$B,0)),
INDEX('Comm_vacancy-new_boundaries_3'!$C:$C,MATCH($B287,'Comm_vacancy-new_boundaries_3'!$B:$B,0))),"-")</f>
        <v>9.3998068312341851E-2</v>
      </c>
    </row>
    <row r="288" spans="1:7" x14ac:dyDescent="0.35">
      <c r="A288" s="70" t="s">
        <v>828</v>
      </c>
      <c r="B288" s="70" t="s">
        <v>829</v>
      </c>
      <c r="C288" s="72" t="s">
        <v>947</v>
      </c>
      <c r="D288" s="72" t="s">
        <v>948</v>
      </c>
      <c r="E288" s="72" t="s">
        <v>1142</v>
      </c>
      <c r="F288" s="72" t="s">
        <v>1143</v>
      </c>
      <c r="G288" s="132">
        <f>IFERROR(IF(INDEX('Comm_vacancy-inputs_2'!$C:$C,MATCH($B288,'Comm_vacancy-inputs_2'!$B:$B,0))&lt;&gt;"-",INDEX('Comm_vacancy-inputs_2'!$C:$C,MATCH($B288,'Comm_vacancy-inputs_2'!$B:$B,0)),
INDEX('Comm_vacancy-new_boundaries_3'!$C:$C,MATCH($B288,'Comm_vacancy-new_boundaries_3'!$B:$B,0))),"-")</f>
        <v>0.12617616640268467</v>
      </c>
    </row>
    <row r="289" spans="1:7" x14ac:dyDescent="0.35">
      <c r="A289" s="70" t="s">
        <v>830</v>
      </c>
      <c r="B289" s="70" t="s">
        <v>831</v>
      </c>
      <c r="C289" s="72" t="s">
        <v>1341</v>
      </c>
      <c r="D289" s="72" t="s">
        <v>831</v>
      </c>
      <c r="E289" s="72" t="s">
        <v>1133</v>
      </c>
      <c r="F289" s="72" t="s">
        <v>1134</v>
      </c>
      <c r="G289" s="132">
        <f>IFERROR(IF(INDEX('Comm_vacancy-inputs_2'!$C:$C,MATCH($B289,'Comm_vacancy-inputs_2'!$B:$B,0))&lt;&gt;"-",INDEX('Comm_vacancy-inputs_2'!$C:$C,MATCH($B289,'Comm_vacancy-inputs_2'!$B:$B,0)),
INDEX('Comm_vacancy-new_boundaries_3'!$C:$C,MATCH($B289,'Comm_vacancy-new_boundaries_3'!$B:$B,0))),"-")</f>
        <v>4.9693667614119766E-2</v>
      </c>
    </row>
    <row r="290" spans="1:7" x14ac:dyDescent="0.35">
      <c r="A290" s="70" t="s">
        <v>832</v>
      </c>
      <c r="B290" s="70" t="s">
        <v>833</v>
      </c>
      <c r="C290" s="72" t="s">
        <v>1326</v>
      </c>
      <c r="D290" s="72" t="s">
        <v>1327</v>
      </c>
      <c r="E290" s="72" t="s">
        <v>1116</v>
      </c>
      <c r="F290" s="72" t="s">
        <v>1117</v>
      </c>
      <c r="G290" s="132">
        <f>IFERROR(IF(INDEX('Comm_vacancy-inputs_2'!$C:$C,MATCH($B290,'Comm_vacancy-inputs_2'!$B:$B,0))&lt;&gt;"-",INDEX('Comm_vacancy-inputs_2'!$C:$C,MATCH($B290,'Comm_vacancy-inputs_2'!$B:$B,0)),
INDEX('Comm_vacancy-new_boundaries_3'!$C:$C,MATCH($B290,'Comm_vacancy-new_boundaries_3'!$B:$B,0))),"-")</f>
        <v>7.3556174657316578E-2</v>
      </c>
    </row>
    <row r="291" spans="1:7" x14ac:dyDescent="0.35">
      <c r="A291" s="70" t="s">
        <v>834</v>
      </c>
      <c r="B291" s="70" t="s">
        <v>835</v>
      </c>
      <c r="C291" s="72" t="s">
        <v>1342</v>
      </c>
      <c r="D291" s="72" t="s">
        <v>835</v>
      </c>
      <c r="E291" s="72" t="s">
        <v>1243</v>
      </c>
      <c r="F291" s="72" t="s">
        <v>1244</v>
      </c>
      <c r="G291" s="132">
        <f>IFERROR(IF(INDEX('Comm_vacancy-inputs_2'!$C:$C,MATCH($B291,'Comm_vacancy-inputs_2'!$B:$B,0))&lt;&gt;"-",INDEX('Comm_vacancy-inputs_2'!$C:$C,MATCH($B291,'Comm_vacancy-inputs_2'!$B:$B,0)),
INDEX('Comm_vacancy-new_boundaries_3'!$C:$C,MATCH($B291,'Comm_vacancy-new_boundaries_3'!$B:$B,0))),"-")</f>
        <v>0.10357770179993786</v>
      </c>
    </row>
    <row r="292" spans="1:7" x14ac:dyDescent="0.35">
      <c r="A292" s="70" t="s">
        <v>836</v>
      </c>
      <c r="B292" s="70" t="s">
        <v>837</v>
      </c>
      <c r="C292" s="72" t="s">
        <v>1155</v>
      </c>
      <c r="D292" s="72" t="s">
        <v>1156</v>
      </c>
      <c r="E292" s="72" t="s">
        <v>1157</v>
      </c>
      <c r="F292" s="72" t="s">
        <v>1158</v>
      </c>
      <c r="G292" s="132">
        <f>IFERROR(IF(INDEX('Comm_vacancy-inputs_2'!$C:$C,MATCH($B292,'Comm_vacancy-inputs_2'!$B:$B,0))&lt;&gt;"-",INDEX('Comm_vacancy-inputs_2'!$C:$C,MATCH($B292,'Comm_vacancy-inputs_2'!$B:$B,0)),
INDEX('Comm_vacancy-new_boundaries_3'!$C:$C,MATCH($B292,'Comm_vacancy-new_boundaries_3'!$B:$B,0))),"-")</f>
        <v>9.0909103952752524E-3</v>
      </c>
    </row>
    <row r="293" spans="1:7" x14ac:dyDescent="0.35">
      <c r="A293" s="70" t="s">
        <v>838</v>
      </c>
      <c r="B293" s="70" t="s">
        <v>839</v>
      </c>
      <c r="C293" s="72" t="s">
        <v>949</v>
      </c>
      <c r="D293" s="72" t="s">
        <v>950</v>
      </c>
      <c r="E293" s="72" t="s">
        <v>1243</v>
      </c>
      <c r="F293" s="72" t="s">
        <v>1244</v>
      </c>
      <c r="G293" s="132">
        <f>IFERROR(IF(INDEX('Comm_vacancy-inputs_2'!$C:$C,MATCH($B293,'Comm_vacancy-inputs_2'!$B:$B,0))&lt;&gt;"-",INDEX('Comm_vacancy-inputs_2'!$C:$C,MATCH($B293,'Comm_vacancy-inputs_2'!$B:$B,0)),
INDEX('Comm_vacancy-new_boundaries_3'!$C:$C,MATCH($B293,'Comm_vacancy-new_boundaries_3'!$B:$B,0))),"-")</f>
        <v>6.1652140149683593E-2</v>
      </c>
    </row>
    <row r="294" spans="1:7" x14ac:dyDescent="0.35">
      <c r="A294" s="70" t="s">
        <v>840</v>
      </c>
      <c r="B294" s="70" t="s">
        <v>841</v>
      </c>
      <c r="C294" s="72" t="s">
        <v>1343</v>
      </c>
      <c r="D294" s="72" t="s">
        <v>841</v>
      </c>
      <c r="E294" s="72" t="s">
        <v>1264</v>
      </c>
      <c r="F294" s="72" t="s">
        <v>1265</v>
      </c>
      <c r="G294" s="132">
        <f>IFERROR(IF(INDEX('Comm_vacancy-inputs_2'!$C:$C,MATCH($B294,'Comm_vacancy-inputs_2'!$B:$B,0))&lt;&gt;"-",INDEX('Comm_vacancy-inputs_2'!$C:$C,MATCH($B294,'Comm_vacancy-inputs_2'!$B:$B,0)),
INDEX('Comm_vacancy-new_boundaries_3'!$C:$C,MATCH($B294,'Comm_vacancy-new_boundaries_3'!$B:$B,0))),"-")</f>
        <v>0.13122418664914881</v>
      </c>
    </row>
    <row r="295" spans="1:7" x14ac:dyDescent="0.35">
      <c r="A295" s="70" t="s">
        <v>842</v>
      </c>
      <c r="B295" s="70" t="s">
        <v>843</v>
      </c>
      <c r="C295" s="72" t="s">
        <v>1322</v>
      </c>
      <c r="D295" s="72" t="s">
        <v>1323</v>
      </c>
      <c r="E295" s="72" t="s">
        <v>1163</v>
      </c>
      <c r="F295" s="72" t="s">
        <v>1164</v>
      </c>
      <c r="G295" s="132">
        <f>IFERROR(IF(INDEX('Comm_vacancy-inputs_2'!$C:$C,MATCH($B295,'Comm_vacancy-inputs_2'!$B:$B,0))&lt;&gt;"-",INDEX('Comm_vacancy-inputs_2'!$C:$C,MATCH($B295,'Comm_vacancy-inputs_2'!$B:$B,0)),
INDEX('Comm_vacancy-new_boundaries_3'!$C:$C,MATCH($B295,'Comm_vacancy-new_boundaries_3'!$B:$B,0))),"-")</f>
        <v>0.25865938478101735</v>
      </c>
    </row>
    <row r="296" spans="1:7" x14ac:dyDescent="0.35">
      <c r="A296" s="70" t="s">
        <v>844</v>
      </c>
      <c r="B296" s="70" t="s">
        <v>845</v>
      </c>
      <c r="C296" s="72" t="s">
        <v>1326</v>
      </c>
      <c r="D296" s="72" t="s">
        <v>1327</v>
      </c>
      <c r="E296" s="72" t="s">
        <v>1116</v>
      </c>
      <c r="F296" s="72" t="s">
        <v>1117</v>
      </c>
      <c r="G296" s="132">
        <f>IFERROR(IF(INDEX('Comm_vacancy-inputs_2'!$C:$C,MATCH($B296,'Comm_vacancy-inputs_2'!$B:$B,0))&lt;&gt;"-",INDEX('Comm_vacancy-inputs_2'!$C:$C,MATCH($B296,'Comm_vacancy-inputs_2'!$B:$B,0)),
INDEX('Comm_vacancy-new_boundaries_3'!$C:$C,MATCH($B296,'Comm_vacancy-new_boundaries_3'!$B:$B,0))),"-")</f>
        <v>7.7050979754451576E-2</v>
      </c>
    </row>
    <row r="297" spans="1:7" x14ac:dyDescent="0.35">
      <c r="A297" s="70" t="s">
        <v>846</v>
      </c>
      <c r="B297" s="70" t="s">
        <v>847</v>
      </c>
      <c r="C297" s="72" t="s">
        <v>1253</v>
      </c>
      <c r="D297" s="72" t="s">
        <v>1254</v>
      </c>
      <c r="E297" s="72" t="s">
        <v>1133</v>
      </c>
      <c r="F297" s="72" t="s">
        <v>1134</v>
      </c>
      <c r="G297" s="132">
        <f>IFERROR(IF(INDEX('Comm_vacancy-inputs_2'!$C:$C,MATCH($B297,'Comm_vacancy-inputs_2'!$B:$B,0))&lt;&gt;"-",INDEX('Comm_vacancy-inputs_2'!$C:$C,MATCH($B297,'Comm_vacancy-inputs_2'!$B:$B,0)),
INDEX('Comm_vacancy-new_boundaries_3'!$C:$C,MATCH($B297,'Comm_vacancy-new_boundaries_3'!$B:$B,0))),"-")</f>
        <v>3.2175409902569292E-2</v>
      </c>
    </row>
    <row r="298" spans="1:7" x14ac:dyDescent="0.35">
      <c r="A298" s="70" t="s">
        <v>848</v>
      </c>
      <c r="B298" s="70" t="s">
        <v>849</v>
      </c>
      <c r="C298" s="72" t="s">
        <v>1211</v>
      </c>
      <c r="D298" s="72" t="s">
        <v>1212</v>
      </c>
      <c r="E298" s="72" t="s">
        <v>1213</v>
      </c>
      <c r="F298" s="72" t="s">
        <v>1214</v>
      </c>
      <c r="G298" s="132">
        <f>IFERROR(IF(INDEX('Comm_vacancy-inputs_2'!$C:$C,MATCH($B298,'Comm_vacancy-inputs_2'!$B:$B,0))&lt;&gt;"-",INDEX('Comm_vacancy-inputs_2'!$C:$C,MATCH($B298,'Comm_vacancy-inputs_2'!$B:$B,0)),
INDEX('Comm_vacancy-new_boundaries_3'!$C:$C,MATCH($B298,'Comm_vacancy-new_boundaries_3'!$B:$B,0))),"-")</f>
        <v>0.11275350851622037</v>
      </c>
    </row>
    <row r="299" spans="1:7" x14ac:dyDescent="0.35">
      <c r="A299" s="70" t="s">
        <v>850</v>
      </c>
      <c r="B299" s="70" t="s">
        <v>851</v>
      </c>
      <c r="C299" s="72" t="s">
        <v>961</v>
      </c>
      <c r="D299" s="72" t="s">
        <v>962</v>
      </c>
      <c r="E299" s="72" t="s">
        <v>1170</v>
      </c>
      <c r="F299" s="72" t="s">
        <v>1171</v>
      </c>
      <c r="G299" s="132">
        <f>IFERROR(IF(INDEX('Comm_vacancy-inputs_2'!$C:$C,MATCH($B299,'Comm_vacancy-inputs_2'!$B:$B,0))&lt;&gt;"-",INDEX('Comm_vacancy-inputs_2'!$C:$C,MATCH($B299,'Comm_vacancy-inputs_2'!$B:$B,0)),
INDEX('Comm_vacancy-new_boundaries_3'!$C:$C,MATCH($B299,'Comm_vacancy-new_boundaries_3'!$B:$B,0))),"-")</f>
        <v>0.10084197483363619</v>
      </c>
    </row>
    <row r="300" spans="1:7" x14ac:dyDescent="0.35">
      <c r="A300" s="70" t="s">
        <v>852</v>
      </c>
      <c r="B300" s="70" t="s">
        <v>853</v>
      </c>
      <c r="C300" s="72" t="s">
        <v>1344</v>
      </c>
      <c r="D300" s="72" t="s">
        <v>853</v>
      </c>
      <c r="E300" s="72" t="s">
        <v>1173</v>
      </c>
      <c r="F300" s="72" t="s">
        <v>1174</v>
      </c>
      <c r="G300" s="132">
        <f>IFERROR(IF(INDEX('Comm_vacancy-inputs_2'!$C:$C,MATCH($B300,'Comm_vacancy-inputs_2'!$B:$B,0))&lt;&gt;"-",INDEX('Comm_vacancy-inputs_2'!$C:$C,MATCH($B300,'Comm_vacancy-inputs_2'!$B:$B,0)),
INDEX('Comm_vacancy-new_boundaries_3'!$C:$C,MATCH($B300,'Comm_vacancy-new_boundaries_3'!$B:$B,0))),"-")</f>
        <v>8.9493129493129486E-2</v>
      </c>
    </row>
    <row r="301" spans="1:7" x14ac:dyDescent="0.35">
      <c r="A301" s="70" t="s">
        <v>854</v>
      </c>
      <c r="B301" s="70" t="s">
        <v>855</v>
      </c>
      <c r="C301" s="72" t="s">
        <v>1345</v>
      </c>
      <c r="D301" s="72" t="s">
        <v>855</v>
      </c>
      <c r="E301" s="72" t="s">
        <v>1147</v>
      </c>
      <c r="F301" s="72" t="s">
        <v>1148</v>
      </c>
      <c r="G301" s="132">
        <f>IFERROR(IF(INDEX('Comm_vacancy-inputs_2'!$C:$C,MATCH($B301,'Comm_vacancy-inputs_2'!$B:$B,0))&lt;&gt;"-",INDEX('Comm_vacancy-inputs_2'!$C:$C,MATCH($B301,'Comm_vacancy-inputs_2'!$B:$B,0)),
INDEX('Comm_vacancy-new_boundaries_3'!$C:$C,MATCH($B301,'Comm_vacancy-new_boundaries_3'!$B:$B,0))),"-")</f>
        <v>6.3316181713445829E-2</v>
      </c>
    </row>
    <row r="302" spans="1:7" x14ac:dyDescent="0.35">
      <c r="A302" s="70" t="s">
        <v>856</v>
      </c>
      <c r="B302" s="70" t="s">
        <v>857</v>
      </c>
      <c r="C302" s="72" t="s">
        <v>1320</v>
      </c>
      <c r="D302" s="72" t="s">
        <v>1321</v>
      </c>
      <c r="E302" s="72" t="s">
        <v>1124</v>
      </c>
      <c r="F302" s="72" t="s">
        <v>1125</v>
      </c>
      <c r="G302" s="132">
        <f>IFERROR(IF(INDEX('Comm_vacancy-inputs_2'!$C:$C,MATCH($B302,'Comm_vacancy-inputs_2'!$B:$B,0))&lt;&gt;"-",INDEX('Comm_vacancy-inputs_2'!$C:$C,MATCH($B302,'Comm_vacancy-inputs_2'!$B:$B,0)),
INDEX('Comm_vacancy-new_boundaries_3'!$C:$C,MATCH($B302,'Comm_vacancy-new_boundaries_3'!$B:$B,0))),"-")</f>
        <v>6.7438539168392583E-2</v>
      </c>
    </row>
    <row r="303" spans="1:7" x14ac:dyDescent="0.35">
      <c r="A303" s="70" t="s">
        <v>858</v>
      </c>
      <c r="B303" s="70" t="s">
        <v>859</v>
      </c>
      <c r="C303" s="72" t="s">
        <v>1346</v>
      </c>
      <c r="D303" s="72" t="s">
        <v>859</v>
      </c>
      <c r="E303" s="72" t="s">
        <v>1203</v>
      </c>
      <c r="F303" s="72" t="s">
        <v>1204</v>
      </c>
      <c r="G303" s="132">
        <f>IFERROR(IF(INDEX('Comm_vacancy-inputs_2'!$C:$C,MATCH($B303,'Comm_vacancy-inputs_2'!$B:$B,0))&lt;&gt;"-",INDEX('Comm_vacancy-inputs_2'!$C:$C,MATCH($B303,'Comm_vacancy-inputs_2'!$B:$B,0)),
INDEX('Comm_vacancy-new_boundaries_3'!$C:$C,MATCH($B303,'Comm_vacancy-new_boundaries_3'!$B:$B,0))),"-")</f>
        <v>7.9129968099125148E-2</v>
      </c>
    </row>
    <row r="304" spans="1:7" x14ac:dyDescent="0.35">
      <c r="A304" s="70" t="s">
        <v>860</v>
      </c>
      <c r="B304" s="70" t="s">
        <v>861</v>
      </c>
      <c r="C304" s="72" t="s">
        <v>1347</v>
      </c>
      <c r="D304" s="72" t="s">
        <v>861</v>
      </c>
      <c r="E304" s="72" t="s">
        <v>1221</v>
      </c>
      <c r="F304" s="72" t="s">
        <v>1222</v>
      </c>
      <c r="G304" s="132">
        <f>IFERROR(IF(INDEX('Comm_vacancy-inputs_2'!$C:$C,MATCH($B304,'Comm_vacancy-inputs_2'!$B:$B,0))&lt;&gt;"-",INDEX('Comm_vacancy-inputs_2'!$C:$C,MATCH($B304,'Comm_vacancy-inputs_2'!$B:$B,0)),
INDEX('Comm_vacancy-new_boundaries_3'!$C:$C,MATCH($B304,'Comm_vacancy-new_boundaries_3'!$B:$B,0))),"-")</f>
        <v>0.11685219138587025</v>
      </c>
    </row>
    <row r="305" spans="1:7" x14ac:dyDescent="0.35">
      <c r="A305" s="70" t="s">
        <v>862</v>
      </c>
      <c r="B305" s="70" t="s">
        <v>863</v>
      </c>
      <c r="C305" s="72" t="s">
        <v>1312</v>
      </c>
      <c r="D305" s="72" t="s">
        <v>1313</v>
      </c>
      <c r="E305" s="72" t="s">
        <v>1191</v>
      </c>
      <c r="F305" s="72" t="s">
        <v>1192</v>
      </c>
      <c r="G305" s="132">
        <f>IFERROR(IF(INDEX('Comm_vacancy-inputs_2'!$C:$C,MATCH($B305,'Comm_vacancy-inputs_2'!$B:$B,0))&lt;&gt;"-",INDEX('Comm_vacancy-inputs_2'!$C:$C,MATCH($B305,'Comm_vacancy-inputs_2'!$B:$B,0)),
INDEX('Comm_vacancy-new_boundaries_3'!$C:$C,MATCH($B305,'Comm_vacancy-new_boundaries_3'!$B:$B,0))),"-")</f>
        <v>8.3143278041825114E-2</v>
      </c>
    </row>
    <row r="306" spans="1:7" x14ac:dyDescent="0.35">
      <c r="A306" s="70" t="s">
        <v>864</v>
      </c>
      <c r="B306" s="70" t="s">
        <v>865</v>
      </c>
      <c r="C306" s="72" t="s">
        <v>947</v>
      </c>
      <c r="D306" s="72" t="s">
        <v>948</v>
      </c>
      <c r="E306" s="72" t="s">
        <v>1142</v>
      </c>
      <c r="F306" s="72" t="s">
        <v>1143</v>
      </c>
      <c r="G306" s="132">
        <f>IFERROR(IF(INDEX('Comm_vacancy-inputs_2'!$C:$C,MATCH($B306,'Comm_vacancy-inputs_2'!$B:$B,0))&lt;&gt;"-",INDEX('Comm_vacancy-inputs_2'!$C:$C,MATCH($B306,'Comm_vacancy-inputs_2'!$B:$B,0)),
INDEX('Comm_vacancy-new_boundaries_3'!$C:$C,MATCH($B306,'Comm_vacancy-new_boundaries_3'!$B:$B,0))),"-")</f>
        <v>0.10161621260212356</v>
      </c>
    </row>
    <row r="307" spans="1:7" x14ac:dyDescent="0.35">
      <c r="A307" s="70" t="s">
        <v>866</v>
      </c>
      <c r="B307" s="70" t="s">
        <v>867</v>
      </c>
      <c r="C307" s="72" t="s">
        <v>1250</v>
      </c>
      <c r="D307" s="72" t="s">
        <v>1251</v>
      </c>
      <c r="E307" s="72" t="s">
        <v>1106</v>
      </c>
      <c r="F307" s="72" t="s">
        <v>1107</v>
      </c>
      <c r="G307" s="132">
        <f>IFERROR(IF(INDEX('Comm_vacancy-inputs_2'!$C:$C,MATCH($B307,'Comm_vacancy-inputs_2'!$B:$B,0))&lt;&gt;"-",INDEX('Comm_vacancy-inputs_2'!$C:$C,MATCH($B307,'Comm_vacancy-inputs_2'!$B:$B,0)),
INDEX('Comm_vacancy-new_boundaries_3'!$C:$C,MATCH($B307,'Comm_vacancy-new_boundaries_3'!$B:$B,0))),"-")</f>
        <v>6.291554692169099E-2</v>
      </c>
    </row>
    <row r="308" spans="1:7" x14ac:dyDescent="0.35">
      <c r="A308" s="70" t="s">
        <v>868</v>
      </c>
      <c r="B308" s="70" t="s">
        <v>869</v>
      </c>
      <c r="C308" s="72" t="s">
        <v>955</v>
      </c>
      <c r="D308" s="72" t="s">
        <v>956</v>
      </c>
      <c r="E308" s="72" t="s">
        <v>1106</v>
      </c>
      <c r="F308" s="72" t="s">
        <v>1107</v>
      </c>
      <c r="G308" s="132">
        <f>IFERROR(IF(INDEX('Comm_vacancy-inputs_2'!$C:$C,MATCH($B308,'Comm_vacancy-inputs_2'!$B:$B,0))&lt;&gt;"-",INDEX('Comm_vacancy-inputs_2'!$C:$C,MATCH($B308,'Comm_vacancy-inputs_2'!$B:$B,0)),
INDEX('Comm_vacancy-new_boundaries_3'!$C:$C,MATCH($B308,'Comm_vacancy-new_boundaries_3'!$B:$B,0))),"-")</f>
        <v>4.3752037590364327E-2</v>
      </c>
    </row>
    <row r="309" spans="1:7" x14ac:dyDescent="0.35">
      <c r="A309" s="70" t="s">
        <v>870</v>
      </c>
      <c r="B309" s="70" t="s">
        <v>871</v>
      </c>
      <c r="C309" s="72" t="s">
        <v>947</v>
      </c>
      <c r="D309" s="72" t="s">
        <v>948</v>
      </c>
      <c r="E309" s="72" t="s">
        <v>1142</v>
      </c>
      <c r="F309" s="72" t="s">
        <v>1143</v>
      </c>
      <c r="G309" s="132">
        <f>IFERROR(IF(INDEX('Comm_vacancy-inputs_2'!$C:$C,MATCH($B309,'Comm_vacancy-inputs_2'!$B:$B,0))&lt;&gt;"-",INDEX('Comm_vacancy-inputs_2'!$C:$C,MATCH($B309,'Comm_vacancy-inputs_2'!$B:$B,0)),
INDEX('Comm_vacancy-new_boundaries_3'!$C:$C,MATCH($B309,'Comm_vacancy-new_boundaries_3'!$B:$B,0))),"-")</f>
        <v>6.8707238872761672E-2</v>
      </c>
    </row>
    <row r="310" spans="1:7" x14ac:dyDescent="0.35">
      <c r="A310" s="70" t="s">
        <v>872</v>
      </c>
      <c r="B310" s="70" t="s">
        <v>873</v>
      </c>
      <c r="C310" s="72" t="s">
        <v>1168</v>
      </c>
      <c r="D310" s="72" t="s">
        <v>1169</v>
      </c>
      <c r="E310" s="72" t="s">
        <v>1170</v>
      </c>
      <c r="F310" s="72" t="s">
        <v>1171</v>
      </c>
      <c r="G310" s="132">
        <f>IFERROR(IF(INDEX('Comm_vacancy-inputs_2'!$C:$C,MATCH($B310,'Comm_vacancy-inputs_2'!$B:$B,0))&lt;&gt;"-",INDEX('Comm_vacancy-inputs_2'!$C:$C,MATCH($B310,'Comm_vacancy-inputs_2'!$B:$B,0)),
INDEX('Comm_vacancy-new_boundaries_3'!$C:$C,MATCH($B310,'Comm_vacancy-new_boundaries_3'!$B:$B,0))),"-")</f>
        <v>3.7931456440574531E-2</v>
      </c>
    </row>
    <row r="311" spans="1:7" x14ac:dyDescent="0.35">
      <c r="A311" s="70" t="s">
        <v>874</v>
      </c>
      <c r="B311" s="70" t="s">
        <v>875</v>
      </c>
      <c r="C311" s="72" t="s">
        <v>949</v>
      </c>
      <c r="D311" s="72" t="s">
        <v>950</v>
      </c>
      <c r="E311" s="72" t="s">
        <v>1243</v>
      </c>
      <c r="F311" s="72" t="s">
        <v>1244</v>
      </c>
      <c r="G311" s="132">
        <f>IFERROR(IF(INDEX('Comm_vacancy-inputs_2'!$C:$C,MATCH($B311,'Comm_vacancy-inputs_2'!$B:$B,0))&lt;&gt;"-",INDEX('Comm_vacancy-inputs_2'!$C:$C,MATCH($B311,'Comm_vacancy-inputs_2'!$B:$B,0)),
INDEX('Comm_vacancy-new_boundaries_3'!$C:$C,MATCH($B311,'Comm_vacancy-new_boundaries_3'!$B:$B,0))),"-")</f>
        <v>1.0983290637860786E-2</v>
      </c>
    </row>
    <row r="312" spans="1:7" x14ac:dyDescent="0.35">
      <c r="A312" s="70" t="s">
        <v>878</v>
      </c>
      <c r="B312" s="70" t="s">
        <v>879</v>
      </c>
      <c r="C312" s="72" t="s">
        <v>1224</v>
      </c>
      <c r="D312" s="72" t="s">
        <v>1225</v>
      </c>
      <c r="E312" s="72" t="s">
        <v>1152</v>
      </c>
      <c r="F312" s="72" t="s">
        <v>1153</v>
      </c>
      <c r="G312" s="132">
        <f>IFERROR(IF(INDEX('Comm_vacancy-inputs_2'!$C:$C,MATCH($B312,'Comm_vacancy-inputs_2'!$B:$B,0))&lt;&gt;"-",INDEX('Comm_vacancy-inputs_2'!$C:$C,MATCH($B312,'Comm_vacancy-inputs_2'!$B:$B,0)),
INDEX('Comm_vacancy-new_boundaries_3'!$C:$C,MATCH($B312,'Comm_vacancy-new_boundaries_3'!$B:$B,0))),"-")</f>
        <v>2.7878461063580488E-2</v>
      </c>
    </row>
    <row r="313" spans="1:7" x14ac:dyDescent="0.35">
      <c r="A313" s="70" t="s">
        <v>880</v>
      </c>
      <c r="B313" s="70" t="s">
        <v>881</v>
      </c>
      <c r="C313" s="72" t="s">
        <v>1165</v>
      </c>
      <c r="D313" s="72" t="s">
        <v>1166</v>
      </c>
      <c r="E313" s="72" t="s">
        <v>1167</v>
      </c>
      <c r="F313" s="72" t="s">
        <v>1166</v>
      </c>
      <c r="G313" s="132">
        <f>IFERROR(IF(INDEX('Comm_vacancy-inputs_2'!$C:$C,MATCH($B313,'Comm_vacancy-inputs_2'!$B:$B,0))&lt;&gt;"-",INDEX('Comm_vacancy-inputs_2'!$C:$C,MATCH($B313,'Comm_vacancy-inputs_2'!$B:$B,0)),
INDEX('Comm_vacancy-new_boundaries_3'!$C:$C,MATCH($B313,'Comm_vacancy-new_boundaries_3'!$B:$B,0))),"-")</f>
        <v>0.11252627130012824</v>
      </c>
    </row>
    <row r="314" spans="1:7" x14ac:dyDescent="0.35">
      <c r="A314" s="70" t="s">
        <v>884</v>
      </c>
      <c r="B314" s="70" t="s">
        <v>885</v>
      </c>
      <c r="C314" s="72" t="s">
        <v>335</v>
      </c>
      <c r="D314" s="72" t="s">
        <v>335</v>
      </c>
      <c r="E314" s="72" t="s">
        <v>335</v>
      </c>
      <c r="F314" s="72" t="s">
        <v>335</v>
      </c>
      <c r="G314" s="132">
        <f>IFERROR(IF(INDEX('Comm_vacancy-inputs_2'!$C:$C,MATCH($B314,'Comm_vacancy-inputs_2'!$B:$B,0))&lt;&gt;"-",INDEX('Comm_vacancy-inputs_2'!$C:$C,MATCH($B314,'Comm_vacancy-inputs_2'!$B:$B,0)),
INDEX('Comm_vacancy-new_boundaries_3'!$C:$C,MATCH($B314,'Comm_vacancy-new_boundaries_3'!$B:$B,0))),"-")</f>
        <v>6.7013468218300024E-2</v>
      </c>
    </row>
    <row r="315" spans="1:7" x14ac:dyDescent="0.35">
      <c r="A315" s="70" t="s">
        <v>886</v>
      </c>
      <c r="B315" s="70" t="s">
        <v>887</v>
      </c>
      <c r="C315" s="72" t="s">
        <v>961</v>
      </c>
      <c r="D315" s="72" t="s">
        <v>962</v>
      </c>
      <c r="E315" s="72" t="s">
        <v>1170</v>
      </c>
      <c r="F315" s="72" t="s">
        <v>1171</v>
      </c>
      <c r="G315" s="132">
        <f>IFERROR(IF(INDEX('Comm_vacancy-inputs_2'!$C:$C,MATCH($B315,'Comm_vacancy-inputs_2'!$B:$B,0))&lt;&gt;"-",INDEX('Comm_vacancy-inputs_2'!$C:$C,MATCH($B315,'Comm_vacancy-inputs_2'!$B:$B,0)),
INDEX('Comm_vacancy-new_boundaries_3'!$C:$C,MATCH($B315,'Comm_vacancy-new_boundaries_3'!$B:$B,0))),"-")</f>
        <v>3.0913930470678516E-2</v>
      </c>
    </row>
    <row r="316" spans="1:7" x14ac:dyDescent="0.35">
      <c r="A316" s="70" t="s">
        <v>888</v>
      </c>
      <c r="B316" s="70" t="s">
        <v>889</v>
      </c>
      <c r="C316" s="72" t="s">
        <v>335</v>
      </c>
      <c r="D316" s="72" t="s">
        <v>335</v>
      </c>
      <c r="E316" s="72" t="s">
        <v>335</v>
      </c>
      <c r="F316" s="72" t="s">
        <v>335</v>
      </c>
      <c r="G316" s="132">
        <f>IFERROR(IF(INDEX('Comm_vacancy-inputs_2'!$C:$C,MATCH($B316,'Comm_vacancy-inputs_2'!$B:$B,0))&lt;&gt;"-",INDEX('Comm_vacancy-inputs_2'!$C:$C,MATCH($B316,'Comm_vacancy-inputs_2'!$B:$B,0)),
INDEX('Comm_vacancy-new_boundaries_3'!$C:$C,MATCH($B316,'Comm_vacancy-new_boundaries_3'!$B:$B,0))),"-")</f>
        <v>4.8405659396310169E-2</v>
      </c>
    </row>
    <row r="317" spans="1:7" x14ac:dyDescent="0.35">
      <c r="A317" s="70" t="s">
        <v>890</v>
      </c>
      <c r="B317" s="70" t="s">
        <v>891</v>
      </c>
      <c r="C317" s="72" t="s">
        <v>1348</v>
      </c>
      <c r="D317" s="72" t="s">
        <v>891</v>
      </c>
      <c r="E317" s="72" t="s">
        <v>1203</v>
      </c>
      <c r="F317" s="72" t="s">
        <v>1204</v>
      </c>
      <c r="G317" s="132" t="str">
        <f>IFERROR(IF(INDEX('Comm_vacancy-inputs_2'!$C:$C,MATCH($B317,'Comm_vacancy-inputs_2'!$B:$B,0))&lt;&gt;"-",INDEX('Comm_vacancy-inputs_2'!$C:$C,MATCH($B317,'Comm_vacancy-inputs_2'!$B:$B,0)),
INDEX('Comm_vacancy-new_boundaries_3'!$C:$C,MATCH($B317,'Comm_vacancy-new_boundaries_3'!$B:$B,0))),"-")</f>
        <v>-</v>
      </c>
    </row>
    <row r="318" spans="1:7" x14ac:dyDescent="0.35">
      <c r="A318" s="70" t="s">
        <v>892</v>
      </c>
      <c r="B318" s="70" t="s">
        <v>893</v>
      </c>
      <c r="C318" s="72" t="s">
        <v>1161</v>
      </c>
      <c r="D318" s="72" t="s">
        <v>1162</v>
      </c>
      <c r="E318" s="72" t="s">
        <v>1163</v>
      </c>
      <c r="F318" s="72" t="s">
        <v>1164</v>
      </c>
      <c r="G318" s="132">
        <f>IFERROR(IF(INDEX('Comm_vacancy-inputs_2'!$C:$C,MATCH($B318,'Comm_vacancy-inputs_2'!$B:$B,0))&lt;&gt;"-",INDEX('Comm_vacancy-inputs_2'!$C:$C,MATCH($B318,'Comm_vacancy-inputs_2'!$B:$B,0)),
INDEX('Comm_vacancy-new_boundaries_3'!$C:$C,MATCH($B318,'Comm_vacancy-new_boundaries_3'!$B:$B,0))),"-")</f>
        <v>9.4045732660369863E-2</v>
      </c>
    </row>
    <row r="319" spans="1:7" x14ac:dyDescent="0.35">
      <c r="A319" s="70" t="s">
        <v>894</v>
      </c>
      <c r="B319" s="70" t="s">
        <v>895</v>
      </c>
      <c r="C319" s="72" t="s">
        <v>1349</v>
      </c>
      <c r="D319" s="72" t="s">
        <v>895</v>
      </c>
      <c r="E319" s="72" t="s">
        <v>1139</v>
      </c>
      <c r="F319" s="72" t="s">
        <v>1140</v>
      </c>
      <c r="G319" s="132">
        <f>IFERROR(IF(INDEX('Comm_vacancy-inputs_2'!$C:$C,MATCH($B319,'Comm_vacancy-inputs_2'!$B:$B,0))&lt;&gt;"-",INDEX('Comm_vacancy-inputs_2'!$C:$C,MATCH($B319,'Comm_vacancy-inputs_2'!$B:$B,0)),
INDEX('Comm_vacancy-new_boundaries_3'!$C:$C,MATCH($B319,'Comm_vacancy-new_boundaries_3'!$B:$B,0))),"-")</f>
        <v>2.6088123202311152E-2</v>
      </c>
    </row>
    <row r="320" spans="1:7" x14ac:dyDescent="0.35">
      <c r="A320" s="70" t="s">
        <v>896</v>
      </c>
      <c r="B320" s="70" t="s">
        <v>897</v>
      </c>
      <c r="C320" s="72" t="s">
        <v>965</v>
      </c>
      <c r="D320" s="72" t="s">
        <v>966</v>
      </c>
      <c r="E320" s="72" t="s">
        <v>1135</v>
      </c>
      <c r="F320" s="72" t="s">
        <v>1136</v>
      </c>
      <c r="G320" s="132">
        <f>IFERROR(IF(INDEX('Comm_vacancy-inputs_2'!$C:$C,MATCH($B320,'Comm_vacancy-inputs_2'!$B:$B,0))&lt;&gt;"-",INDEX('Comm_vacancy-inputs_2'!$C:$C,MATCH($B320,'Comm_vacancy-inputs_2'!$B:$B,0)),
INDEX('Comm_vacancy-new_boundaries_3'!$C:$C,MATCH($B320,'Comm_vacancy-new_boundaries_3'!$B:$B,0))),"-")</f>
        <v>4.3155373963480292E-2</v>
      </c>
    </row>
    <row r="321" spans="1:7" x14ac:dyDescent="0.35">
      <c r="A321" s="70" t="s">
        <v>898</v>
      </c>
      <c r="B321" s="70" t="s">
        <v>899</v>
      </c>
      <c r="C321" s="72" t="s">
        <v>1168</v>
      </c>
      <c r="D321" s="72" t="s">
        <v>1169</v>
      </c>
      <c r="E321" s="72" t="s">
        <v>1170</v>
      </c>
      <c r="F321" s="72" t="s">
        <v>1171</v>
      </c>
      <c r="G321" s="132">
        <f>IFERROR(IF(INDEX('Comm_vacancy-inputs_2'!$C:$C,MATCH($B321,'Comm_vacancy-inputs_2'!$B:$B,0))&lt;&gt;"-",INDEX('Comm_vacancy-inputs_2'!$C:$C,MATCH($B321,'Comm_vacancy-inputs_2'!$B:$B,0)),
INDEX('Comm_vacancy-new_boundaries_3'!$C:$C,MATCH($B321,'Comm_vacancy-new_boundaries_3'!$B:$B,0))),"-")</f>
        <v>0.15477826687747637</v>
      </c>
    </row>
    <row r="322" spans="1:7" x14ac:dyDescent="0.35">
      <c r="A322" s="70" t="s">
        <v>900</v>
      </c>
      <c r="B322" s="70" t="s">
        <v>901</v>
      </c>
      <c r="C322" s="72" t="s">
        <v>1350</v>
      </c>
      <c r="D322" s="72" t="s">
        <v>901</v>
      </c>
      <c r="E322" s="72" t="s">
        <v>1268</v>
      </c>
      <c r="F322" s="72" t="s">
        <v>1269</v>
      </c>
      <c r="G322" s="132">
        <f>IFERROR(IF(INDEX('Comm_vacancy-inputs_2'!$C:$C,MATCH($B322,'Comm_vacancy-inputs_2'!$B:$B,0))&lt;&gt;"-",INDEX('Comm_vacancy-inputs_2'!$C:$C,MATCH($B322,'Comm_vacancy-inputs_2'!$B:$B,0)),
INDEX('Comm_vacancy-new_boundaries_3'!$C:$C,MATCH($B322,'Comm_vacancy-new_boundaries_3'!$B:$B,0))),"-")</f>
        <v>0.13472646838703789</v>
      </c>
    </row>
    <row r="323" spans="1:7" x14ac:dyDescent="0.35">
      <c r="A323" s="70" t="s">
        <v>902</v>
      </c>
      <c r="B323" s="70" t="s">
        <v>903</v>
      </c>
      <c r="C323" s="72" t="s">
        <v>1250</v>
      </c>
      <c r="D323" s="72" t="s">
        <v>1251</v>
      </c>
      <c r="E323" s="72" t="s">
        <v>1106</v>
      </c>
      <c r="F323" s="72" t="s">
        <v>1107</v>
      </c>
      <c r="G323" s="132">
        <f>IFERROR(IF(INDEX('Comm_vacancy-inputs_2'!$C:$C,MATCH($B323,'Comm_vacancy-inputs_2'!$B:$B,0))&lt;&gt;"-",INDEX('Comm_vacancy-inputs_2'!$C:$C,MATCH($B323,'Comm_vacancy-inputs_2'!$B:$B,0)),
INDEX('Comm_vacancy-new_boundaries_3'!$C:$C,MATCH($B323,'Comm_vacancy-new_boundaries_3'!$B:$B,0))),"-")</f>
        <v>0.12378818026618454</v>
      </c>
    </row>
    <row r="324" spans="1:7" x14ac:dyDescent="0.35">
      <c r="A324" s="70" t="s">
        <v>904</v>
      </c>
      <c r="B324" s="70" t="s">
        <v>905</v>
      </c>
      <c r="C324" s="72" t="s">
        <v>1168</v>
      </c>
      <c r="D324" s="72" t="s">
        <v>1169</v>
      </c>
      <c r="E324" s="72" t="s">
        <v>1170</v>
      </c>
      <c r="F324" s="72" t="s">
        <v>1171</v>
      </c>
      <c r="G324" s="132">
        <f>IFERROR(IF(INDEX('Comm_vacancy-inputs_2'!$C:$C,MATCH($B324,'Comm_vacancy-inputs_2'!$B:$B,0))&lt;&gt;"-",INDEX('Comm_vacancy-inputs_2'!$C:$C,MATCH($B324,'Comm_vacancy-inputs_2'!$B:$B,0)),
INDEX('Comm_vacancy-new_boundaries_3'!$C:$C,MATCH($B324,'Comm_vacancy-new_boundaries_3'!$B:$B,0))),"-")</f>
        <v>6.6050067940427101E-2</v>
      </c>
    </row>
    <row r="325" spans="1:7" x14ac:dyDescent="0.35">
      <c r="A325" s="70" t="s">
        <v>906</v>
      </c>
      <c r="B325" s="70" t="s">
        <v>907</v>
      </c>
      <c r="C325" s="72" t="s">
        <v>1351</v>
      </c>
      <c r="D325" s="72" t="s">
        <v>907</v>
      </c>
      <c r="E325" s="72" t="s">
        <v>1147</v>
      </c>
      <c r="F325" s="72" t="s">
        <v>1148</v>
      </c>
      <c r="G325" s="132">
        <f>IFERROR(IF(INDEX('Comm_vacancy-inputs_2'!$C:$C,MATCH($B325,'Comm_vacancy-inputs_2'!$B:$B,0))&lt;&gt;"-",INDEX('Comm_vacancy-inputs_2'!$C:$C,MATCH($B325,'Comm_vacancy-inputs_2'!$B:$B,0)),
INDEX('Comm_vacancy-new_boundaries_3'!$C:$C,MATCH($B325,'Comm_vacancy-new_boundaries_3'!$B:$B,0))),"-")</f>
        <v>0.12057129993176505</v>
      </c>
    </row>
    <row r="326" spans="1:7" x14ac:dyDescent="0.35">
      <c r="A326" s="70" t="s">
        <v>908</v>
      </c>
      <c r="B326" s="70" t="s">
        <v>909</v>
      </c>
      <c r="C326" s="72" t="s">
        <v>1189</v>
      </c>
      <c r="D326" s="72" t="s">
        <v>1190</v>
      </c>
      <c r="E326" s="72" t="s">
        <v>1191</v>
      </c>
      <c r="F326" s="72" t="s">
        <v>1192</v>
      </c>
      <c r="G326" s="132">
        <f>IFERROR(IF(INDEX('Comm_vacancy-inputs_2'!$C:$C,MATCH($B326,'Comm_vacancy-inputs_2'!$B:$B,0))&lt;&gt;"-",INDEX('Comm_vacancy-inputs_2'!$C:$C,MATCH($B326,'Comm_vacancy-inputs_2'!$B:$B,0)),
INDEX('Comm_vacancy-new_boundaries_3'!$C:$C,MATCH($B326,'Comm_vacancy-new_boundaries_3'!$B:$B,0))),"-")</f>
        <v>0.15350753982123203</v>
      </c>
    </row>
    <row r="327" spans="1:7" x14ac:dyDescent="0.35">
      <c r="A327" s="70" t="s">
        <v>910</v>
      </c>
      <c r="B327" s="70" t="s">
        <v>911</v>
      </c>
      <c r="C327" s="72" t="s">
        <v>974</v>
      </c>
      <c r="D327" s="72" t="s">
        <v>975</v>
      </c>
      <c r="E327" s="72" t="s">
        <v>1106</v>
      </c>
      <c r="F327" s="72" t="s">
        <v>1107</v>
      </c>
      <c r="G327" s="132">
        <f>IFERROR(IF(INDEX('Comm_vacancy-inputs_2'!$C:$C,MATCH($B327,'Comm_vacancy-inputs_2'!$B:$B,0))&lt;&gt;"-",INDEX('Comm_vacancy-inputs_2'!$C:$C,MATCH($B327,'Comm_vacancy-inputs_2'!$B:$B,0)),
INDEX('Comm_vacancy-new_boundaries_3'!$C:$C,MATCH($B327,'Comm_vacancy-new_boundaries_3'!$B:$B,0))),"-")</f>
        <v>8.8951055113987432E-2</v>
      </c>
    </row>
    <row r="328" spans="1:7" x14ac:dyDescent="0.35">
      <c r="A328" s="70" t="s">
        <v>912</v>
      </c>
      <c r="B328" s="70" t="s">
        <v>913</v>
      </c>
      <c r="C328" s="72" t="s">
        <v>1255</v>
      </c>
      <c r="D328" s="72" t="s">
        <v>1256</v>
      </c>
      <c r="E328" s="72" t="s">
        <v>1213</v>
      </c>
      <c r="F328" s="72" t="s">
        <v>1214</v>
      </c>
      <c r="G328" s="132">
        <f>IFERROR(IF(INDEX('Comm_vacancy-inputs_2'!$C:$C,MATCH($B328,'Comm_vacancy-inputs_2'!$B:$B,0))&lt;&gt;"-",INDEX('Comm_vacancy-inputs_2'!$C:$C,MATCH($B328,'Comm_vacancy-inputs_2'!$B:$B,0)),
INDEX('Comm_vacancy-new_boundaries_3'!$C:$C,MATCH($B328,'Comm_vacancy-new_boundaries_3'!$B:$B,0))),"-")</f>
        <v>6.5330938204838498E-2</v>
      </c>
    </row>
    <row r="329" spans="1:7" x14ac:dyDescent="0.35">
      <c r="A329" s="70" t="s">
        <v>914</v>
      </c>
      <c r="B329" s="70" t="s">
        <v>915</v>
      </c>
      <c r="C329" s="72" t="s">
        <v>1189</v>
      </c>
      <c r="D329" s="72" t="s">
        <v>1190</v>
      </c>
      <c r="E329" s="72" t="s">
        <v>1191</v>
      </c>
      <c r="F329" s="72" t="s">
        <v>1192</v>
      </c>
      <c r="G329" s="132">
        <f>IFERROR(IF(INDEX('Comm_vacancy-inputs_2'!$C:$C,MATCH($B329,'Comm_vacancy-inputs_2'!$B:$B,0))&lt;&gt;"-",INDEX('Comm_vacancy-inputs_2'!$C:$C,MATCH($B329,'Comm_vacancy-inputs_2'!$B:$B,0)),
INDEX('Comm_vacancy-new_boundaries_3'!$C:$C,MATCH($B329,'Comm_vacancy-new_boundaries_3'!$B:$B,0))),"-")</f>
        <v>0.1094614201939156</v>
      </c>
    </row>
    <row r="330" spans="1:7" x14ac:dyDescent="0.35">
      <c r="A330" s="70" t="s">
        <v>916</v>
      </c>
      <c r="B330" s="70" t="s">
        <v>917</v>
      </c>
      <c r="C330" s="72" t="s">
        <v>1289</v>
      </c>
      <c r="D330" s="72" t="s">
        <v>1290</v>
      </c>
      <c r="E330" s="72" t="s">
        <v>1152</v>
      </c>
      <c r="F330" s="72" t="s">
        <v>1153</v>
      </c>
      <c r="G330" s="132">
        <f>IFERROR(IF(INDEX('Comm_vacancy-inputs_2'!$C:$C,MATCH($B330,'Comm_vacancy-inputs_2'!$B:$B,0))&lt;&gt;"-",INDEX('Comm_vacancy-inputs_2'!$C:$C,MATCH($B330,'Comm_vacancy-inputs_2'!$B:$B,0)),
INDEX('Comm_vacancy-new_boundaries_3'!$C:$C,MATCH($B330,'Comm_vacancy-new_boundaries_3'!$B:$B,0))),"-")</f>
        <v>1.2742723138492059E-2</v>
      </c>
    </row>
    <row r="331" spans="1:7" x14ac:dyDescent="0.35">
      <c r="A331" s="70" t="s">
        <v>918</v>
      </c>
      <c r="B331" s="70" t="s">
        <v>919</v>
      </c>
      <c r="C331" s="72" t="s">
        <v>1189</v>
      </c>
      <c r="D331" s="72" t="s">
        <v>1190</v>
      </c>
      <c r="E331" s="72" t="s">
        <v>1191</v>
      </c>
      <c r="F331" s="72" t="s">
        <v>1192</v>
      </c>
      <c r="G331" s="132">
        <f>IFERROR(IF(INDEX('Comm_vacancy-inputs_2'!$C:$C,MATCH($B331,'Comm_vacancy-inputs_2'!$B:$B,0))&lt;&gt;"-",INDEX('Comm_vacancy-inputs_2'!$C:$C,MATCH($B331,'Comm_vacancy-inputs_2'!$B:$B,0)),
INDEX('Comm_vacancy-new_boundaries_3'!$C:$C,MATCH($B331,'Comm_vacancy-new_boundaries_3'!$B:$B,0))),"-")</f>
        <v>0.14239968974523487</v>
      </c>
    </row>
    <row r="332" spans="1:7" x14ac:dyDescent="0.35">
      <c r="A332" s="70" t="s">
        <v>920</v>
      </c>
      <c r="B332" s="70" t="s">
        <v>921</v>
      </c>
      <c r="C332" s="72" t="s">
        <v>1352</v>
      </c>
      <c r="D332" s="72" t="s">
        <v>921</v>
      </c>
      <c r="E332" s="72" t="s">
        <v>1234</v>
      </c>
      <c r="F332" s="72" t="s">
        <v>1235</v>
      </c>
      <c r="G332" s="132">
        <f>IFERROR(IF(INDEX('Comm_vacancy-inputs_2'!$C:$C,MATCH($B332,'Comm_vacancy-inputs_2'!$B:$B,0))&lt;&gt;"-",INDEX('Comm_vacancy-inputs_2'!$C:$C,MATCH($B332,'Comm_vacancy-inputs_2'!$B:$B,0)),
INDEX('Comm_vacancy-new_boundaries_3'!$C:$C,MATCH($B332,'Comm_vacancy-new_boundaries_3'!$B:$B,0))),"-")</f>
        <v>7.5997479507846424E-2</v>
      </c>
    </row>
  </sheetData>
  <sheetProtection algorithmName="SHA-512" hashValue="ZtLGV2JJr3cdL5rmXJxIzsrnQl47kDNPOyx1U9IuxX42R2HnS+UAA0j/6IXEsMFvEr3VmU94idLmEmcCxrSJwQ==" saltValue="5clgcLTx96dUOWo1mkkHWQ==" spinCount="100000" sheet="1" objects="1" scenarios="1"/>
  <phoneticPr fontId="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CE4F-58E8-4CB4-BE0F-B0ED4FCF4FC6}">
  <sheetPr codeName="Sheet3">
    <tabColor theme="0"/>
  </sheetPr>
  <dimension ref="A1:B66"/>
  <sheetViews>
    <sheetView tabSelected="1" zoomScale="75" zoomScaleNormal="75" workbookViewId="0">
      <selection activeCell="J40" sqref="J40"/>
    </sheetView>
  </sheetViews>
  <sheetFormatPr defaultColWidth="8.7265625" defaultRowHeight="14.5" x14ac:dyDescent="0.35"/>
  <cols>
    <col min="1" max="1" width="34.81640625" style="4" customWidth="1"/>
    <col min="2" max="2" width="116.453125" style="4" bestFit="1" customWidth="1"/>
    <col min="3" max="16384" width="8.7265625" style="4"/>
  </cols>
  <sheetData>
    <row r="1" spans="1:2" x14ac:dyDescent="0.35">
      <c r="A1" s="88" t="s">
        <v>5</v>
      </c>
      <c r="B1" s="88" t="s">
        <v>18</v>
      </c>
    </row>
    <row r="2" spans="1:2" x14ac:dyDescent="0.35">
      <c r="A2" s="17" t="s">
        <v>7</v>
      </c>
      <c r="B2" s="92" t="s">
        <v>89</v>
      </c>
    </row>
    <row r="3" spans="1:2" x14ac:dyDescent="0.35">
      <c r="A3" s="17" t="s">
        <v>7</v>
      </c>
      <c r="B3" s="92" t="s">
        <v>20</v>
      </c>
    </row>
    <row r="4" spans="1:2" x14ac:dyDescent="0.35">
      <c r="A4" s="17" t="s">
        <v>7</v>
      </c>
      <c r="B4" s="92" t="s">
        <v>24</v>
      </c>
    </row>
    <row r="5" spans="1:2" x14ac:dyDescent="0.35">
      <c r="A5" s="141" t="s">
        <v>9</v>
      </c>
      <c r="B5" s="92" t="s">
        <v>90</v>
      </c>
    </row>
    <row r="6" spans="1:2" x14ac:dyDescent="0.35">
      <c r="A6" s="141" t="s">
        <v>9</v>
      </c>
      <c r="B6" s="92" t="s">
        <v>26</v>
      </c>
    </row>
    <row r="7" spans="1:2" x14ac:dyDescent="0.35">
      <c r="A7" s="141" t="s">
        <v>9</v>
      </c>
      <c r="B7" s="92" t="s">
        <v>91</v>
      </c>
    </row>
    <row r="8" spans="1:2" x14ac:dyDescent="0.35">
      <c r="A8" s="141" t="s">
        <v>9</v>
      </c>
      <c r="B8" s="92" t="s">
        <v>92</v>
      </c>
    </row>
    <row r="9" spans="1:2" x14ac:dyDescent="0.35">
      <c r="A9" s="141" t="s">
        <v>9</v>
      </c>
      <c r="B9" s="92" t="s">
        <v>93</v>
      </c>
    </row>
    <row r="10" spans="1:2" x14ac:dyDescent="0.35">
      <c r="A10" s="141" t="s">
        <v>9</v>
      </c>
      <c r="B10" s="92" t="s">
        <v>94</v>
      </c>
    </row>
    <row r="11" spans="1:2" x14ac:dyDescent="0.35">
      <c r="A11" s="141" t="s">
        <v>9</v>
      </c>
      <c r="B11" s="92" t="s">
        <v>95</v>
      </c>
    </row>
    <row r="12" spans="1:2" x14ac:dyDescent="0.35">
      <c r="A12" s="141" t="s">
        <v>9</v>
      </c>
      <c r="B12" s="92" t="s">
        <v>96</v>
      </c>
    </row>
    <row r="13" spans="1:2" x14ac:dyDescent="0.35">
      <c r="A13" s="141" t="s">
        <v>9</v>
      </c>
      <c r="B13" s="92" t="s">
        <v>97</v>
      </c>
    </row>
    <row r="14" spans="1:2" x14ac:dyDescent="0.35">
      <c r="A14" s="141" t="s">
        <v>9</v>
      </c>
      <c r="B14" s="92" t="s">
        <v>98</v>
      </c>
    </row>
    <row r="15" spans="1:2" x14ac:dyDescent="0.35">
      <c r="A15" s="141" t="s">
        <v>9</v>
      </c>
      <c r="B15" s="92" t="s">
        <v>99</v>
      </c>
    </row>
    <row r="16" spans="1:2" x14ac:dyDescent="0.35">
      <c r="A16" s="141" t="s">
        <v>9</v>
      </c>
      <c r="B16" s="92" t="s">
        <v>100</v>
      </c>
    </row>
    <row r="17" spans="1:2" x14ac:dyDescent="0.35">
      <c r="A17" s="141" t="s">
        <v>9</v>
      </c>
      <c r="B17" s="92" t="s">
        <v>101</v>
      </c>
    </row>
    <row r="18" spans="1:2" x14ac:dyDescent="0.35">
      <c r="A18" s="141" t="s">
        <v>9</v>
      </c>
      <c r="B18" s="92" t="s">
        <v>102</v>
      </c>
    </row>
    <row r="19" spans="1:2" x14ac:dyDescent="0.35">
      <c r="A19" s="141" t="s">
        <v>9</v>
      </c>
      <c r="B19" s="92" t="s">
        <v>103</v>
      </c>
    </row>
    <row r="20" spans="1:2" x14ac:dyDescent="0.35">
      <c r="A20" s="141" t="s">
        <v>9</v>
      </c>
      <c r="B20" s="92" t="s">
        <v>104</v>
      </c>
    </row>
    <row r="21" spans="1:2" x14ac:dyDescent="0.35">
      <c r="A21" s="141" t="s">
        <v>9</v>
      </c>
      <c r="B21" s="92" t="s">
        <v>105</v>
      </c>
    </row>
    <row r="22" spans="1:2" x14ac:dyDescent="0.35">
      <c r="A22" s="141" t="s">
        <v>9</v>
      </c>
      <c r="B22" s="92" t="s">
        <v>106</v>
      </c>
    </row>
    <row r="23" spans="1:2" x14ac:dyDescent="0.35">
      <c r="A23" s="141" t="s">
        <v>9</v>
      </c>
      <c r="B23" s="92" t="s">
        <v>107</v>
      </c>
    </row>
    <row r="24" spans="1:2" x14ac:dyDescent="0.35">
      <c r="A24" s="141" t="s">
        <v>9</v>
      </c>
      <c r="B24" s="92" t="s">
        <v>108</v>
      </c>
    </row>
    <row r="25" spans="1:2" x14ac:dyDescent="0.35">
      <c r="A25" s="141" t="s">
        <v>9</v>
      </c>
      <c r="B25" s="92" t="s">
        <v>109</v>
      </c>
    </row>
    <row r="26" spans="1:2" x14ac:dyDescent="0.35">
      <c r="A26" s="141" t="s">
        <v>9</v>
      </c>
      <c r="B26" s="92" t="s">
        <v>110</v>
      </c>
    </row>
    <row r="27" spans="1:2" x14ac:dyDescent="0.35">
      <c r="A27" s="141" t="s">
        <v>9</v>
      </c>
      <c r="B27" s="92" t="s">
        <v>111</v>
      </c>
    </row>
    <row r="28" spans="1:2" x14ac:dyDescent="0.35">
      <c r="A28" s="141" t="s">
        <v>9</v>
      </c>
      <c r="B28" s="92" t="s">
        <v>112</v>
      </c>
    </row>
    <row r="29" spans="1:2" x14ac:dyDescent="0.35">
      <c r="A29" s="141" t="s">
        <v>9</v>
      </c>
      <c r="B29" s="92" t="s">
        <v>113</v>
      </c>
    </row>
    <row r="30" spans="1:2" x14ac:dyDescent="0.35">
      <c r="A30" s="141" t="s">
        <v>9</v>
      </c>
      <c r="B30" s="92" t="s">
        <v>114</v>
      </c>
    </row>
    <row r="31" spans="1:2" x14ac:dyDescent="0.35">
      <c r="A31" s="141" t="s">
        <v>9</v>
      </c>
      <c r="B31" s="92" t="s">
        <v>1471</v>
      </c>
    </row>
    <row r="32" spans="1:2" x14ac:dyDescent="0.35">
      <c r="A32" s="141" t="s">
        <v>9</v>
      </c>
      <c r="B32" s="92" t="s">
        <v>115</v>
      </c>
    </row>
    <row r="33" spans="1:2" x14ac:dyDescent="0.35">
      <c r="A33" s="141" t="s">
        <v>9</v>
      </c>
      <c r="B33" s="92" t="s">
        <v>116</v>
      </c>
    </row>
    <row r="34" spans="1:2" x14ac:dyDescent="0.35">
      <c r="A34" s="141" t="s">
        <v>9</v>
      </c>
      <c r="B34" s="92" t="s">
        <v>117</v>
      </c>
    </row>
    <row r="35" spans="1:2" x14ac:dyDescent="0.35">
      <c r="A35" s="141" t="s">
        <v>9</v>
      </c>
      <c r="B35" s="92" t="s">
        <v>118</v>
      </c>
    </row>
    <row r="36" spans="1:2" x14ac:dyDescent="0.35">
      <c r="A36" s="141" t="s">
        <v>9</v>
      </c>
      <c r="B36" s="92" t="s">
        <v>119</v>
      </c>
    </row>
    <row r="37" spans="1:2" x14ac:dyDescent="0.35">
      <c r="A37" s="141" t="s">
        <v>9</v>
      </c>
      <c r="B37" s="92" t="s">
        <v>120</v>
      </c>
    </row>
    <row r="38" spans="1:2" x14ac:dyDescent="0.35">
      <c r="A38" s="141" t="s">
        <v>9</v>
      </c>
      <c r="B38" s="92" t="s">
        <v>121</v>
      </c>
    </row>
    <row r="39" spans="1:2" x14ac:dyDescent="0.35">
      <c r="A39" s="141" t="s">
        <v>9</v>
      </c>
      <c r="B39" s="92" t="s">
        <v>122</v>
      </c>
    </row>
    <row r="40" spans="1:2" x14ac:dyDescent="0.35">
      <c r="A40" s="141" t="s">
        <v>9</v>
      </c>
      <c r="B40" s="92" t="s">
        <v>123</v>
      </c>
    </row>
    <row r="41" spans="1:2" x14ac:dyDescent="0.35">
      <c r="A41" s="141" t="s">
        <v>9</v>
      </c>
      <c r="B41" s="92" t="s">
        <v>124</v>
      </c>
    </row>
    <row r="42" spans="1:2" x14ac:dyDescent="0.35">
      <c r="A42" s="142" t="s">
        <v>125</v>
      </c>
      <c r="B42" s="92" t="s">
        <v>126</v>
      </c>
    </row>
    <row r="43" spans="1:2" x14ac:dyDescent="0.35">
      <c r="A43" s="142" t="s">
        <v>125</v>
      </c>
      <c r="B43" s="92" t="s">
        <v>127</v>
      </c>
    </row>
    <row r="44" spans="1:2" x14ac:dyDescent="0.35">
      <c r="A44" s="142" t="s">
        <v>125</v>
      </c>
      <c r="B44" s="92" t="s">
        <v>128</v>
      </c>
    </row>
    <row r="45" spans="1:2" x14ac:dyDescent="0.35">
      <c r="A45" s="142" t="s">
        <v>125</v>
      </c>
      <c r="B45" s="92" t="s">
        <v>57</v>
      </c>
    </row>
    <row r="46" spans="1:2" x14ac:dyDescent="0.35">
      <c r="A46" s="142" t="s">
        <v>129</v>
      </c>
      <c r="B46" s="92" t="s">
        <v>130</v>
      </c>
    </row>
    <row r="47" spans="1:2" x14ac:dyDescent="0.35">
      <c r="A47" s="142" t="s">
        <v>129</v>
      </c>
      <c r="B47" s="92" t="s">
        <v>131</v>
      </c>
    </row>
    <row r="48" spans="1:2" x14ac:dyDescent="0.35">
      <c r="A48" s="142" t="s">
        <v>129</v>
      </c>
      <c r="B48" s="92" t="s">
        <v>132</v>
      </c>
    </row>
    <row r="49" spans="1:2" x14ac:dyDescent="0.35">
      <c r="A49" s="142" t="s">
        <v>129</v>
      </c>
      <c r="B49" s="92" t="s">
        <v>133</v>
      </c>
    </row>
    <row r="50" spans="1:2" x14ac:dyDescent="0.35">
      <c r="A50" s="142" t="s">
        <v>129</v>
      </c>
      <c r="B50" s="92" t="s">
        <v>134</v>
      </c>
    </row>
    <row r="51" spans="1:2" x14ac:dyDescent="0.35">
      <c r="A51" s="142" t="s">
        <v>129</v>
      </c>
      <c r="B51" s="92" t="s">
        <v>135</v>
      </c>
    </row>
    <row r="52" spans="1:2" x14ac:dyDescent="0.35">
      <c r="A52" s="142" t="s">
        <v>129</v>
      </c>
      <c r="B52" s="92" t="s">
        <v>136</v>
      </c>
    </row>
    <row r="53" spans="1:2" x14ac:dyDescent="0.35">
      <c r="A53" s="142" t="s">
        <v>129</v>
      </c>
      <c r="B53" s="92" t="s">
        <v>137</v>
      </c>
    </row>
    <row r="54" spans="1:2" x14ac:dyDescent="0.35">
      <c r="A54" s="142" t="s">
        <v>129</v>
      </c>
      <c r="B54" s="92" t="s">
        <v>138</v>
      </c>
    </row>
    <row r="55" spans="1:2" x14ac:dyDescent="0.35">
      <c r="A55" s="142" t="s">
        <v>129</v>
      </c>
      <c r="B55" s="92" t="s">
        <v>139</v>
      </c>
    </row>
    <row r="56" spans="1:2" x14ac:dyDescent="0.35">
      <c r="A56" s="142" t="s">
        <v>129</v>
      </c>
      <c r="B56" s="92" t="s">
        <v>140</v>
      </c>
    </row>
    <row r="57" spans="1:2" x14ac:dyDescent="0.35">
      <c r="A57" s="140" t="s">
        <v>141</v>
      </c>
      <c r="B57" s="92" t="s">
        <v>142</v>
      </c>
    </row>
    <row r="58" spans="1:2" x14ac:dyDescent="0.35">
      <c r="A58" s="140" t="s">
        <v>141</v>
      </c>
      <c r="B58" s="92" t="s">
        <v>143</v>
      </c>
    </row>
    <row r="59" spans="1:2" x14ac:dyDescent="0.35">
      <c r="A59" s="140" t="s">
        <v>141</v>
      </c>
      <c r="B59" s="92" t="s">
        <v>144</v>
      </c>
    </row>
    <row r="60" spans="1:2" x14ac:dyDescent="0.35">
      <c r="A60" s="140" t="s">
        <v>141</v>
      </c>
      <c r="B60" s="92" t="s">
        <v>145</v>
      </c>
    </row>
    <row r="61" spans="1:2" x14ac:dyDescent="0.35">
      <c r="A61" s="140" t="s">
        <v>141</v>
      </c>
      <c r="B61" s="92" t="s">
        <v>146</v>
      </c>
    </row>
    <row r="62" spans="1:2" x14ac:dyDescent="0.35">
      <c r="A62" s="140" t="s">
        <v>141</v>
      </c>
      <c r="B62" s="92" t="s">
        <v>147</v>
      </c>
    </row>
    <row r="63" spans="1:2" x14ac:dyDescent="0.35">
      <c r="A63" s="140" t="s">
        <v>141</v>
      </c>
      <c r="B63" s="92" t="s">
        <v>148</v>
      </c>
    </row>
    <row r="64" spans="1:2" x14ac:dyDescent="0.35">
      <c r="B64" s="84"/>
    </row>
    <row r="65" spans="1:2" x14ac:dyDescent="0.35">
      <c r="A65" s="8" t="s">
        <v>149</v>
      </c>
      <c r="B65" s="8"/>
    </row>
    <row r="66" spans="1:2" x14ac:dyDescent="0.35">
      <c r="A66" s="8">
        <v>1</v>
      </c>
      <c r="B66" s="8" t="s">
        <v>150</v>
      </c>
    </row>
  </sheetData>
  <sheetProtection algorithmName="SHA-512" hashValue="SI10A1SbOtmMwv7X8eYLiZMwNMwyIcLhtoYvr7n6oIWQ3ew5l99/ST6V+B6lmZm9mzBe9xWJL+pmHSFRIjZ/vA==" saltValue="hUJttqI4U7qC871wVcq44g==" spinCount="100000" sheet="1" objects="1" scenarios="1"/>
  <hyperlinks>
    <hyperlink ref="B63" location="'GB_index-categories_final'!A1" display="GB_index-categories_final" xr:uid="{C97CDCF3-62B1-4538-AD2B-F011767AE875}"/>
    <hyperlink ref="B62" location="'GB_index - missing_LAs_R1'!A1" display="GB_index-missing_LAs_R1" xr:uid="{F9BC56B0-AA62-421F-9A10-7668E9AD6C0D}"/>
    <hyperlink ref="B61" location="'GB_index-categories_R1'!A1" display="GB_index-categories_R1" xr:uid="{A4595E4C-07CC-4E45-A466-B273FEB94D9B}"/>
    <hyperlink ref="B60" location="'Scotland_index-categories_R1'!A1" display="Scotland_index-categories_R1" xr:uid="{010E6CBB-0AE6-42CB-85BA-D3877A941F58}"/>
    <hyperlink ref="B59" location="'Wales_index-categories_R1'!A1" display="Wales_index-categories_R1" xr:uid="{EADAA41E-B8DC-4194-8137-DF96B13F0006}"/>
    <hyperlink ref="B58" location="'England_index-categories_R1'!A1" display="England_index-categories_R1" xr:uid="{FBC3986A-F868-47B2-B92B-4AC8F08E7DB2}"/>
    <hyperlink ref="B57" location="'Methodology_step_3&gt;'!A1" display="Methodology_step_3&gt;" xr:uid="{4BFC1C42-5E13-4629-A87E-D333E79E3CA6}"/>
    <hyperlink ref="B40" location="'Dwellings_vacancy_W-LA_d_21-22'!A1" display="Dwellings_vacancy_W-LA_d_20-21" xr:uid="{CF046C3E-F2F7-43D6-90D3-73AB164E7744}"/>
    <hyperlink ref="B37" location="'Dwellings_vacancy_S-LA_d_2020'!A1" display="Dwellings_vacancy_S-LA d_2020" xr:uid="{FFAD6595-3846-41C0-BDBC-30B17E842E61}"/>
    <hyperlink ref="B34" location="'Dwellings_vacancy_E-LA_dat_2020'!A1" display="Dwellings_vacancy_E-LA_d_2020" xr:uid="{9C4D58D0-5E8E-4E6A-985E-F2A37CD32487}"/>
    <hyperlink ref="B29" location="'Comm_vacancy-new_boundaries_3'!A1" display="Comm_vacancy-new_boundaries_3" xr:uid="{7FB26453-2EBB-462D-B635-2D278CC65F0C}"/>
    <hyperlink ref="B26" location="'Comm_vacancy-inputs_2'!A1" display="Comm_vacancy-inputs_2" xr:uid="{DB45B779-EFA7-4AB3-A829-8C05CFC7E54E}"/>
    <hyperlink ref="B56" location="'GB_index-categories_initial'!A1" display="GB_index-categories_initial" xr:uid="{0C62E7B9-8BF5-40A0-8891-74AE20EC63E2}"/>
    <hyperlink ref="B4" location="List_of_sheets!A1" display="List_of_sheets" xr:uid="{8190149B-A3D3-4AD3-83A2-57B6B82BA06B}"/>
    <hyperlink ref="B55" location="'Scotland_index-categories_R2'!A1" display="Scotland_index-categories_R2" xr:uid="{F301A02B-963D-47A9-9E8B-DD5D82E513D7}"/>
    <hyperlink ref="B54" location="'Scotland_index-scores_R2'!A1" display="Scotland_index-scores_R2" xr:uid="{5BDAF261-FD10-4D16-88ED-B227AAD22F6B}"/>
    <hyperlink ref="B53" location="'Scotland_index-weights_R2'!A1" display="Scotland_index-weights_R2" xr:uid="{1437D9C3-54B3-4586-A88B-2E5AE93B79E8}"/>
    <hyperlink ref="B52" location="'Wales_index-categories_R2'!A1" display="Wales_index-categories_R2" xr:uid="{06B723D6-EEDE-492D-A297-4FB2A58BB065}"/>
    <hyperlink ref="B51" location="'Wales_index-scores_R2'!A1" display="Wales_index-scores_R2" xr:uid="{24EE7BBA-ED12-4703-B754-1D83CD06070D}"/>
    <hyperlink ref="B50" location="'Wales_index-weights_R2'!A1" display="Wales_index-weights_R2" xr:uid="{36E760FC-4924-4F67-A739-A18F6705D050}"/>
    <hyperlink ref="B49" location="'England_index-categories_R2'!A1" display="England_index-categories_R2" xr:uid="{55A218A7-89BA-4E32-830C-F2F5D851A912}"/>
    <hyperlink ref="B48" location="'England_index-scores_R2'!A1" display="England_index-scores_R2" xr:uid="{C468E2B6-A70F-42BD-9C74-A1F33F1B9934}"/>
    <hyperlink ref="B47" location="'England_index-weights_R2'!A1" display="England_index-weights_R2" xr:uid="{9C4D9C19-0748-4910-9B43-1A7A24B04DCE}"/>
    <hyperlink ref="B46" location="'Methodology_step_2&gt;'!A1" display="Methodology_step_2&gt;" xr:uid="{345BF266-D44B-4AF3-9610-AB009DDFC4DA}"/>
    <hyperlink ref="B45" location="LAs_by_category_by_nation!A1" display="LAs_by_category_by_nation" xr:uid="{DF1C76FD-17E5-4023-BE07-BE60DB3C8245}"/>
    <hyperlink ref="B44" location="'GB_index-scores_R2'!A1" display="GB_index-scores_R2" xr:uid="{FE847131-B4DA-4735-9E0F-93F77BDE5B36}"/>
    <hyperlink ref="B43" location="'GB_index-weights_R2'!A1" display="GB_index-weights_R2" xr:uid="{321B784E-3199-4C74-AABD-D0B611E4B73A}"/>
    <hyperlink ref="B42" location="'Methodology_step_1&gt;'!A1" display="Methodology_step_1&gt;" xr:uid="{F26604B5-171D-45B0-98FA-3D13E5943EC3}"/>
    <hyperlink ref="B41" location="'Dwellings_vacancy_W-all_inputs'!A1" display="Dwellings_vacancy_W-all_inputs" xr:uid="{574F2593-F271-44FA-BE61-183976384622}"/>
    <hyperlink ref="B39" location="'Dwellings_vacancy_W-LA_d_22-23'!A1" display="Dwellings_vacancy_W-LA_d_21-22" xr:uid="{0E9F7A50-5260-4E10-854D-D3C1D196D29A}"/>
    <hyperlink ref="B38" location="'Dwellings_vacancy_S-all_inputs'!A1" display="Dwellings vacancy S-all_inputs" xr:uid="{9CA11468-5D48-4A68-91EA-62FB68705D95}"/>
    <hyperlink ref="B36" location="'Dwellings_vacancy_S-LA_d_2021'!A1" display="Dwellings_vacancy_S-LA d_2021" xr:uid="{5FBB60FF-B004-4CEE-A3D7-808B8BB60A35}"/>
    <hyperlink ref="B35" location="'Dwellings_vacancy_E-all_inputs'!A1" display="Dwellings_vacancy_E-all_inputs" xr:uid="{05EA4D21-54A7-4BCA-B8F4-02996CFC8C8D}"/>
    <hyperlink ref="B33" location="'Dwellings_vacancy_E-LA_d_2021'!A1" display="Dwellings_vacancy_E-LA_d_2021" xr:uid="{245EF88D-7F4F-413D-A6B7-A525B963F51D}"/>
    <hyperlink ref="B32" location="'Comm_vacancy-all_inputs'!A1" display="Comm_vacancy-all_inputs" xr:uid="{02EB752E-B496-4E77-9163-D68B1CA83432}"/>
    <hyperlink ref="B31" location="'Comm_vacancy-miss_val_c_19-21'!A1" display="Comm_vacancy-miss_val_c_19-21" xr:uid="{CD2CCF7E-327E-46E8-B91F-054FEBCF56AC}"/>
    <hyperlink ref="B30" location="'Comm_vacancy-inputs_3'!A1" display="Comm_vacancy-inputs_3" xr:uid="{B2DEA198-1B41-4135-987E-3F9721E7D635}"/>
    <hyperlink ref="B28" location="'Comm_vacancy-new_boundaries_2'!A1" display="Comm_vacancy-new_boundaries_2" xr:uid="{3E8271D2-4A92-468E-B80D-CBF094C82149}"/>
    <hyperlink ref="B27" location="'Comm_vacancy-new_boundaries_1'!A1" display="Comm_vacancy-new_boundaries_1" xr:uid="{967FFF5D-3DE9-473B-B218-93FDF5ED3D46}"/>
    <hyperlink ref="B25" location="'Comm_vacancy-inputs_1'!A1" display="Comm_vacancy-inputs_1" xr:uid="{767E4E05-B16D-4563-A0B8-35E6AD052185}"/>
    <hyperlink ref="B24" location="'Comm_vacancy-LA_data'!A1" display="Comm_vacancy-LA_data" xr:uid="{F99402B3-79BF-4BA1-AE70-8D229EB8A80E}"/>
    <hyperlink ref="B23" location="'Journey_time-weights_input'!A1" display="Journey_time-weights_input" xr:uid="{34E0741D-3CAB-4B34-8D00-576B570E60D7}"/>
    <hyperlink ref="B22" location="'Journey_time-weights_data'!A1" display="Journey_time-weights_data" xr:uid="{54C66892-6FA8-45DC-A5E5-69A72A507A79}"/>
    <hyperlink ref="B21" location="'Journey_time-all_inputs'!A1" display="Journey_time-all_inputs" xr:uid="{D5DAD17A-9E96-407D-85AC-96C88127518E}"/>
    <hyperlink ref="B20" location="'Journey_time-new_boundaries_2'!A1" display="Journey_time-new_boundaries_2" xr:uid="{0B7472BA-80FE-43D4-A344-E3BCFFF3F7E8}"/>
    <hyperlink ref="B19" location="'Journey_time-new_boundaries_1'!A1" display="Journey_time-new_boundaries_1" xr:uid="{3CD69E29-CD85-4723-A99D-0AE9F6E71C44}"/>
    <hyperlink ref="B18" location="'Journey_time-inputs_1'!A1" display="Journey_time-inputs_1" xr:uid="{FFFA29E7-E124-4878-B47C-E5A944B01D29}"/>
    <hyperlink ref="B17" location="'Journey_time-LA_data'!A1" display="Journey_time-LA_data" xr:uid="{D0D23EE5-4983-466A-A736-9F835B66F6BA}"/>
    <hyperlink ref="B16" location="'Productivity-all_inputs'!A1" display="Productivity-all_inputs" xr:uid="{EFEC9A09-558F-4E6B-9677-FDA663148090}"/>
    <hyperlink ref="B15" location="'Productivity-LA_data'!A1" display="Productivity-LA_data" xr:uid="{A69459C4-1F57-4B52-9904-35C2C22BBF7B}"/>
    <hyperlink ref="B14" location="'Skills-all_inputs'!A1" display="Skills-all_inputs" xr:uid="{0982389B-6752-414D-B085-9B79E495AD30}"/>
    <hyperlink ref="B12" location="'Skills-miss_val_d_2020'!A1" display="Skills-miss_val_d_2020" xr:uid="{C65AE09A-1187-4C1D-BF7C-C4C186702F1C}"/>
    <hyperlink ref="B11" location="'Skills-LA_data'!A1" display="Skills-LA_data" xr:uid="{9DB6DACA-CC72-44E6-A2EA-F176C2575D30}"/>
    <hyperlink ref="B10" location="'Unemployment-all_inputs'!A1" display="Unemployment-all_inputs" xr:uid="{9EB478D1-A735-4EE8-905C-3F90F9D28F72}"/>
    <hyperlink ref="B8" location="'Unemployment-miss_val_d_20-21'!A1" display="Unemployment-missing_val_20-21" xr:uid="{C25512BA-1D40-465E-B34B-5BF3F8918C0E}"/>
    <hyperlink ref="B7" location="'Unemployment-LA_data'!A1" display="Unemployment-LA_data" xr:uid="{2E281627-40B1-419E-BB58-75F36699C2B6}"/>
    <hyperlink ref="B6" location="Access_to_Data!A1" display="Access_to_data" xr:uid="{CAF04F5D-23F9-4FC6-A811-D2DE3EEB2E35}"/>
    <hyperlink ref="B5" location="'Data_and_input_construction&gt;'!A1" display="Data_and_input construction&gt;" xr:uid="{5DE48FFC-A3C1-4577-957D-30352F086E25}"/>
    <hyperlink ref="B2" location="'Spreadsheet_guidance&gt;&gt;&gt;'!A1" display="Spreadsheet_guidance&gt;" xr:uid="{CF4BA39D-5C73-47BA-8891-EF04A65E0411}"/>
    <hyperlink ref="B3" location="Spreadsheet_guide!A1" display="Spreadsheet_guide" xr:uid="{7185A215-A793-4639-B4C9-5E9AD3F09E2D}"/>
    <hyperlink ref="B9" location="'Unemployment-miss_val_d_19-20'!A1" display="Unemployment-miss_val_d_19-20" xr:uid="{CC172E47-7A55-4289-973B-3DC3B6677929}"/>
    <hyperlink ref="B13" location="'Skills-miss_val_d_2019'!A1" display="Skills-miss_val_d_2019" xr:uid="{64EE1E43-D896-4763-BCEF-B027CAC0555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2055-A2D3-4602-96B5-6C5E4BDD5ACB}">
  <sheetPr codeName="Sheet46">
    <tabColor theme="9" tint="0.79998168889431442"/>
  </sheetPr>
  <dimension ref="A1:I17"/>
  <sheetViews>
    <sheetView showGridLines="0" zoomScale="75" zoomScaleNormal="75" workbookViewId="0">
      <selection activeCell="O33" sqref="O33"/>
    </sheetView>
  </sheetViews>
  <sheetFormatPr defaultRowHeight="14.5" x14ac:dyDescent="0.35"/>
  <cols>
    <col min="1" max="1" width="10.54296875" bestFit="1" customWidth="1"/>
    <col min="2" max="2" width="22.453125" bestFit="1" customWidth="1"/>
    <col min="3" max="3" width="11" bestFit="1" customWidth="1"/>
    <col min="4" max="4" width="37.7265625" bestFit="1" customWidth="1"/>
    <col min="5" max="5" width="37.7265625" customWidth="1"/>
    <col min="6" max="6" width="11" bestFit="1" customWidth="1"/>
    <col min="7" max="9" width="43.1796875" bestFit="1" customWidth="1"/>
  </cols>
  <sheetData>
    <row r="1" spans="1:9" x14ac:dyDescent="0.35">
      <c r="A1" s="64" t="s">
        <v>73</v>
      </c>
      <c r="B1" s="65" t="s">
        <v>71</v>
      </c>
      <c r="C1" s="74" t="s">
        <v>923</v>
      </c>
      <c r="D1" s="74" t="s">
        <v>924</v>
      </c>
      <c r="E1" s="71" t="s">
        <v>1465</v>
      </c>
      <c r="F1" s="74" t="s">
        <v>967</v>
      </c>
      <c r="G1" s="74" t="s">
        <v>968</v>
      </c>
      <c r="H1" s="71" t="s">
        <v>1466</v>
      </c>
      <c r="I1" s="71" t="s">
        <v>1467</v>
      </c>
    </row>
    <row r="2" spans="1:9" x14ac:dyDescent="0.35">
      <c r="A2" s="70" t="s">
        <v>416</v>
      </c>
      <c r="B2" s="70" t="s">
        <v>417</v>
      </c>
      <c r="C2" s="72" t="s">
        <v>1252</v>
      </c>
      <c r="D2" s="72" t="s">
        <v>417</v>
      </c>
      <c r="E2" s="73" t="str">
        <f>IFERROR(AVERAGEIF('Comm_vacancy-inputs_3'!$C$2:$C$332, "*"&amp;C2&amp;"*",'Comm_vacancy-inputs_3'!$G$2:$G$332),"-")</f>
        <v>-</v>
      </c>
      <c r="F2" s="72" t="s">
        <v>1124</v>
      </c>
      <c r="G2" s="72" t="s">
        <v>1125</v>
      </c>
      <c r="H2" s="81">
        <f>IFERROR(AVERAGEIF('Comm_vacancy-inputs_3'!$E$2:$E$332, "*"&amp;F2&amp;"*",'Comm_vacancy-inputs_3'!$G$2:$G$332),"-")</f>
        <v>5.8858639904361777E-2</v>
      </c>
      <c r="I2" s="81">
        <f>IF(E2&lt;&gt;"-",E2,H2)</f>
        <v>5.8858639904361777E-2</v>
      </c>
    </row>
    <row r="3" spans="1:9" x14ac:dyDescent="0.35">
      <c r="A3" s="70" t="s">
        <v>434</v>
      </c>
      <c r="B3" s="70" t="s">
        <v>435</v>
      </c>
      <c r="C3" s="72" t="s">
        <v>1255</v>
      </c>
      <c r="D3" s="72" t="s">
        <v>1256</v>
      </c>
      <c r="E3" s="73">
        <f>IFERROR(AVERAGEIF('Comm_vacancy-inputs_3'!$C$2:$C$332, "*"&amp;C3&amp;"*",'Comm_vacancy-inputs_3'!$G$2:$G$332),"-")</f>
        <v>6.5330938204838498E-2</v>
      </c>
      <c r="F3" s="72" t="s">
        <v>1213</v>
      </c>
      <c r="G3" s="72" t="s">
        <v>1214</v>
      </c>
      <c r="H3" s="81">
        <f>IFERROR(AVERAGEIF('Comm_vacancy-inputs_3'!$E$2:$E$332, "*"&amp;F3&amp;"*",'Comm_vacancy-inputs_3'!$G$2:$G$332),"-")</f>
        <v>7.803991230048668E-2</v>
      </c>
      <c r="I3" s="81">
        <f t="shared" ref="I3:I13" si="0">IF(E3&lt;&gt;"-",E3,H3)</f>
        <v>6.5330938204838498E-2</v>
      </c>
    </row>
    <row r="4" spans="1:9" x14ac:dyDescent="0.35">
      <c r="A4" s="70" t="s">
        <v>462</v>
      </c>
      <c r="B4" s="70" t="s">
        <v>463</v>
      </c>
      <c r="C4" s="72" t="s">
        <v>1262</v>
      </c>
      <c r="D4" s="72" t="s">
        <v>1263</v>
      </c>
      <c r="E4" s="73" t="str">
        <f>IFERROR(AVERAGEIF('Comm_vacancy-inputs_3'!$C$2:$C$332, "*"&amp;C4&amp;"*",'Comm_vacancy-inputs_3'!$G$2:$G$332),"-")</f>
        <v>-</v>
      </c>
      <c r="F4" s="72" t="s">
        <v>1264</v>
      </c>
      <c r="G4" s="72" t="s">
        <v>1265</v>
      </c>
      <c r="H4" s="81">
        <f>IFERROR(AVERAGEIF('Comm_vacancy-inputs_3'!$E$2:$E$332, "*"&amp;F4&amp;"*",'Comm_vacancy-inputs_3'!$G$2:$G$332),"-")</f>
        <v>6.4786800833139244E-2</v>
      </c>
      <c r="I4" s="81">
        <f t="shared" si="0"/>
        <v>6.4786800833139244E-2</v>
      </c>
    </row>
    <row r="5" spans="1:9" x14ac:dyDescent="0.35">
      <c r="A5" s="70" t="s">
        <v>464</v>
      </c>
      <c r="B5" s="70" t="s">
        <v>465</v>
      </c>
      <c r="C5" s="72" t="s">
        <v>1266</v>
      </c>
      <c r="D5" s="72" t="s">
        <v>1267</v>
      </c>
      <c r="E5" s="73">
        <f>IFERROR(AVERAGEIF('Comm_vacancy-inputs_3'!$C$2:$C$332, "*"&amp;C5&amp;"*",'Comm_vacancy-inputs_3'!$G$2:$G$332),"-")</f>
        <v>0.10616698240930052</v>
      </c>
      <c r="F5" s="72" t="s">
        <v>1268</v>
      </c>
      <c r="G5" s="72" t="s">
        <v>1269</v>
      </c>
      <c r="H5" s="81">
        <f>IFERROR(AVERAGEIF('Comm_vacancy-inputs_3'!$E$2:$E$332, "*"&amp;F5&amp;"*",'Comm_vacancy-inputs_3'!$G$2:$G$332),"-")</f>
        <v>0.10840562423060862</v>
      </c>
      <c r="I5" s="81">
        <f t="shared" si="0"/>
        <v>0.10616698240930052</v>
      </c>
    </row>
    <row r="6" spans="1:9" x14ac:dyDescent="0.35">
      <c r="A6" s="70" t="s">
        <v>490</v>
      </c>
      <c r="B6" s="70" t="s">
        <v>491</v>
      </c>
      <c r="C6" s="72" t="s">
        <v>1278</v>
      </c>
      <c r="D6" s="72" t="s">
        <v>491</v>
      </c>
      <c r="E6" s="73" t="str">
        <f>IFERROR(AVERAGEIF('Comm_vacancy-inputs_3'!$C$2:$C$332, "*"&amp;C6&amp;"*",'Comm_vacancy-inputs_3'!$G$2:$G$332),"-")</f>
        <v>-</v>
      </c>
      <c r="F6" s="72" t="s">
        <v>1191</v>
      </c>
      <c r="G6" s="72" t="s">
        <v>1192</v>
      </c>
      <c r="H6" s="81">
        <f>IFERROR(AVERAGEIF('Comm_vacancy-inputs_3'!$E$2:$E$332, "*"&amp;F6&amp;"*",'Comm_vacancy-inputs_3'!$G$2:$G$332),"-")</f>
        <v>0.10801378904711431</v>
      </c>
      <c r="I6" s="81">
        <f t="shared" si="0"/>
        <v>0.10801378904711431</v>
      </c>
    </row>
    <row r="7" spans="1:9" x14ac:dyDescent="0.35">
      <c r="A7" s="5" t="s">
        <v>520</v>
      </c>
      <c r="B7" s="5" t="s">
        <v>521</v>
      </c>
      <c r="C7" s="72" t="s">
        <v>1272</v>
      </c>
      <c r="D7" s="72" t="s">
        <v>1273</v>
      </c>
      <c r="E7" s="73">
        <f>IFERROR(AVERAGEIF('Comm_vacancy-inputs_3'!$C$2:$C$332, "*"&amp;C7&amp;"*",'Comm_vacancy-inputs_3'!$G$2:$G$332),"-")</f>
        <v>5.9782119135361959E-2</v>
      </c>
      <c r="F7" s="72" t="s">
        <v>1264</v>
      </c>
      <c r="G7" s="72" t="s">
        <v>1265</v>
      </c>
      <c r="H7" s="81">
        <f>IFERROR(AVERAGEIF('Comm_vacancy-inputs_3'!$E$2:$E$332, "*"&amp;F7&amp;"*",'Comm_vacancy-inputs_3'!$G$2:$G$332),"-")</f>
        <v>6.4786800833139244E-2</v>
      </c>
      <c r="I7" s="81">
        <f t="shared" ref="I7" si="1">IF(E7&lt;&gt;"-",E7,H7)</f>
        <v>5.9782119135361959E-2</v>
      </c>
    </row>
    <row r="8" spans="1:9" x14ac:dyDescent="0.35">
      <c r="A8" s="70" t="s">
        <v>572</v>
      </c>
      <c r="B8" s="70" t="s">
        <v>573</v>
      </c>
      <c r="C8" s="72" t="s">
        <v>1286</v>
      </c>
      <c r="D8" s="72" t="s">
        <v>1287</v>
      </c>
      <c r="E8" s="73">
        <f>IFERROR(AVERAGEIF('Comm_vacancy-inputs_3'!$C$2:$C$332, "*"&amp;C8&amp;"*",'Comm_vacancy-inputs_3'!$G$2:$G$332),"-")</f>
        <v>0.1061167586139992</v>
      </c>
      <c r="F8" s="72" t="s">
        <v>1187</v>
      </c>
      <c r="G8" s="72" t="s">
        <v>1188</v>
      </c>
      <c r="H8" s="81">
        <f>IFERROR(AVERAGEIF('Comm_vacancy-inputs_3'!$E$2:$E$332, "*"&amp;F8&amp;"*",'Comm_vacancy-inputs_3'!$G$2:$G$332),"-")</f>
        <v>9.3098158928688557E-2</v>
      </c>
      <c r="I8" s="81">
        <f t="shared" si="0"/>
        <v>0.1061167586139992</v>
      </c>
    </row>
    <row r="9" spans="1:9" x14ac:dyDescent="0.35">
      <c r="A9" s="70" t="s">
        <v>598</v>
      </c>
      <c r="B9" s="70" t="s">
        <v>599</v>
      </c>
      <c r="C9" s="72" t="s">
        <v>1112</v>
      </c>
      <c r="D9" s="72" t="s">
        <v>1113</v>
      </c>
      <c r="E9" s="73">
        <f>IFERROR(AVERAGEIF('Comm_vacancy-inputs_3'!$C$2:$C$332, "*"&amp;C9&amp;"*",'Comm_vacancy-inputs_3'!$G$2:$G$332),"-")</f>
        <v>2.5197894738882076E-2</v>
      </c>
      <c r="F9" s="72" t="s">
        <v>1110</v>
      </c>
      <c r="G9" s="72" t="s">
        <v>1111</v>
      </c>
      <c r="H9" s="81">
        <f>IFERROR(AVERAGEIF('Comm_vacancy-inputs_3'!$E$2:$E$332, "*"&amp;F9&amp;"*",'Comm_vacancy-inputs_3'!$G$2:$G$332),"-")</f>
        <v>7.24392284692848E-2</v>
      </c>
      <c r="I9" s="81">
        <f t="shared" si="0"/>
        <v>2.5197894738882076E-2</v>
      </c>
    </row>
    <row r="10" spans="1:9" x14ac:dyDescent="0.35">
      <c r="A10" s="70" t="s">
        <v>604</v>
      </c>
      <c r="B10" s="70" t="s">
        <v>605</v>
      </c>
      <c r="C10" s="72" t="s">
        <v>1262</v>
      </c>
      <c r="D10" s="72" t="s">
        <v>1263</v>
      </c>
      <c r="E10" s="73" t="str">
        <f>IFERROR(AVERAGEIF('Comm_vacancy-inputs_3'!$C$2:$C$332, "*"&amp;C10&amp;"*",'Comm_vacancy-inputs_3'!$G$2:$G$332),"-")</f>
        <v>-</v>
      </c>
      <c r="F10" s="72" t="s">
        <v>1264</v>
      </c>
      <c r="G10" s="72" t="s">
        <v>1265</v>
      </c>
      <c r="H10" s="81">
        <f>IFERROR(AVERAGEIF('Comm_vacancy-inputs_3'!$E$2:$E$332, "*"&amp;F10&amp;"*",'Comm_vacancy-inputs_3'!$G$2:$G$332),"-")</f>
        <v>6.4786800833139244E-2</v>
      </c>
      <c r="I10" s="81">
        <f t="shared" si="0"/>
        <v>6.4786800833139244E-2</v>
      </c>
    </row>
    <row r="11" spans="1:9" x14ac:dyDescent="0.35">
      <c r="A11" s="70" t="s">
        <v>650</v>
      </c>
      <c r="B11" s="70" t="s">
        <v>651</v>
      </c>
      <c r="C11" s="72" t="s">
        <v>961</v>
      </c>
      <c r="D11" s="72" t="s">
        <v>962</v>
      </c>
      <c r="E11" s="73">
        <f>IFERROR(AVERAGEIF('Comm_vacancy-inputs_3'!$C$2:$C$332, "*"&amp;C11&amp;"*",'Comm_vacancy-inputs_3'!$G$2:$G$332),"-")</f>
        <v>6.5341075901228535E-2</v>
      </c>
      <c r="F11" s="72" t="s">
        <v>1170</v>
      </c>
      <c r="G11" s="72" t="s">
        <v>1171</v>
      </c>
      <c r="H11" s="81">
        <f>IFERROR(AVERAGEIF('Comm_vacancy-inputs_3'!$E$2:$E$332, "*"&amp;F11&amp;"*",'Comm_vacancy-inputs_3'!$G$2:$G$332),"-")</f>
        <v>9.0839353166948356E-2</v>
      </c>
      <c r="I11" s="81">
        <f t="shared" si="0"/>
        <v>6.5341075901228535E-2</v>
      </c>
    </row>
    <row r="12" spans="1:9" x14ac:dyDescent="0.35">
      <c r="A12" s="70" t="s">
        <v>726</v>
      </c>
      <c r="B12" s="70" t="s">
        <v>727</v>
      </c>
      <c r="C12" s="72" t="s">
        <v>1328</v>
      </c>
      <c r="D12" s="72" t="s">
        <v>727</v>
      </c>
      <c r="E12" s="73" t="str">
        <f>IFERROR(AVERAGEIF('Comm_vacancy-inputs_3'!$C$2:$C$332, "*"&amp;C12&amp;"*",'Comm_vacancy-inputs_3'!$G$2:$G$332),"-")</f>
        <v>-</v>
      </c>
      <c r="F12" s="72" t="s">
        <v>1131</v>
      </c>
      <c r="G12" s="72" t="s">
        <v>1132</v>
      </c>
      <c r="H12" s="81">
        <f>IFERROR(AVERAGEIF('Comm_vacancy-inputs_3'!$E$2:$E$332, "*"&amp;F12&amp;"*",'Comm_vacancy-inputs_3'!$G$2:$G$332),"-")</f>
        <v>6.6195215983541486E-2</v>
      </c>
      <c r="I12" s="81">
        <f t="shared" si="0"/>
        <v>6.6195215983541486E-2</v>
      </c>
    </row>
    <row r="13" spans="1:9" x14ac:dyDescent="0.35">
      <c r="A13" s="70" t="s">
        <v>890</v>
      </c>
      <c r="B13" s="70" t="s">
        <v>891</v>
      </c>
      <c r="C13" s="72" t="s">
        <v>1348</v>
      </c>
      <c r="D13" s="72" t="s">
        <v>891</v>
      </c>
      <c r="E13" s="73" t="str">
        <f>IFERROR(AVERAGEIF('Comm_vacancy-inputs_3'!$C$2:$C$332, "*"&amp;C13&amp;"*",'Comm_vacancy-inputs_3'!$G$2:$G$332),"-")</f>
        <v>-</v>
      </c>
      <c r="F13" s="72" t="s">
        <v>1203</v>
      </c>
      <c r="G13" s="72" t="s">
        <v>1204</v>
      </c>
      <c r="H13" s="81">
        <f>IFERROR(AVERAGEIF('Comm_vacancy-inputs_3'!$E$2:$E$332, "*"&amp;F13&amp;"*",'Comm_vacancy-inputs_3'!$G$2:$G$332),"-")</f>
        <v>0.12137019508964597</v>
      </c>
      <c r="I13" s="81">
        <f t="shared" si="0"/>
        <v>0.12137019508964597</v>
      </c>
    </row>
    <row r="15" spans="1:9" x14ac:dyDescent="0.35">
      <c r="A15" s="77" t="s">
        <v>190</v>
      </c>
      <c r="B15" s="77"/>
    </row>
    <row r="16" spans="1:9" x14ac:dyDescent="0.35">
      <c r="A16" s="77">
        <v>1</v>
      </c>
      <c r="B16" s="77" t="s">
        <v>1353</v>
      </c>
    </row>
    <row r="17" spans="1:2" x14ac:dyDescent="0.35">
      <c r="A17" s="77">
        <v>2</v>
      </c>
      <c r="B17" s="80" t="s">
        <v>1354</v>
      </c>
    </row>
  </sheetData>
  <sheetProtection algorithmName="SHA-512" hashValue="6Fm/c6z5CegjHEM0JfYSmPByG5ucrHlg/Xph7eV8qmVGiyIqqDMK4WiAYa5tlbaSuzsMQndrWkHs/csugSdfkg==" saltValue="PTQdvZ8NGkOIwX+NCY2OCQ==" spinCount="100000" sheet="1" objects="1" scenarios="1"/>
  <phoneticPr fontId="6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3071-DB27-4705-93C1-D3DF959D657C}">
  <sheetPr codeName="Sheet47">
    <tabColor theme="9" tint="0.79998168889431442"/>
  </sheetPr>
  <dimension ref="A1:D332"/>
  <sheetViews>
    <sheetView showGridLines="0" topLeftCell="A307" zoomScale="75" zoomScaleNormal="75" workbookViewId="0">
      <selection activeCell="O33" sqref="O33"/>
    </sheetView>
  </sheetViews>
  <sheetFormatPr defaultRowHeight="14.5" x14ac:dyDescent="0.35"/>
  <cols>
    <col min="1" max="1" width="11.7265625" bestFit="1" customWidth="1"/>
    <col min="2" max="2" width="35.453125" bestFit="1" customWidth="1"/>
    <col min="3" max="3" width="51" bestFit="1" customWidth="1"/>
  </cols>
  <sheetData>
    <row r="1" spans="1:3" x14ac:dyDescent="0.35">
      <c r="A1" s="64" t="s">
        <v>73</v>
      </c>
      <c r="B1" s="65" t="s">
        <v>71</v>
      </c>
      <c r="C1" s="114" t="s">
        <v>1464</v>
      </c>
    </row>
    <row r="2" spans="1:3" x14ac:dyDescent="0.35">
      <c r="A2" s="66" t="s">
        <v>199</v>
      </c>
      <c r="B2" s="67" t="s">
        <v>200</v>
      </c>
      <c r="C2" s="82">
        <f>IFERROR(INDEX('Comm_vacancy-miss_val_c_19-21'!$I$2:$I$13,MATCH(A2,'Comm_vacancy-miss_val_c_19-21'!$A$2:$A$13,0)), INDEX('Comm_vacancy-inputs_3'!$G$2:$G$332,MATCH(A2,'Comm_vacancy-inputs_3'!$A$2:$A$332,0)))</f>
        <v>6.2990025738483585E-2</v>
      </c>
    </row>
    <row r="3" spans="1:3" x14ac:dyDescent="0.35">
      <c r="A3" s="66" t="s">
        <v>201</v>
      </c>
      <c r="B3" s="67" t="s">
        <v>202</v>
      </c>
      <c r="C3" s="82">
        <f>IFERROR(INDEX('Comm_vacancy-miss_val_c_19-21'!$I$2:$I$13,MATCH(A3,'Comm_vacancy-miss_val_c_19-21'!$A$2:$A$13,0)), INDEX('Comm_vacancy-inputs_3'!$G$2:$G$332,MATCH(A3,'Comm_vacancy-inputs_3'!$A$2:$A$332,0)))</f>
        <v>5.0572937527963824E-2</v>
      </c>
    </row>
    <row r="4" spans="1:3" x14ac:dyDescent="0.35">
      <c r="A4" s="66" t="s">
        <v>203</v>
      </c>
      <c r="B4" s="67" t="s">
        <v>204</v>
      </c>
      <c r="C4" s="82">
        <f>IFERROR(INDEX('Comm_vacancy-miss_val_c_19-21'!$I$2:$I$13,MATCH(A4,'Comm_vacancy-miss_val_c_19-21'!$A$2:$A$13,0)), INDEX('Comm_vacancy-inputs_3'!$G$2:$G$332,MATCH(A4,'Comm_vacancy-inputs_3'!$A$2:$A$332,0)))</f>
        <v>8.8857229618319739E-2</v>
      </c>
    </row>
    <row r="5" spans="1:3" x14ac:dyDescent="0.35">
      <c r="A5" s="66" t="s">
        <v>209</v>
      </c>
      <c r="B5" s="67" t="s">
        <v>210</v>
      </c>
      <c r="C5" s="82">
        <f>IFERROR(INDEX('Comm_vacancy-miss_val_c_19-21'!$I$2:$I$13,MATCH(A5,'Comm_vacancy-miss_val_c_19-21'!$A$2:$A$13,0)), INDEX('Comm_vacancy-inputs_3'!$G$2:$G$332,MATCH(A5,'Comm_vacancy-inputs_3'!$A$2:$A$332,0)))</f>
        <v>2.8009369649151607E-2</v>
      </c>
    </row>
    <row r="6" spans="1:3" x14ac:dyDescent="0.35">
      <c r="A6" s="66" t="s">
        <v>211</v>
      </c>
      <c r="B6" s="67" t="s">
        <v>212</v>
      </c>
      <c r="C6" s="82">
        <f>IFERROR(INDEX('Comm_vacancy-miss_val_c_19-21'!$I$2:$I$13,MATCH(A6,'Comm_vacancy-miss_val_c_19-21'!$A$2:$A$13,0)), INDEX('Comm_vacancy-inputs_3'!$G$2:$G$332,MATCH(A6,'Comm_vacancy-inputs_3'!$A$2:$A$332,0)))</f>
        <v>1.9086145755982241E-2</v>
      </c>
    </row>
    <row r="7" spans="1:3" x14ac:dyDescent="0.35">
      <c r="A7" s="66" t="s">
        <v>213</v>
      </c>
      <c r="B7" s="67" t="s">
        <v>214</v>
      </c>
      <c r="C7" s="82">
        <f>IFERROR(INDEX('Comm_vacancy-miss_val_c_19-21'!$I$2:$I$13,MATCH(A7,'Comm_vacancy-miss_val_c_19-21'!$A$2:$A$13,0)), INDEX('Comm_vacancy-inputs_3'!$G$2:$G$332,MATCH(A7,'Comm_vacancy-inputs_3'!$A$2:$A$332,0)))</f>
        <v>5.249027881194672E-2</v>
      </c>
    </row>
    <row r="8" spans="1:3" x14ac:dyDescent="0.35">
      <c r="A8" s="66" t="s">
        <v>215</v>
      </c>
      <c r="B8" s="67" t="s">
        <v>216</v>
      </c>
      <c r="C8" s="82">
        <f>IFERROR(INDEX('Comm_vacancy-miss_val_c_19-21'!$I$2:$I$13,MATCH(A8,'Comm_vacancy-miss_val_c_19-21'!$A$2:$A$13,0)), INDEX('Comm_vacancy-inputs_3'!$G$2:$G$332,MATCH(A8,'Comm_vacancy-inputs_3'!$A$2:$A$332,0)))</f>
        <v>1.9569454117182243E-2</v>
      </c>
    </row>
    <row r="9" spans="1:3" x14ac:dyDescent="0.35">
      <c r="A9" s="66" t="s">
        <v>217</v>
      </c>
      <c r="B9" s="67" t="s">
        <v>218</v>
      </c>
      <c r="C9" s="82">
        <f>IFERROR(INDEX('Comm_vacancy-miss_val_c_19-21'!$I$2:$I$13,MATCH(A9,'Comm_vacancy-miss_val_c_19-21'!$A$2:$A$13,0)), INDEX('Comm_vacancy-inputs_3'!$G$2:$G$332,MATCH(A9,'Comm_vacancy-inputs_3'!$A$2:$A$332,0)))</f>
        <v>7.9254978936550299E-2</v>
      </c>
    </row>
    <row r="10" spans="1:3" x14ac:dyDescent="0.35">
      <c r="A10" s="66" t="s">
        <v>219</v>
      </c>
      <c r="B10" s="67" t="s">
        <v>220</v>
      </c>
      <c r="C10" s="82">
        <f>IFERROR(INDEX('Comm_vacancy-miss_val_c_19-21'!$I$2:$I$13,MATCH(A10,'Comm_vacancy-miss_val_c_19-21'!$A$2:$A$13,0)), INDEX('Comm_vacancy-inputs_3'!$G$2:$G$332,MATCH(A10,'Comm_vacancy-inputs_3'!$A$2:$A$332,0)))</f>
        <v>6.833614433865956E-2</v>
      </c>
    </row>
    <row r="11" spans="1:3" x14ac:dyDescent="0.35">
      <c r="A11" s="66" t="s">
        <v>221</v>
      </c>
      <c r="B11" s="67" t="s">
        <v>222</v>
      </c>
      <c r="C11" s="82">
        <f>IFERROR(INDEX('Comm_vacancy-miss_val_c_19-21'!$I$2:$I$13,MATCH(A11,'Comm_vacancy-miss_val_c_19-21'!$A$2:$A$13,0)), INDEX('Comm_vacancy-inputs_3'!$G$2:$G$332,MATCH(A11,'Comm_vacancy-inputs_3'!$A$2:$A$332,0)))</f>
        <v>1.8554651066474786E-2</v>
      </c>
    </row>
    <row r="12" spans="1:3" x14ac:dyDescent="0.35">
      <c r="A12" s="66" t="s">
        <v>223</v>
      </c>
      <c r="B12" s="67" t="s">
        <v>224</v>
      </c>
      <c r="C12" s="82">
        <f>IFERROR(INDEX('Comm_vacancy-miss_val_c_19-21'!$I$2:$I$13,MATCH(A12,'Comm_vacancy-miss_val_c_19-21'!$A$2:$A$13,0)), INDEX('Comm_vacancy-inputs_3'!$G$2:$G$332,MATCH(A12,'Comm_vacancy-inputs_3'!$A$2:$A$332,0)))</f>
        <v>6.1458404699654912E-2</v>
      </c>
    </row>
    <row r="13" spans="1:3" x14ac:dyDescent="0.35">
      <c r="A13" s="66" t="s">
        <v>225</v>
      </c>
      <c r="B13" s="67" t="s">
        <v>226</v>
      </c>
      <c r="C13" s="82">
        <f>IFERROR(INDEX('Comm_vacancy-miss_val_c_19-21'!$I$2:$I$13,MATCH(A13,'Comm_vacancy-miss_val_c_19-21'!$A$2:$A$13,0)), INDEX('Comm_vacancy-inputs_3'!$G$2:$G$332,MATCH(A13,'Comm_vacancy-inputs_3'!$A$2:$A$332,0)))</f>
        <v>2.111194573431667E-2</v>
      </c>
    </row>
    <row r="14" spans="1:3" x14ac:dyDescent="0.35">
      <c r="A14" s="66" t="s">
        <v>227</v>
      </c>
      <c r="B14" s="67" t="s">
        <v>228</v>
      </c>
      <c r="C14" s="82">
        <f>IFERROR(INDEX('Comm_vacancy-miss_val_c_19-21'!$I$2:$I$13,MATCH(A14,'Comm_vacancy-miss_val_c_19-21'!$A$2:$A$13,0)), INDEX('Comm_vacancy-inputs_3'!$G$2:$G$332,MATCH(A14,'Comm_vacancy-inputs_3'!$A$2:$A$332,0)))</f>
        <v>0.13470908360107861</v>
      </c>
    </row>
    <row r="15" spans="1:3" x14ac:dyDescent="0.35">
      <c r="A15" s="66" t="s">
        <v>229</v>
      </c>
      <c r="B15" s="67" t="s">
        <v>230</v>
      </c>
      <c r="C15" s="82">
        <f>IFERROR(INDEX('Comm_vacancy-miss_val_c_19-21'!$I$2:$I$13,MATCH(A15,'Comm_vacancy-miss_val_c_19-21'!$A$2:$A$13,0)), INDEX('Comm_vacancy-inputs_3'!$G$2:$G$332,MATCH(A15,'Comm_vacancy-inputs_3'!$A$2:$A$332,0)))</f>
        <v>3.7641666220917191E-2</v>
      </c>
    </row>
    <row r="16" spans="1:3" x14ac:dyDescent="0.35">
      <c r="A16" s="66" t="s">
        <v>231</v>
      </c>
      <c r="B16" s="67" t="s">
        <v>232</v>
      </c>
      <c r="C16" s="82">
        <f>IFERROR(INDEX('Comm_vacancy-miss_val_c_19-21'!$I$2:$I$13,MATCH(A16,'Comm_vacancy-miss_val_c_19-21'!$A$2:$A$13,0)), INDEX('Comm_vacancy-inputs_3'!$G$2:$G$332,MATCH(A16,'Comm_vacancy-inputs_3'!$A$2:$A$332,0)))</f>
        <v>8.4264311734170844E-2</v>
      </c>
    </row>
    <row r="17" spans="1:3" x14ac:dyDescent="0.35">
      <c r="A17" s="66" t="s">
        <v>233</v>
      </c>
      <c r="B17" s="67" t="s">
        <v>234</v>
      </c>
      <c r="C17" s="82">
        <f>IFERROR(INDEX('Comm_vacancy-miss_val_c_19-21'!$I$2:$I$13,MATCH(A17,'Comm_vacancy-miss_val_c_19-21'!$A$2:$A$13,0)), INDEX('Comm_vacancy-inputs_3'!$G$2:$G$332,MATCH(A17,'Comm_vacancy-inputs_3'!$A$2:$A$332,0)))</f>
        <v>0.10160260167554812</v>
      </c>
    </row>
    <row r="18" spans="1:3" x14ac:dyDescent="0.35">
      <c r="A18" s="66" t="s">
        <v>235</v>
      </c>
      <c r="B18" s="67" t="s">
        <v>236</v>
      </c>
      <c r="C18" s="82">
        <f>IFERROR(INDEX('Comm_vacancy-miss_val_c_19-21'!$I$2:$I$13,MATCH(A18,'Comm_vacancy-miss_val_c_19-21'!$A$2:$A$13,0)), INDEX('Comm_vacancy-inputs_3'!$G$2:$G$332,MATCH(A18,'Comm_vacancy-inputs_3'!$A$2:$A$332,0)))</f>
        <v>6.7828133270872837E-2</v>
      </c>
    </row>
    <row r="19" spans="1:3" x14ac:dyDescent="0.35">
      <c r="A19" s="66" t="s">
        <v>237</v>
      </c>
      <c r="B19" s="67" t="s">
        <v>238</v>
      </c>
      <c r="C19" s="82">
        <f>IFERROR(INDEX('Comm_vacancy-miss_val_c_19-21'!$I$2:$I$13,MATCH(A19,'Comm_vacancy-miss_val_c_19-21'!$A$2:$A$13,0)), INDEX('Comm_vacancy-inputs_3'!$G$2:$G$332,MATCH(A19,'Comm_vacancy-inputs_3'!$A$2:$A$332,0)))</f>
        <v>1.9772441540494443E-2</v>
      </c>
    </row>
    <row r="20" spans="1:3" x14ac:dyDescent="0.35">
      <c r="A20" s="66" t="s">
        <v>239</v>
      </c>
      <c r="B20" s="67" t="s">
        <v>240</v>
      </c>
      <c r="C20" s="82">
        <f>IFERROR(INDEX('Comm_vacancy-miss_val_c_19-21'!$I$2:$I$13,MATCH(A20,'Comm_vacancy-miss_val_c_19-21'!$A$2:$A$13,0)), INDEX('Comm_vacancy-inputs_3'!$G$2:$G$332,MATCH(A20,'Comm_vacancy-inputs_3'!$A$2:$A$332,0)))</f>
        <v>3.7755934009671602E-2</v>
      </c>
    </row>
    <row r="21" spans="1:3" x14ac:dyDescent="0.35">
      <c r="A21" s="66" t="s">
        <v>241</v>
      </c>
      <c r="B21" s="67" t="s">
        <v>242</v>
      </c>
      <c r="C21" s="82">
        <f>IFERROR(INDEX('Comm_vacancy-miss_val_c_19-21'!$I$2:$I$13,MATCH(A21,'Comm_vacancy-miss_val_c_19-21'!$A$2:$A$13,0)), INDEX('Comm_vacancy-inputs_3'!$G$2:$G$332,MATCH(A21,'Comm_vacancy-inputs_3'!$A$2:$A$332,0)))</f>
        <v>0.12227804869526138</v>
      </c>
    </row>
    <row r="22" spans="1:3" x14ac:dyDescent="0.35">
      <c r="A22" s="66" t="s">
        <v>243</v>
      </c>
      <c r="B22" s="67" t="s">
        <v>244</v>
      </c>
      <c r="C22" s="82">
        <f>IFERROR(INDEX('Comm_vacancy-miss_val_c_19-21'!$I$2:$I$13,MATCH(A22,'Comm_vacancy-miss_val_c_19-21'!$A$2:$A$13,0)), INDEX('Comm_vacancy-inputs_3'!$G$2:$G$332,MATCH(A22,'Comm_vacancy-inputs_3'!$A$2:$A$332,0)))</f>
        <v>0.14461365007154994</v>
      </c>
    </row>
    <row r="23" spans="1:3" x14ac:dyDescent="0.35">
      <c r="A23" s="66" t="s">
        <v>245</v>
      </c>
      <c r="B23" s="67" t="s">
        <v>246</v>
      </c>
      <c r="C23" s="82">
        <f>IFERROR(INDEX('Comm_vacancy-miss_val_c_19-21'!$I$2:$I$13,MATCH(A23,'Comm_vacancy-miss_val_c_19-21'!$A$2:$A$13,0)), INDEX('Comm_vacancy-inputs_3'!$G$2:$G$332,MATCH(A23,'Comm_vacancy-inputs_3'!$A$2:$A$332,0)))</f>
        <v>2.9835422525595824E-2</v>
      </c>
    </row>
    <row r="24" spans="1:3" x14ac:dyDescent="0.35">
      <c r="A24" s="66" t="s">
        <v>247</v>
      </c>
      <c r="B24" s="67" t="s">
        <v>248</v>
      </c>
      <c r="C24" s="82">
        <f>IFERROR(INDEX('Comm_vacancy-miss_val_c_19-21'!$I$2:$I$13,MATCH(A24,'Comm_vacancy-miss_val_c_19-21'!$A$2:$A$13,0)), INDEX('Comm_vacancy-inputs_3'!$G$2:$G$332,MATCH(A24,'Comm_vacancy-inputs_3'!$A$2:$A$332,0)))</f>
        <v>8.9887851466773444E-2</v>
      </c>
    </row>
    <row r="25" spans="1:3" x14ac:dyDescent="0.35">
      <c r="A25" s="66" t="s">
        <v>249</v>
      </c>
      <c r="B25" s="67" t="s">
        <v>250</v>
      </c>
      <c r="C25" s="82">
        <f>IFERROR(INDEX('Comm_vacancy-miss_val_c_19-21'!$I$2:$I$13,MATCH(A25,'Comm_vacancy-miss_val_c_19-21'!$A$2:$A$13,0)), INDEX('Comm_vacancy-inputs_3'!$G$2:$G$332,MATCH(A25,'Comm_vacancy-inputs_3'!$A$2:$A$332,0)))</f>
        <v>0.12751304176355321</v>
      </c>
    </row>
    <row r="26" spans="1:3" x14ac:dyDescent="0.35">
      <c r="A26" s="66" t="s">
        <v>251</v>
      </c>
      <c r="B26" s="67" t="s">
        <v>252</v>
      </c>
      <c r="C26" s="82">
        <f>IFERROR(INDEX('Comm_vacancy-miss_val_c_19-21'!$I$2:$I$13,MATCH(A26,'Comm_vacancy-miss_val_c_19-21'!$A$2:$A$13,0)), INDEX('Comm_vacancy-inputs_3'!$G$2:$G$332,MATCH(A26,'Comm_vacancy-inputs_3'!$A$2:$A$332,0)))</f>
        <v>7.8756512448989902E-2</v>
      </c>
    </row>
    <row r="27" spans="1:3" x14ac:dyDescent="0.35">
      <c r="A27" s="66" t="s">
        <v>253</v>
      </c>
      <c r="B27" s="67" t="s">
        <v>254</v>
      </c>
      <c r="C27" s="82">
        <f>IFERROR(INDEX('Comm_vacancy-miss_val_c_19-21'!$I$2:$I$13,MATCH(A27,'Comm_vacancy-miss_val_c_19-21'!$A$2:$A$13,0)), INDEX('Comm_vacancy-inputs_3'!$G$2:$G$332,MATCH(A27,'Comm_vacancy-inputs_3'!$A$2:$A$332,0)))</f>
        <v>6.0292726357579859E-2</v>
      </c>
    </row>
    <row r="28" spans="1:3" x14ac:dyDescent="0.35">
      <c r="A28" s="66" t="s">
        <v>255</v>
      </c>
      <c r="B28" s="67" t="s">
        <v>256</v>
      </c>
      <c r="C28" s="82">
        <f>IFERROR(INDEX('Comm_vacancy-miss_val_c_19-21'!$I$2:$I$13,MATCH(A28,'Comm_vacancy-miss_val_c_19-21'!$A$2:$A$13,0)), INDEX('Comm_vacancy-inputs_3'!$G$2:$G$332,MATCH(A28,'Comm_vacancy-inputs_3'!$A$2:$A$332,0)))</f>
        <v>7.1716244352159092E-2</v>
      </c>
    </row>
    <row r="29" spans="1:3" x14ac:dyDescent="0.35">
      <c r="A29" s="66" t="s">
        <v>257</v>
      </c>
      <c r="B29" s="67" t="s">
        <v>258</v>
      </c>
      <c r="C29" s="82">
        <f>IFERROR(INDEX('Comm_vacancy-miss_val_c_19-21'!$I$2:$I$13,MATCH(A29,'Comm_vacancy-miss_val_c_19-21'!$A$2:$A$13,0)), INDEX('Comm_vacancy-inputs_3'!$G$2:$G$332,MATCH(A29,'Comm_vacancy-inputs_3'!$A$2:$A$332,0)))</f>
        <v>0.1252218058357038</v>
      </c>
    </row>
    <row r="30" spans="1:3" x14ac:dyDescent="0.35">
      <c r="A30" s="66" t="s">
        <v>259</v>
      </c>
      <c r="B30" s="67" t="s">
        <v>260</v>
      </c>
      <c r="C30" s="82">
        <f>IFERROR(INDEX('Comm_vacancy-miss_val_c_19-21'!$I$2:$I$13,MATCH(A30,'Comm_vacancy-miss_val_c_19-21'!$A$2:$A$13,0)), INDEX('Comm_vacancy-inputs_3'!$G$2:$G$332,MATCH(A30,'Comm_vacancy-inputs_3'!$A$2:$A$332,0)))</f>
        <v>7.6006372326749588E-2</v>
      </c>
    </row>
    <row r="31" spans="1:3" x14ac:dyDescent="0.35">
      <c r="A31" s="66" t="s">
        <v>261</v>
      </c>
      <c r="B31" s="67" t="s">
        <v>262</v>
      </c>
      <c r="C31" s="82">
        <f>IFERROR(INDEX('Comm_vacancy-miss_val_c_19-21'!$I$2:$I$13,MATCH(A31,'Comm_vacancy-miss_val_c_19-21'!$A$2:$A$13,0)), INDEX('Comm_vacancy-inputs_3'!$G$2:$G$332,MATCH(A31,'Comm_vacancy-inputs_3'!$A$2:$A$332,0)))</f>
        <v>5.2918099140308456E-2</v>
      </c>
    </row>
    <row r="32" spans="1:3" x14ac:dyDescent="0.35">
      <c r="A32" s="66" t="s">
        <v>263</v>
      </c>
      <c r="B32" s="67" t="s">
        <v>264</v>
      </c>
      <c r="C32" s="82">
        <f>IFERROR(INDEX('Comm_vacancy-miss_val_c_19-21'!$I$2:$I$13,MATCH(A32,'Comm_vacancy-miss_val_c_19-21'!$A$2:$A$13,0)), INDEX('Comm_vacancy-inputs_3'!$G$2:$G$332,MATCH(A32,'Comm_vacancy-inputs_3'!$A$2:$A$332,0)))</f>
        <v>9.2288935745301282E-2</v>
      </c>
    </row>
    <row r="33" spans="1:3" x14ac:dyDescent="0.35">
      <c r="A33" s="66" t="s">
        <v>265</v>
      </c>
      <c r="B33" s="67" t="s">
        <v>266</v>
      </c>
      <c r="C33" s="82">
        <f>IFERROR(INDEX('Comm_vacancy-miss_val_c_19-21'!$I$2:$I$13,MATCH(A33,'Comm_vacancy-miss_val_c_19-21'!$A$2:$A$13,0)), INDEX('Comm_vacancy-inputs_3'!$G$2:$G$332,MATCH(A33,'Comm_vacancy-inputs_3'!$A$2:$A$332,0)))</f>
        <v>9.3984665925392508E-2</v>
      </c>
    </row>
    <row r="34" spans="1:3" x14ac:dyDescent="0.35">
      <c r="A34" s="66" t="s">
        <v>267</v>
      </c>
      <c r="B34" s="67" t="s">
        <v>268</v>
      </c>
      <c r="C34" s="82">
        <f>IFERROR(INDEX('Comm_vacancy-miss_val_c_19-21'!$I$2:$I$13,MATCH(A34,'Comm_vacancy-miss_val_c_19-21'!$A$2:$A$13,0)), INDEX('Comm_vacancy-inputs_3'!$G$2:$G$332,MATCH(A34,'Comm_vacancy-inputs_3'!$A$2:$A$332,0)))</f>
        <v>4.3908903470358328E-2</v>
      </c>
    </row>
    <row r="35" spans="1:3" x14ac:dyDescent="0.35">
      <c r="A35" s="66" t="s">
        <v>269</v>
      </c>
      <c r="B35" s="67" t="s">
        <v>270</v>
      </c>
      <c r="C35" s="82">
        <f>IFERROR(INDEX('Comm_vacancy-miss_val_c_19-21'!$I$2:$I$13,MATCH(A35,'Comm_vacancy-miss_val_c_19-21'!$A$2:$A$13,0)), INDEX('Comm_vacancy-inputs_3'!$G$2:$G$332,MATCH(A35,'Comm_vacancy-inputs_3'!$A$2:$A$332,0)))</f>
        <v>4.1629001502109256E-2</v>
      </c>
    </row>
    <row r="36" spans="1:3" x14ac:dyDescent="0.35">
      <c r="A36" s="66" t="s">
        <v>271</v>
      </c>
      <c r="B36" s="67" t="s">
        <v>272</v>
      </c>
      <c r="C36" s="82">
        <f>IFERROR(INDEX('Comm_vacancy-miss_val_c_19-21'!$I$2:$I$13,MATCH(A36,'Comm_vacancy-miss_val_c_19-21'!$A$2:$A$13,0)), INDEX('Comm_vacancy-inputs_3'!$G$2:$G$332,MATCH(A36,'Comm_vacancy-inputs_3'!$A$2:$A$332,0)))</f>
        <v>9.295480235918939E-2</v>
      </c>
    </row>
    <row r="37" spans="1:3" x14ac:dyDescent="0.35">
      <c r="A37" s="66" t="s">
        <v>273</v>
      </c>
      <c r="B37" s="67" t="s">
        <v>274</v>
      </c>
      <c r="C37" s="82">
        <f>IFERROR(INDEX('Comm_vacancy-miss_val_c_19-21'!$I$2:$I$13,MATCH(A37,'Comm_vacancy-miss_val_c_19-21'!$A$2:$A$13,0)), INDEX('Comm_vacancy-inputs_3'!$G$2:$G$332,MATCH(A37,'Comm_vacancy-inputs_3'!$A$2:$A$332,0)))</f>
        <v>5.3347104031860965E-2</v>
      </c>
    </row>
    <row r="38" spans="1:3" x14ac:dyDescent="0.35">
      <c r="A38" s="66" t="s">
        <v>275</v>
      </c>
      <c r="B38" s="67" t="s">
        <v>276</v>
      </c>
      <c r="C38" s="82">
        <f>IFERROR(INDEX('Comm_vacancy-miss_val_c_19-21'!$I$2:$I$13,MATCH(A38,'Comm_vacancy-miss_val_c_19-21'!$A$2:$A$13,0)), INDEX('Comm_vacancy-inputs_3'!$G$2:$G$332,MATCH(A38,'Comm_vacancy-inputs_3'!$A$2:$A$332,0)))</f>
        <v>9.2118469142070974E-2</v>
      </c>
    </row>
    <row r="39" spans="1:3" x14ac:dyDescent="0.35">
      <c r="A39" s="66" t="s">
        <v>277</v>
      </c>
      <c r="B39" s="67" t="s">
        <v>278</v>
      </c>
      <c r="C39" s="82">
        <f>IFERROR(INDEX('Comm_vacancy-miss_val_c_19-21'!$I$2:$I$13,MATCH(A39,'Comm_vacancy-miss_val_c_19-21'!$A$2:$A$13,0)), INDEX('Comm_vacancy-inputs_3'!$G$2:$G$332,MATCH(A39,'Comm_vacancy-inputs_3'!$A$2:$A$332,0)))</f>
        <v>0.11189090532494239</v>
      </c>
    </row>
    <row r="40" spans="1:3" x14ac:dyDescent="0.35">
      <c r="A40" s="66" t="s">
        <v>279</v>
      </c>
      <c r="B40" s="67" t="s">
        <v>280</v>
      </c>
      <c r="C40" s="82">
        <f>IFERROR(INDEX('Comm_vacancy-miss_val_c_19-21'!$I$2:$I$13,MATCH(A40,'Comm_vacancy-miss_val_c_19-21'!$A$2:$A$13,0)), INDEX('Comm_vacancy-inputs_3'!$G$2:$G$332,MATCH(A40,'Comm_vacancy-inputs_3'!$A$2:$A$332,0)))</f>
        <v>6.4029589848759935E-2</v>
      </c>
    </row>
    <row r="41" spans="1:3" x14ac:dyDescent="0.35">
      <c r="A41" s="66" t="s">
        <v>281</v>
      </c>
      <c r="B41" s="67" t="s">
        <v>282</v>
      </c>
      <c r="C41" s="82">
        <f>IFERROR(INDEX('Comm_vacancy-miss_val_c_19-21'!$I$2:$I$13,MATCH(A41,'Comm_vacancy-miss_val_c_19-21'!$A$2:$A$13,0)), INDEX('Comm_vacancy-inputs_3'!$G$2:$G$332,MATCH(A41,'Comm_vacancy-inputs_3'!$A$2:$A$332,0)))</f>
        <v>9.7013202658356834E-2</v>
      </c>
    </row>
    <row r="42" spans="1:3" x14ac:dyDescent="0.35">
      <c r="A42" s="66" t="s">
        <v>283</v>
      </c>
      <c r="B42" s="67" t="s">
        <v>284</v>
      </c>
      <c r="C42" s="82">
        <f>IFERROR(INDEX('Comm_vacancy-miss_val_c_19-21'!$I$2:$I$13,MATCH(A42,'Comm_vacancy-miss_val_c_19-21'!$A$2:$A$13,0)), INDEX('Comm_vacancy-inputs_3'!$G$2:$G$332,MATCH(A42,'Comm_vacancy-inputs_3'!$A$2:$A$332,0)))</f>
        <v>5.6165288241890918E-2</v>
      </c>
    </row>
    <row r="43" spans="1:3" x14ac:dyDescent="0.35">
      <c r="A43" s="66" t="s">
        <v>285</v>
      </c>
      <c r="B43" s="67" t="s">
        <v>286</v>
      </c>
      <c r="C43" s="82">
        <f>IFERROR(INDEX('Comm_vacancy-miss_val_c_19-21'!$I$2:$I$13,MATCH(A43,'Comm_vacancy-miss_val_c_19-21'!$A$2:$A$13,0)), INDEX('Comm_vacancy-inputs_3'!$G$2:$G$332,MATCH(A43,'Comm_vacancy-inputs_3'!$A$2:$A$332,0)))</f>
        <v>9.1198529762314101E-2</v>
      </c>
    </row>
    <row r="44" spans="1:3" x14ac:dyDescent="0.35">
      <c r="A44" s="66" t="s">
        <v>287</v>
      </c>
      <c r="B44" s="67" t="s">
        <v>288</v>
      </c>
      <c r="C44" s="82">
        <f>IFERROR(INDEX('Comm_vacancy-miss_val_c_19-21'!$I$2:$I$13,MATCH(A44,'Comm_vacancy-miss_val_c_19-21'!$A$2:$A$13,0)), INDEX('Comm_vacancy-inputs_3'!$G$2:$G$332,MATCH(A44,'Comm_vacancy-inputs_3'!$A$2:$A$332,0)))</f>
        <v>0.11373021743908546</v>
      </c>
    </row>
    <row r="45" spans="1:3" x14ac:dyDescent="0.35">
      <c r="A45" s="66" t="s">
        <v>289</v>
      </c>
      <c r="B45" s="67" t="s">
        <v>290</v>
      </c>
      <c r="C45" s="82">
        <f>IFERROR(INDEX('Comm_vacancy-miss_val_c_19-21'!$I$2:$I$13,MATCH(A45,'Comm_vacancy-miss_val_c_19-21'!$A$2:$A$13,0)), INDEX('Comm_vacancy-inputs_3'!$G$2:$G$332,MATCH(A45,'Comm_vacancy-inputs_3'!$A$2:$A$332,0)))</f>
        <v>0.10043979196646531</v>
      </c>
    </row>
    <row r="46" spans="1:3" x14ac:dyDescent="0.35">
      <c r="A46" s="66" t="s">
        <v>291</v>
      </c>
      <c r="B46" s="67" t="s">
        <v>292</v>
      </c>
      <c r="C46" s="82">
        <f>IFERROR(INDEX('Comm_vacancy-miss_val_c_19-21'!$I$2:$I$13,MATCH(A46,'Comm_vacancy-miss_val_c_19-21'!$A$2:$A$13,0)), INDEX('Comm_vacancy-inputs_3'!$G$2:$G$332,MATCH(A46,'Comm_vacancy-inputs_3'!$A$2:$A$332,0)))</f>
        <v>2.9304715526629894E-2</v>
      </c>
    </row>
    <row r="47" spans="1:3" x14ac:dyDescent="0.35">
      <c r="A47" s="66" t="s">
        <v>293</v>
      </c>
      <c r="B47" s="67" t="s">
        <v>294</v>
      </c>
      <c r="C47" s="82">
        <f>IFERROR(INDEX('Comm_vacancy-miss_val_c_19-21'!$I$2:$I$13,MATCH(A47,'Comm_vacancy-miss_val_c_19-21'!$A$2:$A$13,0)), INDEX('Comm_vacancy-inputs_3'!$G$2:$G$332,MATCH(A47,'Comm_vacancy-inputs_3'!$A$2:$A$332,0)))</f>
        <v>7.0492205941897257E-2</v>
      </c>
    </row>
    <row r="48" spans="1:3" x14ac:dyDescent="0.35">
      <c r="A48" s="66" t="s">
        <v>295</v>
      </c>
      <c r="B48" s="67" t="s">
        <v>296</v>
      </c>
      <c r="C48" s="82">
        <f>IFERROR(INDEX('Comm_vacancy-miss_val_c_19-21'!$I$2:$I$13,MATCH(A48,'Comm_vacancy-miss_val_c_19-21'!$A$2:$A$13,0)), INDEX('Comm_vacancy-inputs_3'!$G$2:$G$332,MATCH(A48,'Comm_vacancy-inputs_3'!$A$2:$A$332,0)))</f>
        <v>0.1601957368833673</v>
      </c>
    </row>
    <row r="49" spans="1:3" x14ac:dyDescent="0.35">
      <c r="A49" s="66" t="s">
        <v>297</v>
      </c>
      <c r="B49" s="67" t="s">
        <v>298</v>
      </c>
      <c r="C49" s="82">
        <f>IFERROR(INDEX('Comm_vacancy-miss_val_c_19-21'!$I$2:$I$13,MATCH(A49,'Comm_vacancy-miss_val_c_19-21'!$A$2:$A$13,0)), INDEX('Comm_vacancy-inputs_3'!$G$2:$G$332,MATCH(A49,'Comm_vacancy-inputs_3'!$A$2:$A$332,0)))</f>
        <v>7.4426452504859186E-2</v>
      </c>
    </row>
    <row r="50" spans="1:3" x14ac:dyDescent="0.35">
      <c r="A50" s="66" t="s">
        <v>299</v>
      </c>
      <c r="B50" s="67" t="s">
        <v>300</v>
      </c>
      <c r="C50" s="82">
        <f>IFERROR(INDEX('Comm_vacancy-miss_val_c_19-21'!$I$2:$I$13,MATCH(A50,'Comm_vacancy-miss_val_c_19-21'!$A$2:$A$13,0)), INDEX('Comm_vacancy-inputs_3'!$G$2:$G$332,MATCH(A50,'Comm_vacancy-inputs_3'!$A$2:$A$332,0)))</f>
        <v>6.0972250556853735E-2</v>
      </c>
    </row>
    <row r="51" spans="1:3" x14ac:dyDescent="0.35">
      <c r="A51" s="66" t="s">
        <v>301</v>
      </c>
      <c r="B51" s="67" t="s">
        <v>302</v>
      </c>
      <c r="C51" s="82">
        <f>IFERROR(INDEX('Comm_vacancy-miss_val_c_19-21'!$I$2:$I$13,MATCH(A51,'Comm_vacancy-miss_val_c_19-21'!$A$2:$A$13,0)), INDEX('Comm_vacancy-inputs_3'!$G$2:$G$332,MATCH(A51,'Comm_vacancy-inputs_3'!$A$2:$A$332,0)))</f>
        <v>7.6656070010195407E-2</v>
      </c>
    </row>
    <row r="52" spans="1:3" x14ac:dyDescent="0.35">
      <c r="A52" s="66" t="s">
        <v>303</v>
      </c>
      <c r="B52" s="67" t="s">
        <v>304</v>
      </c>
      <c r="C52" s="82">
        <f>IFERROR(INDEX('Comm_vacancy-miss_val_c_19-21'!$I$2:$I$13,MATCH(A52,'Comm_vacancy-miss_val_c_19-21'!$A$2:$A$13,0)), INDEX('Comm_vacancy-inputs_3'!$G$2:$G$332,MATCH(A52,'Comm_vacancy-inputs_3'!$A$2:$A$332,0)))</f>
        <v>0.10609196000362664</v>
      </c>
    </row>
    <row r="53" spans="1:3" x14ac:dyDescent="0.35">
      <c r="A53" s="66" t="s">
        <v>305</v>
      </c>
      <c r="B53" s="67" t="s">
        <v>306</v>
      </c>
      <c r="C53" s="82">
        <f>IFERROR(INDEX('Comm_vacancy-miss_val_c_19-21'!$I$2:$I$13,MATCH(A53,'Comm_vacancy-miss_val_c_19-21'!$A$2:$A$13,0)), INDEX('Comm_vacancy-inputs_3'!$G$2:$G$332,MATCH(A53,'Comm_vacancy-inputs_3'!$A$2:$A$332,0)))</f>
        <v>1.5908675204145295E-2</v>
      </c>
    </row>
    <row r="54" spans="1:3" x14ac:dyDescent="0.35">
      <c r="A54" s="66" t="s">
        <v>307</v>
      </c>
      <c r="B54" s="67" t="s">
        <v>308</v>
      </c>
      <c r="C54" s="82">
        <f>IFERROR(INDEX('Comm_vacancy-miss_val_c_19-21'!$I$2:$I$13,MATCH(A54,'Comm_vacancy-miss_val_c_19-21'!$A$2:$A$13,0)), INDEX('Comm_vacancy-inputs_3'!$G$2:$G$332,MATCH(A54,'Comm_vacancy-inputs_3'!$A$2:$A$332,0)))</f>
        <v>4.4745958429561201E-2</v>
      </c>
    </row>
    <row r="55" spans="1:3" x14ac:dyDescent="0.35">
      <c r="A55" s="66" t="s">
        <v>309</v>
      </c>
      <c r="B55" s="67" t="s">
        <v>310</v>
      </c>
      <c r="C55" s="82">
        <f>IFERROR(INDEX('Comm_vacancy-miss_val_c_19-21'!$I$2:$I$13,MATCH(A55,'Comm_vacancy-miss_val_c_19-21'!$A$2:$A$13,0)), INDEX('Comm_vacancy-inputs_3'!$G$2:$G$332,MATCH(A55,'Comm_vacancy-inputs_3'!$A$2:$A$332,0)))</f>
        <v>9.2781406134860356E-2</v>
      </c>
    </row>
    <row r="56" spans="1:3" x14ac:dyDescent="0.35">
      <c r="A56" s="66" t="s">
        <v>311</v>
      </c>
      <c r="B56" s="67" t="s">
        <v>312</v>
      </c>
      <c r="C56" s="82">
        <f>IFERROR(INDEX('Comm_vacancy-miss_val_c_19-21'!$I$2:$I$13,MATCH(A56,'Comm_vacancy-miss_val_c_19-21'!$A$2:$A$13,0)), INDEX('Comm_vacancy-inputs_3'!$G$2:$G$332,MATCH(A56,'Comm_vacancy-inputs_3'!$A$2:$A$332,0)))</f>
        <v>4.6252783609692011E-2</v>
      </c>
    </row>
    <row r="57" spans="1:3" x14ac:dyDescent="0.35">
      <c r="A57" s="66" t="s">
        <v>313</v>
      </c>
      <c r="B57" s="67" t="s">
        <v>314</v>
      </c>
      <c r="C57" s="82">
        <f>IFERROR(INDEX('Comm_vacancy-miss_val_c_19-21'!$I$2:$I$13,MATCH(A57,'Comm_vacancy-miss_val_c_19-21'!$A$2:$A$13,0)), INDEX('Comm_vacancy-inputs_3'!$G$2:$G$332,MATCH(A57,'Comm_vacancy-inputs_3'!$A$2:$A$332,0)))</f>
        <v>8.4893030856980439E-2</v>
      </c>
    </row>
    <row r="58" spans="1:3" x14ac:dyDescent="0.35">
      <c r="A58" s="66" t="s">
        <v>315</v>
      </c>
      <c r="B58" s="67" t="s">
        <v>316</v>
      </c>
      <c r="C58" s="82">
        <f>IFERROR(INDEX('Comm_vacancy-miss_val_c_19-21'!$I$2:$I$13,MATCH(A58,'Comm_vacancy-miss_val_c_19-21'!$A$2:$A$13,0)), INDEX('Comm_vacancy-inputs_3'!$G$2:$G$332,MATCH(A58,'Comm_vacancy-inputs_3'!$A$2:$A$332,0)))</f>
        <v>0.10344853853191033</v>
      </c>
    </row>
    <row r="59" spans="1:3" x14ac:dyDescent="0.35">
      <c r="A59" s="66" t="s">
        <v>317</v>
      </c>
      <c r="B59" s="67" t="s">
        <v>318</v>
      </c>
      <c r="C59" s="82">
        <f>IFERROR(INDEX('Comm_vacancy-miss_val_c_19-21'!$I$2:$I$13,MATCH(A59,'Comm_vacancy-miss_val_c_19-21'!$A$2:$A$13,0)), INDEX('Comm_vacancy-inputs_3'!$G$2:$G$332,MATCH(A59,'Comm_vacancy-inputs_3'!$A$2:$A$332,0)))</f>
        <v>4.4137312340643116E-2</v>
      </c>
    </row>
    <row r="60" spans="1:3" x14ac:dyDescent="0.35">
      <c r="A60" s="66" t="s">
        <v>319</v>
      </c>
      <c r="B60" s="67" t="s">
        <v>320</v>
      </c>
      <c r="C60" s="82">
        <f>IFERROR(INDEX('Comm_vacancy-miss_val_c_19-21'!$I$2:$I$13,MATCH(A60,'Comm_vacancy-miss_val_c_19-21'!$A$2:$A$13,0)), INDEX('Comm_vacancy-inputs_3'!$G$2:$G$332,MATCH(A60,'Comm_vacancy-inputs_3'!$A$2:$A$332,0)))</f>
        <v>5.522089529877957E-2</v>
      </c>
    </row>
    <row r="61" spans="1:3" x14ac:dyDescent="0.35">
      <c r="A61" s="66" t="s">
        <v>321</v>
      </c>
      <c r="B61" s="67" t="s">
        <v>322</v>
      </c>
      <c r="C61" s="82">
        <f>IFERROR(INDEX('Comm_vacancy-miss_val_c_19-21'!$I$2:$I$13,MATCH(A61,'Comm_vacancy-miss_val_c_19-21'!$A$2:$A$13,0)), INDEX('Comm_vacancy-inputs_3'!$G$2:$G$332,MATCH(A61,'Comm_vacancy-inputs_3'!$A$2:$A$332,0)))</f>
        <v>8.1763542172183623E-2</v>
      </c>
    </row>
    <row r="62" spans="1:3" x14ac:dyDescent="0.35">
      <c r="A62" s="66" t="s">
        <v>323</v>
      </c>
      <c r="B62" s="67" t="s">
        <v>324</v>
      </c>
      <c r="C62" s="82">
        <f>IFERROR(INDEX('Comm_vacancy-miss_val_c_19-21'!$I$2:$I$13,MATCH(A62,'Comm_vacancy-miss_val_c_19-21'!$A$2:$A$13,0)), INDEX('Comm_vacancy-inputs_3'!$G$2:$G$332,MATCH(A62,'Comm_vacancy-inputs_3'!$A$2:$A$332,0)))</f>
        <v>0.11532162613850522</v>
      </c>
    </row>
    <row r="63" spans="1:3" x14ac:dyDescent="0.35">
      <c r="A63" s="66" t="s">
        <v>325</v>
      </c>
      <c r="B63" s="67" t="s">
        <v>326</v>
      </c>
      <c r="C63" s="82">
        <f>IFERROR(INDEX('Comm_vacancy-miss_val_c_19-21'!$I$2:$I$13,MATCH(A63,'Comm_vacancy-miss_val_c_19-21'!$A$2:$A$13,0)), INDEX('Comm_vacancy-inputs_3'!$G$2:$G$332,MATCH(A63,'Comm_vacancy-inputs_3'!$A$2:$A$332,0)))</f>
        <v>8.1518337495703475E-2</v>
      </c>
    </row>
    <row r="64" spans="1:3" x14ac:dyDescent="0.35">
      <c r="A64" s="66" t="s">
        <v>327</v>
      </c>
      <c r="B64" s="67" t="s">
        <v>328</v>
      </c>
      <c r="C64" s="82">
        <f>IFERROR(INDEX('Comm_vacancy-miss_val_c_19-21'!$I$2:$I$13,MATCH(A64,'Comm_vacancy-miss_val_c_19-21'!$A$2:$A$13,0)), INDEX('Comm_vacancy-inputs_3'!$G$2:$G$332,MATCH(A64,'Comm_vacancy-inputs_3'!$A$2:$A$332,0)))</f>
        <v>5.5401378291065798E-2</v>
      </c>
    </row>
    <row r="65" spans="1:3" x14ac:dyDescent="0.35">
      <c r="A65" s="66" t="s">
        <v>329</v>
      </c>
      <c r="B65" s="67" t="s">
        <v>330</v>
      </c>
      <c r="C65" s="82">
        <f>IFERROR(INDEX('Comm_vacancy-miss_val_c_19-21'!$I$2:$I$13,MATCH(A65,'Comm_vacancy-miss_val_c_19-21'!$A$2:$A$13,0)), INDEX('Comm_vacancy-inputs_3'!$G$2:$G$332,MATCH(A65,'Comm_vacancy-inputs_3'!$A$2:$A$332,0)))</f>
        <v>0.10281277601704161</v>
      </c>
    </row>
    <row r="66" spans="1:3" x14ac:dyDescent="0.35">
      <c r="A66" s="66" t="s">
        <v>333</v>
      </c>
      <c r="B66" s="67" t="s">
        <v>334</v>
      </c>
      <c r="C66" s="82">
        <f>IFERROR(INDEX('Comm_vacancy-miss_val_c_19-21'!$I$2:$I$13,MATCH(A66,'Comm_vacancy-miss_val_c_19-21'!$A$2:$A$13,0)), INDEX('Comm_vacancy-inputs_3'!$G$2:$G$332,MATCH(A66,'Comm_vacancy-inputs_3'!$A$2:$A$332,0)))</f>
        <v>0.12041719117457257</v>
      </c>
    </row>
    <row r="67" spans="1:3" x14ac:dyDescent="0.35">
      <c r="A67" s="66" t="s">
        <v>338</v>
      </c>
      <c r="B67" s="67" t="s">
        <v>339</v>
      </c>
      <c r="C67" s="82">
        <f>IFERROR(INDEX('Comm_vacancy-miss_val_c_19-21'!$I$2:$I$13,MATCH(A67,'Comm_vacancy-miss_val_c_19-21'!$A$2:$A$13,0)), INDEX('Comm_vacancy-inputs_3'!$G$2:$G$332,MATCH(A67,'Comm_vacancy-inputs_3'!$A$2:$A$332,0)))</f>
        <v>9.1124807066025715E-2</v>
      </c>
    </row>
    <row r="68" spans="1:3" x14ac:dyDescent="0.35">
      <c r="A68" s="66" t="s">
        <v>340</v>
      </c>
      <c r="B68" s="67" t="s">
        <v>341</v>
      </c>
      <c r="C68" s="82">
        <f>IFERROR(INDEX('Comm_vacancy-miss_val_c_19-21'!$I$2:$I$13,MATCH(A68,'Comm_vacancy-miss_val_c_19-21'!$A$2:$A$13,0)), INDEX('Comm_vacancy-inputs_3'!$G$2:$G$332,MATCH(A68,'Comm_vacancy-inputs_3'!$A$2:$A$332,0)))</f>
        <v>1.9260231753850866E-2</v>
      </c>
    </row>
    <row r="69" spans="1:3" x14ac:dyDescent="0.35">
      <c r="A69" s="66" t="s">
        <v>342</v>
      </c>
      <c r="B69" s="67" t="s">
        <v>343</v>
      </c>
      <c r="C69" s="82">
        <f>IFERROR(INDEX('Comm_vacancy-miss_val_c_19-21'!$I$2:$I$13,MATCH(A69,'Comm_vacancy-miss_val_c_19-21'!$A$2:$A$13,0)), INDEX('Comm_vacancy-inputs_3'!$G$2:$G$332,MATCH(A69,'Comm_vacancy-inputs_3'!$A$2:$A$332,0)))</f>
        <v>8.0570910150294967E-2</v>
      </c>
    </row>
    <row r="70" spans="1:3" x14ac:dyDescent="0.35">
      <c r="A70" s="66" t="s">
        <v>344</v>
      </c>
      <c r="B70" s="67" t="s">
        <v>345</v>
      </c>
      <c r="C70" s="82">
        <f>IFERROR(INDEX('Comm_vacancy-miss_val_c_19-21'!$I$2:$I$13,MATCH(A70,'Comm_vacancy-miss_val_c_19-21'!$A$2:$A$13,0)), INDEX('Comm_vacancy-inputs_3'!$G$2:$G$332,MATCH(A70,'Comm_vacancy-inputs_3'!$A$2:$A$332,0)))</f>
        <v>3.4007958596285082E-2</v>
      </c>
    </row>
    <row r="71" spans="1:3" x14ac:dyDescent="0.35">
      <c r="A71" s="66" t="s">
        <v>346</v>
      </c>
      <c r="B71" s="67" t="s">
        <v>347</v>
      </c>
      <c r="C71" s="82">
        <f>IFERROR(INDEX('Comm_vacancy-miss_val_c_19-21'!$I$2:$I$13,MATCH(A71,'Comm_vacancy-miss_val_c_19-21'!$A$2:$A$13,0)), INDEX('Comm_vacancy-inputs_3'!$G$2:$G$332,MATCH(A71,'Comm_vacancy-inputs_3'!$A$2:$A$332,0)))</f>
        <v>3.2295041576840156E-2</v>
      </c>
    </row>
    <row r="72" spans="1:3" x14ac:dyDescent="0.35">
      <c r="A72" s="66" t="s">
        <v>348</v>
      </c>
      <c r="B72" s="67" t="s">
        <v>349</v>
      </c>
      <c r="C72" s="82">
        <f>IFERROR(INDEX('Comm_vacancy-miss_val_c_19-21'!$I$2:$I$13,MATCH(A72,'Comm_vacancy-miss_val_c_19-21'!$A$2:$A$13,0)), INDEX('Comm_vacancy-inputs_3'!$G$2:$G$332,MATCH(A72,'Comm_vacancy-inputs_3'!$A$2:$A$332,0)))</f>
        <v>6.878388344889548E-2</v>
      </c>
    </row>
    <row r="73" spans="1:3" x14ac:dyDescent="0.35">
      <c r="A73" s="66" t="s">
        <v>350</v>
      </c>
      <c r="B73" s="67" t="s">
        <v>351</v>
      </c>
      <c r="C73" s="82">
        <f>IFERROR(INDEX('Comm_vacancy-miss_val_c_19-21'!$I$2:$I$13,MATCH(A73,'Comm_vacancy-miss_val_c_19-21'!$A$2:$A$13,0)), INDEX('Comm_vacancy-inputs_3'!$G$2:$G$332,MATCH(A73,'Comm_vacancy-inputs_3'!$A$2:$A$332,0)))</f>
        <v>9.1743297908749535E-2</v>
      </c>
    </row>
    <row r="74" spans="1:3" x14ac:dyDescent="0.35">
      <c r="A74" s="66" t="s">
        <v>352</v>
      </c>
      <c r="B74" s="67" t="s">
        <v>353</v>
      </c>
      <c r="C74" s="82">
        <f>IFERROR(INDEX('Comm_vacancy-miss_val_c_19-21'!$I$2:$I$13,MATCH(A74,'Comm_vacancy-miss_val_c_19-21'!$A$2:$A$13,0)), INDEX('Comm_vacancy-inputs_3'!$G$2:$G$332,MATCH(A74,'Comm_vacancy-inputs_3'!$A$2:$A$332,0)))</f>
        <v>1.5843053876418461E-2</v>
      </c>
    </row>
    <row r="75" spans="1:3" x14ac:dyDescent="0.35">
      <c r="A75" s="66" t="s">
        <v>354</v>
      </c>
      <c r="B75" s="67" t="s">
        <v>355</v>
      </c>
      <c r="C75" s="82">
        <f>IFERROR(INDEX('Comm_vacancy-miss_val_c_19-21'!$I$2:$I$13,MATCH(A75,'Comm_vacancy-miss_val_c_19-21'!$A$2:$A$13,0)), INDEX('Comm_vacancy-inputs_3'!$G$2:$G$332,MATCH(A75,'Comm_vacancy-inputs_3'!$A$2:$A$332,0)))</f>
        <v>0.10478375243566038</v>
      </c>
    </row>
    <row r="76" spans="1:3" x14ac:dyDescent="0.35">
      <c r="A76" s="66" t="s">
        <v>356</v>
      </c>
      <c r="B76" s="67" t="s">
        <v>357</v>
      </c>
      <c r="C76" s="82">
        <f>IFERROR(INDEX('Comm_vacancy-miss_val_c_19-21'!$I$2:$I$13,MATCH(A76,'Comm_vacancy-miss_val_c_19-21'!$A$2:$A$13,0)), INDEX('Comm_vacancy-inputs_3'!$G$2:$G$332,MATCH(A76,'Comm_vacancy-inputs_3'!$A$2:$A$332,0)))</f>
        <v>6.8040649344684859E-2</v>
      </c>
    </row>
    <row r="77" spans="1:3" x14ac:dyDescent="0.35">
      <c r="A77" s="66" t="s">
        <v>358</v>
      </c>
      <c r="B77" s="67" t="s">
        <v>359</v>
      </c>
      <c r="C77" s="82">
        <f>IFERROR(INDEX('Comm_vacancy-miss_val_c_19-21'!$I$2:$I$13,MATCH(A77,'Comm_vacancy-miss_val_c_19-21'!$A$2:$A$13,0)), INDEX('Comm_vacancy-inputs_3'!$G$2:$G$332,MATCH(A77,'Comm_vacancy-inputs_3'!$A$2:$A$332,0)))</f>
        <v>4.1078002024817595E-2</v>
      </c>
    </row>
    <row r="78" spans="1:3" x14ac:dyDescent="0.35">
      <c r="A78" s="66" t="s">
        <v>360</v>
      </c>
      <c r="B78" s="67" t="s">
        <v>361</v>
      </c>
      <c r="C78" s="82">
        <f>IFERROR(INDEX('Comm_vacancy-miss_val_c_19-21'!$I$2:$I$13,MATCH(A78,'Comm_vacancy-miss_val_c_19-21'!$A$2:$A$13,0)), INDEX('Comm_vacancy-inputs_3'!$G$2:$G$332,MATCH(A78,'Comm_vacancy-inputs_3'!$A$2:$A$332,0)))</f>
        <v>5.6343940560566672E-2</v>
      </c>
    </row>
    <row r="79" spans="1:3" x14ac:dyDescent="0.35">
      <c r="A79" s="66" t="s">
        <v>362</v>
      </c>
      <c r="B79" s="67" t="s">
        <v>363</v>
      </c>
      <c r="C79" s="82">
        <f>IFERROR(INDEX('Comm_vacancy-miss_val_c_19-21'!$I$2:$I$13,MATCH(A79,'Comm_vacancy-miss_val_c_19-21'!$A$2:$A$13,0)), INDEX('Comm_vacancy-inputs_3'!$G$2:$G$332,MATCH(A79,'Comm_vacancy-inputs_3'!$A$2:$A$332,0)))</f>
        <v>8.9680706526018228E-2</v>
      </c>
    </row>
    <row r="80" spans="1:3" x14ac:dyDescent="0.35">
      <c r="A80" s="66" t="s">
        <v>364</v>
      </c>
      <c r="B80" s="67" t="s">
        <v>365</v>
      </c>
      <c r="C80" s="82">
        <f>IFERROR(INDEX('Comm_vacancy-miss_val_c_19-21'!$I$2:$I$13,MATCH(A80,'Comm_vacancy-miss_val_c_19-21'!$A$2:$A$13,0)), INDEX('Comm_vacancy-inputs_3'!$G$2:$G$332,MATCH(A80,'Comm_vacancy-inputs_3'!$A$2:$A$332,0)))</f>
        <v>6.1648048735559589E-2</v>
      </c>
    </row>
    <row r="81" spans="1:3" x14ac:dyDescent="0.35">
      <c r="A81" s="66" t="s">
        <v>366</v>
      </c>
      <c r="B81" s="67" t="s">
        <v>367</v>
      </c>
      <c r="C81" s="82">
        <f>IFERROR(INDEX('Comm_vacancy-miss_val_c_19-21'!$I$2:$I$13,MATCH(A81,'Comm_vacancy-miss_val_c_19-21'!$A$2:$A$13,0)), INDEX('Comm_vacancy-inputs_3'!$G$2:$G$332,MATCH(A81,'Comm_vacancy-inputs_3'!$A$2:$A$332,0)))</f>
        <v>0.14013404810855989</v>
      </c>
    </row>
    <row r="82" spans="1:3" x14ac:dyDescent="0.35">
      <c r="A82" s="66" t="s">
        <v>368</v>
      </c>
      <c r="B82" s="67" t="s">
        <v>369</v>
      </c>
      <c r="C82" s="82">
        <f>IFERROR(INDEX('Comm_vacancy-miss_val_c_19-21'!$I$2:$I$13,MATCH(A82,'Comm_vacancy-miss_val_c_19-21'!$A$2:$A$13,0)), INDEX('Comm_vacancy-inputs_3'!$G$2:$G$332,MATCH(A82,'Comm_vacancy-inputs_3'!$A$2:$A$332,0)))</f>
        <v>6.903903113778137E-2</v>
      </c>
    </row>
    <row r="83" spans="1:3" x14ac:dyDescent="0.35">
      <c r="A83" s="66" t="s">
        <v>370</v>
      </c>
      <c r="B83" s="67" t="s">
        <v>371</v>
      </c>
      <c r="C83" s="82">
        <f>IFERROR(INDEX('Comm_vacancy-miss_val_c_19-21'!$I$2:$I$13,MATCH(A83,'Comm_vacancy-miss_val_c_19-21'!$A$2:$A$13,0)), INDEX('Comm_vacancy-inputs_3'!$G$2:$G$332,MATCH(A83,'Comm_vacancy-inputs_3'!$A$2:$A$332,0)))</f>
        <v>9.5865686803784711E-2</v>
      </c>
    </row>
    <row r="84" spans="1:3" x14ac:dyDescent="0.35">
      <c r="A84" s="66" t="s">
        <v>372</v>
      </c>
      <c r="B84" s="67" t="s">
        <v>373</v>
      </c>
      <c r="C84" s="82">
        <f>IFERROR(INDEX('Comm_vacancy-miss_val_c_19-21'!$I$2:$I$13,MATCH(A84,'Comm_vacancy-miss_val_c_19-21'!$A$2:$A$13,0)), INDEX('Comm_vacancy-inputs_3'!$G$2:$G$332,MATCH(A84,'Comm_vacancy-inputs_3'!$A$2:$A$332,0)))</f>
        <v>5.2361801641784993E-2</v>
      </c>
    </row>
    <row r="85" spans="1:3" x14ac:dyDescent="0.35">
      <c r="A85" s="66" t="s">
        <v>374</v>
      </c>
      <c r="B85" s="67" t="s">
        <v>375</v>
      </c>
      <c r="C85" s="82">
        <f>IFERROR(INDEX('Comm_vacancy-miss_val_c_19-21'!$I$2:$I$13,MATCH(A85,'Comm_vacancy-miss_val_c_19-21'!$A$2:$A$13,0)), INDEX('Comm_vacancy-inputs_3'!$G$2:$G$332,MATCH(A85,'Comm_vacancy-inputs_3'!$A$2:$A$332,0)))</f>
        <v>9.0315135760336313E-2</v>
      </c>
    </row>
    <row r="86" spans="1:3" x14ac:dyDescent="0.35">
      <c r="A86" s="66" t="s">
        <v>376</v>
      </c>
      <c r="B86" s="67" t="s">
        <v>377</v>
      </c>
      <c r="C86" s="82">
        <f>IFERROR(INDEX('Comm_vacancy-miss_val_c_19-21'!$I$2:$I$13,MATCH(A86,'Comm_vacancy-miss_val_c_19-21'!$A$2:$A$13,0)), INDEX('Comm_vacancy-inputs_3'!$G$2:$G$332,MATCH(A86,'Comm_vacancy-inputs_3'!$A$2:$A$332,0)))</f>
        <v>0.1236274539215273</v>
      </c>
    </row>
    <row r="87" spans="1:3" x14ac:dyDescent="0.35">
      <c r="A87" s="66" t="s">
        <v>382</v>
      </c>
      <c r="B87" s="67" t="s">
        <v>383</v>
      </c>
      <c r="C87" s="82">
        <f>IFERROR(INDEX('Comm_vacancy-miss_val_c_19-21'!$I$2:$I$13,MATCH(A87,'Comm_vacancy-miss_val_c_19-21'!$A$2:$A$13,0)), INDEX('Comm_vacancy-inputs_3'!$G$2:$G$332,MATCH(A87,'Comm_vacancy-inputs_3'!$A$2:$A$332,0)))</f>
        <v>9.4178513968948524E-2</v>
      </c>
    </row>
    <row r="88" spans="1:3" x14ac:dyDescent="0.35">
      <c r="A88" s="66" t="s">
        <v>386</v>
      </c>
      <c r="B88" s="67" t="s">
        <v>387</v>
      </c>
      <c r="C88" s="82">
        <f>IFERROR(INDEX('Comm_vacancy-miss_val_c_19-21'!$I$2:$I$13,MATCH(A88,'Comm_vacancy-miss_val_c_19-21'!$A$2:$A$13,0)), INDEX('Comm_vacancy-inputs_3'!$G$2:$G$332,MATCH(A88,'Comm_vacancy-inputs_3'!$A$2:$A$332,0)))</f>
        <v>4.155143942103541E-2</v>
      </c>
    </row>
    <row r="89" spans="1:3" x14ac:dyDescent="0.35">
      <c r="A89" s="66" t="s">
        <v>388</v>
      </c>
      <c r="B89" s="67" t="s">
        <v>389</v>
      </c>
      <c r="C89" s="82">
        <f>IFERROR(INDEX('Comm_vacancy-miss_val_c_19-21'!$I$2:$I$13,MATCH(A89,'Comm_vacancy-miss_val_c_19-21'!$A$2:$A$13,0)), INDEX('Comm_vacancy-inputs_3'!$G$2:$G$332,MATCH(A89,'Comm_vacancy-inputs_3'!$A$2:$A$332,0)))</f>
        <v>6.0143026731088421E-2</v>
      </c>
    </row>
    <row r="90" spans="1:3" x14ac:dyDescent="0.35">
      <c r="A90" s="66" t="s">
        <v>392</v>
      </c>
      <c r="B90" s="67" t="s">
        <v>393</v>
      </c>
      <c r="C90" s="82">
        <f>IFERROR(INDEX('Comm_vacancy-miss_val_c_19-21'!$I$2:$I$13,MATCH(A90,'Comm_vacancy-miss_val_c_19-21'!$A$2:$A$13,0)), INDEX('Comm_vacancy-inputs_3'!$G$2:$G$332,MATCH(A90,'Comm_vacancy-inputs_3'!$A$2:$A$332,0)))</f>
        <v>0.10168858675918828</v>
      </c>
    </row>
    <row r="91" spans="1:3" x14ac:dyDescent="0.35">
      <c r="A91" s="66" t="s">
        <v>394</v>
      </c>
      <c r="B91" s="67" t="s">
        <v>395</v>
      </c>
      <c r="C91" s="82">
        <f>IFERROR(INDEX('Comm_vacancy-miss_val_c_19-21'!$I$2:$I$13,MATCH(A91,'Comm_vacancy-miss_val_c_19-21'!$A$2:$A$13,0)), INDEX('Comm_vacancy-inputs_3'!$G$2:$G$332,MATCH(A91,'Comm_vacancy-inputs_3'!$A$2:$A$332,0)))</f>
        <v>7.8236140516312391E-2</v>
      </c>
    </row>
    <row r="92" spans="1:3" x14ac:dyDescent="0.35">
      <c r="A92" s="66" t="s">
        <v>396</v>
      </c>
      <c r="B92" s="67" t="s">
        <v>397</v>
      </c>
      <c r="C92" s="82">
        <f>IFERROR(INDEX('Comm_vacancy-miss_val_c_19-21'!$I$2:$I$13,MATCH(A92,'Comm_vacancy-miss_val_c_19-21'!$A$2:$A$13,0)), INDEX('Comm_vacancy-inputs_3'!$G$2:$G$332,MATCH(A92,'Comm_vacancy-inputs_3'!$A$2:$A$332,0)))</f>
        <v>7.2082266520797217E-2</v>
      </c>
    </row>
    <row r="93" spans="1:3" x14ac:dyDescent="0.35">
      <c r="A93" s="66" t="s">
        <v>402</v>
      </c>
      <c r="B93" s="67" t="s">
        <v>403</v>
      </c>
      <c r="C93" s="82">
        <f>IFERROR(INDEX('Comm_vacancy-miss_val_c_19-21'!$I$2:$I$13,MATCH(A93,'Comm_vacancy-miss_val_c_19-21'!$A$2:$A$13,0)), INDEX('Comm_vacancy-inputs_3'!$G$2:$G$332,MATCH(A93,'Comm_vacancy-inputs_3'!$A$2:$A$332,0)))</f>
        <v>4.9867136456942546E-2</v>
      </c>
    </row>
    <row r="94" spans="1:3" x14ac:dyDescent="0.35">
      <c r="A94" s="66" t="s">
        <v>404</v>
      </c>
      <c r="B94" s="67" t="s">
        <v>405</v>
      </c>
      <c r="C94" s="82">
        <f>IFERROR(INDEX('Comm_vacancy-miss_val_c_19-21'!$I$2:$I$13,MATCH(A94,'Comm_vacancy-miss_val_c_19-21'!$A$2:$A$13,0)), INDEX('Comm_vacancy-inputs_3'!$G$2:$G$332,MATCH(A94,'Comm_vacancy-inputs_3'!$A$2:$A$332,0)))</f>
        <v>0.22797474294978454</v>
      </c>
    </row>
    <row r="95" spans="1:3" x14ac:dyDescent="0.35">
      <c r="A95" s="66" t="s">
        <v>406</v>
      </c>
      <c r="B95" s="67" t="s">
        <v>407</v>
      </c>
      <c r="C95" s="82">
        <f>IFERROR(INDEX('Comm_vacancy-miss_val_c_19-21'!$I$2:$I$13,MATCH(A95,'Comm_vacancy-miss_val_c_19-21'!$A$2:$A$13,0)), INDEX('Comm_vacancy-inputs_3'!$G$2:$G$332,MATCH(A95,'Comm_vacancy-inputs_3'!$A$2:$A$332,0)))</f>
        <v>6.3277312658568508E-2</v>
      </c>
    </row>
    <row r="96" spans="1:3" x14ac:dyDescent="0.35">
      <c r="A96" s="66" t="s">
        <v>408</v>
      </c>
      <c r="B96" s="67" t="s">
        <v>409</v>
      </c>
      <c r="C96" s="82">
        <f>IFERROR(INDEX('Comm_vacancy-miss_val_c_19-21'!$I$2:$I$13,MATCH(A96,'Comm_vacancy-miss_val_c_19-21'!$A$2:$A$13,0)), INDEX('Comm_vacancy-inputs_3'!$G$2:$G$332,MATCH(A96,'Comm_vacancy-inputs_3'!$A$2:$A$332,0)))</f>
        <v>7.6682081531393109E-2</v>
      </c>
    </row>
    <row r="97" spans="1:3" x14ac:dyDescent="0.35">
      <c r="A97" s="66" t="s">
        <v>410</v>
      </c>
      <c r="B97" s="67" t="s">
        <v>411</v>
      </c>
      <c r="C97" s="82">
        <f>IFERROR(INDEX('Comm_vacancy-miss_val_c_19-21'!$I$2:$I$13,MATCH(A97,'Comm_vacancy-miss_val_c_19-21'!$A$2:$A$13,0)), INDEX('Comm_vacancy-inputs_3'!$G$2:$G$332,MATCH(A97,'Comm_vacancy-inputs_3'!$A$2:$A$332,0)))</f>
        <v>7.9000280292216785E-2</v>
      </c>
    </row>
    <row r="98" spans="1:3" x14ac:dyDescent="0.35">
      <c r="A98" s="66" t="s">
        <v>412</v>
      </c>
      <c r="B98" s="67" t="s">
        <v>413</v>
      </c>
      <c r="C98" s="82">
        <f>IFERROR(INDEX('Comm_vacancy-miss_val_c_19-21'!$I$2:$I$13,MATCH(A98,'Comm_vacancy-miss_val_c_19-21'!$A$2:$A$13,0)), INDEX('Comm_vacancy-inputs_3'!$G$2:$G$332,MATCH(A98,'Comm_vacancy-inputs_3'!$A$2:$A$332,0)))</f>
        <v>8.1872375945009956E-2</v>
      </c>
    </row>
    <row r="99" spans="1:3" x14ac:dyDescent="0.35">
      <c r="A99" s="66" t="s">
        <v>414</v>
      </c>
      <c r="B99" s="67" t="s">
        <v>415</v>
      </c>
      <c r="C99" s="82">
        <f>IFERROR(INDEX('Comm_vacancy-miss_val_c_19-21'!$I$2:$I$13,MATCH(A99,'Comm_vacancy-miss_val_c_19-21'!$A$2:$A$13,0)), INDEX('Comm_vacancy-inputs_3'!$G$2:$G$332,MATCH(A99,'Comm_vacancy-inputs_3'!$A$2:$A$332,0)))</f>
        <v>7.7123517242979278E-2</v>
      </c>
    </row>
    <row r="100" spans="1:3" x14ac:dyDescent="0.35">
      <c r="A100" s="66" t="s">
        <v>416</v>
      </c>
      <c r="B100" s="67" t="s">
        <v>417</v>
      </c>
      <c r="C100" s="82">
        <f>IFERROR(INDEX('Comm_vacancy-miss_val_c_19-21'!$I$2:$I$13,MATCH(A100,'Comm_vacancy-miss_val_c_19-21'!$A$2:$A$13,0)), INDEX('Comm_vacancy-inputs_3'!$G$2:$G$332,MATCH(A100,'Comm_vacancy-inputs_3'!$A$2:$A$332,0)))</f>
        <v>5.8858639904361777E-2</v>
      </c>
    </row>
    <row r="101" spans="1:3" x14ac:dyDescent="0.35">
      <c r="A101" s="66" t="s">
        <v>418</v>
      </c>
      <c r="B101" s="67" t="s">
        <v>419</v>
      </c>
      <c r="C101" s="82">
        <f>IFERROR(INDEX('Comm_vacancy-miss_val_c_19-21'!$I$2:$I$13,MATCH(A101,'Comm_vacancy-miss_val_c_19-21'!$A$2:$A$13,0)), INDEX('Comm_vacancy-inputs_3'!$G$2:$G$332,MATCH(A101,'Comm_vacancy-inputs_3'!$A$2:$A$332,0)))</f>
        <v>7.5584484556447173E-2</v>
      </c>
    </row>
    <row r="102" spans="1:3" x14ac:dyDescent="0.35">
      <c r="A102" s="66" t="s">
        <v>420</v>
      </c>
      <c r="B102" s="67" t="s">
        <v>421</v>
      </c>
      <c r="C102" s="82">
        <f>IFERROR(INDEX('Comm_vacancy-miss_val_c_19-21'!$I$2:$I$13,MATCH(A102,'Comm_vacancy-miss_val_c_19-21'!$A$2:$A$13,0)), INDEX('Comm_vacancy-inputs_3'!$G$2:$G$332,MATCH(A102,'Comm_vacancy-inputs_3'!$A$2:$A$332,0)))</f>
        <v>9.3837719083160881E-2</v>
      </c>
    </row>
    <row r="103" spans="1:3" x14ac:dyDescent="0.35">
      <c r="A103" s="66" t="s">
        <v>422</v>
      </c>
      <c r="B103" s="67" t="s">
        <v>423</v>
      </c>
      <c r="C103" s="82">
        <f>IFERROR(INDEX('Comm_vacancy-miss_val_c_19-21'!$I$2:$I$13,MATCH(A103,'Comm_vacancy-miss_val_c_19-21'!$A$2:$A$13,0)), INDEX('Comm_vacancy-inputs_3'!$G$2:$G$332,MATCH(A103,'Comm_vacancy-inputs_3'!$A$2:$A$332,0)))</f>
        <v>9.7309463247864575E-2</v>
      </c>
    </row>
    <row r="104" spans="1:3" x14ac:dyDescent="0.35">
      <c r="A104" s="66" t="s">
        <v>424</v>
      </c>
      <c r="B104" s="67" t="s">
        <v>425</v>
      </c>
      <c r="C104" s="82">
        <f>IFERROR(INDEX('Comm_vacancy-miss_val_c_19-21'!$I$2:$I$13,MATCH(A104,'Comm_vacancy-miss_val_c_19-21'!$A$2:$A$13,0)), INDEX('Comm_vacancy-inputs_3'!$G$2:$G$332,MATCH(A104,'Comm_vacancy-inputs_3'!$A$2:$A$332,0)))</f>
        <v>9.4680013308802699E-2</v>
      </c>
    </row>
    <row r="105" spans="1:3" x14ac:dyDescent="0.35">
      <c r="A105" s="66" t="s">
        <v>428</v>
      </c>
      <c r="B105" s="67" t="s">
        <v>429</v>
      </c>
      <c r="C105" s="82">
        <f>IFERROR(INDEX('Comm_vacancy-miss_val_c_19-21'!$I$2:$I$13,MATCH(A105,'Comm_vacancy-miss_val_c_19-21'!$A$2:$A$13,0)), INDEX('Comm_vacancy-inputs_3'!$G$2:$G$332,MATCH(A105,'Comm_vacancy-inputs_3'!$A$2:$A$332,0)))</f>
        <v>5.4965240676564969E-2</v>
      </c>
    </row>
    <row r="106" spans="1:3" x14ac:dyDescent="0.35">
      <c r="A106" s="66" t="s">
        <v>430</v>
      </c>
      <c r="B106" s="67" t="s">
        <v>431</v>
      </c>
      <c r="C106" s="82">
        <f>IFERROR(INDEX('Comm_vacancy-miss_val_c_19-21'!$I$2:$I$13,MATCH(A106,'Comm_vacancy-miss_val_c_19-21'!$A$2:$A$13,0)), INDEX('Comm_vacancy-inputs_3'!$G$2:$G$332,MATCH(A106,'Comm_vacancy-inputs_3'!$A$2:$A$332,0)))</f>
        <v>6.1299094602409621E-2</v>
      </c>
    </row>
    <row r="107" spans="1:3" x14ac:dyDescent="0.35">
      <c r="A107" s="66" t="s">
        <v>434</v>
      </c>
      <c r="B107" s="67" t="s">
        <v>435</v>
      </c>
      <c r="C107" s="82">
        <f>IFERROR(INDEX('Comm_vacancy-miss_val_c_19-21'!$I$2:$I$13,MATCH(A107,'Comm_vacancy-miss_val_c_19-21'!$A$2:$A$13,0)), INDEX('Comm_vacancy-inputs_3'!$G$2:$G$332,MATCH(A107,'Comm_vacancy-inputs_3'!$A$2:$A$332,0)))</f>
        <v>6.5330938204838498E-2</v>
      </c>
    </row>
    <row r="108" spans="1:3" x14ac:dyDescent="0.35">
      <c r="A108" s="66" t="s">
        <v>436</v>
      </c>
      <c r="B108" s="67" t="s">
        <v>437</v>
      </c>
      <c r="C108" s="82">
        <f>IFERROR(INDEX('Comm_vacancy-miss_val_c_19-21'!$I$2:$I$13,MATCH(A108,'Comm_vacancy-miss_val_c_19-21'!$A$2:$A$13,0)), INDEX('Comm_vacancy-inputs_3'!$G$2:$G$332,MATCH(A108,'Comm_vacancy-inputs_3'!$A$2:$A$332,0)))</f>
        <v>8.398700883026608E-2</v>
      </c>
    </row>
    <row r="109" spans="1:3" x14ac:dyDescent="0.35">
      <c r="A109" s="66" t="s">
        <v>438</v>
      </c>
      <c r="B109" s="67" t="s">
        <v>439</v>
      </c>
      <c r="C109" s="82">
        <f>IFERROR(INDEX('Comm_vacancy-miss_val_c_19-21'!$I$2:$I$13,MATCH(A109,'Comm_vacancy-miss_val_c_19-21'!$A$2:$A$13,0)), INDEX('Comm_vacancy-inputs_3'!$G$2:$G$332,MATCH(A109,'Comm_vacancy-inputs_3'!$A$2:$A$332,0)))</f>
        <v>9.2334289376771156E-2</v>
      </c>
    </row>
    <row r="110" spans="1:3" x14ac:dyDescent="0.35">
      <c r="A110" s="66" t="s">
        <v>440</v>
      </c>
      <c r="B110" s="67" t="s">
        <v>441</v>
      </c>
      <c r="C110" s="82">
        <f>IFERROR(INDEX('Comm_vacancy-miss_val_c_19-21'!$I$2:$I$13,MATCH(A110,'Comm_vacancy-miss_val_c_19-21'!$A$2:$A$13,0)), INDEX('Comm_vacancy-inputs_3'!$G$2:$G$332,MATCH(A110,'Comm_vacancy-inputs_3'!$A$2:$A$332,0)))</f>
        <v>8.1711886917749749E-2</v>
      </c>
    </row>
    <row r="111" spans="1:3" x14ac:dyDescent="0.35">
      <c r="A111" s="66" t="s">
        <v>442</v>
      </c>
      <c r="B111" s="67" t="s">
        <v>443</v>
      </c>
      <c r="C111" s="82">
        <f>IFERROR(INDEX('Comm_vacancy-miss_val_c_19-21'!$I$2:$I$13,MATCH(A111,'Comm_vacancy-miss_val_c_19-21'!$A$2:$A$13,0)), INDEX('Comm_vacancy-inputs_3'!$G$2:$G$332,MATCH(A111,'Comm_vacancy-inputs_3'!$A$2:$A$332,0)))</f>
        <v>0.12510532524435458</v>
      </c>
    </row>
    <row r="112" spans="1:3" x14ac:dyDescent="0.35">
      <c r="A112" s="66" t="s">
        <v>444</v>
      </c>
      <c r="B112" s="67" t="s">
        <v>445</v>
      </c>
      <c r="C112" s="82">
        <f>IFERROR(INDEX('Comm_vacancy-miss_val_c_19-21'!$I$2:$I$13,MATCH(A112,'Comm_vacancy-miss_val_c_19-21'!$A$2:$A$13,0)), INDEX('Comm_vacancy-inputs_3'!$G$2:$G$332,MATCH(A112,'Comm_vacancy-inputs_3'!$A$2:$A$332,0)))</f>
        <v>5.7279851831442963E-2</v>
      </c>
    </row>
    <row r="113" spans="1:3" x14ac:dyDescent="0.35">
      <c r="A113" s="66" t="s">
        <v>448</v>
      </c>
      <c r="B113" s="67" t="s">
        <v>449</v>
      </c>
      <c r="C113" s="82">
        <f>IFERROR(INDEX('Comm_vacancy-miss_val_c_19-21'!$I$2:$I$13,MATCH(A113,'Comm_vacancy-miss_val_c_19-21'!$A$2:$A$13,0)), INDEX('Comm_vacancy-inputs_3'!$G$2:$G$332,MATCH(A113,'Comm_vacancy-inputs_3'!$A$2:$A$332,0)))</f>
        <v>0.1471803527920279</v>
      </c>
    </row>
    <row r="114" spans="1:3" x14ac:dyDescent="0.35">
      <c r="A114" s="66" t="s">
        <v>450</v>
      </c>
      <c r="B114" s="67" t="s">
        <v>451</v>
      </c>
      <c r="C114" s="82">
        <f>IFERROR(INDEX('Comm_vacancy-miss_val_c_19-21'!$I$2:$I$13,MATCH(A114,'Comm_vacancy-miss_val_c_19-21'!$A$2:$A$13,0)), INDEX('Comm_vacancy-inputs_3'!$G$2:$G$332,MATCH(A114,'Comm_vacancy-inputs_3'!$A$2:$A$332,0)))</f>
        <v>6.3501873705520157E-2</v>
      </c>
    </row>
    <row r="115" spans="1:3" x14ac:dyDescent="0.35">
      <c r="A115" s="66" t="s">
        <v>452</v>
      </c>
      <c r="B115" s="67" t="s">
        <v>453</v>
      </c>
      <c r="C115" s="82">
        <f>IFERROR(INDEX('Comm_vacancy-miss_val_c_19-21'!$I$2:$I$13,MATCH(A115,'Comm_vacancy-miss_val_c_19-21'!$A$2:$A$13,0)), INDEX('Comm_vacancy-inputs_3'!$G$2:$G$332,MATCH(A115,'Comm_vacancy-inputs_3'!$A$2:$A$332,0)))</f>
        <v>5.9100418410041843E-2</v>
      </c>
    </row>
    <row r="116" spans="1:3" x14ac:dyDescent="0.35">
      <c r="A116" s="66" t="s">
        <v>454</v>
      </c>
      <c r="B116" s="67" t="s">
        <v>455</v>
      </c>
      <c r="C116" s="82">
        <f>IFERROR(INDEX('Comm_vacancy-miss_val_c_19-21'!$I$2:$I$13,MATCH(A116,'Comm_vacancy-miss_val_c_19-21'!$A$2:$A$13,0)), INDEX('Comm_vacancy-inputs_3'!$G$2:$G$332,MATCH(A116,'Comm_vacancy-inputs_3'!$A$2:$A$332,0)))</f>
        <v>8.4199109519394688E-2</v>
      </c>
    </row>
    <row r="117" spans="1:3" x14ac:dyDescent="0.35">
      <c r="A117" s="66" t="s">
        <v>456</v>
      </c>
      <c r="B117" s="67" t="s">
        <v>457</v>
      </c>
      <c r="C117" s="82">
        <f>IFERROR(INDEX('Comm_vacancy-miss_val_c_19-21'!$I$2:$I$13,MATCH(A117,'Comm_vacancy-miss_val_c_19-21'!$A$2:$A$13,0)), INDEX('Comm_vacancy-inputs_3'!$G$2:$G$332,MATCH(A117,'Comm_vacancy-inputs_3'!$A$2:$A$332,0)))</f>
        <v>9.4419100771389847E-2</v>
      </c>
    </row>
    <row r="118" spans="1:3" x14ac:dyDescent="0.35">
      <c r="A118" s="66" t="s">
        <v>458</v>
      </c>
      <c r="B118" s="67" t="s">
        <v>459</v>
      </c>
      <c r="C118" s="82">
        <f>IFERROR(INDEX('Comm_vacancy-miss_val_c_19-21'!$I$2:$I$13,MATCH(A118,'Comm_vacancy-miss_val_c_19-21'!$A$2:$A$13,0)), INDEX('Comm_vacancy-inputs_3'!$G$2:$G$332,MATCH(A118,'Comm_vacancy-inputs_3'!$A$2:$A$332,0)))</f>
        <v>8.5050498577412662E-2</v>
      </c>
    </row>
    <row r="119" spans="1:3" x14ac:dyDescent="0.35">
      <c r="A119" s="66" t="s">
        <v>460</v>
      </c>
      <c r="B119" s="67" t="s">
        <v>461</v>
      </c>
      <c r="C119" s="82">
        <f>IFERROR(INDEX('Comm_vacancy-miss_val_c_19-21'!$I$2:$I$13,MATCH(A119,'Comm_vacancy-miss_val_c_19-21'!$A$2:$A$13,0)), INDEX('Comm_vacancy-inputs_3'!$G$2:$G$332,MATCH(A119,'Comm_vacancy-inputs_3'!$A$2:$A$332,0)))</f>
        <v>2.0223616814903707E-2</v>
      </c>
    </row>
    <row r="120" spans="1:3" x14ac:dyDescent="0.35">
      <c r="A120" s="66" t="s">
        <v>462</v>
      </c>
      <c r="B120" s="67" t="s">
        <v>463</v>
      </c>
      <c r="C120" s="82">
        <f>IFERROR(INDEX('Comm_vacancy-miss_val_c_19-21'!$I$2:$I$13,MATCH(A120,'Comm_vacancy-miss_val_c_19-21'!$A$2:$A$13,0)), INDEX('Comm_vacancy-inputs_3'!$G$2:$G$332,MATCH(A120,'Comm_vacancy-inputs_3'!$A$2:$A$332,0)))</f>
        <v>6.4786800833139244E-2</v>
      </c>
    </row>
    <row r="121" spans="1:3" x14ac:dyDescent="0.35">
      <c r="A121" s="66" t="s">
        <v>464</v>
      </c>
      <c r="B121" s="67" t="s">
        <v>465</v>
      </c>
      <c r="C121" s="82">
        <f>IFERROR(INDEX('Comm_vacancy-miss_val_c_19-21'!$I$2:$I$13,MATCH(A121,'Comm_vacancy-miss_val_c_19-21'!$A$2:$A$13,0)), INDEX('Comm_vacancy-inputs_3'!$G$2:$G$332,MATCH(A121,'Comm_vacancy-inputs_3'!$A$2:$A$332,0)))</f>
        <v>0.10616698240930052</v>
      </c>
    </row>
    <row r="122" spans="1:3" x14ac:dyDescent="0.35">
      <c r="A122" s="66" t="s">
        <v>466</v>
      </c>
      <c r="B122" s="67" t="s">
        <v>467</v>
      </c>
      <c r="C122" s="82">
        <f>IFERROR(INDEX('Comm_vacancy-miss_val_c_19-21'!$I$2:$I$13,MATCH(A122,'Comm_vacancy-miss_val_c_19-21'!$A$2:$A$13,0)), INDEX('Comm_vacancy-inputs_3'!$G$2:$G$332,MATCH(A122,'Comm_vacancy-inputs_3'!$A$2:$A$332,0)))</f>
        <v>6.7516413676597442E-2</v>
      </c>
    </row>
    <row r="123" spans="1:3" x14ac:dyDescent="0.35">
      <c r="A123" s="66" t="s">
        <v>468</v>
      </c>
      <c r="B123" s="67" t="s">
        <v>469</v>
      </c>
      <c r="C123" s="82">
        <f>IFERROR(INDEX('Comm_vacancy-miss_val_c_19-21'!$I$2:$I$13,MATCH(A123,'Comm_vacancy-miss_val_c_19-21'!$A$2:$A$13,0)), INDEX('Comm_vacancy-inputs_3'!$G$2:$G$332,MATCH(A123,'Comm_vacancy-inputs_3'!$A$2:$A$332,0)))</f>
        <v>0.1234551170978708</v>
      </c>
    </row>
    <row r="124" spans="1:3" x14ac:dyDescent="0.35">
      <c r="A124" s="66" t="s">
        <v>470</v>
      </c>
      <c r="B124" s="67" t="s">
        <v>471</v>
      </c>
      <c r="C124" s="82">
        <f>IFERROR(INDEX('Comm_vacancy-miss_val_c_19-21'!$I$2:$I$13,MATCH(A124,'Comm_vacancy-miss_val_c_19-21'!$A$2:$A$13,0)), INDEX('Comm_vacancy-inputs_3'!$G$2:$G$332,MATCH(A124,'Comm_vacancy-inputs_3'!$A$2:$A$332,0)))</f>
        <v>3.9356783954140939E-2</v>
      </c>
    </row>
    <row r="125" spans="1:3" x14ac:dyDescent="0.35">
      <c r="A125" s="66" t="s">
        <v>472</v>
      </c>
      <c r="B125" s="67" t="s">
        <v>473</v>
      </c>
      <c r="C125" s="82">
        <f>IFERROR(INDEX('Comm_vacancy-miss_val_c_19-21'!$I$2:$I$13,MATCH(A125,'Comm_vacancy-miss_val_c_19-21'!$A$2:$A$13,0)), INDEX('Comm_vacancy-inputs_3'!$G$2:$G$332,MATCH(A125,'Comm_vacancy-inputs_3'!$A$2:$A$332,0)))</f>
        <v>3.6069945031039982E-2</v>
      </c>
    </row>
    <row r="126" spans="1:3" x14ac:dyDescent="0.35">
      <c r="A126" s="66" t="s">
        <v>474</v>
      </c>
      <c r="B126" s="67" t="s">
        <v>475</v>
      </c>
      <c r="C126" s="82">
        <f>IFERROR(INDEX('Comm_vacancy-miss_val_c_19-21'!$I$2:$I$13,MATCH(A126,'Comm_vacancy-miss_val_c_19-21'!$A$2:$A$13,0)), INDEX('Comm_vacancy-inputs_3'!$G$2:$G$332,MATCH(A126,'Comm_vacancy-inputs_3'!$A$2:$A$332,0)))</f>
        <v>8.9701686974270167E-2</v>
      </c>
    </row>
    <row r="127" spans="1:3" x14ac:dyDescent="0.35">
      <c r="A127" s="66" t="s">
        <v>476</v>
      </c>
      <c r="B127" s="67" t="s">
        <v>477</v>
      </c>
      <c r="C127" s="82">
        <f>IFERROR(INDEX('Comm_vacancy-miss_val_c_19-21'!$I$2:$I$13,MATCH(A127,'Comm_vacancy-miss_val_c_19-21'!$A$2:$A$13,0)), INDEX('Comm_vacancy-inputs_3'!$G$2:$G$332,MATCH(A127,'Comm_vacancy-inputs_3'!$A$2:$A$332,0)))</f>
        <v>7.6352048388496491E-2</v>
      </c>
    </row>
    <row r="128" spans="1:3" x14ac:dyDescent="0.35">
      <c r="A128" s="66" t="s">
        <v>478</v>
      </c>
      <c r="B128" s="67" t="s">
        <v>479</v>
      </c>
      <c r="C128" s="82">
        <f>IFERROR(INDEX('Comm_vacancy-miss_val_c_19-21'!$I$2:$I$13,MATCH(A128,'Comm_vacancy-miss_val_c_19-21'!$A$2:$A$13,0)), INDEX('Comm_vacancy-inputs_3'!$G$2:$G$332,MATCH(A128,'Comm_vacancy-inputs_3'!$A$2:$A$332,0)))</f>
        <v>3.7881202728045821E-2</v>
      </c>
    </row>
    <row r="129" spans="1:3" x14ac:dyDescent="0.35">
      <c r="A129" s="66" t="s">
        <v>480</v>
      </c>
      <c r="B129" s="67" t="s">
        <v>481</v>
      </c>
      <c r="C129" s="82">
        <f>IFERROR(INDEX('Comm_vacancy-miss_val_c_19-21'!$I$2:$I$13,MATCH(A129,'Comm_vacancy-miss_val_c_19-21'!$A$2:$A$13,0)), INDEX('Comm_vacancy-inputs_3'!$G$2:$G$332,MATCH(A129,'Comm_vacancy-inputs_3'!$A$2:$A$332,0)))</f>
        <v>0.10698500188037402</v>
      </c>
    </row>
    <row r="130" spans="1:3" x14ac:dyDescent="0.35">
      <c r="A130" s="66" t="s">
        <v>482</v>
      </c>
      <c r="B130" s="67" t="s">
        <v>483</v>
      </c>
      <c r="C130" s="82">
        <f>IFERROR(INDEX('Comm_vacancy-miss_val_c_19-21'!$I$2:$I$13,MATCH(A130,'Comm_vacancy-miss_val_c_19-21'!$A$2:$A$13,0)), INDEX('Comm_vacancy-inputs_3'!$G$2:$G$332,MATCH(A130,'Comm_vacancy-inputs_3'!$A$2:$A$332,0)))</f>
        <v>0.13960817707719275</v>
      </c>
    </row>
    <row r="131" spans="1:3" x14ac:dyDescent="0.35">
      <c r="A131" s="66" t="s">
        <v>484</v>
      </c>
      <c r="B131" s="67" t="s">
        <v>485</v>
      </c>
      <c r="C131" s="82">
        <f>IFERROR(INDEX('Comm_vacancy-miss_val_c_19-21'!$I$2:$I$13,MATCH(A131,'Comm_vacancy-miss_val_c_19-21'!$A$2:$A$13,0)), INDEX('Comm_vacancy-inputs_3'!$G$2:$G$332,MATCH(A131,'Comm_vacancy-inputs_3'!$A$2:$A$332,0)))</f>
        <v>1.9822458753398269E-2</v>
      </c>
    </row>
    <row r="132" spans="1:3" x14ac:dyDescent="0.35">
      <c r="A132" s="66" t="s">
        <v>486</v>
      </c>
      <c r="B132" s="67" t="s">
        <v>487</v>
      </c>
      <c r="C132" s="82">
        <f>IFERROR(INDEX('Comm_vacancy-miss_val_c_19-21'!$I$2:$I$13,MATCH(A132,'Comm_vacancy-miss_val_c_19-21'!$A$2:$A$13,0)), INDEX('Comm_vacancy-inputs_3'!$G$2:$G$332,MATCH(A132,'Comm_vacancy-inputs_3'!$A$2:$A$332,0)))</f>
        <v>8.8566450687722426E-2</v>
      </c>
    </row>
    <row r="133" spans="1:3" x14ac:dyDescent="0.35">
      <c r="A133" s="66" t="s">
        <v>488</v>
      </c>
      <c r="B133" s="67" t="s">
        <v>489</v>
      </c>
      <c r="C133" s="82">
        <f>IFERROR(INDEX('Comm_vacancy-miss_val_c_19-21'!$I$2:$I$13,MATCH(A133,'Comm_vacancy-miss_val_c_19-21'!$A$2:$A$13,0)), INDEX('Comm_vacancy-inputs_3'!$G$2:$G$332,MATCH(A133,'Comm_vacancy-inputs_3'!$A$2:$A$332,0)))</f>
        <v>3.3501210846654236E-2</v>
      </c>
    </row>
    <row r="134" spans="1:3" x14ac:dyDescent="0.35">
      <c r="A134" s="66" t="s">
        <v>490</v>
      </c>
      <c r="B134" s="67" t="s">
        <v>491</v>
      </c>
      <c r="C134" s="82">
        <f>IFERROR(INDEX('Comm_vacancy-miss_val_c_19-21'!$I$2:$I$13,MATCH(A134,'Comm_vacancy-miss_val_c_19-21'!$A$2:$A$13,0)), INDEX('Comm_vacancy-inputs_3'!$G$2:$G$332,MATCH(A134,'Comm_vacancy-inputs_3'!$A$2:$A$332,0)))</f>
        <v>0.10801378904711431</v>
      </c>
    </row>
    <row r="135" spans="1:3" x14ac:dyDescent="0.35">
      <c r="A135" s="66" t="s">
        <v>492</v>
      </c>
      <c r="B135" s="67" t="s">
        <v>493</v>
      </c>
      <c r="C135" s="82">
        <f>IFERROR(INDEX('Comm_vacancy-miss_val_c_19-21'!$I$2:$I$13,MATCH(A135,'Comm_vacancy-miss_val_c_19-21'!$A$2:$A$13,0)), INDEX('Comm_vacancy-inputs_3'!$G$2:$G$332,MATCH(A135,'Comm_vacancy-inputs_3'!$A$2:$A$332,0)))</f>
        <v>7.2548567356860327E-2</v>
      </c>
    </row>
    <row r="136" spans="1:3" x14ac:dyDescent="0.35">
      <c r="A136" s="66" t="s">
        <v>494</v>
      </c>
      <c r="B136" s="67" t="s">
        <v>495</v>
      </c>
      <c r="C136" s="82">
        <f>IFERROR(INDEX('Comm_vacancy-miss_val_c_19-21'!$I$2:$I$13,MATCH(A136,'Comm_vacancy-miss_val_c_19-21'!$A$2:$A$13,0)), INDEX('Comm_vacancy-inputs_3'!$G$2:$G$332,MATCH(A136,'Comm_vacancy-inputs_3'!$A$2:$A$332,0)))</f>
        <v>6.2431362121723802E-2</v>
      </c>
    </row>
    <row r="137" spans="1:3" x14ac:dyDescent="0.35">
      <c r="A137" s="66" t="s">
        <v>498</v>
      </c>
      <c r="B137" s="67" t="s">
        <v>499</v>
      </c>
      <c r="C137" s="82">
        <f>IFERROR(INDEX('Comm_vacancy-miss_val_c_19-21'!$I$2:$I$13,MATCH(A137,'Comm_vacancy-miss_val_c_19-21'!$A$2:$A$13,0)), INDEX('Comm_vacancy-inputs_3'!$G$2:$G$332,MATCH(A137,'Comm_vacancy-inputs_3'!$A$2:$A$332,0)))</f>
        <v>0.12466690239914917</v>
      </c>
    </row>
    <row r="138" spans="1:3" x14ac:dyDescent="0.35">
      <c r="A138" s="66" t="s">
        <v>500</v>
      </c>
      <c r="B138" s="67" t="s">
        <v>501</v>
      </c>
      <c r="C138" s="82">
        <f>IFERROR(INDEX('Comm_vacancy-miss_val_c_19-21'!$I$2:$I$13,MATCH(A138,'Comm_vacancy-miss_val_c_19-21'!$A$2:$A$13,0)), INDEX('Comm_vacancy-inputs_3'!$G$2:$G$332,MATCH(A138,'Comm_vacancy-inputs_3'!$A$2:$A$332,0)))</f>
        <v>4.1970479719735464E-2</v>
      </c>
    </row>
    <row r="139" spans="1:3" x14ac:dyDescent="0.35">
      <c r="A139" s="66" t="s">
        <v>502</v>
      </c>
      <c r="B139" s="67" t="s">
        <v>503</v>
      </c>
      <c r="C139" s="82">
        <f>IFERROR(INDEX('Comm_vacancy-miss_val_c_19-21'!$I$2:$I$13,MATCH(A139,'Comm_vacancy-miss_val_c_19-21'!$A$2:$A$13,0)), INDEX('Comm_vacancy-inputs_3'!$G$2:$G$332,MATCH(A139,'Comm_vacancy-inputs_3'!$A$2:$A$332,0)))</f>
        <v>4.5224580439026787E-2</v>
      </c>
    </row>
    <row r="140" spans="1:3" x14ac:dyDescent="0.35">
      <c r="A140" s="66" t="s">
        <v>504</v>
      </c>
      <c r="B140" s="67" t="s">
        <v>505</v>
      </c>
      <c r="C140" s="82">
        <f>IFERROR(INDEX('Comm_vacancy-miss_val_c_19-21'!$I$2:$I$13,MATCH(A140,'Comm_vacancy-miss_val_c_19-21'!$A$2:$A$13,0)), INDEX('Comm_vacancy-inputs_3'!$G$2:$G$332,MATCH(A140,'Comm_vacancy-inputs_3'!$A$2:$A$332,0)))</f>
        <v>0.10450410361925763</v>
      </c>
    </row>
    <row r="141" spans="1:3" x14ac:dyDescent="0.35">
      <c r="A141" s="66" t="s">
        <v>506</v>
      </c>
      <c r="B141" s="67" t="s">
        <v>507</v>
      </c>
      <c r="C141" s="82">
        <f>IFERROR(INDEX('Comm_vacancy-miss_val_c_19-21'!$I$2:$I$13,MATCH(A141,'Comm_vacancy-miss_val_c_19-21'!$A$2:$A$13,0)), INDEX('Comm_vacancy-inputs_3'!$G$2:$G$332,MATCH(A141,'Comm_vacancy-inputs_3'!$A$2:$A$332,0)))</f>
        <v>5.699345771879983E-2</v>
      </c>
    </row>
    <row r="142" spans="1:3" x14ac:dyDescent="0.35">
      <c r="A142" s="66" t="s">
        <v>508</v>
      </c>
      <c r="B142" s="67" t="s">
        <v>509</v>
      </c>
      <c r="C142" s="82">
        <f>IFERROR(INDEX('Comm_vacancy-miss_val_c_19-21'!$I$2:$I$13,MATCH(A142,'Comm_vacancy-miss_val_c_19-21'!$A$2:$A$13,0)), INDEX('Comm_vacancy-inputs_3'!$G$2:$G$332,MATCH(A142,'Comm_vacancy-inputs_3'!$A$2:$A$332,0)))</f>
        <v>0.14697106667909587</v>
      </c>
    </row>
    <row r="143" spans="1:3" x14ac:dyDescent="0.35">
      <c r="A143" s="66" t="s">
        <v>512</v>
      </c>
      <c r="B143" s="67" t="s">
        <v>513</v>
      </c>
      <c r="C143" s="82">
        <f>IFERROR(INDEX('Comm_vacancy-miss_val_c_19-21'!$I$2:$I$13,MATCH(A143,'Comm_vacancy-miss_val_c_19-21'!$A$2:$A$13,0)), INDEX('Comm_vacancy-inputs_3'!$G$2:$G$332,MATCH(A143,'Comm_vacancy-inputs_3'!$A$2:$A$332,0)))</f>
        <v>6.627073278255044E-2</v>
      </c>
    </row>
    <row r="144" spans="1:3" x14ac:dyDescent="0.35">
      <c r="A144" s="66" t="s">
        <v>514</v>
      </c>
      <c r="B144" s="67" t="s">
        <v>515</v>
      </c>
      <c r="C144" s="82">
        <f>IFERROR(INDEX('Comm_vacancy-miss_val_c_19-21'!$I$2:$I$13,MATCH(A144,'Comm_vacancy-miss_val_c_19-21'!$A$2:$A$13,0)), INDEX('Comm_vacancy-inputs_3'!$G$2:$G$332,MATCH(A144,'Comm_vacancy-inputs_3'!$A$2:$A$332,0)))</f>
        <v>4.1587397784235224E-2</v>
      </c>
    </row>
    <row r="145" spans="1:4" x14ac:dyDescent="0.35">
      <c r="A145" s="66" t="s">
        <v>516</v>
      </c>
      <c r="B145" s="67" t="s">
        <v>517</v>
      </c>
      <c r="C145" s="82">
        <f>IFERROR(INDEX('Comm_vacancy-miss_val_c_19-21'!$I$2:$I$13,MATCH(A145,'Comm_vacancy-miss_val_c_19-21'!$A$2:$A$13,0)), INDEX('Comm_vacancy-inputs_3'!$G$2:$G$332,MATCH(A145,'Comm_vacancy-inputs_3'!$A$2:$A$332,0)))</f>
        <v>2.1690661948943812E-2</v>
      </c>
    </row>
    <row r="146" spans="1:4" x14ac:dyDescent="0.35">
      <c r="A146" s="66" t="s">
        <v>518</v>
      </c>
      <c r="B146" s="67" t="s">
        <v>519</v>
      </c>
      <c r="C146" s="82">
        <f>IFERROR(INDEX('Comm_vacancy-miss_val_c_19-21'!$I$2:$I$13,MATCH(A146,'Comm_vacancy-miss_val_c_19-21'!$A$2:$A$13,0)), INDEX('Comm_vacancy-inputs_3'!$G$2:$G$332,MATCH(A146,'Comm_vacancy-inputs_3'!$A$2:$A$332,0)))</f>
        <v>1.9438535602328708E-2</v>
      </c>
    </row>
    <row r="147" spans="1:4" x14ac:dyDescent="0.35">
      <c r="A147" s="66" t="s">
        <v>520</v>
      </c>
      <c r="B147" s="67" t="s">
        <v>521</v>
      </c>
      <c r="C147" s="82">
        <f>IFERROR(INDEX('Comm_vacancy-miss_val_c_19-21'!$I$2:$I$13,MATCH(A147,'Comm_vacancy-miss_val_c_19-21'!$A$2:$A$13,0)), INDEX('Comm_vacancy-inputs_3'!$G$2:$G$332,MATCH(A147,'Comm_vacancy-inputs_3'!$A$2:$A$332,0)))</f>
        <v>5.9782119135361959E-2</v>
      </c>
      <c r="D147" s="137"/>
    </row>
    <row r="148" spans="1:4" x14ac:dyDescent="0.35">
      <c r="A148" s="66" t="s">
        <v>522</v>
      </c>
      <c r="B148" s="67" t="s">
        <v>523</v>
      </c>
      <c r="C148" s="82">
        <f>IFERROR(INDEX('Comm_vacancy-miss_val_c_19-21'!$I$2:$I$13,MATCH(A148,'Comm_vacancy-miss_val_c_19-21'!$A$2:$A$13,0)), INDEX('Comm_vacancy-inputs_3'!$G$2:$G$332,MATCH(A148,'Comm_vacancy-inputs_3'!$A$2:$A$332,0)))</f>
        <v>0.12365296219329398</v>
      </c>
    </row>
    <row r="149" spans="1:4" x14ac:dyDescent="0.35">
      <c r="A149" s="66" t="s">
        <v>524</v>
      </c>
      <c r="B149" s="67" t="s">
        <v>525</v>
      </c>
      <c r="C149" s="82">
        <f>IFERROR(INDEX('Comm_vacancy-miss_val_c_19-21'!$I$2:$I$13,MATCH(A149,'Comm_vacancy-miss_val_c_19-21'!$A$2:$A$13,0)), INDEX('Comm_vacancy-inputs_3'!$G$2:$G$332,MATCH(A149,'Comm_vacancy-inputs_3'!$A$2:$A$332,0)))</f>
        <v>6.7839873586645796E-2</v>
      </c>
    </row>
    <row r="150" spans="1:4" x14ac:dyDescent="0.35">
      <c r="A150" s="66" t="s">
        <v>526</v>
      </c>
      <c r="B150" s="67" t="s">
        <v>527</v>
      </c>
      <c r="C150" s="82">
        <f>IFERROR(INDEX('Comm_vacancy-miss_val_c_19-21'!$I$2:$I$13,MATCH(A150,'Comm_vacancy-miss_val_c_19-21'!$A$2:$A$13,0)), INDEX('Comm_vacancy-inputs_3'!$G$2:$G$332,MATCH(A150,'Comm_vacancy-inputs_3'!$A$2:$A$332,0)))</f>
        <v>0.11293186933546315</v>
      </c>
    </row>
    <row r="151" spans="1:4" x14ac:dyDescent="0.35">
      <c r="A151" s="66" t="s">
        <v>528</v>
      </c>
      <c r="B151" s="67" t="s">
        <v>529</v>
      </c>
      <c r="C151" s="82">
        <f>IFERROR(INDEX('Comm_vacancy-miss_val_c_19-21'!$I$2:$I$13,MATCH(A151,'Comm_vacancy-miss_val_c_19-21'!$A$2:$A$13,0)), INDEX('Comm_vacancy-inputs_3'!$G$2:$G$332,MATCH(A151,'Comm_vacancy-inputs_3'!$A$2:$A$332,0)))</f>
        <v>0.12905221646760487</v>
      </c>
    </row>
    <row r="152" spans="1:4" x14ac:dyDescent="0.35">
      <c r="A152" s="66" t="s">
        <v>530</v>
      </c>
      <c r="B152" s="67" t="s">
        <v>531</v>
      </c>
      <c r="C152" s="82">
        <f>IFERROR(INDEX('Comm_vacancy-miss_val_c_19-21'!$I$2:$I$13,MATCH(A152,'Comm_vacancy-miss_val_c_19-21'!$A$2:$A$13,0)), INDEX('Comm_vacancy-inputs_3'!$G$2:$G$332,MATCH(A152,'Comm_vacancy-inputs_3'!$A$2:$A$332,0)))</f>
        <v>3.1213804077733387E-2</v>
      </c>
    </row>
    <row r="153" spans="1:4" x14ac:dyDescent="0.35">
      <c r="A153" s="66" t="s">
        <v>532</v>
      </c>
      <c r="B153" s="67" t="s">
        <v>533</v>
      </c>
      <c r="C153" s="82">
        <f>IFERROR(INDEX('Comm_vacancy-miss_val_c_19-21'!$I$2:$I$13,MATCH(A153,'Comm_vacancy-miss_val_c_19-21'!$A$2:$A$13,0)), INDEX('Comm_vacancy-inputs_3'!$G$2:$G$332,MATCH(A153,'Comm_vacancy-inputs_3'!$A$2:$A$332,0)))</f>
        <v>8.9103645773173035E-2</v>
      </c>
    </row>
    <row r="154" spans="1:4" x14ac:dyDescent="0.35">
      <c r="A154" s="66" t="s">
        <v>534</v>
      </c>
      <c r="B154" s="67" t="s">
        <v>535</v>
      </c>
      <c r="C154" s="82">
        <f>IFERROR(INDEX('Comm_vacancy-miss_val_c_19-21'!$I$2:$I$13,MATCH(A154,'Comm_vacancy-miss_val_c_19-21'!$A$2:$A$13,0)), INDEX('Comm_vacancy-inputs_3'!$G$2:$G$332,MATCH(A154,'Comm_vacancy-inputs_3'!$A$2:$A$332,0)))</f>
        <v>2.6650307035803844E-2</v>
      </c>
    </row>
    <row r="155" spans="1:4" x14ac:dyDescent="0.35">
      <c r="A155" s="66" t="s">
        <v>536</v>
      </c>
      <c r="B155" s="67" t="s">
        <v>537</v>
      </c>
      <c r="C155" s="82">
        <f>IFERROR(INDEX('Comm_vacancy-miss_val_c_19-21'!$I$2:$I$13,MATCH(A155,'Comm_vacancy-miss_val_c_19-21'!$A$2:$A$13,0)), INDEX('Comm_vacancy-inputs_3'!$G$2:$G$332,MATCH(A155,'Comm_vacancy-inputs_3'!$A$2:$A$332,0)))</f>
        <v>0.10664200835872012</v>
      </c>
    </row>
    <row r="156" spans="1:4" x14ac:dyDescent="0.35">
      <c r="A156" s="66" t="s">
        <v>538</v>
      </c>
      <c r="B156" s="67" t="s">
        <v>539</v>
      </c>
      <c r="C156" s="82">
        <f>IFERROR(INDEX('Comm_vacancy-miss_val_c_19-21'!$I$2:$I$13,MATCH(A156,'Comm_vacancy-miss_val_c_19-21'!$A$2:$A$13,0)), INDEX('Comm_vacancy-inputs_3'!$G$2:$G$332,MATCH(A156,'Comm_vacancy-inputs_3'!$A$2:$A$332,0)))</f>
        <v>0.14113737553343605</v>
      </c>
    </row>
    <row r="157" spans="1:4" x14ac:dyDescent="0.35">
      <c r="A157" s="66" t="s">
        <v>540</v>
      </c>
      <c r="B157" s="67" t="s">
        <v>541</v>
      </c>
      <c r="C157" s="82">
        <f>IFERROR(INDEX('Comm_vacancy-miss_val_c_19-21'!$I$2:$I$13,MATCH(A157,'Comm_vacancy-miss_val_c_19-21'!$A$2:$A$13,0)), INDEX('Comm_vacancy-inputs_3'!$G$2:$G$332,MATCH(A157,'Comm_vacancy-inputs_3'!$A$2:$A$332,0)))</f>
        <v>9.504028534554286E-2</v>
      </c>
    </row>
    <row r="158" spans="1:4" x14ac:dyDescent="0.35">
      <c r="A158" s="66" t="s">
        <v>542</v>
      </c>
      <c r="B158" s="67" t="s">
        <v>543</v>
      </c>
      <c r="C158" s="82">
        <f>IFERROR(INDEX('Comm_vacancy-miss_val_c_19-21'!$I$2:$I$13,MATCH(A158,'Comm_vacancy-miss_val_c_19-21'!$A$2:$A$13,0)), INDEX('Comm_vacancy-inputs_3'!$G$2:$G$332,MATCH(A158,'Comm_vacancy-inputs_3'!$A$2:$A$332,0)))</f>
        <v>6.6997857595128857E-2</v>
      </c>
    </row>
    <row r="159" spans="1:4" x14ac:dyDescent="0.35">
      <c r="A159" s="66" t="s">
        <v>544</v>
      </c>
      <c r="B159" s="67" t="s">
        <v>545</v>
      </c>
      <c r="C159" s="82">
        <f>IFERROR(INDEX('Comm_vacancy-miss_val_c_19-21'!$I$2:$I$13,MATCH(A159,'Comm_vacancy-miss_val_c_19-21'!$A$2:$A$13,0)), INDEX('Comm_vacancy-inputs_3'!$G$2:$G$332,MATCH(A159,'Comm_vacancy-inputs_3'!$A$2:$A$332,0)))</f>
        <v>6.2034966387326113E-2</v>
      </c>
    </row>
    <row r="160" spans="1:4" x14ac:dyDescent="0.35">
      <c r="A160" s="66" t="s">
        <v>546</v>
      </c>
      <c r="B160" s="67" t="s">
        <v>547</v>
      </c>
      <c r="C160" s="82">
        <f>IFERROR(INDEX('Comm_vacancy-miss_val_c_19-21'!$I$2:$I$13,MATCH(A160,'Comm_vacancy-miss_val_c_19-21'!$A$2:$A$13,0)), INDEX('Comm_vacancy-inputs_3'!$G$2:$G$332,MATCH(A160,'Comm_vacancy-inputs_3'!$A$2:$A$332,0)))</f>
        <v>5.0659443501080578E-2</v>
      </c>
    </row>
    <row r="161" spans="1:3" x14ac:dyDescent="0.35">
      <c r="A161" s="66" t="s">
        <v>548</v>
      </c>
      <c r="B161" s="67" t="s">
        <v>549</v>
      </c>
      <c r="C161" s="82">
        <f>IFERROR(INDEX('Comm_vacancy-miss_val_c_19-21'!$I$2:$I$13,MATCH(A161,'Comm_vacancy-miss_val_c_19-21'!$A$2:$A$13,0)), INDEX('Comm_vacancy-inputs_3'!$G$2:$G$332,MATCH(A161,'Comm_vacancy-inputs_3'!$A$2:$A$332,0)))</f>
        <v>7.5662516612324954E-2</v>
      </c>
    </row>
    <row r="162" spans="1:3" x14ac:dyDescent="0.35">
      <c r="A162" s="66" t="s">
        <v>550</v>
      </c>
      <c r="B162" s="67" t="s">
        <v>551</v>
      </c>
      <c r="C162" s="82">
        <f>IFERROR(INDEX('Comm_vacancy-miss_val_c_19-21'!$I$2:$I$13,MATCH(A162,'Comm_vacancy-miss_val_c_19-21'!$A$2:$A$13,0)), INDEX('Comm_vacancy-inputs_3'!$G$2:$G$332,MATCH(A162,'Comm_vacancy-inputs_3'!$A$2:$A$332,0)))</f>
        <v>0.14842453482600615</v>
      </c>
    </row>
    <row r="163" spans="1:3" x14ac:dyDescent="0.35">
      <c r="A163" s="66" t="s">
        <v>552</v>
      </c>
      <c r="B163" s="67" t="s">
        <v>553</v>
      </c>
      <c r="C163" s="82">
        <f>IFERROR(INDEX('Comm_vacancy-miss_val_c_19-21'!$I$2:$I$13,MATCH(A163,'Comm_vacancy-miss_val_c_19-21'!$A$2:$A$13,0)), INDEX('Comm_vacancy-inputs_3'!$G$2:$G$332,MATCH(A163,'Comm_vacancy-inputs_3'!$A$2:$A$332,0)))</f>
        <v>0.22370928089922854</v>
      </c>
    </row>
    <row r="164" spans="1:3" x14ac:dyDescent="0.35">
      <c r="A164" s="66" t="s">
        <v>554</v>
      </c>
      <c r="B164" s="67" t="s">
        <v>555</v>
      </c>
      <c r="C164" s="82">
        <f>IFERROR(INDEX('Comm_vacancy-miss_val_c_19-21'!$I$2:$I$13,MATCH(A164,'Comm_vacancy-miss_val_c_19-21'!$A$2:$A$13,0)), INDEX('Comm_vacancy-inputs_3'!$G$2:$G$332,MATCH(A164,'Comm_vacancy-inputs_3'!$A$2:$A$332,0)))</f>
        <v>9.5869353387791456E-2</v>
      </c>
    </row>
    <row r="165" spans="1:3" x14ac:dyDescent="0.35">
      <c r="A165" s="66" t="s">
        <v>556</v>
      </c>
      <c r="B165" s="67" t="s">
        <v>557</v>
      </c>
      <c r="C165" s="82">
        <f>IFERROR(INDEX('Comm_vacancy-miss_val_c_19-21'!$I$2:$I$13,MATCH(A165,'Comm_vacancy-miss_val_c_19-21'!$A$2:$A$13,0)), INDEX('Comm_vacancy-inputs_3'!$G$2:$G$332,MATCH(A165,'Comm_vacancy-inputs_3'!$A$2:$A$332,0)))</f>
        <v>6.7038838608310114E-2</v>
      </c>
    </row>
    <row r="166" spans="1:3" x14ac:dyDescent="0.35">
      <c r="A166" s="66" t="s">
        <v>558</v>
      </c>
      <c r="B166" s="67" t="s">
        <v>559</v>
      </c>
      <c r="C166" s="82">
        <f>IFERROR(INDEX('Comm_vacancy-miss_val_c_19-21'!$I$2:$I$13,MATCH(A166,'Comm_vacancy-miss_val_c_19-21'!$A$2:$A$13,0)), INDEX('Comm_vacancy-inputs_3'!$G$2:$G$332,MATCH(A166,'Comm_vacancy-inputs_3'!$A$2:$A$332,0)))</f>
        <v>7.7297778410005791E-2</v>
      </c>
    </row>
    <row r="167" spans="1:3" x14ac:dyDescent="0.35">
      <c r="A167" s="66" t="s">
        <v>560</v>
      </c>
      <c r="B167" s="67" t="s">
        <v>561</v>
      </c>
      <c r="C167" s="82">
        <f>IFERROR(INDEX('Comm_vacancy-miss_val_c_19-21'!$I$2:$I$13,MATCH(A167,'Comm_vacancy-miss_val_c_19-21'!$A$2:$A$13,0)), INDEX('Comm_vacancy-inputs_3'!$G$2:$G$332,MATCH(A167,'Comm_vacancy-inputs_3'!$A$2:$A$332,0)))</f>
        <v>0.18372110269966163</v>
      </c>
    </row>
    <row r="168" spans="1:3" x14ac:dyDescent="0.35">
      <c r="A168" s="66" t="s">
        <v>562</v>
      </c>
      <c r="B168" s="67" t="s">
        <v>563</v>
      </c>
      <c r="C168" s="82">
        <f>IFERROR(INDEX('Comm_vacancy-miss_val_c_19-21'!$I$2:$I$13,MATCH(A168,'Comm_vacancy-miss_val_c_19-21'!$A$2:$A$13,0)), INDEX('Comm_vacancy-inputs_3'!$G$2:$G$332,MATCH(A168,'Comm_vacancy-inputs_3'!$A$2:$A$332,0)))</f>
        <v>1.8865872239746784E-2</v>
      </c>
    </row>
    <row r="169" spans="1:3" x14ac:dyDescent="0.35">
      <c r="A169" s="66" t="s">
        <v>564</v>
      </c>
      <c r="B169" s="67" t="s">
        <v>565</v>
      </c>
      <c r="C169" s="82">
        <f>IFERROR(INDEX('Comm_vacancy-miss_val_c_19-21'!$I$2:$I$13,MATCH(A169,'Comm_vacancy-miss_val_c_19-21'!$A$2:$A$13,0)), INDEX('Comm_vacancy-inputs_3'!$G$2:$G$332,MATCH(A169,'Comm_vacancy-inputs_3'!$A$2:$A$332,0)))</f>
        <v>4.8154504432932954E-2</v>
      </c>
    </row>
    <row r="170" spans="1:3" x14ac:dyDescent="0.35">
      <c r="A170" s="66" t="s">
        <v>566</v>
      </c>
      <c r="B170" s="67" t="s">
        <v>567</v>
      </c>
      <c r="C170" s="82">
        <f>IFERROR(INDEX('Comm_vacancy-miss_val_c_19-21'!$I$2:$I$13,MATCH(A170,'Comm_vacancy-miss_val_c_19-21'!$A$2:$A$13,0)), INDEX('Comm_vacancy-inputs_3'!$G$2:$G$332,MATCH(A170,'Comm_vacancy-inputs_3'!$A$2:$A$332,0)))</f>
        <v>4.0259923499013112E-2</v>
      </c>
    </row>
    <row r="171" spans="1:3" x14ac:dyDescent="0.35">
      <c r="A171" s="66" t="s">
        <v>568</v>
      </c>
      <c r="B171" s="67" t="s">
        <v>569</v>
      </c>
      <c r="C171" s="82">
        <f>IFERROR(INDEX('Comm_vacancy-miss_val_c_19-21'!$I$2:$I$13,MATCH(A171,'Comm_vacancy-miss_val_c_19-21'!$A$2:$A$13,0)), INDEX('Comm_vacancy-inputs_3'!$G$2:$G$332,MATCH(A171,'Comm_vacancy-inputs_3'!$A$2:$A$332,0)))</f>
        <v>6.5594128411084224E-2</v>
      </c>
    </row>
    <row r="172" spans="1:3" x14ac:dyDescent="0.35">
      <c r="A172" s="66" t="s">
        <v>570</v>
      </c>
      <c r="B172" s="67" t="s">
        <v>571</v>
      </c>
      <c r="C172" s="82">
        <f>IFERROR(INDEX('Comm_vacancy-miss_val_c_19-21'!$I$2:$I$13,MATCH(A172,'Comm_vacancy-miss_val_c_19-21'!$A$2:$A$13,0)), INDEX('Comm_vacancy-inputs_3'!$G$2:$G$332,MATCH(A172,'Comm_vacancy-inputs_3'!$A$2:$A$332,0)))</f>
        <v>0.11829840070028064</v>
      </c>
    </row>
    <row r="173" spans="1:3" x14ac:dyDescent="0.35">
      <c r="A173" s="66" t="s">
        <v>572</v>
      </c>
      <c r="B173" s="67" t="s">
        <v>573</v>
      </c>
      <c r="C173" s="82">
        <f>IFERROR(INDEX('Comm_vacancy-miss_val_c_19-21'!$I$2:$I$13,MATCH(A173,'Comm_vacancy-miss_val_c_19-21'!$A$2:$A$13,0)), INDEX('Comm_vacancy-inputs_3'!$G$2:$G$332,MATCH(A173,'Comm_vacancy-inputs_3'!$A$2:$A$332,0)))</f>
        <v>0.1061167586139992</v>
      </c>
    </row>
    <row r="174" spans="1:3" x14ac:dyDescent="0.35">
      <c r="A174" s="66" t="s">
        <v>574</v>
      </c>
      <c r="B174" s="67" t="s">
        <v>575</v>
      </c>
      <c r="C174" s="82">
        <f>IFERROR(INDEX('Comm_vacancy-miss_val_c_19-21'!$I$2:$I$13,MATCH(A174,'Comm_vacancy-miss_val_c_19-21'!$A$2:$A$13,0)), INDEX('Comm_vacancy-inputs_3'!$G$2:$G$332,MATCH(A174,'Comm_vacancy-inputs_3'!$A$2:$A$332,0)))</f>
        <v>1.4711563622827661E-2</v>
      </c>
    </row>
    <row r="175" spans="1:3" x14ac:dyDescent="0.35">
      <c r="A175" s="66" t="s">
        <v>576</v>
      </c>
      <c r="B175" s="67" t="s">
        <v>577</v>
      </c>
      <c r="C175" s="82">
        <f>IFERROR(INDEX('Comm_vacancy-miss_val_c_19-21'!$I$2:$I$13,MATCH(A175,'Comm_vacancy-miss_val_c_19-21'!$A$2:$A$13,0)), INDEX('Comm_vacancy-inputs_3'!$G$2:$G$332,MATCH(A175,'Comm_vacancy-inputs_3'!$A$2:$A$332,0)))</f>
        <v>3.0536423526488676E-2</v>
      </c>
    </row>
    <row r="176" spans="1:3" x14ac:dyDescent="0.35">
      <c r="A176" s="66" t="s">
        <v>578</v>
      </c>
      <c r="B176" s="67" t="s">
        <v>579</v>
      </c>
      <c r="C176" s="82">
        <f>IFERROR(INDEX('Comm_vacancy-miss_val_c_19-21'!$I$2:$I$13,MATCH(A176,'Comm_vacancy-miss_val_c_19-21'!$A$2:$A$13,0)), INDEX('Comm_vacancy-inputs_3'!$G$2:$G$332,MATCH(A176,'Comm_vacancy-inputs_3'!$A$2:$A$332,0)))</f>
        <v>7.0820727144795981E-2</v>
      </c>
    </row>
    <row r="177" spans="1:3" x14ac:dyDescent="0.35">
      <c r="A177" s="66" t="s">
        <v>580</v>
      </c>
      <c r="B177" s="67" t="s">
        <v>581</v>
      </c>
      <c r="C177" s="82">
        <f>IFERROR(INDEX('Comm_vacancy-miss_val_c_19-21'!$I$2:$I$13,MATCH(A177,'Comm_vacancy-miss_val_c_19-21'!$A$2:$A$13,0)), INDEX('Comm_vacancy-inputs_3'!$G$2:$G$332,MATCH(A177,'Comm_vacancy-inputs_3'!$A$2:$A$332,0)))</f>
        <v>1.367871375644512E-2</v>
      </c>
    </row>
    <row r="178" spans="1:3" x14ac:dyDescent="0.35">
      <c r="A178" s="66" t="s">
        <v>584</v>
      </c>
      <c r="B178" s="67" t="s">
        <v>585</v>
      </c>
      <c r="C178" s="82">
        <f>IFERROR(INDEX('Comm_vacancy-miss_val_c_19-21'!$I$2:$I$13,MATCH(A178,'Comm_vacancy-miss_val_c_19-21'!$A$2:$A$13,0)), INDEX('Comm_vacancy-inputs_3'!$G$2:$G$332,MATCH(A178,'Comm_vacancy-inputs_3'!$A$2:$A$332,0)))</f>
        <v>0.10664719935060088</v>
      </c>
    </row>
    <row r="179" spans="1:3" x14ac:dyDescent="0.35">
      <c r="A179" s="66" t="s">
        <v>586</v>
      </c>
      <c r="B179" s="67" t="s">
        <v>587</v>
      </c>
      <c r="C179" s="82">
        <f>IFERROR(INDEX('Comm_vacancy-miss_val_c_19-21'!$I$2:$I$13,MATCH(A179,'Comm_vacancy-miss_val_c_19-21'!$A$2:$A$13,0)), INDEX('Comm_vacancy-inputs_3'!$G$2:$G$332,MATCH(A179,'Comm_vacancy-inputs_3'!$A$2:$A$332,0)))</f>
        <v>0.1130844508880029</v>
      </c>
    </row>
    <row r="180" spans="1:3" x14ac:dyDescent="0.35">
      <c r="A180" s="66" t="s">
        <v>588</v>
      </c>
      <c r="B180" s="67" t="s">
        <v>589</v>
      </c>
      <c r="C180" s="82">
        <f>IFERROR(INDEX('Comm_vacancy-miss_val_c_19-21'!$I$2:$I$13,MATCH(A180,'Comm_vacancy-miss_val_c_19-21'!$A$2:$A$13,0)), INDEX('Comm_vacancy-inputs_3'!$G$2:$G$332,MATCH(A180,'Comm_vacancy-inputs_3'!$A$2:$A$332,0)))</f>
        <v>3.9212214234441954E-2</v>
      </c>
    </row>
    <row r="181" spans="1:3" x14ac:dyDescent="0.35">
      <c r="A181" s="66" t="s">
        <v>594</v>
      </c>
      <c r="B181" s="67" t="s">
        <v>595</v>
      </c>
      <c r="C181" s="82">
        <f>IFERROR(INDEX('Comm_vacancy-miss_val_c_19-21'!$I$2:$I$13,MATCH(A181,'Comm_vacancy-miss_val_c_19-21'!$A$2:$A$13,0)), INDEX('Comm_vacancy-inputs_3'!$G$2:$G$332,MATCH(A181,'Comm_vacancy-inputs_3'!$A$2:$A$332,0)))</f>
        <v>6.2117849545606035E-2</v>
      </c>
    </row>
    <row r="182" spans="1:3" x14ac:dyDescent="0.35">
      <c r="A182" s="66" t="s">
        <v>596</v>
      </c>
      <c r="B182" s="67" t="s">
        <v>597</v>
      </c>
      <c r="C182" s="82">
        <f>IFERROR(INDEX('Comm_vacancy-miss_val_c_19-21'!$I$2:$I$13,MATCH(A182,'Comm_vacancy-miss_val_c_19-21'!$A$2:$A$13,0)), INDEX('Comm_vacancy-inputs_3'!$G$2:$G$332,MATCH(A182,'Comm_vacancy-inputs_3'!$A$2:$A$332,0)))</f>
        <v>2.0908561291541578E-2</v>
      </c>
    </row>
    <row r="183" spans="1:3" x14ac:dyDescent="0.35">
      <c r="A183" s="66" t="s">
        <v>598</v>
      </c>
      <c r="B183" s="67" t="s">
        <v>599</v>
      </c>
      <c r="C183" s="82">
        <f>IFERROR(INDEX('Comm_vacancy-miss_val_c_19-21'!$I$2:$I$13,MATCH(A183,'Comm_vacancy-miss_val_c_19-21'!$A$2:$A$13,0)), INDEX('Comm_vacancy-inputs_3'!$G$2:$G$332,MATCH(A183,'Comm_vacancy-inputs_3'!$A$2:$A$332,0)))</f>
        <v>2.5197894738882076E-2</v>
      </c>
    </row>
    <row r="184" spans="1:3" x14ac:dyDescent="0.35">
      <c r="A184" s="66" t="s">
        <v>600</v>
      </c>
      <c r="B184" s="67" t="s">
        <v>601</v>
      </c>
      <c r="C184" s="82">
        <f>IFERROR(INDEX('Comm_vacancy-miss_val_c_19-21'!$I$2:$I$13,MATCH(A184,'Comm_vacancy-miss_val_c_19-21'!$A$2:$A$13,0)), INDEX('Comm_vacancy-inputs_3'!$G$2:$G$332,MATCH(A184,'Comm_vacancy-inputs_3'!$A$2:$A$332,0)))</f>
        <v>9.5746242236452728E-2</v>
      </c>
    </row>
    <row r="185" spans="1:3" x14ac:dyDescent="0.35">
      <c r="A185" s="66" t="s">
        <v>602</v>
      </c>
      <c r="B185" s="67" t="s">
        <v>603</v>
      </c>
      <c r="C185" s="82">
        <f>IFERROR(INDEX('Comm_vacancy-miss_val_c_19-21'!$I$2:$I$13,MATCH(A185,'Comm_vacancy-miss_val_c_19-21'!$A$2:$A$13,0)), INDEX('Comm_vacancy-inputs_3'!$G$2:$G$332,MATCH(A185,'Comm_vacancy-inputs_3'!$A$2:$A$332,0)))</f>
        <v>3.8936286815246093E-2</v>
      </c>
    </row>
    <row r="186" spans="1:3" x14ac:dyDescent="0.35">
      <c r="A186" s="66" t="s">
        <v>604</v>
      </c>
      <c r="B186" s="67" t="s">
        <v>605</v>
      </c>
      <c r="C186" s="82">
        <f>IFERROR(INDEX('Comm_vacancy-miss_val_c_19-21'!$I$2:$I$13,MATCH(A186,'Comm_vacancy-miss_val_c_19-21'!$A$2:$A$13,0)), INDEX('Comm_vacancy-inputs_3'!$G$2:$G$332,MATCH(A186,'Comm_vacancy-inputs_3'!$A$2:$A$332,0)))</f>
        <v>6.4786800833139244E-2</v>
      </c>
    </row>
    <row r="187" spans="1:3" x14ac:dyDescent="0.35">
      <c r="A187" s="66" t="s">
        <v>606</v>
      </c>
      <c r="B187" s="67" t="s">
        <v>607</v>
      </c>
      <c r="C187" s="82">
        <f>IFERROR(INDEX('Comm_vacancy-miss_val_c_19-21'!$I$2:$I$13,MATCH(A187,'Comm_vacancy-miss_val_c_19-21'!$A$2:$A$13,0)), INDEX('Comm_vacancy-inputs_3'!$G$2:$G$332,MATCH(A187,'Comm_vacancy-inputs_3'!$A$2:$A$332,0)))</f>
        <v>0.13856206230617818</v>
      </c>
    </row>
    <row r="188" spans="1:3" x14ac:dyDescent="0.35">
      <c r="A188" s="66" t="s">
        <v>610</v>
      </c>
      <c r="B188" s="67" t="s">
        <v>611</v>
      </c>
      <c r="C188" s="82">
        <f>IFERROR(INDEX('Comm_vacancy-miss_val_c_19-21'!$I$2:$I$13,MATCH(A188,'Comm_vacancy-miss_val_c_19-21'!$A$2:$A$13,0)), INDEX('Comm_vacancy-inputs_3'!$G$2:$G$332,MATCH(A188,'Comm_vacancy-inputs_3'!$A$2:$A$332,0)))</f>
        <v>4.0451182125981061E-2</v>
      </c>
    </row>
    <row r="189" spans="1:3" x14ac:dyDescent="0.35">
      <c r="A189" s="66" t="s">
        <v>612</v>
      </c>
      <c r="B189" s="67" t="s">
        <v>613</v>
      </c>
      <c r="C189" s="82">
        <f>IFERROR(INDEX('Comm_vacancy-miss_val_c_19-21'!$I$2:$I$13,MATCH(A189,'Comm_vacancy-miss_val_c_19-21'!$A$2:$A$13,0)), INDEX('Comm_vacancy-inputs_3'!$G$2:$G$332,MATCH(A189,'Comm_vacancy-inputs_3'!$A$2:$A$332,0)))</f>
        <v>6.7789904546684002E-2</v>
      </c>
    </row>
    <row r="190" spans="1:3" x14ac:dyDescent="0.35">
      <c r="A190" s="66" t="s">
        <v>614</v>
      </c>
      <c r="B190" s="67" t="s">
        <v>615</v>
      </c>
      <c r="C190" s="82">
        <f>IFERROR(INDEX('Comm_vacancy-miss_val_c_19-21'!$I$2:$I$13,MATCH(A190,'Comm_vacancy-miss_val_c_19-21'!$A$2:$A$13,0)), INDEX('Comm_vacancy-inputs_3'!$G$2:$G$332,MATCH(A190,'Comm_vacancy-inputs_3'!$A$2:$A$332,0)))</f>
        <v>0.18263370648615157</v>
      </c>
    </row>
    <row r="191" spans="1:3" x14ac:dyDescent="0.35">
      <c r="A191" s="66" t="s">
        <v>616</v>
      </c>
      <c r="B191" s="67" t="s">
        <v>617</v>
      </c>
      <c r="C191" s="82">
        <f>IFERROR(INDEX('Comm_vacancy-miss_val_c_19-21'!$I$2:$I$13,MATCH(A191,'Comm_vacancy-miss_val_c_19-21'!$A$2:$A$13,0)), INDEX('Comm_vacancy-inputs_3'!$G$2:$G$332,MATCH(A191,'Comm_vacancy-inputs_3'!$A$2:$A$332,0)))</f>
        <v>8.6138938012999655E-2</v>
      </c>
    </row>
    <row r="192" spans="1:3" x14ac:dyDescent="0.35">
      <c r="A192" s="66" t="s">
        <v>618</v>
      </c>
      <c r="B192" s="67" t="s">
        <v>619</v>
      </c>
      <c r="C192" s="82">
        <f>IFERROR(INDEX('Comm_vacancy-miss_val_c_19-21'!$I$2:$I$13,MATCH(A192,'Comm_vacancy-miss_val_c_19-21'!$A$2:$A$13,0)), INDEX('Comm_vacancy-inputs_3'!$G$2:$G$332,MATCH(A192,'Comm_vacancy-inputs_3'!$A$2:$A$332,0)))</f>
        <v>8.6621540596949806E-2</v>
      </c>
    </row>
    <row r="193" spans="1:3" x14ac:dyDescent="0.35">
      <c r="A193" s="66" t="s">
        <v>622</v>
      </c>
      <c r="B193" s="67" t="s">
        <v>623</v>
      </c>
      <c r="C193" s="82">
        <f>IFERROR(INDEX('Comm_vacancy-miss_val_c_19-21'!$I$2:$I$13,MATCH(A193,'Comm_vacancy-miss_val_c_19-21'!$A$2:$A$13,0)), INDEX('Comm_vacancy-inputs_3'!$G$2:$G$332,MATCH(A193,'Comm_vacancy-inputs_3'!$A$2:$A$332,0)))</f>
        <v>0.15998329969351482</v>
      </c>
    </row>
    <row r="194" spans="1:3" x14ac:dyDescent="0.35">
      <c r="A194" s="66" t="s">
        <v>624</v>
      </c>
      <c r="B194" s="67" t="s">
        <v>625</v>
      </c>
      <c r="C194" s="82">
        <f>IFERROR(INDEX('Comm_vacancy-miss_val_c_19-21'!$I$2:$I$13,MATCH(A194,'Comm_vacancy-miss_val_c_19-21'!$A$2:$A$13,0)), INDEX('Comm_vacancy-inputs_3'!$G$2:$G$332,MATCH(A194,'Comm_vacancy-inputs_3'!$A$2:$A$332,0)))</f>
        <v>3.5213306279826377E-2</v>
      </c>
    </row>
    <row r="195" spans="1:3" x14ac:dyDescent="0.35">
      <c r="A195" s="66" t="s">
        <v>626</v>
      </c>
      <c r="B195" s="67" t="s">
        <v>627</v>
      </c>
      <c r="C195" s="82">
        <f>IFERROR(INDEX('Comm_vacancy-miss_val_c_19-21'!$I$2:$I$13,MATCH(A195,'Comm_vacancy-miss_val_c_19-21'!$A$2:$A$13,0)), INDEX('Comm_vacancy-inputs_3'!$G$2:$G$332,MATCH(A195,'Comm_vacancy-inputs_3'!$A$2:$A$332,0)))</f>
        <v>6.1306811881986514E-2</v>
      </c>
    </row>
    <row r="196" spans="1:3" x14ac:dyDescent="0.35">
      <c r="A196" s="66" t="s">
        <v>628</v>
      </c>
      <c r="B196" s="67" t="s">
        <v>629</v>
      </c>
      <c r="C196" s="82">
        <f>IFERROR(INDEX('Comm_vacancy-miss_val_c_19-21'!$I$2:$I$13,MATCH(A196,'Comm_vacancy-miss_val_c_19-21'!$A$2:$A$13,0)), INDEX('Comm_vacancy-inputs_3'!$G$2:$G$332,MATCH(A196,'Comm_vacancy-inputs_3'!$A$2:$A$332,0)))</f>
        <v>6.4375377370782041E-2</v>
      </c>
    </row>
    <row r="197" spans="1:3" x14ac:dyDescent="0.35">
      <c r="A197" s="66" t="s">
        <v>630</v>
      </c>
      <c r="B197" s="67" t="s">
        <v>631</v>
      </c>
      <c r="C197" s="82">
        <f>IFERROR(INDEX('Comm_vacancy-miss_val_c_19-21'!$I$2:$I$13,MATCH(A197,'Comm_vacancy-miss_val_c_19-21'!$A$2:$A$13,0)), INDEX('Comm_vacancy-inputs_3'!$G$2:$G$332,MATCH(A197,'Comm_vacancy-inputs_3'!$A$2:$A$332,0)))</f>
        <v>4.731869511815065E-2</v>
      </c>
    </row>
    <row r="198" spans="1:3" x14ac:dyDescent="0.35">
      <c r="A198" s="66" t="s">
        <v>632</v>
      </c>
      <c r="B198" s="67" t="s">
        <v>633</v>
      </c>
      <c r="C198" s="82">
        <f>IFERROR(INDEX('Comm_vacancy-miss_val_c_19-21'!$I$2:$I$13,MATCH(A198,'Comm_vacancy-miss_val_c_19-21'!$A$2:$A$13,0)), INDEX('Comm_vacancy-inputs_3'!$G$2:$G$332,MATCH(A198,'Comm_vacancy-inputs_3'!$A$2:$A$332,0)))</f>
        <v>0.12591010481635481</v>
      </c>
    </row>
    <row r="199" spans="1:3" x14ac:dyDescent="0.35">
      <c r="A199" s="66" t="s">
        <v>634</v>
      </c>
      <c r="B199" s="67" t="s">
        <v>635</v>
      </c>
      <c r="C199" s="82">
        <f>IFERROR(INDEX('Comm_vacancy-miss_val_c_19-21'!$I$2:$I$13,MATCH(A199,'Comm_vacancy-miss_val_c_19-21'!$A$2:$A$13,0)), INDEX('Comm_vacancy-inputs_3'!$G$2:$G$332,MATCH(A199,'Comm_vacancy-inputs_3'!$A$2:$A$332,0)))</f>
        <v>7.7913166135719622E-2</v>
      </c>
    </row>
    <row r="200" spans="1:3" x14ac:dyDescent="0.35">
      <c r="A200" s="66" t="s">
        <v>636</v>
      </c>
      <c r="B200" s="67" t="s">
        <v>637</v>
      </c>
      <c r="C200" s="82">
        <f>IFERROR(INDEX('Comm_vacancy-miss_val_c_19-21'!$I$2:$I$13,MATCH(A200,'Comm_vacancy-miss_val_c_19-21'!$A$2:$A$13,0)), INDEX('Comm_vacancy-inputs_3'!$G$2:$G$332,MATCH(A200,'Comm_vacancy-inputs_3'!$A$2:$A$332,0)))</f>
        <v>2.7803184442131163E-2</v>
      </c>
    </row>
    <row r="201" spans="1:3" x14ac:dyDescent="0.35">
      <c r="A201" s="66" t="s">
        <v>638</v>
      </c>
      <c r="B201" s="67" t="s">
        <v>639</v>
      </c>
      <c r="C201" s="82">
        <f>IFERROR(INDEX('Comm_vacancy-miss_val_c_19-21'!$I$2:$I$13,MATCH(A201,'Comm_vacancy-miss_val_c_19-21'!$A$2:$A$13,0)), INDEX('Comm_vacancy-inputs_3'!$G$2:$G$332,MATCH(A201,'Comm_vacancy-inputs_3'!$A$2:$A$332,0)))</f>
        <v>5.1108448729022135E-2</v>
      </c>
    </row>
    <row r="202" spans="1:3" x14ac:dyDescent="0.35">
      <c r="A202" s="66" t="s">
        <v>640</v>
      </c>
      <c r="B202" s="67" t="s">
        <v>641</v>
      </c>
      <c r="C202" s="82">
        <f>IFERROR(INDEX('Comm_vacancy-miss_val_c_19-21'!$I$2:$I$13,MATCH(A202,'Comm_vacancy-miss_val_c_19-21'!$A$2:$A$13,0)), INDEX('Comm_vacancy-inputs_3'!$G$2:$G$332,MATCH(A202,'Comm_vacancy-inputs_3'!$A$2:$A$332,0)))</f>
        <v>7.4632386261463152E-2</v>
      </c>
    </row>
    <row r="203" spans="1:3" x14ac:dyDescent="0.35">
      <c r="A203" s="66" t="s">
        <v>642</v>
      </c>
      <c r="B203" s="67" t="s">
        <v>643</v>
      </c>
      <c r="C203" s="82">
        <f>IFERROR(INDEX('Comm_vacancy-miss_val_c_19-21'!$I$2:$I$13,MATCH(A203,'Comm_vacancy-miss_val_c_19-21'!$A$2:$A$13,0)), INDEX('Comm_vacancy-inputs_3'!$G$2:$G$332,MATCH(A203,'Comm_vacancy-inputs_3'!$A$2:$A$332,0)))</f>
        <v>9.2521136750526201E-2</v>
      </c>
    </row>
    <row r="204" spans="1:3" x14ac:dyDescent="0.35">
      <c r="A204" s="66" t="s">
        <v>644</v>
      </c>
      <c r="B204" s="67" t="s">
        <v>645</v>
      </c>
      <c r="C204" s="82">
        <f>IFERROR(INDEX('Comm_vacancy-miss_val_c_19-21'!$I$2:$I$13,MATCH(A204,'Comm_vacancy-miss_val_c_19-21'!$A$2:$A$13,0)), INDEX('Comm_vacancy-inputs_3'!$G$2:$G$332,MATCH(A204,'Comm_vacancy-inputs_3'!$A$2:$A$332,0)))</f>
        <v>7.7403188704009029E-2</v>
      </c>
    </row>
    <row r="205" spans="1:3" x14ac:dyDescent="0.35">
      <c r="A205" s="66" t="s">
        <v>646</v>
      </c>
      <c r="B205" s="67" t="s">
        <v>647</v>
      </c>
      <c r="C205" s="82">
        <f>IFERROR(INDEX('Comm_vacancy-miss_val_c_19-21'!$I$2:$I$13,MATCH(A205,'Comm_vacancy-miss_val_c_19-21'!$A$2:$A$13,0)), INDEX('Comm_vacancy-inputs_3'!$G$2:$G$332,MATCH(A205,'Comm_vacancy-inputs_3'!$A$2:$A$332,0)))</f>
        <v>0.1553634006291538</v>
      </c>
    </row>
    <row r="206" spans="1:3" x14ac:dyDescent="0.35">
      <c r="A206" s="66" t="s">
        <v>650</v>
      </c>
      <c r="B206" s="67" t="s">
        <v>651</v>
      </c>
      <c r="C206" s="82">
        <f>IFERROR(INDEX('Comm_vacancy-miss_val_c_19-21'!$I$2:$I$13,MATCH(A206,'Comm_vacancy-miss_val_c_19-21'!$A$2:$A$13,0)), INDEX('Comm_vacancy-inputs_3'!$G$2:$G$332,MATCH(A206,'Comm_vacancy-inputs_3'!$A$2:$A$332,0)))</f>
        <v>6.5341075901228535E-2</v>
      </c>
    </row>
    <row r="207" spans="1:3" x14ac:dyDescent="0.35">
      <c r="A207" s="66" t="s">
        <v>652</v>
      </c>
      <c r="B207" s="67" t="s">
        <v>653</v>
      </c>
      <c r="C207" s="82">
        <f>IFERROR(INDEX('Comm_vacancy-miss_val_c_19-21'!$I$2:$I$13,MATCH(A207,'Comm_vacancy-miss_val_c_19-21'!$A$2:$A$13,0)), INDEX('Comm_vacancy-inputs_3'!$G$2:$G$332,MATCH(A207,'Comm_vacancy-inputs_3'!$A$2:$A$332,0)))</f>
        <v>2.1189939615822363E-2</v>
      </c>
    </row>
    <row r="208" spans="1:3" x14ac:dyDescent="0.35">
      <c r="A208" s="66" t="s">
        <v>654</v>
      </c>
      <c r="B208" s="67" t="s">
        <v>655</v>
      </c>
      <c r="C208" s="82">
        <f>IFERROR(INDEX('Comm_vacancy-miss_val_c_19-21'!$I$2:$I$13,MATCH(A208,'Comm_vacancy-miss_val_c_19-21'!$A$2:$A$13,0)), INDEX('Comm_vacancy-inputs_3'!$G$2:$G$332,MATCH(A208,'Comm_vacancy-inputs_3'!$A$2:$A$332,0)))</f>
        <v>0.11891846142248166</v>
      </c>
    </row>
    <row r="209" spans="1:3" x14ac:dyDescent="0.35">
      <c r="A209" s="66" t="s">
        <v>658</v>
      </c>
      <c r="B209" s="67" t="s">
        <v>659</v>
      </c>
      <c r="C209" s="82">
        <f>IFERROR(INDEX('Comm_vacancy-miss_val_c_19-21'!$I$2:$I$13,MATCH(A209,'Comm_vacancy-miss_val_c_19-21'!$A$2:$A$13,0)), INDEX('Comm_vacancy-inputs_3'!$G$2:$G$332,MATCH(A209,'Comm_vacancy-inputs_3'!$A$2:$A$332,0)))</f>
        <v>8.5018463429026817E-2</v>
      </c>
    </row>
    <row r="210" spans="1:3" x14ac:dyDescent="0.35">
      <c r="A210" s="66" t="s">
        <v>660</v>
      </c>
      <c r="B210" s="67" t="s">
        <v>661</v>
      </c>
      <c r="C210" s="82">
        <f>IFERROR(INDEX('Comm_vacancy-miss_val_c_19-21'!$I$2:$I$13,MATCH(A210,'Comm_vacancy-miss_val_c_19-21'!$A$2:$A$13,0)), INDEX('Comm_vacancy-inputs_3'!$G$2:$G$332,MATCH(A210,'Comm_vacancy-inputs_3'!$A$2:$A$332,0)))</f>
        <v>0.103377011095136</v>
      </c>
    </row>
    <row r="211" spans="1:3" x14ac:dyDescent="0.35">
      <c r="A211" s="66" t="s">
        <v>662</v>
      </c>
      <c r="B211" s="67" t="s">
        <v>663</v>
      </c>
      <c r="C211" s="82">
        <f>IFERROR(INDEX('Comm_vacancy-miss_val_c_19-21'!$I$2:$I$13,MATCH(A211,'Comm_vacancy-miss_val_c_19-21'!$A$2:$A$13,0)), INDEX('Comm_vacancy-inputs_3'!$G$2:$G$332,MATCH(A211,'Comm_vacancy-inputs_3'!$A$2:$A$332,0)))</f>
        <v>7.3870624664143403E-2</v>
      </c>
    </row>
    <row r="212" spans="1:3" x14ac:dyDescent="0.35">
      <c r="A212" s="66" t="s">
        <v>664</v>
      </c>
      <c r="B212" s="67" t="s">
        <v>665</v>
      </c>
      <c r="C212" s="82">
        <f>IFERROR(INDEX('Comm_vacancy-miss_val_c_19-21'!$I$2:$I$13,MATCH(A212,'Comm_vacancy-miss_val_c_19-21'!$A$2:$A$13,0)), INDEX('Comm_vacancy-inputs_3'!$G$2:$G$332,MATCH(A212,'Comm_vacancy-inputs_3'!$A$2:$A$332,0)))</f>
        <v>3.5724680531045647E-2</v>
      </c>
    </row>
    <row r="213" spans="1:3" x14ac:dyDescent="0.35">
      <c r="A213" s="66" t="s">
        <v>666</v>
      </c>
      <c r="B213" s="67" t="s">
        <v>667</v>
      </c>
      <c r="C213" s="82">
        <f>IFERROR(INDEX('Comm_vacancy-miss_val_c_19-21'!$I$2:$I$13,MATCH(A213,'Comm_vacancy-miss_val_c_19-21'!$A$2:$A$13,0)), INDEX('Comm_vacancy-inputs_3'!$G$2:$G$332,MATCH(A213,'Comm_vacancy-inputs_3'!$A$2:$A$332,0)))</f>
        <v>0.13154840295703174</v>
      </c>
    </row>
    <row r="214" spans="1:3" x14ac:dyDescent="0.35">
      <c r="A214" s="66" t="s">
        <v>668</v>
      </c>
      <c r="B214" s="67" t="s">
        <v>669</v>
      </c>
      <c r="C214" s="82">
        <f>IFERROR(INDEX('Comm_vacancy-miss_val_c_19-21'!$I$2:$I$13,MATCH(A214,'Comm_vacancy-miss_val_c_19-21'!$A$2:$A$13,0)), INDEX('Comm_vacancy-inputs_3'!$G$2:$G$332,MATCH(A214,'Comm_vacancy-inputs_3'!$A$2:$A$332,0)))</f>
        <v>0.16012108672934533</v>
      </c>
    </row>
    <row r="215" spans="1:3" x14ac:dyDescent="0.35">
      <c r="A215" s="66" t="s">
        <v>670</v>
      </c>
      <c r="B215" s="67" t="s">
        <v>671</v>
      </c>
      <c r="C215" s="82">
        <f>IFERROR(INDEX('Comm_vacancy-miss_val_c_19-21'!$I$2:$I$13,MATCH(A215,'Comm_vacancy-miss_val_c_19-21'!$A$2:$A$13,0)), INDEX('Comm_vacancy-inputs_3'!$G$2:$G$332,MATCH(A215,'Comm_vacancy-inputs_3'!$A$2:$A$332,0)))</f>
        <v>1.0709876432310849E-2</v>
      </c>
    </row>
    <row r="216" spans="1:3" x14ac:dyDescent="0.35">
      <c r="A216" s="66" t="s">
        <v>672</v>
      </c>
      <c r="B216" s="67" t="s">
        <v>673</v>
      </c>
      <c r="C216" s="82">
        <f>IFERROR(INDEX('Comm_vacancy-miss_val_c_19-21'!$I$2:$I$13,MATCH(A216,'Comm_vacancy-miss_val_c_19-21'!$A$2:$A$13,0)), INDEX('Comm_vacancy-inputs_3'!$G$2:$G$332,MATCH(A216,'Comm_vacancy-inputs_3'!$A$2:$A$332,0)))</f>
        <v>4.2972035863031124E-2</v>
      </c>
    </row>
    <row r="217" spans="1:3" x14ac:dyDescent="0.35">
      <c r="A217" s="66" t="s">
        <v>674</v>
      </c>
      <c r="B217" s="67" t="s">
        <v>675</v>
      </c>
      <c r="C217" s="82">
        <f>IFERROR(INDEX('Comm_vacancy-miss_val_c_19-21'!$I$2:$I$13,MATCH(A217,'Comm_vacancy-miss_val_c_19-21'!$A$2:$A$13,0)), INDEX('Comm_vacancy-inputs_3'!$G$2:$G$332,MATCH(A217,'Comm_vacancy-inputs_3'!$A$2:$A$332,0)))</f>
        <v>0.12045844378605956</v>
      </c>
    </row>
    <row r="218" spans="1:3" x14ac:dyDescent="0.35">
      <c r="A218" s="66" t="s">
        <v>676</v>
      </c>
      <c r="B218" s="67" t="s">
        <v>677</v>
      </c>
      <c r="C218" s="82">
        <f>IFERROR(INDEX('Comm_vacancy-miss_val_c_19-21'!$I$2:$I$13,MATCH(A218,'Comm_vacancy-miss_val_c_19-21'!$A$2:$A$13,0)), INDEX('Comm_vacancy-inputs_3'!$G$2:$G$332,MATCH(A218,'Comm_vacancy-inputs_3'!$A$2:$A$332,0)))</f>
        <v>9.1986439542944248E-2</v>
      </c>
    </row>
    <row r="219" spans="1:3" x14ac:dyDescent="0.35">
      <c r="A219" s="66" t="s">
        <v>680</v>
      </c>
      <c r="B219" s="67" t="s">
        <v>681</v>
      </c>
      <c r="C219" s="82">
        <f>IFERROR(INDEX('Comm_vacancy-miss_val_c_19-21'!$I$2:$I$13,MATCH(A219,'Comm_vacancy-miss_val_c_19-21'!$A$2:$A$13,0)), INDEX('Comm_vacancy-inputs_3'!$G$2:$G$332,MATCH(A219,'Comm_vacancy-inputs_3'!$A$2:$A$332,0)))</f>
        <v>6.8751797365668964E-3</v>
      </c>
    </row>
    <row r="220" spans="1:3" x14ac:dyDescent="0.35">
      <c r="A220" s="66" t="s">
        <v>682</v>
      </c>
      <c r="B220" s="67" t="s">
        <v>683</v>
      </c>
      <c r="C220" s="82">
        <f>IFERROR(INDEX('Comm_vacancy-miss_val_c_19-21'!$I$2:$I$13,MATCH(A220,'Comm_vacancy-miss_val_c_19-21'!$A$2:$A$13,0)), INDEX('Comm_vacancy-inputs_3'!$G$2:$G$332,MATCH(A220,'Comm_vacancy-inputs_3'!$A$2:$A$332,0)))</f>
        <v>2.2508191016213965E-2</v>
      </c>
    </row>
    <row r="221" spans="1:3" x14ac:dyDescent="0.35">
      <c r="A221" s="66" t="s">
        <v>684</v>
      </c>
      <c r="B221" s="67" t="s">
        <v>685</v>
      </c>
      <c r="C221" s="82">
        <f>IFERROR(INDEX('Comm_vacancy-miss_val_c_19-21'!$I$2:$I$13,MATCH(A221,'Comm_vacancy-miss_val_c_19-21'!$A$2:$A$13,0)), INDEX('Comm_vacancy-inputs_3'!$G$2:$G$332,MATCH(A221,'Comm_vacancy-inputs_3'!$A$2:$A$332,0)))</f>
        <v>9.2572789715058362E-2</v>
      </c>
    </row>
    <row r="222" spans="1:3" x14ac:dyDescent="0.35">
      <c r="A222" s="66" t="s">
        <v>686</v>
      </c>
      <c r="B222" s="67" t="s">
        <v>687</v>
      </c>
      <c r="C222" s="82">
        <f>IFERROR(INDEX('Comm_vacancy-miss_val_c_19-21'!$I$2:$I$13,MATCH(A222,'Comm_vacancy-miss_val_c_19-21'!$A$2:$A$13,0)), INDEX('Comm_vacancy-inputs_3'!$G$2:$G$332,MATCH(A222,'Comm_vacancy-inputs_3'!$A$2:$A$332,0)))</f>
        <v>1.3324935401385726E-2</v>
      </c>
    </row>
    <row r="223" spans="1:3" x14ac:dyDescent="0.35">
      <c r="A223" s="66" t="s">
        <v>688</v>
      </c>
      <c r="B223" s="67" t="s">
        <v>689</v>
      </c>
      <c r="C223" s="82">
        <f>IFERROR(INDEX('Comm_vacancy-miss_val_c_19-21'!$I$2:$I$13,MATCH(A223,'Comm_vacancy-miss_val_c_19-21'!$A$2:$A$13,0)), INDEX('Comm_vacancy-inputs_3'!$G$2:$G$332,MATCH(A223,'Comm_vacancy-inputs_3'!$A$2:$A$332,0)))</f>
        <v>0.10588138491984858</v>
      </c>
    </row>
    <row r="224" spans="1:3" x14ac:dyDescent="0.35">
      <c r="A224" s="66" t="s">
        <v>690</v>
      </c>
      <c r="B224" s="67" t="s">
        <v>691</v>
      </c>
      <c r="C224" s="82">
        <f>IFERROR(INDEX('Comm_vacancy-miss_val_c_19-21'!$I$2:$I$13,MATCH(A224,'Comm_vacancy-miss_val_c_19-21'!$A$2:$A$13,0)), INDEX('Comm_vacancy-inputs_3'!$G$2:$G$332,MATCH(A224,'Comm_vacancy-inputs_3'!$A$2:$A$332,0)))</f>
        <v>4.9345855798403775E-2</v>
      </c>
    </row>
    <row r="225" spans="1:3" x14ac:dyDescent="0.35">
      <c r="A225" s="66" t="s">
        <v>692</v>
      </c>
      <c r="B225" s="67" t="s">
        <v>693</v>
      </c>
      <c r="C225" s="82">
        <f>IFERROR(INDEX('Comm_vacancy-miss_val_c_19-21'!$I$2:$I$13,MATCH(A225,'Comm_vacancy-miss_val_c_19-21'!$A$2:$A$13,0)), INDEX('Comm_vacancy-inputs_3'!$G$2:$G$332,MATCH(A225,'Comm_vacancy-inputs_3'!$A$2:$A$332,0)))</f>
        <v>0.10851496269168891</v>
      </c>
    </row>
    <row r="226" spans="1:3" x14ac:dyDescent="0.35">
      <c r="A226" s="66" t="s">
        <v>694</v>
      </c>
      <c r="B226" s="67" t="s">
        <v>695</v>
      </c>
      <c r="C226" s="82">
        <f>IFERROR(INDEX('Comm_vacancy-miss_val_c_19-21'!$I$2:$I$13,MATCH(A226,'Comm_vacancy-miss_val_c_19-21'!$A$2:$A$13,0)), INDEX('Comm_vacancy-inputs_3'!$G$2:$G$332,MATCH(A226,'Comm_vacancy-inputs_3'!$A$2:$A$332,0)))</f>
        <v>0.12751571303225301</v>
      </c>
    </row>
    <row r="227" spans="1:3" x14ac:dyDescent="0.35">
      <c r="A227" s="66" t="s">
        <v>696</v>
      </c>
      <c r="B227" s="67" t="s">
        <v>697</v>
      </c>
      <c r="C227" s="82">
        <f>IFERROR(INDEX('Comm_vacancy-miss_val_c_19-21'!$I$2:$I$13,MATCH(A227,'Comm_vacancy-miss_val_c_19-21'!$A$2:$A$13,0)), INDEX('Comm_vacancy-inputs_3'!$G$2:$G$332,MATCH(A227,'Comm_vacancy-inputs_3'!$A$2:$A$332,0)))</f>
        <v>8.4165310080364958E-2</v>
      </c>
    </row>
    <row r="228" spans="1:3" x14ac:dyDescent="0.35">
      <c r="A228" s="66" t="s">
        <v>698</v>
      </c>
      <c r="B228" s="67" t="s">
        <v>699</v>
      </c>
      <c r="C228" s="82">
        <f>IFERROR(INDEX('Comm_vacancy-miss_val_c_19-21'!$I$2:$I$13,MATCH(A228,'Comm_vacancy-miss_val_c_19-21'!$A$2:$A$13,0)), INDEX('Comm_vacancy-inputs_3'!$G$2:$G$332,MATCH(A228,'Comm_vacancy-inputs_3'!$A$2:$A$332,0)))</f>
        <v>6.8200081192561685E-2</v>
      </c>
    </row>
    <row r="229" spans="1:3" x14ac:dyDescent="0.35">
      <c r="A229" s="66" t="s">
        <v>700</v>
      </c>
      <c r="B229" s="67" t="s">
        <v>701</v>
      </c>
      <c r="C229" s="82">
        <f>IFERROR(INDEX('Comm_vacancy-miss_val_c_19-21'!$I$2:$I$13,MATCH(A229,'Comm_vacancy-miss_val_c_19-21'!$A$2:$A$13,0)), INDEX('Comm_vacancy-inputs_3'!$G$2:$G$332,MATCH(A229,'Comm_vacancy-inputs_3'!$A$2:$A$332,0)))</f>
        <v>0.10945400529186555</v>
      </c>
    </row>
    <row r="230" spans="1:3" x14ac:dyDescent="0.35">
      <c r="A230" s="66" t="s">
        <v>702</v>
      </c>
      <c r="B230" s="67" t="s">
        <v>703</v>
      </c>
      <c r="C230" s="82">
        <f>IFERROR(INDEX('Comm_vacancy-miss_val_c_19-21'!$I$2:$I$13,MATCH(A230,'Comm_vacancy-miss_val_c_19-21'!$A$2:$A$13,0)), INDEX('Comm_vacancy-inputs_3'!$G$2:$G$332,MATCH(A230,'Comm_vacancy-inputs_3'!$A$2:$A$332,0)))</f>
        <v>4.7019705705506315E-2</v>
      </c>
    </row>
    <row r="231" spans="1:3" x14ac:dyDescent="0.35">
      <c r="A231" s="66" t="s">
        <v>704</v>
      </c>
      <c r="B231" s="67" t="s">
        <v>705</v>
      </c>
      <c r="C231" s="82">
        <f>IFERROR(INDEX('Comm_vacancy-miss_val_c_19-21'!$I$2:$I$13,MATCH(A231,'Comm_vacancy-miss_val_c_19-21'!$A$2:$A$13,0)), INDEX('Comm_vacancy-inputs_3'!$G$2:$G$332,MATCH(A231,'Comm_vacancy-inputs_3'!$A$2:$A$332,0)))</f>
        <v>9.8017519452378604E-2</v>
      </c>
    </row>
    <row r="232" spans="1:3" x14ac:dyDescent="0.35">
      <c r="A232" s="66" t="s">
        <v>706</v>
      </c>
      <c r="B232" s="67" t="s">
        <v>707</v>
      </c>
      <c r="C232" s="82">
        <f>IFERROR(INDEX('Comm_vacancy-miss_val_c_19-21'!$I$2:$I$13,MATCH(A232,'Comm_vacancy-miss_val_c_19-21'!$A$2:$A$13,0)), INDEX('Comm_vacancy-inputs_3'!$G$2:$G$332,MATCH(A232,'Comm_vacancy-inputs_3'!$A$2:$A$332,0)))</f>
        <v>6.5939845454209334E-2</v>
      </c>
    </row>
    <row r="233" spans="1:3" x14ac:dyDescent="0.35">
      <c r="A233" s="66" t="s">
        <v>708</v>
      </c>
      <c r="B233" s="67" t="s">
        <v>709</v>
      </c>
      <c r="C233" s="82">
        <f>IFERROR(INDEX('Comm_vacancy-miss_val_c_19-21'!$I$2:$I$13,MATCH(A233,'Comm_vacancy-miss_val_c_19-21'!$A$2:$A$13,0)), INDEX('Comm_vacancy-inputs_3'!$G$2:$G$332,MATCH(A233,'Comm_vacancy-inputs_3'!$A$2:$A$332,0)))</f>
        <v>1.9380080792401926E-2</v>
      </c>
    </row>
    <row r="234" spans="1:3" x14ac:dyDescent="0.35">
      <c r="A234" s="66" t="s">
        <v>710</v>
      </c>
      <c r="B234" s="67" t="s">
        <v>711</v>
      </c>
      <c r="C234" s="82">
        <f>IFERROR(INDEX('Comm_vacancy-miss_val_c_19-21'!$I$2:$I$13,MATCH(A234,'Comm_vacancy-miss_val_c_19-21'!$A$2:$A$13,0)), INDEX('Comm_vacancy-inputs_3'!$G$2:$G$332,MATCH(A234,'Comm_vacancy-inputs_3'!$A$2:$A$332,0)))</f>
        <v>7.6314354916020524E-2</v>
      </c>
    </row>
    <row r="235" spans="1:3" x14ac:dyDescent="0.35">
      <c r="A235" s="66" t="s">
        <v>712</v>
      </c>
      <c r="B235" s="67" t="s">
        <v>713</v>
      </c>
      <c r="C235" s="82">
        <f>IFERROR(INDEX('Comm_vacancy-miss_val_c_19-21'!$I$2:$I$13,MATCH(A235,'Comm_vacancy-miss_val_c_19-21'!$A$2:$A$13,0)), INDEX('Comm_vacancy-inputs_3'!$G$2:$G$332,MATCH(A235,'Comm_vacancy-inputs_3'!$A$2:$A$332,0)))</f>
        <v>6.1723346777886101E-2</v>
      </c>
    </row>
    <row r="236" spans="1:3" x14ac:dyDescent="0.35">
      <c r="A236" s="66" t="s">
        <v>714</v>
      </c>
      <c r="B236" s="67" t="s">
        <v>715</v>
      </c>
      <c r="C236" s="82">
        <f>IFERROR(INDEX('Comm_vacancy-miss_val_c_19-21'!$I$2:$I$13,MATCH(A236,'Comm_vacancy-miss_val_c_19-21'!$A$2:$A$13,0)), INDEX('Comm_vacancy-inputs_3'!$G$2:$G$332,MATCH(A236,'Comm_vacancy-inputs_3'!$A$2:$A$332,0)))</f>
        <v>7.1063052599241675E-3</v>
      </c>
    </row>
    <row r="237" spans="1:3" x14ac:dyDescent="0.35">
      <c r="A237" s="66" t="s">
        <v>718</v>
      </c>
      <c r="B237" s="67" t="s">
        <v>719</v>
      </c>
      <c r="C237" s="82">
        <f>IFERROR(INDEX('Comm_vacancy-miss_val_c_19-21'!$I$2:$I$13,MATCH(A237,'Comm_vacancy-miss_val_c_19-21'!$A$2:$A$13,0)), INDEX('Comm_vacancy-inputs_3'!$G$2:$G$332,MATCH(A237,'Comm_vacancy-inputs_3'!$A$2:$A$332,0)))</f>
        <v>0.14152154622594421</v>
      </c>
    </row>
    <row r="238" spans="1:3" x14ac:dyDescent="0.35">
      <c r="A238" s="66" t="s">
        <v>720</v>
      </c>
      <c r="B238" s="67" t="s">
        <v>721</v>
      </c>
      <c r="C238" s="82">
        <f>IFERROR(INDEX('Comm_vacancy-miss_val_c_19-21'!$I$2:$I$13,MATCH(A238,'Comm_vacancy-miss_val_c_19-21'!$A$2:$A$13,0)), INDEX('Comm_vacancy-inputs_3'!$G$2:$G$332,MATCH(A238,'Comm_vacancy-inputs_3'!$A$2:$A$332,0)))</f>
        <v>4.6543153121398104E-2</v>
      </c>
    </row>
    <row r="239" spans="1:3" x14ac:dyDescent="0.35">
      <c r="A239" s="66" t="s">
        <v>722</v>
      </c>
      <c r="B239" s="67" t="s">
        <v>723</v>
      </c>
      <c r="C239" s="82">
        <f>IFERROR(INDEX('Comm_vacancy-miss_val_c_19-21'!$I$2:$I$13,MATCH(A239,'Comm_vacancy-miss_val_c_19-21'!$A$2:$A$13,0)), INDEX('Comm_vacancy-inputs_3'!$G$2:$G$332,MATCH(A239,'Comm_vacancy-inputs_3'!$A$2:$A$332,0)))</f>
        <v>4.1254834550923936E-2</v>
      </c>
    </row>
    <row r="240" spans="1:3" x14ac:dyDescent="0.35">
      <c r="A240" s="66" t="s">
        <v>724</v>
      </c>
      <c r="B240" s="67" t="s">
        <v>725</v>
      </c>
      <c r="C240" s="82">
        <f>IFERROR(INDEX('Comm_vacancy-miss_val_c_19-21'!$I$2:$I$13,MATCH(A240,'Comm_vacancy-miss_val_c_19-21'!$A$2:$A$13,0)), INDEX('Comm_vacancy-inputs_3'!$G$2:$G$332,MATCH(A240,'Comm_vacancy-inputs_3'!$A$2:$A$332,0)))</f>
        <v>7.4868718930544476E-2</v>
      </c>
    </row>
    <row r="241" spans="1:3" x14ac:dyDescent="0.35">
      <c r="A241" s="66" t="s">
        <v>726</v>
      </c>
      <c r="B241" s="67" t="s">
        <v>727</v>
      </c>
      <c r="C241" s="82">
        <f>IFERROR(INDEX('Comm_vacancy-miss_val_c_19-21'!$I$2:$I$13,MATCH(A241,'Comm_vacancy-miss_val_c_19-21'!$A$2:$A$13,0)), INDEX('Comm_vacancy-inputs_3'!$G$2:$G$332,MATCH(A241,'Comm_vacancy-inputs_3'!$A$2:$A$332,0)))</f>
        <v>6.6195215983541486E-2</v>
      </c>
    </row>
    <row r="242" spans="1:3" x14ac:dyDescent="0.35">
      <c r="A242" s="66" t="s">
        <v>730</v>
      </c>
      <c r="B242" s="67" t="s">
        <v>731</v>
      </c>
      <c r="C242" s="82">
        <f>IFERROR(INDEX('Comm_vacancy-miss_val_c_19-21'!$I$2:$I$13,MATCH(A242,'Comm_vacancy-miss_val_c_19-21'!$A$2:$A$13,0)), INDEX('Comm_vacancy-inputs_3'!$G$2:$G$332,MATCH(A242,'Comm_vacancy-inputs_3'!$A$2:$A$332,0)))</f>
        <v>2.8282440279701886E-2</v>
      </c>
    </row>
    <row r="243" spans="1:3" x14ac:dyDescent="0.35">
      <c r="A243" s="66" t="s">
        <v>732</v>
      </c>
      <c r="B243" s="67" t="s">
        <v>733</v>
      </c>
      <c r="C243" s="82">
        <f>IFERROR(INDEX('Comm_vacancy-miss_val_c_19-21'!$I$2:$I$13,MATCH(A243,'Comm_vacancy-miss_val_c_19-21'!$A$2:$A$13,0)), INDEX('Comm_vacancy-inputs_3'!$G$2:$G$332,MATCH(A243,'Comm_vacancy-inputs_3'!$A$2:$A$332,0)))</f>
        <v>0.14062425954093449</v>
      </c>
    </row>
    <row r="244" spans="1:3" x14ac:dyDescent="0.35">
      <c r="A244" s="66" t="s">
        <v>734</v>
      </c>
      <c r="B244" s="67" t="s">
        <v>735</v>
      </c>
      <c r="C244" s="82">
        <f>IFERROR(INDEX('Comm_vacancy-miss_val_c_19-21'!$I$2:$I$13,MATCH(A244,'Comm_vacancy-miss_val_c_19-21'!$A$2:$A$13,0)), INDEX('Comm_vacancy-inputs_3'!$G$2:$G$332,MATCH(A244,'Comm_vacancy-inputs_3'!$A$2:$A$332,0)))</f>
        <v>7.0072935387281959E-2</v>
      </c>
    </row>
    <row r="245" spans="1:3" x14ac:dyDescent="0.35">
      <c r="A245" s="66" t="s">
        <v>736</v>
      </c>
      <c r="B245" s="67" t="s">
        <v>737</v>
      </c>
      <c r="C245" s="82">
        <f>IFERROR(INDEX('Comm_vacancy-miss_val_c_19-21'!$I$2:$I$13,MATCH(A245,'Comm_vacancy-miss_val_c_19-21'!$A$2:$A$13,0)), INDEX('Comm_vacancy-inputs_3'!$G$2:$G$332,MATCH(A245,'Comm_vacancy-inputs_3'!$A$2:$A$332,0)))</f>
        <v>8.3534783444210434E-2</v>
      </c>
    </row>
    <row r="246" spans="1:3" x14ac:dyDescent="0.35">
      <c r="A246" s="66" t="s">
        <v>740</v>
      </c>
      <c r="B246" s="67" t="s">
        <v>741</v>
      </c>
      <c r="C246" s="82">
        <f>IFERROR(INDEX('Comm_vacancy-miss_val_c_19-21'!$I$2:$I$13,MATCH(A246,'Comm_vacancy-miss_val_c_19-21'!$A$2:$A$13,0)), INDEX('Comm_vacancy-inputs_3'!$G$2:$G$332,MATCH(A246,'Comm_vacancy-inputs_3'!$A$2:$A$332,0)))</f>
        <v>3.1670538082662826E-2</v>
      </c>
    </row>
    <row r="247" spans="1:3" x14ac:dyDescent="0.35">
      <c r="A247" s="66" t="s">
        <v>742</v>
      </c>
      <c r="B247" s="67" t="s">
        <v>743</v>
      </c>
      <c r="C247" s="82">
        <f>IFERROR(INDEX('Comm_vacancy-miss_val_c_19-21'!$I$2:$I$13,MATCH(A247,'Comm_vacancy-miss_val_c_19-21'!$A$2:$A$13,0)), INDEX('Comm_vacancy-inputs_3'!$G$2:$G$332,MATCH(A247,'Comm_vacancy-inputs_3'!$A$2:$A$332,0)))</f>
        <v>0.11052159709173084</v>
      </c>
    </row>
    <row r="248" spans="1:3" x14ac:dyDescent="0.35">
      <c r="A248" s="66" t="s">
        <v>744</v>
      </c>
      <c r="B248" s="67" t="s">
        <v>745</v>
      </c>
      <c r="C248" s="82">
        <f>IFERROR(INDEX('Comm_vacancy-miss_val_c_19-21'!$I$2:$I$13,MATCH(A248,'Comm_vacancy-miss_val_c_19-21'!$A$2:$A$13,0)), INDEX('Comm_vacancy-inputs_3'!$G$2:$G$332,MATCH(A248,'Comm_vacancy-inputs_3'!$A$2:$A$332,0)))</f>
        <v>5.9690241855497067E-2</v>
      </c>
    </row>
    <row r="249" spans="1:3" x14ac:dyDescent="0.35">
      <c r="A249" s="66" t="s">
        <v>746</v>
      </c>
      <c r="B249" s="67" t="s">
        <v>747</v>
      </c>
      <c r="C249" s="82">
        <f>IFERROR(INDEX('Comm_vacancy-miss_val_c_19-21'!$I$2:$I$13,MATCH(A249,'Comm_vacancy-miss_val_c_19-21'!$A$2:$A$13,0)), INDEX('Comm_vacancy-inputs_3'!$G$2:$G$332,MATCH(A249,'Comm_vacancy-inputs_3'!$A$2:$A$332,0)))</f>
        <v>2.2365988909426988E-2</v>
      </c>
    </row>
    <row r="250" spans="1:3" x14ac:dyDescent="0.35">
      <c r="A250" s="66" t="s">
        <v>748</v>
      </c>
      <c r="B250" s="67" t="s">
        <v>749</v>
      </c>
      <c r="C250" s="82">
        <f>IFERROR(INDEX('Comm_vacancy-miss_val_c_19-21'!$I$2:$I$13,MATCH(A250,'Comm_vacancy-miss_val_c_19-21'!$A$2:$A$13,0)), INDEX('Comm_vacancy-inputs_3'!$G$2:$G$332,MATCH(A250,'Comm_vacancy-inputs_3'!$A$2:$A$332,0)))</f>
        <v>6.9479178266159625E-2</v>
      </c>
    </row>
    <row r="251" spans="1:3" x14ac:dyDescent="0.35">
      <c r="A251" s="66" t="s">
        <v>750</v>
      </c>
      <c r="B251" s="67" t="s">
        <v>751</v>
      </c>
      <c r="C251" s="82">
        <f>IFERROR(INDEX('Comm_vacancy-miss_val_c_19-21'!$I$2:$I$13,MATCH(A251,'Comm_vacancy-miss_val_c_19-21'!$A$2:$A$13,0)), INDEX('Comm_vacancy-inputs_3'!$G$2:$G$332,MATCH(A251,'Comm_vacancy-inputs_3'!$A$2:$A$332,0)))</f>
        <v>4.7995596608684771E-2</v>
      </c>
    </row>
    <row r="252" spans="1:3" x14ac:dyDescent="0.35">
      <c r="A252" s="66" t="s">
        <v>752</v>
      </c>
      <c r="B252" s="67" t="s">
        <v>753</v>
      </c>
      <c r="C252" s="82">
        <f>IFERROR(INDEX('Comm_vacancy-miss_val_c_19-21'!$I$2:$I$13,MATCH(A252,'Comm_vacancy-miss_val_c_19-21'!$A$2:$A$13,0)), INDEX('Comm_vacancy-inputs_3'!$G$2:$G$332,MATCH(A252,'Comm_vacancy-inputs_3'!$A$2:$A$332,0)))</f>
        <v>3.9040252431053461E-2</v>
      </c>
    </row>
    <row r="253" spans="1:3" x14ac:dyDescent="0.35">
      <c r="A253" s="66" t="s">
        <v>756</v>
      </c>
      <c r="B253" s="67" t="s">
        <v>757</v>
      </c>
      <c r="C253" s="82">
        <f>IFERROR(INDEX('Comm_vacancy-miss_val_c_19-21'!$I$2:$I$13,MATCH(A253,'Comm_vacancy-miss_val_c_19-21'!$A$2:$A$13,0)), INDEX('Comm_vacancy-inputs_3'!$G$2:$G$332,MATCH(A253,'Comm_vacancy-inputs_3'!$A$2:$A$332,0)))</f>
        <v>7.8236753625007191E-2</v>
      </c>
    </row>
    <row r="254" spans="1:3" x14ac:dyDescent="0.35">
      <c r="A254" s="66" t="s">
        <v>758</v>
      </c>
      <c r="B254" s="67" t="s">
        <v>759</v>
      </c>
      <c r="C254" s="82">
        <f>IFERROR(INDEX('Comm_vacancy-miss_val_c_19-21'!$I$2:$I$13,MATCH(A254,'Comm_vacancy-miss_val_c_19-21'!$A$2:$A$13,0)), INDEX('Comm_vacancy-inputs_3'!$G$2:$G$332,MATCH(A254,'Comm_vacancy-inputs_3'!$A$2:$A$332,0)))</f>
        <v>7.4387503001819844E-2</v>
      </c>
    </row>
    <row r="255" spans="1:3" x14ac:dyDescent="0.35">
      <c r="A255" s="66" t="s">
        <v>760</v>
      </c>
      <c r="B255" s="67" t="s">
        <v>761</v>
      </c>
      <c r="C255" s="82">
        <f>IFERROR(INDEX('Comm_vacancy-miss_val_c_19-21'!$I$2:$I$13,MATCH(A255,'Comm_vacancy-miss_val_c_19-21'!$A$2:$A$13,0)), INDEX('Comm_vacancy-inputs_3'!$G$2:$G$332,MATCH(A255,'Comm_vacancy-inputs_3'!$A$2:$A$332,0)))</f>
        <v>6.9278411240670038E-2</v>
      </c>
    </row>
    <row r="256" spans="1:3" x14ac:dyDescent="0.35">
      <c r="A256" s="66" t="s">
        <v>762</v>
      </c>
      <c r="B256" s="67" t="s">
        <v>763</v>
      </c>
      <c r="C256" s="82">
        <f>IFERROR(INDEX('Comm_vacancy-miss_val_c_19-21'!$I$2:$I$13,MATCH(A256,'Comm_vacancy-miss_val_c_19-21'!$A$2:$A$13,0)), INDEX('Comm_vacancy-inputs_3'!$G$2:$G$332,MATCH(A256,'Comm_vacancy-inputs_3'!$A$2:$A$332,0)))</f>
        <v>6.6314095689546087E-3</v>
      </c>
    </row>
    <row r="257" spans="1:3" x14ac:dyDescent="0.35">
      <c r="A257" s="66" t="s">
        <v>764</v>
      </c>
      <c r="B257" s="67" t="s">
        <v>765</v>
      </c>
      <c r="C257" s="82">
        <f>IFERROR(INDEX('Comm_vacancy-miss_val_c_19-21'!$I$2:$I$13,MATCH(A257,'Comm_vacancy-miss_val_c_19-21'!$A$2:$A$13,0)), INDEX('Comm_vacancy-inputs_3'!$G$2:$G$332,MATCH(A257,'Comm_vacancy-inputs_3'!$A$2:$A$332,0)))</f>
        <v>8.3889227864318849E-2</v>
      </c>
    </row>
    <row r="258" spans="1:3" x14ac:dyDescent="0.35">
      <c r="A258" s="66" t="s">
        <v>766</v>
      </c>
      <c r="B258" s="67" t="s">
        <v>767</v>
      </c>
      <c r="C258" s="82">
        <f>IFERROR(INDEX('Comm_vacancy-miss_val_c_19-21'!$I$2:$I$13,MATCH(A258,'Comm_vacancy-miss_val_c_19-21'!$A$2:$A$13,0)), INDEX('Comm_vacancy-inputs_3'!$G$2:$G$332,MATCH(A258,'Comm_vacancy-inputs_3'!$A$2:$A$332,0)))</f>
        <v>0.10866396358633734</v>
      </c>
    </row>
    <row r="259" spans="1:3" x14ac:dyDescent="0.35">
      <c r="A259" s="66" t="s">
        <v>768</v>
      </c>
      <c r="B259" s="67" t="s">
        <v>769</v>
      </c>
      <c r="C259" s="82">
        <f>IFERROR(INDEX('Comm_vacancy-miss_val_c_19-21'!$I$2:$I$13,MATCH(A259,'Comm_vacancy-miss_val_c_19-21'!$A$2:$A$13,0)), INDEX('Comm_vacancy-inputs_3'!$G$2:$G$332,MATCH(A259,'Comm_vacancy-inputs_3'!$A$2:$A$332,0)))</f>
        <v>0.11960782895306782</v>
      </c>
    </row>
    <row r="260" spans="1:3" x14ac:dyDescent="0.35">
      <c r="A260" s="66" t="s">
        <v>770</v>
      </c>
      <c r="B260" s="67" t="s">
        <v>771</v>
      </c>
      <c r="C260" s="82">
        <f>IFERROR(INDEX('Comm_vacancy-miss_val_c_19-21'!$I$2:$I$13,MATCH(A260,'Comm_vacancy-miss_val_c_19-21'!$A$2:$A$13,0)), INDEX('Comm_vacancy-inputs_3'!$G$2:$G$332,MATCH(A260,'Comm_vacancy-inputs_3'!$A$2:$A$332,0)))</f>
        <v>9.9044768538908257E-2</v>
      </c>
    </row>
    <row r="261" spans="1:3" x14ac:dyDescent="0.35">
      <c r="A261" s="66" t="s">
        <v>772</v>
      </c>
      <c r="B261" s="67" t="s">
        <v>773</v>
      </c>
      <c r="C261" s="82">
        <f>IFERROR(INDEX('Comm_vacancy-miss_val_c_19-21'!$I$2:$I$13,MATCH(A261,'Comm_vacancy-miss_val_c_19-21'!$A$2:$A$13,0)), INDEX('Comm_vacancy-inputs_3'!$G$2:$G$332,MATCH(A261,'Comm_vacancy-inputs_3'!$A$2:$A$332,0)))</f>
        <v>4.924710665583279E-2</v>
      </c>
    </row>
    <row r="262" spans="1:3" x14ac:dyDescent="0.35">
      <c r="A262" s="66" t="s">
        <v>774</v>
      </c>
      <c r="B262" s="67" t="s">
        <v>775</v>
      </c>
      <c r="C262" s="82">
        <f>IFERROR(INDEX('Comm_vacancy-miss_val_c_19-21'!$I$2:$I$13,MATCH(A262,'Comm_vacancy-miss_val_c_19-21'!$A$2:$A$13,0)), INDEX('Comm_vacancy-inputs_3'!$G$2:$G$332,MATCH(A262,'Comm_vacancy-inputs_3'!$A$2:$A$332,0)))</f>
        <v>6.4998989286436229E-2</v>
      </c>
    </row>
    <row r="263" spans="1:3" x14ac:dyDescent="0.35">
      <c r="A263" s="66" t="s">
        <v>776</v>
      </c>
      <c r="B263" s="67" t="s">
        <v>777</v>
      </c>
      <c r="C263" s="82">
        <f>IFERROR(INDEX('Comm_vacancy-miss_val_c_19-21'!$I$2:$I$13,MATCH(A263,'Comm_vacancy-miss_val_c_19-21'!$A$2:$A$13,0)), INDEX('Comm_vacancy-inputs_3'!$G$2:$G$332,MATCH(A263,'Comm_vacancy-inputs_3'!$A$2:$A$332,0)))</f>
        <v>5.3196771255218864E-2</v>
      </c>
    </row>
    <row r="264" spans="1:3" x14ac:dyDescent="0.35">
      <c r="A264" s="66" t="s">
        <v>778</v>
      </c>
      <c r="B264" s="67" t="s">
        <v>779</v>
      </c>
      <c r="C264" s="82">
        <f>IFERROR(INDEX('Comm_vacancy-miss_val_c_19-21'!$I$2:$I$13,MATCH(A264,'Comm_vacancy-miss_val_c_19-21'!$A$2:$A$13,0)), INDEX('Comm_vacancy-inputs_3'!$G$2:$G$332,MATCH(A264,'Comm_vacancy-inputs_3'!$A$2:$A$332,0)))</f>
        <v>0.123230319045428</v>
      </c>
    </row>
    <row r="265" spans="1:3" x14ac:dyDescent="0.35">
      <c r="A265" s="66" t="s">
        <v>780</v>
      </c>
      <c r="B265" s="67" t="s">
        <v>781</v>
      </c>
      <c r="C265" s="82">
        <f>IFERROR(INDEX('Comm_vacancy-miss_val_c_19-21'!$I$2:$I$13,MATCH(A265,'Comm_vacancy-miss_val_c_19-21'!$A$2:$A$13,0)), INDEX('Comm_vacancy-inputs_3'!$G$2:$G$332,MATCH(A265,'Comm_vacancy-inputs_3'!$A$2:$A$332,0)))</f>
        <v>8.5952564481770632E-2</v>
      </c>
    </row>
    <row r="266" spans="1:3" x14ac:dyDescent="0.35">
      <c r="A266" s="66" t="s">
        <v>782</v>
      </c>
      <c r="B266" s="67" t="s">
        <v>783</v>
      </c>
      <c r="C266" s="82">
        <f>IFERROR(INDEX('Comm_vacancy-miss_val_c_19-21'!$I$2:$I$13,MATCH(A266,'Comm_vacancy-miss_val_c_19-21'!$A$2:$A$13,0)), INDEX('Comm_vacancy-inputs_3'!$G$2:$G$332,MATCH(A266,'Comm_vacancy-inputs_3'!$A$2:$A$332,0)))</f>
        <v>0.10689118012769465</v>
      </c>
    </row>
    <row r="267" spans="1:3" x14ac:dyDescent="0.35">
      <c r="A267" s="66" t="s">
        <v>784</v>
      </c>
      <c r="B267" s="67" t="s">
        <v>785</v>
      </c>
      <c r="C267" s="82">
        <f>IFERROR(INDEX('Comm_vacancy-miss_val_c_19-21'!$I$2:$I$13,MATCH(A267,'Comm_vacancy-miss_val_c_19-21'!$A$2:$A$13,0)), INDEX('Comm_vacancy-inputs_3'!$G$2:$G$332,MATCH(A267,'Comm_vacancy-inputs_3'!$A$2:$A$332,0)))</f>
        <v>9.9379939498566661E-2</v>
      </c>
    </row>
    <row r="268" spans="1:3" x14ac:dyDescent="0.35">
      <c r="A268" s="66" t="s">
        <v>788</v>
      </c>
      <c r="B268" s="67" t="s">
        <v>789</v>
      </c>
      <c r="C268" s="82">
        <f>IFERROR(INDEX('Comm_vacancy-miss_val_c_19-21'!$I$2:$I$13,MATCH(A268,'Comm_vacancy-miss_val_c_19-21'!$A$2:$A$13,0)), INDEX('Comm_vacancy-inputs_3'!$G$2:$G$332,MATCH(A268,'Comm_vacancy-inputs_3'!$A$2:$A$332,0)))</f>
        <v>0.16074563445392653</v>
      </c>
    </row>
    <row r="269" spans="1:3" x14ac:dyDescent="0.35">
      <c r="A269" s="66" t="s">
        <v>790</v>
      </c>
      <c r="B269" s="67" t="s">
        <v>791</v>
      </c>
      <c r="C269" s="82">
        <f>IFERROR(INDEX('Comm_vacancy-miss_val_c_19-21'!$I$2:$I$13,MATCH(A269,'Comm_vacancy-miss_val_c_19-21'!$A$2:$A$13,0)), INDEX('Comm_vacancy-inputs_3'!$G$2:$G$332,MATCH(A269,'Comm_vacancy-inputs_3'!$A$2:$A$332,0)))</f>
        <v>0.1425250198805475</v>
      </c>
    </row>
    <row r="270" spans="1:3" x14ac:dyDescent="0.35">
      <c r="A270" s="66" t="s">
        <v>792</v>
      </c>
      <c r="B270" s="67" t="s">
        <v>793</v>
      </c>
      <c r="C270" s="82">
        <f>IFERROR(INDEX('Comm_vacancy-miss_val_c_19-21'!$I$2:$I$13,MATCH(A270,'Comm_vacancy-miss_val_c_19-21'!$A$2:$A$13,0)), INDEX('Comm_vacancy-inputs_3'!$G$2:$G$332,MATCH(A270,'Comm_vacancy-inputs_3'!$A$2:$A$332,0)))</f>
        <v>6.8901575314428351E-2</v>
      </c>
    </row>
    <row r="271" spans="1:3" x14ac:dyDescent="0.35">
      <c r="A271" s="66" t="s">
        <v>794</v>
      </c>
      <c r="B271" s="67" t="s">
        <v>795</v>
      </c>
      <c r="C271" s="82">
        <f>IFERROR(INDEX('Comm_vacancy-miss_val_c_19-21'!$I$2:$I$13,MATCH(A271,'Comm_vacancy-miss_val_c_19-21'!$A$2:$A$13,0)), INDEX('Comm_vacancy-inputs_3'!$G$2:$G$332,MATCH(A271,'Comm_vacancy-inputs_3'!$A$2:$A$332,0)))</f>
        <v>0.10336130143559942</v>
      </c>
    </row>
    <row r="272" spans="1:3" x14ac:dyDescent="0.35">
      <c r="A272" s="66" t="s">
        <v>796</v>
      </c>
      <c r="B272" s="67" t="s">
        <v>797</v>
      </c>
      <c r="C272" s="82">
        <f>IFERROR(INDEX('Comm_vacancy-miss_val_c_19-21'!$I$2:$I$13,MATCH(A272,'Comm_vacancy-miss_val_c_19-21'!$A$2:$A$13,0)), INDEX('Comm_vacancy-inputs_3'!$G$2:$G$332,MATCH(A272,'Comm_vacancy-inputs_3'!$A$2:$A$332,0)))</f>
        <v>8.458964636168724E-2</v>
      </c>
    </row>
    <row r="273" spans="1:3" x14ac:dyDescent="0.35">
      <c r="A273" s="66" t="s">
        <v>798</v>
      </c>
      <c r="B273" s="67" t="s">
        <v>799</v>
      </c>
      <c r="C273" s="82">
        <f>IFERROR(INDEX('Comm_vacancy-miss_val_c_19-21'!$I$2:$I$13,MATCH(A273,'Comm_vacancy-miss_val_c_19-21'!$A$2:$A$13,0)), INDEX('Comm_vacancy-inputs_3'!$G$2:$G$332,MATCH(A273,'Comm_vacancy-inputs_3'!$A$2:$A$332,0)))</f>
        <v>0.13141989806745097</v>
      </c>
    </row>
    <row r="274" spans="1:3" x14ac:dyDescent="0.35">
      <c r="A274" s="66" t="s">
        <v>800</v>
      </c>
      <c r="B274" s="67" t="s">
        <v>801</v>
      </c>
      <c r="C274" s="82">
        <f>IFERROR(INDEX('Comm_vacancy-miss_val_c_19-21'!$I$2:$I$13,MATCH(A274,'Comm_vacancy-miss_val_c_19-21'!$A$2:$A$13,0)), INDEX('Comm_vacancy-inputs_3'!$G$2:$G$332,MATCH(A274,'Comm_vacancy-inputs_3'!$A$2:$A$332,0)))</f>
        <v>9.4255342559945998E-2</v>
      </c>
    </row>
    <row r="275" spans="1:3" x14ac:dyDescent="0.35">
      <c r="A275" s="66" t="s">
        <v>802</v>
      </c>
      <c r="B275" s="67" t="s">
        <v>803</v>
      </c>
      <c r="C275" s="82">
        <f>IFERROR(INDEX('Comm_vacancy-miss_val_c_19-21'!$I$2:$I$13,MATCH(A275,'Comm_vacancy-miss_val_c_19-21'!$A$2:$A$13,0)), INDEX('Comm_vacancy-inputs_3'!$G$2:$G$332,MATCH(A275,'Comm_vacancy-inputs_3'!$A$2:$A$332,0)))</f>
        <v>8.3181300760393539E-2</v>
      </c>
    </row>
    <row r="276" spans="1:3" x14ac:dyDescent="0.35">
      <c r="A276" s="66" t="s">
        <v>804</v>
      </c>
      <c r="B276" s="67" t="s">
        <v>805</v>
      </c>
      <c r="C276" s="82">
        <f>IFERROR(INDEX('Comm_vacancy-miss_val_c_19-21'!$I$2:$I$13,MATCH(A276,'Comm_vacancy-miss_val_c_19-21'!$A$2:$A$13,0)), INDEX('Comm_vacancy-inputs_3'!$G$2:$G$332,MATCH(A276,'Comm_vacancy-inputs_3'!$A$2:$A$332,0)))</f>
        <v>9.0826698570184189E-2</v>
      </c>
    </row>
    <row r="277" spans="1:3" x14ac:dyDescent="0.35">
      <c r="A277" s="66" t="s">
        <v>806</v>
      </c>
      <c r="B277" s="67" t="s">
        <v>807</v>
      </c>
      <c r="C277" s="82">
        <f>IFERROR(INDEX('Comm_vacancy-miss_val_c_19-21'!$I$2:$I$13,MATCH(A277,'Comm_vacancy-miss_val_c_19-21'!$A$2:$A$13,0)), INDEX('Comm_vacancy-inputs_3'!$G$2:$G$332,MATCH(A277,'Comm_vacancy-inputs_3'!$A$2:$A$332,0)))</f>
        <v>5.8271083956136095E-2</v>
      </c>
    </row>
    <row r="278" spans="1:3" x14ac:dyDescent="0.35">
      <c r="A278" s="66" t="s">
        <v>808</v>
      </c>
      <c r="B278" s="67" t="s">
        <v>809</v>
      </c>
      <c r="C278" s="82">
        <f>IFERROR(INDEX('Comm_vacancy-miss_val_c_19-21'!$I$2:$I$13,MATCH(A278,'Comm_vacancy-miss_val_c_19-21'!$A$2:$A$13,0)), INDEX('Comm_vacancy-inputs_3'!$G$2:$G$332,MATCH(A278,'Comm_vacancy-inputs_3'!$A$2:$A$332,0)))</f>
        <v>8.8492574557516607E-2</v>
      </c>
    </row>
    <row r="279" spans="1:3" x14ac:dyDescent="0.35">
      <c r="A279" s="66" t="s">
        <v>810</v>
      </c>
      <c r="B279" s="67" t="s">
        <v>811</v>
      </c>
      <c r="C279" s="82">
        <f>IFERROR(INDEX('Comm_vacancy-miss_val_c_19-21'!$I$2:$I$13,MATCH(A279,'Comm_vacancy-miss_val_c_19-21'!$A$2:$A$13,0)), INDEX('Comm_vacancy-inputs_3'!$G$2:$G$332,MATCH(A279,'Comm_vacancy-inputs_3'!$A$2:$A$332,0)))</f>
        <v>0.14253033869463802</v>
      </c>
    </row>
    <row r="280" spans="1:3" x14ac:dyDescent="0.35">
      <c r="A280" s="66" t="s">
        <v>812</v>
      </c>
      <c r="B280" s="67" t="s">
        <v>813</v>
      </c>
      <c r="C280" s="82">
        <f>IFERROR(INDEX('Comm_vacancy-miss_val_c_19-21'!$I$2:$I$13,MATCH(A280,'Comm_vacancy-miss_val_c_19-21'!$A$2:$A$13,0)), INDEX('Comm_vacancy-inputs_3'!$G$2:$G$332,MATCH(A280,'Comm_vacancy-inputs_3'!$A$2:$A$332,0)))</f>
        <v>8.708700307521465E-2</v>
      </c>
    </row>
    <row r="281" spans="1:3" x14ac:dyDescent="0.35">
      <c r="A281" s="66" t="s">
        <v>814</v>
      </c>
      <c r="B281" s="67" t="s">
        <v>815</v>
      </c>
      <c r="C281" s="82">
        <f>IFERROR(INDEX('Comm_vacancy-miss_val_c_19-21'!$I$2:$I$13,MATCH(A281,'Comm_vacancy-miss_val_c_19-21'!$A$2:$A$13,0)), INDEX('Comm_vacancy-inputs_3'!$G$2:$G$332,MATCH(A281,'Comm_vacancy-inputs_3'!$A$2:$A$332,0)))</f>
        <v>9.2452712766181874E-2</v>
      </c>
    </row>
    <row r="282" spans="1:3" x14ac:dyDescent="0.35">
      <c r="A282" s="66" t="s">
        <v>816</v>
      </c>
      <c r="B282" s="67" t="s">
        <v>817</v>
      </c>
      <c r="C282" s="82">
        <f>IFERROR(INDEX('Comm_vacancy-miss_val_c_19-21'!$I$2:$I$13,MATCH(A282,'Comm_vacancy-miss_val_c_19-21'!$A$2:$A$13,0)), INDEX('Comm_vacancy-inputs_3'!$G$2:$G$332,MATCH(A282,'Comm_vacancy-inputs_3'!$A$2:$A$332,0)))</f>
        <v>5.044492816389335E-2</v>
      </c>
    </row>
    <row r="283" spans="1:3" x14ac:dyDescent="0.35">
      <c r="A283" s="66" t="s">
        <v>818</v>
      </c>
      <c r="B283" s="67" t="s">
        <v>819</v>
      </c>
      <c r="C283" s="82">
        <f>IFERROR(INDEX('Comm_vacancy-miss_val_c_19-21'!$I$2:$I$13,MATCH(A283,'Comm_vacancy-miss_val_c_19-21'!$A$2:$A$13,0)), INDEX('Comm_vacancy-inputs_3'!$G$2:$G$332,MATCH(A283,'Comm_vacancy-inputs_3'!$A$2:$A$332,0)))</f>
        <v>4.0187410350367811E-2</v>
      </c>
    </row>
    <row r="284" spans="1:3" x14ac:dyDescent="0.35">
      <c r="A284" s="66" t="s">
        <v>820</v>
      </c>
      <c r="B284" s="67" t="s">
        <v>821</v>
      </c>
      <c r="C284" s="82">
        <f>IFERROR(INDEX('Comm_vacancy-miss_val_c_19-21'!$I$2:$I$13,MATCH(A284,'Comm_vacancy-miss_val_c_19-21'!$A$2:$A$13,0)), INDEX('Comm_vacancy-inputs_3'!$G$2:$G$332,MATCH(A284,'Comm_vacancy-inputs_3'!$A$2:$A$332,0)))</f>
        <v>0.21398018114717815</v>
      </c>
    </row>
    <row r="285" spans="1:3" x14ac:dyDescent="0.35">
      <c r="A285" s="66" t="s">
        <v>822</v>
      </c>
      <c r="B285" s="67" t="s">
        <v>823</v>
      </c>
      <c r="C285" s="82">
        <f>IFERROR(INDEX('Comm_vacancy-miss_val_c_19-21'!$I$2:$I$13,MATCH(A285,'Comm_vacancy-miss_val_c_19-21'!$A$2:$A$13,0)), INDEX('Comm_vacancy-inputs_3'!$G$2:$G$332,MATCH(A285,'Comm_vacancy-inputs_3'!$A$2:$A$332,0)))</f>
        <v>4.6073747680890537E-2</v>
      </c>
    </row>
    <row r="286" spans="1:3" x14ac:dyDescent="0.35">
      <c r="A286" s="66" t="s">
        <v>824</v>
      </c>
      <c r="B286" s="67" t="s">
        <v>825</v>
      </c>
      <c r="C286" s="82">
        <f>IFERROR(INDEX('Comm_vacancy-miss_val_c_19-21'!$I$2:$I$13,MATCH(A286,'Comm_vacancy-miss_val_c_19-21'!$A$2:$A$13,0)), INDEX('Comm_vacancy-inputs_3'!$G$2:$G$332,MATCH(A286,'Comm_vacancy-inputs_3'!$A$2:$A$332,0)))</f>
        <v>5.2192191785479847E-2</v>
      </c>
    </row>
    <row r="287" spans="1:3" x14ac:dyDescent="0.35">
      <c r="A287" s="66" t="s">
        <v>826</v>
      </c>
      <c r="B287" s="67" t="s">
        <v>827</v>
      </c>
      <c r="C287" s="82">
        <f>IFERROR(INDEX('Comm_vacancy-miss_val_c_19-21'!$I$2:$I$13,MATCH(A287,'Comm_vacancy-miss_val_c_19-21'!$A$2:$A$13,0)), INDEX('Comm_vacancy-inputs_3'!$G$2:$G$332,MATCH(A287,'Comm_vacancy-inputs_3'!$A$2:$A$332,0)))</f>
        <v>9.3998068312341851E-2</v>
      </c>
    </row>
    <row r="288" spans="1:3" x14ac:dyDescent="0.35">
      <c r="A288" s="66" t="s">
        <v>828</v>
      </c>
      <c r="B288" s="67" t="s">
        <v>829</v>
      </c>
      <c r="C288" s="82">
        <f>IFERROR(INDEX('Comm_vacancy-miss_val_c_19-21'!$I$2:$I$13,MATCH(A288,'Comm_vacancy-miss_val_c_19-21'!$A$2:$A$13,0)), INDEX('Comm_vacancy-inputs_3'!$G$2:$G$332,MATCH(A288,'Comm_vacancy-inputs_3'!$A$2:$A$332,0)))</f>
        <v>0.12617616640268467</v>
      </c>
    </row>
    <row r="289" spans="1:3" x14ac:dyDescent="0.35">
      <c r="A289" s="66" t="s">
        <v>830</v>
      </c>
      <c r="B289" s="67" t="s">
        <v>831</v>
      </c>
      <c r="C289" s="82">
        <f>IFERROR(INDEX('Comm_vacancy-miss_val_c_19-21'!$I$2:$I$13,MATCH(A289,'Comm_vacancy-miss_val_c_19-21'!$A$2:$A$13,0)), INDEX('Comm_vacancy-inputs_3'!$G$2:$G$332,MATCH(A289,'Comm_vacancy-inputs_3'!$A$2:$A$332,0)))</f>
        <v>4.9693667614119766E-2</v>
      </c>
    </row>
    <row r="290" spans="1:3" x14ac:dyDescent="0.35">
      <c r="A290" s="66" t="s">
        <v>832</v>
      </c>
      <c r="B290" s="67" t="s">
        <v>833</v>
      </c>
      <c r="C290" s="82">
        <f>IFERROR(INDEX('Comm_vacancy-miss_val_c_19-21'!$I$2:$I$13,MATCH(A290,'Comm_vacancy-miss_val_c_19-21'!$A$2:$A$13,0)), INDEX('Comm_vacancy-inputs_3'!$G$2:$G$332,MATCH(A290,'Comm_vacancy-inputs_3'!$A$2:$A$332,0)))</f>
        <v>7.3556174657316578E-2</v>
      </c>
    </row>
    <row r="291" spans="1:3" x14ac:dyDescent="0.35">
      <c r="A291" s="66" t="s">
        <v>834</v>
      </c>
      <c r="B291" s="67" t="s">
        <v>835</v>
      </c>
      <c r="C291" s="82">
        <f>IFERROR(INDEX('Comm_vacancy-miss_val_c_19-21'!$I$2:$I$13,MATCH(A291,'Comm_vacancy-miss_val_c_19-21'!$A$2:$A$13,0)), INDEX('Comm_vacancy-inputs_3'!$G$2:$G$332,MATCH(A291,'Comm_vacancy-inputs_3'!$A$2:$A$332,0)))</f>
        <v>0.10357770179993786</v>
      </c>
    </row>
    <row r="292" spans="1:3" x14ac:dyDescent="0.35">
      <c r="A292" s="66" t="s">
        <v>836</v>
      </c>
      <c r="B292" s="67" t="s">
        <v>837</v>
      </c>
      <c r="C292" s="82">
        <f>IFERROR(INDEX('Comm_vacancy-miss_val_c_19-21'!$I$2:$I$13,MATCH(A292,'Comm_vacancy-miss_val_c_19-21'!$A$2:$A$13,0)), INDEX('Comm_vacancy-inputs_3'!$G$2:$G$332,MATCH(A292,'Comm_vacancy-inputs_3'!$A$2:$A$332,0)))</f>
        <v>9.0909103952752524E-3</v>
      </c>
    </row>
    <row r="293" spans="1:3" x14ac:dyDescent="0.35">
      <c r="A293" s="66" t="s">
        <v>838</v>
      </c>
      <c r="B293" s="67" t="s">
        <v>839</v>
      </c>
      <c r="C293" s="82">
        <f>IFERROR(INDEX('Comm_vacancy-miss_val_c_19-21'!$I$2:$I$13,MATCH(A293,'Comm_vacancy-miss_val_c_19-21'!$A$2:$A$13,0)), INDEX('Comm_vacancy-inputs_3'!$G$2:$G$332,MATCH(A293,'Comm_vacancy-inputs_3'!$A$2:$A$332,0)))</f>
        <v>6.1652140149683593E-2</v>
      </c>
    </row>
    <row r="294" spans="1:3" x14ac:dyDescent="0.35">
      <c r="A294" s="66" t="s">
        <v>840</v>
      </c>
      <c r="B294" s="67" t="s">
        <v>841</v>
      </c>
      <c r="C294" s="82">
        <f>IFERROR(INDEX('Comm_vacancy-miss_val_c_19-21'!$I$2:$I$13,MATCH(A294,'Comm_vacancy-miss_val_c_19-21'!$A$2:$A$13,0)), INDEX('Comm_vacancy-inputs_3'!$G$2:$G$332,MATCH(A294,'Comm_vacancy-inputs_3'!$A$2:$A$332,0)))</f>
        <v>0.13122418664914881</v>
      </c>
    </row>
    <row r="295" spans="1:3" x14ac:dyDescent="0.35">
      <c r="A295" s="66" t="s">
        <v>842</v>
      </c>
      <c r="B295" s="67" t="s">
        <v>843</v>
      </c>
      <c r="C295" s="82">
        <f>IFERROR(INDEX('Comm_vacancy-miss_val_c_19-21'!$I$2:$I$13,MATCH(A295,'Comm_vacancy-miss_val_c_19-21'!$A$2:$A$13,0)), INDEX('Comm_vacancy-inputs_3'!$G$2:$G$332,MATCH(A295,'Comm_vacancy-inputs_3'!$A$2:$A$332,0)))</f>
        <v>0.25865938478101735</v>
      </c>
    </row>
    <row r="296" spans="1:3" x14ac:dyDescent="0.35">
      <c r="A296" s="66" t="s">
        <v>844</v>
      </c>
      <c r="B296" s="67" t="s">
        <v>845</v>
      </c>
      <c r="C296" s="82">
        <f>IFERROR(INDEX('Comm_vacancy-miss_val_c_19-21'!$I$2:$I$13,MATCH(A296,'Comm_vacancy-miss_val_c_19-21'!$A$2:$A$13,0)), INDEX('Comm_vacancy-inputs_3'!$G$2:$G$332,MATCH(A296,'Comm_vacancy-inputs_3'!$A$2:$A$332,0)))</f>
        <v>7.7050979754451576E-2</v>
      </c>
    </row>
    <row r="297" spans="1:3" x14ac:dyDescent="0.35">
      <c r="A297" s="66" t="s">
        <v>846</v>
      </c>
      <c r="B297" s="67" t="s">
        <v>847</v>
      </c>
      <c r="C297" s="82">
        <f>IFERROR(INDEX('Comm_vacancy-miss_val_c_19-21'!$I$2:$I$13,MATCH(A297,'Comm_vacancy-miss_val_c_19-21'!$A$2:$A$13,0)), INDEX('Comm_vacancy-inputs_3'!$G$2:$G$332,MATCH(A297,'Comm_vacancy-inputs_3'!$A$2:$A$332,0)))</f>
        <v>3.2175409902569292E-2</v>
      </c>
    </row>
    <row r="298" spans="1:3" x14ac:dyDescent="0.35">
      <c r="A298" s="66" t="s">
        <v>848</v>
      </c>
      <c r="B298" s="67" t="s">
        <v>849</v>
      </c>
      <c r="C298" s="82">
        <f>IFERROR(INDEX('Comm_vacancy-miss_val_c_19-21'!$I$2:$I$13,MATCH(A298,'Comm_vacancy-miss_val_c_19-21'!$A$2:$A$13,0)), INDEX('Comm_vacancy-inputs_3'!$G$2:$G$332,MATCH(A298,'Comm_vacancy-inputs_3'!$A$2:$A$332,0)))</f>
        <v>0.11275350851622037</v>
      </c>
    </row>
    <row r="299" spans="1:3" x14ac:dyDescent="0.35">
      <c r="A299" s="66" t="s">
        <v>850</v>
      </c>
      <c r="B299" s="67" t="s">
        <v>851</v>
      </c>
      <c r="C299" s="82">
        <f>IFERROR(INDEX('Comm_vacancy-miss_val_c_19-21'!$I$2:$I$13,MATCH(A299,'Comm_vacancy-miss_val_c_19-21'!$A$2:$A$13,0)), INDEX('Comm_vacancy-inputs_3'!$G$2:$G$332,MATCH(A299,'Comm_vacancy-inputs_3'!$A$2:$A$332,0)))</f>
        <v>0.10084197483363619</v>
      </c>
    </row>
    <row r="300" spans="1:3" x14ac:dyDescent="0.35">
      <c r="A300" s="66" t="s">
        <v>852</v>
      </c>
      <c r="B300" s="67" t="s">
        <v>853</v>
      </c>
      <c r="C300" s="82">
        <f>IFERROR(INDEX('Comm_vacancy-miss_val_c_19-21'!$I$2:$I$13,MATCH(A300,'Comm_vacancy-miss_val_c_19-21'!$A$2:$A$13,0)), INDEX('Comm_vacancy-inputs_3'!$G$2:$G$332,MATCH(A300,'Comm_vacancy-inputs_3'!$A$2:$A$332,0)))</f>
        <v>8.9493129493129486E-2</v>
      </c>
    </row>
    <row r="301" spans="1:3" x14ac:dyDescent="0.35">
      <c r="A301" s="66" t="s">
        <v>854</v>
      </c>
      <c r="B301" s="67" t="s">
        <v>855</v>
      </c>
      <c r="C301" s="82">
        <f>IFERROR(INDEX('Comm_vacancy-miss_val_c_19-21'!$I$2:$I$13,MATCH(A301,'Comm_vacancy-miss_val_c_19-21'!$A$2:$A$13,0)), INDEX('Comm_vacancy-inputs_3'!$G$2:$G$332,MATCH(A301,'Comm_vacancy-inputs_3'!$A$2:$A$332,0)))</f>
        <v>6.3316181713445829E-2</v>
      </c>
    </row>
    <row r="302" spans="1:3" x14ac:dyDescent="0.35">
      <c r="A302" s="66" t="s">
        <v>856</v>
      </c>
      <c r="B302" s="67" t="s">
        <v>857</v>
      </c>
      <c r="C302" s="82">
        <f>IFERROR(INDEX('Comm_vacancy-miss_val_c_19-21'!$I$2:$I$13,MATCH(A302,'Comm_vacancy-miss_val_c_19-21'!$A$2:$A$13,0)), INDEX('Comm_vacancy-inputs_3'!$G$2:$G$332,MATCH(A302,'Comm_vacancy-inputs_3'!$A$2:$A$332,0)))</f>
        <v>6.7438539168392583E-2</v>
      </c>
    </row>
    <row r="303" spans="1:3" x14ac:dyDescent="0.35">
      <c r="A303" s="66" t="s">
        <v>858</v>
      </c>
      <c r="B303" s="67" t="s">
        <v>859</v>
      </c>
      <c r="C303" s="82">
        <f>IFERROR(INDEX('Comm_vacancy-miss_val_c_19-21'!$I$2:$I$13,MATCH(A303,'Comm_vacancy-miss_val_c_19-21'!$A$2:$A$13,0)), INDEX('Comm_vacancy-inputs_3'!$G$2:$G$332,MATCH(A303,'Comm_vacancy-inputs_3'!$A$2:$A$332,0)))</f>
        <v>7.9129968099125148E-2</v>
      </c>
    </row>
    <row r="304" spans="1:3" x14ac:dyDescent="0.35">
      <c r="A304" s="66" t="s">
        <v>860</v>
      </c>
      <c r="B304" s="67" t="s">
        <v>861</v>
      </c>
      <c r="C304" s="82">
        <f>IFERROR(INDEX('Comm_vacancy-miss_val_c_19-21'!$I$2:$I$13,MATCH(A304,'Comm_vacancy-miss_val_c_19-21'!$A$2:$A$13,0)), INDEX('Comm_vacancy-inputs_3'!$G$2:$G$332,MATCH(A304,'Comm_vacancy-inputs_3'!$A$2:$A$332,0)))</f>
        <v>0.11685219138587025</v>
      </c>
    </row>
    <row r="305" spans="1:3" x14ac:dyDescent="0.35">
      <c r="A305" s="66" t="s">
        <v>862</v>
      </c>
      <c r="B305" s="67" t="s">
        <v>863</v>
      </c>
      <c r="C305" s="82">
        <f>IFERROR(INDEX('Comm_vacancy-miss_val_c_19-21'!$I$2:$I$13,MATCH(A305,'Comm_vacancy-miss_val_c_19-21'!$A$2:$A$13,0)), INDEX('Comm_vacancy-inputs_3'!$G$2:$G$332,MATCH(A305,'Comm_vacancy-inputs_3'!$A$2:$A$332,0)))</f>
        <v>8.3143278041825114E-2</v>
      </c>
    </row>
    <row r="306" spans="1:3" x14ac:dyDescent="0.35">
      <c r="A306" s="66" t="s">
        <v>864</v>
      </c>
      <c r="B306" s="67" t="s">
        <v>865</v>
      </c>
      <c r="C306" s="82">
        <f>IFERROR(INDEX('Comm_vacancy-miss_val_c_19-21'!$I$2:$I$13,MATCH(A306,'Comm_vacancy-miss_val_c_19-21'!$A$2:$A$13,0)), INDEX('Comm_vacancy-inputs_3'!$G$2:$G$332,MATCH(A306,'Comm_vacancy-inputs_3'!$A$2:$A$332,0)))</f>
        <v>0.10161621260212356</v>
      </c>
    </row>
    <row r="307" spans="1:3" x14ac:dyDescent="0.35">
      <c r="A307" s="66" t="s">
        <v>866</v>
      </c>
      <c r="B307" s="67" t="s">
        <v>867</v>
      </c>
      <c r="C307" s="82">
        <f>IFERROR(INDEX('Comm_vacancy-miss_val_c_19-21'!$I$2:$I$13,MATCH(A307,'Comm_vacancy-miss_val_c_19-21'!$A$2:$A$13,0)), INDEX('Comm_vacancy-inputs_3'!$G$2:$G$332,MATCH(A307,'Comm_vacancy-inputs_3'!$A$2:$A$332,0)))</f>
        <v>6.291554692169099E-2</v>
      </c>
    </row>
    <row r="308" spans="1:3" x14ac:dyDescent="0.35">
      <c r="A308" s="66" t="s">
        <v>868</v>
      </c>
      <c r="B308" s="67" t="s">
        <v>869</v>
      </c>
      <c r="C308" s="82">
        <f>IFERROR(INDEX('Comm_vacancy-miss_val_c_19-21'!$I$2:$I$13,MATCH(A308,'Comm_vacancy-miss_val_c_19-21'!$A$2:$A$13,0)), INDEX('Comm_vacancy-inputs_3'!$G$2:$G$332,MATCH(A308,'Comm_vacancy-inputs_3'!$A$2:$A$332,0)))</f>
        <v>4.3752037590364327E-2</v>
      </c>
    </row>
    <row r="309" spans="1:3" x14ac:dyDescent="0.35">
      <c r="A309" s="66" t="s">
        <v>870</v>
      </c>
      <c r="B309" s="67" t="s">
        <v>871</v>
      </c>
      <c r="C309" s="82">
        <f>IFERROR(INDEX('Comm_vacancy-miss_val_c_19-21'!$I$2:$I$13,MATCH(A309,'Comm_vacancy-miss_val_c_19-21'!$A$2:$A$13,0)), INDEX('Comm_vacancy-inputs_3'!$G$2:$G$332,MATCH(A309,'Comm_vacancy-inputs_3'!$A$2:$A$332,0)))</f>
        <v>6.8707238872761672E-2</v>
      </c>
    </row>
    <row r="310" spans="1:3" x14ac:dyDescent="0.35">
      <c r="A310" s="66" t="s">
        <v>872</v>
      </c>
      <c r="B310" s="67" t="s">
        <v>873</v>
      </c>
      <c r="C310" s="82">
        <f>IFERROR(INDEX('Comm_vacancy-miss_val_c_19-21'!$I$2:$I$13,MATCH(A310,'Comm_vacancy-miss_val_c_19-21'!$A$2:$A$13,0)), INDEX('Comm_vacancy-inputs_3'!$G$2:$G$332,MATCH(A310,'Comm_vacancy-inputs_3'!$A$2:$A$332,0)))</f>
        <v>3.7931456440574531E-2</v>
      </c>
    </row>
    <row r="311" spans="1:3" x14ac:dyDescent="0.35">
      <c r="A311" s="66" t="s">
        <v>874</v>
      </c>
      <c r="B311" s="67" t="s">
        <v>875</v>
      </c>
      <c r="C311" s="82">
        <f>IFERROR(INDEX('Comm_vacancy-miss_val_c_19-21'!$I$2:$I$13,MATCH(A311,'Comm_vacancy-miss_val_c_19-21'!$A$2:$A$13,0)), INDEX('Comm_vacancy-inputs_3'!$G$2:$G$332,MATCH(A311,'Comm_vacancy-inputs_3'!$A$2:$A$332,0)))</f>
        <v>1.0983290637860786E-2</v>
      </c>
    </row>
    <row r="312" spans="1:3" x14ac:dyDescent="0.35">
      <c r="A312" s="66" t="s">
        <v>878</v>
      </c>
      <c r="B312" s="67" t="s">
        <v>879</v>
      </c>
      <c r="C312" s="82">
        <f>IFERROR(INDEX('Comm_vacancy-miss_val_c_19-21'!$I$2:$I$13,MATCH(A312,'Comm_vacancy-miss_val_c_19-21'!$A$2:$A$13,0)), INDEX('Comm_vacancy-inputs_3'!$G$2:$G$332,MATCH(A312,'Comm_vacancy-inputs_3'!$A$2:$A$332,0)))</f>
        <v>2.7878461063580488E-2</v>
      </c>
    </row>
    <row r="313" spans="1:3" x14ac:dyDescent="0.35">
      <c r="A313" s="66" t="s">
        <v>880</v>
      </c>
      <c r="B313" s="67" t="s">
        <v>881</v>
      </c>
      <c r="C313" s="82">
        <f>IFERROR(INDEX('Comm_vacancy-miss_val_c_19-21'!$I$2:$I$13,MATCH(A313,'Comm_vacancy-miss_val_c_19-21'!$A$2:$A$13,0)), INDEX('Comm_vacancy-inputs_3'!$G$2:$G$332,MATCH(A313,'Comm_vacancy-inputs_3'!$A$2:$A$332,0)))</f>
        <v>0.11252627130012824</v>
      </c>
    </row>
    <row r="314" spans="1:3" x14ac:dyDescent="0.35">
      <c r="A314" s="66" t="s">
        <v>884</v>
      </c>
      <c r="B314" s="67" t="s">
        <v>885</v>
      </c>
      <c r="C314" s="82">
        <f>IFERROR(INDEX('Comm_vacancy-miss_val_c_19-21'!$I$2:$I$13,MATCH(A314,'Comm_vacancy-miss_val_c_19-21'!$A$2:$A$13,0)), INDEX('Comm_vacancy-inputs_3'!$G$2:$G$332,MATCH(A314,'Comm_vacancy-inputs_3'!$A$2:$A$332,0)))</f>
        <v>6.7013468218300024E-2</v>
      </c>
    </row>
    <row r="315" spans="1:3" x14ac:dyDescent="0.35">
      <c r="A315" s="66" t="s">
        <v>886</v>
      </c>
      <c r="B315" s="67" t="s">
        <v>887</v>
      </c>
      <c r="C315" s="82">
        <f>IFERROR(INDEX('Comm_vacancy-miss_val_c_19-21'!$I$2:$I$13,MATCH(A315,'Comm_vacancy-miss_val_c_19-21'!$A$2:$A$13,0)), INDEX('Comm_vacancy-inputs_3'!$G$2:$G$332,MATCH(A315,'Comm_vacancy-inputs_3'!$A$2:$A$332,0)))</f>
        <v>3.0913930470678516E-2</v>
      </c>
    </row>
    <row r="316" spans="1:3" x14ac:dyDescent="0.35">
      <c r="A316" s="66" t="s">
        <v>888</v>
      </c>
      <c r="B316" s="67" t="s">
        <v>889</v>
      </c>
      <c r="C316" s="82">
        <f>IFERROR(INDEX('Comm_vacancy-miss_val_c_19-21'!$I$2:$I$13,MATCH(A316,'Comm_vacancy-miss_val_c_19-21'!$A$2:$A$13,0)), INDEX('Comm_vacancy-inputs_3'!$G$2:$G$332,MATCH(A316,'Comm_vacancy-inputs_3'!$A$2:$A$332,0)))</f>
        <v>4.8405659396310169E-2</v>
      </c>
    </row>
    <row r="317" spans="1:3" x14ac:dyDescent="0.35">
      <c r="A317" s="66" t="s">
        <v>890</v>
      </c>
      <c r="B317" s="67" t="s">
        <v>891</v>
      </c>
      <c r="C317" s="82">
        <f>IFERROR(INDEX('Comm_vacancy-miss_val_c_19-21'!$I$2:$I$13,MATCH(A317,'Comm_vacancy-miss_val_c_19-21'!$A$2:$A$13,0)), INDEX('Comm_vacancy-inputs_3'!$G$2:$G$332,MATCH(A317,'Comm_vacancy-inputs_3'!$A$2:$A$332,0)))</f>
        <v>0.12137019508964597</v>
      </c>
    </row>
    <row r="318" spans="1:3" x14ac:dyDescent="0.35">
      <c r="A318" s="66" t="s">
        <v>892</v>
      </c>
      <c r="B318" s="67" t="s">
        <v>893</v>
      </c>
      <c r="C318" s="82">
        <f>IFERROR(INDEX('Comm_vacancy-miss_val_c_19-21'!$I$2:$I$13,MATCH(A318,'Comm_vacancy-miss_val_c_19-21'!$A$2:$A$13,0)), INDEX('Comm_vacancy-inputs_3'!$G$2:$G$332,MATCH(A318,'Comm_vacancy-inputs_3'!$A$2:$A$332,0)))</f>
        <v>9.4045732660369863E-2</v>
      </c>
    </row>
    <row r="319" spans="1:3" x14ac:dyDescent="0.35">
      <c r="A319" s="66" t="s">
        <v>894</v>
      </c>
      <c r="B319" s="67" t="s">
        <v>895</v>
      </c>
      <c r="C319" s="82">
        <f>IFERROR(INDEX('Comm_vacancy-miss_val_c_19-21'!$I$2:$I$13,MATCH(A319,'Comm_vacancy-miss_val_c_19-21'!$A$2:$A$13,0)), INDEX('Comm_vacancy-inputs_3'!$G$2:$G$332,MATCH(A319,'Comm_vacancy-inputs_3'!$A$2:$A$332,0)))</f>
        <v>2.6088123202311152E-2</v>
      </c>
    </row>
    <row r="320" spans="1:3" x14ac:dyDescent="0.35">
      <c r="A320" s="66" t="s">
        <v>896</v>
      </c>
      <c r="B320" s="67" t="s">
        <v>897</v>
      </c>
      <c r="C320" s="82">
        <f>IFERROR(INDEX('Comm_vacancy-miss_val_c_19-21'!$I$2:$I$13,MATCH(A320,'Comm_vacancy-miss_val_c_19-21'!$A$2:$A$13,0)), INDEX('Comm_vacancy-inputs_3'!$G$2:$G$332,MATCH(A320,'Comm_vacancy-inputs_3'!$A$2:$A$332,0)))</f>
        <v>4.3155373963480292E-2</v>
      </c>
    </row>
    <row r="321" spans="1:3" x14ac:dyDescent="0.35">
      <c r="A321" s="66" t="s">
        <v>898</v>
      </c>
      <c r="B321" s="67" t="s">
        <v>899</v>
      </c>
      <c r="C321" s="82">
        <f>IFERROR(INDEX('Comm_vacancy-miss_val_c_19-21'!$I$2:$I$13,MATCH(A321,'Comm_vacancy-miss_val_c_19-21'!$A$2:$A$13,0)), INDEX('Comm_vacancy-inputs_3'!$G$2:$G$332,MATCH(A321,'Comm_vacancy-inputs_3'!$A$2:$A$332,0)))</f>
        <v>0.15477826687747637</v>
      </c>
    </row>
    <row r="322" spans="1:3" x14ac:dyDescent="0.35">
      <c r="A322" s="66" t="s">
        <v>900</v>
      </c>
      <c r="B322" s="67" t="s">
        <v>901</v>
      </c>
      <c r="C322" s="82">
        <f>IFERROR(INDEX('Comm_vacancy-miss_val_c_19-21'!$I$2:$I$13,MATCH(A322,'Comm_vacancy-miss_val_c_19-21'!$A$2:$A$13,0)), INDEX('Comm_vacancy-inputs_3'!$G$2:$G$332,MATCH(A322,'Comm_vacancy-inputs_3'!$A$2:$A$332,0)))</f>
        <v>0.13472646838703789</v>
      </c>
    </row>
    <row r="323" spans="1:3" x14ac:dyDescent="0.35">
      <c r="A323" s="66" t="s">
        <v>902</v>
      </c>
      <c r="B323" s="67" t="s">
        <v>903</v>
      </c>
      <c r="C323" s="82">
        <f>IFERROR(INDEX('Comm_vacancy-miss_val_c_19-21'!$I$2:$I$13,MATCH(A323,'Comm_vacancy-miss_val_c_19-21'!$A$2:$A$13,0)), INDEX('Comm_vacancy-inputs_3'!$G$2:$G$332,MATCH(A323,'Comm_vacancy-inputs_3'!$A$2:$A$332,0)))</f>
        <v>0.12378818026618454</v>
      </c>
    </row>
    <row r="324" spans="1:3" x14ac:dyDescent="0.35">
      <c r="A324" s="66" t="s">
        <v>904</v>
      </c>
      <c r="B324" s="67" t="s">
        <v>905</v>
      </c>
      <c r="C324" s="82">
        <f>IFERROR(INDEX('Comm_vacancy-miss_val_c_19-21'!$I$2:$I$13,MATCH(A324,'Comm_vacancy-miss_val_c_19-21'!$A$2:$A$13,0)), INDEX('Comm_vacancy-inputs_3'!$G$2:$G$332,MATCH(A324,'Comm_vacancy-inputs_3'!$A$2:$A$332,0)))</f>
        <v>6.6050067940427101E-2</v>
      </c>
    </row>
    <row r="325" spans="1:3" x14ac:dyDescent="0.35">
      <c r="A325" s="66" t="s">
        <v>906</v>
      </c>
      <c r="B325" s="67" t="s">
        <v>907</v>
      </c>
      <c r="C325" s="82">
        <f>IFERROR(INDEX('Comm_vacancy-miss_val_c_19-21'!$I$2:$I$13,MATCH(A325,'Comm_vacancy-miss_val_c_19-21'!$A$2:$A$13,0)), INDEX('Comm_vacancy-inputs_3'!$G$2:$G$332,MATCH(A325,'Comm_vacancy-inputs_3'!$A$2:$A$332,0)))</f>
        <v>0.12057129993176505</v>
      </c>
    </row>
    <row r="326" spans="1:3" x14ac:dyDescent="0.35">
      <c r="A326" s="66" t="s">
        <v>908</v>
      </c>
      <c r="B326" s="67" t="s">
        <v>909</v>
      </c>
      <c r="C326" s="82">
        <f>IFERROR(INDEX('Comm_vacancy-miss_val_c_19-21'!$I$2:$I$13,MATCH(A326,'Comm_vacancy-miss_val_c_19-21'!$A$2:$A$13,0)), INDEX('Comm_vacancy-inputs_3'!$G$2:$G$332,MATCH(A326,'Comm_vacancy-inputs_3'!$A$2:$A$332,0)))</f>
        <v>0.15350753982123203</v>
      </c>
    </row>
    <row r="327" spans="1:3" x14ac:dyDescent="0.35">
      <c r="A327" s="66" t="s">
        <v>910</v>
      </c>
      <c r="B327" s="67" t="s">
        <v>911</v>
      </c>
      <c r="C327" s="82">
        <f>IFERROR(INDEX('Comm_vacancy-miss_val_c_19-21'!$I$2:$I$13,MATCH(A327,'Comm_vacancy-miss_val_c_19-21'!$A$2:$A$13,0)), INDEX('Comm_vacancy-inputs_3'!$G$2:$G$332,MATCH(A327,'Comm_vacancy-inputs_3'!$A$2:$A$332,0)))</f>
        <v>8.8951055113987432E-2</v>
      </c>
    </row>
    <row r="328" spans="1:3" x14ac:dyDescent="0.35">
      <c r="A328" s="66" t="s">
        <v>912</v>
      </c>
      <c r="B328" s="67" t="s">
        <v>913</v>
      </c>
      <c r="C328" s="82">
        <f>IFERROR(INDEX('Comm_vacancy-miss_val_c_19-21'!$I$2:$I$13,MATCH(A328,'Comm_vacancy-miss_val_c_19-21'!$A$2:$A$13,0)), INDEX('Comm_vacancy-inputs_3'!$G$2:$G$332,MATCH(A328,'Comm_vacancy-inputs_3'!$A$2:$A$332,0)))</f>
        <v>6.5330938204838498E-2</v>
      </c>
    </row>
    <row r="329" spans="1:3" x14ac:dyDescent="0.35">
      <c r="A329" s="66" t="s">
        <v>914</v>
      </c>
      <c r="B329" s="67" t="s">
        <v>915</v>
      </c>
      <c r="C329" s="82">
        <f>IFERROR(INDEX('Comm_vacancy-miss_val_c_19-21'!$I$2:$I$13,MATCH(A329,'Comm_vacancy-miss_val_c_19-21'!$A$2:$A$13,0)), INDEX('Comm_vacancy-inputs_3'!$G$2:$G$332,MATCH(A329,'Comm_vacancy-inputs_3'!$A$2:$A$332,0)))</f>
        <v>0.1094614201939156</v>
      </c>
    </row>
    <row r="330" spans="1:3" x14ac:dyDescent="0.35">
      <c r="A330" s="66" t="s">
        <v>916</v>
      </c>
      <c r="B330" s="67" t="s">
        <v>917</v>
      </c>
      <c r="C330" s="82">
        <f>IFERROR(INDEX('Comm_vacancy-miss_val_c_19-21'!$I$2:$I$13,MATCH(A330,'Comm_vacancy-miss_val_c_19-21'!$A$2:$A$13,0)), INDEX('Comm_vacancy-inputs_3'!$G$2:$G$332,MATCH(A330,'Comm_vacancy-inputs_3'!$A$2:$A$332,0)))</f>
        <v>1.2742723138492059E-2</v>
      </c>
    </row>
    <row r="331" spans="1:3" x14ac:dyDescent="0.35">
      <c r="A331" s="66" t="s">
        <v>918</v>
      </c>
      <c r="B331" s="67" t="s">
        <v>919</v>
      </c>
      <c r="C331" s="82">
        <f>IFERROR(INDEX('Comm_vacancy-miss_val_c_19-21'!$I$2:$I$13,MATCH(A331,'Comm_vacancy-miss_val_c_19-21'!$A$2:$A$13,0)), INDEX('Comm_vacancy-inputs_3'!$G$2:$G$332,MATCH(A331,'Comm_vacancy-inputs_3'!$A$2:$A$332,0)))</f>
        <v>0.14239968974523487</v>
      </c>
    </row>
    <row r="332" spans="1:3" x14ac:dyDescent="0.35">
      <c r="A332" s="66" t="s">
        <v>920</v>
      </c>
      <c r="B332" s="67" t="s">
        <v>921</v>
      </c>
      <c r="C332" s="82">
        <f>IFERROR(INDEX('Comm_vacancy-miss_val_c_19-21'!$I$2:$I$13,MATCH(A332,'Comm_vacancy-miss_val_c_19-21'!$A$2:$A$13,0)), INDEX('Comm_vacancy-inputs_3'!$G$2:$G$332,MATCH(A332,'Comm_vacancy-inputs_3'!$A$2:$A$332,0)))</f>
        <v>7.5997479507846424E-2</v>
      </c>
    </row>
  </sheetData>
  <sheetProtection algorithmName="SHA-512" hashValue="PZp03yyXheCrZAhjFrQwP4FgjGS4l0Y5/TtUQ0zWPikrYaf7TeL0HsLWKFpRQh5SmPRvZKaXJ2qIIDal8a6N3A==" saltValue="mikVTF0q+c13C6dHERDeKQ==" spinCount="100000" sheet="1" objects="1" scenarios="1"/>
  <phoneticPr fontId="6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31DF5-578F-497A-A1AB-7296457C17E9}">
  <sheetPr codeName="Sheet48">
    <tabColor theme="9" tint="0.79998168889431442"/>
  </sheetPr>
  <dimension ref="A1:F310"/>
  <sheetViews>
    <sheetView topLeftCell="A285" zoomScale="75" zoomScaleNormal="75" workbookViewId="0">
      <selection activeCell="O33" sqref="O33"/>
    </sheetView>
  </sheetViews>
  <sheetFormatPr defaultColWidth="8.7265625" defaultRowHeight="14.5" x14ac:dyDescent="0.35"/>
  <cols>
    <col min="1" max="1" width="10.7265625" style="4" bestFit="1" customWidth="1"/>
    <col min="2" max="2" width="33" style="4" bestFit="1" customWidth="1"/>
    <col min="3" max="6" width="28.453125" style="4" customWidth="1"/>
    <col min="7" max="16384" width="8.7265625" style="4"/>
  </cols>
  <sheetData>
    <row r="1" spans="1:6" ht="30" customHeight="1" x14ac:dyDescent="0.35">
      <c r="A1" s="3" t="s">
        <v>73</v>
      </c>
      <c r="B1" s="3" t="s">
        <v>71</v>
      </c>
      <c r="C1" s="3" t="s">
        <v>1355</v>
      </c>
      <c r="D1" s="3" t="s">
        <v>1356</v>
      </c>
      <c r="E1" s="3" t="s">
        <v>1357</v>
      </c>
      <c r="F1" s="3" t="s">
        <v>1358</v>
      </c>
    </row>
    <row r="2" spans="1:6" x14ac:dyDescent="0.35">
      <c r="A2" s="5" t="s">
        <v>199</v>
      </c>
      <c r="B2" s="10" t="s">
        <v>200</v>
      </c>
      <c r="C2" s="36">
        <v>28257</v>
      </c>
      <c r="D2" s="36">
        <v>200</v>
      </c>
      <c r="E2" s="36">
        <v>0</v>
      </c>
      <c r="F2" s="36">
        <v>0</v>
      </c>
    </row>
    <row r="3" spans="1:6" x14ac:dyDescent="0.35">
      <c r="A3" s="5" t="s">
        <v>201</v>
      </c>
      <c r="B3" s="10" t="s">
        <v>202</v>
      </c>
      <c r="C3" s="36">
        <v>46905</v>
      </c>
      <c r="D3" s="36">
        <v>784</v>
      </c>
      <c r="E3" s="36">
        <v>0</v>
      </c>
      <c r="F3" s="36">
        <v>0</v>
      </c>
    </row>
    <row r="4" spans="1:6" x14ac:dyDescent="0.35">
      <c r="A4" s="5" t="s">
        <v>203</v>
      </c>
      <c r="B4" s="10" t="s">
        <v>204</v>
      </c>
      <c r="C4" s="36">
        <v>58039</v>
      </c>
      <c r="D4" s="36">
        <v>854</v>
      </c>
      <c r="E4" s="36">
        <v>0</v>
      </c>
      <c r="F4" s="36">
        <v>0</v>
      </c>
    </row>
    <row r="5" spans="1:6" x14ac:dyDescent="0.35">
      <c r="A5" s="5" t="s">
        <v>209</v>
      </c>
      <c r="B5" s="10" t="s">
        <v>210</v>
      </c>
      <c r="C5" s="36">
        <v>75294</v>
      </c>
      <c r="D5" s="36">
        <v>545</v>
      </c>
      <c r="E5" s="36">
        <v>0</v>
      </c>
      <c r="F5" s="36">
        <v>0</v>
      </c>
    </row>
    <row r="6" spans="1:6" x14ac:dyDescent="0.35">
      <c r="A6" s="5" t="s">
        <v>211</v>
      </c>
      <c r="B6" s="10" t="s">
        <v>212</v>
      </c>
      <c r="C6" s="36">
        <v>55980</v>
      </c>
      <c r="D6" s="36">
        <v>417</v>
      </c>
      <c r="E6" s="36">
        <v>0</v>
      </c>
      <c r="F6" s="36">
        <v>0</v>
      </c>
    </row>
    <row r="7" spans="1:6" x14ac:dyDescent="0.35">
      <c r="A7" s="5" t="s">
        <v>213</v>
      </c>
      <c r="B7" s="10" t="s">
        <v>214</v>
      </c>
      <c r="C7" s="36">
        <v>56060</v>
      </c>
      <c r="D7" s="36">
        <v>716</v>
      </c>
      <c r="E7" s="36">
        <v>0</v>
      </c>
      <c r="F7" s="36">
        <v>0</v>
      </c>
    </row>
    <row r="8" spans="1:6" x14ac:dyDescent="0.35">
      <c r="A8" s="5" t="s">
        <v>215</v>
      </c>
      <c r="B8" s="10" t="s">
        <v>216</v>
      </c>
      <c r="C8" s="36">
        <v>41307</v>
      </c>
      <c r="D8" s="36">
        <v>316</v>
      </c>
      <c r="E8" s="36">
        <v>0</v>
      </c>
      <c r="F8" s="36">
        <v>0</v>
      </c>
    </row>
    <row r="9" spans="1:6" x14ac:dyDescent="0.35">
      <c r="A9" s="5" t="s">
        <v>217</v>
      </c>
      <c r="B9" s="10" t="s">
        <v>218</v>
      </c>
      <c r="C9" s="36">
        <v>75414</v>
      </c>
      <c r="D9" s="36">
        <v>222</v>
      </c>
      <c r="E9" s="36">
        <v>0</v>
      </c>
      <c r="F9" s="36">
        <v>0</v>
      </c>
    </row>
    <row r="10" spans="1:6" x14ac:dyDescent="0.35">
      <c r="A10" s="5" t="s">
        <v>219</v>
      </c>
      <c r="B10" s="10" t="s">
        <v>220</v>
      </c>
      <c r="C10" s="36">
        <v>152192</v>
      </c>
      <c r="D10" s="36">
        <v>1519</v>
      </c>
      <c r="E10" s="36">
        <v>0</v>
      </c>
      <c r="F10" s="36">
        <v>0</v>
      </c>
    </row>
    <row r="11" spans="1:6" x14ac:dyDescent="0.35">
      <c r="A11" s="5" t="s">
        <v>221</v>
      </c>
      <c r="B11" s="10" t="s">
        <v>222</v>
      </c>
      <c r="C11" s="36">
        <v>112029</v>
      </c>
      <c r="D11" s="36">
        <v>1047</v>
      </c>
      <c r="E11" s="36">
        <v>0</v>
      </c>
      <c r="F11" s="36">
        <v>0</v>
      </c>
    </row>
    <row r="12" spans="1:6" x14ac:dyDescent="0.35">
      <c r="A12" s="5" t="s">
        <v>223</v>
      </c>
      <c r="B12" s="10" t="s">
        <v>224</v>
      </c>
      <c r="C12" s="36">
        <v>33470</v>
      </c>
      <c r="D12" s="36">
        <v>1057</v>
      </c>
      <c r="E12" s="36">
        <v>0</v>
      </c>
      <c r="F12" s="36">
        <v>0</v>
      </c>
    </row>
    <row r="13" spans="1:6" x14ac:dyDescent="0.35">
      <c r="A13" s="5" t="s">
        <v>225</v>
      </c>
      <c r="B13" s="10" t="s">
        <v>226</v>
      </c>
      <c r="C13" s="36">
        <v>78272</v>
      </c>
      <c r="D13" s="36">
        <v>510</v>
      </c>
      <c r="E13" s="36">
        <v>0</v>
      </c>
      <c r="F13" s="36">
        <v>0</v>
      </c>
    </row>
    <row r="14" spans="1:6" x14ac:dyDescent="0.35">
      <c r="A14" s="5" t="s">
        <v>227</v>
      </c>
      <c r="B14" s="10" t="s">
        <v>228</v>
      </c>
      <c r="C14" s="36">
        <v>78047</v>
      </c>
      <c r="D14" s="36">
        <v>518</v>
      </c>
      <c r="E14" s="36">
        <v>0</v>
      </c>
      <c r="F14" s="36">
        <v>0</v>
      </c>
    </row>
    <row r="15" spans="1:6" x14ac:dyDescent="0.35">
      <c r="A15" s="5" t="s">
        <v>229</v>
      </c>
      <c r="B15" s="10" t="s">
        <v>230</v>
      </c>
      <c r="C15" s="36">
        <v>53632</v>
      </c>
      <c r="D15" s="36">
        <v>620</v>
      </c>
      <c r="E15" s="36">
        <v>0</v>
      </c>
      <c r="F15" s="36">
        <v>0</v>
      </c>
    </row>
    <row r="16" spans="1:6" x14ac:dyDescent="0.35">
      <c r="A16" s="5" t="s">
        <v>231</v>
      </c>
      <c r="B16" s="10" t="s">
        <v>232</v>
      </c>
      <c r="C16" s="36">
        <v>80392</v>
      </c>
      <c r="D16" s="36">
        <v>880</v>
      </c>
      <c r="E16" s="36">
        <v>0</v>
      </c>
      <c r="F16" s="36">
        <v>0</v>
      </c>
    </row>
    <row r="17" spans="1:6" x14ac:dyDescent="0.35">
      <c r="A17" s="5" t="s">
        <v>233</v>
      </c>
      <c r="B17" s="10" t="s">
        <v>234</v>
      </c>
      <c r="C17" s="36">
        <v>76958</v>
      </c>
      <c r="D17" s="36">
        <v>676</v>
      </c>
      <c r="E17" s="36">
        <v>0</v>
      </c>
      <c r="F17" s="36">
        <v>0</v>
      </c>
    </row>
    <row r="18" spans="1:6" x14ac:dyDescent="0.35">
      <c r="A18" s="5" t="s">
        <v>235</v>
      </c>
      <c r="B18" s="10" t="s">
        <v>236</v>
      </c>
      <c r="C18" s="36">
        <v>98342</v>
      </c>
      <c r="D18" s="36">
        <v>513</v>
      </c>
      <c r="E18" s="36">
        <v>0</v>
      </c>
      <c r="F18" s="36">
        <v>0</v>
      </c>
    </row>
    <row r="19" spans="1:6" x14ac:dyDescent="0.35">
      <c r="A19" s="5" t="s">
        <v>237</v>
      </c>
      <c r="B19" s="10" t="s">
        <v>238</v>
      </c>
      <c r="C19" s="36">
        <v>434277</v>
      </c>
      <c r="D19" s="36">
        <v>5523</v>
      </c>
      <c r="E19" s="36">
        <v>0</v>
      </c>
      <c r="F19" s="36">
        <v>0</v>
      </c>
    </row>
    <row r="20" spans="1:6" x14ac:dyDescent="0.35">
      <c r="A20" s="5" t="s">
        <v>239</v>
      </c>
      <c r="B20" s="10" t="s">
        <v>240</v>
      </c>
      <c r="C20" s="36">
        <v>43277</v>
      </c>
      <c r="D20" s="36">
        <v>383</v>
      </c>
      <c r="E20" s="36">
        <v>0</v>
      </c>
      <c r="F20" s="36">
        <v>0</v>
      </c>
    </row>
    <row r="21" spans="1:6" x14ac:dyDescent="0.35">
      <c r="A21" s="5" t="s">
        <v>241</v>
      </c>
      <c r="B21" s="10" t="s">
        <v>242</v>
      </c>
      <c r="C21" s="36">
        <v>61254</v>
      </c>
      <c r="D21" s="36">
        <v>1092</v>
      </c>
      <c r="E21" s="36">
        <v>0</v>
      </c>
      <c r="F21" s="36">
        <v>0</v>
      </c>
    </row>
    <row r="22" spans="1:6" x14ac:dyDescent="0.35">
      <c r="A22" s="5" t="s">
        <v>243</v>
      </c>
      <c r="B22" s="10" t="s">
        <v>244</v>
      </c>
      <c r="C22" s="36">
        <v>70674</v>
      </c>
      <c r="D22" s="36">
        <v>1426</v>
      </c>
      <c r="E22" s="36">
        <v>0</v>
      </c>
      <c r="F22" s="36">
        <v>0</v>
      </c>
    </row>
    <row r="23" spans="1:6" x14ac:dyDescent="0.35">
      <c r="A23" s="5" t="s">
        <v>247</v>
      </c>
      <c r="B23" s="10" t="s">
        <v>248</v>
      </c>
      <c r="C23" s="36">
        <v>36816</v>
      </c>
      <c r="D23" s="36">
        <v>670</v>
      </c>
      <c r="E23" s="36">
        <v>0</v>
      </c>
      <c r="F23" s="36">
        <v>0</v>
      </c>
    </row>
    <row r="24" spans="1:6" x14ac:dyDescent="0.35">
      <c r="A24" s="5" t="s">
        <v>249</v>
      </c>
      <c r="B24" s="10" t="s">
        <v>250</v>
      </c>
      <c r="C24" s="36">
        <v>123752</v>
      </c>
      <c r="D24" s="36">
        <v>1579</v>
      </c>
      <c r="E24" s="36">
        <v>0</v>
      </c>
      <c r="F24" s="36">
        <v>0</v>
      </c>
    </row>
    <row r="25" spans="1:6" x14ac:dyDescent="0.35">
      <c r="A25" s="5" t="s">
        <v>251</v>
      </c>
      <c r="B25" s="10" t="s">
        <v>252</v>
      </c>
      <c r="C25" s="36">
        <v>30576</v>
      </c>
      <c r="D25" s="36">
        <v>301</v>
      </c>
      <c r="E25" s="36">
        <v>0</v>
      </c>
      <c r="F25" s="36">
        <v>0</v>
      </c>
    </row>
    <row r="26" spans="1:6" x14ac:dyDescent="0.35">
      <c r="A26" s="5" t="s">
        <v>253</v>
      </c>
      <c r="B26" s="10" t="s">
        <v>254</v>
      </c>
      <c r="C26" s="36">
        <v>181884</v>
      </c>
      <c r="D26" s="36">
        <v>2066</v>
      </c>
      <c r="E26" s="36">
        <v>0</v>
      </c>
      <c r="F26" s="36">
        <v>0</v>
      </c>
    </row>
    <row r="27" spans="1:6" x14ac:dyDescent="0.35">
      <c r="A27" s="5" t="s">
        <v>255</v>
      </c>
      <c r="B27" s="10" t="s">
        <v>256</v>
      </c>
      <c r="C27" s="36">
        <v>51760</v>
      </c>
      <c r="D27" s="36">
        <v>115</v>
      </c>
      <c r="E27" s="36">
        <v>0</v>
      </c>
      <c r="F27" s="36">
        <v>0</v>
      </c>
    </row>
    <row r="28" spans="1:6" x14ac:dyDescent="0.35">
      <c r="A28" s="5" t="s">
        <v>257</v>
      </c>
      <c r="B28" s="10" t="s">
        <v>258</v>
      </c>
      <c r="C28" s="36">
        <v>216432</v>
      </c>
      <c r="D28" s="36">
        <v>3559</v>
      </c>
      <c r="E28" s="36">
        <v>0</v>
      </c>
      <c r="F28" s="36">
        <v>0</v>
      </c>
    </row>
    <row r="29" spans="1:6" x14ac:dyDescent="0.35">
      <c r="A29" s="5" t="s">
        <v>259</v>
      </c>
      <c r="B29" s="10" t="s">
        <v>260</v>
      </c>
      <c r="C29" s="36">
        <v>66168</v>
      </c>
      <c r="D29" s="36">
        <v>618</v>
      </c>
      <c r="E29" s="36">
        <v>0</v>
      </c>
      <c r="F29" s="36">
        <v>0</v>
      </c>
    </row>
    <row r="30" spans="1:6" x14ac:dyDescent="0.35">
      <c r="A30" s="5" t="s">
        <v>261</v>
      </c>
      <c r="B30" s="10" t="s">
        <v>262</v>
      </c>
      <c r="C30" s="36">
        <v>61406</v>
      </c>
      <c r="D30" s="36">
        <v>427</v>
      </c>
      <c r="E30" s="36">
        <v>0</v>
      </c>
      <c r="F30" s="36">
        <v>0</v>
      </c>
    </row>
    <row r="31" spans="1:6" x14ac:dyDescent="0.35">
      <c r="A31" s="5" t="s">
        <v>263</v>
      </c>
      <c r="B31" s="10" t="s">
        <v>264</v>
      </c>
      <c r="C31" s="36">
        <v>124272</v>
      </c>
      <c r="D31" s="36">
        <v>1414</v>
      </c>
      <c r="E31" s="36">
        <v>0</v>
      </c>
      <c r="F31" s="36">
        <v>0</v>
      </c>
    </row>
    <row r="32" spans="1:6" x14ac:dyDescent="0.35">
      <c r="A32" s="5" t="s">
        <v>265</v>
      </c>
      <c r="B32" s="10" t="s">
        <v>266</v>
      </c>
      <c r="C32" s="36">
        <v>33856</v>
      </c>
      <c r="D32" s="36">
        <v>369</v>
      </c>
      <c r="E32" s="36">
        <v>0</v>
      </c>
      <c r="F32" s="36">
        <v>0</v>
      </c>
    </row>
    <row r="33" spans="1:6" x14ac:dyDescent="0.35">
      <c r="A33" s="5" t="s">
        <v>269</v>
      </c>
      <c r="B33" s="10" t="s">
        <v>270</v>
      </c>
      <c r="C33" s="36">
        <v>123623</v>
      </c>
      <c r="D33" s="36">
        <v>1424</v>
      </c>
      <c r="E33" s="36">
        <v>0</v>
      </c>
      <c r="F33" s="36">
        <v>0</v>
      </c>
    </row>
    <row r="34" spans="1:6" x14ac:dyDescent="0.35">
      <c r="A34" s="5" t="s">
        <v>271</v>
      </c>
      <c r="B34" s="10" t="s">
        <v>272</v>
      </c>
      <c r="C34" s="36">
        <v>197761</v>
      </c>
      <c r="D34" s="36">
        <v>1214</v>
      </c>
      <c r="E34" s="36">
        <v>0</v>
      </c>
      <c r="F34" s="36">
        <v>0</v>
      </c>
    </row>
    <row r="35" spans="1:6" x14ac:dyDescent="0.35">
      <c r="A35" s="5" t="s">
        <v>273</v>
      </c>
      <c r="B35" s="10" t="s">
        <v>274</v>
      </c>
      <c r="C35" s="36">
        <v>58821</v>
      </c>
      <c r="D35" s="36">
        <v>254</v>
      </c>
      <c r="E35" s="36">
        <v>0</v>
      </c>
      <c r="F35" s="36">
        <v>0</v>
      </c>
    </row>
    <row r="36" spans="1:6" x14ac:dyDescent="0.35">
      <c r="A36" s="5" t="s">
        <v>275</v>
      </c>
      <c r="B36" s="10" t="s">
        <v>276</v>
      </c>
      <c r="C36" s="36">
        <v>139464</v>
      </c>
      <c r="D36" s="36">
        <v>1110</v>
      </c>
      <c r="E36" s="36">
        <v>0</v>
      </c>
      <c r="F36" s="36">
        <v>0</v>
      </c>
    </row>
    <row r="37" spans="1:6" x14ac:dyDescent="0.35">
      <c r="A37" s="5" t="s">
        <v>277</v>
      </c>
      <c r="B37" s="10" t="s">
        <v>278</v>
      </c>
      <c r="C37" s="36">
        <v>41943</v>
      </c>
      <c r="D37" s="36">
        <v>468</v>
      </c>
      <c r="E37" s="36">
        <v>0</v>
      </c>
      <c r="F37" s="36">
        <v>0</v>
      </c>
    </row>
    <row r="38" spans="1:6" x14ac:dyDescent="0.35">
      <c r="A38" s="5" t="s">
        <v>279</v>
      </c>
      <c r="B38" s="10" t="s">
        <v>280</v>
      </c>
      <c r="C38" s="36">
        <v>40764</v>
      </c>
      <c r="D38" s="36">
        <v>227</v>
      </c>
      <c r="E38" s="36">
        <v>0</v>
      </c>
      <c r="F38" s="36">
        <v>0</v>
      </c>
    </row>
    <row r="39" spans="1:6" x14ac:dyDescent="0.35">
      <c r="A39" s="5" t="s">
        <v>281</v>
      </c>
      <c r="B39" s="10" t="s">
        <v>282</v>
      </c>
      <c r="C39" s="36">
        <v>49688</v>
      </c>
      <c r="D39" s="36">
        <v>524</v>
      </c>
      <c r="E39" s="36">
        <v>0</v>
      </c>
      <c r="F39" s="36">
        <v>0</v>
      </c>
    </row>
    <row r="40" spans="1:6" x14ac:dyDescent="0.35">
      <c r="A40" s="5" t="s">
        <v>283</v>
      </c>
      <c r="B40" s="10" t="s">
        <v>284</v>
      </c>
      <c r="C40" s="36">
        <v>226107</v>
      </c>
      <c r="D40" s="36">
        <v>2140</v>
      </c>
      <c r="E40" s="36">
        <v>0</v>
      </c>
      <c r="F40" s="36">
        <v>0</v>
      </c>
    </row>
    <row r="41" spans="1:6" x14ac:dyDescent="0.35">
      <c r="A41" s="5" t="s">
        <v>285</v>
      </c>
      <c r="B41" s="10" t="s">
        <v>286</v>
      </c>
      <c r="C41" s="36">
        <v>41294</v>
      </c>
      <c r="D41" s="36">
        <v>752</v>
      </c>
      <c r="E41" s="36">
        <v>0</v>
      </c>
      <c r="F41" s="36">
        <v>0</v>
      </c>
    </row>
    <row r="42" spans="1:6" x14ac:dyDescent="0.35">
      <c r="A42" s="5" t="s">
        <v>287</v>
      </c>
      <c r="B42" s="10" t="s">
        <v>288</v>
      </c>
      <c r="C42" s="36">
        <v>82878</v>
      </c>
      <c r="D42" s="36">
        <v>1099</v>
      </c>
      <c r="E42" s="36">
        <v>0</v>
      </c>
      <c r="F42" s="36">
        <v>0</v>
      </c>
    </row>
    <row r="43" spans="1:6" x14ac:dyDescent="0.35">
      <c r="A43" s="5" t="s">
        <v>291</v>
      </c>
      <c r="B43" s="10" t="s">
        <v>292</v>
      </c>
      <c r="C43" s="36">
        <v>94770</v>
      </c>
      <c r="D43" s="36">
        <v>1597</v>
      </c>
      <c r="E43" s="36">
        <v>0</v>
      </c>
      <c r="F43" s="36">
        <v>0</v>
      </c>
    </row>
    <row r="44" spans="1:6" x14ac:dyDescent="0.35">
      <c r="A44" s="5" t="s">
        <v>293</v>
      </c>
      <c r="B44" s="10" t="s">
        <v>294</v>
      </c>
      <c r="C44" s="36">
        <v>55179</v>
      </c>
      <c r="D44" s="36">
        <v>347</v>
      </c>
      <c r="E44" s="36">
        <v>0</v>
      </c>
      <c r="F44" s="36">
        <v>0</v>
      </c>
    </row>
    <row r="45" spans="1:6" x14ac:dyDescent="0.35">
      <c r="A45" s="5" t="s">
        <v>295</v>
      </c>
      <c r="B45" s="10" t="s">
        <v>296</v>
      </c>
      <c r="C45" s="36">
        <v>107044</v>
      </c>
      <c r="D45" s="36">
        <v>1190</v>
      </c>
      <c r="E45" s="36">
        <v>0</v>
      </c>
      <c r="F45" s="36">
        <v>0</v>
      </c>
    </row>
    <row r="46" spans="1:6" x14ac:dyDescent="0.35">
      <c r="A46" s="5" t="s">
        <v>297</v>
      </c>
      <c r="B46" s="10" t="s">
        <v>298</v>
      </c>
      <c r="C46" s="36">
        <v>44385</v>
      </c>
      <c r="D46" s="36">
        <v>318</v>
      </c>
      <c r="E46" s="36">
        <v>0</v>
      </c>
      <c r="F46" s="36">
        <v>0</v>
      </c>
    </row>
    <row r="47" spans="1:6" x14ac:dyDescent="0.35">
      <c r="A47" s="5" t="s">
        <v>299</v>
      </c>
      <c r="B47" s="10" t="s">
        <v>300</v>
      </c>
      <c r="C47" s="36">
        <v>64221</v>
      </c>
      <c r="D47" s="36">
        <v>909</v>
      </c>
      <c r="E47" s="36">
        <v>0</v>
      </c>
      <c r="F47" s="36">
        <v>0</v>
      </c>
    </row>
    <row r="48" spans="1:6" x14ac:dyDescent="0.35">
      <c r="A48" s="5" t="s">
        <v>303</v>
      </c>
      <c r="B48" s="10" t="s">
        <v>304</v>
      </c>
      <c r="C48" s="36">
        <v>52671</v>
      </c>
      <c r="D48" s="36">
        <v>740</v>
      </c>
      <c r="E48" s="36">
        <v>9</v>
      </c>
      <c r="F48" s="36">
        <v>0</v>
      </c>
    </row>
    <row r="49" spans="1:6" x14ac:dyDescent="0.35">
      <c r="A49" s="5" t="s">
        <v>307</v>
      </c>
      <c r="B49" s="10" t="s">
        <v>308</v>
      </c>
      <c r="C49" s="36">
        <v>38474</v>
      </c>
      <c r="D49" s="36">
        <v>326</v>
      </c>
      <c r="E49" s="36">
        <v>0</v>
      </c>
      <c r="F49" s="36">
        <v>0</v>
      </c>
    </row>
    <row r="50" spans="1:6" x14ac:dyDescent="0.35">
      <c r="A50" s="5" t="s">
        <v>309</v>
      </c>
      <c r="B50" s="10" t="s">
        <v>310</v>
      </c>
      <c r="C50" s="36">
        <v>124220</v>
      </c>
      <c r="D50" s="36">
        <v>1045</v>
      </c>
      <c r="E50" s="36">
        <v>0</v>
      </c>
      <c r="F50" s="36">
        <v>0</v>
      </c>
    </row>
    <row r="51" spans="1:6" x14ac:dyDescent="0.35">
      <c r="A51" s="5" t="s">
        <v>313</v>
      </c>
      <c r="B51" s="10" t="s">
        <v>314</v>
      </c>
      <c r="C51" s="36">
        <v>74211</v>
      </c>
      <c r="D51" s="36">
        <v>640</v>
      </c>
      <c r="E51" s="36">
        <v>0</v>
      </c>
      <c r="F51" s="36">
        <v>0</v>
      </c>
    </row>
    <row r="52" spans="1:6" x14ac:dyDescent="0.35">
      <c r="A52" s="5" t="s">
        <v>315</v>
      </c>
      <c r="B52" s="10" t="s">
        <v>316</v>
      </c>
      <c r="C52" s="36">
        <v>77323</v>
      </c>
      <c r="D52" s="36">
        <v>479</v>
      </c>
      <c r="E52" s="36">
        <v>0</v>
      </c>
      <c r="F52" s="36">
        <v>0</v>
      </c>
    </row>
    <row r="53" spans="1:6" x14ac:dyDescent="0.35">
      <c r="A53" s="5" t="s">
        <v>317</v>
      </c>
      <c r="B53" s="10" t="s">
        <v>318</v>
      </c>
      <c r="C53" s="36">
        <v>55686</v>
      </c>
      <c r="D53" s="36">
        <v>734</v>
      </c>
      <c r="E53" s="36">
        <v>0</v>
      </c>
      <c r="F53" s="36">
        <v>0</v>
      </c>
    </row>
    <row r="54" spans="1:6" x14ac:dyDescent="0.35">
      <c r="A54" s="5" t="s">
        <v>319</v>
      </c>
      <c r="B54" s="10" t="s">
        <v>320</v>
      </c>
      <c r="C54" s="36">
        <v>67473</v>
      </c>
      <c r="D54" s="36">
        <v>454</v>
      </c>
      <c r="E54" s="36">
        <v>0</v>
      </c>
      <c r="F54" s="36">
        <v>0</v>
      </c>
    </row>
    <row r="55" spans="1:6" x14ac:dyDescent="0.35">
      <c r="A55" s="5" t="s">
        <v>321</v>
      </c>
      <c r="B55" s="10" t="s">
        <v>322</v>
      </c>
      <c r="C55" s="36">
        <v>179503</v>
      </c>
      <c r="D55" s="36">
        <v>1743</v>
      </c>
      <c r="E55" s="36">
        <v>0</v>
      </c>
      <c r="F55" s="36">
        <v>0</v>
      </c>
    </row>
    <row r="56" spans="1:6" x14ac:dyDescent="0.35">
      <c r="A56" s="5" t="s">
        <v>323</v>
      </c>
      <c r="B56" s="10" t="s">
        <v>324</v>
      </c>
      <c r="C56" s="36">
        <v>157997</v>
      </c>
      <c r="D56" s="36">
        <v>1532</v>
      </c>
      <c r="E56" s="36">
        <v>0</v>
      </c>
      <c r="F56" s="36">
        <v>0</v>
      </c>
    </row>
    <row r="57" spans="1:6" x14ac:dyDescent="0.35">
      <c r="A57" s="5" t="s">
        <v>325</v>
      </c>
      <c r="B57" s="10" t="s">
        <v>326</v>
      </c>
      <c r="C57" s="36">
        <v>49379</v>
      </c>
      <c r="D57" s="36">
        <v>554</v>
      </c>
      <c r="E57" s="36">
        <v>0</v>
      </c>
      <c r="F57" s="36">
        <v>0</v>
      </c>
    </row>
    <row r="58" spans="1:6" x14ac:dyDescent="0.35">
      <c r="A58" s="5" t="s">
        <v>327</v>
      </c>
      <c r="B58" s="10" t="s">
        <v>328</v>
      </c>
      <c r="C58" s="36">
        <v>57533</v>
      </c>
      <c r="D58" s="36">
        <v>128</v>
      </c>
      <c r="E58" s="36">
        <v>0</v>
      </c>
      <c r="F58" s="36">
        <v>0</v>
      </c>
    </row>
    <row r="59" spans="1:6" x14ac:dyDescent="0.35">
      <c r="A59" s="5" t="s">
        <v>329</v>
      </c>
      <c r="B59" s="10" t="s">
        <v>330</v>
      </c>
      <c r="C59" s="36">
        <v>51378</v>
      </c>
      <c r="D59" s="36">
        <v>526</v>
      </c>
      <c r="E59" s="36">
        <v>0</v>
      </c>
      <c r="F59" s="36">
        <v>0</v>
      </c>
    </row>
    <row r="60" spans="1:6" x14ac:dyDescent="0.35">
      <c r="A60" s="5" t="s">
        <v>333</v>
      </c>
      <c r="B60" s="10" t="s">
        <v>334</v>
      </c>
      <c r="C60" s="36">
        <v>7360</v>
      </c>
      <c r="D60" s="36">
        <v>209</v>
      </c>
      <c r="E60" s="36">
        <v>0</v>
      </c>
      <c r="F60" s="36">
        <v>0</v>
      </c>
    </row>
    <row r="61" spans="1:6" x14ac:dyDescent="0.35">
      <c r="A61" s="5" t="s">
        <v>338</v>
      </c>
      <c r="B61" s="10" t="s">
        <v>339</v>
      </c>
      <c r="C61" s="36">
        <v>80006</v>
      </c>
      <c r="D61" s="36">
        <v>585</v>
      </c>
      <c r="E61" s="36">
        <v>0</v>
      </c>
      <c r="F61" s="36">
        <v>0</v>
      </c>
    </row>
    <row r="62" spans="1:6" x14ac:dyDescent="0.35">
      <c r="A62" s="5" t="s">
        <v>342</v>
      </c>
      <c r="B62" s="10" t="s">
        <v>343</v>
      </c>
      <c r="C62" s="36">
        <v>33169</v>
      </c>
      <c r="D62" s="36">
        <v>562</v>
      </c>
      <c r="E62" s="36">
        <v>0</v>
      </c>
      <c r="F62" s="36">
        <v>0</v>
      </c>
    </row>
    <row r="63" spans="1:6" x14ac:dyDescent="0.35">
      <c r="A63" s="5" t="s">
        <v>344</v>
      </c>
      <c r="B63" s="10" t="s">
        <v>345</v>
      </c>
      <c r="C63" s="36">
        <v>270942</v>
      </c>
      <c r="D63" s="36">
        <v>2415</v>
      </c>
      <c r="E63" s="36">
        <v>0</v>
      </c>
      <c r="F63" s="36">
        <v>0</v>
      </c>
    </row>
    <row r="64" spans="1:6" x14ac:dyDescent="0.35">
      <c r="A64" s="5" t="s">
        <v>346</v>
      </c>
      <c r="B64" s="10" t="s">
        <v>347</v>
      </c>
      <c r="C64" s="36">
        <v>43867</v>
      </c>
      <c r="D64" s="36">
        <v>809</v>
      </c>
      <c r="E64" s="36">
        <v>0</v>
      </c>
      <c r="F64" s="36">
        <v>0</v>
      </c>
    </row>
    <row r="65" spans="1:6" x14ac:dyDescent="0.35">
      <c r="A65" s="5" t="s">
        <v>348</v>
      </c>
      <c r="B65" s="10" t="s">
        <v>349</v>
      </c>
      <c r="C65" s="36">
        <v>242222</v>
      </c>
      <c r="D65" s="36">
        <v>3901</v>
      </c>
      <c r="E65" s="36">
        <v>0</v>
      </c>
      <c r="F65" s="36">
        <v>0</v>
      </c>
    </row>
    <row r="66" spans="1:6" x14ac:dyDescent="0.35">
      <c r="A66" s="5" t="s">
        <v>350</v>
      </c>
      <c r="B66" s="10" t="s">
        <v>351</v>
      </c>
      <c r="C66" s="36">
        <v>139647</v>
      </c>
      <c r="D66" s="36">
        <v>1740</v>
      </c>
      <c r="E66" s="36">
        <v>0</v>
      </c>
      <c r="F66" s="36">
        <v>0</v>
      </c>
    </row>
    <row r="67" spans="1:6" x14ac:dyDescent="0.35">
      <c r="A67" s="5" t="s">
        <v>352</v>
      </c>
      <c r="B67" s="10" t="s">
        <v>353</v>
      </c>
      <c r="C67" s="36">
        <v>27590</v>
      </c>
      <c r="D67" s="36">
        <v>229</v>
      </c>
      <c r="E67" s="36">
        <v>0</v>
      </c>
      <c r="F67" s="36">
        <v>0</v>
      </c>
    </row>
    <row r="68" spans="1:6" x14ac:dyDescent="0.35">
      <c r="A68" s="5" t="s">
        <v>354</v>
      </c>
      <c r="B68" s="10" t="s">
        <v>355</v>
      </c>
      <c r="C68" s="36">
        <v>46152</v>
      </c>
      <c r="D68" s="36">
        <v>103</v>
      </c>
      <c r="E68" s="36">
        <v>0</v>
      </c>
      <c r="F68" s="36">
        <v>0</v>
      </c>
    </row>
    <row r="69" spans="1:6" x14ac:dyDescent="0.35">
      <c r="A69" s="5" t="s">
        <v>356</v>
      </c>
      <c r="B69" s="10" t="s">
        <v>357</v>
      </c>
      <c r="C69" s="36">
        <v>160735</v>
      </c>
      <c r="D69" s="36">
        <v>1648</v>
      </c>
      <c r="E69" s="36">
        <v>0</v>
      </c>
      <c r="F69" s="36">
        <v>0</v>
      </c>
    </row>
    <row r="70" spans="1:6" x14ac:dyDescent="0.35">
      <c r="A70" s="5" t="s">
        <v>358</v>
      </c>
      <c r="B70" s="10" t="s">
        <v>359</v>
      </c>
      <c r="C70" s="36">
        <v>65174</v>
      </c>
      <c r="D70" s="36">
        <v>613</v>
      </c>
      <c r="E70" s="36">
        <v>0</v>
      </c>
      <c r="F70" s="36">
        <v>0</v>
      </c>
    </row>
    <row r="71" spans="1:6" x14ac:dyDescent="0.35">
      <c r="A71" s="5" t="s">
        <v>360</v>
      </c>
      <c r="B71" s="10" t="s">
        <v>361</v>
      </c>
      <c r="C71" s="36">
        <v>51293</v>
      </c>
      <c r="D71" s="36">
        <v>549</v>
      </c>
      <c r="E71" s="36">
        <v>0</v>
      </c>
      <c r="F71" s="36">
        <v>0</v>
      </c>
    </row>
    <row r="72" spans="1:6" x14ac:dyDescent="0.35">
      <c r="A72" s="5" t="s">
        <v>362</v>
      </c>
      <c r="B72" s="10" t="s">
        <v>363</v>
      </c>
      <c r="C72" s="36">
        <v>47620</v>
      </c>
      <c r="D72" s="36">
        <v>266</v>
      </c>
      <c r="E72" s="36">
        <v>0</v>
      </c>
      <c r="F72" s="36">
        <v>0</v>
      </c>
    </row>
    <row r="73" spans="1:6" x14ac:dyDescent="0.35">
      <c r="A73" s="5" t="s">
        <v>366</v>
      </c>
      <c r="B73" s="10" t="s">
        <v>367</v>
      </c>
      <c r="C73" s="36">
        <v>109247</v>
      </c>
      <c r="D73" s="36">
        <v>1179</v>
      </c>
      <c r="E73" s="36">
        <v>0</v>
      </c>
      <c r="F73" s="36">
        <v>0</v>
      </c>
    </row>
    <row r="74" spans="1:6" x14ac:dyDescent="0.35">
      <c r="A74" s="5" t="s">
        <v>368</v>
      </c>
      <c r="B74" s="10" t="s">
        <v>369</v>
      </c>
      <c r="C74" s="36">
        <v>34248</v>
      </c>
      <c r="D74" s="36">
        <v>482</v>
      </c>
      <c r="E74" s="36">
        <v>0</v>
      </c>
      <c r="F74" s="36">
        <v>0</v>
      </c>
    </row>
    <row r="75" spans="1:6" x14ac:dyDescent="0.35">
      <c r="A75" s="5" t="s">
        <v>370</v>
      </c>
      <c r="B75" s="10" t="s">
        <v>371</v>
      </c>
      <c r="C75" s="36">
        <v>138540</v>
      </c>
      <c r="D75" s="36">
        <v>1539</v>
      </c>
      <c r="E75" s="36">
        <v>0</v>
      </c>
      <c r="F75" s="36">
        <v>0</v>
      </c>
    </row>
    <row r="76" spans="1:6" x14ac:dyDescent="0.35">
      <c r="A76" s="5" t="s">
        <v>372</v>
      </c>
      <c r="B76" s="10" t="s">
        <v>373</v>
      </c>
      <c r="C76" s="36">
        <v>178038</v>
      </c>
      <c r="D76" s="36">
        <v>1227</v>
      </c>
      <c r="E76" s="36">
        <v>0</v>
      </c>
      <c r="F76" s="36">
        <v>0</v>
      </c>
    </row>
    <row r="77" spans="1:6" x14ac:dyDescent="0.35">
      <c r="A77" s="5" t="s">
        <v>374</v>
      </c>
      <c r="B77" s="10" t="s">
        <v>375</v>
      </c>
      <c r="C77" s="36">
        <v>53004</v>
      </c>
      <c r="D77" s="36">
        <v>704</v>
      </c>
      <c r="E77" s="36">
        <v>0</v>
      </c>
      <c r="F77" s="36">
        <v>0</v>
      </c>
    </row>
    <row r="78" spans="1:6" x14ac:dyDescent="0.35">
      <c r="A78" s="5" t="s">
        <v>376</v>
      </c>
      <c r="B78" s="10" t="s">
        <v>377</v>
      </c>
      <c r="C78" s="36">
        <v>138385</v>
      </c>
      <c r="D78" s="36">
        <v>901</v>
      </c>
      <c r="E78" s="36">
        <v>0</v>
      </c>
      <c r="F78" s="36">
        <v>0</v>
      </c>
    </row>
    <row r="79" spans="1:6" x14ac:dyDescent="0.35">
      <c r="A79" s="5" t="s">
        <v>382</v>
      </c>
      <c r="B79" s="10" t="s">
        <v>383</v>
      </c>
      <c r="C79" s="36">
        <v>138847</v>
      </c>
      <c r="D79" s="36">
        <v>537</v>
      </c>
      <c r="E79" s="36">
        <v>0</v>
      </c>
      <c r="F79" s="36">
        <v>0</v>
      </c>
    </row>
    <row r="80" spans="1:6" x14ac:dyDescent="0.35">
      <c r="A80" s="5" t="s">
        <v>386</v>
      </c>
      <c r="B80" s="10" t="s">
        <v>387</v>
      </c>
      <c r="C80" s="36">
        <v>38060</v>
      </c>
      <c r="D80" s="36">
        <v>411</v>
      </c>
      <c r="E80" s="36">
        <v>0</v>
      </c>
      <c r="F80" s="36">
        <v>0</v>
      </c>
    </row>
    <row r="81" spans="1:6" x14ac:dyDescent="0.35">
      <c r="A81" s="5" t="s">
        <v>388</v>
      </c>
      <c r="B81" s="10" t="s">
        <v>389</v>
      </c>
      <c r="C81" s="36">
        <v>70714</v>
      </c>
      <c r="D81" s="36">
        <v>396</v>
      </c>
      <c r="E81" s="36">
        <v>0</v>
      </c>
      <c r="F81" s="36">
        <v>0</v>
      </c>
    </row>
    <row r="82" spans="1:6" x14ac:dyDescent="0.35">
      <c r="A82" s="5" t="s">
        <v>392</v>
      </c>
      <c r="B82" s="10" t="s">
        <v>393</v>
      </c>
      <c r="C82" s="36">
        <v>54107</v>
      </c>
      <c r="D82" s="36">
        <v>428</v>
      </c>
      <c r="E82" s="36">
        <v>0</v>
      </c>
      <c r="F82" s="36">
        <v>0</v>
      </c>
    </row>
    <row r="83" spans="1:6" x14ac:dyDescent="0.35">
      <c r="A83" s="5" t="s">
        <v>394</v>
      </c>
      <c r="B83" s="10" t="s">
        <v>395</v>
      </c>
      <c r="C83" s="36">
        <v>63903</v>
      </c>
      <c r="D83" s="36">
        <v>412</v>
      </c>
      <c r="E83" s="36">
        <v>0</v>
      </c>
      <c r="F83" s="36">
        <v>0</v>
      </c>
    </row>
    <row r="84" spans="1:6" x14ac:dyDescent="0.35">
      <c r="A84" s="5" t="s">
        <v>396</v>
      </c>
      <c r="B84" s="10" t="s">
        <v>397</v>
      </c>
      <c r="C84" s="36">
        <v>68660</v>
      </c>
      <c r="D84" s="36">
        <v>838</v>
      </c>
      <c r="E84" s="36">
        <v>0</v>
      </c>
      <c r="F84" s="36">
        <v>0</v>
      </c>
    </row>
    <row r="85" spans="1:6" x14ac:dyDescent="0.35">
      <c r="A85" s="5" t="s">
        <v>402</v>
      </c>
      <c r="B85" s="10" t="s">
        <v>403</v>
      </c>
      <c r="C85" s="36">
        <v>157542</v>
      </c>
      <c r="D85" s="36">
        <v>1449</v>
      </c>
      <c r="E85" s="36">
        <v>0</v>
      </c>
      <c r="F85" s="36">
        <v>6</v>
      </c>
    </row>
    <row r="86" spans="1:6" x14ac:dyDescent="0.35">
      <c r="A86" s="5" t="s">
        <v>404</v>
      </c>
      <c r="B86" s="10" t="s">
        <v>405</v>
      </c>
      <c r="C86" s="36">
        <v>52841</v>
      </c>
      <c r="D86" s="36">
        <v>552</v>
      </c>
      <c r="E86" s="36">
        <v>0</v>
      </c>
      <c r="F86" s="36">
        <v>0</v>
      </c>
    </row>
    <row r="87" spans="1:6" x14ac:dyDescent="0.35">
      <c r="A87" s="5" t="s">
        <v>406</v>
      </c>
      <c r="B87" s="10" t="s">
        <v>407</v>
      </c>
      <c r="C87" s="36">
        <v>117577</v>
      </c>
      <c r="D87" s="36">
        <v>1016</v>
      </c>
      <c r="E87" s="36">
        <v>0</v>
      </c>
      <c r="F87" s="36">
        <v>0</v>
      </c>
    </row>
    <row r="88" spans="1:6" x14ac:dyDescent="0.35">
      <c r="A88" s="5" t="s">
        <v>408</v>
      </c>
      <c r="B88" s="10" t="s">
        <v>409</v>
      </c>
      <c r="C88" s="36">
        <v>48197</v>
      </c>
      <c r="D88" s="36">
        <v>671</v>
      </c>
      <c r="E88" s="36">
        <v>0</v>
      </c>
      <c r="F88" s="36">
        <v>0</v>
      </c>
    </row>
    <row r="89" spans="1:6" x14ac:dyDescent="0.35">
      <c r="A89" s="5" t="s">
        <v>410</v>
      </c>
      <c r="B89" s="10" t="s">
        <v>411</v>
      </c>
      <c r="C89" s="36">
        <v>58364</v>
      </c>
      <c r="D89" s="36">
        <v>261</v>
      </c>
      <c r="E89" s="36">
        <v>0</v>
      </c>
      <c r="F89" s="36">
        <v>0</v>
      </c>
    </row>
    <row r="90" spans="1:6" x14ac:dyDescent="0.35">
      <c r="A90" s="5" t="s">
        <v>412</v>
      </c>
      <c r="B90" s="10" t="s">
        <v>413</v>
      </c>
      <c r="C90" s="36">
        <v>26814</v>
      </c>
      <c r="D90" s="36">
        <v>581</v>
      </c>
      <c r="E90" s="36">
        <v>0</v>
      </c>
      <c r="F90" s="36">
        <v>0</v>
      </c>
    </row>
    <row r="91" spans="1:6" x14ac:dyDescent="0.35">
      <c r="A91" s="5" t="s">
        <v>414</v>
      </c>
      <c r="B91" s="10" t="s">
        <v>415</v>
      </c>
      <c r="C91" s="36">
        <v>58043</v>
      </c>
      <c r="D91" s="36">
        <v>364</v>
      </c>
      <c r="E91" s="36">
        <v>0</v>
      </c>
      <c r="F91" s="36">
        <v>0</v>
      </c>
    </row>
    <row r="92" spans="1:6" x14ac:dyDescent="0.35">
      <c r="A92" s="5" t="s">
        <v>416</v>
      </c>
      <c r="B92" s="10" t="s">
        <v>417</v>
      </c>
      <c r="C92" s="36">
        <v>124370</v>
      </c>
      <c r="D92" s="36">
        <v>967</v>
      </c>
      <c r="E92" s="36">
        <v>0</v>
      </c>
      <c r="F92" s="36">
        <v>0</v>
      </c>
    </row>
    <row r="93" spans="1:6" x14ac:dyDescent="0.35">
      <c r="A93" s="5" t="s">
        <v>418</v>
      </c>
      <c r="B93" s="10" t="s">
        <v>419</v>
      </c>
      <c r="C93" s="36">
        <v>56459</v>
      </c>
      <c r="D93" s="36">
        <v>543</v>
      </c>
      <c r="E93" s="36">
        <v>0</v>
      </c>
      <c r="F93" s="36">
        <v>0</v>
      </c>
    </row>
    <row r="94" spans="1:6" x14ac:dyDescent="0.35">
      <c r="A94" s="5" t="s">
        <v>420</v>
      </c>
      <c r="B94" s="10" t="s">
        <v>421</v>
      </c>
      <c r="C94" s="36">
        <v>32014</v>
      </c>
      <c r="D94" s="36">
        <v>280</v>
      </c>
      <c r="E94" s="36">
        <v>0</v>
      </c>
      <c r="F94" s="36">
        <v>0</v>
      </c>
    </row>
    <row r="95" spans="1:6" x14ac:dyDescent="0.35">
      <c r="A95" s="5" t="s">
        <v>422</v>
      </c>
      <c r="B95" s="10" t="s">
        <v>423</v>
      </c>
      <c r="C95" s="36">
        <v>51794</v>
      </c>
      <c r="D95" s="36">
        <v>732</v>
      </c>
      <c r="E95" s="36">
        <v>0</v>
      </c>
      <c r="F95" s="36">
        <v>0</v>
      </c>
    </row>
    <row r="96" spans="1:6" x14ac:dyDescent="0.35">
      <c r="A96" s="5" t="s">
        <v>424</v>
      </c>
      <c r="B96" s="10" t="s">
        <v>425</v>
      </c>
      <c r="C96" s="36">
        <v>52104</v>
      </c>
      <c r="D96" s="36">
        <v>549</v>
      </c>
      <c r="E96" s="36">
        <v>0</v>
      </c>
      <c r="F96" s="36">
        <v>0</v>
      </c>
    </row>
    <row r="97" spans="1:6" x14ac:dyDescent="0.35">
      <c r="A97" s="5" t="s">
        <v>428</v>
      </c>
      <c r="B97" s="10" t="s">
        <v>429</v>
      </c>
      <c r="C97" s="36">
        <v>49278</v>
      </c>
      <c r="D97" s="36">
        <v>400</v>
      </c>
      <c r="E97" s="36">
        <v>0</v>
      </c>
      <c r="F97" s="36">
        <v>0</v>
      </c>
    </row>
    <row r="98" spans="1:6" x14ac:dyDescent="0.35">
      <c r="A98" s="5" t="s">
        <v>430</v>
      </c>
      <c r="B98" s="10" t="s">
        <v>431</v>
      </c>
      <c r="C98" s="36">
        <v>45742</v>
      </c>
      <c r="D98" s="36">
        <v>446</v>
      </c>
      <c r="E98" s="36">
        <v>0</v>
      </c>
      <c r="F98" s="36">
        <v>0</v>
      </c>
    </row>
    <row r="99" spans="1:6" x14ac:dyDescent="0.35">
      <c r="A99" s="5" t="s">
        <v>436</v>
      </c>
      <c r="B99" s="10" t="s">
        <v>437</v>
      </c>
      <c r="C99" s="36">
        <v>51094</v>
      </c>
      <c r="D99" s="36">
        <v>656</v>
      </c>
      <c r="E99" s="36">
        <v>0</v>
      </c>
      <c r="F99" s="36">
        <v>0</v>
      </c>
    </row>
    <row r="100" spans="1:6" x14ac:dyDescent="0.35">
      <c r="A100" s="5" t="s">
        <v>438</v>
      </c>
      <c r="B100" s="10" t="s">
        <v>439</v>
      </c>
      <c r="C100" s="36">
        <v>38366</v>
      </c>
      <c r="D100" s="36">
        <v>419</v>
      </c>
      <c r="E100" s="36">
        <v>0</v>
      </c>
      <c r="F100" s="36">
        <v>0</v>
      </c>
    </row>
    <row r="101" spans="1:6" x14ac:dyDescent="0.35">
      <c r="A101" s="5" t="s">
        <v>440</v>
      </c>
      <c r="B101" s="10" t="s">
        <v>441</v>
      </c>
      <c r="C101" s="36">
        <v>39297</v>
      </c>
      <c r="D101" s="36">
        <v>626</v>
      </c>
      <c r="E101" s="36">
        <v>0</v>
      </c>
      <c r="F101" s="36">
        <v>0</v>
      </c>
    </row>
    <row r="102" spans="1:6" x14ac:dyDescent="0.35">
      <c r="A102" s="5" t="s">
        <v>442</v>
      </c>
      <c r="B102" s="10" t="s">
        <v>443</v>
      </c>
      <c r="C102" s="36">
        <v>92758</v>
      </c>
      <c r="D102" s="36">
        <v>1184</v>
      </c>
      <c r="E102" s="36">
        <v>0</v>
      </c>
      <c r="F102" s="36">
        <v>0</v>
      </c>
    </row>
    <row r="103" spans="1:6" x14ac:dyDescent="0.35">
      <c r="A103" s="5" t="s">
        <v>444</v>
      </c>
      <c r="B103" s="10" t="s">
        <v>445</v>
      </c>
      <c r="C103" s="36">
        <v>52536</v>
      </c>
      <c r="D103" s="36">
        <v>377</v>
      </c>
      <c r="E103" s="36">
        <v>0</v>
      </c>
      <c r="F103" s="36">
        <v>0</v>
      </c>
    </row>
    <row r="104" spans="1:6" x14ac:dyDescent="0.35">
      <c r="A104" s="5" t="s">
        <v>448</v>
      </c>
      <c r="B104" s="10" t="s">
        <v>449</v>
      </c>
      <c r="C104" s="36">
        <v>57251</v>
      </c>
      <c r="D104" s="36">
        <v>421</v>
      </c>
      <c r="E104" s="36">
        <v>0</v>
      </c>
      <c r="F104" s="36">
        <v>0</v>
      </c>
    </row>
    <row r="105" spans="1:6" x14ac:dyDescent="0.35">
      <c r="A105" s="5" t="s">
        <v>450</v>
      </c>
      <c r="B105" s="10" t="s">
        <v>451</v>
      </c>
      <c r="C105" s="36">
        <v>36234</v>
      </c>
      <c r="D105" s="36">
        <v>262</v>
      </c>
      <c r="E105" s="36">
        <v>0</v>
      </c>
      <c r="F105" s="36">
        <v>0</v>
      </c>
    </row>
    <row r="106" spans="1:6" x14ac:dyDescent="0.35">
      <c r="A106" s="5" t="s">
        <v>452</v>
      </c>
      <c r="B106" s="10" t="s">
        <v>453</v>
      </c>
      <c r="C106" s="36">
        <v>43311</v>
      </c>
      <c r="D106" s="36">
        <v>326</v>
      </c>
      <c r="E106" s="36">
        <v>0</v>
      </c>
      <c r="F106" s="36">
        <v>0</v>
      </c>
    </row>
    <row r="107" spans="1:6" x14ac:dyDescent="0.35">
      <c r="A107" s="5" t="s">
        <v>454</v>
      </c>
      <c r="B107" s="10" t="s">
        <v>455</v>
      </c>
      <c r="C107" s="36">
        <v>48075</v>
      </c>
      <c r="D107" s="36">
        <v>574</v>
      </c>
      <c r="E107" s="36">
        <v>0</v>
      </c>
      <c r="F107" s="36">
        <v>0</v>
      </c>
    </row>
    <row r="108" spans="1:6" x14ac:dyDescent="0.35">
      <c r="A108" s="5" t="s">
        <v>456</v>
      </c>
      <c r="B108" s="10" t="s">
        <v>457</v>
      </c>
      <c r="C108" s="36">
        <v>119657</v>
      </c>
      <c r="D108" s="36">
        <v>914</v>
      </c>
      <c r="E108" s="36">
        <v>0</v>
      </c>
      <c r="F108" s="36">
        <v>0</v>
      </c>
    </row>
    <row r="109" spans="1:6" x14ac:dyDescent="0.35">
      <c r="A109" s="5" t="s">
        <v>458</v>
      </c>
      <c r="B109" s="10" t="s">
        <v>459</v>
      </c>
      <c r="C109" s="36">
        <v>57098</v>
      </c>
      <c r="D109" s="36">
        <v>679</v>
      </c>
      <c r="E109" s="36">
        <v>0</v>
      </c>
      <c r="F109" s="36">
        <v>0</v>
      </c>
    </row>
    <row r="110" spans="1:6" x14ac:dyDescent="0.35">
      <c r="A110" s="5" t="s">
        <v>462</v>
      </c>
      <c r="B110" s="10" t="s">
        <v>463</v>
      </c>
      <c r="C110" s="36">
        <v>114850</v>
      </c>
      <c r="D110" s="36">
        <v>1742</v>
      </c>
      <c r="E110" s="36">
        <v>0</v>
      </c>
      <c r="F110" s="36">
        <v>0</v>
      </c>
    </row>
    <row r="111" spans="1:6" x14ac:dyDescent="0.35">
      <c r="A111" s="5" t="s">
        <v>464</v>
      </c>
      <c r="B111" s="10" t="s">
        <v>465</v>
      </c>
      <c r="C111" s="36">
        <v>57396</v>
      </c>
      <c r="D111" s="36">
        <v>429</v>
      </c>
      <c r="E111" s="36">
        <v>0</v>
      </c>
      <c r="F111" s="36">
        <v>0</v>
      </c>
    </row>
    <row r="112" spans="1:6" x14ac:dyDescent="0.35">
      <c r="A112" s="5" t="s">
        <v>466</v>
      </c>
      <c r="B112" s="10" t="s">
        <v>467</v>
      </c>
      <c r="C112" s="36">
        <v>41803</v>
      </c>
      <c r="D112" s="36">
        <v>456</v>
      </c>
      <c r="E112" s="36">
        <v>0</v>
      </c>
      <c r="F112" s="36">
        <v>0</v>
      </c>
    </row>
    <row r="113" spans="1:6" x14ac:dyDescent="0.35">
      <c r="A113" s="5" t="s">
        <v>468</v>
      </c>
      <c r="B113" s="10" t="s">
        <v>469</v>
      </c>
      <c r="C113" s="36">
        <v>88846</v>
      </c>
      <c r="D113" s="36">
        <v>360</v>
      </c>
      <c r="E113" s="36">
        <v>0</v>
      </c>
      <c r="F113" s="36">
        <v>0</v>
      </c>
    </row>
    <row r="114" spans="1:6" x14ac:dyDescent="0.35">
      <c r="A114" s="5" t="s">
        <v>470</v>
      </c>
      <c r="B114" s="10" t="s">
        <v>471</v>
      </c>
      <c r="C114" s="36">
        <v>41351</v>
      </c>
      <c r="D114" s="36">
        <v>377</v>
      </c>
      <c r="E114" s="36">
        <v>0</v>
      </c>
      <c r="F114" s="36">
        <v>0</v>
      </c>
    </row>
    <row r="115" spans="1:6" x14ac:dyDescent="0.35">
      <c r="A115" s="5" t="s">
        <v>472</v>
      </c>
      <c r="B115" s="10" t="s">
        <v>473</v>
      </c>
      <c r="C115" s="36">
        <v>109546</v>
      </c>
      <c r="D115" s="36">
        <v>1429</v>
      </c>
      <c r="E115" s="36">
        <v>0</v>
      </c>
      <c r="F115" s="36">
        <v>0</v>
      </c>
    </row>
    <row r="116" spans="1:6" x14ac:dyDescent="0.35">
      <c r="A116" s="5" t="s">
        <v>474</v>
      </c>
      <c r="B116" s="10" t="s">
        <v>475</v>
      </c>
      <c r="C116" s="36">
        <v>38673</v>
      </c>
      <c r="D116" s="36">
        <v>438</v>
      </c>
      <c r="E116" s="36">
        <v>0</v>
      </c>
      <c r="F116" s="36">
        <v>0</v>
      </c>
    </row>
    <row r="117" spans="1:6" x14ac:dyDescent="0.35">
      <c r="A117" s="5" t="s">
        <v>476</v>
      </c>
      <c r="B117" s="10" t="s">
        <v>477</v>
      </c>
      <c r="C117" s="36">
        <v>72868</v>
      </c>
      <c r="D117" s="36">
        <v>807</v>
      </c>
      <c r="E117" s="36">
        <v>0</v>
      </c>
      <c r="F117" s="36">
        <v>0</v>
      </c>
    </row>
    <row r="118" spans="1:6" x14ac:dyDescent="0.35">
      <c r="A118" s="5" t="s">
        <v>478</v>
      </c>
      <c r="B118" s="10" t="s">
        <v>479</v>
      </c>
      <c r="C118" s="36">
        <v>93381</v>
      </c>
      <c r="D118" s="36">
        <v>837</v>
      </c>
      <c r="E118" s="36">
        <v>0</v>
      </c>
      <c r="F118" s="36">
        <v>0</v>
      </c>
    </row>
    <row r="119" spans="1:6" x14ac:dyDescent="0.35">
      <c r="A119" s="5" t="s">
        <v>480</v>
      </c>
      <c r="B119" s="10" t="s">
        <v>481</v>
      </c>
      <c r="C119" s="36">
        <v>40293</v>
      </c>
      <c r="D119" s="36">
        <v>235</v>
      </c>
      <c r="E119" s="36">
        <v>0</v>
      </c>
      <c r="F119" s="36">
        <v>0</v>
      </c>
    </row>
    <row r="120" spans="1:6" x14ac:dyDescent="0.35">
      <c r="A120" s="5" t="s">
        <v>482</v>
      </c>
      <c r="B120" s="10" t="s">
        <v>483</v>
      </c>
      <c r="C120" s="36">
        <v>43564</v>
      </c>
      <c r="D120" s="36">
        <v>919</v>
      </c>
      <c r="E120" s="36">
        <v>0</v>
      </c>
      <c r="F120" s="36">
        <v>0</v>
      </c>
    </row>
    <row r="121" spans="1:6" x14ac:dyDescent="0.35">
      <c r="A121" s="5" t="s">
        <v>484</v>
      </c>
      <c r="B121" s="10" t="s">
        <v>485</v>
      </c>
      <c r="C121" s="36">
        <v>43334</v>
      </c>
      <c r="D121" s="36">
        <v>641</v>
      </c>
      <c r="E121" s="36">
        <v>0</v>
      </c>
      <c r="F121" s="36">
        <v>0</v>
      </c>
    </row>
    <row r="122" spans="1:6" x14ac:dyDescent="0.35">
      <c r="A122" s="5" t="s">
        <v>486</v>
      </c>
      <c r="B122" s="10" t="s">
        <v>487</v>
      </c>
      <c r="C122" s="36">
        <v>55331</v>
      </c>
      <c r="D122" s="36">
        <v>203</v>
      </c>
      <c r="E122" s="36">
        <v>0</v>
      </c>
      <c r="F122" s="36">
        <v>0</v>
      </c>
    </row>
    <row r="123" spans="1:6" x14ac:dyDescent="0.35">
      <c r="A123" s="5" t="s">
        <v>488</v>
      </c>
      <c r="B123" s="10" t="s">
        <v>489</v>
      </c>
      <c r="C123" s="36">
        <v>105078</v>
      </c>
      <c r="D123" s="36">
        <v>735</v>
      </c>
      <c r="E123" s="36">
        <v>0</v>
      </c>
      <c r="F123" s="36">
        <v>0</v>
      </c>
    </row>
    <row r="124" spans="1:6" x14ac:dyDescent="0.35">
      <c r="A124" s="5" t="s">
        <v>490</v>
      </c>
      <c r="B124" s="10" t="s">
        <v>491</v>
      </c>
      <c r="C124" s="36">
        <v>85423</v>
      </c>
      <c r="D124" s="36">
        <v>307</v>
      </c>
      <c r="E124" s="36">
        <v>0</v>
      </c>
      <c r="F124" s="36">
        <v>0</v>
      </c>
    </row>
    <row r="125" spans="1:6" x14ac:dyDescent="0.35">
      <c r="A125" s="5" t="s">
        <v>492</v>
      </c>
      <c r="B125" s="10" t="s">
        <v>493</v>
      </c>
      <c r="C125" s="36">
        <v>44332</v>
      </c>
      <c r="D125" s="36">
        <v>726</v>
      </c>
      <c r="E125" s="36">
        <v>0</v>
      </c>
      <c r="F125" s="36">
        <v>0</v>
      </c>
    </row>
    <row r="126" spans="1:6" x14ac:dyDescent="0.35">
      <c r="A126" s="5" t="s">
        <v>494</v>
      </c>
      <c r="B126" s="10" t="s">
        <v>495</v>
      </c>
      <c r="C126" s="36">
        <v>42218</v>
      </c>
      <c r="D126" s="36">
        <v>511</v>
      </c>
      <c r="E126" s="36">
        <v>0</v>
      </c>
      <c r="F126" s="36">
        <v>0</v>
      </c>
    </row>
    <row r="127" spans="1:6" x14ac:dyDescent="0.35">
      <c r="A127" s="5" t="s">
        <v>498</v>
      </c>
      <c r="B127" s="10" t="s">
        <v>499</v>
      </c>
      <c r="C127" s="36">
        <v>112902</v>
      </c>
      <c r="D127" s="36">
        <v>540</v>
      </c>
      <c r="E127" s="36">
        <v>0</v>
      </c>
      <c r="F127" s="36">
        <v>0</v>
      </c>
    </row>
    <row r="128" spans="1:6" x14ac:dyDescent="0.35">
      <c r="A128" s="5" t="s">
        <v>500</v>
      </c>
      <c r="B128" s="10" t="s">
        <v>501</v>
      </c>
      <c r="C128" s="36">
        <v>50279</v>
      </c>
      <c r="D128" s="36">
        <v>336</v>
      </c>
      <c r="E128" s="36">
        <v>0</v>
      </c>
      <c r="F128" s="36">
        <v>0</v>
      </c>
    </row>
    <row r="129" spans="1:6" x14ac:dyDescent="0.35">
      <c r="A129" s="5" t="s">
        <v>502</v>
      </c>
      <c r="B129" s="10" t="s">
        <v>503</v>
      </c>
      <c r="C129" s="36">
        <v>64089</v>
      </c>
      <c r="D129" s="36">
        <v>337</v>
      </c>
      <c r="E129" s="36">
        <v>0</v>
      </c>
      <c r="F129" s="36">
        <v>0</v>
      </c>
    </row>
    <row r="130" spans="1:6" x14ac:dyDescent="0.35">
      <c r="A130" s="5" t="s">
        <v>504</v>
      </c>
      <c r="B130" s="10" t="s">
        <v>505</v>
      </c>
      <c r="C130" s="36">
        <v>104909</v>
      </c>
      <c r="D130" s="36">
        <v>1286</v>
      </c>
      <c r="E130" s="36">
        <v>0</v>
      </c>
      <c r="F130" s="36">
        <v>0</v>
      </c>
    </row>
    <row r="131" spans="1:6" x14ac:dyDescent="0.35">
      <c r="A131" s="5" t="s">
        <v>506</v>
      </c>
      <c r="B131" s="10" t="s">
        <v>507</v>
      </c>
      <c r="C131" s="36">
        <v>77895</v>
      </c>
      <c r="D131" s="36">
        <v>553</v>
      </c>
      <c r="E131" s="36">
        <v>0</v>
      </c>
      <c r="F131" s="36">
        <v>0</v>
      </c>
    </row>
    <row r="132" spans="1:6" x14ac:dyDescent="0.35">
      <c r="A132" s="5" t="s">
        <v>508</v>
      </c>
      <c r="B132" s="10" t="s">
        <v>509</v>
      </c>
      <c r="C132" s="36">
        <v>36470</v>
      </c>
      <c r="D132" s="36">
        <v>564</v>
      </c>
      <c r="E132" s="36">
        <v>0</v>
      </c>
      <c r="F132" s="36">
        <v>0</v>
      </c>
    </row>
    <row r="133" spans="1:6" x14ac:dyDescent="0.35">
      <c r="A133" s="5" t="s">
        <v>512</v>
      </c>
      <c r="B133" s="10" t="s">
        <v>513</v>
      </c>
      <c r="C133" s="36">
        <v>60616</v>
      </c>
      <c r="D133" s="36">
        <v>517</v>
      </c>
      <c r="E133" s="36">
        <v>0</v>
      </c>
      <c r="F133" s="36">
        <v>0</v>
      </c>
    </row>
    <row r="134" spans="1:6" x14ac:dyDescent="0.35">
      <c r="A134" s="5" t="s">
        <v>516</v>
      </c>
      <c r="B134" s="10" t="s">
        <v>517</v>
      </c>
      <c r="C134" s="36">
        <v>70789</v>
      </c>
      <c r="D134" s="36">
        <v>436</v>
      </c>
      <c r="E134" s="36">
        <v>0</v>
      </c>
      <c r="F134" s="36">
        <v>0</v>
      </c>
    </row>
    <row r="135" spans="1:6" x14ac:dyDescent="0.35">
      <c r="A135" s="5" t="s">
        <v>518</v>
      </c>
      <c r="B135" s="10" t="s">
        <v>519</v>
      </c>
      <c r="C135" s="36">
        <v>1131</v>
      </c>
      <c r="D135" s="36">
        <v>28</v>
      </c>
      <c r="E135" s="36">
        <v>0</v>
      </c>
      <c r="F135" s="36">
        <v>0</v>
      </c>
    </row>
    <row r="136" spans="1:6" x14ac:dyDescent="0.35">
      <c r="A136" s="5" t="s">
        <v>520</v>
      </c>
      <c r="B136" s="10" t="s">
        <v>521</v>
      </c>
      <c r="C136" s="36">
        <v>105105</v>
      </c>
      <c r="D136" s="36">
        <v>827</v>
      </c>
      <c r="E136" s="36">
        <v>0</v>
      </c>
      <c r="F136" s="36">
        <v>0</v>
      </c>
    </row>
    <row r="137" spans="1:6" x14ac:dyDescent="0.35">
      <c r="A137" s="5" t="s">
        <v>522</v>
      </c>
      <c r="B137" s="10" t="s">
        <v>523</v>
      </c>
      <c r="C137" s="36">
        <v>86240</v>
      </c>
      <c r="D137" s="36">
        <v>1553</v>
      </c>
      <c r="E137" s="36">
        <v>0</v>
      </c>
      <c r="F137" s="36">
        <v>0</v>
      </c>
    </row>
    <row r="138" spans="1:6" x14ac:dyDescent="0.35">
      <c r="A138" s="5" t="s">
        <v>524</v>
      </c>
      <c r="B138" s="10" t="s">
        <v>525</v>
      </c>
      <c r="C138" s="36">
        <v>72024</v>
      </c>
      <c r="D138" s="36">
        <v>996</v>
      </c>
      <c r="E138" s="36">
        <v>0</v>
      </c>
      <c r="F138" s="36">
        <v>0</v>
      </c>
    </row>
    <row r="139" spans="1:6" x14ac:dyDescent="0.35">
      <c r="A139" s="5" t="s">
        <v>526</v>
      </c>
      <c r="B139" s="10" t="s">
        <v>527</v>
      </c>
      <c r="C139" s="36">
        <v>119791</v>
      </c>
      <c r="D139" s="36">
        <v>1778</v>
      </c>
      <c r="E139" s="36">
        <v>0</v>
      </c>
      <c r="F139" s="36">
        <v>0</v>
      </c>
    </row>
    <row r="140" spans="1:6" x14ac:dyDescent="0.35">
      <c r="A140" s="5" t="s">
        <v>528</v>
      </c>
      <c r="B140" s="10" t="s">
        <v>529</v>
      </c>
      <c r="C140" s="36">
        <v>66889</v>
      </c>
      <c r="D140" s="36">
        <v>669</v>
      </c>
      <c r="E140" s="36">
        <v>0</v>
      </c>
      <c r="F140" s="36">
        <v>0</v>
      </c>
    </row>
    <row r="141" spans="1:6" x14ac:dyDescent="0.35">
      <c r="A141" s="5" t="s">
        <v>530</v>
      </c>
      <c r="B141" s="10" t="s">
        <v>531</v>
      </c>
      <c r="C141" s="36">
        <v>185922</v>
      </c>
      <c r="D141" s="36">
        <v>2247</v>
      </c>
      <c r="E141" s="36">
        <v>0</v>
      </c>
      <c r="F141" s="36">
        <v>0</v>
      </c>
    </row>
    <row r="142" spans="1:6" x14ac:dyDescent="0.35">
      <c r="A142" s="5" t="s">
        <v>532</v>
      </c>
      <c r="B142" s="10" t="s">
        <v>533</v>
      </c>
      <c r="C142" s="36">
        <v>68412</v>
      </c>
      <c r="D142" s="36">
        <v>912</v>
      </c>
      <c r="E142" s="36">
        <v>0</v>
      </c>
      <c r="F142" s="36">
        <v>0</v>
      </c>
    </row>
    <row r="143" spans="1:6" x14ac:dyDescent="0.35">
      <c r="A143" s="5" t="s">
        <v>534</v>
      </c>
      <c r="B143" s="10" t="s">
        <v>535</v>
      </c>
      <c r="C143" s="36">
        <v>142905</v>
      </c>
      <c r="D143" s="36">
        <v>1572</v>
      </c>
      <c r="E143" s="36">
        <v>0</v>
      </c>
      <c r="F143" s="36">
        <v>0</v>
      </c>
    </row>
    <row r="144" spans="1:6" x14ac:dyDescent="0.35">
      <c r="A144" s="5" t="s">
        <v>536</v>
      </c>
      <c r="B144" s="10" t="s">
        <v>537</v>
      </c>
      <c r="C144" s="36">
        <v>62831</v>
      </c>
      <c r="D144" s="36">
        <v>957</v>
      </c>
      <c r="E144" s="36">
        <v>0</v>
      </c>
      <c r="F144" s="36">
        <v>0</v>
      </c>
    </row>
    <row r="145" spans="1:6" x14ac:dyDescent="0.35">
      <c r="A145" s="5" t="s">
        <v>538</v>
      </c>
      <c r="B145" s="10" t="s">
        <v>539</v>
      </c>
      <c r="C145" s="36">
        <v>344730</v>
      </c>
      <c r="D145" s="36">
        <v>2693</v>
      </c>
      <c r="E145" s="36">
        <v>0</v>
      </c>
      <c r="F145" s="36">
        <v>0</v>
      </c>
    </row>
    <row r="146" spans="1:6" x14ac:dyDescent="0.35">
      <c r="A146" s="5" t="s">
        <v>540</v>
      </c>
      <c r="B146" s="10" t="s">
        <v>541</v>
      </c>
      <c r="C146" s="36">
        <v>130173</v>
      </c>
      <c r="D146" s="36">
        <v>1777</v>
      </c>
      <c r="E146" s="36">
        <v>0</v>
      </c>
      <c r="F146" s="36">
        <v>0</v>
      </c>
    </row>
    <row r="147" spans="1:6" x14ac:dyDescent="0.35">
      <c r="A147" s="5" t="s">
        <v>542</v>
      </c>
      <c r="B147" s="10" t="s">
        <v>543</v>
      </c>
      <c r="C147" s="36">
        <v>45135</v>
      </c>
      <c r="D147" s="36">
        <v>425</v>
      </c>
      <c r="E147" s="36">
        <v>0</v>
      </c>
      <c r="F147" s="36">
        <v>0</v>
      </c>
    </row>
    <row r="148" spans="1:6" x14ac:dyDescent="0.35">
      <c r="A148" s="5" t="s">
        <v>544</v>
      </c>
      <c r="B148" s="10" t="s">
        <v>545</v>
      </c>
      <c r="C148" s="36">
        <v>127034</v>
      </c>
      <c r="D148" s="36">
        <v>1410</v>
      </c>
      <c r="E148" s="36">
        <v>0</v>
      </c>
      <c r="F148" s="36">
        <v>0</v>
      </c>
    </row>
    <row r="149" spans="1:6" x14ac:dyDescent="0.35">
      <c r="A149" s="5" t="s">
        <v>546</v>
      </c>
      <c r="B149" s="10" t="s">
        <v>547</v>
      </c>
      <c r="C149" s="36">
        <v>46246</v>
      </c>
      <c r="D149" s="36">
        <v>443</v>
      </c>
      <c r="E149" s="36">
        <v>0</v>
      </c>
      <c r="F149" s="36">
        <v>0</v>
      </c>
    </row>
    <row r="150" spans="1:6" x14ac:dyDescent="0.35">
      <c r="A150" s="5" t="s">
        <v>548</v>
      </c>
      <c r="B150" s="10" t="s">
        <v>549</v>
      </c>
      <c r="C150" s="36">
        <v>43954</v>
      </c>
      <c r="D150" s="36">
        <v>365</v>
      </c>
      <c r="E150" s="36">
        <v>0</v>
      </c>
      <c r="F150" s="36">
        <v>0</v>
      </c>
    </row>
    <row r="151" spans="1:6" x14ac:dyDescent="0.35">
      <c r="A151" s="5" t="s">
        <v>550</v>
      </c>
      <c r="B151" s="10" t="s">
        <v>551</v>
      </c>
      <c r="C151" s="36">
        <v>220115</v>
      </c>
      <c r="D151" s="36">
        <v>4971</v>
      </c>
      <c r="E151" s="36">
        <v>0</v>
      </c>
      <c r="F151" s="36">
        <v>0</v>
      </c>
    </row>
    <row r="152" spans="1:6" x14ac:dyDescent="0.35">
      <c r="A152" s="5" t="s">
        <v>552</v>
      </c>
      <c r="B152" s="10" t="s">
        <v>553</v>
      </c>
      <c r="C152" s="36">
        <v>80916</v>
      </c>
      <c r="D152" s="36">
        <v>698</v>
      </c>
      <c r="E152" s="36">
        <v>0</v>
      </c>
      <c r="F152" s="36">
        <v>0</v>
      </c>
    </row>
    <row r="153" spans="1:6" x14ac:dyDescent="0.35">
      <c r="A153" s="5" t="s">
        <v>554</v>
      </c>
      <c r="B153" s="10" t="s">
        <v>555</v>
      </c>
      <c r="C153" s="36">
        <v>73734</v>
      </c>
      <c r="D153" s="36">
        <v>501</v>
      </c>
      <c r="E153" s="36">
        <v>0</v>
      </c>
      <c r="F153" s="36">
        <v>0</v>
      </c>
    </row>
    <row r="154" spans="1:6" x14ac:dyDescent="0.35">
      <c r="A154" s="5" t="s">
        <v>556</v>
      </c>
      <c r="B154" s="10" t="s">
        <v>557</v>
      </c>
      <c r="C154" s="36">
        <v>28852</v>
      </c>
      <c r="D154" s="36">
        <v>238</v>
      </c>
      <c r="E154" s="36">
        <v>0</v>
      </c>
      <c r="F154" s="36">
        <v>0</v>
      </c>
    </row>
    <row r="155" spans="1:6" x14ac:dyDescent="0.35">
      <c r="A155" s="5" t="s">
        <v>558</v>
      </c>
      <c r="B155" s="10" t="s">
        <v>559</v>
      </c>
      <c r="C155" s="36">
        <v>36449</v>
      </c>
      <c r="D155" s="36">
        <v>446</v>
      </c>
      <c r="E155" s="36">
        <v>0</v>
      </c>
      <c r="F155" s="36">
        <v>0</v>
      </c>
    </row>
    <row r="156" spans="1:6" x14ac:dyDescent="0.35">
      <c r="A156" s="5" t="s">
        <v>560</v>
      </c>
      <c r="B156" s="10" t="s">
        <v>561</v>
      </c>
      <c r="C156" s="36">
        <v>229424</v>
      </c>
      <c r="D156" s="36">
        <v>2138</v>
      </c>
      <c r="E156" s="36">
        <v>0</v>
      </c>
      <c r="F156" s="36">
        <v>0</v>
      </c>
    </row>
    <row r="157" spans="1:6" x14ac:dyDescent="0.35">
      <c r="A157" s="5" t="s">
        <v>562</v>
      </c>
      <c r="B157" s="10" t="s">
        <v>563</v>
      </c>
      <c r="C157" s="36">
        <v>49848</v>
      </c>
      <c r="D157" s="36">
        <v>709</v>
      </c>
      <c r="E157" s="36">
        <v>0</v>
      </c>
      <c r="F157" s="36">
        <v>0</v>
      </c>
    </row>
    <row r="158" spans="1:6" x14ac:dyDescent="0.35">
      <c r="A158" s="5" t="s">
        <v>564</v>
      </c>
      <c r="B158" s="10" t="s">
        <v>565</v>
      </c>
      <c r="C158" s="36">
        <v>115495</v>
      </c>
      <c r="D158" s="36">
        <v>1358</v>
      </c>
      <c r="E158" s="36">
        <v>0</v>
      </c>
      <c r="F158" s="36">
        <v>0</v>
      </c>
    </row>
    <row r="159" spans="1:6" x14ac:dyDescent="0.35">
      <c r="A159" s="5" t="s">
        <v>566</v>
      </c>
      <c r="B159" s="10" t="s">
        <v>567</v>
      </c>
      <c r="C159" s="36">
        <v>23199</v>
      </c>
      <c r="D159" s="36">
        <v>188</v>
      </c>
      <c r="E159" s="36">
        <v>0</v>
      </c>
      <c r="F159" s="36">
        <v>0</v>
      </c>
    </row>
    <row r="160" spans="1:6" x14ac:dyDescent="0.35">
      <c r="A160" s="5" t="s">
        <v>568</v>
      </c>
      <c r="B160" s="10" t="s">
        <v>569</v>
      </c>
      <c r="C160" s="36">
        <v>52610</v>
      </c>
      <c r="D160" s="36">
        <v>496</v>
      </c>
      <c r="E160" s="36">
        <v>0</v>
      </c>
      <c r="F160" s="36">
        <v>0</v>
      </c>
    </row>
    <row r="161" spans="1:6" x14ac:dyDescent="0.35">
      <c r="A161" s="5" t="s">
        <v>572</v>
      </c>
      <c r="B161" s="10" t="s">
        <v>573</v>
      </c>
      <c r="C161" s="36">
        <v>85139</v>
      </c>
      <c r="D161" s="36">
        <v>883</v>
      </c>
      <c r="E161" s="36">
        <v>0</v>
      </c>
      <c r="F161" s="36">
        <v>0</v>
      </c>
    </row>
    <row r="162" spans="1:6" x14ac:dyDescent="0.35">
      <c r="A162" s="5" t="s">
        <v>574</v>
      </c>
      <c r="B162" s="10" t="s">
        <v>575</v>
      </c>
      <c r="C162" s="36">
        <v>36775</v>
      </c>
      <c r="D162" s="36">
        <v>282</v>
      </c>
      <c r="E162" s="36">
        <v>0</v>
      </c>
      <c r="F162" s="36">
        <v>0</v>
      </c>
    </row>
    <row r="163" spans="1:6" x14ac:dyDescent="0.35">
      <c r="A163" s="5" t="s">
        <v>576</v>
      </c>
      <c r="B163" s="10" t="s">
        <v>577</v>
      </c>
      <c r="C163" s="36">
        <v>45484</v>
      </c>
      <c r="D163" s="36">
        <v>346</v>
      </c>
      <c r="E163" s="36">
        <v>0</v>
      </c>
      <c r="F163" s="36">
        <v>0</v>
      </c>
    </row>
    <row r="164" spans="1:6" x14ac:dyDescent="0.35">
      <c r="A164" s="5" t="s">
        <v>578</v>
      </c>
      <c r="B164" s="10" t="s">
        <v>579</v>
      </c>
      <c r="C164" s="36">
        <v>65565</v>
      </c>
      <c r="D164" s="36">
        <v>498</v>
      </c>
      <c r="E164" s="36">
        <v>0</v>
      </c>
      <c r="F164" s="36">
        <v>0</v>
      </c>
    </row>
    <row r="165" spans="1:6" x14ac:dyDescent="0.35">
      <c r="A165" s="5" t="s">
        <v>580</v>
      </c>
      <c r="B165" s="10" t="s">
        <v>581</v>
      </c>
      <c r="C165" s="36">
        <v>62399</v>
      </c>
      <c r="D165" s="36">
        <v>1375</v>
      </c>
      <c r="E165" s="36">
        <v>0</v>
      </c>
      <c r="F165" s="36">
        <v>0</v>
      </c>
    </row>
    <row r="166" spans="1:6" x14ac:dyDescent="0.35">
      <c r="A166" s="5" t="s">
        <v>584</v>
      </c>
      <c r="B166" s="10" t="s">
        <v>585</v>
      </c>
      <c r="C166" s="36">
        <v>115997</v>
      </c>
      <c r="D166" s="36">
        <v>1844</v>
      </c>
      <c r="E166" s="36">
        <v>0</v>
      </c>
      <c r="F166" s="36">
        <v>0</v>
      </c>
    </row>
    <row r="167" spans="1:6" x14ac:dyDescent="0.35">
      <c r="A167" s="5" t="s">
        <v>586</v>
      </c>
      <c r="B167" s="10" t="s">
        <v>587</v>
      </c>
      <c r="C167" s="36">
        <v>38371</v>
      </c>
      <c r="D167" s="36">
        <v>396</v>
      </c>
      <c r="E167" s="36">
        <v>0</v>
      </c>
      <c r="F167" s="36">
        <v>0</v>
      </c>
    </row>
    <row r="168" spans="1:6" x14ac:dyDescent="0.35">
      <c r="A168" s="5" t="s">
        <v>596</v>
      </c>
      <c r="B168" s="10" t="s">
        <v>597</v>
      </c>
      <c r="C168" s="36">
        <v>81311</v>
      </c>
      <c r="D168" s="36">
        <v>619</v>
      </c>
      <c r="E168" s="36">
        <v>0</v>
      </c>
      <c r="F168" s="36">
        <v>0</v>
      </c>
    </row>
    <row r="169" spans="1:6" x14ac:dyDescent="0.35">
      <c r="A169" s="5" t="s">
        <v>598</v>
      </c>
      <c r="B169" s="10" t="s">
        <v>599</v>
      </c>
      <c r="C169" s="36">
        <v>55392</v>
      </c>
      <c r="D169" s="36">
        <v>831</v>
      </c>
      <c r="E169" s="36">
        <v>0</v>
      </c>
      <c r="F169" s="36">
        <v>0</v>
      </c>
    </row>
    <row r="170" spans="1:6" x14ac:dyDescent="0.35">
      <c r="A170" s="5" t="s">
        <v>600</v>
      </c>
      <c r="B170" s="10" t="s">
        <v>601</v>
      </c>
      <c r="C170" s="36">
        <v>124429</v>
      </c>
      <c r="D170" s="36">
        <v>1800</v>
      </c>
      <c r="E170" s="36">
        <v>0</v>
      </c>
      <c r="F170" s="36">
        <v>0</v>
      </c>
    </row>
    <row r="171" spans="1:6" x14ac:dyDescent="0.35">
      <c r="A171" s="5" t="s">
        <v>602</v>
      </c>
      <c r="B171" s="10" t="s">
        <v>603</v>
      </c>
      <c r="C171" s="36">
        <v>54908</v>
      </c>
      <c r="D171" s="36">
        <v>532</v>
      </c>
      <c r="E171" s="36">
        <v>0</v>
      </c>
      <c r="F171" s="36">
        <v>0</v>
      </c>
    </row>
    <row r="172" spans="1:6" x14ac:dyDescent="0.35">
      <c r="A172" s="5" t="s">
        <v>604</v>
      </c>
      <c r="B172" s="10" t="s">
        <v>605</v>
      </c>
      <c r="C172" s="36">
        <v>121453</v>
      </c>
      <c r="D172" s="36">
        <v>2246</v>
      </c>
      <c r="E172" s="36">
        <v>0</v>
      </c>
      <c r="F172" s="36">
        <v>0</v>
      </c>
    </row>
    <row r="173" spans="1:6" x14ac:dyDescent="0.35">
      <c r="A173" s="5" t="s">
        <v>610</v>
      </c>
      <c r="B173" s="10" t="s">
        <v>611</v>
      </c>
      <c r="C173" s="36">
        <v>46768</v>
      </c>
      <c r="D173" s="36">
        <v>454</v>
      </c>
      <c r="E173" s="36">
        <v>0</v>
      </c>
      <c r="F173" s="36">
        <v>0</v>
      </c>
    </row>
    <row r="174" spans="1:6" x14ac:dyDescent="0.35">
      <c r="A174" s="5" t="s">
        <v>612</v>
      </c>
      <c r="B174" s="10" t="s">
        <v>613</v>
      </c>
      <c r="C174" s="36">
        <v>46514</v>
      </c>
      <c r="D174" s="36">
        <v>580</v>
      </c>
      <c r="E174" s="36">
        <v>0</v>
      </c>
      <c r="F174" s="36">
        <v>0</v>
      </c>
    </row>
    <row r="175" spans="1:6" x14ac:dyDescent="0.35">
      <c r="A175" s="5" t="s">
        <v>614</v>
      </c>
      <c r="B175" s="10" t="s">
        <v>615</v>
      </c>
      <c r="C175" s="36">
        <v>73037</v>
      </c>
      <c r="D175" s="36">
        <v>1348</v>
      </c>
      <c r="E175" s="36">
        <v>0</v>
      </c>
      <c r="F175" s="36">
        <v>0</v>
      </c>
    </row>
    <row r="176" spans="1:6" x14ac:dyDescent="0.35">
      <c r="A176" s="5" t="s">
        <v>616</v>
      </c>
      <c r="B176" s="10" t="s">
        <v>617</v>
      </c>
      <c r="C176" s="36">
        <v>57992</v>
      </c>
      <c r="D176" s="36">
        <v>798</v>
      </c>
      <c r="E176" s="36">
        <v>0</v>
      </c>
      <c r="F176" s="36">
        <v>0</v>
      </c>
    </row>
    <row r="177" spans="1:6" x14ac:dyDescent="0.35">
      <c r="A177" s="5" t="s">
        <v>618</v>
      </c>
      <c r="B177" s="10" t="s">
        <v>619</v>
      </c>
      <c r="C177" s="36">
        <v>51055</v>
      </c>
      <c r="D177" s="36">
        <v>327</v>
      </c>
      <c r="E177" s="36">
        <v>0</v>
      </c>
      <c r="F177" s="36">
        <v>0</v>
      </c>
    </row>
    <row r="178" spans="1:6" x14ac:dyDescent="0.35">
      <c r="A178" s="5" t="s">
        <v>622</v>
      </c>
      <c r="B178" s="10" t="s">
        <v>623</v>
      </c>
      <c r="C178" s="36">
        <v>75251</v>
      </c>
      <c r="D178" s="36">
        <v>995</v>
      </c>
      <c r="E178" s="36">
        <v>0</v>
      </c>
      <c r="F178" s="36">
        <v>0</v>
      </c>
    </row>
    <row r="179" spans="1:6" x14ac:dyDescent="0.35">
      <c r="A179" s="5" t="s">
        <v>624</v>
      </c>
      <c r="B179" s="10" t="s">
        <v>625</v>
      </c>
      <c r="C179" s="36">
        <v>54744</v>
      </c>
      <c r="D179" s="36">
        <v>497</v>
      </c>
      <c r="E179" s="36">
        <v>0</v>
      </c>
      <c r="F179" s="36">
        <v>0</v>
      </c>
    </row>
    <row r="180" spans="1:6" x14ac:dyDescent="0.35">
      <c r="A180" s="5" t="s">
        <v>626</v>
      </c>
      <c r="B180" s="10" t="s">
        <v>627</v>
      </c>
      <c r="C180" s="36">
        <v>152295</v>
      </c>
      <c r="D180" s="36">
        <v>1129</v>
      </c>
      <c r="E180" s="36">
        <v>0</v>
      </c>
      <c r="F180" s="36">
        <v>0</v>
      </c>
    </row>
    <row r="181" spans="1:6" x14ac:dyDescent="0.35">
      <c r="A181" s="5" t="s">
        <v>628</v>
      </c>
      <c r="B181" s="10" t="s">
        <v>629</v>
      </c>
      <c r="C181" s="36">
        <v>97181</v>
      </c>
      <c r="D181" s="36">
        <v>421</v>
      </c>
      <c r="E181" s="36">
        <v>0</v>
      </c>
      <c r="F181" s="36">
        <v>0</v>
      </c>
    </row>
    <row r="182" spans="1:6" x14ac:dyDescent="0.35">
      <c r="A182" s="5" t="s">
        <v>630</v>
      </c>
      <c r="B182" s="10" t="s">
        <v>631</v>
      </c>
      <c r="C182" s="36">
        <v>98590</v>
      </c>
      <c r="D182" s="36">
        <v>1032</v>
      </c>
      <c r="E182" s="36">
        <v>0</v>
      </c>
      <c r="F182" s="36">
        <v>0</v>
      </c>
    </row>
    <row r="183" spans="1:6" x14ac:dyDescent="0.35">
      <c r="A183" s="5" t="s">
        <v>632</v>
      </c>
      <c r="B183" s="10" t="s">
        <v>633</v>
      </c>
      <c r="C183" s="36">
        <v>28562</v>
      </c>
      <c r="D183" s="36">
        <v>370</v>
      </c>
      <c r="E183" s="36">
        <v>0</v>
      </c>
      <c r="F183" s="36">
        <v>0</v>
      </c>
    </row>
    <row r="184" spans="1:6" x14ac:dyDescent="0.35">
      <c r="A184" s="5" t="s">
        <v>634</v>
      </c>
      <c r="B184" s="10" t="s">
        <v>635</v>
      </c>
      <c r="C184" s="36">
        <v>45870</v>
      </c>
      <c r="D184" s="36">
        <v>316</v>
      </c>
      <c r="E184" s="36">
        <v>0</v>
      </c>
      <c r="F184" s="36">
        <v>0</v>
      </c>
    </row>
    <row r="185" spans="1:6" x14ac:dyDescent="0.35">
      <c r="A185" s="5" t="s">
        <v>636</v>
      </c>
      <c r="B185" s="10" t="s">
        <v>637</v>
      </c>
      <c r="C185" s="36">
        <v>154883</v>
      </c>
      <c r="D185" s="36">
        <v>2064</v>
      </c>
      <c r="E185" s="36">
        <v>0</v>
      </c>
      <c r="F185" s="36">
        <v>0</v>
      </c>
    </row>
    <row r="186" spans="1:6" x14ac:dyDescent="0.35">
      <c r="A186" s="5" t="s">
        <v>638</v>
      </c>
      <c r="B186" s="10" t="s">
        <v>639</v>
      </c>
      <c r="C186" s="36">
        <v>65421</v>
      </c>
      <c r="D186" s="36">
        <v>622</v>
      </c>
      <c r="E186" s="36">
        <v>0</v>
      </c>
      <c r="F186" s="36">
        <v>0</v>
      </c>
    </row>
    <row r="187" spans="1:6" x14ac:dyDescent="0.35">
      <c r="A187" s="5" t="s">
        <v>640</v>
      </c>
      <c r="B187" s="10" t="s">
        <v>641</v>
      </c>
      <c r="C187" s="36">
        <v>125366</v>
      </c>
      <c r="D187" s="36">
        <v>1463</v>
      </c>
      <c r="E187" s="36">
        <v>0</v>
      </c>
      <c r="F187" s="36">
        <v>0</v>
      </c>
    </row>
    <row r="188" spans="1:6" x14ac:dyDescent="0.35">
      <c r="A188" s="5" t="s">
        <v>642</v>
      </c>
      <c r="B188" s="10" t="s">
        <v>643</v>
      </c>
      <c r="C188" s="36">
        <v>57762</v>
      </c>
      <c r="D188" s="36">
        <v>1033</v>
      </c>
      <c r="E188" s="36">
        <v>0</v>
      </c>
      <c r="F188" s="36">
        <v>0</v>
      </c>
    </row>
    <row r="189" spans="1:6" x14ac:dyDescent="0.35">
      <c r="A189" s="5" t="s">
        <v>644</v>
      </c>
      <c r="B189" s="10" t="s">
        <v>645</v>
      </c>
      <c r="C189" s="36">
        <v>23170</v>
      </c>
      <c r="D189" s="36">
        <v>146</v>
      </c>
      <c r="E189" s="36">
        <v>0</v>
      </c>
      <c r="F189" s="36">
        <v>0</v>
      </c>
    </row>
    <row r="190" spans="1:6" x14ac:dyDescent="0.35">
      <c r="A190" s="5" t="s">
        <v>646</v>
      </c>
      <c r="B190" s="10" t="s">
        <v>647</v>
      </c>
      <c r="C190" s="36">
        <v>95559</v>
      </c>
      <c r="D190" s="36">
        <v>1140</v>
      </c>
      <c r="E190" s="36">
        <v>0</v>
      </c>
      <c r="F190" s="36">
        <v>0</v>
      </c>
    </row>
    <row r="191" spans="1:6" x14ac:dyDescent="0.35">
      <c r="A191" s="5" t="s">
        <v>650</v>
      </c>
      <c r="B191" s="10" t="s">
        <v>651</v>
      </c>
      <c r="C191" s="36">
        <v>57355</v>
      </c>
      <c r="D191" s="36">
        <v>483</v>
      </c>
      <c r="E191" s="36">
        <v>0</v>
      </c>
      <c r="F191" s="36">
        <v>0</v>
      </c>
    </row>
    <row r="192" spans="1:6" x14ac:dyDescent="0.35">
      <c r="A192" s="5" t="s">
        <v>654</v>
      </c>
      <c r="B192" s="10" t="s">
        <v>655</v>
      </c>
      <c r="C192" s="36">
        <v>40234</v>
      </c>
      <c r="D192" s="36">
        <v>635</v>
      </c>
      <c r="E192" s="36">
        <v>0</v>
      </c>
      <c r="F192" s="36">
        <v>0</v>
      </c>
    </row>
    <row r="193" spans="1:6" x14ac:dyDescent="0.35">
      <c r="A193" s="5" t="s">
        <v>658</v>
      </c>
      <c r="B193" s="10" t="s">
        <v>659</v>
      </c>
      <c r="C193" s="36">
        <v>86268</v>
      </c>
      <c r="D193" s="36">
        <v>613</v>
      </c>
      <c r="E193" s="36">
        <v>0</v>
      </c>
      <c r="F193" s="36">
        <v>0</v>
      </c>
    </row>
    <row r="194" spans="1:6" x14ac:dyDescent="0.35">
      <c r="A194" s="5" t="s">
        <v>660</v>
      </c>
      <c r="B194" s="10" t="s">
        <v>661</v>
      </c>
      <c r="C194" s="36">
        <v>115572</v>
      </c>
      <c r="D194" s="36">
        <v>670</v>
      </c>
      <c r="E194" s="36">
        <v>0</v>
      </c>
      <c r="F194" s="36">
        <v>0</v>
      </c>
    </row>
    <row r="195" spans="1:6" x14ac:dyDescent="0.35">
      <c r="A195" s="5" t="s">
        <v>662</v>
      </c>
      <c r="B195" s="10" t="s">
        <v>663</v>
      </c>
      <c r="C195" s="36">
        <v>88619</v>
      </c>
      <c r="D195" s="36">
        <v>1221</v>
      </c>
      <c r="E195" s="36">
        <v>0</v>
      </c>
      <c r="F195" s="36">
        <v>0</v>
      </c>
    </row>
    <row r="196" spans="1:6" x14ac:dyDescent="0.35">
      <c r="A196" s="5" t="s">
        <v>666</v>
      </c>
      <c r="B196" s="10" t="s">
        <v>667</v>
      </c>
      <c r="C196" s="36">
        <v>62340</v>
      </c>
      <c r="D196" s="36">
        <v>1150</v>
      </c>
      <c r="E196" s="36">
        <v>0</v>
      </c>
      <c r="F196" s="36">
        <v>0</v>
      </c>
    </row>
    <row r="197" spans="1:6" x14ac:dyDescent="0.35">
      <c r="A197" s="5" t="s">
        <v>668</v>
      </c>
      <c r="B197" s="10" t="s">
        <v>669</v>
      </c>
      <c r="C197" s="36">
        <v>72013</v>
      </c>
      <c r="D197" s="36">
        <v>575</v>
      </c>
      <c r="E197" s="36">
        <v>0</v>
      </c>
      <c r="F197" s="36">
        <v>0</v>
      </c>
    </row>
    <row r="198" spans="1:6" x14ac:dyDescent="0.35">
      <c r="A198" s="5" t="s">
        <v>670</v>
      </c>
      <c r="B198" s="10" t="s">
        <v>671</v>
      </c>
      <c r="C198" s="36">
        <v>105514</v>
      </c>
      <c r="D198" s="36">
        <v>707</v>
      </c>
      <c r="E198" s="36">
        <v>0</v>
      </c>
      <c r="F198" s="36">
        <v>0</v>
      </c>
    </row>
    <row r="199" spans="1:6" x14ac:dyDescent="0.35">
      <c r="A199" s="5" t="s">
        <v>672</v>
      </c>
      <c r="B199" s="10" t="s">
        <v>673</v>
      </c>
      <c r="C199" s="36">
        <v>64110</v>
      </c>
      <c r="D199" s="36">
        <v>836</v>
      </c>
      <c r="E199" s="36">
        <v>0</v>
      </c>
      <c r="F199" s="36">
        <v>0</v>
      </c>
    </row>
    <row r="200" spans="1:6" x14ac:dyDescent="0.35">
      <c r="A200" s="5" t="s">
        <v>674</v>
      </c>
      <c r="B200" s="10" t="s">
        <v>675</v>
      </c>
      <c r="C200" s="36">
        <v>37133</v>
      </c>
      <c r="D200" s="36">
        <v>344</v>
      </c>
      <c r="E200" s="36">
        <v>0</v>
      </c>
      <c r="F200" s="36">
        <v>0</v>
      </c>
    </row>
    <row r="201" spans="1:6" x14ac:dyDescent="0.35">
      <c r="A201" s="5" t="s">
        <v>676</v>
      </c>
      <c r="B201" s="10" t="s">
        <v>677</v>
      </c>
      <c r="C201" s="36">
        <v>61926</v>
      </c>
      <c r="D201" s="36">
        <v>503</v>
      </c>
      <c r="E201" s="36">
        <v>0</v>
      </c>
      <c r="F201" s="36">
        <v>0</v>
      </c>
    </row>
    <row r="202" spans="1:6" x14ac:dyDescent="0.35">
      <c r="A202" s="5" t="s">
        <v>682</v>
      </c>
      <c r="B202" s="10" t="s">
        <v>683</v>
      </c>
      <c r="C202" s="36">
        <v>27814</v>
      </c>
      <c r="D202" s="36">
        <v>205</v>
      </c>
      <c r="E202" s="36">
        <v>0</v>
      </c>
      <c r="F202" s="36">
        <v>0</v>
      </c>
    </row>
    <row r="203" spans="1:6" x14ac:dyDescent="0.35">
      <c r="A203" s="5" t="s">
        <v>684</v>
      </c>
      <c r="B203" s="10" t="s">
        <v>685</v>
      </c>
      <c r="C203" s="36">
        <v>84170</v>
      </c>
      <c r="D203" s="36">
        <v>486</v>
      </c>
      <c r="E203" s="36">
        <v>0</v>
      </c>
      <c r="F203" s="36">
        <v>0</v>
      </c>
    </row>
    <row r="204" spans="1:6" x14ac:dyDescent="0.35">
      <c r="A204" s="5" t="s">
        <v>686</v>
      </c>
      <c r="B204" s="10" t="s">
        <v>687</v>
      </c>
      <c r="C204" s="36">
        <v>21353</v>
      </c>
      <c r="D204" s="36">
        <v>204</v>
      </c>
      <c r="E204" s="36">
        <v>0</v>
      </c>
      <c r="F204" s="36">
        <v>0</v>
      </c>
    </row>
    <row r="205" spans="1:6" x14ac:dyDescent="0.35">
      <c r="A205" s="5" t="s">
        <v>688</v>
      </c>
      <c r="B205" s="10" t="s">
        <v>689</v>
      </c>
      <c r="C205" s="36">
        <v>94064</v>
      </c>
      <c r="D205" s="36">
        <v>1366</v>
      </c>
      <c r="E205" s="36">
        <v>0</v>
      </c>
      <c r="F205" s="36">
        <v>0</v>
      </c>
    </row>
    <row r="206" spans="1:6" x14ac:dyDescent="0.35">
      <c r="A206" s="5" t="s">
        <v>690</v>
      </c>
      <c r="B206" s="10" t="s">
        <v>691</v>
      </c>
      <c r="C206" s="36">
        <v>36331</v>
      </c>
      <c r="D206" s="36">
        <v>370</v>
      </c>
      <c r="E206" s="36">
        <v>0</v>
      </c>
      <c r="F206" s="36">
        <v>0</v>
      </c>
    </row>
    <row r="207" spans="1:6" x14ac:dyDescent="0.35">
      <c r="A207" s="5" t="s">
        <v>692</v>
      </c>
      <c r="B207" s="10" t="s">
        <v>693</v>
      </c>
      <c r="C207" s="36">
        <v>31806</v>
      </c>
      <c r="D207" s="36">
        <v>465</v>
      </c>
      <c r="E207" s="36">
        <v>0</v>
      </c>
      <c r="F207" s="36">
        <v>0</v>
      </c>
    </row>
    <row r="208" spans="1:6" x14ac:dyDescent="0.35">
      <c r="A208" s="5" t="s">
        <v>694</v>
      </c>
      <c r="B208" s="10" t="s">
        <v>695</v>
      </c>
      <c r="C208" s="36">
        <v>45037</v>
      </c>
      <c r="D208" s="36">
        <v>226</v>
      </c>
      <c r="E208" s="36">
        <v>0</v>
      </c>
      <c r="F208" s="36">
        <v>0</v>
      </c>
    </row>
    <row r="209" spans="1:6" x14ac:dyDescent="0.35">
      <c r="A209" s="5" t="s">
        <v>696</v>
      </c>
      <c r="B209" s="10" t="s">
        <v>697</v>
      </c>
      <c r="C209" s="36">
        <v>117713</v>
      </c>
      <c r="D209" s="36">
        <v>1110</v>
      </c>
      <c r="E209" s="36">
        <v>0</v>
      </c>
      <c r="F209" s="36">
        <v>2</v>
      </c>
    </row>
    <row r="210" spans="1:6" x14ac:dyDescent="0.35">
      <c r="A210" s="5" t="s">
        <v>698</v>
      </c>
      <c r="B210" s="10" t="s">
        <v>699</v>
      </c>
      <c r="C210" s="36">
        <v>48243</v>
      </c>
      <c r="D210" s="36">
        <v>712</v>
      </c>
      <c r="E210" s="36">
        <v>0</v>
      </c>
      <c r="F210" s="36">
        <v>0</v>
      </c>
    </row>
    <row r="211" spans="1:6" x14ac:dyDescent="0.35">
      <c r="A211" s="5" t="s">
        <v>700</v>
      </c>
      <c r="B211" s="10" t="s">
        <v>701</v>
      </c>
      <c r="C211" s="36">
        <v>35654</v>
      </c>
      <c r="D211" s="36">
        <v>458</v>
      </c>
      <c r="E211" s="36">
        <v>0</v>
      </c>
      <c r="F211" s="36">
        <v>0</v>
      </c>
    </row>
    <row r="212" spans="1:6" x14ac:dyDescent="0.35">
      <c r="A212" s="5" t="s">
        <v>702</v>
      </c>
      <c r="B212" s="10" t="s">
        <v>703</v>
      </c>
      <c r="C212" s="36">
        <v>50842</v>
      </c>
      <c r="D212" s="36">
        <v>400</v>
      </c>
      <c r="E212" s="36">
        <v>0</v>
      </c>
      <c r="F212" s="36">
        <v>0</v>
      </c>
    </row>
    <row r="213" spans="1:6" x14ac:dyDescent="0.35">
      <c r="A213" s="5" t="s">
        <v>704</v>
      </c>
      <c r="B213" s="10" t="s">
        <v>705</v>
      </c>
      <c r="C213" s="36">
        <v>38805</v>
      </c>
      <c r="D213" s="36">
        <v>307</v>
      </c>
      <c r="E213" s="36">
        <v>0</v>
      </c>
      <c r="F213" s="36">
        <v>0</v>
      </c>
    </row>
    <row r="214" spans="1:6" x14ac:dyDescent="0.35">
      <c r="A214" s="5" t="s">
        <v>706</v>
      </c>
      <c r="B214" s="10" t="s">
        <v>707</v>
      </c>
      <c r="C214" s="36">
        <v>16855</v>
      </c>
      <c r="D214" s="36">
        <v>138</v>
      </c>
      <c r="E214" s="36">
        <v>0</v>
      </c>
      <c r="F214" s="36">
        <v>0</v>
      </c>
    </row>
    <row r="215" spans="1:6" x14ac:dyDescent="0.35">
      <c r="A215" s="5" t="s">
        <v>708</v>
      </c>
      <c r="B215" s="10" t="s">
        <v>709</v>
      </c>
      <c r="C215" s="36">
        <v>26262</v>
      </c>
      <c r="D215" s="36">
        <v>340</v>
      </c>
      <c r="E215" s="36">
        <v>0</v>
      </c>
      <c r="F215" s="36">
        <v>0</v>
      </c>
    </row>
    <row r="216" spans="1:6" x14ac:dyDescent="0.35">
      <c r="A216" s="5" t="s">
        <v>710</v>
      </c>
      <c r="B216" s="10" t="s">
        <v>711</v>
      </c>
      <c r="C216" s="36">
        <v>121432</v>
      </c>
      <c r="D216" s="36">
        <v>1198</v>
      </c>
      <c r="E216" s="36">
        <v>0</v>
      </c>
      <c r="F216" s="36">
        <v>0</v>
      </c>
    </row>
    <row r="217" spans="1:6" x14ac:dyDescent="0.35">
      <c r="A217" s="5" t="s">
        <v>712</v>
      </c>
      <c r="B217" s="10" t="s">
        <v>713</v>
      </c>
      <c r="C217" s="36">
        <v>132947</v>
      </c>
      <c r="D217" s="36">
        <v>1437</v>
      </c>
      <c r="E217" s="36">
        <v>0</v>
      </c>
      <c r="F217" s="36">
        <v>0</v>
      </c>
    </row>
    <row r="218" spans="1:6" x14ac:dyDescent="0.35">
      <c r="A218" s="5" t="s">
        <v>714</v>
      </c>
      <c r="B218" s="10" t="s">
        <v>715</v>
      </c>
      <c r="C218" s="36">
        <v>56963</v>
      </c>
      <c r="D218" s="36">
        <v>541</v>
      </c>
      <c r="E218" s="36">
        <v>0</v>
      </c>
      <c r="F218" s="36">
        <v>0</v>
      </c>
    </row>
    <row r="219" spans="1:6" x14ac:dyDescent="0.35">
      <c r="A219" s="5" t="s">
        <v>718</v>
      </c>
      <c r="B219" s="10" t="s">
        <v>719</v>
      </c>
      <c r="C219" s="36">
        <v>55952</v>
      </c>
      <c r="D219" s="36">
        <v>324</v>
      </c>
      <c r="E219" s="36">
        <v>0</v>
      </c>
      <c r="F219" s="36">
        <v>0</v>
      </c>
    </row>
    <row r="220" spans="1:6" x14ac:dyDescent="0.35">
      <c r="A220" s="5" t="s">
        <v>720</v>
      </c>
      <c r="B220" s="10" t="s">
        <v>721</v>
      </c>
      <c r="C220" s="36">
        <v>126487</v>
      </c>
      <c r="D220" s="36">
        <v>2131</v>
      </c>
      <c r="E220" s="36">
        <v>0</v>
      </c>
      <c r="F220" s="36">
        <v>0</v>
      </c>
    </row>
    <row r="221" spans="1:6" x14ac:dyDescent="0.35">
      <c r="A221" s="5" t="s">
        <v>722</v>
      </c>
      <c r="B221" s="10" t="s">
        <v>723</v>
      </c>
      <c r="C221" s="36">
        <v>40677</v>
      </c>
      <c r="D221" s="36">
        <v>378</v>
      </c>
      <c r="E221" s="36">
        <v>0</v>
      </c>
      <c r="F221" s="36">
        <v>0</v>
      </c>
    </row>
    <row r="222" spans="1:6" x14ac:dyDescent="0.35">
      <c r="A222" s="5" t="s">
        <v>724</v>
      </c>
      <c r="B222" s="10" t="s">
        <v>725</v>
      </c>
      <c r="C222" s="36">
        <v>51001</v>
      </c>
      <c r="D222" s="36">
        <v>294</v>
      </c>
      <c r="E222" s="36">
        <v>0</v>
      </c>
      <c r="F222" s="36">
        <v>0</v>
      </c>
    </row>
    <row r="223" spans="1:6" x14ac:dyDescent="0.35">
      <c r="A223" s="5" t="s">
        <v>726</v>
      </c>
      <c r="B223" s="10" t="s">
        <v>727</v>
      </c>
      <c r="C223" s="36">
        <v>239362</v>
      </c>
      <c r="D223" s="36">
        <v>2842</v>
      </c>
      <c r="E223" s="36">
        <v>0</v>
      </c>
      <c r="F223" s="36">
        <v>0</v>
      </c>
    </row>
    <row r="224" spans="1:6" x14ac:dyDescent="0.35">
      <c r="A224" s="5" t="s">
        <v>730</v>
      </c>
      <c r="B224" s="10" t="s">
        <v>731</v>
      </c>
      <c r="C224" s="36">
        <v>144427</v>
      </c>
      <c r="D224" s="36">
        <v>1444</v>
      </c>
      <c r="E224" s="36">
        <v>0</v>
      </c>
      <c r="F224" s="36">
        <v>0</v>
      </c>
    </row>
    <row r="225" spans="1:6" x14ac:dyDescent="0.35">
      <c r="A225" s="5" t="s">
        <v>732</v>
      </c>
      <c r="B225" s="10" t="s">
        <v>733</v>
      </c>
      <c r="C225" s="36">
        <v>54912</v>
      </c>
      <c r="D225" s="36">
        <v>231</v>
      </c>
      <c r="E225" s="36">
        <v>0</v>
      </c>
      <c r="F225" s="36">
        <v>0</v>
      </c>
    </row>
    <row r="226" spans="1:6" x14ac:dyDescent="0.35">
      <c r="A226" s="5" t="s">
        <v>734</v>
      </c>
      <c r="B226" s="10" t="s">
        <v>735</v>
      </c>
      <c r="C226" s="36">
        <v>92644</v>
      </c>
      <c r="D226" s="36">
        <v>370</v>
      </c>
      <c r="E226" s="36">
        <v>0</v>
      </c>
      <c r="F226" s="36">
        <v>0</v>
      </c>
    </row>
    <row r="227" spans="1:6" x14ac:dyDescent="0.35">
      <c r="A227" s="5" t="s">
        <v>736</v>
      </c>
      <c r="B227" s="10" t="s">
        <v>737</v>
      </c>
      <c r="C227" s="36">
        <v>72753</v>
      </c>
      <c r="D227" s="36">
        <v>758</v>
      </c>
      <c r="E227" s="36">
        <v>0</v>
      </c>
      <c r="F227" s="36">
        <v>0</v>
      </c>
    </row>
    <row r="228" spans="1:6" x14ac:dyDescent="0.35">
      <c r="A228" s="5" t="s">
        <v>740</v>
      </c>
      <c r="B228" s="10" t="s">
        <v>741</v>
      </c>
      <c r="C228" s="36">
        <v>68642</v>
      </c>
      <c r="D228" s="36">
        <v>663</v>
      </c>
      <c r="E228" s="36">
        <v>0</v>
      </c>
      <c r="F228" s="36">
        <v>0</v>
      </c>
    </row>
    <row r="229" spans="1:6" x14ac:dyDescent="0.35">
      <c r="A229" s="5" t="s">
        <v>742</v>
      </c>
      <c r="B229" s="10" t="s">
        <v>743</v>
      </c>
      <c r="C229" s="36">
        <v>47073</v>
      </c>
      <c r="D229" s="36">
        <v>406</v>
      </c>
      <c r="E229" s="36">
        <v>0</v>
      </c>
      <c r="F229" s="36">
        <v>0</v>
      </c>
    </row>
    <row r="230" spans="1:6" x14ac:dyDescent="0.35">
      <c r="A230" s="5" t="s">
        <v>744</v>
      </c>
      <c r="B230" s="10" t="s">
        <v>745</v>
      </c>
      <c r="C230" s="36">
        <v>120444</v>
      </c>
      <c r="D230" s="36">
        <v>678</v>
      </c>
      <c r="E230" s="36">
        <v>0</v>
      </c>
      <c r="F230" s="36">
        <v>0</v>
      </c>
    </row>
    <row r="231" spans="1:6" x14ac:dyDescent="0.35">
      <c r="A231" s="5" t="s">
        <v>746</v>
      </c>
      <c r="B231" s="10" t="s">
        <v>747</v>
      </c>
      <c r="C231" s="36">
        <v>44869</v>
      </c>
      <c r="D231" s="36">
        <v>189</v>
      </c>
      <c r="E231" s="36">
        <v>0</v>
      </c>
      <c r="F231" s="36">
        <v>0</v>
      </c>
    </row>
    <row r="232" spans="1:6" x14ac:dyDescent="0.35">
      <c r="A232" s="5" t="s">
        <v>748</v>
      </c>
      <c r="B232" s="10" t="s">
        <v>749</v>
      </c>
      <c r="C232" s="36">
        <v>41877</v>
      </c>
      <c r="D232" s="36">
        <v>317</v>
      </c>
      <c r="E232" s="36">
        <v>0</v>
      </c>
      <c r="F232" s="36">
        <v>0</v>
      </c>
    </row>
    <row r="233" spans="1:6" x14ac:dyDescent="0.35">
      <c r="A233" s="5" t="s">
        <v>750</v>
      </c>
      <c r="B233" s="10" t="s">
        <v>751</v>
      </c>
      <c r="C233" s="36">
        <v>64729</v>
      </c>
      <c r="D233" s="36">
        <v>539</v>
      </c>
      <c r="E233" s="36">
        <v>0</v>
      </c>
      <c r="F233" s="36">
        <v>0</v>
      </c>
    </row>
    <row r="234" spans="1:6" x14ac:dyDescent="0.35">
      <c r="A234" s="5" t="s">
        <v>752</v>
      </c>
      <c r="B234" s="10" t="s">
        <v>753</v>
      </c>
      <c r="C234" s="36">
        <v>52794</v>
      </c>
      <c r="D234" s="36">
        <v>913</v>
      </c>
      <c r="E234" s="36">
        <v>0</v>
      </c>
      <c r="F234" s="36">
        <v>0</v>
      </c>
    </row>
    <row r="235" spans="1:6" x14ac:dyDescent="0.35">
      <c r="A235" s="5" t="s">
        <v>756</v>
      </c>
      <c r="B235" s="10" t="s">
        <v>757</v>
      </c>
      <c r="C235" s="36">
        <v>63101</v>
      </c>
      <c r="D235" s="36">
        <v>388</v>
      </c>
      <c r="E235" s="36">
        <v>0</v>
      </c>
      <c r="F235" s="36">
        <v>0</v>
      </c>
    </row>
    <row r="236" spans="1:6" x14ac:dyDescent="0.35">
      <c r="A236" s="5" t="s">
        <v>758</v>
      </c>
      <c r="B236" s="10" t="s">
        <v>759</v>
      </c>
      <c r="C236" s="36">
        <v>62478</v>
      </c>
      <c r="D236" s="36">
        <v>486</v>
      </c>
      <c r="E236" s="36">
        <v>0</v>
      </c>
      <c r="F236" s="36">
        <v>0</v>
      </c>
    </row>
    <row r="237" spans="1:6" x14ac:dyDescent="0.35">
      <c r="A237" s="5" t="s">
        <v>760</v>
      </c>
      <c r="B237" s="10" t="s">
        <v>761</v>
      </c>
      <c r="C237" s="36">
        <v>49803</v>
      </c>
      <c r="D237" s="36">
        <v>477</v>
      </c>
      <c r="E237" s="36">
        <v>0</v>
      </c>
      <c r="F237" s="36">
        <v>0</v>
      </c>
    </row>
    <row r="238" spans="1:6" x14ac:dyDescent="0.35">
      <c r="A238" s="5" t="s">
        <v>762</v>
      </c>
      <c r="B238" s="10" t="s">
        <v>763</v>
      </c>
      <c r="C238" s="36">
        <v>77589</v>
      </c>
      <c r="D238" s="36">
        <v>771</v>
      </c>
      <c r="E238" s="36">
        <v>0</v>
      </c>
      <c r="F238" s="36">
        <v>0</v>
      </c>
    </row>
    <row r="239" spans="1:6" x14ac:dyDescent="0.35">
      <c r="A239" s="5" t="s">
        <v>764</v>
      </c>
      <c r="B239" s="10" t="s">
        <v>765</v>
      </c>
      <c r="C239" s="36">
        <v>47155</v>
      </c>
      <c r="D239" s="36">
        <v>404</v>
      </c>
      <c r="E239" s="36">
        <v>0</v>
      </c>
      <c r="F239" s="36">
        <v>0</v>
      </c>
    </row>
    <row r="240" spans="1:6" x14ac:dyDescent="0.35">
      <c r="A240" s="5" t="s">
        <v>766</v>
      </c>
      <c r="B240" s="10" t="s">
        <v>767</v>
      </c>
      <c r="C240" s="36">
        <v>71392</v>
      </c>
      <c r="D240" s="36">
        <v>863</v>
      </c>
      <c r="E240" s="36">
        <v>0</v>
      </c>
      <c r="F240" s="36">
        <v>0</v>
      </c>
    </row>
    <row r="241" spans="1:6" x14ac:dyDescent="0.35">
      <c r="A241" s="5" t="s">
        <v>768</v>
      </c>
      <c r="B241" s="10" t="s">
        <v>769</v>
      </c>
      <c r="C241" s="36">
        <v>103272</v>
      </c>
      <c r="D241" s="36">
        <v>883</v>
      </c>
      <c r="E241" s="36">
        <v>0</v>
      </c>
      <c r="F241" s="36">
        <v>0</v>
      </c>
    </row>
    <row r="242" spans="1:6" x14ac:dyDescent="0.35">
      <c r="A242" s="5" t="s">
        <v>770</v>
      </c>
      <c r="B242" s="10" t="s">
        <v>771</v>
      </c>
      <c r="C242" s="36">
        <v>81044</v>
      </c>
      <c r="D242" s="36">
        <v>652</v>
      </c>
      <c r="E242" s="36">
        <v>0</v>
      </c>
      <c r="F242" s="36">
        <v>0</v>
      </c>
    </row>
    <row r="243" spans="1:6" x14ac:dyDescent="0.35">
      <c r="A243" s="5" t="s">
        <v>772</v>
      </c>
      <c r="B243" s="10" t="s">
        <v>773</v>
      </c>
      <c r="C243" s="36">
        <v>139719</v>
      </c>
      <c r="D243" s="36">
        <v>2713</v>
      </c>
      <c r="E243" s="36">
        <v>0</v>
      </c>
      <c r="F243" s="36">
        <v>0</v>
      </c>
    </row>
    <row r="244" spans="1:6" x14ac:dyDescent="0.35">
      <c r="A244" s="5" t="s">
        <v>774</v>
      </c>
      <c r="B244" s="10" t="s">
        <v>775</v>
      </c>
      <c r="C244" s="36">
        <v>43092</v>
      </c>
      <c r="D244" s="36">
        <v>102</v>
      </c>
      <c r="E244" s="36">
        <v>0</v>
      </c>
      <c r="F244" s="36">
        <v>0</v>
      </c>
    </row>
    <row r="245" spans="1:6" x14ac:dyDescent="0.35">
      <c r="A245" s="5" t="s">
        <v>776</v>
      </c>
      <c r="B245" s="10" t="s">
        <v>777</v>
      </c>
      <c r="C245" s="36">
        <v>61456</v>
      </c>
      <c r="D245" s="36">
        <v>392</v>
      </c>
      <c r="E245" s="36">
        <v>0</v>
      </c>
      <c r="F245" s="36">
        <v>0</v>
      </c>
    </row>
    <row r="246" spans="1:6" x14ac:dyDescent="0.35">
      <c r="A246" s="5" t="s">
        <v>778</v>
      </c>
      <c r="B246" s="10" t="s">
        <v>779</v>
      </c>
      <c r="C246" s="36">
        <v>83211</v>
      </c>
      <c r="D246" s="36">
        <v>944</v>
      </c>
      <c r="E246" s="36">
        <v>0</v>
      </c>
      <c r="F246" s="36">
        <v>0</v>
      </c>
    </row>
    <row r="247" spans="1:6" x14ac:dyDescent="0.35">
      <c r="A247" s="5" t="s">
        <v>780</v>
      </c>
      <c r="B247" s="10" t="s">
        <v>781</v>
      </c>
      <c r="C247" s="36">
        <v>60697</v>
      </c>
      <c r="D247" s="36">
        <v>634</v>
      </c>
      <c r="E247" s="36">
        <v>0</v>
      </c>
      <c r="F247" s="36">
        <v>0</v>
      </c>
    </row>
    <row r="248" spans="1:6" x14ac:dyDescent="0.35">
      <c r="A248" s="5" t="s">
        <v>782</v>
      </c>
      <c r="B248" s="10" t="s">
        <v>783</v>
      </c>
      <c r="C248" s="36">
        <v>43642</v>
      </c>
      <c r="D248" s="36">
        <v>605</v>
      </c>
      <c r="E248" s="36">
        <v>0</v>
      </c>
      <c r="F248" s="36">
        <v>0</v>
      </c>
    </row>
    <row r="249" spans="1:6" x14ac:dyDescent="0.35">
      <c r="A249" s="5" t="s">
        <v>784</v>
      </c>
      <c r="B249" s="10" t="s">
        <v>785</v>
      </c>
      <c r="C249" s="36">
        <v>37337</v>
      </c>
      <c r="D249" s="36">
        <v>217</v>
      </c>
      <c r="E249" s="36">
        <v>0</v>
      </c>
      <c r="F249" s="36">
        <v>0</v>
      </c>
    </row>
    <row r="250" spans="1:6" x14ac:dyDescent="0.35">
      <c r="A250" s="5" t="s">
        <v>788</v>
      </c>
      <c r="B250" s="10" t="s">
        <v>789</v>
      </c>
      <c r="C250" s="36">
        <v>129575</v>
      </c>
      <c r="D250" s="36">
        <v>1343</v>
      </c>
      <c r="E250" s="36">
        <v>0</v>
      </c>
      <c r="F250" s="36">
        <v>0</v>
      </c>
    </row>
    <row r="251" spans="1:6" x14ac:dyDescent="0.35">
      <c r="A251" s="5" t="s">
        <v>790</v>
      </c>
      <c r="B251" s="10" t="s">
        <v>791</v>
      </c>
      <c r="C251" s="36">
        <v>87178</v>
      </c>
      <c r="D251" s="36">
        <v>1199</v>
      </c>
      <c r="E251" s="36">
        <v>0</v>
      </c>
      <c r="F251" s="36">
        <v>0</v>
      </c>
    </row>
    <row r="252" spans="1:6" x14ac:dyDescent="0.35">
      <c r="A252" s="5" t="s">
        <v>792</v>
      </c>
      <c r="B252" s="10" t="s">
        <v>793</v>
      </c>
      <c r="C252" s="36">
        <v>116072</v>
      </c>
      <c r="D252" s="36">
        <v>1892</v>
      </c>
      <c r="E252" s="36">
        <v>0</v>
      </c>
      <c r="F252" s="36">
        <v>0</v>
      </c>
    </row>
    <row r="253" spans="1:6" x14ac:dyDescent="0.35">
      <c r="A253" s="5" t="s">
        <v>794</v>
      </c>
      <c r="B253" s="10" t="s">
        <v>795</v>
      </c>
      <c r="C253" s="36">
        <v>61909</v>
      </c>
      <c r="D253" s="36">
        <v>934</v>
      </c>
      <c r="E253" s="36">
        <v>0</v>
      </c>
      <c r="F253" s="36">
        <v>0</v>
      </c>
    </row>
    <row r="254" spans="1:6" x14ac:dyDescent="0.35">
      <c r="A254" s="5" t="s">
        <v>796</v>
      </c>
      <c r="B254" s="10" t="s">
        <v>797</v>
      </c>
      <c r="C254" s="36">
        <v>54359</v>
      </c>
      <c r="D254" s="36">
        <v>660</v>
      </c>
      <c r="E254" s="36">
        <v>0</v>
      </c>
      <c r="F254" s="36">
        <v>0</v>
      </c>
    </row>
    <row r="255" spans="1:6" x14ac:dyDescent="0.35">
      <c r="A255" s="5" t="s">
        <v>798</v>
      </c>
      <c r="B255" s="10" t="s">
        <v>799</v>
      </c>
      <c r="C255" s="36">
        <v>128106</v>
      </c>
      <c r="D255" s="36">
        <v>2108</v>
      </c>
      <c r="E255" s="36">
        <v>0</v>
      </c>
      <c r="F255" s="36">
        <v>0</v>
      </c>
    </row>
    <row r="256" spans="1:6" x14ac:dyDescent="0.35">
      <c r="A256" s="5" t="s">
        <v>800</v>
      </c>
      <c r="B256" s="10" t="s">
        <v>801</v>
      </c>
      <c r="C256" s="36">
        <v>36808</v>
      </c>
      <c r="D256" s="36">
        <v>401</v>
      </c>
      <c r="E256" s="36">
        <v>0</v>
      </c>
      <c r="F256" s="36">
        <v>0</v>
      </c>
    </row>
    <row r="257" spans="1:6" x14ac:dyDescent="0.35">
      <c r="A257" s="5" t="s">
        <v>802</v>
      </c>
      <c r="B257" s="10" t="s">
        <v>803</v>
      </c>
      <c r="C257" s="36">
        <v>83974</v>
      </c>
      <c r="D257" s="36">
        <v>877</v>
      </c>
      <c r="E257" s="36">
        <v>0</v>
      </c>
      <c r="F257" s="36">
        <v>0</v>
      </c>
    </row>
    <row r="258" spans="1:6" x14ac:dyDescent="0.35">
      <c r="A258" s="5" t="s">
        <v>804</v>
      </c>
      <c r="B258" s="10" t="s">
        <v>805</v>
      </c>
      <c r="C258" s="36">
        <v>63964</v>
      </c>
      <c r="D258" s="36">
        <v>508</v>
      </c>
      <c r="E258" s="36">
        <v>0</v>
      </c>
      <c r="F258" s="36">
        <v>0</v>
      </c>
    </row>
    <row r="259" spans="1:6" x14ac:dyDescent="0.35">
      <c r="A259" s="5" t="s">
        <v>808</v>
      </c>
      <c r="B259" s="10" t="s">
        <v>809</v>
      </c>
      <c r="C259" s="36">
        <v>98165</v>
      </c>
      <c r="D259" s="36">
        <v>516</v>
      </c>
      <c r="E259" s="36">
        <v>0</v>
      </c>
      <c r="F259" s="36">
        <v>0</v>
      </c>
    </row>
    <row r="260" spans="1:6" x14ac:dyDescent="0.35">
      <c r="A260" s="5" t="s">
        <v>810</v>
      </c>
      <c r="B260" s="10" t="s">
        <v>811</v>
      </c>
      <c r="C260" s="36">
        <v>101987</v>
      </c>
      <c r="D260" s="36">
        <v>812</v>
      </c>
      <c r="E260" s="36">
        <v>0</v>
      </c>
      <c r="F260" s="36">
        <v>0</v>
      </c>
    </row>
    <row r="261" spans="1:6" x14ac:dyDescent="0.35">
      <c r="A261" s="5" t="s">
        <v>812</v>
      </c>
      <c r="B261" s="10" t="s">
        <v>813</v>
      </c>
      <c r="C261" s="36">
        <v>33506</v>
      </c>
      <c r="D261" s="36">
        <v>257</v>
      </c>
      <c r="E261" s="36">
        <v>0</v>
      </c>
      <c r="F261" s="36">
        <v>0</v>
      </c>
    </row>
    <row r="262" spans="1:6" x14ac:dyDescent="0.35">
      <c r="A262" s="5" t="s">
        <v>814</v>
      </c>
      <c r="B262" s="10" t="s">
        <v>815</v>
      </c>
      <c r="C262" s="36">
        <v>36833</v>
      </c>
      <c r="D262" s="36">
        <v>260</v>
      </c>
      <c r="E262" s="36">
        <v>0</v>
      </c>
      <c r="F262" s="36">
        <v>0</v>
      </c>
    </row>
    <row r="263" spans="1:6" x14ac:dyDescent="0.35">
      <c r="A263" s="5" t="s">
        <v>816</v>
      </c>
      <c r="B263" s="10" t="s">
        <v>817</v>
      </c>
      <c r="C263" s="36">
        <v>62729</v>
      </c>
      <c r="D263" s="36">
        <v>334</v>
      </c>
      <c r="E263" s="36">
        <v>0</v>
      </c>
      <c r="F263" s="36">
        <v>0</v>
      </c>
    </row>
    <row r="264" spans="1:6" x14ac:dyDescent="0.35">
      <c r="A264" s="5" t="s">
        <v>818</v>
      </c>
      <c r="B264" s="10" t="s">
        <v>819</v>
      </c>
      <c r="C264" s="36">
        <v>78165</v>
      </c>
      <c r="D264" s="36">
        <v>533</v>
      </c>
      <c r="E264" s="36">
        <v>0</v>
      </c>
      <c r="F264" s="36">
        <v>0</v>
      </c>
    </row>
    <row r="265" spans="1:6" x14ac:dyDescent="0.35">
      <c r="A265" s="5" t="s">
        <v>820</v>
      </c>
      <c r="B265" s="10" t="s">
        <v>821</v>
      </c>
      <c r="C265" s="36">
        <v>71405</v>
      </c>
      <c r="D265" s="36">
        <v>855</v>
      </c>
      <c r="E265" s="36">
        <v>0</v>
      </c>
      <c r="F265" s="36">
        <v>0</v>
      </c>
    </row>
    <row r="266" spans="1:6" x14ac:dyDescent="0.35">
      <c r="A266" s="5" t="s">
        <v>822</v>
      </c>
      <c r="B266" s="10" t="s">
        <v>823</v>
      </c>
      <c r="C266" s="36">
        <v>55742</v>
      </c>
      <c r="D266" s="36">
        <v>202</v>
      </c>
      <c r="E266" s="36">
        <v>0</v>
      </c>
      <c r="F266" s="36">
        <v>0</v>
      </c>
    </row>
    <row r="267" spans="1:6" x14ac:dyDescent="0.35">
      <c r="A267" s="5" t="s">
        <v>824</v>
      </c>
      <c r="B267" s="10" t="s">
        <v>825</v>
      </c>
      <c r="C267" s="36">
        <v>41929</v>
      </c>
      <c r="D267" s="36">
        <v>257</v>
      </c>
      <c r="E267" s="36">
        <v>0</v>
      </c>
      <c r="F267" s="36">
        <v>0</v>
      </c>
    </row>
    <row r="268" spans="1:6" x14ac:dyDescent="0.35">
      <c r="A268" s="5" t="s">
        <v>826</v>
      </c>
      <c r="B268" s="10" t="s">
        <v>827</v>
      </c>
      <c r="C268" s="36">
        <v>66849</v>
      </c>
      <c r="D268" s="36">
        <v>1016</v>
      </c>
      <c r="E268" s="36">
        <v>0</v>
      </c>
      <c r="F268" s="36">
        <v>0</v>
      </c>
    </row>
    <row r="269" spans="1:6" x14ac:dyDescent="0.35">
      <c r="A269" s="5" t="s">
        <v>828</v>
      </c>
      <c r="B269" s="10" t="s">
        <v>829</v>
      </c>
      <c r="C269" s="36">
        <v>37639</v>
      </c>
      <c r="D269" s="36">
        <v>290</v>
      </c>
      <c r="E269" s="36">
        <v>0</v>
      </c>
      <c r="F269" s="36">
        <v>0</v>
      </c>
    </row>
    <row r="270" spans="1:6" x14ac:dyDescent="0.35">
      <c r="A270" s="5" t="s">
        <v>830</v>
      </c>
      <c r="B270" s="10" t="s">
        <v>831</v>
      </c>
      <c r="C270" s="36">
        <v>68317</v>
      </c>
      <c r="D270" s="36">
        <v>538</v>
      </c>
      <c r="E270" s="36">
        <v>0</v>
      </c>
      <c r="F270" s="36">
        <v>0</v>
      </c>
    </row>
    <row r="271" spans="1:6" x14ac:dyDescent="0.35">
      <c r="A271" s="5" t="s">
        <v>832</v>
      </c>
      <c r="B271" s="10" t="s">
        <v>833</v>
      </c>
      <c r="C271" s="36">
        <v>54988</v>
      </c>
      <c r="D271" s="36">
        <v>397</v>
      </c>
      <c r="E271" s="36">
        <v>0</v>
      </c>
      <c r="F271" s="36">
        <v>0</v>
      </c>
    </row>
    <row r="272" spans="1:6" x14ac:dyDescent="0.35">
      <c r="A272" s="5" t="s">
        <v>834</v>
      </c>
      <c r="B272" s="10" t="s">
        <v>835</v>
      </c>
      <c r="C272" s="36">
        <v>66829</v>
      </c>
      <c r="D272" s="36">
        <v>910</v>
      </c>
      <c r="E272" s="36">
        <v>0</v>
      </c>
      <c r="F272" s="36">
        <v>0</v>
      </c>
    </row>
    <row r="273" spans="1:6" x14ac:dyDescent="0.35">
      <c r="A273" s="5" t="s">
        <v>838</v>
      </c>
      <c r="B273" s="10" t="s">
        <v>839</v>
      </c>
      <c r="C273" s="36">
        <v>32506</v>
      </c>
      <c r="D273" s="36">
        <v>250</v>
      </c>
      <c r="E273" s="36">
        <v>0</v>
      </c>
      <c r="F273" s="36">
        <v>0</v>
      </c>
    </row>
    <row r="274" spans="1:6" x14ac:dyDescent="0.35">
      <c r="A274" s="5" t="s">
        <v>840</v>
      </c>
      <c r="B274" s="10" t="s">
        <v>841</v>
      </c>
      <c r="C274" s="36">
        <v>135963</v>
      </c>
      <c r="D274" s="36">
        <v>550</v>
      </c>
      <c r="E274" s="36">
        <v>0</v>
      </c>
      <c r="F274" s="36">
        <v>0</v>
      </c>
    </row>
    <row r="275" spans="1:6" x14ac:dyDescent="0.35">
      <c r="A275" s="5" t="s">
        <v>842</v>
      </c>
      <c r="B275" s="10" t="s">
        <v>843</v>
      </c>
      <c r="C275" s="36">
        <v>100025</v>
      </c>
      <c r="D275" s="36">
        <v>1040</v>
      </c>
      <c r="E275" s="36">
        <v>0</v>
      </c>
      <c r="F275" s="36">
        <v>0</v>
      </c>
    </row>
    <row r="276" spans="1:6" x14ac:dyDescent="0.35">
      <c r="A276" s="5" t="s">
        <v>844</v>
      </c>
      <c r="B276" s="10" t="s">
        <v>845</v>
      </c>
      <c r="C276" s="36">
        <v>50070</v>
      </c>
      <c r="D276" s="36">
        <v>436</v>
      </c>
      <c r="E276" s="36">
        <v>0</v>
      </c>
      <c r="F276" s="36">
        <v>0</v>
      </c>
    </row>
    <row r="277" spans="1:6" x14ac:dyDescent="0.35">
      <c r="A277" s="5" t="s">
        <v>846</v>
      </c>
      <c r="B277" s="10" t="s">
        <v>847</v>
      </c>
      <c r="C277" s="36">
        <v>38000</v>
      </c>
      <c r="D277" s="36">
        <v>235</v>
      </c>
      <c r="E277" s="36">
        <v>0</v>
      </c>
      <c r="F277" s="36">
        <v>0</v>
      </c>
    </row>
    <row r="278" spans="1:6" x14ac:dyDescent="0.35">
      <c r="A278" s="5" t="s">
        <v>850</v>
      </c>
      <c r="B278" s="10" t="s">
        <v>851</v>
      </c>
      <c r="C278" s="36">
        <v>58482</v>
      </c>
      <c r="D278" s="36">
        <v>371</v>
      </c>
      <c r="E278" s="36">
        <v>0</v>
      </c>
      <c r="F278" s="36">
        <v>0</v>
      </c>
    </row>
    <row r="279" spans="1:6" x14ac:dyDescent="0.35">
      <c r="A279" s="5" t="s">
        <v>852</v>
      </c>
      <c r="B279" s="10" t="s">
        <v>853</v>
      </c>
      <c r="C279" s="36">
        <v>158830</v>
      </c>
      <c r="D279" s="36">
        <v>1469</v>
      </c>
      <c r="E279" s="36">
        <v>0</v>
      </c>
      <c r="F279" s="36">
        <v>0</v>
      </c>
    </row>
    <row r="280" spans="1:6" x14ac:dyDescent="0.35">
      <c r="A280" s="5" t="s">
        <v>854</v>
      </c>
      <c r="B280" s="10" t="s">
        <v>855</v>
      </c>
      <c r="C280" s="36">
        <v>115047</v>
      </c>
      <c r="D280" s="36">
        <v>1012</v>
      </c>
      <c r="E280" s="36">
        <v>0</v>
      </c>
      <c r="F280" s="36">
        <v>0</v>
      </c>
    </row>
    <row r="281" spans="1:6" x14ac:dyDescent="0.35">
      <c r="A281" s="5" t="s">
        <v>856</v>
      </c>
      <c r="B281" s="10" t="s">
        <v>857</v>
      </c>
      <c r="C281" s="36">
        <v>106289</v>
      </c>
      <c r="D281" s="36">
        <v>1124</v>
      </c>
      <c r="E281" s="36">
        <v>0</v>
      </c>
      <c r="F281" s="36">
        <v>0</v>
      </c>
    </row>
    <row r="282" spans="1:6" x14ac:dyDescent="0.35">
      <c r="A282" s="5" t="s">
        <v>858</v>
      </c>
      <c r="B282" s="10" t="s">
        <v>859</v>
      </c>
      <c r="C282" s="36">
        <v>147065</v>
      </c>
      <c r="D282" s="36">
        <v>262</v>
      </c>
      <c r="E282" s="36">
        <v>0</v>
      </c>
      <c r="F282" s="36">
        <v>0</v>
      </c>
    </row>
    <row r="283" spans="1:6" x14ac:dyDescent="0.35">
      <c r="A283" s="5" t="s">
        <v>860</v>
      </c>
      <c r="B283" s="10" t="s">
        <v>861</v>
      </c>
      <c r="C283" s="36">
        <v>93049</v>
      </c>
      <c r="D283" s="36">
        <v>682</v>
      </c>
      <c r="E283" s="36">
        <v>0</v>
      </c>
      <c r="F283" s="36">
        <v>0</v>
      </c>
    </row>
    <row r="284" spans="1:6" x14ac:dyDescent="0.35">
      <c r="A284" s="5" t="s">
        <v>862</v>
      </c>
      <c r="B284" s="10" t="s">
        <v>863</v>
      </c>
      <c r="C284" s="36">
        <v>64204</v>
      </c>
      <c r="D284" s="36">
        <v>832</v>
      </c>
      <c r="E284" s="36">
        <v>0</v>
      </c>
      <c r="F284" s="36">
        <v>0</v>
      </c>
    </row>
    <row r="285" spans="1:6" x14ac:dyDescent="0.35">
      <c r="A285" s="5" t="s">
        <v>864</v>
      </c>
      <c r="B285" s="10" t="s">
        <v>865</v>
      </c>
      <c r="C285" s="36">
        <v>40109</v>
      </c>
      <c r="D285" s="36">
        <v>342</v>
      </c>
      <c r="E285" s="36">
        <v>0</v>
      </c>
      <c r="F285" s="36">
        <v>0</v>
      </c>
    </row>
    <row r="286" spans="1:6" x14ac:dyDescent="0.35">
      <c r="A286" s="5" t="s">
        <v>866</v>
      </c>
      <c r="B286" s="10" t="s">
        <v>867</v>
      </c>
      <c r="C286" s="36">
        <v>54343</v>
      </c>
      <c r="D286" s="36">
        <v>620</v>
      </c>
      <c r="E286" s="36">
        <v>0</v>
      </c>
      <c r="F286" s="36">
        <v>0</v>
      </c>
    </row>
    <row r="287" spans="1:6" x14ac:dyDescent="0.35">
      <c r="A287" s="5" t="s">
        <v>868</v>
      </c>
      <c r="B287" s="10" t="s">
        <v>869</v>
      </c>
      <c r="C287" s="36">
        <v>70516</v>
      </c>
      <c r="D287" s="36">
        <v>555</v>
      </c>
      <c r="E287" s="36">
        <v>0</v>
      </c>
      <c r="F287" s="36">
        <v>0</v>
      </c>
    </row>
    <row r="288" spans="1:6" x14ac:dyDescent="0.35">
      <c r="A288" s="5" t="s">
        <v>870</v>
      </c>
      <c r="B288" s="10" t="s">
        <v>871</v>
      </c>
      <c r="C288" s="36">
        <v>47981</v>
      </c>
      <c r="D288" s="36">
        <v>342</v>
      </c>
      <c r="E288" s="36">
        <v>0</v>
      </c>
      <c r="F288" s="36">
        <v>0</v>
      </c>
    </row>
    <row r="289" spans="1:6" x14ac:dyDescent="0.35">
      <c r="A289" s="5" t="s">
        <v>872</v>
      </c>
      <c r="B289" s="10" t="s">
        <v>873</v>
      </c>
      <c r="C289" s="36">
        <v>68751</v>
      </c>
      <c r="D289" s="36">
        <v>494</v>
      </c>
      <c r="E289" s="36">
        <v>0</v>
      </c>
      <c r="F289" s="36">
        <v>0</v>
      </c>
    </row>
    <row r="290" spans="1:6" x14ac:dyDescent="0.35">
      <c r="A290" s="5" t="s">
        <v>874</v>
      </c>
      <c r="B290" s="10" t="s">
        <v>875</v>
      </c>
      <c r="C290" s="36">
        <v>25838</v>
      </c>
      <c r="D290" s="36">
        <v>94</v>
      </c>
      <c r="E290" s="36">
        <v>0</v>
      </c>
      <c r="F290" s="36">
        <v>0</v>
      </c>
    </row>
    <row r="291" spans="1:6" x14ac:dyDescent="0.35">
      <c r="A291" s="5" t="s">
        <v>878</v>
      </c>
      <c r="B291" s="10" t="s">
        <v>879</v>
      </c>
      <c r="C291" s="36">
        <v>49399</v>
      </c>
      <c r="D291" s="36">
        <v>741</v>
      </c>
      <c r="E291" s="36">
        <v>0</v>
      </c>
      <c r="F291" s="36">
        <v>0</v>
      </c>
    </row>
    <row r="292" spans="1:6" x14ac:dyDescent="0.35">
      <c r="A292" s="5" t="s">
        <v>880</v>
      </c>
      <c r="B292" s="10" t="s">
        <v>881</v>
      </c>
      <c r="C292" s="36">
        <v>43924</v>
      </c>
      <c r="D292" s="36">
        <v>549</v>
      </c>
      <c r="E292" s="36">
        <v>0</v>
      </c>
      <c r="F292" s="36">
        <v>0</v>
      </c>
    </row>
    <row r="293" spans="1:6" x14ac:dyDescent="0.35">
      <c r="A293" s="5" t="s">
        <v>884</v>
      </c>
      <c r="B293" s="10" t="s">
        <v>885</v>
      </c>
      <c r="C293" s="36">
        <v>175268</v>
      </c>
      <c r="D293" s="36">
        <v>1231</v>
      </c>
      <c r="E293" s="36">
        <v>0</v>
      </c>
      <c r="F293" s="36">
        <v>0</v>
      </c>
    </row>
    <row r="294" spans="1:6" x14ac:dyDescent="0.35">
      <c r="A294" s="5" t="s">
        <v>886</v>
      </c>
      <c r="B294" s="10" t="s">
        <v>887</v>
      </c>
      <c r="C294" s="36">
        <v>49318</v>
      </c>
      <c r="D294" s="36">
        <v>580</v>
      </c>
      <c r="E294" s="36">
        <v>0</v>
      </c>
      <c r="F294" s="36">
        <v>0</v>
      </c>
    </row>
    <row r="295" spans="1:6" x14ac:dyDescent="0.35">
      <c r="A295" s="5" t="s">
        <v>888</v>
      </c>
      <c r="B295" s="10" t="s">
        <v>889</v>
      </c>
      <c r="C295" s="36">
        <v>75391</v>
      </c>
      <c r="D295" s="36">
        <v>625</v>
      </c>
      <c r="E295" s="36">
        <v>0</v>
      </c>
      <c r="F295" s="36">
        <v>0</v>
      </c>
    </row>
    <row r="296" spans="1:6" x14ac:dyDescent="0.35">
      <c r="A296" s="5" t="s">
        <v>890</v>
      </c>
      <c r="B296" s="10" t="s">
        <v>891</v>
      </c>
      <c r="C296" s="36">
        <v>124931</v>
      </c>
      <c r="D296" s="36">
        <v>515</v>
      </c>
      <c r="E296" s="36">
        <v>0</v>
      </c>
      <c r="F296" s="36">
        <v>0</v>
      </c>
    </row>
    <row r="297" spans="1:6" x14ac:dyDescent="0.35">
      <c r="A297" s="5" t="s">
        <v>892</v>
      </c>
      <c r="B297" s="10" t="s">
        <v>893</v>
      </c>
      <c r="C297" s="36">
        <v>146960</v>
      </c>
      <c r="D297" s="36">
        <v>1523</v>
      </c>
      <c r="E297" s="36">
        <v>0</v>
      </c>
      <c r="F297" s="36">
        <v>0</v>
      </c>
    </row>
    <row r="298" spans="1:6" x14ac:dyDescent="0.35">
      <c r="A298" s="5" t="s">
        <v>894</v>
      </c>
      <c r="B298" s="10" t="s">
        <v>895</v>
      </c>
      <c r="C298" s="36">
        <v>215906</v>
      </c>
      <c r="D298" s="36">
        <v>1776</v>
      </c>
      <c r="E298" s="36">
        <v>0</v>
      </c>
      <c r="F298" s="36">
        <v>0</v>
      </c>
    </row>
    <row r="299" spans="1:6" x14ac:dyDescent="0.35">
      <c r="A299" s="5" t="s">
        <v>896</v>
      </c>
      <c r="B299" s="10" t="s">
        <v>897</v>
      </c>
      <c r="C299" s="36">
        <v>52960</v>
      </c>
      <c r="D299" s="36">
        <v>361</v>
      </c>
      <c r="E299" s="36">
        <v>0</v>
      </c>
      <c r="F299" s="36">
        <v>0</v>
      </c>
    </row>
    <row r="300" spans="1:6" x14ac:dyDescent="0.35">
      <c r="A300" s="5" t="s">
        <v>898</v>
      </c>
      <c r="B300" s="10" t="s">
        <v>899</v>
      </c>
      <c r="C300" s="36">
        <v>64319</v>
      </c>
      <c r="D300" s="36">
        <v>693</v>
      </c>
      <c r="E300" s="36">
        <v>0</v>
      </c>
      <c r="F300" s="36">
        <v>0</v>
      </c>
    </row>
    <row r="301" spans="1:6" x14ac:dyDescent="0.35">
      <c r="A301" s="5" t="s">
        <v>900</v>
      </c>
      <c r="B301" s="10" t="s">
        <v>901</v>
      </c>
      <c r="C301" s="36">
        <v>147653</v>
      </c>
      <c r="D301" s="36">
        <v>2081</v>
      </c>
      <c r="E301" s="36">
        <v>0</v>
      </c>
      <c r="F301" s="36">
        <v>0</v>
      </c>
    </row>
    <row r="302" spans="1:6" x14ac:dyDescent="0.35">
      <c r="A302" s="5" t="s">
        <v>902</v>
      </c>
      <c r="B302" s="10" t="s">
        <v>903</v>
      </c>
      <c r="C302" s="36">
        <v>42554</v>
      </c>
      <c r="D302" s="36">
        <v>361</v>
      </c>
      <c r="E302" s="36">
        <v>0</v>
      </c>
      <c r="F302" s="36">
        <v>0</v>
      </c>
    </row>
    <row r="303" spans="1:6" x14ac:dyDescent="0.35">
      <c r="A303" s="5" t="s">
        <v>904</v>
      </c>
      <c r="B303" s="10" t="s">
        <v>905</v>
      </c>
      <c r="C303" s="36">
        <v>71073</v>
      </c>
      <c r="D303" s="36">
        <v>500</v>
      </c>
      <c r="E303" s="36">
        <v>0</v>
      </c>
      <c r="F303" s="36">
        <v>0</v>
      </c>
    </row>
    <row r="304" spans="1:6" x14ac:dyDescent="0.35">
      <c r="A304" s="5" t="s">
        <v>906</v>
      </c>
      <c r="B304" s="10" t="s">
        <v>907</v>
      </c>
      <c r="C304" s="36">
        <v>109450</v>
      </c>
      <c r="D304" s="36">
        <v>1327</v>
      </c>
      <c r="E304" s="36">
        <v>0</v>
      </c>
      <c r="F304" s="36">
        <v>0</v>
      </c>
    </row>
    <row r="305" spans="1:6" x14ac:dyDescent="0.35">
      <c r="A305" s="5" t="s">
        <v>908</v>
      </c>
      <c r="B305" s="10" t="s">
        <v>909</v>
      </c>
      <c r="C305" s="36">
        <v>45566</v>
      </c>
      <c r="D305" s="36">
        <v>439</v>
      </c>
      <c r="E305" s="36">
        <v>0</v>
      </c>
      <c r="F305" s="36">
        <v>0</v>
      </c>
    </row>
    <row r="306" spans="1:6" x14ac:dyDescent="0.35">
      <c r="A306" s="5" t="s">
        <v>910</v>
      </c>
      <c r="B306" s="10" t="s">
        <v>911</v>
      </c>
      <c r="C306" s="36">
        <v>50414</v>
      </c>
      <c r="D306" s="36">
        <v>421</v>
      </c>
      <c r="E306" s="36">
        <v>0</v>
      </c>
      <c r="F306" s="36">
        <v>0</v>
      </c>
    </row>
    <row r="307" spans="1:6" x14ac:dyDescent="0.35">
      <c r="A307" s="5" t="s">
        <v>914</v>
      </c>
      <c r="B307" s="10" t="s">
        <v>915</v>
      </c>
      <c r="C307" s="36">
        <v>58961</v>
      </c>
      <c r="D307" s="36">
        <v>560</v>
      </c>
      <c r="E307" s="36">
        <v>0</v>
      </c>
      <c r="F307" s="36">
        <v>0</v>
      </c>
    </row>
    <row r="308" spans="1:6" x14ac:dyDescent="0.35">
      <c r="A308" s="5" t="s">
        <v>916</v>
      </c>
      <c r="B308" s="10" t="s">
        <v>917</v>
      </c>
      <c r="C308" s="36">
        <v>52751</v>
      </c>
      <c r="D308" s="36">
        <v>120</v>
      </c>
      <c r="E308" s="36">
        <v>0</v>
      </c>
      <c r="F308" s="36">
        <v>0</v>
      </c>
    </row>
    <row r="309" spans="1:6" x14ac:dyDescent="0.35">
      <c r="A309" s="5" t="s">
        <v>918</v>
      </c>
      <c r="B309" s="10" t="s">
        <v>919</v>
      </c>
      <c r="C309" s="36">
        <v>46532</v>
      </c>
      <c r="D309" s="36">
        <v>207</v>
      </c>
      <c r="E309" s="36">
        <v>0</v>
      </c>
      <c r="F309" s="36">
        <v>0</v>
      </c>
    </row>
    <row r="310" spans="1:6" x14ac:dyDescent="0.35">
      <c r="A310" s="5" t="s">
        <v>920</v>
      </c>
      <c r="B310" s="10" t="s">
        <v>921</v>
      </c>
      <c r="C310" s="36">
        <v>85893</v>
      </c>
      <c r="D310" s="36">
        <v>659</v>
      </c>
      <c r="E310" s="36">
        <v>0</v>
      </c>
      <c r="F310" s="36">
        <v>0</v>
      </c>
    </row>
  </sheetData>
  <sheetProtection algorithmName="SHA-512" hashValue="r+GvGC7l40r6PY1atVZ43ORpZ9nHA+1WbFA+QOXpL2w9+xP/R/lkA3yKob/MBn/4UsoP1wtdgS3yoxcnWO6WYQ==" saltValue="sbnmPKHqsQ0xzaeEJJlp6Q==" spinCount="100000" sheet="1" objects="1" scenarios="1"/>
  <phoneticPr fontId="6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DE04-839D-4EDE-BC53-91D0E602645C}">
  <sheetPr>
    <tabColor theme="9" tint="0.79998168889431442"/>
  </sheetPr>
  <dimension ref="A1:F310"/>
  <sheetViews>
    <sheetView topLeftCell="A285" zoomScale="75" zoomScaleNormal="75" workbookViewId="0">
      <selection activeCell="O33" sqref="O33"/>
    </sheetView>
  </sheetViews>
  <sheetFormatPr defaultColWidth="8.7265625" defaultRowHeight="14.5" x14ac:dyDescent="0.35"/>
  <cols>
    <col min="1" max="1" width="10.7265625" style="4" bestFit="1" customWidth="1"/>
    <col min="2" max="2" width="33" style="4" bestFit="1" customWidth="1"/>
    <col min="3" max="3" width="22" style="4" customWidth="1"/>
    <col min="4" max="4" width="25.1796875" style="4" customWidth="1"/>
    <col min="5" max="5" width="41.81640625" style="4" customWidth="1"/>
    <col min="6" max="6" width="13" style="4" customWidth="1"/>
    <col min="7" max="16384" width="8.7265625" style="4"/>
  </cols>
  <sheetData>
    <row r="1" spans="1:6" ht="14.15" customHeight="1" x14ac:dyDescent="0.35">
      <c r="A1" s="3" t="s">
        <v>73</v>
      </c>
      <c r="B1" s="3" t="s">
        <v>71</v>
      </c>
      <c r="C1" s="3" t="s">
        <v>1359</v>
      </c>
      <c r="D1" s="3" t="s">
        <v>1360</v>
      </c>
      <c r="E1" s="3" t="s">
        <v>1361</v>
      </c>
      <c r="F1" s="3" t="s">
        <v>1362</v>
      </c>
    </row>
    <row r="2" spans="1:6" x14ac:dyDescent="0.35">
      <c r="A2" s="5" t="s">
        <v>199</v>
      </c>
      <c r="B2" s="10" t="s">
        <v>200</v>
      </c>
      <c r="C2" s="36">
        <v>28066</v>
      </c>
      <c r="D2" s="36">
        <v>207</v>
      </c>
      <c r="E2" s="36">
        <v>0</v>
      </c>
      <c r="F2" s="36">
        <v>0</v>
      </c>
    </row>
    <row r="3" spans="1:6" x14ac:dyDescent="0.35">
      <c r="A3" s="5" t="s">
        <v>201</v>
      </c>
      <c r="B3" s="10" t="s">
        <v>202</v>
      </c>
      <c r="C3" s="36">
        <v>46732</v>
      </c>
      <c r="D3" s="36">
        <v>947</v>
      </c>
      <c r="E3" s="36">
        <v>0</v>
      </c>
      <c r="F3" s="36">
        <v>0</v>
      </c>
    </row>
    <row r="4" spans="1:6" x14ac:dyDescent="0.35">
      <c r="A4" s="5" t="s">
        <v>203</v>
      </c>
      <c r="B4" s="10" t="s">
        <v>204</v>
      </c>
      <c r="C4" s="36">
        <v>57616</v>
      </c>
      <c r="D4" s="36">
        <v>961</v>
      </c>
      <c r="E4" s="36">
        <v>0</v>
      </c>
      <c r="F4" s="36">
        <v>5</v>
      </c>
    </row>
    <row r="5" spans="1:6" x14ac:dyDescent="0.35">
      <c r="A5" s="5" t="s">
        <v>209</v>
      </c>
      <c r="B5" s="10" t="s">
        <v>210</v>
      </c>
      <c r="C5" s="36">
        <v>74598</v>
      </c>
      <c r="D5" s="36">
        <v>651</v>
      </c>
      <c r="E5" s="36">
        <v>0</v>
      </c>
      <c r="F5" s="36">
        <v>0</v>
      </c>
    </row>
    <row r="6" spans="1:6" x14ac:dyDescent="0.35">
      <c r="A6" s="5" t="s">
        <v>211</v>
      </c>
      <c r="B6" s="10" t="s">
        <v>212</v>
      </c>
      <c r="C6" s="36">
        <v>55780</v>
      </c>
      <c r="D6" s="36">
        <v>569</v>
      </c>
      <c r="E6" s="36">
        <v>0</v>
      </c>
      <c r="F6" s="36">
        <v>0</v>
      </c>
    </row>
    <row r="7" spans="1:6" x14ac:dyDescent="0.35">
      <c r="A7" s="5" t="s">
        <v>213</v>
      </c>
      <c r="B7" s="10" t="s">
        <v>214</v>
      </c>
      <c r="C7" s="36">
        <v>55086</v>
      </c>
      <c r="D7" s="36">
        <v>575</v>
      </c>
      <c r="E7" s="36">
        <v>0</v>
      </c>
      <c r="F7" s="36">
        <v>0</v>
      </c>
    </row>
    <row r="8" spans="1:6" x14ac:dyDescent="0.35">
      <c r="A8" s="5" t="s">
        <v>215</v>
      </c>
      <c r="B8" s="10" t="s">
        <v>216</v>
      </c>
      <c r="C8" s="36">
        <v>40818</v>
      </c>
      <c r="D8" s="36">
        <v>383</v>
      </c>
      <c r="E8" s="36">
        <v>0</v>
      </c>
      <c r="F8" s="36">
        <v>0</v>
      </c>
    </row>
    <row r="9" spans="1:6" x14ac:dyDescent="0.35">
      <c r="A9" s="5" t="s">
        <v>217</v>
      </c>
      <c r="B9" s="10" t="s">
        <v>218</v>
      </c>
      <c r="C9" s="36">
        <v>75002</v>
      </c>
      <c r="D9" s="36">
        <v>224</v>
      </c>
      <c r="E9" s="36">
        <v>0</v>
      </c>
      <c r="F9" s="36">
        <v>0</v>
      </c>
    </row>
    <row r="10" spans="1:6" x14ac:dyDescent="0.35">
      <c r="A10" s="5" t="s">
        <v>219</v>
      </c>
      <c r="B10" s="10" t="s">
        <v>220</v>
      </c>
      <c r="C10" s="36">
        <v>150964</v>
      </c>
      <c r="D10" s="36">
        <v>1378</v>
      </c>
      <c r="E10" s="36">
        <v>0</v>
      </c>
      <c r="F10" s="36">
        <v>0</v>
      </c>
    </row>
    <row r="11" spans="1:6" x14ac:dyDescent="0.35">
      <c r="A11" s="5" t="s">
        <v>221</v>
      </c>
      <c r="B11" s="10" t="s">
        <v>222</v>
      </c>
      <c r="C11" s="36">
        <v>111551</v>
      </c>
      <c r="D11" s="36">
        <v>1479</v>
      </c>
      <c r="E11" s="36">
        <v>0</v>
      </c>
      <c r="F11" s="36">
        <v>0</v>
      </c>
    </row>
    <row r="12" spans="1:6" x14ac:dyDescent="0.35">
      <c r="A12" s="5" t="s">
        <v>223</v>
      </c>
      <c r="B12" s="10" t="s">
        <v>224</v>
      </c>
      <c r="C12" s="36">
        <v>33318</v>
      </c>
      <c r="D12" s="36">
        <v>1072</v>
      </c>
      <c r="E12" s="36">
        <v>0</v>
      </c>
      <c r="F12" s="36">
        <v>0</v>
      </c>
    </row>
    <row r="13" spans="1:6" x14ac:dyDescent="0.35">
      <c r="A13" s="5" t="s">
        <v>225</v>
      </c>
      <c r="B13" s="10" t="s">
        <v>226</v>
      </c>
      <c r="C13" s="36">
        <v>78054</v>
      </c>
      <c r="D13" s="36">
        <v>519</v>
      </c>
      <c r="E13" s="36">
        <v>0</v>
      </c>
      <c r="F13" s="36">
        <v>0</v>
      </c>
    </row>
    <row r="14" spans="1:6" x14ac:dyDescent="0.35">
      <c r="A14" s="5" t="s">
        <v>227</v>
      </c>
      <c r="B14" s="10" t="s">
        <v>228</v>
      </c>
      <c r="C14" s="36">
        <v>76883</v>
      </c>
      <c r="D14" s="36">
        <v>686</v>
      </c>
      <c r="E14" s="36">
        <v>0</v>
      </c>
      <c r="F14" s="36">
        <v>0</v>
      </c>
    </row>
    <row r="15" spans="1:6" x14ac:dyDescent="0.35">
      <c r="A15" s="5" t="s">
        <v>229</v>
      </c>
      <c r="B15" s="10" t="s">
        <v>230</v>
      </c>
      <c r="C15" s="36">
        <v>52772</v>
      </c>
      <c r="D15" s="36">
        <v>812</v>
      </c>
      <c r="E15" s="36">
        <v>0</v>
      </c>
      <c r="F15" s="36">
        <v>18</v>
      </c>
    </row>
    <row r="16" spans="1:6" x14ac:dyDescent="0.35">
      <c r="A16" s="5" t="s">
        <v>231</v>
      </c>
      <c r="B16" s="10" t="s">
        <v>232</v>
      </c>
      <c r="C16" s="36">
        <v>79625</v>
      </c>
      <c r="D16" s="36">
        <v>833</v>
      </c>
      <c r="E16" s="36">
        <v>0</v>
      </c>
      <c r="F16" s="36">
        <v>0</v>
      </c>
    </row>
    <row r="17" spans="1:6" x14ac:dyDescent="0.35">
      <c r="A17" s="5" t="s">
        <v>233</v>
      </c>
      <c r="B17" s="10" t="s">
        <v>234</v>
      </c>
      <c r="C17" s="36">
        <v>76156</v>
      </c>
      <c r="D17" s="36">
        <v>802</v>
      </c>
      <c r="E17" s="36">
        <v>0</v>
      </c>
      <c r="F17" s="36">
        <v>0</v>
      </c>
    </row>
    <row r="18" spans="1:6" x14ac:dyDescent="0.35">
      <c r="A18" s="5" t="s">
        <v>235</v>
      </c>
      <c r="B18" s="10" t="s">
        <v>236</v>
      </c>
      <c r="C18" s="36">
        <v>97647</v>
      </c>
      <c r="D18" s="36">
        <v>507</v>
      </c>
      <c r="E18" s="36">
        <v>0</v>
      </c>
      <c r="F18" s="36">
        <v>0</v>
      </c>
    </row>
    <row r="19" spans="1:6" x14ac:dyDescent="0.35">
      <c r="A19" s="5" t="s">
        <v>237</v>
      </c>
      <c r="B19" s="10" t="s">
        <v>238</v>
      </c>
      <c r="C19" s="36">
        <v>432229</v>
      </c>
      <c r="D19" s="36">
        <v>5448</v>
      </c>
      <c r="E19" s="36">
        <v>0</v>
      </c>
      <c r="F19" s="36">
        <v>0</v>
      </c>
    </row>
    <row r="20" spans="1:6" x14ac:dyDescent="0.35">
      <c r="A20" s="5" t="s">
        <v>239</v>
      </c>
      <c r="B20" s="10" t="s">
        <v>240</v>
      </c>
      <c r="C20" s="36">
        <v>42954</v>
      </c>
      <c r="D20" s="36">
        <v>397</v>
      </c>
      <c r="E20" s="36">
        <v>0</v>
      </c>
      <c r="F20" s="36">
        <v>3</v>
      </c>
    </row>
    <row r="21" spans="1:6" x14ac:dyDescent="0.35">
      <c r="A21" s="5" t="s">
        <v>241</v>
      </c>
      <c r="B21" s="10" t="s">
        <v>242</v>
      </c>
      <c r="C21" s="36">
        <v>60613</v>
      </c>
      <c r="D21" s="36">
        <v>1271</v>
      </c>
      <c r="E21" s="36">
        <v>0</v>
      </c>
      <c r="F21" s="36">
        <v>0</v>
      </c>
    </row>
    <row r="22" spans="1:6" x14ac:dyDescent="0.35">
      <c r="A22" s="5" t="s">
        <v>243</v>
      </c>
      <c r="B22" s="10" t="s">
        <v>244</v>
      </c>
      <c r="C22" s="36">
        <v>70605</v>
      </c>
      <c r="D22" s="36">
        <v>1837</v>
      </c>
      <c r="E22" s="36">
        <v>0</v>
      </c>
      <c r="F22" s="36">
        <v>0</v>
      </c>
    </row>
    <row r="23" spans="1:6" x14ac:dyDescent="0.35">
      <c r="A23" s="5" t="s">
        <v>247</v>
      </c>
      <c r="B23" s="10" t="s">
        <v>248</v>
      </c>
      <c r="C23" s="36">
        <v>36401</v>
      </c>
      <c r="D23" s="36">
        <v>833</v>
      </c>
      <c r="E23" s="36">
        <v>0</v>
      </c>
      <c r="F23" s="36">
        <v>1</v>
      </c>
    </row>
    <row r="24" spans="1:6" x14ac:dyDescent="0.35">
      <c r="A24" s="5" t="s">
        <v>249</v>
      </c>
      <c r="B24" s="10" t="s">
        <v>250</v>
      </c>
      <c r="C24" s="36">
        <v>123166</v>
      </c>
      <c r="D24" s="36">
        <v>1693</v>
      </c>
      <c r="E24" s="36">
        <v>0</v>
      </c>
      <c r="F24" s="36">
        <v>4</v>
      </c>
    </row>
    <row r="25" spans="1:6" x14ac:dyDescent="0.35">
      <c r="A25" s="5" t="s">
        <v>251</v>
      </c>
      <c r="B25" s="10" t="s">
        <v>252</v>
      </c>
      <c r="C25" s="36">
        <v>30186</v>
      </c>
      <c r="D25" s="36">
        <v>364</v>
      </c>
      <c r="E25" s="36">
        <v>0</v>
      </c>
      <c r="F25" s="36">
        <v>0</v>
      </c>
    </row>
    <row r="26" spans="1:6" x14ac:dyDescent="0.35">
      <c r="A26" s="5" t="s">
        <v>253</v>
      </c>
      <c r="B26" s="10" t="s">
        <v>254</v>
      </c>
      <c r="C26" s="36">
        <v>180729</v>
      </c>
      <c r="D26" s="36">
        <v>2197</v>
      </c>
      <c r="E26" s="36">
        <v>0</v>
      </c>
      <c r="F26" s="36">
        <v>0</v>
      </c>
    </row>
    <row r="27" spans="1:6" x14ac:dyDescent="0.35">
      <c r="A27" s="5" t="s">
        <v>255</v>
      </c>
      <c r="B27" s="10" t="s">
        <v>256</v>
      </c>
      <c r="C27" s="36">
        <v>50730</v>
      </c>
      <c r="D27" s="36">
        <v>366</v>
      </c>
      <c r="E27" s="36">
        <v>0</v>
      </c>
      <c r="F27" s="36">
        <v>0</v>
      </c>
    </row>
    <row r="28" spans="1:6" x14ac:dyDescent="0.35">
      <c r="A28" s="5" t="s">
        <v>257</v>
      </c>
      <c r="B28" s="10" t="s">
        <v>258</v>
      </c>
      <c r="C28" s="36">
        <v>215435</v>
      </c>
      <c r="D28" s="36">
        <v>4120</v>
      </c>
      <c r="E28" s="36">
        <v>0</v>
      </c>
      <c r="F28" s="36">
        <v>3</v>
      </c>
    </row>
    <row r="29" spans="1:6" x14ac:dyDescent="0.35">
      <c r="A29" s="5" t="s">
        <v>259</v>
      </c>
      <c r="B29" s="10" t="s">
        <v>260</v>
      </c>
      <c r="C29" s="36">
        <v>65190</v>
      </c>
      <c r="D29" s="36">
        <v>572</v>
      </c>
      <c r="E29" s="36">
        <v>0</v>
      </c>
      <c r="F29" s="36">
        <v>0</v>
      </c>
    </row>
    <row r="30" spans="1:6" x14ac:dyDescent="0.35">
      <c r="A30" s="5" t="s">
        <v>261</v>
      </c>
      <c r="B30" s="10" t="s">
        <v>262</v>
      </c>
      <c r="C30" s="36">
        <v>60847</v>
      </c>
      <c r="D30" s="36">
        <v>629</v>
      </c>
      <c r="E30" s="36">
        <v>0</v>
      </c>
      <c r="F30" s="36">
        <v>0</v>
      </c>
    </row>
    <row r="31" spans="1:6" x14ac:dyDescent="0.35">
      <c r="A31" s="5" t="s">
        <v>263</v>
      </c>
      <c r="B31" s="10" t="s">
        <v>264</v>
      </c>
      <c r="C31" s="36">
        <v>122355</v>
      </c>
      <c r="D31" s="36">
        <v>1044</v>
      </c>
      <c r="E31" s="36">
        <v>0</v>
      </c>
      <c r="F31" s="36">
        <v>0</v>
      </c>
    </row>
    <row r="32" spans="1:6" x14ac:dyDescent="0.35">
      <c r="A32" s="5" t="s">
        <v>265</v>
      </c>
      <c r="B32" s="10" t="s">
        <v>266</v>
      </c>
      <c r="C32" s="36">
        <v>33608</v>
      </c>
      <c r="D32" s="36">
        <v>446</v>
      </c>
      <c r="E32" s="36">
        <v>0</v>
      </c>
      <c r="F32" s="36">
        <v>0</v>
      </c>
    </row>
    <row r="33" spans="1:6" x14ac:dyDescent="0.35">
      <c r="A33" s="5" t="s">
        <v>269</v>
      </c>
      <c r="B33" s="10" t="s">
        <v>270</v>
      </c>
      <c r="C33" s="36">
        <v>122595</v>
      </c>
      <c r="D33" s="36">
        <v>1501</v>
      </c>
      <c r="E33" s="36">
        <v>0</v>
      </c>
      <c r="F33" s="36">
        <v>0</v>
      </c>
    </row>
    <row r="34" spans="1:6" x14ac:dyDescent="0.35">
      <c r="A34" s="5" t="s">
        <v>271</v>
      </c>
      <c r="B34" s="10" t="s">
        <v>272</v>
      </c>
      <c r="C34" s="36">
        <v>195442</v>
      </c>
      <c r="D34" s="36">
        <v>1220</v>
      </c>
      <c r="E34" s="36">
        <v>0</v>
      </c>
      <c r="F34" s="36">
        <v>0</v>
      </c>
    </row>
    <row r="35" spans="1:6" x14ac:dyDescent="0.35">
      <c r="A35" s="5" t="s">
        <v>273</v>
      </c>
      <c r="B35" s="10" t="s">
        <v>274</v>
      </c>
      <c r="C35" s="36">
        <v>58243</v>
      </c>
      <c r="D35" s="36">
        <v>380</v>
      </c>
      <c r="E35" s="36">
        <v>0</v>
      </c>
      <c r="F35" s="36">
        <v>0</v>
      </c>
    </row>
    <row r="36" spans="1:6" x14ac:dyDescent="0.35">
      <c r="A36" s="5" t="s">
        <v>275</v>
      </c>
      <c r="B36" s="10" t="s">
        <v>276</v>
      </c>
      <c r="C36" s="36">
        <v>139024</v>
      </c>
      <c r="D36" s="36">
        <v>955</v>
      </c>
      <c r="E36" s="36">
        <v>0</v>
      </c>
      <c r="F36" s="36">
        <v>0</v>
      </c>
    </row>
    <row r="37" spans="1:6" x14ac:dyDescent="0.35">
      <c r="A37" s="5" t="s">
        <v>277</v>
      </c>
      <c r="B37" s="10" t="s">
        <v>278</v>
      </c>
      <c r="C37" s="36">
        <v>41704</v>
      </c>
      <c r="D37" s="36">
        <v>432</v>
      </c>
      <c r="E37" s="36">
        <v>0</v>
      </c>
      <c r="F37" s="36">
        <v>0</v>
      </c>
    </row>
    <row r="38" spans="1:6" x14ac:dyDescent="0.35">
      <c r="A38" s="5" t="s">
        <v>279</v>
      </c>
      <c r="B38" s="10" t="s">
        <v>280</v>
      </c>
      <c r="C38" s="36">
        <v>40458</v>
      </c>
      <c r="D38" s="36">
        <v>251</v>
      </c>
      <c r="E38" s="36">
        <v>0</v>
      </c>
      <c r="F38" s="36">
        <v>0</v>
      </c>
    </row>
    <row r="39" spans="1:6" x14ac:dyDescent="0.35">
      <c r="A39" s="5" t="s">
        <v>281</v>
      </c>
      <c r="B39" s="10" t="s">
        <v>282</v>
      </c>
      <c r="C39" s="36">
        <v>49404</v>
      </c>
      <c r="D39" s="36">
        <v>621</v>
      </c>
      <c r="E39" s="36">
        <v>0</v>
      </c>
      <c r="F39" s="36">
        <v>0</v>
      </c>
    </row>
    <row r="40" spans="1:6" x14ac:dyDescent="0.35">
      <c r="A40" s="5" t="s">
        <v>283</v>
      </c>
      <c r="B40" s="10" t="s">
        <v>284</v>
      </c>
      <c r="C40" s="36">
        <v>223608</v>
      </c>
      <c r="D40" s="36">
        <v>1971</v>
      </c>
      <c r="E40" s="36">
        <v>0</v>
      </c>
      <c r="F40" s="36">
        <v>0</v>
      </c>
    </row>
    <row r="41" spans="1:6" x14ac:dyDescent="0.35">
      <c r="A41" s="5" t="s">
        <v>285</v>
      </c>
      <c r="B41" s="10" t="s">
        <v>286</v>
      </c>
      <c r="C41" s="36">
        <v>41070</v>
      </c>
      <c r="D41" s="36">
        <v>851</v>
      </c>
      <c r="E41" s="36">
        <v>0</v>
      </c>
      <c r="F41" s="36">
        <v>2</v>
      </c>
    </row>
    <row r="42" spans="1:6" x14ac:dyDescent="0.35">
      <c r="A42" s="5" t="s">
        <v>287</v>
      </c>
      <c r="B42" s="10" t="s">
        <v>288</v>
      </c>
      <c r="C42" s="36">
        <v>82743</v>
      </c>
      <c r="D42" s="36">
        <v>1064</v>
      </c>
      <c r="E42" s="36">
        <v>0</v>
      </c>
      <c r="F42" s="36">
        <v>0</v>
      </c>
    </row>
    <row r="43" spans="1:6" x14ac:dyDescent="0.35">
      <c r="A43" s="5" t="s">
        <v>291</v>
      </c>
      <c r="B43" s="10" t="s">
        <v>292</v>
      </c>
      <c r="C43" s="36">
        <v>94466</v>
      </c>
      <c r="D43" s="36">
        <v>1774</v>
      </c>
      <c r="E43" s="36">
        <v>0</v>
      </c>
      <c r="F43" s="36">
        <v>0</v>
      </c>
    </row>
    <row r="44" spans="1:6" x14ac:dyDescent="0.35">
      <c r="A44" s="5" t="s">
        <v>293</v>
      </c>
      <c r="B44" s="10" t="s">
        <v>294</v>
      </c>
      <c r="C44" s="36">
        <v>54821</v>
      </c>
      <c r="D44" s="36">
        <v>358</v>
      </c>
      <c r="E44" s="36">
        <v>0</v>
      </c>
      <c r="F44" s="36">
        <v>0</v>
      </c>
    </row>
    <row r="45" spans="1:6" x14ac:dyDescent="0.35">
      <c r="A45" s="5" t="s">
        <v>295</v>
      </c>
      <c r="B45" s="10" t="s">
        <v>296</v>
      </c>
      <c r="C45" s="36">
        <v>106780</v>
      </c>
      <c r="D45" s="36">
        <v>1730</v>
      </c>
      <c r="E45" s="36">
        <v>0</v>
      </c>
      <c r="F45" s="36">
        <v>0</v>
      </c>
    </row>
    <row r="46" spans="1:6" x14ac:dyDescent="0.35">
      <c r="A46" s="5" t="s">
        <v>297</v>
      </c>
      <c r="B46" s="10" t="s">
        <v>298</v>
      </c>
      <c r="C46" s="36">
        <v>43866</v>
      </c>
      <c r="D46" s="36">
        <v>407</v>
      </c>
      <c r="E46" s="36">
        <v>0</v>
      </c>
      <c r="F46" s="36">
        <v>0</v>
      </c>
    </row>
    <row r="47" spans="1:6" x14ac:dyDescent="0.35">
      <c r="A47" s="5" t="s">
        <v>299</v>
      </c>
      <c r="B47" s="10" t="s">
        <v>300</v>
      </c>
      <c r="C47" s="36">
        <v>63480</v>
      </c>
      <c r="D47" s="36">
        <v>918</v>
      </c>
      <c r="E47" s="36">
        <v>0</v>
      </c>
      <c r="F47" s="36">
        <v>0</v>
      </c>
    </row>
    <row r="48" spans="1:6" x14ac:dyDescent="0.35">
      <c r="A48" s="5" t="s">
        <v>303</v>
      </c>
      <c r="B48" s="10" t="s">
        <v>304</v>
      </c>
      <c r="C48" s="36">
        <v>52068</v>
      </c>
      <c r="D48" s="36">
        <v>1062</v>
      </c>
      <c r="E48" s="36">
        <v>12</v>
      </c>
      <c r="F48" s="36">
        <v>0</v>
      </c>
    </row>
    <row r="49" spans="1:6" x14ac:dyDescent="0.35">
      <c r="A49" s="5" t="s">
        <v>307</v>
      </c>
      <c r="B49" s="10" t="s">
        <v>308</v>
      </c>
      <c r="C49" s="36">
        <v>38241</v>
      </c>
      <c r="D49" s="36">
        <v>356</v>
      </c>
      <c r="E49" s="36">
        <v>0</v>
      </c>
      <c r="F49" s="36">
        <v>0</v>
      </c>
    </row>
    <row r="50" spans="1:6" x14ac:dyDescent="0.35">
      <c r="A50" s="5" t="s">
        <v>309</v>
      </c>
      <c r="B50" s="10" t="s">
        <v>310</v>
      </c>
      <c r="C50" s="36">
        <v>121809</v>
      </c>
      <c r="D50" s="36">
        <v>1483</v>
      </c>
      <c r="E50" s="36">
        <v>0</v>
      </c>
      <c r="F50" s="36">
        <v>0</v>
      </c>
    </row>
    <row r="51" spans="1:6" x14ac:dyDescent="0.35">
      <c r="A51" s="5" t="s">
        <v>313</v>
      </c>
      <c r="B51" s="10" t="s">
        <v>314</v>
      </c>
      <c r="C51" s="36">
        <v>73677</v>
      </c>
      <c r="D51" s="36">
        <v>718</v>
      </c>
      <c r="E51" s="36">
        <v>0</v>
      </c>
      <c r="F51" s="36">
        <v>0</v>
      </c>
    </row>
    <row r="52" spans="1:6" x14ac:dyDescent="0.35">
      <c r="A52" s="5" t="s">
        <v>315</v>
      </c>
      <c r="B52" s="10" t="s">
        <v>316</v>
      </c>
      <c r="C52" s="36">
        <v>76438</v>
      </c>
      <c r="D52" s="36">
        <v>639</v>
      </c>
      <c r="E52" s="36">
        <v>0</v>
      </c>
      <c r="F52" s="36">
        <v>0</v>
      </c>
    </row>
    <row r="53" spans="1:6" x14ac:dyDescent="0.35">
      <c r="A53" s="5" t="s">
        <v>317</v>
      </c>
      <c r="B53" s="10" t="s">
        <v>318</v>
      </c>
      <c r="C53" s="36">
        <v>55226</v>
      </c>
      <c r="D53" s="36">
        <v>861</v>
      </c>
      <c r="E53" s="36">
        <v>0</v>
      </c>
      <c r="F53" s="36">
        <v>73</v>
      </c>
    </row>
    <row r="54" spans="1:6" x14ac:dyDescent="0.35">
      <c r="A54" s="5" t="s">
        <v>319</v>
      </c>
      <c r="B54" s="10" t="s">
        <v>320</v>
      </c>
      <c r="C54" s="36">
        <v>66270</v>
      </c>
      <c r="D54" s="36">
        <v>534</v>
      </c>
      <c r="E54" s="36">
        <v>0</v>
      </c>
      <c r="F54" s="36">
        <v>0</v>
      </c>
    </row>
    <row r="55" spans="1:6" x14ac:dyDescent="0.35">
      <c r="A55" s="5" t="s">
        <v>321</v>
      </c>
      <c r="B55" s="10" t="s">
        <v>322</v>
      </c>
      <c r="C55" s="36">
        <v>176977</v>
      </c>
      <c r="D55" s="36">
        <v>2014</v>
      </c>
      <c r="E55" s="36">
        <v>0</v>
      </c>
      <c r="F55" s="36">
        <v>0</v>
      </c>
    </row>
    <row r="56" spans="1:6" x14ac:dyDescent="0.35">
      <c r="A56" s="5" t="s">
        <v>323</v>
      </c>
      <c r="B56" s="10" t="s">
        <v>324</v>
      </c>
      <c r="C56" s="36">
        <v>156411</v>
      </c>
      <c r="D56" s="36">
        <v>1698</v>
      </c>
      <c r="E56" s="36">
        <v>0</v>
      </c>
      <c r="F56" s="36">
        <v>0</v>
      </c>
    </row>
    <row r="57" spans="1:6" x14ac:dyDescent="0.35">
      <c r="A57" s="5" t="s">
        <v>325</v>
      </c>
      <c r="B57" s="10" t="s">
        <v>326</v>
      </c>
      <c r="C57" s="36">
        <v>49100</v>
      </c>
      <c r="D57" s="36">
        <v>702</v>
      </c>
      <c r="E57" s="36">
        <v>0</v>
      </c>
      <c r="F57" s="36">
        <v>0</v>
      </c>
    </row>
    <row r="58" spans="1:6" x14ac:dyDescent="0.35">
      <c r="A58" s="5" t="s">
        <v>327</v>
      </c>
      <c r="B58" s="10" t="s">
        <v>328</v>
      </c>
      <c r="C58" s="36">
        <v>56784</v>
      </c>
      <c r="D58" s="36">
        <v>142</v>
      </c>
      <c r="E58" s="36">
        <v>0</v>
      </c>
      <c r="F58" s="36">
        <v>0</v>
      </c>
    </row>
    <row r="59" spans="1:6" x14ac:dyDescent="0.35">
      <c r="A59" s="5" t="s">
        <v>329</v>
      </c>
      <c r="B59" s="10" t="s">
        <v>330</v>
      </c>
      <c r="C59" s="36">
        <v>51062</v>
      </c>
      <c r="D59" s="36">
        <v>628</v>
      </c>
      <c r="E59" s="36">
        <v>0</v>
      </c>
      <c r="F59" s="36">
        <v>0</v>
      </c>
    </row>
    <row r="60" spans="1:6" x14ac:dyDescent="0.35">
      <c r="A60" s="5" t="s">
        <v>333</v>
      </c>
      <c r="B60" s="10" t="s">
        <v>334</v>
      </c>
      <c r="C60" s="36">
        <v>7320</v>
      </c>
      <c r="D60" s="36">
        <v>276</v>
      </c>
      <c r="E60" s="36">
        <v>0</v>
      </c>
      <c r="F60" s="36">
        <v>0</v>
      </c>
    </row>
    <row r="61" spans="1:6" x14ac:dyDescent="0.35">
      <c r="A61" s="5" t="s">
        <v>338</v>
      </c>
      <c r="B61" s="10" t="s">
        <v>339</v>
      </c>
      <c r="C61" s="36">
        <v>79429</v>
      </c>
      <c r="D61" s="36">
        <v>746</v>
      </c>
      <c r="E61" s="36">
        <v>0</v>
      </c>
      <c r="F61" s="36">
        <v>0</v>
      </c>
    </row>
    <row r="62" spans="1:6" x14ac:dyDescent="0.35">
      <c r="A62" s="5" t="s">
        <v>342</v>
      </c>
      <c r="B62" s="10" t="s">
        <v>343</v>
      </c>
      <c r="C62" s="36">
        <v>33122</v>
      </c>
      <c r="D62" s="36">
        <v>758</v>
      </c>
      <c r="E62" s="36">
        <v>0</v>
      </c>
      <c r="F62" s="36">
        <v>0</v>
      </c>
    </row>
    <row r="63" spans="1:6" x14ac:dyDescent="0.35">
      <c r="A63" s="5" t="s">
        <v>344</v>
      </c>
      <c r="B63" s="10" t="s">
        <v>345</v>
      </c>
      <c r="C63" s="36">
        <v>269045</v>
      </c>
      <c r="D63" s="36">
        <v>3211</v>
      </c>
      <c r="E63" s="36">
        <v>0</v>
      </c>
      <c r="F63" s="36">
        <v>0</v>
      </c>
    </row>
    <row r="64" spans="1:6" x14ac:dyDescent="0.35">
      <c r="A64" s="5" t="s">
        <v>346</v>
      </c>
      <c r="B64" s="10" t="s">
        <v>347</v>
      </c>
      <c r="C64" s="36">
        <v>43526</v>
      </c>
      <c r="D64" s="36">
        <v>711</v>
      </c>
      <c r="E64" s="36">
        <v>0</v>
      </c>
      <c r="F64" s="36">
        <v>0</v>
      </c>
    </row>
    <row r="65" spans="1:6" x14ac:dyDescent="0.35">
      <c r="A65" s="5" t="s">
        <v>348</v>
      </c>
      <c r="B65" s="10" t="s">
        <v>349</v>
      </c>
      <c r="C65" s="36">
        <v>240806</v>
      </c>
      <c r="D65" s="36">
        <v>4652</v>
      </c>
      <c r="E65" s="36">
        <v>0</v>
      </c>
      <c r="F65" s="36">
        <v>0</v>
      </c>
    </row>
    <row r="66" spans="1:6" x14ac:dyDescent="0.35">
      <c r="A66" s="5" t="s">
        <v>350</v>
      </c>
      <c r="B66" s="10" t="s">
        <v>351</v>
      </c>
      <c r="C66" s="36">
        <v>137777</v>
      </c>
      <c r="D66" s="36">
        <v>1678</v>
      </c>
      <c r="E66" s="36">
        <v>0</v>
      </c>
      <c r="F66" s="36">
        <v>0</v>
      </c>
    </row>
    <row r="67" spans="1:6" x14ac:dyDescent="0.35">
      <c r="A67" s="5" t="s">
        <v>352</v>
      </c>
      <c r="B67" s="10" t="s">
        <v>353</v>
      </c>
      <c r="C67" s="36">
        <v>27353</v>
      </c>
      <c r="D67" s="36">
        <v>270</v>
      </c>
      <c r="E67" s="36">
        <v>0</v>
      </c>
      <c r="F67" s="36">
        <v>0</v>
      </c>
    </row>
    <row r="68" spans="1:6" x14ac:dyDescent="0.35">
      <c r="A68" s="5" t="s">
        <v>354</v>
      </c>
      <c r="B68" s="10" t="s">
        <v>355</v>
      </c>
      <c r="C68" s="36">
        <v>45763</v>
      </c>
      <c r="D68" s="36">
        <v>51</v>
      </c>
      <c r="E68" s="36">
        <v>0</v>
      </c>
      <c r="F68" s="36">
        <v>0</v>
      </c>
    </row>
    <row r="69" spans="1:6" x14ac:dyDescent="0.35">
      <c r="A69" s="5" t="s">
        <v>356</v>
      </c>
      <c r="B69" s="10" t="s">
        <v>357</v>
      </c>
      <c r="C69" s="36">
        <v>158563</v>
      </c>
      <c r="D69" s="36">
        <v>1546</v>
      </c>
      <c r="E69" s="36">
        <v>0</v>
      </c>
      <c r="F69" s="36">
        <v>0</v>
      </c>
    </row>
    <row r="70" spans="1:6" x14ac:dyDescent="0.35">
      <c r="A70" s="5" t="s">
        <v>358</v>
      </c>
      <c r="B70" s="10" t="s">
        <v>359</v>
      </c>
      <c r="C70" s="36">
        <v>64518</v>
      </c>
      <c r="D70" s="36">
        <v>612</v>
      </c>
      <c r="E70" s="36">
        <v>0</v>
      </c>
      <c r="F70" s="36">
        <v>0</v>
      </c>
    </row>
    <row r="71" spans="1:6" x14ac:dyDescent="0.35">
      <c r="A71" s="5" t="s">
        <v>360</v>
      </c>
      <c r="B71" s="10" t="s">
        <v>361</v>
      </c>
      <c r="C71" s="36">
        <v>50575</v>
      </c>
      <c r="D71" s="36">
        <v>712</v>
      </c>
      <c r="E71" s="36">
        <v>0</v>
      </c>
      <c r="F71" s="36">
        <v>0</v>
      </c>
    </row>
    <row r="72" spans="1:6" x14ac:dyDescent="0.35">
      <c r="A72" s="5" t="s">
        <v>362</v>
      </c>
      <c r="B72" s="10" t="s">
        <v>363</v>
      </c>
      <c r="C72" s="36">
        <v>46977</v>
      </c>
      <c r="D72" s="36">
        <v>283</v>
      </c>
      <c r="E72" s="36">
        <v>0</v>
      </c>
      <c r="F72" s="36">
        <v>0</v>
      </c>
    </row>
    <row r="73" spans="1:6" x14ac:dyDescent="0.35">
      <c r="A73" s="5" t="s">
        <v>366</v>
      </c>
      <c r="B73" s="10" t="s">
        <v>367</v>
      </c>
      <c r="C73" s="36">
        <v>108583</v>
      </c>
      <c r="D73" s="36">
        <v>1377</v>
      </c>
      <c r="E73" s="36">
        <v>0</v>
      </c>
      <c r="F73" s="36">
        <v>0</v>
      </c>
    </row>
    <row r="74" spans="1:6" x14ac:dyDescent="0.35">
      <c r="A74" s="5" t="s">
        <v>368</v>
      </c>
      <c r="B74" s="10" t="s">
        <v>369</v>
      </c>
      <c r="C74" s="36">
        <v>33889</v>
      </c>
      <c r="D74" s="36">
        <v>634</v>
      </c>
      <c r="E74" s="36">
        <v>0</v>
      </c>
      <c r="F74" s="36">
        <v>0</v>
      </c>
    </row>
    <row r="75" spans="1:6" x14ac:dyDescent="0.35">
      <c r="A75" s="5" t="s">
        <v>370</v>
      </c>
      <c r="B75" s="10" t="s">
        <v>371</v>
      </c>
      <c r="C75" s="36">
        <v>137592</v>
      </c>
      <c r="D75" s="36">
        <v>2022</v>
      </c>
      <c r="E75" s="36">
        <v>0</v>
      </c>
      <c r="F75" s="36">
        <v>0</v>
      </c>
    </row>
    <row r="76" spans="1:6" x14ac:dyDescent="0.35">
      <c r="A76" s="5" t="s">
        <v>372</v>
      </c>
      <c r="B76" s="10" t="s">
        <v>373</v>
      </c>
      <c r="C76" s="36">
        <v>176415</v>
      </c>
      <c r="D76" s="36">
        <v>1912</v>
      </c>
      <c r="E76" s="36">
        <v>0</v>
      </c>
      <c r="F76" s="36">
        <v>0</v>
      </c>
    </row>
    <row r="77" spans="1:6" x14ac:dyDescent="0.35">
      <c r="A77" s="5" t="s">
        <v>374</v>
      </c>
      <c r="B77" s="10" t="s">
        <v>375</v>
      </c>
      <c r="C77" s="36">
        <v>52498</v>
      </c>
      <c r="D77" s="36">
        <v>853</v>
      </c>
      <c r="E77" s="36">
        <v>0</v>
      </c>
      <c r="F77" s="36">
        <v>0</v>
      </c>
    </row>
    <row r="78" spans="1:6" x14ac:dyDescent="0.35">
      <c r="A78" s="5" t="s">
        <v>376</v>
      </c>
      <c r="B78" s="10" t="s">
        <v>377</v>
      </c>
      <c r="C78" s="36">
        <v>137805</v>
      </c>
      <c r="D78" s="36">
        <v>1104</v>
      </c>
      <c r="E78" s="36">
        <v>0</v>
      </c>
      <c r="F78" s="36">
        <v>0</v>
      </c>
    </row>
    <row r="79" spans="1:6" x14ac:dyDescent="0.35">
      <c r="A79" s="5" t="s">
        <v>382</v>
      </c>
      <c r="B79" s="10" t="s">
        <v>383</v>
      </c>
      <c r="C79" s="36">
        <v>137225</v>
      </c>
      <c r="D79" s="36">
        <v>473</v>
      </c>
      <c r="E79" s="36">
        <v>0</v>
      </c>
      <c r="F79" s="36">
        <v>0</v>
      </c>
    </row>
    <row r="80" spans="1:6" x14ac:dyDescent="0.35">
      <c r="A80" s="5" t="s">
        <v>386</v>
      </c>
      <c r="B80" s="10" t="s">
        <v>387</v>
      </c>
      <c r="C80" s="36">
        <v>37472</v>
      </c>
      <c r="D80" s="36">
        <v>495</v>
      </c>
      <c r="E80" s="36">
        <v>0</v>
      </c>
      <c r="F80" s="36">
        <v>0</v>
      </c>
    </row>
    <row r="81" spans="1:6" x14ac:dyDescent="0.35">
      <c r="A81" s="5" t="s">
        <v>388</v>
      </c>
      <c r="B81" s="10" t="s">
        <v>389</v>
      </c>
      <c r="C81" s="36">
        <v>69738</v>
      </c>
      <c r="D81" s="36">
        <v>541</v>
      </c>
      <c r="E81" s="36">
        <v>0</v>
      </c>
      <c r="F81" s="36">
        <v>0</v>
      </c>
    </row>
    <row r="82" spans="1:6" x14ac:dyDescent="0.35">
      <c r="A82" s="5" t="s">
        <v>392</v>
      </c>
      <c r="B82" s="10" t="s">
        <v>393</v>
      </c>
      <c r="C82" s="36">
        <v>53535</v>
      </c>
      <c r="D82" s="36">
        <v>593</v>
      </c>
      <c r="E82" s="36">
        <v>0</v>
      </c>
      <c r="F82" s="36">
        <v>0</v>
      </c>
    </row>
    <row r="83" spans="1:6" x14ac:dyDescent="0.35">
      <c r="A83" s="5" t="s">
        <v>394</v>
      </c>
      <c r="B83" s="10" t="s">
        <v>395</v>
      </c>
      <c r="C83" s="36">
        <v>63240</v>
      </c>
      <c r="D83" s="36">
        <v>444</v>
      </c>
      <c r="E83" s="36">
        <v>0</v>
      </c>
      <c r="F83" s="36">
        <v>0</v>
      </c>
    </row>
    <row r="84" spans="1:6" x14ac:dyDescent="0.35">
      <c r="A84" s="5" t="s">
        <v>396</v>
      </c>
      <c r="B84" s="10" t="s">
        <v>397</v>
      </c>
      <c r="C84" s="36">
        <v>68263</v>
      </c>
      <c r="D84" s="36">
        <v>1141</v>
      </c>
      <c r="E84" s="36">
        <v>0</v>
      </c>
      <c r="F84" s="36">
        <v>0</v>
      </c>
    </row>
    <row r="85" spans="1:6" x14ac:dyDescent="0.35">
      <c r="A85" s="5" t="s">
        <v>402</v>
      </c>
      <c r="B85" s="10" t="s">
        <v>403</v>
      </c>
      <c r="C85" s="36">
        <v>155852</v>
      </c>
      <c r="D85" s="36">
        <v>1805</v>
      </c>
      <c r="E85" s="36">
        <v>0</v>
      </c>
      <c r="F85" s="36">
        <v>71</v>
      </c>
    </row>
    <row r="86" spans="1:6" x14ac:dyDescent="0.35">
      <c r="A86" s="5" t="s">
        <v>404</v>
      </c>
      <c r="B86" s="10" t="s">
        <v>405</v>
      </c>
      <c r="C86" s="36">
        <v>52101</v>
      </c>
      <c r="D86" s="36">
        <v>675</v>
      </c>
      <c r="E86" s="36">
        <v>0</v>
      </c>
      <c r="F86" s="36">
        <v>15</v>
      </c>
    </row>
    <row r="87" spans="1:6" x14ac:dyDescent="0.35">
      <c r="A87" s="5" t="s">
        <v>406</v>
      </c>
      <c r="B87" s="10" t="s">
        <v>407</v>
      </c>
      <c r="C87" s="36">
        <v>116741</v>
      </c>
      <c r="D87" s="36">
        <v>1478</v>
      </c>
      <c r="E87" s="36">
        <v>0</v>
      </c>
      <c r="F87" s="36">
        <v>0</v>
      </c>
    </row>
    <row r="88" spans="1:6" x14ac:dyDescent="0.35">
      <c r="A88" s="5" t="s">
        <v>408</v>
      </c>
      <c r="B88" s="10" t="s">
        <v>409</v>
      </c>
      <c r="C88" s="36">
        <v>47956</v>
      </c>
      <c r="D88" s="36">
        <v>631</v>
      </c>
      <c r="E88" s="36">
        <v>0</v>
      </c>
      <c r="F88" s="36">
        <v>0</v>
      </c>
    </row>
    <row r="89" spans="1:6" x14ac:dyDescent="0.35">
      <c r="A89" s="5" t="s">
        <v>410</v>
      </c>
      <c r="B89" s="10" t="s">
        <v>411</v>
      </c>
      <c r="C89" s="36">
        <v>57662</v>
      </c>
      <c r="D89" s="36">
        <v>311</v>
      </c>
      <c r="E89" s="36">
        <v>0</v>
      </c>
      <c r="F89" s="36">
        <v>0</v>
      </c>
    </row>
    <row r="90" spans="1:6" x14ac:dyDescent="0.35">
      <c r="A90" s="5" t="s">
        <v>412</v>
      </c>
      <c r="B90" s="10" t="s">
        <v>413</v>
      </c>
      <c r="C90" s="36">
        <v>26575</v>
      </c>
      <c r="D90" s="36">
        <v>604</v>
      </c>
      <c r="E90" s="36">
        <v>0</v>
      </c>
      <c r="F90" s="36">
        <v>4</v>
      </c>
    </row>
    <row r="91" spans="1:6" x14ac:dyDescent="0.35">
      <c r="A91" s="5" t="s">
        <v>414</v>
      </c>
      <c r="B91" s="10" t="s">
        <v>415</v>
      </c>
      <c r="C91" s="36">
        <v>57640</v>
      </c>
      <c r="D91" s="36">
        <v>601</v>
      </c>
      <c r="E91" s="36">
        <v>0</v>
      </c>
      <c r="F91" s="36">
        <v>0</v>
      </c>
    </row>
    <row r="92" spans="1:6" x14ac:dyDescent="0.35">
      <c r="A92" s="5" t="s">
        <v>416</v>
      </c>
      <c r="B92" s="10" t="s">
        <v>417</v>
      </c>
      <c r="C92" s="36">
        <v>124362</v>
      </c>
      <c r="D92" s="36">
        <v>984</v>
      </c>
      <c r="E92" s="36">
        <v>0</v>
      </c>
      <c r="F92" s="36">
        <v>0</v>
      </c>
    </row>
    <row r="93" spans="1:6" x14ac:dyDescent="0.35">
      <c r="A93" s="5" t="s">
        <v>418</v>
      </c>
      <c r="B93" s="10" t="s">
        <v>419</v>
      </c>
      <c r="C93" s="36">
        <v>56218</v>
      </c>
      <c r="D93" s="36">
        <v>669</v>
      </c>
      <c r="E93" s="36">
        <v>0</v>
      </c>
      <c r="F93" s="36">
        <v>0</v>
      </c>
    </row>
    <row r="94" spans="1:6" x14ac:dyDescent="0.35">
      <c r="A94" s="5" t="s">
        <v>420</v>
      </c>
      <c r="B94" s="10" t="s">
        <v>421</v>
      </c>
      <c r="C94" s="36">
        <v>31910</v>
      </c>
      <c r="D94" s="36">
        <v>323</v>
      </c>
      <c r="E94" s="36">
        <v>0</v>
      </c>
      <c r="F94" s="36">
        <v>0</v>
      </c>
    </row>
    <row r="95" spans="1:6" x14ac:dyDescent="0.35">
      <c r="A95" s="5" t="s">
        <v>422</v>
      </c>
      <c r="B95" s="10" t="s">
        <v>423</v>
      </c>
      <c r="C95" s="36">
        <v>51572</v>
      </c>
      <c r="D95" s="36">
        <v>842</v>
      </c>
      <c r="E95" s="36">
        <v>0</v>
      </c>
      <c r="F95" s="36">
        <v>3</v>
      </c>
    </row>
    <row r="96" spans="1:6" x14ac:dyDescent="0.35">
      <c r="A96" s="5" t="s">
        <v>424</v>
      </c>
      <c r="B96" s="10" t="s">
        <v>425</v>
      </c>
      <c r="C96" s="36">
        <v>51861</v>
      </c>
      <c r="D96" s="36">
        <v>603</v>
      </c>
      <c r="E96" s="36">
        <v>0</v>
      </c>
      <c r="F96" s="36">
        <v>0</v>
      </c>
    </row>
    <row r="97" spans="1:6" x14ac:dyDescent="0.35">
      <c r="A97" s="5" t="s">
        <v>428</v>
      </c>
      <c r="B97" s="10" t="s">
        <v>429</v>
      </c>
      <c r="C97" s="36">
        <v>49159</v>
      </c>
      <c r="D97" s="36">
        <v>475</v>
      </c>
      <c r="E97" s="36">
        <v>0</v>
      </c>
      <c r="F97" s="36">
        <v>0</v>
      </c>
    </row>
    <row r="98" spans="1:6" x14ac:dyDescent="0.35">
      <c r="A98" s="5" t="s">
        <v>430</v>
      </c>
      <c r="B98" s="10" t="s">
        <v>431</v>
      </c>
      <c r="C98" s="36">
        <v>45274</v>
      </c>
      <c r="D98" s="36">
        <v>563</v>
      </c>
      <c r="E98" s="36">
        <v>0</v>
      </c>
      <c r="F98" s="36">
        <v>0</v>
      </c>
    </row>
    <row r="99" spans="1:6" x14ac:dyDescent="0.35">
      <c r="A99" s="5" t="s">
        <v>436</v>
      </c>
      <c r="B99" s="10" t="s">
        <v>437</v>
      </c>
      <c r="C99" s="36">
        <v>50702</v>
      </c>
      <c r="D99" s="36">
        <v>619</v>
      </c>
      <c r="E99" s="36">
        <v>0</v>
      </c>
      <c r="F99" s="36">
        <v>0</v>
      </c>
    </row>
    <row r="100" spans="1:6" x14ac:dyDescent="0.35">
      <c r="A100" s="5" t="s">
        <v>438</v>
      </c>
      <c r="B100" s="10" t="s">
        <v>439</v>
      </c>
      <c r="C100" s="36">
        <v>38012</v>
      </c>
      <c r="D100" s="36">
        <v>525</v>
      </c>
      <c r="E100" s="36">
        <v>0</v>
      </c>
      <c r="F100" s="36">
        <v>1</v>
      </c>
    </row>
    <row r="101" spans="1:6" x14ac:dyDescent="0.35">
      <c r="A101" s="5" t="s">
        <v>440</v>
      </c>
      <c r="B101" s="10" t="s">
        <v>441</v>
      </c>
      <c r="C101" s="36">
        <v>38824</v>
      </c>
      <c r="D101" s="36">
        <v>808</v>
      </c>
      <c r="E101" s="36">
        <v>0</v>
      </c>
      <c r="F101" s="36">
        <v>0</v>
      </c>
    </row>
    <row r="102" spans="1:6" x14ac:dyDescent="0.35">
      <c r="A102" s="5" t="s">
        <v>442</v>
      </c>
      <c r="B102" s="10" t="s">
        <v>443</v>
      </c>
      <c r="C102" s="36">
        <v>92541</v>
      </c>
      <c r="D102" s="36">
        <v>1570</v>
      </c>
      <c r="E102" s="36">
        <v>0</v>
      </c>
      <c r="F102" s="36">
        <v>0</v>
      </c>
    </row>
    <row r="103" spans="1:6" x14ac:dyDescent="0.35">
      <c r="A103" s="5" t="s">
        <v>444</v>
      </c>
      <c r="B103" s="10" t="s">
        <v>445</v>
      </c>
      <c r="C103" s="36">
        <v>52236</v>
      </c>
      <c r="D103" s="36">
        <v>571</v>
      </c>
      <c r="E103" s="36">
        <v>0</v>
      </c>
      <c r="F103" s="36">
        <v>0</v>
      </c>
    </row>
    <row r="104" spans="1:6" x14ac:dyDescent="0.35">
      <c r="A104" s="5" t="s">
        <v>448</v>
      </c>
      <c r="B104" s="10" t="s">
        <v>449</v>
      </c>
      <c r="C104" s="36">
        <v>56756</v>
      </c>
      <c r="D104" s="36">
        <v>377</v>
      </c>
      <c r="E104" s="36">
        <v>0</v>
      </c>
      <c r="F104" s="36">
        <v>0</v>
      </c>
    </row>
    <row r="105" spans="1:6" x14ac:dyDescent="0.35">
      <c r="A105" s="5" t="s">
        <v>450</v>
      </c>
      <c r="B105" s="10" t="s">
        <v>451</v>
      </c>
      <c r="C105" s="36">
        <v>36065</v>
      </c>
      <c r="D105" s="36">
        <v>268</v>
      </c>
      <c r="E105" s="36">
        <v>0</v>
      </c>
      <c r="F105" s="36">
        <v>0</v>
      </c>
    </row>
    <row r="106" spans="1:6" x14ac:dyDescent="0.35">
      <c r="A106" s="5" t="s">
        <v>452</v>
      </c>
      <c r="B106" s="10" t="s">
        <v>453</v>
      </c>
      <c r="C106" s="36">
        <v>43052</v>
      </c>
      <c r="D106" s="36">
        <v>409</v>
      </c>
      <c r="E106" s="36">
        <v>0</v>
      </c>
      <c r="F106" s="36">
        <v>0</v>
      </c>
    </row>
    <row r="107" spans="1:6" x14ac:dyDescent="0.35">
      <c r="A107" s="5" t="s">
        <v>454</v>
      </c>
      <c r="B107" s="10" t="s">
        <v>455</v>
      </c>
      <c r="C107" s="36">
        <v>47683</v>
      </c>
      <c r="D107" s="36">
        <v>712</v>
      </c>
      <c r="E107" s="36">
        <v>0</v>
      </c>
      <c r="F107" s="36">
        <v>0</v>
      </c>
    </row>
    <row r="108" spans="1:6" x14ac:dyDescent="0.35">
      <c r="A108" s="5" t="s">
        <v>456</v>
      </c>
      <c r="B108" s="10" t="s">
        <v>457</v>
      </c>
      <c r="C108" s="36">
        <v>118269</v>
      </c>
      <c r="D108" s="36">
        <v>716</v>
      </c>
      <c r="E108" s="36">
        <v>0</v>
      </c>
      <c r="F108" s="36">
        <v>0</v>
      </c>
    </row>
    <row r="109" spans="1:6" x14ac:dyDescent="0.35">
      <c r="A109" s="5" t="s">
        <v>458</v>
      </c>
      <c r="B109" s="10" t="s">
        <v>459</v>
      </c>
      <c r="C109" s="36">
        <v>56278</v>
      </c>
      <c r="D109" s="36">
        <v>616</v>
      </c>
      <c r="E109" s="36">
        <v>0</v>
      </c>
      <c r="F109" s="36">
        <v>0</v>
      </c>
    </row>
    <row r="110" spans="1:6" x14ac:dyDescent="0.35">
      <c r="A110" s="5" t="s">
        <v>462</v>
      </c>
      <c r="B110" s="10" t="s">
        <v>463</v>
      </c>
      <c r="C110" s="36">
        <v>113195</v>
      </c>
      <c r="D110" s="36">
        <v>1415</v>
      </c>
      <c r="E110" s="36">
        <v>0</v>
      </c>
      <c r="F110" s="36">
        <v>0</v>
      </c>
    </row>
    <row r="111" spans="1:6" x14ac:dyDescent="0.35">
      <c r="A111" s="5" t="s">
        <v>464</v>
      </c>
      <c r="B111" s="10" t="s">
        <v>465</v>
      </c>
      <c r="C111" s="36">
        <v>57147</v>
      </c>
      <c r="D111" s="36">
        <v>507</v>
      </c>
      <c r="E111" s="36">
        <v>0</v>
      </c>
      <c r="F111" s="36">
        <v>0</v>
      </c>
    </row>
    <row r="112" spans="1:6" x14ac:dyDescent="0.35">
      <c r="A112" s="5" t="s">
        <v>466</v>
      </c>
      <c r="B112" s="10" t="s">
        <v>467</v>
      </c>
      <c r="C112" s="36">
        <v>41188</v>
      </c>
      <c r="D112" s="36">
        <v>530</v>
      </c>
      <c r="E112" s="36">
        <v>0</v>
      </c>
      <c r="F112" s="36">
        <v>0</v>
      </c>
    </row>
    <row r="113" spans="1:6" x14ac:dyDescent="0.35">
      <c r="A113" s="5" t="s">
        <v>468</v>
      </c>
      <c r="B113" s="10" t="s">
        <v>469</v>
      </c>
      <c r="C113" s="36">
        <v>88156</v>
      </c>
      <c r="D113" s="36">
        <v>380</v>
      </c>
      <c r="E113" s="36">
        <v>0</v>
      </c>
      <c r="F113" s="36">
        <v>0</v>
      </c>
    </row>
    <row r="114" spans="1:6" x14ac:dyDescent="0.35">
      <c r="A114" s="5" t="s">
        <v>470</v>
      </c>
      <c r="B114" s="10" t="s">
        <v>471</v>
      </c>
      <c r="C114" s="36">
        <v>40284</v>
      </c>
      <c r="D114" s="36">
        <v>528</v>
      </c>
      <c r="E114" s="36">
        <v>0</v>
      </c>
      <c r="F114" s="36">
        <v>0</v>
      </c>
    </row>
    <row r="115" spans="1:6" x14ac:dyDescent="0.35">
      <c r="A115" s="5" t="s">
        <v>472</v>
      </c>
      <c r="B115" s="10" t="s">
        <v>473</v>
      </c>
      <c r="C115" s="36">
        <v>108816</v>
      </c>
      <c r="D115" s="36">
        <v>1355</v>
      </c>
      <c r="E115" s="36">
        <v>0</v>
      </c>
      <c r="F115" s="36">
        <v>0</v>
      </c>
    </row>
    <row r="116" spans="1:6" x14ac:dyDescent="0.35">
      <c r="A116" s="5" t="s">
        <v>474</v>
      </c>
      <c r="B116" s="10" t="s">
        <v>475</v>
      </c>
      <c r="C116" s="36">
        <v>38066</v>
      </c>
      <c r="D116" s="36">
        <v>494</v>
      </c>
      <c r="E116" s="36">
        <v>0</v>
      </c>
      <c r="F116" s="36">
        <v>0</v>
      </c>
    </row>
    <row r="117" spans="1:6" x14ac:dyDescent="0.35">
      <c r="A117" s="5" t="s">
        <v>476</v>
      </c>
      <c r="B117" s="10" t="s">
        <v>477</v>
      </c>
      <c r="C117" s="36">
        <v>71548</v>
      </c>
      <c r="D117" s="36">
        <v>1034</v>
      </c>
      <c r="E117" s="36">
        <v>0</v>
      </c>
      <c r="F117" s="36">
        <v>0</v>
      </c>
    </row>
    <row r="118" spans="1:6" x14ac:dyDescent="0.35">
      <c r="A118" s="5" t="s">
        <v>478</v>
      </c>
      <c r="B118" s="10" t="s">
        <v>479</v>
      </c>
      <c r="C118" s="36">
        <v>92683</v>
      </c>
      <c r="D118" s="36">
        <v>1013</v>
      </c>
      <c r="E118" s="36">
        <v>0</v>
      </c>
      <c r="F118" s="36">
        <v>0</v>
      </c>
    </row>
    <row r="119" spans="1:6" x14ac:dyDescent="0.35">
      <c r="A119" s="5" t="s">
        <v>480</v>
      </c>
      <c r="B119" s="10" t="s">
        <v>481</v>
      </c>
      <c r="C119" s="36">
        <v>39496</v>
      </c>
      <c r="D119" s="36">
        <v>330</v>
      </c>
      <c r="E119" s="36">
        <v>0</v>
      </c>
      <c r="F119" s="36">
        <v>0</v>
      </c>
    </row>
    <row r="120" spans="1:6" x14ac:dyDescent="0.35">
      <c r="A120" s="5" t="s">
        <v>482</v>
      </c>
      <c r="B120" s="10" t="s">
        <v>483</v>
      </c>
      <c r="C120" s="36">
        <v>43330</v>
      </c>
      <c r="D120" s="36">
        <v>1145</v>
      </c>
      <c r="E120" s="36">
        <v>0</v>
      </c>
      <c r="F120" s="36">
        <v>0</v>
      </c>
    </row>
    <row r="121" spans="1:6" x14ac:dyDescent="0.35">
      <c r="A121" s="5" t="s">
        <v>484</v>
      </c>
      <c r="B121" s="10" t="s">
        <v>485</v>
      </c>
      <c r="C121" s="36">
        <v>43212</v>
      </c>
      <c r="D121" s="36">
        <v>812</v>
      </c>
      <c r="E121" s="36">
        <v>0</v>
      </c>
      <c r="F121" s="36">
        <v>0</v>
      </c>
    </row>
    <row r="122" spans="1:6" x14ac:dyDescent="0.35">
      <c r="A122" s="5" t="s">
        <v>486</v>
      </c>
      <c r="B122" s="10" t="s">
        <v>487</v>
      </c>
      <c r="C122" s="36">
        <v>54876</v>
      </c>
      <c r="D122" s="36">
        <v>307</v>
      </c>
      <c r="E122" s="36">
        <v>0</v>
      </c>
      <c r="F122" s="36">
        <v>0</v>
      </c>
    </row>
    <row r="123" spans="1:6" x14ac:dyDescent="0.35">
      <c r="A123" s="5" t="s">
        <v>488</v>
      </c>
      <c r="B123" s="10" t="s">
        <v>489</v>
      </c>
      <c r="C123" s="36">
        <v>104615</v>
      </c>
      <c r="D123" s="36">
        <v>741</v>
      </c>
      <c r="E123" s="36">
        <v>0</v>
      </c>
      <c r="F123" s="36">
        <v>0</v>
      </c>
    </row>
    <row r="124" spans="1:6" x14ac:dyDescent="0.35">
      <c r="A124" s="5" t="s">
        <v>490</v>
      </c>
      <c r="B124" s="10" t="s">
        <v>491</v>
      </c>
      <c r="C124" s="36">
        <v>84607</v>
      </c>
      <c r="D124" s="36">
        <v>245</v>
      </c>
      <c r="E124" s="36">
        <v>0</v>
      </c>
      <c r="F124" s="36">
        <v>15</v>
      </c>
    </row>
    <row r="125" spans="1:6" x14ac:dyDescent="0.35">
      <c r="A125" s="5" t="s">
        <v>492</v>
      </c>
      <c r="B125" s="10" t="s">
        <v>493</v>
      </c>
      <c r="C125" s="36">
        <v>43862</v>
      </c>
      <c r="D125" s="36">
        <v>566</v>
      </c>
      <c r="E125" s="36">
        <v>0</v>
      </c>
      <c r="F125" s="36">
        <v>0</v>
      </c>
    </row>
    <row r="126" spans="1:6" x14ac:dyDescent="0.35">
      <c r="A126" s="5" t="s">
        <v>494</v>
      </c>
      <c r="B126" s="10" t="s">
        <v>495</v>
      </c>
      <c r="C126" s="36">
        <v>41875</v>
      </c>
      <c r="D126" s="36">
        <v>690</v>
      </c>
      <c r="E126" s="36">
        <v>0</v>
      </c>
      <c r="F126" s="36">
        <v>0</v>
      </c>
    </row>
    <row r="127" spans="1:6" x14ac:dyDescent="0.35">
      <c r="A127" s="5" t="s">
        <v>498</v>
      </c>
      <c r="B127" s="10" t="s">
        <v>499</v>
      </c>
      <c r="C127" s="36">
        <v>111532</v>
      </c>
      <c r="D127" s="36">
        <v>869</v>
      </c>
      <c r="E127" s="36">
        <v>0</v>
      </c>
      <c r="F127" s="36">
        <v>0</v>
      </c>
    </row>
    <row r="128" spans="1:6" x14ac:dyDescent="0.35">
      <c r="A128" s="5" t="s">
        <v>500</v>
      </c>
      <c r="B128" s="10" t="s">
        <v>501</v>
      </c>
      <c r="C128" s="36">
        <v>50039</v>
      </c>
      <c r="D128" s="36">
        <v>440</v>
      </c>
      <c r="E128" s="36">
        <v>0</v>
      </c>
      <c r="F128" s="36">
        <v>0</v>
      </c>
    </row>
    <row r="129" spans="1:6" x14ac:dyDescent="0.35">
      <c r="A129" s="5" t="s">
        <v>502</v>
      </c>
      <c r="B129" s="10" t="s">
        <v>503</v>
      </c>
      <c r="C129" s="36">
        <v>63394</v>
      </c>
      <c r="D129" s="36">
        <v>559</v>
      </c>
      <c r="E129" s="36">
        <v>0</v>
      </c>
      <c r="F129" s="36">
        <v>0</v>
      </c>
    </row>
    <row r="130" spans="1:6" x14ac:dyDescent="0.35">
      <c r="A130" s="5" t="s">
        <v>504</v>
      </c>
      <c r="B130" s="10" t="s">
        <v>505</v>
      </c>
      <c r="C130" s="36">
        <v>104205</v>
      </c>
      <c r="D130" s="36">
        <v>981</v>
      </c>
      <c r="E130" s="36">
        <v>0</v>
      </c>
      <c r="F130" s="36">
        <v>0</v>
      </c>
    </row>
    <row r="131" spans="1:6" x14ac:dyDescent="0.35">
      <c r="A131" s="5" t="s">
        <v>506</v>
      </c>
      <c r="B131" s="10" t="s">
        <v>507</v>
      </c>
      <c r="C131" s="36">
        <v>76727</v>
      </c>
      <c r="D131" s="36">
        <v>735</v>
      </c>
      <c r="E131" s="36">
        <v>0</v>
      </c>
      <c r="F131" s="36">
        <v>0</v>
      </c>
    </row>
    <row r="132" spans="1:6" x14ac:dyDescent="0.35">
      <c r="A132" s="5" t="s">
        <v>508</v>
      </c>
      <c r="B132" s="10" t="s">
        <v>509</v>
      </c>
      <c r="C132" s="36">
        <v>36312</v>
      </c>
      <c r="D132" s="36">
        <v>755</v>
      </c>
      <c r="E132" s="36">
        <v>0</v>
      </c>
      <c r="F132" s="36">
        <v>0</v>
      </c>
    </row>
    <row r="133" spans="1:6" x14ac:dyDescent="0.35">
      <c r="A133" s="5" t="s">
        <v>512</v>
      </c>
      <c r="B133" s="10" t="s">
        <v>513</v>
      </c>
      <c r="C133" s="36">
        <v>60479</v>
      </c>
      <c r="D133" s="36">
        <v>603</v>
      </c>
      <c r="E133" s="36">
        <v>0</v>
      </c>
      <c r="F133" s="36">
        <v>0</v>
      </c>
    </row>
    <row r="134" spans="1:6" x14ac:dyDescent="0.35">
      <c r="A134" s="5" t="s">
        <v>516</v>
      </c>
      <c r="B134" s="10" t="s">
        <v>517</v>
      </c>
      <c r="C134" s="36">
        <v>70581</v>
      </c>
      <c r="D134" s="36">
        <v>521</v>
      </c>
      <c r="E134" s="36">
        <v>0</v>
      </c>
      <c r="F134" s="36">
        <v>0</v>
      </c>
    </row>
    <row r="135" spans="1:6" x14ac:dyDescent="0.35">
      <c r="A135" s="5" t="s">
        <v>518</v>
      </c>
      <c r="B135" s="10" t="s">
        <v>519</v>
      </c>
      <c r="C135" s="36">
        <v>1148</v>
      </c>
      <c r="D135" s="36">
        <v>32</v>
      </c>
      <c r="E135" s="36">
        <v>0</v>
      </c>
      <c r="F135" s="36">
        <v>0</v>
      </c>
    </row>
    <row r="136" spans="1:6" x14ac:dyDescent="0.35">
      <c r="A136" s="5" t="s">
        <v>520</v>
      </c>
      <c r="B136" s="10" t="s">
        <v>521</v>
      </c>
      <c r="C136" s="36">
        <v>104923</v>
      </c>
      <c r="D136" s="36">
        <v>652</v>
      </c>
      <c r="E136" s="36">
        <v>0</v>
      </c>
      <c r="F136" s="36">
        <v>0</v>
      </c>
    </row>
    <row r="137" spans="1:6" x14ac:dyDescent="0.35">
      <c r="A137" s="5" t="s">
        <v>522</v>
      </c>
      <c r="B137" s="10" t="s">
        <v>523</v>
      </c>
      <c r="C137" s="36">
        <v>85943</v>
      </c>
      <c r="D137" s="36">
        <v>1337</v>
      </c>
      <c r="E137" s="36">
        <v>0</v>
      </c>
      <c r="F137" s="36">
        <v>0</v>
      </c>
    </row>
    <row r="138" spans="1:6" x14ac:dyDescent="0.35">
      <c r="A138" s="5" t="s">
        <v>524</v>
      </c>
      <c r="B138" s="10" t="s">
        <v>525</v>
      </c>
      <c r="C138" s="36">
        <v>71518</v>
      </c>
      <c r="D138" s="36">
        <v>1058</v>
      </c>
      <c r="E138" s="36">
        <v>0</v>
      </c>
      <c r="F138" s="36">
        <v>0</v>
      </c>
    </row>
    <row r="139" spans="1:6" x14ac:dyDescent="0.35">
      <c r="A139" s="5" t="s">
        <v>526</v>
      </c>
      <c r="B139" s="10" t="s">
        <v>527</v>
      </c>
      <c r="C139" s="36">
        <v>119008</v>
      </c>
      <c r="D139" s="36">
        <v>2276</v>
      </c>
      <c r="E139" s="36">
        <v>0</v>
      </c>
      <c r="F139" s="36">
        <v>0</v>
      </c>
    </row>
    <row r="140" spans="1:6" x14ac:dyDescent="0.35">
      <c r="A140" s="5" t="s">
        <v>528</v>
      </c>
      <c r="B140" s="10" t="s">
        <v>529</v>
      </c>
      <c r="C140" s="36">
        <v>66475</v>
      </c>
      <c r="D140" s="36">
        <v>501</v>
      </c>
      <c r="E140" s="36">
        <v>0</v>
      </c>
      <c r="F140" s="36">
        <v>0</v>
      </c>
    </row>
    <row r="141" spans="1:6" x14ac:dyDescent="0.35">
      <c r="A141" s="5" t="s">
        <v>530</v>
      </c>
      <c r="B141" s="10" t="s">
        <v>531</v>
      </c>
      <c r="C141" s="36">
        <v>185333</v>
      </c>
      <c r="D141" s="36">
        <v>2427</v>
      </c>
      <c r="E141" s="36">
        <v>0</v>
      </c>
      <c r="F141" s="36">
        <v>1</v>
      </c>
    </row>
    <row r="142" spans="1:6" x14ac:dyDescent="0.35">
      <c r="A142" s="5" t="s">
        <v>532</v>
      </c>
      <c r="B142" s="10" t="s">
        <v>533</v>
      </c>
      <c r="C142" s="36">
        <v>67796</v>
      </c>
      <c r="D142" s="36">
        <v>1061</v>
      </c>
      <c r="E142" s="36">
        <v>0</v>
      </c>
      <c r="F142" s="36">
        <v>0</v>
      </c>
    </row>
    <row r="143" spans="1:6" x14ac:dyDescent="0.35">
      <c r="A143" s="5" t="s">
        <v>534</v>
      </c>
      <c r="B143" s="10" t="s">
        <v>535</v>
      </c>
      <c r="C143" s="36">
        <v>141632</v>
      </c>
      <c r="D143" s="36">
        <v>1142</v>
      </c>
      <c r="E143" s="36">
        <v>0</v>
      </c>
      <c r="F143" s="36">
        <v>0</v>
      </c>
    </row>
    <row r="144" spans="1:6" x14ac:dyDescent="0.35">
      <c r="A144" s="5" t="s">
        <v>536</v>
      </c>
      <c r="B144" s="10" t="s">
        <v>537</v>
      </c>
      <c r="C144" s="36">
        <v>62215</v>
      </c>
      <c r="D144" s="36">
        <v>1022</v>
      </c>
      <c r="E144" s="36">
        <v>0</v>
      </c>
      <c r="F144" s="36">
        <v>0</v>
      </c>
    </row>
    <row r="145" spans="1:6" x14ac:dyDescent="0.35">
      <c r="A145" s="5" t="s">
        <v>538</v>
      </c>
      <c r="B145" s="10" t="s">
        <v>539</v>
      </c>
      <c r="C145" s="36">
        <v>341471</v>
      </c>
      <c r="D145" s="36">
        <v>3254</v>
      </c>
      <c r="E145" s="36">
        <v>0</v>
      </c>
      <c r="F145" s="36">
        <v>0</v>
      </c>
    </row>
    <row r="146" spans="1:6" x14ac:dyDescent="0.35">
      <c r="A146" s="5" t="s">
        <v>540</v>
      </c>
      <c r="B146" s="10" t="s">
        <v>541</v>
      </c>
      <c r="C146" s="36">
        <v>129850</v>
      </c>
      <c r="D146" s="36">
        <v>1890</v>
      </c>
      <c r="E146" s="36">
        <v>0</v>
      </c>
      <c r="F146" s="36">
        <v>0</v>
      </c>
    </row>
    <row r="147" spans="1:6" x14ac:dyDescent="0.35">
      <c r="A147" s="5" t="s">
        <v>542</v>
      </c>
      <c r="B147" s="10" t="s">
        <v>543</v>
      </c>
      <c r="C147" s="36">
        <v>44754</v>
      </c>
      <c r="D147" s="36">
        <v>421</v>
      </c>
      <c r="E147" s="36">
        <v>0</v>
      </c>
      <c r="F147" s="36">
        <v>0</v>
      </c>
    </row>
    <row r="148" spans="1:6" x14ac:dyDescent="0.35">
      <c r="A148" s="5" t="s">
        <v>544</v>
      </c>
      <c r="B148" s="10" t="s">
        <v>545</v>
      </c>
      <c r="C148" s="36">
        <v>126921</v>
      </c>
      <c r="D148" s="36">
        <v>1422</v>
      </c>
      <c r="E148" s="36">
        <v>0</v>
      </c>
      <c r="F148" s="36">
        <v>0</v>
      </c>
    </row>
    <row r="149" spans="1:6" x14ac:dyDescent="0.35">
      <c r="A149" s="5" t="s">
        <v>546</v>
      </c>
      <c r="B149" s="10" t="s">
        <v>547</v>
      </c>
      <c r="C149" s="36">
        <v>45661</v>
      </c>
      <c r="D149" s="36">
        <v>502</v>
      </c>
      <c r="E149" s="36">
        <v>0</v>
      </c>
      <c r="F149" s="36">
        <v>0</v>
      </c>
    </row>
    <row r="150" spans="1:6" x14ac:dyDescent="0.35">
      <c r="A150" s="5" t="s">
        <v>548</v>
      </c>
      <c r="B150" s="10" t="s">
        <v>549</v>
      </c>
      <c r="C150" s="36">
        <v>43255</v>
      </c>
      <c r="D150" s="36">
        <v>507</v>
      </c>
      <c r="E150" s="36">
        <v>0</v>
      </c>
      <c r="F150" s="36">
        <v>0</v>
      </c>
    </row>
    <row r="151" spans="1:6" x14ac:dyDescent="0.35">
      <c r="A151" s="5" t="s">
        <v>550</v>
      </c>
      <c r="B151" s="10" t="s">
        <v>551</v>
      </c>
      <c r="C151" s="36">
        <v>216694</v>
      </c>
      <c r="D151" s="36">
        <v>4631</v>
      </c>
      <c r="E151" s="36">
        <v>0</v>
      </c>
      <c r="F151" s="36">
        <v>0</v>
      </c>
    </row>
    <row r="152" spans="1:6" x14ac:dyDescent="0.35">
      <c r="A152" s="5" t="s">
        <v>552</v>
      </c>
      <c r="B152" s="10" t="s">
        <v>553</v>
      </c>
      <c r="C152" s="36">
        <v>80763</v>
      </c>
      <c r="D152" s="36">
        <v>722</v>
      </c>
      <c r="E152" s="36">
        <v>0</v>
      </c>
      <c r="F152" s="36">
        <v>0</v>
      </c>
    </row>
    <row r="153" spans="1:6" x14ac:dyDescent="0.35">
      <c r="A153" s="5" t="s">
        <v>554</v>
      </c>
      <c r="B153" s="10" t="s">
        <v>555</v>
      </c>
      <c r="C153" s="36">
        <v>71847</v>
      </c>
      <c r="D153" s="36">
        <v>537</v>
      </c>
      <c r="E153" s="36">
        <v>0</v>
      </c>
      <c r="F153" s="36">
        <v>0</v>
      </c>
    </row>
    <row r="154" spans="1:6" x14ac:dyDescent="0.35">
      <c r="A154" s="5" t="s">
        <v>556</v>
      </c>
      <c r="B154" s="10" t="s">
        <v>557</v>
      </c>
      <c r="C154" s="36">
        <v>28422</v>
      </c>
      <c r="D154" s="36">
        <v>327</v>
      </c>
      <c r="E154" s="36">
        <v>0</v>
      </c>
      <c r="F154" s="36">
        <v>0</v>
      </c>
    </row>
    <row r="155" spans="1:6" x14ac:dyDescent="0.35">
      <c r="A155" s="5" t="s">
        <v>558</v>
      </c>
      <c r="B155" s="10" t="s">
        <v>559</v>
      </c>
      <c r="C155" s="36">
        <v>35868</v>
      </c>
      <c r="D155" s="36">
        <v>580</v>
      </c>
      <c r="E155" s="36">
        <v>0</v>
      </c>
      <c r="F155" s="36">
        <v>0</v>
      </c>
    </row>
    <row r="156" spans="1:6" x14ac:dyDescent="0.35">
      <c r="A156" s="5" t="s">
        <v>560</v>
      </c>
      <c r="B156" s="10" t="s">
        <v>561</v>
      </c>
      <c r="C156" s="36">
        <v>225573</v>
      </c>
      <c r="D156" s="36">
        <v>1461</v>
      </c>
      <c r="E156" s="36">
        <v>0</v>
      </c>
      <c r="F156" s="36">
        <v>0</v>
      </c>
    </row>
    <row r="157" spans="1:6" x14ac:dyDescent="0.35">
      <c r="A157" s="5" t="s">
        <v>562</v>
      </c>
      <c r="B157" s="10" t="s">
        <v>563</v>
      </c>
      <c r="C157" s="36">
        <v>49358</v>
      </c>
      <c r="D157" s="36">
        <v>851</v>
      </c>
      <c r="E157" s="36">
        <v>0</v>
      </c>
      <c r="F157" s="36">
        <v>0</v>
      </c>
    </row>
    <row r="158" spans="1:6" x14ac:dyDescent="0.35">
      <c r="A158" s="5" t="s">
        <v>564</v>
      </c>
      <c r="B158" s="10" t="s">
        <v>565</v>
      </c>
      <c r="C158" s="36">
        <v>114575</v>
      </c>
      <c r="D158" s="36">
        <v>1630</v>
      </c>
      <c r="E158" s="36">
        <v>0</v>
      </c>
      <c r="F158" s="36">
        <v>0</v>
      </c>
    </row>
    <row r="159" spans="1:6" x14ac:dyDescent="0.35">
      <c r="A159" s="5" t="s">
        <v>566</v>
      </c>
      <c r="B159" s="10" t="s">
        <v>567</v>
      </c>
      <c r="C159" s="36">
        <v>22898</v>
      </c>
      <c r="D159" s="36">
        <v>221</v>
      </c>
      <c r="E159" s="36">
        <v>0</v>
      </c>
      <c r="F159" s="36">
        <v>0</v>
      </c>
    </row>
    <row r="160" spans="1:6" x14ac:dyDescent="0.35">
      <c r="A160" s="5" t="s">
        <v>568</v>
      </c>
      <c r="B160" s="10" t="s">
        <v>569</v>
      </c>
      <c r="C160" s="36">
        <v>52301</v>
      </c>
      <c r="D160" s="36">
        <v>660</v>
      </c>
      <c r="E160" s="36">
        <v>0</v>
      </c>
      <c r="F160" s="36">
        <v>0</v>
      </c>
    </row>
    <row r="161" spans="1:6" x14ac:dyDescent="0.35">
      <c r="A161" s="5" t="s">
        <v>572</v>
      </c>
      <c r="B161" s="10" t="s">
        <v>573</v>
      </c>
      <c r="C161" s="36">
        <v>84601</v>
      </c>
      <c r="D161" s="36">
        <v>685</v>
      </c>
      <c r="E161" s="36">
        <v>0</v>
      </c>
      <c r="F161" s="36">
        <v>0</v>
      </c>
    </row>
    <row r="162" spans="1:6" x14ac:dyDescent="0.35">
      <c r="A162" s="5" t="s">
        <v>574</v>
      </c>
      <c r="B162" s="10" t="s">
        <v>575</v>
      </c>
      <c r="C162" s="36">
        <v>36419</v>
      </c>
      <c r="D162" s="36">
        <v>227</v>
      </c>
      <c r="E162" s="36">
        <v>0</v>
      </c>
      <c r="F162" s="36">
        <v>0</v>
      </c>
    </row>
    <row r="163" spans="1:6" x14ac:dyDescent="0.35">
      <c r="A163" s="5" t="s">
        <v>576</v>
      </c>
      <c r="B163" s="10" t="s">
        <v>577</v>
      </c>
      <c r="C163" s="36">
        <v>44560</v>
      </c>
      <c r="D163" s="36">
        <v>461</v>
      </c>
      <c r="E163" s="36">
        <v>0</v>
      </c>
      <c r="F163" s="36">
        <v>0</v>
      </c>
    </row>
    <row r="164" spans="1:6" x14ac:dyDescent="0.35">
      <c r="A164" s="5" t="s">
        <v>578</v>
      </c>
      <c r="B164" s="10" t="s">
        <v>579</v>
      </c>
      <c r="C164" s="36">
        <v>64557</v>
      </c>
      <c r="D164" s="36">
        <v>730</v>
      </c>
      <c r="E164" s="36">
        <v>0</v>
      </c>
      <c r="F164" s="36">
        <v>0</v>
      </c>
    </row>
    <row r="165" spans="1:6" x14ac:dyDescent="0.35">
      <c r="A165" s="5" t="s">
        <v>580</v>
      </c>
      <c r="B165" s="10" t="s">
        <v>581</v>
      </c>
      <c r="C165" s="36">
        <v>61869</v>
      </c>
      <c r="D165" s="36">
        <v>1501</v>
      </c>
      <c r="E165" s="36">
        <v>0</v>
      </c>
      <c r="F165" s="36">
        <v>0</v>
      </c>
    </row>
    <row r="166" spans="1:6" x14ac:dyDescent="0.35">
      <c r="A166" s="5" t="s">
        <v>584</v>
      </c>
      <c r="B166" s="10" t="s">
        <v>585</v>
      </c>
      <c r="C166" s="36">
        <v>113717</v>
      </c>
      <c r="D166" s="36">
        <v>840</v>
      </c>
      <c r="E166" s="36">
        <v>0</v>
      </c>
      <c r="F166" s="36">
        <v>0</v>
      </c>
    </row>
    <row r="167" spans="1:6" x14ac:dyDescent="0.35">
      <c r="A167" s="5" t="s">
        <v>586</v>
      </c>
      <c r="B167" s="10" t="s">
        <v>587</v>
      </c>
      <c r="C167" s="36">
        <v>38122</v>
      </c>
      <c r="D167" s="36">
        <v>417</v>
      </c>
      <c r="E167" s="36">
        <v>0</v>
      </c>
      <c r="F167" s="36">
        <v>0</v>
      </c>
    </row>
    <row r="168" spans="1:6" x14ac:dyDescent="0.35">
      <c r="A168" s="5" t="s">
        <v>596</v>
      </c>
      <c r="B168" s="10" t="s">
        <v>597</v>
      </c>
      <c r="C168" s="36">
        <v>80871</v>
      </c>
      <c r="D168" s="36">
        <v>664</v>
      </c>
      <c r="E168" s="36">
        <v>0</v>
      </c>
      <c r="F168" s="36">
        <v>0</v>
      </c>
    </row>
    <row r="169" spans="1:6" x14ac:dyDescent="0.35">
      <c r="A169" s="5" t="s">
        <v>598</v>
      </c>
      <c r="B169" s="10" t="s">
        <v>599</v>
      </c>
      <c r="C169" s="36">
        <v>54440</v>
      </c>
      <c r="D169" s="36">
        <v>830</v>
      </c>
      <c r="E169" s="36">
        <v>0</v>
      </c>
      <c r="F169" s="36">
        <v>0</v>
      </c>
    </row>
    <row r="170" spans="1:6" x14ac:dyDescent="0.35">
      <c r="A170" s="5" t="s">
        <v>600</v>
      </c>
      <c r="B170" s="10" t="s">
        <v>601</v>
      </c>
      <c r="C170" s="36">
        <v>123337</v>
      </c>
      <c r="D170" s="36">
        <v>1715</v>
      </c>
      <c r="E170" s="36">
        <v>0</v>
      </c>
      <c r="F170" s="36">
        <v>0</v>
      </c>
    </row>
    <row r="171" spans="1:6" x14ac:dyDescent="0.35">
      <c r="A171" s="5" t="s">
        <v>602</v>
      </c>
      <c r="B171" s="10" t="s">
        <v>603</v>
      </c>
      <c r="C171" s="36">
        <v>54771</v>
      </c>
      <c r="D171" s="36">
        <v>461</v>
      </c>
      <c r="E171" s="36">
        <v>0</v>
      </c>
      <c r="F171" s="36">
        <v>0</v>
      </c>
    </row>
    <row r="172" spans="1:6" x14ac:dyDescent="0.35">
      <c r="A172" s="5" t="s">
        <v>604</v>
      </c>
      <c r="B172" s="10" t="s">
        <v>605</v>
      </c>
      <c r="C172" s="36">
        <v>119362</v>
      </c>
      <c r="D172" s="36">
        <v>1870</v>
      </c>
      <c r="E172" s="36">
        <v>0</v>
      </c>
      <c r="F172" s="36">
        <v>0</v>
      </c>
    </row>
    <row r="173" spans="1:6" x14ac:dyDescent="0.35">
      <c r="A173" s="5" t="s">
        <v>610</v>
      </c>
      <c r="B173" s="10" t="s">
        <v>611</v>
      </c>
      <c r="C173" s="36">
        <v>46146</v>
      </c>
      <c r="D173" s="36">
        <v>689</v>
      </c>
      <c r="E173" s="36">
        <v>0</v>
      </c>
      <c r="F173" s="36">
        <v>0</v>
      </c>
    </row>
    <row r="174" spans="1:6" x14ac:dyDescent="0.35">
      <c r="A174" s="5" t="s">
        <v>612</v>
      </c>
      <c r="B174" s="10" t="s">
        <v>613</v>
      </c>
      <c r="C174" s="36">
        <v>46036</v>
      </c>
      <c r="D174" s="36">
        <v>702</v>
      </c>
      <c r="E174" s="36">
        <v>0</v>
      </c>
      <c r="F174" s="36">
        <v>0</v>
      </c>
    </row>
    <row r="175" spans="1:6" x14ac:dyDescent="0.35">
      <c r="A175" s="5" t="s">
        <v>614</v>
      </c>
      <c r="B175" s="10" t="s">
        <v>615</v>
      </c>
      <c r="C175" s="36">
        <v>72517</v>
      </c>
      <c r="D175" s="36">
        <v>1636</v>
      </c>
      <c r="E175" s="36">
        <v>0</v>
      </c>
      <c r="F175" s="36">
        <v>0</v>
      </c>
    </row>
    <row r="176" spans="1:6" x14ac:dyDescent="0.35">
      <c r="A176" s="5" t="s">
        <v>616</v>
      </c>
      <c r="B176" s="10" t="s">
        <v>617</v>
      </c>
      <c r="C176" s="36">
        <v>57412</v>
      </c>
      <c r="D176" s="36">
        <v>400</v>
      </c>
      <c r="E176" s="36">
        <v>0</v>
      </c>
      <c r="F176" s="36">
        <v>0</v>
      </c>
    </row>
    <row r="177" spans="1:6" x14ac:dyDescent="0.35">
      <c r="A177" s="5" t="s">
        <v>618</v>
      </c>
      <c r="B177" s="10" t="s">
        <v>619</v>
      </c>
      <c r="C177" s="36">
        <v>50559</v>
      </c>
      <c r="D177" s="36">
        <v>462</v>
      </c>
      <c r="E177" s="36">
        <v>0</v>
      </c>
      <c r="F177" s="36">
        <v>26</v>
      </c>
    </row>
    <row r="178" spans="1:6" x14ac:dyDescent="0.35">
      <c r="A178" s="5" t="s">
        <v>622</v>
      </c>
      <c r="B178" s="10" t="s">
        <v>623</v>
      </c>
      <c r="C178" s="36">
        <v>74778</v>
      </c>
      <c r="D178" s="36">
        <v>1088</v>
      </c>
      <c r="E178" s="36">
        <v>0</v>
      </c>
      <c r="F178" s="36">
        <v>0</v>
      </c>
    </row>
    <row r="179" spans="1:6" x14ac:dyDescent="0.35">
      <c r="A179" s="5" t="s">
        <v>624</v>
      </c>
      <c r="B179" s="10" t="s">
        <v>625</v>
      </c>
      <c r="C179" s="36">
        <v>54358</v>
      </c>
      <c r="D179" s="36">
        <v>564</v>
      </c>
      <c r="E179" s="36">
        <v>0</v>
      </c>
      <c r="F179" s="36">
        <v>0</v>
      </c>
    </row>
    <row r="180" spans="1:6" x14ac:dyDescent="0.35">
      <c r="A180" s="5" t="s">
        <v>626</v>
      </c>
      <c r="B180" s="10" t="s">
        <v>627</v>
      </c>
      <c r="C180" s="36" t="s">
        <v>335</v>
      </c>
      <c r="D180" s="36" t="s">
        <v>335</v>
      </c>
      <c r="E180" s="36" t="s">
        <v>335</v>
      </c>
      <c r="F180" s="36" t="s">
        <v>335</v>
      </c>
    </row>
    <row r="181" spans="1:6" x14ac:dyDescent="0.35">
      <c r="A181" s="5" t="s">
        <v>628</v>
      </c>
      <c r="B181" s="10" t="s">
        <v>629</v>
      </c>
      <c r="C181" s="36">
        <v>96282</v>
      </c>
      <c r="D181" s="36">
        <v>617</v>
      </c>
      <c r="E181" s="36">
        <v>0</v>
      </c>
      <c r="F181" s="36">
        <v>0</v>
      </c>
    </row>
    <row r="182" spans="1:6" x14ac:dyDescent="0.35">
      <c r="A182" s="5" t="s">
        <v>630</v>
      </c>
      <c r="B182" s="10" t="s">
        <v>631</v>
      </c>
      <c r="C182" s="36">
        <v>98226</v>
      </c>
      <c r="D182" s="36">
        <v>1194</v>
      </c>
      <c r="E182" s="36">
        <v>0</v>
      </c>
      <c r="F182" s="36">
        <v>0</v>
      </c>
    </row>
    <row r="183" spans="1:6" x14ac:dyDescent="0.35">
      <c r="A183" s="5" t="s">
        <v>632</v>
      </c>
      <c r="B183" s="10" t="s">
        <v>633</v>
      </c>
      <c r="C183" s="36">
        <v>28264</v>
      </c>
      <c r="D183" s="36">
        <v>420</v>
      </c>
      <c r="E183" s="36">
        <v>0</v>
      </c>
      <c r="F183" s="36">
        <v>0</v>
      </c>
    </row>
    <row r="184" spans="1:6" x14ac:dyDescent="0.35">
      <c r="A184" s="5" t="s">
        <v>634</v>
      </c>
      <c r="B184" s="10" t="s">
        <v>635</v>
      </c>
      <c r="C184" s="36">
        <v>45171</v>
      </c>
      <c r="D184" s="36">
        <v>483</v>
      </c>
      <c r="E184" s="36">
        <v>0</v>
      </c>
      <c r="F184" s="36">
        <v>0</v>
      </c>
    </row>
    <row r="185" spans="1:6" x14ac:dyDescent="0.35">
      <c r="A185" s="5" t="s">
        <v>636</v>
      </c>
      <c r="B185" s="10" t="s">
        <v>637</v>
      </c>
      <c r="C185" s="36">
        <v>153717</v>
      </c>
      <c r="D185" s="36">
        <v>2844</v>
      </c>
      <c r="E185" s="36">
        <v>0</v>
      </c>
      <c r="F185" s="36">
        <v>0</v>
      </c>
    </row>
    <row r="186" spans="1:6" x14ac:dyDescent="0.35">
      <c r="A186" s="5" t="s">
        <v>638</v>
      </c>
      <c r="B186" s="10" t="s">
        <v>639</v>
      </c>
      <c r="C186" s="36">
        <v>64873</v>
      </c>
      <c r="D186" s="36">
        <v>779</v>
      </c>
      <c r="E186" s="36">
        <v>0</v>
      </c>
      <c r="F186" s="36">
        <v>0</v>
      </c>
    </row>
    <row r="187" spans="1:6" x14ac:dyDescent="0.35">
      <c r="A187" s="5" t="s">
        <v>640</v>
      </c>
      <c r="B187" s="10" t="s">
        <v>641</v>
      </c>
      <c r="C187" s="36">
        <v>125267</v>
      </c>
      <c r="D187" s="36">
        <v>1753</v>
      </c>
      <c r="E187" s="36">
        <v>0</v>
      </c>
      <c r="F187" s="36">
        <v>0</v>
      </c>
    </row>
    <row r="188" spans="1:6" x14ac:dyDescent="0.35">
      <c r="A188" s="5" t="s">
        <v>642</v>
      </c>
      <c r="B188" s="10" t="s">
        <v>643</v>
      </c>
      <c r="C188" s="36">
        <v>57119</v>
      </c>
      <c r="D188" s="36">
        <v>815</v>
      </c>
      <c r="E188" s="36">
        <v>0</v>
      </c>
      <c r="F188" s="36">
        <v>0</v>
      </c>
    </row>
    <row r="189" spans="1:6" x14ac:dyDescent="0.35">
      <c r="A189" s="5" t="s">
        <v>644</v>
      </c>
      <c r="B189" s="10" t="s">
        <v>645</v>
      </c>
      <c r="C189" s="36">
        <v>23012</v>
      </c>
      <c r="D189" s="36">
        <v>152</v>
      </c>
      <c r="E189" s="36">
        <v>0</v>
      </c>
      <c r="F189" s="36">
        <v>0</v>
      </c>
    </row>
    <row r="190" spans="1:6" x14ac:dyDescent="0.35">
      <c r="A190" s="5" t="s">
        <v>646</v>
      </c>
      <c r="B190" s="10" t="s">
        <v>647</v>
      </c>
      <c r="C190" s="36">
        <v>95164</v>
      </c>
      <c r="D190" s="36">
        <v>1261</v>
      </c>
      <c r="E190" s="36">
        <v>0</v>
      </c>
      <c r="F190" s="36">
        <v>0</v>
      </c>
    </row>
    <row r="191" spans="1:6" x14ac:dyDescent="0.35">
      <c r="A191" s="5" t="s">
        <v>650</v>
      </c>
      <c r="B191" s="10" t="s">
        <v>651</v>
      </c>
      <c r="C191" s="36">
        <v>57688</v>
      </c>
      <c r="D191" s="36">
        <v>446</v>
      </c>
      <c r="E191" s="36">
        <v>0</v>
      </c>
      <c r="F191" s="36">
        <v>0</v>
      </c>
    </row>
    <row r="192" spans="1:6" x14ac:dyDescent="0.35">
      <c r="A192" s="5" t="s">
        <v>654</v>
      </c>
      <c r="B192" s="10" t="s">
        <v>655</v>
      </c>
      <c r="C192" s="36">
        <v>39947</v>
      </c>
      <c r="D192" s="36">
        <v>776</v>
      </c>
      <c r="E192" s="36">
        <v>0</v>
      </c>
      <c r="F192" s="36">
        <v>0</v>
      </c>
    </row>
    <row r="193" spans="1:6" x14ac:dyDescent="0.35">
      <c r="A193" s="5" t="s">
        <v>658</v>
      </c>
      <c r="B193" s="10" t="s">
        <v>659</v>
      </c>
      <c r="C193" s="36">
        <v>85390</v>
      </c>
      <c r="D193" s="36">
        <v>910</v>
      </c>
      <c r="E193" s="36">
        <v>0</v>
      </c>
      <c r="F193" s="36">
        <v>0</v>
      </c>
    </row>
    <row r="194" spans="1:6" x14ac:dyDescent="0.35">
      <c r="A194" s="5" t="s">
        <v>660</v>
      </c>
      <c r="B194" s="10" t="s">
        <v>661</v>
      </c>
      <c r="C194" s="36">
        <v>115130</v>
      </c>
      <c r="D194" s="36">
        <v>905</v>
      </c>
      <c r="E194" s="36">
        <v>0</v>
      </c>
      <c r="F194" s="36">
        <v>0</v>
      </c>
    </row>
    <row r="195" spans="1:6" x14ac:dyDescent="0.35">
      <c r="A195" s="5" t="s">
        <v>662</v>
      </c>
      <c r="B195" s="10" t="s">
        <v>663</v>
      </c>
      <c r="C195" s="36">
        <v>87648</v>
      </c>
      <c r="D195" s="36">
        <v>1211</v>
      </c>
      <c r="E195" s="36">
        <v>0</v>
      </c>
      <c r="F195" s="36">
        <v>0</v>
      </c>
    </row>
    <row r="196" spans="1:6" x14ac:dyDescent="0.35">
      <c r="A196" s="5" t="s">
        <v>666</v>
      </c>
      <c r="B196" s="10" t="s">
        <v>667</v>
      </c>
      <c r="C196" s="36">
        <v>61768</v>
      </c>
      <c r="D196" s="36">
        <v>1417</v>
      </c>
      <c r="E196" s="36">
        <v>0</v>
      </c>
      <c r="F196" s="36">
        <v>0</v>
      </c>
    </row>
    <row r="197" spans="1:6" x14ac:dyDescent="0.35">
      <c r="A197" s="5" t="s">
        <v>668</v>
      </c>
      <c r="B197" s="10" t="s">
        <v>669</v>
      </c>
      <c r="C197" s="36">
        <v>71113</v>
      </c>
      <c r="D197" s="36">
        <v>619</v>
      </c>
      <c r="E197" s="36">
        <v>0</v>
      </c>
      <c r="F197" s="36">
        <v>0</v>
      </c>
    </row>
    <row r="198" spans="1:6" x14ac:dyDescent="0.35">
      <c r="A198" s="5" t="s">
        <v>670</v>
      </c>
      <c r="B198" s="10" t="s">
        <v>671</v>
      </c>
      <c r="C198" s="36">
        <v>104933</v>
      </c>
      <c r="D198" s="36">
        <v>659</v>
      </c>
      <c r="E198" s="36">
        <v>0</v>
      </c>
      <c r="F198" s="36">
        <v>0</v>
      </c>
    </row>
    <row r="199" spans="1:6" x14ac:dyDescent="0.35">
      <c r="A199" s="5" t="s">
        <v>672</v>
      </c>
      <c r="B199" s="10" t="s">
        <v>673</v>
      </c>
      <c r="C199" s="36">
        <v>63860</v>
      </c>
      <c r="D199" s="36">
        <v>994</v>
      </c>
      <c r="E199" s="36">
        <v>0</v>
      </c>
      <c r="F199" s="36">
        <v>0</v>
      </c>
    </row>
    <row r="200" spans="1:6" x14ac:dyDescent="0.35">
      <c r="A200" s="5" t="s">
        <v>674</v>
      </c>
      <c r="B200" s="10" t="s">
        <v>675</v>
      </c>
      <c r="C200" s="36">
        <v>36896</v>
      </c>
      <c r="D200" s="36">
        <v>303</v>
      </c>
      <c r="E200" s="36">
        <v>0</v>
      </c>
      <c r="F200" s="36">
        <v>0</v>
      </c>
    </row>
    <row r="201" spans="1:6" x14ac:dyDescent="0.35">
      <c r="A201" s="5" t="s">
        <v>676</v>
      </c>
      <c r="B201" s="10" t="s">
        <v>677</v>
      </c>
      <c r="C201" s="36">
        <v>61072</v>
      </c>
      <c r="D201" s="36">
        <v>587</v>
      </c>
      <c r="E201" s="36">
        <v>0</v>
      </c>
      <c r="F201" s="36">
        <v>0</v>
      </c>
    </row>
    <row r="202" spans="1:6" x14ac:dyDescent="0.35">
      <c r="A202" s="5" t="s">
        <v>682</v>
      </c>
      <c r="B202" s="10" t="s">
        <v>683</v>
      </c>
      <c r="C202" s="36">
        <v>27291</v>
      </c>
      <c r="D202" s="36">
        <v>243</v>
      </c>
      <c r="E202" s="36">
        <v>0</v>
      </c>
      <c r="F202" s="36">
        <v>10</v>
      </c>
    </row>
    <row r="203" spans="1:6" x14ac:dyDescent="0.35">
      <c r="A203" s="5" t="s">
        <v>684</v>
      </c>
      <c r="B203" s="10" t="s">
        <v>685</v>
      </c>
      <c r="C203" s="36">
        <v>83958</v>
      </c>
      <c r="D203" s="36">
        <v>444</v>
      </c>
      <c r="E203" s="36">
        <v>0</v>
      </c>
      <c r="F203" s="36">
        <v>0</v>
      </c>
    </row>
    <row r="204" spans="1:6" x14ac:dyDescent="0.35">
      <c r="A204" s="5" t="s">
        <v>686</v>
      </c>
      <c r="B204" s="10" t="s">
        <v>687</v>
      </c>
      <c r="C204" s="36">
        <v>21306</v>
      </c>
      <c r="D204" s="36">
        <v>368</v>
      </c>
      <c r="E204" s="36">
        <v>0</v>
      </c>
      <c r="F204" s="36">
        <v>0</v>
      </c>
    </row>
    <row r="205" spans="1:6" x14ac:dyDescent="0.35">
      <c r="A205" s="5" t="s">
        <v>688</v>
      </c>
      <c r="B205" s="10" t="s">
        <v>689</v>
      </c>
      <c r="C205" s="36">
        <v>93400</v>
      </c>
      <c r="D205" s="36">
        <v>1497</v>
      </c>
      <c r="E205" s="36">
        <v>0</v>
      </c>
      <c r="F205" s="36">
        <v>0</v>
      </c>
    </row>
    <row r="206" spans="1:6" x14ac:dyDescent="0.35">
      <c r="A206" s="5" t="s">
        <v>690</v>
      </c>
      <c r="B206" s="10" t="s">
        <v>691</v>
      </c>
      <c r="C206" s="36">
        <v>35969</v>
      </c>
      <c r="D206" s="36">
        <v>313</v>
      </c>
      <c r="E206" s="36">
        <v>0</v>
      </c>
      <c r="F206" s="36">
        <v>0</v>
      </c>
    </row>
    <row r="207" spans="1:6" x14ac:dyDescent="0.35">
      <c r="A207" s="5" t="s">
        <v>692</v>
      </c>
      <c r="B207" s="10" t="s">
        <v>693</v>
      </c>
      <c r="C207" s="36">
        <v>31760</v>
      </c>
      <c r="D207" s="36">
        <v>600</v>
      </c>
      <c r="E207" s="36">
        <v>0</v>
      </c>
      <c r="F207" s="36">
        <v>8</v>
      </c>
    </row>
    <row r="208" spans="1:6" x14ac:dyDescent="0.35">
      <c r="A208" s="5" t="s">
        <v>694</v>
      </c>
      <c r="B208" s="10" t="s">
        <v>695</v>
      </c>
      <c r="C208" s="36">
        <v>44727</v>
      </c>
      <c r="D208" s="36">
        <v>352</v>
      </c>
      <c r="E208" s="36">
        <v>0</v>
      </c>
      <c r="F208" s="36">
        <v>0</v>
      </c>
    </row>
    <row r="209" spans="1:6" x14ac:dyDescent="0.35">
      <c r="A209" s="5" t="s">
        <v>696</v>
      </c>
      <c r="B209" s="10" t="s">
        <v>697</v>
      </c>
      <c r="C209" s="36">
        <v>116872</v>
      </c>
      <c r="D209" s="36">
        <v>1372</v>
      </c>
      <c r="E209" s="36">
        <v>0</v>
      </c>
      <c r="F209" s="36">
        <v>19</v>
      </c>
    </row>
    <row r="210" spans="1:6" x14ac:dyDescent="0.35">
      <c r="A210" s="5" t="s">
        <v>698</v>
      </c>
      <c r="B210" s="10" t="s">
        <v>699</v>
      </c>
      <c r="C210" s="36">
        <v>47589</v>
      </c>
      <c r="D210" s="36">
        <v>892</v>
      </c>
      <c r="E210" s="36">
        <v>0</v>
      </c>
      <c r="F210" s="36">
        <v>0</v>
      </c>
    </row>
    <row r="211" spans="1:6" x14ac:dyDescent="0.35">
      <c r="A211" s="5" t="s">
        <v>700</v>
      </c>
      <c r="B211" s="10" t="s">
        <v>701</v>
      </c>
      <c r="C211" s="36">
        <v>35409</v>
      </c>
      <c r="D211" s="36">
        <v>476</v>
      </c>
      <c r="E211" s="36">
        <v>0</v>
      </c>
      <c r="F211" s="36">
        <v>0</v>
      </c>
    </row>
    <row r="212" spans="1:6" x14ac:dyDescent="0.35">
      <c r="A212" s="5" t="s">
        <v>702</v>
      </c>
      <c r="B212" s="10" t="s">
        <v>703</v>
      </c>
      <c r="C212" s="36">
        <v>50163</v>
      </c>
      <c r="D212" s="36">
        <v>502</v>
      </c>
      <c r="E212" s="36">
        <v>0</v>
      </c>
      <c r="F212" s="36">
        <v>9</v>
      </c>
    </row>
    <row r="213" spans="1:6" x14ac:dyDescent="0.35">
      <c r="A213" s="5" t="s">
        <v>704</v>
      </c>
      <c r="B213" s="10" t="s">
        <v>705</v>
      </c>
      <c r="C213" s="36">
        <v>38661</v>
      </c>
      <c r="D213" s="36">
        <v>356</v>
      </c>
      <c r="E213" s="36">
        <v>0</v>
      </c>
      <c r="F213" s="36">
        <v>0</v>
      </c>
    </row>
    <row r="214" spans="1:6" x14ac:dyDescent="0.35">
      <c r="A214" s="5" t="s">
        <v>706</v>
      </c>
      <c r="B214" s="10" t="s">
        <v>707</v>
      </c>
      <c r="C214" s="36">
        <v>16760</v>
      </c>
      <c r="D214" s="36">
        <v>248</v>
      </c>
      <c r="E214" s="36">
        <v>0</v>
      </c>
      <c r="F214" s="36">
        <v>0</v>
      </c>
    </row>
    <row r="215" spans="1:6" x14ac:dyDescent="0.35">
      <c r="A215" s="5" t="s">
        <v>708</v>
      </c>
      <c r="B215" s="10" t="s">
        <v>709</v>
      </c>
      <c r="C215" s="36">
        <v>25997</v>
      </c>
      <c r="D215" s="36">
        <v>408</v>
      </c>
      <c r="E215" s="36">
        <v>0</v>
      </c>
      <c r="F215" s="36">
        <v>0</v>
      </c>
    </row>
    <row r="216" spans="1:6" x14ac:dyDescent="0.35">
      <c r="A216" s="5" t="s">
        <v>710</v>
      </c>
      <c r="B216" s="10" t="s">
        <v>711</v>
      </c>
      <c r="C216" s="36">
        <v>119007</v>
      </c>
      <c r="D216" s="36">
        <v>1063</v>
      </c>
      <c r="E216" s="36">
        <v>1</v>
      </c>
      <c r="F216" s="36">
        <v>0</v>
      </c>
    </row>
    <row r="217" spans="1:6" x14ac:dyDescent="0.35">
      <c r="A217" s="5" t="s">
        <v>712</v>
      </c>
      <c r="B217" s="10" t="s">
        <v>713</v>
      </c>
      <c r="C217" s="36">
        <v>132403</v>
      </c>
      <c r="D217" s="36">
        <v>1547</v>
      </c>
      <c r="E217" s="36">
        <v>0</v>
      </c>
      <c r="F217" s="36">
        <v>0</v>
      </c>
    </row>
    <row r="218" spans="1:6" x14ac:dyDescent="0.35">
      <c r="A218" s="5" t="s">
        <v>714</v>
      </c>
      <c r="B218" s="10" t="s">
        <v>715</v>
      </c>
      <c r="C218" s="36">
        <v>56867</v>
      </c>
      <c r="D218" s="36">
        <v>690</v>
      </c>
      <c r="E218" s="36">
        <v>0</v>
      </c>
      <c r="F218" s="36">
        <v>0</v>
      </c>
    </row>
    <row r="219" spans="1:6" x14ac:dyDescent="0.35">
      <c r="A219" s="5" t="s">
        <v>718</v>
      </c>
      <c r="B219" s="10" t="s">
        <v>719</v>
      </c>
      <c r="C219" s="36">
        <v>55380</v>
      </c>
      <c r="D219" s="36">
        <v>410</v>
      </c>
      <c r="E219" s="36">
        <v>0</v>
      </c>
      <c r="F219" s="36">
        <v>0</v>
      </c>
    </row>
    <row r="220" spans="1:6" x14ac:dyDescent="0.35">
      <c r="A220" s="5" t="s">
        <v>720</v>
      </c>
      <c r="B220" s="10" t="s">
        <v>721</v>
      </c>
      <c r="C220" s="36">
        <v>125809</v>
      </c>
      <c r="D220" s="36">
        <v>2155</v>
      </c>
      <c r="E220" s="36">
        <v>0</v>
      </c>
      <c r="F220" s="36">
        <v>0</v>
      </c>
    </row>
    <row r="221" spans="1:6" x14ac:dyDescent="0.35">
      <c r="A221" s="5" t="s">
        <v>722</v>
      </c>
      <c r="B221" s="10" t="s">
        <v>723</v>
      </c>
      <c r="C221" s="36">
        <v>40064</v>
      </c>
      <c r="D221" s="36">
        <v>461</v>
      </c>
      <c r="E221" s="36">
        <v>0</v>
      </c>
      <c r="F221" s="36">
        <v>0</v>
      </c>
    </row>
    <row r="222" spans="1:6" x14ac:dyDescent="0.35">
      <c r="A222" s="5" t="s">
        <v>724</v>
      </c>
      <c r="B222" s="10" t="s">
        <v>725</v>
      </c>
      <c r="C222" s="36">
        <v>50661</v>
      </c>
      <c r="D222" s="36">
        <v>435</v>
      </c>
      <c r="E222" s="36">
        <v>0</v>
      </c>
      <c r="F222" s="36">
        <v>0</v>
      </c>
    </row>
    <row r="223" spans="1:6" x14ac:dyDescent="0.35">
      <c r="A223" s="5" t="s">
        <v>726</v>
      </c>
      <c r="B223" s="10" t="s">
        <v>727</v>
      </c>
      <c r="C223" s="36">
        <v>237981</v>
      </c>
      <c r="D223" s="36">
        <v>2869</v>
      </c>
      <c r="E223" s="36">
        <v>0</v>
      </c>
      <c r="F223" s="36">
        <v>0</v>
      </c>
    </row>
    <row r="224" spans="1:6" x14ac:dyDescent="0.35">
      <c r="A224" s="5" t="s">
        <v>730</v>
      </c>
      <c r="B224" s="10" t="s">
        <v>731</v>
      </c>
      <c r="C224" s="36">
        <v>142856</v>
      </c>
      <c r="D224" s="36">
        <v>1733</v>
      </c>
      <c r="E224" s="36">
        <v>0</v>
      </c>
      <c r="F224" s="36">
        <v>0</v>
      </c>
    </row>
    <row r="225" spans="1:6" x14ac:dyDescent="0.35">
      <c r="A225" s="5" t="s">
        <v>732</v>
      </c>
      <c r="B225" s="10" t="s">
        <v>733</v>
      </c>
      <c r="C225" s="36">
        <v>54277</v>
      </c>
      <c r="D225" s="36">
        <v>300</v>
      </c>
      <c r="E225" s="36">
        <v>0</v>
      </c>
      <c r="F225" s="36">
        <v>0</v>
      </c>
    </row>
    <row r="226" spans="1:6" x14ac:dyDescent="0.35">
      <c r="A226" s="5" t="s">
        <v>734</v>
      </c>
      <c r="B226" s="10" t="s">
        <v>735</v>
      </c>
      <c r="C226" s="36">
        <v>91987</v>
      </c>
      <c r="D226" s="36">
        <v>334</v>
      </c>
      <c r="E226" s="36">
        <v>0</v>
      </c>
      <c r="F226" s="36">
        <v>0</v>
      </c>
    </row>
    <row r="227" spans="1:6" x14ac:dyDescent="0.35">
      <c r="A227" s="5" t="s">
        <v>736</v>
      </c>
      <c r="B227" s="10" t="s">
        <v>737</v>
      </c>
      <c r="C227" s="36">
        <v>72232</v>
      </c>
      <c r="D227" s="36">
        <v>1060</v>
      </c>
      <c r="E227" s="36">
        <v>0</v>
      </c>
      <c r="F227" s="36">
        <v>0</v>
      </c>
    </row>
    <row r="228" spans="1:6" x14ac:dyDescent="0.35">
      <c r="A228" s="5" t="s">
        <v>740</v>
      </c>
      <c r="B228" s="10" t="s">
        <v>741</v>
      </c>
      <c r="C228" s="36">
        <v>67520</v>
      </c>
      <c r="D228" s="36">
        <v>853</v>
      </c>
      <c r="E228" s="36">
        <v>0</v>
      </c>
      <c r="F228" s="36">
        <v>0</v>
      </c>
    </row>
    <row r="229" spans="1:6" x14ac:dyDescent="0.35">
      <c r="A229" s="5" t="s">
        <v>742</v>
      </c>
      <c r="B229" s="10" t="s">
        <v>743</v>
      </c>
      <c r="C229" s="36">
        <v>45697</v>
      </c>
      <c r="D229" s="36">
        <v>495</v>
      </c>
      <c r="E229" s="36">
        <v>0</v>
      </c>
      <c r="F229" s="36">
        <v>0</v>
      </c>
    </row>
    <row r="230" spans="1:6" x14ac:dyDescent="0.35">
      <c r="A230" s="5" t="s">
        <v>744</v>
      </c>
      <c r="B230" s="10" t="s">
        <v>745</v>
      </c>
      <c r="C230" s="36">
        <v>118849</v>
      </c>
      <c r="D230" s="36">
        <v>905</v>
      </c>
      <c r="E230" s="36">
        <v>0</v>
      </c>
      <c r="F230" s="36">
        <v>0</v>
      </c>
    </row>
    <row r="231" spans="1:6" x14ac:dyDescent="0.35">
      <c r="A231" s="5" t="s">
        <v>746</v>
      </c>
      <c r="B231" s="10" t="s">
        <v>747</v>
      </c>
      <c r="C231" s="36">
        <v>44366</v>
      </c>
      <c r="D231" s="36">
        <v>223</v>
      </c>
      <c r="E231" s="36">
        <v>0</v>
      </c>
      <c r="F231" s="36">
        <v>0</v>
      </c>
    </row>
    <row r="232" spans="1:6" x14ac:dyDescent="0.35">
      <c r="A232" s="5" t="s">
        <v>748</v>
      </c>
      <c r="B232" s="10" t="s">
        <v>749</v>
      </c>
      <c r="C232" s="36">
        <v>41259</v>
      </c>
      <c r="D232" s="36">
        <v>509</v>
      </c>
      <c r="E232" s="36">
        <v>0</v>
      </c>
      <c r="F232" s="36">
        <v>0</v>
      </c>
    </row>
    <row r="233" spans="1:6" x14ac:dyDescent="0.35">
      <c r="A233" s="5" t="s">
        <v>750</v>
      </c>
      <c r="B233" s="10" t="s">
        <v>751</v>
      </c>
      <c r="C233" s="36">
        <v>64218</v>
      </c>
      <c r="D233" s="36">
        <v>748</v>
      </c>
      <c r="E233" s="36">
        <v>0</v>
      </c>
      <c r="F233" s="36">
        <v>0</v>
      </c>
    </row>
    <row r="234" spans="1:6" x14ac:dyDescent="0.35">
      <c r="A234" s="5" t="s">
        <v>752</v>
      </c>
      <c r="B234" s="10" t="s">
        <v>753</v>
      </c>
      <c r="C234" s="36">
        <v>52692</v>
      </c>
      <c r="D234" s="36">
        <v>1149</v>
      </c>
      <c r="E234" s="36">
        <v>0</v>
      </c>
      <c r="F234" s="36">
        <v>0</v>
      </c>
    </row>
    <row r="235" spans="1:6" x14ac:dyDescent="0.35">
      <c r="A235" s="5" t="s">
        <v>756</v>
      </c>
      <c r="B235" s="10" t="s">
        <v>757</v>
      </c>
      <c r="C235" s="36">
        <v>62341</v>
      </c>
      <c r="D235" s="36">
        <v>374</v>
      </c>
      <c r="E235" s="36">
        <v>0</v>
      </c>
      <c r="F235" s="36">
        <v>0</v>
      </c>
    </row>
    <row r="236" spans="1:6" x14ac:dyDescent="0.35">
      <c r="A236" s="5" t="s">
        <v>758</v>
      </c>
      <c r="B236" s="10" t="s">
        <v>759</v>
      </c>
      <c r="C236" s="36">
        <v>61419</v>
      </c>
      <c r="D236" s="36">
        <v>521</v>
      </c>
      <c r="E236" s="36">
        <v>0</v>
      </c>
      <c r="F236" s="36">
        <v>0</v>
      </c>
    </row>
    <row r="237" spans="1:6" x14ac:dyDescent="0.35">
      <c r="A237" s="5" t="s">
        <v>760</v>
      </c>
      <c r="B237" s="10" t="s">
        <v>761</v>
      </c>
      <c r="C237" s="36">
        <v>49348</v>
      </c>
      <c r="D237" s="36">
        <v>651</v>
      </c>
      <c r="E237" s="36">
        <v>0</v>
      </c>
      <c r="F237" s="36">
        <v>0</v>
      </c>
    </row>
    <row r="238" spans="1:6" x14ac:dyDescent="0.35">
      <c r="A238" s="5" t="s">
        <v>762</v>
      </c>
      <c r="B238" s="10" t="s">
        <v>763</v>
      </c>
      <c r="C238" s="36">
        <v>76730</v>
      </c>
      <c r="D238" s="36">
        <v>899</v>
      </c>
      <c r="E238" s="36">
        <v>0</v>
      </c>
      <c r="F238" s="36">
        <v>0</v>
      </c>
    </row>
    <row r="239" spans="1:6" x14ac:dyDescent="0.35">
      <c r="A239" s="5" t="s">
        <v>764</v>
      </c>
      <c r="B239" s="10" t="s">
        <v>765</v>
      </c>
      <c r="C239" s="36">
        <v>46849</v>
      </c>
      <c r="D239" s="36">
        <v>474</v>
      </c>
      <c r="E239" s="36">
        <v>0</v>
      </c>
      <c r="F239" s="36">
        <v>0</v>
      </c>
    </row>
    <row r="240" spans="1:6" x14ac:dyDescent="0.35">
      <c r="A240" s="5" t="s">
        <v>766</v>
      </c>
      <c r="B240" s="10" t="s">
        <v>767</v>
      </c>
      <c r="C240" s="36">
        <v>71221</v>
      </c>
      <c r="D240" s="36">
        <v>897</v>
      </c>
      <c r="E240" s="36">
        <v>0</v>
      </c>
      <c r="F240" s="36">
        <v>0</v>
      </c>
    </row>
    <row r="241" spans="1:6" x14ac:dyDescent="0.35">
      <c r="A241" s="5" t="s">
        <v>768</v>
      </c>
      <c r="B241" s="10" t="s">
        <v>769</v>
      </c>
      <c r="C241" s="36">
        <v>102925</v>
      </c>
      <c r="D241" s="36">
        <v>962</v>
      </c>
      <c r="E241" s="36">
        <v>0</v>
      </c>
      <c r="F241" s="36">
        <v>0</v>
      </c>
    </row>
    <row r="242" spans="1:6" x14ac:dyDescent="0.35">
      <c r="A242" s="5" t="s">
        <v>770</v>
      </c>
      <c r="B242" s="10" t="s">
        <v>771</v>
      </c>
      <c r="C242" s="36">
        <v>80799</v>
      </c>
      <c r="D242" s="36">
        <v>782</v>
      </c>
      <c r="E242" s="36">
        <v>0</v>
      </c>
      <c r="F242" s="36">
        <v>0</v>
      </c>
    </row>
    <row r="243" spans="1:6" x14ac:dyDescent="0.35">
      <c r="A243" s="5" t="s">
        <v>772</v>
      </c>
      <c r="B243" s="10" t="s">
        <v>773</v>
      </c>
      <c r="C243" s="36">
        <v>138370</v>
      </c>
      <c r="D243" s="36">
        <v>2368</v>
      </c>
      <c r="E243" s="36">
        <v>0</v>
      </c>
      <c r="F243" s="36">
        <v>0</v>
      </c>
    </row>
    <row r="244" spans="1:6" x14ac:dyDescent="0.35">
      <c r="A244" s="5" t="s">
        <v>774</v>
      </c>
      <c r="B244" s="10" t="s">
        <v>775</v>
      </c>
      <c r="C244" s="36">
        <v>42653</v>
      </c>
      <c r="D244" s="36">
        <v>543</v>
      </c>
      <c r="E244" s="36">
        <v>0</v>
      </c>
      <c r="F244" s="36">
        <v>0</v>
      </c>
    </row>
    <row r="245" spans="1:6" x14ac:dyDescent="0.35">
      <c r="A245" s="5" t="s">
        <v>776</v>
      </c>
      <c r="B245" s="10" t="s">
        <v>777</v>
      </c>
      <c r="C245" s="36">
        <v>60989</v>
      </c>
      <c r="D245" s="36">
        <v>558</v>
      </c>
      <c r="E245" s="36">
        <v>0</v>
      </c>
      <c r="F245" s="36">
        <v>0</v>
      </c>
    </row>
    <row r="246" spans="1:6" x14ac:dyDescent="0.35">
      <c r="A246" s="5" t="s">
        <v>778</v>
      </c>
      <c r="B246" s="10" t="s">
        <v>779</v>
      </c>
      <c r="C246" s="36">
        <v>82633</v>
      </c>
      <c r="D246" s="36">
        <v>1284</v>
      </c>
      <c r="E246" s="36">
        <v>0</v>
      </c>
      <c r="F246" s="36">
        <v>0</v>
      </c>
    </row>
    <row r="247" spans="1:6" x14ac:dyDescent="0.35">
      <c r="A247" s="5" t="s">
        <v>780</v>
      </c>
      <c r="B247" s="10" t="s">
        <v>781</v>
      </c>
      <c r="C247" s="36">
        <v>60110</v>
      </c>
      <c r="D247" s="36">
        <v>730</v>
      </c>
      <c r="E247" s="36">
        <v>0</v>
      </c>
      <c r="F247" s="36">
        <v>0</v>
      </c>
    </row>
    <row r="248" spans="1:6" x14ac:dyDescent="0.35">
      <c r="A248" s="5" t="s">
        <v>782</v>
      </c>
      <c r="B248" s="10" t="s">
        <v>783</v>
      </c>
      <c r="C248" s="36">
        <v>43485</v>
      </c>
      <c r="D248" s="36">
        <v>776</v>
      </c>
      <c r="E248" s="36">
        <v>0</v>
      </c>
      <c r="F248" s="36">
        <v>0</v>
      </c>
    </row>
    <row r="249" spans="1:6" x14ac:dyDescent="0.35">
      <c r="A249" s="5" t="s">
        <v>784</v>
      </c>
      <c r="B249" s="10" t="s">
        <v>785</v>
      </c>
      <c r="C249" s="36">
        <v>37317</v>
      </c>
      <c r="D249" s="36">
        <v>246</v>
      </c>
      <c r="E249" s="36">
        <v>0</v>
      </c>
      <c r="F249" s="36">
        <v>0</v>
      </c>
    </row>
    <row r="250" spans="1:6" x14ac:dyDescent="0.35">
      <c r="A250" s="5" t="s">
        <v>788</v>
      </c>
      <c r="B250" s="10" t="s">
        <v>789</v>
      </c>
      <c r="C250" s="36">
        <v>128975</v>
      </c>
      <c r="D250" s="36">
        <v>1890</v>
      </c>
      <c r="E250" s="36">
        <v>0</v>
      </c>
      <c r="F250" s="36">
        <v>0</v>
      </c>
    </row>
    <row r="251" spans="1:6" x14ac:dyDescent="0.35">
      <c r="A251" s="5" t="s">
        <v>790</v>
      </c>
      <c r="B251" s="10" t="s">
        <v>791</v>
      </c>
      <c r="C251" s="36">
        <v>86620</v>
      </c>
      <c r="D251" s="36">
        <v>1603</v>
      </c>
      <c r="E251" s="36">
        <v>0</v>
      </c>
      <c r="F251" s="36">
        <v>0</v>
      </c>
    </row>
    <row r="252" spans="1:6" x14ac:dyDescent="0.35">
      <c r="A252" s="5" t="s">
        <v>792</v>
      </c>
      <c r="B252" s="10" t="s">
        <v>793</v>
      </c>
      <c r="C252" s="36">
        <v>115497</v>
      </c>
      <c r="D252" s="36">
        <v>2689</v>
      </c>
      <c r="E252" s="36">
        <v>0</v>
      </c>
      <c r="F252" s="36">
        <v>0</v>
      </c>
    </row>
    <row r="253" spans="1:6" x14ac:dyDescent="0.35">
      <c r="A253" s="5" t="s">
        <v>794</v>
      </c>
      <c r="B253" s="10" t="s">
        <v>795</v>
      </c>
      <c r="C253" s="36">
        <v>60572</v>
      </c>
      <c r="D253" s="36">
        <v>1251</v>
      </c>
      <c r="E253" s="36">
        <v>0</v>
      </c>
      <c r="F253" s="36">
        <v>0</v>
      </c>
    </row>
    <row r="254" spans="1:6" x14ac:dyDescent="0.35">
      <c r="A254" s="5" t="s">
        <v>796</v>
      </c>
      <c r="B254" s="10" t="s">
        <v>797</v>
      </c>
      <c r="C254" s="36">
        <v>53590</v>
      </c>
      <c r="D254" s="36">
        <v>911</v>
      </c>
      <c r="E254" s="36">
        <v>0</v>
      </c>
      <c r="F254" s="36">
        <v>0</v>
      </c>
    </row>
    <row r="255" spans="1:6" x14ac:dyDescent="0.35">
      <c r="A255" s="5" t="s">
        <v>798</v>
      </c>
      <c r="B255" s="10" t="s">
        <v>799</v>
      </c>
      <c r="C255" s="36">
        <v>127305</v>
      </c>
      <c r="D255" s="36">
        <v>2328</v>
      </c>
      <c r="E255" s="36">
        <v>0</v>
      </c>
      <c r="F255" s="36">
        <v>0</v>
      </c>
    </row>
    <row r="256" spans="1:6" x14ac:dyDescent="0.35">
      <c r="A256" s="5" t="s">
        <v>800</v>
      </c>
      <c r="B256" s="10" t="s">
        <v>801</v>
      </c>
      <c r="C256" s="36">
        <v>36484</v>
      </c>
      <c r="D256" s="36">
        <v>414</v>
      </c>
      <c r="E256" s="36">
        <v>0</v>
      </c>
      <c r="F256" s="36">
        <v>0</v>
      </c>
    </row>
    <row r="257" spans="1:6" x14ac:dyDescent="0.35">
      <c r="A257" s="5" t="s">
        <v>802</v>
      </c>
      <c r="B257" s="10" t="s">
        <v>803</v>
      </c>
      <c r="C257" s="36">
        <v>83742</v>
      </c>
      <c r="D257" s="36">
        <v>962</v>
      </c>
      <c r="E257" s="36">
        <v>0</v>
      </c>
      <c r="F257" s="36">
        <v>0</v>
      </c>
    </row>
    <row r="258" spans="1:6" x14ac:dyDescent="0.35">
      <c r="A258" s="5" t="s">
        <v>804</v>
      </c>
      <c r="B258" s="10" t="s">
        <v>805</v>
      </c>
      <c r="C258" s="36">
        <v>63132</v>
      </c>
      <c r="D258" s="36">
        <v>587</v>
      </c>
      <c r="E258" s="36">
        <v>0</v>
      </c>
      <c r="F258" s="36">
        <v>0</v>
      </c>
    </row>
    <row r="259" spans="1:6" x14ac:dyDescent="0.35">
      <c r="A259" s="5" t="s">
        <v>808</v>
      </c>
      <c r="B259" s="10" t="s">
        <v>809</v>
      </c>
      <c r="C259" s="36">
        <v>97454</v>
      </c>
      <c r="D259" s="36">
        <v>704</v>
      </c>
      <c r="E259" s="36">
        <v>0</v>
      </c>
      <c r="F259" s="36">
        <v>0</v>
      </c>
    </row>
    <row r="260" spans="1:6" x14ac:dyDescent="0.35">
      <c r="A260" s="5" t="s">
        <v>810</v>
      </c>
      <c r="B260" s="10" t="s">
        <v>811</v>
      </c>
      <c r="C260" s="36">
        <v>101616</v>
      </c>
      <c r="D260" s="36">
        <v>982</v>
      </c>
      <c r="E260" s="36">
        <v>0</v>
      </c>
      <c r="F260" s="36">
        <v>0</v>
      </c>
    </row>
    <row r="261" spans="1:6" x14ac:dyDescent="0.35">
      <c r="A261" s="5" t="s">
        <v>812</v>
      </c>
      <c r="B261" s="10" t="s">
        <v>813</v>
      </c>
      <c r="C261" s="36">
        <v>33035</v>
      </c>
      <c r="D261" s="36">
        <v>333</v>
      </c>
      <c r="E261" s="36">
        <v>0</v>
      </c>
      <c r="F261" s="36">
        <v>0</v>
      </c>
    </row>
    <row r="262" spans="1:6" x14ac:dyDescent="0.35">
      <c r="A262" s="5" t="s">
        <v>814</v>
      </c>
      <c r="B262" s="10" t="s">
        <v>815</v>
      </c>
      <c r="C262" s="36">
        <v>36629</v>
      </c>
      <c r="D262" s="36">
        <v>436</v>
      </c>
      <c r="E262" s="36">
        <v>0</v>
      </c>
      <c r="F262" s="36">
        <v>0</v>
      </c>
    </row>
    <row r="263" spans="1:6" x14ac:dyDescent="0.35">
      <c r="A263" s="5" t="s">
        <v>816</v>
      </c>
      <c r="B263" s="10" t="s">
        <v>817</v>
      </c>
      <c r="C263" s="36">
        <v>62119</v>
      </c>
      <c r="D263" s="36">
        <v>386</v>
      </c>
      <c r="E263" s="36">
        <v>0</v>
      </c>
      <c r="F263" s="36">
        <v>0</v>
      </c>
    </row>
    <row r="264" spans="1:6" x14ac:dyDescent="0.35">
      <c r="A264" s="5" t="s">
        <v>818</v>
      </c>
      <c r="B264" s="10" t="s">
        <v>819</v>
      </c>
      <c r="C264" s="36">
        <v>76693</v>
      </c>
      <c r="D264" s="36">
        <v>718</v>
      </c>
      <c r="E264" s="36">
        <v>0</v>
      </c>
      <c r="F264" s="36">
        <v>0</v>
      </c>
    </row>
    <row r="265" spans="1:6" x14ac:dyDescent="0.35">
      <c r="A265" s="5" t="s">
        <v>820</v>
      </c>
      <c r="B265" s="10" t="s">
        <v>821</v>
      </c>
      <c r="C265" s="36">
        <v>70453</v>
      </c>
      <c r="D265" s="36">
        <v>1237</v>
      </c>
      <c r="E265" s="36">
        <v>0</v>
      </c>
      <c r="F265" s="36">
        <v>0</v>
      </c>
    </row>
    <row r="266" spans="1:6" x14ac:dyDescent="0.35">
      <c r="A266" s="5" t="s">
        <v>822</v>
      </c>
      <c r="B266" s="10" t="s">
        <v>823</v>
      </c>
      <c r="C266" s="36">
        <v>54702</v>
      </c>
      <c r="D266" s="36">
        <v>227</v>
      </c>
      <c r="E266" s="36">
        <v>0</v>
      </c>
      <c r="F266" s="36">
        <v>0</v>
      </c>
    </row>
    <row r="267" spans="1:6" x14ac:dyDescent="0.35">
      <c r="A267" s="5" t="s">
        <v>824</v>
      </c>
      <c r="B267" s="10" t="s">
        <v>825</v>
      </c>
      <c r="C267" s="36">
        <v>41506</v>
      </c>
      <c r="D267" s="36">
        <v>335</v>
      </c>
      <c r="E267" s="36">
        <v>0</v>
      </c>
      <c r="F267" s="36">
        <v>7</v>
      </c>
    </row>
    <row r="268" spans="1:6" x14ac:dyDescent="0.35">
      <c r="A268" s="5" t="s">
        <v>826</v>
      </c>
      <c r="B268" s="10" t="s">
        <v>827</v>
      </c>
      <c r="C268" s="36">
        <v>66505</v>
      </c>
      <c r="D268" s="36">
        <v>1300</v>
      </c>
      <c r="E268" s="36">
        <v>0</v>
      </c>
      <c r="F268" s="36">
        <v>0</v>
      </c>
    </row>
    <row r="269" spans="1:6" x14ac:dyDescent="0.35">
      <c r="A269" s="5" t="s">
        <v>828</v>
      </c>
      <c r="B269" s="10" t="s">
        <v>829</v>
      </c>
      <c r="C269" s="36">
        <v>37460</v>
      </c>
      <c r="D269" s="36">
        <v>294</v>
      </c>
      <c r="E269" s="36">
        <v>0</v>
      </c>
      <c r="F269" s="36">
        <v>0</v>
      </c>
    </row>
    <row r="270" spans="1:6" x14ac:dyDescent="0.35">
      <c r="A270" s="5" t="s">
        <v>830</v>
      </c>
      <c r="B270" s="10" t="s">
        <v>831</v>
      </c>
      <c r="C270" s="36">
        <v>67875</v>
      </c>
      <c r="D270" s="36">
        <v>475</v>
      </c>
      <c r="E270" s="36">
        <v>0</v>
      </c>
      <c r="F270" s="36">
        <v>0</v>
      </c>
    </row>
    <row r="271" spans="1:6" x14ac:dyDescent="0.35">
      <c r="A271" s="5" t="s">
        <v>832</v>
      </c>
      <c r="B271" s="10" t="s">
        <v>833</v>
      </c>
      <c r="C271" s="36">
        <v>54563</v>
      </c>
      <c r="D271" s="36">
        <v>396</v>
      </c>
      <c r="E271" s="36">
        <v>0</v>
      </c>
      <c r="F271" s="36">
        <v>1</v>
      </c>
    </row>
    <row r="272" spans="1:6" x14ac:dyDescent="0.35">
      <c r="A272" s="5" t="s">
        <v>834</v>
      </c>
      <c r="B272" s="10" t="s">
        <v>835</v>
      </c>
      <c r="C272" s="36">
        <v>66808</v>
      </c>
      <c r="D272" s="36">
        <v>1134</v>
      </c>
      <c r="E272" s="36">
        <v>0</v>
      </c>
      <c r="F272" s="36">
        <v>0</v>
      </c>
    </row>
    <row r="273" spans="1:6" x14ac:dyDescent="0.35">
      <c r="A273" s="5" t="s">
        <v>838</v>
      </c>
      <c r="B273" s="10" t="s">
        <v>839</v>
      </c>
      <c r="C273" s="36">
        <v>32396</v>
      </c>
      <c r="D273" s="36">
        <v>400</v>
      </c>
      <c r="E273" s="36">
        <v>0</v>
      </c>
      <c r="F273" s="36">
        <v>0</v>
      </c>
    </row>
    <row r="274" spans="1:6" x14ac:dyDescent="0.35">
      <c r="A274" s="5" t="s">
        <v>840</v>
      </c>
      <c r="B274" s="10" t="s">
        <v>841</v>
      </c>
      <c r="C274" s="36">
        <v>131060</v>
      </c>
      <c r="D274" s="36">
        <v>1035</v>
      </c>
      <c r="E274" s="36">
        <v>0</v>
      </c>
      <c r="F274" s="36">
        <v>0</v>
      </c>
    </row>
    <row r="275" spans="1:6" x14ac:dyDescent="0.35">
      <c r="A275" s="5" t="s">
        <v>842</v>
      </c>
      <c r="B275" s="10" t="s">
        <v>843</v>
      </c>
      <c r="C275" s="36">
        <v>99256</v>
      </c>
      <c r="D275" s="36">
        <v>945</v>
      </c>
      <c r="E275" s="36">
        <v>0</v>
      </c>
      <c r="F275" s="36">
        <v>0</v>
      </c>
    </row>
    <row r="276" spans="1:6" x14ac:dyDescent="0.35">
      <c r="A276" s="5" t="s">
        <v>844</v>
      </c>
      <c r="B276" s="10" t="s">
        <v>845</v>
      </c>
      <c r="C276" s="36">
        <v>49455</v>
      </c>
      <c r="D276" s="36">
        <v>495</v>
      </c>
      <c r="E276" s="36">
        <v>0</v>
      </c>
      <c r="F276" s="36">
        <v>0</v>
      </c>
    </row>
    <row r="277" spans="1:6" x14ac:dyDescent="0.35">
      <c r="A277" s="5" t="s">
        <v>846</v>
      </c>
      <c r="B277" s="10" t="s">
        <v>847</v>
      </c>
      <c r="C277" s="36">
        <v>37559</v>
      </c>
      <c r="D277" s="36">
        <v>249</v>
      </c>
      <c r="E277" s="36">
        <v>0</v>
      </c>
      <c r="F277" s="36">
        <v>0</v>
      </c>
    </row>
    <row r="278" spans="1:6" x14ac:dyDescent="0.35">
      <c r="A278" s="5" t="s">
        <v>850</v>
      </c>
      <c r="B278" s="10" t="s">
        <v>851</v>
      </c>
      <c r="C278" s="36">
        <v>57154</v>
      </c>
      <c r="D278" s="36">
        <v>339</v>
      </c>
      <c r="E278" s="36">
        <v>0</v>
      </c>
      <c r="F278" s="36">
        <v>0</v>
      </c>
    </row>
    <row r="279" spans="1:6" x14ac:dyDescent="0.35">
      <c r="A279" s="5" t="s">
        <v>852</v>
      </c>
      <c r="B279" s="10" t="s">
        <v>853</v>
      </c>
      <c r="C279" s="36">
        <v>157241</v>
      </c>
      <c r="D279" s="36">
        <v>1906</v>
      </c>
      <c r="E279" s="36">
        <v>0</v>
      </c>
      <c r="F279" s="36">
        <v>0</v>
      </c>
    </row>
    <row r="280" spans="1:6" x14ac:dyDescent="0.35">
      <c r="A280" s="5" t="s">
        <v>854</v>
      </c>
      <c r="B280" s="10" t="s">
        <v>855</v>
      </c>
      <c r="C280" s="36">
        <v>114772</v>
      </c>
      <c r="D280" s="36">
        <v>1041</v>
      </c>
      <c r="E280" s="36">
        <v>0</v>
      </c>
      <c r="F280" s="36">
        <v>0</v>
      </c>
    </row>
    <row r="281" spans="1:6" x14ac:dyDescent="0.35">
      <c r="A281" s="5" t="s">
        <v>856</v>
      </c>
      <c r="B281" s="10" t="s">
        <v>857</v>
      </c>
      <c r="C281" s="36">
        <v>105164</v>
      </c>
      <c r="D281" s="36">
        <v>1014</v>
      </c>
      <c r="E281" s="36">
        <v>0</v>
      </c>
      <c r="F281" s="36">
        <v>0</v>
      </c>
    </row>
    <row r="282" spans="1:6" x14ac:dyDescent="0.35">
      <c r="A282" s="5" t="s">
        <v>858</v>
      </c>
      <c r="B282" s="10" t="s">
        <v>859</v>
      </c>
      <c r="C282" s="36">
        <v>145746</v>
      </c>
      <c r="D282" s="36">
        <v>269</v>
      </c>
      <c r="E282" s="36">
        <v>0</v>
      </c>
      <c r="F282" s="36">
        <v>0</v>
      </c>
    </row>
    <row r="283" spans="1:6" x14ac:dyDescent="0.35">
      <c r="A283" s="5" t="s">
        <v>860</v>
      </c>
      <c r="B283" s="10" t="s">
        <v>861</v>
      </c>
      <c r="C283" s="36">
        <v>92497</v>
      </c>
      <c r="D283" s="36">
        <v>825</v>
      </c>
      <c r="E283" s="36">
        <v>0</v>
      </c>
      <c r="F283" s="36">
        <v>0</v>
      </c>
    </row>
    <row r="284" spans="1:6" x14ac:dyDescent="0.35">
      <c r="A284" s="5" t="s">
        <v>862</v>
      </c>
      <c r="B284" s="10" t="s">
        <v>863</v>
      </c>
      <c r="C284" s="36">
        <v>63632</v>
      </c>
      <c r="D284" s="36">
        <v>948</v>
      </c>
      <c r="E284" s="36">
        <v>0</v>
      </c>
      <c r="F284" s="36">
        <v>0</v>
      </c>
    </row>
    <row r="285" spans="1:6" x14ac:dyDescent="0.35">
      <c r="A285" s="5" t="s">
        <v>864</v>
      </c>
      <c r="B285" s="10" t="s">
        <v>865</v>
      </c>
      <c r="C285" s="36">
        <v>39819</v>
      </c>
      <c r="D285" s="36">
        <v>415</v>
      </c>
      <c r="E285" s="36">
        <v>0</v>
      </c>
      <c r="F285" s="36">
        <v>0</v>
      </c>
    </row>
    <row r="286" spans="1:6" x14ac:dyDescent="0.35">
      <c r="A286" s="5" t="s">
        <v>866</v>
      </c>
      <c r="B286" s="10" t="s">
        <v>867</v>
      </c>
      <c r="C286" s="36">
        <v>53556</v>
      </c>
      <c r="D286" s="36">
        <v>823</v>
      </c>
      <c r="E286" s="36">
        <v>0</v>
      </c>
      <c r="F286" s="36">
        <v>0</v>
      </c>
    </row>
    <row r="287" spans="1:6" x14ac:dyDescent="0.35">
      <c r="A287" s="5" t="s">
        <v>868</v>
      </c>
      <c r="B287" s="10" t="s">
        <v>869</v>
      </c>
      <c r="C287" s="36">
        <v>69371</v>
      </c>
      <c r="D287" s="36">
        <v>782</v>
      </c>
      <c r="E287" s="36">
        <v>0</v>
      </c>
      <c r="F287" s="36">
        <v>0</v>
      </c>
    </row>
    <row r="288" spans="1:6" x14ac:dyDescent="0.35">
      <c r="A288" s="5" t="s">
        <v>870</v>
      </c>
      <c r="B288" s="10" t="s">
        <v>871</v>
      </c>
      <c r="C288" s="36">
        <v>47786</v>
      </c>
      <c r="D288" s="36">
        <v>505</v>
      </c>
      <c r="E288" s="36">
        <v>0</v>
      </c>
      <c r="F288" s="36">
        <v>0</v>
      </c>
    </row>
    <row r="289" spans="1:6" x14ac:dyDescent="0.35">
      <c r="A289" s="5" t="s">
        <v>872</v>
      </c>
      <c r="B289" s="10" t="s">
        <v>873</v>
      </c>
      <c r="C289" s="36">
        <v>68162</v>
      </c>
      <c r="D289" s="36">
        <v>470</v>
      </c>
      <c r="E289" s="36">
        <v>0</v>
      </c>
      <c r="F289" s="36">
        <v>0</v>
      </c>
    </row>
    <row r="290" spans="1:6" x14ac:dyDescent="0.35">
      <c r="A290" s="5" t="s">
        <v>874</v>
      </c>
      <c r="B290" s="10" t="s">
        <v>875</v>
      </c>
      <c r="C290" s="36">
        <v>25540</v>
      </c>
      <c r="D290" s="36">
        <v>139</v>
      </c>
      <c r="E290" s="36">
        <v>0</v>
      </c>
      <c r="F290" s="36">
        <v>0</v>
      </c>
    </row>
    <row r="291" spans="1:6" x14ac:dyDescent="0.35">
      <c r="A291" s="5" t="s">
        <v>878</v>
      </c>
      <c r="B291" s="10" t="s">
        <v>879</v>
      </c>
      <c r="C291" s="36">
        <v>48791</v>
      </c>
      <c r="D291" s="36">
        <v>744</v>
      </c>
      <c r="E291" s="36">
        <v>0</v>
      </c>
      <c r="F291" s="36">
        <v>0</v>
      </c>
    </row>
    <row r="292" spans="1:6" x14ac:dyDescent="0.35">
      <c r="A292" s="5" t="s">
        <v>880</v>
      </c>
      <c r="B292" s="10" t="s">
        <v>881</v>
      </c>
      <c r="C292" s="36">
        <v>43273</v>
      </c>
      <c r="D292" s="36">
        <v>686</v>
      </c>
      <c r="E292" s="36">
        <v>0</v>
      </c>
      <c r="F292" s="36">
        <v>0</v>
      </c>
    </row>
    <row r="293" spans="1:6" x14ac:dyDescent="0.35">
      <c r="A293" s="5" t="s">
        <v>884</v>
      </c>
      <c r="B293" s="10" t="s">
        <v>885</v>
      </c>
      <c r="C293" s="36" t="s">
        <v>335</v>
      </c>
      <c r="D293" s="36" t="s">
        <v>335</v>
      </c>
      <c r="E293" s="36" t="s">
        <v>335</v>
      </c>
      <c r="F293" s="36" t="s">
        <v>335</v>
      </c>
    </row>
    <row r="294" spans="1:6" x14ac:dyDescent="0.35">
      <c r="A294" s="5" t="s">
        <v>886</v>
      </c>
      <c r="B294" s="10" t="s">
        <v>887</v>
      </c>
      <c r="C294" s="36">
        <v>48151</v>
      </c>
      <c r="D294" s="36">
        <v>656</v>
      </c>
      <c r="E294" s="36">
        <v>0</v>
      </c>
      <c r="F294" s="36">
        <v>0</v>
      </c>
    </row>
    <row r="295" spans="1:6" x14ac:dyDescent="0.35">
      <c r="A295" s="5" t="s">
        <v>888</v>
      </c>
      <c r="B295" s="10" t="s">
        <v>889</v>
      </c>
      <c r="C295" s="36">
        <v>74452</v>
      </c>
      <c r="D295" s="36">
        <v>853</v>
      </c>
      <c r="E295" s="36">
        <v>0</v>
      </c>
      <c r="F295" s="36">
        <v>0</v>
      </c>
    </row>
    <row r="296" spans="1:6" x14ac:dyDescent="0.35">
      <c r="A296" s="5" t="s">
        <v>890</v>
      </c>
      <c r="B296" s="10" t="s">
        <v>891</v>
      </c>
      <c r="C296" s="36">
        <v>124391</v>
      </c>
      <c r="D296" s="36">
        <v>582</v>
      </c>
      <c r="E296" s="36">
        <v>0</v>
      </c>
      <c r="F296" s="36">
        <v>0</v>
      </c>
    </row>
    <row r="297" spans="1:6" x14ac:dyDescent="0.35">
      <c r="A297" s="5" t="s">
        <v>892</v>
      </c>
      <c r="B297" s="10" t="s">
        <v>893</v>
      </c>
      <c r="C297" s="36">
        <v>145560</v>
      </c>
      <c r="D297" s="36">
        <v>1302</v>
      </c>
      <c r="E297" s="36">
        <v>0</v>
      </c>
      <c r="F297" s="36">
        <v>0</v>
      </c>
    </row>
    <row r="298" spans="1:6" x14ac:dyDescent="0.35">
      <c r="A298" s="5" t="s">
        <v>894</v>
      </c>
      <c r="B298" s="10" t="s">
        <v>895</v>
      </c>
      <c r="C298" s="36">
        <v>213380</v>
      </c>
      <c r="D298" s="36">
        <v>2063</v>
      </c>
      <c r="E298" s="36">
        <v>0</v>
      </c>
      <c r="F298" s="36">
        <v>0</v>
      </c>
    </row>
    <row r="299" spans="1:6" x14ac:dyDescent="0.35">
      <c r="A299" s="5" t="s">
        <v>896</v>
      </c>
      <c r="B299" s="10" t="s">
        <v>897</v>
      </c>
      <c r="C299" s="36">
        <v>52118</v>
      </c>
      <c r="D299" s="36">
        <v>412</v>
      </c>
      <c r="E299" s="36">
        <v>0</v>
      </c>
      <c r="F299" s="36">
        <v>0</v>
      </c>
    </row>
    <row r="300" spans="1:6" x14ac:dyDescent="0.35">
      <c r="A300" s="5" t="s">
        <v>898</v>
      </c>
      <c r="B300" s="10" t="s">
        <v>899</v>
      </c>
      <c r="C300" s="36">
        <v>63973</v>
      </c>
      <c r="D300" s="36">
        <v>721</v>
      </c>
      <c r="E300" s="36">
        <v>0</v>
      </c>
      <c r="F300" s="36">
        <v>0</v>
      </c>
    </row>
    <row r="301" spans="1:6" x14ac:dyDescent="0.35">
      <c r="A301" s="5" t="s">
        <v>900</v>
      </c>
      <c r="B301" s="10" t="s">
        <v>901</v>
      </c>
      <c r="C301" s="36">
        <v>147025</v>
      </c>
      <c r="D301" s="36">
        <v>2232</v>
      </c>
      <c r="E301" s="36">
        <v>0</v>
      </c>
      <c r="F301" s="36">
        <v>0</v>
      </c>
    </row>
    <row r="302" spans="1:6" x14ac:dyDescent="0.35">
      <c r="A302" s="5" t="s">
        <v>902</v>
      </c>
      <c r="B302" s="10" t="s">
        <v>903</v>
      </c>
      <c r="C302" s="36">
        <v>42327</v>
      </c>
      <c r="D302" s="36">
        <v>461</v>
      </c>
      <c r="E302" s="36">
        <v>0</v>
      </c>
      <c r="F302" s="36">
        <v>0</v>
      </c>
    </row>
    <row r="303" spans="1:6" x14ac:dyDescent="0.35">
      <c r="A303" s="5" t="s">
        <v>904</v>
      </c>
      <c r="B303" s="10" t="s">
        <v>905</v>
      </c>
      <c r="C303" s="36">
        <v>69656</v>
      </c>
      <c r="D303" s="36">
        <v>558</v>
      </c>
      <c r="E303" s="36">
        <v>0</v>
      </c>
      <c r="F303" s="36">
        <v>0</v>
      </c>
    </row>
    <row r="304" spans="1:6" x14ac:dyDescent="0.35">
      <c r="A304" s="5" t="s">
        <v>906</v>
      </c>
      <c r="B304" s="10" t="s">
        <v>907</v>
      </c>
      <c r="C304" s="36">
        <v>108531</v>
      </c>
      <c r="D304" s="36">
        <v>1579</v>
      </c>
      <c r="E304" s="36">
        <v>0</v>
      </c>
      <c r="F304" s="36">
        <v>0</v>
      </c>
    </row>
    <row r="305" spans="1:6" x14ac:dyDescent="0.35">
      <c r="A305" s="5" t="s">
        <v>908</v>
      </c>
      <c r="B305" s="10" t="s">
        <v>909</v>
      </c>
      <c r="C305" s="36">
        <v>45086</v>
      </c>
      <c r="D305" s="36">
        <v>522</v>
      </c>
      <c r="E305" s="36">
        <v>0</v>
      </c>
      <c r="F305" s="36">
        <v>0</v>
      </c>
    </row>
    <row r="306" spans="1:6" x14ac:dyDescent="0.35">
      <c r="A306" s="5" t="s">
        <v>910</v>
      </c>
      <c r="B306" s="10" t="s">
        <v>911</v>
      </c>
      <c r="C306" s="36">
        <v>50281</v>
      </c>
      <c r="D306" s="36">
        <v>485</v>
      </c>
      <c r="E306" s="36">
        <v>0</v>
      </c>
      <c r="F306" s="36">
        <v>0</v>
      </c>
    </row>
    <row r="307" spans="1:6" x14ac:dyDescent="0.35">
      <c r="A307" s="5" t="s">
        <v>914</v>
      </c>
      <c r="B307" s="10" t="s">
        <v>915</v>
      </c>
      <c r="C307" s="36">
        <v>58235</v>
      </c>
      <c r="D307" s="36">
        <v>717</v>
      </c>
      <c r="E307" s="36">
        <v>0</v>
      </c>
      <c r="F307" s="36">
        <v>0</v>
      </c>
    </row>
    <row r="308" spans="1:6" x14ac:dyDescent="0.35">
      <c r="A308" s="5" t="s">
        <v>916</v>
      </c>
      <c r="B308" s="10" t="s">
        <v>917</v>
      </c>
      <c r="C308" s="36">
        <v>52100</v>
      </c>
      <c r="D308" s="36">
        <v>134</v>
      </c>
      <c r="E308" s="36">
        <v>0</v>
      </c>
      <c r="F308" s="36">
        <v>0</v>
      </c>
    </row>
    <row r="309" spans="1:6" x14ac:dyDescent="0.35">
      <c r="A309" s="5" t="s">
        <v>918</v>
      </c>
      <c r="B309" s="10" t="s">
        <v>919</v>
      </c>
      <c r="C309" s="36">
        <v>46202</v>
      </c>
      <c r="D309" s="36">
        <v>282</v>
      </c>
      <c r="E309" s="36">
        <v>0</v>
      </c>
      <c r="F309" s="36">
        <v>0</v>
      </c>
    </row>
    <row r="310" spans="1:6" x14ac:dyDescent="0.35">
      <c r="A310" s="5" t="s">
        <v>920</v>
      </c>
      <c r="B310" s="10" t="s">
        <v>921</v>
      </c>
      <c r="C310" s="36">
        <v>85372</v>
      </c>
      <c r="D310" s="36">
        <v>913</v>
      </c>
      <c r="E310" s="36">
        <v>0</v>
      </c>
      <c r="F310" s="36">
        <v>0</v>
      </c>
    </row>
  </sheetData>
  <sheetProtection algorithmName="SHA-512" hashValue="RJ/ZC/Rrsbc7up+tQX3u+wTfT9CL0770VPdPBb47+/1htnc55H4GWjNoHjkTfvhQtUKSTYOySiTQWTlBgiYU6g==" saltValue="Zur1fTWos/xyb9PoZK/0M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1BD5-25A1-4F0D-8D71-D278A15FE49D}">
  <sheetPr>
    <tabColor theme="9" tint="0.79998168889431442"/>
  </sheetPr>
  <dimension ref="A1:H11"/>
  <sheetViews>
    <sheetView showGridLines="0" zoomScale="75" zoomScaleNormal="75" workbookViewId="0">
      <selection activeCell="O33" sqref="O33"/>
    </sheetView>
  </sheetViews>
  <sheetFormatPr defaultRowHeight="14.5" x14ac:dyDescent="0.35"/>
  <cols>
    <col min="1" max="1" width="16.81640625" bestFit="1" customWidth="1"/>
    <col min="2" max="2" width="22.453125" bestFit="1" customWidth="1"/>
    <col min="3" max="3" width="23" customWidth="1"/>
    <col min="7" max="7" width="9.81640625" bestFit="1" customWidth="1"/>
    <col min="8" max="8" width="26.81640625" customWidth="1"/>
  </cols>
  <sheetData>
    <row r="1" spans="1:8" ht="14.15" customHeight="1" x14ac:dyDescent="0.35">
      <c r="A1" s="3" t="s">
        <v>85</v>
      </c>
      <c r="B1" s="3" t="s">
        <v>83</v>
      </c>
      <c r="C1" s="3" t="s">
        <v>1359</v>
      </c>
      <c r="D1" s="3" t="s">
        <v>1360</v>
      </c>
      <c r="E1" s="3" t="s">
        <v>1361</v>
      </c>
      <c r="F1" s="3" t="s">
        <v>1362</v>
      </c>
      <c r="G1" s="3" t="s">
        <v>73</v>
      </c>
      <c r="H1" s="3" t="s">
        <v>71</v>
      </c>
    </row>
    <row r="2" spans="1:8" x14ac:dyDescent="0.35">
      <c r="A2" s="10" t="s">
        <v>997</v>
      </c>
      <c r="B2" s="12" t="s">
        <v>998</v>
      </c>
      <c r="C2" s="72">
        <v>30047</v>
      </c>
      <c r="D2" s="72">
        <v>0</v>
      </c>
      <c r="E2" s="72">
        <v>0</v>
      </c>
      <c r="F2" s="72">
        <v>0</v>
      </c>
      <c r="G2" s="5" t="s">
        <v>626</v>
      </c>
      <c r="H2" s="12" t="s">
        <v>627</v>
      </c>
    </row>
    <row r="3" spans="1:8" x14ac:dyDescent="0.35">
      <c r="A3" s="10" t="s">
        <v>1004</v>
      </c>
      <c r="B3" s="12" t="s">
        <v>1005</v>
      </c>
      <c r="C3" s="72">
        <v>40572</v>
      </c>
      <c r="D3" s="72">
        <v>408</v>
      </c>
      <c r="E3" s="72">
        <v>0</v>
      </c>
      <c r="F3" s="72">
        <v>0</v>
      </c>
      <c r="G3" s="5" t="s">
        <v>626</v>
      </c>
      <c r="H3" s="12" t="s">
        <v>627</v>
      </c>
    </row>
    <row r="4" spans="1:8" x14ac:dyDescent="0.35">
      <c r="A4" s="10" t="s">
        <v>1010</v>
      </c>
      <c r="B4" s="12" t="s">
        <v>1011</v>
      </c>
      <c r="C4" s="72">
        <v>45046</v>
      </c>
      <c r="D4" s="72">
        <v>477</v>
      </c>
      <c r="E4" s="72">
        <v>0</v>
      </c>
      <c r="F4" s="72">
        <v>0</v>
      </c>
      <c r="G4" s="5" t="s">
        <v>626</v>
      </c>
      <c r="H4" s="12" t="s">
        <v>627</v>
      </c>
    </row>
    <row r="5" spans="1:8" x14ac:dyDescent="0.35">
      <c r="A5" s="10" t="s">
        <v>1037</v>
      </c>
      <c r="B5" s="12" t="s">
        <v>1038</v>
      </c>
      <c r="C5" s="72">
        <v>35063</v>
      </c>
      <c r="D5" s="72">
        <v>371</v>
      </c>
      <c r="E5" s="72">
        <v>0</v>
      </c>
      <c r="F5" s="72">
        <v>0</v>
      </c>
      <c r="G5" s="5" t="s">
        <v>626</v>
      </c>
      <c r="H5" s="12" t="s">
        <v>627</v>
      </c>
    </row>
    <row r="6" spans="1:8" x14ac:dyDescent="0.35">
      <c r="A6" s="10" t="s">
        <v>999</v>
      </c>
      <c r="B6" s="12" t="s">
        <v>1000</v>
      </c>
      <c r="C6" s="72">
        <v>36907</v>
      </c>
      <c r="D6" s="72">
        <v>173</v>
      </c>
      <c r="E6" s="72">
        <v>0</v>
      </c>
      <c r="F6" s="72">
        <v>0</v>
      </c>
      <c r="G6" s="5" t="s">
        <v>884</v>
      </c>
      <c r="H6" s="12" t="s">
        <v>885</v>
      </c>
    </row>
    <row r="7" spans="1:8" x14ac:dyDescent="0.35">
      <c r="A7" s="10" t="s">
        <v>1015</v>
      </c>
      <c r="B7" s="12" t="s">
        <v>1016</v>
      </c>
      <c r="C7" s="72">
        <v>96505</v>
      </c>
      <c r="D7" s="72">
        <v>886</v>
      </c>
      <c r="E7" s="72">
        <v>0</v>
      </c>
      <c r="F7" s="72">
        <v>0</v>
      </c>
      <c r="G7" s="5" t="s">
        <v>884</v>
      </c>
      <c r="H7" s="12" t="s">
        <v>885</v>
      </c>
    </row>
    <row r="8" spans="1:8" x14ac:dyDescent="0.35">
      <c r="A8" s="10" t="s">
        <v>1025</v>
      </c>
      <c r="B8" s="12" t="s">
        <v>1026</v>
      </c>
      <c r="C8" s="72">
        <v>40344</v>
      </c>
      <c r="D8" s="72">
        <v>278</v>
      </c>
      <c r="E8" s="72">
        <v>0</v>
      </c>
      <c r="F8" s="72">
        <v>0</v>
      </c>
      <c r="G8" s="5" t="s">
        <v>884</v>
      </c>
      <c r="H8" s="12" t="s">
        <v>885</v>
      </c>
    </row>
    <row r="10" spans="1:8" x14ac:dyDescent="0.35">
      <c r="A10" s="77" t="s">
        <v>190</v>
      </c>
      <c r="B10" s="77"/>
    </row>
    <row r="11" spans="1:8" x14ac:dyDescent="0.35">
      <c r="A11" s="77">
        <v>1</v>
      </c>
      <c r="B11" s="77" t="s">
        <v>1363</v>
      </c>
    </row>
  </sheetData>
  <sheetProtection algorithmName="SHA-512" hashValue="lAv/zWE09x8WfCvkx3G2TSskrOSkAWmYIUKR5yrrS4ZyABnH+VvG5eGX0/UV1wG3VVtKddP8BLZv6fDsStdpMg==" saltValue="rWYucuANSuT4033U4Jk48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0FDAF-7F52-484F-BDB7-AD4F2899AE6C}">
  <sheetPr>
    <tabColor theme="9" tint="0.79998168889431442"/>
  </sheetPr>
  <dimension ref="A1:F6"/>
  <sheetViews>
    <sheetView showGridLines="0" zoomScale="75" zoomScaleNormal="75" workbookViewId="0">
      <selection activeCell="O33" sqref="O33"/>
    </sheetView>
  </sheetViews>
  <sheetFormatPr defaultRowHeight="14.5" x14ac:dyDescent="0.35"/>
  <cols>
    <col min="1" max="1" width="10.7265625" bestFit="1" customWidth="1"/>
    <col min="2" max="2" width="22.453125" bestFit="1" customWidth="1"/>
    <col min="3" max="6" width="18" customWidth="1"/>
  </cols>
  <sheetData>
    <row r="1" spans="1:6" ht="57" customHeight="1" x14ac:dyDescent="0.35">
      <c r="A1" s="3" t="s">
        <v>77</v>
      </c>
      <c r="B1" s="3" t="s">
        <v>75</v>
      </c>
      <c r="C1" s="3" t="s">
        <v>1359</v>
      </c>
      <c r="D1" s="3" t="s">
        <v>1360</v>
      </c>
      <c r="E1" s="3" t="s">
        <v>1361</v>
      </c>
      <c r="F1" s="3" t="s">
        <v>1362</v>
      </c>
    </row>
    <row r="2" spans="1:6" x14ac:dyDescent="0.35">
      <c r="A2" s="5" t="s">
        <v>626</v>
      </c>
      <c r="B2" s="12" t="s">
        <v>627</v>
      </c>
      <c r="C2" s="72">
        <f>SUMIF('Dw_vacancy_E-new_boundaries_1'!$G$2:$G$8,'Dw_vacancy_E-new_boundaries_2'!$A2,'Dw_vacancy_E-new_boundaries_1'!C$2:C$8)</f>
        <v>150728</v>
      </c>
      <c r="D2" s="72">
        <f>SUMIF('Dw_vacancy_E-new_boundaries_1'!$G$2:$G$8,'Dw_vacancy_E-new_boundaries_2'!$A2,'Dw_vacancy_E-new_boundaries_1'!D$2:D$8)</f>
        <v>1256</v>
      </c>
      <c r="E2" s="72">
        <f>SUMIF('Dw_vacancy_E-new_boundaries_1'!$G$2:$G$8,'Dw_vacancy_E-new_boundaries_2'!$A2,'Dw_vacancy_E-new_boundaries_1'!E$2:E$8)</f>
        <v>0</v>
      </c>
      <c r="F2" s="72">
        <f>SUMIF('Dw_vacancy_E-new_boundaries_1'!$G$2:$G$8,'Dw_vacancy_E-new_boundaries_2'!$A2,'Dw_vacancy_E-new_boundaries_1'!F$2:F$8)</f>
        <v>0</v>
      </c>
    </row>
    <row r="3" spans="1:6" x14ac:dyDescent="0.35">
      <c r="A3" s="5" t="s">
        <v>884</v>
      </c>
      <c r="B3" s="12" t="s">
        <v>885</v>
      </c>
      <c r="C3" s="72">
        <f>SUMIF('Dw_vacancy_E-new_boundaries_1'!$G$2:$G$8,'Dw_vacancy_E-new_boundaries_2'!$A3,'Dw_vacancy_E-new_boundaries_1'!C$2:C$8)</f>
        <v>173756</v>
      </c>
      <c r="D3" s="72">
        <f>SUMIF('Dw_vacancy_E-new_boundaries_1'!$G$2:$G$8,'Dw_vacancy_E-new_boundaries_2'!$A3,'Dw_vacancy_E-new_boundaries_1'!D$2:D$8)</f>
        <v>1337</v>
      </c>
      <c r="E3" s="72">
        <f>SUMIF('Dw_vacancy_E-new_boundaries_1'!$G$2:$G$8,'Dw_vacancy_E-new_boundaries_2'!$A3,'Dw_vacancy_E-new_boundaries_1'!E$2:E$8)</f>
        <v>0</v>
      </c>
      <c r="F3" s="72">
        <f>SUMIF('Dw_vacancy_E-new_boundaries_1'!$G$2:$G$8,'Dw_vacancy_E-new_boundaries_2'!$A3,'Dw_vacancy_E-new_boundaries_1'!F$2:F$8)</f>
        <v>0</v>
      </c>
    </row>
    <row r="4" spans="1:6" x14ac:dyDescent="0.35">
      <c r="A4" s="7"/>
      <c r="B4" s="31"/>
    </row>
    <row r="5" spans="1:6" x14ac:dyDescent="0.35">
      <c r="A5" s="77" t="s">
        <v>190</v>
      </c>
    </row>
    <row r="6" spans="1:6" x14ac:dyDescent="0.35">
      <c r="A6" s="77">
        <v>1</v>
      </c>
      <c r="B6" t="s">
        <v>1364</v>
      </c>
    </row>
  </sheetData>
  <sheetProtection algorithmName="SHA-512" hashValue="6XylCJ0M9cliYTg+E2427QU3zCv7gaWGVACWM+NZRAZaGih2+W5QXVruxJvOJFLB1/x7fPbGCJHXen773ujk+Q==" saltValue="kM9EZJ7gIE3xzj9ECvrliA=="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E464-8DC6-4D96-B1D3-C8CC55C880C4}">
  <sheetPr codeName="Sheet49">
    <tabColor theme="9" tint="0.79998168889431442"/>
  </sheetPr>
  <dimension ref="A1:L310"/>
  <sheetViews>
    <sheetView topLeftCell="A285" zoomScale="75" zoomScaleNormal="75" workbookViewId="0">
      <selection activeCell="O33" sqref="O33"/>
    </sheetView>
  </sheetViews>
  <sheetFormatPr defaultColWidth="8.7265625" defaultRowHeight="14.5" x14ac:dyDescent="0.35"/>
  <cols>
    <col min="1" max="1" width="9.81640625" style="4" bestFit="1" customWidth="1"/>
    <col min="2" max="2" width="33" style="4" bestFit="1" customWidth="1"/>
    <col min="3" max="3" width="32.7265625" style="4" bestFit="1" customWidth="1"/>
    <col min="4" max="4" width="41.81640625" style="4" bestFit="1" customWidth="1"/>
    <col min="5" max="5" width="61.81640625" style="4" bestFit="1" customWidth="1"/>
    <col min="6" max="6" width="72.7265625" style="4" bestFit="1" customWidth="1"/>
    <col min="7" max="7" width="44" style="102" bestFit="1" customWidth="1"/>
    <col min="8" max="8" width="32.7265625" style="4" bestFit="1" customWidth="1"/>
    <col min="9" max="9" width="41.453125" style="4" bestFit="1" customWidth="1"/>
    <col min="10" max="10" width="61.81640625" style="4" bestFit="1" customWidth="1"/>
    <col min="11" max="11" width="72.7265625" style="4" bestFit="1" customWidth="1"/>
    <col min="12" max="12" width="44" style="102" bestFit="1" customWidth="1"/>
    <col min="13" max="16384" width="8.7265625" style="4"/>
  </cols>
  <sheetData>
    <row r="1" spans="1:12" ht="44.15" customHeight="1" x14ac:dyDescent="0.35">
      <c r="A1" s="3" t="s">
        <v>73</v>
      </c>
      <c r="B1" s="3" t="s">
        <v>71</v>
      </c>
      <c r="C1" s="3" t="s">
        <v>1355</v>
      </c>
      <c r="D1" s="3" t="s">
        <v>1356</v>
      </c>
      <c r="E1" s="3" t="s">
        <v>1357</v>
      </c>
      <c r="F1" s="3" t="s">
        <v>1358</v>
      </c>
      <c r="G1" s="37" t="s">
        <v>1365</v>
      </c>
      <c r="H1" s="3" t="s">
        <v>1359</v>
      </c>
      <c r="I1" s="3" t="s">
        <v>1360</v>
      </c>
      <c r="J1" s="3" t="s">
        <v>1361</v>
      </c>
      <c r="K1" s="3" t="s">
        <v>1362</v>
      </c>
      <c r="L1" s="37" t="s">
        <v>1366</v>
      </c>
    </row>
    <row r="2" spans="1:12" x14ac:dyDescent="0.35">
      <c r="A2" s="5" t="s">
        <v>199</v>
      </c>
      <c r="B2" s="10" t="s">
        <v>200</v>
      </c>
      <c r="C2" s="36">
        <f>IFERROR(INDEX('Dwellings_vacancy_E-LA_d_2021'!$C$2:$C$310,MATCH($A2,'Dwellings_vacancy_E-LA_d_2021'!$A$2:$A$310,0)),"-")</f>
        <v>28257</v>
      </c>
      <c r="D2" s="36">
        <f>IFERROR(INDEX('Dwellings_vacancy_E-LA_d_2021'!$D$2:$D$310,MATCH($A2,'Dwellings_vacancy_E-LA_d_2021'!$A$2:$A$310,0)),"-")</f>
        <v>200</v>
      </c>
      <c r="E2" s="36">
        <f>IFERROR(INDEX('Dwellings_vacancy_E-LA_d_2021'!$E$2:$E$310,MATCH($A2,'Dwellings_vacancy_E-LA_d_2021'!$A$2:$A$310,0)),"-")</f>
        <v>0</v>
      </c>
      <c r="F2" s="36">
        <f>IFERROR(INDEX('Dwellings_vacancy_E-LA_d_2021'!$F$2:$F$310,MATCH($A2,'Dwellings_vacancy_E-LA_d_2021'!$A$2:$A$310,0)),"-")</f>
        <v>0</v>
      </c>
      <c r="G2" s="43">
        <f>(D2-E2-F2)/C2</f>
        <v>7.0778922037017375E-3</v>
      </c>
      <c r="H2" s="36">
        <f>IFERROR(INDEX('Dw_vacancy_E-new_boundaries_2'!C$2:C$3,MATCH($A2,'Dw_vacancy_E-new_boundaries_2'!$A$2:$A$3,0)),
INDEX('Dwellings_vacancy_E-LA_d_2020'!$C$2:$C$310,MATCH($A2,'Dwellings_vacancy_E-LA_d_2020'!$A$2:$A$310,0)))</f>
        <v>28066</v>
      </c>
      <c r="I2" s="36">
        <f>IFERROR(INDEX('Dw_vacancy_E-new_boundaries_2'!D$2:D$3,MATCH($A2,'Dw_vacancy_E-new_boundaries_2'!$A$2:$A$3,0)),
INDEX('Dwellings_vacancy_E-LA_d_2020'!$D$2:$D$310,MATCH($A2,'Dwellings_vacancy_E-LA_d_2020'!$A$2:$A$310,0)))</f>
        <v>207</v>
      </c>
      <c r="J2" s="36">
        <f>IFERROR(INDEX('Dw_vacancy_E-new_boundaries_2'!E$2:E$3,MATCH($A2,'Dw_vacancy_E-new_boundaries_2'!$A$2:$A$3,0)),
INDEX('Dwellings_vacancy_E-LA_d_2020'!$E$2:$E$310,MATCH($A2,'Dwellings_vacancy_E-LA_d_2020'!$A$2:$A$310,0)))</f>
        <v>0</v>
      </c>
      <c r="K2" s="36">
        <f>IFERROR(INDEX('Dw_vacancy_E-new_boundaries_2'!F$2:F$3,MATCH($A2,'Dw_vacancy_E-new_boundaries_2'!$A$2:$A$3,0)),
INDEX('Dwellings_vacancy_E-LA_d_2020'!$F$2:$F$310,MATCH($A2,'Dwellings_vacancy_E-LA_d_2020'!$A$2:$A$310,0)))</f>
        <v>0</v>
      </c>
      <c r="L2" s="43">
        <f>(I2-J2-K2)/H2</f>
        <v>7.3754721014750941E-3</v>
      </c>
    </row>
    <row r="3" spans="1:12" x14ac:dyDescent="0.35">
      <c r="A3" s="5" t="s">
        <v>201</v>
      </c>
      <c r="B3" s="10" t="s">
        <v>202</v>
      </c>
      <c r="C3" s="36">
        <f>IFERROR(INDEX('Dwellings_vacancy_E-LA_d_2021'!$C$2:$C$310,MATCH($A3,'Dwellings_vacancy_E-LA_d_2021'!$A$2:$A$310,0)),"-")</f>
        <v>46905</v>
      </c>
      <c r="D3" s="36">
        <f>IFERROR(INDEX('Dwellings_vacancy_E-LA_d_2021'!$D$2:$D$310,MATCH($A3,'Dwellings_vacancy_E-LA_d_2021'!$A$2:$A$310,0)),"-")</f>
        <v>784</v>
      </c>
      <c r="E3" s="36">
        <f>IFERROR(INDEX('Dwellings_vacancy_E-LA_d_2021'!$E$2:$E$310,MATCH($A3,'Dwellings_vacancy_E-LA_d_2021'!$A$2:$A$310,0)),"-")</f>
        <v>0</v>
      </c>
      <c r="F3" s="36">
        <f>IFERROR(INDEX('Dwellings_vacancy_E-LA_d_2021'!$F$2:$F$310,MATCH($A3,'Dwellings_vacancy_E-LA_d_2021'!$A$2:$A$310,0)),"-")</f>
        <v>0</v>
      </c>
      <c r="G3" s="43">
        <f t="shared" ref="G3:G65" si="0">(D3-E3-F3)/C3</f>
        <v>1.6714635966314891E-2</v>
      </c>
      <c r="H3" s="36">
        <f>IFERROR(INDEX('Dw_vacancy_E-new_boundaries_2'!C$2:C$3,MATCH($A3,'Dw_vacancy_E-new_boundaries_2'!$A$2:$A$3,0)),
INDEX('Dwellings_vacancy_E-LA_d_2020'!$C$2:$C$310,MATCH($A3,'Dwellings_vacancy_E-LA_d_2020'!$A$2:$A$310,0)))</f>
        <v>46732</v>
      </c>
      <c r="I3" s="36">
        <f>IFERROR(INDEX('Dw_vacancy_E-new_boundaries_2'!D$2:D$3,MATCH($A3,'Dw_vacancy_E-new_boundaries_2'!$A$2:$A$3,0)),
INDEX('Dwellings_vacancy_E-LA_d_2020'!$D$2:$D$310,MATCH($A3,'Dwellings_vacancy_E-LA_d_2020'!$A$2:$A$310,0)))</f>
        <v>947</v>
      </c>
      <c r="J3" s="36">
        <f>IFERROR(INDEX('Dw_vacancy_E-new_boundaries_2'!E$2:E$3,MATCH($A3,'Dw_vacancy_E-new_boundaries_2'!$A$2:$A$3,0)),
INDEX('Dwellings_vacancy_E-LA_d_2020'!$E$2:$E$310,MATCH($A3,'Dwellings_vacancy_E-LA_d_2020'!$A$2:$A$310,0)))</f>
        <v>0</v>
      </c>
      <c r="K3" s="36">
        <f>IFERROR(INDEX('Dw_vacancy_E-new_boundaries_2'!F$2:F$3,MATCH($A3,'Dw_vacancy_E-new_boundaries_2'!$A$2:$A$3,0)),
INDEX('Dwellings_vacancy_E-LA_d_2020'!$F$2:$F$310,MATCH($A3,'Dwellings_vacancy_E-LA_d_2020'!$A$2:$A$310,0)))</f>
        <v>0</v>
      </c>
      <c r="L3" s="43">
        <f t="shared" ref="L3:L66" si="1">(I3-J3-K3)/H3</f>
        <v>2.0264486861251391E-2</v>
      </c>
    </row>
    <row r="4" spans="1:12" x14ac:dyDescent="0.35">
      <c r="A4" s="5" t="s">
        <v>203</v>
      </c>
      <c r="B4" s="10" t="s">
        <v>204</v>
      </c>
      <c r="C4" s="36">
        <f>IFERROR(INDEX('Dwellings_vacancy_E-LA_d_2021'!$C$2:$C$310,MATCH($A4,'Dwellings_vacancy_E-LA_d_2021'!$A$2:$A$310,0)),"-")</f>
        <v>58039</v>
      </c>
      <c r="D4" s="36">
        <f>IFERROR(INDEX('Dwellings_vacancy_E-LA_d_2021'!$D$2:$D$310,MATCH($A4,'Dwellings_vacancy_E-LA_d_2021'!$A$2:$A$310,0)),"-")</f>
        <v>854</v>
      </c>
      <c r="E4" s="36">
        <f>IFERROR(INDEX('Dwellings_vacancy_E-LA_d_2021'!$E$2:$E$310,MATCH($A4,'Dwellings_vacancy_E-LA_d_2021'!$A$2:$A$310,0)),"-")</f>
        <v>0</v>
      </c>
      <c r="F4" s="36">
        <f>IFERROR(INDEX('Dwellings_vacancy_E-LA_d_2021'!$F$2:$F$310,MATCH($A4,'Dwellings_vacancy_E-LA_d_2021'!$A$2:$A$310,0)),"-")</f>
        <v>0</v>
      </c>
      <c r="G4" s="43">
        <f t="shared" si="0"/>
        <v>1.4714243870500869E-2</v>
      </c>
      <c r="H4" s="36">
        <f>IFERROR(INDEX('Dw_vacancy_E-new_boundaries_2'!C$2:C$3,MATCH($A4,'Dw_vacancy_E-new_boundaries_2'!$A$2:$A$3,0)),
INDEX('Dwellings_vacancy_E-LA_d_2020'!$C$2:$C$310,MATCH($A4,'Dwellings_vacancy_E-LA_d_2020'!$A$2:$A$310,0)))</f>
        <v>57616</v>
      </c>
      <c r="I4" s="36">
        <f>IFERROR(INDEX('Dw_vacancy_E-new_boundaries_2'!D$2:D$3,MATCH($A4,'Dw_vacancy_E-new_boundaries_2'!$A$2:$A$3,0)),
INDEX('Dwellings_vacancy_E-LA_d_2020'!$D$2:$D$310,MATCH($A4,'Dwellings_vacancy_E-LA_d_2020'!$A$2:$A$310,0)))</f>
        <v>961</v>
      </c>
      <c r="J4" s="36">
        <f>IFERROR(INDEX('Dw_vacancy_E-new_boundaries_2'!E$2:E$3,MATCH($A4,'Dw_vacancy_E-new_boundaries_2'!$A$2:$A$3,0)),
INDEX('Dwellings_vacancy_E-LA_d_2020'!$E$2:$E$310,MATCH($A4,'Dwellings_vacancy_E-LA_d_2020'!$A$2:$A$310,0)))</f>
        <v>0</v>
      </c>
      <c r="K4" s="36">
        <f>IFERROR(INDEX('Dw_vacancy_E-new_boundaries_2'!F$2:F$3,MATCH($A4,'Dw_vacancy_E-new_boundaries_2'!$A$2:$A$3,0)),
INDEX('Dwellings_vacancy_E-LA_d_2020'!$F$2:$F$310,MATCH($A4,'Dwellings_vacancy_E-LA_d_2020'!$A$2:$A$310,0)))</f>
        <v>5</v>
      </c>
      <c r="L4" s="43">
        <f t="shared" si="1"/>
        <v>1.6592613163010275E-2</v>
      </c>
    </row>
    <row r="5" spans="1:12" x14ac:dyDescent="0.35">
      <c r="A5" s="5" t="s">
        <v>209</v>
      </c>
      <c r="B5" s="10" t="s">
        <v>210</v>
      </c>
      <c r="C5" s="36">
        <f>IFERROR(INDEX('Dwellings_vacancy_E-LA_d_2021'!$C$2:$C$310,MATCH($A5,'Dwellings_vacancy_E-LA_d_2021'!$A$2:$A$310,0)),"-")</f>
        <v>75294</v>
      </c>
      <c r="D5" s="36">
        <f>IFERROR(INDEX('Dwellings_vacancy_E-LA_d_2021'!$D$2:$D$310,MATCH($A5,'Dwellings_vacancy_E-LA_d_2021'!$A$2:$A$310,0)),"-")</f>
        <v>545</v>
      </c>
      <c r="E5" s="36">
        <f>IFERROR(INDEX('Dwellings_vacancy_E-LA_d_2021'!$E$2:$E$310,MATCH($A5,'Dwellings_vacancy_E-LA_d_2021'!$A$2:$A$310,0)),"-")</f>
        <v>0</v>
      </c>
      <c r="F5" s="36">
        <f>IFERROR(INDEX('Dwellings_vacancy_E-LA_d_2021'!$F$2:$F$310,MATCH($A5,'Dwellings_vacancy_E-LA_d_2021'!$A$2:$A$310,0)),"-")</f>
        <v>0</v>
      </c>
      <c r="G5" s="43">
        <f t="shared" si="0"/>
        <v>7.2382925598321246E-3</v>
      </c>
      <c r="H5" s="36">
        <f>IFERROR(INDEX('Dw_vacancy_E-new_boundaries_2'!C$2:C$3,MATCH($A5,'Dw_vacancy_E-new_boundaries_2'!$A$2:$A$3,0)),
INDEX('Dwellings_vacancy_E-LA_d_2020'!$C$2:$C$310,MATCH($A5,'Dwellings_vacancy_E-LA_d_2020'!$A$2:$A$310,0)))</f>
        <v>74598</v>
      </c>
      <c r="I5" s="36">
        <f>IFERROR(INDEX('Dw_vacancy_E-new_boundaries_2'!D$2:D$3,MATCH($A5,'Dw_vacancy_E-new_boundaries_2'!$A$2:$A$3,0)),
INDEX('Dwellings_vacancy_E-LA_d_2020'!$D$2:$D$310,MATCH($A5,'Dwellings_vacancy_E-LA_d_2020'!$A$2:$A$310,0)))</f>
        <v>651</v>
      </c>
      <c r="J5" s="36">
        <f>IFERROR(INDEX('Dw_vacancy_E-new_boundaries_2'!E$2:E$3,MATCH($A5,'Dw_vacancy_E-new_boundaries_2'!$A$2:$A$3,0)),
INDEX('Dwellings_vacancy_E-LA_d_2020'!$E$2:$E$310,MATCH($A5,'Dwellings_vacancy_E-LA_d_2020'!$A$2:$A$310,0)))</f>
        <v>0</v>
      </c>
      <c r="K5" s="36">
        <f>IFERROR(INDEX('Dw_vacancy_E-new_boundaries_2'!F$2:F$3,MATCH($A5,'Dw_vacancy_E-new_boundaries_2'!$A$2:$A$3,0)),
INDEX('Dwellings_vacancy_E-LA_d_2020'!$F$2:$F$310,MATCH($A5,'Dwellings_vacancy_E-LA_d_2020'!$A$2:$A$310,0)))</f>
        <v>0</v>
      </c>
      <c r="L5" s="43">
        <f t="shared" si="1"/>
        <v>8.7267755167698864E-3</v>
      </c>
    </row>
    <row r="6" spans="1:12" x14ac:dyDescent="0.35">
      <c r="A6" s="5" t="s">
        <v>211</v>
      </c>
      <c r="B6" s="10" t="s">
        <v>212</v>
      </c>
      <c r="C6" s="36">
        <f>IFERROR(INDEX('Dwellings_vacancy_E-LA_d_2021'!$C$2:$C$310,MATCH($A6,'Dwellings_vacancy_E-LA_d_2021'!$A$2:$A$310,0)),"-")</f>
        <v>55980</v>
      </c>
      <c r="D6" s="36">
        <f>IFERROR(INDEX('Dwellings_vacancy_E-LA_d_2021'!$D$2:$D$310,MATCH($A6,'Dwellings_vacancy_E-LA_d_2021'!$A$2:$A$310,0)),"-")</f>
        <v>417</v>
      </c>
      <c r="E6" s="36">
        <f>IFERROR(INDEX('Dwellings_vacancy_E-LA_d_2021'!$E$2:$E$310,MATCH($A6,'Dwellings_vacancy_E-LA_d_2021'!$A$2:$A$310,0)),"-")</f>
        <v>0</v>
      </c>
      <c r="F6" s="36">
        <f>IFERROR(INDEX('Dwellings_vacancy_E-LA_d_2021'!$F$2:$F$310,MATCH($A6,'Dwellings_vacancy_E-LA_d_2021'!$A$2:$A$310,0)),"-")</f>
        <v>0</v>
      </c>
      <c r="G6" s="43">
        <f t="shared" si="0"/>
        <v>7.44908896034298E-3</v>
      </c>
      <c r="H6" s="36">
        <f>IFERROR(INDEX('Dw_vacancy_E-new_boundaries_2'!C$2:C$3,MATCH($A6,'Dw_vacancy_E-new_boundaries_2'!$A$2:$A$3,0)),
INDEX('Dwellings_vacancy_E-LA_d_2020'!$C$2:$C$310,MATCH($A6,'Dwellings_vacancy_E-LA_d_2020'!$A$2:$A$310,0)))</f>
        <v>55780</v>
      </c>
      <c r="I6" s="36">
        <f>IFERROR(INDEX('Dw_vacancy_E-new_boundaries_2'!D$2:D$3,MATCH($A6,'Dw_vacancy_E-new_boundaries_2'!$A$2:$A$3,0)),
INDEX('Dwellings_vacancy_E-LA_d_2020'!$D$2:$D$310,MATCH($A6,'Dwellings_vacancy_E-LA_d_2020'!$A$2:$A$310,0)))</f>
        <v>569</v>
      </c>
      <c r="J6" s="36">
        <f>IFERROR(INDEX('Dw_vacancy_E-new_boundaries_2'!E$2:E$3,MATCH($A6,'Dw_vacancy_E-new_boundaries_2'!$A$2:$A$3,0)),
INDEX('Dwellings_vacancy_E-LA_d_2020'!$E$2:$E$310,MATCH($A6,'Dwellings_vacancy_E-LA_d_2020'!$A$2:$A$310,0)))</f>
        <v>0</v>
      </c>
      <c r="K6" s="36">
        <f>IFERROR(INDEX('Dw_vacancy_E-new_boundaries_2'!F$2:F$3,MATCH($A6,'Dw_vacancy_E-new_boundaries_2'!$A$2:$A$3,0)),
INDEX('Dwellings_vacancy_E-LA_d_2020'!$F$2:$F$310,MATCH($A6,'Dwellings_vacancy_E-LA_d_2020'!$A$2:$A$310,0)))</f>
        <v>0</v>
      </c>
      <c r="L6" s="43">
        <f t="shared" si="1"/>
        <v>1.0200788813194693E-2</v>
      </c>
    </row>
    <row r="7" spans="1:12" x14ac:dyDescent="0.35">
      <c r="A7" s="5" t="s">
        <v>213</v>
      </c>
      <c r="B7" s="10" t="s">
        <v>214</v>
      </c>
      <c r="C7" s="36">
        <f>IFERROR(INDEX('Dwellings_vacancy_E-LA_d_2021'!$C$2:$C$310,MATCH($A7,'Dwellings_vacancy_E-LA_d_2021'!$A$2:$A$310,0)),"-")</f>
        <v>56060</v>
      </c>
      <c r="D7" s="36">
        <f>IFERROR(INDEX('Dwellings_vacancy_E-LA_d_2021'!$D$2:$D$310,MATCH($A7,'Dwellings_vacancy_E-LA_d_2021'!$A$2:$A$310,0)),"-")</f>
        <v>716</v>
      </c>
      <c r="E7" s="36">
        <f>IFERROR(INDEX('Dwellings_vacancy_E-LA_d_2021'!$E$2:$E$310,MATCH($A7,'Dwellings_vacancy_E-LA_d_2021'!$A$2:$A$310,0)),"-")</f>
        <v>0</v>
      </c>
      <c r="F7" s="36">
        <f>IFERROR(INDEX('Dwellings_vacancy_E-LA_d_2021'!$F$2:$F$310,MATCH($A7,'Dwellings_vacancy_E-LA_d_2021'!$A$2:$A$310,0)),"-")</f>
        <v>0</v>
      </c>
      <c r="G7" s="43">
        <f t="shared" si="0"/>
        <v>1.2772029967891545E-2</v>
      </c>
      <c r="H7" s="36">
        <f>IFERROR(INDEX('Dw_vacancy_E-new_boundaries_2'!C$2:C$3,MATCH($A7,'Dw_vacancy_E-new_boundaries_2'!$A$2:$A$3,0)),
INDEX('Dwellings_vacancy_E-LA_d_2020'!$C$2:$C$310,MATCH($A7,'Dwellings_vacancy_E-LA_d_2020'!$A$2:$A$310,0)))</f>
        <v>55086</v>
      </c>
      <c r="I7" s="36">
        <f>IFERROR(INDEX('Dw_vacancy_E-new_boundaries_2'!D$2:D$3,MATCH($A7,'Dw_vacancy_E-new_boundaries_2'!$A$2:$A$3,0)),
INDEX('Dwellings_vacancy_E-LA_d_2020'!$D$2:$D$310,MATCH($A7,'Dwellings_vacancy_E-LA_d_2020'!$A$2:$A$310,0)))</f>
        <v>575</v>
      </c>
      <c r="J7" s="36">
        <f>IFERROR(INDEX('Dw_vacancy_E-new_boundaries_2'!E$2:E$3,MATCH($A7,'Dw_vacancy_E-new_boundaries_2'!$A$2:$A$3,0)),
INDEX('Dwellings_vacancy_E-LA_d_2020'!$E$2:$E$310,MATCH($A7,'Dwellings_vacancy_E-LA_d_2020'!$A$2:$A$310,0)))</f>
        <v>0</v>
      </c>
      <c r="K7" s="36">
        <f>IFERROR(INDEX('Dw_vacancy_E-new_boundaries_2'!F$2:F$3,MATCH($A7,'Dw_vacancy_E-new_boundaries_2'!$A$2:$A$3,0)),
INDEX('Dwellings_vacancy_E-LA_d_2020'!$F$2:$F$310,MATCH($A7,'Dwellings_vacancy_E-LA_d_2020'!$A$2:$A$310,0)))</f>
        <v>0</v>
      </c>
      <c r="L7" s="43">
        <f t="shared" si="1"/>
        <v>1.0438223868133464E-2</v>
      </c>
    </row>
    <row r="8" spans="1:12" x14ac:dyDescent="0.35">
      <c r="A8" s="5" t="s">
        <v>215</v>
      </c>
      <c r="B8" s="10" t="s">
        <v>216</v>
      </c>
      <c r="C8" s="36">
        <f>IFERROR(INDEX('Dwellings_vacancy_E-LA_d_2021'!$C$2:$C$310,MATCH($A8,'Dwellings_vacancy_E-LA_d_2021'!$A$2:$A$310,0)),"-")</f>
        <v>41307</v>
      </c>
      <c r="D8" s="36">
        <f>IFERROR(INDEX('Dwellings_vacancy_E-LA_d_2021'!$D$2:$D$310,MATCH($A8,'Dwellings_vacancy_E-LA_d_2021'!$A$2:$A$310,0)),"-")</f>
        <v>316</v>
      </c>
      <c r="E8" s="36">
        <f>IFERROR(INDEX('Dwellings_vacancy_E-LA_d_2021'!$E$2:$E$310,MATCH($A8,'Dwellings_vacancy_E-LA_d_2021'!$A$2:$A$310,0)),"-")</f>
        <v>0</v>
      </c>
      <c r="F8" s="36">
        <f>IFERROR(INDEX('Dwellings_vacancy_E-LA_d_2021'!$F$2:$F$310,MATCH($A8,'Dwellings_vacancy_E-LA_d_2021'!$A$2:$A$310,0)),"-")</f>
        <v>0</v>
      </c>
      <c r="G8" s="43">
        <f t="shared" si="0"/>
        <v>7.6500351030091753E-3</v>
      </c>
      <c r="H8" s="36">
        <f>IFERROR(INDEX('Dw_vacancy_E-new_boundaries_2'!C$2:C$3,MATCH($A8,'Dw_vacancy_E-new_boundaries_2'!$A$2:$A$3,0)),
INDEX('Dwellings_vacancy_E-LA_d_2020'!$C$2:$C$310,MATCH($A8,'Dwellings_vacancy_E-LA_d_2020'!$A$2:$A$310,0)))</f>
        <v>40818</v>
      </c>
      <c r="I8" s="36">
        <f>IFERROR(INDEX('Dw_vacancy_E-new_boundaries_2'!D$2:D$3,MATCH($A8,'Dw_vacancy_E-new_boundaries_2'!$A$2:$A$3,0)),
INDEX('Dwellings_vacancy_E-LA_d_2020'!$D$2:$D$310,MATCH($A8,'Dwellings_vacancy_E-LA_d_2020'!$A$2:$A$310,0)))</f>
        <v>383</v>
      </c>
      <c r="J8" s="36">
        <f>IFERROR(INDEX('Dw_vacancy_E-new_boundaries_2'!E$2:E$3,MATCH($A8,'Dw_vacancy_E-new_boundaries_2'!$A$2:$A$3,0)),
INDEX('Dwellings_vacancy_E-LA_d_2020'!$E$2:$E$310,MATCH($A8,'Dwellings_vacancy_E-LA_d_2020'!$A$2:$A$310,0)))</f>
        <v>0</v>
      </c>
      <c r="K8" s="36">
        <f>IFERROR(INDEX('Dw_vacancy_E-new_boundaries_2'!F$2:F$3,MATCH($A8,'Dw_vacancy_E-new_boundaries_2'!$A$2:$A$3,0)),
INDEX('Dwellings_vacancy_E-LA_d_2020'!$F$2:$F$310,MATCH($A8,'Dwellings_vacancy_E-LA_d_2020'!$A$2:$A$310,0)))</f>
        <v>0</v>
      </c>
      <c r="L8" s="43">
        <f t="shared" si="1"/>
        <v>9.3831152922730175E-3</v>
      </c>
    </row>
    <row r="9" spans="1:12" x14ac:dyDescent="0.35">
      <c r="A9" s="5" t="s">
        <v>217</v>
      </c>
      <c r="B9" s="10" t="s">
        <v>218</v>
      </c>
      <c r="C9" s="36">
        <f>IFERROR(INDEX('Dwellings_vacancy_E-LA_d_2021'!$C$2:$C$310,MATCH($A9,'Dwellings_vacancy_E-LA_d_2021'!$A$2:$A$310,0)),"-")</f>
        <v>75414</v>
      </c>
      <c r="D9" s="36">
        <f>IFERROR(INDEX('Dwellings_vacancy_E-LA_d_2021'!$D$2:$D$310,MATCH($A9,'Dwellings_vacancy_E-LA_d_2021'!$A$2:$A$310,0)),"-")</f>
        <v>222</v>
      </c>
      <c r="E9" s="36">
        <f>IFERROR(INDEX('Dwellings_vacancy_E-LA_d_2021'!$E$2:$E$310,MATCH($A9,'Dwellings_vacancy_E-LA_d_2021'!$A$2:$A$310,0)),"-")</f>
        <v>0</v>
      </c>
      <c r="F9" s="36">
        <f>IFERROR(INDEX('Dwellings_vacancy_E-LA_d_2021'!$F$2:$F$310,MATCH($A9,'Dwellings_vacancy_E-LA_d_2021'!$A$2:$A$310,0)),"-")</f>
        <v>0</v>
      </c>
      <c r="G9" s="43">
        <f t="shared" si="0"/>
        <v>2.9437504972551517E-3</v>
      </c>
      <c r="H9" s="36">
        <f>IFERROR(INDEX('Dw_vacancy_E-new_boundaries_2'!C$2:C$3,MATCH($A9,'Dw_vacancy_E-new_boundaries_2'!$A$2:$A$3,0)),
INDEX('Dwellings_vacancy_E-LA_d_2020'!$C$2:$C$310,MATCH($A9,'Dwellings_vacancy_E-LA_d_2020'!$A$2:$A$310,0)))</f>
        <v>75002</v>
      </c>
      <c r="I9" s="36">
        <f>IFERROR(INDEX('Dw_vacancy_E-new_boundaries_2'!D$2:D$3,MATCH($A9,'Dw_vacancy_E-new_boundaries_2'!$A$2:$A$3,0)),
INDEX('Dwellings_vacancy_E-LA_d_2020'!$D$2:$D$310,MATCH($A9,'Dwellings_vacancy_E-LA_d_2020'!$A$2:$A$310,0)))</f>
        <v>224</v>
      </c>
      <c r="J9" s="36">
        <f>IFERROR(INDEX('Dw_vacancy_E-new_boundaries_2'!E$2:E$3,MATCH($A9,'Dw_vacancy_E-new_boundaries_2'!$A$2:$A$3,0)),
INDEX('Dwellings_vacancy_E-LA_d_2020'!$E$2:$E$310,MATCH($A9,'Dwellings_vacancy_E-LA_d_2020'!$A$2:$A$310,0)))</f>
        <v>0</v>
      </c>
      <c r="K9" s="36">
        <f>IFERROR(INDEX('Dw_vacancy_E-new_boundaries_2'!F$2:F$3,MATCH($A9,'Dw_vacancy_E-new_boundaries_2'!$A$2:$A$3,0)),
INDEX('Dwellings_vacancy_E-LA_d_2020'!$F$2:$F$310,MATCH($A9,'Dwellings_vacancy_E-LA_d_2020'!$A$2:$A$310,0)))</f>
        <v>0</v>
      </c>
      <c r="L9" s="43">
        <f t="shared" si="1"/>
        <v>2.9865870243460176E-3</v>
      </c>
    </row>
    <row r="10" spans="1:12" x14ac:dyDescent="0.35">
      <c r="A10" s="5" t="s">
        <v>219</v>
      </c>
      <c r="B10" s="10" t="s">
        <v>220</v>
      </c>
      <c r="C10" s="36">
        <f>IFERROR(INDEX('Dwellings_vacancy_E-LA_d_2021'!$C$2:$C$310,MATCH($A10,'Dwellings_vacancy_E-LA_d_2021'!$A$2:$A$310,0)),"-")</f>
        <v>152192</v>
      </c>
      <c r="D10" s="36">
        <f>IFERROR(INDEX('Dwellings_vacancy_E-LA_d_2021'!$D$2:$D$310,MATCH($A10,'Dwellings_vacancy_E-LA_d_2021'!$A$2:$A$310,0)),"-")</f>
        <v>1519</v>
      </c>
      <c r="E10" s="36">
        <f>IFERROR(INDEX('Dwellings_vacancy_E-LA_d_2021'!$E$2:$E$310,MATCH($A10,'Dwellings_vacancy_E-LA_d_2021'!$A$2:$A$310,0)),"-")</f>
        <v>0</v>
      </c>
      <c r="F10" s="36">
        <f>IFERROR(INDEX('Dwellings_vacancy_E-LA_d_2021'!$F$2:$F$310,MATCH($A10,'Dwellings_vacancy_E-LA_d_2021'!$A$2:$A$310,0)),"-")</f>
        <v>0</v>
      </c>
      <c r="G10" s="43">
        <f t="shared" si="0"/>
        <v>9.9808137089991596E-3</v>
      </c>
      <c r="H10" s="36">
        <f>IFERROR(INDEX('Dw_vacancy_E-new_boundaries_2'!C$2:C$3,MATCH($A10,'Dw_vacancy_E-new_boundaries_2'!$A$2:$A$3,0)),
INDEX('Dwellings_vacancy_E-LA_d_2020'!$C$2:$C$310,MATCH($A10,'Dwellings_vacancy_E-LA_d_2020'!$A$2:$A$310,0)))</f>
        <v>150964</v>
      </c>
      <c r="I10" s="36">
        <f>IFERROR(INDEX('Dw_vacancy_E-new_boundaries_2'!D$2:D$3,MATCH($A10,'Dw_vacancy_E-new_boundaries_2'!$A$2:$A$3,0)),
INDEX('Dwellings_vacancy_E-LA_d_2020'!$D$2:$D$310,MATCH($A10,'Dwellings_vacancy_E-LA_d_2020'!$A$2:$A$310,0)))</f>
        <v>1378</v>
      </c>
      <c r="J10" s="36">
        <f>IFERROR(INDEX('Dw_vacancy_E-new_boundaries_2'!E$2:E$3,MATCH($A10,'Dw_vacancy_E-new_boundaries_2'!$A$2:$A$3,0)),
INDEX('Dwellings_vacancy_E-LA_d_2020'!$E$2:$E$310,MATCH($A10,'Dwellings_vacancy_E-LA_d_2020'!$A$2:$A$310,0)))</f>
        <v>0</v>
      </c>
      <c r="K10" s="36">
        <f>IFERROR(INDEX('Dw_vacancy_E-new_boundaries_2'!F$2:F$3,MATCH($A10,'Dw_vacancy_E-new_boundaries_2'!$A$2:$A$3,0)),
INDEX('Dwellings_vacancy_E-LA_d_2020'!$F$2:$F$310,MATCH($A10,'Dwellings_vacancy_E-LA_d_2020'!$A$2:$A$310,0)))</f>
        <v>0</v>
      </c>
      <c r="L10" s="43">
        <f t="shared" si="1"/>
        <v>9.1280040274502525E-3</v>
      </c>
    </row>
    <row r="11" spans="1:12" x14ac:dyDescent="0.35">
      <c r="A11" s="5" t="s">
        <v>221</v>
      </c>
      <c r="B11" s="10" t="s">
        <v>222</v>
      </c>
      <c r="C11" s="36">
        <f>IFERROR(INDEX('Dwellings_vacancy_E-LA_d_2021'!$C$2:$C$310,MATCH($A11,'Dwellings_vacancy_E-LA_d_2021'!$A$2:$A$310,0)),"-")</f>
        <v>112029</v>
      </c>
      <c r="D11" s="36">
        <f>IFERROR(INDEX('Dwellings_vacancy_E-LA_d_2021'!$D$2:$D$310,MATCH($A11,'Dwellings_vacancy_E-LA_d_2021'!$A$2:$A$310,0)),"-")</f>
        <v>1047</v>
      </c>
      <c r="E11" s="36">
        <f>IFERROR(INDEX('Dwellings_vacancy_E-LA_d_2021'!$E$2:$E$310,MATCH($A11,'Dwellings_vacancy_E-LA_d_2021'!$A$2:$A$310,0)),"-")</f>
        <v>0</v>
      </c>
      <c r="F11" s="36">
        <f>IFERROR(INDEX('Dwellings_vacancy_E-LA_d_2021'!$F$2:$F$310,MATCH($A11,'Dwellings_vacancy_E-LA_d_2021'!$A$2:$A$310,0)),"-")</f>
        <v>0</v>
      </c>
      <c r="G11" s="43">
        <f t="shared" si="0"/>
        <v>9.3457943925233638E-3</v>
      </c>
      <c r="H11" s="36">
        <f>IFERROR(INDEX('Dw_vacancy_E-new_boundaries_2'!C$2:C$3,MATCH($A11,'Dw_vacancy_E-new_boundaries_2'!$A$2:$A$3,0)),
INDEX('Dwellings_vacancy_E-LA_d_2020'!$C$2:$C$310,MATCH($A11,'Dwellings_vacancy_E-LA_d_2020'!$A$2:$A$310,0)))</f>
        <v>111551</v>
      </c>
      <c r="I11" s="36">
        <f>IFERROR(INDEX('Dw_vacancy_E-new_boundaries_2'!D$2:D$3,MATCH($A11,'Dw_vacancy_E-new_boundaries_2'!$A$2:$A$3,0)),
INDEX('Dwellings_vacancy_E-LA_d_2020'!$D$2:$D$310,MATCH($A11,'Dwellings_vacancy_E-LA_d_2020'!$A$2:$A$310,0)))</f>
        <v>1479</v>
      </c>
      <c r="J11" s="36">
        <f>IFERROR(INDEX('Dw_vacancy_E-new_boundaries_2'!E$2:E$3,MATCH($A11,'Dw_vacancy_E-new_boundaries_2'!$A$2:$A$3,0)),
INDEX('Dwellings_vacancy_E-LA_d_2020'!$E$2:$E$310,MATCH($A11,'Dwellings_vacancy_E-LA_d_2020'!$A$2:$A$310,0)))</f>
        <v>0</v>
      </c>
      <c r="K11" s="36">
        <f>IFERROR(INDEX('Dw_vacancy_E-new_boundaries_2'!F$2:F$3,MATCH($A11,'Dw_vacancy_E-new_boundaries_2'!$A$2:$A$3,0)),
INDEX('Dwellings_vacancy_E-LA_d_2020'!$F$2:$F$310,MATCH($A11,'Dwellings_vacancy_E-LA_d_2020'!$A$2:$A$310,0)))</f>
        <v>0</v>
      </c>
      <c r="L11" s="43">
        <f t="shared" si="1"/>
        <v>1.325850956064939E-2</v>
      </c>
    </row>
    <row r="12" spans="1:12" x14ac:dyDescent="0.35">
      <c r="A12" s="5" t="s">
        <v>223</v>
      </c>
      <c r="B12" s="10" t="s">
        <v>224</v>
      </c>
      <c r="C12" s="36">
        <f>IFERROR(INDEX('Dwellings_vacancy_E-LA_d_2021'!$C$2:$C$310,MATCH($A12,'Dwellings_vacancy_E-LA_d_2021'!$A$2:$A$310,0)),"-")</f>
        <v>33470</v>
      </c>
      <c r="D12" s="36">
        <f>IFERROR(INDEX('Dwellings_vacancy_E-LA_d_2021'!$D$2:$D$310,MATCH($A12,'Dwellings_vacancy_E-LA_d_2021'!$A$2:$A$310,0)),"-")</f>
        <v>1057</v>
      </c>
      <c r="E12" s="36">
        <f>IFERROR(INDEX('Dwellings_vacancy_E-LA_d_2021'!$E$2:$E$310,MATCH($A12,'Dwellings_vacancy_E-LA_d_2021'!$A$2:$A$310,0)),"-")</f>
        <v>0</v>
      </c>
      <c r="F12" s="36">
        <f>IFERROR(INDEX('Dwellings_vacancy_E-LA_d_2021'!$F$2:$F$310,MATCH($A12,'Dwellings_vacancy_E-LA_d_2021'!$A$2:$A$310,0)),"-")</f>
        <v>0</v>
      </c>
      <c r="G12" s="43">
        <f t="shared" si="0"/>
        <v>3.1580519868538992E-2</v>
      </c>
      <c r="H12" s="36">
        <f>IFERROR(INDEX('Dw_vacancy_E-new_boundaries_2'!C$2:C$3,MATCH($A12,'Dw_vacancy_E-new_boundaries_2'!$A$2:$A$3,0)),
INDEX('Dwellings_vacancy_E-LA_d_2020'!$C$2:$C$310,MATCH($A12,'Dwellings_vacancy_E-LA_d_2020'!$A$2:$A$310,0)))</f>
        <v>33318</v>
      </c>
      <c r="I12" s="36">
        <f>IFERROR(INDEX('Dw_vacancy_E-new_boundaries_2'!D$2:D$3,MATCH($A12,'Dw_vacancy_E-new_boundaries_2'!$A$2:$A$3,0)),
INDEX('Dwellings_vacancy_E-LA_d_2020'!$D$2:$D$310,MATCH($A12,'Dwellings_vacancy_E-LA_d_2020'!$A$2:$A$310,0)))</f>
        <v>1072</v>
      </c>
      <c r="J12" s="36">
        <f>IFERROR(INDEX('Dw_vacancy_E-new_boundaries_2'!E$2:E$3,MATCH($A12,'Dw_vacancy_E-new_boundaries_2'!$A$2:$A$3,0)),
INDEX('Dwellings_vacancy_E-LA_d_2020'!$E$2:$E$310,MATCH($A12,'Dwellings_vacancy_E-LA_d_2020'!$A$2:$A$310,0)))</f>
        <v>0</v>
      </c>
      <c r="K12" s="36">
        <f>IFERROR(INDEX('Dw_vacancy_E-new_boundaries_2'!F$2:F$3,MATCH($A12,'Dw_vacancy_E-new_boundaries_2'!$A$2:$A$3,0)),
INDEX('Dwellings_vacancy_E-LA_d_2020'!$F$2:$F$310,MATCH($A12,'Dwellings_vacancy_E-LA_d_2020'!$A$2:$A$310,0)))</f>
        <v>0</v>
      </c>
      <c r="L12" s="43">
        <f t="shared" si="1"/>
        <v>3.2174800408187765E-2</v>
      </c>
    </row>
    <row r="13" spans="1:12" x14ac:dyDescent="0.35">
      <c r="A13" s="5" t="s">
        <v>225</v>
      </c>
      <c r="B13" s="10" t="s">
        <v>226</v>
      </c>
      <c r="C13" s="36">
        <f>IFERROR(INDEX('Dwellings_vacancy_E-LA_d_2021'!$C$2:$C$310,MATCH($A13,'Dwellings_vacancy_E-LA_d_2021'!$A$2:$A$310,0)),"-")</f>
        <v>78272</v>
      </c>
      <c r="D13" s="36">
        <f>IFERROR(INDEX('Dwellings_vacancy_E-LA_d_2021'!$D$2:$D$310,MATCH($A13,'Dwellings_vacancy_E-LA_d_2021'!$A$2:$A$310,0)),"-")</f>
        <v>510</v>
      </c>
      <c r="E13" s="36">
        <f>IFERROR(INDEX('Dwellings_vacancy_E-LA_d_2021'!$E$2:$E$310,MATCH($A13,'Dwellings_vacancy_E-LA_d_2021'!$A$2:$A$310,0)),"-")</f>
        <v>0</v>
      </c>
      <c r="F13" s="36">
        <f>IFERROR(INDEX('Dwellings_vacancy_E-LA_d_2021'!$F$2:$F$310,MATCH($A13,'Dwellings_vacancy_E-LA_d_2021'!$A$2:$A$310,0)),"-")</f>
        <v>0</v>
      </c>
      <c r="G13" s="43">
        <f t="shared" si="0"/>
        <v>6.5157399836467704E-3</v>
      </c>
      <c r="H13" s="36">
        <f>IFERROR(INDEX('Dw_vacancy_E-new_boundaries_2'!C$2:C$3,MATCH($A13,'Dw_vacancy_E-new_boundaries_2'!$A$2:$A$3,0)),
INDEX('Dwellings_vacancy_E-LA_d_2020'!$C$2:$C$310,MATCH($A13,'Dwellings_vacancy_E-LA_d_2020'!$A$2:$A$310,0)))</f>
        <v>78054</v>
      </c>
      <c r="I13" s="36">
        <f>IFERROR(INDEX('Dw_vacancy_E-new_boundaries_2'!D$2:D$3,MATCH($A13,'Dw_vacancy_E-new_boundaries_2'!$A$2:$A$3,0)),
INDEX('Dwellings_vacancy_E-LA_d_2020'!$D$2:$D$310,MATCH($A13,'Dwellings_vacancy_E-LA_d_2020'!$A$2:$A$310,0)))</f>
        <v>519</v>
      </c>
      <c r="J13" s="36">
        <f>IFERROR(INDEX('Dw_vacancy_E-new_boundaries_2'!E$2:E$3,MATCH($A13,'Dw_vacancy_E-new_boundaries_2'!$A$2:$A$3,0)),
INDEX('Dwellings_vacancy_E-LA_d_2020'!$E$2:$E$310,MATCH($A13,'Dwellings_vacancy_E-LA_d_2020'!$A$2:$A$310,0)))</f>
        <v>0</v>
      </c>
      <c r="K13" s="36">
        <f>IFERROR(INDEX('Dw_vacancy_E-new_boundaries_2'!F$2:F$3,MATCH($A13,'Dw_vacancy_E-new_boundaries_2'!$A$2:$A$3,0)),
INDEX('Dwellings_vacancy_E-LA_d_2020'!$F$2:$F$310,MATCH($A13,'Dwellings_vacancy_E-LA_d_2020'!$A$2:$A$310,0)))</f>
        <v>0</v>
      </c>
      <c r="L13" s="43">
        <f t="shared" si="1"/>
        <v>6.6492428318856173E-3</v>
      </c>
    </row>
    <row r="14" spans="1:12" x14ac:dyDescent="0.35">
      <c r="A14" s="5" t="s">
        <v>227</v>
      </c>
      <c r="B14" s="10" t="s">
        <v>228</v>
      </c>
      <c r="C14" s="36">
        <f>IFERROR(INDEX('Dwellings_vacancy_E-LA_d_2021'!$C$2:$C$310,MATCH($A14,'Dwellings_vacancy_E-LA_d_2021'!$A$2:$A$310,0)),"-")</f>
        <v>78047</v>
      </c>
      <c r="D14" s="36">
        <f>IFERROR(INDEX('Dwellings_vacancy_E-LA_d_2021'!$D$2:$D$310,MATCH($A14,'Dwellings_vacancy_E-LA_d_2021'!$A$2:$A$310,0)),"-")</f>
        <v>518</v>
      </c>
      <c r="E14" s="36">
        <f>IFERROR(INDEX('Dwellings_vacancy_E-LA_d_2021'!$E$2:$E$310,MATCH($A14,'Dwellings_vacancy_E-LA_d_2021'!$A$2:$A$310,0)),"-")</f>
        <v>0</v>
      </c>
      <c r="F14" s="36">
        <f>IFERROR(INDEX('Dwellings_vacancy_E-LA_d_2021'!$F$2:$F$310,MATCH($A14,'Dwellings_vacancy_E-LA_d_2021'!$A$2:$A$310,0)),"-")</f>
        <v>0</v>
      </c>
      <c r="G14" s="43">
        <f t="shared" si="0"/>
        <v>6.6370264071649136E-3</v>
      </c>
      <c r="H14" s="36">
        <f>IFERROR(INDEX('Dw_vacancy_E-new_boundaries_2'!C$2:C$3,MATCH($A14,'Dw_vacancy_E-new_boundaries_2'!$A$2:$A$3,0)),
INDEX('Dwellings_vacancy_E-LA_d_2020'!$C$2:$C$310,MATCH($A14,'Dwellings_vacancy_E-LA_d_2020'!$A$2:$A$310,0)))</f>
        <v>76883</v>
      </c>
      <c r="I14" s="36">
        <f>IFERROR(INDEX('Dw_vacancy_E-new_boundaries_2'!D$2:D$3,MATCH($A14,'Dw_vacancy_E-new_boundaries_2'!$A$2:$A$3,0)),
INDEX('Dwellings_vacancy_E-LA_d_2020'!$D$2:$D$310,MATCH($A14,'Dwellings_vacancy_E-LA_d_2020'!$A$2:$A$310,0)))</f>
        <v>686</v>
      </c>
      <c r="J14" s="36">
        <f>IFERROR(INDEX('Dw_vacancy_E-new_boundaries_2'!E$2:E$3,MATCH($A14,'Dw_vacancy_E-new_boundaries_2'!$A$2:$A$3,0)),
INDEX('Dwellings_vacancy_E-LA_d_2020'!$E$2:$E$310,MATCH($A14,'Dwellings_vacancy_E-LA_d_2020'!$A$2:$A$310,0)))</f>
        <v>0</v>
      </c>
      <c r="K14" s="36">
        <f>IFERROR(INDEX('Dw_vacancy_E-new_boundaries_2'!F$2:F$3,MATCH($A14,'Dw_vacancy_E-new_boundaries_2'!$A$2:$A$3,0)),
INDEX('Dwellings_vacancy_E-LA_d_2020'!$F$2:$F$310,MATCH($A14,'Dwellings_vacancy_E-LA_d_2020'!$A$2:$A$310,0)))</f>
        <v>0</v>
      </c>
      <c r="L14" s="43">
        <f t="shared" si="1"/>
        <v>8.9226486999726858E-3</v>
      </c>
    </row>
    <row r="15" spans="1:12" x14ac:dyDescent="0.35">
      <c r="A15" s="5" t="s">
        <v>229</v>
      </c>
      <c r="B15" s="10" t="s">
        <v>230</v>
      </c>
      <c r="C15" s="36">
        <f>IFERROR(INDEX('Dwellings_vacancy_E-LA_d_2021'!$C$2:$C$310,MATCH($A15,'Dwellings_vacancy_E-LA_d_2021'!$A$2:$A$310,0)),"-")</f>
        <v>53632</v>
      </c>
      <c r="D15" s="36">
        <f>IFERROR(INDEX('Dwellings_vacancy_E-LA_d_2021'!$D$2:$D$310,MATCH($A15,'Dwellings_vacancy_E-LA_d_2021'!$A$2:$A$310,0)),"-")</f>
        <v>620</v>
      </c>
      <c r="E15" s="36">
        <f>IFERROR(INDEX('Dwellings_vacancy_E-LA_d_2021'!$E$2:$E$310,MATCH($A15,'Dwellings_vacancy_E-LA_d_2021'!$A$2:$A$310,0)),"-")</f>
        <v>0</v>
      </c>
      <c r="F15" s="36">
        <f>IFERROR(INDEX('Dwellings_vacancy_E-LA_d_2021'!$F$2:$F$310,MATCH($A15,'Dwellings_vacancy_E-LA_d_2021'!$A$2:$A$310,0)),"-")</f>
        <v>0</v>
      </c>
      <c r="G15" s="43">
        <f t="shared" si="0"/>
        <v>1.1560262529832936E-2</v>
      </c>
      <c r="H15" s="36">
        <f>IFERROR(INDEX('Dw_vacancy_E-new_boundaries_2'!C$2:C$3,MATCH($A15,'Dw_vacancy_E-new_boundaries_2'!$A$2:$A$3,0)),
INDEX('Dwellings_vacancy_E-LA_d_2020'!$C$2:$C$310,MATCH($A15,'Dwellings_vacancy_E-LA_d_2020'!$A$2:$A$310,0)))</f>
        <v>52772</v>
      </c>
      <c r="I15" s="36">
        <f>IFERROR(INDEX('Dw_vacancy_E-new_boundaries_2'!D$2:D$3,MATCH($A15,'Dw_vacancy_E-new_boundaries_2'!$A$2:$A$3,0)),
INDEX('Dwellings_vacancy_E-LA_d_2020'!$D$2:$D$310,MATCH($A15,'Dwellings_vacancy_E-LA_d_2020'!$A$2:$A$310,0)))</f>
        <v>812</v>
      </c>
      <c r="J15" s="36">
        <f>IFERROR(INDEX('Dw_vacancy_E-new_boundaries_2'!E$2:E$3,MATCH($A15,'Dw_vacancy_E-new_boundaries_2'!$A$2:$A$3,0)),
INDEX('Dwellings_vacancy_E-LA_d_2020'!$E$2:$E$310,MATCH($A15,'Dwellings_vacancy_E-LA_d_2020'!$A$2:$A$310,0)))</f>
        <v>0</v>
      </c>
      <c r="K15" s="36">
        <f>IFERROR(INDEX('Dw_vacancy_E-new_boundaries_2'!F$2:F$3,MATCH($A15,'Dw_vacancy_E-new_boundaries_2'!$A$2:$A$3,0)),
INDEX('Dwellings_vacancy_E-LA_d_2020'!$F$2:$F$310,MATCH($A15,'Dwellings_vacancy_E-LA_d_2020'!$A$2:$A$310,0)))</f>
        <v>18</v>
      </c>
      <c r="L15" s="43">
        <f t="shared" si="1"/>
        <v>1.5045857651785037E-2</v>
      </c>
    </row>
    <row r="16" spans="1:12" x14ac:dyDescent="0.35">
      <c r="A16" s="5" t="s">
        <v>231</v>
      </c>
      <c r="B16" s="10" t="s">
        <v>232</v>
      </c>
      <c r="C16" s="36">
        <f>IFERROR(INDEX('Dwellings_vacancy_E-LA_d_2021'!$C$2:$C$310,MATCH($A16,'Dwellings_vacancy_E-LA_d_2021'!$A$2:$A$310,0)),"-")</f>
        <v>80392</v>
      </c>
      <c r="D16" s="36">
        <f>IFERROR(INDEX('Dwellings_vacancy_E-LA_d_2021'!$D$2:$D$310,MATCH($A16,'Dwellings_vacancy_E-LA_d_2021'!$A$2:$A$310,0)),"-")</f>
        <v>880</v>
      </c>
      <c r="E16" s="36">
        <f>IFERROR(INDEX('Dwellings_vacancy_E-LA_d_2021'!$E$2:$E$310,MATCH($A16,'Dwellings_vacancy_E-LA_d_2021'!$A$2:$A$310,0)),"-")</f>
        <v>0</v>
      </c>
      <c r="F16" s="36">
        <f>IFERROR(INDEX('Dwellings_vacancy_E-LA_d_2021'!$F$2:$F$310,MATCH($A16,'Dwellings_vacancy_E-LA_d_2021'!$A$2:$A$310,0)),"-")</f>
        <v>0</v>
      </c>
      <c r="G16" s="43">
        <f t="shared" si="0"/>
        <v>1.094636282217136E-2</v>
      </c>
      <c r="H16" s="36">
        <f>IFERROR(INDEX('Dw_vacancy_E-new_boundaries_2'!C$2:C$3,MATCH($A16,'Dw_vacancy_E-new_boundaries_2'!$A$2:$A$3,0)),
INDEX('Dwellings_vacancy_E-LA_d_2020'!$C$2:$C$310,MATCH($A16,'Dwellings_vacancy_E-LA_d_2020'!$A$2:$A$310,0)))</f>
        <v>79625</v>
      </c>
      <c r="I16" s="36">
        <f>IFERROR(INDEX('Dw_vacancy_E-new_boundaries_2'!D$2:D$3,MATCH($A16,'Dw_vacancy_E-new_boundaries_2'!$A$2:$A$3,0)),
INDEX('Dwellings_vacancy_E-LA_d_2020'!$D$2:$D$310,MATCH($A16,'Dwellings_vacancy_E-LA_d_2020'!$A$2:$A$310,0)))</f>
        <v>833</v>
      </c>
      <c r="J16" s="36">
        <f>IFERROR(INDEX('Dw_vacancy_E-new_boundaries_2'!E$2:E$3,MATCH($A16,'Dw_vacancy_E-new_boundaries_2'!$A$2:$A$3,0)),
INDEX('Dwellings_vacancy_E-LA_d_2020'!$E$2:$E$310,MATCH($A16,'Dwellings_vacancy_E-LA_d_2020'!$A$2:$A$310,0)))</f>
        <v>0</v>
      </c>
      <c r="K16" s="36">
        <f>IFERROR(INDEX('Dw_vacancy_E-new_boundaries_2'!F$2:F$3,MATCH($A16,'Dw_vacancy_E-new_boundaries_2'!$A$2:$A$3,0)),
INDEX('Dwellings_vacancy_E-LA_d_2020'!$F$2:$F$310,MATCH($A16,'Dwellings_vacancy_E-LA_d_2020'!$A$2:$A$310,0)))</f>
        <v>0</v>
      </c>
      <c r="L16" s="43">
        <f t="shared" si="1"/>
        <v>1.0461538461538461E-2</v>
      </c>
    </row>
    <row r="17" spans="1:12" x14ac:dyDescent="0.35">
      <c r="A17" s="5" t="s">
        <v>233</v>
      </c>
      <c r="B17" s="10" t="s">
        <v>234</v>
      </c>
      <c r="C17" s="36">
        <f>IFERROR(INDEX('Dwellings_vacancy_E-LA_d_2021'!$C$2:$C$310,MATCH($A17,'Dwellings_vacancy_E-LA_d_2021'!$A$2:$A$310,0)),"-")</f>
        <v>76958</v>
      </c>
      <c r="D17" s="36">
        <f>IFERROR(INDEX('Dwellings_vacancy_E-LA_d_2021'!$D$2:$D$310,MATCH($A17,'Dwellings_vacancy_E-LA_d_2021'!$A$2:$A$310,0)),"-")</f>
        <v>676</v>
      </c>
      <c r="E17" s="36">
        <f>IFERROR(INDEX('Dwellings_vacancy_E-LA_d_2021'!$E$2:$E$310,MATCH($A17,'Dwellings_vacancy_E-LA_d_2021'!$A$2:$A$310,0)),"-")</f>
        <v>0</v>
      </c>
      <c r="F17" s="36">
        <f>IFERROR(INDEX('Dwellings_vacancy_E-LA_d_2021'!$F$2:$F$310,MATCH($A17,'Dwellings_vacancy_E-LA_d_2021'!$A$2:$A$310,0)),"-")</f>
        <v>0</v>
      </c>
      <c r="G17" s="43">
        <f t="shared" si="0"/>
        <v>8.7840120585254301E-3</v>
      </c>
      <c r="H17" s="36">
        <f>IFERROR(INDEX('Dw_vacancy_E-new_boundaries_2'!C$2:C$3,MATCH($A17,'Dw_vacancy_E-new_boundaries_2'!$A$2:$A$3,0)),
INDEX('Dwellings_vacancy_E-LA_d_2020'!$C$2:$C$310,MATCH($A17,'Dwellings_vacancy_E-LA_d_2020'!$A$2:$A$310,0)))</f>
        <v>76156</v>
      </c>
      <c r="I17" s="36">
        <f>IFERROR(INDEX('Dw_vacancy_E-new_boundaries_2'!D$2:D$3,MATCH($A17,'Dw_vacancy_E-new_boundaries_2'!$A$2:$A$3,0)),
INDEX('Dwellings_vacancy_E-LA_d_2020'!$D$2:$D$310,MATCH($A17,'Dwellings_vacancy_E-LA_d_2020'!$A$2:$A$310,0)))</f>
        <v>802</v>
      </c>
      <c r="J17" s="36">
        <f>IFERROR(INDEX('Dw_vacancy_E-new_boundaries_2'!E$2:E$3,MATCH($A17,'Dw_vacancy_E-new_boundaries_2'!$A$2:$A$3,0)),
INDEX('Dwellings_vacancy_E-LA_d_2020'!$E$2:$E$310,MATCH($A17,'Dwellings_vacancy_E-LA_d_2020'!$A$2:$A$310,0)))</f>
        <v>0</v>
      </c>
      <c r="K17" s="36">
        <f>IFERROR(INDEX('Dw_vacancy_E-new_boundaries_2'!F$2:F$3,MATCH($A17,'Dw_vacancy_E-new_boundaries_2'!$A$2:$A$3,0)),
INDEX('Dwellings_vacancy_E-LA_d_2020'!$F$2:$F$310,MATCH($A17,'Dwellings_vacancy_E-LA_d_2020'!$A$2:$A$310,0)))</f>
        <v>0</v>
      </c>
      <c r="L17" s="43">
        <f t="shared" si="1"/>
        <v>1.0531015284416198E-2</v>
      </c>
    </row>
    <row r="18" spans="1:12" x14ac:dyDescent="0.35">
      <c r="A18" s="5" t="s">
        <v>235</v>
      </c>
      <c r="B18" s="10" t="s">
        <v>236</v>
      </c>
      <c r="C18" s="36">
        <f>IFERROR(INDEX('Dwellings_vacancy_E-LA_d_2021'!$C$2:$C$310,MATCH($A18,'Dwellings_vacancy_E-LA_d_2021'!$A$2:$A$310,0)),"-")</f>
        <v>98342</v>
      </c>
      <c r="D18" s="36">
        <f>IFERROR(INDEX('Dwellings_vacancy_E-LA_d_2021'!$D$2:$D$310,MATCH($A18,'Dwellings_vacancy_E-LA_d_2021'!$A$2:$A$310,0)),"-")</f>
        <v>513</v>
      </c>
      <c r="E18" s="36">
        <f>IFERROR(INDEX('Dwellings_vacancy_E-LA_d_2021'!$E$2:$E$310,MATCH($A18,'Dwellings_vacancy_E-LA_d_2021'!$A$2:$A$310,0)),"-")</f>
        <v>0</v>
      </c>
      <c r="F18" s="36">
        <f>IFERROR(INDEX('Dwellings_vacancy_E-LA_d_2021'!$F$2:$F$310,MATCH($A18,'Dwellings_vacancy_E-LA_d_2021'!$A$2:$A$310,0)),"-")</f>
        <v>0</v>
      </c>
      <c r="G18" s="43">
        <f t="shared" si="0"/>
        <v>5.2164893941550917E-3</v>
      </c>
      <c r="H18" s="36">
        <f>IFERROR(INDEX('Dw_vacancy_E-new_boundaries_2'!C$2:C$3,MATCH($A18,'Dw_vacancy_E-new_boundaries_2'!$A$2:$A$3,0)),
INDEX('Dwellings_vacancy_E-LA_d_2020'!$C$2:$C$310,MATCH($A18,'Dwellings_vacancy_E-LA_d_2020'!$A$2:$A$310,0)))</f>
        <v>97647</v>
      </c>
      <c r="I18" s="36">
        <f>IFERROR(INDEX('Dw_vacancy_E-new_boundaries_2'!D$2:D$3,MATCH($A18,'Dw_vacancy_E-new_boundaries_2'!$A$2:$A$3,0)),
INDEX('Dwellings_vacancy_E-LA_d_2020'!$D$2:$D$310,MATCH($A18,'Dwellings_vacancy_E-LA_d_2020'!$A$2:$A$310,0)))</f>
        <v>507</v>
      </c>
      <c r="J18" s="36">
        <f>IFERROR(INDEX('Dw_vacancy_E-new_boundaries_2'!E$2:E$3,MATCH($A18,'Dw_vacancy_E-new_boundaries_2'!$A$2:$A$3,0)),
INDEX('Dwellings_vacancy_E-LA_d_2020'!$E$2:$E$310,MATCH($A18,'Dwellings_vacancy_E-LA_d_2020'!$A$2:$A$310,0)))</f>
        <v>0</v>
      </c>
      <c r="K18" s="36">
        <f>IFERROR(INDEX('Dw_vacancy_E-new_boundaries_2'!F$2:F$3,MATCH($A18,'Dw_vacancy_E-new_boundaries_2'!$A$2:$A$3,0)),
INDEX('Dwellings_vacancy_E-LA_d_2020'!$F$2:$F$310,MATCH($A18,'Dwellings_vacancy_E-LA_d_2020'!$A$2:$A$310,0)))</f>
        <v>0</v>
      </c>
      <c r="L18" s="43">
        <f t="shared" si="1"/>
        <v>5.1921718025131338E-3</v>
      </c>
    </row>
    <row r="19" spans="1:12" x14ac:dyDescent="0.35">
      <c r="A19" s="5" t="s">
        <v>237</v>
      </c>
      <c r="B19" s="10" t="s">
        <v>238</v>
      </c>
      <c r="C19" s="36">
        <f>IFERROR(INDEX('Dwellings_vacancy_E-LA_d_2021'!$C$2:$C$310,MATCH($A19,'Dwellings_vacancy_E-LA_d_2021'!$A$2:$A$310,0)),"-")</f>
        <v>434277</v>
      </c>
      <c r="D19" s="36">
        <f>IFERROR(INDEX('Dwellings_vacancy_E-LA_d_2021'!$D$2:$D$310,MATCH($A19,'Dwellings_vacancy_E-LA_d_2021'!$A$2:$A$310,0)),"-")</f>
        <v>5523</v>
      </c>
      <c r="E19" s="36">
        <f>IFERROR(INDEX('Dwellings_vacancy_E-LA_d_2021'!$E$2:$E$310,MATCH($A19,'Dwellings_vacancy_E-LA_d_2021'!$A$2:$A$310,0)),"-")</f>
        <v>0</v>
      </c>
      <c r="F19" s="36">
        <f>IFERROR(INDEX('Dwellings_vacancy_E-LA_d_2021'!$F$2:$F$310,MATCH($A19,'Dwellings_vacancy_E-LA_d_2021'!$A$2:$A$310,0)),"-")</f>
        <v>0</v>
      </c>
      <c r="G19" s="43">
        <f t="shared" si="0"/>
        <v>1.2717689401004428E-2</v>
      </c>
      <c r="H19" s="36">
        <f>IFERROR(INDEX('Dw_vacancy_E-new_boundaries_2'!C$2:C$3,MATCH($A19,'Dw_vacancy_E-new_boundaries_2'!$A$2:$A$3,0)),
INDEX('Dwellings_vacancy_E-LA_d_2020'!$C$2:$C$310,MATCH($A19,'Dwellings_vacancy_E-LA_d_2020'!$A$2:$A$310,0)))</f>
        <v>432229</v>
      </c>
      <c r="I19" s="36">
        <f>IFERROR(INDEX('Dw_vacancy_E-new_boundaries_2'!D$2:D$3,MATCH($A19,'Dw_vacancy_E-new_boundaries_2'!$A$2:$A$3,0)),
INDEX('Dwellings_vacancy_E-LA_d_2020'!$D$2:$D$310,MATCH($A19,'Dwellings_vacancy_E-LA_d_2020'!$A$2:$A$310,0)))</f>
        <v>5448</v>
      </c>
      <c r="J19" s="36">
        <f>IFERROR(INDEX('Dw_vacancy_E-new_boundaries_2'!E$2:E$3,MATCH($A19,'Dw_vacancy_E-new_boundaries_2'!$A$2:$A$3,0)),
INDEX('Dwellings_vacancy_E-LA_d_2020'!$E$2:$E$310,MATCH($A19,'Dwellings_vacancy_E-LA_d_2020'!$A$2:$A$310,0)))</f>
        <v>0</v>
      </c>
      <c r="K19" s="36">
        <f>IFERROR(INDEX('Dw_vacancy_E-new_boundaries_2'!F$2:F$3,MATCH($A19,'Dw_vacancy_E-new_boundaries_2'!$A$2:$A$3,0)),
INDEX('Dwellings_vacancy_E-LA_d_2020'!$F$2:$F$310,MATCH($A19,'Dwellings_vacancy_E-LA_d_2020'!$A$2:$A$310,0)))</f>
        <v>0</v>
      </c>
      <c r="L19" s="43">
        <f t="shared" si="1"/>
        <v>1.2604429596348232E-2</v>
      </c>
    </row>
    <row r="20" spans="1:12" x14ac:dyDescent="0.35">
      <c r="A20" s="5" t="s">
        <v>239</v>
      </c>
      <c r="B20" s="10" t="s">
        <v>240</v>
      </c>
      <c r="C20" s="36">
        <f>IFERROR(INDEX('Dwellings_vacancy_E-LA_d_2021'!$C$2:$C$310,MATCH($A20,'Dwellings_vacancy_E-LA_d_2021'!$A$2:$A$310,0)),"-")</f>
        <v>43277</v>
      </c>
      <c r="D20" s="36">
        <f>IFERROR(INDEX('Dwellings_vacancy_E-LA_d_2021'!$D$2:$D$310,MATCH($A20,'Dwellings_vacancy_E-LA_d_2021'!$A$2:$A$310,0)),"-")</f>
        <v>383</v>
      </c>
      <c r="E20" s="36">
        <f>IFERROR(INDEX('Dwellings_vacancy_E-LA_d_2021'!$E$2:$E$310,MATCH($A20,'Dwellings_vacancy_E-LA_d_2021'!$A$2:$A$310,0)),"-")</f>
        <v>0</v>
      </c>
      <c r="F20" s="36">
        <f>IFERROR(INDEX('Dwellings_vacancy_E-LA_d_2021'!$F$2:$F$310,MATCH($A20,'Dwellings_vacancy_E-LA_d_2021'!$A$2:$A$310,0)),"-")</f>
        <v>0</v>
      </c>
      <c r="G20" s="43">
        <f t="shared" si="0"/>
        <v>8.8499664949049147E-3</v>
      </c>
      <c r="H20" s="36">
        <f>IFERROR(INDEX('Dw_vacancy_E-new_boundaries_2'!C$2:C$3,MATCH($A20,'Dw_vacancy_E-new_boundaries_2'!$A$2:$A$3,0)),
INDEX('Dwellings_vacancy_E-LA_d_2020'!$C$2:$C$310,MATCH($A20,'Dwellings_vacancy_E-LA_d_2020'!$A$2:$A$310,0)))</f>
        <v>42954</v>
      </c>
      <c r="I20" s="36">
        <f>IFERROR(INDEX('Dw_vacancy_E-new_boundaries_2'!D$2:D$3,MATCH($A20,'Dw_vacancy_E-new_boundaries_2'!$A$2:$A$3,0)),
INDEX('Dwellings_vacancy_E-LA_d_2020'!$D$2:$D$310,MATCH($A20,'Dwellings_vacancy_E-LA_d_2020'!$A$2:$A$310,0)))</f>
        <v>397</v>
      </c>
      <c r="J20" s="36">
        <f>IFERROR(INDEX('Dw_vacancy_E-new_boundaries_2'!E$2:E$3,MATCH($A20,'Dw_vacancy_E-new_boundaries_2'!$A$2:$A$3,0)),
INDEX('Dwellings_vacancy_E-LA_d_2020'!$E$2:$E$310,MATCH($A20,'Dwellings_vacancy_E-LA_d_2020'!$A$2:$A$310,0)))</f>
        <v>0</v>
      </c>
      <c r="K20" s="36">
        <f>IFERROR(INDEX('Dw_vacancy_E-new_boundaries_2'!F$2:F$3,MATCH($A20,'Dw_vacancy_E-new_boundaries_2'!$A$2:$A$3,0)),
INDEX('Dwellings_vacancy_E-LA_d_2020'!$F$2:$F$310,MATCH($A20,'Dwellings_vacancy_E-LA_d_2020'!$A$2:$A$310,0)))</f>
        <v>3</v>
      </c>
      <c r="L20" s="43">
        <f t="shared" si="1"/>
        <v>9.1726032499883595E-3</v>
      </c>
    </row>
    <row r="21" spans="1:12" x14ac:dyDescent="0.35">
      <c r="A21" s="5" t="s">
        <v>241</v>
      </c>
      <c r="B21" s="10" t="s">
        <v>242</v>
      </c>
      <c r="C21" s="36">
        <f>IFERROR(INDEX('Dwellings_vacancy_E-LA_d_2021'!$C$2:$C$310,MATCH($A21,'Dwellings_vacancy_E-LA_d_2021'!$A$2:$A$310,0)),"-")</f>
        <v>61254</v>
      </c>
      <c r="D21" s="36">
        <f>IFERROR(INDEX('Dwellings_vacancy_E-LA_d_2021'!$D$2:$D$310,MATCH($A21,'Dwellings_vacancy_E-LA_d_2021'!$A$2:$A$310,0)),"-")</f>
        <v>1092</v>
      </c>
      <c r="E21" s="36">
        <f>IFERROR(INDEX('Dwellings_vacancy_E-LA_d_2021'!$E$2:$E$310,MATCH($A21,'Dwellings_vacancy_E-LA_d_2021'!$A$2:$A$310,0)),"-")</f>
        <v>0</v>
      </c>
      <c r="F21" s="36">
        <f>IFERROR(INDEX('Dwellings_vacancy_E-LA_d_2021'!$F$2:$F$310,MATCH($A21,'Dwellings_vacancy_E-LA_d_2021'!$A$2:$A$310,0)),"-")</f>
        <v>0</v>
      </c>
      <c r="G21" s="43">
        <f t="shared" si="0"/>
        <v>1.7827407189734547E-2</v>
      </c>
      <c r="H21" s="36">
        <f>IFERROR(INDEX('Dw_vacancy_E-new_boundaries_2'!C$2:C$3,MATCH($A21,'Dw_vacancy_E-new_boundaries_2'!$A$2:$A$3,0)),
INDEX('Dwellings_vacancy_E-LA_d_2020'!$C$2:$C$310,MATCH($A21,'Dwellings_vacancy_E-LA_d_2020'!$A$2:$A$310,0)))</f>
        <v>60613</v>
      </c>
      <c r="I21" s="36">
        <f>IFERROR(INDEX('Dw_vacancy_E-new_boundaries_2'!D$2:D$3,MATCH($A21,'Dw_vacancy_E-new_boundaries_2'!$A$2:$A$3,0)),
INDEX('Dwellings_vacancy_E-LA_d_2020'!$D$2:$D$310,MATCH($A21,'Dwellings_vacancy_E-LA_d_2020'!$A$2:$A$310,0)))</f>
        <v>1271</v>
      </c>
      <c r="J21" s="36">
        <f>IFERROR(INDEX('Dw_vacancy_E-new_boundaries_2'!E$2:E$3,MATCH($A21,'Dw_vacancy_E-new_boundaries_2'!$A$2:$A$3,0)),
INDEX('Dwellings_vacancy_E-LA_d_2020'!$E$2:$E$310,MATCH($A21,'Dwellings_vacancy_E-LA_d_2020'!$A$2:$A$310,0)))</f>
        <v>0</v>
      </c>
      <c r="K21" s="36">
        <f>IFERROR(INDEX('Dw_vacancy_E-new_boundaries_2'!F$2:F$3,MATCH($A21,'Dw_vacancy_E-new_boundaries_2'!$A$2:$A$3,0)),
INDEX('Dwellings_vacancy_E-LA_d_2020'!$F$2:$F$310,MATCH($A21,'Dwellings_vacancy_E-LA_d_2020'!$A$2:$A$310,0)))</f>
        <v>0</v>
      </c>
      <c r="L21" s="43">
        <f t="shared" si="1"/>
        <v>2.0969099038160129E-2</v>
      </c>
    </row>
    <row r="22" spans="1:12" x14ac:dyDescent="0.35">
      <c r="A22" s="5" t="s">
        <v>243</v>
      </c>
      <c r="B22" s="10" t="s">
        <v>244</v>
      </c>
      <c r="C22" s="36">
        <f>IFERROR(INDEX('Dwellings_vacancy_E-LA_d_2021'!$C$2:$C$310,MATCH($A22,'Dwellings_vacancy_E-LA_d_2021'!$A$2:$A$310,0)),"-")</f>
        <v>70674</v>
      </c>
      <c r="D22" s="36">
        <f>IFERROR(INDEX('Dwellings_vacancy_E-LA_d_2021'!$D$2:$D$310,MATCH($A22,'Dwellings_vacancy_E-LA_d_2021'!$A$2:$A$310,0)),"-")</f>
        <v>1426</v>
      </c>
      <c r="E22" s="36">
        <f>IFERROR(INDEX('Dwellings_vacancy_E-LA_d_2021'!$E$2:$E$310,MATCH($A22,'Dwellings_vacancy_E-LA_d_2021'!$A$2:$A$310,0)),"-")</f>
        <v>0</v>
      </c>
      <c r="F22" s="36">
        <f>IFERROR(INDEX('Dwellings_vacancy_E-LA_d_2021'!$F$2:$F$310,MATCH($A22,'Dwellings_vacancy_E-LA_d_2021'!$A$2:$A$310,0)),"-")</f>
        <v>0</v>
      </c>
      <c r="G22" s="43">
        <f t="shared" si="0"/>
        <v>2.0177151427682033E-2</v>
      </c>
      <c r="H22" s="36">
        <f>IFERROR(INDEX('Dw_vacancy_E-new_boundaries_2'!C$2:C$3,MATCH($A22,'Dw_vacancy_E-new_boundaries_2'!$A$2:$A$3,0)),
INDEX('Dwellings_vacancy_E-LA_d_2020'!$C$2:$C$310,MATCH($A22,'Dwellings_vacancy_E-LA_d_2020'!$A$2:$A$310,0)))</f>
        <v>70605</v>
      </c>
      <c r="I22" s="36">
        <f>IFERROR(INDEX('Dw_vacancy_E-new_boundaries_2'!D$2:D$3,MATCH($A22,'Dw_vacancy_E-new_boundaries_2'!$A$2:$A$3,0)),
INDEX('Dwellings_vacancy_E-LA_d_2020'!$D$2:$D$310,MATCH($A22,'Dwellings_vacancy_E-LA_d_2020'!$A$2:$A$310,0)))</f>
        <v>1837</v>
      </c>
      <c r="J22" s="36">
        <f>IFERROR(INDEX('Dw_vacancy_E-new_boundaries_2'!E$2:E$3,MATCH($A22,'Dw_vacancy_E-new_boundaries_2'!$A$2:$A$3,0)),
INDEX('Dwellings_vacancy_E-LA_d_2020'!$E$2:$E$310,MATCH($A22,'Dwellings_vacancy_E-LA_d_2020'!$A$2:$A$310,0)))</f>
        <v>0</v>
      </c>
      <c r="K22" s="36">
        <f>IFERROR(INDEX('Dw_vacancy_E-new_boundaries_2'!F$2:F$3,MATCH($A22,'Dw_vacancy_E-new_boundaries_2'!$A$2:$A$3,0)),
INDEX('Dwellings_vacancy_E-LA_d_2020'!$F$2:$F$310,MATCH($A22,'Dwellings_vacancy_E-LA_d_2020'!$A$2:$A$310,0)))</f>
        <v>0</v>
      </c>
      <c r="L22" s="43">
        <f t="shared" si="1"/>
        <v>2.6017987394660436E-2</v>
      </c>
    </row>
    <row r="23" spans="1:12" x14ac:dyDescent="0.35">
      <c r="A23" s="5" t="s">
        <v>247</v>
      </c>
      <c r="B23" s="10" t="s">
        <v>248</v>
      </c>
      <c r="C23" s="36">
        <f>IFERROR(INDEX('Dwellings_vacancy_E-LA_d_2021'!$C$2:$C$310,MATCH($A23,'Dwellings_vacancy_E-LA_d_2021'!$A$2:$A$310,0)),"-")</f>
        <v>36816</v>
      </c>
      <c r="D23" s="36">
        <f>IFERROR(INDEX('Dwellings_vacancy_E-LA_d_2021'!$D$2:$D$310,MATCH($A23,'Dwellings_vacancy_E-LA_d_2021'!$A$2:$A$310,0)),"-")</f>
        <v>670</v>
      </c>
      <c r="E23" s="36">
        <f>IFERROR(INDEX('Dwellings_vacancy_E-LA_d_2021'!$E$2:$E$310,MATCH($A23,'Dwellings_vacancy_E-LA_d_2021'!$A$2:$A$310,0)),"-")</f>
        <v>0</v>
      </c>
      <c r="F23" s="36">
        <f>IFERROR(INDEX('Dwellings_vacancy_E-LA_d_2021'!$F$2:$F$310,MATCH($A23,'Dwellings_vacancy_E-LA_d_2021'!$A$2:$A$310,0)),"-")</f>
        <v>0</v>
      </c>
      <c r="G23" s="43">
        <f t="shared" si="0"/>
        <v>1.8198609300304217E-2</v>
      </c>
      <c r="H23" s="36">
        <f>IFERROR(INDEX('Dw_vacancy_E-new_boundaries_2'!C$2:C$3,MATCH($A23,'Dw_vacancy_E-new_boundaries_2'!$A$2:$A$3,0)),
INDEX('Dwellings_vacancy_E-LA_d_2020'!$C$2:$C$310,MATCH($A23,'Dwellings_vacancy_E-LA_d_2020'!$A$2:$A$310,0)))</f>
        <v>36401</v>
      </c>
      <c r="I23" s="36">
        <f>IFERROR(INDEX('Dw_vacancy_E-new_boundaries_2'!D$2:D$3,MATCH($A23,'Dw_vacancy_E-new_boundaries_2'!$A$2:$A$3,0)),
INDEX('Dwellings_vacancy_E-LA_d_2020'!$D$2:$D$310,MATCH($A23,'Dwellings_vacancy_E-LA_d_2020'!$A$2:$A$310,0)))</f>
        <v>833</v>
      </c>
      <c r="J23" s="36">
        <f>IFERROR(INDEX('Dw_vacancy_E-new_boundaries_2'!E$2:E$3,MATCH($A23,'Dw_vacancy_E-new_boundaries_2'!$A$2:$A$3,0)),
INDEX('Dwellings_vacancy_E-LA_d_2020'!$E$2:$E$310,MATCH($A23,'Dwellings_vacancy_E-LA_d_2020'!$A$2:$A$310,0)))</f>
        <v>0</v>
      </c>
      <c r="K23" s="36">
        <f>IFERROR(INDEX('Dw_vacancy_E-new_boundaries_2'!F$2:F$3,MATCH($A23,'Dw_vacancy_E-new_boundaries_2'!$A$2:$A$3,0)),
INDEX('Dwellings_vacancy_E-LA_d_2020'!$F$2:$F$310,MATCH($A23,'Dwellings_vacancy_E-LA_d_2020'!$A$2:$A$310,0)))</f>
        <v>1</v>
      </c>
      <c r="L23" s="43">
        <f t="shared" si="1"/>
        <v>2.2856514930908491E-2</v>
      </c>
    </row>
    <row r="24" spans="1:12" x14ac:dyDescent="0.35">
      <c r="A24" s="5" t="s">
        <v>249</v>
      </c>
      <c r="B24" s="10" t="s">
        <v>250</v>
      </c>
      <c r="C24" s="36">
        <f>IFERROR(INDEX('Dwellings_vacancy_E-LA_d_2021'!$C$2:$C$310,MATCH($A24,'Dwellings_vacancy_E-LA_d_2021'!$A$2:$A$310,0)),"-")</f>
        <v>123752</v>
      </c>
      <c r="D24" s="36">
        <f>IFERROR(INDEX('Dwellings_vacancy_E-LA_d_2021'!$D$2:$D$310,MATCH($A24,'Dwellings_vacancy_E-LA_d_2021'!$A$2:$A$310,0)),"-")</f>
        <v>1579</v>
      </c>
      <c r="E24" s="36">
        <f>IFERROR(INDEX('Dwellings_vacancy_E-LA_d_2021'!$E$2:$E$310,MATCH($A24,'Dwellings_vacancy_E-LA_d_2021'!$A$2:$A$310,0)),"-")</f>
        <v>0</v>
      </c>
      <c r="F24" s="36">
        <f>IFERROR(INDEX('Dwellings_vacancy_E-LA_d_2021'!$F$2:$F$310,MATCH($A24,'Dwellings_vacancy_E-LA_d_2021'!$A$2:$A$310,0)),"-")</f>
        <v>0</v>
      </c>
      <c r="G24" s="43">
        <f t="shared" si="0"/>
        <v>1.2759389747236408E-2</v>
      </c>
      <c r="H24" s="36">
        <f>IFERROR(INDEX('Dw_vacancy_E-new_boundaries_2'!C$2:C$3,MATCH($A24,'Dw_vacancy_E-new_boundaries_2'!$A$2:$A$3,0)),
INDEX('Dwellings_vacancy_E-LA_d_2020'!$C$2:$C$310,MATCH($A24,'Dwellings_vacancy_E-LA_d_2020'!$A$2:$A$310,0)))</f>
        <v>123166</v>
      </c>
      <c r="I24" s="36">
        <f>IFERROR(INDEX('Dw_vacancy_E-new_boundaries_2'!D$2:D$3,MATCH($A24,'Dw_vacancy_E-new_boundaries_2'!$A$2:$A$3,0)),
INDEX('Dwellings_vacancy_E-LA_d_2020'!$D$2:$D$310,MATCH($A24,'Dwellings_vacancy_E-LA_d_2020'!$A$2:$A$310,0)))</f>
        <v>1693</v>
      </c>
      <c r="J24" s="36">
        <f>IFERROR(INDEX('Dw_vacancy_E-new_boundaries_2'!E$2:E$3,MATCH($A24,'Dw_vacancy_E-new_boundaries_2'!$A$2:$A$3,0)),
INDEX('Dwellings_vacancy_E-LA_d_2020'!$E$2:$E$310,MATCH($A24,'Dwellings_vacancy_E-LA_d_2020'!$A$2:$A$310,0)))</f>
        <v>0</v>
      </c>
      <c r="K24" s="36">
        <f>IFERROR(INDEX('Dw_vacancy_E-new_boundaries_2'!F$2:F$3,MATCH($A24,'Dw_vacancy_E-new_boundaries_2'!$A$2:$A$3,0)),
INDEX('Dwellings_vacancy_E-LA_d_2020'!$F$2:$F$310,MATCH($A24,'Dwellings_vacancy_E-LA_d_2020'!$A$2:$A$310,0)))</f>
        <v>4</v>
      </c>
      <c r="L24" s="43">
        <f t="shared" si="1"/>
        <v>1.371320007144829E-2</v>
      </c>
    </row>
    <row r="25" spans="1:12" x14ac:dyDescent="0.35">
      <c r="A25" s="5" t="s">
        <v>251</v>
      </c>
      <c r="B25" s="10" t="s">
        <v>252</v>
      </c>
      <c r="C25" s="36">
        <f>IFERROR(INDEX('Dwellings_vacancy_E-LA_d_2021'!$C$2:$C$310,MATCH($A25,'Dwellings_vacancy_E-LA_d_2021'!$A$2:$A$310,0)),"-")</f>
        <v>30576</v>
      </c>
      <c r="D25" s="36">
        <f>IFERROR(INDEX('Dwellings_vacancy_E-LA_d_2021'!$D$2:$D$310,MATCH($A25,'Dwellings_vacancy_E-LA_d_2021'!$A$2:$A$310,0)),"-")</f>
        <v>301</v>
      </c>
      <c r="E25" s="36">
        <f>IFERROR(INDEX('Dwellings_vacancy_E-LA_d_2021'!$E$2:$E$310,MATCH($A25,'Dwellings_vacancy_E-LA_d_2021'!$A$2:$A$310,0)),"-")</f>
        <v>0</v>
      </c>
      <c r="F25" s="36">
        <f>IFERROR(INDEX('Dwellings_vacancy_E-LA_d_2021'!$F$2:$F$310,MATCH($A25,'Dwellings_vacancy_E-LA_d_2021'!$A$2:$A$310,0)),"-")</f>
        <v>0</v>
      </c>
      <c r="G25" s="43">
        <f t="shared" si="0"/>
        <v>9.844322344322344E-3</v>
      </c>
      <c r="H25" s="36">
        <f>IFERROR(INDEX('Dw_vacancy_E-new_boundaries_2'!C$2:C$3,MATCH($A25,'Dw_vacancy_E-new_boundaries_2'!$A$2:$A$3,0)),
INDEX('Dwellings_vacancy_E-LA_d_2020'!$C$2:$C$310,MATCH($A25,'Dwellings_vacancy_E-LA_d_2020'!$A$2:$A$310,0)))</f>
        <v>30186</v>
      </c>
      <c r="I25" s="36">
        <f>IFERROR(INDEX('Dw_vacancy_E-new_boundaries_2'!D$2:D$3,MATCH($A25,'Dw_vacancy_E-new_boundaries_2'!$A$2:$A$3,0)),
INDEX('Dwellings_vacancy_E-LA_d_2020'!$D$2:$D$310,MATCH($A25,'Dwellings_vacancy_E-LA_d_2020'!$A$2:$A$310,0)))</f>
        <v>364</v>
      </c>
      <c r="J25" s="36">
        <f>IFERROR(INDEX('Dw_vacancy_E-new_boundaries_2'!E$2:E$3,MATCH($A25,'Dw_vacancy_E-new_boundaries_2'!$A$2:$A$3,0)),
INDEX('Dwellings_vacancy_E-LA_d_2020'!$E$2:$E$310,MATCH($A25,'Dwellings_vacancy_E-LA_d_2020'!$A$2:$A$310,0)))</f>
        <v>0</v>
      </c>
      <c r="K25" s="36">
        <f>IFERROR(INDEX('Dw_vacancy_E-new_boundaries_2'!F$2:F$3,MATCH($A25,'Dw_vacancy_E-new_boundaries_2'!$A$2:$A$3,0)),
INDEX('Dwellings_vacancy_E-LA_d_2020'!$F$2:$F$310,MATCH($A25,'Dwellings_vacancy_E-LA_d_2020'!$A$2:$A$310,0)))</f>
        <v>0</v>
      </c>
      <c r="L25" s="43">
        <f t="shared" si="1"/>
        <v>1.2058570198105082E-2</v>
      </c>
    </row>
    <row r="26" spans="1:12" x14ac:dyDescent="0.35">
      <c r="A26" s="5" t="s">
        <v>253</v>
      </c>
      <c r="B26" s="10" t="s">
        <v>254</v>
      </c>
      <c r="C26" s="36">
        <f>IFERROR(INDEX('Dwellings_vacancy_E-LA_d_2021'!$C$2:$C$310,MATCH($A26,'Dwellings_vacancy_E-LA_d_2021'!$A$2:$A$310,0)),"-")</f>
        <v>181884</v>
      </c>
      <c r="D26" s="36">
        <f>IFERROR(INDEX('Dwellings_vacancy_E-LA_d_2021'!$D$2:$D$310,MATCH($A26,'Dwellings_vacancy_E-LA_d_2021'!$A$2:$A$310,0)),"-")</f>
        <v>2066</v>
      </c>
      <c r="E26" s="36">
        <f>IFERROR(INDEX('Dwellings_vacancy_E-LA_d_2021'!$E$2:$E$310,MATCH($A26,'Dwellings_vacancy_E-LA_d_2021'!$A$2:$A$310,0)),"-")</f>
        <v>0</v>
      </c>
      <c r="F26" s="36">
        <f>IFERROR(INDEX('Dwellings_vacancy_E-LA_d_2021'!$F$2:$F$310,MATCH($A26,'Dwellings_vacancy_E-LA_d_2021'!$A$2:$A$310,0)),"-")</f>
        <v>0</v>
      </c>
      <c r="G26" s="43">
        <f t="shared" si="0"/>
        <v>1.135888808251413E-2</v>
      </c>
      <c r="H26" s="36">
        <f>IFERROR(INDEX('Dw_vacancy_E-new_boundaries_2'!C$2:C$3,MATCH($A26,'Dw_vacancy_E-new_boundaries_2'!$A$2:$A$3,0)),
INDEX('Dwellings_vacancy_E-LA_d_2020'!$C$2:$C$310,MATCH($A26,'Dwellings_vacancy_E-LA_d_2020'!$A$2:$A$310,0)))</f>
        <v>180729</v>
      </c>
      <c r="I26" s="36">
        <f>IFERROR(INDEX('Dw_vacancy_E-new_boundaries_2'!D$2:D$3,MATCH($A26,'Dw_vacancy_E-new_boundaries_2'!$A$2:$A$3,0)),
INDEX('Dwellings_vacancy_E-LA_d_2020'!$D$2:$D$310,MATCH($A26,'Dwellings_vacancy_E-LA_d_2020'!$A$2:$A$310,0)))</f>
        <v>2197</v>
      </c>
      <c r="J26" s="36">
        <f>IFERROR(INDEX('Dw_vacancy_E-new_boundaries_2'!E$2:E$3,MATCH($A26,'Dw_vacancy_E-new_boundaries_2'!$A$2:$A$3,0)),
INDEX('Dwellings_vacancy_E-LA_d_2020'!$E$2:$E$310,MATCH($A26,'Dwellings_vacancy_E-LA_d_2020'!$A$2:$A$310,0)))</f>
        <v>0</v>
      </c>
      <c r="K26" s="36">
        <f>IFERROR(INDEX('Dw_vacancy_E-new_boundaries_2'!F$2:F$3,MATCH($A26,'Dw_vacancy_E-new_boundaries_2'!$A$2:$A$3,0)),
INDEX('Dwellings_vacancy_E-LA_d_2020'!$F$2:$F$310,MATCH($A26,'Dwellings_vacancy_E-LA_d_2020'!$A$2:$A$310,0)))</f>
        <v>0</v>
      </c>
      <c r="L26" s="43">
        <f t="shared" si="1"/>
        <v>1.2156322449634535E-2</v>
      </c>
    </row>
    <row r="27" spans="1:12" x14ac:dyDescent="0.35">
      <c r="A27" s="5" t="s">
        <v>255</v>
      </c>
      <c r="B27" s="10" t="s">
        <v>256</v>
      </c>
      <c r="C27" s="36">
        <f>IFERROR(INDEX('Dwellings_vacancy_E-LA_d_2021'!$C$2:$C$310,MATCH($A27,'Dwellings_vacancy_E-LA_d_2021'!$A$2:$A$310,0)),"-")</f>
        <v>51760</v>
      </c>
      <c r="D27" s="36">
        <f>IFERROR(INDEX('Dwellings_vacancy_E-LA_d_2021'!$D$2:$D$310,MATCH($A27,'Dwellings_vacancy_E-LA_d_2021'!$A$2:$A$310,0)),"-")</f>
        <v>115</v>
      </c>
      <c r="E27" s="36">
        <f>IFERROR(INDEX('Dwellings_vacancy_E-LA_d_2021'!$E$2:$E$310,MATCH($A27,'Dwellings_vacancy_E-LA_d_2021'!$A$2:$A$310,0)),"-")</f>
        <v>0</v>
      </c>
      <c r="F27" s="36">
        <f>IFERROR(INDEX('Dwellings_vacancy_E-LA_d_2021'!$F$2:$F$310,MATCH($A27,'Dwellings_vacancy_E-LA_d_2021'!$A$2:$A$310,0)),"-")</f>
        <v>0</v>
      </c>
      <c r="G27" s="43">
        <f t="shared" si="0"/>
        <v>2.2217928902627513E-3</v>
      </c>
      <c r="H27" s="36">
        <f>IFERROR(INDEX('Dw_vacancy_E-new_boundaries_2'!C$2:C$3,MATCH($A27,'Dw_vacancy_E-new_boundaries_2'!$A$2:$A$3,0)),
INDEX('Dwellings_vacancy_E-LA_d_2020'!$C$2:$C$310,MATCH($A27,'Dwellings_vacancy_E-LA_d_2020'!$A$2:$A$310,0)))</f>
        <v>50730</v>
      </c>
      <c r="I27" s="36">
        <f>IFERROR(INDEX('Dw_vacancy_E-new_boundaries_2'!D$2:D$3,MATCH($A27,'Dw_vacancy_E-new_boundaries_2'!$A$2:$A$3,0)),
INDEX('Dwellings_vacancy_E-LA_d_2020'!$D$2:$D$310,MATCH($A27,'Dwellings_vacancy_E-LA_d_2020'!$A$2:$A$310,0)))</f>
        <v>366</v>
      </c>
      <c r="J27" s="36">
        <f>IFERROR(INDEX('Dw_vacancy_E-new_boundaries_2'!E$2:E$3,MATCH($A27,'Dw_vacancy_E-new_boundaries_2'!$A$2:$A$3,0)),
INDEX('Dwellings_vacancy_E-LA_d_2020'!$E$2:$E$310,MATCH($A27,'Dwellings_vacancy_E-LA_d_2020'!$A$2:$A$310,0)))</f>
        <v>0</v>
      </c>
      <c r="K27" s="36">
        <f>IFERROR(INDEX('Dw_vacancy_E-new_boundaries_2'!F$2:F$3,MATCH($A27,'Dw_vacancy_E-new_boundaries_2'!$A$2:$A$3,0)),
INDEX('Dwellings_vacancy_E-LA_d_2020'!$F$2:$F$310,MATCH($A27,'Dwellings_vacancy_E-LA_d_2020'!$A$2:$A$310,0)))</f>
        <v>0</v>
      </c>
      <c r="L27" s="43">
        <f t="shared" si="1"/>
        <v>7.2146658781785927E-3</v>
      </c>
    </row>
    <row r="28" spans="1:12" x14ac:dyDescent="0.35">
      <c r="A28" s="5" t="s">
        <v>257</v>
      </c>
      <c r="B28" s="10" t="s">
        <v>258</v>
      </c>
      <c r="C28" s="36">
        <f>IFERROR(INDEX('Dwellings_vacancy_E-LA_d_2021'!$C$2:$C$310,MATCH($A28,'Dwellings_vacancy_E-LA_d_2021'!$A$2:$A$310,0)),"-")</f>
        <v>216432</v>
      </c>
      <c r="D28" s="36">
        <f>IFERROR(INDEX('Dwellings_vacancy_E-LA_d_2021'!$D$2:$D$310,MATCH($A28,'Dwellings_vacancy_E-LA_d_2021'!$A$2:$A$310,0)),"-")</f>
        <v>3559</v>
      </c>
      <c r="E28" s="36">
        <f>IFERROR(INDEX('Dwellings_vacancy_E-LA_d_2021'!$E$2:$E$310,MATCH($A28,'Dwellings_vacancy_E-LA_d_2021'!$A$2:$A$310,0)),"-")</f>
        <v>0</v>
      </c>
      <c r="F28" s="36">
        <f>IFERROR(INDEX('Dwellings_vacancy_E-LA_d_2021'!$F$2:$F$310,MATCH($A28,'Dwellings_vacancy_E-LA_d_2021'!$A$2:$A$310,0)),"-")</f>
        <v>0</v>
      </c>
      <c r="G28" s="43">
        <f t="shared" si="0"/>
        <v>1.6443963924003845E-2</v>
      </c>
      <c r="H28" s="36">
        <f>IFERROR(INDEX('Dw_vacancy_E-new_boundaries_2'!C$2:C$3,MATCH($A28,'Dw_vacancy_E-new_boundaries_2'!$A$2:$A$3,0)),
INDEX('Dwellings_vacancy_E-LA_d_2020'!$C$2:$C$310,MATCH($A28,'Dwellings_vacancy_E-LA_d_2020'!$A$2:$A$310,0)))</f>
        <v>215435</v>
      </c>
      <c r="I28" s="36">
        <f>IFERROR(INDEX('Dw_vacancy_E-new_boundaries_2'!D$2:D$3,MATCH($A28,'Dw_vacancy_E-new_boundaries_2'!$A$2:$A$3,0)),
INDEX('Dwellings_vacancy_E-LA_d_2020'!$D$2:$D$310,MATCH($A28,'Dwellings_vacancy_E-LA_d_2020'!$A$2:$A$310,0)))</f>
        <v>4120</v>
      </c>
      <c r="J28" s="36">
        <f>IFERROR(INDEX('Dw_vacancy_E-new_boundaries_2'!E$2:E$3,MATCH($A28,'Dw_vacancy_E-new_boundaries_2'!$A$2:$A$3,0)),
INDEX('Dwellings_vacancy_E-LA_d_2020'!$E$2:$E$310,MATCH($A28,'Dwellings_vacancy_E-LA_d_2020'!$A$2:$A$310,0)))</f>
        <v>0</v>
      </c>
      <c r="K28" s="36">
        <f>IFERROR(INDEX('Dw_vacancy_E-new_boundaries_2'!F$2:F$3,MATCH($A28,'Dw_vacancy_E-new_boundaries_2'!$A$2:$A$3,0)),
INDEX('Dwellings_vacancy_E-LA_d_2020'!$F$2:$F$310,MATCH($A28,'Dwellings_vacancy_E-LA_d_2020'!$A$2:$A$310,0)))</f>
        <v>3</v>
      </c>
      <c r="L28" s="43">
        <f t="shared" si="1"/>
        <v>1.9110172441803793E-2</v>
      </c>
    </row>
    <row r="29" spans="1:12" x14ac:dyDescent="0.35">
      <c r="A29" s="5" t="s">
        <v>259</v>
      </c>
      <c r="B29" s="10" t="s">
        <v>260</v>
      </c>
      <c r="C29" s="36">
        <f>IFERROR(INDEX('Dwellings_vacancy_E-LA_d_2021'!$C$2:$C$310,MATCH($A29,'Dwellings_vacancy_E-LA_d_2021'!$A$2:$A$310,0)),"-")</f>
        <v>66168</v>
      </c>
      <c r="D29" s="36">
        <f>IFERROR(INDEX('Dwellings_vacancy_E-LA_d_2021'!$D$2:$D$310,MATCH($A29,'Dwellings_vacancy_E-LA_d_2021'!$A$2:$A$310,0)),"-")</f>
        <v>618</v>
      </c>
      <c r="E29" s="36">
        <f>IFERROR(INDEX('Dwellings_vacancy_E-LA_d_2021'!$E$2:$E$310,MATCH($A29,'Dwellings_vacancy_E-LA_d_2021'!$A$2:$A$310,0)),"-")</f>
        <v>0</v>
      </c>
      <c r="F29" s="36">
        <f>IFERROR(INDEX('Dwellings_vacancy_E-LA_d_2021'!$F$2:$F$310,MATCH($A29,'Dwellings_vacancy_E-LA_d_2021'!$A$2:$A$310,0)),"-")</f>
        <v>0</v>
      </c>
      <c r="G29" s="43">
        <f t="shared" si="0"/>
        <v>9.3398621690243024E-3</v>
      </c>
      <c r="H29" s="36">
        <f>IFERROR(INDEX('Dw_vacancy_E-new_boundaries_2'!C$2:C$3,MATCH($A29,'Dw_vacancy_E-new_boundaries_2'!$A$2:$A$3,0)),
INDEX('Dwellings_vacancy_E-LA_d_2020'!$C$2:$C$310,MATCH($A29,'Dwellings_vacancy_E-LA_d_2020'!$A$2:$A$310,0)))</f>
        <v>65190</v>
      </c>
      <c r="I29" s="36">
        <f>IFERROR(INDEX('Dw_vacancy_E-new_boundaries_2'!D$2:D$3,MATCH($A29,'Dw_vacancy_E-new_boundaries_2'!$A$2:$A$3,0)),
INDEX('Dwellings_vacancy_E-LA_d_2020'!$D$2:$D$310,MATCH($A29,'Dwellings_vacancy_E-LA_d_2020'!$A$2:$A$310,0)))</f>
        <v>572</v>
      </c>
      <c r="J29" s="36">
        <f>IFERROR(INDEX('Dw_vacancy_E-new_boundaries_2'!E$2:E$3,MATCH($A29,'Dw_vacancy_E-new_boundaries_2'!$A$2:$A$3,0)),
INDEX('Dwellings_vacancy_E-LA_d_2020'!$E$2:$E$310,MATCH($A29,'Dwellings_vacancy_E-LA_d_2020'!$A$2:$A$310,0)))</f>
        <v>0</v>
      </c>
      <c r="K29" s="36">
        <f>IFERROR(INDEX('Dw_vacancy_E-new_boundaries_2'!F$2:F$3,MATCH($A29,'Dw_vacancy_E-new_boundaries_2'!$A$2:$A$3,0)),
INDEX('Dwellings_vacancy_E-LA_d_2020'!$F$2:$F$310,MATCH($A29,'Dwellings_vacancy_E-LA_d_2020'!$A$2:$A$310,0)))</f>
        <v>0</v>
      </c>
      <c r="L29" s="43">
        <f t="shared" si="1"/>
        <v>8.7743518944623407E-3</v>
      </c>
    </row>
    <row r="30" spans="1:12" x14ac:dyDescent="0.35">
      <c r="A30" s="5" t="s">
        <v>261</v>
      </c>
      <c r="B30" s="10" t="s">
        <v>262</v>
      </c>
      <c r="C30" s="36">
        <f>IFERROR(INDEX('Dwellings_vacancy_E-LA_d_2021'!$C$2:$C$310,MATCH($A30,'Dwellings_vacancy_E-LA_d_2021'!$A$2:$A$310,0)),"-")</f>
        <v>61406</v>
      </c>
      <c r="D30" s="36">
        <f>IFERROR(INDEX('Dwellings_vacancy_E-LA_d_2021'!$D$2:$D$310,MATCH($A30,'Dwellings_vacancy_E-LA_d_2021'!$A$2:$A$310,0)),"-")</f>
        <v>427</v>
      </c>
      <c r="E30" s="36">
        <f>IFERROR(INDEX('Dwellings_vacancy_E-LA_d_2021'!$E$2:$E$310,MATCH($A30,'Dwellings_vacancy_E-LA_d_2021'!$A$2:$A$310,0)),"-")</f>
        <v>0</v>
      </c>
      <c r="F30" s="36">
        <f>IFERROR(INDEX('Dwellings_vacancy_E-LA_d_2021'!$F$2:$F$310,MATCH($A30,'Dwellings_vacancy_E-LA_d_2021'!$A$2:$A$310,0)),"-")</f>
        <v>0</v>
      </c>
      <c r="G30" s="43">
        <f t="shared" si="0"/>
        <v>6.9537178777318177E-3</v>
      </c>
      <c r="H30" s="36">
        <f>IFERROR(INDEX('Dw_vacancy_E-new_boundaries_2'!C$2:C$3,MATCH($A30,'Dw_vacancy_E-new_boundaries_2'!$A$2:$A$3,0)),
INDEX('Dwellings_vacancy_E-LA_d_2020'!$C$2:$C$310,MATCH($A30,'Dwellings_vacancy_E-LA_d_2020'!$A$2:$A$310,0)))</f>
        <v>60847</v>
      </c>
      <c r="I30" s="36">
        <f>IFERROR(INDEX('Dw_vacancy_E-new_boundaries_2'!D$2:D$3,MATCH($A30,'Dw_vacancy_E-new_boundaries_2'!$A$2:$A$3,0)),
INDEX('Dwellings_vacancy_E-LA_d_2020'!$D$2:$D$310,MATCH($A30,'Dwellings_vacancy_E-LA_d_2020'!$A$2:$A$310,0)))</f>
        <v>629</v>
      </c>
      <c r="J30" s="36">
        <f>IFERROR(INDEX('Dw_vacancy_E-new_boundaries_2'!E$2:E$3,MATCH($A30,'Dw_vacancy_E-new_boundaries_2'!$A$2:$A$3,0)),
INDEX('Dwellings_vacancy_E-LA_d_2020'!$E$2:$E$310,MATCH($A30,'Dwellings_vacancy_E-LA_d_2020'!$A$2:$A$310,0)))</f>
        <v>0</v>
      </c>
      <c r="K30" s="36">
        <f>IFERROR(INDEX('Dw_vacancy_E-new_boundaries_2'!F$2:F$3,MATCH($A30,'Dw_vacancy_E-new_boundaries_2'!$A$2:$A$3,0)),
INDEX('Dwellings_vacancy_E-LA_d_2020'!$F$2:$F$310,MATCH($A30,'Dwellings_vacancy_E-LA_d_2020'!$A$2:$A$310,0)))</f>
        <v>0</v>
      </c>
      <c r="L30" s="43">
        <f t="shared" si="1"/>
        <v>1.033740365178234E-2</v>
      </c>
    </row>
    <row r="31" spans="1:12" x14ac:dyDescent="0.35">
      <c r="A31" s="5" t="s">
        <v>263</v>
      </c>
      <c r="B31" s="10" t="s">
        <v>264</v>
      </c>
      <c r="C31" s="36">
        <f>IFERROR(INDEX('Dwellings_vacancy_E-LA_d_2021'!$C$2:$C$310,MATCH($A31,'Dwellings_vacancy_E-LA_d_2021'!$A$2:$A$310,0)),"-")</f>
        <v>124272</v>
      </c>
      <c r="D31" s="36">
        <f>IFERROR(INDEX('Dwellings_vacancy_E-LA_d_2021'!$D$2:$D$310,MATCH($A31,'Dwellings_vacancy_E-LA_d_2021'!$A$2:$A$310,0)),"-")</f>
        <v>1414</v>
      </c>
      <c r="E31" s="36">
        <f>IFERROR(INDEX('Dwellings_vacancy_E-LA_d_2021'!$E$2:$E$310,MATCH($A31,'Dwellings_vacancy_E-LA_d_2021'!$A$2:$A$310,0)),"-")</f>
        <v>0</v>
      </c>
      <c r="F31" s="36">
        <f>IFERROR(INDEX('Dwellings_vacancy_E-LA_d_2021'!$F$2:$F$310,MATCH($A31,'Dwellings_vacancy_E-LA_d_2021'!$A$2:$A$310,0)),"-")</f>
        <v>0</v>
      </c>
      <c r="G31" s="43">
        <f t="shared" si="0"/>
        <v>1.1378267027166216E-2</v>
      </c>
      <c r="H31" s="36">
        <f>IFERROR(INDEX('Dw_vacancy_E-new_boundaries_2'!C$2:C$3,MATCH($A31,'Dw_vacancy_E-new_boundaries_2'!$A$2:$A$3,0)),
INDEX('Dwellings_vacancy_E-LA_d_2020'!$C$2:$C$310,MATCH($A31,'Dwellings_vacancy_E-LA_d_2020'!$A$2:$A$310,0)))</f>
        <v>122355</v>
      </c>
      <c r="I31" s="36">
        <f>IFERROR(INDEX('Dw_vacancy_E-new_boundaries_2'!D$2:D$3,MATCH($A31,'Dw_vacancy_E-new_boundaries_2'!$A$2:$A$3,0)),
INDEX('Dwellings_vacancy_E-LA_d_2020'!$D$2:$D$310,MATCH($A31,'Dwellings_vacancy_E-LA_d_2020'!$A$2:$A$310,0)))</f>
        <v>1044</v>
      </c>
      <c r="J31" s="36">
        <f>IFERROR(INDEX('Dw_vacancy_E-new_boundaries_2'!E$2:E$3,MATCH($A31,'Dw_vacancy_E-new_boundaries_2'!$A$2:$A$3,0)),
INDEX('Dwellings_vacancy_E-LA_d_2020'!$E$2:$E$310,MATCH($A31,'Dwellings_vacancy_E-LA_d_2020'!$A$2:$A$310,0)))</f>
        <v>0</v>
      </c>
      <c r="K31" s="36">
        <f>IFERROR(INDEX('Dw_vacancy_E-new_boundaries_2'!F$2:F$3,MATCH($A31,'Dw_vacancy_E-new_boundaries_2'!$A$2:$A$3,0)),
INDEX('Dwellings_vacancy_E-LA_d_2020'!$F$2:$F$310,MATCH($A31,'Dwellings_vacancy_E-LA_d_2020'!$A$2:$A$310,0)))</f>
        <v>0</v>
      </c>
      <c r="L31" s="43">
        <f t="shared" si="1"/>
        <v>8.5325487311511579E-3</v>
      </c>
    </row>
    <row r="32" spans="1:12" x14ac:dyDescent="0.35">
      <c r="A32" s="5" t="s">
        <v>265</v>
      </c>
      <c r="B32" s="10" t="s">
        <v>266</v>
      </c>
      <c r="C32" s="36">
        <f>IFERROR(INDEX('Dwellings_vacancy_E-LA_d_2021'!$C$2:$C$310,MATCH($A32,'Dwellings_vacancy_E-LA_d_2021'!$A$2:$A$310,0)),"-")</f>
        <v>33856</v>
      </c>
      <c r="D32" s="36">
        <f>IFERROR(INDEX('Dwellings_vacancy_E-LA_d_2021'!$D$2:$D$310,MATCH($A32,'Dwellings_vacancy_E-LA_d_2021'!$A$2:$A$310,0)),"-")</f>
        <v>369</v>
      </c>
      <c r="E32" s="36">
        <f>IFERROR(INDEX('Dwellings_vacancy_E-LA_d_2021'!$E$2:$E$310,MATCH($A32,'Dwellings_vacancy_E-LA_d_2021'!$A$2:$A$310,0)),"-")</f>
        <v>0</v>
      </c>
      <c r="F32" s="36">
        <f>IFERROR(INDEX('Dwellings_vacancy_E-LA_d_2021'!$F$2:$F$310,MATCH($A32,'Dwellings_vacancy_E-LA_d_2021'!$A$2:$A$310,0)),"-")</f>
        <v>0</v>
      </c>
      <c r="G32" s="43">
        <f t="shared" si="0"/>
        <v>1.0899102079395085E-2</v>
      </c>
      <c r="H32" s="36">
        <f>IFERROR(INDEX('Dw_vacancy_E-new_boundaries_2'!C$2:C$3,MATCH($A32,'Dw_vacancy_E-new_boundaries_2'!$A$2:$A$3,0)),
INDEX('Dwellings_vacancy_E-LA_d_2020'!$C$2:$C$310,MATCH($A32,'Dwellings_vacancy_E-LA_d_2020'!$A$2:$A$310,0)))</f>
        <v>33608</v>
      </c>
      <c r="I32" s="36">
        <f>IFERROR(INDEX('Dw_vacancy_E-new_boundaries_2'!D$2:D$3,MATCH($A32,'Dw_vacancy_E-new_boundaries_2'!$A$2:$A$3,0)),
INDEX('Dwellings_vacancy_E-LA_d_2020'!$D$2:$D$310,MATCH($A32,'Dwellings_vacancy_E-LA_d_2020'!$A$2:$A$310,0)))</f>
        <v>446</v>
      </c>
      <c r="J32" s="36">
        <f>IFERROR(INDEX('Dw_vacancy_E-new_boundaries_2'!E$2:E$3,MATCH($A32,'Dw_vacancy_E-new_boundaries_2'!$A$2:$A$3,0)),
INDEX('Dwellings_vacancy_E-LA_d_2020'!$E$2:$E$310,MATCH($A32,'Dwellings_vacancy_E-LA_d_2020'!$A$2:$A$310,0)))</f>
        <v>0</v>
      </c>
      <c r="K32" s="36">
        <f>IFERROR(INDEX('Dw_vacancy_E-new_boundaries_2'!F$2:F$3,MATCH($A32,'Dw_vacancy_E-new_boundaries_2'!$A$2:$A$3,0)),
INDEX('Dwellings_vacancy_E-LA_d_2020'!$F$2:$F$310,MATCH($A32,'Dwellings_vacancy_E-LA_d_2020'!$A$2:$A$310,0)))</f>
        <v>0</v>
      </c>
      <c r="L32" s="43">
        <f t="shared" si="1"/>
        <v>1.3270649845274934E-2</v>
      </c>
    </row>
    <row r="33" spans="1:12" x14ac:dyDescent="0.35">
      <c r="A33" s="5" t="s">
        <v>269</v>
      </c>
      <c r="B33" s="10" t="s">
        <v>270</v>
      </c>
      <c r="C33" s="36">
        <f>IFERROR(INDEX('Dwellings_vacancy_E-LA_d_2021'!$C$2:$C$310,MATCH($A33,'Dwellings_vacancy_E-LA_d_2021'!$A$2:$A$310,0)),"-")</f>
        <v>123623</v>
      </c>
      <c r="D33" s="36">
        <f>IFERROR(INDEX('Dwellings_vacancy_E-LA_d_2021'!$D$2:$D$310,MATCH($A33,'Dwellings_vacancy_E-LA_d_2021'!$A$2:$A$310,0)),"-")</f>
        <v>1424</v>
      </c>
      <c r="E33" s="36">
        <f>IFERROR(INDEX('Dwellings_vacancy_E-LA_d_2021'!$E$2:$E$310,MATCH($A33,'Dwellings_vacancy_E-LA_d_2021'!$A$2:$A$310,0)),"-")</f>
        <v>0</v>
      </c>
      <c r="F33" s="36">
        <f>IFERROR(INDEX('Dwellings_vacancy_E-LA_d_2021'!$F$2:$F$310,MATCH($A33,'Dwellings_vacancy_E-LA_d_2021'!$A$2:$A$310,0)),"-")</f>
        <v>0</v>
      </c>
      <c r="G33" s="43">
        <f t="shared" si="0"/>
        <v>1.1518892115544842E-2</v>
      </c>
      <c r="H33" s="36">
        <f>IFERROR(INDEX('Dw_vacancy_E-new_boundaries_2'!C$2:C$3,MATCH($A33,'Dw_vacancy_E-new_boundaries_2'!$A$2:$A$3,0)),
INDEX('Dwellings_vacancy_E-LA_d_2020'!$C$2:$C$310,MATCH($A33,'Dwellings_vacancy_E-LA_d_2020'!$A$2:$A$310,0)))</f>
        <v>122595</v>
      </c>
      <c r="I33" s="36">
        <f>IFERROR(INDEX('Dw_vacancy_E-new_boundaries_2'!D$2:D$3,MATCH($A33,'Dw_vacancy_E-new_boundaries_2'!$A$2:$A$3,0)),
INDEX('Dwellings_vacancy_E-LA_d_2020'!$D$2:$D$310,MATCH($A33,'Dwellings_vacancy_E-LA_d_2020'!$A$2:$A$310,0)))</f>
        <v>1501</v>
      </c>
      <c r="J33" s="36">
        <f>IFERROR(INDEX('Dw_vacancy_E-new_boundaries_2'!E$2:E$3,MATCH($A33,'Dw_vacancy_E-new_boundaries_2'!$A$2:$A$3,0)),
INDEX('Dwellings_vacancy_E-LA_d_2020'!$E$2:$E$310,MATCH($A33,'Dwellings_vacancy_E-LA_d_2020'!$A$2:$A$310,0)))</f>
        <v>0</v>
      </c>
      <c r="K33" s="36">
        <f>IFERROR(INDEX('Dw_vacancy_E-new_boundaries_2'!F$2:F$3,MATCH($A33,'Dw_vacancy_E-new_boundaries_2'!$A$2:$A$3,0)),
INDEX('Dwellings_vacancy_E-LA_d_2020'!$F$2:$F$310,MATCH($A33,'Dwellings_vacancy_E-LA_d_2020'!$A$2:$A$310,0)))</f>
        <v>0</v>
      </c>
      <c r="L33" s="43">
        <f t="shared" si="1"/>
        <v>1.2243566213956524E-2</v>
      </c>
    </row>
    <row r="34" spans="1:12" x14ac:dyDescent="0.35">
      <c r="A34" s="5" t="s">
        <v>271</v>
      </c>
      <c r="B34" s="10" t="s">
        <v>272</v>
      </c>
      <c r="C34" s="36">
        <f>IFERROR(INDEX('Dwellings_vacancy_E-LA_d_2021'!$C$2:$C$310,MATCH($A34,'Dwellings_vacancy_E-LA_d_2021'!$A$2:$A$310,0)),"-")</f>
        <v>197761</v>
      </c>
      <c r="D34" s="36">
        <f>IFERROR(INDEX('Dwellings_vacancy_E-LA_d_2021'!$D$2:$D$310,MATCH($A34,'Dwellings_vacancy_E-LA_d_2021'!$A$2:$A$310,0)),"-")</f>
        <v>1214</v>
      </c>
      <c r="E34" s="36">
        <f>IFERROR(INDEX('Dwellings_vacancy_E-LA_d_2021'!$E$2:$E$310,MATCH($A34,'Dwellings_vacancy_E-LA_d_2021'!$A$2:$A$310,0)),"-")</f>
        <v>0</v>
      </c>
      <c r="F34" s="36">
        <f>IFERROR(INDEX('Dwellings_vacancy_E-LA_d_2021'!$F$2:$F$310,MATCH($A34,'Dwellings_vacancy_E-LA_d_2021'!$A$2:$A$310,0)),"-")</f>
        <v>0</v>
      </c>
      <c r="G34" s="43">
        <f t="shared" si="0"/>
        <v>6.138723004030117E-3</v>
      </c>
      <c r="H34" s="36">
        <f>IFERROR(INDEX('Dw_vacancy_E-new_boundaries_2'!C$2:C$3,MATCH($A34,'Dw_vacancy_E-new_boundaries_2'!$A$2:$A$3,0)),
INDEX('Dwellings_vacancy_E-LA_d_2020'!$C$2:$C$310,MATCH($A34,'Dwellings_vacancy_E-LA_d_2020'!$A$2:$A$310,0)))</f>
        <v>195442</v>
      </c>
      <c r="I34" s="36">
        <f>IFERROR(INDEX('Dw_vacancy_E-new_boundaries_2'!D$2:D$3,MATCH($A34,'Dw_vacancy_E-new_boundaries_2'!$A$2:$A$3,0)),
INDEX('Dwellings_vacancy_E-LA_d_2020'!$D$2:$D$310,MATCH($A34,'Dwellings_vacancy_E-LA_d_2020'!$A$2:$A$310,0)))</f>
        <v>1220</v>
      </c>
      <c r="J34" s="36">
        <f>IFERROR(INDEX('Dw_vacancy_E-new_boundaries_2'!E$2:E$3,MATCH($A34,'Dw_vacancy_E-new_boundaries_2'!$A$2:$A$3,0)),
INDEX('Dwellings_vacancy_E-LA_d_2020'!$E$2:$E$310,MATCH($A34,'Dwellings_vacancy_E-LA_d_2020'!$A$2:$A$310,0)))</f>
        <v>0</v>
      </c>
      <c r="K34" s="36">
        <f>IFERROR(INDEX('Dw_vacancy_E-new_boundaries_2'!F$2:F$3,MATCH($A34,'Dw_vacancy_E-new_boundaries_2'!$A$2:$A$3,0)),
INDEX('Dwellings_vacancy_E-LA_d_2020'!$F$2:$F$310,MATCH($A34,'Dwellings_vacancy_E-LA_d_2020'!$A$2:$A$310,0)))</f>
        <v>0</v>
      </c>
      <c r="L34" s="43">
        <f t="shared" si="1"/>
        <v>6.2422611311795826E-3</v>
      </c>
    </row>
    <row r="35" spans="1:12" x14ac:dyDescent="0.35">
      <c r="A35" s="5" t="s">
        <v>273</v>
      </c>
      <c r="B35" s="10" t="s">
        <v>274</v>
      </c>
      <c r="C35" s="36">
        <f>IFERROR(INDEX('Dwellings_vacancy_E-LA_d_2021'!$C$2:$C$310,MATCH($A35,'Dwellings_vacancy_E-LA_d_2021'!$A$2:$A$310,0)),"-")</f>
        <v>58821</v>
      </c>
      <c r="D35" s="36">
        <f>IFERROR(INDEX('Dwellings_vacancy_E-LA_d_2021'!$D$2:$D$310,MATCH($A35,'Dwellings_vacancy_E-LA_d_2021'!$A$2:$A$310,0)),"-")</f>
        <v>254</v>
      </c>
      <c r="E35" s="36">
        <f>IFERROR(INDEX('Dwellings_vacancy_E-LA_d_2021'!$E$2:$E$310,MATCH($A35,'Dwellings_vacancy_E-LA_d_2021'!$A$2:$A$310,0)),"-")</f>
        <v>0</v>
      </c>
      <c r="F35" s="36">
        <f>IFERROR(INDEX('Dwellings_vacancy_E-LA_d_2021'!$F$2:$F$310,MATCH($A35,'Dwellings_vacancy_E-LA_d_2021'!$A$2:$A$310,0)),"-")</f>
        <v>0</v>
      </c>
      <c r="G35" s="43">
        <f t="shared" si="0"/>
        <v>4.3181856819843253E-3</v>
      </c>
      <c r="H35" s="36">
        <f>IFERROR(INDEX('Dw_vacancy_E-new_boundaries_2'!C$2:C$3,MATCH($A35,'Dw_vacancy_E-new_boundaries_2'!$A$2:$A$3,0)),
INDEX('Dwellings_vacancy_E-LA_d_2020'!$C$2:$C$310,MATCH($A35,'Dwellings_vacancy_E-LA_d_2020'!$A$2:$A$310,0)))</f>
        <v>58243</v>
      </c>
      <c r="I35" s="36">
        <f>IFERROR(INDEX('Dw_vacancy_E-new_boundaries_2'!D$2:D$3,MATCH($A35,'Dw_vacancy_E-new_boundaries_2'!$A$2:$A$3,0)),
INDEX('Dwellings_vacancy_E-LA_d_2020'!$D$2:$D$310,MATCH($A35,'Dwellings_vacancy_E-LA_d_2020'!$A$2:$A$310,0)))</f>
        <v>380</v>
      </c>
      <c r="J35" s="36">
        <f>IFERROR(INDEX('Dw_vacancy_E-new_boundaries_2'!E$2:E$3,MATCH($A35,'Dw_vacancy_E-new_boundaries_2'!$A$2:$A$3,0)),
INDEX('Dwellings_vacancy_E-LA_d_2020'!$E$2:$E$310,MATCH($A35,'Dwellings_vacancy_E-LA_d_2020'!$A$2:$A$310,0)))</f>
        <v>0</v>
      </c>
      <c r="K35" s="36">
        <f>IFERROR(INDEX('Dw_vacancy_E-new_boundaries_2'!F$2:F$3,MATCH($A35,'Dw_vacancy_E-new_boundaries_2'!$A$2:$A$3,0)),
INDEX('Dwellings_vacancy_E-LA_d_2020'!$F$2:$F$310,MATCH($A35,'Dwellings_vacancy_E-LA_d_2020'!$A$2:$A$310,0)))</f>
        <v>0</v>
      </c>
      <c r="L35" s="43">
        <f t="shared" si="1"/>
        <v>6.5243891969850457E-3</v>
      </c>
    </row>
    <row r="36" spans="1:12" x14ac:dyDescent="0.35">
      <c r="A36" s="5" t="s">
        <v>275</v>
      </c>
      <c r="B36" s="10" t="s">
        <v>276</v>
      </c>
      <c r="C36" s="36">
        <f>IFERROR(INDEX('Dwellings_vacancy_E-LA_d_2021'!$C$2:$C$310,MATCH($A36,'Dwellings_vacancy_E-LA_d_2021'!$A$2:$A$310,0)),"-")</f>
        <v>139464</v>
      </c>
      <c r="D36" s="36">
        <f>IFERROR(INDEX('Dwellings_vacancy_E-LA_d_2021'!$D$2:$D$310,MATCH($A36,'Dwellings_vacancy_E-LA_d_2021'!$A$2:$A$310,0)),"-")</f>
        <v>1110</v>
      </c>
      <c r="E36" s="36">
        <f>IFERROR(INDEX('Dwellings_vacancy_E-LA_d_2021'!$E$2:$E$310,MATCH($A36,'Dwellings_vacancy_E-LA_d_2021'!$A$2:$A$310,0)),"-")</f>
        <v>0</v>
      </c>
      <c r="F36" s="36">
        <f>IFERROR(INDEX('Dwellings_vacancy_E-LA_d_2021'!$F$2:$F$310,MATCH($A36,'Dwellings_vacancy_E-LA_d_2021'!$A$2:$A$310,0)),"-")</f>
        <v>0</v>
      </c>
      <c r="G36" s="43">
        <f t="shared" si="0"/>
        <v>7.9590431939425225E-3</v>
      </c>
      <c r="H36" s="36">
        <f>IFERROR(INDEX('Dw_vacancy_E-new_boundaries_2'!C$2:C$3,MATCH($A36,'Dw_vacancy_E-new_boundaries_2'!$A$2:$A$3,0)),
INDEX('Dwellings_vacancy_E-LA_d_2020'!$C$2:$C$310,MATCH($A36,'Dwellings_vacancy_E-LA_d_2020'!$A$2:$A$310,0)))</f>
        <v>139024</v>
      </c>
      <c r="I36" s="36">
        <f>IFERROR(INDEX('Dw_vacancy_E-new_boundaries_2'!D$2:D$3,MATCH($A36,'Dw_vacancy_E-new_boundaries_2'!$A$2:$A$3,0)),
INDEX('Dwellings_vacancy_E-LA_d_2020'!$D$2:$D$310,MATCH($A36,'Dwellings_vacancy_E-LA_d_2020'!$A$2:$A$310,0)))</f>
        <v>955</v>
      </c>
      <c r="J36" s="36">
        <f>IFERROR(INDEX('Dw_vacancy_E-new_boundaries_2'!E$2:E$3,MATCH($A36,'Dw_vacancy_E-new_boundaries_2'!$A$2:$A$3,0)),
INDEX('Dwellings_vacancy_E-LA_d_2020'!$E$2:$E$310,MATCH($A36,'Dwellings_vacancy_E-LA_d_2020'!$A$2:$A$310,0)))</f>
        <v>0</v>
      </c>
      <c r="K36" s="36">
        <f>IFERROR(INDEX('Dw_vacancy_E-new_boundaries_2'!F$2:F$3,MATCH($A36,'Dw_vacancy_E-new_boundaries_2'!$A$2:$A$3,0)),
INDEX('Dwellings_vacancy_E-LA_d_2020'!$F$2:$F$310,MATCH($A36,'Dwellings_vacancy_E-LA_d_2020'!$A$2:$A$310,0)))</f>
        <v>0</v>
      </c>
      <c r="L36" s="43">
        <f t="shared" si="1"/>
        <v>6.8693175279088501E-3</v>
      </c>
    </row>
    <row r="37" spans="1:12" x14ac:dyDescent="0.35">
      <c r="A37" s="5" t="s">
        <v>277</v>
      </c>
      <c r="B37" s="10" t="s">
        <v>278</v>
      </c>
      <c r="C37" s="36">
        <f>IFERROR(INDEX('Dwellings_vacancy_E-LA_d_2021'!$C$2:$C$310,MATCH($A37,'Dwellings_vacancy_E-LA_d_2021'!$A$2:$A$310,0)),"-")</f>
        <v>41943</v>
      </c>
      <c r="D37" s="36">
        <f>IFERROR(INDEX('Dwellings_vacancy_E-LA_d_2021'!$D$2:$D$310,MATCH($A37,'Dwellings_vacancy_E-LA_d_2021'!$A$2:$A$310,0)),"-")</f>
        <v>468</v>
      </c>
      <c r="E37" s="36">
        <f>IFERROR(INDEX('Dwellings_vacancy_E-LA_d_2021'!$E$2:$E$310,MATCH($A37,'Dwellings_vacancy_E-LA_d_2021'!$A$2:$A$310,0)),"-")</f>
        <v>0</v>
      </c>
      <c r="F37" s="36">
        <f>IFERROR(INDEX('Dwellings_vacancy_E-LA_d_2021'!$F$2:$F$310,MATCH($A37,'Dwellings_vacancy_E-LA_d_2021'!$A$2:$A$310,0)),"-")</f>
        <v>0</v>
      </c>
      <c r="G37" s="43">
        <f t="shared" si="0"/>
        <v>1.1158000143051284E-2</v>
      </c>
      <c r="H37" s="36">
        <f>IFERROR(INDEX('Dw_vacancy_E-new_boundaries_2'!C$2:C$3,MATCH($A37,'Dw_vacancy_E-new_boundaries_2'!$A$2:$A$3,0)),
INDEX('Dwellings_vacancy_E-LA_d_2020'!$C$2:$C$310,MATCH($A37,'Dwellings_vacancy_E-LA_d_2020'!$A$2:$A$310,0)))</f>
        <v>41704</v>
      </c>
      <c r="I37" s="36">
        <f>IFERROR(INDEX('Dw_vacancy_E-new_boundaries_2'!D$2:D$3,MATCH($A37,'Dw_vacancy_E-new_boundaries_2'!$A$2:$A$3,0)),
INDEX('Dwellings_vacancy_E-LA_d_2020'!$D$2:$D$310,MATCH($A37,'Dwellings_vacancy_E-LA_d_2020'!$A$2:$A$310,0)))</f>
        <v>432</v>
      </c>
      <c r="J37" s="36">
        <f>IFERROR(INDEX('Dw_vacancy_E-new_boundaries_2'!E$2:E$3,MATCH($A37,'Dw_vacancy_E-new_boundaries_2'!$A$2:$A$3,0)),
INDEX('Dwellings_vacancy_E-LA_d_2020'!$E$2:$E$310,MATCH($A37,'Dwellings_vacancy_E-LA_d_2020'!$A$2:$A$310,0)))</f>
        <v>0</v>
      </c>
      <c r="K37" s="36">
        <f>IFERROR(INDEX('Dw_vacancy_E-new_boundaries_2'!F$2:F$3,MATCH($A37,'Dw_vacancy_E-new_boundaries_2'!$A$2:$A$3,0)),
INDEX('Dwellings_vacancy_E-LA_d_2020'!$F$2:$F$310,MATCH($A37,'Dwellings_vacancy_E-LA_d_2020'!$A$2:$A$310,0)))</f>
        <v>0</v>
      </c>
      <c r="L37" s="43">
        <f t="shared" si="1"/>
        <v>1.0358718588145022E-2</v>
      </c>
    </row>
    <row r="38" spans="1:12" x14ac:dyDescent="0.35">
      <c r="A38" s="5" t="s">
        <v>279</v>
      </c>
      <c r="B38" s="10" t="s">
        <v>280</v>
      </c>
      <c r="C38" s="36">
        <f>IFERROR(INDEX('Dwellings_vacancy_E-LA_d_2021'!$C$2:$C$310,MATCH($A38,'Dwellings_vacancy_E-LA_d_2021'!$A$2:$A$310,0)),"-")</f>
        <v>40764</v>
      </c>
      <c r="D38" s="36">
        <f>IFERROR(INDEX('Dwellings_vacancy_E-LA_d_2021'!$D$2:$D$310,MATCH($A38,'Dwellings_vacancy_E-LA_d_2021'!$A$2:$A$310,0)),"-")</f>
        <v>227</v>
      </c>
      <c r="E38" s="36">
        <f>IFERROR(INDEX('Dwellings_vacancy_E-LA_d_2021'!$E$2:$E$310,MATCH($A38,'Dwellings_vacancy_E-LA_d_2021'!$A$2:$A$310,0)),"-")</f>
        <v>0</v>
      </c>
      <c r="F38" s="36">
        <f>IFERROR(INDEX('Dwellings_vacancy_E-LA_d_2021'!$F$2:$F$310,MATCH($A38,'Dwellings_vacancy_E-LA_d_2021'!$A$2:$A$310,0)),"-")</f>
        <v>0</v>
      </c>
      <c r="G38" s="43">
        <f t="shared" si="0"/>
        <v>5.5686389951918359E-3</v>
      </c>
      <c r="H38" s="36">
        <f>IFERROR(INDEX('Dw_vacancy_E-new_boundaries_2'!C$2:C$3,MATCH($A38,'Dw_vacancy_E-new_boundaries_2'!$A$2:$A$3,0)),
INDEX('Dwellings_vacancy_E-LA_d_2020'!$C$2:$C$310,MATCH($A38,'Dwellings_vacancy_E-LA_d_2020'!$A$2:$A$310,0)))</f>
        <v>40458</v>
      </c>
      <c r="I38" s="36">
        <f>IFERROR(INDEX('Dw_vacancy_E-new_boundaries_2'!D$2:D$3,MATCH($A38,'Dw_vacancy_E-new_boundaries_2'!$A$2:$A$3,0)),
INDEX('Dwellings_vacancy_E-LA_d_2020'!$D$2:$D$310,MATCH($A38,'Dwellings_vacancy_E-LA_d_2020'!$A$2:$A$310,0)))</f>
        <v>251</v>
      </c>
      <c r="J38" s="36">
        <f>IFERROR(INDEX('Dw_vacancy_E-new_boundaries_2'!E$2:E$3,MATCH($A38,'Dw_vacancy_E-new_boundaries_2'!$A$2:$A$3,0)),
INDEX('Dwellings_vacancy_E-LA_d_2020'!$E$2:$E$310,MATCH($A38,'Dwellings_vacancy_E-LA_d_2020'!$A$2:$A$310,0)))</f>
        <v>0</v>
      </c>
      <c r="K38" s="36">
        <f>IFERROR(INDEX('Dw_vacancy_E-new_boundaries_2'!F$2:F$3,MATCH($A38,'Dw_vacancy_E-new_boundaries_2'!$A$2:$A$3,0)),
INDEX('Dwellings_vacancy_E-LA_d_2020'!$F$2:$F$310,MATCH($A38,'Dwellings_vacancy_E-LA_d_2020'!$A$2:$A$310,0)))</f>
        <v>0</v>
      </c>
      <c r="L38" s="43">
        <f t="shared" si="1"/>
        <v>6.2039646052696627E-3</v>
      </c>
    </row>
    <row r="39" spans="1:12" x14ac:dyDescent="0.35">
      <c r="A39" s="5" t="s">
        <v>281</v>
      </c>
      <c r="B39" s="10" t="s">
        <v>282</v>
      </c>
      <c r="C39" s="36">
        <f>IFERROR(INDEX('Dwellings_vacancy_E-LA_d_2021'!$C$2:$C$310,MATCH($A39,'Dwellings_vacancy_E-LA_d_2021'!$A$2:$A$310,0)),"-")</f>
        <v>49688</v>
      </c>
      <c r="D39" s="36">
        <f>IFERROR(INDEX('Dwellings_vacancy_E-LA_d_2021'!$D$2:$D$310,MATCH($A39,'Dwellings_vacancy_E-LA_d_2021'!$A$2:$A$310,0)),"-")</f>
        <v>524</v>
      </c>
      <c r="E39" s="36">
        <f>IFERROR(INDEX('Dwellings_vacancy_E-LA_d_2021'!$E$2:$E$310,MATCH($A39,'Dwellings_vacancy_E-LA_d_2021'!$A$2:$A$310,0)),"-")</f>
        <v>0</v>
      </c>
      <c r="F39" s="36">
        <f>IFERROR(INDEX('Dwellings_vacancy_E-LA_d_2021'!$F$2:$F$310,MATCH($A39,'Dwellings_vacancy_E-LA_d_2021'!$A$2:$A$310,0)),"-")</f>
        <v>0</v>
      </c>
      <c r="G39" s="43">
        <f t="shared" si="0"/>
        <v>1.0545805828369023E-2</v>
      </c>
      <c r="H39" s="36">
        <f>IFERROR(INDEX('Dw_vacancy_E-new_boundaries_2'!C$2:C$3,MATCH($A39,'Dw_vacancy_E-new_boundaries_2'!$A$2:$A$3,0)),
INDEX('Dwellings_vacancy_E-LA_d_2020'!$C$2:$C$310,MATCH($A39,'Dwellings_vacancy_E-LA_d_2020'!$A$2:$A$310,0)))</f>
        <v>49404</v>
      </c>
      <c r="I39" s="36">
        <f>IFERROR(INDEX('Dw_vacancy_E-new_boundaries_2'!D$2:D$3,MATCH($A39,'Dw_vacancy_E-new_boundaries_2'!$A$2:$A$3,0)),
INDEX('Dwellings_vacancy_E-LA_d_2020'!$D$2:$D$310,MATCH($A39,'Dwellings_vacancy_E-LA_d_2020'!$A$2:$A$310,0)))</f>
        <v>621</v>
      </c>
      <c r="J39" s="36">
        <f>IFERROR(INDEX('Dw_vacancy_E-new_boundaries_2'!E$2:E$3,MATCH($A39,'Dw_vacancy_E-new_boundaries_2'!$A$2:$A$3,0)),
INDEX('Dwellings_vacancy_E-LA_d_2020'!$E$2:$E$310,MATCH($A39,'Dwellings_vacancy_E-LA_d_2020'!$A$2:$A$310,0)))</f>
        <v>0</v>
      </c>
      <c r="K39" s="36">
        <f>IFERROR(INDEX('Dw_vacancy_E-new_boundaries_2'!F$2:F$3,MATCH($A39,'Dw_vacancy_E-new_boundaries_2'!$A$2:$A$3,0)),
INDEX('Dwellings_vacancy_E-LA_d_2020'!$F$2:$F$310,MATCH($A39,'Dwellings_vacancy_E-LA_d_2020'!$A$2:$A$310,0)))</f>
        <v>0</v>
      </c>
      <c r="L39" s="43">
        <f t="shared" si="1"/>
        <v>1.2569832402234637E-2</v>
      </c>
    </row>
    <row r="40" spans="1:12" x14ac:dyDescent="0.35">
      <c r="A40" s="5" t="s">
        <v>283</v>
      </c>
      <c r="B40" s="10" t="s">
        <v>284</v>
      </c>
      <c r="C40" s="36">
        <f>IFERROR(INDEX('Dwellings_vacancy_E-LA_d_2021'!$C$2:$C$310,MATCH($A40,'Dwellings_vacancy_E-LA_d_2021'!$A$2:$A$310,0)),"-")</f>
        <v>226107</v>
      </c>
      <c r="D40" s="36">
        <f>IFERROR(INDEX('Dwellings_vacancy_E-LA_d_2021'!$D$2:$D$310,MATCH($A40,'Dwellings_vacancy_E-LA_d_2021'!$A$2:$A$310,0)),"-")</f>
        <v>2140</v>
      </c>
      <c r="E40" s="36">
        <f>IFERROR(INDEX('Dwellings_vacancy_E-LA_d_2021'!$E$2:$E$310,MATCH($A40,'Dwellings_vacancy_E-LA_d_2021'!$A$2:$A$310,0)),"-")</f>
        <v>0</v>
      </c>
      <c r="F40" s="36">
        <f>IFERROR(INDEX('Dwellings_vacancy_E-LA_d_2021'!$F$2:$F$310,MATCH($A40,'Dwellings_vacancy_E-LA_d_2021'!$A$2:$A$310,0)),"-")</f>
        <v>0</v>
      </c>
      <c r="G40" s="43">
        <f t="shared" si="0"/>
        <v>9.4645455470197745E-3</v>
      </c>
      <c r="H40" s="36">
        <f>IFERROR(INDEX('Dw_vacancy_E-new_boundaries_2'!C$2:C$3,MATCH($A40,'Dw_vacancy_E-new_boundaries_2'!$A$2:$A$3,0)),
INDEX('Dwellings_vacancy_E-LA_d_2020'!$C$2:$C$310,MATCH($A40,'Dwellings_vacancy_E-LA_d_2020'!$A$2:$A$310,0)))</f>
        <v>223608</v>
      </c>
      <c r="I40" s="36">
        <f>IFERROR(INDEX('Dw_vacancy_E-new_boundaries_2'!D$2:D$3,MATCH($A40,'Dw_vacancy_E-new_boundaries_2'!$A$2:$A$3,0)),
INDEX('Dwellings_vacancy_E-LA_d_2020'!$D$2:$D$310,MATCH($A40,'Dwellings_vacancy_E-LA_d_2020'!$A$2:$A$310,0)))</f>
        <v>1971</v>
      </c>
      <c r="J40" s="36">
        <f>IFERROR(INDEX('Dw_vacancy_E-new_boundaries_2'!E$2:E$3,MATCH($A40,'Dw_vacancy_E-new_boundaries_2'!$A$2:$A$3,0)),
INDEX('Dwellings_vacancy_E-LA_d_2020'!$E$2:$E$310,MATCH($A40,'Dwellings_vacancy_E-LA_d_2020'!$A$2:$A$310,0)))</f>
        <v>0</v>
      </c>
      <c r="K40" s="36">
        <f>IFERROR(INDEX('Dw_vacancy_E-new_boundaries_2'!F$2:F$3,MATCH($A40,'Dw_vacancy_E-new_boundaries_2'!$A$2:$A$3,0)),
INDEX('Dwellings_vacancy_E-LA_d_2020'!$F$2:$F$310,MATCH($A40,'Dwellings_vacancy_E-LA_d_2020'!$A$2:$A$310,0)))</f>
        <v>0</v>
      </c>
      <c r="L40" s="43">
        <f t="shared" si="1"/>
        <v>8.8145325748631535E-3</v>
      </c>
    </row>
    <row r="41" spans="1:12" x14ac:dyDescent="0.35">
      <c r="A41" s="5" t="s">
        <v>285</v>
      </c>
      <c r="B41" s="10" t="s">
        <v>286</v>
      </c>
      <c r="C41" s="36">
        <f>IFERROR(INDEX('Dwellings_vacancy_E-LA_d_2021'!$C$2:$C$310,MATCH($A41,'Dwellings_vacancy_E-LA_d_2021'!$A$2:$A$310,0)),"-")</f>
        <v>41294</v>
      </c>
      <c r="D41" s="36">
        <f>IFERROR(INDEX('Dwellings_vacancy_E-LA_d_2021'!$D$2:$D$310,MATCH($A41,'Dwellings_vacancy_E-LA_d_2021'!$A$2:$A$310,0)),"-")</f>
        <v>752</v>
      </c>
      <c r="E41" s="36">
        <f>IFERROR(INDEX('Dwellings_vacancy_E-LA_d_2021'!$E$2:$E$310,MATCH($A41,'Dwellings_vacancy_E-LA_d_2021'!$A$2:$A$310,0)),"-")</f>
        <v>0</v>
      </c>
      <c r="F41" s="36">
        <f>IFERROR(INDEX('Dwellings_vacancy_E-LA_d_2021'!$F$2:$F$310,MATCH($A41,'Dwellings_vacancy_E-LA_d_2021'!$A$2:$A$310,0)),"-")</f>
        <v>0</v>
      </c>
      <c r="G41" s="43">
        <f t="shared" si="0"/>
        <v>1.8210878093669784E-2</v>
      </c>
      <c r="H41" s="36">
        <f>IFERROR(INDEX('Dw_vacancy_E-new_boundaries_2'!C$2:C$3,MATCH($A41,'Dw_vacancy_E-new_boundaries_2'!$A$2:$A$3,0)),
INDEX('Dwellings_vacancy_E-LA_d_2020'!$C$2:$C$310,MATCH($A41,'Dwellings_vacancy_E-LA_d_2020'!$A$2:$A$310,0)))</f>
        <v>41070</v>
      </c>
      <c r="I41" s="36">
        <f>IFERROR(INDEX('Dw_vacancy_E-new_boundaries_2'!D$2:D$3,MATCH($A41,'Dw_vacancy_E-new_boundaries_2'!$A$2:$A$3,0)),
INDEX('Dwellings_vacancy_E-LA_d_2020'!$D$2:$D$310,MATCH($A41,'Dwellings_vacancy_E-LA_d_2020'!$A$2:$A$310,0)))</f>
        <v>851</v>
      </c>
      <c r="J41" s="36">
        <f>IFERROR(INDEX('Dw_vacancy_E-new_boundaries_2'!E$2:E$3,MATCH($A41,'Dw_vacancy_E-new_boundaries_2'!$A$2:$A$3,0)),
INDEX('Dwellings_vacancy_E-LA_d_2020'!$E$2:$E$310,MATCH($A41,'Dwellings_vacancy_E-LA_d_2020'!$A$2:$A$310,0)))</f>
        <v>0</v>
      </c>
      <c r="K41" s="36">
        <f>IFERROR(INDEX('Dw_vacancy_E-new_boundaries_2'!F$2:F$3,MATCH($A41,'Dw_vacancy_E-new_boundaries_2'!$A$2:$A$3,0)),
INDEX('Dwellings_vacancy_E-LA_d_2020'!$F$2:$F$310,MATCH($A41,'Dwellings_vacancy_E-LA_d_2020'!$A$2:$A$310,0)))</f>
        <v>2</v>
      </c>
      <c r="L41" s="43">
        <f t="shared" si="1"/>
        <v>2.0672023374726078E-2</v>
      </c>
    </row>
    <row r="42" spans="1:12" x14ac:dyDescent="0.35">
      <c r="A42" s="5" t="s">
        <v>287</v>
      </c>
      <c r="B42" s="10" t="s">
        <v>288</v>
      </c>
      <c r="C42" s="36">
        <f>IFERROR(INDEX('Dwellings_vacancy_E-LA_d_2021'!$C$2:$C$310,MATCH($A42,'Dwellings_vacancy_E-LA_d_2021'!$A$2:$A$310,0)),"-")</f>
        <v>82878</v>
      </c>
      <c r="D42" s="36">
        <f>IFERROR(INDEX('Dwellings_vacancy_E-LA_d_2021'!$D$2:$D$310,MATCH($A42,'Dwellings_vacancy_E-LA_d_2021'!$A$2:$A$310,0)),"-")</f>
        <v>1099</v>
      </c>
      <c r="E42" s="36">
        <f>IFERROR(INDEX('Dwellings_vacancy_E-LA_d_2021'!$E$2:$E$310,MATCH($A42,'Dwellings_vacancy_E-LA_d_2021'!$A$2:$A$310,0)),"-")</f>
        <v>0</v>
      </c>
      <c r="F42" s="36">
        <f>IFERROR(INDEX('Dwellings_vacancy_E-LA_d_2021'!$F$2:$F$310,MATCH($A42,'Dwellings_vacancy_E-LA_d_2021'!$A$2:$A$310,0)),"-")</f>
        <v>0</v>
      </c>
      <c r="G42" s="43">
        <f t="shared" si="0"/>
        <v>1.3260455126812907E-2</v>
      </c>
      <c r="H42" s="36">
        <f>IFERROR(INDEX('Dw_vacancy_E-new_boundaries_2'!C$2:C$3,MATCH($A42,'Dw_vacancy_E-new_boundaries_2'!$A$2:$A$3,0)),
INDEX('Dwellings_vacancy_E-LA_d_2020'!$C$2:$C$310,MATCH($A42,'Dwellings_vacancy_E-LA_d_2020'!$A$2:$A$310,0)))</f>
        <v>82743</v>
      </c>
      <c r="I42" s="36">
        <f>IFERROR(INDEX('Dw_vacancy_E-new_boundaries_2'!D$2:D$3,MATCH($A42,'Dw_vacancy_E-new_boundaries_2'!$A$2:$A$3,0)),
INDEX('Dwellings_vacancy_E-LA_d_2020'!$D$2:$D$310,MATCH($A42,'Dwellings_vacancy_E-LA_d_2020'!$A$2:$A$310,0)))</f>
        <v>1064</v>
      </c>
      <c r="J42" s="36">
        <f>IFERROR(INDEX('Dw_vacancy_E-new_boundaries_2'!E$2:E$3,MATCH($A42,'Dw_vacancy_E-new_boundaries_2'!$A$2:$A$3,0)),
INDEX('Dwellings_vacancy_E-LA_d_2020'!$E$2:$E$310,MATCH($A42,'Dwellings_vacancy_E-LA_d_2020'!$A$2:$A$310,0)))</f>
        <v>0</v>
      </c>
      <c r="K42" s="36">
        <f>IFERROR(INDEX('Dw_vacancy_E-new_boundaries_2'!F$2:F$3,MATCH($A42,'Dw_vacancy_E-new_boundaries_2'!$A$2:$A$3,0)),
INDEX('Dwellings_vacancy_E-LA_d_2020'!$F$2:$F$310,MATCH($A42,'Dwellings_vacancy_E-LA_d_2020'!$A$2:$A$310,0)))</f>
        <v>0</v>
      </c>
      <c r="L42" s="43">
        <f t="shared" si="1"/>
        <v>1.2859093820625309E-2</v>
      </c>
    </row>
    <row r="43" spans="1:12" x14ac:dyDescent="0.35">
      <c r="A43" s="5" t="s">
        <v>291</v>
      </c>
      <c r="B43" s="10" t="s">
        <v>292</v>
      </c>
      <c r="C43" s="36">
        <f>IFERROR(INDEX('Dwellings_vacancy_E-LA_d_2021'!$C$2:$C$310,MATCH($A43,'Dwellings_vacancy_E-LA_d_2021'!$A$2:$A$310,0)),"-")</f>
        <v>94770</v>
      </c>
      <c r="D43" s="36">
        <f>IFERROR(INDEX('Dwellings_vacancy_E-LA_d_2021'!$D$2:$D$310,MATCH($A43,'Dwellings_vacancy_E-LA_d_2021'!$A$2:$A$310,0)),"-")</f>
        <v>1597</v>
      </c>
      <c r="E43" s="36">
        <f>IFERROR(INDEX('Dwellings_vacancy_E-LA_d_2021'!$E$2:$E$310,MATCH($A43,'Dwellings_vacancy_E-LA_d_2021'!$A$2:$A$310,0)),"-")</f>
        <v>0</v>
      </c>
      <c r="F43" s="36">
        <f>IFERROR(INDEX('Dwellings_vacancy_E-LA_d_2021'!$F$2:$F$310,MATCH($A43,'Dwellings_vacancy_E-LA_d_2021'!$A$2:$A$310,0)),"-")</f>
        <v>0</v>
      </c>
      <c r="G43" s="43">
        <f t="shared" si="0"/>
        <v>1.6851324258731665E-2</v>
      </c>
      <c r="H43" s="36">
        <f>IFERROR(INDEX('Dw_vacancy_E-new_boundaries_2'!C$2:C$3,MATCH($A43,'Dw_vacancy_E-new_boundaries_2'!$A$2:$A$3,0)),
INDEX('Dwellings_vacancy_E-LA_d_2020'!$C$2:$C$310,MATCH($A43,'Dwellings_vacancy_E-LA_d_2020'!$A$2:$A$310,0)))</f>
        <v>94466</v>
      </c>
      <c r="I43" s="36">
        <f>IFERROR(INDEX('Dw_vacancy_E-new_boundaries_2'!D$2:D$3,MATCH($A43,'Dw_vacancy_E-new_boundaries_2'!$A$2:$A$3,0)),
INDEX('Dwellings_vacancy_E-LA_d_2020'!$D$2:$D$310,MATCH($A43,'Dwellings_vacancy_E-LA_d_2020'!$A$2:$A$310,0)))</f>
        <v>1774</v>
      </c>
      <c r="J43" s="36">
        <f>IFERROR(INDEX('Dw_vacancy_E-new_boundaries_2'!E$2:E$3,MATCH($A43,'Dw_vacancy_E-new_boundaries_2'!$A$2:$A$3,0)),
INDEX('Dwellings_vacancy_E-LA_d_2020'!$E$2:$E$310,MATCH($A43,'Dwellings_vacancy_E-LA_d_2020'!$A$2:$A$310,0)))</f>
        <v>0</v>
      </c>
      <c r="K43" s="36">
        <f>IFERROR(INDEX('Dw_vacancy_E-new_boundaries_2'!F$2:F$3,MATCH($A43,'Dw_vacancy_E-new_boundaries_2'!$A$2:$A$3,0)),
INDEX('Dwellings_vacancy_E-LA_d_2020'!$F$2:$F$310,MATCH($A43,'Dwellings_vacancy_E-LA_d_2020'!$A$2:$A$310,0)))</f>
        <v>0</v>
      </c>
      <c r="L43" s="43">
        <f t="shared" si="1"/>
        <v>1.877924332564097E-2</v>
      </c>
    </row>
    <row r="44" spans="1:12" x14ac:dyDescent="0.35">
      <c r="A44" s="5" t="s">
        <v>293</v>
      </c>
      <c r="B44" s="10" t="s">
        <v>294</v>
      </c>
      <c r="C44" s="36">
        <f>IFERROR(INDEX('Dwellings_vacancy_E-LA_d_2021'!$C$2:$C$310,MATCH($A44,'Dwellings_vacancy_E-LA_d_2021'!$A$2:$A$310,0)),"-")</f>
        <v>55179</v>
      </c>
      <c r="D44" s="36">
        <f>IFERROR(INDEX('Dwellings_vacancy_E-LA_d_2021'!$D$2:$D$310,MATCH($A44,'Dwellings_vacancy_E-LA_d_2021'!$A$2:$A$310,0)),"-")</f>
        <v>347</v>
      </c>
      <c r="E44" s="36">
        <f>IFERROR(INDEX('Dwellings_vacancy_E-LA_d_2021'!$E$2:$E$310,MATCH($A44,'Dwellings_vacancy_E-LA_d_2021'!$A$2:$A$310,0)),"-")</f>
        <v>0</v>
      </c>
      <c r="F44" s="36">
        <f>IFERROR(INDEX('Dwellings_vacancy_E-LA_d_2021'!$F$2:$F$310,MATCH($A44,'Dwellings_vacancy_E-LA_d_2021'!$A$2:$A$310,0)),"-")</f>
        <v>0</v>
      </c>
      <c r="G44" s="43">
        <f t="shared" si="0"/>
        <v>6.2886242954747276E-3</v>
      </c>
      <c r="H44" s="36">
        <f>IFERROR(INDEX('Dw_vacancy_E-new_boundaries_2'!C$2:C$3,MATCH($A44,'Dw_vacancy_E-new_boundaries_2'!$A$2:$A$3,0)),
INDEX('Dwellings_vacancy_E-LA_d_2020'!$C$2:$C$310,MATCH($A44,'Dwellings_vacancy_E-LA_d_2020'!$A$2:$A$310,0)))</f>
        <v>54821</v>
      </c>
      <c r="I44" s="36">
        <f>IFERROR(INDEX('Dw_vacancy_E-new_boundaries_2'!D$2:D$3,MATCH($A44,'Dw_vacancy_E-new_boundaries_2'!$A$2:$A$3,0)),
INDEX('Dwellings_vacancy_E-LA_d_2020'!$D$2:$D$310,MATCH($A44,'Dwellings_vacancy_E-LA_d_2020'!$A$2:$A$310,0)))</f>
        <v>358</v>
      </c>
      <c r="J44" s="36">
        <f>IFERROR(INDEX('Dw_vacancy_E-new_boundaries_2'!E$2:E$3,MATCH($A44,'Dw_vacancy_E-new_boundaries_2'!$A$2:$A$3,0)),
INDEX('Dwellings_vacancy_E-LA_d_2020'!$E$2:$E$310,MATCH($A44,'Dwellings_vacancy_E-LA_d_2020'!$A$2:$A$310,0)))</f>
        <v>0</v>
      </c>
      <c r="K44" s="36">
        <f>IFERROR(INDEX('Dw_vacancy_E-new_boundaries_2'!F$2:F$3,MATCH($A44,'Dw_vacancy_E-new_boundaries_2'!$A$2:$A$3,0)),
INDEX('Dwellings_vacancy_E-LA_d_2020'!$F$2:$F$310,MATCH($A44,'Dwellings_vacancy_E-LA_d_2020'!$A$2:$A$310,0)))</f>
        <v>0</v>
      </c>
      <c r="L44" s="43">
        <f t="shared" si="1"/>
        <v>6.5303442111599571E-3</v>
      </c>
    </row>
    <row r="45" spans="1:12" x14ac:dyDescent="0.35">
      <c r="A45" s="5" t="s">
        <v>295</v>
      </c>
      <c r="B45" s="10" t="s">
        <v>296</v>
      </c>
      <c r="C45" s="36">
        <f>IFERROR(INDEX('Dwellings_vacancy_E-LA_d_2021'!$C$2:$C$310,MATCH($A45,'Dwellings_vacancy_E-LA_d_2021'!$A$2:$A$310,0)),"-")</f>
        <v>107044</v>
      </c>
      <c r="D45" s="36">
        <f>IFERROR(INDEX('Dwellings_vacancy_E-LA_d_2021'!$D$2:$D$310,MATCH($A45,'Dwellings_vacancy_E-LA_d_2021'!$A$2:$A$310,0)),"-")</f>
        <v>1190</v>
      </c>
      <c r="E45" s="36">
        <f>IFERROR(INDEX('Dwellings_vacancy_E-LA_d_2021'!$E$2:$E$310,MATCH($A45,'Dwellings_vacancy_E-LA_d_2021'!$A$2:$A$310,0)),"-")</f>
        <v>0</v>
      </c>
      <c r="F45" s="36">
        <f>IFERROR(INDEX('Dwellings_vacancy_E-LA_d_2021'!$F$2:$F$310,MATCH($A45,'Dwellings_vacancy_E-LA_d_2021'!$A$2:$A$310,0)),"-")</f>
        <v>0</v>
      </c>
      <c r="G45" s="43">
        <f t="shared" si="0"/>
        <v>1.1116923881768244E-2</v>
      </c>
      <c r="H45" s="36">
        <f>IFERROR(INDEX('Dw_vacancy_E-new_boundaries_2'!C$2:C$3,MATCH($A45,'Dw_vacancy_E-new_boundaries_2'!$A$2:$A$3,0)),
INDEX('Dwellings_vacancy_E-LA_d_2020'!$C$2:$C$310,MATCH($A45,'Dwellings_vacancy_E-LA_d_2020'!$A$2:$A$310,0)))</f>
        <v>106780</v>
      </c>
      <c r="I45" s="36">
        <f>IFERROR(INDEX('Dw_vacancy_E-new_boundaries_2'!D$2:D$3,MATCH($A45,'Dw_vacancy_E-new_boundaries_2'!$A$2:$A$3,0)),
INDEX('Dwellings_vacancy_E-LA_d_2020'!$D$2:$D$310,MATCH($A45,'Dwellings_vacancy_E-LA_d_2020'!$A$2:$A$310,0)))</f>
        <v>1730</v>
      </c>
      <c r="J45" s="36">
        <f>IFERROR(INDEX('Dw_vacancy_E-new_boundaries_2'!E$2:E$3,MATCH($A45,'Dw_vacancy_E-new_boundaries_2'!$A$2:$A$3,0)),
INDEX('Dwellings_vacancy_E-LA_d_2020'!$E$2:$E$310,MATCH($A45,'Dwellings_vacancy_E-LA_d_2020'!$A$2:$A$310,0)))</f>
        <v>0</v>
      </c>
      <c r="K45" s="36">
        <f>IFERROR(INDEX('Dw_vacancy_E-new_boundaries_2'!F$2:F$3,MATCH($A45,'Dw_vacancy_E-new_boundaries_2'!$A$2:$A$3,0)),
INDEX('Dwellings_vacancy_E-LA_d_2020'!$F$2:$F$310,MATCH($A45,'Dwellings_vacancy_E-LA_d_2020'!$A$2:$A$310,0)))</f>
        <v>0</v>
      </c>
      <c r="L45" s="43">
        <f t="shared" si="1"/>
        <v>1.6201535868140101E-2</v>
      </c>
    </row>
    <row r="46" spans="1:12" x14ac:dyDescent="0.35">
      <c r="A46" s="5" t="s">
        <v>297</v>
      </c>
      <c r="B46" s="10" t="s">
        <v>298</v>
      </c>
      <c r="C46" s="36">
        <f>IFERROR(INDEX('Dwellings_vacancy_E-LA_d_2021'!$C$2:$C$310,MATCH($A46,'Dwellings_vacancy_E-LA_d_2021'!$A$2:$A$310,0)),"-")</f>
        <v>44385</v>
      </c>
      <c r="D46" s="36">
        <f>IFERROR(INDEX('Dwellings_vacancy_E-LA_d_2021'!$D$2:$D$310,MATCH($A46,'Dwellings_vacancy_E-LA_d_2021'!$A$2:$A$310,0)),"-")</f>
        <v>318</v>
      </c>
      <c r="E46" s="36">
        <f>IFERROR(INDEX('Dwellings_vacancy_E-LA_d_2021'!$E$2:$E$310,MATCH($A46,'Dwellings_vacancy_E-LA_d_2021'!$A$2:$A$310,0)),"-")</f>
        <v>0</v>
      </c>
      <c r="F46" s="36">
        <f>IFERROR(INDEX('Dwellings_vacancy_E-LA_d_2021'!$F$2:$F$310,MATCH($A46,'Dwellings_vacancy_E-LA_d_2021'!$A$2:$A$310,0)),"-")</f>
        <v>0</v>
      </c>
      <c r="G46" s="43">
        <f t="shared" si="0"/>
        <v>7.1645826292666441E-3</v>
      </c>
      <c r="H46" s="36">
        <f>IFERROR(INDEX('Dw_vacancy_E-new_boundaries_2'!C$2:C$3,MATCH($A46,'Dw_vacancy_E-new_boundaries_2'!$A$2:$A$3,0)),
INDEX('Dwellings_vacancy_E-LA_d_2020'!$C$2:$C$310,MATCH($A46,'Dwellings_vacancy_E-LA_d_2020'!$A$2:$A$310,0)))</f>
        <v>43866</v>
      </c>
      <c r="I46" s="36">
        <f>IFERROR(INDEX('Dw_vacancy_E-new_boundaries_2'!D$2:D$3,MATCH($A46,'Dw_vacancy_E-new_boundaries_2'!$A$2:$A$3,0)),
INDEX('Dwellings_vacancy_E-LA_d_2020'!$D$2:$D$310,MATCH($A46,'Dwellings_vacancy_E-LA_d_2020'!$A$2:$A$310,0)))</f>
        <v>407</v>
      </c>
      <c r="J46" s="36">
        <f>IFERROR(INDEX('Dw_vacancy_E-new_boundaries_2'!E$2:E$3,MATCH($A46,'Dw_vacancy_E-new_boundaries_2'!$A$2:$A$3,0)),
INDEX('Dwellings_vacancy_E-LA_d_2020'!$E$2:$E$310,MATCH($A46,'Dwellings_vacancy_E-LA_d_2020'!$A$2:$A$310,0)))</f>
        <v>0</v>
      </c>
      <c r="K46" s="36">
        <f>IFERROR(INDEX('Dw_vacancy_E-new_boundaries_2'!F$2:F$3,MATCH($A46,'Dw_vacancy_E-new_boundaries_2'!$A$2:$A$3,0)),
INDEX('Dwellings_vacancy_E-LA_d_2020'!$F$2:$F$310,MATCH($A46,'Dwellings_vacancy_E-LA_d_2020'!$A$2:$A$310,0)))</f>
        <v>0</v>
      </c>
      <c r="L46" s="43">
        <f t="shared" si="1"/>
        <v>9.278256508457575E-3</v>
      </c>
    </row>
    <row r="47" spans="1:12" x14ac:dyDescent="0.35">
      <c r="A47" s="5" t="s">
        <v>299</v>
      </c>
      <c r="B47" s="10" t="s">
        <v>300</v>
      </c>
      <c r="C47" s="36">
        <f>IFERROR(INDEX('Dwellings_vacancy_E-LA_d_2021'!$C$2:$C$310,MATCH($A47,'Dwellings_vacancy_E-LA_d_2021'!$A$2:$A$310,0)),"-")</f>
        <v>64221</v>
      </c>
      <c r="D47" s="36">
        <f>IFERROR(INDEX('Dwellings_vacancy_E-LA_d_2021'!$D$2:$D$310,MATCH($A47,'Dwellings_vacancy_E-LA_d_2021'!$A$2:$A$310,0)),"-")</f>
        <v>909</v>
      </c>
      <c r="E47" s="36">
        <f>IFERROR(INDEX('Dwellings_vacancy_E-LA_d_2021'!$E$2:$E$310,MATCH($A47,'Dwellings_vacancy_E-LA_d_2021'!$A$2:$A$310,0)),"-")</f>
        <v>0</v>
      </c>
      <c r="F47" s="36">
        <f>IFERROR(INDEX('Dwellings_vacancy_E-LA_d_2021'!$F$2:$F$310,MATCH($A47,'Dwellings_vacancy_E-LA_d_2021'!$A$2:$A$310,0)),"-")</f>
        <v>0</v>
      </c>
      <c r="G47" s="43">
        <f t="shared" si="0"/>
        <v>1.4154248610267669E-2</v>
      </c>
      <c r="H47" s="36">
        <f>IFERROR(INDEX('Dw_vacancy_E-new_boundaries_2'!C$2:C$3,MATCH($A47,'Dw_vacancy_E-new_boundaries_2'!$A$2:$A$3,0)),
INDEX('Dwellings_vacancy_E-LA_d_2020'!$C$2:$C$310,MATCH($A47,'Dwellings_vacancy_E-LA_d_2020'!$A$2:$A$310,0)))</f>
        <v>63480</v>
      </c>
      <c r="I47" s="36">
        <f>IFERROR(INDEX('Dw_vacancy_E-new_boundaries_2'!D$2:D$3,MATCH($A47,'Dw_vacancy_E-new_boundaries_2'!$A$2:$A$3,0)),
INDEX('Dwellings_vacancy_E-LA_d_2020'!$D$2:$D$310,MATCH($A47,'Dwellings_vacancy_E-LA_d_2020'!$A$2:$A$310,0)))</f>
        <v>918</v>
      </c>
      <c r="J47" s="36">
        <f>IFERROR(INDEX('Dw_vacancy_E-new_boundaries_2'!E$2:E$3,MATCH($A47,'Dw_vacancy_E-new_boundaries_2'!$A$2:$A$3,0)),
INDEX('Dwellings_vacancy_E-LA_d_2020'!$E$2:$E$310,MATCH($A47,'Dwellings_vacancy_E-LA_d_2020'!$A$2:$A$310,0)))</f>
        <v>0</v>
      </c>
      <c r="K47" s="36">
        <f>IFERROR(INDEX('Dw_vacancy_E-new_boundaries_2'!F$2:F$3,MATCH($A47,'Dw_vacancy_E-new_boundaries_2'!$A$2:$A$3,0)),
INDEX('Dwellings_vacancy_E-LA_d_2020'!$F$2:$F$310,MATCH($A47,'Dwellings_vacancy_E-LA_d_2020'!$A$2:$A$310,0)))</f>
        <v>0</v>
      </c>
      <c r="L47" s="43">
        <f t="shared" si="1"/>
        <v>1.446124763705104E-2</v>
      </c>
    </row>
    <row r="48" spans="1:12" x14ac:dyDescent="0.35">
      <c r="A48" s="5" t="s">
        <v>303</v>
      </c>
      <c r="B48" s="10" t="s">
        <v>304</v>
      </c>
      <c r="C48" s="36">
        <f>IFERROR(INDEX('Dwellings_vacancy_E-LA_d_2021'!$C$2:$C$310,MATCH($A48,'Dwellings_vacancy_E-LA_d_2021'!$A$2:$A$310,0)),"-")</f>
        <v>52671</v>
      </c>
      <c r="D48" s="36">
        <f>IFERROR(INDEX('Dwellings_vacancy_E-LA_d_2021'!$D$2:$D$310,MATCH($A48,'Dwellings_vacancy_E-LA_d_2021'!$A$2:$A$310,0)),"-")</f>
        <v>740</v>
      </c>
      <c r="E48" s="36">
        <f>IFERROR(INDEX('Dwellings_vacancy_E-LA_d_2021'!$E$2:$E$310,MATCH($A48,'Dwellings_vacancy_E-LA_d_2021'!$A$2:$A$310,0)),"-")</f>
        <v>9</v>
      </c>
      <c r="F48" s="36">
        <f>IFERROR(INDEX('Dwellings_vacancy_E-LA_d_2021'!$F$2:$F$310,MATCH($A48,'Dwellings_vacancy_E-LA_d_2021'!$A$2:$A$310,0)),"-")</f>
        <v>0</v>
      </c>
      <c r="G48" s="43">
        <f t="shared" si="0"/>
        <v>1.3878604924911242E-2</v>
      </c>
      <c r="H48" s="36">
        <f>IFERROR(INDEX('Dw_vacancy_E-new_boundaries_2'!C$2:C$3,MATCH($A48,'Dw_vacancy_E-new_boundaries_2'!$A$2:$A$3,0)),
INDEX('Dwellings_vacancy_E-LA_d_2020'!$C$2:$C$310,MATCH($A48,'Dwellings_vacancy_E-LA_d_2020'!$A$2:$A$310,0)))</f>
        <v>52068</v>
      </c>
      <c r="I48" s="36">
        <f>IFERROR(INDEX('Dw_vacancy_E-new_boundaries_2'!D$2:D$3,MATCH($A48,'Dw_vacancy_E-new_boundaries_2'!$A$2:$A$3,0)),
INDEX('Dwellings_vacancy_E-LA_d_2020'!$D$2:$D$310,MATCH($A48,'Dwellings_vacancy_E-LA_d_2020'!$A$2:$A$310,0)))</f>
        <v>1062</v>
      </c>
      <c r="J48" s="36">
        <f>IFERROR(INDEX('Dw_vacancy_E-new_boundaries_2'!E$2:E$3,MATCH($A48,'Dw_vacancy_E-new_boundaries_2'!$A$2:$A$3,0)),
INDEX('Dwellings_vacancy_E-LA_d_2020'!$E$2:$E$310,MATCH($A48,'Dwellings_vacancy_E-LA_d_2020'!$A$2:$A$310,0)))</f>
        <v>12</v>
      </c>
      <c r="K48" s="36">
        <f>IFERROR(INDEX('Dw_vacancy_E-new_boundaries_2'!F$2:F$3,MATCH($A48,'Dw_vacancy_E-new_boundaries_2'!$A$2:$A$3,0)),
INDEX('Dwellings_vacancy_E-LA_d_2020'!$F$2:$F$310,MATCH($A48,'Dwellings_vacancy_E-LA_d_2020'!$A$2:$A$310,0)))</f>
        <v>0</v>
      </c>
      <c r="L48" s="43">
        <f t="shared" si="1"/>
        <v>2.0165936851809174E-2</v>
      </c>
    </row>
    <row r="49" spans="1:12" x14ac:dyDescent="0.35">
      <c r="A49" s="5" t="s">
        <v>307</v>
      </c>
      <c r="B49" s="10" t="s">
        <v>308</v>
      </c>
      <c r="C49" s="36">
        <f>IFERROR(INDEX('Dwellings_vacancy_E-LA_d_2021'!$C$2:$C$310,MATCH($A49,'Dwellings_vacancy_E-LA_d_2021'!$A$2:$A$310,0)),"-")</f>
        <v>38474</v>
      </c>
      <c r="D49" s="36">
        <f>IFERROR(INDEX('Dwellings_vacancy_E-LA_d_2021'!$D$2:$D$310,MATCH($A49,'Dwellings_vacancy_E-LA_d_2021'!$A$2:$A$310,0)),"-")</f>
        <v>326</v>
      </c>
      <c r="E49" s="36">
        <f>IFERROR(INDEX('Dwellings_vacancy_E-LA_d_2021'!$E$2:$E$310,MATCH($A49,'Dwellings_vacancy_E-LA_d_2021'!$A$2:$A$310,0)),"-")</f>
        <v>0</v>
      </c>
      <c r="F49" s="36">
        <f>IFERROR(INDEX('Dwellings_vacancy_E-LA_d_2021'!$F$2:$F$310,MATCH($A49,'Dwellings_vacancy_E-LA_d_2021'!$A$2:$A$310,0)),"-")</f>
        <v>0</v>
      </c>
      <c r="G49" s="43">
        <f t="shared" si="0"/>
        <v>8.4732546654883809E-3</v>
      </c>
      <c r="H49" s="36">
        <f>IFERROR(INDEX('Dw_vacancy_E-new_boundaries_2'!C$2:C$3,MATCH($A49,'Dw_vacancy_E-new_boundaries_2'!$A$2:$A$3,0)),
INDEX('Dwellings_vacancy_E-LA_d_2020'!$C$2:$C$310,MATCH($A49,'Dwellings_vacancy_E-LA_d_2020'!$A$2:$A$310,0)))</f>
        <v>38241</v>
      </c>
      <c r="I49" s="36">
        <f>IFERROR(INDEX('Dw_vacancy_E-new_boundaries_2'!D$2:D$3,MATCH($A49,'Dw_vacancy_E-new_boundaries_2'!$A$2:$A$3,0)),
INDEX('Dwellings_vacancy_E-LA_d_2020'!$D$2:$D$310,MATCH($A49,'Dwellings_vacancy_E-LA_d_2020'!$A$2:$A$310,0)))</f>
        <v>356</v>
      </c>
      <c r="J49" s="36">
        <f>IFERROR(INDEX('Dw_vacancy_E-new_boundaries_2'!E$2:E$3,MATCH($A49,'Dw_vacancy_E-new_boundaries_2'!$A$2:$A$3,0)),
INDEX('Dwellings_vacancy_E-LA_d_2020'!$E$2:$E$310,MATCH($A49,'Dwellings_vacancy_E-LA_d_2020'!$A$2:$A$310,0)))</f>
        <v>0</v>
      </c>
      <c r="K49" s="36">
        <f>IFERROR(INDEX('Dw_vacancy_E-new_boundaries_2'!F$2:F$3,MATCH($A49,'Dw_vacancy_E-new_boundaries_2'!$A$2:$A$3,0)),
INDEX('Dwellings_vacancy_E-LA_d_2020'!$F$2:$F$310,MATCH($A49,'Dwellings_vacancy_E-LA_d_2020'!$A$2:$A$310,0)))</f>
        <v>0</v>
      </c>
      <c r="L49" s="43">
        <f t="shared" si="1"/>
        <v>9.3093799848330324E-3</v>
      </c>
    </row>
    <row r="50" spans="1:12" x14ac:dyDescent="0.35">
      <c r="A50" s="5" t="s">
        <v>309</v>
      </c>
      <c r="B50" s="10" t="s">
        <v>310</v>
      </c>
      <c r="C50" s="36">
        <f>IFERROR(INDEX('Dwellings_vacancy_E-LA_d_2021'!$C$2:$C$310,MATCH($A50,'Dwellings_vacancy_E-LA_d_2021'!$A$2:$A$310,0)),"-")</f>
        <v>124220</v>
      </c>
      <c r="D50" s="36">
        <f>IFERROR(INDEX('Dwellings_vacancy_E-LA_d_2021'!$D$2:$D$310,MATCH($A50,'Dwellings_vacancy_E-LA_d_2021'!$A$2:$A$310,0)),"-")</f>
        <v>1045</v>
      </c>
      <c r="E50" s="36">
        <f>IFERROR(INDEX('Dwellings_vacancy_E-LA_d_2021'!$E$2:$E$310,MATCH($A50,'Dwellings_vacancy_E-LA_d_2021'!$A$2:$A$310,0)),"-")</f>
        <v>0</v>
      </c>
      <c r="F50" s="36">
        <f>IFERROR(INDEX('Dwellings_vacancy_E-LA_d_2021'!$F$2:$F$310,MATCH($A50,'Dwellings_vacancy_E-LA_d_2021'!$A$2:$A$310,0)),"-")</f>
        <v>0</v>
      </c>
      <c r="G50" s="43">
        <f t="shared" si="0"/>
        <v>8.4124939623249073E-3</v>
      </c>
      <c r="H50" s="36">
        <f>IFERROR(INDEX('Dw_vacancy_E-new_boundaries_2'!C$2:C$3,MATCH($A50,'Dw_vacancy_E-new_boundaries_2'!$A$2:$A$3,0)),
INDEX('Dwellings_vacancy_E-LA_d_2020'!$C$2:$C$310,MATCH($A50,'Dwellings_vacancy_E-LA_d_2020'!$A$2:$A$310,0)))</f>
        <v>121809</v>
      </c>
      <c r="I50" s="36">
        <f>IFERROR(INDEX('Dw_vacancy_E-new_boundaries_2'!D$2:D$3,MATCH($A50,'Dw_vacancy_E-new_boundaries_2'!$A$2:$A$3,0)),
INDEX('Dwellings_vacancy_E-LA_d_2020'!$D$2:$D$310,MATCH($A50,'Dwellings_vacancy_E-LA_d_2020'!$A$2:$A$310,0)))</f>
        <v>1483</v>
      </c>
      <c r="J50" s="36">
        <f>IFERROR(INDEX('Dw_vacancy_E-new_boundaries_2'!E$2:E$3,MATCH($A50,'Dw_vacancy_E-new_boundaries_2'!$A$2:$A$3,0)),
INDEX('Dwellings_vacancy_E-LA_d_2020'!$E$2:$E$310,MATCH($A50,'Dwellings_vacancy_E-LA_d_2020'!$A$2:$A$310,0)))</f>
        <v>0</v>
      </c>
      <c r="K50" s="36">
        <f>IFERROR(INDEX('Dw_vacancy_E-new_boundaries_2'!F$2:F$3,MATCH($A50,'Dw_vacancy_E-new_boundaries_2'!$A$2:$A$3,0)),
INDEX('Dwellings_vacancy_E-LA_d_2020'!$F$2:$F$310,MATCH($A50,'Dwellings_vacancy_E-LA_d_2020'!$A$2:$A$310,0)))</f>
        <v>0</v>
      </c>
      <c r="L50" s="43">
        <f t="shared" si="1"/>
        <v>1.2174798249718823E-2</v>
      </c>
    </row>
    <row r="51" spans="1:12" x14ac:dyDescent="0.35">
      <c r="A51" s="5" t="s">
        <v>313</v>
      </c>
      <c r="B51" s="10" t="s">
        <v>314</v>
      </c>
      <c r="C51" s="36">
        <f>IFERROR(INDEX('Dwellings_vacancy_E-LA_d_2021'!$C$2:$C$310,MATCH($A51,'Dwellings_vacancy_E-LA_d_2021'!$A$2:$A$310,0)),"-")</f>
        <v>74211</v>
      </c>
      <c r="D51" s="36">
        <f>IFERROR(INDEX('Dwellings_vacancy_E-LA_d_2021'!$D$2:$D$310,MATCH($A51,'Dwellings_vacancy_E-LA_d_2021'!$A$2:$A$310,0)),"-")</f>
        <v>640</v>
      </c>
      <c r="E51" s="36">
        <f>IFERROR(INDEX('Dwellings_vacancy_E-LA_d_2021'!$E$2:$E$310,MATCH($A51,'Dwellings_vacancy_E-LA_d_2021'!$A$2:$A$310,0)),"-")</f>
        <v>0</v>
      </c>
      <c r="F51" s="36">
        <f>IFERROR(INDEX('Dwellings_vacancy_E-LA_d_2021'!$F$2:$F$310,MATCH($A51,'Dwellings_vacancy_E-LA_d_2021'!$A$2:$A$310,0)),"-")</f>
        <v>0</v>
      </c>
      <c r="G51" s="43">
        <f t="shared" si="0"/>
        <v>8.6240584279958492E-3</v>
      </c>
      <c r="H51" s="36">
        <f>IFERROR(INDEX('Dw_vacancy_E-new_boundaries_2'!C$2:C$3,MATCH($A51,'Dw_vacancy_E-new_boundaries_2'!$A$2:$A$3,0)),
INDEX('Dwellings_vacancy_E-LA_d_2020'!$C$2:$C$310,MATCH($A51,'Dwellings_vacancy_E-LA_d_2020'!$A$2:$A$310,0)))</f>
        <v>73677</v>
      </c>
      <c r="I51" s="36">
        <f>IFERROR(INDEX('Dw_vacancy_E-new_boundaries_2'!D$2:D$3,MATCH($A51,'Dw_vacancy_E-new_boundaries_2'!$A$2:$A$3,0)),
INDEX('Dwellings_vacancy_E-LA_d_2020'!$D$2:$D$310,MATCH($A51,'Dwellings_vacancy_E-LA_d_2020'!$A$2:$A$310,0)))</f>
        <v>718</v>
      </c>
      <c r="J51" s="36">
        <f>IFERROR(INDEX('Dw_vacancy_E-new_boundaries_2'!E$2:E$3,MATCH($A51,'Dw_vacancy_E-new_boundaries_2'!$A$2:$A$3,0)),
INDEX('Dwellings_vacancy_E-LA_d_2020'!$E$2:$E$310,MATCH($A51,'Dwellings_vacancy_E-LA_d_2020'!$A$2:$A$310,0)))</f>
        <v>0</v>
      </c>
      <c r="K51" s="36">
        <f>IFERROR(INDEX('Dw_vacancy_E-new_boundaries_2'!F$2:F$3,MATCH($A51,'Dw_vacancy_E-new_boundaries_2'!$A$2:$A$3,0)),
INDEX('Dwellings_vacancy_E-LA_d_2020'!$F$2:$F$310,MATCH($A51,'Dwellings_vacancy_E-LA_d_2020'!$A$2:$A$310,0)))</f>
        <v>0</v>
      </c>
      <c r="L51" s="43">
        <f t="shared" si="1"/>
        <v>9.7452393555655086E-3</v>
      </c>
    </row>
    <row r="52" spans="1:12" x14ac:dyDescent="0.35">
      <c r="A52" s="5" t="s">
        <v>315</v>
      </c>
      <c r="B52" s="10" t="s">
        <v>316</v>
      </c>
      <c r="C52" s="36">
        <f>IFERROR(INDEX('Dwellings_vacancy_E-LA_d_2021'!$C$2:$C$310,MATCH($A52,'Dwellings_vacancy_E-LA_d_2021'!$A$2:$A$310,0)),"-")</f>
        <v>77323</v>
      </c>
      <c r="D52" s="36">
        <f>IFERROR(INDEX('Dwellings_vacancy_E-LA_d_2021'!$D$2:$D$310,MATCH($A52,'Dwellings_vacancy_E-LA_d_2021'!$A$2:$A$310,0)),"-")</f>
        <v>479</v>
      </c>
      <c r="E52" s="36">
        <f>IFERROR(INDEX('Dwellings_vacancy_E-LA_d_2021'!$E$2:$E$310,MATCH($A52,'Dwellings_vacancy_E-LA_d_2021'!$A$2:$A$310,0)),"-")</f>
        <v>0</v>
      </c>
      <c r="F52" s="36">
        <f>IFERROR(INDEX('Dwellings_vacancy_E-LA_d_2021'!$F$2:$F$310,MATCH($A52,'Dwellings_vacancy_E-LA_d_2021'!$A$2:$A$310,0)),"-")</f>
        <v>0</v>
      </c>
      <c r="G52" s="43">
        <f t="shared" si="0"/>
        <v>6.1947932697903598E-3</v>
      </c>
      <c r="H52" s="36">
        <f>IFERROR(INDEX('Dw_vacancy_E-new_boundaries_2'!C$2:C$3,MATCH($A52,'Dw_vacancy_E-new_boundaries_2'!$A$2:$A$3,0)),
INDEX('Dwellings_vacancy_E-LA_d_2020'!$C$2:$C$310,MATCH($A52,'Dwellings_vacancy_E-LA_d_2020'!$A$2:$A$310,0)))</f>
        <v>76438</v>
      </c>
      <c r="I52" s="36">
        <f>IFERROR(INDEX('Dw_vacancy_E-new_boundaries_2'!D$2:D$3,MATCH($A52,'Dw_vacancy_E-new_boundaries_2'!$A$2:$A$3,0)),
INDEX('Dwellings_vacancy_E-LA_d_2020'!$D$2:$D$310,MATCH($A52,'Dwellings_vacancy_E-LA_d_2020'!$A$2:$A$310,0)))</f>
        <v>639</v>
      </c>
      <c r="J52" s="36">
        <f>IFERROR(INDEX('Dw_vacancy_E-new_boundaries_2'!E$2:E$3,MATCH($A52,'Dw_vacancy_E-new_boundaries_2'!$A$2:$A$3,0)),
INDEX('Dwellings_vacancy_E-LA_d_2020'!$E$2:$E$310,MATCH($A52,'Dwellings_vacancy_E-LA_d_2020'!$A$2:$A$310,0)))</f>
        <v>0</v>
      </c>
      <c r="K52" s="36">
        <f>IFERROR(INDEX('Dw_vacancy_E-new_boundaries_2'!F$2:F$3,MATCH($A52,'Dw_vacancy_E-new_boundaries_2'!$A$2:$A$3,0)),
INDEX('Dwellings_vacancy_E-LA_d_2020'!$F$2:$F$310,MATCH($A52,'Dwellings_vacancy_E-LA_d_2020'!$A$2:$A$310,0)))</f>
        <v>0</v>
      </c>
      <c r="L52" s="43">
        <f t="shared" si="1"/>
        <v>8.3597163714382895E-3</v>
      </c>
    </row>
    <row r="53" spans="1:12" x14ac:dyDescent="0.35">
      <c r="A53" s="5" t="s">
        <v>317</v>
      </c>
      <c r="B53" s="10" t="s">
        <v>318</v>
      </c>
      <c r="C53" s="36">
        <f>IFERROR(INDEX('Dwellings_vacancy_E-LA_d_2021'!$C$2:$C$310,MATCH($A53,'Dwellings_vacancy_E-LA_d_2021'!$A$2:$A$310,0)),"-")</f>
        <v>55686</v>
      </c>
      <c r="D53" s="36">
        <f>IFERROR(INDEX('Dwellings_vacancy_E-LA_d_2021'!$D$2:$D$310,MATCH($A53,'Dwellings_vacancy_E-LA_d_2021'!$A$2:$A$310,0)),"-")</f>
        <v>734</v>
      </c>
      <c r="E53" s="36">
        <f>IFERROR(INDEX('Dwellings_vacancy_E-LA_d_2021'!$E$2:$E$310,MATCH($A53,'Dwellings_vacancy_E-LA_d_2021'!$A$2:$A$310,0)),"-")</f>
        <v>0</v>
      </c>
      <c r="F53" s="36">
        <f>IFERROR(INDEX('Dwellings_vacancy_E-LA_d_2021'!$F$2:$F$310,MATCH($A53,'Dwellings_vacancy_E-LA_d_2021'!$A$2:$A$310,0)),"-")</f>
        <v>0</v>
      </c>
      <c r="G53" s="43">
        <f t="shared" si="0"/>
        <v>1.31810508925044E-2</v>
      </c>
      <c r="H53" s="36">
        <f>IFERROR(INDEX('Dw_vacancy_E-new_boundaries_2'!C$2:C$3,MATCH($A53,'Dw_vacancy_E-new_boundaries_2'!$A$2:$A$3,0)),
INDEX('Dwellings_vacancy_E-LA_d_2020'!$C$2:$C$310,MATCH($A53,'Dwellings_vacancy_E-LA_d_2020'!$A$2:$A$310,0)))</f>
        <v>55226</v>
      </c>
      <c r="I53" s="36">
        <f>IFERROR(INDEX('Dw_vacancy_E-new_boundaries_2'!D$2:D$3,MATCH($A53,'Dw_vacancy_E-new_boundaries_2'!$A$2:$A$3,0)),
INDEX('Dwellings_vacancy_E-LA_d_2020'!$D$2:$D$310,MATCH($A53,'Dwellings_vacancy_E-LA_d_2020'!$A$2:$A$310,0)))</f>
        <v>861</v>
      </c>
      <c r="J53" s="36">
        <f>IFERROR(INDEX('Dw_vacancy_E-new_boundaries_2'!E$2:E$3,MATCH($A53,'Dw_vacancy_E-new_boundaries_2'!$A$2:$A$3,0)),
INDEX('Dwellings_vacancy_E-LA_d_2020'!$E$2:$E$310,MATCH($A53,'Dwellings_vacancy_E-LA_d_2020'!$A$2:$A$310,0)))</f>
        <v>0</v>
      </c>
      <c r="K53" s="36">
        <f>IFERROR(INDEX('Dw_vacancy_E-new_boundaries_2'!F$2:F$3,MATCH($A53,'Dw_vacancy_E-new_boundaries_2'!$A$2:$A$3,0)),
INDEX('Dwellings_vacancy_E-LA_d_2020'!$F$2:$F$310,MATCH($A53,'Dwellings_vacancy_E-LA_d_2020'!$A$2:$A$310,0)))</f>
        <v>73</v>
      </c>
      <c r="L53" s="43">
        <f t="shared" si="1"/>
        <v>1.4268641581863615E-2</v>
      </c>
    </row>
    <row r="54" spans="1:12" x14ac:dyDescent="0.35">
      <c r="A54" s="5" t="s">
        <v>319</v>
      </c>
      <c r="B54" s="10" t="s">
        <v>320</v>
      </c>
      <c r="C54" s="36">
        <f>IFERROR(INDEX('Dwellings_vacancy_E-LA_d_2021'!$C$2:$C$310,MATCH($A54,'Dwellings_vacancy_E-LA_d_2021'!$A$2:$A$310,0)),"-")</f>
        <v>67473</v>
      </c>
      <c r="D54" s="36">
        <f>IFERROR(INDEX('Dwellings_vacancy_E-LA_d_2021'!$D$2:$D$310,MATCH($A54,'Dwellings_vacancy_E-LA_d_2021'!$A$2:$A$310,0)),"-")</f>
        <v>454</v>
      </c>
      <c r="E54" s="36">
        <f>IFERROR(INDEX('Dwellings_vacancy_E-LA_d_2021'!$E$2:$E$310,MATCH($A54,'Dwellings_vacancy_E-LA_d_2021'!$A$2:$A$310,0)),"-")</f>
        <v>0</v>
      </c>
      <c r="F54" s="36">
        <f>IFERROR(INDEX('Dwellings_vacancy_E-LA_d_2021'!$F$2:$F$310,MATCH($A54,'Dwellings_vacancy_E-LA_d_2021'!$A$2:$A$310,0)),"-")</f>
        <v>0</v>
      </c>
      <c r="G54" s="43">
        <f t="shared" si="0"/>
        <v>6.7286173728750755E-3</v>
      </c>
      <c r="H54" s="36">
        <f>IFERROR(INDEX('Dw_vacancy_E-new_boundaries_2'!C$2:C$3,MATCH($A54,'Dw_vacancy_E-new_boundaries_2'!$A$2:$A$3,0)),
INDEX('Dwellings_vacancy_E-LA_d_2020'!$C$2:$C$310,MATCH($A54,'Dwellings_vacancy_E-LA_d_2020'!$A$2:$A$310,0)))</f>
        <v>66270</v>
      </c>
      <c r="I54" s="36">
        <f>IFERROR(INDEX('Dw_vacancy_E-new_boundaries_2'!D$2:D$3,MATCH($A54,'Dw_vacancy_E-new_boundaries_2'!$A$2:$A$3,0)),
INDEX('Dwellings_vacancy_E-LA_d_2020'!$D$2:$D$310,MATCH($A54,'Dwellings_vacancy_E-LA_d_2020'!$A$2:$A$310,0)))</f>
        <v>534</v>
      </c>
      <c r="J54" s="36">
        <f>IFERROR(INDEX('Dw_vacancy_E-new_boundaries_2'!E$2:E$3,MATCH($A54,'Dw_vacancy_E-new_boundaries_2'!$A$2:$A$3,0)),
INDEX('Dwellings_vacancy_E-LA_d_2020'!$E$2:$E$310,MATCH($A54,'Dwellings_vacancy_E-LA_d_2020'!$A$2:$A$310,0)))</f>
        <v>0</v>
      </c>
      <c r="K54" s="36">
        <f>IFERROR(INDEX('Dw_vacancy_E-new_boundaries_2'!F$2:F$3,MATCH($A54,'Dw_vacancy_E-new_boundaries_2'!$A$2:$A$3,0)),
INDEX('Dwellings_vacancy_E-LA_d_2020'!$F$2:$F$310,MATCH($A54,'Dwellings_vacancy_E-LA_d_2020'!$A$2:$A$310,0)))</f>
        <v>0</v>
      </c>
      <c r="L54" s="43">
        <f t="shared" si="1"/>
        <v>8.0579447713897689E-3</v>
      </c>
    </row>
    <row r="55" spans="1:12" x14ac:dyDescent="0.35">
      <c r="A55" s="5" t="s">
        <v>321</v>
      </c>
      <c r="B55" s="10" t="s">
        <v>322</v>
      </c>
      <c r="C55" s="36">
        <f>IFERROR(INDEX('Dwellings_vacancy_E-LA_d_2021'!$C$2:$C$310,MATCH($A55,'Dwellings_vacancy_E-LA_d_2021'!$A$2:$A$310,0)),"-")</f>
        <v>179503</v>
      </c>
      <c r="D55" s="36">
        <f>IFERROR(INDEX('Dwellings_vacancy_E-LA_d_2021'!$D$2:$D$310,MATCH($A55,'Dwellings_vacancy_E-LA_d_2021'!$A$2:$A$310,0)),"-")</f>
        <v>1743</v>
      </c>
      <c r="E55" s="36">
        <f>IFERROR(INDEX('Dwellings_vacancy_E-LA_d_2021'!$E$2:$E$310,MATCH($A55,'Dwellings_vacancy_E-LA_d_2021'!$A$2:$A$310,0)),"-")</f>
        <v>0</v>
      </c>
      <c r="F55" s="36">
        <f>IFERROR(INDEX('Dwellings_vacancy_E-LA_d_2021'!$F$2:$F$310,MATCH($A55,'Dwellings_vacancy_E-LA_d_2021'!$A$2:$A$310,0)),"-")</f>
        <v>0</v>
      </c>
      <c r="G55" s="43">
        <f t="shared" si="0"/>
        <v>9.7101441201539809E-3</v>
      </c>
      <c r="H55" s="36">
        <f>IFERROR(INDEX('Dw_vacancy_E-new_boundaries_2'!C$2:C$3,MATCH($A55,'Dw_vacancy_E-new_boundaries_2'!$A$2:$A$3,0)),
INDEX('Dwellings_vacancy_E-LA_d_2020'!$C$2:$C$310,MATCH($A55,'Dwellings_vacancy_E-LA_d_2020'!$A$2:$A$310,0)))</f>
        <v>176977</v>
      </c>
      <c r="I55" s="36">
        <f>IFERROR(INDEX('Dw_vacancy_E-new_boundaries_2'!D$2:D$3,MATCH($A55,'Dw_vacancy_E-new_boundaries_2'!$A$2:$A$3,0)),
INDEX('Dwellings_vacancy_E-LA_d_2020'!$D$2:$D$310,MATCH($A55,'Dwellings_vacancy_E-LA_d_2020'!$A$2:$A$310,0)))</f>
        <v>2014</v>
      </c>
      <c r="J55" s="36">
        <f>IFERROR(INDEX('Dw_vacancy_E-new_boundaries_2'!E$2:E$3,MATCH($A55,'Dw_vacancy_E-new_boundaries_2'!$A$2:$A$3,0)),
INDEX('Dwellings_vacancy_E-LA_d_2020'!$E$2:$E$310,MATCH($A55,'Dwellings_vacancy_E-LA_d_2020'!$A$2:$A$310,0)))</f>
        <v>0</v>
      </c>
      <c r="K55" s="36">
        <f>IFERROR(INDEX('Dw_vacancy_E-new_boundaries_2'!F$2:F$3,MATCH($A55,'Dw_vacancy_E-new_boundaries_2'!$A$2:$A$3,0)),
INDEX('Dwellings_vacancy_E-LA_d_2020'!$F$2:$F$310,MATCH($A55,'Dwellings_vacancy_E-LA_d_2020'!$A$2:$A$310,0)))</f>
        <v>0</v>
      </c>
      <c r="L55" s="43">
        <f t="shared" si="1"/>
        <v>1.1380009831786051E-2</v>
      </c>
    </row>
    <row r="56" spans="1:12" x14ac:dyDescent="0.35">
      <c r="A56" s="5" t="s">
        <v>323</v>
      </c>
      <c r="B56" s="10" t="s">
        <v>324</v>
      </c>
      <c r="C56" s="36">
        <f>IFERROR(INDEX('Dwellings_vacancy_E-LA_d_2021'!$C$2:$C$310,MATCH($A56,'Dwellings_vacancy_E-LA_d_2021'!$A$2:$A$310,0)),"-")</f>
        <v>157997</v>
      </c>
      <c r="D56" s="36">
        <f>IFERROR(INDEX('Dwellings_vacancy_E-LA_d_2021'!$D$2:$D$310,MATCH($A56,'Dwellings_vacancy_E-LA_d_2021'!$A$2:$A$310,0)),"-")</f>
        <v>1532</v>
      </c>
      <c r="E56" s="36">
        <f>IFERROR(INDEX('Dwellings_vacancy_E-LA_d_2021'!$E$2:$E$310,MATCH($A56,'Dwellings_vacancy_E-LA_d_2021'!$A$2:$A$310,0)),"-")</f>
        <v>0</v>
      </c>
      <c r="F56" s="36">
        <f>IFERROR(INDEX('Dwellings_vacancy_E-LA_d_2021'!$F$2:$F$310,MATCH($A56,'Dwellings_vacancy_E-LA_d_2021'!$A$2:$A$310,0)),"-")</f>
        <v>0</v>
      </c>
      <c r="G56" s="43">
        <f t="shared" si="0"/>
        <v>9.6963866402526629E-3</v>
      </c>
      <c r="H56" s="36">
        <f>IFERROR(INDEX('Dw_vacancy_E-new_boundaries_2'!C$2:C$3,MATCH($A56,'Dw_vacancy_E-new_boundaries_2'!$A$2:$A$3,0)),
INDEX('Dwellings_vacancy_E-LA_d_2020'!$C$2:$C$310,MATCH($A56,'Dwellings_vacancy_E-LA_d_2020'!$A$2:$A$310,0)))</f>
        <v>156411</v>
      </c>
      <c r="I56" s="36">
        <f>IFERROR(INDEX('Dw_vacancy_E-new_boundaries_2'!D$2:D$3,MATCH($A56,'Dw_vacancy_E-new_boundaries_2'!$A$2:$A$3,0)),
INDEX('Dwellings_vacancy_E-LA_d_2020'!$D$2:$D$310,MATCH($A56,'Dwellings_vacancy_E-LA_d_2020'!$A$2:$A$310,0)))</f>
        <v>1698</v>
      </c>
      <c r="J56" s="36">
        <f>IFERROR(INDEX('Dw_vacancy_E-new_boundaries_2'!E$2:E$3,MATCH($A56,'Dw_vacancy_E-new_boundaries_2'!$A$2:$A$3,0)),
INDEX('Dwellings_vacancy_E-LA_d_2020'!$E$2:$E$310,MATCH($A56,'Dwellings_vacancy_E-LA_d_2020'!$A$2:$A$310,0)))</f>
        <v>0</v>
      </c>
      <c r="K56" s="36">
        <f>IFERROR(INDEX('Dw_vacancy_E-new_boundaries_2'!F$2:F$3,MATCH($A56,'Dw_vacancy_E-new_boundaries_2'!$A$2:$A$3,0)),
INDEX('Dwellings_vacancy_E-LA_d_2020'!$F$2:$F$310,MATCH($A56,'Dwellings_vacancy_E-LA_d_2020'!$A$2:$A$310,0)))</f>
        <v>0</v>
      </c>
      <c r="L56" s="43">
        <f t="shared" si="1"/>
        <v>1.0856013963212306E-2</v>
      </c>
    </row>
    <row r="57" spans="1:12" x14ac:dyDescent="0.35">
      <c r="A57" s="5" t="s">
        <v>325</v>
      </c>
      <c r="B57" s="10" t="s">
        <v>326</v>
      </c>
      <c r="C57" s="36">
        <f>IFERROR(INDEX('Dwellings_vacancy_E-LA_d_2021'!$C$2:$C$310,MATCH($A57,'Dwellings_vacancy_E-LA_d_2021'!$A$2:$A$310,0)),"-")</f>
        <v>49379</v>
      </c>
      <c r="D57" s="36">
        <f>IFERROR(INDEX('Dwellings_vacancy_E-LA_d_2021'!$D$2:$D$310,MATCH($A57,'Dwellings_vacancy_E-LA_d_2021'!$A$2:$A$310,0)),"-")</f>
        <v>554</v>
      </c>
      <c r="E57" s="36">
        <f>IFERROR(INDEX('Dwellings_vacancy_E-LA_d_2021'!$E$2:$E$310,MATCH($A57,'Dwellings_vacancy_E-LA_d_2021'!$A$2:$A$310,0)),"-")</f>
        <v>0</v>
      </c>
      <c r="F57" s="36">
        <f>IFERROR(INDEX('Dwellings_vacancy_E-LA_d_2021'!$F$2:$F$310,MATCH($A57,'Dwellings_vacancy_E-LA_d_2021'!$A$2:$A$310,0)),"-")</f>
        <v>0</v>
      </c>
      <c r="G57" s="43">
        <f t="shared" si="0"/>
        <v>1.1219344255655237E-2</v>
      </c>
      <c r="H57" s="36">
        <f>IFERROR(INDEX('Dw_vacancy_E-new_boundaries_2'!C$2:C$3,MATCH($A57,'Dw_vacancy_E-new_boundaries_2'!$A$2:$A$3,0)),
INDEX('Dwellings_vacancy_E-LA_d_2020'!$C$2:$C$310,MATCH($A57,'Dwellings_vacancy_E-LA_d_2020'!$A$2:$A$310,0)))</f>
        <v>49100</v>
      </c>
      <c r="I57" s="36">
        <f>IFERROR(INDEX('Dw_vacancy_E-new_boundaries_2'!D$2:D$3,MATCH($A57,'Dw_vacancy_E-new_boundaries_2'!$A$2:$A$3,0)),
INDEX('Dwellings_vacancy_E-LA_d_2020'!$D$2:$D$310,MATCH($A57,'Dwellings_vacancy_E-LA_d_2020'!$A$2:$A$310,0)))</f>
        <v>702</v>
      </c>
      <c r="J57" s="36">
        <f>IFERROR(INDEX('Dw_vacancy_E-new_boundaries_2'!E$2:E$3,MATCH($A57,'Dw_vacancy_E-new_boundaries_2'!$A$2:$A$3,0)),
INDEX('Dwellings_vacancy_E-LA_d_2020'!$E$2:$E$310,MATCH($A57,'Dwellings_vacancy_E-LA_d_2020'!$A$2:$A$310,0)))</f>
        <v>0</v>
      </c>
      <c r="K57" s="36">
        <f>IFERROR(INDEX('Dw_vacancy_E-new_boundaries_2'!F$2:F$3,MATCH($A57,'Dw_vacancy_E-new_boundaries_2'!$A$2:$A$3,0)),
INDEX('Dwellings_vacancy_E-LA_d_2020'!$F$2:$F$310,MATCH($A57,'Dwellings_vacancy_E-LA_d_2020'!$A$2:$A$310,0)))</f>
        <v>0</v>
      </c>
      <c r="L57" s="43">
        <f t="shared" si="1"/>
        <v>1.429735234215886E-2</v>
      </c>
    </row>
    <row r="58" spans="1:12" x14ac:dyDescent="0.35">
      <c r="A58" s="5" t="s">
        <v>327</v>
      </c>
      <c r="B58" s="10" t="s">
        <v>328</v>
      </c>
      <c r="C58" s="36">
        <f>IFERROR(INDEX('Dwellings_vacancy_E-LA_d_2021'!$C$2:$C$310,MATCH($A58,'Dwellings_vacancy_E-LA_d_2021'!$A$2:$A$310,0)),"-")</f>
        <v>57533</v>
      </c>
      <c r="D58" s="36">
        <f>IFERROR(INDEX('Dwellings_vacancy_E-LA_d_2021'!$D$2:$D$310,MATCH($A58,'Dwellings_vacancy_E-LA_d_2021'!$A$2:$A$310,0)),"-")</f>
        <v>128</v>
      </c>
      <c r="E58" s="36">
        <f>IFERROR(INDEX('Dwellings_vacancy_E-LA_d_2021'!$E$2:$E$310,MATCH($A58,'Dwellings_vacancy_E-LA_d_2021'!$A$2:$A$310,0)),"-")</f>
        <v>0</v>
      </c>
      <c r="F58" s="36">
        <f>IFERROR(INDEX('Dwellings_vacancy_E-LA_d_2021'!$F$2:$F$310,MATCH($A58,'Dwellings_vacancy_E-LA_d_2021'!$A$2:$A$310,0)),"-")</f>
        <v>0</v>
      </c>
      <c r="G58" s="43">
        <f t="shared" si="0"/>
        <v>2.2248101089809326E-3</v>
      </c>
      <c r="H58" s="36">
        <f>IFERROR(INDEX('Dw_vacancy_E-new_boundaries_2'!C$2:C$3,MATCH($A58,'Dw_vacancy_E-new_boundaries_2'!$A$2:$A$3,0)),
INDEX('Dwellings_vacancy_E-LA_d_2020'!$C$2:$C$310,MATCH($A58,'Dwellings_vacancy_E-LA_d_2020'!$A$2:$A$310,0)))</f>
        <v>56784</v>
      </c>
      <c r="I58" s="36">
        <f>IFERROR(INDEX('Dw_vacancy_E-new_boundaries_2'!D$2:D$3,MATCH($A58,'Dw_vacancy_E-new_boundaries_2'!$A$2:$A$3,0)),
INDEX('Dwellings_vacancy_E-LA_d_2020'!$D$2:$D$310,MATCH($A58,'Dwellings_vacancy_E-LA_d_2020'!$A$2:$A$310,0)))</f>
        <v>142</v>
      </c>
      <c r="J58" s="36">
        <f>IFERROR(INDEX('Dw_vacancy_E-new_boundaries_2'!E$2:E$3,MATCH($A58,'Dw_vacancy_E-new_boundaries_2'!$A$2:$A$3,0)),
INDEX('Dwellings_vacancy_E-LA_d_2020'!$E$2:$E$310,MATCH($A58,'Dwellings_vacancy_E-LA_d_2020'!$A$2:$A$310,0)))</f>
        <v>0</v>
      </c>
      <c r="K58" s="36">
        <f>IFERROR(INDEX('Dw_vacancy_E-new_boundaries_2'!F$2:F$3,MATCH($A58,'Dw_vacancy_E-new_boundaries_2'!$A$2:$A$3,0)),
INDEX('Dwellings_vacancy_E-LA_d_2020'!$F$2:$F$310,MATCH($A58,'Dwellings_vacancy_E-LA_d_2020'!$A$2:$A$310,0)))</f>
        <v>0</v>
      </c>
      <c r="L58" s="43">
        <f t="shared" si="1"/>
        <v>2.5007044237813467E-3</v>
      </c>
    </row>
    <row r="59" spans="1:12" x14ac:dyDescent="0.35">
      <c r="A59" s="5" t="s">
        <v>329</v>
      </c>
      <c r="B59" s="10" t="s">
        <v>330</v>
      </c>
      <c r="C59" s="36">
        <f>IFERROR(INDEX('Dwellings_vacancy_E-LA_d_2021'!$C$2:$C$310,MATCH($A59,'Dwellings_vacancy_E-LA_d_2021'!$A$2:$A$310,0)),"-")</f>
        <v>51378</v>
      </c>
      <c r="D59" s="36">
        <f>IFERROR(INDEX('Dwellings_vacancy_E-LA_d_2021'!$D$2:$D$310,MATCH($A59,'Dwellings_vacancy_E-LA_d_2021'!$A$2:$A$310,0)),"-")</f>
        <v>526</v>
      </c>
      <c r="E59" s="36">
        <f>IFERROR(INDEX('Dwellings_vacancy_E-LA_d_2021'!$E$2:$E$310,MATCH($A59,'Dwellings_vacancy_E-LA_d_2021'!$A$2:$A$310,0)),"-")</f>
        <v>0</v>
      </c>
      <c r="F59" s="36">
        <f>IFERROR(INDEX('Dwellings_vacancy_E-LA_d_2021'!$F$2:$F$310,MATCH($A59,'Dwellings_vacancy_E-LA_d_2021'!$A$2:$A$310,0)),"-")</f>
        <v>0</v>
      </c>
      <c r="G59" s="43">
        <f t="shared" si="0"/>
        <v>1.0237844992019931E-2</v>
      </c>
      <c r="H59" s="36">
        <f>IFERROR(INDEX('Dw_vacancy_E-new_boundaries_2'!C$2:C$3,MATCH($A59,'Dw_vacancy_E-new_boundaries_2'!$A$2:$A$3,0)),
INDEX('Dwellings_vacancy_E-LA_d_2020'!$C$2:$C$310,MATCH($A59,'Dwellings_vacancy_E-LA_d_2020'!$A$2:$A$310,0)))</f>
        <v>51062</v>
      </c>
      <c r="I59" s="36">
        <f>IFERROR(INDEX('Dw_vacancy_E-new_boundaries_2'!D$2:D$3,MATCH($A59,'Dw_vacancy_E-new_boundaries_2'!$A$2:$A$3,0)),
INDEX('Dwellings_vacancy_E-LA_d_2020'!$D$2:$D$310,MATCH($A59,'Dwellings_vacancy_E-LA_d_2020'!$A$2:$A$310,0)))</f>
        <v>628</v>
      </c>
      <c r="J59" s="36">
        <f>IFERROR(INDEX('Dw_vacancy_E-new_boundaries_2'!E$2:E$3,MATCH($A59,'Dw_vacancy_E-new_boundaries_2'!$A$2:$A$3,0)),
INDEX('Dwellings_vacancy_E-LA_d_2020'!$E$2:$E$310,MATCH($A59,'Dwellings_vacancy_E-LA_d_2020'!$A$2:$A$310,0)))</f>
        <v>0</v>
      </c>
      <c r="K59" s="36">
        <f>IFERROR(INDEX('Dw_vacancy_E-new_boundaries_2'!F$2:F$3,MATCH($A59,'Dw_vacancy_E-new_boundaries_2'!$A$2:$A$3,0)),
INDEX('Dwellings_vacancy_E-LA_d_2020'!$F$2:$F$310,MATCH($A59,'Dwellings_vacancy_E-LA_d_2020'!$A$2:$A$310,0)))</f>
        <v>0</v>
      </c>
      <c r="L59" s="43">
        <f t="shared" si="1"/>
        <v>1.2298774039403078E-2</v>
      </c>
    </row>
    <row r="60" spans="1:12" x14ac:dyDescent="0.35">
      <c r="A60" s="5" t="s">
        <v>333</v>
      </c>
      <c r="B60" s="10" t="s">
        <v>334</v>
      </c>
      <c r="C60" s="36">
        <f>IFERROR(INDEX('Dwellings_vacancy_E-LA_d_2021'!$C$2:$C$310,MATCH($A60,'Dwellings_vacancy_E-LA_d_2021'!$A$2:$A$310,0)),"-")</f>
        <v>7360</v>
      </c>
      <c r="D60" s="36">
        <f>IFERROR(INDEX('Dwellings_vacancy_E-LA_d_2021'!$D$2:$D$310,MATCH($A60,'Dwellings_vacancy_E-LA_d_2021'!$A$2:$A$310,0)),"-")</f>
        <v>209</v>
      </c>
      <c r="E60" s="36">
        <f>IFERROR(INDEX('Dwellings_vacancy_E-LA_d_2021'!$E$2:$E$310,MATCH($A60,'Dwellings_vacancy_E-LA_d_2021'!$A$2:$A$310,0)),"-")</f>
        <v>0</v>
      </c>
      <c r="F60" s="36">
        <f>IFERROR(INDEX('Dwellings_vacancy_E-LA_d_2021'!$F$2:$F$310,MATCH($A60,'Dwellings_vacancy_E-LA_d_2021'!$A$2:$A$310,0)),"-")</f>
        <v>0</v>
      </c>
      <c r="G60" s="43">
        <f t="shared" si="0"/>
        <v>2.8396739130434782E-2</v>
      </c>
      <c r="H60" s="36">
        <f>IFERROR(INDEX('Dw_vacancy_E-new_boundaries_2'!C$2:C$3,MATCH($A60,'Dw_vacancy_E-new_boundaries_2'!$A$2:$A$3,0)),
INDEX('Dwellings_vacancy_E-LA_d_2020'!$C$2:$C$310,MATCH($A60,'Dwellings_vacancy_E-LA_d_2020'!$A$2:$A$310,0)))</f>
        <v>7320</v>
      </c>
      <c r="I60" s="36">
        <f>IFERROR(INDEX('Dw_vacancy_E-new_boundaries_2'!D$2:D$3,MATCH($A60,'Dw_vacancy_E-new_boundaries_2'!$A$2:$A$3,0)),
INDEX('Dwellings_vacancy_E-LA_d_2020'!$D$2:$D$310,MATCH($A60,'Dwellings_vacancy_E-LA_d_2020'!$A$2:$A$310,0)))</f>
        <v>276</v>
      </c>
      <c r="J60" s="36">
        <f>IFERROR(INDEX('Dw_vacancy_E-new_boundaries_2'!E$2:E$3,MATCH($A60,'Dw_vacancy_E-new_boundaries_2'!$A$2:$A$3,0)),
INDEX('Dwellings_vacancy_E-LA_d_2020'!$E$2:$E$310,MATCH($A60,'Dwellings_vacancy_E-LA_d_2020'!$A$2:$A$310,0)))</f>
        <v>0</v>
      </c>
      <c r="K60" s="36">
        <f>IFERROR(INDEX('Dw_vacancy_E-new_boundaries_2'!F$2:F$3,MATCH($A60,'Dw_vacancy_E-new_boundaries_2'!$A$2:$A$3,0)),
INDEX('Dwellings_vacancy_E-LA_d_2020'!$F$2:$F$310,MATCH($A60,'Dwellings_vacancy_E-LA_d_2020'!$A$2:$A$310,0)))</f>
        <v>0</v>
      </c>
      <c r="L60" s="43">
        <f t="shared" si="1"/>
        <v>3.7704918032786888E-2</v>
      </c>
    </row>
    <row r="61" spans="1:12" x14ac:dyDescent="0.35">
      <c r="A61" s="5" t="s">
        <v>338</v>
      </c>
      <c r="B61" s="10" t="s">
        <v>339</v>
      </c>
      <c r="C61" s="36">
        <f>IFERROR(INDEX('Dwellings_vacancy_E-LA_d_2021'!$C$2:$C$310,MATCH($A61,'Dwellings_vacancy_E-LA_d_2021'!$A$2:$A$310,0)),"-")</f>
        <v>80006</v>
      </c>
      <c r="D61" s="36">
        <f>IFERROR(INDEX('Dwellings_vacancy_E-LA_d_2021'!$D$2:$D$310,MATCH($A61,'Dwellings_vacancy_E-LA_d_2021'!$A$2:$A$310,0)),"-")</f>
        <v>585</v>
      </c>
      <c r="E61" s="36">
        <f>IFERROR(INDEX('Dwellings_vacancy_E-LA_d_2021'!$E$2:$E$310,MATCH($A61,'Dwellings_vacancy_E-LA_d_2021'!$A$2:$A$310,0)),"-")</f>
        <v>0</v>
      </c>
      <c r="F61" s="36">
        <f>IFERROR(INDEX('Dwellings_vacancy_E-LA_d_2021'!$F$2:$F$310,MATCH($A61,'Dwellings_vacancy_E-LA_d_2021'!$A$2:$A$310,0)),"-")</f>
        <v>0</v>
      </c>
      <c r="G61" s="43">
        <f t="shared" si="0"/>
        <v>7.3119516036297275E-3</v>
      </c>
      <c r="H61" s="36">
        <f>IFERROR(INDEX('Dw_vacancy_E-new_boundaries_2'!C$2:C$3,MATCH($A61,'Dw_vacancy_E-new_boundaries_2'!$A$2:$A$3,0)),
INDEX('Dwellings_vacancy_E-LA_d_2020'!$C$2:$C$310,MATCH($A61,'Dwellings_vacancy_E-LA_d_2020'!$A$2:$A$310,0)))</f>
        <v>79429</v>
      </c>
      <c r="I61" s="36">
        <f>IFERROR(INDEX('Dw_vacancy_E-new_boundaries_2'!D$2:D$3,MATCH($A61,'Dw_vacancy_E-new_boundaries_2'!$A$2:$A$3,0)),
INDEX('Dwellings_vacancy_E-LA_d_2020'!$D$2:$D$310,MATCH($A61,'Dwellings_vacancy_E-LA_d_2020'!$A$2:$A$310,0)))</f>
        <v>746</v>
      </c>
      <c r="J61" s="36">
        <f>IFERROR(INDEX('Dw_vacancy_E-new_boundaries_2'!E$2:E$3,MATCH($A61,'Dw_vacancy_E-new_boundaries_2'!$A$2:$A$3,0)),
INDEX('Dwellings_vacancy_E-LA_d_2020'!$E$2:$E$310,MATCH($A61,'Dwellings_vacancy_E-LA_d_2020'!$A$2:$A$310,0)))</f>
        <v>0</v>
      </c>
      <c r="K61" s="36">
        <f>IFERROR(INDEX('Dw_vacancy_E-new_boundaries_2'!F$2:F$3,MATCH($A61,'Dw_vacancy_E-new_boundaries_2'!$A$2:$A$3,0)),
INDEX('Dwellings_vacancy_E-LA_d_2020'!$F$2:$F$310,MATCH($A61,'Dwellings_vacancy_E-LA_d_2020'!$A$2:$A$310,0)))</f>
        <v>0</v>
      </c>
      <c r="L61" s="43">
        <f t="shared" si="1"/>
        <v>9.3920356544838785E-3</v>
      </c>
    </row>
    <row r="62" spans="1:12" x14ac:dyDescent="0.35">
      <c r="A62" s="5" t="s">
        <v>342</v>
      </c>
      <c r="B62" s="10" t="s">
        <v>343</v>
      </c>
      <c r="C62" s="36">
        <f>IFERROR(INDEX('Dwellings_vacancy_E-LA_d_2021'!$C$2:$C$310,MATCH($A62,'Dwellings_vacancy_E-LA_d_2021'!$A$2:$A$310,0)),"-")</f>
        <v>33169</v>
      </c>
      <c r="D62" s="36">
        <f>IFERROR(INDEX('Dwellings_vacancy_E-LA_d_2021'!$D$2:$D$310,MATCH($A62,'Dwellings_vacancy_E-LA_d_2021'!$A$2:$A$310,0)),"-")</f>
        <v>562</v>
      </c>
      <c r="E62" s="36">
        <f>IFERROR(INDEX('Dwellings_vacancy_E-LA_d_2021'!$E$2:$E$310,MATCH($A62,'Dwellings_vacancy_E-LA_d_2021'!$A$2:$A$310,0)),"-")</f>
        <v>0</v>
      </c>
      <c r="F62" s="36">
        <f>IFERROR(INDEX('Dwellings_vacancy_E-LA_d_2021'!$F$2:$F$310,MATCH($A62,'Dwellings_vacancy_E-LA_d_2021'!$A$2:$A$310,0)),"-")</f>
        <v>0</v>
      </c>
      <c r="G62" s="43">
        <f t="shared" si="0"/>
        <v>1.6943531610841448E-2</v>
      </c>
      <c r="H62" s="36">
        <f>IFERROR(INDEX('Dw_vacancy_E-new_boundaries_2'!C$2:C$3,MATCH($A62,'Dw_vacancy_E-new_boundaries_2'!$A$2:$A$3,0)),
INDEX('Dwellings_vacancy_E-LA_d_2020'!$C$2:$C$310,MATCH($A62,'Dwellings_vacancy_E-LA_d_2020'!$A$2:$A$310,0)))</f>
        <v>33122</v>
      </c>
      <c r="I62" s="36">
        <f>IFERROR(INDEX('Dw_vacancy_E-new_boundaries_2'!D$2:D$3,MATCH($A62,'Dw_vacancy_E-new_boundaries_2'!$A$2:$A$3,0)),
INDEX('Dwellings_vacancy_E-LA_d_2020'!$D$2:$D$310,MATCH($A62,'Dwellings_vacancy_E-LA_d_2020'!$A$2:$A$310,0)))</f>
        <v>758</v>
      </c>
      <c r="J62" s="36">
        <f>IFERROR(INDEX('Dw_vacancy_E-new_boundaries_2'!E$2:E$3,MATCH($A62,'Dw_vacancy_E-new_boundaries_2'!$A$2:$A$3,0)),
INDEX('Dwellings_vacancy_E-LA_d_2020'!$E$2:$E$310,MATCH($A62,'Dwellings_vacancy_E-LA_d_2020'!$A$2:$A$310,0)))</f>
        <v>0</v>
      </c>
      <c r="K62" s="36">
        <f>IFERROR(INDEX('Dw_vacancy_E-new_boundaries_2'!F$2:F$3,MATCH($A62,'Dw_vacancy_E-new_boundaries_2'!$A$2:$A$3,0)),
INDEX('Dwellings_vacancy_E-LA_d_2020'!$F$2:$F$310,MATCH($A62,'Dwellings_vacancy_E-LA_d_2020'!$A$2:$A$310,0)))</f>
        <v>0</v>
      </c>
      <c r="L62" s="43">
        <f t="shared" si="1"/>
        <v>2.2885091479983091E-2</v>
      </c>
    </row>
    <row r="63" spans="1:12" x14ac:dyDescent="0.35">
      <c r="A63" s="5" t="s">
        <v>344</v>
      </c>
      <c r="B63" s="10" t="s">
        <v>345</v>
      </c>
      <c r="C63" s="36">
        <f>IFERROR(INDEX('Dwellings_vacancy_E-LA_d_2021'!$C$2:$C$310,MATCH($A63,'Dwellings_vacancy_E-LA_d_2021'!$A$2:$A$310,0)),"-")</f>
        <v>270942</v>
      </c>
      <c r="D63" s="36">
        <f>IFERROR(INDEX('Dwellings_vacancy_E-LA_d_2021'!$D$2:$D$310,MATCH($A63,'Dwellings_vacancy_E-LA_d_2021'!$A$2:$A$310,0)),"-")</f>
        <v>2415</v>
      </c>
      <c r="E63" s="36">
        <f>IFERROR(INDEX('Dwellings_vacancy_E-LA_d_2021'!$E$2:$E$310,MATCH($A63,'Dwellings_vacancy_E-LA_d_2021'!$A$2:$A$310,0)),"-")</f>
        <v>0</v>
      </c>
      <c r="F63" s="36">
        <f>IFERROR(INDEX('Dwellings_vacancy_E-LA_d_2021'!$F$2:$F$310,MATCH($A63,'Dwellings_vacancy_E-LA_d_2021'!$A$2:$A$310,0)),"-")</f>
        <v>0</v>
      </c>
      <c r="G63" s="43">
        <f t="shared" si="0"/>
        <v>8.9133467679429548E-3</v>
      </c>
      <c r="H63" s="36">
        <f>IFERROR(INDEX('Dw_vacancy_E-new_boundaries_2'!C$2:C$3,MATCH($A63,'Dw_vacancy_E-new_boundaries_2'!$A$2:$A$3,0)),
INDEX('Dwellings_vacancy_E-LA_d_2020'!$C$2:$C$310,MATCH($A63,'Dwellings_vacancy_E-LA_d_2020'!$A$2:$A$310,0)))</f>
        <v>269045</v>
      </c>
      <c r="I63" s="36">
        <f>IFERROR(INDEX('Dw_vacancy_E-new_boundaries_2'!D$2:D$3,MATCH($A63,'Dw_vacancy_E-new_boundaries_2'!$A$2:$A$3,0)),
INDEX('Dwellings_vacancy_E-LA_d_2020'!$D$2:$D$310,MATCH($A63,'Dwellings_vacancy_E-LA_d_2020'!$A$2:$A$310,0)))</f>
        <v>3211</v>
      </c>
      <c r="J63" s="36">
        <f>IFERROR(INDEX('Dw_vacancy_E-new_boundaries_2'!E$2:E$3,MATCH($A63,'Dw_vacancy_E-new_boundaries_2'!$A$2:$A$3,0)),
INDEX('Dwellings_vacancy_E-LA_d_2020'!$E$2:$E$310,MATCH($A63,'Dwellings_vacancy_E-LA_d_2020'!$A$2:$A$310,0)))</f>
        <v>0</v>
      </c>
      <c r="K63" s="36">
        <f>IFERROR(INDEX('Dw_vacancy_E-new_boundaries_2'!F$2:F$3,MATCH($A63,'Dw_vacancy_E-new_boundaries_2'!$A$2:$A$3,0)),
INDEX('Dwellings_vacancy_E-LA_d_2020'!$F$2:$F$310,MATCH($A63,'Dwellings_vacancy_E-LA_d_2020'!$A$2:$A$310,0)))</f>
        <v>0</v>
      </c>
      <c r="L63" s="43">
        <f t="shared" si="1"/>
        <v>1.1934806445018492E-2</v>
      </c>
    </row>
    <row r="64" spans="1:12" x14ac:dyDescent="0.35">
      <c r="A64" s="5" t="s">
        <v>346</v>
      </c>
      <c r="B64" s="10" t="s">
        <v>347</v>
      </c>
      <c r="C64" s="36">
        <f>IFERROR(INDEX('Dwellings_vacancy_E-LA_d_2021'!$C$2:$C$310,MATCH($A64,'Dwellings_vacancy_E-LA_d_2021'!$A$2:$A$310,0)),"-")</f>
        <v>43867</v>
      </c>
      <c r="D64" s="36">
        <f>IFERROR(INDEX('Dwellings_vacancy_E-LA_d_2021'!$D$2:$D$310,MATCH($A64,'Dwellings_vacancy_E-LA_d_2021'!$A$2:$A$310,0)),"-")</f>
        <v>809</v>
      </c>
      <c r="E64" s="36">
        <f>IFERROR(INDEX('Dwellings_vacancy_E-LA_d_2021'!$E$2:$E$310,MATCH($A64,'Dwellings_vacancy_E-LA_d_2021'!$A$2:$A$310,0)),"-")</f>
        <v>0</v>
      </c>
      <c r="F64" s="36">
        <f>IFERROR(INDEX('Dwellings_vacancy_E-LA_d_2021'!$F$2:$F$310,MATCH($A64,'Dwellings_vacancy_E-LA_d_2021'!$A$2:$A$310,0)),"-")</f>
        <v>0</v>
      </c>
      <c r="G64" s="43">
        <f t="shared" si="0"/>
        <v>1.8442109102514419E-2</v>
      </c>
      <c r="H64" s="36">
        <f>IFERROR(INDEX('Dw_vacancy_E-new_boundaries_2'!C$2:C$3,MATCH($A64,'Dw_vacancy_E-new_boundaries_2'!$A$2:$A$3,0)),
INDEX('Dwellings_vacancy_E-LA_d_2020'!$C$2:$C$310,MATCH($A64,'Dwellings_vacancy_E-LA_d_2020'!$A$2:$A$310,0)))</f>
        <v>43526</v>
      </c>
      <c r="I64" s="36">
        <f>IFERROR(INDEX('Dw_vacancy_E-new_boundaries_2'!D$2:D$3,MATCH($A64,'Dw_vacancy_E-new_boundaries_2'!$A$2:$A$3,0)),
INDEX('Dwellings_vacancy_E-LA_d_2020'!$D$2:$D$310,MATCH($A64,'Dwellings_vacancy_E-LA_d_2020'!$A$2:$A$310,0)))</f>
        <v>711</v>
      </c>
      <c r="J64" s="36">
        <f>IFERROR(INDEX('Dw_vacancy_E-new_boundaries_2'!E$2:E$3,MATCH($A64,'Dw_vacancy_E-new_boundaries_2'!$A$2:$A$3,0)),
INDEX('Dwellings_vacancy_E-LA_d_2020'!$E$2:$E$310,MATCH($A64,'Dwellings_vacancy_E-LA_d_2020'!$A$2:$A$310,0)))</f>
        <v>0</v>
      </c>
      <c r="K64" s="36">
        <f>IFERROR(INDEX('Dw_vacancy_E-new_boundaries_2'!F$2:F$3,MATCH($A64,'Dw_vacancy_E-new_boundaries_2'!$A$2:$A$3,0)),
INDEX('Dwellings_vacancy_E-LA_d_2020'!$F$2:$F$310,MATCH($A64,'Dwellings_vacancy_E-LA_d_2020'!$A$2:$A$310,0)))</f>
        <v>0</v>
      </c>
      <c r="L64" s="43">
        <f t="shared" si="1"/>
        <v>1.6335064099618619E-2</v>
      </c>
    </row>
    <row r="65" spans="1:12" x14ac:dyDescent="0.35">
      <c r="A65" s="5" t="s">
        <v>348</v>
      </c>
      <c r="B65" s="10" t="s">
        <v>349</v>
      </c>
      <c r="C65" s="36">
        <f>IFERROR(INDEX('Dwellings_vacancy_E-LA_d_2021'!$C$2:$C$310,MATCH($A65,'Dwellings_vacancy_E-LA_d_2021'!$A$2:$A$310,0)),"-")</f>
        <v>242222</v>
      </c>
      <c r="D65" s="36">
        <f>IFERROR(INDEX('Dwellings_vacancy_E-LA_d_2021'!$D$2:$D$310,MATCH($A65,'Dwellings_vacancy_E-LA_d_2021'!$A$2:$A$310,0)),"-")</f>
        <v>3901</v>
      </c>
      <c r="E65" s="36">
        <f>IFERROR(INDEX('Dwellings_vacancy_E-LA_d_2021'!$E$2:$E$310,MATCH($A65,'Dwellings_vacancy_E-LA_d_2021'!$A$2:$A$310,0)),"-")</f>
        <v>0</v>
      </c>
      <c r="F65" s="36">
        <f>IFERROR(INDEX('Dwellings_vacancy_E-LA_d_2021'!$F$2:$F$310,MATCH($A65,'Dwellings_vacancy_E-LA_d_2021'!$A$2:$A$310,0)),"-")</f>
        <v>0</v>
      </c>
      <c r="G65" s="43">
        <f t="shared" si="0"/>
        <v>1.6105060646844631E-2</v>
      </c>
      <c r="H65" s="36">
        <f>IFERROR(INDEX('Dw_vacancy_E-new_boundaries_2'!C$2:C$3,MATCH($A65,'Dw_vacancy_E-new_boundaries_2'!$A$2:$A$3,0)),
INDEX('Dwellings_vacancy_E-LA_d_2020'!$C$2:$C$310,MATCH($A65,'Dwellings_vacancy_E-LA_d_2020'!$A$2:$A$310,0)))</f>
        <v>240806</v>
      </c>
      <c r="I65" s="36">
        <f>IFERROR(INDEX('Dw_vacancy_E-new_boundaries_2'!D$2:D$3,MATCH($A65,'Dw_vacancy_E-new_boundaries_2'!$A$2:$A$3,0)),
INDEX('Dwellings_vacancy_E-LA_d_2020'!$D$2:$D$310,MATCH($A65,'Dwellings_vacancy_E-LA_d_2020'!$A$2:$A$310,0)))</f>
        <v>4652</v>
      </c>
      <c r="J65" s="36">
        <f>IFERROR(INDEX('Dw_vacancy_E-new_boundaries_2'!E$2:E$3,MATCH($A65,'Dw_vacancy_E-new_boundaries_2'!$A$2:$A$3,0)),
INDEX('Dwellings_vacancy_E-LA_d_2020'!$E$2:$E$310,MATCH($A65,'Dwellings_vacancy_E-LA_d_2020'!$A$2:$A$310,0)))</f>
        <v>0</v>
      </c>
      <c r="K65" s="36">
        <f>IFERROR(INDEX('Dw_vacancy_E-new_boundaries_2'!F$2:F$3,MATCH($A65,'Dw_vacancy_E-new_boundaries_2'!$A$2:$A$3,0)),
INDEX('Dwellings_vacancy_E-LA_d_2020'!$F$2:$F$310,MATCH($A65,'Dwellings_vacancy_E-LA_d_2020'!$A$2:$A$310,0)))</f>
        <v>0</v>
      </c>
      <c r="L65" s="43">
        <f t="shared" si="1"/>
        <v>1.9318455520211289E-2</v>
      </c>
    </row>
    <row r="66" spans="1:12" x14ac:dyDescent="0.35">
      <c r="A66" s="5" t="s">
        <v>350</v>
      </c>
      <c r="B66" s="10" t="s">
        <v>351</v>
      </c>
      <c r="C66" s="36">
        <f>IFERROR(INDEX('Dwellings_vacancy_E-LA_d_2021'!$C$2:$C$310,MATCH($A66,'Dwellings_vacancy_E-LA_d_2021'!$A$2:$A$310,0)),"-")</f>
        <v>139647</v>
      </c>
      <c r="D66" s="36">
        <f>IFERROR(INDEX('Dwellings_vacancy_E-LA_d_2021'!$D$2:$D$310,MATCH($A66,'Dwellings_vacancy_E-LA_d_2021'!$A$2:$A$310,0)),"-")</f>
        <v>1740</v>
      </c>
      <c r="E66" s="36">
        <f>IFERROR(INDEX('Dwellings_vacancy_E-LA_d_2021'!$E$2:$E$310,MATCH($A66,'Dwellings_vacancy_E-LA_d_2021'!$A$2:$A$310,0)),"-")</f>
        <v>0</v>
      </c>
      <c r="F66" s="36">
        <f>IFERROR(INDEX('Dwellings_vacancy_E-LA_d_2021'!$F$2:$F$310,MATCH($A66,'Dwellings_vacancy_E-LA_d_2021'!$A$2:$A$310,0)),"-")</f>
        <v>0</v>
      </c>
      <c r="G66" s="43">
        <f t="shared" ref="G66:G129" si="2">(D66-E66-F66)/C66</f>
        <v>1.2459988399321146E-2</v>
      </c>
      <c r="H66" s="36">
        <f>IFERROR(INDEX('Dw_vacancy_E-new_boundaries_2'!C$2:C$3,MATCH($A66,'Dw_vacancy_E-new_boundaries_2'!$A$2:$A$3,0)),
INDEX('Dwellings_vacancy_E-LA_d_2020'!$C$2:$C$310,MATCH($A66,'Dwellings_vacancy_E-LA_d_2020'!$A$2:$A$310,0)))</f>
        <v>137777</v>
      </c>
      <c r="I66" s="36">
        <f>IFERROR(INDEX('Dw_vacancy_E-new_boundaries_2'!D$2:D$3,MATCH($A66,'Dw_vacancy_E-new_boundaries_2'!$A$2:$A$3,0)),
INDEX('Dwellings_vacancy_E-LA_d_2020'!$D$2:$D$310,MATCH($A66,'Dwellings_vacancy_E-LA_d_2020'!$A$2:$A$310,0)))</f>
        <v>1678</v>
      </c>
      <c r="J66" s="36">
        <f>IFERROR(INDEX('Dw_vacancy_E-new_boundaries_2'!E$2:E$3,MATCH($A66,'Dw_vacancy_E-new_boundaries_2'!$A$2:$A$3,0)),
INDEX('Dwellings_vacancy_E-LA_d_2020'!$E$2:$E$310,MATCH($A66,'Dwellings_vacancy_E-LA_d_2020'!$A$2:$A$310,0)))</f>
        <v>0</v>
      </c>
      <c r="K66" s="36">
        <f>IFERROR(INDEX('Dw_vacancy_E-new_boundaries_2'!F$2:F$3,MATCH($A66,'Dw_vacancy_E-new_boundaries_2'!$A$2:$A$3,0)),
INDEX('Dwellings_vacancy_E-LA_d_2020'!$F$2:$F$310,MATCH($A66,'Dwellings_vacancy_E-LA_d_2020'!$A$2:$A$310,0)))</f>
        <v>0</v>
      </c>
      <c r="L66" s="43">
        <f t="shared" si="1"/>
        <v>1.2179101011054095E-2</v>
      </c>
    </row>
    <row r="67" spans="1:12" x14ac:dyDescent="0.35">
      <c r="A67" s="5" t="s">
        <v>352</v>
      </c>
      <c r="B67" s="10" t="s">
        <v>353</v>
      </c>
      <c r="C67" s="36">
        <f>IFERROR(INDEX('Dwellings_vacancy_E-LA_d_2021'!$C$2:$C$310,MATCH($A67,'Dwellings_vacancy_E-LA_d_2021'!$A$2:$A$310,0)),"-")</f>
        <v>27590</v>
      </c>
      <c r="D67" s="36">
        <f>IFERROR(INDEX('Dwellings_vacancy_E-LA_d_2021'!$D$2:$D$310,MATCH($A67,'Dwellings_vacancy_E-LA_d_2021'!$A$2:$A$310,0)),"-")</f>
        <v>229</v>
      </c>
      <c r="E67" s="36">
        <f>IFERROR(INDEX('Dwellings_vacancy_E-LA_d_2021'!$E$2:$E$310,MATCH($A67,'Dwellings_vacancy_E-LA_d_2021'!$A$2:$A$310,0)),"-")</f>
        <v>0</v>
      </c>
      <c r="F67" s="36">
        <f>IFERROR(INDEX('Dwellings_vacancy_E-LA_d_2021'!$F$2:$F$310,MATCH($A67,'Dwellings_vacancy_E-LA_d_2021'!$A$2:$A$310,0)),"-")</f>
        <v>0</v>
      </c>
      <c r="G67" s="43">
        <f t="shared" si="2"/>
        <v>8.3001087350489302E-3</v>
      </c>
      <c r="H67" s="36">
        <f>IFERROR(INDEX('Dw_vacancy_E-new_boundaries_2'!C$2:C$3,MATCH($A67,'Dw_vacancy_E-new_boundaries_2'!$A$2:$A$3,0)),
INDEX('Dwellings_vacancy_E-LA_d_2020'!$C$2:$C$310,MATCH($A67,'Dwellings_vacancy_E-LA_d_2020'!$A$2:$A$310,0)))</f>
        <v>27353</v>
      </c>
      <c r="I67" s="36">
        <f>IFERROR(INDEX('Dw_vacancy_E-new_boundaries_2'!D$2:D$3,MATCH($A67,'Dw_vacancy_E-new_boundaries_2'!$A$2:$A$3,0)),
INDEX('Dwellings_vacancy_E-LA_d_2020'!$D$2:$D$310,MATCH($A67,'Dwellings_vacancy_E-LA_d_2020'!$A$2:$A$310,0)))</f>
        <v>270</v>
      </c>
      <c r="J67" s="36">
        <f>IFERROR(INDEX('Dw_vacancy_E-new_boundaries_2'!E$2:E$3,MATCH($A67,'Dw_vacancy_E-new_boundaries_2'!$A$2:$A$3,0)),
INDEX('Dwellings_vacancy_E-LA_d_2020'!$E$2:$E$310,MATCH($A67,'Dwellings_vacancy_E-LA_d_2020'!$A$2:$A$310,0)))</f>
        <v>0</v>
      </c>
      <c r="K67" s="36">
        <f>IFERROR(INDEX('Dw_vacancy_E-new_boundaries_2'!F$2:F$3,MATCH($A67,'Dw_vacancy_E-new_boundaries_2'!$A$2:$A$3,0)),
INDEX('Dwellings_vacancy_E-LA_d_2020'!$F$2:$F$310,MATCH($A67,'Dwellings_vacancy_E-LA_d_2020'!$A$2:$A$310,0)))</f>
        <v>0</v>
      </c>
      <c r="L67" s="43">
        <f t="shared" ref="L67:L130" si="3">(I67-J67-K67)/H67</f>
        <v>9.870946514093518E-3</v>
      </c>
    </row>
    <row r="68" spans="1:12" x14ac:dyDescent="0.35">
      <c r="A68" s="5" t="s">
        <v>354</v>
      </c>
      <c r="B68" s="10" t="s">
        <v>355</v>
      </c>
      <c r="C68" s="36">
        <f>IFERROR(INDEX('Dwellings_vacancy_E-LA_d_2021'!$C$2:$C$310,MATCH($A68,'Dwellings_vacancy_E-LA_d_2021'!$A$2:$A$310,0)),"-")</f>
        <v>46152</v>
      </c>
      <c r="D68" s="36">
        <f>IFERROR(INDEX('Dwellings_vacancy_E-LA_d_2021'!$D$2:$D$310,MATCH($A68,'Dwellings_vacancy_E-LA_d_2021'!$A$2:$A$310,0)),"-")</f>
        <v>103</v>
      </c>
      <c r="E68" s="36">
        <f>IFERROR(INDEX('Dwellings_vacancy_E-LA_d_2021'!$E$2:$E$310,MATCH($A68,'Dwellings_vacancy_E-LA_d_2021'!$A$2:$A$310,0)),"-")</f>
        <v>0</v>
      </c>
      <c r="F68" s="36">
        <f>IFERROR(INDEX('Dwellings_vacancy_E-LA_d_2021'!$F$2:$F$310,MATCH($A68,'Dwellings_vacancy_E-LA_d_2021'!$A$2:$A$310,0)),"-")</f>
        <v>0</v>
      </c>
      <c r="G68" s="43">
        <f t="shared" si="2"/>
        <v>2.231755936904143E-3</v>
      </c>
      <c r="H68" s="36">
        <f>IFERROR(INDEX('Dw_vacancy_E-new_boundaries_2'!C$2:C$3,MATCH($A68,'Dw_vacancy_E-new_boundaries_2'!$A$2:$A$3,0)),
INDEX('Dwellings_vacancy_E-LA_d_2020'!$C$2:$C$310,MATCH($A68,'Dwellings_vacancy_E-LA_d_2020'!$A$2:$A$310,0)))</f>
        <v>45763</v>
      </c>
      <c r="I68" s="36">
        <f>IFERROR(INDEX('Dw_vacancy_E-new_boundaries_2'!D$2:D$3,MATCH($A68,'Dw_vacancy_E-new_boundaries_2'!$A$2:$A$3,0)),
INDEX('Dwellings_vacancy_E-LA_d_2020'!$D$2:$D$310,MATCH($A68,'Dwellings_vacancy_E-LA_d_2020'!$A$2:$A$310,0)))</f>
        <v>51</v>
      </c>
      <c r="J68" s="36">
        <f>IFERROR(INDEX('Dw_vacancy_E-new_boundaries_2'!E$2:E$3,MATCH($A68,'Dw_vacancy_E-new_boundaries_2'!$A$2:$A$3,0)),
INDEX('Dwellings_vacancy_E-LA_d_2020'!$E$2:$E$310,MATCH($A68,'Dwellings_vacancy_E-LA_d_2020'!$A$2:$A$310,0)))</f>
        <v>0</v>
      </c>
      <c r="K68" s="36">
        <f>IFERROR(INDEX('Dw_vacancy_E-new_boundaries_2'!F$2:F$3,MATCH($A68,'Dw_vacancy_E-new_boundaries_2'!$A$2:$A$3,0)),
INDEX('Dwellings_vacancy_E-LA_d_2020'!$F$2:$F$310,MATCH($A68,'Dwellings_vacancy_E-LA_d_2020'!$A$2:$A$310,0)))</f>
        <v>0</v>
      </c>
      <c r="L68" s="43">
        <f t="shared" si="3"/>
        <v>1.1144374276161966E-3</v>
      </c>
    </row>
    <row r="69" spans="1:12" x14ac:dyDescent="0.35">
      <c r="A69" s="5" t="s">
        <v>356</v>
      </c>
      <c r="B69" s="10" t="s">
        <v>357</v>
      </c>
      <c r="C69" s="36">
        <f>IFERROR(INDEX('Dwellings_vacancy_E-LA_d_2021'!$C$2:$C$310,MATCH($A69,'Dwellings_vacancy_E-LA_d_2021'!$A$2:$A$310,0)),"-")</f>
        <v>160735</v>
      </c>
      <c r="D69" s="36">
        <f>IFERROR(INDEX('Dwellings_vacancy_E-LA_d_2021'!$D$2:$D$310,MATCH($A69,'Dwellings_vacancy_E-LA_d_2021'!$A$2:$A$310,0)),"-")</f>
        <v>1648</v>
      </c>
      <c r="E69" s="36">
        <f>IFERROR(INDEX('Dwellings_vacancy_E-LA_d_2021'!$E$2:$E$310,MATCH($A69,'Dwellings_vacancy_E-LA_d_2021'!$A$2:$A$310,0)),"-")</f>
        <v>0</v>
      </c>
      <c r="F69" s="36">
        <f>IFERROR(INDEX('Dwellings_vacancy_E-LA_d_2021'!$F$2:$F$310,MATCH($A69,'Dwellings_vacancy_E-LA_d_2021'!$A$2:$A$310,0)),"-")</f>
        <v>0</v>
      </c>
      <c r="G69" s="43">
        <f t="shared" si="2"/>
        <v>1.0252900737238311E-2</v>
      </c>
      <c r="H69" s="36">
        <f>IFERROR(INDEX('Dw_vacancy_E-new_boundaries_2'!C$2:C$3,MATCH($A69,'Dw_vacancy_E-new_boundaries_2'!$A$2:$A$3,0)),
INDEX('Dwellings_vacancy_E-LA_d_2020'!$C$2:$C$310,MATCH($A69,'Dwellings_vacancy_E-LA_d_2020'!$A$2:$A$310,0)))</f>
        <v>158563</v>
      </c>
      <c r="I69" s="36">
        <f>IFERROR(INDEX('Dw_vacancy_E-new_boundaries_2'!D$2:D$3,MATCH($A69,'Dw_vacancy_E-new_boundaries_2'!$A$2:$A$3,0)),
INDEX('Dwellings_vacancy_E-LA_d_2020'!$D$2:$D$310,MATCH($A69,'Dwellings_vacancy_E-LA_d_2020'!$A$2:$A$310,0)))</f>
        <v>1546</v>
      </c>
      <c r="J69" s="36">
        <f>IFERROR(INDEX('Dw_vacancy_E-new_boundaries_2'!E$2:E$3,MATCH($A69,'Dw_vacancy_E-new_boundaries_2'!$A$2:$A$3,0)),
INDEX('Dwellings_vacancy_E-LA_d_2020'!$E$2:$E$310,MATCH($A69,'Dwellings_vacancy_E-LA_d_2020'!$A$2:$A$310,0)))</f>
        <v>0</v>
      </c>
      <c r="K69" s="36">
        <f>IFERROR(INDEX('Dw_vacancy_E-new_boundaries_2'!F$2:F$3,MATCH($A69,'Dw_vacancy_E-new_boundaries_2'!$A$2:$A$3,0)),
INDEX('Dwellings_vacancy_E-LA_d_2020'!$F$2:$F$310,MATCH($A69,'Dwellings_vacancy_E-LA_d_2020'!$A$2:$A$310,0)))</f>
        <v>0</v>
      </c>
      <c r="L69" s="43">
        <f t="shared" si="3"/>
        <v>9.7500677963963858E-3</v>
      </c>
    </row>
    <row r="70" spans="1:12" x14ac:dyDescent="0.35">
      <c r="A70" s="5" t="s">
        <v>358</v>
      </c>
      <c r="B70" s="10" t="s">
        <v>359</v>
      </c>
      <c r="C70" s="36">
        <f>IFERROR(INDEX('Dwellings_vacancy_E-LA_d_2021'!$C$2:$C$310,MATCH($A70,'Dwellings_vacancy_E-LA_d_2021'!$A$2:$A$310,0)),"-")</f>
        <v>65174</v>
      </c>
      <c r="D70" s="36">
        <f>IFERROR(INDEX('Dwellings_vacancy_E-LA_d_2021'!$D$2:$D$310,MATCH($A70,'Dwellings_vacancy_E-LA_d_2021'!$A$2:$A$310,0)),"-")</f>
        <v>613</v>
      </c>
      <c r="E70" s="36">
        <f>IFERROR(INDEX('Dwellings_vacancy_E-LA_d_2021'!$E$2:$E$310,MATCH($A70,'Dwellings_vacancy_E-LA_d_2021'!$A$2:$A$310,0)),"-")</f>
        <v>0</v>
      </c>
      <c r="F70" s="36">
        <f>IFERROR(INDEX('Dwellings_vacancy_E-LA_d_2021'!$F$2:$F$310,MATCH($A70,'Dwellings_vacancy_E-LA_d_2021'!$A$2:$A$310,0)),"-")</f>
        <v>0</v>
      </c>
      <c r="G70" s="43">
        <f t="shared" si="2"/>
        <v>9.4055911866695301E-3</v>
      </c>
      <c r="H70" s="36">
        <f>IFERROR(INDEX('Dw_vacancy_E-new_boundaries_2'!C$2:C$3,MATCH($A70,'Dw_vacancy_E-new_boundaries_2'!$A$2:$A$3,0)),
INDEX('Dwellings_vacancy_E-LA_d_2020'!$C$2:$C$310,MATCH($A70,'Dwellings_vacancy_E-LA_d_2020'!$A$2:$A$310,0)))</f>
        <v>64518</v>
      </c>
      <c r="I70" s="36">
        <f>IFERROR(INDEX('Dw_vacancy_E-new_boundaries_2'!D$2:D$3,MATCH($A70,'Dw_vacancy_E-new_boundaries_2'!$A$2:$A$3,0)),
INDEX('Dwellings_vacancy_E-LA_d_2020'!$D$2:$D$310,MATCH($A70,'Dwellings_vacancy_E-LA_d_2020'!$A$2:$A$310,0)))</f>
        <v>612</v>
      </c>
      <c r="J70" s="36">
        <f>IFERROR(INDEX('Dw_vacancy_E-new_boundaries_2'!E$2:E$3,MATCH($A70,'Dw_vacancy_E-new_boundaries_2'!$A$2:$A$3,0)),
INDEX('Dwellings_vacancy_E-LA_d_2020'!$E$2:$E$310,MATCH($A70,'Dwellings_vacancy_E-LA_d_2020'!$A$2:$A$310,0)))</f>
        <v>0</v>
      </c>
      <c r="K70" s="36">
        <f>IFERROR(INDEX('Dw_vacancy_E-new_boundaries_2'!F$2:F$3,MATCH($A70,'Dw_vacancy_E-new_boundaries_2'!$A$2:$A$3,0)),
INDEX('Dwellings_vacancy_E-LA_d_2020'!$F$2:$F$310,MATCH($A70,'Dwellings_vacancy_E-LA_d_2020'!$A$2:$A$310,0)))</f>
        <v>0</v>
      </c>
      <c r="L70" s="43">
        <f t="shared" si="3"/>
        <v>9.4857249139774953E-3</v>
      </c>
    </row>
    <row r="71" spans="1:12" x14ac:dyDescent="0.35">
      <c r="A71" s="5" t="s">
        <v>360</v>
      </c>
      <c r="B71" s="10" t="s">
        <v>361</v>
      </c>
      <c r="C71" s="36">
        <f>IFERROR(INDEX('Dwellings_vacancy_E-LA_d_2021'!$C$2:$C$310,MATCH($A71,'Dwellings_vacancy_E-LA_d_2021'!$A$2:$A$310,0)),"-")</f>
        <v>51293</v>
      </c>
      <c r="D71" s="36">
        <f>IFERROR(INDEX('Dwellings_vacancy_E-LA_d_2021'!$D$2:$D$310,MATCH($A71,'Dwellings_vacancy_E-LA_d_2021'!$A$2:$A$310,0)),"-")</f>
        <v>549</v>
      </c>
      <c r="E71" s="36">
        <f>IFERROR(INDEX('Dwellings_vacancy_E-LA_d_2021'!$E$2:$E$310,MATCH($A71,'Dwellings_vacancy_E-LA_d_2021'!$A$2:$A$310,0)),"-")</f>
        <v>0</v>
      </c>
      <c r="F71" s="36">
        <f>IFERROR(INDEX('Dwellings_vacancy_E-LA_d_2021'!$F$2:$F$310,MATCH($A71,'Dwellings_vacancy_E-LA_d_2021'!$A$2:$A$310,0)),"-")</f>
        <v>0</v>
      </c>
      <c r="G71" s="43">
        <f t="shared" si="2"/>
        <v>1.0703214863626615E-2</v>
      </c>
      <c r="H71" s="36">
        <f>IFERROR(INDEX('Dw_vacancy_E-new_boundaries_2'!C$2:C$3,MATCH($A71,'Dw_vacancy_E-new_boundaries_2'!$A$2:$A$3,0)),
INDEX('Dwellings_vacancy_E-LA_d_2020'!$C$2:$C$310,MATCH($A71,'Dwellings_vacancy_E-LA_d_2020'!$A$2:$A$310,0)))</f>
        <v>50575</v>
      </c>
      <c r="I71" s="36">
        <f>IFERROR(INDEX('Dw_vacancy_E-new_boundaries_2'!D$2:D$3,MATCH($A71,'Dw_vacancy_E-new_boundaries_2'!$A$2:$A$3,0)),
INDEX('Dwellings_vacancy_E-LA_d_2020'!$D$2:$D$310,MATCH($A71,'Dwellings_vacancy_E-LA_d_2020'!$A$2:$A$310,0)))</f>
        <v>712</v>
      </c>
      <c r="J71" s="36">
        <f>IFERROR(INDEX('Dw_vacancy_E-new_boundaries_2'!E$2:E$3,MATCH($A71,'Dw_vacancy_E-new_boundaries_2'!$A$2:$A$3,0)),
INDEX('Dwellings_vacancy_E-LA_d_2020'!$E$2:$E$310,MATCH($A71,'Dwellings_vacancy_E-LA_d_2020'!$A$2:$A$310,0)))</f>
        <v>0</v>
      </c>
      <c r="K71" s="36">
        <f>IFERROR(INDEX('Dw_vacancy_E-new_boundaries_2'!F$2:F$3,MATCH($A71,'Dw_vacancy_E-new_boundaries_2'!$A$2:$A$3,0)),
INDEX('Dwellings_vacancy_E-LA_d_2020'!$F$2:$F$310,MATCH($A71,'Dwellings_vacancy_E-LA_d_2020'!$A$2:$A$310,0)))</f>
        <v>0</v>
      </c>
      <c r="L71" s="43">
        <f t="shared" si="3"/>
        <v>1.407810182896688E-2</v>
      </c>
    </row>
    <row r="72" spans="1:12" x14ac:dyDescent="0.35">
      <c r="A72" s="5" t="s">
        <v>362</v>
      </c>
      <c r="B72" s="10" t="s">
        <v>363</v>
      </c>
      <c r="C72" s="36">
        <f>IFERROR(INDEX('Dwellings_vacancy_E-LA_d_2021'!$C$2:$C$310,MATCH($A72,'Dwellings_vacancy_E-LA_d_2021'!$A$2:$A$310,0)),"-")</f>
        <v>47620</v>
      </c>
      <c r="D72" s="36">
        <f>IFERROR(INDEX('Dwellings_vacancy_E-LA_d_2021'!$D$2:$D$310,MATCH($A72,'Dwellings_vacancy_E-LA_d_2021'!$A$2:$A$310,0)),"-")</f>
        <v>266</v>
      </c>
      <c r="E72" s="36">
        <f>IFERROR(INDEX('Dwellings_vacancy_E-LA_d_2021'!$E$2:$E$310,MATCH($A72,'Dwellings_vacancy_E-LA_d_2021'!$A$2:$A$310,0)),"-")</f>
        <v>0</v>
      </c>
      <c r="F72" s="36">
        <f>IFERROR(INDEX('Dwellings_vacancy_E-LA_d_2021'!$F$2:$F$310,MATCH($A72,'Dwellings_vacancy_E-LA_d_2021'!$A$2:$A$310,0)),"-")</f>
        <v>0</v>
      </c>
      <c r="G72" s="43">
        <f t="shared" si="2"/>
        <v>5.5858882822343555E-3</v>
      </c>
      <c r="H72" s="36">
        <f>IFERROR(INDEX('Dw_vacancy_E-new_boundaries_2'!C$2:C$3,MATCH($A72,'Dw_vacancy_E-new_boundaries_2'!$A$2:$A$3,0)),
INDEX('Dwellings_vacancy_E-LA_d_2020'!$C$2:$C$310,MATCH($A72,'Dwellings_vacancy_E-LA_d_2020'!$A$2:$A$310,0)))</f>
        <v>46977</v>
      </c>
      <c r="I72" s="36">
        <f>IFERROR(INDEX('Dw_vacancy_E-new_boundaries_2'!D$2:D$3,MATCH($A72,'Dw_vacancy_E-new_boundaries_2'!$A$2:$A$3,0)),
INDEX('Dwellings_vacancy_E-LA_d_2020'!$D$2:$D$310,MATCH($A72,'Dwellings_vacancy_E-LA_d_2020'!$A$2:$A$310,0)))</f>
        <v>283</v>
      </c>
      <c r="J72" s="36">
        <f>IFERROR(INDEX('Dw_vacancy_E-new_boundaries_2'!E$2:E$3,MATCH($A72,'Dw_vacancy_E-new_boundaries_2'!$A$2:$A$3,0)),
INDEX('Dwellings_vacancy_E-LA_d_2020'!$E$2:$E$310,MATCH($A72,'Dwellings_vacancy_E-LA_d_2020'!$A$2:$A$310,0)))</f>
        <v>0</v>
      </c>
      <c r="K72" s="36">
        <f>IFERROR(INDEX('Dw_vacancy_E-new_boundaries_2'!F$2:F$3,MATCH($A72,'Dw_vacancy_E-new_boundaries_2'!$A$2:$A$3,0)),
INDEX('Dwellings_vacancy_E-LA_d_2020'!$F$2:$F$310,MATCH($A72,'Dwellings_vacancy_E-LA_d_2020'!$A$2:$A$310,0)))</f>
        <v>0</v>
      </c>
      <c r="L72" s="43">
        <f t="shared" si="3"/>
        <v>6.0242246205589973E-3</v>
      </c>
    </row>
    <row r="73" spans="1:12" x14ac:dyDescent="0.35">
      <c r="A73" s="5" t="s">
        <v>366</v>
      </c>
      <c r="B73" s="10" t="s">
        <v>367</v>
      </c>
      <c r="C73" s="36">
        <f>IFERROR(INDEX('Dwellings_vacancy_E-LA_d_2021'!$C$2:$C$310,MATCH($A73,'Dwellings_vacancy_E-LA_d_2021'!$A$2:$A$310,0)),"-")</f>
        <v>109247</v>
      </c>
      <c r="D73" s="36">
        <f>IFERROR(INDEX('Dwellings_vacancy_E-LA_d_2021'!$D$2:$D$310,MATCH($A73,'Dwellings_vacancy_E-LA_d_2021'!$A$2:$A$310,0)),"-")</f>
        <v>1179</v>
      </c>
      <c r="E73" s="36">
        <f>IFERROR(INDEX('Dwellings_vacancy_E-LA_d_2021'!$E$2:$E$310,MATCH($A73,'Dwellings_vacancy_E-LA_d_2021'!$A$2:$A$310,0)),"-")</f>
        <v>0</v>
      </c>
      <c r="F73" s="36">
        <f>IFERROR(INDEX('Dwellings_vacancy_E-LA_d_2021'!$F$2:$F$310,MATCH($A73,'Dwellings_vacancy_E-LA_d_2021'!$A$2:$A$310,0)),"-")</f>
        <v>0</v>
      </c>
      <c r="G73" s="43">
        <f t="shared" si="2"/>
        <v>1.0792058363158713E-2</v>
      </c>
      <c r="H73" s="36">
        <f>IFERROR(INDEX('Dw_vacancy_E-new_boundaries_2'!C$2:C$3,MATCH($A73,'Dw_vacancy_E-new_boundaries_2'!$A$2:$A$3,0)),
INDEX('Dwellings_vacancy_E-LA_d_2020'!$C$2:$C$310,MATCH($A73,'Dwellings_vacancy_E-LA_d_2020'!$A$2:$A$310,0)))</f>
        <v>108583</v>
      </c>
      <c r="I73" s="36">
        <f>IFERROR(INDEX('Dw_vacancy_E-new_boundaries_2'!D$2:D$3,MATCH($A73,'Dw_vacancy_E-new_boundaries_2'!$A$2:$A$3,0)),
INDEX('Dwellings_vacancy_E-LA_d_2020'!$D$2:$D$310,MATCH($A73,'Dwellings_vacancy_E-LA_d_2020'!$A$2:$A$310,0)))</f>
        <v>1377</v>
      </c>
      <c r="J73" s="36">
        <f>IFERROR(INDEX('Dw_vacancy_E-new_boundaries_2'!E$2:E$3,MATCH($A73,'Dw_vacancy_E-new_boundaries_2'!$A$2:$A$3,0)),
INDEX('Dwellings_vacancy_E-LA_d_2020'!$E$2:$E$310,MATCH($A73,'Dwellings_vacancy_E-LA_d_2020'!$A$2:$A$310,0)))</f>
        <v>0</v>
      </c>
      <c r="K73" s="36">
        <f>IFERROR(INDEX('Dw_vacancy_E-new_boundaries_2'!F$2:F$3,MATCH($A73,'Dw_vacancy_E-new_boundaries_2'!$A$2:$A$3,0)),
INDEX('Dwellings_vacancy_E-LA_d_2020'!$F$2:$F$310,MATCH($A73,'Dwellings_vacancy_E-LA_d_2020'!$A$2:$A$310,0)))</f>
        <v>0</v>
      </c>
      <c r="L73" s="43">
        <f t="shared" si="3"/>
        <v>1.268154315132203E-2</v>
      </c>
    </row>
    <row r="74" spans="1:12" x14ac:dyDescent="0.35">
      <c r="A74" s="5" t="s">
        <v>368</v>
      </c>
      <c r="B74" s="10" t="s">
        <v>369</v>
      </c>
      <c r="C74" s="36">
        <f>IFERROR(INDEX('Dwellings_vacancy_E-LA_d_2021'!$C$2:$C$310,MATCH($A74,'Dwellings_vacancy_E-LA_d_2021'!$A$2:$A$310,0)),"-")</f>
        <v>34248</v>
      </c>
      <c r="D74" s="36">
        <f>IFERROR(INDEX('Dwellings_vacancy_E-LA_d_2021'!$D$2:$D$310,MATCH($A74,'Dwellings_vacancy_E-LA_d_2021'!$A$2:$A$310,0)),"-")</f>
        <v>482</v>
      </c>
      <c r="E74" s="36">
        <f>IFERROR(INDEX('Dwellings_vacancy_E-LA_d_2021'!$E$2:$E$310,MATCH($A74,'Dwellings_vacancy_E-LA_d_2021'!$A$2:$A$310,0)),"-")</f>
        <v>0</v>
      </c>
      <c r="F74" s="36">
        <f>IFERROR(INDEX('Dwellings_vacancy_E-LA_d_2021'!$F$2:$F$310,MATCH($A74,'Dwellings_vacancy_E-LA_d_2021'!$A$2:$A$310,0)),"-")</f>
        <v>0</v>
      </c>
      <c r="G74" s="43">
        <f t="shared" si="2"/>
        <v>1.407381452931558E-2</v>
      </c>
      <c r="H74" s="36">
        <f>IFERROR(INDEX('Dw_vacancy_E-new_boundaries_2'!C$2:C$3,MATCH($A74,'Dw_vacancy_E-new_boundaries_2'!$A$2:$A$3,0)),
INDEX('Dwellings_vacancy_E-LA_d_2020'!$C$2:$C$310,MATCH($A74,'Dwellings_vacancy_E-LA_d_2020'!$A$2:$A$310,0)))</f>
        <v>33889</v>
      </c>
      <c r="I74" s="36">
        <f>IFERROR(INDEX('Dw_vacancy_E-new_boundaries_2'!D$2:D$3,MATCH($A74,'Dw_vacancy_E-new_boundaries_2'!$A$2:$A$3,0)),
INDEX('Dwellings_vacancy_E-LA_d_2020'!$D$2:$D$310,MATCH($A74,'Dwellings_vacancy_E-LA_d_2020'!$A$2:$A$310,0)))</f>
        <v>634</v>
      </c>
      <c r="J74" s="36">
        <f>IFERROR(INDEX('Dw_vacancy_E-new_boundaries_2'!E$2:E$3,MATCH($A74,'Dw_vacancy_E-new_boundaries_2'!$A$2:$A$3,0)),
INDEX('Dwellings_vacancy_E-LA_d_2020'!$E$2:$E$310,MATCH($A74,'Dwellings_vacancy_E-LA_d_2020'!$A$2:$A$310,0)))</f>
        <v>0</v>
      </c>
      <c r="K74" s="36">
        <f>IFERROR(INDEX('Dw_vacancy_E-new_boundaries_2'!F$2:F$3,MATCH($A74,'Dw_vacancy_E-new_boundaries_2'!$A$2:$A$3,0)),
INDEX('Dwellings_vacancy_E-LA_d_2020'!$F$2:$F$310,MATCH($A74,'Dwellings_vacancy_E-LA_d_2020'!$A$2:$A$310,0)))</f>
        <v>0</v>
      </c>
      <c r="L74" s="43">
        <f t="shared" si="3"/>
        <v>1.8708135383162679E-2</v>
      </c>
    </row>
    <row r="75" spans="1:12" x14ac:dyDescent="0.35">
      <c r="A75" s="5" t="s">
        <v>370</v>
      </c>
      <c r="B75" s="10" t="s">
        <v>371</v>
      </c>
      <c r="C75" s="36">
        <f>IFERROR(INDEX('Dwellings_vacancy_E-LA_d_2021'!$C$2:$C$310,MATCH($A75,'Dwellings_vacancy_E-LA_d_2021'!$A$2:$A$310,0)),"-")</f>
        <v>138540</v>
      </c>
      <c r="D75" s="36">
        <f>IFERROR(INDEX('Dwellings_vacancy_E-LA_d_2021'!$D$2:$D$310,MATCH($A75,'Dwellings_vacancy_E-LA_d_2021'!$A$2:$A$310,0)),"-")</f>
        <v>1539</v>
      </c>
      <c r="E75" s="36">
        <f>IFERROR(INDEX('Dwellings_vacancy_E-LA_d_2021'!$E$2:$E$310,MATCH($A75,'Dwellings_vacancy_E-LA_d_2021'!$A$2:$A$310,0)),"-")</f>
        <v>0</v>
      </c>
      <c r="F75" s="36">
        <f>IFERROR(INDEX('Dwellings_vacancy_E-LA_d_2021'!$F$2:$F$310,MATCH($A75,'Dwellings_vacancy_E-LA_d_2021'!$A$2:$A$310,0)),"-")</f>
        <v>0</v>
      </c>
      <c r="G75" s="43">
        <f t="shared" si="2"/>
        <v>1.1108705067128627E-2</v>
      </c>
      <c r="H75" s="36">
        <f>IFERROR(INDEX('Dw_vacancy_E-new_boundaries_2'!C$2:C$3,MATCH($A75,'Dw_vacancy_E-new_boundaries_2'!$A$2:$A$3,0)),
INDEX('Dwellings_vacancy_E-LA_d_2020'!$C$2:$C$310,MATCH($A75,'Dwellings_vacancy_E-LA_d_2020'!$A$2:$A$310,0)))</f>
        <v>137592</v>
      </c>
      <c r="I75" s="36">
        <f>IFERROR(INDEX('Dw_vacancy_E-new_boundaries_2'!D$2:D$3,MATCH($A75,'Dw_vacancy_E-new_boundaries_2'!$A$2:$A$3,0)),
INDEX('Dwellings_vacancy_E-LA_d_2020'!$D$2:$D$310,MATCH($A75,'Dwellings_vacancy_E-LA_d_2020'!$A$2:$A$310,0)))</f>
        <v>2022</v>
      </c>
      <c r="J75" s="36">
        <f>IFERROR(INDEX('Dw_vacancy_E-new_boundaries_2'!E$2:E$3,MATCH($A75,'Dw_vacancy_E-new_boundaries_2'!$A$2:$A$3,0)),
INDEX('Dwellings_vacancy_E-LA_d_2020'!$E$2:$E$310,MATCH($A75,'Dwellings_vacancy_E-LA_d_2020'!$A$2:$A$310,0)))</f>
        <v>0</v>
      </c>
      <c r="K75" s="36">
        <f>IFERROR(INDEX('Dw_vacancy_E-new_boundaries_2'!F$2:F$3,MATCH($A75,'Dw_vacancy_E-new_boundaries_2'!$A$2:$A$3,0)),
INDEX('Dwellings_vacancy_E-LA_d_2020'!$F$2:$F$310,MATCH($A75,'Dwellings_vacancy_E-LA_d_2020'!$A$2:$A$310,0)))</f>
        <v>0</v>
      </c>
      <c r="L75" s="43">
        <f t="shared" si="3"/>
        <v>1.4695621838478981E-2</v>
      </c>
    </row>
    <row r="76" spans="1:12" x14ac:dyDescent="0.35">
      <c r="A76" s="5" t="s">
        <v>372</v>
      </c>
      <c r="B76" s="10" t="s">
        <v>373</v>
      </c>
      <c r="C76" s="36">
        <f>IFERROR(INDEX('Dwellings_vacancy_E-LA_d_2021'!$C$2:$C$310,MATCH($A76,'Dwellings_vacancy_E-LA_d_2021'!$A$2:$A$310,0)),"-")</f>
        <v>178038</v>
      </c>
      <c r="D76" s="36">
        <f>IFERROR(INDEX('Dwellings_vacancy_E-LA_d_2021'!$D$2:$D$310,MATCH($A76,'Dwellings_vacancy_E-LA_d_2021'!$A$2:$A$310,0)),"-")</f>
        <v>1227</v>
      </c>
      <c r="E76" s="36">
        <f>IFERROR(INDEX('Dwellings_vacancy_E-LA_d_2021'!$E$2:$E$310,MATCH($A76,'Dwellings_vacancy_E-LA_d_2021'!$A$2:$A$310,0)),"-")</f>
        <v>0</v>
      </c>
      <c r="F76" s="36">
        <f>IFERROR(INDEX('Dwellings_vacancy_E-LA_d_2021'!$F$2:$F$310,MATCH($A76,'Dwellings_vacancy_E-LA_d_2021'!$A$2:$A$310,0)),"-")</f>
        <v>0</v>
      </c>
      <c r="G76" s="43">
        <f t="shared" si="2"/>
        <v>6.8917871465642164E-3</v>
      </c>
      <c r="H76" s="36">
        <f>IFERROR(INDEX('Dw_vacancy_E-new_boundaries_2'!C$2:C$3,MATCH($A76,'Dw_vacancy_E-new_boundaries_2'!$A$2:$A$3,0)),
INDEX('Dwellings_vacancy_E-LA_d_2020'!$C$2:$C$310,MATCH($A76,'Dwellings_vacancy_E-LA_d_2020'!$A$2:$A$310,0)))</f>
        <v>176415</v>
      </c>
      <c r="I76" s="36">
        <f>IFERROR(INDEX('Dw_vacancy_E-new_boundaries_2'!D$2:D$3,MATCH($A76,'Dw_vacancy_E-new_boundaries_2'!$A$2:$A$3,0)),
INDEX('Dwellings_vacancy_E-LA_d_2020'!$D$2:$D$310,MATCH($A76,'Dwellings_vacancy_E-LA_d_2020'!$A$2:$A$310,0)))</f>
        <v>1912</v>
      </c>
      <c r="J76" s="36">
        <f>IFERROR(INDEX('Dw_vacancy_E-new_boundaries_2'!E$2:E$3,MATCH($A76,'Dw_vacancy_E-new_boundaries_2'!$A$2:$A$3,0)),
INDEX('Dwellings_vacancy_E-LA_d_2020'!$E$2:$E$310,MATCH($A76,'Dwellings_vacancy_E-LA_d_2020'!$A$2:$A$310,0)))</f>
        <v>0</v>
      </c>
      <c r="K76" s="36">
        <f>IFERROR(INDEX('Dw_vacancy_E-new_boundaries_2'!F$2:F$3,MATCH($A76,'Dw_vacancy_E-new_boundaries_2'!$A$2:$A$3,0)),
INDEX('Dwellings_vacancy_E-LA_d_2020'!$F$2:$F$310,MATCH($A76,'Dwellings_vacancy_E-LA_d_2020'!$A$2:$A$310,0)))</f>
        <v>0</v>
      </c>
      <c r="L76" s="43">
        <f t="shared" si="3"/>
        <v>1.0838080662075221E-2</v>
      </c>
    </row>
    <row r="77" spans="1:12" x14ac:dyDescent="0.35">
      <c r="A77" s="5" t="s">
        <v>374</v>
      </c>
      <c r="B77" s="10" t="s">
        <v>375</v>
      </c>
      <c r="C77" s="36">
        <f>IFERROR(INDEX('Dwellings_vacancy_E-LA_d_2021'!$C$2:$C$310,MATCH($A77,'Dwellings_vacancy_E-LA_d_2021'!$A$2:$A$310,0)),"-")</f>
        <v>53004</v>
      </c>
      <c r="D77" s="36">
        <f>IFERROR(INDEX('Dwellings_vacancy_E-LA_d_2021'!$D$2:$D$310,MATCH($A77,'Dwellings_vacancy_E-LA_d_2021'!$A$2:$A$310,0)),"-")</f>
        <v>704</v>
      </c>
      <c r="E77" s="36">
        <f>IFERROR(INDEX('Dwellings_vacancy_E-LA_d_2021'!$E$2:$E$310,MATCH($A77,'Dwellings_vacancy_E-LA_d_2021'!$A$2:$A$310,0)),"-")</f>
        <v>0</v>
      </c>
      <c r="F77" s="36">
        <f>IFERROR(INDEX('Dwellings_vacancy_E-LA_d_2021'!$F$2:$F$310,MATCH($A77,'Dwellings_vacancy_E-LA_d_2021'!$A$2:$A$310,0)),"-")</f>
        <v>0</v>
      </c>
      <c r="G77" s="43">
        <f t="shared" si="2"/>
        <v>1.3282016451588559E-2</v>
      </c>
      <c r="H77" s="36">
        <f>IFERROR(INDEX('Dw_vacancy_E-new_boundaries_2'!C$2:C$3,MATCH($A77,'Dw_vacancy_E-new_boundaries_2'!$A$2:$A$3,0)),
INDEX('Dwellings_vacancy_E-LA_d_2020'!$C$2:$C$310,MATCH($A77,'Dwellings_vacancy_E-LA_d_2020'!$A$2:$A$310,0)))</f>
        <v>52498</v>
      </c>
      <c r="I77" s="36">
        <f>IFERROR(INDEX('Dw_vacancy_E-new_boundaries_2'!D$2:D$3,MATCH($A77,'Dw_vacancy_E-new_boundaries_2'!$A$2:$A$3,0)),
INDEX('Dwellings_vacancy_E-LA_d_2020'!$D$2:$D$310,MATCH($A77,'Dwellings_vacancy_E-LA_d_2020'!$A$2:$A$310,0)))</f>
        <v>853</v>
      </c>
      <c r="J77" s="36">
        <f>IFERROR(INDEX('Dw_vacancy_E-new_boundaries_2'!E$2:E$3,MATCH($A77,'Dw_vacancy_E-new_boundaries_2'!$A$2:$A$3,0)),
INDEX('Dwellings_vacancy_E-LA_d_2020'!$E$2:$E$310,MATCH($A77,'Dwellings_vacancy_E-LA_d_2020'!$A$2:$A$310,0)))</f>
        <v>0</v>
      </c>
      <c r="K77" s="36">
        <f>IFERROR(INDEX('Dw_vacancy_E-new_boundaries_2'!F$2:F$3,MATCH($A77,'Dw_vacancy_E-new_boundaries_2'!$A$2:$A$3,0)),
INDEX('Dwellings_vacancy_E-LA_d_2020'!$F$2:$F$310,MATCH($A77,'Dwellings_vacancy_E-LA_d_2020'!$A$2:$A$310,0)))</f>
        <v>0</v>
      </c>
      <c r="L77" s="43">
        <f t="shared" si="3"/>
        <v>1.6248238028115355E-2</v>
      </c>
    </row>
    <row r="78" spans="1:12" x14ac:dyDescent="0.35">
      <c r="A78" s="5" t="s">
        <v>376</v>
      </c>
      <c r="B78" s="10" t="s">
        <v>377</v>
      </c>
      <c r="C78" s="36">
        <f>IFERROR(INDEX('Dwellings_vacancy_E-LA_d_2021'!$C$2:$C$310,MATCH($A78,'Dwellings_vacancy_E-LA_d_2021'!$A$2:$A$310,0)),"-")</f>
        <v>138385</v>
      </c>
      <c r="D78" s="36">
        <f>IFERROR(INDEX('Dwellings_vacancy_E-LA_d_2021'!$D$2:$D$310,MATCH($A78,'Dwellings_vacancy_E-LA_d_2021'!$A$2:$A$310,0)),"-")</f>
        <v>901</v>
      </c>
      <c r="E78" s="36">
        <f>IFERROR(INDEX('Dwellings_vacancy_E-LA_d_2021'!$E$2:$E$310,MATCH($A78,'Dwellings_vacancy_E-LA_d_2021'!$A$2:$A$310,0)),"-")</f>
        <v>0</v>
      </c>
      <c r="F78" s="36">
        <f>IFERROR(INDEX('Dwellings_vacancy_E-LA_d_2021'!$F$2:$F$310,MATCH($A78,'Dwellings_vacancy_E-LA_d_2021'!$A$2:$A$310,0)),"-")</f>
        <v>0</v>
      </c>
      <c r="G78" s="43">
        <f t="shared" si="2"/>
        <v>6.5108212595295731E-3</v>
      </c>
      <c r="H78" s="36">
        <f>IFERROR(INDEX('Dw_vacancy_E-new_boundaries_2'!C$2:C$3,MATCH($A78,'Dw_vacancy_E-new_boundaries_2'!$A$2:$A$3,0)),
INDEX('Dwellings_vacancy_E-LA_d_2020'!$C$2:$C$310,MATCH($A78,'Dwellings_vacancy_E-LA_d_2020'!$A$2:$A$310,0)))</f>
        <v>137805</v>
      </c>
      <c r="I78" s="36">
        <f>IFERROR(INDEX('Dw_vacancy_E-new_boundaries_2'!D$2:D$3,MATCH($A78,'Dw_vacancy_E-new_boundaries_2'!$A$2:$A$3,0)),
INDEX('Dwellings_vacancy_E-LA_d_2020'!$D$2:$D$310,MATCH($A78,'Dwellings_vacancy_E-LA_d_2020'!$A$2:$A$310,0)))</f>
        <v>1104</v>
      </c>
      <c r="J78" s="36">
        <f>IFERROR(INDEX('Dw_vacancy_E-new_boundaries_2'!E$2:E$3,MATCH($A78,'Dw_vacancy_E-new_boundaries_2'!$A$2:$A$3,0)),
INDEX('Dwellings_vacancy_E-LA_d_2020'!$E$2:$E$310,MATCH($A78,'Dwellings_vacancy_E-LA_d_2020'!$A$2:$A$310,0)))</f>
        <v>0</v>
      </c>
      <c r="K78" s="36">
        <f>IFERROR(INDEX('Dw_vacancy_E-new_boundaries_2'!F$2:F$3,MATCH($A78,'Dw_vacancy_E-new_boundaries_2'!$A$2:$A$3,0)),
INDEX('Dwellings_vacancy_E-LA_d_2020'!$F$2:$F$310,MATCH($A78,'Dwellings_vacancy_E-LA_d_2020'!$A$2:$A$310,0)))</f>
        <v>0</v>
      </c>
      <c r="L78" s="43">
        <f t="shared" si="3"/>
        <v>8.0113203439642969E-3</v>
      </c>
    </row>
    <row r="79" spans="1:12" x14ac:dyDescent="0.35">
      <c r="A79" s="5" t="s">
        <v>382</v>
      </c>
      <c r="B79" s="10" t="s">
        <v>383</v>
      </c>
      <c r="C79" s="36">
        <f>IFERROR(INDEX('Dwellings_vacancy_E-LA_d_2021'!$C$2:$C$310,MATCH($A79,'Dwellings_vacancy_E-LA_d_2021'!$A$2:$A$310,0)),"-")</f>
        <v>138847</v>
      </c>
      <c r="D79" s="36">
        <f>IFERROR(INDEX('Dwellings_vacancy_E-LA_d_2021'!$D$2:$D$310,MATCH($A79,'Dwellings_vacancy_E-LA_d_2021'!$A$2:$A$310,0)),"-")</f>
        <v>537</v>
      </c>
      <c r="E79" s="36">
        <f>IFERROR(INDEX('Dwellings_vacancy_E-LA_d_2021'!$E$2:$E$310,MATCH($A79,'Dwellings_vacancy_E-LA_d_2021'!$A$2:$A$310,0)),"-")</f>
        <v>0</v>
      </c>
      <c r="F79" s="36">
        <f>IFERROR(INDEX('Dwellings_vacancy_E-LA_d_2021'!$F$2:$F$310,MATCH($A79,'Dwellings_vacancy_E-LA_d_2021'!$A$2:$A$310,0)),"-")</f>
        <v>0</v>
      </c>
      <c r="G79" s="43">
        <f t="shared" si="2"/>
        <v>3.867566458043746E-3</v>
      </c>
      <c r="H79" s="36">
        <f>IFERROR(INDEX('Dw_vacancy_E-new_boundaries_2'!C$2:C$3,MATCH($A79,'Dw_vacancy_E-new_boundaries_2'!$A$2:$A$3,0)),
INDEX('Dwellings_vacancy_E-LA_d_2020'!$C$2:$C$310,MATCH($A79,'Dwellings_vacancy_E-LA_d_2020'!$A$2:$A$310,0)))</f>
        <v>137225</v>
      </c>
      <c r="I79" s="36">
        <f>IFERROR(INDEX('Dw_vacancy_E-new_boundaries_2'!D$2:D$3,MATCH($A79,'Dw_vacancy_E-new_boundaries_2'!$A$2:$A$3,0)),
INDEX('Dwellings_vacancy_E-LA_d_2020'!$D$2:$D$310,MATCH($A79,'Dwellings_vacancy_E-LA_d_2020'!$A$2:$A$310,0)))</f>
        <v>473</v>
      </c>
      <c r="J79" s="36">
        <f>IFERROR(INDEX('Dw_vacancy_E-new_boundaries_2'!E$2:E$3,MATCH($A79,'Dw_vacancy_E-new_boundaries_2'!$A$2:$A$3,0)),
INDEX('Dwellings_vacancy_E-LA_d_2020'!$E$2:$E$310,MATCH($A79,'Dwellings_vacancy_E-LA_d_2020'!$A$2:$A$310,0)))</f>
        <v>0</v>
      </c>
      <c r="K79" s="36">
        <f>IFERROR(INDEX('Dw_vacancy_E-new_boundaries_2'!F$2:F$3,MATCH($A79,'Dw_vacancy_E-new_boundaries_2'!$A$2:$A$3,0)),
INDEX('Dwellings_vacancy_E-LA_d_2020'!$F$2:$F$310,MATCH($A79,'Dwellings_vacancy_E-LA_d_2020'!$A$2:$A$310,0)))</f>
        <v>0</v>
      </c>
      <c r="L79" s="43">
        <f t="shared" si="3"/>
        <v>3.4468937875751504E-3</v>
      </c>
    </row>
    <row r="80" spans="1:12" x14ac:dyDescent="0.35">
      <c r="A80" s="5" t="s">
        <v>386</v>
      </c>
      <c r="B80" s="10" t="s">
        <v>387</v>
      </c>
      <c r="C80" s="36">
        <f>IFERROR(INDEX('Dwellings_vacancy_E-LA_d_2021'!$C$2:$C$310,MATCH($A80,'Dwellings_vacancy_E-LA_d_2021'!$A$2:$A$310,0)),"-")</f>
        <v>38060</v>
      </c>
      <c r="D80" s="36">
        <f>IFERROR(INDEX('Dwellings_vacancy_E-LA_d_2021'!$D$2:$D$310,MATCH($A80,'Dwellings_vacancy_E-LA_d_2021'!$A$2:$A$310,0)),"-")</f>
        <v>411</v>
      </c>
      <c r="E80" s="36">
        <f>IFERROR(INDEX('Dwellings_vacancy_E-LA_d_2021'!$E$2:$E$310,MATCH($A80,'Dwellings_vacancy_E-LA_d_2021'!$A$2:$A$310,0)),"-")</f>
        <v>0</v>
      </c>
      <c r="F80" s="36">
        <f>IFERROR(INDEX('Dwellings_vacancy_E-LA_d_2021'!$F$2:$F$310,MATCH($A80,'Dwellings_vacancy_E-LA_d_2021'!$A$2:$A$310,0)),"-")</f>
        <v>0</v>
      </c>
      <c r="G80" s="43">
        <f t="shared" si="2"/>
        <v>1.0798738833420914E-2</v>
      </c>
      <c r="H80" s="36">
        <f>IFERROR(INDEX('Dw_vacancy_E-new_boundaries_2'!C$2:C$3,MATCH($A80,'Dw_vacancy_E-new_boundaries_2'!$A$2:$A$3,0)),
INDEX('Dwellings_vacancy_E-LA_d_2020'!$C$2:$C$310,MATCH($A80,'Dwellings_vacancy_E-LA_d_2020'!$A$2:$A$310,0)))</f>
        <v>37472</v>
      </c>
      <c r="I80" s="36">
        <f>IFERROR(INDEX('Dw_vacancy_E-new_boundaries_2'!D$2:D$3,MATCH($A80,'Dw_vacancy_E-new_boundaries_2'!$A$2:$A$3,0)),
INDEX('Dwellings_vacancy_E-LA_d_2020'!$D$2:$D$310,MATCH($A80,'Dwellings_vacancy_E-LA_d_2020'!$A$2:$A$310,0)))</f>
        <v>495</v>
      </c>
      <c r="J80" s="36">
        <f>IFERROR(INDEX('Dw_vacancy_E-new_boundaries_2'!E$2:E$3,MATCH($A80,'Dw_vacancy_E-new_boundaries_2'!$A$2:$A$3,0)),
INDEX('Dwellings_vacancy_E-LA_d_2020'!$E$2:$E$310,MATCH($A80,'Dwellings_vacancy_E-LA_d_2020'!$A$2:$A$310,0)))</f>
        <v>0</v>
      </c>
      <c r="K80" s="36">
        <f>IFERROR(INDEX('Dw_vacancy_E-new_boundaries_2'!F$2:F$3,MATCH($A80,'Dw_vacancy_E-new_boundaries_2'!$A$2:$A$3,0)),
INDEX('Dwellings_vacancy_E-LA_d_2020'!$F$2:$F$310,MATCH($A80,'Dwellings_vacancy_E-LA_d_2020'!$A$2:$A$310,0)))</f>
        <v>0</v>
      </c>
      <c r="L80" s="43">
        <f t="shared" si="3"/>
        <v>1.3209863364645602E-2</v>
      </c>
    </row>
    <row r="81" spans="1:12" x14ac:dyDescent="0.35">
      <c r="A81" s="5" t="s">
        <v>388</v>
      </c>
      <c r="B81" s="10" t="s">
        <v>389</v>
      </c>
      <c r="C81" s="36">
        <f>IFERROR(INDEX('Dwellings_vacancy_E-LA_d_2021'!$C$2:$C$310,MATCH($A81,'Dwellings_vacancy_E-LA_d_2021'!$A$2:$A$310,0)),"-")</f>
        <v>70714</v>
      </c>
      <c r="D81" s="36">
        <f>IFERROR(INDEX('Dwellings_vacancy_E-LA_d_2021'!$D$2:$D$310,MATCH($A81,'Dwellings_vacancy_E-LA_d_2021'!$A$2:$A$310,0)),"-")</f>
        <v>396</v>
      </c>
      <c r="E81" s="36">
        <f>IFERROR(INDEX('Dwellings_vacancy_E-LA_d_2021'!$E$2:$E$310,MATCH($A81,'Dwellings_vacancy_E-LA_d_2021'!$A$2:$A$310,0)),"-")</f>
        <v>0</v>
      </c>
      <c r="F81" s="36">
        <f>IFERROR(INDEX('Dwellings_vacancy_E-LA_d_2021'!$F$2:$F$310,MATCH($A81,'Dwellings_vacancy_E-LA_d_2021'!$A$2:$A$310,0)),"-")</f>
        <v>0</v>
      </c>
      <c r="G81" s="43">
        <f t="shared" si="2"/>
        <v>5.6000226263540455E-3</v>
      </c>
      <c r="H81" s="36">
        <f>IFERROR(INDEX('Dw_vacancy_E-new_boundaries_2'!C$2:C$3,MATCH($A81,'Dw_vacancy_E-new_boundaries_2'!$A$2:$A$3,0)),
INDEX('Dwellings_vacancy_E-LA_d_2020'!$C$2:$C$310,MATCH($A81,'Dwellings_vacancy_E-LA_d_2020'!$A$2:$A$310,0)))</f>
        <v>69738</v>
      </c>
      <c r="I81" s="36">
        <f>IFERROR(INDEX('Dw_vacancy_E-new_boundaries_2'!D$2:D$3,MATCH($A81,'Dw_vacancy_E-new_boundaries_2'!$A$2:$A$3,0)),
INDEX('Dwellings_vacancy_E-LA_d_2020'!$D$2:$D$310,MATCH($A81,'Dwellings_vacancy_E-LA_d_2020'!$A$2:$A$310,0)))</f>
        <v>541</v>
      </c>
      <c r="J81" s="36">
        <f>IFERROR(INDEX('Dw_vacancy_E-new_boundaries_2'!E$2:E$3,MATCH($A81,'Dw_vacancy_E-new_boundaries_2'!$A$2:$A$3,0)),
INDEX('Dwellings_vacancy_E-LA_d_2020'!$E$2:$E$310,MATCH($A81,'Dwellings_vacancy_E-LA_d_2020'!$A$2:$A$310,0)))</f>
        <v>0</v>
      </c>
      <c r="K81" s="36">
        <f>IFERROR(INDEX('Dw_vacancy_E-new_boundaries_2'!F$2:F$3,MATCH($A81,'Dw_vacancy_E-new_boundaries_2'!$A$2:$A$3,0)),
INDEX('Dwellings_vacancy_E-LA_d_2020'!$F$2:$F$310,MATCH($A81,'Dwellings_vacancy_E-LA_d_2020'!$A$2:$A$310,0)))</f>
        <v>0</v>
      </c>
      <c r="L81" s="43">
        <f t="shared" si="3"/>
        <v>7.7576070435056927E-3</v>
      </c>
    </row>
    <row r="82" spans="1:12" x14ac:dyDescent="0.35">
      <c r="A82" s="5" t="s">
        <v>392</v>
      </c>
      <c r="B82" s="10" t="s">
        <v>393</v>
      </c>
      <c r="C82" s="36">
        <f>IFERROR(INDEX('Dwellings_vacancy_E-LA_d_2021'!$C$2:$C$310,MATCH($A82,'Dwellings_vacancy_E-LA_d_2021'!$A$2:$A$310,0)),"-")</f>
        <v>54107</v>
      </c>
      <c r="D82" s="36">
        <f>IFERROR(INDEX('Dwellings_vacancy_E-LA_d_2021'!$D$2:$D$310,MATCH($A82,'Dwellings_vacancy_E-LA_d_2021'!$A$2:$A$310,0)),"-")</f>
        <v>428</v>
      </c>
      <c r="E82" s="36">
        <f>IFERROR(INDEX('Dwellings_vacancy_E-LA_d_2021'!$E$2:$E$310,MATCH($A82,'Dwellings_vacancy_E-LA_d_2021'!$A$2:$A$310,0)),"-")</f>
        <v>0</v>
      </c>
      <c r="F82" s="36">
        <f>IFERROR(INDEX('Dwellings_vacancy_E-LA_d_2021'!$F$2:$F$310,MATCH($A82,'Dwellings_vacancy_E-LA_d_2021'!$A$2:$A$310,0)),"-")</f>
        <v>0</v>
      </c>
      <c r="G82" s="43">
        <f t="shared" si="2"/>
        <v>7.910251908255863E-3</v>
      </c>
      <c r="H82" s="36">
        <f>IFERROR(INDEX('Dw_vacancy_E-new_boundaries_2'!C$2:C$3,MATCH($A82,'Dw_vacancy_E-new_boundaries_2'!$A$2:$A$3,0)),
INDEX('Dwellings_vacancy_E-LA_d_2020'!$C$2:$C$310,MATCH($A82,'Dwellings_vacancy_E-LA_d_2020'!$A$2:$A$310,0)))</f>
        <v>53535</v>
      </c>
      <c r="I82" s="36">
        <f>IFERROR(INDEX('Dw_vacancy_E-new_boundaries_2'!D$2:D$3,MATCH($A82,'Dw_vacancy_E-new_boundaries_2'!$A$2:$A$3,0)),
INDEX('Dwellings_vacancy_E-LA_d_2020'!$D$2:$D$310,MATCH($A82,'Dwellings_vacancy_E-LA_d_2020'!$A$2:$A$310,0)))</f>
        <v>593</v>
      </c>
      <c r="J82" s="36">
        <f>IFERROR(INDEX('Dw_vacancy_E-new_boundaries_2'!E$2:E$3,MATCH($A82,'Dw_vacancy_E-new_boundaries_2'!$A$2:$A$3,0)),
INDEX('Dwellings_vacancy_E-LA_d_2020'!$E$2:$E$310,MATCH($A82,'Dwellings_vacancy_E-LA_d_2020'!$A$2:$A$310,0)))</f>
        <v>0</v>
      </c>
      <c r="K82" s="36">
        <f>IFERROR(INDEX('Dw_vacancy_E-new_boundaries_2'!F$2:F$3,MATCH($A82,'Dw_vacancy_E-new_boundaries_2'!$A$2:$A$3,0)),
INDEX('Dwellings_vacancy_E-LA_d_2020'!$F$2:$F$310,MATCH($A82,'Dwellings_vacancy_E-LA_d_2020'!$A$2:$A$310,0)))</f>
        <v>0</v>
      </c>
      <c r="L82" s="43">
        <f t="shared" si="3"/>
        <v>1.1076865601942654E-2</v>
      </c>
    </row>
    <row r="83" spans="1:12" x14ac:dyDescent="0.35">
      <c r="A83" s="5" t="s">
        <v>394</v>
      </c>
      <c r="B83" s="10" t="s">
        <v>395</v>
      </c>
      <c r="C83" s="36">
        <f>IFERROR(INDEX('Dwellings_vacancy_E-LA_d_2021'!$C$2:$C$310,MATCH($A83,'Dwellings_vacancy_E-LA_d_2021'!$A$2:$A$310,0)),"-")</f>
        <v>63903</v>
      </c>
      <c r="D83" s="36">
        <f>IFERROR(INDEX('Dwellings_vacancy_E-LA_d_2021'!$D$2:$D$310,MATCH($A83,'Dwellings_vacancy_E-LA_d_2021'!$A$2:$A$310,0)),"-")</f>
        <v>412</v>
      </c>
      <c r="E83" s="36">
        <f>IFERROR(INDEX('Dwellings_vacancy_E-LA_d_2021'!$E$2:$E$310,MATCH($A83,'Dwellings_vacancy_E-LA_d_2021'!$A$2:$A$310,0)),"-")</f>
        <v>0</v>
      </c>
      <c r="F83" s="36">
        <f>IFERROR(INDEX('Dwellings_vacancy_E-LA_d_2021'!$F$2:$F$310,MATCH($A83,'Dwellings_vacancy_E-LA_d_2021'!$A$2:$A$310,0)),"-")</f>
        <v>0</v>
      </c>
      <c r="G83" s="43">
        <f t="shared" si="2"/>
        <v>6.4472716460886028E-3</v>
      </c>
      <c r="H83" s="36">
        <f>IFERROR(INDEX('Dw_vacancy_E-new_boundaries_2'!C$2:C$3,MATCH($A83,'Dw_vacancy_E-new_boundaries_2'!$A$2:$A$3,0)),
INDEX('Dwellings_vacancy_E-LA_d_2020'!$C$2:$C$310,MATCH($A83,'Dwellings_vacancy_E-LA_d_2020'!$A$2:$A$310,0)))</f>
        <v>63240</v>
      </c>
      <c r="I83" s="36">
        <f>IFERROR(INDEX('Dw_vacancy_E-new_boundaries_2'!D$2:D$3,MATCH($A83,'Dw_vacancy_E-new_boundaries_2'!$A$2:$A$3,0)),
INDEX('Dwellings_vacancy_E-LA_d_2020'!$D$2:$D$310,MATCH($A83,'Dwellings_vacancy_E-LA_d_2020'!$A$2:$A$310,0)))</f>
        <v>444</v>
      </c>
      <c r="J83" s="36">
        <f>IFERROR(INDEX('Dw_vacancy_E-new_boundaries_2'!E$2:E$3,MATCH($A83,'Dw_vacancy_E-new_boundaries_2'!$A$2:$A$3,0)),
INDEX('Dwellings_vacancy_E-LA_d_2020'!$E$2:$E$310,MATCH($A83,'Dwellings_vacancy_E-LA_d_2020'!$A$2:$A$310,0)))</f>
        <v>0</v>
      </c>
      <c r="K83" s="36">
        <f>IFERROR(INDEX('Dw_vacancy_E-new_boundaries_2'!F$2:F$3,MATCH($A83,'Dw_vacancy_E-new_boundaries_2'!$A$2:$A$3,0)),
INDEX('Dwellings_vacancy_E-LA_d_2020'!$F$2:$F$310,MATCH($A83,'Dwellings_vacancy_E-LA_d_2020'!$A$2:$A$310,0)))</f>
        <v>0</v>
      </c>
      <c r="L83" s="43">
        <f t="shared" si="3"/>
        <v>7.0208728652751424E-3</v>
      </c>
    </row>
    <row r="84" spans="1:12" x14ac:dyDescent="0.35">
      <c r="A84" s="5" t="s">
        <v>396</v>
      </c>
      <c r="B84" s="10" t="s">
        <v>397</v>
      </c>
      <c r="C84" s="36">
        <f>IFERROR(INDEX('Dwellings_vacancy_E-LA_d_2021'!$C$2:$C$310,MATCH($A84,'Dwellings_vacancy_E-LA_d_2021'!$A$2:$A$310,0)),"-")</f>
        <v>68660</v>
      </c>
      <c r="D84" s="36">
        <f>IFERROR(INDEX('Dwellings_vacancy_E-LA_d_2021'!$D$2:$D$310,MATCH($A84,'Dwellings_vacancy_E-LA_d_2021'!$A$2:$A$310,0)),"-")</f>
        <v>838</v>
      </c>
      <c r="E84" s="36">
        <f>IFERROR(INDEX('Dwellings_vacancy_E-LA_d_2021'!$E$2:$E$310,MATCH($A84,'Dwellings_vacancy_E-LA_d_2021'!$A$2:$A$310,0)),"-")</f>
        <v>0</v>
      </c>
      <c r="F84" s="36">
        <f>IFERROR(INDEX('Dwellings_vacancy_E-LA_d_2021'!$F$2:$F$310,MATCH($A84,'Dwellings_vacancy_E-LA_d_2021'!$A$2:$A$310,0)),"-")</f>
        <v>0</v>
      </c>
      <c r="G84" s="43">
        <f t="shared" si="2"/>
        <v>1.2205068453247888E-2</v>
      </c>
      <c r="H84" s="36">
        <f>IFERROR(INDEX('Dw_vacancy_E-new_boundaries_2'!C$2:C$3,MATCH($A84,'Dw_vacancy_E-new_boundaries_2'!$A$2:$A$3,0)),
INDEX('Dwellings_vacancy_E-LA_d_2020'!$C$2:$C$310,MATCH($A84,'Dwellings_vacancy_E-LA_d_2020'!$A$2:$A$310,0)))</f>
        <v>68263</v>
      </c>
      <c r="I84" s="36">
        <f>IFERROR(INDEX('Dw_vacancy_E-new_boundaries_2'!D$2:D$3,MATCH($A84,'Dw_vacancy_E-new_boundaries_2'!$A$2:$A$3,0)),
INDEX('Dwellings_vacancy_E-LA_d_2020'!$D$2:$D$310,MATCH($A84,'Dwellings_vacancy_E-LA_d_2020'!$A$2:$A$310,0)))</f>
        <v>1141</v>
      </c>
      <c r="J84" s="36">
        <f>IFERROR(INDEX('Dw_vacancy_E-new_boundaries_2'!E$2:E$3,MATCH($A84,'Dw_vacancy_E-new_boundaries_2'!$A$2:$A$3,0)),
INDEX('Dwellings_vacancy_E-LA_d_2020'!$E$2:$E$310,MATCH($A84,'Dwellings_vacancy_E-LA_d_2020'!$A$2:$A$310,0)))</f>
        <v>0</v>
      </c>
      <c r="K84" s="36">
        <f>IFERROR(INDEX('Dw_vacancy_E-new_boundaries_2'!F$2:F$3,MATCH($A84,'Dw_vacancy_E-new_boundaries_2'!$A$2:$A$3,0)),
INDEX('Dwellings_vacancy_E-LA_d_2020'!$F$2:$F$310,MATCH($A84,'Dwellings_vacancy_E-LA_d_2020'!$A$2:$A$310,0)))</f>
        <v>0</v>
      </c>
      <c r="L84" s="43">
        <f t="shared" si="3"/>
        <v>1.6714764953195727E-2</v>
      </c>
    </row>
    <row r="85" spans="1:12" x14ac:dyDescent="0.35">
      <c r="A85" s="5" t="s">
        <v>402</v>
      </c>
      <c r="B85" s="10" t="s">
        <v>403</v>
      </c>
      <c r="C85" s="36">
        <f>IFERROR(INDEX('Dwellings_vacancy_E-LA_d_2021'!$C$2:$C$310,MATCH($A85,'Dwellings_vacancy_E-LA_d_2021'!$A$2:$A$310,0)),"-")</f>
        <v>157542</v>
      </c>
      <c r="D85" s="36">
        <f>IFERROR(INDEX('Dwellings_vacancy_E-LA_d_2021'!$D$2:$D$310,MATCH($A85,'Dwellings_vacancy_E-LA_d_2021'!$A$2:$A$310,0)),"-")</f>
        <v>1449</v>
      </c>
      <c r="E85" s="36">
        <f>IFERROR(INDEX('Dwellings_vacancy_E-LA_d_2021'!$E$2:$E$310,MATCH($A85,'Dwellings_vacancy_E-LA_d_2021'!$A$2:$A$310,0)),"-")</f>
        <v>0</v>
      </c>
      <c r="F85" s="36">
        <f>IFERROR(INDEX('Dwellings_vacancy_E-LA_d_2021'!$F$2:$F$310,MATCH($A85,'Dwellings_vacancy_E-LA_d_2021'!$A$2:$A$310,0)),"-")</f>
        <v>6</v>
      </c>
      <c r="G85" s="43">
        <f t="shared" si="2"/>
        <v>9.1594622386411244E-3</v>
      </c>
      <c r="H85" s="36">
        <f>IFERROR(INDEX('Dw_vacancy_E-new_boundaries_2'!C$2:C$3,MATCH($A85,'Dw_vacancy_E-new_boundaries_2'!$A$2:$A$3,0)),
INDEX('Dwellings_vacancy_E-LA_d_2020'!$C$2:$C$310,MATCH($A85,'Dwellings_vacancy_E-LA_d_2020'!$A$2:$A$310,0)))</f>
        <v>155852</v>
      </c>
      <c r="I85" s="36">
        <f>IFERROR(INDEX('Dw_vacancy_E-new_boundaries_2'!D$2:D$3,MATCH($A85,'Dw_vacancy_E-new_boundaries_2'!$A$2:$A$3,0)),
INDEX('Dwellings_vacancy_E-LA_d_2020'!$D$2:$D$310,MATCH($A85,'Dwellings_vacancy_E-LA_d_2020'!$A$2:$A$310,0)))</f>
        <v>1805</v>
      </c>
      <c r="J85" s="36">
        <f>IFERROR(INDEX('Dw_vacancy_E-new_boundaries_2'!E$2:E$3,MATCH($A85,'Dw_vacancy_E-new_boundaries_2'!$A$2:$A$3,0)),
INDEX('Dwellings_vacancy_E-LA_d_2020'!$E$2:$E$310,MATCH($A85,'Dwellings_vacancy_E-LA_d_2020'!$A$2:$A$310,0)))</f>
        <v>0</v>
      </c>
      <c r="K85" s="36">
        <f>IFERROR(INDEX('Dw_vacancy_E-new_boundaries_2'!F$2:F$3,MATCH($A85,'Dw_vacancy_E-new_boundaries_2'!$A$2:$A$3,0)),
INDEX('Dwellings_vacancy_E-LA_d_2020'!$F$2:$F$310,MATCH($A85,'Dwellings_vacancy_E-LA_d_2020'!$A$2:$A$310,0)))</f>
        <v>71</v>
      </c>
      <c r="L85" s="43">
        <f t="shared" si="3"/>
        <v>1.1125939994353618E-2</v>
      </c>
    </row>
    <row r="86" spans="1:12" x14ac:dyDescent="0.35">
      <c r="A86" s="5" t="s">
        <v>404</v>
      </c>
      <c r="B86" s="10" t="s">
        <v>405</v>
      </c>
      <c r="C86" s="36">
        <f>IFERROR(INDEX('Dwellings_vacancy_E-LA_d_2021'!$C$2:$C$310,MATCH($A86,'Dwellings_vacancy_E-LA_d_2021'!$A$2:$A$310,0)),"-")</f>
        <v>52841</v>
      </c>
      <c r="D86" s="36">
        <f>IFERROR(INDEX('Dwellings_vacancy_E-LA_d_2021'!$D$2:$D$310,MATCH($A86,'Dwellings_vacancy_E-LA_d_2021'!$A$2:$A$310,0)),"-")</f>
        <v>552</v>
      </c>
      <c r="E86" s="36">
        <f>IFERROR(INDEX('Dwellings_vacancy_E-LA_d_2021'!$E$2:$E$310,MATCH($A86,'Dwellings_vacancy_E-LA_d_2021'!$A$2:$A$310,0)),"-")</f>
        <v>0</v>
      </c>
      <c r="F86" s="36">
        <f>IFERROR(INDEX('Dwellings_vacancy_E-LA_d_2021'!$F$2:$F$310,MATCH($A86,'Dwellings_vacancy_E-LA_d_2021'!$A$2:$A$310,0)),"-")</f>
        <v>0</v>
      </c>
      <c r="G86" s="43">
        <f t="shared" si="2"/>
        <v>1.0446433640544274E-2</v>
      </c>
      <c r="H86" s="36">
        <f>IFERROR(INDEX('Dw_vacancy_E-new_boundaries_2'!C$2:C$3,MATCH($A86,'Dw_vacancy_E-new_boundaries_2'!$A$2:$A$3,0)),
INDEX('Dwellings_vacancy_E-LA_d_2020'!$C$2:$C$310,MATCH($A86,'Dwellings_vacancy_E-LA_d_2020'!$A$2:$A$310,0)))</f>
        <v>52101</v>
      </c>
      <c r="I86" s="36">
        <f>IFERROR(INDEX('Dw_vacancy_E-new_boundaries_2'!D$2:D$3,MATCH($A86,'Dw_vacancy_E-new_boundaries_2'!$A$2:$A$3,0)),
INDEX('Dwellings_vacancy_E-LA_d_2020'!$D$2:$D$310,MATCH($A86,'Dwellings_vacancy_E-LA_d_2020'!$A$2:$A$310,0)))</f>
        <v>675</v>
      </c>
      <c r="J86" s="36">
        <f>IFERROR(INDEX('Dw_vacancy_E-new_boundaries_2'!E$2:E$3,MATCH($A86,'Dw_vacancy_E-new_boundaries_2'!$A$2:$A$3,0)),
INDEX('Dwellings_vacancy_E-LA_d_2020'!$E$2:$E$310,MATCH($A86,'Dwellings_vacancy_E-LA_d_2020'!$A$2:$A$310,0)))</f>
        <v>0</v>
      </c>
      <c r="K86" s="36">
        <f>IFERROR(INDEX('Dw_vacancy_E-new_boundaries_2'!F$2:F$3,MATCH($A86,'Dw_vacancy_E-new_boundaries_2'!$A$2:$A$3,0)),
INDEX('Dwellings_vacancy_E-LA_d_2020'!$F$2:$F$310,MATCH($A86,'Dwellings_vacancy_E-LA_d_2020'!$A$2:$A$310,0)))</f>
        <v>15</v>
      </c>
      <c r="L86" s="43">
        <f t="shared" si="3"/>
        <v>1.2667703115103356E-2</v>
      </c>
    </row>
    <row r="87" spans="1:12" x14ac:dyDescent="0.35">
      <c r="A87" s="5" t="s">
        <v>406</v>
      </c>
      <c r="B87" s="10" t="s">
        <v>407</v>
      </c>
      <c r="C87" s="36">
        <f>IFERROR(INDEX('Dwellings_vacancy_E-LA_d_2021'!$C$2:$C$310,MATCH($A87,'Dwellings_vacancy_E-LA_d_2021'!$A$2:$A$310,0)),"-")</f>
        <v>117577</v>
      </c>
      <c r="D87" s="36">
        <f>IFERROR(INDEX('Dwellings_vacancy_E-LA_d_2021'!$D$2:$D$310,MATCH($A87,'Dwellings_vacancy_E-LA_d_2021'!$A$2:$A$310,0)),"-")</f>
        <v>1016</v>
      </c>
      <c r="E87" s="36">
        <f>IFERROR(INDEX('Dwellings_vacancy_E-LA_d_2021'!$E$2:$E$310,MATCH($A87,'Dwellings_vacancy_E-LA_d_2021'!$A$2:$A$310,0)),"-")</f>
        <v>0</v>
      </c>
      <c r="F87" s="36">
        <f>IFERROR(INDEX('Dwellings_vacancy_E-LA_d_2021'!$F$2:$F$310,MATCH($A87,'Dwellings_vacancy_E-LA_d_2021'!$A$2:$A$310,0)),"-")</f>
        <v>0</v>
      </c>
      <c r="G87" s="43">
        <f t="shared" si="2"/>
        <v>8.6411458023252855E-3</v>
      </c>
      <c r="H87" s="36">
        <f>IFERROR(INDEX('Dw_vacancy_E-new_boundaries_2'!C$2:C$3,MATCH($A87,'Dw_vacancy_E-new_boundaries_2'!$A$2:$A$3,0)),
INDEX('Dwellings_vacancy_E-LA_d_2020'!$C$2:$C$310,MATCH($A87,'Dwellings_vacancy_E-LA_d_2020'!$A$2:$A$310,0)))</f>
        <v>116741</v>
      </c>
      <c r="I87" s="36">
        <f>IFERROR(INDEX('Dw_vacancy_E-new_boundaries_2'!D$2:D$3,MATCH($A87,'Dw_vacancy_E-new_boundaries_2'!$A$2:$A$3,0)),
INDEX('Dwellings_vacancy_E-LA_d_2020'!$D$2:$D$310,MATCH($A87,'Dwellings_vacancy_E-LA_d_2020'!$A$2:$A$310,0)))</f>
        <v>1478</v>
      </c>
      <c r="J87" s="36">
        <f>IFERROR(INDEX('Dw_vacancy_E-new_boundaries_2'!E$2:E$3,MATCH($A87,'Dw_vacancy_E-new_boundaries_2'!$A$2:$A$3,0)),
INDEX('Dwellings_vacancy_E-LA_d_2020'!$E$2:$E$310,MATCH($A87,'Dwellings_vacancy_E-LA_d_2020'!$A$2:$A$310,0)))</f>
        <v>0</v>
      </c>
      <c r="K87" s="36">
        <f>IFERROR(INDEX('Dw_vacancy_E-new_boundaries_2'!F$2:F$3,MATCH($A87,'Dw_vacancy_E-new_boundaries_2'!$A$2:$A$3,0)),
INDEX('Dwellings_vacancy_E-LA_d_2020'!$F$2:$F$310,MATCH($A87,'Dwellings_vacancy_E-LA_d_2020'!$A$2:$A$310,0)))</f>
        <v>0</v>
      </c>
      <c r="L87" s="43">
        <f t="shared" si="3"/>
        <v>1.2660504878320385E-2</v>
      </c>
    </row>
    <row r="88" spans="1:12" x14ac:dyDescent="0.35">
      <c r="A88" s="5" t="s">
        <v>408</v>
      </c>
      <c r="B88" s="10" t="s">
        <v>409</v>
      </c>
      <c r="C88" s="36">
        <f>IFERROR(INDEX('Dwellings_vacancy_E-LA_d_2021'!$C$2:$C$310,MATCH($A88,'Dwellings_vacancy_E-LA_d_2021'!$A$2:$A$310,0)),"-")</f>
        <v>48197</v>
      </c>
      <c r="D88" s="36">
        <f>IFERROR(INDEX('Dwellings_vacancy_E-LA_d_2021'!$D$2:$D$310,MATCH($A88,'Dwellings_vacancy_E-LA_d_2021'!$A$2:$A$310,0)),"-")</f>
        <v>671</v>
      </c>
      <c r="E88" s="36">
        <f>IFERROR(INDEX('Dwellings_vacancy_E-LA_d_2021'!$E$2:$E$310,MATCH($A88,'Dwellings_vacancy_E-LA_d_2021'!$A$2:$A$310,0)),"-")</f>
        <v>0</v>
      </c>
      <c r="F88" s="36">
        <f>IFERROR(INDEX('Dwellings_vacancy_E-LA_d_2021'!$F$2:$F$310,MATCH($A88,'Dwellings_vacancy_E-LA_d_2021'!$A$2:$A$310,0)),"-")</f>
        <v>0</v>
      </c>
      <c r="G88" s="43">
        <f t="shared" si="2"/>
        <v>1.3922028342012989E-2</v>
      </c>
      <c r="H88" s="36">
        <f>IFERROR(INDEX('Dw_vacancy_E-new_boundaries_2'!C$2:C$3,MATCH($A88,'Dw_vacancy_E-new_boundaries_2'!$A$2:$A$3,0)),
INDEX('Dwellings_vacancy_E-LA_d_2020'!$C$2:$C$310,MATCH($A88,'Dwellings_vacancy_E-LA_d_2020'!$A$2:$A$310,0)))</f>
        <v>47956</v>
      </c>
      <c r="I88" s="36">
        <f>IFERROR(INDEX('Dw_vacancy_E-new_boundaries_2'!D$2:D$3,MATCH($A88,'Dw_vacancy_E-new_boundaries_2'!$A$2:$A$3,0)),
INDEX('Dwellings_vacancy_E-LA_d_2020'!$D$2:$D$310,MATCH($A88,'Dwellings_vacancy_E-LA_d_2020'!$A$2:$A$310,0)))</f>
        <v>631</v>
      </c>
      <c r="J88" s="36">
        <f>IFERROR(INDEX('Dw_vacancy_E-new_boundaries_2'!E$2:E$3,MATCH($A88,'Dw_vacancy_E-new_boundaries_2'!$A$2:$A$3,0)),
INDEX('Dwellings_vacancy_E-LA_d_2020'!$E$2:$E$310,MATCH($A88,'Dwellings_vacancy_E-LA_d_2020'!$A$2:$A$310,0)))</f>
        <v>0</v>
      </c>
      <c r="K88" s="36">
        <f>IFERROR(INDEX('Dw_vacancy_E-new_boundaries_2'!F$2:F$3,MATCH($A88,'Dw_vacancy_E-new_boundaries_2'!$A$2:$A$3,0)),
INDEX('Dwellings_vacancy_E-LA_d_2020'!$F$2:$F$310,MATCH($A88,'Dwellings_vacancy_E-LA_d_2020'!$A$2:$A$310,0)))</f>
        <v>0</v>
      </c>
      <c r="L88" s="43">
        <f t="shared" si="3"/>
        <v>1.3157894736842105E-2</v>
      </c>
    </row>
    <row r="89" spans="1:12" x14ac:dyDescent="0.35">
      <c r="A89" s="5" t="s">
        <v>410</v>
      </c>
      <c r="B89" s="10" t="s">
        <v>411</v>
      </c>
      <c r="C89" s="36">
        <f>IFERROR(INDEX('Dwellings_vacancy_E-LA_d_2021'!$C$2:$C$310,MATCH($A89,'Dwellings_vacancy_E-LA_d_2021'!$A$2:$A$310,0)),"-")</f>
        <v>58364</v>
      </c>
      <c r="D89" s="36">
        <f>IFERROR(INDEX('Dwellings_vacancy_E-LA_d_2021'!$D$2:$D$310,MATCH($A89,'Dwellings_vacancy_E-LA_d_2021'!$A$2:$A$310,0)),"-")</f>
        <v>261</v>
      </c>
      <c r="E89" s="36">
        <f>IFERROR(INDEX('Dwellings_vacancy_E-LA_d_2021'!$E$2:$E$310,MATCH($A89,'Dwellings_vacancy_E-LA_d_2021'!$A$2:$A$310,0)),"-")</f>
        <v>0</v>
      </c>
      <c r="F89" s="36">
        <f>IFERROR(INDEX('Dwellings_vacancy_E-LA_d_2021'!$F$2:$F$310,MATCH($A89,'Dwellings_vacancy_E-LA_d_2021'!$A$2:$A$310,0)),"-")</f>
        <v>0</v>
      </c>
      <c r="G89" s="43">
        <f t="shared" si="2"/>
        <v>4.4719347543005963E-3</v>
      </c>
      <c r="H89" s="36">
        <f>IFERROR(INDEX('Dw_vacancy_E-new_boundaries_2'!C$2:C$3,MATCH($A89,'Dw_vacancy_E-new_boundaries_2'!$A$2:$A$3,0)),
INDEX('Dwellings_vacancy_E-LA_d_2020'!$C$2:$C$310,MATCH($A89,'Dwellings_vacancy_E-LA_d_2020'!$A$2:$A$310,0)))</f>
        <v>57662</v>
      </c>
      <c r="I89" s="36">
        <f>IFERROR(INDEX('Dw_vacancy_E-new_boundaries_2'!D$2:D$3,MATCH($A89,'Dw_vacancy_E-new_boundaries_2'!$A$2:$A$3,0)),
INDEX('Dwellings_vacancy_E-LA_d_2020'!$D$2:$D$310,MATCH($A89,'Dwellings_vacancy_E-LA_d_2020'!$A$2:$A$310,0)))</f>
        <v>311</v>
      </c>
      <c r="J89" s="36">
        <f>IFERROR(INDEX('Dw_vacancy_E-new_boundaries_2'!E$2:E$3,MATCH($A89,'Dw_vacancy_E-new_boundaries_2'!$A$2:$A$3,0)),
INDEX('Dwellings_vacancy_E-LA_d_2020'!$E$2:$E$310,MATCH($A89,'Dwellings_vacancy_E-LA_d_2020'!$A$2:$A$310,0)))</f>
        <v>0</v>
      </c>
      <c r="K89" s="36">
        <f>IFERROR(INDEX('Dw_vacancy_E-new_boundaries_2'!F$2:F$3,MATCH($A89,'Dw_vacancy_E-new_boundaries_2'!$A$2:$A$3,0)),
INDEX('Dwellings_vacancy_E-LA_d_2020'!$F$2:$F$310,MATCH($A89,'Dwellings_vacancy_E-LA_d_2020'!$A$2:$A$310,0)))</f>
        <v>0</v>
      </c>
      <c r="L89" s="43">
        <f t="shared" si="3"/>
        <v>5.393500052027332E-3</v>
      </c>
    </row>
    <row r="90" spans="1:12" x14ac:dyDescent="0.35">
      <c r="A90" s="5" t="s">
        <v>412</v>
      </c>
      <c r="B90" s="10" t="s">
        <v>413</v>
      </c>
      <c r="C90" s="36">
        <f>IFERROR(INDEX('Dwellings_vacancy_E-LA_d_2021'!$C$2:$C$310,MATCH($A90,'Dwellings_vacancy_E-LA_d_2021'!$A$2:$A$310,0)),"-")</f>
        <v>26814</v>
      </c>
      <c r="D90" s="36">
        <f>IFERROR(INDEX('Dwellings_vacancy_E-LA_d_2021'!$D$2:$D$310,MATCH($A90,'Dwellings_vacancy_E-LA_d_2021'!$A$2:$A$310,0)),"-")</f>
        <v>581</v>
      </c>
      <c r="E90" s="36">
        <f>IFERROR(INDEX('Dwellings_vacancy_E-LA_d_2021'!$E$2:$E$310,MATCH($A90,'Dwellings_vacancy_E-LA_d_2021'!$A$2:$A$310,0)),"-")</f>
        <v>0</v>
      </c>
      <c r="F90" s="36">
        <f>IFERROR(INDEX('Dwellings_vacancy_E-LA_d_2021'!$F$2:$F$310,MATCH($A90,'Dwellings_vacancy_E-LA_d_2021'!$A$2:$A$310,0)),"-")</f>
        <v>0</v>
      </c>
      <c r="G90" s="43">
        <f t="shared" si="2"/>
        <v>2.16677854851943E-2</v>
      </c>
      <c r="H90" s="36">
        <f>IFERROR(INDEX('Dw_vacancy_E-new_boundaries_2'!C$2:C$3,MATCH($A90,'Dw_vacancy_E-new_boundaries_2'!$A$2:$A$3,0)),
INDEX('Dwellings_vacancy_E-LA_d_2020'!$C$2:$C$310,MATCH($A90,'Dwellings_vacancy_E-LA_d_2020'!$A$2:$A$310,0)))</f>
        <v>26575</v>
      </c>
      <c r="I90" s="36">
        <f>IFERROR(INDEX('Dw_vacancy_E-new_boundaries_2'!D$2:D$3,MATCH($A90,'Dw_vacancy_E-new_boundaries_2'!$A$2:$A$3,0)),
INDEX('Dwellings_vacancy_E-LA_d_2020'!$D$2:$D$310,MATCH($A90,'Dwellings_vacancy_E-LA_d_2020'!$A$2:$A$310,0)))</f>
        <v>604</v>
      </c>
      <c r="J90" s="36">
        <f>IFERROR(INDEX('Dw_vacancy_E-new_boundaries_2'!E$2:E$3,MATCH($A90,'Dw_vacancy_E-new_boundaries_2'!$A$2:$A$3,0)),
INDEX('Dwellings_vacancy_E-LA_d_2020'!$E$2:$E$310,MATCH($A90,'Dwellings_vacancy_E-LA_d_2020'!$A$2:$A$310,0)))</f>
        <v>0</v>
      </c>
      <c r="K90" s="36">
        <f>IFERROR(INDEX('Dw_vacancy_E-new_boundaries_2'!F$2:F$3,MATCH($A90,'Dw_vacancy_E-new_boundaries_2'!$A$2:$A$3,0)),
INDEX('Dwellings_vacancy_E-LA_d_2020'!$F$2:$F$310,MATCH($A90,'Dwellings_vacancy_E-LA_d_2020'!$A$2:$A$310,0)))</f>
        <v>4</v>
      </c>
      <c r="L90" s="43">
        <f t="shared" si="3"/>
        <v>2.2577610536218252E-2</v>
      </c>
    </row>
    <row r="91" spans="1:12" x14ac:dyDescent="0.35">
      <c r="A91" s="5" t="s">
        <v>414</v>
      </c>
      <c r="B91" s="10" t="s">
        <v>415</v>
      </c>
      <c r="C91" s="36">
        <f>IFERROR(INDEX('Dwellings_vacancy_E-LA_d_2021'!$C$2:$C$310,MATCH($A91,'Dwellings_vacancy_E-LA_d_2021'!$A$2:$A$310,0)),"-")</f>
        <v>58043</v>
      </c>
      <c r="D91" s="36">
        <f>IFERROR(INDEX('Dwellings_vacancy_E-LA_d_2021'!$D$2:$D$310,MATCH($A91,'Dwellings_vacancy_E-LA_d_2021'!$A$2:$A$310,0)),"-")</f>
        <v>364</v>
      </c>
      <c r="E91" s="36">
        <f>IFERROR(INDEX('Dwellings_vacancy_E-LA_d_2021'!$E$2:$E$310,MATCH($A91,'Dwellings_vacancy_E-LA_d_2021'!$A$2:$A$310,0)),"-")</f>
        <v>0</v>
      </c>
      <c r="F91" s="36">
        <f>IFERROR(INDEX('Dwellings_vacancy_E-LA_d_2021'!$F$2:$F$310,MATCH($A91,'Dwellings_vacancy_E-LA_d_2021'!$A$2:$A$310,0)),"-")</f>
        <v>0</v>
      </c>
      <c r="G91" s="43">
        <f t="shared" si="2"/>
        <v>6.2712127216029492E-3</v>
      </c>
      <c r="H91" s="36">
        <f>IFERROR(INDEX('Dw_vacancy_E-new_boundaries_2'!C$2:C$3,MATCH($A91,'Dw_vacancy_E-new_boundaries_2'!$A$2:$A$3,0)),
INDEX('Dwellings_vacancy_E-LA_d_2020'!$C$2:$C$310,MATCH($A91,'Dwellings_vacancy_E-LA_d_2020'!$A$2:$A$310,0)))</f>
        <v>57640</v>
      </c>
      <c r="I91" s="36">
        <f>IFERROR(INDEX('Dw_vacancy_E-new_boundaries_2'!D$2:D$3,MATCH($A91,'Dw_vacancy_E-new_boundaries_2'!$A$2:$A$3,0)),
INDEX('Dwellings_vacancy_E-LA_d_2020'!$D$2:$D$310,MATCH($A91,'Dwellings_vacancy_E-LA_d_2020'!$A$2:$A$310,0)))</f>
        <v>601</v>
      </c>
      <c r="J91" s="36">
        <f>IFERROR(INDEX('Dw_vacancy_E-new_boundaries_2'!E$2:E$3,MATCH($A91,'Dw_vacancy_E-new_boundaries_2'!$A$2:$A$3,0)),
INDEX('Dwellings_vacancy_E-LA_d_2020'!$E$2:$E$310,MATCH($A91,'Dwellings_vacancy_E-LA_d_2020'!$A$2:$A$310,0)))</f>
        <v>0</v>
      </c>
      <c r="K91" s="36">
        <f>IFERROR(INDEX('Dw_vacancy_E-new_boundaries_2'!F$2:F$3,MATCH($A91,'Dw_vacancy_E-new_boundaries_2'!$A$2:$A$3,0)),
INDEX('Dwellings_vacancy_E-LA_d_2020'!$F$2:$F$310,MATCH($A91,'Dwellings_vacancy_E-LA_d_2020'!$A$2:$A$310,0)))</f>
        <v>0</v>
      </c>
      <c r="L91" s="43">
        <f t="shared" si="3"/>
        <v>1.042678695350451E-2</v>
      </c>
    </row>
    <row r="92" spans="1:12" x14ac:dyDescent="0.35">
      <c r="A92" s="5" t="s">
        <v>416</v>
      </c>
      <c r="B92" s="10" t="s">
        <v>417</v>
      </c>
      <c r="C92" s="36">
        <f>IFERROR(INDEX('Dwellings_vacancy_E-LA_d_2021'!$C$2:$C$310,MATCH($A92,'Dwellings_vacancy_E-LA_d_2021'!$A$2:$A$310,0)),"-")</f>
        <v>124370</v>
      </c>
      <c r="D92" s="36">
        <f>IFERROR(INDEX('Dwellings_vacancy_E-LA_d_2021'!$D$2:$D$310,MATCH($A92,'Dwellings_vacancy_E-LA_d_2021'!$A$2:$A$310,0)),"-")</f>
        <v>967</v>
      </c>
      <c r="E92" s="36">
        <f>IFERROR(INDEX('Dwellings_vacancy_E-LA_d_2021'!$E$2:$E$310,MATCH($A92,'Dwellings_vacancy_E-LA_d_2021'!$A$2:$A$310,0)),"-")</f>
        <v>0</v>
      </c>
      <c r="F92" s="36">
        <f>IFERROR(INDEX('Dwellings_vacancy_E-LA_d_2021'!$F$2:$F$310,MATCH($A92,'Dwellings_vacancy_E-LA_d_2021'!$A$2:$A$310,0)),"-")</f>
        <v>0</v>
      </c>
      <c r="G92" s="43">
        <f t="shared" si="2"/>
        <v>7.7751869421886308E-3</v>
      </c>
      <c r="H92" s="36">
        <f>IFERROR(INDEX('Dw_vacancy_E-new_boundaries_2'!C$2:C$3,MATCH($A92,'Dw_vacancy_E-new_boundaries_2'!$A$2:$A$3,0)),
INDEX('Dwellings_vacancy_E-LA_d_2020'!$C$2:$C$310,MATCH($A92,'Dwellings_vacancy_E-LA_d_2020'!$A$2:$A$310,0)))</f>
        <v>124362</v>
      </c>
      <c r="I92" s="36">
        <f>IFERROR(INDEX('Dw_vacancy_E-new_boundaries_2'!D$2:D$3,MATCH($A92,'Dw_vacancy_E-new_boundaries_2'!$A$2:$A$3,0)),
INDEX('Dwellings_vacancy_E-LA_d_2020'!$D$2:$D$310,MATCH($A92,'Dwellings_vacancy_E-LA_d_2020'!$A$2:$A$310,0)))</f>
        <v>984</v>
      </c>
      <c r="J92" s="36">
        <f>IFERROR(INDEX('Dw_vacancy_E-new_boundaries_2'!E$2:E$3,MATCH($A92,'Dw_vacancy_E-new_boundaries_2'!$A$2:$A$3,0)),
INDEX('Dwellings_vacancy_E-LA_d_2020'!$E$2:$E$310,MATCH($A92,'Dwellings_vacancy_E-LA_d_2020'!$A$2:$A$310,0)))</f>
        <v>0</v>
      </c>
      <c r="K92" s="36">
        <f>IFERROR(INDEX('Dw_vacancy_E-new_boundaries_2'!F$2:F$3,MATCH($A92,'Dw_vacancy_E-new_boundaries_2'!$A$2:$A$3,0)),
INDEX('Dwellings_vacancy_E-LA_d_2020'!$F$2:$F$310,MATCH($A92,'Dwellings_vacancy_E-LA_d_2020'!$A$2:$A$310,0)))</f>
        <v>0</v>
      </c>
      <c r="L92" s="43">
        <f t="shared" si="3"/>
        <v>7.9123848120808606E-3</v>
      </c>
    </row>
    <row r="93" spans="1:12" x14ac:dyDescent="0.35">
      <c r="A93" s="5" t="s">
        <v>418</v>
      </c>
      <c r="B93" s="10" t="s">
        <v>419</v>
      </c>
      <c r="C93" s="36">
        <f>IFERROR(INDEX('Dwellings_vacancy_E-LA_d_2021'!$C$2:$C$310,MATCH($A93,'Dwellings_vacancy_E-LA_d_2021'!$A$2:$A$310,0)),"-")</f>
        <v>56459</v>
      </c>
      <c r="D93" s="36">
        <f>IFERROR(INDEX('Dwellings_vacancy_E-LA_d_2021'!$D$2:$D$310,MATCH($A93,'Dwellings_vacancy_E-LA_d_2021'!$A$2:$A$310,0)),"-")</f>
        <v>543</v>
      </c>
      <c r="E93" s="36">
        <f>IFERROR(INDEX('Dwellings_vacancy_E-LA_d_2021'!$E$2:$E$310,MATCH($A93,'Dwellings_vacancy_E-LA_d_2021'!$A$2:$A$310,0)),"-")</f>
        <v>0</v>
      </c>
      <c r="F93" s="36">
        <f>IFERROR(INDEX('Dwellings_vacancy_E-LA_d_2021'!$F$2:$F$310,MATCH($A93,'Dwellings_vacancy_E-LA_d_2021'!$A$2:$A$310,0)),"-")</f>
        <v>0</v>
      </c>
      <c r="G93" s="43">
        <f t="shared" si="2"/>
        <v>9.6175986113817107E-3</v>
      </c>
      <c r="H93" s="36">
        <f>IFERROR(INDEX('Dw_vacancy_E-new_boundaries_2'!C$2:C$3,MATCH($A93,'Dw_vacancy_E-new_boundaries_2'!$A$2:$A$3,0)),
INDEX('Dwellings_vacancy_E-LA_d_2020'!$C$2:$C$310,MATCH($A93,'Dwellings_vacancy_E-LA_d_2020'!$A$2:$A$310,0)))</f>
        <v>56218</v>
      </c>
      <c r="I93" s="36">
        <f>IFERROR(INDEX('Dw_vacancy_E-new_boundaries_2'!D$2:D$3,MATCH($A93,'Dw_vacancy_E-new_boundaries_2'!$A$2:$A$3,0)),
INDEX('Dwellings_vacancy_E-LA_d_2020'!$D$2:$D$310,MATCH($A93,'Dwellings_vacancy_E-LA_d_2020'!$A$2:$A$310,0)))</f>
        <v>669</v>
      </c>
      <c r="J93" s="36">
        <f>IFERROR(INDEX('Dw_vacancy_E-new_boundaries_2'!E$2:E$3,MATCH($A93,'Dw_vacancy_E-new_boundaries_2'!$A$2:$A$3,0)),
INDEX('Dwellings_vacancy_E-LA_d_2020'!$E$2:$E$310,MATCH($A93,'Dwellings_vacancy_E-LA_d_2020'!$A$2:$A$310,0)))</f>
        <v>0</v>
      </c>
      <c r="K93" s="36">
        <f>IFERROR(INDEX('Dw_vacancy_E-new_boundaries_2'!F$2:F$3,MATCH($A93,'Dw_vacancy_E-new_boundaries_2'!$A$2:$A$3,0)),
INDEX('Dwellings_vacancy_E-LA_d_2020'!$F$2:$F$310,MATCH($A93,'Dwellings_vacancy_E-LA_d_2020'!$A$2:$A$310,0)))</f>
        <v>0</v>
      </c>
      <c r="L93" s="43">
        <f t="shared" si="3"/>
        <v>1.1900103169803266E-2</v>
      </c>
    </row>
    <row r="94" spans="1:12" x14ac:dyDescent="0.35">
      <c r="A94" s="5" t="s">
        <v>420</v>
      </c>
      <c r="B94" s="10" t="s">
        <v>421</v>
      </c>
      <c r="C94" s="36">
        <f>IFERROR(INDEX('Dwellings_vacancy_E-LA_d_2021'!$C$2:$C$310,MATCH($A94,'Dwellings_vacancy_E-LA_d_2021'!$A$2:$A$310,0)),"-")</f>
        <v>32014</v>
      </c>
      <c r="D94" s="36">
        <f>IFERROR(INDEX('Dwellings_vacancy_E-LA_d_2021'!$D$2:$D$310,MATCH($A94,'Dwellings_vacancy_E-LA_d_2021'!$A$2:$A$310,0)),"-")</f>
        <v>280</v>
      </c>
      <c r="E94" s="36">
        <f>IFERROR(INDEX('Dwellings_vacancy_E-LA_d_2021'!$E$2:$E$310,MATCH($A94,'Dwellings_vacancy_E-LA_d_2021'!$A$2:$A$310,0)),"-")</f>
        <v>0</v>
      </c>
      <c r="F94" s="36">
        <f>IFERROR(INDEX('Dwellings_vacancy_E-LA_d_2021'!$F$2:$F$310,MATCH($A94,'Dwellings_vacancy_E-LA_d_2021'!$A$2:$A$310,0)),"-")</f>
        <v>0</v>
      </c>
      <c r="G94" s="43">
        <f t="shared" si="2"/>
        <v>8.7461735490722801E-3</v>
      </c>
      <c r="H94" s="36">
        <f>IFERROR(INDEX('Dw_vacancy_E-new_boundaries_2'!C$2:C$3,MATCH($A94,'Dw_vacancy_E-new_boundaries_2'!$A$2:$A$3,0)),
INDEX('Dwellings_vacancy_E-LA_d_2020'!$C$2:$C$310,MATCH($A94,'Dwellings_vacancy_E-LA_d_2020'!$A$2:$A$310,0)))</f>
        <v>31910</v>
      </c>
      <c r="I94" s="36">
        <f>IFERROR(INDEX('Dw_vacancy_E-new_boundaries_2'!D$2:D$3,MATCH($A94,'Dw_vacancy_E-new_boundaries_2'!$A$2:$A$3,0)),
INDEX('Dwellings_vacancy_E-LA_d_2020'!$D$2:$D$310,MATCH($A94,'Dwellings_vacancy_E-LA_d_2020'!$A$2:$A$310,0)))</f>
        <v>323</v>
      </c>
      <c r="J94" s="36">
        <f>IFERROR(INDEX('Dw_vacancy_E-new_boundaries_2'!E$2:E$3,MATCH($A94,'Dw_vacancy_E-new_boundaries_2'!$A$2:$A$3,0)),
INDEX('Dwellings_vacancy_E-LA_d_2020'!$E$2:$E$310,MATCH($A94,'Dwellings_vacancy_E-LA_d_2020'!$A$2:$A$310,0)))</f>
        <v>0</v>
      </c>
      <c r="K94" s="36">
        <f>IFERROR(INDEX('Dw_vacancy_E-new_boundaries_2'!F$2:F$3,MATCH($A94,'Dw_vacancy_E-new_boundaries_2'!$A$2:$A$3,0)),
INDEX('Dwellings_vacancy_E-LA_d_2020'!$F$2:$F$310,MATCH($A94,'Dwellings_vacancy_E-LA_d_2020'!$A$2:$A$310,0)))</f>
        <v>0</v>
      </c>
      <c r="L94" s="43">
        <f t="shared" si="3"/>
        <v>1.0122218740206832E-2</v>
      </c>
    </row>
    <row r="95" spans="1:12" x14ac:dyDescent="0.35">
      <c r="A95" s="5" t="s">
        <v>422</v>
      </c>
      <c r="B95" s="10" t="s">
        <v>423</v>
      </c>
      <c r="C95" s="36">
        <f>IFERROR(INDEX('Dwellings_vacancy_E-LA_d_2021'!$C$2:$C$310,MATCH($A95,'Dwellings_vacancy_E-LA_d_2021'!$A$2:$A$310,0)),"-")</f>
        <v>51794</v>
      </c>
      <c r="D95" s="36">
        <f>IFERROR(INDEX('Dwellings_vacancy_E-LA_d_2021'!$D$2:$D$310,MATCH($A95,'Dwellings_vacancy_E-LA_d_2021'!$A$2:$A$310,0)),"-")</f>
        <v>732</v>
      </c>
      <c r="E95" s="36">
        <f>IFERROR(INDEX('Dwellings_vacancy_E-LA_d_2021'!$E$2:$E$310,MATCH($A95,'Dwellings_vacancy_E-LA_d_2021'!$A$2:$A$310,0)),"-")</f>
        <v>0</v>
      </c>
      <c r="F95" s="36">
        <f>IFERROR(INDEX('Dwellings_vacancy_E-LA_d_2021'!$F$2:$F$310,MATCH($A95,'Dwellings_vacancy_E-LA_d_2021'!$A$2:$A$310,0)),"-")</f>
        <v>0</v>
      </c>
      <c r="G95" s="43">
        <f t="shared" si="2"/>
        <v>1.4132911148009422E-2</v>
      </c>
      <c r="H95" s="36">
        <f>IFERROR(INDEX('Dw_vacancy_E-new_boundaries_2'!C$2:C$3,MATCH($A95,'Dw_vacancy_E-new_boundaries_2'!$A$2:$A$3,0)),
INDEX('Dwellings_vacancy_E-LA_d_2020'!$C$2:$C$310,MATCH($A95,'Dwellings_vacancy_E-LA_d_2020'!$A$2:$A$310,0)))</f>
        <v>51572</v>
      </c>
      <c r="I95" s="36">
        <f>IFERROR(INDEX('Dw_vacancy_E-new_boundaries_2'!D$2:D$3,MATCH($A95,'Dw_vacancy_E-new_boundaries_2'!$A$2:$A$3,0)),
INDEX('Dwellings_vacancy_E-LA_d_2020'!$D$2:$D$310,MATCH($A95,'Dwellings_vacancy_E-LA_d_2020'!$A$2:$A$310,0)))</f>
        <v>842</v>
      </c>
      <c r="J95" s="36">
        <f>IFERROR(INDEX('Dw_vacancy_E-new_boundaries_2'!E$2:E$3,MATCH($A95,'Dw_vacancy_E-new_boundaries_2'!$A$2:$A$3,0)),
INDEX('Dwellings_vacancy_E-LA_d_2020'!$E$2:$E$310,MATCH($A95,'Dwellings_vacancy_E-LA_d_2020'!$A$2:$A$310,0)))</f>
        <v>0</v>
      </c>
      <c r="K95" s="36">
        <f>IFERROR(INDEX('Dw_vacancy_E-new_boundaries_2'!F$2:F$3,MATCH($A95,'Dw_vacancy_E-new_boundaries_2'!$A$2:$A$3,0)),
INDEX('Dwellings_vacancy_E-LA_d_2020'!$F$2:$F$310,MATCH($A95,'Dwellings_vacancy_E-LA_d_2020'!$A$2:$A$310,0)))</f>
        <v>3</v>
      </c>
      <c r="L95" s="43">
        <f t="shared" si="3"/>
        <v>1.6268517800356784E-2</v>
      </c>
    </row>
    <row r="96" spans="1:12" x14ac:dyDescent="0.35">
      <c r="A96" s="5" t="s">
        <v>424</v>
      </c>
      <c r="B96" s="10" t="s">
        <v>425</v>
      </c>
      <c r="C96" s="36">
        <f>IFERROR(INDEX('Dwellings_vacancy_E-LA_d_2021'!$C$2:$C$310,MATCH($A96,'Dwellings_vacancy_E-LA_d_2021'!$A$2:$A$310,0)),"-")</f>
        <v>52104</v>
      </c>
      <c r="D96" s="36">
        <f>IFERROR(INDEX('Dwellings_vacancy_E-LA_d_2021'!$D$2:$D$310,MATCH($A96,'Dwellings_vacancy_E-LA_d_2021'!$A$2:$A$310,0)),"-")</f>
        <v>549</v>
      </c>
      <c r="E96" s="36">
        <f>IFERROR(INDEX('Dwellings_vacancy_E-LA_d_2021'!$E$2:$E$310,MATCH($A96,'Dwellings_vacancy_E-LA_d_2021'!$A$2:$A$310,0)),"-")</f>
        <v>0</v>
      </c>
      <c r="F96" s="36">
        <f>IFERROR(INDEX('Dwellings_vacancy_E-LA_d_2021'!$F$2:$F$310,MATCH($A96,'Dwellings_vacancy_E-LA_d_2021'!$A$2:$A$310,0)),"-")</f>
        <v>0</v>
      </c>
      <c r="G96" s="43">
        <f t="shared" si="2"/>
        <v>1.0536619069553201E-2</v>
      </c>
      <c r="H96" s="36">
        <f>IFERROR(INDEX('Dw_vacancy_E-new_boundaries_2'!C$2:C$3,MATCH($A96,'Dw_vacancy_E-new_boundaries_2'!$A$2:$A$3,0)),
INDEX('Dwellings_vacancy_E-LA_d_2020'!$C$2:$C$310,MATCH($A96,'Dwellings_vacancy_E-LA_d_2020'!$A$2:$A$310,0)))</f>
        <v>51861</v>
      </c>
      <c r="I96" s="36">
        <f>IFERROR(INDEX('Dw_vacancy_E-new_boundaries_2'!D$2:D$3,MATCH($A96,'Dw_vacancy_E-new_boundaries_2'!$A$2:$A$3,0)),
INDEX('Dwellings_vacancy_E-LA_d_2020'!$D$2:$D$310,MATCH($A96,'Dwellings_vacancy_E-LA_d_2020'!$A$2:$A$310,0)))</f>
        <v>603</v>
      </c>
      <c r="J96" s="36">
        <f>IFERROR(INDEX('Dw_vacancy_E-new_boundaries_2'!E$2:E$3,MATCH($A96,'Dw_vacancy_E-new_boundaries_2'!$A$2:$A$3,0)),
INDEX('Dwellings_vacancy_E-LA_d_2020'!$E$2:$E$310,MATCH($A96,'Dwellings_vacancy_E-LA_d_2020'!$A$2:$A$310,0)))</f>
        <v>0</v>
      </c>
      <c r="K96" s="36">
        <f>IFERROR(INDEX('Dw_vacancy_E-new_boundaries_2'!F$2:F$3,MATCH($A96,'Dw_vacancy_E-new_boundaries_2'!$A$2:$A$3,0)),
INDEX('Dwellings_vacancy_E-LA_d_2020'!$F$2:$F$310,MATCH($A96,'Dwellings_vacancy_E-LA_d_2020'!$A$2:$A$310,0)))</f>
        <v>0</v>
      </c>
      <c r="L96" s="43">
        <f t="shared" si="3"/>
        <v>1.1627234337941807E-2</v>
      </c>
    </row>
    <row r="97" spans="1:12" x14ac:dyDescent="0.35">
      <c r="A97" s="5" t="s">
        <v>428</v>
      </c>
      <c r="B97" s="10" t="s">
        <v>429</v>
      </c>
      <c r="C97" s="36">
        <f>IFERROR(INDEX('Dwellings_vacancy_E-LA_d_2021'!$C$2:$C$310,MATCH($A97,'Dwellings_vacancy_E-LA_d_2021'!$A$2:$A$310,0)),"-")</f>
        <v>49278</v>
      </c>
      <c r="D97" s="36">
        <f>IFERROR(INDEX('Dwellings_vacancy_E-LA_d_2021'!$D$2:$D$310,MATCH($A97,'Dwellings_vacancy_E-LA_d_2021'!$A$2:$A$310,0)),"-")</f>
        <v>400</v>
      </c>
      <c r="E97" s="36">
        <f>IFERROR(INDEX('Dwellings_vacancy_E-LA_d_2021'!$E$2:$E$310,MATCH($A97,'Dwellings_vacancy_E-LA_d_2021'!$A$2:$A$310,0)),"-")</f>
        <v>0</v>
      </c>
      <c r="F97" s="36">
        <f>IFERROR(INDEX('Dwellings_vacancy_E-LA_d_2021'!$F$2:$F$310,MATCH($A97,'Dwellings_vacancy_E-LA_d_2021'!$A$2:$A$310,0)),"-")</f>
        <v>0</v>
      </c>
      <c r="G97" s="43">
        <f t="shared" si="2"/>
        <v>8.117212549210601E-3</v>
      </c>
      <c r="H97" s="36">
        <f>IFERROR(INDEX('Dw_vacancy_E-new_boundaries_2'!C$2:C$3,MATCH($A97,'Dw_vacancy_E-new_boundaries_2'!$A$2:$A$3,0)),
INDEX('Dwellings_vacancy_E-LA_d_2020'!$C$2:$C$310,MATCH($A97,'Dwellings_vacancy_E-LA_d_2020'!$A$2:$A$310,0)))</f>
        <v>49159</v>
      </c>
      <c r="I97" s="36">
        <f>IFERROR(INDEX('Dw_vacancy_E-new_boundaries_2'!D$2:D$3,MATCH($A97,'Dw_vacancy_E-new_boundaries_2'!$A$2:$A$3,0)),
INDEX('Dwellings_vacancy_E-LA_d_2020'!$D$2:$D$310,MATCH($A97,'Dwellings_vacancy_E-LA_d_2020'!$A$2:$A$310,0)))</f>
        <v>475</v>
      </c>
      <c r="J97" s="36">
        <f>IFERROR(INDEX('Dw_vacancy_E-new_boundaries_2'!E$2:E$3,MATCH($A97,'Dw_vacancy_E-new_boundaries_2'!$A$2:$A$3,0)),
INDEX('Dwellings_vacancy_E-LA_d_2020'!$E$2:$E$310,MATCH($A97,'Dwellings_vacancy_E-LA_d_2020'!$A$2:$A$310,0)))</f>
        <v>0</v>
      </c>
      <c r="K97" s="36">
        <f>IFERROR(INDEX('Dw_vacancy_E-new_boundaries_2'!F$2:F$3,MATCH($A97,'Dw_vacancy_E-new_boundaries_2'!$A$2:$A$3,0)),
INDEX('Dwellings_vacancy_E-LA_d_2020'!$F$2:$F$310,MATCH($A97,'Dwellings_vacancy_E-LA_d_2020'!$A$2:$A$310,0)))</f>
        <v>0</v>
      </c>
      <c r="L97" s="43">
        <f t="shared" si="3"/>
        <v>9.6625236477552428E-3</v>
      </c>
    </row>
    <row r="98" spans="1:12" x14ac:dyDescent="0.35">
      <c r="A98" s="5" t="s">
        <v>430</v>
      </c>
      <c r="B98" s="10" t="s">
        <v>431</v>
      </c>
      <c r="C98" s="36">
        <f>IFERROR(INDEX('Dwellings_vacancy_E-LA_d_2021'!$C$2:$C$310,MATCH($A98,'Dwellings_vacancy_E-LA_d_2021'!$A$2:$A$310,0)),"-")</f>
        <v>45742</v>
      </c>
      <c r="D98" s="36">
        <f>IFERROR(INDEX('Dwellings_vacancy_E-LA_d_2021'!$D$2:$D$310,MATCH($A98,'Dwellings_vacancy_E-LA_d_2021'!$A$2:$A$310,0)),"-")</f>
        <v>446</v>
      </c>
      <c r="E98" s="36">
        <f>IFERROR(INDEX('Dwellings_vacancy_E-LA_d_2021'!$E$2:$E$310,MATCH($A98,'Dwellings_vacancy_E-LA_d_2021'!$A$2:$A$310,0)),"-")</f>
        <v>0</v>
      </c>
      <c r="F98" s="36">
        <f>IFERROR(INDEX('Dwellings_vacancy_E-LA_d_2021'!$F$2:$F$310,MATCH($A98,'Dwellings_vacancy_E-LA_d_2021'!$A$2:$A$310,0)),"-")</f>
        <v>0</v>
      </c>
      <c r="G98" s="43">
        <f t="shared" si="2"/>
        <v>9.7503388570679018E-3</v>
      </c>
      <c r="H98" s="36">
        <f>IFERROR(INDEX('Dw_vacancy_E-new_boundaries_2'!C$2:C$3,MATCH($A98,'Dw_vacancy_E-new_boundaries_2'!$A$2:$A$3,0)),
INDEX('Dwellings_vacancy_E-LA_d_2020'!$C$2:$C$310,MATCH($A98,'Dwellings_vacancy_E-LA_d_2020'!$A$2:$A$310,0)))</f>
        <v>45274</v>
      </c>
      <c r="I98" s="36">
        <f>IFERROR(INDEX('Dw_vacancy_E-new_boundaries_2'!D$2:D$3,MATCH($A98,'Dw_vacancy_E-new_boundaries_2'!$A$2:$A$3,0)),
INDEX('Dwellings_vacancy_E-LA_d_2020'!$D$2:$D$310,MATCH($A98,'Dwellings_vacancy_E-LA_d_2020'!$A$2:$A$310,0)))</f>
        <v>563</v>
      </c>
      <c r="J98" s="36">
        <f>IFERROR(INDEX('Dw_vacancy_E-new_boundaries_2'!E$2:E$3,MATCH($A98,'Dw_vacancy_E-new_boundaries_2'!$A$2:$A$3,0)),
INDEX('Dwellings_vacancy_E-LA_d_2020'!$E$2:$E$310,MATCH($A98,'Dwellings_vacancy_E-LA_d_2020'!$A$2:$A$310,0)))</f>
        <v>0</v>
      </c>
      <c r="K98" s="36">
        <f>IFERROR(INDEX('Dw_vacancy_E-new_boundaries_2'!F$2:F$3,MATCH($A98,'Dw_vacancy_E-new_boundaries_2'!$A$2:$A$3,0)),
INDEX('Dwellings_vacancy_E-LA_d_2020'!$F$2:$F$310,MATCH($A98,'Dwellings_vacancy_E-LA_d_2020'!$A$2:$A$310,0)))</f>
        <v>0</v>
      </c>
      <c r="L98" s="43">
        <f t="shared" si="3"/>
        <v>1.243539338251535E-2</v>
      </c>
    </row>
    <row r="99" spans="1:12" x14ac:dyDescent="0.35">
      <c r="A99" s="5" t="s">
        <v>436</v>
      </c>
      <c r="B99" s="10" t="s">
        <v>437</v>
      </c>
      <c r="C99" s="36">
        <f>IFERROR(INDEX('Dwellings_vacancy_E-LA_d_2021'!$C$2:$C$310,MATCH($A99,'Dwellings_vacancy_E-LA_d_2021'!$A$2:$A$310,0)),"-")</f>
        <v>51094</v>
      </c>
      <c r="D99" s="36">
        <f>IFERROR(INDEX('Dwellings_vacancy_E-LA_d_2021'!$D$2:$D$310,MATCH($A99,'Dwellings_vacancy_E-LA_d_2021'!$A$2:$A$310,0)),"-")</f>
        <v>656</v>
      </c>
      <c r="E99" s="36">
        <f>IFERROR(INDEX('Dwellings_vacancy_E-LA_d_2021'!$E$2:$E$310,MATCH($A99,'Dwellings_vacancy_E-LA_d_2021'!$A$2:$A$310,0)),"-")</f>
        <v>0</v>
      </c>
      <c r="F99" s="36">
        <f>IFERROR(INDEX('Dwellings_vacancy_E-LA_d_2021'!$F$2:$F$310,MATCH($A99,'Dwellings_vacancy_E-LA_d_2021'!$A$2:$A$310,0)),"-")</f>
        <v>0</v>
      </c>
      <c r="G99" s="43">
        <f t="shared" si="2"/>
        <v>1.2839080909695854E-2</v>
      </c>
      <c r="H99" s="36">
        <f>IFERROR(INDEX('Dw_vacancy_E-new_boundaries_2'!C$2:C$3,MATCH($A99,'Dw_vacancy_E-new_boundaries_2'!$A$2:$A$3,0)),
INDEX('Dwellings_vacancy_E-LA_d_2020'!$C$2:$C$310,MATCH($A99,'Dwellings_vacancy_E-LA_d_2020'!$A$2:$A$310,0)))</f>
        <v>50702</v>
      </c>
      <c r="I99" s="36">
        <f>IFERROR(INDEX('Dw_vacancy_E-new_boundaries_2'!D$2:D$3,MATCH($A99,'Dw_vacancy_E-new_boundaries_2'!$A$2:$A$3,0)),
INDEX('Dwellings_vacancy_E-LA_d_2020'!$D$2:$D$310,MATCH($A99,'Dwellings_vacancy_E-LA_d_2020'!$A$2:$A$310,0)))</f>
        <v>619</v>
      </c>
      <c r="J99" s="36">
        <f>IFERROR(INDEX('Dw_vacancy_E-new_boundaries_2'!E$2:E$3,MATCH($A99,'Dw_vacancy_E-new_boundaries_2'!$A$2:$A$3,0)),
INDEX('Dwellings_vacancy_E-LA_d_2020'!$E$2:$E$310,MATCH($A99,'Dwellings_vacancy_E-LA_d_2020'!$A$2:$A$310,0)))</f>
        <v>0</v>
      </c>
      <c r="K99" s="36">
        <f>IFERROR(INDEX('Dw_vacancy_E-new_boundaries_2'!F$2:F$3,MATCH($A99,'Dw_vacancy_E-new_boundaries_2'!$A$2:$A$3,0)),
INDEX('Dwellings_vacancy_E-LA_d_2020'!$F$2:$F$310,MATCH($A99,'Dwellings_vacancy_E-LA_d_2020'!$A$2:$A$310,0)))</f>
        <v>0</v>
      </c>
      <c r="L99" s="43">
        <f t="shared" si="3"/>
        <v>1.2208591377065994E-2</v>
      </c>
    </row>
    <row r="100" spans="1:12" x14ac:dyDescent="0.35">
      <c r="A100" s="5" t="s">
        <v>438</v>
      </c>
      <c r="B100" s="10" t="s">
        <v>439</v>
      </c>
      <c r="C100" s="36">
        <f>IFERROR(INDEX('Dwellings_vacancy_E-LA_d_2021'!$C$2:$C$310,MATCH($A100,'Dwellings_vacancy_E-LA_d_2021'!$A$2:$A$310,0)),"-")</f>
        <v>38366</v>
      </c>
      <c r="D100" s="36">
        <f>IFERROR(INDEX('Dwellings_vacancy_E-LA_d_2021'!$D$2:$D$310,MATCH($A100,'Dwellings_vacancy_E-LA_d_2021'!$A$2:$A$310,0)),"-")</f>
        <v>419</v>
      </c>
      <c r="E100" s="36">
        <f>IFERROR(INDEX('Dwellings_vacancy_E-LA_d_2021'!$E$2:$E$310,MATCH($A100,'Dwellings_vacancy_E-LA_d_2021'!$A$2:$A$310,0)),"-")</f>
        <v>0</v>
      </c>
      <c r="F100" s="36">
        <f>IFERROR(INDEX('Dwellings_vacancy_E-LA_d_2021'!$F$2:$F$310,MATCH($A100,'Dwellings_vacancy_E-LA_d_2021'!$A$2:$A$310,0)),"-")</f>
        <v>0</v>
      </c>
      <c r="G100" s="43">
        <f t="shared" si="2"/>
        <v>1.0921128082156076E-2</v>
      </c>
      <c r="H100" s="36">
        <f>IFERROR(INDEX('Dw_vacancy_E-new_boundaries_2'!C$2:C$3,MATCH($A100,'Dw_vacancy_E-new_boundaries_2'!$A$2:$A$3,0)),
INDEX('Dwellings_vacancy_E-LA_d_2020'!$C$2:$C$310,MATCH($A100,'Dwellings_vacancy_E-LA_d_2020'!$A$2:$A$310,0)))</f>
        <v>38012</v>
      </c>
      <c r="I100" s="36">
        <f>IFERROR(INDEX('Dw_vacancy_E-new_boundaries_2'!D$2:D$3,MATCH($A100,'Dw_vacancy_E-new_boundaries_2'!$A$2:$A$3,0)),
INDEX('Dwellings_vacancy_E-LA_d_2020'!$D$2:$D$310,MATCH($A100,'Dwellings_vacancy_E-LA_d_2020'!$A$2:$A$310,0)))</f>
        <v>525</v>
      </c>
      <c r="J100" s="36">
        <f>IFERROR(INDEX('Dw_vacancy_E-new_boundaries_2'!E$2:E$3,MATCH($A100,'Dw_vacancy_E-new_boundaries_2'!$A$2:$A$3,0)),
INDEX('Dwellings_vacancy_E-LA_d_2020'!$E$2:$E$310,MATCH($A100,'Dwellings_vacancy_E-LA_d_2020'!$A$2:$A$310,0)))</f>
        <v>0</v>
      </c>
      <c r="K100" s="36">
        <f>IFERROR(INDEX('Dw_vacancy_E-new_boundaries_2'!F$2:F$3,MATCH($A100,'Dw_vacancy_E-new_boundaries_2'!$A$2:$A$3,0)),
INDEX('Dwellings_vacancy_E-LA_d_2020'!$F$2:$F$310,MATCH($A100,'Dwellings_vacancy_E-LA_d_2020'!$A$2:$A$310,0)))</f>
        <v>1</v>
      </c>
      <c r="L100" s="43">
        <f t="shared" si="3"/>
        <v>1.3785120488266862E-2</v>
      </c>
    </row>
    <row r="101" spans="1:12" x14ac:dyDescent="0.35">
      <c r="A101" s="5" t="s">
        <v>440</v>
      </c>
      <c r="B101" s="10" t="s">
        <v>441</v>
      </c>
      <c r="C101" s="36">
        <f>IFERROR(INDEX('Dwellings_vacancy_E-LA_d_2021'!$C$2:$C$310,MATCH($A101,'Dwellings_vacancy_E-LA_d_2021'!$A$2:$A$310,0)),"-")</f>
        <v>39297</v>
      </c>
      <c r="D101" s="36">
        <f>IFERROR(INDEX('Dwellings_vacancy_E-LA_d_2021'!$D$2:$D$310,MATCH($A101,'Dwellings_vacancy_E-LA_d_2021'!$A$2:$A$310,0)),"-")</f>
        <v>626</v>
      </c>
      <c r="E101" s="36">
        <f>IFERROR(INDEX('Dwellings_vacancy_E-LA_d_2021'!$E$2:$E$310,MATCH($A101,'Dwellings_vacancy_E-LA_d_2021'!$A$2:$A$310,0)),"-")</f>
        <v>0</v>
      </c>
      <c r="F101" s="36">
        <f>IFERROR(INDEX('Dwellings_vacancy_E-LA_d_2021'!$F$2:$F$310,MATCH($A101,'Dwellings_vacancy_E-LA_d_2021'!$A$2:$A$310,0)),"-")</f>
        <v>0</v>
      </c>
      <c r="G101" s="43">
        <f t="shared" si="2"/>
        <v>1.592996920884546E-2</v>
      </c>
      <c r="H101" s="36">
        <f>IFERROR(INDEX('Dw_vacancy_E-new_boundaries_2'!C$2:C$3,MATCH($A101,'Dw_vacancy_E-new_boundaries_2'!$A$2:$A$3,0)),
INDEX('Dwellings_vacancy_E-LA_d_2020'!$C$2:$C$310,MATCH($A101,'Dwellings_vacancy_E-LA_d_2020'!$A$2:$A$310,0)))</f>
        <v>38824</v>
      </c>
      <c r="I101" s="36">
        <f>IFERROR(INDEX('Dw_vacancy_E-new_boundaries_2'!D$2:D$3,MATCH($A101,'Dw_vacancy_E-new_boundaries_2'!$A$2:$A$3,0)),
INDEX('Dwellings_vacancy_E-LA_d_2020'!$D$2:$D$310,MATCH($A101,'Dwellings_vacancy_E-LA_d_2020'!$A$2:$A$310,0)))</f>
        <v>808</v>
      </c>
      <c r="J101" s="36">
        <f>IFERROR(INDEX('Dw_vacancy_E-new_boundaries_2'!E$2:E$3,MATCH($A101,'Dw_vacancy_E-new_boundaries_2'!$A$2:$A$3,0)),
INDEX('Dwellings_vacancy_E-LA_d_2020'!$E$2:$E$310,MATCH($A101,'Dwellings_vacancy_E-LA_d_2020'!$A$2:$A$310,0)))</f>
        <v>0</v>
      </c>
      <c r="K101" s="36">
        <f>IFERROR(INDEX('Dw_vacancy_E-new_boundaries_2'!F$2:F$3,MATCH($A101,'Dw_vacancy_E-new_boundaries_2'!$A$2:$A$3,0)),
INDEX('Dwellings_vacancy_E-LA_d_2020'!$F$2:$F$310,MATCH($A101,'Dwellings_vacancy_E-LA_d_2020'!$A$2:$A$310,0)))</f>
        <v>0</v>
      </c>
      <c r="L101" s="43">
        <f t="shared" si="3"/>
        <v>2.0811868947043066E-2</v>
      </c>
    </row>
    <row r="102" spans="1:12" x14ac:dyDescent="0.35">
      <c r="A102" s="5" t="s">
        <v>442</v>
      </c>
      <c r="B102" s="10" t="s">
        <v>443</v>
      </c>
      <c r="C102" s="36">
        <f>IFERROR(INDEX('Dwellings_vacancy_E-LA_d_2021'!$C$2:$C$310,MATCH($A102,'Dwellings_vacancy_E-LA_d_2021'!$A$2:$A$310,0)),"-")</f>
        <v>92758</v>
      </c>
      <c r="D102" s="36">
        <f>IFERROR(INDEX('Dwellings_vacancy_E-LA_d_2021'!$D$2:$D$310,MATCH($A102,'Dwellings_vacancy_E-LA_d_2021'!$A$2:$A$310,0)),"-")</f>
        <v>1184</v>
      </c>
      <c r="E102" s="36">
        <f>IFERROR(INDEX('Dwellings_vacancy_E-LA_d_2021'!$E$2:$E$310,MATCH($A102,'Dwellings_vacancy_E-LA_d_2021'!$A$2:$A$310,0)),"-")</f>
        <v>0</v>
      </c>
      <c r="F102" s="36">
        <f>IFERROR(INDEX('Dwellings_vacancy_E-LA_d_2021'!$F$2:$F$310,MATCH($A102,'Dwellings_vacancy_E-LA_d_2021'!$A$2:$A$310,0)),"-")</f>
        <v>0</v>
      </c>
      <c r="G102" s="43">
        <f t="shared" si="2"/>
        <v>1.2764397679984475E-2</v>
      </c>
      <c r="H102" s="36">
        <f>IFERROR(INDEX('Dw_vacancy_E-new_boundaries_2'!C$2:C$3,MATCH($A102,'Dw_vacancy_E-new_boundaries_2'!$A$2:$A$3,0)),
INDEX('Dwellings_vacancy_E-LA_d_2020'!$C$2:$C$310,MATCH($A102,'Dwellings_vacancy_E-LA_d_2020'!$A$2:$A$310,0)))</f>
        <v>92541</v>
      </c>
      <c r="I102" s="36">
        <f>IFERROR(INDEX('Dw_vacancy_E-new_boundaries_2'!D$2:D$3,MATCH($A102,'Dw_vacancy_E-new_boundaries_2'!$A$2:$A$3,0)),
INDEX('Dwellings_vacancy_E-LA_d_2020'!$D$2:$D$310,MATCH($A102,'Dwellings_vacancy_E-LA_d_2020'!$A$2:$A$310,0)))</f>
        <v>1570</v>
      </c>
      <c r="J102" s="36">
        <f>IFERROR(INDEX('Dw_vacancy_E-new_boundaries_2'!E$2:E$3,MATCH($A102,'Dw_vacancy_E-new_boundaries_2'!$A$2:$A$3,0)),
INDEX('Dwellings_vacancy_E-LA_d_2020'!$E$2:$E$310,MATCH($A102,'Dwellings_vacancy_E-LA_d_2020'!$A$2:$A$310,0)))</f>
        <v>0</v>
      </c>
      <c r="K102" s="36">
        <f>IFERROR(INDEX('Dw_vacancy_E-new_boundaries_2'!F$2:F$3,MATCH($A102,'Dw_vacancy_E-new_boundaries_2'!$A$2:$A$3,0)),
INDEX('Dwellings_vacancy_E-LA_d_2020'!$F$2:$F$310,MATCH($A102,'Dwellings_vacancy_E-LA_d_2020'!$A$2:$A$310,0)))</f>
        <v>0</v>
      </c>
      <c r="L102" s="43">
        <f t="shared" si="3"/>
        <v>1.6965453150495455E-2</v>
      </c>
    </row>
    <row r="103" spans="1:12" x14ac:dyDescent="0.35">
      <c r="A103" s="5" t="s">
        <v>444</v>
      </c>
      <c r="B103" s="10" t="s">
        <v>445</v>
      </c>
      <c r="C103" s="36">
        <f>IFERROR(INDEX('Dwellings_vacancy_E-LA_d_2021'!$C$2:$C$310,MATCH($A103,'Dwellings_vacancy_E-LA_d_2021'!$A$2:$A$310,0)),"-")</f>
        <v>52536</v>
      </c>
      <c r="D103" s="36">
        <f>IFERROR(INDEX('Dwellings_vacancy_E-LA_d_2021'!$D$2:$D$310,MATCH($A103,'Dwellings_vacancy_E-LA_d_2021'!$A$2:$A$310,0)),"-")</f>
        <v>377</v>
      </c>
      <c r="E103" s="36">
        <f>IFERROR(INDEX('Dwellings_vacancy_E-LA_d_2021'!$E$2:$E$310,MATCH($A103,'Dwellings_vacancy_E-LA_d_2021'!$A$2:$A$310,0)),"-")</f>
        <v>0</v>
      </c>
      <c r="F103" s="36">
        <f>IFERROR(INDEX('Dwellings_vacancy_E-LA_d_2021'!$F$2:$F$310,MATCH($A103,'Dwellings_vacancy_E-LA_d_2021'!$A$2:$A$310,0)),"-")</f>
        <v>0</v>
      </c>
      <c r="G103" s="43">
        <f t="shared" si="2"/>
        <v>7.1760316735191105E-3</v>
      </c>
      <c r="H103" s="36">
        <f>IFERROR(INDEX('Dw_vacancy_E-new_boundaries_2'!C$2:C$3,MATCH($A103,'Dw_vacancy_E-new_boundaries_2'!$A$2:$A$3,0)),
INDEX('Dwellings_vacancy_E-LA_d_2020'!$C$2:$C$310,MATCH($A103,'Dwellings_vacancy_E-LA_d_2020'!$A$2:$A$310,0)))</f>
        <v>52236</v>
      </c>
      <c r="I103" s="36">
        <f>IFERROR(INDEX('Dw_vacancy_E-new_boundaries_2'!D$2:D$3,MATCH($A103,'Dw_vacancy_E-new_boundaries_2'!$A$2:$A$3,0)),
INDEX('Dwellings_vacancy_E-LA_d_2020'!$D$2:$D$310,MATCH($A103,'Dwellings_vacancy_E-LA_d_2020'!$A$2:$A$310,0)))</f>
        <v>571</v>
      </c>
      <c r="J103" s="36">
        <f>IFERROR(INDEX('Dw_vacancy_E-new_boundaries_2'!E$2:E$3,MATCH($A103,'Dw_vacancy_E-new_boundaries_2'!$A$2:$A$3,0)),
INDEX('Dwellings_vacancy_E-LA_d_2020'!$E$2:$E$310,MATCH($A103,'Dwellings_vacancy_E-LA_d_2020'!$A$2:$A$310,0)))</f>
        <v>0</v>
      </c>
      <c r="K103" s="36">
        <f>IFERROR(INDEX('Dw_vacancy_E-new_boundaries_2'!F$2:F$3,MATCH($A103,'Dw_vacancy_E-new_boundaries_2'!$A$2:$A$3,0)),
INDEX('Dwellings_vacancy_E-LA_d_2020'!$F$2:$F$310,MATCH($A103,'Dwellings_vacancy_E-LA_d_2020'!$A$2:$A$310,0)))</f>
        <v>0</v>
      </c>
      <c r="L103" s="43">
        <f t="shared" si="3"/>
        <v>1.093115858794701E-2</v>
      </c>
    </row>
    <row r="104" spans="1:12" x14ac:dyDescent="0.35">
      <c r="A104" s="5" t="s">
        <v>448</v>
      </c>
      <c r="B104" s="10" t="s">
        <v>449</v>
      </c>
      <c r="C104" s="36">
        <f>IFERROR(INDEX('Dwellings_vacancy_E-LA_d_2021'!$C$2:$C$310,MATCH($A104,'Dwellings_vacancy_E-LA_d_2021'!$A$2:$A$310,0)),"-")</f>
        <v>57251</v>
      </c>
      <c r="D104" s="36">
        <f>IFERROR(INDEX('Dwellings_vacancy_E-LA_d_2021'!$D$2:$D$310,MATCH($A104,'Dwellings_vacancy_E-LA_d_2021'!$A$2:$A$310,0)),"-")</f>
        <v>421</v>
      </c>
      <c r="E104" s="36">
        <f>IFERROR(INDEX('Dwellings_vacancy_E-LA_d_2021'!$E$2:$E$310,MATCH($A104,'Dwellings_vacancy_E-LA_d_2021'!$A$2:$A$310,0)),"-")</f>
        <v>0</v>
      </c>
      <c r="F104" s="36">
        <f>IFERROR(INDEX('Dwellings_vacancy_E-LA_d_2021'!$F$2:$F$310,MATCH($A104,'Dwellings_vacancy_E-LA_d_2021'!$A$2:$A$310,0)),"-")</f>
        <v>0</v>
      </c>
      <c r="G104" s="43">
        <f t="shared" si="2"/>
        <v>7.3535833435223836E-3</v>
      </c>
      <c r="H104" s="36">
        <f>IFERROR(INDEX('Dw_vacancy_E-new_boundaries_2'!C$2:C$3,MATCH($A104,'Dw_vacancy_E-new_boundaries_2'!$A$2:$A$3,0)),
INDEX('Dwellings_vacancy_E-LA_d_2020'!$C$2:$C$310,MATCH($A104,'Dwellings_vacancy_E-LA_d_2020'!$A$2:$A$310,0)))</f>
        <v>56756</v>
      </c>
      <c r="I104" s="36">
        <f>IFERROR(INDEX('Dw_vacancy_E-new_boundaries_2'!D$2:D$3,MATCH($A104,'Dw_vacancy_E-new_boundaries_2'!$A$2:$A$3,0)),
INDEX('Dwellings_vacancy_E-LA_d_2020'!$D$2:$D$310,MATCH($A104,'Dwellings_vacancy_E-LA_d_2020'!$A$2:$A$310,0)))</f>
        <v>377</v>
      </c>
      <c r="J104" s="36">
        <f>IFERROR(INDEX('Dw_vacancy_E-new_boundaries_2'!E$2:E$3,MATCH($A104,'Dw_vacancy_E-new_boundaries_2'!$A$2:$A$3,0)),
INDEX('Dwellings_vacancy_E-LA_d_2020'!$E$2:$E$310,MATCH($A104,'Dwellings_vacancy_E-LA_d_2020'!$A$2:$A$310,0)))</f>
        <v>0</v>
      </c>
      <c r="K104" s="36">
        <f>IFERROR(INDEX('Dw_vacancy_E-new_boundaries_2'!F$2:F$3,MATCH($A104,'Dw_vacancy_E-new_boundaries_2'!$A$2:$A$3,0)),
INDEX('Dwellings_vacancy_E-LA_d_2020'!$F$2:$F$310,MATCH($A104,'Dwellings_vacancy_E-LA_d_2020'!$A$2:$A$310,0)))</f>
        <v>0</v>
      </c>
      <c r="L104" s="43">
        <f t="shared" si="3"/>
        <v>6.642469518641201E-3</v>
      </c>
    </row>
    <row r="105" spans="1:12" x14ac:dyDescent="0.35">
      <c r="A105" s="5" t="s">
        <v>450</v>
      </c>
      <c r="B105" s="10" t="s">
        <v>451</v>
      </c>
      <c r="C105" s="36">
        <f>IFERROR(INDEX('Dwellings_vacancy_E-LA_d_2021'!$C$2:$C$310,MATCH($A105,'Dwellings_vacancy_E-LA_d_2021'!$A$2:$A$310,0)),"-")</f>
        <v>36234</v>
      </c>
      <c r="D105" s="36">
        <f>IFERROR(INDEX('Dwellings_vacancy_E-LA_d_2021'!$D$2:$D$310,MATCH($A105,'Dwellings_vacancy_E-LA_d_2021'!$A$2:$A$310,0)),"-")</f>
        <v>262</v>
      </c>
      <c r="E105" s="36">
        <f>IFERROR(INDEX('Dwellings_vacancy_E-LA_d_2021'!$E$2:$E$310,MATCH($A105,'Dwellings_vacancy_E-LA_d_2021'!$A$2:$A$310,0)),"-")</f>
        <v>0</v>
      </c>
      <c r="F105" s="36">
        <f>IFERROR(INDEX('Dwellings_vacancy_E-LA_d_2021'!$F$2:$F$310,MATCH($A105,'Dwellings_vacancy_E-LA_d_2021'!$A$2:$A$310,0)),"-")</f>
        <v>0</v>
      </c>
      <c r="G105" s="43">
        <f t="shared" si="2"/>
        <v>7.230777722581001E-3</v>
      </c>
      <c r="H105" s="36">
        <f>IFERROR(INDEX('Dw_vacancy_E-new_boundaries_2'!C$2:C$3,MATCH($A105,'Dw_vacancy_E-new_boundaries_2'!$A$2:$A$3,0)),
INDEX('Dwellings_vacancy_E-LA_d_2020'!$C$2:$C$310,MATCH($A105,'Dwellings_vacancy_E-LA_d_2020'!$A$2:$A$310,0)))</f>
        <v>36065</v>
      </c>
      <c r="I105" s="36">
        <f>IFERROR(INDEX('Dw_vacancy_E-new_boundaries_2'!D$2:D$3,MATCH($A105,'Dw_vacancy_E-new_boundaries_2'!$A$2:$A$3,0)),
INDEX('Dwellings_vacancy_E-LA_d_2020'!$D$2:$D$310,MATCH($A105,'Dwellings_vacancy_E-LA_d_2020'!$A$2:$A$310,0)))</f>
        <v>268</v>
      </c>
      <c r="J105" s="36">
        <f>IFERROR(INDEX('Dw_vacancy_E-new_boundaries_2'!E$2:E$3,MATCH($A105,'Dw_vacancy_E-new_boundaries_2'!$A$2:$A$3,0)),
INDEX('Dwellings_vacancy_E-LA_d_2020'!$E$2:$E$310,MATCH($A105,'Dwellings_vacancy_E-LA_d_2020'!$A$2:$A$310,0)))</f>
        <v>0</v>
      </c>
      <c r="K105" s="36">
        <f>IFERROR(INDEX('Dw_vacancy_E-new_boundaries_2'!F$2:F$3,MATCH($A105,'Dw_vacancy_E-new_boundaries_2'!$A$2:$A$3,0)),
INDEX('Dwellings_vacancy_E-LA_d_2020'!$F$2:$F$310,MATCH($A105,'Dwellings_vacancy_E-LA_d_2020'!$A$2:$A$310,0)))</f>
        <v>0</v>
      </c>
      <c r="L105" s="43">
        <f t="shared" si="3"/>
        <v>7.4310273117981426E-3</v>
      </c>
    </row>
    <row r="106" spans="1:12" x14ac:dyDescent="0.35">
      <c r="A106" s="5" t="s">
        <v>452</v>
      </c>
      <c r="B106" s="10" t="s">
        <v>453</v>
      </c>
      <c r="C106" s="36">
        <f>IFERROR(INDEX('Dwellings_vacancy_E-LA_d_2021'!$C$2:$C$310,MATCH($A106,'Dwellings_vacancy_E-LA_d_2021'!$A$2:$A$310,0)),"-")</f>
        <v>43311</v>
      </c>
      <c r="D106" s="36">
        <f>IFERROR(INDEX('Dwellings_vacancy_E-LA_d_2021'!$D$2:$D$310,MATCH($A106,'Dwellings_vacancy_E-LA_d_2021'!$A$2:$A$310,0)),"-")</f>
        <v>326</v>
      </c>
      <c r="E106" s="36">
        <f>IFERROR(INDEX('Dwellings_vacancy_E-LA_d_2021'!$E$2:$E$310,MATCH($A106,'Dwellings_vacancy_E-LA_d_2021'!$A$2:$A$310,0)),"-")</f>
        <v>0</v>
      </c>
      <c r="F106" s="36">
        <f>IFERROR(INDEX('Dwellings_vacancy_E-LA_d_2021'!$F$2:$F$310,MATCH($A106,'Dwellings_vacancy_E-LA_d_2021'!$A$2:$A$310,0)),"-")</f>
        <v>0</v>
      </c>
      <c r="G106" s="43">
        <f t="shared" si="2"/>
        <v>7.5269562005033366E-3</v>
      </c>
      <c r="H106" s="36">
        <f>IFERROR(INDEX('Dw_vacancy_E-new_boundaries_2'!C$2:C$3,MATCH($A106,'Dw_vacancy_E-new_boundaries_2'!$A$2:$A$3,0)),
INDEX('Dwellings_vacancy_E-LA_d_2020'!$C$2:$C$310,MATCH($A106,'Dwellings_vacancy_E-LA_d_2020'!$A$2:$A$310,0)))</f>
        <v>43052</v>
      </c>
      <c r="I106" s="36">
        <f>IFERROR(INDEX('Dw_vacancy_E-new_boundaries_2'!D$2:D$3,MATCH($A106,'Dw_vacancy_E-new_boundaries_2'!$A$2:$A$3,0)),
INDEX('Dwellings_vacancy_E-LA_d_2020'!$D$2:$D$310,MATCH($A106,'Dwellings_vacancy_E-LA_d_2020'!$A$2:$A$310,0)))</f>
        <v>409</v>
      </c>
      <c r="J106" s="36">
        <f>IFERROR(INDEX('Dw_vacancy_E-new_boundaries_2'!E$2:E$3,MATCH($A106,'Dw_vacancy_E-new_boundaries_2'!$A$2:$A$3,0)),
INDEX('Dwellings_vacancy_E-LA_d_2020'!$E$2:$E$310,MATCH($A106,'Dwellings_vacancy_E-LA_d_2020'!$A$2:$A$310,0)))</f>
        <v>0</v>
      </c>
      <c r="K106" s="36">
        <f>IFERROR(INDEX('Dw_vacancy_E-new_boundaries_2'!F$2:F$3,MATCH($A106,'Dw_vacancy_E-new_boundaries_2'!$A$2:$A$3,0)),
INDEX('Dwellings_vacancy_E-LA_d_2020'!$F$2:$F$310,MATCH($A106,'Dwellings_vacancy_E-LA_d_2020'!$A$2:$A$310,0)))</f>
        <v>0</v>
      </c>
      <c r="L106" s="43">
        <f t="shared" si="3"/>
        <v>9.5001393663476721E-3</v>
      </c>
    </row>
    <row r="107" spans="1:12" x14ac:dyDescent="0.35">
      <c r="A107" s="5" t="s">
        <v>454</v>
      </c>
      <c r="B107" s="10" t="s">
        <v>455</v>
      </c>
      <c r="C107" s="36">
        <f>IFERROR(INDEX('Dwellings_vacancy_E-LA_d_2021'!$C$2:$C$310,MATCH($A107,'Dwellings_vacancy_E-LA_d_2021'!$A$2:$A$310,0)),"-")</f>
        <v>48075</v>
      </c>
      <c r="D107" s="36">
        <f>IFERROR(INDEX('Dwellings_vacancy_E-LA_d_2021'!$D$2:$D$310,MATCH($A107,'Dwellings_vacancy_E-LA_d_2021'!$A$2:$A$310,0)),"-")</f>
        <v>574</v>
      </c>
      <c r="E107" s="36">
        <f>IFERROR(INDEX('Dwellings_vacancy_E-LA_d_2021'!$E$2:$E$310,MATCH($A107,'Dwellings_vacancy_E-LA_d_2021'!$A$2:$A$310,0)),"-")</f>
        <v>0</v>
      </c>
      <c r="F107" s="36">
        <f>IFERROR(INDEX('Dwellings_vacancy_E-LA_d_2021'!$F$2:$F$310,MATCH($A107,'Dwellings_vacancy_E-LA_d_2021'!$A$2:$A$310,0)),"-")</f>
        <v>0</v>
      </c>
      <c r="G107" s="43">
        <f t="shared" si="2"/>
        <v>1.1939677587103485E-2</v>
      </c>
      <c r="H107" s="36">
        <f>IFERROR(INDEX('Dw_vacancy_E-new_boundaries_2'!C$2:C$3,MATCH($A107,'Dw_vacancy_E-new_boundaries_2'!$A$2:$A$3,0)),
INDEX('Dwellings_vacancy_E-LA_d_2020'!$C$2:$C$310,MATCH($A107,'Dwellings_vacancy_E-LA_d_2020'!$A$2:$A$310,0)))</f>
        <v>47683</v>
      </c>
      <c r="I107" s="36">
        <f>IFERROR(INDEX('Dw_vacancy_E-new_boundaries_2'!D$2:D$3,MATCH($A107,'Dw_vacancy_E-new_boundaries_2'!$A$2:$A$3,0)),
INDEX('Dwellings_vacancy_E-LA_d_2020'!$D$2:$D$310,MATCH($A107,'Dwellings_vacancy_E-LA_d_2020'!$A$2:$A$310,0)))</f>
        <v>712</v>
      </c>
      <c r="J107" s="36">
        <f>IFERROR(INDEX('Dw_vacancy_E-new_boundaries_2'!E$2:E$3,MATCH($A107,'Dw_vacancy_E-new_boundaries_2'!$A$2:$A$3,0)),
INDEX('Dwellings_vacancy_E-LA_d_2020'!$E$2:$E$310,MATCH($A107,'Dwellings_vacancy_E-LA_d_2020'!$A$2:$A$310,0)))</f>
        <v>0</v>
      </c>
      <c r="K107" s="36">
        <f>IFERROR(INDEX('Dw_vacancy_E-new_boundaries_2'!F$2:F$3,MATCH($A107,'Dw_vacancy_E-new_boundaries_2'!$A$2:$A$3,0)),
INDEX('Dwellings_vacancy_E-LA_d_2020'!$F$2:$F$310,MATCH($A107,'Dwellings_vacancy_E-LA_d_2020'!$A$2:$A$310,0)))</f>
        <v>0</v>
      </c>
      <c r="L107" s="43">
        <f t="shared" si="3"/>
        <v>1.4931946395990185E-2</v>
      </c>
    </row>
    <row r="108" spans="1:12" x14ac:dyDescent="0.35">
      <c r="A108" s="5" t="s">
        <v>456</v>
      </c>
      <c r="B108" s="10" t="s">
        <v>457</v>
      </c>
      <c r="C108" s="36">
        <f>IFERROR(INDEX('Dwellings_vacancy_E-LA_d_2021'!$C$2:$C$310,MATCH($A108,'Dwellings_vacancy_E-LA_d_2021'!$A$2:$A$310,0)),"-")</f>
        <v>119657</v>
      </c>
      <c r="D108" s="36">
        <f>IFERROR(INDEX('Dwellings_vacancy_E-LA_d_2021'!$D$2:$D$310,MATCH($A108,'Dwellings_vacancy_E-LA_d_2021'!$A$2:$A$310,0)),"-")</f>
        <v>914</v>
      </c>
      <c r="E108" s="36">
        <f>IFERROR(INDEX('Dwellings_vacancy_E-LA_d_2021'!$E$2:$E$310,MATCH($A108,'Dwellings_vacancy_E-LA_d_2021'!$A$2:$A$310,0)),"-")</f>
        <v>0</v>
      </c>
      <c r="F108" s="36">
        <f>IFERROR(INDEX('Dwellings_vacancy_E-LA_d_2021'!$F$2:$F$310,MATCH($A108,'Dwellings_vacancy_E-LA_d_2021'!$A$2:$A$310,0)),"-")</f>
        <v>0</v>
      </c>
      <c r="G108" s="43">
        <f t="shared" si="2"/>
        <v>7.6385000459647159E-3</v>
      </c>
      <c r="H108" s="36">
        <f>IFERROR(INDEX('Dw_vacancy_E-new_boundaries_2'!C$2:C$3,MATCH($A108,'Dw_vacancy_E-new_boundaries_2'!$A$2:$A$3,0)),
INDEX('Dwellings_vacancy_E-LA_d_2020'!$C$2:$C$310,MATCH($A108,'Dwellings_vacancy_E-LA_d_2020'!$A$2:$A$310,0)))</f>
        <v>118269</v>
      </c>
      <c r="I108" s="36">
        <f>IFERROR(INDEX('Dw_vacancy_E-new_boundaries_2'!D$2:D$3,MATCH($A108,'Dw_vacancy_E-new_boundaries_2'!$A$2:$A$3,0)),
INDEX('Dwellings_vacancy_E-LA_d_2020'!$D$2:$D$310,MATCH($A108,'Dwellings_vacancy_E-LA_d_2020'!$A$2:$A$310,0)))</f>
        <v>716</v>
      </c>
      <c r="J108" s="36">
        <f>IFERROR(INDEX('Dw_vacancy_E-new_boundaries_2'!E$2:E$3,MATCH($A108,'Dw_vacancy_E-new_boundaries_2'!$A$2:$A$3,0)),
INDEX('Dwellings_vacancy_E-LA_d_2020'!$E$2:$E$310,MATCH($A108,'Dwellings_vacancy_E-LA_d_2020'!$A$2:$A$310,0)))</f>
        <v>0</v>
      </c>
      <c r="K108" s="36">
        <f>IFERROR(INDEX('Dw_vacancy_E-new_boundaries_2'!F$2:F$3,MATCH($A108,'Dw_vacancy_E-new_boundaries_2'!$A$2:$A$3,0)),
INDEX('Dwellings_vacancy_E-LA_d_2020'!$F$2:$F$310,MATCH($A108,'Dwellings_vacancy_E-LA_d_2020'!$A$2:$A$310,0)))</f>
        <v>0</v>
      </c>
      <c r="L108" s="43">
        <f t="shared" si="3"/>
        <v>6.0539955525116471E-3</v>
      </c>
    </row>
    <row r="109" spans="1:12" x14ac:dyDescent="0.35">
      <c r="A109" s="5" t="s">
        <v>458</v>
      </c>
      <c r="B109" s="10" t="s">
        <v>459</v>
      </c>
      <c r="C109" s="36">
        <f>IFERROR(INDEX('Dwellings_vacancy_E-LA_d_2021'!$C$2:$C$310,MATCH($A109,'Dwellings_vacancy_E-LA_d_2021'!$A$2:$A$310,0)),"-")</f>
        <v>57098</v>
      </c>
      <c r="D109" s="36">
        <f>IFERROR(INDEX('Dwellings_vacancy_E-LA_d_2021'!$D$2:$D$310,MATCH($A109,'Dwellings_vacancy_E-LA_d_2021'!$A$2:$A$310,0)),"-")</f>
        <v>679</v>
      </c>
      <c r="E109" s="36">
        <f>IFERROR(INDEX('Dwellings_vacancy_E-LA_d_2021'!$E$2:$E$310,MATCH($A109,'Dwellings_vacancy_E-LA_d_2021'!$A$2:$A$310,0)),"-")</f>
        <v>0</v>
      </c>
      <c r="F109" s="36">
        <f>IFERROR(INDEX('Dwellings_vacancy_E-LA_d_2021'!$F$2:$F$310,MATCH($A109,'Dwellings_vacancy_E-LA_d_2021'!$A$2:$A$310,0)),"-")</f>
        <v>0</v>
      </c>
      <c r="G109" s="43">
        <f t="shared" si="2"/>
        <v>1.1891835090546079E-2</v>
      </c>
      <c r="H109" s="36">
        <f>IFERROR(INDEX('Dw_vacancy_E-new_boundaries_2'!C$2:C$3,MATCH($A109,'Dw_vacancy_E-new_boundaries_2'!$A$2:$A$3,0)),
INDEX('Dwellings_vacancy_E-LA_d_2020'!$C$2:$C$310,MATCH($A109,'Dwellings_vacancy_E-LA_d_2020'!$A$2:$A$310,0)))</f>
        <v>56278</v>
      </c>
      <c r="I109" s="36">
        <f>IFERROR(INDEX('Dw_vacancy_E-new_boundaries_2'!D$2:D$3,MATCH($A109,'Dw_vacancy_E-new_boundaries_2'!$A$2:$A$3,0)),
INDEX('Dwellings_vacancy_E-LA_d_2020'!$D$2:$D$310,MATCH($A109,'Dwellings_vacancy_E-LA_d_2020'!$A$2:$A$310,0)))</f>
        <v>616</v>
      </c>
      <c r="J109" s="36">
        <f>IFERROR(INDEX('Dw_vacancy_E-new_boundaries_2'!E$2:E$3,MATCH($A109,'Dw_vacancy_E-new_boundaries_2'!$A$2:$A$3,0)),
INDEX('Dwellings_vacancy_E-LA_d_2020'!$E$2:$E$310,MATCH($A109,'Dwellings_vacancy_E-LA_d_2020'!$A$2:$A$310,0)))</f>
        <v>0</v>
      </c>
      <c r="K109" s="36">
        <f>IFERROR(INDEX('Dw_vacancy_E-new_boundaries_2'!F$2:F$3,MATCH($A109,'Dw_vacancy_E-new_boundaries_2'!$A$2:$A$3,0)),
INDEX('Dwellings_vacancy_E-LA_d_2020'!$F$2:$F$310,MATCH($A109,'Dwellings_vacancy_E-LA_d_2020'!$A$2:$A$310,0)))</f>
        <v>0</v>
      </c>
      <c r="L109" s="43">
        <f t="shared" si="3"/>
        <v>1.0945662603504033E-2</v>
      </c>
    </row>
    <row r="110" spans="1:12" x14ac:dyDescent="0.35">
      <c r="A110" s="5" t="s">
        <v>462</v>
      </c>
      <c r="B110" s="10" t="s">
        <v>463</v>
      </c>
      <c r="C110" s="36">
        <f>IFERROR(INDEX('Dwellings_vacancy_E-LA_d_2021'!$C$2:$C$310,MATCH($A110,'Dwellings_vacancy_E-LA_d_2021'!$A$2:$A$310,0)),"-")</f>
        <v>114850</v>
      </c>
      <c r="D110" s="36">
        <f>IFERROR(INDEX('Dwellings_vacancy_E-LA_d_2021'!$D$2:$D$310,MATCH($A110,'Dwellings_vacancy_E-LA_d_2021'!$A$2:$A$310,0)),"-")</f>
        <v>1742</v>
      </c>
      <c r="E110" s="36">
        <f>IFERROR(INDEX('Dwellings_vacancy_E-LA_d_2021'!$E$2:$E$310,MATCH($A110,'Dwellings_vacancy_E-LA_d_2021'!$A$2:$A$310,0)),"-")</f>
        <v>0</v>
      </c>
      <c r="F110" s="36">
        <f>IFERROR(INDEX('Dwellings_vacancy_E-LA_d_2021'!$F$2:$F$310,MATCH($A110,'Dwellings_vacancy_E-LA_d_2021'!$A$2:$A$310,0)),"-")</f>
        <v>0</v>
      </c>
      <c r="G110" s="43">
        <f t="shared" si="2"/>
        <v>1.5167609925990422E-2</v>
      </c>
      <c r="H110" s="36">
        <f>IFERROR(INDEX('Dw_vacancy_E-new_boundaries_2'!C$2:C$3,MATCH($A110,'Dw_vacancy_E-new_boundaries_2'!$A$2:$A$3,0)),
INDEX('Dwellings_vacancy_E-LA_d_2020'!$C$2:$C$310,MATCH($A110,'Dwellings_vacancy_E-LA_d_2020'!$A$2:$A$310,0)))</f>
        <v>113195</v>
      </c>
      <c r="I110" s="36">
        <f>IFERROR(INDEX('Dw_vacancy_E-new_boundaries_2'!D$2:D$3,MATCH($A110,'Dw_vacancy_E-new_boundaries_2'!$A$2:$A$3,0)),
INDEX('Dwellings_vacancy_E-LA_d_2020'!$D$2:$D$310,MATCH($A110,'Dwellings_vacancy_E-LA_d_2020'!$A$2:$A$310,0)))</f>
        <v>1415</v>
      </c>
      <c r="J110" s="36">
        <f>IFERROR(INDEX('Dw_vacancy_E-new_boundaries_2'!E$2:E$3,MATCH($A110,'Dw_vacancy_E-new_boundaries_2'!$A$2:$A$3,0)),
INDEX('Dwellings_vacancy_E-LA_d_2020'!$E$2:$E$310,MATCH($A110,'Dwellings_vacancy_E-LA_d_2020'!$A$2:$A$310,0)))</f>
        <v>0</v>
      </c>
      <c r="K110" s="36">
        <f>IFERROR(INDEX('Dw_vacancy_E-new_boundaries_2'!F$2:F$3,MATCH($A110,'Dw_vacancy_E-new_boundaries_2'!$A$2:$A$3,0)),
INDEX('Dwellings_vacancy_E-LA_d_2020'!$F$2:$F$310,MATCH($A110,'Dwellings_vacancy_E-LA_d_2020'!$A$2:$A$310,0)))</f>
        <v>0</v>
      </c>
      <c r="L110" s="43">
        <f t="shared" si="3"/>
        <v>1.2500552144529352E-2</v>
      </c>
    </row>
    <row r="111" spans="1:12" x14ac:dyDescent="0.35">
      <c r="A111" s="5" t="s">
        <v>464</v>
      </c>
      <c r="B111" s="10" t="s">
        <v>465</v>
      </c>
      <c r="C111" s="36">
        <f>IFERROR(INDEX('Dwellings_vacancy_E-LA_d_2021'!$C$2:$C$310,MATCH($A111,'Dwellings_vacancy_E-LA_d_2021'!$A$2:$A$310,0)),"-")</f>
        <v>57396</v>
      </c>
      <c r="D111" s="36">
        <f>IFERROR(INDEX('Dwellings_vacancy_E-LA_d_2021'!$D$2:$D$310,MATCH($A111,'Dwellings_vacancy_E-LA_d_2021'!$A$2:$A$310,0)),"-")</f>
        <v>429</v>
      </c>
      <c r="E111" s="36">
        <f>IFERROR(INDEX('Dwellings_vacancy_E-LA_d_2021'!$E$2:$E$310,MATCH($A111,'Dwellings_vacancy_E-LA_d_2021'!$A$2:$A$310,0)),"-")</f>
        <v>0</v>
      </c>
      <c r="F111" s="36">
        <f>IFERROR(INDEX('Dwellings_vacancy_E-LA_d_2021'!$F$2:$F$310,MATCH($A111,'Dwellings_vacancy_E-LA_d_2021'!$A$2:$A$310,0)),"-")</f>
        <v>0</v>
      </c>
      <c r="G111" s="43">
        <f t="shared" si="2"/>
        <v>7.4743884591260716E-3</v>
      </c>
      <c r="H111" s="36">
        <f>IFERROR(INDEX('Dw_vacancy_E-new_boundaries_2'!C$2:C$3,MATCH($A111,'Dw_vacancy_E-new_boundaries_2'!$A$2:$A$3,0)),
INDEX('Dwellings_vacancy_E-LA_d_2020'!$C$2:$C$310,MATCH($A111,'Dwellings_vacancy_E-LA_d_2020'!$A$2:$A$310,0)))</f>
        <v>57147</v>
      </c>
      <c r="I111" s="36">
        <f>IFERROR(INDEX('Dw_vacancy_E-new_boundaries_2'!D$2:D$3,MATCH($A111,'Dw_vacancy_E-new_boundaries_2'!$A$2:$A$3,0)),
INDEX('Dwellings_vacancy_E-LA_d_2020'!$D$2:$D$310,MATCH($A111,'Dwellings_vacancy_E-LA_d_2020'!$A$2:$A$310,0)))</f>
        <v>507</v>
      </c>
      <c r="J111" s="36">
        <f>IFERROR(INDEX('Dw_vacancy_E-new_boundaries_2'!E$2:E$3,MATCH($A111,'Dw_vacancy_E-new_boundaries_2'!$A$2:$A$3,0)),
INDEX('Dwellings_vacancy_E-LA_d_2020'!$E$2:$E$310,MATCH($A111,'Dwellings_vacancy_E-LA_d_2020'!$A$2:$A$310,0)))</f>
        <v>0</v>
      </c>
      <c r="K111" s="36">
        <f>IFERROR(INDEX('Dw_vacancy_E-new_boundaries_2'!F$2:F$3,MATCH($A111,'Dw_vacancy_E-new_boundaries_2'!$A$2:$A$3,0)),
INDEX('Dwellings_vacancy_E-LA_d_2020'!$F$2:$F$310,MATCH($A111,'Dwellings_vacancy_E-LA_d_2020'!$A$2:$A$310,0)))</f>
        <v>0</v>
      </c>
      <c r="L111" s="43">
        <f t="shared" si="3"/>
        <v>8.8718567903826977E-3</v>
      </c>
    </row>
    <row r="112" spans="1:12" x14ac:dyDescent="0.35">
      <c r="A112" s="5" t="s">
        <v>466</v>
      </c>
      <c r="B112" s="10" t="s">
        <v>467</v>
      </c>
      <c r="C112" s="36">
        <f>IFERROR(INDEX('Dwellings_vacancy_E-LA_d_2021'!$C$2:$C$310,MATCH($A112,'Dwellings_vacancy_E-LA_d_2021'!$A$2:$A$310,0)),"-")</f>
        <v>41803</v>
      </c>
      <c r="D112" s="36">
        <f>IFERROR(INDEX('Dwellings_vacancy_E-LA_d_2021'!$D$2:$D$310,MATCH($A112,'Dwellings_vacancy_E-LA_d_2021'!$A$2:$A$310,0)),"-")</f>
        <v>456</v>
      </c>
      <c r="E112" s="36">
        <f>IFERROR(INDEX('Dwellings_vacancy_E-LA_d_2021'!$E$2:$E$310,MATCH($A112,'Dwellings_vacancy_E-LA_d_2021'!$A$2:$A$310,0)),"-")</f>
        <v>0</v>
      </c>
      <c r="F112" s="36">
        <f>IFERROR(INDEX('Dwellings_vacancy_E-LA_d_2021'!$F$2:$F$310,MATCH($A112,'Dwellings_vacancy_E-LA_d_2021'!$A$2:$A$310,0)),"-")</f>
        <v>0</v>
      </c>
      <c r="G112" s="43">
        <f t="shared" si="2"/>
        <v>1.0908308016171089E-2</v>
      </c>
      <c r="H112" s="36">
        <f>IFERROR(INDEX('Dw_vacancy_E-new_boundaries_2'!C$2:C$3,MATCH($A112,'Dw_vacancy_E-new_boundaries_2'!$A$2:$A$3,0)),
INDEX('Dwellings_vacancy_E-LA_d_2020'!$C$2:$C$310,MATCH($A112,'Dwellings_vacancy_E-LA_d_2020'!$A$2:$A$310,0)))</f>
        <v>41188</v>
      </c>
      <c r="I112" s="36">
        <f>IFERROR(INDEX('Dw_vacancy_E-new_boundaries_2'!D$2:D$3,MATCH($A112,'Dw_vacancy_E-new_boundaries_2'!$A$2:$A$3,0)),
INDEX('Dwellings_vacancy_E-LA_d_2020'!$D$2:$D$310,MATCH($A112,'Dwellings_vacancy_E-LA_d_2020'!$A$2:$A$310,0)))</f>
        <v>530</v>
      </c>
      <c r="J112" s="36">
        <f>IFERROR(INDEX('Dw_vacancy_E-new_boundaries_2'!E$2:E$3,MATCH($A112,'Dw_vacancy_E-new_boundaries_2'!$A$2:$A$3,0)),
INDEX('Dwellings_vacancy_E-LA_d_2020'!$E$2:$E$310,MATCH($A112,'Dwellings_vacancy_E-LA_d_2020'!$A$2:$A$310,0)))</f>
        <v>0</v>
      </c>
      <c r="K112" s="36">
        <f>IFERROR(INDEX('Dw_vacancy_E-new_boundaries_2'!F$2:F$3,MATCH($A112,'Dw_vacancy_E-new_boundaries_2'!$A$2:$A$3,0)),
INDEX('Dwellings_vacancy_E-LA_d_2020'!$F$2:$F$310,MATCH($A112,'Dwellings_vacancy_E-LA_d_2020'!$A$2:$A$310,0)))</f>
        <v>0</v>
      </c>
      <c r="L112" s="43">
        <f t="shared" si="3"/>
        <v>1.2867825580266097E-2</v>
      </c>
    </row>
    <row r="113" spans="1:12" x14ac:dyDescent="0.35">
      <c r="A113" s="5" t="s">
        <v>468</v>
      </c>
      <c r="B113" s="10" t="s">
        <v>469</v>
      </c>
      <c r="C113" s="36">
        <f>IFERROR(INDEX('Dwellings_vacancy_E-LA_d_2021'!$C$2:$C$310,MATCH($A113,'Dwellings_vacancy_E-LA_d_2021'!$A$2:$A$310,0)),"-")</f>
        <v>88846</v>
      </c>
      <c r="D113" s="36">
        <f>IFERROR(INDEX('Dwellings_vacancy_E-LA_d_2021'!$D$2:$D$310,MATCH($A113,'Dwellings_vacancy_E-LA_d_2021'!$A$2:$A$310,0)),"-")</f>
        <v>360</v>
      </c>
      <c r="E113" s="36">
        <f>IFERROR(INDEX('Dwellings_vacancy_E-LA_d_2021'!$E$2:$E$310,MATCH($A113,'Dwellings_vacancy_E-LA_d_2021'!$A$2:$A$310,0)),"-")</f>
        <v>0</v>
      </c>
      <c r="F113" s="36">
        <f>IFERROR(INDEX('Dwellings_vacancy_E-LA_d_2021'!$F$2:$F$310,MATCH($A113,'Dwellings_vacancy_E-LA_d_2021'!$A$2:$A$310,0)),"-")</f>
        <v>0</v>
      </c>
      <c r="G113" s="43">
        <f t="shared" si="2"/>
        <v>4.0519550683204651E-3</v>
      </c>
      <c r="H113" s="36">
        <f>IFERROR(INDEX('Dw_vacancy_E-new_boundaries_2'!C$2:C$3,MATCH($A113,'Dw_vacancy_E-new_boundaries_2'!$A$2:$A$3,0)),
INDEX('Dwellings_vacancy_E-LA_d_2020'!$C$2:$C$310,MATCH($A113,'Dwellings_vacancy_E-LA_d_2020'!$A$2:$A$310,0)))</f>
        <v>88156</v>
      </c>
      <c r="I113" s="36">
        <f>IFERROR(INDEX('Dw_vacancy_E-new_boundaries_2'!D$2:D$3,MATCH($A113,'Dw_vacancy_E-new_boundaries_2'!$A$2:$A$3,0)),
INDEX('Dwellings_vacancy_E-LA_d_2020'!$D$2:$D$310,MATCH($A113,'Dwellings_vacancy_E-LA_d_2020'!$A$2:$A$310,0)))</f>
        <v>380</v>
      </c>
      <c r="J113" s="36">
        <f>IFERROR(INDEX('Dw_vacancy_E-new_boundaries_2'!E$2:E$3,MATCH($A113,'Dw_vacancy_E-new_boundaries_2'!$A$2:$A$3,0)),
INDEX('Dwellings_vacancy_E-LA_d_2020'!$E$2:$E$310,MATCH($A113,'Dwellings_vacancy_E-LA_d_2020'!$A$2:$A$310,0)))</f>
        <v>0</v>
      </c>
      <c r="K113" s="36">
        <f>IFERROR(INDEX('Dw_vacancy_E-new_boundaries_2'!F$2:F$3,MATCH($A113,'Dw_vacancy_E-new_boundaries_2'!$A$2:$A$3,0)),
INDEX('Dwellings_vacancy_E-LA_d_2020'!$F$2:$F$310,MATCH($A113,'Dwellings_vacancy_E-LA_d_2020'!$A$2:$A$310,0)))</f>
        <v>0</v>
      </c>
      <c r="L113" s="43">
        <f t="shared" si="3"/>
        <v>4.3105404056445395E-3</v>
      </c>
    </row>
    <row r="114" spans="1:12" x14ac:dyDescent="0.35">
      <c r="A114" s="5" t="s">
        <v>470</v>
      </c>
      <c r="B114" s="10" t="s">
        <v>471</v>
      </c>
      <c r="C114" s="36">
        <f>IFERROR(INDEX('Dwellings_vacancy_E-LA_d_2021'!$C$2:$C$310,MATCH($A114,'Dwellings_vacancy_E-LA_d_2021'!$A$2:$A$310,0)),"-")</f>
        <v>41351</v>
      </c>
      <c r="D114" s="36">
        <f>IFERROR(INDEX('Dwellings_vacancy_E-LA_d_2021'!$D$2:$D$310,MATCH($A114,'Dwellings_vacancy_E-LA_d_2021'!$A$2:$A$310,0)),"-")</f>
        <v>377</v>
      </c>
      <c r="E114" s="36">
        <f>IFERROR(INDEX('Dwellings_vacancy_E-LA_d_2021'!$E$2:$E$310,MATCH($A114,'Dwellings_vacancy_E-LA_d_2021'!$A$2:$A$310,0)),"-")</f>
        <v>0</v>
      </c>
      <c r="F114" s="36">
        <f>IFERROR(INDEX('Dwellings_vacancy_E-LA_d_2021'!$F$2:$F$310,MATCH($A114,'Dwellings_vacancy_E-LA_d_2021'!$A$2:$A$310,0)),"-")</f>
        <v>0</v>
      </c>
      <c r="G114" s="43">
        <f t="shared" si="2"/>
        <v>9.117070929360838E-3</v>
      </c>
      <c r="H114" s="36">
        <f>IFERROR(INDEX('Dw_vacancy_E-new_boundaries_2'!C$2:C$3,MATCH($A114,'Dw_vacancy_E-new_boundaries_2'!$A$2:$A$3,0)),
INDEX('Dwellings_vacancy_E-LA_d_2020'!$C$2:$C$310,MATCH($A114,'Dwellings_vacancy_E-LA_d_2020'!$A$2:$A$310,0)))</f>
        <v>40284</v>
      </c>
      <c r="I114" s="36">
        <f>IFERROR(INDEX('Dw_vacancy_E-new_boundaries_2'!D$2:D$3,MATCH($A114,'Dw_vacancy_E-new_boundaries_2'!$A$2:$A$3,0)),
INDEX('Dwellings_vacancy_E-LA_d_2020'!$D$2:$D$310,MATCH($A114,'Dwellings_vacancy_E-LA_d_2020'!$A$2:$A$310,0)))</f>
        <v>528</v>
      </c>
      <c r="J114" s="36">
        <f>IFERROR(INDEX('Dw_vacancy_E-new_boundaries_2'!E$2:E$3,MATCH($A114,'Dw_vacancy_E-new_boundaries_2'!$A$2:$A$3,0)),
INDEX('Dwellings_vacancy_E-LA_d_2020'!$E$2:$E$310,MATCH($A114,'Dwellings_vacancy_E-LA_d_2020'!$A$2:$A$310,0)))</f>
        <v>0</v>
      </c>
      <c r="K114" s="36">
        <f>IFERROR(INDEX('Dw_vacancy_E-new_boundaries_2'!F$2:F$3,MATCH($A114,'Dw_vacancy_E-new_boundaries_2'!$A$2:$A$3,0)),
INDEX('Dwellings_vacancy_E-LA_d_2020'!$F$2:$F$310,MATCH($A114,'Dwellings_vacancy_E-LA_d_2020'!$A$2:$A$310,0)))</f>
        <v>0</v>
      </c>
      <c r="L114" s="43">
        <f t="shared" si="3"/>
        <v>1.3106940720881739E-2</v>
      </c>
    </row>
    <row r="115" spans="1:12" x14ac:dyDescent="0.35">
      <c r="A115" s="5" t="s">
        <v>472</v>
      </c>
      <c r="B115" s="10" t="s">
        <v>473</v>
      </c>
      <c r="C115" s="36">
        <f>IFERROR(INDEX('Dwellings_vacancy_E-LA_d_2021'!$C$2:$C$310,MATCH($A115,'Dwellings_vacancy_E-LA_d_2021'!$A$2:$A$310,0)),"-")</f>
        <v>109546</v>
      </c>
      <c r="D115" s="36">
        <f>IFERROR(INDEX('Dwellings_vacancy_E-LA_d_2021'!$D$2:$D$310,MATCH($A115,'Dwellings_vacancy_E-LA_d_2021'!$A$2:$A$310,0)),"-")</f>
        <v>1429</v>
      </c>
      <c r="E115" s="36">
        <f>IFERROR(INDEX('Dwellings_vacancy_E-LA_d_2021'!$E$2:$E$310,MATCH($A115,'Dwellings_vacancy_E-LA_d_2021'!$A$2:$A$310,0)),"-")</f>
        <v>0</v>
      </c>
      <c r="F115" s="36">
        <f>IFERROR(INDEX('Dwellings_vacancy_E-LA_d_2021'!$F$2:$F$310,MATCH($A115,'Dwellings_vacancy_E-LA_d_2021'!$A$2:$A$310,0)),"-")</f>
        <v>0</v>
      </c>
      <c r="G115" s="43">
        <f t="shared" si="2"/>
        <v>1.3044748324904607E-2</v>
      </c>
      <c r="H115" s="36">
        <f>IFERROR(INDEX('Dw_vacancy_E-new_boundaries_2'!C$2:C$3,MATCH($A115,'Dw_vacancy_E-new_boundaries_2'!$A$2:$A$3,0)),
INDEX('Dwellings_vacancy_E-LA_d_2020'!$C$2:$C$310,MATCH($A115,'Dwellings_vacancy_E-LA_d_2020'!$A$2:$A$310,0)))</f>
        <v>108816</v>
      </c>
      <c r="I115" s="36">
        <f>IFERROR(INDEX('Dw_vacancy_E-new_boundaries_2'!D$2:D$3,MATCH($A115,'Dw_vacancy_E-new_boundaries_2'!$A$2:$A$3,0)),
INDEX('Dwellings_vacancy_E-LA_d_2020'!$D$2:$D$310,MATCH($A115,'Dwellings_vacancy_E-LA_d_2020'!$A$2:$A$310,0)))</f>
        <v>1355</v>
      </c>
      <c r="J115" s="36">
        <f>IFERROR(INDEX('Dw_vacancy_E-new_boundaries_2'!E$2:E$3,MATCH($A115,'Dw_vacancy_E-new_boundaries_2'!$A$2:$A$3,0)),
INDEX('Dwellings_vacancy_E-LA_d_2020'!$E$2:$E$310,MATCH($A115,'Dwellings_vacancy_E-LA_d_2020'!$A$2:$A$310,0)))</f>
        <v>0</v>
      </c>
      <c r="K115" s="36">
        <f>IFERROR(INDEX('Dw_vacancy_E-new_boundaries_2'!F$2:F$3,MATCH($A115,'Dw_vacancy_E-new_boundaries_2'!$A$2:$A$3,0)),
INDEX('Dwellings_vacancy_E-LA_d_2020'!$F$2:$F$310,MATCH($A115,'Dwellings_vacancy_E-LA_d_2020'!$A$2:$A$310,0)))</f>
        <v>0</v>
      </c>
      <c r="L115" s="43">
        <f t="shared" si="3"/>
        <v>1.2452212909866197E-2</v>
      </c>
    </row>
    <row r="116" spans="1:12" x14ac:dyDescent="0.35">
      <c r="A116" s="5" t="s">
        <v>474</v>
      </c>
      <c r="B116" s="10" t="s">
        <v>475</v>
      </c>
      <c r="C116" s="36">
        <f>IFERROR(INDEX('Dwellings_vacancy_E-LA_d_2021'!$C$2:$C$310,MATCH($A116,'Dwellings_vacancy_E-LA_d_2021'!$A$2:$A$310,0)),"-")</f>
        <v>38673</v>
      </c>
      <c r="D116" s="36">
        <f>IFERROR(INDEX('Dwellings_vacancy_E-LA_d_2021'!$D$2:$D$310,MATCH($A116,'Dwellings_vacancy_E-LA_d_2021'!$A$2:$A$310,0)),"-")</f>
        <v>438</v>
      </c>
      <c r="E116" s="36">
        <f>IFERROR(INDEX('Dwellings_vacancy_E-LA_d_2021'!$E$2:$E$310,MATCH($A116,'Dwellings_vacancy_E-LA_d_2021'!$A$2:$A$310,0)),"-")</f>
        <v>0</v>
      </c>
      <c r="F116" s="36">
        <f>IFERROR(INDEX('Dwellings_vacancy_E-LA_d_2021'!$F$2:$F$310,MATCH($A116,'Dwellings_vacancy_E-LA_d_2021'!$A$2:$A$310,0)),"-")</f>
        <v>0</v>
      </c>
      <c r="G116" s="43">
        <f t="shared" si="2"/>
        <v>1.1325731130245908E-2</v>
      </c>
      <c r="H116" s="36">
        <f>IFERROR(INDEX('Dw_vacancy_E-new_boundaries_2'!C$2:C$3,MATCH($A116,'Dw_vacancy_E-new_boundaries_2'!$A$2:$A$3,0)),
INDEX('Dwellings_vacancy_E-LA_d_2020'!$C$2:$C$310,MATCH($A116,'Dwellings_vacancy_E-LA_d_2020'!$A$2:$A$310,0)))</f>
        <v>38066</v>
      </c>
      <c r="I116" s="36">
        <f>IFERROR(INDEX('Dw_vacancy_E-new_boundaries_2'!D$2:D$3,MATCH($A116,'Dw_vacancy_E-new_boundaries_2'!$A$2:$A$3,0)),
INDEX('Dwellings_vacancy_E-LA_d_2020'!$D$2:$D$310,MATCH($A116,'Dwellings_vacancy_E-LA_d_2020'!$A$2:$A$310,0)))</f>
        <v>494</v>
      </c>
      <c r="J116" s="36">
        <f>IFERROR(INDEX('Dw_vacancy_E-new_boundaries_2'!E$2:E$3,MATCH($A116,'Dw_vacancy_E-new_boundaries_2'!$A$2:$A$3,0)),
INDEX('Dwellings_vacancy_E-LA_d_2020'!$E$2:$E$310,MATCH($A116,'Dwellings_vacancy_E-LA_d_2020'!$A$2:$A$310,0)))</f>
        <v>0</v>
      </c>
      <c r="K116" s="36">
        <f>IFERROR(INDEX('Dw_vacancy_E-new_boundaries_2'!F$2:F$3,MATCH($A116,'Dw_vacancy_E-new_boundaries_2'!$A$2:$A$3,0)),
INDEX('Dwellings_vacancy_E-LA_d_2020'!$F$2:$F$310,MATCH($A116,'Dwellings_vacancy_E-LA_d_2020'!$A$2:$A$310,0)))</f>
        <v>0</v>
      </c>
      <c r="L116" s="43">
        <f t="shared" si="3"/>
        <v>1.297746020070404E-2</v>
      </c>
    </row>
    <row r="117" spans="1:12" x14ac:dyDescent="0.35">
      <c r="A117" s="5" t="s">
        <v>476</v>
      </c>
      <c r="B117" s="10" t="s">
        <v>477</v>
      </c>
      <c r="C117" s="36">
        <f>IFERROR(INDEX('Dwellings_vacancy_E-LA_d_2021'!$C$2:$C$310,MATCH($A117,'Dwellings_vacancy_E-LA_d_2021'!$A$2:$A$310,0)),"-")</f>
        <v>72868</v>
      </c>
      <c r="D117" s="36">
        <f>IFERROR(INDEX('Dwellings_vacancy_E-LA_d_2021'!$D$2:$D$310,MATCH($A117,'Dwellings_vacancy_E-LA_d_2021'!$A$2:$A$310,0)),"-")</f>
        <v>807</v>
      </c>
      <c r="E117" s="36">
        <f>IFERROR(INDEX('Dwellings_vacancy_E-LA_d_2021'!$E$2:$E$310,MATCH($A117,'Dwellings_vacancy_E-LA_d_2021'!$A$2:$A$310,0)),"-")</f>
        <v>0</v>
      </c>
      <c r="F117" s="36">
        <f>IFERROR(INDEX('Dwellings_vacancy_E-LA_d_2021'!$F$2:$F$310,MATCH($A117,'Dwellings_vacancy_E-LA_d_2021'!$A$2:$A$310,0)),"-")</f>
        <v>0</v>
      </c>
      <c r="G117" s="43">
        <f t="shared" si="2"/>
        <v>1.1074820222868749E-2</v>
      </c>
      <c r="H117" s="36">
        <f>IFERROR(INDEX('Dw_vacancy_E-new_boundaries_2'!C$2:C$3,MATCH($A117,'Dw_vacancy_E-new_boundaries_2'!$A$2:$A$3,0)),
INDEX('Dwellings_vacancy_E-LA_d_2020'!$C$2:$C$310,MATCH($A117,'Dwellings_vacancy_E-LA_d_2020'!$A$2:$A$310,0)))</f>
        <v>71548</v>
      </c>
      <c r="I117" s="36">
        <f>IFERROR(INDEX('Dw_vacancy_E-new_boundaries_2'!D$2:D$3,MATCH($A117,'Dw_vacancy_E-new_boundaries_2'!$A$2:$A$3,0)),
INDEX('Dwellings_vacancy_E-LA_d_2020'!$D$2:$D$310,MATCH($A117,'Dwellings_vacancy_E-LA_d_2020'!$A$2:$A$310,0)))</f>
        <v>1034</v>
      </c>
      <c r="J117" s="36">
        <f>IFERROR(INDEX('Dw_vacancy_E-new_boundaries_2'!E$2:E$3,MATCH($A117,'Dw_vacancy_E-new_boundaries_2'!$A$2:$A$3,0)),
INDEX('Dwellings_vacancy_E-LA_d_2020'!$E$2:$E$310,MATCH($A117,'Dwellings_vacancy_E-LA_d_2020'!$A$2:$A$310,0)))</f>
        <v>0</v>
      </c>
      <c r="K117" s="36">
        <f>IFERROR(INDEX('Dw_vacancy_E-new_boundaries_2'!F$2:F$3,MATCH($A117,'Dw_vacancy_E-new_boundaries_2'!$A$2:$A$3,0)),
INDEX('Dwellings_vacancy_E-LA_d_2020'!$F$2:$F$310,MATCH($A117,'Dwellings_vacancy_E-LA_d_2020'!$A$2:$A$310,0)))</f>
        <v>0</v>
      </c>
      <c r="L117" s="43">
        <f t="shared" si="3"/>
        <v>1.4451836529322972E-2</v>
      </c>
    </row>
    <row r="118" spans="1:12" x14ac:dyDescent="0.35">
      <c r="A118" s="5" t="s">
        <v>478</v>
      </c>
      <c r="B118" s="10" t="s">
        <v>479</v>
      </c>
      <c r="C118" s="36">
        <f>IFERROR(INDEX('Dwellings_vacancy_E-LA_d_2021'!$C$2:$C$310,MATCH($A118,'Dwellings_vacancy_E-LA_d_2021'!$A$2:$A$310,0)),"-")</f>
        <v>93381</v>
      </c>
      <c r="D118" s="36">
        <f>IFERROR(INDEX('Dwellings_vacancy_E-LA_d_2021'!$D$2:$D$310,MATCH($A118,'Dwellings_vacancy_E-LA_d_2021'!$A$2:$A$310,0)),"-")</f>
        <v>837</v>
      </c>
      <c r="E118" s="36">
        <f>IFERROR(INDEX('Dwellings_vacancy_E-LA_d_2021'!$E$2:$E$310,MATCH($A118,'Dwellings_vacancy_E-LA_d_2021'!$A$2:$A$310,0)),"-")</f>
        <v>0</v>
      </c>
      <c r="F118" s="36">
        <f>IFERROR(INDEX('Dwellings_vacancy_E-LA_d_2021'!$F$2:$F$310,MATCH($A118,'Dwellings_vacancy_E-LA_d_2021'!$A$2:$A$310,0)),"-")</f>
        <v>0</v>
      </c>
      <c r="G118" s="43">
        <f t="shared" si="2"/>
        <v>8.9632794679859931E-3</v>
      </c>
      <c r="H118" s="36">
        <f>IFERROR(INDEX('Dw_vacancy_E-new_boundaries_2'!C$2:C$3,MATCH($A118,'Dw_vacancy_E-new_boundaries_2'!$A$2:$A$3,0)),
INDEX('Dwellings_vacancy_E-LA_d_2020'!$C$2:$C$310,MATCH($A118,'Dwellings_vacancy_E-LA_d_2020'!$A$2:$A$310,0)))</f>
        <v>92683</v>
      </c>
      <c r="I118" s="36">
        <f>IFERROR(INDEX('Dw_vacancy_E-new_boundaries_2'!D$2:D$3,MATCH($A118,'Dw_vacancy_E-new_boundaries_2'!$A$2:$A$3,0)),
INDEX('Dwellings_vacancy_E-LA_d_2020'!$D$2:$D$310,MATCH($A118,'Dwellings_vacancy_E-LA_d_2020'!$A$2:$A$310,0)))</f>
        <v>1013</v>
      </c>
      <c r="J118" s="36">
        <f>IFERROR(INDEX('Dw_vacancy_E-new_boundaries_2'!E$2:E$3,MATCH($A118,'Dw_vacancy_E-new_boundaries_2'!$A$2:$A$3,0)),
INDEX('Dwellings_vacancy_E-LA_d_2020'!$E$2:$E$310,MATCH($A118,'Dwellings_vacancy_E-LA_d_2020'!$A$2:$A$310,0)))</f>
        <v>0</v>
      </c>
      <c r="K118" s="36">
        <f>IFERROR(INDEX('Dw_vacancy_E-new_boundaries_2'!F$2:F$3,MATCH($A118,'Dw_vacancy_E-new_boundaries_2'!$A$2:$A$3,0)),
INDEX('Dwellings_vacancy_E-LA_d_2020'!$F$2:$F$310,MATCH($A118,'Dwellings_vacancy_E-LA_d_2020'!$A$2:$A$310,0)))</f>
        <v>0</v>
      </c>
      <c r="L118" s="43">
        <f t="shared" si="3"/>
        <v>1.0929728213372463E-2</v>
      </c>
    </row>
    <row r="119" spans="1:12" x14ac:dyDescent="0.35">
      <c r="A119" s="5" t="s">
        <v>480</v>
      </c>
      <c r="B119" s="10" t="s">
        <v>481</v>
      </c>
      <c r="C119" s="36">
        <f>IFERROR(INDEX('Dwellings_vacancy_E-LA_d_2021'!$C$2:$C$310,MATCH($A119,'Dwellings_vacancy_E-LA_d_2021'!$A$2:$A$310,0)),"-")</f>
        <v>40293</v>
      </c>
      <c r="D119" s="36">
        <f>IFERROR(INDEX('Dwellings_vacancy_E-LA_d_2021'!$D$2:$D$310,MATCH($A119,'Dwellings_vacancy_E-LA_d_2021'!$A$2:$A$310,0)),"-")</f>
        <v>235</v>
      </c>
      <c r="E119" s="36">
        <f>IFERROR(INDEX('Dwellings_vacancy_E-LA_d_2021'!$E$2:$E$310,MATCH($A119,'Dwellings_vacancy_E-LA_d_2021'!$A$2:$A$310,0)),"-")</f>
        <v>0</v>
      </c>
      <c r="F119" s="36">
        <f>IFERROR(INDEX('Dwellings_vacancy_E-LA_d_2021'!$F$2:$F$310,MATCH($A119,'Dwellings_vacancy_E-LA_d_2021'!$A$2:$A$310,0)),"-")</f>
        <v>0</v>
      </c>
      <c r="G119" s="43">
        <f t="shared" si="2"/>
        <v>5.832278559551287E-3</v>
      </c>
      <c r="H119" s="36">
        <f>IFERROR(INDEX('Dw_vacancy_E-new_boundaries_2'!C$2:C$3,MATCH($A119,'Dw_vacancy_E-new_boundaries_2'!$A$2:$A$3,0)),
INDEX('Dwellings_vacancy_E-LA_d_2020'!$C$2:$C$310,MATCH($A119,'Dwellings_vacancy_E-LA_d_2020'!$A$2:$A$310,0)))</f>
        <v>39496</v>
      </c>
      <c r="I119" s="36">
        <f>IFERROR(INDEX('Dw_vacancy_E-new_boundaries_2'!D$2:D$3,MATCH($A119,'Dw_vacancy_E-new_boundaries_2'!$A$2:$A$3,0)),
INDEX('Dwellings_vacancy_E-LA_d_2020'!$D$2:$D$310,MATCH($A119,'Dwellings_vacancy_E-LA_d_2020'!$A$2:$A$310,0)))</f>
        <v>330</v>
      </c>
      <c r="J119" s="36">
        <f>IFERROR(INDEX('Dw_vacancy_E-new_boundaries_2'!E$2:E$3,MATCH($A119,'Dw_vacancy_E-new_boundaries_2'!$A$2:$A$3,0)),
INDEX('Dwellings_vacancy_E-LA_d_2020'!$E$2:$E$310,MATCH($A119,'Dwellings_vacancy_E-LA_d_2020'!$A$2:$A$310,0)))</f>
        <v>0</v>
      </c>
      <c r="K119" s="36">
        <f>IFERROR(INDEX('Dw_vacancy_E-new_boundaries_2'!F$2:F$3,MATCH($A119,'Dw_vacancy_E-new_boundaries_2'!$A$2:$A$3,0)),
INDEX('Dwellings_vacancy_E-LA_d_2020'!$F$2:$F$310,MATCH($A119,'Dwellings_vacancy_E-LA_d_2020'!$A$2:$A$310,0)))</f>
        <v>0</v>
      </c>
      <c r="L119" s="43">
        <f t="shared" si="3"/>
        <v>8.3552764836945514E-3</v>
      </c>
    </row>
    <row r="120" spans="1:12" x14ac:dyDescent="0.35">
      <c r="A120" s="5" t="s">
        <v>482</v>
      </c>
      <c r="B120" s="10" t="s">
        <v>483</v>
      </c>
      <c r="C120" s="36">
        <f>IFERROR(INDEX('Dwellings_vacancy_E-LA_d_2021'!$C$2:$C$310,MATCH($A120,'Dwellings_vacancy_E-LA_d_2021'!$A$2:$A$310,0)),"-")</f>
        <v>43564</v>
      </c>
      <c r="D120" s="36">
        <f>IFERROR(INDEX('Dwellings_vacancy_E-LA_d_2021'!$D$2:$D$310,MATCH($A120,'Dwellings_vacancy_E-LA_d_2021'!$A$2:$A$310,0)),"-")</f>
        <v>919</v>
      </c>
      <c r="E120" s="36">
        <f>IFERROR(INDEX('Dwellings_vacancy_E-LA_d_2021'!$E$2:$E$310,MATCH($A120,'Dwellings_vacancy_E-LA_d_2021'!$A$2:$A$310,0)),"-")</f>
        <v>0</v>
      </c>
      <c r="F120" s="36">
        <f>IFERROR(INDEX('Dwellings_vacancy_E-LA_d_2021'!$F$2:$F$310,MATCH($A120,'Dwellings_vacancy_E-LA_d_2021'!$A$2:$A$310,0)),"-")</f>
        <v>0</v>
      </c>
      <c r="G120" s="43">
        <f t="shared" si="2"/>
        <v>2.1095399871453493E-2</v>
      </c>
      <c r="H120" s="36">
        <f>IFERROR(INDEX('Dw_vacancy_E-new_boundaries_2'!C$2:C$3,MATCH($A120,'Dw_vacancy_E-new_boundaries_2'!$A$2:$A$3,0)),
INDEX('Dwellings_vacancy_E-LA_d_2020'!$C$2:$C$310,MATCH($A120,'Dwellings_vacancy_E-LA_d_2020'!$A$2:$A$310,0)))</f>
        <v>43330</v>
      </c>
      <c r="I120" s="36">
        <f>IFERROR(INDEX('Dw_vacancy_E-new_boundaries_2'!D$2:D$3,MATCH($A120,'Dw_vacancy_E-new_boundaries_2'!$A$2:$A$3,0)),
INDEX('Dwellings_vacancy_E-LA_d_2020'!$D$2:$D$310,MATCH($A120,'Dwellings_vacancy_E-LA_d_2020'!$A$2:$A$310,0)))</f>
        <v>1145</v>
      </c>
      <c r="J120" s="36">
        <f>IFERROR(INDEX('Dw_vacancy_E-new_boundaries_2'!E$2:E$3,MATCH($A120,'Dw_vacancy_E-new_boundaries_2'!$A$2:$A$3,0)),
INDEX('Dwellings_vacancy_E-LA_d_2020'!$E$2:$E$310,MATCH($A120,'Dwellings_vacancy_E-LA_d_2020'!$A$2:$A$310,0)))</f>
        <v>0</v>
      </c>
      <c r="K120" s="36">
        <f>IFERROR(INDEX('Dw_vacancy_E-new_boundaries_2'!F$2:F$3,MATCH($A120,'Dw_vacancy_E-new_boundaries_2'!$A$2:$A$3,0)),
INDEX('Dwellings_vacancy_E-LA_d_2020'!$F$2:$F$310,MATCH($A120,'Dwellings_vacancy_E-LA_d_2020'!$A$2:$A$310,0)))</f>
        <v>0</v>
      </c>
      <c r="L120" s="43">
        <f t="shared" si="3"/>
        <v>2.6425109623817215E-2</v>
      </c>
    </row>
    <row r="121" spans="1:12" x14ac:dyDescent="0.35">
      <c r="A121" s="5" t="s">
        <v>484</v>
      </c>
      <c r="B121" s="10" t="s">
        <v>485</v>
      </c>
      <c r="C121" s="36">
        <f>IFERROR(INDEX('Dwellings_vacancy_E-LA_d_2021'!$C$2:$C$310,MATCH($A121,'Dwellings_vacancy_E-LA_d_2021'!$A$2:$A$310,0)),"-")</f>
        <v>43334</v>
      </c>
      <c r="D121" s="36">
        <f>IFERROR(INDEX('Dwellings_vacancy_E-LA_d_2021'!$D$2:$D$310,MATCH($A121,'Dwellings_vacancy_E-LA_d_2021'!$A$2:$A$310,0)),"-")</f>
        <v>641</v>
      </c>
      <c r="E121" s="36">
        <f>IFERROR(INDEX('Dwellings_vacancy_E-LA_d_2021'!$E$2:$E$310,MATCH($A121,'Dwellings_vacancy_E-LA_d_2021'!$A$2:$A$310,0)),"-")</f>
        <v>0</v>
      </c>
      <c r="F121" s="36">
        <f>IFERROR(INDEX('Dwellings_vacancy_E-LA_d_2021'!$F$2:$F$310,MATCH($A121,'Dwellings_vacancy_E-LA_d_2021'!$A$2:$A$310,0)),"-")</f>
        <v>0</v>
      </c>
      <c r="G121" s="43">
        <f t="shared" si="2"/>
        <v>1.4792080121844279E-2</v>
      </c>
      <c r="H121" s="36">
        <f>IFERROR(INDEX('Dw_vacancy_E-new_boundaries_2'!C$2:C$3,MATCH($A121,'Dw_vacancy_E-new_boundaries_2'!$A$2:$A$3,0)),
INDEX('Dwellings_vacancy_E-LA_d_2020'!$C$2:$C$310,MATCH($A121,'Dwellings_vacancy_E-LA_d_2020'!$A$2:$A$310,0)))</f>
        <v>43212</v>
      </c>
      <c r="I121" s="36">
        <f>IFERROR(INDEX('Dw_vacancy_E-new_boundaries_2'!D$2:D$3,MATCH($A121,'Dw_vacancy_E-new_boundaries_2'!$A$2:$A$3,0)),
INDEX('Dwellings_vacancy_E-LA_d_2020'!$D$2:$D$310,MATCH($A121,'Dwellings_vacancy_E-LA_d_2020'!$A$2:$A$310,0)))</f>
        <v>812</v>
      </c>
      <c r="J121" s="36">
        <f>IFERROR(INDEX('Dw_vacancy_E-new_boundaries_2'!E$2:E$3,MATCH($A121,'Dw_vacancy_E-new_boundaries_2'!$A$2:$A$3,0)),
INDEX('Dwellings_vacancy_E-LA_d_2020'!$E$2:$E$310,MATCH($A121,'Dwellings_vacancy_E-LA_d_2020'!$A$2:$A$310,0)))</f>
        <v>0</v>
      </c>
      <c r="K121" s="36">
        <f>IFERROR(INDEX('Dw_vacancy_E-new_boundaries_2'!F$2:F$3,MATCH($A121,'Dw_vacancy_E-new_boundaries_2'!$A$2:$A$3,0)),
INDEX('Dwellings_vacancy_E-LA_d_2020'!$F$2:$F$310,MATCH($A121,'Dwellings_vacancy_E-LA_d_2020'!$A$2:$A$310,0)))</f>
        <v>0</v>
      </c>
      <c r="L121" s="43">
        <f t="shared" si="3"/>
        <v>1.8791076552809406E-2</v>
      </c>
    </row>
    <row r="122" spans="1:12" x14ac:dyDescent="0.35">
      <c r="A122" s="5" t="s">
        <v>486</v>
      </c>
      <c r="B122" s="10" t="s">
        <v>487</v>
      </c>
      <c r="C122" s="36">
        <f>IFERROR(INDEX('Dwellings_vacancy_E-LA_d_2021'!$C$2:$C$310,MATCH($A122,'Dwellings_vacancy_E-LA_d_2021'!$A$2:$A$310,0)),"-")</f>
        <v>55331</v>
      </c>
      <c r="D122" s="36">
        <f>IFERROR(INDEX('Dwellings_vacancy_E-LA_d_2021'!$D$2:$D$310,MATCH($A122,'Dwellings_vacancy_E-LA_d_2021'!$A$2:$A$310,0)),"-")</f>
        <v>203</v>
      </c>
      <c r="E122" s="36">
        <f>IFERROR(INDEX('Dwellings_vacancy_E-LA_d_2021'!$E$2:$E$310,MATCH($A122,'Dwellings_vacancy_E-LA_d_2021'!$A$2:$A$310,0)),"-")</f>
        <v>0</v>
      </c>
      <c r="F122" s="36">
        <f>IFERROR(INDEX('Dwellings_vacancy_E-LA_d_2021'!$F$2:$F$310,MATCH($A122,'Dwellings_vacancy_E-LA_d_2021'!$A$2:$A$310,0)),"-")</f>
        <v>0</v>
      </c>
      <c r="G122" s="43">
        <f t="shared" si="2"/>
        <v>3.6688294084690318E-3</v>
      </c>
      <c r="H122" s="36">
        <f>IFERROR(INDEX('Dw_vacancy_E-new_boundaries_2'!C$2:C$3,MATCH($A122,'Dw_vacancy_E-new_boundaries_2'!$A$2:$A$3,0)),
INDEX('Dwellings_vacancy_E-LA_d_2020'!$C$2:$C$310,MATCH($A122,'Dwellings_vacancy_E-LA_d_2020'!$A$2:$A$310,0)))</f>
        <v>54876</v>
      </c>
      <c r="I122" s="36">
        <f>IFERROR(INDEX('Dw_vacancy_E-new_boundaries_2'!D$2:D$3,MATCH($A122,'Dw_vacancy_E-new_boundaries_2'!$A$2:$A$3,0)),
INDEX('Dwellings_vacancy_E-LA_d_2020'!$D$2:$D$310,MATCH($A122,'Dwellings_vacancy_E-LA_d_2020'!$A$2:$A$310,0)))</f>
        <v>307</v>
      </c>
      <c r="J122" s="36">
        <f>IFERROR(INDEX('Dw_vacancy_E-new_boundaries_2'!E$2:E$3,MATCH($A122,'Dw_vacancy_E-new_boundaries_2'!$A$2:$A$3,0)),
INDEX('Dwellings_vacancy_E-LA_d_2020'!$E$2:$E$310,MATCH($A122,'Dwellings_vacancy_E-LA_d_2020'!$A$2:$A$310,0)))</f>
        <v>0</v>
      </c>
      <c r="K122" s="36">
        <f>IFERROR(INDEX('Dw_vacancy_E-new_boundaries_2'!F$2:F$3,MATCH($A122,'Dw_vacancy_E-new_boundaries_2'!$A$2:$A$3,0)),
INDEX('Dwellings_vacancy_E-LA_d_2020'!$F$2:$F$310,MATCH($A122,'Dwellings_vacancy_E-LA_d_2020'!$A$2:$A$310,0)))</f>
        <v>0</v>
      </c>
      <c r="L122" s="43">
        <f t="shared" si="3"/>
        <v>5.5944310809825787E-3</v>
      </c>
    </row>
    <row r="123" spans="1:12" x14ac:dyDescent="0.35">
      <c r="A123" s="5" t="s">
        <v>488</v>
      </c>
      <c r="B123" s="10" t="s">
        <v>489</v>
      </c>
      <c r="C123" s="36">
        <f>IFERROR(INDEX('Dwellings_vacancy_E-LA_d_2021'!$C$2:$C$310,MATCH($A123,'Dwellings_vacancy_E-LA_d_2021'!$A$2:$A$310,0)),"-")</f>
        <v>105078</v>
      </c>
      <c r="D123" s="36">
        <f>IFERROR(INDEX('Dwellings_vacancy_E-LA_d_2021'!$D$2:$D$310,MATCH($A123,'Dwellings_vacancy_E-LA_d_2021'!$A$2:$A$310,0)),"-")</f>
        <v>735</v>
      </c>
      <c r="E123" s="36">
        <f>IFERROR(INDEX('Dwellings_vacancy_E-LA_d_2021'!$E$2:$E$310,MATCH($A123,'Dwellings_vacancy_E-LA_d_2021'!$A$2:$A$310,0)),"-")</f>
        <v>0</v>
      </c>
      <c r="F123" s="36">
        <f>IFERROR(INDEX('Dwellings_vacancy_E-LA_d_2021'!$F$2:$F$310,MATCH($A123,'Dwellings_vacancy_E-LA_d_2021'!$A$2:$A$310,0)),"-")</f>
        <v>0</v>
      </c>
      <c r="G123" s="43">
        <f t="shared" si="2"/>
        <v>6.9948038599897218E-3</v>
      </c>
      <c r="H123" s="36">
        <f>IFERROR(INDEX('Dw_vacancy_E-new_boundaries_2'!C$2:C$3,MATCH($A123,'Dw_vacancy_E-new_boundaries_2'!$A$2:$A$3,0)),
INDEX('Dwellings_vacancy_E-LA_d_2020'!$C$2:$C$310,MATCH($A123,'Dwellings_vacancy_E-LA_d_2020'!$A$2:$A$310,0)))</f>
        <v>104615</v>
      </c>
      <c r="I123" s="36">
        <f>IFERROR(INDEX('Dw_vacancy_E-new_boundaries_2'!D$2:D$3,MATCH($A123,'Dw_vacancy_E-new_boundaries_2'!$A$2:$A$3,0)),
INDEX('Dwellings_vacancy_E-LA_d_2020'!$D$2:$D$310,MATCH($A123,'Dwellings_vacancy_E-LA_d_2020'!$A$2:$A$310,0)))</f>
        <v>741</v>
      </c>
      <c r="J123" s="36">
        <f>IFERROR(INDEX('Dw_vacancy_E-new_boundaries_2'!E$2:E$3,MATCH($A123,'Dw_vacancy_E-new_boundaries_2'!$A$2:$A$3,0)),
INDEX('Dwellings_vacancy_E-LA_d_2020'!$E$2:$E$310,MATCH($A123,'Dwellings_vacancy_E-LA_d_2020'!$A$2:$A$310,0)))</f>
        <v>0</v>
      </c>
      <c r="K123" s="36">
        <f>IFERROR(INDEX('Dw_vacancy_E-new_boundaries_2'!F$2:F$3,MATCH($A123,'Dw_vacancy_E-new_boundaries_2'!$A$2:$A$3,0)),
INDEX('Dwellings_vacancy_E-LA_d_2020'!$F$2:$F$310,MATCH($A123,'Dwellings_vacancy_E-LA_d_2020'!$A$2:$A$310,0)))</f>
        <v>0</v>
      </c>
      <c r="L123" s="43">
        <f t="shared" si="3"/>
        <v>7.0831142761554272E-3</v>
      </c>
    </row>
    <row r="124" spans="1:12" x14ac:dyDescent="0.35">
      <c r="A124" s="5" t="s">
        <v>490</v>
      </c>
      <c r="B124" s="10" t="s">
        <v>491</v>
      </c>
      <c r="C124" s="36">
        <f>IFERROR(INDEX('Dwellings_vacancy_E-LA_d_2021'!$C$2:$C$310,MATCH($A124,'Dwellings_vacancy_E-LA_d_2021'!$A$2:$A$310,0)),"-")</f>
        <v>85423</v>
      </c>
      <c r="D124" s="36">
        <f>IFERROR(INDEX('Dwellings_vacancy_E-LA_d_2021'!$D$2:$D$310,MATCH($A124,'Dwellings_vacancy_E-LA_d_2021'!$A$2:$A$310,0)),"-")</f>
        <v>307</v>
      </c>
      <c r="E124" s="36">
        <f>IFERROR(INDEX('Dwellings_vacancy_E-LA_d_2021'!$E$2:$E$310,MATCH($A124,'Dwellings_vacancy_E-LA_d_2021'!$A$2:$A$310,0)),"-")</f>
        <v>0</v>
      </c>
      <c r="F124" s="36">
        <f>IFERROR(INDEX('Dwellings_vacancy_E-LA_d_2021'!$F$2:$F$310,MATCH($A124,'Dwellings_vacancy_E-LA_d_2021'!$A$2:$A$310,0)),"-")</f>
        <v>0</v>
      </c>
      <c r="G124" s="43">
        <f t="shared" si="2"/>
        <v>3.5938798684195124E-3</v>
      </c>
      <c r="H124" s="36">
        <f>IFERROR(INDEX('Dw_vacancy_E-new_boundaries_2'!C$2:C$3,MATCH($A124,'Dw_vacancy_E-new_boundaries_2'!$A$2:$A$3,0)),
INDEX('Dwellings_vacancy_E-LA_d_2020'!$C$2:$C$310,MATCH($A124,'Dwellings_vacancy_E-LA_d_2020'!$A$2:$A$310,0)))</f>
        <v>84607</v>
      </c>
      <c r="I124" s="36">
        <f>IFERROR(INDEX('Dw_vacancy_E-new_boundaries_2'!D$2:D$3,MATCH($A124,'Dw_vacancy_E-new_boundaries_2'!$A$2:$A$3,0)),
INDEX('Dwellings_vacancy_E-LA_d_2020'!$D$2:$D$310,MATCH($A124,'Dwellings_vacancy_E-LA_d_2020'!$A$2:$A$310,0)))</f>
        <v>245</v>
      </c>
      <c r="J124" s="36">
        <f>IFERROR(INDEX('Dw_vacancy_E-new_boundaries_2'!E$2:E$3,MATCH($A124,'Dw_vacancy_E-new_boundaries_2'!$A$2:$A$3,0)),
INDEX('Dwellings_vacancy_E-LA_d_2020'!$E$2:$E$310,MATCH($A124,'Dwellings_vacancy_E-LA_d_2020'!$A$2:$A$310,0)))</f>
        <v>0</v>
      </c>
      <c r="K124" s="36">
        <f>IFERROR(INDEX('Dw_vacancy_E-new_boundaries_2'!F$2:F$3,MATCH($A124,'Dw_vacancy_E-new_boundaries_2'!$A$2:$A$3,0)),
INDEX('Dwellings_vacancy_E-LA_d_2020'!$F$2:$F$310,MATCH($A124,'Dwellings_vacancy_E-LA_d_2020'!$A$2:$A$310,0)))</f>
        <v>15</v>
      </c>
      <c r="L124" s="43">
        <f t="shared" si="3"/>
        <v>2.718451191981751E-3</v>
      </c>
    </row>
    <row r="125" spans="1:12" x14ac:dyDescent="0.35">
      <c r="A125" s="5" t="s">
        <v>492</v>
      </c>
      <c r="B125" s="10" t="s">
        <v>493</v>
      </c>
      <c r="C125" s="36">
        <f>IFERROR(INDEX('Dwellings_vacancy_E-LA_d_2021'!$C$2:$C$310,MATCH($A125,'Dwellings_vacancy_E-LA_d_2021'!$A$2:$A$310,0)),"-")</f>
        <v>44332</v>
      </c>
      <c r="D125" s="36">
        <f>IFERROR(INDEX('Dwellings_vacancy_E-LA_d_2021'!$D$2:$D$310,MATCH($A125,'Dwellings_vacancy_E-LA_d_2021'!$A$2:$A$310,0)),"-")</f>
        <v>726</v>
      </c>
      <c r="E125" s="36">
        <f>IFERROR(INDEX('Dwellings_vacancy_E-LA_d_2021'!$E$2:$E$310,MATCH($A125,'Dwellings_vacancy_E-LA_d_2021'!$A$2:$A$310,0)),"-")</f>
        <v>0</v>
      </c>
      <c r="F125" s="36">
        <f>IFERROR(INDEX('Dwellings_vacancy_E-LA_d_2021'!$F$2:$F$310,MATCH($A125,'Dwellings_vacancy_E-LA_d_2021'!$A$2:$A$310,0)),"-")</f>
        <v>0</v>
      </c>
      <c r="G125" s="43">
        <f t="shared" si="2"/>
        <v>1.6376432373905982E-2</v>
      </c>
      <c r="H125" s="36">
        <f>IFERROR(INDEX('Dw_vacancy_E-new_boundaries_2'!C$2:C$3,MATCH($A125,'Dw_vacancy_E-new_boundaries_2'!$A$2:$A$3,0)),
INDEX('Dwellings_vacancy_E-LA_d_2020'!$C$2:$C$310,MATCH($A125,'Dwellings_vacancy_E-LA_d_2020'!$A$2:$A$310,0)))</f>
        <v>43862</v>
      </c>
      <c r="I125" s="36">
        <f>IFERROR(INDEX('Dw_vacancy_E-new_boundaries_2'!D$2:D$3,MATCH($A125,'Dw_vacancy_E-new_boundaries_2'!$A$2:$A$3,0)),
INDEX('Dwellings_vacancy_E-LA_d_2020'!$D$2:$D$310,MATCH($A125,'Dwellings_vacancy_E-LA_d_2020'!$A$2:$A$310,0)))</f>
        <v>566</v>
      </c>
      <c r="J125" s="36">
        <f>IFERROR(INDEX('Dw_vacancy_E-new_boundaries_2'!E$2:E$3,MATCH($A125,'Dw_vacancy_E-new_boundaries_2'!$A$2:$A$3,0)),
INDEX('Dwellings_vacancy_E-LA_d_2020'!$E$2:$E$310,MATCH($A125,'Dwellings_vacancy_E-LA_d_2020'!$A$2:$A$310,0)))</f>
        <v>0</v>
      </c>
      <c r="K125" s="36">
        <f>IFERROR(INDEX('Dw_vacancy_E-new_boundaries_2'!F$2:F$3,MATCH($A125,'Dw_vacancy_E-new_boundaries_2'!$A$2:$A$3,0)),
INDEX('Dwellings_vacancy_E-LA_d_2020'!$F$2:$F$310,MATCH($A125,'Dwellings_vacancy_E-LA_d_2020'!$A$2:$A$310,0)))</f>
        <v>0</v>
      </c>
      <c r="L125" s="43">
        <f t="shared" si="3"/>
        <v>1.2904108339792986E-2</v>
      </c>
    </row>
    <row r="126" spans="1:12" x14ac:dyDescent="0.35">
      <c r="A126" s="5" t="s">
        <v>494</v>
      </c>
      <c r="B126" s="10" t="s">
        <v>495</v>
      </c>
      <c r="C126" s="36">
        <f>IFERROR(INDEX('Dwellings_vacancy_E-LA_d_2021'!$C$2:$C$310,MATCH($A126,'Dwellings_vacancy_E-LA_d_2021'!$A$2:$A$310,0)),"-")</f>
        <v>42218</v>
      </c>
      <c r="D126" s="36">
        <f>IFERROR(INDEX('Dwellings_vacancy_E-LA_d_2021'!$D$2:$D$310,MATCH($A126,'Dwellings_vacancy_E-LA_d_2021'!$A$2:$A$310,0)),"-")</f>
        <v>511</v>
      </c>
      <c r="E126" s="36">
        <f>IFERROR(INDEX('Dwellings_vacancy_E-LA_d_2021'!$E$2:$E$310,MATCH($A126,'Dwellings_vacancy_E-LA_d_2021'!$A$2:$A$310,0)),"-")</f>
        <v>0</v>
      </c>
      <c r="F126" s="36">
        <f>IFERROR(INDEX('Dwellings_vacancy_E-LA_d_2021'!$F$2:$F$310,MATCH($A126,'Dwellings_vacancy_E-LA_d_2021'!$A$2:$A$310,0)),"-")</f>
        <v>0</v>
      </c>
      <c r="G126" s="43">
        <f t="shared" si="2"/>
        <v>1.2103841963143683E-2</v>
      </c>
      <c r="H126" s="36">
        <f>IFERROR(INDEX('Dw_vacancy_E-new_boundaries_2'!C$2:C$3,MATCH($A126,'Dw_vacancy_E-new_boundaries_2'!$A$2:$A$3,0)),
INDEX('Dwellings_vacancy_E-LA_d_2020'!$C$2:$C$310,MATCH($A126,'Dwellings_vacancy_E-LA_d_2020'!$A$2:$A$310,0)))</f>
        <v>41875</v>
      </c>
      <c r="I126" s="36">
        <f>IFERROR(INDEX('Dw_vacancy_E-new_boundaries_2'!D$2:D$3,MATCH($A126,'Dw_vacancy_E-new_boundaries_2'!$A$2:$A$3,0)),
INDEX('Dwellings_vacancy_E-LA_d_2020'!$D$2:$D$310,MATCH($A126,'Dwellings_vacancy_E-LA_d_2020'!$A$2:$A$310,0)))</f>
        <v>690</v>
      </c>
      <c r="J126" s="36">
        <f>IFERROR(INDEX('Dw_vacancy_E-new_boundaries_2'!E$2:E$3,MATCH($A126,'Dw_vacancy_E-new_boundaries_2'!$A$2:$A$3,0)),
INDEX('Dwellings_vacancy_E-LA_d_2020'!$E$2:$E$310,MATCH($A126,'Dwellings_vacancy_E-LA_d_2020'!$A$2:$A$310,0)))</f>
        <v>0</v>
      </c>
      <c r="K126" s="36">
        <f>IFERROR(INDEX('Dw_vacancy_E-new_boundaries_2'!F$2:F$3,MATCH($A126,'Dw_vacancy_E-new_boundaries_2'!$A$2:$A$3,0)),
INDEX('Dwellings_vacancy_E-LA_d_2020'!$F$2:$F$310,MATCH($A126,'Dwellings_vacancy_E-LA_d_2020'!$A$2:$A$310,0)))</f>
        <v>0</v>
      </c>
      <c r="L126" s="43">
        <f t="shared" si="3"/>
        <v>1.6477611940298509E-2</v>
      </c>
    </row>
    <row r="127" spans="1:12" x14ac:dyDescent="0.35">
      <c r="A127" s="5" t="s">
        <v>498</v>
      </c>
      <c r="B127" s="10" t="s">
        <v>499</v>
      </c>
      <c r="C127" s="36">
        <f>IFERROR(INDEX('Dwellings_vacancy_E-LA_d_2021'!$C$2:$C$310,MATCH($A127,'Dwellings_vacancy_E-LA_d_2021'!$A$2:$A$310,0)),"-")</f>
        <v>112902</v>
      </c>
      <c r="D127" s="36">
        <f>IFERROR(INDEX('Dwellings_vacancy_E-LA_d_2021'!$D$2:$D$310,MATCH($A127,'Dwellings_vacancy_E-LA_d_2021'!$A$2:$A$310,0)),"-")</f>
        <v>540</v>
      </c>
      <c r="E127" s="36">
        <f>IFERROR(INDEX('Dwellings_vacancy_E-LA_d_2021'!$E$2:$E$310,MATCH($A127,'Dwellings_vacancy_E-LA_d_2021'!$A$2:$A$310,0)),"-")</f>
        <v>0</v>
      </c>
      <c r="F127" s="36">
        <f>IFERROR(INDEX('Dwellings_vacancy_E-LA_d_2021'!$F$2:$F$310,MATCH($A127,'Dwellings_vacancy_E-LA_d_2021'!$A$2:$A$310,0)),"-")</f>
        <v>0</v>
      </c>
      <c r="G127" s="43">
        <f t="shared" si="2"/>
        <v>4.7829090715842057E-3</v>
      </c>
      <c r="H127" s="36">
        <f>IFERROR(INDEX('Dw_vacancy_E-new_boundaries_2'!C$2:C$3,MATCH($A127,'Dw_vacancy_E-new_boundaries_2'!$A$2:$A$3,0)),
INDEX('Dwellings_vacancy_E-LA_d_2020'!$C$2:$C$310,MATCH($A127,'Dwellings_vacancy_E-LA_d_2020'!$A$2:$A$310,0)))</f>
        <v>111532</v>
      </c>
      <c r="I127" s="36">
        <f>IFERROR(INDEX('Dw_vacancy_E-new_boundaries_2'!D$2:D$3,MATCH($A127,'Dw_vacancy_E-new_boundaries_2'!$A$2:$A$3,0)),
INDEX('Dwellings_vacancy_E-LA_d_2020'!$D$2:$D$310,MATCH($A127,'Dwellings_vacancy_E-LA_d_2020'!$A$2:$A$310,0)))</f>
        <v>869</v>
      </c>
      <c r="J127" s="36">
        <f>IFERROR(INDEX('Dw_vacancy_E-new_boundaries_2'!E$2:E$3,MATCH($A127,'Dw_vacancy_E-new_boundaries_2'!$A$2:$A$3,0)),
INDEX('Dwellings_vacancy_E-LA_d_2020'!$E$2:$E$310,MATCH($A127,'Dwellings_vacancy_E-LA_d_2020'!$A$2:$A$310,0)))</f>
        <v>0</v>
      </c>
      <c r="K127" s="36">
        <f>IFERROR(INDEX('Dw_vacancy_E-new_boundaries_2'!F$2:F$3,MATCH($A127,'Dw_vacancy_E-new_boundaries_2'!$A$2:$A$3,0)),
INDEX('Dwellings_vacancy_E-LA_d_2020'!$F$2:$F$310,MATCH($A127,'Dwellings_vacancy_E-LA_d_2020'!$A$2:$A$310,0)))</f>
        <v>0</v>
      </c>
      <c r="L127" s="43">
        <f t="shared" si="3"/>
        <v>7.7914858515941614E-3</v>
      </c>
    </row>
    <row r="128" spans="1:12" x14ac:dyDescent="0.35">
      <c r="A128" s="5" t="s">
        <v>500</v>
      </c>
      <c r="B128" s="10" t="s">
        <v>501</v>
      </c>
      <c r="C128" s="36">
        <f>IFERROR(INDEX('Dwellings_vacancy_E-LA_d_2021'!$C$2:$C$310,MATCH($A128,'Dwellings_vacancy_E-LA_d_2021'!$A$2:$A$310,0)),"-")</f>
        <v>50279</v>
      </c>
      <c r="D128" s="36">
        <f>IFERROR(INDEX('Dwellings_vacancy_E-LA_d_2021'!$D$2:$D$310,MATCH($A128,'Dwellings_vacancy_E-LA_d_2021'!$A$2:$A$310,0)),"-")</f>
        <v>336</v>
      </c>
      <c r="E128" s="36">
        <f>IFERROR(INDEX('Dwellings_vacancy_E-LA_d_2021'!$E$2:$E$310,MATCH($A128,'Dwellings_vacancy_E-LA_d_2021'!$A$2:$A$310,0)),"-")</f>
        <v>0</v>
      </c>
      <c r="F128" s="36">
        <f>IFERROR(INDEX('Dwellings_vacancy_E-LA_d_2021'!$F$2:$F$310,MATCH($A128,'Dwellings_vacancy_E-LA_d_2021'!$A$2:$A$310,0)),"-")</f>
        <v>0</v>
      </c>
      <c r="G128" s="43">
        <f t="shared" si="2"/>
        <v>6.6827104755464509E-3</v>
      </c>
      <c r="H128" s="36">
        <f>IFERROR(INDEX('Dw_vacancy_E-new_boundaries_2'!C$2:C$3,MATCH($A128,'Dw_vacancy_E-new_boundaries_2'!$A$2:$A$3,0)),
INDEX('Dwellings_vacancy_E-LA_d_2020'!$C$2:$C$310,MATCH($A128,'Dwellings_vacancy_E-LA_d_2020'!$A$2:$A$310,0)))</f>
        <v>50039</v>
      </c>
      <c r="I128" s="36">
        <f>IFERROR(INDEX('Dw_vacancy_E-new_boundaries_2'!D$2:D$3,MATCH($A128,'Dw_vacancy_E-new_boundaries_2'!$A$2:$A$3,0)),
INDEX('Dwellings_vacancy_E-LA_d_2020'!$D$2:$D$310,MATCH($A128,'Dwellings_vacancy_E-LA_d_2020'!$A$2:$A$310,0)))</f>
        <v>440</v>
      </c>
      <c r="J128" s="36">
        <f>IFERROR(INDEX('Dw_vacancy_E-new_boundaries_2'!E$2:E$3,MATCH($A128,'Dw_vacancy_E-new_boundaries_2'!$A$2:$A$3,0)),
INDEX('Dwellings_vacancy_E-LA_d_2020'!$E$2:$E$310,MATCH($A128,'Dwellings_vacancy_E-LA_d_2020'!$A$2:$A$310,0)))</f>
        <v>0</v>
      </c>
      <c r="K128" s="36">
        <f>IFERROR(INDEX('Dw_vacancy_E-new_boundaries_2'!F$2:F$3,MATCH($A128,'Dw_vacancy_E-new_boundaries_2'!$A$2:$A$3,0)),
INDEX('Dwellings_vacancy_E-LA_d_2020'!$F$2:$F$310,MATCH($A128,'Dwellings_vacancy_E-LA_d_2020'!$A$2:$A$310,0)))</f>
        <v>0</v>
      </c>
      <c r="L128" s="43">
        <f t="shared" si="3"/>
        <v>8.7931413497471973E-3</v>
      </c>
    </row>
    <row r="129" spans="1:12" x14ac:dyDescent="0.35">
      <c r="A129" s="5" t="s">
        <v>502</v>
      </c>
      <c r="B129" s="10" t="s">
        <v>503</v>
      </c>
      <c r="C129" s="36">
        <f>IFERROR(INDEX('Dwellings_vacancy_E-LA_d_2021'!$C$2:$C$310,MATCH($A129,'Dwellings_vacancy_E-LA_d_2021'!$A$2:$A$310,0)),"-")</f>
        <v>64089</v>
      </c>
      <c r="D129" s="36">
        <f>IFERROR(INDEX('Dwellings_vacancy_E-LA_d_2021'!$D$2:$D$310,MATCH($A129,'Dwellings_vacancy_E-LA_d_2021'!$A$2:$A$310,0)),"-")</f>
        <v>337</v>
      </c>
      <c r="E129" s="36">
        <f>IFERROR(INDEX('Dwellings_vacancy_E-LA_d_2021'!$E$2:$E$310,MATCH($A129,'Dwellings_vacancy_E-LA_d_2021'!$A$2:$A$310,0)),"-")</f>
        <v>0</v>
      </c>
      <c r="F129" s="36">
        <f>IFERROR(INDEX('Dwellings_vacancy_E-LA_d_2021'!$F$2:$F$310,MATCH($A129,'Dwellings_vacancy_E-LA_d_2021'!$A$2:$A$310,0)),"-")</f>
        <v>0</v>
      </c>
      <c r="G129" s="43">
        <f t="shared" si="2"/>
        <v>5.2583126589586353E-3</v>
      </c>
      <c r="H129" s="36">
        <f>IFERROR(INDEX('Dw_vacancy_E-new_boundaries_2'!C$2:C$3,MATCH($A129,'Dw_vacancy_E-new_boundaries_2'!$A$2:$A$3,0)),
INDEX('Dwellings_vacancy_E-LA_d_2020'!$C$2:$C$310,MATCH($A129,'Dwellings_vacancy_E-LA_d_2020'!$A$2:$A$310,0)))</f>
        <v>63394</v>
      </c>
      <c r="I129" s="36">
        <f>IFERROR(INDEX('Dw_vacancy_E-new_boundaries_2'!D$2:D$3,MATCH($A129,'Dw_vacancy_E-new_boundaries_2'!$A$2:$A$3,0)),
INDEX('Dwellings_vacancy_E-LA_d_2020'!$D$2:$D$310,MATCH($A129,'Dwellings_vacancy_E-LA_d_2020'!$A$2:$A$310,0)))</f>
        <v>559</v>
      </c>
      <c r="J129" s="36">
        <f>IFERROR(INDEX('Dw_vacancy_E-new_boundaries_2'!E$2:E$3,MATCH($A129,'Dw_vacancy_E-new_boundaries_2'!$A$2:$A$3,0)),
INDEX('Dwellings_vacancy_E-LA_d_2020'!$E$2:$E$310,MATCH($A129,'Dwellings_vacancy_E-LA_d_2020'!$A$2:$A$310,0)))</f>
        <v>0</v>
      </c>
      <c r="K129" s="36">
        <f>IFERROR(INDEX('Dw_vacancy_E-new_boundaries_2'!F$2:F$3,MATCH($A129,'Dw_vacancy_E-new_boundaries_2'!$A$2:$A$3,0)),
INDEX('Dwellings_vacancy_E-LA_d_2020'!$F$2:$F$310,MATCH($A129,'Dwellings_vacancy_E-LA_d_2020'!$A$2:$A$310,0)))</f>
        <v>0</v>
      </c>
      <c r="L129" s="43">
        <f t="shared" si="3"/>
        <v>8.8178691989778211E-3</v>
      </c>
    </row>
    <row r="130" spans="1:12" x14ac:dyDescent="0.35">
      <c r="A130" s="5" t="s">
        <v>504</v>
      </c>
      <c r="B130" s="10" t="s">
        <v>505</v>
      </c>
      <c r="C130" s="36">
        <f>IFERROR(INDEX('Dwellings_vacancy_E-LA_d_2021'!$C$2:$C$310,MATCH($A130,'Dwellings_vacancy_E-LA_d_2021'!$A$2:$A$310,0)),"-")</f>
        <v>104909</v>
      </c>
      <c r="D130" s="36">
        <f>IFERROR(INDEX('Dwellings_vacancy_E-LA_d_2021'!$D$2:$D$310,MATCH($A130,'Dwellings_vacancy_E-LA_d_2021'!$A$2:$A$310,0)),"-")</f>
        <v>1286</v>
      </c>
      <c r="E130" s="36">
        <f>IFERROR(INDEX('Dwellings_vacancy_E-LA_d_2021'!$E$2:$E$310,MATCH($A130,'Dwellings_vacancy_E-LA_d_2021'!$A$2:$A$310,0)),"-")</f>
        <v>0</v>
      </c>
      <c r="F130" s="36">
        <f>IFERROR(INDEX('Dwellings_vacancy_E-LA_d_2021'!$F$2:$F$310,MATCH($A130,'Dwellings_vacancy_E-LA_d_2021'!$A$2:$A$310,0)),"-")</f>
        <v>0</v>
      </c>
      <c r="G130" s="43">
        <f t="shared" ref="G130:G193" si="4">(D130-E130-F130)/C130</f>
        <v>1.2258242858096064E-2</v>
      </c>
      <c r="H130" s="36">
        <f>IFERROR(INDEX('Dw_vacancy_E-new_boundaries_2'!C$2:C$3,MATCH($A130,'Dw_vacancy_E-new_boundaries_2'!$A$2:$A$3,0)),
INDEX('Dwellings_vacancy_E-LA_d_2020'!$C$2:$C$310,MATCH($A130,'Dwellings_vacancy_E-LA_d_2020'!$A$2:$A$310,0)))</f>
        <v>104205</v>
      </c>
      <c r="I130" s="36">
        <f>IFERROR(INDEX('Dw_vacancy_E-new_boundaries_2'!D$2:D$3,MATCH($A130,'Dw_vacancy_E-new_boundaries_2'!$A$2:$A$3,0)),
INDEX('Dwellings_vacancy_E-LA_d_2020'!$D$2:$D$310,MATCH($A130,'Dwellings_vacancy_E-LA_d_2020'!$A$2:$A$310,0)))</f>
        <v>981</v>
      </c>
      <c r="J130" s="36">
        <f>IFERROR(INDEX('Dw_vacancy_E-new_boundaries_2'!E$2:E$3,MATCH($A130,'Dw_vacancy_E-new_boundaries_2'!$A$2:$A$3,0)),
INDEX('Dwellings_vacancy_E-LA_d_2020'!$E$2:$E$310,MATCH($A130,'Dwellings_vacancy_E-LA_d_2020'!$A$2:$A$310,0)))</f>
        <v>0</v>
      </c>
      <c r="K130" s="36">
        <f>IFERROR(INDEX('Dw_vacancy_E-new_boundaries_2'!F$2:F$3,MATCH($A130,'Dw_vacancy_E-new_boundaries_2'!$A$2:$A$3,0)),
INDEX('Dwellings_vacancy_E-LA_d_2020'!$F$2:$F$310,MATCH($A130,'Dwellings_vacancy_E-LA_d_2020'!$A$2:$A$310,0)))</f>
        <v>0</v>
      </c>
      <c r="L130" s="43">
        <f t="shared" si="3"/>
        <v>9.4141355980999E-3</v>
      </c>
    </row>
    <row r="131" spans="1:12" x14ac:dyDescent="0.35">
      <c r="A131" s="5" t="s">
        <v>506</v>
      </c>
      <c r="B131" s="10" t="s">
        <v>507</v>
      </c>
      <c r="C131" s="36">
        <f>IFERROR(INDEX('Dwellings_vacancy_E-LA_d_2021'!$C$2:$C$310,MATCH($A131,'Dwellings_vacancy_E-LA_d_2021'!$A$2:$A$310,0)),"-")</f>
        <v>77895</v>
      </c>
      <c r="D131" s="36">
        <f>IFERROR(INDEX('Dwellings_vacancy_E-LA_d_2021'!$D$2:$D$310,MATCH($A131,'Dwellings_vacancy_E-LA_d_2021'!$A$2:$A$310,0)),"-")</f>
        <v>553</v>
      </c>
      <c r="E131" s="36">
        <f>IFERROR(INDEX('Dwellings_vacancy_E-LA_d_2021'!$E$2:$E$310,MATCH($A131,'Dwellings_vacancy_E-LA_d_2021'!$A$2:$A$310,0)),"-")</f>
        <v>0</v>
      </c>
      <c r="F131" s="36">
        <f>IFERROR(INDEX('Dwellings_vacancy_E-LA_d_2021'!$F$2:$F$310,MATCH($A131,'Dwellings_vacancy_E-LA_d_2021'!$A$2:$A$310,0)),"-")</f>
        <v>0</v>
      </c>
      <c r="G131" s="43">
        <f t="shared" si="4"/>
        <v>7.0993003402015538E-3</v>
      </c>
      <c r="H131" s="36">
        <f>IFERROR(INDEX('Dw_vacancy_E-new_boundaries_2'!C$2:C$3,MATCH($A131,'Dw_vacancy_E-new_boundaries_2'!$A$2:$A$3,0)),
INDEX('Dwellings_vacancy_E-LA_d_2020'!$C$2:$C$310,MATCH($A131,'Dwellings_vacancy_E-LA_d_2020'!$A$2:$A$310,0)))</f>
        <v>76727</v>
      </c>
      <c r="I131" s="36">
        <f>IFERROR(INDEX('Dw_vacancy_E-new_boundaries_2'!D$2:D$3,MATCH($A131,'Dw_vacancy_E-new_boundaries_2'!$A$2:$A$3,0)),
INDEX('Dwellings_vacancy_E-LA_d_2020'!$D$2:$D$310,MATCH($A131,'Dwellings_vacancy_E-LA_d_2020'!$A$2:$A$310,0)))</f>
        <v>735</v>
      </c>
      <c r="J131" s="36">
        <f>IFERROR(INDEX('Dw_vacancy_E-new_boundaries_2'!E$2:E$3,MATCH($A131,'Dw_vacancy_E-new_boundaries_2'!$A$2:$A$3,0)),
INDEX('Dwellings_vacancy_E-LA_d_2020'!$E$2:$E$310,MATCH($A131,'Dwellings_vacancy_E-LA_d_2020'!$A$2:$A$310,0)))</f>
        <v>0</v>
      </c>
      <c r="K131" s="36">
        <f>IFERROR(INDEX('Dw_vacancy_E-new_boundaries_2'!F$2:F$3,MATCH($A131,'Dw_vacancy_E-new_boundaries_2'!$A$2:$A$3,0)),
INDEX('Dwellings_vacancy_E-LA_d_2020'!$F$2:$F$310,MATCH($A131,'Dwellings_vacancy_E-LA_d_2020'!$A$2:$A$310,0)))</f>
        <v>0</v>
      </c>
      <c r="L131" s="43">
        <f t="shared" ref="L131:L194" si="5">(I131-J131-K131)/H131</f>
        <v>9.5794179363196796E-3</v>
      </c>
    </row>
    <row r="132" spans="1:12" x14ac:dyDescent="0.35">
      <c r="A132" s="5" t="s">
        <v>508</v>
      </c>
      <c r="B132" s="10" t="s">
        <v>509</v>
      </c>
      <c r="C132" s="36">
        <f>IFERROR(INDEX('Dwellings_vacancy_E-LA_d_2021'!$C$2:$C$310,MATCH($A132,'Dwellings_vacancy_E-LA_d_2021'!$A$2:$A$310,0)),"-")</f>
        <v>36470</v>
      </c>
      <c r="D132" s="36">
        <f>IFERROR(INDEX('Dwellings_vacancy_E-LA_d_2021'!$D$2:$D$310,MATCH($A132,'Dwellings_vacancy_E-LA_d_2021'!$A$2:$A$310,0)),"-")</f>
        <v>564</v>
      </c>
      <c r="E132" s="36">
        <f>IFERROR(INDEX('Dwellings_vacancy_E-LA_d_2021'!$E$2:$E$310,MATCH($A132,'Dwellings_vacancy_E-LA_d_2021'!$A$2:$A$310,0)),"-")</f>
        <v>0</v>
      </c>
      <c r="F132" s="36">
        <f>IFERROR(INDEX('Dwellings_vacancy_E-LA_d_2021'!$F$2:$F$310,MATCH($A132,'Dwellings_vacancy_E-LA_d_2021'!$A$2:$A$310,0)),"-")</f>
        <v>0</v>
      </c>
      <c r="G132" s="43">
        <f t="shared" si="4"/>
        <v>1.5464765560734851E-2</v>
      </c>
      <c r="H132" s="36">
        <f>IFERROR(INDEX('Dw_vacancy_E-new_boundaries_2'!C$2:C$3,MATCH($A132,'Dw_vacancy_E-new_boundaries_2'!$A$2:$A$3,0)),
INDEX('Dwellings_vacancy_E-LA_d_2020'!$C$2:$C$310,MATCH($A132,'Dwellings_vacancy_E-LA_d_2020'!$A$2:$A$310,0)))</f>
        <v>36312</v>
      </c>
      <c r="I132" s="36">
        <f>IFERROR(INDEX('Dw_vacancy_E-new_boundaries_2'!D$2:D$3,MATCH($A132,'Dw_vacancy_E-new_boundaries_2'!$A$2:$A$3,0)),
INDEX('Dwellings_vacancy_E-LA_d_2020'!$D$2:$D$310,MATCH($A132,'Dwellings_vacancy_E-LA_d_2020'!$A$2:$A$310,0)))</f>
        <v>755</v>
      </c>
      <c r="J132" s="36">
        <f>IFERROR(INDEX('Dw_vacancy_E-new_boundaries_2'!E$2:E$3,MATCH($A132,'Dw_vacancy_E-new_boundaries_2'!$A$2:$A$3,0)),
INDEX('Dwellings_vacancy_E-LA_d_2020'!$E$2:$E$310,MATCH($A132,'Dwellings_vacancy_E-LA_d_2020'!$A$2:$A$310,0)))</f>
        <v>0</v>
      </c>
      <c r="K132" s="36">
        <f>IFERROR(INDEX('Dw_vacancy_E-new_boundaries_2'!F$2:F$3,MATCH($A132,'Dw_vacancy_E-new_boundaries_2'!$A$2:$A$3,0)),
INDEX('Dwellings_vacancy_E-LA_d_2020'!$F$2:$F$310,MATCH($A132,'Dwellings_vacancy_E-LA_d_2020'!$A$2:$A$310,0)))</f>
        <v>0</v>
      </c>
      <c r="L132" s="43">
        <f t="shared" si="5"/>
        <v>2.0792024675038556E-2</v>
      </c>
    </row>
    <row r="133" spans="1:12" x14ac:dyDescent="0.35">
      <c r="A133" s="5" t="s">
        <v>512</v>
      </c>
      <c r="B133" s="10" t="s">
        <v>513</v>
      </c>
      <c r="C133" s="36">
        <f>IFERROR(INDEX('Dwellings_vacancy_E-LA_d_2021'!$C$2:$C$310,MATCH($A133,'Dwellings_vacancy_E-LA_d_2021'!$A$2:$A$310,0)),"-")</f>
        <v>60616</v>
      </c>
      <c r="D133" s="36">
        <f>IFERROR(INDEX('Dwellings_vacancy_E-LA_d_2021'!$D$2:$D$310,MATCH($A133,'Dwellings_vacancy_E-LA_d_2021'!$A$2:$A$310,0)),"-")</f>
        <v>517</v>
      </c>
      <c r="E133" s="36">
        <f>IFERROR(INDEX('Dwellings_vacancy_E-LA_d_2021'!$E$2:$E$310,MATCH($A133,'Dwellings_vacancy_E-LA_d_2021'!$A$2:$A$310,0)),"-")</f>
        <v>0</v>
      </c>
      <c r="F133" s="36">
        <f>IFERROR(INDEX('Dwellings_vacancy_E-LA_d_2021'!$F$2:$F$310,MATCH($A133,'Dwellings_vacancy_E-LA_d_2021'!$A$2:$A$310,0)),"-")</f>
        <v>0</v>
      </c>
      <c r="G133" s="43">
        <f t="shared" si="4"/>
        <v>8.5291012273987065E-3</v>
      </c>
      <c r="H133" s="36">
        <f>IFERROR(INDEX('Dw_vacancy_E-new_boundaries_2'!C$2:C$3,MATCH($A133,'Dw_vacancy_E-new_boundaries_2'!$A$2:$A$3,0)),
INDEX('Dwellings_vacancy_E-LA_d_2020'!$C$2:$C$310,MATCH($A133,'Dwellings_vacancy_E-LA_d_2020'!$A$2:$A$310,0)))</f>
        <v>60479</v>
      </c>
      <c r="I133" s="36">
        <f>IFERROR(INDEX('Dw_vacancy_E-new_boundaries_2'!D$2:D$3,MATCH($A133,'Dw_vacancy_E-new_boundaries_2'!$A$2:$A$3,0)),
INDEX('Dwellings_vacancy_E-LA_d_2020'!$D$2:$D$310,MATCH($A133,'Dwellings_vacancy_E-LA_d_2020'!$A$2:$A$310,0)))</f>
        <v>603</v>
      </c>
      <c r="J133" s="36">
        <f>IFERROR(INDEX('Dw_vacancy_E-new_boundaries_2'!E$2:E$3,MATCH($A133,'Dw_vacancy_E-new_boundaries_2'!$A$2:$A$3,0)),
INDEX('Dwellings_vacancy_E-LA_d_2020'!$E$2:$E$310,MATCH($A133,'Dwellings_vacancy_E-LA_d_2020'!$A$2:$A$310,0)))</f>
        <v>0</v>
      </c>
      <c r="K133" s="36">
        <f>IFERROR(INDEX('Dw_vacancy_E-new_boundaries_2'!F$2:F$3,MATCH($A133,'Dw_vacancy_E-new_boundaries_2'!$A$2:$A$3,0)),
INDEX('Dwellings_vacancy_E-LA_d_2020'!$F$2:$F$310,MATCH($A133,'Dwellings_vacancy_E-LA_d_2020'!$A$2:$A$310,0)))</f>
        <v>0</v>
      </c>
      <c r="L133" s="43">
        <f t="shared" si="5"/>
        <v>9.9704029497842232E-3</v>
      </c>
    </row>
    <row r="134" spans="1:12" x14ac:dyDescent="0.35">
      <c r="A134" s="5" t="s">
        <v>516</v>
      </c>
      <c r="B134" s="10" t="s">
        <v>517</v>
      </c>
      <c r="C134" s="36">
        <f>IFERROR(INDEX('Dwellings_vacancy_E-LA_d_2021'!$C$2:$C$310,MATCH($A134,'Dwellings_vacancy_E-LA_d_2021'!$A$2:$A$310,0)),"-")</f>
        <v>70789</v>
      </c>
      <c r="D134" s="36">
        <f>IFERROR(INDEX('Dwellings_vacancy_E-LA_d_2021'!$D$2:$D$310,MATCH($A134,'Dwellings_vacancy_E-LA_d_2021'!$A$2:$A$310,0)),"-")</f>
        <v>436</v>
      </c>
      <c r="E134" s="36">
        <f>IFERROR(INDEX('Dwellings_vacancy_E-LA_d_2021'!$E$2:$E$310,MATCH($A134,'Dwellings_vacancy_E-LA_d_2021'!$A$2:$A$310,0)),"-")</f>
        <v>0</v>
      </c>
      <c r="F134" s="36">
        <f>IFERROR(INDEX('Dwellings_vacancy_E-LA_d_2021'!$F$2:$F$310,MATCH($A134,'Dwellings_vacancy_E-LA_d_2021'!$A$2:$A$310,0)),"-")</f>
        <v>0</v>
      </c>
      <c r="G134" s="43">
        <f t="shared" si="4"/>
        <v>6.1591490203280171E-3</v>
      </c>
      <c r="H134" s="36">
        <f>IFERROR(INDEX('Dw_vacancy_E-new_boundaries_2'!C$2:C$3,MATCH($A134,'Dw_vacancy_E-new_boundaries_2'!$A$2:$A$3,0)),
INDEX('Dwellings_vacancy_E-LA_d_2020'!$C$2:$C$310,MATCH($A134,'Dwellings_vacancy_E-LA_d_2020'!$A$2:$A$310,0)))</f>
        <v>70581</v>
      </c>
      <c r="I134" s="36">
        <f>IFERROR(INDEX('Dw_vacancy_E-new_boundaries_2'!D$2:D$3,MATCH($A134,'Dw_vacancy_E-new_boundaries_2'!$A$2:$A$3,0)),
INDEX('Dwellings_vacancy_E-LA_d_2020'!$D$2:$D$310,MATCH($A134,'Dwellings_vacancy_E-LA_d_2020'!$A$2:$A$310,0)))</f>
        <v>521</v>
      </c>
      <c r="J134" s="36">
        <f>IFERROR(INDEX('Dw_vacancy_E-new_boundaries_2'!E$2:E$3,MATCH($A134,'Dw_vacancy_E-new_boundaries_2'!$A$2:$A$3,0)),
INDEX('Dwellings_vacancy_E-LA_d_2020'!$E$2:$E$310,MATCH($A134,'Dwellings_vacancy_E-LA_d_2020'!$A$2:$A$310,0)))</f>
        <v>0</v>
      </c>
      <c r="K134" s="36">
        <f>IFERROR(INDEX('Dw_vacancy_E-new_boundaries_2'!F$2:F$3,MATCH($A134,'Dw_vacancy_E-new_boundaries_2'!$A$2:$A$3,0)),
INDEX('Dwellings_vacancy_E-LA_d_2020'!$F$2:$F$310,MATCH($A134,'Dwellings_vacancy_E-LA_d_2020'!$A$2:$A$310,0)))</f>
        <v>0</v>
      </c>
      <c r="L134" s="43">
        <f t="shared" si="5"/>
        <v>7.3815899463028295E-3</v>
      </c>
    </row>
    <row r="135" spans="1:12" x14ac:dyDescent="0.35">
      <c r="A135" s="5" t="s">
        <v>518</v>
      </c>
      <c r="B135" s="10" t="s">
        <v>519</v>
      </c>
      <c r="C135" s="36">
        <f>IFERROR(INDEX('Dwellings_vacancy_E-LA_d_2021'!$C$2:$C$310,MATCH($A135,'Dwellings_vacancy_E-LA_d_2021'!$A$2:$A$310,0)),"-")</f>
        <v>1131</v>
      </c>
      <c r="D135" s="36">
        <f>IFERROR(INDEX('Dwellings_vacancy_E-LA_d_2021'!$D$2:$D$310,MATCH($A135,'Dwellings_vacancy_E-LA_d_2021'!$A$2:$A$310,0)),"-")</f>
        <v>28</v>
      </c>
      <c r="E135" s="36">
        <f>IFERROR(INDEX('Dwellings_vacancy_E-LA_d_2021'!$E$2:$E$310,MATCH($A135,'Dwellings_vacancy_E-LA_d_2021'!$A$2:$A$310,0)),"-")</f>
        <v>0</v>
      </c>
      <c r="F135" s="36">
        <f>IFERROR(INDEX('Dwellings_vacancy_E-LA_d_2021'!$F$2:$F$310,MATCH($A135,'Dwellings_vacancy_E-LA_d_2021'!$A$2:$A$310,0)),"-")</f>
        <v>0</v>
      </c>
      <c r="G135" s="43">
        <f t="shared" si="4"/>
        <v>2.475685234305924E-2</v>
      </c>
      <c r="H135" s="36">
        <f>IFERROR(INDEX('Dw_vacancy_E-new_boundaries_2'!C$2:C$3,MATCH($A135,'Dw_vacancy_E-new_boundaries_2'!$A$2:$A$3,0)),
INDEX('Dwellings_vacancy_E-LA_d_2020'!$C$2:$C$310,MATCH($A135,'Dwellings_vacancy_E-LA_d_2020'!$A$2:$A$310,0)))</f>
        <v>1148</v>
      </c>
      <c r="I135" s="36">
        <f>IFERROR(INDEX('Dw_vacancy_E-new_boundaries_2'!D$2:D$3,MATCH($A135,'Dw_vacancy_E-new_boundaries_2'!$A$2:$A$3,0)),
INDEX('Dwellings_vacancy_E-LA_d_2020'!$D$2:$D$310,MATCH($A135,'Dwellings_vacancy_E-LA_d_2020'!$A$2:$A$310,0)))</f>
        <v>32</v>
      </c>
      <c r="J135" s="36">
        <f>IFERROR(INDEX('Dw_vacancy_E-new_boundaries_2'!E$2:E$3,MATCH($A135,'Dw_vacancy_E-new_boundaries_2'!$A$2:$A$3,0)),
INDEX('Dwellings_vacancy_E-LA_d_2020'!$E$2:$E$310,MATCH($A135,'Dwellings_vacancy_E-LA_d_2020'!$A$2:$A$310,0)))</f>
        <v>0</v>
      </c>
      <c r="K135" s="36">
        <f>IFERROR(INDEX('Dw_vacancy_E-new_boundaries_2'!F$2:F$3,MATCH($A135,'Dw_vacancy_E-new_boundaries_2'!$A$2:$A$3,0)),
INDEX('Dwellings_vacancy_E-LA_d_2020'!$F$2:$F$310,MATCH($A135,'Dwellings_vacancy_E-LA_d_2020'!$A$2:$A$310,0)))</f>
        <v>0</v>
      </c>
      <c r="L135" s="43">
        <f t="shared" si="5"/>
        <v>2.7874564459930314E-2</v>
      </c>
    </row>
    <row r="136" spans="1:12" x14ac:dyDescent="0.35">
      <c r="A136" s="5" t="s">
        <v>520</v>
      </c>
      <c r="B136" s="10" t="s">
        <v>521</v>
      </c>
      <c r="C136" s="36">
        <f>IFERROR(INDEX('Dwellings_vacancy_E-LA_d_2021'!$C$2:$C$310,MATCH($A136,'Dwellings_vacancy_E-LA_d_2021'!$A$2:$A$310,0)),"-")</f>
        <v>105105</v>
      </c>
      <c r="D136" s="36">
        <f>IFERROR(INDEX('Dwellings_vacancy_E-LA_d_2021'!$D$2:$D$310,MATCH($A136,'Dwellings_vacancy_E-LA_d_2021'!$A$2:$A$310,0)),"-")</f>
        <v>827</v>
      </c>
      <c r="E136" s="36">
        <f>IFERROR(INDEX('Dwellings_vacancy_E-LA_d_2021'!$E$2:$E$310,MATCH($A136,'Dwellings_vacancy_E-LA_d_2021'!$A$2:$A$310,0)),"-")</f>
        <v>0</v>
      </c>
      <c r="F136" s="36">
        <f>IFERROR(INDEX('Dwellings_vacancy_E-LA_d_2021'!$F$2:$F$310,MATCH($A136,'Dwellings_vacancy_E-LA_d_2021'!$A$2:$A$310,0)),"-")</f>
        <v>0</v>
      </c>
      <c r="G136" s="43">
        <f t="shared" si="4"/>
        <v>7.8683221540364404E-3</v>
      </c>
      <c r="H136" s="36">
        <f>IFERROR(INDEX('Dw_vacancy_E-new_boundaries_2'!C$2:C$3,MATCH($A136,'Dw_vacancy_E-new_boundaries_2'!$A$2:$A$3,0)),
INDEX('Dwellings_vacancy_E-LA_d_2020'!$C$2:$C$310,MATCH($A136,'Dwellings_vacancy_E-LA_d_2020'!$A$2:$A$310,0)))</f>
        <v>104923</v>
      </c>
      <c r="I136" s="36">
        <f>IFERROR(INDEX('Dw_vacancy_E-new_boundaries_2'!D$2:D$3,MATCH($A136,'Dw_vacancy_E-new_boundaries_2'!$A$2:$A$3,0)),
INDEX('Dwellings_vacancy_E-LA_d_2020'!$D$2:$D$310,MATCH($A136,'Dwellings_vacancy_E-LA_d_2020'!$A$2:$A$310,0)))</f>
        <v>652</v>
      </c>
      <c r="J136" s="36">
        <f>IFERROR(INDEX('Dw_vacancy_E-new_boundaries_2'!E$2:E$3,MATCH($A136,'Dw_vacancy_E-new_boundaries_2'!$A$2:$A$3,0)),
INDEX('Dwellings_vacancy_E-LA_d_2020'!$E$2:$E$310,MATCH($A136,'Dwellings_vacancy_E-LA_d_2020'!$A$2:$A$310,0)))</f>
        <v>0</v>
      </c>
      <c r="K136" s="36">
        <f>IFERROR(INDEX('Dw_vacancy_E-new_boundaries_2'!F$2:F$3,MATCH($A136,'Dw_vacancy_E-new_boundaries_2'!$A$2:$A$3,0)),
INDEX('Dwellings_vacancy_E-LA_d_2020'!$F$2:$F$310,MATCH($A136,'Dwellings_vacancy_E-LA_d_2020'!$A$2:$A$310,0)))</f>
        <v>0</v>
      </c>
      <c r="L136" s="43">
        <f t="shared" si="5"/>
        <v>6.2140808021120247E-3</v>
      </c>
    </row>
    <row r="137" spans="1:12" x14ac:dyDescent="0.35">
      <c r="A137" s="5" t="s">
        <v>522</v>
      </c>
      <c r="B137" s="10" t="s">
        <v>523</v>
      </c>
      <c r="C137" s="36">
        <f>IFERROR(INDEX('Dwellings_vacancy_E-LA_d_2021'!$C$2:$C$310,MATCH($A137,'Dwellings_vacancy_E-LA_d_2021'!$A$2:$A$310,0)),"-")</f>
        <v>86240</v>
      </c>
      <c r="D137" s="36">
        <f>IFERROR(INDEX('Dwellings_vacancy_E-LA_d_2021'!$D$2:$D$310,MATCH($A137,'Dwellings_vacancy_E-LA_d_2021'!$A$2:$A$310,0)),"-")</f>
        <v>1553</v>
      </c>
      <c r="E137" s="36">
        <f>IFERROR(INDEX('Dwellings_vacancy_E-LA_d_2021'!$E$2:$E$310,MATCH($A137,'Dwellings_vacancy_E-LA_d_2021'!$A$2:$A$310,0)),"-")</f>
        <v>0</v>
      </c>
      <c r="F137" s="36">
        <f>IFERROR(INDEX('Dwellings_vacancy_E-LA_d_2021'!$F$2:$F$310,MATCH($A137,'Dwellings_vacancy_E-LA_d_2021'!$A$2:$A$310,0)),"-")</f>
        <v>0</v>
      </c>
      <c r="G137" s="43">
        <f t="shared" si="4"/>
        <v>1.8007884972170686E-2</v>
      </c>
      <c r="H137" s="36">
        <f>IFERROR(INDEX('Dw_vacancy_E-new_boundaries_2'!C$2:C$3,MATCH($A137,'Dw_vacancy_E-new_boundaries_2'!$A$2:$A$3,0)),
INDEX('Dwellings_vacancy_E-LA_d_2020'!$C$2:$C$310,MATCH($A137,'Dwellings_vacancy_E-LA_d_2020'!$A$2:$A$310,0)))</f>
        <v>85943</v>
      </c>
      <c r="I137" s="36">
        <f>IFERROR(INDEX('Dw_vacancy_E-new_boundaries_2'!D$2:D$3,MATCH($A137,'Dw_vacancy_E-new_boundaries_2'!$A$2:$A$3,0)),
INDEX('Dwellings_vacancy_E-LA_d_2020'!$D$2:$D$310,MATCH($A137,'Dwellings_vacancy_E-LA_d_2020'!$A$2:$A$310,0)))</f>
        <v>1337</v>
      </c>
      <c r="J137" s="36">
        <f>IFERROR(INDEX('Dw_vacancy_E-new_boundaries_2'!E$2:E$3,MATCH($A137,'Dw_vacancy_E-new_boundaries_2'!$A$2:$A$3,0)),
INDEX('Dwellings_vacancy_E-LA_d_2020'!$E$2:$E$310,MATCH($A137,'Dwellings_vacancy_E-LA_d_2020'!$A$2:$A$310,0)))</f>
        <v>0</v>
      </c>
      <c r="K137" s="36">
        <f>IFERROR(INDEX('Dw_vacancy_E-new_boundaries_2'!F$2:F$3,MATCH($A137,'Dw_vacancy_E-new_boundaries_2'!$A$2:$A$3,0)),
INDEX('Dwellings_vacancy_E-LA_d_2020'!$F$2:$F$310,MATCH($A137,'Dwellings_vacancy_E-LA_d_2020'!$A$2:$A$310,0)))</f>
        <v>0</v>
      </c>
      <c r="L137" s="43">
        <f t="shared" si="5"/>
        <v>1.555682254517529E-2</v>
      </c>
    </row>
    <row r="138" spans="1:12" x14ac:dyDescent="0.35">
      <c r="A138" s="5" t="s">
        <v>524</v>
      </c>
      <c r="B138" s="10" t="s">
        <v>525</v>
      </c>
      <c r="C138" s="36">
        <f>IFERROR(INDEX('Dwellings_vacancy_E-LA_d_2021'!$C$2:$C$310,MATCH($A138,'Dwellings_vacancy_E-LA_d_2021'!$A$2:$A$310,0)),"-")</f>
        <v>72024</v>
      </c>
      <c r="D138" s="36">
        <f>IFERROR(INDEX('Dwellings_vacancy_E-LA_d_2021'!$D$2:$D$310,MATCH($A138,'Dwellings_vacancy_E-LA_d_2021'!$A$2:$A$310,0)),"-")</f>
        <v>996</v>
      </c>
      <c r="E138" s="36">
        <f>IFERROR(INDEX('Dwellings_vacancy_E-LA_d_2021'!$E$2:$E$310,MATCH($A138,'Dwellings_vacancy_E-LA_d_2021'!$A$2:$A$310,0)),"-")</f>
        <v>0</v>
      </c>
      <c r="F138" s="36">
        <f>IFERROR(INDEX('Dwellings_vacancy_E-LA_d_2021'!$F$2:$F$310,MATCH($A138,'Dwellings_vacancy_E-LA_d_2021'!$A$2:$A$310,0)),"-")</f>
        <v>0</v>
      </c>
      <c r="G138" s="43">
        <f t="shared" si="4"/>
        <v>1.3828723758747084E-2</v>
      </c>
      <c r="H138" s="36">
        <f>IFERROR(INDEX('Dw_vacancy_E-new_boundaries_2'!C$2:C$3,MATCH($A138,'Dw_vacancy_E-new_boundaries_2'!$A$2:$A$3,0)),
INDEX('Dwellings_vacancy_E-LA_d_2020'!$C$2:$C$310,MATCH($A138,'Dwellings_vacancy_E-LA_d_2020'!$A$2:$A$310,0)))</f>
        <v>71518</v>
      </c>
      <c r="I138" s="36">
        <f>IFERROR(INDEX('Dw_vacancy_E-new_boundaries_2'!D$2:D$3,MATCH($A138,'Dw_vacancy_E-new_boundaries_2'!$A$2:$A$3,0)),
INDEX('Dwellings_vacancy_E-LA_d_2020'!$D$2:$D$310,MATCH($A138,'Dwellings_vacancy_E-LA_d_2020'!$A$2:$A$310,0)))</f>
        <v>1058</v>
      </c>
      <c r="J138" s="36">
        <f>IFERROR(INDEX('Dw_vacancy_E-new_boundaries_2'!E$2:E$3,MATCH($A138,'Dw_vacancy_E-new_boundaries_2'!$A$2:$A$3,0)),
INDEX('Dwellings_vacancy_E-LA_d_2020'!$E$2:$E$310,MATCH($A138,'Dwellings_vacancy_E-LA_d_2020'!$A$2:$A$310,0)))</f>
        <v>0</v>
      </c>
      <c r="K138" s="36">
        <f>IFERROR(INDEX('Dw_vacancy_E-new_boundaries_2'!F$2:F$3,MATCH($A138,'Dw_vacancy_E-new_boundaries_2'!$A$2:$A$3,0)),
INDEX('Dwellings_vacancy_E-LA_d_2020'!$F$2:$F$310,MATCH($A138,'Dwellings_vacancy_E-LA_d_2020'!$A$2:$A$310,0)))</f>
        <v>0</v>
      </c>
      <c r="L138" s="43">
        <f t="shared" si="5"/>
        <v>1.4793478564836824E-2</v>
      </c>
    </row>
    <row r="139" spans="1:12" x14ac:dyDescent="0.35">
      <c r="A139" s="5" t="s">
        <v>526</v>
      </c>
      <c r="B139" s="10" t="s">
        <v>527</v>
      </c>
      <c r="C139" s="36">
        <f>IFERROR(INDEX('Dwellings_vacancy_E-LA_d_2021'!$C$2:$C$310,MATCH($A139,'Dwellings_vacancy_E-LA_d_2021'!$A$2:$A$310,0)),"-")</f>
        <v>119791</v>
      </c>
      <c r="D139" s="36">
        <f>IFERROR(INDEX('Dwellings_vacancy_E-LA_d_2021'!$D$2:$D$310,MATCH($A139,'Dwellings_vacancy_E-LA_d_2021'!$A$2:$A$310,0)),"-")</f>
        <v>1778</v>
      </c>
      <c r="E139" s="36">
        <f>IFERROR(INDEX('Dwellings_vacancy_E-LA_d_2021'!$E$2:$E$310,MATCH($A139,'Dwellings_vacancy_E-LA_d_2021'!$A$2:$A$310,0)),"-")</f>
        <v>0</v>
      </c>
      <c r="F139" s="36">
        <f>IFERROR(INDEX('Dwellings_vacancy_E-LA_d_2021'!$F$2:$F$310,MATCH($A139,'Dwellings_vacancy_E-LA_d_2021'!$A$2:$A$310,0)),"-")</f>
        <v>0</v>
      </c>
      <c r="G139" s="43">
        <f t="shared" si="4"/>
        <v>1.4842517384444575E-2</v>
      </c>
      <c r="H139" s="36">
        <f>IFERROR(INDEX('Dw_vacancy_E-new_boundaries_2'!C$2:C$3,MATCH($A139,'Dw_vacancy_E-new_boundaries_2'!$A$2:$A$3,0)),
INDEX('Dwellings_vacancy_E-LA_d_2020'!$C$2:$C$310,MATCH($A139,'Dwellings_vacancy_E-LA_d_2020'!$A$2:$A$310,0)))</f>
        <v>119008</v>
      </c>
      <c r="I139" s="36">
        <f>IFERROR(INDEX('Dw_vacancy_E-new_boundaries_2'!D$2:D$3,MATCH($A139,'Dw_vacancy_E-new_boundaries_2'!$A$2:$A$3,0)),
INDEX('Dwellings_vacancy_E-LA_d_2020'!$D$2:$D$310,MATCH($A139,'Dwellings_vacancy_E-LA_d_2020'!$A$2:$A$310,0)))</f>
        <v>2276</v>
      </c>
      <c r="J139" s="36">
        <f>IFERROR(INDEX('Dw_vacancy_E-new_boundaries_2'!E$2:E$3,MATCH($A139,'Dw_vacancy_E-new_boundaries_2'!$A$2:$A$3,0)),
INDEX('Dwellings_vacancy_E-LA_d_2020'!$E$2:$E$310,MATCH($A139,'Dwellings_vacancy_E-LA_d_2020'!$A$2:$A$310,0)))</f>
        <v>0</v>
      </c>
      <c r="K139" s="36">
        <f>IFERROR(INDEX('Dw_vacancy_E-new_boundaries_2'!F$2:F$3,MATCH($A139,'Dw_vacancy_E-new_boundaries_2'!$A$2:$A$3,0)),
INDEX('Dwellings_vacancy_E-LA_d_2020'!$F$2:$F$310,MATCH($A139,'Dwellings_vacancy_E-LA_d_2020'!$A$2:$A$310,0)))</f>
        <v>0</v>
      </c>
      <c r="L139" s="43">
        <f t="shared" si="5"/>
        <v>1.9124764721699383E-2</v>
      </c>
    </row>
    <row r="140" spans="1:12" x14ac:dyDescent="0.35">
      <c r="A140" s="5" t="s">
        <v>528</v>
      </c>
      <c r="B140" s="10" t="s">
        <v>529</v>
      </c>
      <c r="C140" s="36">
        <f>IFERROR(INDEX('Dwellings_vacancy_E-LA_d_2021'!$C$2:$C$310,MATCH($A140,'Dwellings_vacancy_E-LA_d_2021'!$A$2:$A$310,0)),"-")</f>
        <v>66889</v>
      </c>
      <c r="D140" s="36">
        <f>IFERROR(INDEX('Dwellings_vacancy_E-LA_d_2021'!$D$2:$D$310,MATCH($A140,'Dwellings_vacancy_E-LA_d_2021'!$A$2:$A$310,0)),"-")</f>
        <v>669</v>
      </c>
      <c r="E140" s="36">
        <f>IFERROR(INDEX('Dwellings_vacancy_E-LA_d_2021'!$E$2:$E$310,MATCH($A140,'Dwellings_vacancy_E-LA_d_2021'!$A$2:$A$310,0)),"-")</f>
        <v>0</v>
      </c>
      <c r="F140" s="36">
        <f>IFERROR(INDEX('Dwellings_vacancy_E-LA_d_2021'!$F$2:$F$310,MATCH($A140,'Dwellings_vacancy_E-LA_d_2021'!$A$2:$A$310,0)),"-")</f>
        <v>0</v>
      </c>
      <c r="G140" s="43">
        <f t="shared" si="4"/>
        <v>1.0001644515540671E-2</v>
      </c>
      <c r="H140" s="36">
        <f>IFERROR(INDEX('Dw_vacancy_E-new_boundaries_2'!C$2:C$3,MATCH($A140,'Dw_vacancy_E-new_boundaries_2'!$A$2:$A$3,0)),
INDEX('Dwellings_vacancy_E-LA_d_2020'!$C$2:$C$310,MATCH($A140,'Dwellings_vacancy_E-LA_d_2020'!$A$2:$A$310,0)))</f>
        <v>66475</v>
      </c>
      <c r="I140" s="36">
        <f>IFERROR(INDEX('Dw_vacancy_E-new_boundaries_2'!D$2:D$3,MATCH($A140,'Dw_vacancy_E-new_boundaries_2'!$A$2:$A$3,0)),
INDEX('Dwellings_vacancy_E-LA_d_2020'!$D$2:$D$310,MATCH($A140,'Dwellings_vacancy_E-LA_d_2020'!$A$2:$A$310,0)))</f>
        <v>501</v>
      </c>
      <c r="J140" s="36">
        <f>IFERROR(INDEX('Dw_vacancy_E-new_boundaries_2'!E$2:E$3,MATCH($A140,'Dw_vacancy_E-new_boundaries_2'!$A$2:$A$3,0)),
INDEX('Dwellings_vacancy_E-LA_d_2020'!$E$2:$E$310,MATCH($A140,'Dwellings_vacancy_E-LA_d_2020'!$A$2:$A$310,0)))</f>
        <v>0</v>
      </c>
      <c r="K140" s="36">
        <f>IFERROR(INDEX('Dw_vacancy_E-new_boundaries_2'!F$2:F$3,MATCH($A140,'Dw_vacancy_E-new_boundaries_2'!$A$2:$A$3,0)),
INDEX('Dwellings_vacancy_E-LA_d_2020'!$F$2:$F$310,MATCH($A140,'Dwellings_vacancy_E-LA_d_2020'!$A$2:$A$310,0)))</f>
        <v>0</v>
      </c>
      <c r="L140" s="43">
        <f t="shared" si="5"/>
        <v>7.5366679202707784E-3</v>
      </c>
    </row>
    <row r="141" spans="1:12" x14ac:dyDescent="0.35">
      <c r="A141" s="5" t="s">
        <v>530</v>
      </c>
      <c r="B141" s="10" t="s">
        <v>531</v>
      </c>
      <c r="C141" s="36">
        <f>IFERROR(INDEX('Dwellings_vacancy_E-LA_d_2021'!$C$2:$C$310,MATCH($A141,'Dwellings_vacancy_E-LA_d_2021'!$A$2:$A$310,0)),"-")</f>
        <v>185922</v>
      </c>
      <c r="D141" s="36">
        <f>IFERROR(INDEX('Dwellings_vacancy_E-LA_d_2021'!$D$2:$D$310,MATCH($A141,'Dwellings_vacancy_E-LA_d_2021'!$A$2:$A$310,0)),"-")</f>
        <v>2247</v>
      </c>
      <c r="E141" s="36">
        <f>IFERROR(INDEX('Dwellings_vacancy_E-LA_d_2021'!$E$2:$E$310,MATCH($A141,'Dwellings_vacancy_E-LA_d_2021'!$A$2:$A$310,0)),"-")</f>
        <v>0</v>
      </c>
      <c r="F141" s="36">
        <f>IFERROR(INDEX('Dwellings_vacancy_E-LA_d_2021'!$F$2:$F$310,MATCH($A141,'Dwellings_vacancy_E-LA_d_2021'!$A$2:$A$310,0)),"-")</f>
        <v>0</v>
      </c>
      <c r="G141" s="43">
        <f t="shared" si="4"/>
        <v>1.2085713363668635E-2</v>
      </c>
      <c r="H141" s="36">
        <f>IFERROR(INDEX('Dw_vacancy_E-new_boundaries_2'!C$2:C$3,MATCH($A141,'Dw_vacancy_E-new_boundaries_2'!$A$2:$A$3,0)),
INDEX('Dwellings_vacancy_E-LA_d_2020'!$C$2:$C$310,MATCH($A141,'Dwellings_vacancy_E-LA_d_2020'!$A$2:$A$310,0)))</f>
        <v>185333</v>
      </c>
      <c r="I141" s="36">
        <f>IFERROR(INDEX('Dw_vacancy_E-new_boundaries_2'!D$2:D$3,MATCH($A141,'Dw_vacancy_E-new_boundaries_2'!$A$2:$A$3,0)),
INDEX('Dwellings_vacancy_E-LA_d_2020'!$D$2:$D$310,MATCH($A141,'Dwellings_vacancy_E-LA_d_2020'!$A$2:$A$310,0)))</f>
        <v>2427</v>
      </c>
      <c r="J141" s="36">
        <f>IFERROR(INDEX('Dw_vacancy_E-new_boundaries_2'!E$2:E$3,MATCH($A141,'Dw_vacancy_E-new_boundaries_2'!$A$2:$A$3,0)),
INDEX('Dwellings_vacancy_E-LA_d_2020'!$E$2:$E$310,MATCH($A141,'Dwellings_vacancy_E-LA_d_2020'!$A$2:$A$310,0)))</f>
        <v>0</v>
      </c>
      <c r="K141" s="36">
        <f>IFERROR(INDEX('Dw_vacancy_E-new_boundaries_2'!F$2:F$3,MATCH($A141,'Dw_vacancy_E-new_boundaries_2'!$A$2:$A$3,0)),
INDEX('Dwellings_vacancy_E-LA_d_2020'!$F$2:$F$310,MATCH($A141,'Dwellings_vacancy_E-LA_d_2020'!$A$2:$A$310,0)))</f>
        <v>1</v>
      </c>
      <c r="L141" s="43">
        <f t="shared" si="5"/>
        <v>1.3089951600632374E-2</v>
      </c>
    </row>
    <row r="142" spans="1:12" x14ac:dyDescent="0.35">
      <c r="A142" s="5" t="s">
        <v>532</v>
      </c>
      <c r="B142" s="10" t="s">
        <v>533</v>
      </c>
      <c r="C142" s="36">
        <f>IFERROR(INDEX('Dwellings_vacancy_E-LA_d_2021'!$C$2:$C$310,MATCH($A142,'Dwellings_vacancy_E-LA_d_2021'!$A$2:$A$310,0)),"-")</f>
        <v>68412</v>
      </c>
      <c r="D142" s="36">
        <f>IFERROR(INDEX('Dwellings_vacancy_E-LA_d_2021'!$D$2:$D$310,MATCH($A142,'Dwellings_vacancy_E-LA_d_2021'!$A$2:$A$310,0)),"-")</f>
        <v>912</v>
      </c>
      <c r="E142" s="36">
        <f>IFERROR(INDEX('Dwellings_vacancy_E-LA_d_2021'!$E$2:$E$310,MATCH($A142,'Dwellings_vacancy_E-LA_d_2021'!$A$2:$A$310,0)),"-")</f>
        <v>0</v>
      </c>
      <c r="F142" s="36">
        <f>IFERROR(INDEX('Dwellings_vacancy_E-LA_d_2021'!$F$2:$F$310,MATCH($A142,'Dwellings_vacancy_E-LA_d_2021'!$A$2:$A$310,0)),"-")</f>
        <v>0</v>
      </c>
      <c r="G142" s="43">
        <f t="shared" si="4"/>
        <v>1.3330994562357481E-2</v>
      </c>
      <c r="H142" s="36">
        <f>IFERROR(INDEX('Dw_vacancy_E-new_boundaries_2'!C$2:C$3,MATCH($A142,'Dw_vacancy_E-new_boundaries_2'!$A$2:$A$3,0)),
INDEX('Dwellings_vacancy_E-LA_d_2020'!$C$2:$C$310,MATCH($A142,'Dwellings_vacancy_E-LA_d_2020'!$A$2:$A$310,0)))</f>
        <v>67796</v>
      </c>
      <c r="I142" s="36">
        <f>IFERROR(INDEX('Dw_vacancy_E-new_boundaries_2'!D$2:D$3,MATCH($A142,'Dw_vacancy_E-new_boundaries_2'!$A$2:$A$3,0)),
INDEX('Dwellings_vacancy_E-LA_d_2020'!$D$2:$D$310,MATCH($A142,'Dwellings_vacancy_E-LA_d_2020'!$A$2:$A$310,0)))</f>
        <v>1061</v>
      </c>
      <c r="J142" s="36">
        <f>IFERROR(INDEX('Dw_vacancy_E-new_boundaries_2'!E$2:E$3,MATCH($A142,'Dw_vacancy_E-new_boundaries_2'!$A$2:$A$3,0)),
INDEX('Dwellings_vacancy_E-LA_d_2020'!$E$2:$E$310,MATCH($A142,'Dwellings_vacancy_E-LA_d_2020'!$A$2:$A$310,0)))</f>
        <v>0</v>
      </c>
      <c r="K142" s="36">
        <f>IFERROR(INDEX('Dw_vacancy_E-new_boundaries_2'!F$2:F$3,MATCH($A142,'Dw_vacancy_E-new_boundaries_2'!$A$2:$A$3,0)),
INDEX('Dwellings_vacancy_E-LA_d_2020'!$F$2:$F$310,MATCH($A142,'Dwellings_vacancy_E-LA_d_2020'!$A$2:$A$310,0)))</f>
        <v>0</v>
      </c>
      <c r="L142" s="43">
        <f t="shared" si="5"/>
        <v>1.5649890849017641E-2</v>
      </c>
    </row>
    <row r="143" spans="1:12" x14ac:dyDescent="0.35">
      <c r="A143" s="5" t="s">
        <v>534</v>
      </c>
      <c r="B143" s="10" t="s">
        <v>535</v>
      </c>
      <c r="C143" s="36">
        <f>IFERROR(INDEX('Dwellings_vacancy_E-LA_d_2021'!$C$2:$C$310,MATCH($A143,'Dwellings_vacancy_E-LA_d_2021'!$A$2:$A$310,0)),"-")</f>
        <v>142905</v>
      </c>
      <c r="D143" s="36">
        <f>IFERROR(INDEX('Dwellings_vacancy_E-LA_d_2021'!$D$2:$D$310,MATCH($A143,'Dwellings_vacancy_E-LA_d_2021'!$A$2:$A$310,0)),"-")</f>
        <v>1572</v>
      </c>
      <c r="E143" s="36">
        <f>IFERROR(INDEX('Dwellings_vacancy_E-LA_d_2021'!$E$2:$E$310,MATCH($A143,'Dwellings_vacancy_E-LA_d_2021'!$A$2:$A$310,0)),"-")</f>
        <v>0</v>
      </c>
      <c r="F143" s="36">
        <f>IFERROR(INDEX('Dwellings_vacancy_E-LA_d_2021'!$F$2:$F$310,MATCH($A143,'Dwellings_vacancy_E-LA_d_2021'!$A$2:$A$310,0)),"-")</f>
        <v>0</v>
      </c>
      <c r="G143" s="43">
        <f t="shared" si="4"/>
        <v>1.100031489451034E-2</v>
      </c>
      <c r="H143" s="36">
        <f>IFERROR(INDEX('Dw_vacancy_E-new_boundaries_2'!C$2:C$3,MATCH($A143,'Dw_vacancy_E-new_boundaries_2'!$A$2:$A$3,0)),
INDEX('Dwellings_vacancy_E-LA_d_2020'!$C$2:$C$310,MATCH($A143,'Dwellings_vacancy_E-LA_d_2020'!$A$2:$A$310,0)))</f>
        <v>141632</v>
      </c>
      <c r="I143" s="36">
        <f>IFERROR(INDEX('Dw_vacancy_E-new_boundaries_2'!D$2:D$3,MATCH($A143,'Dw_vacancy_E-new_boundaries_2'!$A$2:$A$3,0)),
INDEX('Dwellings_vacancy_E-LA_d_2020'!$D$2:$D$310,MATCH($A143,'Dwellings_vacancy_E-LA_d_2020'!$A$2:$A$310,0)))</f>
        <v>1142</v>
      </c>
      <c r="J143" s="36">
        <f>IFERROR(INDEX('Dw_vacancy_E-new_boundaries_2'!E$2:E$3,MATCH($A143,'Dw_vacancy_E-new_boundaries_2'!$A$2:$A$3,0)),
INDEX('Dwellings_vacancy_E-LA_d_2020'!$E$2:$E$310,MATCH($A143,'Dwellings_vacancy_E-LA_d_2020'!$A$2:$A$310,0)))</f>
        <v>0</v>
      </c>
      <c r="K143" s="36">
        <f>IFERROR(INDEX('Dw_vacancy_E-new_boundaries_2'!F$2:F$3,MATCH($A143,'Dw_vacancy_E-new_boundaries_2'!$A$2:$A$3,0)),
INDEX('Dwellings_vacancy_E-LA_d_2020'!$F$2:$F$310,MATCH($A143,'Dwellings_vacancy_E-LA_d_2020'!$A$2:$A$310,0)))</f>
        <v>0</v>
      </c>
      <c r="L143" s="43">
        <f t="shared" si="5"/>
        <v>8.0631495707184815E-3</v>
      </c>
    </row>
    <row r="144" spans="1:12" x14ac:dyDescent="0.35">
      <c r="A144" s="5" t="s">
        <v>536</v>
      </c>
      <c r="B144" s="10" t="s">
        <v>537</v>
      </c>
      <c r="C144" s="36">
        <f>IFERROR(INDEX('Dwellings_vacancy_E-LA_d_2021'!$C$2:$C$310,MATCH($A144,'Dwellings_vacancy_E-LA_d_2021'!$A$2:$A$310,0)),"-")</f>
        <v>62831</v>
      </c>
      <c r="D144" s="36">
        <f>IFERROR(INDEX('Dwellings_vacancy_E-LA_d_2021'!$D$2:$D$310,MATCH($A144,'Dwellings_vacancy_E-LA_d_2021'!$A$2:$A$310,0)),"-")</f>
        <v>957</v>
      </c>
      <c r="E144" s="36">
        <f>IFERROR(INDEX('Dwellings_vacancy_E-LA_d_2021'!$E$2:$E$310,MATCH($A144,'Dwellings_vacancy_E-LA_d_2021'!$A$2:$A$310,0)),"-")</f>
        <v>0</v>
      </c>
      <c r="F144" s="36">
        <f>IFERROR(INDEX('Dwellings_vacancy_E-LA_d_2021'!$F$2:$F$310,MATCH($A144,'Dwellings_vacancy_E-LA_d_2021'!$A$2:$A$310,0)),"-")</f>
        <v>0</v>
      </c>
      <c r="G144" s="43">
        <f t="shared" si="4"/>
        <v>1.5231334850631058E-2</v>
      </c>
      <c r="H144" s="36">
        <f>IFERROR(INDEX('Dw_vacancy_E-new_boundaries_2'!C$2:C$3,MATCH($A144,'Dw_vacancy_E-new_boundaries_2'!$A$2:$A$3,0)),
INDEX('Dwellings_vacancy_E-LA_d_2020'!$C$2:$C$310,MATCH($A144,'Dwellings_vacancy_E-LA_d_2020'!$A$2:$A$310,0)))</f>
        <v>62215</v>
      </c>
      <c r="I144" s="36">
        <f>IFERROR(INDEX('Dw_vacancy_E-new_boundaries_2'!D$2:D$3,MATCH($A144,'Dw_vacancy_E-new_boundaries_2'!$A$2:$A$3,0)),
INDEX('Dwellings_vacancy_E-LA_d_2020'!$D$2:$D$310,MATCH($A144,'Dwellings_vacancy_E-LA_d_2020'!$A$2:$A$310,0)))</f>
        <v>1022</v>
      </c>
      <c r="J144" s="36">
        <f>IFERROR(INDEX('Dw_vacancy_E-new_boundaries_2'!E$2:E$3,MATCH($A144,'Dw_vacancy_E-new_boundaries_2'!$A$2:$A$3,0)),
INDEX('Dwellings_vacancy_E-LA_d_2020'!$E$2:$E$310,MATCH($A144,'Dwellings_vacancy_E-LA_d_2020'!$A$2:$A$310,0)))</f>
        <v>0</v>
      </c>
      <c r="K144" s="36">
        <f>IFERROR(INDEX('Dw_vacancy_E-new_boundaries_2'!F$2:F$3,MATCH($A144,'Dw_vacancy_E-new_boundaries_2'!$A$2:$A$3,0)),
INDEX('Dwellings_vacancy_E-LA_d_2020'!$F$2:$F$310,MATCH($A144,'Dwellings_vacancy_E-LA_d_2020'!$A$2:$A$310,0)))</f>
        <v>0</v>
      </c>
      <c r="L144" s="43">
        <f t="shared" si="5"/>
        <v>1.6426906694527045E-2</v>
      </c>
    </row>
    <row r="145" spans="1:12" x14ac:dyDescent="0.35">
      <c r="A145" s="5" t="s">
        <v>538</v>
      </c>
      <c r="B145" s="10" t="s">
        <v>539</v>
      </c>
      <c r="C145" s="36">
        <f>IFERROR(INDEX('Dwellings_vacancy_E-LA_d_2021'!$C$2:$C$310,MATCH($A145,'Dwellings_vacancy_E-LA_d_2021'!$A$2:$A$310,0)),"-")</f>
        <v>344730</v>
      </c>
      <c r="D145" s="36">
        <f>IFERROR(INDEX('Dwellings_vacancy_E-LA_d_2021'!$D$2:$D$310,MATCH($A145,'Dwellings_vacancy_E-LA_d_2021'!$A$2:$A$310,0)),"-")</f>
        <v>2693</v>
      </c>
      <c r="E145" s="36">
        <f>IFERROR(INDEX('Dwellings_vacancy_E-LA_d_2021'!$E$2:$E$310,MATCH($A145,'Dwellings_vacancy_E-LA_d_2021'!$A$2:$A$310,0)),"-")</f>
        <v>0</v>
      </c>
      <c r="F145" s="36">
        <f>IFERROR(INDEX('Dwellings_vacancy_E-LA_d_2021'!$F$2:$F$310,MATCH($A145,'Dwellings_vacancy_E-LA_d_2021'!$A$2:$A$310,0)),"-")</f>
        <v>0</v>
      </c>
      <c r="G145" s="43">
        <f t="shared" si="4"/>
        <v>7.8119107707481216E-3</v>
      </c>
      <c r="H145" s="36">
        <f>IFERROR(INDEX('Dw_vacancy_E-new_boundaries_2'!C$2:C$3,MATCH($A145,'Dw_vacancy_E-new_boundaries_2'!$A$2:$A$3,0)),
INDEX('Dwellings_vacancy_E-LA_d_2020'!$C$2:$C$310,MATCH($A145,'Dwellings_vacancy_E-LA_d_2020'!$A$2:$A$310,0)))</f>
        <v>341471</v>
      </c>
      <c r="I145" s="36">
        <f>IFERROR(INDEX('Dw_vacancy_E-new_boundaries_2'!D$2:D$3,MATCH($A145,'Dw_vacancy_E-new_boundaries_2'!$A$2:$A$3,0)),
INDEX('Dwellings_vacancy_E-LA_d_2020'!$D$2:$D$310,MATCH($A145,'Dwellings_vacancy_E-LA_d_2020'!$A$2:$A$310,0)))</f>
        <v>3254</v>
      </c>
      <c r="J145" s="36">
        <f>IFERROR(INDEX('Dw_vacancy_E-new_boundaries_2'!E$2:E$3,MATCH($A145,'Dw_vacancy_E-new_boundaries_2'!$A$2:$A$3,0)),
INDEX('Dwellings_vacancy_E-LA_d_2020'!$E$2:$E$310,MATCH($A145,'Dwellings_vacancy_E-LA_d_2020'!$A$2:$A$310,0)))</f>
        <v>0</v>
      </c>
      <c r="K145" s="36">
        <f>IFERROR(INDEX('Dw_vacancy_E-new_boundaries_2'!F$2:F$3,MATCH($A145,'Dw_vacancy_E-new_boundaries_2'!$A$2:$A$3,0)),
INDEX('Dwellings_vacancy_E-LA_d_2020'!$F$2:$F$310,MATCH($A145,'Dwellings_vacancy_E-LA_d_2020'!$A$2:$A$310,0)))</f>
        <v>0</v>
      </c>
      <c r="L145" s="43">
        <f t="shared" si="5"/>
        <v>9.5293597406514753E-3</v>
      </c>
    </row>
    <row r="146" spans="1:12" x14ac:dyDescent="0.35">
      <c r="A146" s="5" t="s">
        <v>540</v>
      </c>
      <c r="B146" s="10" t="s">
        <v>541</v>
      </c>
      <c r="C146" s="36">
        <f>IFERROR(INDEX('Dwellings_vacancy_E-LA_d_2021'!$C$2:$C$310,MATCH($A146,'Dwellings_vacancy_E-LA_d_2021'!$A$2:$A$310,0)),"-")</f>
        <v>130173</v>
      </c>
      <c r="D146" s="36">
        <f>IFERROR(INDEX('Dwellings_vacancy_E-LA_d_2021'!$D$2:$D$310,MATCH($A146,'Dwellings_vacancy_E-LA_d_2021'!$A$2:$A$310,0)),"-")</f>
        <v>1777</v>
      </c>
      <c r="E146" s="36">
        <f>IFERROR(INDEX('Dwellings_vacancy_E-LA_d_2021'!$E$2:$E$310,MATCH($A146,'Dwellings_vacancy_E-LA_d_2021'!$A$2:$A$310,0)),"-")</f>
        <v>0</v>
      </c>
      <c r="F146" s="36">
        <f>IFERROR(INDEX('Dwellings_vacancy_E-LA_d_2021'!$F$2:$F$310,MATCH($A146,'Dwellings_vacancy_E-LA_d_2021'!$A$2:$A$310,0)),"-")</f>
        <v>0</v>
      </c>
      <c r="G146" s="43">
        <f t="shared" si="4"/>
        <v>1.3651064352822782E-2</v>
      </c>
      <c r="H146" s="36">
        <f>IFERROR(INDEX('Dw_vacancy_E-new_boundaries_2'!C$2:C$3,MATCH($A146,'Dw_vacancy_E-new_boundaries_2'!$A$2:$A$3,0)),
INDEX('Dwellings_vacancy_E-LA_d_2020'!$C$2:$C$310,MATCH($A146,'Dwellings_vacancy_E-LA_d_2020'!$A$2:$A$310,0)))</f>
        <v>129850</v>
      </c>
      <c r="I146" s="36">
        <f>IFERROR(INDEX('Dw_vacancy_E-new_boundaries_2'!D$2:D$3,MATCH($A146,'Dw_vacancy_E-new_boundaries_2'!$A$2:$A$3,0)),
INDEX('Dwellings_vacancy_E-LA_d_2020'!$D$2:$D$310,MATCH($A146,'Dwellings_vacancy_E-LA_d_2020'!$A$2:$A$310,0)))</f>
        <v>1890</v>
      </c>
      <c r="J146" s="36">
        <f>IFERROR(INDEX('Dw_vacancy_E-new_boundaries_2'!E$2:E$3,MATCH($A146,'Dw_vacancy_E-new_boundaries_2'!$A$2:$A$3,0)),
INDEX('Dwellings_vacancy_E-LA_d_2020'!$E$2:$E$310,MATCH($A146,'Dwellings_vacancy_E-LA_d_2020'!$A$2:$A$310,0)))</f>
        <v>0</v>
      </c>
      <c r="K146" s="36">
        <f>IFERROR(INDEX('Dw_vacancy_E-new_boundaries_2'!F$2:F$3,MATCH($A146,'Dw_vacancy_E-new_boundaries_2'!$A$2:$A$3,0)),
INDEX('Dwellings_vacancy_E-LA_d_2020'!$F$2:$F$310,MATCH($A146,'Dwellings_vacancy_E-LA_d_2020'!$A$2:$A$310,0)))</f>
        <v>0</v>
      </c>
      <c r="L146" s="43">
        <f t="shared" si="5"/>
        <v>1.4555256064690027E-2</v>
      </c>
    </row>
    <row r="147" spans="1:12" x14ac:dyDescent="0.35">
      <c r="A147" s="5" t="s">
        <v>542</v>
      </c>
      <c r="B147" s="10" t="s">
        <v>543</v>
      </c>
      <c r="C147" s="36">
        <f>IFERROR(INDEX('Dwellings_vacancy_E-LA_d_2021'!$C$2:$C$310,MATCH($A147,'Dwellings_vacancy_E-LA_d_2021'!$A$2:$A$310,0)),"-")</f>
        <v>45135</v>
      </c>
      <c r="D147" s="36">
        <f>IFERROR(INDEX('Dwellings_vacancy_E-LA_d_2021'!$D$2:$D$310,MATCH($A147,'Dwellings_vacancy_E-LA_d_2021'!$A$2:$A$310,0)),"-")</f>
        <v>425</v>
      </c>
      <c r="E147" s="36">
        <f>IFERROR(INDEX('Dwellings_vacancy_E-LA_d_2021'!$E$2:$E$310,MATCH($A147,'Dwellings_vacancy_E-LA_d_2021'!$A$2:$A$310,0)),"-")</f>
        <v>0</v>
      </c>
      <c r="F147" s="36">
        <f>IFERROR(INDEX('Dwellings_vacancy_E-LA_d_2021'!$F$2:$F$310,MATCH($A147,'Dwellings_vacancy_E-LA_d_2021'!$A$2:$A$310,0)),"-")</f>
        <v>0</v>
      </c>
      <c r="G147" s="43">
        <f t="shared" si="4"/>
        <v>9.4161958568738224E-3</v>
      </c>
      <c r="H147" s="36">
        <f>IFERROR(INDEX('Dw_vacancy_E-new_boundaries_2'!C$2:C$3,MATCH($A147,'Dw_vacancy_E-new_boundaries_2'!$A$2:$A$3,0)),
INDEX('Dwellings_vacancy_E-LA_d_2020'!$C$2:$C$310,MATCH($A147,'Dwellings_vacancy_E-LA_d_2020'!$A$2:$A$310,0)))</f>
        <v>44754</v>
      </c>
      <c r="I147" s="36">
        <f>IFERROR(INDEX('Dw_vacancy_E-new_boundaries_2'!D$2:D$3,MATCH($A147,'Dw_vacancy_E-new_boundaries_2'!$A$2:$A$3,0)),
INDEX('Dwellings_vacancy_E-LA_d_2020'!$D$2:$D$310,MATCH($A147,'Dwellings_vacancy_E-LA_d_2020'!$A$2:$A$310,0)))</f>
        <v>421</v>
      </c>
      <c r="J147" s="36">
        <f>IFERROR(INDEX('Dw_vacancy_E-new_boundaries_2'!E$2:E$3,MATCH($A147,'Dw_vacancy_E-new_boundaries_2'!$A$2:$A$3,0)),
INDEX('Dwellings_vacancy_E-LA_d_2020'!$E$2:$E$310,MATCH($A147,'Dwellings_vacancy_E-LA_d_2020'!$A$2:$A$310,0)))</f>
        <v>0</v>
      </c>
      <c r="K147" s="36">
        <f>IFERROR(INDEX('Dw_vacancy_E-new_boundaries_2'!F$2:F$3,MATCH($A147,'Dw_vacancy_E-new_boundaries_2'!$A$2:$A$3,0)),
INDEX('Dwellings_vacancy_E-LA_d_2020'!$F$2:$F$310,MATCH($A147,'Dwellings_vacancy_E-LA_d_2020'!$A$2:$A$310,0)))</f>
        <v>0</v>
      </c>
      <c r="L147" s="43">
        <f t="shared" si="5"/>
        <v>9.4069803816418645E-3</v>
      </c>
    </row>
    <row r="148" spans="1:12" x14ac:dyDescent="0.35">
      <c r="A148" s="5" t="s">
        <v>544</v>
      </c>
      <c r="B148" s="10" t="s">
        <v>545</v>
      </c>
      <c r="C148" s="36">
        <f>IFERROR(INDEX('Dwellings_vacancy_E-LA_d_2021'!$C$2:$C$310,MATCH($A148,'Dwellings_vacancy_E-LA_d_2021'!$A$2:$A$310,0)),"-")</f>
        <v>127034</v>
      </c>
      <c r="D148" s="36">
        <f>IFERROR(INDEX('Dwellings_vacancy_E-LA_d_2021'!$D$2:$D$310,MATCH($A148,'Dwellings_vacancy_E-LA_d_2021'!$A$2:$A$310,0)),"-")</f>
        <v>1410</v>
      </c>
      <c r="E148" s="36">
        <f>IFERROR(INDEX('Dwellings_vacancy_E-LA_d_2021'!$E$2:$E$310,MATCH($A148,'Dwellings_vacancy_E-LA_d_2021'!$A$2:$A$310,0)),"-")</f>
        <v>0</v>
      </c>
      <c r="F148" s="36">
        <f>IFERROR(INDEX('Dwellings_vacancy_E-LA_d_2021'!$F$2:$F$310,MATCH($A148,'Dwellings_vacancy_E-LA_d_2021'!$A$2:$A$310,0)),"-")</f>
        <v>0</v>
      </c>
      <c r="G148" s="43">
        <f t="shared" si="4"/>
        <v>1.1099390714296959E-2</v>
      </c>
      <c r="H148" s="36">
        <f>IFERROR(INDEX('Dw_vacancy_E-new_boundaries_2'!C$2:C$3,MATCH($A148,'Dw_vacancy_E-new_boundaries_2'!$A$2:$A$3,0)),
INDEX('Dwellings_vacancy_E-LA_d_2020'!$C$2:$C$310,MATCH($A148,'Dwellings_vacancy_E-LA_d_2020'!$A$2:$A$310,0)))</f>
        <v>126921</v>
      </c>
      <c r="I148" s="36">
        <f>IFERROR(INDEX('Dw_vacancy_E-new_boundaries_2'!D$2:D$3,MATCH($A148,'Dw_vacancy_E-new_boundaries_2'!$A$2:$A$3,0)),
INDEX('Dwellings_vacancy_E-LA_d_2020'!$D$2:$D$310,MATCH($A148,'Dwellings_vacancy_E-LA_d_2020'!$A$2:$A$310,0)))</f>
        <v>1422</v>
      </c>
      <c r="J148" s="36">
        <f>IFERROR(INDEX('Dw_vacancy_E-new_boundaries_2'!E$2:E$3,MATCH($A148,'Dw_vacancy_E-new_boundaries_2'!$A$2:$A$3,0)),
INDEX('Dwellings_vacancy_E-LA_d_2020'!$E$2:$E$310,MATCH($A148,'Dwellings_vacancy_E-LA_d_2020'!$A$2:$A$310,0)))</f>
        <v>0</v>
      </c>
      <c r="K148" s="36">
        <f>IFERROR(INDEX('Dw_vacancy_E-new_boundaries_2'!F$2:F$3,MATCH($A148,'Dw_vacancy_E-new_boundaries_2'!$A$2:$A$3,0)),
INDEX('Dwellings_vacancy_E-LA_d_2020'!$F$2:$F$310,MATCH($A148,'Dwellings_vacancy_E-LA_d_2020'!$A$2:$A$310,0)))</f>
        <v>0</v>
      </c>
      <c r="L148" s="43">
        <f t="shared" si="5"/>
        <v>1.1203819698867799E-2</v>
      </c>
    </row>
    <row r="149" spans="1:12" x14ac:dyDescent="0.35">
      <c r="A149" s="5" t="s">
        <v>546</v>
      </c>
      <c r="B149" s="10" t="s">
        <v>547</v>
      </c>
      <c r="C149" s="36">
        <f>IFERROR(INDEX('Dwellings_vacancy_E-LA_d_2021'!$C$2:$C$310,MATCH($A149,'Dwellings_vacancy_E-LA_d_2021'!$A$2:$A$310,0)),"-")</f>
        <v>46246</v>
      </c>
      <c r="D149" s="36">
        <f>IFERROR(INDEX('Dwellings_vacancy_E-LA_d_2021'!$D$2:$D$310,MATCH($A149,'Dwellings_vacancy_E-LA_d_2021'!$A$2:$A$310,0)),"-")</f>
        <v>443</v>
      </c>
      <c r="E149" s="36">
        <f>IFERROR(INDEX('Dwellings_vacancy_E-LA_d_2021'!$E$2:$E$310,MATCH($A149,'Dwellings_vacancy_E-LA_d_2021'!$A$2:$A$310,0)),"-")</f>
        <v>0</v>
      </c>
      <c r="F149" s="36">
        <f>IFERROR(INDEX('Dwellings_vacancy_E-LA_d_2021'!$F$2:$F$310,MATCH($A149,'Dwellings_vacancy_E-LA_d_2021'!$A$2:$A$310,0)),"-")</f>
        <v>0</v>
      </c>
      <c r="G149" s="43">
        <f t="shared" si="4"/>
        <v>9.5792068503221892E-3</v>
      </c>
      <c r="H149" s="36">
        <f>IFERROR(INDEX('Dw_vacancy_E-new_boundaries_2'!C$2:C$3,MATCH($A149,'Dw_vacancy_E-new_boundaries_2'!$A$2:$A$3,0)),
INDEX('Dwellings_vacancy_E-LA_d_2020'!$C$2:$C$310,MATCH($A149,'Dwellings_vacancy_E-LA_d_2020'!$A$2:$A$310,0)))</f>
        <v>45661</v>
      </c>
      <c r="I149" s="36">
        <f>IFERROR(INDEX('Dw_vacancy_E-new_boundaries_2'!D$2:D$3,MATCH($A149,'Dw_vacancy_E-new_boundaries_2'!$A$2:$A$3,0)),
INDEX('Dwellings_vacancy_E-LA_d_2020'!$D$2:$D$310,MATCH($A149,'Dwellings_vacancy_E-LA_d_2020'!$A$2:$A$310,0)))</f>
        <v>502</v>
      </c>
      <c r="J149" s="36">
        <f>IFERROR(INDEX('Dw_vacancy_E-new_boundaries_2'!E$2:E$3,MATCH($A149,'Dw_vacancy_E-new_boundaries_2'!$A$2:$A$3,0)),
INDEX('Dwellings_vacancy_E-LA_d_2020'!$E$2:$E$310,MATCH($A149,'Dwellings_vacancy_E-LA_d_2020'!$A$2:$A$310,0)))</f>
        <v>0</v>
      </c>
      <c r="K149" s="36">
        <f>IFERROR(INDEX('Dw_vacancy_E-new_boundaries_2'!F$2:F$3,MATCH($A149,'Dw_vacancy_E-new_boundaries_2'!$A$2:$A$3,0)),
INDEX('Dwellings_vacancy_E-LA_d_2020'!$F$2:$F$310,MATCH($A149,'Dwellings_vacancy_E-LA_d_2020'!$A$2:$A$310,0)))</f>
        <v>0</v>
      </c>
      <c r="L149" s="43">
        <f t="shared" si="5"/>
        <v>1.0994064956965463E-2</v>
      </c>
    </row>
    <row r="150" spans="1:12" x14ac:dyDescent="0.35">
      <c r="A150" s="5" t="s">
        <v>548</v>
      </c>
      <c r="B150" s="10" t="s">
        <v>549</v>
      </c>
      <c r="C150" s="36">
        <f>IFERROR(INDEX('Dwellings_vacancy_E-LA_d_2021'!$C$2:$C$310,MATCH($A150,'Dwellings_vacancy_E-LA_d_2021'!$A$2:$A$310,0)),"-")</f>
        <v>43954</v>
      </c>
      <c r="D150" s="36">
        <f>IFERROR(INDEX('Dwellings_vacancy_E-LA_d_2021'!$D$2:$D$310,MATCH($A150,'Dwellings_vacancy_E-LA_d_2021'!$A$2:$A$310,0)),"-")</f>
        <v>365</v>
      </c>
      <c r="E150" s="36">
        <f>IFERROR(INDEX('Dwellings_vacancy_E-LA_d_2021'!$E$2:$E$310,MATCH($A150,'Dwellings_vacancy_E-LA_d_2021'!$A$2:$A$310,0)),"-")</f>
        <v>0</v>
      </c>
      <c r="F150" s="36">
        <f>IFERROR(INDEX('Dwellings_vacancy_E-LA_d_2021'!$F$2:$F$310,MATCH($A150,'Dwellings_vacancy_E-LA_d_2021'!$A$2:$A$310,0)),"-")</f>
        <v>0</v>
      </c>
      <c r="G150" s="43">
        <f t="shared" si="4"/>
        <v>8.3041361423306179E-3</v>
      </c>
      <c r="H150" s="36">
        <f>IFERROR(INDEX('Dw_vacancy_E-new_boundaries_2'!C$2:C$3,MATCH($A150,'Dw_vacancy_E-new_boundaries_2'!$A$2:$A$3,0)),
INDEX('Dwellings_vacancy_E-LA_d_2020'!$C$2:$C$310,MATCH($A150,'Dwellings_vacancy_E-LA_d_2020'!$A$2:$A$310,0)))</f>
        <v>43255</v>
      </c>
      <c r="I150" s="36">
        <f>IFERROR(INDEX('Dw_vacancy_E-new_boundaries_2'!D$2:D$3,MATCH($A150,'Dw_vacancy_E-new_boundaries_2'!$A$2:$A$3,0)),
INDEX('Dwellings_vacancy_E-LA_d_2020'!$D$2:$D$310,MATCH($A150,'Dwellings_vacancy_E-LA_d_2020'!$A$2:$A$310,0)))</f>
        <v>507</v>
      </c>
      <c r="J150" s="36">
        <f>IFERROR(INDEX('Dw_vacancy_E-new_boundaries_2'!E$2:E$3,MATCH($A150,'Dw_vacancy_E-new_boundaries_2'!$A$2:$A$3,0)),
INDEX('Dwellings_vacancy_E-LA_d_2020'!$E$2:$E$310,MATCH($A150,'Dwellings_vacancy_E-LA_d_2020'!$A$2:$A$310,0)))</f>
        <v>0</v>
      </c>
      <c r="K150" s="36">
        <f>IFERROR(INDEX('Dw_vacancy_E-new_boundaries_2'!F$2:F$3,MATCH($A150,'Dw_vacancy_E-new_boundaries_2'!$A$2:$A$3,0)),
INDEX('Dwellings_vacancy_E-LA_d_2020'!$F$2:$F$310,MATCH($A150,'Dwellings_vacancy_E-LA_d_2020'!$A$2:$A$310,0)))</f>
        <v>0</v>
      </c>
      <c r="L150" s="43">
        <f t="shared" si="5"/>
        <v>1.1721188301930413E-2</v>
      </c>
    </row>
    <row r="151" spans="1:12" x14ac:dyDescent="0.35">
      <c r="A151" s="5" t="s">
        <v>550</v>
      </c>
      <c r="B151" s="10" t="s">
        <v>551</v>
      </c>
      <c r="C151" s="36">
        <f>IFERROR(INDEX('Dwellings_vacancy_E-LA_d_2021'!$C$2:$C$310,MATCH($A151,'Dwellings_vacancy_E-LA_d_2021'!$A$2:$A$310,0)),"-")</f>
        <v>220115</v>
      </c>
      <c r="D151" s="36">
        <f>IFERROR(INDEX('Dwellings_vacancy_E-LA_d_2021'!$D$2:$D$310,MATCH($A151,'Dwellings_vacancy_E-LA_d_2021'!$A$2:$A$310,0)),"-")</f>
        <v>4971</v>
      </c>
      <c r="E151" s="36">
        <f>IFERROR(INDEX('Dwellings_vacancy_E-LA_d_2021'!$E$2:$E$310,MATCH($A151,'Dwellings_vacancy_E-LA_d_2021'!$A$2:$A$310,0)),"-")</f>
        <v>0</v>
      </c>
      <c r="F151" s="36">
        <f>IFERROR(INDEX('Dwellings_vacancy_E-LA_d_2021'!$F$2:$F$310,MATCH($A151,'Dwellings_vacancy_E-LA_d_2021'!$A$2:$A$310,0)),"-")</f>
        <v>0</v>
      </c>
      <c r="G151" s="43">
        <f t="shared" si="4"/>
        <v>2.25836494559662E-2</v>
      </c>
      <c r="H151" s="36">
        <f>IFERROR(INDEX('Dw_vacancy_E-new_boundaries_2'!C$2:C$3,MATCH($A151,'Dw_vacancy_E-new_boundaries_2'!$A$2:$A$3,0)),
INDEX('Dwellings_vacancy_E-LA_d_2020'!$C$2:$C$310,MATCH($A151,'Dwellings_vacancy_E-LA_d_2020'!$A$2:$A$310,0)))</f>
        <v>216694</v>
      </c>
      <c r="I151" s="36">
        <f>IFERROR(INDEX('Dw_vacancy_E-new_boundaries_2'!D$2:D$3,MATCH($A151,'Dw_vacancy_E-new_boundaries_2'!$A$2:$A$3,0)),
INDEX('Dwellings_vacancy_E-LA_d_2020'!$D$2:$D$310,MATCH($A151,'Dwellings_vacancy_E-LA_d_2020'!$A$2:$A$310,0)))</f>
        <v>4631</v>
      </c>
      <c r="J151" s="36">
        <f>IFERROR(INDEX('Dw_vacancy_E-new_boundaries_2'!E$2:E$3,MATCH($A151,'Dw_vacancy_E-new_boundaries_2'!$A$2:$A$3,0)),
INDEX('Dwellings_vacancy_E-LA_d_2020'!$E$2:$E$310,MATCH($A151,'Dwellings_vacancy_E-LA_d_2020'!$A$2:$A$310,0)))</f>
        <v>0</v>
      </c>
      <c r="K151" s="36">
        <f>IFERROR(INDEX('Dw_vacancy_E-new_boundaries_2'!F$2:F$3,MATCH($A151,'Dw_vacancy_E-new_boundaries_2'!$A$2:$A$3,0)),
INDEX('Dwellings_vacancy_E-LA_d_2020'!$F$2:$F$310,MATCH($A151,'Dwellings_vacancy_E-LA_d_2020'!$A$2:$A$310,0)))</f>
        <v>0</v>
      </c>
      <c r="L151" s="43">
        <f t="shared" si="5"/>
        <v>2.1371150101064173E-2</v>
      </c>
    </row>
    <row r="152" spans="1:12" x14ac:dyDescent="0.35">
      <c r="A152" s="5" t="s">
        <v>552</v>
      </c>
      <c r="B152" s="10" t="s">
        <v>553</v>
      </c>
      <c r="C152" s="36">
        <f>IFERROR(INDEX('Dwellings_vacancy_E-LA_d_2021'!$C$2:$C$310,MATCH($A152,'Dwellings_vacancy_E-LA_d_2021'!$A$2:$A$310,0)),"-")</f>
        <v>80916</v>
      </c>
      <c r="D152" s="36">
        <f>IFERROR(INDEX('Dwellings_vacancy_E-LA_d_2021'!$D$2:$D$310,MATCH($A152,'Dwellings_vacancy_E-LA_d_2021'!$A$2:$A$310,0)),"-")</f>
        <v>698</v>
      </c>
      <c r="E152" s="36">
        <f>IFERROR(INDEX('Dwellings_vacancy_E-LA_d_2021'!$E$2:$E$310,MATCH($A152,'Dwellings_vacancy_E-LA_d_2021'!$A$2:$A$310,0)),"-")</f>
        <v>0</v>
      </c>
      <c r="F152" s="36">
        <f>IFERROR(INDEX('Dwellings_vacancy_E-LA_d_2021'!$F$2:$F$310,MATCH($A152,'Dwellings_vacancy_E-LA_d_2021'!$A$2:$A$310,0)),"-")</f>
        <v>0</v>
      </c>
      <c r="G152" s="43">
        <f t="shared" si="4"/>
        <v>8.6262296702753465E-3</v>
      </c>
      <c r="H152" s="36">
        <f>IFERROR(INDEX('Dw_vacancy_E-new_boundaries_2'!C$2:C$3,MATCH($A152,'Dw_vacancy_E-new_boundaries_2'!$A$2:$A$3,0)),
INDEX('Dwellings_vacancy_E-LA_d_2020'!$C$2:$C$310,MATCH($A152,'Dwellings_vacancy_E-LA_d_2020'!$A$2:$A$310,0)))</f>
        <v>80763</v>
      </c>
      <c r="I152" s="36">
        <f>IFERROR(INDEX('Dw_vacancy_E-new_boundaries_2'!D$2:D$3,MATCH($A152,'Dw_vacancy_E-new_boundaries_2'!$A$2:$A$3,0)),
INDEX('Dwellings_vacancy_E-LA_d_2020'!$D$2:$D$310,MATCH($A152,'Dwellings_vacancy_E-LA_d_2020'!$A$2:$A$310,0)))</f>
        <v>722</v>
      </c>
      <c r="J152" s="36">
        <f>IFERROR(INDEX('Dw_vacancy_E-new_boundaries_2'!E$2:E$3,MATCH($A152,'Dw_vacancy_E-new_boundaries_2'!$A$2:$A$3,0)),
INDEX('Dwellings_vacancy_E-LA_d_2020'!$E$2:$E$310,MATCH($A152,'Dwellings_vacancy_E-LA_d_2020'!$A$2:$A$310,0)))</f>
        <v>0</v>
      </c>
      <c r="K152" s="36">
        <f>IFERROR(INDEX('Dw_vacancy_E-new_boundaries_2'!F$2:F$3,MATCH($A152,'Dw_vacancy_E-new_boundaries_2'!$A$2:$A$3,0)),
INDEX('Dwellings_vacancy_E-LA_d_2020'!$F$2:$F$310,MATCH($A152,'Dwellings_vacancy_E-LA_d_2020'!$A$2:$A$310,0)))</f>
        <v>0</v>
      </c>
      <c r="L152" s="43">
        <f t="shared" si="5"/>
        <v>8.9397372559216481E-3</v>
      </c>
    </row>
    <row r="153" spans="1:12" x14ac:dyDescent="0.35">
      <c r="A153" s="5" t="s">
        <v>554</v>
      </c>
      <c r="B153" s="10" t="s">
        <v>555</v>
      </c>
      <c r="C153" s="36">
        <f>IFERROR(INDEX('Dwellings_vacancy_E-LA_d_2021'!$C$2:$C$310,MATCH($A153,'Dwellings_vacancy_E-LA_d_2021'!$A$2:$A$310,0)),"-")</f>
        <v>73734</v>
      </c>
      <c r="D153" s="36">
        <f>IFERROR(INDEX('Dwellings_vacancy_E-LA_d_2021'!$D$2:$D$310,MATCH($A153,'Dwellings_vacancy_E-LA_d_2021'!$A$2:$A$310,0)),"-")</f>
        <v>501</v>
      </c>
      <c r="E153" s="36">
        <f>IFERROR(INDEX('Dwellings_vacancy_E-LA_d_2021'!$E$2:$E$310,MATCH($A153,'Dwellings_vacancy_E-LA_d_2021'!$A$2:$A$310,0)),"-")</f>
        <v>0</v>
      </c>
      <c r="F153" s="36">
        <f>IFERROR(INDEX('Dwellings_vacancy_E-LA_d_2021'!$F$2:$F$310,MATCH($A153,'Dwellings_vacancy_E-LA_d_2021'!$A$2:$A$310,0)),"-")</f>
        <v>0</v>
      </c>
      <c r="G153" s="43">
        <f t="shared" si="4"/>
        <v>6.7946944421840667E-3</v>
      </c>
      <c r="H153" s="36">
        <f>IFERROR(INDEX('Dw_vacancy_E-new_boundaries_2'!C$2:C$3,MATCH($A153,'Dw_vacancy_E-new_boundaries_2'!$A$2:$A$3,0)),
INDEX('Dwellings_vacancy_E-LA_d_2020'!$C$2:$C$310,MATCH($A153,'Dwellings_vacancy_E-LA_d_2020'!$A$2:$A$310,0)))</f>
        <v>71847</v>
      </c>
      <c r="I153" s="36">
        <f>IFERROR(INDEX('Dw_vacancy_E-new_boundaries_2'!D$2:D$3,MATCH($A153,'Dw_vacancy_E-new_boundaries_2'!$A$2:$A$3,0)),
INDEX('Dwellings_vacancy_E-LA_d_2020'!$D$2:$D$310,MATCH($A153,'Dwellings_vacancy_E-LA_d_2020'!$A$2:$A$310,0)))</f>
        <v>537</v>
      </c>
      <c r="J153" s="36">
        <f>IFERROR(INDEX('Dw_vacancy_E-new_boundaries_2'!E$2:E$3,MATCH($A153,'Dw_vacancy_E-new_boundaries_2'!$A$2:$A$3,0)),
INDEX('Dwellings_vacancy_E-LA_d_2020'!$E$2:$E$310,MATCH($A153,'Dwellings_vacancy_E-LA_d_2020'!$A$2:$A$310,0)))</f>
        <v>0</v>
      </c>
      <c r="K153" s="36">
        <f>IFERROR(INDEX('Dw_vacancy_E-new_boundaries_2'!F$2:F$3,MATCH($A153,'Dw_vacancy_E-new_boundaries_2'!$A$2:$A$3,0)),
INDEX('Dwellings_vacancy_E-LA_d_2020'!$F$2:$F$310,MATCH($A153,'Dwellings_vacancy_E-LA_d_2020'!$A$2:$A$310,0)))</f>
        <v>0</v>
      </c>
      <c r="L153" s="43">
        <f t="shared" si="5"/>
        <v>7.4742160424234828E-3</v>
      </c>
    </row>
    <row r="154" spans="1:12" x14ac:dyDescent="0.35">
      <c r="A154" s="5" t="s">
        <v>556</v>
      </c>
      <c r="B154" s="10" t="s">
        <v>557</v>
      </c>
      <c r="C154" s="36">
        <f>IFERROR(INDEX('Dwellings_vacancy_E-LA_d_2021'!$C$2:$C$310,MATCH($A154,'Dwellings_vacancy_E-LA_d_2021'!$A$2:$A$310,0)),"-")</f>
        <v>28852</v>
      </c>
      <c r="D154" s="36">
        <f>IFERROR(INDEX('Dwellings_vacancy_E-LA_d_2021'!$D$2:$D$310,MATCH($A154,'Dwellings_vacancy_E-LA_d_2021'!$A$2:$A$310,0)),"-")</f>
        <v>238</v>
      </c>
      <c r="E154" s="36">
        <f>IFERROR(INDEX('Dwellings_vacancy_E-LA_d_2021'!$E$2:$E$310,MATCH($A154,'Dwellings_vacancy_E-LA_d_2021'!$A$2:$A$310,0)),"-")</f>
        <v>0</v>
      </c>
      <c r="F154" s="36">
        <f>IFERROR(INDEX('Dwellings_vacancy_E-LA_d_2021'!$F$2:$F$310,MATCH($A154,'Dwellings_vacancy_E-LA_d_2021'!$A$2:$A$310,0)),"-")</f>
        <v>0</v>
      </c>
      <c r="G154" s="43">
        <f t="shared" si="4"/>
        <v>8.2489948703729377E-3</v>
      </c>
      <c r="H154" s="36">
        <f>IFERROR(INDEX('Dw_vacancy_E-new_boundaries_2'!C$2:C$3,MATCH($A154,'Dw_vacancy_E-new_boundaries_2'!$A$2:$A$3,0)),
INDEX('Dwellings_vacancy_E-LA_d_2020'!$C$2:$C$310,MATCH($A154,'Dwellings_vacancy_E-LA_d_2020'!$A$2:$A$310,0)))</f>
        <v>28422</v>
      </c>
      <c r="I154" s="36">
        <f>IFERROR(INDEX('Dw_vacancy_E-new_boundaries_2'!D$2:D$3,MATCH($A154,'Dw_vacancy_E-new_boundaries_2'!$A$2:$A$3,0)),
INDEX('Dwellings_vacancy_E-LA_d_2020'!$D$2:$D$310,MATCH($A154,'Dwellings_vacancy_E-LA_d_2020'!$A$2:$A$310,0)))</f>
        <v>327</v>
      </c>
      <c r="J154" s="36">
        <f>IFERROR(INDEX('Dw_vacancy_E-new_boundaries_2'!E$2:E$3,MATCH($A154,'Dw_vacancy_E-new_boundaries_2'!$A$2:$A$3,0)),
INDEX('Dwellings_vacancy_E-LA_d_2020'!$E$2:$E$310,MATCH($A154,'Dwellings_vacancy_E-LA_d_2020'!$A$2:$A$310,0)))</f>
        <v>0</v>
      </c>
      <c r="K154" s="36">
        <f>IFERROR(INDEX('Dw_vacancy_E-new_boundaries_2'!F$2:F$3,MATCH($A154,'Dw_vacancy_E-new_boundaries_2'!$A$2:$A$3,0)),
INDEX('Dwellings_vacancy_E-LA_d_2020'!$F$2:$F$310,MATCH($A154,'Dwellings_vacancy_E-LA_d_2020'!$A$2:$A$310,0)))</f>
        <v>0</v>
      </c>
      <c r="L154" s="43">
        <f t="shared" si="5"/>
        <v>1.1505172049820562E-2</v>
      </c>
    </row>
    <row r="155" spans="1:12" x14ac:dyDescent="0.35">
      <c r="A155" s="5" t="s">
        <v>558</v>
      </c>
      <c r="B155" s="10" t="s">
        <v>559</v>
      </c>
      <c r="C155" s="36">
        <f>IFERROR(INDEX('Dwellings_vacancy_E-LA_d_2021'!$C$2:$C$310,MATCH($A155,'Dwellings_vacancy_E-LA_d_2021'!$A$2:$A$310,0)),"-")</f>
        <v>36449</v>
      </c>
      <c r="D155" s="36">
        <f>IFERROR(INDEX('Dwellings_vacancy_E-LA_d_2021'!$D$2:$D$310,MATCH($A155,'Dwellings_vacancy_E-LA_d_2021'!$A$2:$A$310,0)),"-")</f>
        <v>446</v>
      </c>
      <c r="E155" s="36">
        <f>IFERROR(INDEX('Dwellings_vacancy_E-LA_d_2021'!$E$2:$E$310,MATCH($A155,'Dwellings_vacancy_E-LA_d_2021'!$A$2:$A$310,0)),"-")</f>
        <v>0</v>
      </c>
      <c r="F155" s="36">
        <f>IFERROR(INDEX('Dwellings_vacancy_E-LA_d_2021'!$F$2:$F$310,MATCH($A155,'Dwellings_vacancy_E-LA_d_2021'!$A$2:$A$310,0)),"-")</f>
        <v>0</v>
      </c>
      <c r="G155" s="43">
        <f t="shared" si="4"/>
        <v>1.2236275343630827E-2</v>
      </c>
      <c r="H155" s="36">
        <f>IFERROR(INDEX('Dw_vacancy_E-new_boundaries_2'!C$2:C$3,MATCH($A155,'Dw_vacancy_E-new_boundaries_2'!$A$2:$A$3,0)),
INDEX('Dwellings_vacancy_E-LA_d_2020'!$C$2:$C$310,MATCH($A155,'Dwellings_vacancy_E-LA_d_2020'!$A$2:$A$310,0)))</f>
        <v>35868</v>
      </c>
      <c r="I155" s="36">
        <f>IFERROR(INDEX('Dw_vacancy_E-new_boundaries_2'!D$2:D$3,MATCH($A155,'Dw_vacancy_E-new_boundaries_2'!$A$2:$A$3,0)),
INDEX('Dwellings_vacancy_E-LA_d_2020'!$D$2:$D$310,MATCH($A155,'Dwellings_vacancy_E-LA_d_2020'!$A$2:$A$310,0)))</f>
        <v>580</v>
      </c>
      <c r="J155" s="36">
        <f>IFERROR(INDEX('Dw_vacancy_E-new_boundaries_2'!E$2:E$3,MATCH($A155,'Dw_vacancy_E-new_boundaries_2'!$A$2:$A$3,0)),
INDEX('Dwellings_vacancy_E-LA_d_2020'!$E$2:$E$310,MATCH($A155,'Dwellings_vacancy_E-LA_d_2020'!$A$2:$A$310,0)))</f>
        <v>0</v>
      </c>
      <c r="K155" s="36">
        <f>IFERROR(INDEX('Dw_vacancy_E-new_boundaries_2'!F$2:F$3,MATCH($A155,'Dw_vacancy_E-new_boundaries_2'!$A$2:$A$3,0)),
INDEX('Dwellings_vacancy_E-LA_d_2020'!$F$2:$F$310,MATCH($A155,'Dwellings_vacancy_E-LA_d_2020'!$A$2:$A$310,0)))</f>
        <v>0</v>
      </c>
      <c r="L155" s="43">
        <f t="shared" si="5"/>
        <v>1.6170402587264415E-2</v>
      </c>
    </row>
    <row r="156" spans="1:12" x14ac:dyDescent="0.35">
      <c r="A156" s="5" t="s">
        <v>560</v>
      </c>
      <c r="B156" s="10" t="s">
        <v>561</v>
      </c>
      <c r="C156" s="36">
        <f>IFERROR(INDEX('Dwellings_vacancy_E-LA_d_2021'!$C$2:$C$310,MATCH($A156,'Dwellings_vacancy_E-LA_d_2021'!$A$2:$A$310,0)),"-")</f>
        <v>229424</v>
      </c>
      <c r="D156" s="36">
        <f>IFERROR(INDEX('Dwellings_vacancy_E-LA_d_2021'!$D$2:$D$310,MATCH($A156,'Dwellings_vacancy_E-LA_d_2021'!$A$2:$A$310,0)),"-")</f>
        <v>2138</v>
      </c>
      <c r="E156" s="36">
        <f>IFERROR(INDEX('Dwellings_vacancy_E-LA_d_2021'!$E$2:$E$310,MATCH($A156,'Dwellings_vacancy_E-LA_d_2021'!$A$2:$A$310,0)),"-")</f>
        <v>0</v>
      </c>
      <c r="F156" s="36">
        <f>IFERROR(INDEX('Dwellings_vacancy_E-LA_d_2021'!$F$2:$F$310,MATCH($A156,'Dwellings_vacancy_E-LA_d_2021'!$A$2:$A$310,0)),"-")</f>
        <v>0</v>
      </c>
      <c r="G156" s="43">
        <f t="shared" si="4"/>
        <v>9.3189901666782902E-3</v>
      </c>
      <c r="H156" s="36">
        <f>IFERROR(INDEX('Dw_vacancy_E-new_boundaries_2'!C$2:C$3,MATCH($A156,'Dw_vacancy_E-new_boundaries_2'!$A$2:$A$3,0)),
INDEX('Dwellings_vacancy_E-LA_d_2020'!$C$2:$C$310,MATCH($A156,'Dwellings_vacancy_E-LA_d_2020'!$A$2:$A$310,0)))</f>
        <v>225573</v>
      </c>
      <c r="I156" s="36">
        <f>IFERROR(INDEX('Dw_vacancy_E-new_boundaries_2'!D$2:D$3,MATCH($A156,'Dw_vacancy_E-new_boundaries_2'!$A$2:$A$3,0)),
INDEX('Dwellings_vacancy_E-LA_d_2020'!$D$2:$D$310,MATCH($A156,'Dwellings_vacancy_E-LA_d_2020'!$A$2:$A$310,0)))</f>
        <v>1461</v>
      </c>
      <c r="J156" s="36">
        <f>IFERROR(INDEX('Dw_vacancy_E-new_boundaries_2'!E$2:E$3,MATCH($A156,'Dw_vacancy_E-new_boundaries_2'!$A$2:$A$3,0)),
INDEX('Dwellings_vacancy_E-LA_d_2020'!$E$2:$E$310,MATCH($A156,'Dwellings_vacancy_E-LA_d_2020'!$A$2:$A$310,0)))</f>
        <v>0</v>
      </c>
      <c r="K156" s="36">
        <f>IFERROR(INDEX('Dw_vacancy_E-new_boundaries_2'!F$2:F$3,MATCH($A156,'Dw_vacancy_E-new_boundaries_2'!$A$2:$A$3,0)),
INDEX('Dwellings_vacancy_E-LA_d_2020'!$F$2:$F$310,MATCH($A156,'Dwellings_vacancy_E-LA_d_2020'!$A$2:$A$310,0)))</f>
        <v>0</v>
      </c>
      <c r="L156" s="43">
        <f t="shared" si="5"/>
        <v>6.4768389833889696E-3</v>
      </c>
    </row>
    <row r="157" spans="1:12" x14ac:dyDescent="0.35">
      <c r="A157" s="5" t="s">
        <v>562</v>
      </c>
      <c r="B157" s="10" t="s">
        <v>563</v>
      </c>
      <c r="C157" s="36">
        <f>IFERROR(INDEX('Dwellings_vacancy_E-LA_d_2021'!$C$2:$C$310,MATCH($A157,'Dwellings_vacancy_E-LA_d_2021'!$A$2:$A$310,0)),"-")</f>
        <v>49848</v>
      </c>
      <c r="D157" s="36">
        <f>IFERROR(INDEX('Dwellings_vacancy_E-LA_d_2021'!$D$2:$D$310,MATCH($A157,'Dwellings_vacancy_E-LA_d_2021'!$A$2:$A$310,0)),"-")</f>
        <v>709</v>
      </c>
      <c r="E157" s="36">
        <f>IFERROR(INDEX('Dwellings_vacancy_E-LA_d_2021'!$E$2:$E$310,MATCH($A157,'Dwellings_vacancy_E-LA_d_2021'!$A$2:$A$310,0)),"-")</f>
        <v>0</v>
      </c>
      <c r="F157" s="36">
        <f>IFERROR(INDEX('Dwellings_vacancy_E-LA_d_2021'!$F$2:$F$310,MATCH($A157,'Dwellings_vacancy_E-LA_d_2021'!$A$2:$A$310,0)),"-")</f>
        <v>0</v>
      </c>
      <c r="G157" s="43">
        <f t="shared" si="4"/>
        <v>1.4223238645482266E-2</v>
      </c>
      <c r="H157" s="36">
        <f>IFERROR(INDEX('Dw_vacancy_E-new_boundaries_2'!C$2:C$3,MATCH($A157,'Dw_vacancy_E-new_boundaries_2'!$A$2:$A$3,0)),
INDEX('Dwellings_vacancy_E-LA_d_2020'!$C$2:$C$310,MATCH($A157,'Dwellings_vacancy_E-LA_d_2020'!$A$2:$A$310,0)))</f>
        <v>49358</v>
      </c>
      <c r="I157" s="36">
        <f>IFERROR(INDEX('Dw_vacancy_E-new_boundaries_2'!D$2:D$3,MATCH($A157,'Dw_vacancy_E-new_boundaries_2'!$A$2:$A$3,0)),
INDEX('Dwellings_vacancy_E-LA_d_2020'!$D$2:$D$310,MATCH($A157,'Dwellings_vacancy_E-LA_d_2020'!$A$2:$A$310,0)))</f>
        <v>851</v>
      </c>
      <c r="J157" s="36">
        <f>IFERROR(INDEX('Dw_vacancy_E-new_boundaries_2'!E$2:E$3,MATCH($A157,'Dw_vacancy_E-new_boundaries_2'!$A$2:$A$3,0)),
INDEX('Dwellings_vacancy_E-LA_d_2020'!$E$2:$E$310,MATCH($A157,'Dwellings_vacancy_E-LA_d_2020'!$A$2:$A$310,0)))</f>
        <v>0</v>
      </c>
      <c r="K157" s="36">
        <f>IFERROR(INDEX('Dw_vacancy_E-new_boundaries_2'!F$2:F$3,MATCH($A157,'Dw_vacancy_E-new_boundaries_2'!$A$2:$A$3,0)),
INDEX('Dwellings_vacancy_E-LA_d_2020'!$F$2:$F$310,MATCH($A157,'Dwellings_vacancy_E-LA_d_2020'!$A$2:$A$310,0)))</f>
        <v>0</v>
      </c>
      <c r="L157" s="43">
        <f t="shared" si="5"/>
        <v>1.7241379310344827E-2</v>
      </c>
    </row>
    <row r="158" spans="1:12" x14ac:dyDescent="0.35">
      <c r="A158" s="5" t="s">
        <v>564</v>
      </c>
      <c r="B158" s="10" t="s">
        <v>565</v>
      </c>
      <c r="C158" s="36">
        <f>IFERROR(INDEX('Dwellings_vacancy_E-LA_d_2021'!$C$2:$C$310,MATCH($A158,'Dwellings_vacancy_E-LA_d_2021'!$A$2:$A$310,0)),"-")</f>
        <v>115495</v>
      </c>
      <c r="D158" s="36">
        <f>IFERROR(INDEX('Dwellings_vacancy_E-LA_d_2021'!$D$2:$D$310,MATCH($A158,'Dwellings_vacancy_E-LA_d_2021'!$A$2:$A$310,0)),"-")</f>
        <v>1358</v>
      </c>
      <c r="E158" s="36">
        <f>IFERROR(INDEX('Dwellings_vacancy_E-LA_d_2021'!$E$2:$E$310,MATCH($A158,'Dwellings_vacancy_E-LA_d_2021'!$A$2:$A$310,0)),"-")</f>
        <v>0</v>
      </c>
      <c r="F158" s="36">
        <f>IFERROR(INDEX('Dwellings_vacancy_E-LA_d_2021'!$F$2:$F$310,MATCH($A158,'Dwellings_vacancy_E-LA_d_2021'!$A$2:$A$310,0)),"-")</f>
        <v>0</v>
      </c>
      <c r="G158" s="43">
        <f t="shared" si="4"/>
        <v>1.1758084765574267E-2</v>
      </c>
      <c r="H158" s="36">
        <f>IFERROR(INDEX('Dw_vacancy_E-new_boundaries_2'!C$2:C$3,MATCH($A158,'Dw_vacancy_E-new_boundaries_2'!$A$2:$A$3,0)),
INDEX('Dwellings_vacancy_E-LA_d_2020'!$C$2:$C$310,MATCH($A158,'Dwellings_vacancy_E-LA_d_2020'!$A$2:$A$310,0)))</f>
        <v>114575</v>
      </c>
      <c r="I158" s="36">
        <f>IFERROR(INDEX('Dw_vacancy_E-new_boundaries_2'!D$2:D$3,MATCH($A158,'Dw_vacancy_E-new_boundaries_2'!$A$2:$A$3,0)),
INDEX('Dwellings_vacancy_E-LA_d_2020'!$D$2:$D$310,MATCH($A158,'Dwellings_vacancy_E-LA_d_2020'!$A$2:$A$310,0)))</f>
        <v>1630</v>
      </c>
      <c r="J158" s="36">
        <f>IFERROR(INDEX('Dw_vacancy_E-new_boundaries_2'!E$2:E$3,MATCH($A158,'Dw_vacancy_E-new_boundaries_2'!$A$2:$A$3,0)),
INDEX('Dwellings_vacancy_E-LA_d_2020'!$E$2:$E$310,MATCH($A158,'Dwellings_vacancy_E-LA_d_2020'!$A$2:$A$310,0)))</f>
        <v>0</v>
      </c>
      <c r="K158" s="36">
        <f>IFERROR(INDEX('Dw_vacancy_E-new_boundaries_2'!F$2:F$3,MATCH($A158,'Dw_vacancy_E-new_boundaries_2'!$A$2:$A$3,0)),
INDEX('Dwellings_vacancy_E-LA_d_2020'!$F$2:$F$310,MATCH($A158,'Dwellings_vacancy_E-LA_d_2020'!$A$2:$A$310,0)))</f>
        <v>0</v>
      </c>
      <c r="L158" s="43">
        <f t="shared" si="5"/>
        <v>1.4226489199214489E-2</v>
      </c>
    </row>
    <row r="159" spans="1:12" x14ac:dyDescent="0.35">
      <c r="A159" s="5" t="s">
        <v>566</v>
      </c>
      <c r="B159" s="10" t="s">
        <v>567</v>
      </c>
      <c r="C159" s="36">
        <f>IFERROR(INDEX('Dwellings_vacancy_E-LA_d_2021'!$C$2:$C$310,MATCH($A159,'Dwellings_vacancy_E-LA_d_2021'!$A$2:$A$310,0)),"-")</f>
        <v>23199</v>
      </c>
      <c r="D159" s="36">
        <f>IFERROR(INDEX('Dwellings_vacancy_E-LA_d_2021'!$D$2:$D$310,MATCH($A159,'Dwellings_vacancy_E-LA_d_2021'!$A$2:$A$310,0)),"-")</f>
        <v>188</v>
      </c>
      <c r="E159" s="36">
        <f>IFERROR(INDEX('Dwellings_vacancy_E-LA_d_2021'!$E$2:$E$310,MATCH($A159,'Dwellings_vacancy_E-LA_d_2021'!$A$2:$A$310,0)),"-")</f>
        <v>0</v>
      </c>
      <c r="F159" s="36">
        <f>IFERROR(INDEX('Dwellings_vacancy_E-LA_d_2021'!$F$2:$F$310,MATCH($A159,'Dwellings_vacancy_E-LA_d_2021'!$A$2:$A$310,0)),"-")</f>
        <v>0</v>
      </c>
      <c r="G159" s="43">
        <f t="shared" si="4"/>
        <v>8.1037975774817875E-3</v>
      </c>
      <c r="H159" s="36">
        <f>IFERROR(INDEX('Dw_vacancy_E-new_boundaries_2'!C$2:C$3,MATCH($A159,'Dw_vacancy_E-new_boundaries_2'!$A$2:$A$3,0)),
INDEX('Dwellings_vacancy_E-LA_d_2020'!$C$2:$C$310,MATCH($A159,'Dwellings_vacancy_E-LA_d_2020'!$A$2:$A$310,0)))</f>
        <v>22898</v>
      </c>
      <c r="I159" s="36">
        <f>IFERROR(INDEX('Dw_vacancy_E-new_boundaries_2'!D$2:D$3,MATCH($A159,'Dw_vacancy_E-new_boundaries_2'!$A$2:$A$3,0)),
INDEX('Dwellings_vacancy_E-LA_d_2020'!$D$2:$D$310,MATCH($A159,'Dwellings_vacancy_E-LA_d_2020'!$A$2:$A$310,0)))</f>
        <v>221</v>
      </c>
      <c r="J159" s="36">
        <f>IFERROR(INDEX('Dw_vacancy_E-new_boundaries_2'!E$2:E$3,MATCH($A159,'Dw_vacancy_E-new_boundaries_2'!$A$2:$A$3,0)),
INDEX('Dwellings_vacancy_E-LA_d_2020'!$E$2:$E$310,MATCH($A159,'Dwellings_vacancy_E-LA_d_2020'!$A$2:$A$310,0)))</f>
        <v>0</v>
      </c>
      <c r="K159" s="36">
        <f>IFERROR(INDEX('Dw_vacancy_E-new_boundaries_2'!F$2:F$3,MATCH($A159,'Dw_vacancy_E-new_boundaries_2'!$A$2:$A$3,0)),
INDEX('Dwellings_vacancy_E-LA_d_2020'!$F$2:$F$310,MATCH($A159,'Dwellings_vacancy_E-LA_d_2020'!$A$2:$A$310,0)))</f>
        <v>0</v>
      </c>
      <c r="L159" s="43">
        <f t="shared" si="5"/>
        <v>9.6514979474189889E-3</v>
      </c>
    </row>
    <row r="160" spans="1:12" x14ac:dyDescent="0.35">
      <c r="A160" s="5" t="s">
        <v>568</v>
      </c>
      <c r="B160" s="10" t="s">
        <v>569</v>
      </c>
      <c r="C160" s="36">
        <f>IFERROR(INDEX('Dwellings_vacancy_E-LA_d_2021'!$C$2:$C$310,MATCH($A160,'Dwellings_vacancy_E-LA_d_2021'!$A$2:$A$310,0)),"-")</f>
        <v>52610</v>
      </c>
      <c r="D160" s="36">
        <f>IFERROR(INDEX('Dwellings_vacancy_E-LA_d_2021'!$D$2:$D$310,MATCH($A160,'Dwellings_vacancy_E-LA_d_2021'!$A$2:$A$310,0)),"-")</f>
        <v>496</v>
      </c>
      <c r="E160" s="36">
        <f>IFERROR(INDEX('Dwellings_vacancy_E-LA_d_2021'!$E$2:$E$310,MATCH($A160,'Dwellings_vacancy_E-LA_d_2021'!$A$2:$A$310,0)),"-")</f>
        <v>0</v>
      </c>
      <c r="F160" s="36">
        <f>IFERROR(INDEX('Dwellings_vacancy_E-LA_d_2021'!$F$2:$F$310,MATCH($A160,'Dwellings_vacancy_E-LA_d_2021'!$A$2:$A$310,0)),"-")</f>
        <v>0</v>
      </c>
      <c r="G160" s="43">
        <f t="shared" si="4"/>
        <v>9.4278654248241781E-3</v>
      </c>
      <c r="H160" s="36">
        <f>IFERROR(INDEX('Dw_vacancy_E-new_boundaries_2'!C$2:C$3,MATCH($A160,'Dw_vacancy_E-new_boundaries_2'!$A$2:$A$3,0)),
INDEX('Dwellings_vacancy_E-LA_d_2020'!$C$2:$C$310,MATCH($A160,'Dwellings_vacancy_E-LA_d_2020'!$A$2:$A$310,0)))</f>
        <v>52301</v>
      </c>
      <c r="I160" s="36">
        <f>IFERROR(INDEX('Dw_vacancy_E-new_boundaries_2'!D$2:D$3,MATCH($A160,'Dw_vacancy_E-new_boundaries_2'!$A$2:$A$3,0)),
INDEX('Dwellings_vacancy_E-LA_d_2020'!$D$2:$D$310,MATCH($A160,'Dwellings_vacancy_E-LA_d_2020'!$A$2:$A$310,0)))</f>
        <v>660</v>
      </c>
      <c r="J160" s="36">
        <f>IFERROR(INDEX('Dw_vacancy_E-new_boundaries_2'!E$2:E$3,MATCH($A160,'Dw_vacancy_E-new_boundaries_2'!$A$2:$A$3,0)),
INDEX('Dwellings_vacancy_E-LA_d_2020'!$E$2:$E$310,MATCH($A160,'Dwellings_vacancy_E-LA_d_2020'!$A$2:$A$310,0)))</f>
        <v>0</v>
      </c>
      <c r="K160" s="36">
        <f>IFERROR(INDEX('Dw_vacancy_E-new_boundaries_2'!F$2:F$3,MATCH($A160,'Dw_vacancy_E-new_boundaries_2'!$A$2:$A$3,0)),
INDEX('Dwellings_vacancy_E-LA_d_2020'!$F$2:$F$310,MATCH($A160,'Dwellings_vacancy_E-LA_d_2020'!$A$2:$A$310,0)))</f>
        <v>0</v>
      </c>
      <c r="L160" s="43">
        <f t="shared" si="5"/>
        <v>1.261926158199652E-2</v>
      </c>
    </row>
    <row r="161" spans="1:12" x14ac:dyDescent="0.35">
      <c r="A161" s="5" t="s">
        <v>572</v>
      </c>
      <c r="B161" s="10" t="s">
        <v>573</v>
      </c>
      <c r="C161" s="36">
        <f>IFERROR(INDEX('Dwellings_vacancy_E-LA_d_2021'!$C$2:$C$310,MATCH($A161,'Dwellings_vacancy_E-LA_d_2021'!$A$2:$A$310,0)),"-")</f>
        <v>85139</v>
      </c>
      <c r="D161" s="36">
        <f>IFERROR(INDEX('Dwellings_vacancy_E-LA_d_2021'!$D$2:$D$310,MATCH($A161,'Dwellings_vacancy_E-LA_d_2021'!$A$2:$A$310,0)),"-")</f>
        <v>883</v>
      </c>
      <c r="E161" s="36">
        <f>IFERROR(INDEX('Dwellings_vacancy_E-LA_d_2021'!$E$2:$E$310,MATCH($A161,'Dwellings_vacancy_E-LA_d_2021'!$A$2:$A$310,0)),"-")</f>
        <v>0</v>
      </c>
      <c r="F161" s="36">
        <f>IFERROR(INDEX('Dwellings_vacancy_E-LA_d_2021'!$F$2:$F$310,MATCH($A161,'Dwellings_vacancy_E-LA_d_2021'!$A$2:$A$310,0)),"-")</f>
        <v>0</v>
      </c>
      <c r="G161" s="43">
        <f t="shared" si="4"/>
        <v>1.0371275208776237E-2</v>
      </c>
      <c r="H161" s="36">
        <f>IFERROR(INDEX('Dw_vacancy_E-new_boundaries_2'!C$2:C$3,MATCH($A161,'Dw_vacancy_E-new_boundaries_2'!$A$2:$A$3,0)),
INDEX('Dwellings_vacancy_E-LA_d_2020'!$C$2:$C$310,MATCH($A161,'Dwellings_vacancy_E-LA_d_2020'!$A$2:$A$310,0)))</f>
        <v>84601</v>
      </c>
      <c r="I161" s="36">
        <f>IFERROR(INDEX('Dw_vacancy_E-new_boundaries_2'!D$2:D$3,MATCH($A161,'Dw_vacancy_E-new_boundaries_2'!$A$2:$A$3,0)),
INDEX('Dwellings_vacancy_E-LA_d_2020'!$D$2:$D$310,MATCH($A161,'Dwellings_vacancy_E-LA_d_2020'!$A$2:$A$310,0)))</f>
        <v>685</v>
      </c>
      <c r="J161" s="36">
        <f>IFERROR(INDEX('Dw_vacancy_E-new_boundaries_2'!E$2:E$3,MATCH($A161,'Dw_vacancy_E-new_boundaries_2'!$A$2:$A$3,0)),
INDEX('Dwellings_vacancy_E-LA_d_2020'!$E$2:$E$310,MATCH($A161,'Dwellings_vacancy_E-LA_d_2020'!$A$2:$A$310,0)))</f>
        <v>0</v>
      </c>
      <c r="K161" s="36">
        <f>IFERROR(INDEX('Dw_vacancy_E-new_boundaries_2'!F$2:F$3,MATCH($A161,'Dw_vacancy_E-new_boundaries_2'!$A$2:$A$3,0)),
INDEX('Dwellings_vacancy_E-LA_d_2020'!$F$2:$F$310,MATCH($A161,'Dwellings_vacancy_E-LA_d_2020'!$A$2:$A$310,0)))</f>
        <v>0</v>
      </c>
      <c r="L161" s="43">
        <f t="shared" si="5"/>
        <v>8.0968310067256882E-3</v>
      </c>
    </row>
    <row r="162" spans="1:12" x14ac:dyDescent="0.35">
      <c r="A162" s="5" t="s">
        <v>574</v>
      </c>
      <c r="B162" s="10" t="s">
        <v>575</v>
      </c>
      <c r="C162" s="36">
        <f>IFERROR(INDEX('Dwellings_vacancy_E-LA_d_2021'!$C$2:$C$310,MATCH($A162,'Dwellings_vacancy_E-LA_d_2021'!$A$2:$A$310,0)),"-")</f>
        <v>36775</v>
      </c>
      <c r="D162" s="36">
        <f>IFERROR(INDEX('Dwellings_vacancy_E-LA_d_2021'!$D$2:$D$310,MATCH($A162,'Dwellings_vacancy_E-LA_d_2021'!$A$2:$A$310,0)),"-")</f>
        <v>282</v>
      </c>
      <c r="E162" s="36">
        <f>IFERROR(INDEX('Dwellings_vacancy_E-LA_d_2021'!$E$2:$E$310,MATCH($A162,'Dwellings_vacancy_E-LA_d_2021'!$A$2:$A$310,0)),"-")</f>
        <v>0</v>
      </c>
      <c r="F162" s="36">
        <f>IFERROR(INDEX('Dwellings_vacancy_E-LA_d_2021'!$F$2:$F$310,MATCH($A162,'Dwellings_vacancy_E-LA_d_2021'!$A$2:$A$310,0)),"-")</f>
        <v>0</v>
      </c>
      <c r="G162" s="43">
        <f t="shared" si="4"/>
        <v>7.6682528891910268E-3</v>
      </c>
      <c r="H162" s="36">
        <f>IFERROR(INDEX('Dw_vacancy_E-new_boundaries_2'!C$2:C$3,MATCH($A162,'Dw_vacancy_E-new_boundaries_2'!$A$2:$A$3,0)),
INDEX('Dwellings_vacancy_E-LA_d_2020'!$C$2:$C$310,MATCH($A162,'Dwellings_vacancy_E-LA_d_2020'!$A$2:$A$310,0)))</f>
        <v>36419</v>
      </c>
      <c r="I162" s="36">
        <f>IFERROR(INDEX('Dw_vacancy_E-new_boundaries_2'!D$2:D$3,MATCH($A162,'Dw_vacancy_E-new_boundaries_2'!$A$2:$A$3,0)),
INDEX('Dwellings_vacancy_E-LA_d_2020'!$D$2:$D$310,MATCH($A162,'Dwellings_vacancy_E-LA_d_2020'!$A$2:$A$310,0)))</f>
        <v>227</v>
      </c>
      <c r="J162" s="36">
        <f>IFERROR(INDEX('Dw_vacancy_E-new_boundaries_2'!E$2:E$3,MATCH($A162,'Dw_vacancy_E-new_boundaries_2'!$A$2:$A$3,0)),
INDEX('Dwellings_vacancy_E-LA_d_2020'!$E$2:$E$310,MATCH($A162,'Dwellings_vacancy_E-LA_d_2020'!$A$2:$A$310,0)))</f>
        <v>0</v>
      </c>
      <c r="K162" s="36">
        <f>IFERROR(INDEX('Dw_vacancy_E-new_boundaries_2'!F$2:F$3,MATCH($A162,'Dw_vacancy_E-new_boundaries_2'!$A$2:$A$3,0)),
INDEX('Dwellings_vacancy_E-LA_d_2020'!$F$2:$F$310,MATCH($A162,'Dwellings_vacancy_E-LA_d_2020'!$A$2:$A$310,0)))</f>
        <v>0</v>
      </c>
      <c r="L162" s="43">
        <f t="shared" si="5"/>
        <v>6.2330102419066967E-3</v>
      </c>
    </row>
    <row r="163" spans="1:12" x14ac:dyDescent="0.35">
      <c r="A163" s="5" t="s">
        <v>576</v>
      </c>
      <c r="B163" s="10" t="s">
        <v>577</v>
      </c>
      <c r="C163" s="36">
        <f>IFERROR(INDEX('Dwellings_vacancy_E-LA_d_2021'!$C$2:$C$310,MATCH($A163,'Dwellings_vacancy_E-LA_d_2021'!$A$2:$A$310,0)),"-")</f>
        <v>45484</v>
      </c>
      <c r="D163" s="36">
        <f>IFERROR(INDEX('Dwellings_vacancy_E-LA_d_2021'!$D$2:$D$310,MATCH($A163,'Dwellings_vacancy_E-LA_d_2021'!$A$2:$A$310,0)),"-")</f>
        <v>346</v>
      </c>
      <c r="E163" s="36">
        <f>IFERROR(INDEX('Dwellings_vacancy_E-LA_d_2021'!$E$2:$E$310,MATCH($A163,'Dwellings_vacancy_E-LA_d_2021'!$A$2:$A$310,0)),"-")</f>
        <v>0</v>
      </c>
      <c r="F163" s="36">
        <f>IFERROR(INDEX('Dwellings_vacancy_E-LA_d_2021'!$F$2:$F$310,MATCH($A163,'Dwellings_vacancy_E-LA_d_2021'!$A$2:$A$310,0)),"-")</f>
        <v>0</v>
      </c>
      <c r="G163" s="43">
        <f t="shared" si="4"/>
        <v>7.6070706182393812E-3</v>
      </c>
      <c r="H163" s="36">
        <f>IFERROR(INDEX('Dw_vacancy_E-new_boundaries_2'!C$2:C$3,MATCH($A163,'Dw_vacancy_E-new_boundaries_2'!$A$2:$A$3,0)),
INDEX('Dwellings_vacancy_E-LA_d_2020'!$C$2:$C$310,MATCH($A163,'Dwellings_vacancy_E-LA_d_2020'!$A$2:$A$310,0)))</f>
        <v>44560</v>
      </c>
      <c r="I163" s="36">
        <f>IFERROR(INDEX('Dw_vacancy_E-new_boundaries_2'!D$2:D$3,MATCH($A163,'Dw_vacancy_E-new_boundaries_2'!$A$2:$A$3,0)),
INDEX('Dwellings_vacancy_E-LA_d_2020'!$D$2:$D$310,MATCH($A163,'Dwellings_vacancy_E-LA_d_2020'!$A$2:$A$310,0)))</f>
        <v>461</v>
      </c>
      <c r="J163" s="36">
        <f>IFERROR(INDEX('Dw_vacancy_E-new_boundaries_2'!E$2:E$3,MATCH($A163,'Dw_vacancy_E-new_boundaries_2'!$A$2:$A$3,0)),
INDEX('Dwellings_vacancy_E-LA_d_2020'!$E$2:$E$310,MATCH($A163,'Dwellings_vacancy_E-LA_d_2020'!$A$2:$A$310,0)))</f>
        <v>0</v>
      </c>
      <c r="K163" s="36">
        <f>IFERROR(INDEX('Dw_vacancy_E-new_boundaries_2'!F$2:F$3,MATCH($A163,'Dw_vacancy_E-new_boundaries_2'!$A$2:$A$3,0)),
INDEX('Dwellings_vacancy_E-LA_d_2020'!$F$2:$F$310,MATCH($A163,'Dwellings_vacancy_E-LA_d_2020'!$A$2:$A$310,0)))</f>
        <v>0</v>
      </c>
      <c r="L163" s="43">
        <f t="shared" si="5"/>
        <v>1.0345601436265709E-2</v>
      </c>
    </row>
    <row r="164" spans="1:12" x14ac:dyDescent="0.35">
      <c r="A164" s="5" t="s">
        <v>578</v>
      </c>
      <c r="B164" s="10" t="s">
        <v>579</v>
      </c>
      <c r="C164" s="36">
        <f>IFERROR(INDEX('Dwellings_vacancy_E-LA_d_2021'!$C$2:$C$310,MATCH($A164,'Dwellings_vacancy_E-LA_d_2021'!$A$2:$A$310,0)),"-")</f>
        <v>65565</v>
      </c>
      <c r="D164" s="36">
        <f>IFERROR(INDEX('Dwellings_vacancy_E-LA_d_2021'!$D$2:$D$310,MATCH($A164,'Dwellings_vacancy_E-LA_d_2021'!$A$2:$A$310,0)),"-")</f>
        <v>498</v>
      </c>
      <c r="E164" s="36">
        <f>IFERROR(INDEX('Dwellings_vacancy_E-LA_d_2021'!$E$2:$E$310,MATCH($A164,'Dwellings_vacancy_E-LA_d_2021'!$A$2:$A$310,0)),"-")</f>
        <v>0</v>
      </c>
      <c r="F164" s="36">
        <f>IFERROR(INDEX('Dwellings_vacancy_E-LA_d_2021'!$F$2:$F$310,MATCH($A164,'Dwellings_vacancy_E-LA_d_2021'!$A$2:$A$310,0)),"-")</f>
        <v>0</v>
      </c>
      <c r="G164" s="43">
        <f t="shared" si="4"/>
        <v>7.5955159002516585E-3</v>
      </c>
      <c r="H164" s="36">
        <f>IFERROR(INDEX('Dw_vacancy_E-new_boundaries_2'!C$2:C$3,MATCH($A164,'Dw_vacancy_E-new_boundaries_2'!$A$2:$A$3,0)),
INDEX('Dwellings_vacancy_E-LA_d_2020'!$C$2:$C$310,MATCH($A164,'Dwellings_vacancy_E-LA_d_2020'!$A$2:$A$310,0)))</f>
        <v>64557</v>
      </c>
      <c r="I164" s="36">
        <f>IFERROR(INDEX('Dw_vacancy_E-new_boundaries_2'!D$2:D$3,MATCH($A164,'Dw_vacancy_E-new_boundaries_2'!$A$2:$A$3,0)),
INDEX('Dwellings_vacancy_E-LA_d_2020'!$D$2:$D$310,MATCH($A164,'Dwellings_vacancy_E-LA_d_2020'!$A$2:$A$310,0)))</f>
        <v>730</v>
      </c>
      <c r="J164" s="36">
        <f>IFERROR(INDEX('Dw_vacancy_E-new_boundaries_2'!E$2:E$3,MATCH($A164,'Dw_vacancy_E-new_boundaries_2'!$A$2:$A$3,0)),
INDEX('Dwellings_vacancy_E-LA_d_2020'!$E$2:$E$310,MATCH($A164,'Dwellings_vacancy_E-LA_d_2020'!$A$2:$A$310,0)))</f>
        <v>0</v>
      </c>
      <c r="K164" s="36">
        <f>IFERROR(INDEX('Dw_vacancy_E-new_boundaries_2'!F$2:F$3,MATCH($A164,'Dw_vacancy_E-new_boundaries_2'!$A$2:$A$3,0)),
INDEX('Dwellings_vacancy_E-LA_d_2020'!$F$2:$F$310,MATCH($A164,'Dwellings_vacancy_E-LA_d_2020'!$A$2:$A$310,0)))</f>
        <v>0</v>
      </c>
      <c r="L164" s="43">
        <f t="shared" si="5"/>
        <v>1.1307836485586382E-2</v>
      </c>
    </row>
    <row r="165" spans="1:12" x14ac:dyDescent="0.35">
      <c r="A165" s="5" t="s">
        <v>580</v>
      </c>
      <c r="B165" s="10" t="s">
        <v>581</v>
      </c>
      <c r="C165" s="36">
        <f>IFERROR(INDEX('Dwellings_vacancy_E-LA_d_2021'!$C$2:$C$310,MATCH($A165,'Dwellings_vacancy_E-LA_d_2021'!$A$2:$A$310,0)),"-")</f>
        <v>62399</v>
      </c>
      <c r="D165" s="36">
        <f>IFERROR(INDEX('Dwellings_vacancy_E-LA_d_2021'!$D$2:$D$310,MATCH($A165,'Dwellings_vacancy_E-LA_d_2021'!$A$2:$A$310,0)),"-")</f>
        <v>1375</v>
      </c>
      <c r="E165" s="36">
        <f>IFERROR(INDEX('Dwellings_vacancy_E-LA_d_2021'!$E$2:$E$310,MATCH($A165,'Dwellings_vacancy_E-LA_d_2021'!$A$2:$A$310,0)),"-")</f>
        <v>0</v>
      </c>
      <c r="F165" s="36">
        <f>IFERROR(INDEX('Dwellings_vacancy_E-LA_d_2021'!$F$2:$F$310,MATCH($A165,'Dwellings_vacancy_E-LA_d_2021'!$A$2:$A$310,0)),"-")</f>
        <v>0</v>
      </c>
      <c r="G165" s="43">
        <f t="shared" si="4"/>
        <v>2.2035609545024759E-2</v>
      </c>
      <c r="H165" s="36">
        <f>IFERROR(INDEX('Dw_vacancy_E-new_boundaries_2'!C$2:C$3,MATCH($A165,'Dw_vacancy_E-new_boundaries_2'!$A$2:$A$3,0)),
INDEX('Dwellings_vacancy_E-LA_d_2020'!$C$2:$C$310,MATCH($A165,'Dwellings_vacancy_E-LA_d_2020'!$A$2:$A$310,0)))</f>
        <v>61869</v>
      </c>
      <c r="I165" s="36">
        <f>IFERROR(INDEX('Dw_vacancy_E-new_boundaries_2'!D$2:D$3,MATCH($A165,'Dw_vacancy_E-new_boundaries_2'!$A$2:$A$3,0)),
INDEX('Dwellings_vacancy_E-LA_d_2020'!$D$2:$D$310,MATCH($A165,'Dwellings_vacancy_E-LA_d_2020'!$A$2:$A$310,0)))</f>
        <v>1501</v>
      </c>
      <c r="J165" s="36">
        <f>IFERROR(INDEX('Dw_vacancy_E-new_boundaries_2'!E$2:E$3,MATCH($A165,'Dw_vacancy_E-new_boundaries_2'!$A$2:$A$3,0)),
INDEX('Dwellings_vacancy_E-LA_d_2020'!$E$2:$E$310,MATCH($A165,'Dwellings_vacancy_E-LA_d_2020'!$A$2:$A$310,0)))</f>
        <v>0</v>
      </c>
      <c r="K165" s="36">
        <f>IFERROR(INDEX('Dw_vacancy_E-new_boundaries_2'!F$2:F$3,MATCH($A165,'Dw_vacancy_E-new_boundaries_2'!$A$2:$A$3,0)),
INDEX('Dwellings_vacancy_E-LA_d_2020'!$F$2:$F$310,MATCH($A165,'Dwellings_vacancy_E-LA_d_2020'!$A$2:$A$310,0)))</f>
        <v>0</v>
      </c>
      <c r="L165" s="43">
        <f t="shared" si="5"/>
        <v>2.4260938434434047E-2</v>
      </c>
    </row>
    <row r="166" spans="1:12" x14ac:dyDescent="0.35">
      <c r="A166" s="5" t="s">
        <v>584</v>
      </c>
      <c r="B166" s="10" t="s">
        <v>585</v>
      </c>
      <c r="C166" s="36">
        <f>IFERROR(INDEX('Dwellings_vacancy_E-LA_d_2021'!$C$2:$C$310,MATCH($A166,'Dwellings_vacancy_E-LA_d_2021'!$A$2:$A$310,0)),"-")</f>
        <v>115997</v>
      </c>
      <c r="D166" s="36">
        <f>IFERROR(INDEX('Dwellings_vacancy_E-LA_d_2021'!$D$2:$D$310,MATCH($A166,'Dwellings_vacancy_E-LA_d_2021'!$A$2:$A$310,0)),"-")</f>
        <v>1844</v>
      </c>
      <c r="E166" s="36">
        <f>IFERROR(INDEX('Dwellings_vacancy_E-LA_d_2021'!$E$2:$E$310,MATCH($A166,'Dwellings_vacancy_E-LA_d_2021'!$A$2:$A$310,0)),"-")</f>
        <v>0</v>
      </c>
      <c r="F166" s="36">
        <f>IFERROR(INDEX('Dwellings_vacancy_E-LA_d_2021'!$F$2:$F$310,MATCH($A166,'Dwellings_vacancy_E-LA_d_2021'!$A$2:$A$310,0)),"-")</f>
        <v>0</v>
      </c>
      <c r="G166" s="43">
        <f t="shared" si="4"/>
        <v>1.5896962852487564E-2</v>
      </c>
      <c r="H166" s="36">
        <f>IFERROR(INDEX('Dw_vacancy_E-new_boundaries_2'!C$2:C$3,MATCH($A166,'Dw_vacancy_E-new_boundaries_2'!$A$2:$A$3,0)),
INDEX('Dwellings_vacancy_E-LA_d_2020'!$C$2:$C$310,MATCH($A166,'Dwellings_vacancy_E-LA_d_2020'!$A$2:$A$310,0)))</f>
        <v>113717</v>
      </c>
      <c r="I166" s="36">
        <f>IFERROR(INDEX('Dw_vacancy_E-new_boundaries_2'!D$2:D$3,MATCH($A166,'Dw_vacancy_E-new_boundaries_2'!$A$2:$A$3,0)),
INDEX('Dwellings_vacancy_E-LA_d_2020'!$D$2:$D$310,MATCH($A166,'Dwellings_vacancy_E-LA_d_2020'!$A$2:$A$310,0)))</f>
        <v>840</v>
      </c>
      <c r="J166" s="36">
        <f>IFERROR(INDEX('Dw_vacancy_E-new_boundaries_2'!E$2:E$3,MATCH($A166,'Dw_vacancy_E-new_boundaries_2'!$A$2:$A$3,0)),
INDEX('Dwellings_vacancy_E-LA_d_2020'!$E$2:$E$310,MATCH($A166,'Dwellings_vacancy_E-LA_d_2020'!$A$2:$A$310,0)))</f>
        <v>0</v>
      </c>
      <c r="K166" s="36">
        <f>IFERROR(INDEX('Dw_vacancy_E-new_boundaries_2'!F$2:F$3,MATCH($A166,'Dw_vacancy_E-new_boundaries_2'!$A$2:$A$3,0)),
INDEX('Dwellings_vacancy_E-LA_d_2020'!$F$2:$F$310,MATCH($A166,'Dwellings_vacancy_E-LA_d_2020'!$A$2:$A$310,0)))</f>
        <v>0</v>
      </c>
      <c r="L166" s="43">
        <f t="shared" si="5"/>
        <v>7.3867583562703901E-3</v>
      </c>
    </row>
    <row r="167" spans="1:12" x14ac:dyDescent="0.35">
      <c r="A167" s="5" t="s">
        <v>586</v>
      </c>
      <c r="B167" s="10" t="s">
        <v>587</v>
      </c>
      <c r="C167" s="36">
        <f>IFERROR(INDEX('Dwellings_vacancy_E-LA_d_2021'!$C$2:$C$310,MATCH($A167,'Dwellings_vacancy_E-LA_d_2021'!$A$2:$A$310,0)),"-")</f>
        <v>38371</v>
      </c>
      <c r="D167" s="36">
        <f>IFERROR(INDEX('Dwellings_vacancy_E-LA_d_2021'!$D$2:$D$310,MATCH($A167,'Dwellings_vacancy_E-LA_d_2021'!$A$2:$A$310,0)),"-")</f>
        <v>396</v>
      </c>
      <c r="E167" s="36">
        <f>IFERROR(INDEX('Dwellings_vacancy_E-LA_d_2021'!$E$2:$E$310,MATCH($A167,'Dwellings_vacancy_E-LA_d_2021'!$A$2:$A$310,0)),"-")</f>
        <v>0</v>
      </c>
      <c r="F167" s="36">
        <f>IFERROR(INDEX('Dwellings_vacancy_E-LA_d_2021'!$F$2:$F$310,MATCH($A167,'Dwellings_vacancy_E-LA_d_2021'!$A$2:$A$310,0)),"-")</f>
        <v>0</v>
      </c>
      <c r="G167" s="43">
        <f t="shared" si="4"/>
        <v>1.0320293972010113E-2</v>
      </c>
      <c r="H167" s="36">
        <f>IFERROR(INDEX('Dw_vacancy_E-new_boundaries_2'!C$2:C$3,MATCH($A167,'Dw_vacancy_E-new_boundaries_2'!$A$2:$A$3,0)),
INDEX('Dwellings_vacancy_E-LA_d_2020'!$C$2:$C$310,MATCH($A167,'Dwellings_vacancy_E-LA_d_2020'!$A$2:$A$310,0)))</f>
        <v>38122</v>
      </c>
      <c r="I167" s="36">
        <f>IFERROR(INDEX('Dw_vacancy_E-new_boundaries_2'!D$2:D$3,MATCH($A167,'Dw_vacancy_E-new_boundaries_2'!$A$2:$A$3,0)),
INDEX('Dwellings_vacancy_E-LA_d_2020'!$D$2:$D$310,MATCH($A167,'Dwellings_vacancy_E-LA_d_2020'!$A$2:$A$310,0)))</f>
        <v>417</v>
      </c>
      <c r="J167" s="36">
        <f>IFERROR(INDEX('Dw_vacancy_E-new_boundaries_2'!E$2:E$3,MATCH($A167,'Dw_vacancy_E-new_boundaries_2'!$A$2:$A$3,0)),
INDEX('Dwellings_vacancy_E-LA_d_2020'!$E$2:$E$310,MATCH($A167,'Dwellings_vacancy_E-LA_d_2020'!$A$2:$A$310,0)))</f>
        <v>0</v>
      </c>
      <c r="K167" s="36">
        <f>IFERROR(INDEX('Dw_vacancy_E-new_boundaries_2'!F$2:F$3,MATCH($A167,'Dw_vacancy_E-new_boundaries_2'!$A$2:$A$3,0)),
INDEX('Dwellings_vacancy_E-LA_d_2020'!$F$2:$F$310,MATCH($A167,'Dwellings_vacancy_E-LA_d_2020'!$A$2:$A$310,0)))</f>
        <v>0</v>
      </c>
      <c r="L167" s="43">
        <f t="shared" si="5"/>
        <v>1.0938565657625517E-2</v>
      </c>
    </row>
    <row r="168" spans="1:12" x14ac:dyDescent="0.35">
      <c r="A168" s="5" t="s">
        <v>596</v>
      </c>
      <c r="B168" s="10" t="s">
        <v>597</v>
      </c>
      <c r="C168" s="36">
        <f>IFERROR(INDEX('Dwellings_vacancy_E-LA_d_2021'!$C$2:$C$310,MATCH($A168,'Dwellings_vacancy_E-LA_d_2021'!$A$2:$A$310,0)),"-")</f>
        <v>81311</v>
      </c>
      <c r="D168" s="36">
        <f>IFERROR(INDEX('Dwellings_vacancy_E-LA_d_2021'!$D$2:$D$310,MATCH($A168,'Dwellings_vacancy_E-LA_d_2021'!$A$2:$A$310,0)),"-")</f>
        <v>619</v>
      </c>
      <c r="E168" s="36">
        <f>IFERROR(INDEX('Dwellings_vacancy_E-LA_d_2021'!$E$2:$E$310,MATCH($A168,'Dwellings_vacancy_E-LA_d_2021'!$A$2:$A$310,0)),"-")</f>
        <v>0</v>
      </c>
      <c r="F168" s="36">
        <f>IFERROR(INDEX('Dwellings_vacancy_E-LA_d_2021'!$F$2:$F$310,MATCH($A168,'Dwellings_vacancy_E-LA_d_2021'!$A$2:$A$310,0)),"-")</f>
        <v>0</v>
      </c>
      <c r="G168" s="43">
        <f t="shared" si="4"/>
        <v>7.6127461229107997E-3</v>
      </c>
      <c r="H168" s="36">
        <f>IFERROR(INDEX('Dw_vacancy_E-new_boundaries_2'!C$2:C$3,MATCH($A168,'Dw_vacancy_E-new_boundaries_2'!$A$2:$A$3,0)),
INDEX('Dwellings_vacancy_E-LA_d_2020'!$C$2:$C$310,MATCH($A168,'Dwellings_vacancy_E-LA_d_2020'!$A$2:$A$310,0)))</f>
        <v>80871</v>
      </c>
      <c r="I168" s="36">
        <f>IFERROR(INDEX('Dw_vacancy_E-new_boundaries_2'!D$2:D$3,MATCH($A168,'Dw_vacancy_E-new_boundaries_2'!$A$2:$A$3,0)),
INDEX('Dwellings_vacancy_E-LA_d_2020'!$D$2:$D$310,MATCH($A168,'Dwellings_vacancy_E-LA_d_2020'!$A$2:$A$310,0)))</f>
        <v>664</v>
      </c>
      <c r="J168" s="36">
        <f>IFERROR(INDEX('Dw_vacancy_E-new_boundaries_2'!E$2:E$3,MATCH($A168,'Dw_vacancy_E-new_boundaries_2'!$A$2:$A$3,0)),
INDEX('Dwellings_vacancy_E-LA_d_2020'!$E$2:$E$310,MATCH($A168,'Dwellings_vacancy_E-LA_d_2020'!$A$2:$A$310,0)))</f>
        <v>0</v>
      </c>
      <c r="K168" s="36">
        <f>IFERROR(INDEX('Dw_vacancy_E-new_boundaries_2'!F$2:F$3,MATCH($A168,'Dw_vacancy_E-new_boundaries_2'!$A$2:$A$3,0)),
INDEX('Dwellings_vacancy_E-LA_d_2020'!$F$2:$F$310,MATCH($A168,'Dwellings_vacancy_E-LA_d_2020'!$A$2:$A$310,0)))</f>
        <v>0</v>
      </c>
      <c r="L168" s="43">
        <f t="shared" si="5"/>
        <v>8.2106070161120804E-3</v>
      </c>
    </row>
    <row r="169" spans="1:12" x14ac:dyDescent="0.35">
      <c r="A169" s="5" t="s">
        <v>598</v>
      </c>
      <c r="B169" s="10" t="s">
        <v>599</v>
      </c>
      <c r="C169" s="36">
        <f>IFERROR(INDEX('Dwellings_vacancy_E-LA_d_2021'!$C$2:$C$310,MATCH($A169,'Dwellings_vacancy_E-LA_d_2021'!$A$2:$A$310,0)),"-")</f>
        <v>55392</v>
      </c>
      <c r="D169" s="36">
        <f>IFERROR(INDEX('Dwellings_vacancy_E-LA_d_2021'!$D$2:$D$310,MATCH($A169,'Dwellings_vacancy_E-LA_d_2021'!$A$2:$A$310,0)),"-")</f>
        <v>831</v>
      </c>
      <c r="E169" s="36">
        <f>IFERROR(INDEX('Dwellings_vacancy_E-LA_d_2021'!$E$2:$E$310,MATCH($A169,'Dwellings_vacancy_E-LA_d_2021'!$A$2:$A$310,0)),"-")</f>
        <v>0</v>
      </c>
      <c r="F169" s="36">
        <f>IFERROR(INDEX('Dwellings_vacancy_E-LA_d_2021'!$F$2:$F$310,MATCH($A169,'Dwellings_vacancy_E-LA_d_2021'!$A$2:$A$310,0)),"-")</f>
        <v>0</v>
      </c>
      <c r="G169" s="43">
        <f t="shared" si="4"/>
        <v>1.5002166377816291E-2</v>
      </c>
      <c r="H169" s="36">
        <f>IFERROR(INDEX('Dw_vacancy_E-new_boundaries_2'!C$2:C$3,MATCH($A169,'Dw_vacancy_E-new_boundaries_2'!$A$2:$A$3,0)),
INDEX('Dwellings_vacancy_E-LA_d_2020'!$C$2:$C$310,MATCH($A169,'Dwellings_vacancy_E-LA_d_2020'!$A$2:$A$310,0)))</f>
        <v>54440</v>
      </c>
      <c r="I169" s="36">
        <f>IFERROR(INDEX('Dw_vacancy_E-new_boundaries_2'!D$2:D$3,MATCH($A169,'Dw_vacancy_E-new_boundaries_2'!$A$2:$A$3,0)),
INDEX('Dwellings_vacancy_E-LA_d_2020'!$D$2:$D$310,MATCH($A169,'Dwellings_vacancy_E-LA_d_2020'!$A$2:$A$310,0)))</f>
        <v>830</v>
      </c>
      <c r="J169" s="36">
        <f>IFERROR(INDEX('Dw_vacancy_E-new_boundaries_2'!E$2:E$3,MATCH($A169,'Dw_vacancy_E-new_boundaries_2'!$A$2:$A$3,0)),
INDEX('Dwellings_vacancy_E-LA_d_2020'!$E$2:$E$310,MATCH($A169,'Dwellings_vacancy_E-LA_d_2020'!$A$2:$A$310,0)))</f>
        <v>0</v>
      </c>
      <c r="K169" s="36">
        <f>IFERROR(INDEX('Dw_vacancy_E-new_boundaries_2'!F$2:F$3,MATCH($A169,'Dw_vacancy_E-new_boundaries_2'!$A$2:$A$3,0)),
INDEX('Dwellings_vacancy_E-LA_d_2020'!$F$2:$F$310,MATCH($A169,'Dwellings_vacancy_E-LA_d_2020'!$A$2:$A$310,0)))</f>
        <v>0</v>
      </c>
      <c r="L169" s="43">
        <f t="shared" si="5"/>
        <v>1.5246142542248348E-2</v>
      </c>
    </row>
    <row r="170" spans="1:12" x14ac:dyDescent="0.35">
      <c r="A170" s="5" t="s">
        <v>600</v>
      </c>
      <c r="B170" s="10" t="s">
        <v>601</v>
      </c>
      <c r="C170" s="36">
        <f>IFERROR(INDEX('Dwellings_vacancy_E-LA_d_2021'!$C$2:$C$310,MATCH($A170,'Dwellings_vacancy_E-LA_d_2021'!$A$2:$A$310,0)),"-")</f>
        <v>124429</v>
      </c>
      <c r="D170" s="36">
        <f>IFERROR(INDEX('Dwellings_vacancy_E-LA_d_2021'!$D$2:$D$310,MATCH($A170,'Dwellings_vacancy_E-LA_d_2021'!$A$2:$A$310,0)),"-")</f>
        <v>1800</v>
      </c>
      <c r="E170" s="36">
        <f>IFERROR(INDEX('Dwellings_vacancy_E-LA_d_2021'!$E$2:$E$310,MATCH($A170,'Dwellings_vacancy_E-LA_d_2021'!$A$2:$A$310,0)),"-")</f>
        <v>0</v>
      </c>
      <c r="F170" s="36">
        <f>IFERROR(INDEX('Dwellings_vacancy_E-LA_d_2021'!$F$2:$F$310,MATCH($A170,'Dwellings_vacancy_E-LA_d_2021'!$A$2:$A$310,0)),"-")</f>
        <v>0</v>
      </c>
      <c r="G170" s="43">
        <f t="shared" si="4"/>
        <v>1.4466081058274197E-2</v>
      </c>
      <c r="H170" s="36">
        <f>IFERROR(INDEX('Dw_vacancy_E-new_boundaries_2'!C$2:C$3,MATCH($A170,'Dw_vacancy_E-new_boundaries_2'!$A$2:$A$3,0)),
INDEX('Dwellings_vacancy_E-LA_d_2020'!$C$2:$C$310,MATCH($A170,'Dwellings_vacancy_E-LA_d_2020'!$A$2:$A$310,0)))</f>
        <v>123337</v>
      </c>
      <c r="I170" s="36">
        <f>IFERROR(INDEX('Dw_vacancy_E-new_boundaries_2'!D$2:D$3,MATCH($A170,'Dw_vacancy_E-new_boundaries_2'!$A$2:$A$3,0)),
INDEX('Dwellings_vacancy_E-LA_d_2020'!$D$2:$D$310,MATCH($A170,'Dwellings_vacancy_E-LA_d_2020'!$A$2:$A$310,0)))</f>
        <v>1715</v>
      </c>
      <c r="J170" s="36">
        <f>IFERROR(INDEX('Dw_vacancy_E-new_boundaries_2'!E$2:E$3,MATCH($A170,'Dw_vacancy_E-new_boundaries_2'!$A$2:$A$3,0)),
INDEX('Dwellings_vacancy_E-LA_d_2020'!$E$2:$E$310,MATCH($A170,'Dwellings_vacancy_E-LA_d_2020'!$A$2:$A$310,0)))</f>
        <v>0</v>
      </c>
      <c r="K170" s="36">
        <f>IFERROR(INDEX('Dw_vacancy_E-new_boundaries_2'!F$2:F$3,MATCH($A170,'Dw_vacancy_E-new_boundaries_2'!$A$2:$A$3,0)),
INDEX('Dwellings_vacancy_E-LA_d_2020'!$F$2:$F$310,MATCH($A170,'Dwellings_vacancy_E-LA_d_2020'!$A$2:$A$310,0)))</f>
        <v>0</v>
      </c>
      <c r="L170" s="43">
        <f t="shared" si="5"/>
        <v>1.3904992013750943E-2</v>
      </c>
    </row>
    <row r="171" spans="1:12" x14ac:dyDescent="0.35">
      <c r="A171" s="5" t="s">
        <v>602</v>
      </c>
      <c r="B171" s="10" t="s">
        <v>603</v>
      </c>
      <c r="C171" s="36">
        <f>IFERROR(INDEX('Dwellings_vacancy_E-LA_d_2021'!$C$2:$C$310,MATCH($A171,'Dwellings_vacancy_E-LA_d_2021'!$A$2:$A$310,0)),"-")</f>
        <v>54908</v>
      </c>
      <c r="D171" s="36">
        <f>IFERROR(INDEX('Dwellings_vacancy_E-LA_d_2021'!$D$2:$D$310,MATCH($A171,'Dwellings_vacancy_E-LA_d_2021'!$A$2:$A$310,0)),"-")</f>
        <v>532</v>
      </c>
      <c r="E171" s="36">
        <f>IFERROR(INDEX('Dwellings_vacancy_E-LA_d_2021'!$E$2:$E$310,MATCH($A171,'Dwellings_vacancy_E-LA_d_2021'!$A$2:$A$310,0)),"-")</f>
        <v>0</v>
      </c>
      <c r="F171" s="36">
        <f>IFERROR(INDEX('Dwellings_vacancy_E-LA_d_2021'!$F$2:$F$310,MATCH($A171,'Dwellings_vacancy_E-LA_d_2021'!$A$2:$A$310,0)),"-")</f>
        <v>0</v>
      </c>
      <c r="G171" s="43">
        <f t="shared" si="4"/>
        <v>9.6889342172361038E-3</v>
      </c>
      <c r="H171" s="36">
        <f>IFERROR(INDEX('Dw_vacancy_E-new_boundaries_2'!C$2:C$3,MATCH($A171,'Dw_vacancy_E-new_boundaries_2'!$A$2:$A$3,0)),
INDEX('Dwellings_vacancy_E-LA_d_2020'!$C$2:$C$310,MATCH($A171,'Dwellings_vacancy_E-LA_d_2020'!$A$2:$A$310,0)))</f>
        <v>54771</v>
      </c>
      <c r="I171" s="36">
        <f>IFERROR(INDEX('Dw_vacancy_E-new_boundaries_2'!D$2:D$3,MATCH($A171,'Dw_vacancy_E-new_boundaries_2'!$A$2:$A$3,0)),
INDEX('Dwellings_vacancy_E-LA_d_2020'!$D$2:$D$310,MATCH($A171,'Dwellings_vacancy_E-LA_d_2020'!$A$2:$A$310,0)))</f>
        <v>461</v>
      </c>
      <c r="J171" s="36">
        <f>IFERROR(INDEX('Dw_vacancy_E-new_boundaries_2'!E$2:E$3,MATCH($A171,'Dw_vacancy_E-new_boundaries_2'!$A$2:$A$3,0)),
INDEX('Dwellings_vacancy_E-LA_d_2020'!$E$2:$E$310,MATCH($A171,'Dwellings_vacancy_E-LA_d_2020'!$A$2:$A$310,0)))</f>
        <v>0</v>
      </c>
      <c r="K171" s="36">
        <f>IFERROR(INDEX('Dw_vacancy_E-new_boundaries_2'!F$2:F$3,MATCH($A171,'Dw_vacancy_E-new_boundaries_2'!$A$2:$A$3,0)),
INDEX('Dwellings_vacancy_E-LA_d_2020'!$F$2:$F$310,MATCH($A171,'Dwellings_vacancy_E-LA_d_2020'!$A$2:$A$310,0)))</f>
        <v>0</v>
      </c>
      <c r="L171" s="43">
        <f t="shared" si="5"/>
        <v>8.4168629384163158E-3</v>
      </c>
    </row>
    <row r="172" spans="1:12" x14ac:dyDescent="0.35">
      <c r="A172" s="5" t="s">
        <v>604</v>
      </c>
      <c r="B172" s="10" t="s">
        <v>605</v>
      </c>
      <c r="C172" s="36">
        <f>IFERROR(INDEX('Dwellings_vacancy_E-LA_d_2021'!$C$2:$C$310,MATCH($A172,'Dwellings_vacancy_E-LA_d_2021'!$A$2:$A$310,0)),"-")</f>
        <v>121453</v>
      </c>
      <c r="D172" s="36">
        <f>IFERROR(INDEX('Dwellings_vacancy_E-LA_d_2021'!$D$2:$D$310,MATCH($A172,'Dwellings_vacancy_E-LA_d_2021'!$A$2:$A$310,0)),"-")</f>
        <v>2246</v>
      </c>
      <c r="E172" s="36">
        <f>IFERROR(INDEX('Dwellings_vacancy_E-LA_d_2021'!$E$2:$E$310,MATCH($A172,'Dwellings_vacancy_E-LA_d_2021'!$A$2:$A$310,0)),"-")</f>
        <v>0</v>
      </c>
      <c r="F172" s="36">
        <f>IFERROR(INDEX('Dwellings_vacancy_E-LA_d_2021'!$F$2:$F$310,MATCH($A172,'Dwellings_vacancy_E-LA_d_2021'!$A$2:$A$310,0)),"-")</f>
        <v>0</v>
      </c>
      <c r="G172" s="43">
        <f t="shared" si="4"/>
        <v>1.8492750282002091E-2</v>
      </c>
      <c r="H172" s="36">
        <f>IFERROR(INDEX('Dw_vacancy_E-new_boundaries_2'!C$2:C$3,MATCH($A172,'Dw_vacancy_E-new_boundaries_2'!$A$2:$A$3,0)),
INDEX('Dwellings_vacancy_E-LA_d_2020'!$C$2:$C$310,MATCH($A172,'Dwellings_vacancy_E-LA_d_2020'!$A$2:$A$310,0)))</f>
        <v>119362</v>
      </c>
      <c r="I172" s="36">
        <f>IFERROR(INDEX('Dw_vacancy_E-new_boundaries_2'!D$2:D$3,MATCH($A172,'Dw_vacancy_E-new_boundaries_2'!$A$2:$A$3,0)),
INDEX('Dwellings_vacancy_E-LA_d_2020'!$D$2:$D$310,MATCH($A172,'Dwellings_vacancy_E-LA_d_2020'!$A$2:$A$310,0)))</f>
        <v>1870</v>
      </c>
      <c r="J172" s="36">
        <f>IFERROR(INDEX('Dw_vacancy_E-new_boundaries_2'!E$2:E$3,MATCH($A172,'Dw_vacancy_E-new_boundaries_2'!$A$2:$A$3,0)),
INDEX('Dwellings_vacancy_E-LA_d_2020'!$E$2:$E$310,MATCH($A172,'Dwellings_vacancy_E-LA_d_2020'!$A$2:$A$310,0)))</f>
        <v>0</v>
      </c>
      <c r="K172" s="36">
        <f>IFERROR(INDEX('Dw_vacancy_E-new_boundaries_2'!F$2:F$3,MATCH($A172,'Dw_vacancy_E-new_boundaries_2'!$A$2:$A$3,0)),
INDEX('Dwellings_vacancy_E-LA_d_2020'!$F$2:$F$310,MATCH($A172,'Dwellings_vacancy_E-LA_d_2020'!$A$2:$A$310,0)))</f>
        <v>0</v>
      </c>
      <c r="L172" s="43">
        <f t="shared" si="5"/>
        <v>1.5666627569913372E-2</v>
      </c>
    </row>
    <row r="173" spans="1:12" x14ac:dyDescent="0.35">
      <c r="A173" s="5" t="s">
        <v>610</v>
      </c>
      <c r="B173" s="10" t="s">
        <v>611</v>
      </c>
      <c r="C173" s="36">
        <f>IFERROR(INDEX('Dwellings_vacancy_E-LA_d_2021'!$C$2:$C$310,MATCH($A173,'Dwellings_vacancy_E-LA_d_2021'!$A$2:$A$310,0)),"-")</f>
        <v>46768</v>
      </c>
      <c r="D173" s="36">
        <f>IFERROR(INDEX('Dwellings_vacancy_E-LA_d_2021'!$D$2:$D$310,MATCH($A173,'Dwellings_vacancy_E-LA_d_2021'!$A$2:$A$310,0)),"-")</f>
        <v>454</v>
      </c>
      <c r="E173" s="36">
        <f>IFERROR(INDEX('Dwellings_vacancy_E-LA_d_2021'!$E$2:$E$310,MATCH($A173,'Dwellings_vacancy_E-LA_d_2021'!$A$2:$A$310,0)),"-")</f>
        <v>0</v>
      </c>
      <c r="F173" s="36">
        <f>IFERROR(INDEX('Dwellings_vacancy_E-LA_d_2021'!$F$2:$F$310,MATCH($A173,'Dwellings_vacancy_E-LA_d_2021'!$A$2:$A$310,0)),"-")</f>
        <v>0</v>
      </c>
      <c r="G173" s="43">
        <f t="shared" si="4"/>
        <v>9.7074923024290105E-3</v>
      </c>
      <c r="H173" s="36">
        <f>IFERROR(INDEX('Dw_vacancy_E-new_boundaries_2'!C$2:C$3,MATCH($A173,'Dw_vacancy_E-new_boundaries_2'!$A$2:$A$3,0)),
INDEX('Dwellings_vacancy_E-LA_d_2020'!$C$2:$C$310,MATCH($A173,'Dwellings_vacancy_E-LA_d_2020'!$A$2:$A$310,0)))</f>
        <v>46146</v>
      </c>
      <c r="I173" s="36">
        <f>IFERROR(INDEX('Dw_vacancy_E-new_boundaries_2'!D$2:D$3,MATCH($A173,'Dw_vacancy_E-new_boundaries_2'!$A$2:$A$3,0)),
INDEX('Dwellings_vacancy_E-LA_d_2020'!$D$2:$D$310,MATCH($A173,'Dwellings_vacancy_E-LA_d_2020'!$A$2:$A$310,0)))</f>
        <v>689</v>
      </c>
      <c r="J173" s="36">
        <f>IFERROR(INDEX('Dw_vacancy_E-new_boundaries_2'!E$2:E$3,MATCH($A173,'Dw_vacancy_E-new_boundaries_2'!$A$2:$A$3,0)),
INDEX('Dwellings_vacancy_E-LA_d_2020'!$E$2:$E$310,MATCH($A173,'Dwellings_vacancy_E-LA_d_2020'!$A$2:$A$310,0)))</f>
        <v>0</v>
      </c>
      <c r="K173" s="36">
        <f>IFERROR(INDEX('Dw_vacancy_E-new_boundaries_2'!F$2:F$3,MATCH($A173,'Dw_vacancy_E-new_boundaries_2'!$A$2:$A$3,0)),
INDEX('Dwellings_vacancy_E-LA_d_2020'!$F$2:$F$310,MATCH($A173,'Dwellings_vacancy_E-LA_d_2020'!$A$2:$A$310,0)))</f>
        <v>0</v>
      </c>
      <c r="L173" s="43">
        <f t="shared" si="5"/>
        <v>1.4930871581502188E-2</v>
      </c>
    </row>
    <row r="174" spans="1:12" x14ac:dyDescent="0.35">
      <c r="A174" s="5" t="s">
        <v>612</v>
      </c>
      <c r="B174" s="10" t="s">
        <v>613</v>
      </c>
      <c r="C174" s="36">
        <f>IFERROR(INDEX('Dwellings_vacancy_E-LA_d_2021'!$C$2:$C$310,MATCH($A174,'Dwellings_vacancy_E-LA_d_2021'!$A$2:$A$310,0)),"-")</f>
        <v>46514</v>
      </c>
      <c r="D174" s="36">
        <f>IFERROR(INDEX('Dwellings_vacancy_E-LA_d_2021'!$D$2:$D$310,MATCH($A174,'Dwellings_vacancy_E-LA_d_2021'!$A$2:$A$310,0)),"-")</f>
        <v>580</v>
      </c>
      <c r="E174" s="36">
        <f>IFERROR(INDEX('Dwellings_vacancy_E-LA_d_2021'!$E$2:$E$310,MATCH($A174,'Dwellings_vacancy_E-LA_d_2021'!$A$2:$A$310,0)),"-")</f>
        <v>0</v>
      </c>
      <c r="F174" s="36">
        <f>IFERROR(INDEX('Dwellings_vacancy_E-LA_d_2021'!$F$2:$F$310,MATCH($A174,'Dwellings_vacancy_E-LA_d_2021'!$A$2:$A$310,0)),"-")</f>
        <v>0</v>
      </c>
      <c r="G174" s="43">
        <f t="shared" si="4"/>
        <v>1.2469364062432816E-2</v>
      </c>
      <c r="H174" s="36">
        <f>IFERROR(INDEX('Dw_vacancy_E-new_boundaries_2'!C$2:C$3,MATCH($A174,'Dw_vacancy_E-new_boundaries_2'!$A$2:$A$3,0)),
INDEX('Dwellings_vacancy_E-LA_d_2020'!$C$2:$C$310,MATCH($A174,'Dwellings_vacancy_E-LA_d_2020'!$A$2:$A$310,0)))</f>
        <v>46036</v>
      </c>
      <c r="I174" s="36">
        <f>IFERROR(INDEX('Dw_vacancy_E-new_boundaries_2'!D$2:D$3,MATCH($A174,'Dw_vacancy_E-new_boundaries_2'!$A$2:$A$3,0)),
INDEX('Dwellings_vacancy_E-LA_d_2020'!$D$2:$D$310,MATCH($A174,'Dwellings_vacancy_E-LA_d_2020'!$A$2:$A$310,0)))</f>
        <v>702</v>
      </c>
      <c r="J174" s="36">
        <f>IFERROR(INDEX('Dw_vacancy_E-new_boundaries_2'!E$2:E$3,MATCH($A174,'Dw_vacancy_E-new_boundaries_2'!$A$2:$A$3,0)),
INDEX('Dwellings_vacancy_E-LA_d_2020'!$E$2:$E$310,MATCH($A174,'Dwellings_vacancy_E-LA_d_2020'!$A$2:$A$310,0)))</f>
        <v>0</v>
      </c>
      <c r="K174" s="36">
        <f>IFERROR(INDEX('Dw_vacancy_E-new_boundaries_2'!F$2:F$3,MATCH($A174,'Dw_vacancy_E-new_boundaries_2'!$A$2:$A$3,0)),
INDEX('Dwellings_vacancy_E-LA_d_2020'!$F$2:$F$310,MATCH($A174,'Dwellings_vacancy_E-LA_d_2020'!$A$2:$A$310,0)))</f>
        <v>0</v>
      </c>
      <c r="L174" s="43">
        <f t="shared" si="5"/>
        <v>1.5248935615605178E-2</v>
      </c>
    </row>
    <row r="175" spans="1:12" x14ac:dyDescent="0.35">
      <c r="A175" s="5" t="s">
        <v>614</v>
      </c>
      <c r="B175" s="10" t="s">
        <v>615</v>
      </c>
      <c r="C175" s="36">
        <f>IFERROR(INDEX('Dwellings_vacancy_E-LA_d_2021'!$C$2:$C$310,MATCH($A175,'Dwellings_vacancy_E-LA_d_2021'!$A$2:$A$310,0)),"-")</f>
        <v>73037</v>
      </c>
      <c r="D175" s="36">
        <f>IFERROR(INDEX('Dwellings_vacancy_E-LA_d_2021'!$D$2:$D$310,MATCH($A175,'Dwellings_vacancy_E-LA_d_2021'!$A$2:$A$310,0)),"-")</f>
        <v>1348</v>
      </c>
      <c r="E175" s="36">
        <f>IFERROR(INDEX('Dwellings_vacancy_E-LA_d_2021'!$E$2:$E$310,MATCH($A175,'Dwellings_vacancy_E-LA_d_2021'!$A$2:$A$310,0)),"-")</f>
        <v>0</v>
      </c>
      <c r="F175" s="36">
        <f>IFERROR(INDEX('Dwellings_vacancy_E-LA_d_2021'!$F$2:$F$310,MATCH($A175,'Dwellings_vacancy_E-LA_d_2021'!$A$2:$A$310,0)),"-")</f>
        <v>0</v>
      </c>
      <c r="G175" s="43">
        <f t="shared" si="4"/>
        <v>1.8456398811561265E-2</v>
      </c>
      <c r="H175" s="36">
        <f>IFERROR(INDEX('Dw_vacancy_E-new_boundaries_2'!C$2:C$3,MATCH($A175,'Dw_vacancy_E-new_boundaries_2'!$A$2:$A$3,0)),
INDEX('Dwellings_vacancy_E-LA_d_2020'!$C$2:$C$310,MATCH($A175,'Dwellings_vacancy_E-LA_d_2020'!$A$2:$A$310,0)))</f>
        <v>72517</v>
      </c>
      <c r="I175" s="36">
        <f>IFERROR(INDEX('Dw_vacancy_E-new_boundaries_2'!D$2:D$3,MATCH($A175,'Dw_vacancy_E-new_boundaries_2'!$A$2:$A$3,0)),
INDEX('Dwellings_vacancy_E-LA_d_2020'!$D$2:$D$310,MATCH($A175,'Dwellings_vacancy_E-LA_d_2020'!$A$2:$A$310,0)))</f>
        <v>1636</v>
      </c>
      <c r="J175" s="36">
        <f>IFERROR(INDEX('Dw_vacancy_E-new_boundaries_2'!E$2:E$3,MATCH($A175,'Dw_vacancy_E-new_boundaries_2'!$A$2:$A$3,0)),
INDEX('Dwellings_vacancy_E-LA_d_2020'!$E$2:$E$310,MATCH($A175,'Dwellings_vacancy_E-LA_d_2020'!$A$2:$A$310,0)))</f>
        <v>0</v>
      </c>
      <c r="K175" s="36">
        <f>IFERROR(INDEX('Dw_vacancy_E-new_boundaries_2'!F$2:F$3,MATCH($A175,'Dw_vacancy_E-new_boundaries_2'!$A$2:$A$3,0)),
INDEX('Dwellings_vacancy_E-LA_d_2020'!$F$2:$F$310,MATCH($A175,'Dwellings_vacancy_E-LA_d_2020'!$A$2:$A$310,0)))</f>
        <v>0</v>
      </c>
      <c r="L175" s="43">
        <f t="shared" si="5"/>
        <v>2.2560227257056965E-2</v>
      </c>
    </row>
    <row r="176" spans="1:12" x14ac:dyDescent="0.35">
      <c r="A176" s="5" t="s">
        <v>616</v>
      </c>
      <c r="B176" s="10" t="s">
        <v>617</v>
      </c>
      <c r="C176" s="36">
        <f>IFERROR(INDEX('Dwellings_vacancy_E-LA_d_2021'!$C$2:$C$310,MATCH($A176,'Dwellings_vacancy_E-LA_d_2021'!$A$2:$A$310,0)),"-")</f>
        <v>57992</v>
      </c>
      <c r="D176" s="36">
        <f>IFERROR(INDEX('Dwellings_vacancy_E-LA_d_2021'!$D$2:$D$310,MATCH($A176,'Dwellings_vacancy_E-LA_d_2021'!$A$2:$A$310,0)),"-")</f>
        <v>798</v>
      </c>
      <c r="E176" s="36">
        <f>IFERROR(INDEX('Dwellings_vacancy_E-LA_d_2021'!$E$2:$E$310,MATCH($A176,'Dwellings_vacancy_E-LA_d_2021'!$A$2:$A$310,0)),"-")</f>
        <v>0</v>
      </c>
      <c r="F176" s="36">
        <f>IFERROR(INDEX('Dwellings_vacancy_E-LA_d_2021'!$F$2:$F$310,MATCH($A176,'Dwellings_vacancy_E-LA_d_2021'!$A$2:$A$310,0)),"-")</f>
        <v>0</v>
      </c>
      <c r="G176" s="43">
        <f t="shared" si="4"/>
        <v>1.3760518692233412E-2</v>
      </c>
      <c r="H176" s="36">
        <f>IFERROR(INDEX('Dw_vacancy_E-new_boundaries_2'!C$2:C$3,MATCH($A176,'Dw_vacancy_E-new_boundaries_2'!$A$2:$A$3,0)),
INDEX('Dwellings_vacancy_E-LA_d_2020'!$C$2:$C$310,MATCH($A176,'Dwellings_vacancy_E-LA_d_2020'!$A$2:$A$310,0)))</f>
        <v>57412</v>
      </c>
      <c r="I176" s="36">
        <f>IFERROR(INDEX('Dw_vacancy_E-new_boundaries_2'!D$2:D$3,MATCH($A176,'Dw_vacancy_E-new_boundaries_2'!$A$2:$A$3,0)),
INDEX('Dwellings_vacancy_E-LA_d_2020'!$D$2:$D$310,MATCH($A176,'Dwellings_vacancy_E-LA_d_2020'!$A$2:$A$310,0)))</f>
        <v>400</v>
      </c>
      <c r="J176" s="36">
        <f>IFERROR(INDEX('Dw_vacancy_E-new_boundaries_2'!E$2:E$3,MATCH($A176,'Dw_vacancy_E-new_boundaries_2'!$A$2:$A$3,0)),
INDEX('Dwellings_vacancy_E-LA_d_2020'!$E$2:$E$310,MATCH($A176,'Dwellings_vacancy_E-LA_d_2020'!$A$2:$A$310,0)))</f>
        <v>0</v>
      </c>
      <c r="K176" s="36">
        <f>IFERROR(INDEX('Dw_vacancy_E-new_boundaries_2'!F$2:F$3,MATCH($A176,'Dw_vacancy_E-new_boundaries_2'!$A$2:$A$3,0)),
INDEX('Dwellings_vacancy_E-LA_d_2020'!$F$2:$F$310,MATCH($A176,'Dwellings_vacancy_E-LA_d_2020'!$A$2:$A$310,0)))</f>
        <v>0</v>
      </c>
      <c r="L176" s="43">
        <f t="shared" si="5"/>
        <v>6.9671845607190133E-3</v>
      </c>
    </row>
    <row r="177" spans="1:12" x14ac:dyDescent="0.35">
      <c r="A177" s="5" t="s">
        <v>618</v>
      </c>
      <c r="B177" s="10" t="s">
        <v>619</v>
      </c>
      <c r="C177" s="36">
        <f>IFERROR(INDEX('Dwellings_vacancy_E-LA_d_2021'!$C$2:$C$310,MATCH($A177,'Dwellings_vacancy_E-LA_d_2021'!$A$2:$A$310,0)),"-")</f>
        <v>51055</v>
      </c>
      <c r="D177" s="36">
        <f>IFERROR(INDEX('Dwellings_vacancy_E-LA_d_2021'!$D$2:$D$310,MATCH($A177,'Dwellings_vacancy_E-LA_d_2021'!$A$2:$A$310,0)),"-")</f>
        <v>327</v>
      </c>
      <c r="E177" s="36">
        <f>IFERROR(INDEX('Dwellings_vacancy_E-LA_d_2021'!$E$2:$E$310,MATCH($A177,'Dwellings_vacancy_E-LA_d_2021'!$A$2:$A$310,0)),"-")</f>
        <v>0</v>
      </c>
      <c r="F177" s="36">
        <f>IFERROR(INDEX('Dwellings_vacancy_E-LA_d_2021'!$F$2:$F$310,MATCH($A177,'Dwellings_vacancy_E-LA_d_2021'!$A$2:$A$310,0)),"-")</f>
        <v>0</v>
      </c>
      <c r="G177" s="43">
        <f t="shared" si="4"/>
        <v>6.4048575066105182E-3</v>
      </c>
      <c r="H177" s="36">
        <f>IFERROR(INDEX('Dw_vacancy_E-new_boundaries_2'!C$2:C$3,MATCH($A177,'Dw_vacancy_E-new_boundaries_2'!$A$2:$A$3,0)),
INDEX('Dwellings_vacancy_E-LA_d_2020'!$C$2:$C$310,MATCH($A177,'Dwellings_vacancy_E-LA_d_2020'!$A$2:$A$310,0)))</f>
        <v>50559</v>
      </c>
      <c r="I177" s="36">
        <f>IFERROR(INDEX('Dw_vacancy_E-new_boundaries_2'!D$2:D$3,MATCH($A177,'Dw_vacancy_E-new_boundaries_2'!$A$2:$A$3,0)),
INDEX('Dwellings_vacancy_E-LA_d_2020'!$D$2:$D$310,MATCH($A177,'Dwellings_vacancy_E-LA_d_2020'!$A$2:$A$310,0)))</f>
        <v>462</v>
      </c>
      <c r="J177" s="36">
        <f>IFERROR(INDEX('Dw_vacancy_E-new_boundaries_2'!E$2:E$3,MATCH($A177,'Dw_vacancy_E-new_boundaries_2'!$A$2:$A$3,0)),
INDEX('Dwellings_vacancy_E-LA_d_2020'!$E$2:$E$310,MATCH($A177,'Dwellings_vacancy_E-LA_d_2020'!$A$2:$A$310,0)))</f>
        <v>0</v>
      </c>
      <c r="K177" s="36">
        <f>IFERROR(INDEX('Dw_vacancy_E-new_boundaries_2'!F$2:F$3,MATCH($A177,'Dw_vacancy_E-new_boundaries_2'!$A$2:$A$3,0)),
INDEX('Dwellings_vacancy_E-LA_d_2020'!$F$2:$F$310,MATCH($A177,'Dwellings_vacancy_E-LA_d_2020'!$A$2:$A$310,0)))</f>
        <v>26</v>
      </c>
      <c r="L177" s="43">
        <f t="shared" si="5"/>
        <v>8.6235882829961037E-3</v>
      </c>
    </row>
    <row r="178" spans="1:12" x14ac:dyDescent="0.35">
      <c r="A178" s="5" t="s">
        <v>622</v>
      </c>
      <c r="B178" s="10" t="s">
        <v>623</v>
      </c>
      <c r="C178" s="36">
        <f>IFERROR(INDEX('Dwellings_vacancy_E-LA_d_2021'!$C$2:$C$310,MATCH($A178,'Dwellings_vacancy_E-LA_d_2021'!$A$2:$A$310,0)),"-")</f>
        <v>75251</v>
      </c>
      <c r="D178" s="36">
        <f>IFERROR(INDEX('Dwellings_vacancy_E-LA_d_2021'!$D$2:$D$310,MATCH($A178,'Dwellings_vacancy_E-LA_d_2021'!$A$2:$A$310,0)),"-")</f>
        <v>995</v>
      </c>
      <c r="E178" s="36">
        <f>IFERROR(INDEX('Dwellings_vacancy_E-LA_d_2021'!$E$2:$E$310,MATCH($A178,'Dwellings_vacancy_E-LA_d_2021'!$A$2:$A$310,0)),"-")</f>
        <v>0</v>
      </c>
      <c r="F178" s="36">
        <f>IFERROR(INDEX('Dwellings_vacancy_E-LA_d_2021'!$F$2:$F$310,MATCH($A178,'Dwellings_vacancy_E-LA_d_2021'!$A$2:$A$310,0)),"-")</f>
        <v>0</v>
      </c>
      <c r="G178" s="43">
        <f t="shared" si="4"/>
        <v>1.3222415648961476E-2</v>
      </c>
      <c r="H178" s="36">
        <f>IFERROR(INDEX('Dw_vacancy_E-new_boundaries_2'!C$2:C$3,MATCH($A178,'Dw_vacancy_E-new_boundaries_2'!$A$2:$A$3,0)),
INDEX('Dwellings_vacancy_E-LA_d_2020'!$C$2:$C$310,MATCH($A178,'Dwellings_vacancy_E-LA_d_2020'!$A$2:$A$310,0)))</f>
        <v>74778</v>
      </c>
      <c r="I178" s="36">
        <f>IFERROR(INDEX('Dw_vacancy_E-new_boundaries_2'!D$2:D$3,MATCH($A178,'Dw_vacancy_E-new_boundaries_2'!$A$2:$A$3,0)),
INDEX('Dwellings_vacancy_E-LA_d_2020'!$D$2:$D$310,MATCH($A178,'Dwellings_vacancy_E-LA_d_2020'!$A$2:$A$310,0)))</f>
        <v>1088</v>
      </c>
      <c r="J178" s="36">
        <f>IFERROR(INDEX('Dw_vacancy_E-new_boundaries_2'!E$2:E$3,MATCH($A178,'Dw_vacancy_E-new_boundaries_2'!$A$2:$A$3,0)),
INDEX('Dwellings_vacancy_E-LA_d_2020'!$E$2:$E$310,MATCH($A178,'Dwellings_vacancy_E-LA_d_2020'!$A$2:$A$310,0)))</f>
        <v>0</v>
      </c>
      <c r="K178" s="36">
        <f>IFERROR(INDEX('Dw_vacancy_E-new_boundaries_2'!F$2:F$3,MATCH($A178,'Dw_vacancy_E-new_boundaries_2'!$A$2:$A$3,0)),
INDEX('Dwellings_vacancy_E-LA_d_2020'!$F$2:$F$310,MATCH($A178,'Dwellings_vacancy_E-LA_d_2020'!$A$2:$A$310,0)))</f>
        <v>0</v>
      </c>
      <c r="L178" s="43">
        <f t="shared" si="5"/>
        <v>1.4549733878948354E-2</v>
      </c>
    </row>
    <row r="179" spans="1:12" x14ac:dyDescent="0.35">
      <c r="A179" s="5" t="s">
        <v>624</v>
      </c>
      <c r="B179" s="10" t="s">
        <v>625</v>
      </c>
      <c r="C179" s="36">
        <f>IFERROR(INDEX('Dwellings_vacancy_E-LA_d_2021'!$C$2:$C$310,MATCH($A179,'Dwellings_vacancy_E-LA_d_2021'!$A$2:$A$310,0)),"-")</f>
        <v>54744</v>
      </c>
      <c r="D179" s="36">
        <f>IFERROR(INDEX('Dwellings_vacancy_E-LA_d_2021'!$D$2:$D$310,MATCH($A179,'Dwellings_vacancy_E-LA_d_2021'!$A$2:$A$310,0)),"-")</f>
        <v>497</v>
      </c>
      <c r="E179" s="36">
        <f>IFERROR(INDEX('Dwellings_vacancy_E-LA_d_2021'!$E$2:$E$310,MATCH($A179,'Dwellings_vacancy_E-LA_d_2021'!$A$2:$A$310,0)),"-")</f>
        <v>0</v>
      </c>
      <c r="F179" s="36">
        <f>IFERROR(INDEX('Dwellings_vacancy_E-LA_d_2021'!$F$2:$F$310,MATCH($A179,'Dwellings_vacancy_E-LA_d_2021'!$A$2:$A$310,0)),"-")</f>
        <v>0</v>
      </c>
      <c r="G179" s="43">
        <f t="shared" si="4"/>
        <v>9.0786204880900188E-3</v>
      </c>
      <c r="H179" s="36">
        <f>IFERROR(INDEX('Dw_vacancy_E-new_boundaries_2'!C$2:C$3,MATCH($A179,'Dw_vacancy_E-new_boundaries_2'!$A$2:$A$3,0)),
INDEX('Dwellings_vacancy_E-LA_d_2020'!$C$2:$C$310,MATCH($A179,'Dwellings_vacancy_E-LA_d_2020'!$A$2:$A$310,0)))</f>
        <v>54358</v>
      </c>
      <c r="I179" s="36">
        <f>IFERROR(INDEX('Dw_vacancy_E-new_boundaries_2'!D$2:D$3,MATCH($A179,'Dw_vacancy_E-new_boundaries_2'!$A$2:$A$3,0)),
INDEX('Dwellings_vacancy_E-LA_d_2020'!$D$2:$D$310,MATCH($A179,'Dwellings_vacancy_E-LA_d_2020'!$A$2:$A$310,0)))</f>
        <v>564</v>
      </c>
      <c r="J179" s="36">
        <f>IFERROR(INDEX('Dw_vacancy_E-new_boundaries_2'!E$2:E$3,MATCH($A179,'Dw_vacancy_E-new_boundaries_2'!$A$2:$A$3,0)),
INDEX('Dwellings_vacancy_E-LA_d_2020'!$E$2:$E$310,MATCH($A179,'Dwellings_vacancy_E-LA_d_2020'!$A$2:$A$310,0)))</f>
        <v>0</v>
      </c>
      <c r="K179" s="36">
        <f>IFERROR(INDEX('Dw_vacancy_E-new_boundaries_2'!F$2:F$3,MATCH($A179,'Dw_vacancy_E-new_boundaries_2'!$A$2:$A$3,0)),
INDEX('Dwellings_vacancy_E-LA_d_2020'!$F$2:$F$310,MATCH($A179,'Dwellings_vacancy_E-LA_d_2020'!$A$2:$A$310,0)))</f>
        <v>0</v>
      </c>
      <c r="L179" s="43">
        <f t="shared" si="5"/>
        <v>1.0375657676882888E-2</v>
      </c>
    </row>
    <row r="180" spans="1:12" x14ac:dyDescent="0.35">
      <c r="A180" s="5" t="s">
        <v>626</v>
      </c>
      <c r="B180" s="10" t="s">
        <v>627</v>
      </c>
      <c r="C180" s="36">
        <f>IFERROR(INDEX('Dwellings_vacancy_E-LA_d_2021'!$C$2:$C$310,MATCH($A180,'Dwellings_vacancy_E-LA_d_2021'!$A$2:$A$310,0)),"-")</f>
        <v>152295</v>
      </c>
      <c r="D180" s="36">
        <f>IFERROR(INDEX('Dwellings_vacancy_E-LA_d_2021'!$D$2:$D$310,MATCH($A180,'Dwellings_vacancy_E-LA_d_2021'!$A$2:$A$310,0)),"-")</f>
        <v>1129</v>
      </c>
      <c r="E180" s="36">
        <f>IFERROR(INDEX('Dwellings_vacancy_E-LA_d_2021'!$E$2:$E$310,MATCH($A180,'Dwellings_vacancy_E-LA_d_2021'!$A$2:$A$310,0)),"-")</f>
        <v>0</v>
      </c>
      <c r="F180" s="36">
        <f>IFERROR(INDEX('Dwellings_vacancy_E-LA_d_2021'!$F$2:$F$310,MATCH($A180,'Dwellings_vacancy_E-LA_d_2021'!$A$2:$A$310,0)),"-")</f>
        <v>0</v>
      </c>
      <c r="G180" s="43">
        <f t="shared" si="4"/>
        <v>7.4132440329623432E-3</v>
      </c>
      <c r="H180" s="36">
        <f>IFERROR(INDEX('Dw_vacancy_E-new_boundaries_2'!C$2:C$3,MATCH($A180,'Dw_vacancy_E-new_boundaries_2'!$A$2:$A$3,0)),
INDEX('Dwellings_vacancy_E-LA_d_2020'!$C$2:$C$310,MATCH($A180,'Dwellings_vacancy_E-LA_d_2020'!$A$2:$A$310,0)))</f>
        <v>150728</v>
      </c>
      <c r="I180" s="36">
        <f>IFERROR(INDEX('Dw_vacancy_E-new_boundaries_2'!D$2:D$3,MATCH($A180,'Dw_vacancy_E-new_boundaries_2'!$A$2:$A$3,0)),
INDEX('Dwellings_vacancy_E-LA_d_2020'!$D$2:$D$310,MATCH($A180,'Dwellings_vacancy_E-LA_d_2020'!$A$2:$A$310,0)))</f>
        <v>1256</v>
      </c>
      <c r="J180" s="36">
        <f>IFERROR(INDEX('Dw_vacancy_E-new_boundaries_2'!E$2:E$3,MATCH($A180,'Dw_vacancy_E-new_boundaries_2'!$A$2:$A$3,0)),
INDEX('Dwellings_vacancy_E-LA_d_2020'!$E$2:$E$310,MATCH($A180,'Dwellings_vacancy_E-LA_d_2020'!$A$2:$A$310,0)))</f>
        <v>0</v>
      </c>
      <c r="K180" s="36">
        <f>IFERROR(INDEX('Dw_vacancy_E-new_boundaries_2'!F$2:F$3,MATCH($A180,'Dw_vacancy_E-new_boundaries_2'!$A$2:$A$3,0)),
INDEX('Dwellings_vacancy_E-LA_d_2020'!$F$2:$F$310,MATCH($A180,'Dwellings_vacancy_E-LA_d_2020'!$A$2:$A$310,0)))</f>
        <v>0</v>
      </c>
      <c r="L180" s="43">
        <f t="shared" si="5"/>
        <v>8.33289103550767E-3</v>
      </c>
    </row>
    <row r="181" spans="1:12" x14ac:dyDescent="0.35">
      <c r="A181" s="5" t="s">
        <v>628</v>
      </c>
      <c r="B181" s="10" t="s">
        <v>629</v>
      </c>
      <c r="C181" s="36">
        <f>IFERROR(INDEX('Dwellings_vacancy_E-LA_d_2021'!$C$2:$C$310,MATCH($A181,'Dwellings_vacancy_E-LA_d_2021'!$A$2:$A$310,0)),"-")</f>
        <v>97181</v>
      </c>
      <c r="D181" s="36">
        <f>IFERROR(INDEX('Dwellings_vacancy_E-LA_d_2021'!$D$2:$D$310,MATCH($A181,'Dwellings_vacancy_E-LA_d_2021'!$A$2:$A$310,0)),"-")</f>
        <v>421</v>
      </c>
      <c r="E181" s="36">
        <f>IFERROR(INDEX('Dwellings_vacancy_E-LA_d_2021'!$E$2:$E$310,MATCH($A181,'Dwellings_vacancy_E-LA_d_2021'!$A$2:$A$310,0)),"-")</f>
        <v>0</v>
      </c>
      <c r="F181" s="36">
        <f>IFERROR(INDEX('Dwellings_vacancy_E-LA_d_2021'!$F$2:$F$310,MATCH($A181,'Dwellings_vacancy_E-LA_d_2021'!$A$2:$A$310,0)),"-")</f>
        <v>0</v>
      </c>
      <c r="G181" s="43">
        <f t="shared" si="4"/>
        <v>4.3321225342402318E-3</v>
      </c>
      <c r="H181" s="36">
        <f>IFERROR(INDEX('Dw_vacancy_E-new_boundaries_2'!C$2:C$3,MATCH($A181,'Dw_vacancy_E-new_boundaries_2'!$A$2:$A$3,0)),
INDEX('Dwellings_vacancy_E-LA_d_2020'!$C$2:$C$310,MATCH($A181,'Dwellings_vacancy_E-LA_d_2020'!$A$2:$A$310,0)))</f>
        <v>96282</v>
      </c>
      <c r="I181" s="36">
        <f>IFERROR(INDEX('Dw_vacancy_E-new_boundaries_2'!D$2:D$3,MATCH($A181,'Dw_vacancy_E-new_boundaries_2'!$A$2:$A$3,0)),
INDEX('Dwellings_vacancy_E-LA_d_2020'!$D$2:$D$310,MATCH($A181,'Dwellings_vacancy_E-LA_d_2020'!$A$2:$A$310,0)))</f>
        <v>617</v>
      </c>
      <c r="J181" s="36">
        <f>IFERROR(INDEX('Dw_vacancy_E-new_boundaries_2'!E$2:E$3,MATCH($A181,'Dw_vacancy_E-new_boundaries_2'!$A$2:$A$3,0)),
INDEX('Dwellings_vacancy_E-LA_d_2020'!$E$2:$E$310,MATCH($A181,'Dwellings_vacancy_E-LA_d_2020'!$A$2:$A$310,0)))</f>
        <v>0</v>
      </c>
      <c r="K181" s="36">
        <f>IFERROR(INDEX('Dw_vacancy_E-new_boundaries_2'!F$2:F$3,MATCH($A181,'Dw_vacancy_E-new_boundaries_2'!$A$2:$A$3,0)),
INDEX('Dwellings_vacancy_E-LA_d_2020'!$F$2:$F$310,MATCH($A181,'Dwellings_vacancy_E-LA_d_2020'!$A$2:$A$310,0)))</f>
        <v>0</v>
      </c>
      <c r="L181" s="43">
        <f t="shared" si="5"/>
        <v>6.408259072308427E-3</v>
      </c>
    </row>
    <row r="182" spans="1:12" x14ac:dyDescent="0.35">
      <c r="A182" s="5" t="s">
        <v>630</v>
      </c>
      <c r="B182" s="10" t="s">
        <v>631</v>
      </c>
      <c r="C182" s="36">
        <f>IFERROR(INDEX('Dwellings_vacancy_E-LA_d_2021'!$C$2:$C$310,MATCH($A182,'Dwellings_vacancy_E-LA_d_2021'!$A$2:$A$310,0)),"-")</f>
        <v>98590</v>
      </c>
      <c r="D182" s="36">
        <f>IFERROR(INDEX('Dwellings_vacancy_E-LA_d_2021'!$D$2:$D$310,MATCH($A182,'Dwellings_vacancy_E-LA_d_2021'!$A$2:$A$310,0)),"-")</f>
        <v>1032</v>
      </c>
      <c r="E182" s="36">
        <f>IFERROR(INDEX('Dwellings_vacancy_E-LA_d_2021'!$E$2:$E$310,MATCH($A182,'Dwellings_vacancy_E-LA_d_2021'!$A$2:$A$310,0)),"-")</f>
        <v>0</v>
      </c>
      <c r="F182" s="36">
        <f>IFERROR(INDEX('Dwellings_vacancy_E-LA_d_2021'!$F$2:$F$310,MATCH($A182,'Dwellings_vacancy_E-LA_d_2021'!$A$2:$A$310,0)),"-")</f>
        <v>0</v>
      </c>
      <c r="G182" s="43">
        <f t="shared" si="4"/>
        <v>1.0467593062176692E-2</v>
      </c>
      <c r="H182" s="36">
        <f>IFERROR(INDEX('Dw_vacancy_E-new_boundaries_2'!C$2:C$3,MATCH($A182,'Dw_vacancy_E-new_boundaries_2'!$A$2:$A$3,0)),
INDEX('Dwellings_vacancy_E-LA_d_2020'!$C$2:$C$310,MATCH($A182,'Dwellings_vacancy_E-LA_d_2020'!$A$2:$A$310,0)))</f>
        <v>98226</v>
      </c>
      <c r="I182" s="36">
        <f>IFERROR(INDEX('Dw_vacancy_E-new_boundaries_2'!D$2:D$3,MATCH($A182,'Dw_vacancy_E-new_boundaries_2'!$A$2:$A$3,0)),
INDEX('Dwellings_vacancy_E-LA_d_2020'!$D$2:$D$310,MATCH($A182,'Dwellings_vacancy_E-LA_d_2020'!$A$2:$A$310,0)))</f>
        <v>1194</v>
      </c>
      <c r="J182" s="36">
        <f>IFERROR(INDEX('Dw_vacancy_E-new_boundaries_2'!E$2:E$3,MATCH($A182,'Dw_vacancy_E-new_boundaries_2'!$A$2:$A$3,0)),
INDEX('Dwellings_vacancy_E-LA_d_2020'!$E$2:$E$310,MATCH($A182,'Dwellings_vacancy_E-LA_d_2020'!$A$2:$A$310,0)))</f>
        <v>0</v>
      </c>
      <c r="K182" s="36">
        <f>IFERROR(INDEX('Dw_vacancy_E-new_boundaries_2'!F$2:F$3,MATCH($A182,'Dw_vacancy_E-new_boundaries_2'!$A$2:$A$3,0)),
INDEX('Dwellings_vacancy_E-LA_d_2020'!$F$2:$F$310,MATCH($A182,'Dwellings_vacancy_E-LA_d_2020'!$A$2:$A$310,0)))</f>
        <v>0</v>
      </c>
      <c r="L182" s="43">
        <f t="shared" si="5"/>
        <v>1.2155641072628428E-2</v>
      </c>
    </row>
    <row r="183" spans="1:12" x14ac:dyDescent="0.35">
      <c r="A183" s="5" t="s">
        <v>632</v>
      </c>
      <c r="B183" s="10" t="s">
        <v>633</v>
      </c>
      <c r="C183" s="36">
        <f>IFERROR(INDEX('Dwellings_vacancy_E-LA_d_2021'!$C$2:$C$310,MATCH($A183,'Dwellings_vacancy_E-LA_d_2021'!$A$2:$A$310,0)),"-")</f>
        <v>28562</v>
      </c>
      <c r="D183" s="36">
        <f>IFERROR(INDEX('Dwellings_vacancy_E-LA_d_2021'!$D$2:$D$310,MATCH($A183,'Dwellings_vacancy_E-LA_d_2021'!$A$2:$A$310,0)),"-")</f>
        <v>370</v>
      </c>
      <c r="E183" s="36">
        <f>IFERROR(INDEX('Dwellings_vacancy_E-LA_d_2021'!$E$2:$E$310,MATCH($A183,'Dwellings_vacancy_E-LA_d_2021'!$A$2:$A$310,0)),"-")</f>
        <v>0</v>
      </c>
      <c r="F183" s="36">
        <f>IFERROR(INDEX('Dwellings_vacancy_E-LA_d_2021'!$F$2:$F$310,MATCH($A183,'Dwellings_vacancy_E-LA_d_2021'!$A$2:$A$310,0)),"-")</f>
        <v>0</v>
      </c>
      <c r="G183" s="43">
        <f t="shared" si="4"/>
        <v>1.2954274910720537E-2</v>
      </c>
      <c r="H183" s="36">
        <f>IFERROR(INDEX('Dw_vacancy_E-new_boundaries_2'!C$2:C$3,MATCH($A183,'Dw_vacancy_E-new_boundaries_2'!$A$2:$A$3,0)),
INDEX('Dwellings_vacancy_E-LA_d_2020'!$C$2:$C$310,MATCH($A183,'Dwellings_vacancy_E-LA_d_2020'!$A$2:$A$310,0)))</f>
        <v>28264</v>
      </c>
      <c r="I183" s="36">
        <f>IFERROR(INDEX('Dw_vacancy_E-new_boundaries_2'!D$2:D$3,MATCH($A183,'Dw_vacancy_E-new_boundaries_2'!$A$2:$A$3,0)),
INDEX('Dwellings_vacancy_E-LA_d_2020'!$D$2:$D$310,MATCH($A183,'Dwellings_vacancy_E-LA_d_2020'!$A$2:$A$310,0)))</f>
        <v>420</v>
      </c>
      <c r="J183" s="36">
        <f>IFERROR(INDEX('Dw_vacancy_E-new_boundaries_2'!E$2:E$3,MATCH($A183,'Dw_vacancy_E-new_boundaries_2'!$A$2:$A$3,0)),
INDEX('Dwellings_vacancy_E-LA_d_2020'!$E$2:$E$310,MATCH($A183,'Dwellings_vacancy_E-LA_d_2020'!$A$2:$A$310,0)))</f>
        <v>0</v>
      </c>
      <c r="K183" s="36">
        <f>IFERROR(INDEX('Dw_vacancy_E-new_boundaries_2'!F$2:F$3,MATCH($A183,'Dw_vacancy_E-new_boundaries_2'!$A$2:$A$3,0)),
INDEX('Dwellings_vacancy_E-LA_d_2020'!$F$2:$F$310,MATCH($A183,'Dwellings_vacancy_E-LA_d_2020'!$A$2:$A$310,0)))</f>
        <v>0</v>
      </c>
      <c r="L183" s="43">
        <f t="shared" si="5"/>
        <v>1.4859892442683272E-2</v>
      </c>
    </row>
    <row r="184" spans="1:12" x14ac:dyDescent="0.35">
      <c r="A184" s="5" t="s">
        <v>634</v>
      </c>
      <c r="B184" s="10" t="s">
        <v>635</v>
      </c>
      <c r="C184" s="36">
        <f>IFERROR(INDEX('Dwellings_vacancy_E-LA_d_2021'!$C$2:$C$310,MATCH($A184,'Dwellings_vacancy_E-LA_d_2021'!$A$2:$A$310,0)),"-")</f>
        <v>45870</v>
      </c>
      <c r="D184" s="36">
        <f>IFERROR(INDEX('Dwellings_vacancy_E-LA_d_2021'!$D$2:$D$310,MATCH($A184,'Dwellings_vacancy_E-LA_d_2021'!$A$2:$A$310,0)),"-")</f>
        <v>316</v>
      </c>
      <c r="E184" s="36">
        <f>IFERROR(INDEX('Dwellings_vacancy_E-LA_d_2021'!$E$2:$E$310,MATCH($A184,'Dwellings_vacancy_E-LA_d_2021'!$A$2:$A$310,0)),"-")</f>
        <v>0</v>
      </c>
      <c r="F184" s="36">
        <f>IFERROR(INDEX('Dwellings_vacancy_E-LA_d_2021'!$F$2:$F$310,MATCH($A184,'Dwellings_vacancy_E-LA_d_2021'!$A$2:$A$310,0)),"-")</f>
        <v>0</v>
      </c>
      <c r="G184" s="43">
        <f t="shared" si="4"/>
        <v>6.8890342271637232E-3</v>
      </c>
      <c r="H184" s="36">
        <f>IFERROR(INDEX('Dw_vacancy_E-new_boundaries_2'!C$2:C$3,MATCH($A184,'Dw_vacancy_E-new_boundaries_2'!$A$2:$A$3,0)),
INDEX('Dwellings_vacancy_E-LA_d_2020'!$C$2:$C$310,MATCH($A184,'Dwellings_vacancy_E-LA_d_2020'!$A$2:$A$310,0)))</f>
        <v>45171</v>
      </c>
      <c r="I184" s="36">
        <f>IFERROR(INDEX('Dw_vacancy_E-new_boundaries_2'!D$2:D$3,MATCH($A184,'Dw_vacancy_E-new_boundaries_2'!$A$2:$A$3,0)),
INDEX('Dwellings_vacancy_E-LA_d_2020'!$D$2:$D$310,MATCH($A184,'Dwellings_vacancy_E-LA_d_2020'!$A$2:$A$310,0)))</f>
        <v>483</v>
      </c>
      <c r="J184" s="36">
        <f>IFERROR(INDEX('Dw_vacancy_E-new_boundaries_2'!E$2:E$3,MATCH($A184,'Dw_vacancy_E-new_boundaries_2'!$A$2:$A$3,0)),
INDEX('Dwellings_vacancy_E-LA_d_2020'!$E$2:$E$310,MATCH($A184,'Dwellings_vacancy_E-LA_d_2020'!$A$2:$A$310,0)))</f>
        <v>0</v>
      </c>
      <c r="K184" s="36">
        <f>IFERROR(INDEX('Dw_vacancy_E-new_boundaries_2'!F$2:F$3,MATCH($A184,'Dw_vacancy_E-new_boundaries_2'!$A$2:$A$3,0)),
INDEX('Dwellings_vacancy_E-LA_d_2020'!$F$2:$F$310,MATCH($A184,'Dwellings_vacancy_E-LA_d_2020'!$A$2:$A$310,0)))</f>
        <v>0</v>
      </c>
      <c r="L184" s="43">
        <f t="shared" si="5"/>
        <v>1.0692701069270108E-2</v>
      </c>
    </row>
    <row r="185" spans="1:12" x14ac:dyDescent="0.35">
      <c r="A185" s="5" t="s">
        <v>636</v>
      </c>
      <c r="B185" s="10" t="s">
        <v>637</v>
      </c>
      <c r="C185" s="36">
        <f>IFERROR(INDEX('Dwellings_vacancy_E-LA_d_2021'!$C$2:$C$310,MATCH($A185,'Dwellings_vacancy_E-LA_d_2021'!$A$2:$A$310,0)),"-")</f>
        <v>154883</v>
      </c>
      <c r="D185" s="36">
        <f>IFERROR(INDEX('Dwellings_vacancy_E-LA_d_2021'!$D$2:$D$310,MATCH($A185,'Dwellings_vacancy_E-LA_d_2021'!$A$2:$A$310,0)),"-")</f>
        <v>2064</v>
      </c>
      <c r="E185" s="36">
        <f>IFERROR(INDEX('Dwellings_vacancy_E-LA_d_2021'!$E$2:$E$310,MATCH($A185,'Dwellings_vacancy_E-LA_d_2021'!$A$2:$A$310,0)),"-")</f>
        <v>0</v>
      </c>
      <c r="F185" s="36">
        <f>IFERROR(INDEX('Dwellings_vacancy_E-LA_d_2021'!$F$2:$F$310,MATCH($A185,'Dwellings_vacancy_E-LA_d_2021'!$A$2:$A$310,0)),"-")</f>
        <v>0</v>
      </c>
      <c r="G185" s="43">
        <f t="shared" si="4"/>
        <v>1.3326188154929849E-2</v>
      </c>
      <c r="H185" s="36">
        <f>IFERROR(INDEX('Dw_vacancy_E-new_boundaries_2'!C$2:C$3,MATCH($A185,'Dw_vacancy_E-new_boundaries_2'!$A$2:$A$3,0)),
INDEX('Dwellings_vacancy_E-LA_d_2020'!$C$2:$C$310,MATCH($A185,'Dwellings_vacancy_E-LA_d_2020'!$A$2:$A$310,0)))</f>
        <v>153717</v>
      </c>
      <c r="I185" s="36">
        <f>IFERROR(INDEX('Dw_vacancy_E-new_boundaries_2'!D$2:D$3,MATCH($A185,'Dw_vacancy_E-new_boundaries_2'!$A$2:$A$3,0)),
INDEX('Dwellings_vacancy_E-LA_d_2020'!$D$2:$D$310,MATCH($A185,'Dwellings_vacancy_E-LA_d_2020'!$A$2:$A$310,0)))</f>
        <v>2844</v>
      </c>
      <c r="J185" s="36">
        <f>IFERROR(INDEX('Dw_vacancy_E-new_boundaries_2'!E$2:E$3,MATCH($A185,'Dw_vacancy_E-new_boundaries_2'!$A$2:$A$3,0)),
INDEX('Dwellings_vacancy_E-LA_d_2020'!$E$2:$E$310,MATCH($A185,'Dwellings_vacancy_E-LA_d_2020'!$A$2:$A$310,0)))</f>
        <v>0</v>
      </c>
      <c r="K185" s="36">
        <f>IFERROR(INDEX('Dw_vacancy_E-new_boundaries_2'!F$2:F$3,MATCH($A185,'Dw_vacancy_E-new_boundaries_2'!$A$2:$A$3,0)),
INDEX('Dwellings_vacancy_E-LA_d_2020'!$F$2:$F$310,MATCH($A185,'Dwellings_vacancy_E-LA_d_2020'!$A$2:$A$310,0)))</f>
        <v>0</v>
      </c>
      <c r="L185" s="43">
        <f t="shared" si="5"/>
        <v>1.8501532036144342E-2</v>
      </c>
    </row>
    <row r="186" spans="1:12" x14ac:dyDescent="0.35">
      <c r="A186" s="5" t="s">
        <v>638</v>
      </c>
      <c r="B186" s="10" t="s">
        <v>639</v>
      </c>
      <c r="C186" s="36">
        <f>IFERROR(INDEX('Dwellings_vacancy_E-LA_d_2021'!$C$2:$C$310,MATCH($A186,'Dwellings_vacancy_E-LA_d_2021'!$A$2:$A$310,0)),"-")</f>
        <v>65421</v>
      </c>
      <c r="D186" s="36">
        <f>IFERROR(INDEX('Dwellings_vacancy_E-LA_d_2021'!$D$2:$D$310,MATCH($A186,'Dwellings_vacancy_E-LA_d_2021'!$A$2:$A$310,0)),"-")</f>
        <v>622</v>
      </c>
      <c r="E186" s="36">
        <f>IFERROR(INDEX('Dwellings_vacancy_E-LA_d_2021'!$E$2:$E$310,MATCH($A186,'Dwellings_vacancy_E-LA_d_2021'!$A$2:$A$310,0)),"-")</f>
        <v>0</v>
      </c>
      <c r="F186" s="36">
        <f>IFERROR(INDEX('Dwellings_vacancy_E-LA_d_2021'!$F$2:$F$310,MATCH($A186,'Dwellings_vacancy_E-LA_d_2021'!$A$2:$A$310,0)),"-")</f>
        <v>0</v>
      </c>
      <c r="G186" s="43">
        <f t="shared" si="4"/>
        <v>9.5076504486327016E-3</v>
      </c>
      <c r="H186" s="36">
        <f>IFERROR(INDEX('Dw_vacancy_E-new_boundaries_2'!C$2:C$3,MATCH($A186,'Dw_vacancy_E-new_boundaries_2'!$A$2:$A$3,0)),
INDEX('Dwellings_vacancy_E-LA_d_2020'!$C$2:$C$310,MATCH($A186,'Dwellings_vacancy_E-LA_d_2020'!$A$2:$A$310,0)))</f>
        <v>64873</v>
      </c>
      <c r="I186" s="36">
        <f>IFERROR(INDEX('Dw_vacancy_E-new_boundaries_2'!D$2:D$3,MATCH($A186,'Dw_vacancy_E-new_boundaries_2'!$A$2:$A$3,0)),
INDEX('Dwellings_vacancy_E-LA_d_2020'!$D$2:$D$310,MATCH($A186,'Dwellings_vacancy_E-LA_d_2020'!$A$2:$A$310,0)))</f>
        <v>779</v>
      </c>
      <c r="J186" s="36">
        <f>IFERROR(INDEX('Dw_vacancy_E-new_boundaries_2'!E$2:E$3,MATCH($A186,'Dw_vacancy_E-new_boundaries_2'!$A$2:$A$3,0)),
INDEX('Dwellings_vacancy_E-LA_d_2020'!$E$2:$E$310,MATCH($A186,'Dwellings_vacancy_E-LA_d_2020'!$A$2:$A$310,0)))</f>
        <v>0</v>
      </c>
      <c r="K186" s="36">
        <f>IFERROR(INDEX('Dw_vacancy_E-new_boundaries_2'!F$2:F$3,MATCH($A186,'Dw_vacancy_E-new_boundaries_2'!$A$2:$A$3,0)),
INDEX('Dwellings_vacancy_E-LA_d_2020'!$F$2:$F$310,MATCH($A186,'Dwellings_vacancy_E-LA_d_2020'!$A$2:$A$310,0)))</f>
        <v>0</v>
      </c>
      <c r="L186" s="43">
        <f t="shared" si="5"/>
        <v>1.2008077320302745E-2</v>
      </c>
    </row>
    <row r="187" spans="1:12" x14ac:dyDescent="0.35">
      <c r="A187" s="5" t="s">
        <v>640</v>
      </c>
      <c r="B187" s="10" t="s">
        <v>641</v>
      </c>
      <c r="C187" s="36">
        <f>IFERROR(INDEX('Dwellings_vacancy_E-LA_d_2021'!$C$2:$C$310,MATCH($A187,'Dwellings_vacancy_E-LA_d_2021'!$A$2:$A$310,0)),"-")</f>
        <v>125366</v>
      </c>
      <c r="D187" s="36">
        <f>IFERROR(INDEX('Dwellings_vacancy_E-LA_d_2021'!$D$2:$D$310,MATCH($A187,'Dwellings_vacancy_E-LA_d_2021'!$A$2:$A$310,0)),"-")</f>
        <v>1463</v>
      </c>
      <c r="E187" s="36">
        <f>IFERROR(INDEX('Dwellings_vacancy_E-LA_d_2021'!$E$2:$E$310,MATCH($A187,'Dwellings_vacancy_E-LA_d_2021'!$A$2:$A$310,0)),"-")</f>
        <v>0</v>
      </c>
      <c r="F187" s="36">
        <f>IFERROR(INDEX('Dwellings_vacancy_E-LA_d_2021'!$F$2:$F$310,MATCH($A187,'Dwellings_vacancy_E-LA_d_2021'!$A$2:$A$310,0)),"-")</f>
        <v>0</v>
      </c>
      <c r="G187" s="43">
        <f t="shared" si="4"/>
        <v>1.1669830735606145E-2</v>
      </c>
      <c r="H187" s="36">
        <f>IFERROR(INDEX('Dw_vacancy_E-new_boundaries_2'!C$2:C$3,MATCH($A187,'Dw_vacancy_E-new_boundaries_2'!$A$2:$A$3,0)),
INDEX('Dwellings_vacancy_E-LA_d_2020'!$C$2:$C$310,MATCH($A187,'Dwellings_vacancy_E-LA_d_2020'!$A$2:$A$310,0)))</f>
        <v>125267</v>
      </c>
      <c r="I187" s="36">
        <f>IFERROR(INDEX('Dw_vacancy_E-new_boundaries_2'!D$2:D$3,MATCH($A187,'Dw_vacancy_E-new_boundaries_2'!$A$2:$A$3,0)),
INDEX('Dwellings_vacancy_E-LA_d_2020'!$D$2:$D$310,MATCH($A187,'Dwellings_vacancy_E-LA_d_2020'!$A$2:$A$310,0)))</f>
        <v>1753</v>
      </c>
      <c r="J187" s="36">
        <f>IFERROR(INDEX('Dw_vacancy_E-new_boundaries_2'!E$2:E$3,MATCH($A187,'Dw_vacancy_E-new_boundaries_2'!$A$2:$A$3,0)),
INDEX('Dwellings_vacancy_E-LA_d_2020'!$E$2:$E$310,MATCH($A187,'Dwellings_vacancy_E-LA_d_2020'!$A$2:$A$310,0)))</f>
        <v>0</v>
      </c>
      <c r="K187" s="36">
        <f>IFERROR(INDEX('Dw_vacancy_E-new_boundaries_2'!F$2:F$3,MATCH($A187,'Dw_vacancy_E-new_boundaries_2'!$A$2:$A$3,0)),
INDEX('Dwellings_vacancy_E-LA_d_2020'!$F$2:$F$310,MATCH($A187,'Dwellings_vacancy_E-LA_d_2020'!$A$2:$A$310,0)))</f>
        <v>0</v>
      </c>
      <c r="L187" s="43">
        <f t="shared" si="5"/>
        <v>1.3994108584064439E-2</v>
      </c>
    </row>
    <row r="188" spans="1:12" x14ac:dyDescent="0.35">
      <c r="A188" s="5" t="s">
        <v>642</v>
      </c>
      <c r="B188" s="10" t="s">
        <v>643</v>
      </c>
      <c r="C188" s="36">
        <f>IFERROR(INDEX('Dwellings_vacancy_E-LA_d_2021'!$C$2:$C$310,MATCH($A188,'Dwellings_vacancy_E-LA_d_2021'!$A$2:$A$310,0)),"-")</f>
        <v>57762</v>
      </c>
      <c r="D188" s="36">
        <f>IFERROR(INDEX('Dwellings_vacancy_E-LA_d_2021'!$D$2:$D$310,MATCH($A188,'Dwellings_vacancy_E-LA_d_2021'!$A$2:$A$310,0)),"-")</f>
        <v>1033</v>
      </c>
      <c r="E188" s="36">
        <f>IFERROR(INDEX('Dwellings_vacancy_E-LA_d_2021'!$E$2:$E$310,MATCH($A188,'Dwellings_vacancy_E-LA_d_2021'!$A$2:$A$310,0)),"-")</f>
        <v>0</v>
      </c>
      <c r="F188" s="36">
        <f>IFERROR(INDEX('Dwellings_vacancy_E-LA_d_2021'!$F$2:$F$310,MATCH($A188,'Dwellings_vacancy_E-LA_d_2021'!$A$2:$A$310,0)),"-")</f>
        <v>0</v>
      </c>
      <c r="G188" s="43">
        <f t="shared" si="4"/>
        <v>1.7883729787749731E-2</v>
      </c>
      <c r="H188" s="36">
        <f>IFERROR(INDEX('Dw_vacancy_E-new_boundaries_2'!C$2:C$3,MATCH($A188,'Dw_vacancy_E-new_boundaries_2'!$A$2:$A$3,0)),
INDEX('Dwellings_vacancy_E-LA_d_2020'!$C$2:$C$310,MATCH($A188,'Dwellings_vacancy_E-LA_d_2020'!$A$2:$A$310,0)))</f>
        <v>57119</v>
      </c>
      <c r="I188" s="36">
        <f>IFERROR(INDEX('Dw_vacancy_E-new_boundaries_2'!D$2:D$3,MATCH($A188,'Dw_vacancy_E-new_boundaries_2'!$A$2:$A$3,0)),
INDEX('Dwellings_vacancy_E-LA_d_2020'!$D$2:$D$310,MATCH($A188,'Dwellings_vacancy_E-LA_d_2020'!$A$2:$A$310,0)))</f>
        <v>815</v>
      </c>
      <c r="J188" s="36">
        <f>IFERROR(INDEX('Dw_vacancy_E-new_boundaries_2'!E$2:E$3,MATCH($A188,'Dw_vacancy_E-new_boundaries_2'!$A$2:$A$3,0)),
INDEX('Dwellings_vacancy_E-LA_d_2020'!$E$2:$E$310,MATCH($A188,'Dwellings_vacancy_E-LA_d_2020'!$A$2:$A$310,0)))</f>
        <v>0</v>
      </c>
      <c r="K188" s="36">
        <f>IFERROR(INDEX('Dw_vacancy_E-new_boundaries_2'!F$2:F$3,MATCH($A188,'Dw_vacancy_E-new_boundaries_2'!$A$2:$A$3,0)),
INDEX('Dwellings_vacancy_E-LA_d_2020'!$F$2:$F$310,MATCH($A188,'Dwellings_vacancy_E-LA_d_2020'!$A$2:$A$310,0)))</f>
        <v>0</v>
      </c>
      <c r="L188" s="43">
        <f t="shared" si="5"/>
        <v>1.4268457080831246E-2</v>
      </c>
    </row>
    <row r="189" spans="1:12" x14ac:dyDescent="0.35">
      <c r="A189" s="5" t="s">
        <v>644</v>
      </c>
      <c r="B189" s="10" t="s">
        <v>645</v>
      </c>
      <c r="C189" s="36">
        <f>IFERROR(INDEX('Dwellings_vacancy_E-LA_d_2021'!$C$2:$C$310,MATCH($A189,'Dwellings_vacancy_E-LA_d_2021'!$A$2:$A$310,0)),"-")</f>
        <v>23170</v>
      </c>
      <c r="D189" s="36">
        <f>IFERROR(INDEX('Dwellings_vacancy_E-LA_d_2021'!$D$2:$D$310,MATCH($A189,'Dwellings_vacancy_E-LA_d_2021'!$A$2:$A$310,0)),"-")</f>
        <v>146</v>
      </c>
      <c r="E189" s="36">
        <f>IFERROR(INDEX('Dwellings_vacancy_E-LA_d_2021'!$E$2:$E$310,MATCH($A189,'Dwellings_vacancy_E-LA_d_2021'!$A$2:$A$310,0)),"-")</f>
        <v>0</v>
      </c>
      <c r="F189" s="36">
        <f>IFERROR(INDEX('Dwellings_vacancy_E-LA_d_2021'!$F$2:$F$310,MATCH($A189,'Dwellings_vacancy_E-LA_d_2021'!$A$2:$A$310,0)),"-")</f>
        <v>0</v>
      </c>
      <c r="G189" s="43">
        <f t="shared" si="4"/>
        <v>6.3012516184721623E-3</v>
      </c>
      <c r="H189" s="36">
        <f>IFERROR(INDEX('Dw_vacancy_E-new_boundaries_2'!C$2:C$3,MATCH($A189,'Dw_vacancy_E-new_boundaries_2'!$A$2:$A$3,0)),
INDEX('Dwellings_vacancy_E-LA_d_2020'!$C$2:$C$310,MATCH($A189,'Dwellings_vacancy_E-LA_d_2020'!$A$2:$A$310,0)))</f>
        <v>23012</v>
      </c>
      <c r="I189" s="36">
        <f>IFERROR(INDEX('Dw_vacancy_E-new_boundaries_2'!D$2:D$3,MATCH($A189,'Dw_vacancy_E-new_boundaries_2'!$A$2:$A$3,0)),
INDEX('Dwellings_vacancy_E-LA_d_2020'!$D$2:$D$310,MATCH($A189,'Dwellings_vacancy_E-LA_d_2020'!$A$2:$A$310,0)))</f>
        <v>152</v>
      </c>
      <c r="J189" s="36">
        <f>IFERROR(INDEX('Dw_vacancy_E-new_boundaries_2'!E$2:E$3,MATCH($A189,'Dw_vacancy_E-new_boundaries_2'!$A$2:$A$3,0)),
INDEX('Dwellings_vacancy_E-LA_d_2020'!$E$2:$E$310,MATCH($A189,'Dwellings_vacancy_E-LA_d_2020'!$A$2:$A$310,0)))</f>
        <v>0</v>
      </c>
      <c r="K189" s="36">
        <f>IFERROR(INDEX('Dw_vacancy_E-new_boundaries_2'!F$2:F$3,MATCH($A189,'Dw_vacancy_E-new_boundaries_2'!$A$2:$A$3,0)),
INDEX('Dwellings_vacancy_E-LA_d_2020'!$F$2:$F$310,MATCH($A189,'Dwellings_vacancy_E-LA_d_2020'!$A$2:$A$310,0)))</f>
        <v>0</v>
      </c>
      <c r="L189" s="43">
        <f t="shared" si="5"/>
        <v>6.6052494350773506E-3</v>
      </c>
    </row>
    <row r="190" spans="1:12" x14ac:dyDescent="0.35">
      <c r="A190" s="5" t="s">
        <v>646</v>
      </c>
      <c r="B190" s="10" t="s">
        <v>647</v>
      </c>
      <c r="C190" s="36">
        <f>IFERROR(INDEX('Dwellings_vacancy_E-LA_d_2021'!$C$2:$C$310,MATCH($A190,'Dwellings_vacancy_E-LA_d_2021'!$A$2:$A$310,0)),"-")</f>
        <v>95559</v>
      </c>
      <c r="D190" s="36">
        <f>IFERROR(INDEX('Dwellings_vacancy_E-LA_d_2021'!$D$2:$D$310,MATCH($A190,'Dwellings_vacancy_E-LA_d_2021'!$A$2:$A$310,0)),"-")</f>
        <v>1140</v>
      </c>
      <c r="E190" s="36">
        <f>IFERROR(INDEX('Dwellings_vacancy_E-LA_d_2021'!$E$2:$E$310,MATCH($A190,'Dwellings_vacancy_E-LA_d_2021'!$A$2:$A$310,0)),"-")</f>
        <v>0</v>
      </c>
      <c r="F190" s="36">
        <f>IFERROR(INDEX('Dwellings_vacancy_E-LA_d_2021'!$F$2:$F$310,MATCH($A190,'Dwellings_vacancy_E-LA_d_2021'!$A$2:$A$310,0)),"-")</f>
        <v>0</v>
      </c>
      <c r="G190" s="43">
        <f t="shared" si="4"/>
        <v>1.1929802530373904E-2</v>
      </c>
      <c r="H190" s="36">
        <f>IFERROR(INDEX('Dw_vacancy_E-new_boundaries_2'!C$2:C$3,MATCH($A190,'Dw_vacancy_E-new_boundaries_2'!$A$2:$A$3,0)),
INDEX('Dwellings_vacancy_E-LA_d_2020'!$C$2:$C$310,MATCH($A190,'Dwellings_vacancy_E-LA_d_2020'!$A$2:$A$310,0)))</f>
        <v>95164</v>
      </c>
      <c r="I190" s="36">
        <f>IFERROR(INDEX('Dw_vacancy_E-new_boundaries_2'!D$2:D$3,MATCH($A190,'Dw_vacancy_E-new_boundaries_2'!$A$2:$A$3,0)),
INDEX('Dwellings_vacancy_E-LA_d_2020'!$D$2:$D$310,MATCH($A190,'Dwellings_vacancy_E-LA_d_2020'!$A$2:$A$310,0)))</f>
        <v>1261</v>
      </c>
      <c r="J190" s="36">
        <f>IFERROR(INDEX('Dw_vacancy_E-new_boundaries_2'!E$2:E$3,MATCH($A190,'Dw_vacancy_E-new_boundaries_2'!$A$2:$A$3,0)),
INDEX('Dwellings_vacancy_E-LA_d_2020'!$E$2:$E$310,MATCH($A190,'Dwellings_vacancy_E-LA_d_2020'!$A$2:$A$310,0)))</f>
        <v>0</v>
      </c>
      <c r="K190" s="36">
        <f>IFERROR(INDEX('Dw_vacancy_E-new_boundaries_2'!F$2:F$3,MATCH($A190,'Dw_vacancy_E-new_boundaries_2'!$A$2:$A$3,0)),
INDEX('Dwellings_vacancy_E-LA_d_2020'!$F$2:$F$310,MATCH($A190,'Dwellings_vacancy_E-LA_d_2020'!$A$2:$A$310,0)))</f>
        <v>0</v>
      </c>
      <c r="L190" s="43">
        <f t="shared" si="5"/>
        <v>1.3250809129502753E-2</v>
      </c>
    </row>
    <row r="191" spans="1:12" x14ac:dyDescent="0.35">
      <c r="A191" s="5" t="s">
        <v>650</v>
      </c>
      <c r="B191" s="10" t="s">
        <v>651</v>
      </c>
      <c r="C191" s="36">
        <f>IFERROR(INDEX('Dwellings_vacancy_E-LA_d_2021'!$C$2:$C$310,MATCH($A191,'Dwellings_vacancy_E-LA_d_2021'!$A$2:$A$310,0)),"-")</f>
        <v>57355</v>
      </c>
      <c r="D191" s="36">
        <f>IFERROR(INDEX('Dwellings_vacancy_E-LA_d_2021'!$D$2:$D$310,MATCH($A191,'Dwellings_vacancy_E-LA_d_2021'!$A$2:$A$310,0)),"-")</f>
        <v>483</v>
      </c>
      <c r="E191" s="36">
        <f>IFERROR(INDEX('Dwellings_vacancy_E-LA_d_2021'!$E$2:$E$310,MATCH($A191,'Dwellings_vacancy_E-LA_d_2021'!$A$2:$A$310,0)),"-")</f>
        <v>0</v>
      </c>
      <c r="F191" s="36">
        <f>IFERROR(INDEX('Dwellings_vacancy_E-LA_d_2021'!$F$2:$F$310,MATCH($A191,'Dwellings_vacancy_E-LA_d_2021'!$A$2:$A$310,0)),"-")</f>
        <v>0</v>
      </c>
      <c r="G191" s="43">
        <f t="shared" si="4"/>
        <v>8.4212361607532045E-3</v>
      </c>
      <c r="H191" s="36">
        <f>IFERROR(INDEX('Dw_vacancy_E-new_boundaries_2'!C$2:C$3,MATCH($A191,'Dw_vacancy_E-new_boundaries_2'!$A$2:$A$3,0)),
INDEX('Dwellings_vacancy_E-LA_d_2020'!$C$2:$C$310,MATCH($A191,'Dwellings_vacancy_E-LA_d_2020'!$A$2:$A$310,0)))</f>
        <v>57688</v>
      </c>
      <c r="I191" s="36">
        <f>IFERROR(INDEX('Dw_vacancy_E-new_boundaries_2'!D$2:D$3,MATCH($A191,'Dw_vacancy_E-new_boundaries_2'!$A$2:$A$3,0)),
INDEX('Dwellings_vacancy_E-LA_d_2020'!$D$2:$D$310,MATCH($A191,'Dwellings_vacancy_E-LA_d_2020'!$A$2:$A$310,0)))</f>
        <v>446</v>
      </c>
      <c r="J191" s="36">
        <f>IFERROR(INDEX('Dw_vacancy_E-new_boundaries_2'!E$2:E$3,MATCH($A191,'Dw_vacancy_E-new_boundaries_2'!$A$2:$A$3,0)),
INDEX('Dwellings_vacancy_E-LA_d_2020'!$E$2:$E$310,MATCH($A191,'Dwellings_vacancy_E-LA_d_2020'!$A$2:$A$310,0)))</f>
        <v>0</v>
      </c>
      <c r="K191" s="36">
        <f>IFERROR(INDEX('Dw_vacancy_E-new_boundaries_2'!F$2:F$3,MATCH($A191,'Dw_vacancy_E-new_boundaries_2'!$A$2:$A$3,0)),
INDEX('Dwellings_vacancy_E-LA_d_2020'!$F$2:$F$310,MATCH($A191,'Dwellings_vacancy_E-LA_d_2020'!$A$2:$A$310,0)))</f>
        <v>0</v>
      </c>
      <c r="L191" s="43">
        <f t="shared" si="5"/>
        <v>7.7312439328803221E-3</v>
      </c>
    </row>
    <row r="192" spans="1:12" x14ac:dyDescent="0.35">
      <c r="A192" s="5" t="s">
        <v>654</v>
      </c>
      <c r="B192" s="10" t="s">
        <v>655</v>
      </c>
      <c r="C192" s="36">
        <f>IFERROR(INDEX('Dwellings_vacancy_E-LA_d_2021'!$C$2:$C$310,MATCH($A192,'Dwellings_vacancy_E-LA_d_2021'!$A$2:$A$310,0)),"-")</f>
        <v>40234</v>
      </c>
      <c r="D192" s="36">
        <f>IFERROR(INDEX('Dwellings_vacancy_E-LA_d_2021'!$D$2:$D$310,MATCH($A192,'Dwellings_vacancy_E-LA_d_2021'!$A$2:$A$310,0)),"-")</f>
        <v>635</v>
      </c>
      <c r="E192" s="36">
        <f>IFERROR(INDEX('Dwellings_vacancy_E-LA_d_2021'!$E$2:$E$310,MATCH($A192,'Dwellings_vacancy_E-LA_d_2021'!$A$2:$A$310,0)),"-")</f>
        <v>0</v>
      </c>
      <c r="F192" s="36">
        <f>IFERROR(INDEX('Dwellings_vacancy_E-LA_d_2021'!$F$2:$F$310,MATCH($A192,'Dwellings_vacancy_E-LA_d_2021'!$A$2:$A$310,0)),"-")</f>
        <v>0</v>
      </c>
      <c r="G192" s="43">
        <f t="shared" si="4"/>
        <v>1.5782671372471045E-2</v>
      </c>
      <c r="H192" s="36">
        <f>IFERROR(INDEX('Dw_vacancy_E-new_boundaries_2'!C$2:C$3,MATCH($A192,'Dw_vacancy_E-new_boundaries_2'!$A$2:$A$3,0)),
INDEX('Dwellings_vacancy_E-LA_d_2020'!$C$2:$C$310,MATCH($A192,'Dwellings_vacancy_E-LA_d_2020'!$A$2:$A$310,0)))</f>
        <v>39947</v>
      </c>
      <c r="I192" s="36">
        <f>IFERROR(INDEX('Dw_vacancy_E-new_boundaries_2'!D$2:D$3,MATCH($A192,'Dw_vacancy_E-new_boundaries_2'!$A$2:$A$3,0)),
INDEX('Dwellings_vacancy_E-LA_d_2020'!$D$2:$D$310,MATCH($A192,'Dwellings_vacancy_E-LA_d_2020'!$A$2:$A$310,0)))</f>
        <v>776</v>
      </c>
      <c r="J192" s="36">
        <f>IFERROR(INDEX('Dw_vacancy_E-new_boundaries_2'!E$2:E$3,MATCH($A192,'Dw_vacancy_E-new_boundaries_2'!$A$2:$A$3,0)),
INDEX('Dwellings_vacancy_E-LA_d_2020'!$E$2:$E$310,MATCH($A192,'Dwellings_vacancy_E-LA_d_2020'!$A$2:$A$310,0)))</f>
        <v>0</v>
      </c>
      <c r="K192" s="36">
        <f>IFERROR(INDEX('Dw_vacancy_E-new_boundaries_2'!F$2:F$3,MATCH($A192,'Dw_vacancy_E-new_boundaries_2'!$A$2:$A$3,0)),
INDEX('Dwellings_vacancy_E-LA_d_2020'!$F$2:$F$310,MATCH($A192,'Dwellings_vacancy_E-LA_d_2020'!$A$2:$A$310,0)))</f>
        <v>0</v>
      </c>
      <c r="L192" s="43">
        <f t="shared" si="5"/>
        <v>1.9425739104313215E-2</v>
      </c>
    </row>
    <row r="193" spans="1:12" x14ac:dyDescent="0.35">
      <c r="A193" s="5" t="s">
        <v>658</v>
      </c>
      <c r="B193" s="10" t="s">
        <v>659</v>
      </c>
      <c r="C193" s="36">
        <f>IFERROR(INDEX('Dwellings_vacancy_E-LA_d_2021'!$C$2:$C$310,MATCH($A193,'Dwellings_vacancy_E-LA_d_2021'!$A$2:$A$310,0)),"-")</f>
        <v>86268</v>
      </c>
      <c r="D193" s="36">
        <f>IFERROR(INDEX('Dwellings_vacancy_E-LA_d_2021'!$D$2:$D$310,MATCH($A193,'Dwellings_vacancy_E-LA_d_2021'!$A$2:$A$310,0)),"-")</f>
        <v>613</v>
      </c>
      <c r="E193" s="36">
        <f>IFERROR(INDEX('Dwellings_vacancy_E-LA_d_2021'!$E$2:$E$310,MATCH($A193,'Dwellings_vacancy_E-LA_d_2021'!$A$2:$A$310,0)),"-")</f>
        <v>0</v>
      </c>
      <c r="F193" s="36">
        <f>IFERROR(INDEX('Dwellings_vacancy_E-LA_d_2021'!$F$2:$F$310,MATCH($A193,'Dwellings_vacancy_E-LA_d_2021'!$A$2:$A$310,0)),"-")</f>
        <v>0</v>
      </c>
      <c r="G193" s="43">
        <f t="shared" si="4"/>
        <v>7.1057634348773591E-3</v>
      </c>
      <c r="H193" s="36">
        <f>IFERROR(INDEX('Dw_vacancy_E-new_boundaries_2'!C$2:C$3,MATCH($A193,'Dw_vacancy_E-new_boundaries_2'!$A$2:$A$3,0)),
INDEX('Dwellings_vacancy_E-LA_d_2020'!$C$2:$C$310,MATCH($A193,'Dwellings_vacancy_E-LA_d_2020'!$A$2:$A$310,0)))</f>
        <v>85390</v>
      </c>
      <c r="I193" s="36">
        <f>IFERROR(INDEX('Dw_vacancy_E-new_boundaries_2'!D$2:D$3,MATCH($A193,'Dw_vacancy_E-new_boundaries_2'!$A$2:$A$3,0)),
INDEX('Dwellings_vacancy_E-LA_d_2020'!$D$2:$D$310,MATCH($A193,'Dwellings_vacancy_E-LA_d_2020'!$A$2:$A$310,0)))</f>
        <v>910</v>
      </c>
      <c r="J193" s="36">
        <f>IFERROR(INDEX('Dw_vacancy_E-new_boundaries_2'!E$2:E$3,MATCH($A193,'Dw_vacancy_E-new_boundaries_2'!$A$2:$A$3,0)),
INDEX('Dwellings_vacancy_E-LA_d_2020'!$E$2:$E$310,MATCH($A193,'Dwellings_vacancy_E-LA_d_2020'!$A$2:$A$310,0)))</f>
        <v>0</v>
      </c>
      <c r="K193" s="36">
        <f>IFERROR(INDEX('Dw_vacancy_E-new_boundaries_2'!F$2:F$3,MATCH($A193,'Dw_vacancy_E-new_boundaries_2'!$A$2:$A$3,0)),
INDEX('Dwellings_vacancy_E-LA_d_2020'!$F$2:$F$310,MATCH($A193,'Dwellings_vacancy_E-LA_d_2020'!$A$2:$A$310,0)))</f>
        <v>0</v>
      </c>
      <c r="L193" s="43">
        <f t="shared" si="5"/>
        <v>1.0656985595502986E-2</v>
      </c>
    </row>
    <row r="194" spans="1:12" x14ac:dyDescent="0.35">
      <c r="A194" s="5" t="s">
        <v>660</v>
      </c>
      <c r="B194" s="10" t="s">
        <v>661</v>
      </c>
      <c r="C194" s="36">
        <f>IFERROR(INDEX('Dwellings_vacancy_E-LA_d_2021'!$C$2:$C$310,MATCH($A194,'Dwellings_vacancy_E-LA_d_2021'!$A$2:$A$310,0)),"-")</f>
        <v>115572</v>
      </c>
      <c r="D194" s="36">
        <f>IFERROR(INDEX('Dwellings_vacancy_E-LA_d_2021'!$D$2:$D$310,MATCH($A194,'Dwellings_vacancy_E-LA_d_2021'!$A$2:$A$310,0)),"-")</f>
        <v>670</v>
      </c>
      <c r="E194" s="36">
        <f>IFERROR(INDEX('Dwellings_vacancy_E-LA_d_2021'!$E$2:$E$310,MATCH($A194,'Dwellings_vacancy_E-LA_d_2021'!$A$2:$A$310,0)),"-")</f>
        <v>0</v>
      </c>
      <c r="F194" s="36">
        <f>IFERROR(INDEX('Dwellings_vacancy_E-LA_d_2021'!$F$2:$F$310,MATCH($A194,'Dwellings_vacancy_E-LA_d_2021'!$A$2:$A$310,0)),"-")</f>
        <v>0</v>
      </c>
      <c r="G194" s="43">
        <f t="shared" ref="G194:G257" si="6">(D194-E194-F194)/C194</f>
        <v>5.7972519295331048E-3</v>
      </c>
      <c r="H194" s="36">
        <f>IFERROR(INDEX('Dw_vacancy_E-new_boundaries_2'!C$2:C$3,MATCH($A194,'Dw_vacancy_E-new_boundaries_2'!$A$2:$A$3,0)),
INDEX('Dwellings_vacancy_E-LA_d_2020'!$C$2:$C$310,MATCH($A194,'Dwellings_vacancy_E-LA_d_2020'!$A$2:$A$310,0)))</f>
        <v>115130</v>
      </c>
      <c r="I194" s="36">
        <f>IFERROR(INDEX('Dw_vacancy_E-new_boundaries_2'!D$2:D$3,MATCH($A194,'Dw_vacancy_E-new_boundaries_2'!$A$2:$A$3,0)),
INDEX('Dwellings_vacancy_E-LA_d_2020'!$D$2:$D$310,MATCH($A194,'Dwellings_vacancy_E-LA_d_2020'!$A$2:$A$310,0)))</f>
        <v>905</v>
      </c>
      <c r="J194" s="36">
        <f>IFERROR(INDEX('Dw_vacancy_E-new_boundaries_2'!E$2:E$3,MATCH($A194,'Dw_vacancy_E-new_boundaries_2'!$A$2:$A$3,0)),
INDEX('Dwellings_vacancy_E-LA_d_2020'!$E$2:$E$310,MATCH($A194,'Dwellings_vacancy_E-LA_d_2020'!$A$2:$A$310,0)))</f>
        <v>0</v>
      </c>
      <c r="K194" s="36">
        <f>IFERROR(INDEX('Dw_vacancy_E-new_boundaries_2'!F$2:F$3,MATCH($A194,'Dw_vacancy_E-new_boundaries_2'!$A$2:$A$3,0)),
INDEX('Dwellings_vacancy_E-LA_d_2020'!$F$2:$F$310,MATCH($A194,'Dwellings_vacancy_E-LA_d_2020'!$A$2:$A$310,0)))</f>
        <v>0</v>
      </c>
      <c r="L194" s="43">
        <f t="shared" si="5"/>
        <v>7.8606792321723271E-3</v>
      </c>
    </row>
    <row r="195" spans="1:12" x14ac:dyDescent="0.35">
      <c r="A195" s="5" t="s">
        <v>662</v>
      </c>
      <c r="B195" s="10" t="s">
        <v>663</v>
      </c>
      <c r="C195" s="36">
        <f>IFERROR(INDEX('Dwellings_vacancy_E-LA_d_2021'!$C$2:$C$310,MATCH($A195,'Dwellings_vacancy_E-LA_d_2021'!$A$2:$A$310,0)),"-")</f>
        <v>88619</v>
      </c>
      <c r="D195" s="36">
        <f>IFERROR(INDEX('Dwellings_vacancy_E-LA_d_2021'!$D$2:$D$310,MATCH($A195,'Dwellings_vacancy_E-LA_d_2021'!$A$2:$A$310,0)),"-")</f>
        <v>1221</v>
      </c>
      <c r="E195" s="36">
        <f>IFERROR(INDEX('Dwellings_vacancy_E-LA_d_2021'!$E$2:$E$310,MATCH($A195,'Dwellings_vacancy_E-LA_d_2021'!$A$2:$A$310,0)),"-")</f>
        <v>0</v>
      </c>
      <c r="F195" s="36">
        <f>IFERROR(INDEX('Dwellings_vacancy_E-LA_d_2021'!$F$2:$F$310,MATCH($A195,'Dwellings_vacancy_E-LA_d_2021'!$A$2:$A$310,0)),"-")</f>
        <v>0</v>
      </c>
      <c r="G195" s="43">
        <f t="shared" si="6"/>
        <v>1.3778083706654329E-2</v>
      </c>
      <c r="H195" s="36">
        <f>IFERROR(INDEX('Dw_vacancy_E-new_boundaries_2'!C$2:C$3,MATCH($A195,'Dw_vacancy_E-new_boundaries_2'!$A$2:$A$3,0)),
INDEX('Dwellings_vacancy_E-LA_d_2020'!$C$2:$C$310,MATCH($A195,'Dwellings_vacancy_E-LA_d_2020'!$A$2:$A$310,0)))</f>
        <v>87648</v>
      </c>
      <c r="I195" s="36">
        <f>IFERROR(INDEX('Dw_vacancy_E-new_boundaries_2'!D$2:D$3,MATCH($A195,'Dw_vacancy_E-new_boundaries_2'!$A$2:$A$3,0)),
INDEX('Dwellings_vacancy_E-LA_d_2020'!$D$2:$D$310,MATCH($A195,'Dwellings_vacancy_E-LA_d_2020'!$A$2:$A$310,0)))</f>
        <v>1211</v>
      </c>
      <c r="J195" s="36">
        <f>IFERROR(INDEX('Dw_vacancy_E-new_boundaries_2'!E$2:E$3,MATCH($A195,'Dw_vacancy_E-new_boundaries_2'!$A$2:$A$3,0)),
INDEX('Dwellings_vacancy_E-LA_d_2020'!$E$2:$E$310,MATCH($A195,'Dwellings_vacancy_E-LA_d_2020'!$A$2:$A$310,0)))</f>
        <v>0</v>
      </c>
      <c r="K195" s="36">
        <f>IFERROR(INDEX('Dw_vacancy_E-new_boundaries_2'!F$2:F$3,MATCH($A195,'Dw_vacancy_E-new_boundaries_2'!$A$2:$A$3,0)),
INDEX('Dwellings_vacancy_E-LA_d_2020'!$F$2:$F$310,MATCH($A195,'Dwellings_vacancy_E-LA_d_2020'!$A$2:$A$310,0)))</f>
        <v>0</v>
      </c>
      <c r="L195" s="43">
        <f t="shared" ref="L195:L258" si="7">(I195-J195-K195)/H195</f>
        <v>1.3816630156991604E-2</v>
      </c>
    </row>
    <row r="196" spans="1:12" x14ac:dyDescent="0.35">
      <c r="A196" s="5" t="s">
        <v>666</v>
      </c>
      <c r="B196" s="10" t="s">
        <v>667</v>
      </c>
      <c r="C196" s="36">
        <f>IFERROR(INDEX('Dwellings_vacancy_E-LA_d_2021'!$C$2:$C$310,MATCH($A196,'Dwellings_vacancy_E-LA_d_2021'!$A$2:$A$310,0)),"-")</f>
        <v>62340</v>
      </c>
      <c r="D196" s="36">
        <f>IFERROR(INDEX('Dwellings_vacancy_E-LA_d_2021'!$D$2:$D$310,MATCH($A196,'Dwellings_vacancy_E-LA_d_2021'!$A$2:$A$310,0)),"-")</f>
        <v>1150</v>
      </c>
      <c r="E196" s="36">
        <f>IFERROR(INDEX('Dwellings_vacancy_E-LA_d_2021'!$E$2:$E$310,MATCH($A196,'Dwellings_vacancy_E-LA_d_2021'!$A$2:$A$310,0)),"-")</f>
        <v>0</v>
      </c>
      <c r="F196" s="36">
        <f>IFERROR(INDEX('Dwellings_vacancy_E-LA_d_2021'!$F$2:$F$310,MATCH($A196,'Dwellings_vacancy_E-LA_d_2021'!$A$2:$A$310,0)),"-")</f>
        <v>0</v>
      </c>
      <c r="G196" s="43">
        <f t="shared" si="6"/>
        <v>1.8447224895733076E-2</v>
      </c>
      <c r="H196" s="36">
        <f>IFERROR(INDEX('Dw_vacancy_E-new_boundaries_2'!C$2:C$3,MATCH($A196,'Dw_vacancy_E-new_boundaries_2'!$A$2:$A$3,0)),
INDEX('Dwellings_vacancy_E-LA_d_2020'!$C$2:$C$310,MATCH($A196,'Dwellings_vacancy_E-LA_d_2020'!$A$2:$A$310,0)))</f>
        <v>61768</v>
      </c>
      <c r="I196" s="36">
        <f>IFERROR(INDEX('Dw_vacancy_E-new_boundaries_2'!D$2:D$3,MATCH($A196,'Dw_vacancy_E-new_boundaries_2'!$A$2:$A$3,0)),
INDEX('Dwellings_vacancy_E-LA_d_2020'!$D$2:$D$310,MATCH($A196,'Dwellings_vacancy_E-LA_d_2020'!$A$2:$A$310,0)))</f>
        <v>1417</v>
      </c>
      <c r="J196" s="36">
        <f>IFERROR(INDEX('Dw_vacancy_E-new_boundaries_2'!E$2:E$3,MATCH($A196,'Dw_vacancy_E-new_boundaries_2'!$A$2:$A$3,0)),
INDEX('Dwellings_vacancy_E-LA_d_2020'!$E$2:$E$310,MATCH($A196,'Dwellings_vacancy_E-LA_d_2020'!$A$2:$A$310,0)))</f>
        <v>0</v>
      </c>
      <c r="K196" s="36">
        <f>IFERROR(INDEX('Dw_vacancy_E-new_boundaries_2'!F$2:F$3,MATCH($A196,'Dw_vacancy_E-new_boundaries_2'!$A$2:$A$3,0)),
INDEX('Dwellings_vacancy_E-LA_d_2020'!$F$2:$F$310,MATCH($A196,'Dwellings_vacancy_E-LA_d_2020'!$A$2:$A$310,0)))</f>
        <v>0</v>
      </c>
      <c r="L196" s="43">
        <f t="shared" si="7"/>
        <v>2.2940681258904288E-2</v>
      </c>
    </row>
    <row r="197" spans="1:12" x14ac:dyDescent="0.35">
      <c r="A197" s="5" t="s">
        <v>668</v>
      </c>
      <c r="B197" s="10" t="s">
        <v>669</v>
      </c>
      <c r="C197" s="36">
        <f>IFERROR(INDEX('Dwellings_vacancy_E-LA_d_2021'!$C$2:$C$310,MATCH($A197,'Dwellings_vacancy_E-LA_d_2021'!$A$2:$A$310,0)),"-")</f>
        <v>72013</v>
      </c>
      <c r="D197" s="36">
        <f>IFERROR(INDEX('Dwellings_vacancy_E-LA_d_2021'!$D$2:$D$310,MATCH($A197,'Dwellings_vacancy_E-LA_d_2021'!$A$2:$A$310,0)),"-")</f>
        <v>575</v>
      </c>
      <c r="E197" s="36">
        <f>IFERROR(INDEX('Dwellings_vacancy_E-LA_d_2021'!$E$2:$E$310,MATCH($A197,'Dwellings_vacancy_E-LA_d_2021'!$A$2:$A$310,0)),"-")</f>
        <v>0</v>
      </c>
      <c r="F197" s="36">
        <f>IFERROR(INDEX('Dwellings_vacancy_E-LA_d_2021'!$F$2:$F$310,MATCH($A197,'Dwellings_vacancy_E-LA_d_2021'!$A$2:$A$310,0)),"-")</f>
        <v>0</v>
      </c>
      <c r="G197" s="43">
        <f t="shared" si="6"/>
        <v>7.9846694346854038E-3</v>
      </c>
      <c r="H197" s="36">
        <f>IFERROR(INDEX('Dw_vacancy_E-new_boundaries_2'!C$2:C$3,MATCH($A197,'Dw_vacancy_E-new_boundaries_2'!$A$2:$A$3,0)),
INDEX('Dwellings_vacancy_E-LA_d_2020'!$C$2:$C$310,MATCH($A197,'Dwellings_vacancy_E-LA_d_2020'!$A$2:$A$310,0)))</f>
        <v>71113</v>
      </c>
      <c r="I197" s="36">
        <f>IFERROR(INDEX('Dw_vacancy_E-new_boundaries_2'!D$2:D$3,MATCH($A197,'Dw_vacancy_E-new_boundaries_2'!$A$2:$A$3,0)),
INDEX('Dwellings_vacancy_E-LA_d_2020'!$D$2:$D$310,MATCH($A197,'Dwellings_vacancy_E-LA_d_2020'!$A$2:$A$310,0)))</f>
        <v>619</v>
      </c>
      <c r="J197" s="36">
        <f>IFERROR(INDEX('Dw_vacancy_E-new_boundaries_2'!E$2:E$3,MATCH($A197,'Dw_vacancy_E-new_boundaries_2'!$A$2:$A$3,0)),
INDEX('Dwellings_vacancy_E-LA_d_2020'!$E$2:$E$310,MATCH($A197,'Dwellings_vacancy_E-LA_d_2020'!$A$2:$A$310,0)))</f>
        <v>0</v>
      </c>
      <c r="K197" s="36">
        <f>IFERROR(INDEX('Dw_vacancy_E-new_boundaries_2'!F$2:F$3,MATCH($A197,'Dw_vacancy_E-new_boundaries_2'!$A$2:$A$3,0)),
INDEX('Dwellings_vacancy_E-LA_d_2020'!$F$2:$F$310,MATCH($A197,'Dwellings_vacancy_E-LA_d_2020'!$A$2:$A$310,0)))</f>
        <v>0</v>
      </c>
      <c r="L197" s="43">
        <f t="shared" si="7"/>
        <v>8.7044562878798529E-3</v>
      </c>
    </row>
    <row r="198" spans="1:12" x14ac:dyDescent="0.35">
      <c r="A198" s="5" t="s">
        <v>670</v>
      </c>
      <c r="B198" s="10" t="s">
        <v>671</v>
      </c>
      <c r="C198" s="36">
        <f>IFERROR(INDEX('Dwellings_vacancy_E-LA_d_2021'!$C$2:$C$310,MATCH($A198,'Dwellings_vacancy_E-LA_d_2021'!$A$2:$A$310,0)),"-")</f>
        <v>105514</v>
      </c>
      <c r="D198" s="36">
        <f>IFERROR(INDEX('Dwellings_vacancy_E-LA_d_2021'!$D$2:$D$310,MATCH($A198,'Dwellings_vacancy_E-LA_d_2021'!$A$2:$A$310,0)),"-")</f>
        <v>707</v>
      </c>
      <c r="E198" s="36">
        <f>IFERROR(INDEX('Dwellings_vacancy_E-LA_d_2021'!$E$2:$E$310,MATCH($A198,'Dwellings_vacancy_E-LA_d_2021'!$A$2:$A$310,0)),"-")</f>
        <v>0</v>
      </c>
      <c r="F198" s="36">
        <f>IFERROR(INDEX('Dwellings_vacancy_E-LA_d_2021'!$F$2:$F$310,MATCH($A198,'Dwellings_vacancy_E-LA_d_2021'!$A$2:$A$310,0)),"-")</f>
        <v>0</v>
      </c>
      <c r="G198" s="43">
        <f t="shared" si="6"/>
        <v>6.7005326307409442E-3</v>
      </c>
      <c r="H198" s="36">
        <f>IFERROR(INDEX('Dw_vacancy_E-new_boundaries_2'!C$2:C$3,MATCH($A198,'Dw_vacancy_E-new_boundaries_2'!$A$2:$A$3,0)),
INDEX('Dwellings_vacancy_E-LA_d_2020'!$C$2:$C$310,MATCH($A198,'Dwellings_vacancy_E-LA_d_2020'!$A$2:$A$310,0)))</f>
        <v>104933</v>
      </c>
      <c r="I198" s="36">
        <f>IFERROR(INDEX('Dw_vacancy_E-new_boundaries_2'!D$2:D$3,MATCH($A198,'Dw_vacancy_E-new_boundaries_2'!$A$2:$A$3,0)),
INDEX('Dwellings_vacancy_E-LA_d_2020'!$D$2:$D$310,MATCH($A198,'Dwellings_vacancy_E-LA_d_2020'!$A$2:$A$310,0)))</f>
        <v>659</v>
      </c>
      <c r="J198" s="36">
        <f>IFERROR(INDEX('Dw_vacancy_E-new_boundaries_2'!E$2:E$3,MATCH($A198,'Dw_vacancy_E-new_boundaries_2'!$A$2:$A$3,0)),
INDEX('Dwellings_vacancy_E-LA_d_2020'!$E$2:$E$310,MATCH($A198,'Dwellings_vacancy_E-LA_d_2020'!$A$2:$A$310,0)))</f>
        <v>0</v>
      </c>
      <c r="K198" s="36">
        <f>IFERROR(INDEX('Dw_vacancy_E-new_boundaries_2'!F$2:F$3,MATCH($A198,'Dw_vacancy_E-new_boundaries_2'!$A$2:$A$3,0)),
INDEX('Dwellings_vacancy_E-LA_d_2020'!$F$2:$F$310,MATCH($A198,'Dwellings_vacancy_E-LA_d_2020'!$A$2:$A$310,0)))</f>
        <v>0</v>
      </c>
      <c r="L198" s="43">
        <f t="shared" si="7"/>
        <v>6.2801978405268126E-3</v>
      </c>
    </row>
    <row r="199" spans="1:12" x14ac:dyDescent="0.35">
      <c r="A199" s="5" t="s">
        <v>672</v>
      </c>
      <c r="B199" s="10" t="s">
        <v>673</v>
      </c>
      <c r="C199" s="36">
        <f>IFERROR(INDEX('Dwellings_vacancy_E-LA_d_2021'!$C$2:$C$310,MATCH($A199,'Dwellings_vacancy_E-LA_d_2021'!$A$2:$A$310,0)),"-")</f>
        <v>64110</v>
      </c>
      <c r="D199" s="36">
        <f>IFERROR(INDEX('Dwellings_vacancy_E-LA_d_2021'!$D$2:$D$310,MATCH($A199,'Dwellings_vacancy_E-LA_d_2021'!$A$2:$A$310,0)),"-")</f>
        <v>836</v>
      </c>
      <c r="E199" s="36">
        <f>IFERROR(INDEX('Dwellings_vacancy_E-LA_d_2021'!$E$2:$E$310,MATCH($A199,'Dwellings_vacancy_E-LA_d_2021'!$A$2:$A$310,0)),"-")</f>
        <v>0</v>
      </c>
      <c r="F199" s="36">
        <f>IFERROR(INDEX('Dwellings_vacancy_E-LA_d_2021'!$F$2:$F$310,MATCH($A199,'Dwellings_vacancy_E-LA_d_2021'!$A$2:$A$310,0)),"-")</f>
        <v>0</v>
      </c>
      <c r="G199" s="43">
        <f t="shared" si="6"/>
        <v>1.3040087349867415E-2</v>
      </c>
      <c r="H199" s="36">
        <f>IFERROR(INDEX('Dw_vacancy_E-new_boundaries_2'!C$2:C$3,MATCH($A199,'Dw_vacancy_E-new_boundaries_2'!$A$2:$A$3,0)),
INDEX('Dwellings_vacancy_E-LA_d_2020'!$C$2:$C$310,MATCH($A199,'Dwellings_vacancy_E-LA_d_2020'!$A$2:$A$310,0)))</f>
        <v>63860</v>
      </c>
      <c r="I199" s="36">
        <f>IFERROR(INDEX('Dw_vacancy_E-new_boundaries_2'!D$2:D$3,MATCH($A199,'Dw_vacancy_E-new_boundaries_2'!$A$2:$A$3,0)),
INDEX('Dwellings_vacancy_E-LA_d_2020'!$D$2:$D$310,MATCH($A199,'Dwellings_vacancy_E-LA_d_2020'!$A$2:$A$310,0)))</f>
        <v>994</v>
      </c>
      <c r="J199" s="36">
        <f>IFERROR(INDEX('Dw_vacancy_E-new_boundaries_2'!E$2:E$3,MATCH($A199,'Dw_vacancy_E-new_boundaries_2'!$A$2:$A$3,0)),
INDEX('Dwellings_vacancy_E-LA_d_2020'!$E$2:$E$310,MATCH($A199,'Dwellings_vacancy_E-LA_d_2020'!$A$2:$A$310,0)))</f>
        <v>0</v>
      </c>
      <c r="K199" s="36">
        <f>IFERROR(INDEX('Dw_vacancy_E-new_boundaries_2'!F$2:F$3,MATCH($A199,'Dw_vacancy_E-new_boundaries_2'!$A$2:$A$3,0)),
INDEX('Dwellings_vacancy_E-LA_d_2020'!$F$2:$F$310,MATCH($A199,'Dwellings_vacancy_E-LA_d_2020'!$A$2:$A$310,0)))</f>
        <v>0</v>
      </c>
      <c r="L199" s="43">
        <f t="shared" si="7"/>
        <v>1.5565299091763232E-2</v>
      </c>
    </row>
    <row r="200" spans="1:12" x14ac:dyDescent="0.35">
      <c r="A200" s="5" t="s">
        <v>674</v>
      </c>
      <c r="B200" s="10" t="s">
        <v>675</v>
      </c>
      <c r="C200" s="36">
        <f>IFERROR(INDEX('Dwellings_vacancy_E-LA_d_2021'!$C$2:$C$310,MATCH($A200,'Dwellings_vacancy_E-LA_d_2021'!$A$2:$A$310,0)),"-")</f>
        <v>37133</v>
      </c>
      <c r="D200" s="36">
        <f>IFERROR(INDEX('Dwellings_vacancy_E-LA_d_2021'!$D$2:$D$310,MATCH($A200,'Dwellings_vacancy_E-LA_d_2021'!$A$2:$A$310,0)),"-")</f>
        <v>344</v>
      </c>
      <c r="E200" s="36">
        <f>IFERROR(INDEX('Dwellings_vacancy_E-LA_d_2021'!$E$2:$E$310,MATCH($A200,'Dwellings_vacancy_E-LA_d_2021'!$A$2:$A$310,0)),"-")</f>
        <v>0</v>
      </c>
      <c r="F200" s="36">
        <f>IFERROR(INDEX('Dwellings_vacancy_E-LA_d_2021'!$F$2:$F$310,MATCH($A200,'Dwellings_vacancy_E-LA_d_2021'!$A$2:$A$310,0)),"-")</f>
        <v>0</v>
      </c>
      <c r="G200" s="43">
        <f t="shared" si="6"/>
        <v>9.2639969838149358E-3</v>
      </c>
      <c r="H200" s="36">
        <f>IFERROR(INDEX('Dw_vacancy_E-new_boundaries_2'!C$2:C$3,MATCH($A200,'Dw_vacancy_E-new_boundaries_2'!$A$2:$A$3,0)),
INDEX('Dwellings_vacancy_E-LA_d_2020'!$C$2:$C$310,MATCH($A200,'Dwellings_vacancy_E-LA_d_2020'!$A$2:$A$310,0)))</f>
        <v>36896</v>
      </c>
      <c r="I200" s="36">
        <f>IFERROR(INDEX('Dw_vacancy_E-new_boundaries_2'!D$2:D$3,MATCH($A200,'Dw_vacancy_E-new_boundaries_2'!$A$2:$A$3,0)),
INDEX('Dwellings_vacancy_E-LA_d_2020'!$D$2:$D$310,MATCH($A200,'Dwellings_vacancy_E-LA_d_2020'!$A$2:$A$310,0)))</f>
        <v>303</v>
      </c>
      <c r="J200" s="36">
        <f>IFERROR(INDEX('Dw_vacancy_E-new_boundaries_2'!E$2:E$3,MATCH($A200,'Dw_vacancy_E-new_boundaries_2'!$A$2:$A$3,0)),
INDEX('Dwellings_vacancy_E-LA_d_2020'!$E$2:$E$310,MATCH($A200,'Dwellings_vacancy_E-LA_d_2020'!$A$2:$A$310,0)))</f>
        <v>0</v>
      </c>
      <c r="K200" s="36">
        <f>IFERROR(INDEX('Dw_vacancy_E-new_boundaries_2'!F$2:F$3,MATCH($A200,'Dw_vacancy_E-new_boundaries_2'!$A$2:$A$3,0)),
INDEX('Dwellings_vacancy_E-LA_d_2020'!$F$2:$F$310,MATCH($A200,'Dwellings_vacancy_E-LA_d_2020'!$A$2:$A$310,0)))</f>
        <v>0</v>
      </c>
      <c r="L200" s="43">
        <f t="shared" si="7"/>
        <v>8.2122723330442324E-3</v>
      </c>
    </row>
    <row r="201" spans="1:12" x14ac:dyDescent="0.35">
      <c r="A201" s="5" t="s">
        <v>676</v>
      </c>
      <c r="B201" s="10" t="s">
        <v>677</v>
      </c>
      <c r="C201" s="36">
        <f>IFERROR(INDEX('Dwellings_vacancy_E-LA_d_2021'!$C$2:$C$310,MATCH($A201,'Dwellings_vacancy_E-LA_d_2021'!$A$2:$A$310,0)),"-")</f>
        <v>61926</v>
      </c>
      <c r="D201" s="36">
        <f>IFERROR(INDEX('Dwellings_vacancy_E-LA_d_2021'!$D$2:$D$310,MATCH($A201,'Dwellings_vacancy_E-LA_d_2021'!$A$2:$A$310,0)),"-")</f>
        <v>503</v>
      </c>
      <c r="E201" s="36">
        <f>IFERROR(INDEX('Dwellings_vacancy_E-LA_d_2021'!$E$2:$E$310,MATCH($A201,'Dwellings_vacancy_E-LA_d_2021'!$A$2:$A$310,0)),"-")</f>
        <v>0</v>
      </c>
      <c r="F201" s="36">
        <f>IFERROR(INDEX('Dwellings_vacancy_E-LA_d_2021'!$F$2:$F$310,MATCH($A201,'Dwellings_vacancy_E-LA_d_2021'!$A$2:$A$310,0)),"-")</f>
        <v>0</v>
      </c>
      <c r="G201" s="43">
        <f t="shared" si="6"/>
        <v>8.1225979394761484E-3</v>
      </c>
      <c r="H201" s="36">
        <f>IFERROR(INDEX('Dw_vacancy_E-new_boundaries_2'!C$2:C$3,MATCH($A201,'Dw_vacancy_E-new_boundaries_2'!$A$2:$A$3,0)),
INDEX('Dwellings_vacancy_E-LA_d_2020'!$C$2:$C$310,MATCH($A201,'Dwellings_vacancy_E-LA_d_2020'!$A$2:$A$310,0)))</f>
        <v>61072</v>
      </c>
      <c r="I201" s="36">
        <f>IFERROR(INDEX('Dw_vacancy_E-new_boundaries_2'!D$2:D$3,MATCH($A201,'Dw_vacancy_E-new_boundaries_2'!$A$2:$A$3,0)),
INDEX('Dwellings_vacancy_E-LA_d_2020'!$D$2:$D$310,MATCH($A201,'Dwellings_vacancy_E-LA_d_2020'!$A$2:$A$310,0)))</f>
        <v>587</v>
      </c>
      <c r="J201" s="36">
        <f>IFERROR(INDEX('Dw_vacancy_E-new_boundaries_2'!E$2:E$3,MATCH($A201,'Dw_vacancy_E-new_boundaries_2'!$A$2:$A$3,0)),
INDEX('Dwellings_vacancy_E-LA_d_2020'!$E$2:$E$310,MATCH($A201,'Dwellings_vacancy_E-LA_d_2020'!$A$2:$A$310,0)))</f>
        <v>0</v>
      </c>
      <c r="K201" s="36">
        <f>IFERROR(INDEX('Dw_vacancy_E-new_boundaries_2'!F$2:F$3,MATCH($A201,'Dw_vacancy_E-new_boundaries_2'!$A$2:$A$3,0)),
INDEX('Dwellings_vacancy_E-LA_d_2020'!$F$2:$F$310,MATCH($A201,'Dwellings_vacancy_E-LA_d_2020'!$A$2:$A$310,0)))</f>
        <v>0</v>
      </c>
      <c r="L201" s="43">
        <f t="shared" si="7"/>
        <v>9.6116059732774435E-3</v>
      </c>
    </row>
    <row r="202" spans="1:12" x14ac:dyDescent="0.35">
      <c r="A202" s="5" t="s">
        <v>682</v>
      </c>
      <c r="B202" s="10" t="s">
        <v>683</v>
      </c>
      <c r="C202" s="36">
        <f>IFERROR(INDEX('Dwellings_vacancy_E-LA_d_2021'!$C$2:$C$310,MATCH($A202,'Dwellings_vacancy_E-LA_d_2021'!$A$2:$A$310,0)),"-")</f>
        <v>27814</v>
      </c>
      <c r="D202" s="36">
        <f>IFERROR(INDEX('Dwellings_vacancy_E-LA_d_2021'!$D$2:$D$310,MATCH($A202,'Dwellings_vacancy_E-LA_d_2021'!$A$2:$A$310,0)),"-")</f>
        <v>205</v>
      </c>
      <c r="E202" s="36">
        <f>IFERROR(INDEX('Dwellings_vacancy_E-LA_d_2021'!$E$2:$E$310,MATCH($A202,'Dwellings_vacancy_E-LA_d_2021'!$A$2:$A$310,0)),"-")</f>
        <v>0</v>
      </c>
      <c r="F202" s="36">
        <f>IFERROR(INDEX('Dwellings_vacancy_E-LA_d_2021'!$F$2:$F$310,MATCH($A202,'Dwellings_vacancy_E-LA_d_2021'!$A$2:$A$310,0)),"-")</f>
        <v>0</v>
      </c>
      <c r="G202" s="43">
        <f t="shared" si="6"/>
        <v>7.3703890127274031E-3</v>
      </c>
      <c r="H202" s="36">
        <f>IFERROR(INDEX('Dw_vacancy_E-new_boundaries_2'!C$2:C$3,MATCH($A202,'Dw_vacancy_E-new_boundaries_2'!$A$2:$A$3,0)),
INDEX('Dwellings_vacancy_E-LA_d_2020'!$C$2:$C$310,MATCH($A202,'Dwellings_vacancy_E-LA_d_2020'!$A$2:$A$310,0)))</f>
        <v>27291</v>
      </c>
      <c r="I202" s="36">
        <f>IFERROR(INDEX('Dw_vacancy_E-new_boundaries_2'!D$2:D$3,MATCH($A202,'Dw_vacancy_E-new_boundaries_2'!$A$2:$A$3,0)),
INDEX('Dwellings_vacancy_E-LA_d_2020'!$D$2:$D$310,MATCH($A202,'Dwellings_vacancy_E-LA_d_2020'!$A$2:$A$310,0)))</f>
        <v>243</v>
      </c>
      <c r="J202" s="36">
        <f>IFERROR(INDEX('Dw_vacancy_E-new_boundaries_2'!E$2:E$3,MATCH($A202,'Dw_vacancy_E-new_boundaries_2'!$A$2:$A$3,0)),
INDEX('Dwellings_vacancy_E-LA_d_2020'!$E$2:$E$310,MATCH($A202,'Dwellings_vacancy_E-LA_d_2020'!$A$2:$A$310,0)))</f>
        <v>0</v>
      </c>
      <c r="K202" s="36">
        <f>IFERROR(INDEX('Dw_vacancy_E-new_boundaries_2'!F$2:F$3,MATCH($A202,'Dw_vacancy_E-new_boundaries_2'!$A$2:$A$3,0)),
INDEX('Dwellings_vacancy_E-LA_d_2020'!$F$2:$F$310,MATCH($A202,'Dwellings_vacancy_E-LA_d_2020'!$A$2:$A$310,0)))</f>
        <v>10</v>
      </c>
      <c r="L202" s="43">
        <f t="shared" si="7"/>
        <v>8.5376131325345349E-3</v>
      </c>
    </row>
    <row r="203" spans="1:12" x14ac:dyDescent="0.35">
      <c r="A203" s="5" t="s">
        <v>684</v>
      </c>
      <c r="B203" s="10" t="s">
        <v>685</v>
      </c>
      <c r="C203" s="36">
        <f>IFERROR(INDEX('Dwellings_vacancy_E-LA_d_2021'!$C$2:$C$310,MATCH($A203,'Dwellings_vacancy_E-LA_d_2021'!$A$2:$A$310,0)),"-")</f>
        <v>84170</v>
      </c>
      <c r="D203" s="36">
        <f>IFERROR(INDEX('Dwellings_vacancy_E-LA_d_2021'!$D$2:$D$310,MATCH($A203,'Dwellings_vacancy_E-LA_d_2021'!$A$2:$A$310,0)),"-")</f>
        <v>486</v>
      </c>
      <c r="E203" s="36">
        <f>IFERROR(INDEX('Dwellings_vacancy_E-LA_d_2021'!$E$2:$E$310,MATCH($A203,'Dwellings_vacancy_E-LA_d_2021'!$A$2:$A$310,0)),"-")</f>
        <v>0</v>
      </c>
      <c r="F203" s="36">
        <f>IFERROR(INDEX('Dwellings_vacancy_E-LA_d_2021'!$F$2:$F$310,MATCH($A203,'Dwellings_vacancy_E-LA_d_2021'!$A$2:$A$310,0)),"-")</f>
        <v>0</v>
      </c>
      <c r="G203" s="43">
        <f t="shared" si="6"/>
        <v>5.7740287513365811E-3</v>
      </c>
      <c r="H203" s="36">
        <f>IFERROR(INDEX('Dw_vacancy_E-new_boundaries_2'!C$2:C$3,MATCH($A203,'Dw_vacancy_E-new_boundaries_2'!$A$2:$A$3,0)),
INDEX('Dwellings_vacancy_E-LA_d_2020'!$C$2:$C$310,MATCH($A203,'Dwellings_vacancy_E-LA_d_2020'!$A$2:$A$310,0)))</f>
        <v>83958</v>
      </c>
      <c r="I203" s="36">
        <f>IFERROR(INDEX('Dw_vacancy_E-new_boundaries_2'!D$2:D$3,MATCH($A203,'Dw_vacancy_E-new_boundaries_2'!$A$2:$A$3,0)),
INDEX('Dwellings_vacancy_E-LA_d_2020'!$D$2:$D$310,MATCH($A203,'Dwellings_vacancy_E-LA_d_2020'!$A$2:$A$310,0)))</f>
        <v>444</v>
      </c>
      <c r="J203" s="36">
        <f>IFERROR(INDEX('Dw_vacancy_E-new_boundaries_2'!E$2:E$3,MATCH($A203,'Dw_vacancy_E-new_boundaries_2'!$A$2:$A$3,0)),
INDEX('Dwellings_vacancy_E-LA_d_2020'!$E$2:$E$310,MATCH($A203,'Dwellings_vacancy_E-LA_d_2020'!$A$2:$A$310,0)))</f>
        <v>0</v>
      </c>
      <c r="K203" s="36">
        <f>IFERROR(INDEX('Dw_vacancy_E-new_boundaries_2'!F$2:F$3,MATCH($A203,'Dw_vacancy_E-new_boundaries_2'!$A$2:$A$3,0)),
INDEX('Dwellings_vacancy_E-LA_d_2020'!$F$2:$F$310,MATCH($A203,'Dwellings_vacancy_E-LA_d_2020'!$A$2:$A$310,0)))</f>
        <v>0</v>
      </c>
      <c r="L203" s="43">
        <f t="shared" si="7"/>
        <v>5.288358464946759E-3</v>
      </c>
    </row>
    <row r="204" spans="1:12" x14ac:dyDescent="0.35">
      <c r="A204" s="5" t="s">
        <v>686</v>
      </c>
      <c r="B204" s="10" t="s">
        <v>687</v>
      </c>
      <c r="C204" s="36">
        <f>IFERROR(INDEX('Dwellings_vacancy_E-LA_d_2021'!$C$2:$C$310,MATCH($A204,'Dwellings_vacancy_E-LA_d_2021'!$A$2:$A$310,0)),"-")</f>
        <v>21353</v>
      </c>
      <c r="D204" s="36">
        <f>IFERROR(INDEX('Dwellings_vacancy_E-LA_d_2021'!$D$2:$D$310,MATCH($A204,'Dwellings_vacancy_E-LA_d_2021'!$A$2:$A$310,0)),"-")</f>
        <v>204</v>
      </c>
      <c r="E204" s="36">
        <f>IFERROR(INDEX('Dwellings_vacancy_E-LA_d_2021'!$E$2:$E$310,MATCH($A204,'Dwellings_vacancy_E-LA_d_2021'!$A$2:$A$310,0)),"-")</f>
        <v>0</v>
      </c>
      <c r="F204" s="36">
        <f>IFERROR(INDEX('Dwellings_vacancy_E-LA_d_2021'!$F$2:$F$310,MATCH($A204,'Dwellings_vacancy_E-LA_d_2021'!$A$2:$A$310,0)),"-")</f>
        <v>0</v>
      </c>
      <c r="G204" s="43">
        <f t="shared" si="6"/>
        <v>9.5536926895518192E-3</v>
      </c>
      <c r="H204" s="36">
        <f>IFERROR(INDEX('Dw_vacancy_E-new_boundaries_2'!C$2:C$3,MATCH($A204,'Dw_vacancy_E-new_boundaries_2'!$A$2:$A$3,0)),
INDEX('Dwellings_vacancy_E-LA_d_2020'!$C$2:$C$310,MATCH($A204,'Dwellings_vacancy_E-LA_d_2020'!$A$2:$A$310,0)))</f>
        <v>21306</v>
      </c>
      <c r="I204" s="36">
        <f>IFERROR(INDEX('Dw_vacancy_E-new_boundaries_2'!D$2:D$3,MATCH($A204,'Dw_vacancy_E-new_boundaries_2'!$A$2:$A$3,0)),
INDEX('Dwellings_vacancy_E-LA_d_2020'!$D$2:$D$310,MATCH($A204,'Dwellings_vacancy_E-LA_d_2020'!$A$2:$A$310,0)))</f>
        <v>368</v>
      </c>
      <c r="J204" s="36">
        <f>IFERROR(INDEX('Dw_vacancy_E-new_boundaries_2'!E$2:E$3,MATCH($A204,'Dw_vacancy_E-new_boundaries_2'!$A$2:$A$3,0)),
INDEX('Dwellings_vacancy_E-LA_d_2020'!$E$2:$E$310,MATCH($A204,'Dwellings_vacancy_E-LA_d_2020'!$A$2:$A$310,0)))</f>
        <v>0</v>
      </c>
      <c r="K204" s="36">
        <f>IFERROR(INDEX('Dw_vacancy_E-new_boundaries_2'!F$2:F$3,MATCH($A204,'Dw_vacancy_E-new_boundaries_2'!$A$2:$A$3,0)),
INDEX('Dwellings_vacancy_E-LA_d_2020'!$F$2:$F$310,MATCH($A204,'Dwellings_vacancy_E-LA_d_2020'!$A$2:$A$310,0)))</f>
        <v>0</v>
      </c>
      <c r="L204" s="43">
        <f t="shared" si="7"/>
        <v>1.7272129916455457E-2</v>
      </c>
    </row>
    <row r="205" spans="1:12" x14ac:dyDescent="0.35">
      <c r="A205" s="5" t="s">
        <v>688</v>
      </c>
      <c r="B205" s="10" t="s">
        <v>689</v>
      </c>
      <c r="C205" s="36">
        <f>IFERROR(INDEX('Dwellings_vacancy_E-LA_d_2021'!$C$2:$C$310,MATCH($A205,'Dwellings_vacancy_E-LA_d_2021'!$A$2:$A$310,0)),"-")</f>
        <v>94064</v>
      </c>
      <c r="D205" s="36">
        <f>IFERROR(INDEX('Dwellings_vacancy_E-LA_d_2021'!$D$2:$D$310,MATCH($A205,'Dwellings_vacancy_E-LA_d_2021'!$A$2:$A$310,0)),"-")</f>
        <v>1366</v>
      </c>
      <c r="E205" s="36">
        <f>IFERROR(INDEX('Dwellings_vacancy_E-LA_d_2021'!$E$2:$E$310,MATCH($A205,'Dwellings_vacancy_E-LA_d_2021'!$A$2:$A$310,0)),"-")</f>
        <v>0</v>
      </c>
      <c r="F205" s="36">
        <f>IFERROR(INDEX('Dwellings_vacancy_E-LA_d_2021'!$F$2:$F$310,MATCH($A205,'Dwellings_vacancy_E-LA_d_2021'!$A$2:$A$310,0)),"-")</f>
        <v>0</v>
      </c>
      <c r="G205" s="43">
        <f t="shared" si="6"/>
        <v>1.4522027555706753E-2</v>
      </c>
      <c r="H205" s="36">
        <f>IFERROR(INDEX('Dw_vacancy_E-new_boundaries_2'!C$2:C$3,MATCH($A205,'Dw_vacancy_E-new_boundaries_2'!$A$2:$A$3,0)),
INDEX('Dwellings_vacancy_E-LA_d_2020'!$C$2:$C$310,MATCH($A205,'Dwellings_vacancy_E-LA_d_2020'!$A$2:$A$310,0)))</f>
        <v>93400</v>
      </c>
      <c r="I205" s="36">
        <f>IFERROR(INDEX('Dw_vacancy_E-new_boundaries_2'!D$2:D$3,MATCH($A205,'Dw_vacancy_E-new_boundaries_2'!$A$2:$A$3,0)),
INDEX('Dwellings_vacancy_E-LA_d_2020'!$D$2:$D$310,MATCH($A205,'Dwellings_vacancy_E-LA_d_2020'!$A$2:$A$310,0)))</f>
        <v>1497</v>
      </c>
      <c r="J205" s="36">
        <f>IFERROR(INDEX('Dw_vacancy_E-new_boundaries_2'!E$2:E$3,MATCH($A205,'Dw_vacancy_E-new_boundaries_2'!$A$2:$A$3,0)),
INDEX('Dwellings_vacancy_E-LA_d_2020'!$E$2:$E$310,MATCH($A205,'Dwellings_vacancy_E-LA_d_2020'!$A$2:$A$310,0)))</f>
        <v>0</v>
      </c>
      <c r="K205" s="36">
        <f>IFERROR(INDEX('Dw_vacancy_E-new_boundaries_2'!F$2:F$3,MATCH($A205,'Dw_vacancy_E-new_boundaries_2'!$A$2:$A$3,0)),
INDEX('Dwellings_vacancy_E-LA_d_2020'!$F$2:$F$310,MATCH($A205,'Dwellings_vacancy_E-LA_d_2020'!$A$2:$A$310,0)))</f>
        <v>0</v>
      </c>
      <c r="L205" s="43">
        <f t="shared" si="7"/>
        <v>1.6027837259100643E-2</v>
      </c>
    </row>
    <row r="206" spans="1:12" x14ac:dyDescent="0.35">
      <c r="A206" s="5" t="s">
        <v>690</v>
      </c>
      <c r="B206" s="10" t="s">
        <v>691</v>
      </c>
      <c r="C206" s="36">
        <f>IFERROR(INDEX('Dwellings_vacancy_E-LA_d_2021'!$C$2:$C$310,MATCH($A206,'Dwellings_vacancy_E-LA_d_2021'!$A$2:$A$310,0)),"-")</f>
        <v>36331</v>
      </c>
      <c r="D206" s="36">
        <f>IFERROR(INDEX('Dwellings_vacancy_E-LA_d_2021'!$D$2:$D$310,MATCH($A206,'Dwellings_vacancy_E-LA_d_2021'!$A$2:$A$310,0)),"-")</f>
        <v>370</v>
      </c>
      <c r="E206" s="36">
        <f>IFERROR(INDEX('Dwellings_vacancy_E-LA_d_2021'!$E$2:$E$310,MATCH($A206,'Dwellings_vacancy_E-LA_d_2021'!$A$2:$A$310,0)),"-")</f>
        <v>0</v>
      </c>
      <c r="F206" s="36">
        <f>IFERROR(INDEX('Dwellings_vacancy_E-LA_d_2021'!$F$2:$F$310,MATCH($A206,'Dwellings_vacancy_E-LA_d_2021'!$A$2:$A$310,0)),"-")</f>
        <v>0</v>
      </c>
      <c r="G206" s="43">
        <f t="shared" si="6"/>
        <v>1.0184140265888635E-2</v>
      </c>
      <c r="H206" s="36">
        <f>IFERROR(INDEX('Dw_vacancy_E-new_boundaries_2'!C$2:C$3,MATCH($A206,'Dw_vacancy_E-new_boundaries_2'!$A$2:$A$3,0)),
INDEX('Dwellings_vacancy_E-LA_d_2020'!$C$2:$C$310,MATCH($A206,'Dwellings_vacancy_E-LA_d_2020'!$A$2:$A$310,0)))</f>
        <v>35969</v>
      </c>
      <c r="I206" s="36">
        <f>IFERROR(INDEX('Dw_vacancy_E-new_boundaries_2'!D$2:D$3,MATCH($A206,'Dw_vacancy_E-new_boundaries_2'!$A$2:$A$3,0)),
INDEX('Dwellings_vacancy_E-LA_d_2020'!$D$2:$D$310,MATCH($A206,'Dwellings_vacancy_E-LA_d_2020'!$A$2:$A$310,0)))</f>
        <v>313</v>
      </c>
      <c r="J206" s="36">
        <f>IFERROR(INDEX('Dw_vacancy_E-new_boundaries_2'!E$2:E$3,MATCH($A206,'Dw_vacancy_E-new_boundaries_2'!$A$2:$A$3,0)),
INDEX('Dwellings_vacancy_E-LA_d_2020'!$E$2:$E$310,MATCH($A206,'Dwellings_vacancy_E-LA_d_2020'!$A$2:$A$310,0)))</f>
        <v>0</v>
      </c>
      <c r="K206" s="36">
        <f>IFERROR(INDEX('Dw_vacancy_E-new_boundaries_2'!F$2:F$3,MATCH($A206,'Dw_vacancy_E-new_boundaries_2'!$A$2:$A$3,0)),
INDEX('Dwellings_vacancy_E-LA_d_2020'!$F$2:$F$310,MATCH($A206,'Dwellings_vacancy_E-LA_d_2020'!$A$2:$A$310,0)))</f>
        <v>0</v>
      </c>
      <c r="L206" s="43">
        <f t="shared" si="7"/>
        <v>8.7019377797547884E-3</v>
      </c>
    </row>
    <row r="207" spans="1:12" x14ac:dyDescent="0.35">
      <c r="A207" s="5" t="s">
        <v>692</v>
      </c>
      <c r="B207" s="10" t="s">
        <v>693</v>
      </c>
      <c r="C207" s="36">
        <f>IFERROR(INDEX('Dwellings_vacancy_E-LA_d_2021'!$C$2:$C$310,MATCH($A207,'Dwellings_vacancy_E-LA_d_2021'!$A$2:$A$310,0)),"-")</f>
        <v>31806</v>
      </c>
      <c r="D207" s="36">
        <f>IFERROR(INDEX('Dwellings_vacancy_E-LA_d_2021'!$D$2:$D$310,MATCH($A207,'Dwellings_vacancy_E-LA_d_2021'!$A$2:$A$310,0)),"-")</f>
        <v>465</v>
      </c>
      <c r="E207" s="36">
        <f>IFERROR(INDEX('Dwellings_vacancy_E-LA_d_2021'!$E$2:$E$310,MATCH($A207,'Dwellings_vacancy_E-LA_d_2021'!$A$2:$A$310,0)),"-")</f>
        <v>0</v>
      </c>
      <c r="F207" s="36">
        <f>IFERROR(INDEX('Dwellings_vacancy_E-LA_d_2021'!$F$2:$F$310,MATCH($A207,'Dwellings_vacancy_E-LA_d_2021'!$A$2:$A$310,0)),"-")</f>
        <v>0</v>
      </c>
      <c r="G207" s="43">
        <f t="shared" si="6"/>
        <v>1.4619883040935672E-2</v>
      </c>
      <c r="H207" s="36">
        <f>IFERROR(INDEX('Dw_vacancy_E-new_boundaries_2'!C$2:C$3,MATCH($A207,'Dw_vacancy_E-new_boundaries_2'!$A$2:$A$3,0)),
INDEX('Dwellings_vacancy_E-LA_d_2020'!$C$2:$C$310,MATCH($A207,'Dwellings_vacancy_E-LA_d_2020'!$A$2:$A$310,0)))</f>
        <v>31760</v>
      </c>
      <c r="I207" s="36">
        <f>IFERROR(INDEX('Dw_vacancy_E-new_boundaries_2'!D$2:D$3,MATCH($A207,'Dw_vacancy_E-new_boundaries_2'!$A$2:$A$3,0)),
INDEX('Dwellings_vacancy_E-LA_d_2020'!$D$2:$D$310,MATCH($A207,'Dwellings_vacancy_E-LA_d_2020'!$A$2:$A$310,0)))</f>
        <v>600</v>
      </c>
      <c r="J207" s="36">
        <f>IFERROR(INDEX('Dw_vacancy_E-new_boundaries_2'!E$2:E$3,MATCH($A207,'Dw_vacancy_E-new_boundaries_2'!$A$2:$A$3,0)),
INDEX('Dwellings_vacancy_E-LA_d_2020'!$E$2:$E$310,MATCH($A207,'Dwellings_vacancy_E-LA_d_2020'!$A$2:$A$310,0)))</f>
        <v>0</v>
      </c>
      <c r="K207" s="36">
        <f>IFERROR(INDEX('Dw_vacancy_E-new_boundaries_2'!F$2:F$3,MATCH($A207,'Dw_vacancy_E-new_boundaries_2'!$A$2:$A$3,0)),
INDEX('Dwellings_vacancy_E-LA_d_2020'!$F$2:$F$310,MATCH($A207,'Dwellings_vacancy_E-LA_d_2020'!$A$2:$A$310,0)))</f>
        <v>8</v>
      </c>
      <c r="L207" s="43">
        <f t="shared" si="7"/>
        <v>1.8639798488664986E-2</v>
      </c>
    </row>
    <row r="208" spans="1:12" x14ac:dyDescent="0.35">
      <c r="A208" s="5" t="s">
        <v>694</v>
      </c>
      <c r="B208" s="10" t="s">
        <v>695</v>
      </c>
      <c r="C208" s="36">
        <f>IFERROR(INDEX('Dwellings_vacancy_E-LA_d_2021'!$C$2:$C$310,MATCH($A208,'Dwellings_vacancy_E-LA_d_2021'!$A$2:$A$310,0)),"-")</f>
        <v>45037</v>
      </c>
      <c r="D208" s="36">
        <f>IFERROR(INDEX('Dwellings_vacancy_E-LA_d_2021'!$D$2:$D$310,MATCH($A208,'Dwellings_vacancy_E-LA_d_2021'!$A$2:$A$310,0)),"-")</f>
        <v>226</v>
      </c>
      <c r="E208" s="36">
        <f>IFERROR(INDEX('Dwellings_vacancy_E-LA_d_2021'!$E$2:$E$310,MATCH($A208,'Dwellings_vacancy_E-LA_d_2021'!$A$2:$A$310,0)),"-")</f>
        <v>0</v>
      </c>
      <c r="F208" s="36">
        <f>IFERROR(INDEX('Dwellings_vacancy_E-LA_d_2021'!$F$2:$F$310,MATCH($A208,'Dwellings_vacancy_E-LA_d_2021'!$A$2:$A$310,0)),"-")</f>
        <v>0</v>
      </c>
      <c r="G208" s="43">
        <f t="shared" si="6"/>
        <v>5.0180962319870326E-3</v>
      </c>
      <c r="H208" s="36">
        <f>IFERROR(INDEX('Dw_vacancy_E-new_boundaries_2'!C$2:C$3,MATCH($A208,'Dw_vacancy_E-new_boundaries_2'!$A$2:$A$3,0)),
INDEX('Dwellings_vacancy_E-LA_d_2020'!$C$2:$C$310,MATCH($A208,'Dwellings_vacancy_E-LA_d_2020'!$A$2:$A$310,0)))</f>
        <v>44727</v>
      </c>
      <c r="I208" s="36">
        <f>IFERROR(INDEX('Dw_vacancy_E-new_boundaries_2'!D$2:D$3,MATCH($A208,'Dw_vacancy_E-new_boundaries_2'!$A$2:$A$3,0)),
INDEX('Dwellings_vacancy_E-LA_d_2020'!$D$2:$D$310,MATCH($A208,'Dwellings_vacancy_E-LA_d_2020'!$A$2:$A$310,0)))</f>
        <v>352</v>
      </c>
      <c r="J208" s="36">
        <f>IFERROR(INDEX('Dw_vacancy_E-new_boundaries_2'!E$2:E$3,MATCH($A208,'Dw_vacancy_E-new_boundaries_2'!$A$2:$A$3,0)),
INDEX('Dwellings_vacancy_E-LA_d_2020'!$E$2:$E$310,MATCH($A208,'Dwellings_vacancy_E-LA_d_2020'!$A$2:$A$310,0)))</f>
        <v>0</v>
      </c>
      <c r="K208" s="36">
        <f>IFERROR(INDEX('Dw_vacancy_E-new_boundaries_2'!F$2:F$3,MATCH($A208,'Dw_vacancy_E-new_boundaries_2'!$A$2:$A$3,0)),
INDEX('Dwellings_vacancy_E-LA_d_2020'!$F$2:$F$310,MATCH($A208,'Dwellings_vacancy_E-LA_d_2020'!$A$2:$A$310,0)))</f>
        <v>0</v>
      </c>
      <c r="L208" s="43">
        <f t="shared" si="7"/>
        <v>7.8699666867887413E-3</v>
      </c>
    </row>
    <row r="209" spans="1:12" x14ac:dyDescent="0.35">
      <c r="A209" s="5" t="s">
        <v>696</v>
      </c>
      <c r="B209" s="10" t="s">
        <v>697</v>
      </c>
      <c r="C209" s="36">
        <f>IFERROR(INDEX('Dwellings_vacancy_E-LA_d_2021'!$C$2:$C$310,MATCH($A209,'Dwellings_vacancy_E-LA_d_2021'!$A$2:$A$310,0)),"-")</f>
        <v>117713</v>
      </c>
      <c r="D209" s="36">
        <f>IFERROR(INDEX('Dwellings_vacancy_E-LA_d_2021'!$D$2:$D$310,MATCH($A209,'Dwellings_vacancy_E-LA_d_2021'!$A$2:$A$310,0)),"-")</f>
        <v>1110</v>
      </c>
      <c r="E209" s="36">
        <f>IFERROR(INDEX('Dwellings_vacancy_E-LA_d_2021'!$E$2:$E$310,MATCH($A209,'Dwellings_vacancy_E-LA_d_2021'!$A$2:$A$310,0)),"-")</f>
        <v>0</v>
      </c>
      <c r="F209" s="36">
        <f>IFERROR(INDEX('Dwellings_vacancy_E-LA_d_2021'!$F$2:$F$310,MATCH($A209,'Dwellings_vacancy_E-LA_d_2021'!$A$2:$A$310,0)),"-")</f>
        <v>2</v>
      </c>
      <c r="G209" s="43">
        <f t="shared" si="6"/>
        <v>9.4127241681037782E-3</v>
      </c>
      <c r="H209" s="36">
        <f>IFERROR(INDEX('Dw_vacancy_E-new_boundaries_2'!C$2:C$3,MATCH($A209,'Dw_vacancy_E-new_boundaries_2'!$A$2:$A$3,0)),
INDEX('Dwellings_vacancy_E-LA_d_2020'!$C$2:$C$310,MATCH($A209,'Dwellings_vacancy_E-LA_d_2020'!$A$2:$A$310,0)))</f>
        <v>116872</v>
      </c>
      <c r="I209" s="36">
        <f>IFERROR(INDEX('Dw_vacancy_E-new_boundaries_2'!D$2:D$3,MATCH($A209,'Dw_vacancy_E-new_boundaries_2'!$A$2:$A$3,0)),
INDEX('Dwellings_vacancy_E-LA_d_2020'!$D$2:$D$310,MATCH($A209,'Dwellings_vacancy_E-LA_d_2020'!$A$2:$A$310,0)))</f>
        <v>1372</v>
      </c>
      <c r="J209" s="36">
        <f>IFERROR(INDEX('Dw_vacancy_E-new_boundaries_2'!E$2:E$3,MATCH($A209,'Dw_vacancy_E-new_boundaries_2'!$A$2:$A$3,0)),
INDEX('Dwellings_vacancy_E-LA_d_2020'!$E$2:$E$310,MATCH($A209,'Dwellings_vacancy_E-LA_d_2020'!$A$2:$A$310,0)))</f>
        <v>0</v>
      </c>
      <c r="K209" s="36">
        <f>IFERROR(INDEX('Dw_vacancy_E-new_boundaries_2'!F$2:F$3,MATCH($A209,'Dw_vacancy_E-new_boundaries_2'!$A$2:$A$3,0)),
INDEX('Dwellings_vacancy_E-LA_d_2020'!$F$2:$F$310,MATCH($A209,'Dwellings_vacancy_E-LA_d_2020'!$A$2:$A$310,0)))</f>
        <v>19</v>
      </c>
      <c r="L209" s="43">
        <f t="shared" si="7"/>
        <v>1.1576767745910056E-2</v>
      </c>
    </row>
    <row r="210" spans="1:12" x14ac:dyDescent="0.35">
      <c r="A210" s="5" t="s">
        <v>698</v>
      </c>
      <c r="B210" s="10" t="s">
        <v>699</v>
      </c>
      <c r="C210" s="36">
        <f>IFERROR(INDEX('Dwellings_vacancy_E-LA_d_2021'!$C$2:$C$310,MATCH($A210,'Dwellings_vacancy_E-LA_d_2021'!$A$2:$A$310,0)),"-")</f>
        <v>48243</v>
      </c>
      <c r="D210" s="36">
        <f>IFERROR(INDEX('Dwellings_vacancy_E-LA_d_2021'!$D$2:$D$310,MATCH($A210,'Dwellings_vacancy_E-LA_d_2021'!$A$2:$A$310,0)),"-")</f>
        <v>712</v>
      </c>
      <c r="E210" s="36">
        <f>IFERROR(INDEX('Dwellings_vacancy_E-LA_d_2021'!$E$2:$E$310,MATCH($A210,'Dwellings_vacancy_E-LA_d_2021'!$A$2:$A$310,0)),"-")</f>
        <v>0</v>
      </c>
      <c r="F210" s="36">
        <f>IFERROR(INDEX('Dwellings_vacancy_E-LA_d_2021'!$F$2:$F$310,MATCH($A210,'Dwellings_vacancy_E-LA_d_2021'!$A$2:$A$310,0)),"-")</f>
        <v>0</v>
      </c>
      <c r="G210" s="43">
        <f t="shared" si="6"/>
        <v>1.4758617830566093E-2</v>
      </c>
      <c r="H210" s="36">
        <f>IFERROR(INDEX('Dw_vacancy_E-new_boundaries_2'!C$2:C$3,MATCH($A210,'Dw_vacancy_E-new_boundaries_2'!$A$2:$A$3,0)),
INDEX('Dwellings_vacancy_E-LA_d_2020'!$C$2:$C$310,MATCH($A210,'Dwellings_vacancy_E-LA_d_2020'!$A$2:$A$310,0)))</f>
        <v>47589</v>
      </c>
      <c r="I210" s="36">
        <f>IFERROR(INDEX('Dw_vacancy_E-new_boundaries_2'!D$2:D$3,MATCH($A210,'Dw_vacancy_E-new_boundaries_2'!$A$2:$A$3,0)),
INDEX('Dwellings_vacancy_E-LA_d_2020'!$D$2:$D$310,MATCH($A210,'Dwellings_vacancy_E-LA_d_2020'!$A$2:$A$310,0)))</f>
        <v>892</v>
      </c>
      <c r="J210" s="36">
        <f>IFERROR(INDEX('Dw_vacancy_E-new_boundaries_2'!E$2:E$3,MATCH($A210,'Dw_vacancy_E-new_boundaries_2'!$A$2:$A$3,0)),
INDEX('Dwellings_vacancy_E-LA_d_2020'!$E$2:$E$310,MATCH($A210,'Dwellings_vacancy_E-LA_d_2020'!$A$2:$A$310,0)))</f>
        <v>0</v>
      </c>
      <c r="K210" s="36">
        <f>IFERROR(INDEX('Dw_vacancy_E-new_boundaries_2'!F$2:F$3,MATCH($A210,'Dw_vacancy_E-new_boundaries_2'!$A$2:$A$3,0)),
INDEX('Dwellings_vacancy_E-LA_d_2020'!$F$2:$F$310,MATCH($A210,'Dwellings_vacancy_E-LA_d_2020'!$A$2:$A$310,0)))</f>
        <v>0</v>
      </c>
      <c r="L210" s="43">
        <f t="shared" si="7"/>
        <v>1.8743827355061044E-2</v>
      </c>
    </row>
    <row r="211" spans="1:12" x14ac:dyDescent="0.35">
      <c r="A211" s="5" t="s">
        <v>700</v>
      </c>
      <c r="B211" s="10" t="s">
        <v>701</v>
      </c>
      <c r="C211" s="36">
        <f>IFERROR(INDEX('Dwellings_vacancy_E-LA_d_2021'!$C$2:$C$310,MATCH($A211,'Dwellings_vacancy_E-LA_d_2021'!$A$2:$A$310,0)),"-")</f>
        <v>35654</v>
      </c>
      <c r="D211" s="36">
        <f>IFERROR(INDEX('Dwellings_vacancy_E-LA_d_2021'!$D$2:$D$310,MATCH($A211,'Dwellings_vacancy_E-LA_d_2021'!$A$2:$A$310,0)),"-")</f>
        <v>458</v>
      </c>
      <c r="E211" s="36">
        <f>IFERROR(INDEX('Dwellings_vacancy_E-LA_d_2021'!$E$2:$E$310,MATCH($A211,'Dwellings_vacancy_E-LA_d_2021'!$A$2:$A$310,0)),"-")</f>
        <v>0</v>
      </c>
      <c r="F211" s="36">
        <f>IFERROR(INDEX('Dwellings_vacancy_E-LA_d_2021'!$F$2:$F$310,MATCH($A211,'Dwellings_vacancy_E-LA_d_2021'!$A$2:$A$310,0)),"-")</f>
        <v>0</v>
      </c>
      <c r="G211" s="43">
        <f t="shared" si="6"/>
        <v>1.2845683513771246E-2</v>
      </c>
      <c r="H211" s="36">
        <f>IFERROR(INDEX('Dw_vacancy_E-new_boundaries_2'!C$2:C$3,MATCH($A211,'Dw_vacancy_E-new_boundaries_2'!$A$2:$A$3,0)),
INDEX('Dwellings_vacancy_E-LA_d_2020'!$C$2:$C$310,MATCH($A211,'Dwellings_vacancy_E-LA_d_2020'!$A$2:$A$310,0)))</f>
        <v>35409</v>
      </c>
      <c r="I211" s="36">
        <f>IFERROR(INDEX('Dw_vacancy_E-new_boundaries_2'!D$2:D$3,MATCH($A211,'Dw_vacancy_E-new_boundaries_2'!$A$2:$A$3,0)),
INDEX('Dwellings_vacancy_E-LA_d_2020'!$D$2:$D$310,MATCH($A211,'Dwellings_vacancy_E-LA_d_2020'!$A$2:$A$310,0)))</f>
        <v>476</v>
      </c>
      <c r="J211" s="36">
        <f>IFERROR(INDEX('Dw_vacancy_E-new_boundaries_2'!E$2:E$3,MATCH($A211,'Dw_vacancy_E-new_boundaries_2'!$A$2:$A$3,0)),
INDEX('Dwellings_vacancy_E-LA_d_2020'!$E$2:$E$310,MATCH($A211,'Dwellings_vacancy_E-LA_d_2020'!$A$2:$A$310,0)))</f>
        <v>0</v>
      </c>
      <c r="K211" s="36">
        <f>IFERROR(INDEX('Dw_vacancy_E-new_boundaries_2'!F$2:F$3,MATCH($A211,'Dw_vacancy_E-new_boundaries_2'!$A$2:$A$3,0)),
INDEX('Dwellings_vacancy_E-LA_d_2020'!$F$2:$F$310,MATCH($A211,'Dwellings_vacancy_E-LA_d_2020'!$A$2:$A$310,0)))</f>
        <v>0</v>
      </c>
      <c r="L211" s="43">
        <f t="shared" si="7"/>
        <v>1.3442909994634133E-2</v>
      </c>
    </row>
    <row r="212" spans="1:12" x14ac:dyDescent="0.35">
      <c r="A212" s="5" t="s">
        <v>702</v>
      </c>
      <c r="B212" s="10" t="s">
        <v>703</v>
      </c>
      <c r="C212" s="36">
        <f>IFERROR(INDEX('Dwellings_vacancy_E-LA_d_2021'!$C$2:$C$310,MATCH($A212,'Dwellings_vacancy_E-LA_d_2021'!$A$2:$A$310,0)),"-")</f>
        <v>50842</v>
      </c>
      <c r="D212" s="36">
        <f>IFERROR(INDEX('Dwellings_vacancy_E-LA_d_2021'!$D$2:$D$310,MATCH($A212,'Dwellings_vacancy_E-LA_d_2021'!$A$2:$A$310,0)),"-")</f>
        <v>400</v>
      </c>
      <c r="E212" s="36">
        <f>IFERROR(INDEX('Dwellings_vacancy_E-LA_d_2021'!$E$2:$E$310,MATCH($A212,'Dwellings_vacancy_E-LA_d_2021'!$A$2:$A$310,0)),"-")</f>
        <v>0</v>
      </c>
      <c r="F212" s="36">
        <f>IFERROR(INDEX('Dwellings_vacancy_E-LA_d_2021'!$F$2:$F$310,MATCH($A212,'Dwellings_vacancy_E-LA_d_2021'!$A$2:$A$310,0)),"-")</f>
        <v>0</v>
      </c>
      <c r="G212" s="43">
        <f t="shared" si="6"/>
        <v>7.8675111128594464E-3</v>
      </c>
      <c r="H212" s="36">
        <f>IFERROR(INDEX('Dw_vacancy_E-new_boundaries_2'!C$2:C$3,MATCH($A212,'Dw_vacancy_E-new_boundaries_2'!$A$2:$A$3,0)),
INDEX('Dwellings_vacancy_E-LA_d_2020'!$C$2:$C$310,MATCH($A212,'Dwellings_vacancy_E-LA_d_2020'!$A$2:$A$310,0)))</f>
        <v>50163</v>
      </c>
      <c r="I212" s="36">
        <f>IFERROR(INDEX('Dw_vacancy_E-new_boundaries_2'!D$2:D$3,MATCH($A212,'Dw_vacancy_E-new_boundaries_2'!$A$2:$A$3,0)),
INDEX('Dwellings_vacancy_E-LA_d_2020'!$D$2:$D$310,MATCH($A212,'Dwellings_vacancy_E-LA_d_2020'!$A$2:$A$310,0)))</f>
        <v>502</v>
      </c>
      <c r="J212" s="36">
        <f>IFERROR(INDEX('Dw_vacancy_E-new_boundaries_2'!E$2:E$3,MATCH($A212,'Dw_vacancy_E-new_boundaries_2'!$A$2:$A$3,0)),
INDEX('Dwellings_vacancy_E-LA_d_2020'!$E$2:$E$310,MATCH($A212,'Dwellings_vacancy_E-LA_d_2020'!$A$2:$A$310,0)))</f>
        <v>0</v>
      </c>
      <c r="K212" s="36">
        <f>IFERROR(INDEX('Dw_vacancy_E-new_boundaries_2'!F$2:F$3,MATCH($A212,'Dw_vacancy_E-new_boundaries_2'!$A$2:$A$3,0)),
INDEX('Dwellings_vacancy_E-LA_d_2020'!$F$2:$F$310,MATCH($A212,'Dwellings_vacancy_E-LA_d_2020'!$A$2:$A$310,0)))</f>
        <v>9</v>
      </c>
      <c r="L212" s="43">
        <f t="shared" si="7"/>
        <v>9.8279608476367041E-3</v>
      </c>
    </row>
    <row r="213" spans="1:12" x14ac:dyDescent="0.35">
      <c r="A213" s="5" t="s">
        <v>704</v>
      </c>
      <c r="B213" s="10" t="s">
        <v>705</v>
      </c>
      <c r="C213" s="36">
        <f>IFERROR(INDEX('Dwellings_vacancy_E-LA_d_2021'!$C$2:$C$310,MATCH($A213,'Dwellings_vacancy_E-LA_d_2021'!$A$2:$A$310,0)),"-")</f>
        <v>38805</v>
      </c>
      <c r="D213" s="36">
        <f>IFERROR(INDEX('Dwellings_vacancy_E-LA_d_2021'!$D$2:$D$310,MATCH($A213,'Dwellings_vacancy_E-LA_d_2021'!$A$2:$A$310,0)),"-")</f>
        <v>307</v>
      </c>
      <c r="E213" s="36">
        <f>IFERROR(INDEX('Dwellings_vacancy_E-LA_d_2021'!$E$2:$E$310,MATCH($A213,'Dwellings_vacancy_E-LA_d_2021'!$A$2:$A$310,0)),"-")</f>
        <v>0</v>
      </c>
      <c r="F213" s="36">
        <f>IFERROR(INDEX('Dwellings_vacancy_E-LA_d_2021'!$F$2:$F$310,MATCH($A213,'Dwellings_vacancy_E-LA_d_2021'!$A$2:$A$310,0)),"-")</f>
        <v>0</v>
      </c>
      <c r="G213" s="43">
        <f t="shared" si="6"/>
        <v>7.9113516299445952E-3</v>
      </c>
      <c r="H213" s="36">
        <f>IFERROR(INDEX('Dw_vacancy_E-new_boundaries_2'!C$2:C$3,MATCH($A213,'Dw_vacancy_E-new_boundaries_2'!$A$2:$A$3,0)),
INDEX('Dwellings_vacancy_E-LA_d_2020'!$C$2:$C$310,MATCH($A213,'Dwellings_vacancy_E-LA_d_2020'!$A$2:$A$310,0)))</f>
        <v>38661</v>
      </c>
      <c r="I213" s="36">
        <f>IFERROR(INDEX('Dw_vacancy_E-new_boundaries_2'!D$2:D$3,MATCH($A213,'Dw_vacancy_E-new_boundaries_2'!$A$2:$A$3,0)),
INDEX('Dwellings_vacancy_E-LA_d_2020'!$D$2:$D$310,MATCH($A213,'Dwellings_vacancy_E-LA_d_2020'!$A$2:$A$310,0)))</f>
        <v>356</v>
      </c>
      <c r="J213" s="36">
        <f>IFERROR(INDEX('Dw_vacancy_E-new_boundaries_2'!E$2:E$3,MATCH($A213,'Dw_vacancy_E-new_boundaries_2'!$A$2:$A$3,0)),
INDEX('Dwellings_vacancy_E-LA_d_2020'!$E$2:$E$310,MATCH($A213,'Dwellings_vacancy_E-LA_d_2020'!$A$2:$A$310,0)))</f>
        <v>0</v>
      </c>
      <c r="K213" s="36">
        <f>IFERROR(INDEX('Dw_vacancy_E-new_boundaries_2'!F$2:F$3,MATCH($A213,'Dw_vacancy_E-new_boundaries_2'!$A$2:$A$3,0)),
INDEX('Dwellings_vacancy_E-LA_d_2020'!$F$2:$F$310,MATCH($A213,'Dwellings_vacancy_E-LA_d_2020'!$A$2:$A$310,0)))</f>
        <v>0</v>
      </c>
      <c r="L213" s="43">
        <f t="shared" si="7"/>
        <v>9.2082460360570079E-3</v>
      </c>
    </row>
    <row r="214" spans="1:12" x14ac:dyDescent="0.35">
      <c r="A214" s="5" t="s">
        <v>706</v>
      </c>
      <c r="B214" s="10" t="s">
        <v>707</v>
      </c>
      <c r="C214" s="36">
        <f>IFERROR(INDEX('Dwellings_vacancy_E-LA_d_2021'!$C$2:$C$310,MATCH($A214,'Dwellings_vacancy_E-LA_d_2021'!$A$2:$A$310,0)),"-")</f>
        <v>16855</v>
      </c>
      <c r="D214" s="36">
        <f>IFERROR(INDEX('Dwellings_vacancy_E-LA_d_2021'!$D$2:$D$310,MATCH($A214,'Dwellings_vacancy_E-LA_d_2021'!$A$2:$A$310,0)),"-")</f>
        <v>138</v>
      </c>
      <c r="E214" s="36">
        <f>IFERROR(INDEX('Dwellings_vacancy_E-LA_d_2021'!$E$2:$E$310,MATCH($A214,'Dwellings_vacancy_E-LA_d_2021'!$A$2:$A$310,0)),"-")</f>
        <v>0</v>
      </c>
      <c r="F214" s="36">
        <f>IFERROR(INDEX('Dwellings_vacancy_E-LA_d_2021'!$F$2:$F$310,MATCH($A214,'Dwellings_vacancy_E-LA_d_2021'!$A$2:$A$310,0)),"-")</f>
        <v>0</v>
      </c>
      <c r="G214" s="43">
        <f t="shared" si="6"/>
        <v>8.1874814595075639E-3</v>
      </c>
      <c r="H214" s="36">
        <f>IFERROR(INDEX('Dw_vacancy_E-new_boundaries_2'!C$2:C$3,MATCH($A214,'Dw_vacancy_E-new_boundaries_2'!$A$2:$A$3,0)),
INDEX('Dwellings_vacancy_E-LA_d_2020'!$C$2:$C$310,MATCH($A214,'Dwellings_vacancy_E-LA_d_2020'!$A$2:$A$310,0)))</f>
        <v>16760</v>
      </c>
      <c r="I214" s="36">
        <f>IFERROR(INDEX('Dw_vacancy_E-new_boundaries_2'!D$2:D$3,MATCH($A214,'Dw_vacancy_E-new_boundaries_2'!$A$2:$A$3,0)),
INDEX('Dwellings_vacancy_E-LA_d_2020'!$D$2:$D$310,MATCH($A214,'Dwellings_vacancy_E-LA_d_2020'!$A$2:$A$310,0)))</f>
        <v>248</v>
      </c>
      <c r="J214" s="36">
        <f>IFERROR(INDEX('Dw_vacancy_E-new_boundaries_2'!E$2:E$3,MATCH($A214,'Dw_vacancy_E-new_boundaries_2'!$A$2:$A$3,0)),
INDEX('Dwellings_vacancy_E-LA_d_2020'!$E$2:$E$310,MATCH($A214,'Dwellings_vacancy_E-LA_d_2020'!$A$2:$A$310,0)))</f>
        <v>0</v>
      </c>
      <c r="K214" s="36">
        <f>IFERROR(INDEX('Dw_vacancy_E-new_boundaries_2'!F$2:F$3,MATCH($A214,'Dw_vacancy_E-new_boundaries_2'!$A$2:$A$3,0)),
INDEX('Dwellings_vacancy_E-LA_d_2020'!$F$2:$F$310,MATCH($A214,'Dwellings_vacancy_E-LA_d_2020'!$A$2:$A$310,0)))</f>
        <v>0</v>
      </c>
      <c r="L214" s="43">
        <f t="shared" si="7"/>
        <v>1.4797136038186158E-2</v>
      </c>
    </row>
    <row r="215" spans="1:12" x14ac:dyDescent="0.35">
      <c r="A215" s="5" t="s">
        <v>708</v>
      </c>
      <c r="B215" s="10" t="s">
        <v>709</v>
      </c>
      <c r="C215" s="36">
        <f>IFERROR(INDEX('Dwellings_vacancy_E-LA_d_2021'!$C$2:$C$310,MATCH($A215,'Dwellings_vacancy_E-LA_d_2021'!$A$2:$A$310,0)),"-")</f>
        <v>26262</v>
      </c>
      <c r="D215" s="36">
        <f>IFERROR(INDEX('Dwellings_vacancy_E-LA_d_2021'!$D$2:$D$310,MATCH($A215,'Dwellings_vacancy_E-LA_d_2021'!$A$2:$A$310,0)),"-")</f>
        <v>340</v>
      </c>
      <c r="E215" s="36">
        <f>IFERROR(INDEX('Dwellings_vacancy_E-LA_d_2021'!$E$2:$E$310,MATCH($A215,'Dwellings_vacancy_E-LA_d_2021'!$A$2:$A$310,0)),"-")</f>
        <v>0</v>
      </c>
      <c r="F215" s="36">
        <f>IFERROR(INDEX('Dwellings_vacancy_E-LA_d_2021'!$F$2:$F$310,MATCH($A215,'Dwellings_vacancy_E-LA_d_2021'!$A$2:$A$310,0)),"-")</f>
        <v>0</v>
      </c>
      <c r="G215" s="43">
        <f t="shared" si="6"/>
        <v>1.2946462569492041E-2</v>
      </c>
      <c r="H215" s="36">
        <f>IFERROR(INDEX('Dw_vacancy_E-new_boundaries_2'!C$2:C$3,MATCH($A215,'Dw_vacancy_E-new_boundaries_2'!$A$2:$A$3,0)),
INDEX('Dwellings_vacancy_E-LA_d_2020'!$C$2:$C$310,MATCH($A215,'Dwellings_vacancy_E-LA_d_2020'!$A$2:$A$310,0)))</f>
        <v>25997</v>
      </c>
      <c r="I215" s="36">
        <f>IFERROR(INDEX('Dw_vacancy_E-new_boundaries_2'!D$2:D$3,MATCH($A215,'Dw_vacancy_E-new_boundaries_2'!$A$2:$A$3,0)),
INDEX('Dwellings_vacancy_E-LA_d_2020'!$D$2:$D$310,MATCH($A215,'Dwellings_vacancy_E-LA_d_2020'!$A$2:$A$310,0)))</f>
        <v>408</v>
      </c>
      <c r="J215" s="36">
        <f>IFERROR(INDEX('Dw_vacancy_E-new_boundaries_2'!E$2:E$3,MATCH($A215,'Dw_vacancy_E-new_boundaries_2'!$A$2:$A$3,0)),
INDEX('Dwellings_vacancy_E-LA_d_2020'!$E$2:$E$310,MATCH($A215,'Dwellings_vacancy_E-LA_d_2020'!$A$2:$A$310,0)))</f>
        <v>0</v>
      </c>
      <c r="K215" s="36">
        <f>IFERROR(INDEX('Dw_vacancy_E-new_boundaries_2'!F$2:F$3,MATCH($A215,'Dw_vacancy_E-new_boundaries_2'!$A$2:$A$3,0)),
INDEX('Dwellings_vacancy_E-LA_d_2020'!$F$2:$F$310,MATCH($A215,'Dwellings_vacancy_E-LA_d_2020'!$A$2:$A$310,0)))</f>
        <v>0</v>
      </c>
      <c r="L215" s="43">
        <f t="shared" si="7"/>
        <v>1.5694118552140632E-2</v>
      </c>
    </row>
    <row r="216" spans="1:12" x14ac:dyDescent="0.35">
      <c r="A216" s="5" t="s">
        <v>710</v>
      </c>
      <c r="B216" s="10" t="s">
        <v>711</v>
      </c>
      <c r="C216" s="36">
        <f>IFERROR(INDEX('Dwellings_vacancy_E-LA_d_2021'!$C$2:$C$310,MATCH($A216,'Dwellings_vacancy_E-LA_d_2021'!$A$2:$A$310,0)),"-")</f>
        <v>121432</v>
      </c>
      <c r="D216" s="36">
        <f>IFERROR(INDEX('Dwellings_vacancy_E-LA_d_2021'!$D$2:$D$310,MATCH($A216,'Dwellings_vacancy_E-LA_d_2021'!$A$2:$A$310,0)),"-")</f>
        <v>1198</v>
      </c>
      <c r="E216" s="36">
        <f>IFERROR(INDEX('Dwellings_vacancy_E-LA_d_2021'!$E$2:$E$310,MATCH($A216,'Dwellings_vacancy_E-LA_d_2021'!$A$2:$A$310,0)),"-")</f>
        <v>0</v>
      </c>
      <c r="F216" s="36">
        <f>IFERROR(INDEX('Dwellings_vacancy_E-LA_d_2021'!$F$2:$F$310,MATCH($A216,'Dwellings_vacancy_E-LA_d_2021'!$A$2:$A$310,0)),"-")</f>
        <v>0</v>
      </c>
      <c r="G216" s="43">
        <f t="shared" si="6"/>
        <v>9.8656037947163853E-3</v>
      </c>
      <c r="H216" s="36">
        <f>IFERROR(INDEX('Dw_vacancy_E-new_boundaries_2'!C$2:C$3,MATCH($A216,'Dw_vacancy_E-new_boundaries_2'!$A$2:$A$3,0)),
INDEX('Dwellings_vacancy_E-LA_d_2020'!$C$2:$C$310,MATCH($A216,'Dwellings_vacancy_E-LA_d_2020'!$A$2:$A$310,0)))</f>
        <v>119007</v>
      </c>
      <c r="I216" s="36">
        <f>IFERROR(INDEX('Dw_vacancy_E-new_boundaries_2'!D$2:D$3,MATCH($A216,'Dw_vacancy_E-new_boundaries_2'!$A$2:$A$3,0)),
INDEX('Dwellings_vacancy_E-LA_d_2020'!$D$2:$D$310,MATCH($A216,'Dwellings_vacancy_E-LA_d_2020'!$A$2:$A$310,0)))</f>
        <v>1063</v>
      </c>
      <c r="J216" s="36">
        <f>IFERROR(INDEX('Dw_vacancy_E-new_boundaries_2'!E$2:E$3,MATCH($A216,'Dw_vacancy_E-new_boundaries_2'!$A$2:$A$3,0)),
INDEX('Dwellings_vacancy_E-LA_d_2020'!$E$2:$E$310,MATCH($A216,'Dwellings_vacancy_E-LA_d_2020'!$A$2:$A$310,0)))</f>
        <v>1</v>
      </c>
      <c r="K216" s="36">
        <f>IFERROR(INDEX('Dw_vacancy_E-new_boundaries_2'!F$2:F$3,MATCH($A216,'Dw_vacancy_E-new_boundaries_2'!$A$2:$A$3,0)),
INDEX('Dwellings_vacancy_E-LA_d_2020'!$F$2:$F$310,MATCH($A216,'Dwellings_vacancy_E-LA_d_2020'!$A$2:$A$310,0)))</f>
        <v>0</v>
      </c>
      <c r="L216" s="43">
        <f t="shared" si="7"/>
        <v>8.9238448158511681E-3</v>
      </c>
    </row>
    <row r="217" spans="1:12" x14ac:dyDescent="0.35">
      <c r="A217" s="5" t="s">
        <v>712</v>
      </c>
      <c r="B217" s="10" t="s">
        <v>713</v>
      </c>
      <c r="C217" s="36">
        <f>IFERROR(INDEX('Dwellings_vacancy_E-LA_d_2021'!$C$2:$C$310,MATCH($A217,'Dwellings_vacancy_E-LA_d_2021'!$A$2:$A$310,0)),"-")</f>
        <v>132947</v>
      </c>
      <c r="D217" s="36">
        <f>IFERROR(INDEX('Dwellings_vacancy_E-LA_d_2021'!$D$2:$D$310,MATCH($A217,'Dwellings_vacancy_E-LA_d_2021'!$A$2:$A$310,0)),"-")</f>
        <v>1437</v>
      </c>
      <c r="E217" s="36">
        <f>IFERROR(INDEX('Dwellings_vacancy_E-LA_d_2021'!$E$2:$E$310,MATCH($A217,'Dwellings_vacancy_E-LA_d_2021'!$A$2:$A$310,0)),"-")</f>
        <v>0</v>
      </c>
      <c r="F217" s="36">
        <f>IFERROR(INDEX('Dwellings_vacancy_E-LA_d_2021'!$F$2:$F$310,MATCH($A217,'Dwellings_vacancy_E-LA_d_2021'!$A$2:$A$310,0)),"-")</f>
        <v>0</v>
      </c>
      <c r="G217" s="43">
        <f t="shared" si="6"/>
        <v>1.0808818551753707E-2</v>
      </c>
      <c r="H217" s="36">
        <f>IFERROR(INDEX('Dw_vacancy_E-new_boundaries_2'!C$2:C$3,MATCH($A217,'Dw_vacancy_E-new_boundaries_2'!$A$2:$A$3,0)),
INDEX('Dwellings_vacancy_E-LA_d_2020'!$C$2:$C$310,MATCH($A217,'Dwellings_vacancy_E-LA_d_2020'!$A$2:$A$310,0)))</f>
        <v>132403</v>
      </c>
      <c r="I217" s="36">
        <f>IFERROR(INDEX('Dw_vacancy_E-new_boundaries_2'!D$2:D$3,MATCH($A217,'Dw_vacancy_E-new_boundaries_2'!$A$2:$A$3,0)),
INDEX('Dwellings_vacancy_E-LA_d_2020'!$D$2:$D$310,MATCH($A217,'Dwellings_vacancy_E-LA_d_2020'!$A$2:$A$310,0)))</f>
        <v>1547</v>
      </c>
      <c r="J217" s="36">
        <f>IFERROR(INDEX('Dw_vacancy_E-new_boundaries_2'!E$2:E$3,MATCH($A217,'Dw_vacancy_E-new_boundaries_2'!$A$2:$A$3,0)),
INDEX('Dwellings_vacancy_E-LA_d_2020'!$E$2:$E$310,MATCH($A217,'Dwellings_vacancy_E-LA_d_2020'!$A$2:$A$310,0)))</f>
        <v>0</v>
      </c>
      <c r="K217" s="36">
        <f>IFERROR(INDEX('Dw_vacancy_E-new_boundaries_2'!F$2:F$3,MATCH($A217,'Dw_vacancy_E-new_boundaries_2'!$A$2:$A$3,0)),
INDEX('Dwellings_vacancy_E-LA_d_2020'!$F$2:$F$310,MATCH($A217,'Dwellings_vacancy_E-LA_d_2020'!$A$2:$A$310,0)))</f>
        <v>0</v>
      </c>
      <c r="L217" s="43">
        <f t="shared" si="7"/>
        <v>1.1684025286436108E-2</v>
      </c>
    </row>
    <row r="218" spans="1:12" x14ac:dyDescent="0.35">
      <c r="A218" s="5" t="s">
        <v>714</v>
      </c>
      <c r="B218" s="10" t="s">
        <v>715</v>
      </c>
      <c r="C218" s="36">
        <f>IFERROR(INDEX('Dwellings_vacancy_E-LA_d_2021'!$C$2:$C$310,MATCH($A218,'Dwellings_vacancy_E-LA_d_2021'!$A$2:$A$310,0)),"-")</f>
        <v>56963</v>
      </c>
      <c r="D218" s="36">
        <f>IFERROR(INDEX('Dwellings_vacancy_E-LA_d_2021'!$D$2:$D$310,MATCH($A218,'Dwellings_vacancy_E-LA_d_2021'!$A$2:$A$310,0)),"-")</f>
        <v>541</v>
      </c>
      <c r="E218" s="36">
        <f>IFERROR(INDEX('Dwellings_vacancy_E-LA_d_2021'!$E$2:$E$310,MATCH($A218,'Dwellings_vacancy_E-LA_d_2021'!$A$2:$A$310,0)),"-")</f>
        <v>0</v>
      </c>
      <c r="F218" s="36">
        <f>IFERROR(INDEX('Dwellings_vacancy_E-LA_d_2021'!$F$2:$F$310,MATCH($A218,'Dwellings_vacancy_E-LA_d_2021'!$A$2:$A$310,0)),"-")</f>
        <v>0</v>
      </c>
      <c r="G218" s="43">
        <f t="shared" si="6"/>
        <v>9.497393044607904E-3</v>
      </c>
      <c r="H218" s="36">
        <f>IFERROR(INDEX('Dw_vacancy_E-new_boundaries_2'!C$2:C$3,MATCH($A218,'Dw_vacancy_E-new_boundaries_2'!$A$2:$A$3,0)),
INDEX('Dwellings_vacancy_E-LA_d_2020'!$C$2:$C$310,MATCH($A218,'Dwellings_vacancy_E-LA_d_2020'!$A$2:$A$310,0)))</f>
        <v>56867</v>
      </c>
      <c r="I218" s="36">
        <f>IFERROR(INDEX('Dw_vacancy_E-new_boundaries_2'!D$2:D$3,MATCH($A218,'Dw_vacancy_E-new_boundaries_2'!$A$2:$A$3,0)),
INDEX('Dwellings_vacancy_E-LA_d_2020'!$D$2:$D$310,MATCH($A218,'Dwellings_vacancy_E-LA_d_2020'!$A$2:$A$310,0)))</f>
        <v>690</v>
      </c>
      <c r="J218" s="36">
        <f>IFERROR(INDEX('Dw_vacancy_E-new_boundaries_2'!E$2:E$3,MATCH($A218,'Dw_vacancy_E-new_boundaries_2'!$A$2:$A$3,0)),
INDEX('Dwellings_vacancy_E-LA_d_2020'!$E$2:$E$310,MATCH($A218,'Dwellings_vacancy_E-LA_d_2020'!$A$2:$A$310,0)))</f>
        <v>0</v>
      </c>
      <c r="K218" s="36">
        <f>IFERROR(INDEX('Dw_vacancy_E-new_boundaries_2'!F$2:F$3,MATCH($A218,'Dw_vacancy_E-new_boundaries_2'!$A$2:$A$3,0)),
INDEX('Dwellings_vacancy_E-LA_d_2020'!$F$2:$F$310,MATCH($A218,'Dwellings_vacancy_E-LA_d_2020'!$A$2:$A$310,0)))</f>
        <v>0</v>
      </c>
      <c r="L218" s="43">
        <f t="shared" si="7"/>
        <v>1.2133574832503912E-2</v>
      </c>
    </row>
    <row r="219" spans="1:12" x14ac:dyDescent="0.35">
      <c r="A219" s="5" t="s">
        <v>718</v>
      </c>
      <c r="B219" s="10" t="s">
        <v>719</v>
      </c>
      <c r="C219" s="36">
        <f>IFERROR(INDEX('Dwellings_vacancy_E-LA_d_2021'!$C$2:$C$310,MATCH($A219,'Dwellings_vacancy_E-LA_d_2021'!$A$2:$A$310,0)),"-")</f>
        <v>55952</v>
      </c>
      <c r="D219" s="36">
        <f>IFERROR(INDEX('Dwellings_vacancy_E-LA_d_2021'!$D$2:$D$310,MATCH($A219,'Dwellings_vacancy_E-LA_d_2021'!$A$2:$A$310,0)),"-")</f>
        <v>324</v>
      </c>
      <c r="E219" s="36">
        <f>IFERROR(INDEX('Dwellings_vacancy_E-LA_d_2021'!$E$2:$E$310,MATCH($A219,'Dwellings_vacancy_E-LA_d_2021'!$A$2:$A$310,0)),"-")</f>
        <v>0</v>
      </c>
      <c r="F219" s="36">
        <f>IFERROR(INDEX('Dwellings_vacancy_E-LA_d_2021'!$F$2:$F$310,MATCH($A219,'Dwellings_vacancy_E-LA_d_2021'!$A$2:$A$310,0)),"-")</f>
        <v>0</v>
      </c>
      <c r="G219" s="43">
        <f t="shared" si="6"/>
        <v>5.7906777237632257E-3</v>
      </c>
      <c r="H219" s="36">
        <f>IFERROR(INDEX('Dw_vacancy_E-new_boundaries_2'!C$2:C$3,MATCH($A219,'Dw_vacancy_E-new_boundaries_2'!$A$2:$A$3,0)),
INDEX('Dwellings_vacancy_E-LA_d_2020'!$C$2:$C$310,MATCH($A219,'Dwellings_vacancy_E-LA_d_2020'!$A$2:$A$310,0)))</f>
        <v>55380</v>
      </c>
      <c r="I219" s="36">
        <f>IFERROR(INDEX('Dw_vacancy_E-new_boundaries_2'!D$2:D$3,MATCH($A219,'Dw_vacancy_E-new_boundaries_2'!$A$2:$A$3,0)),
INDEX('Dwellings_vacancy_E-LA_d_2020'!$D$2:$D$310,MATCH($A219,'Dwellings_vacancy_E-LA_d_2020'!$A$2:$A$310,0)))</f>
        <v>410</v>
      </c>
      <c r="J219" s="36">
        <f>IFERROR(INDEX('Dw_vacancy_E-new_boundaries_2'!E$2:E$3,MATCH($A219,'Dw_vacancy_E-new_boundaries_2'!$A$2:$A$3,0)),
INDEX('Dwellings_vacancy_E-LA_d_2020'!$E$2:$E$310,MATCH($A219,'Dwellings_vacancy_E-LA_d_2020'!$A$2:$A$310,0)))</f>
        <v>0</v>
      </c>
      <c r="K219" s="36">
        <f>IFERROR(INDEX('Dw_vacancy_E-new_boundaries_2'!F$2:F$3,MATCH($A219,'Dw_vacancy_E-new_boundaries_2'!$A$2:$A$3,0)),
INDEX('Dwellings_vacancy_E-LA_d_2020'!$F$2:$F$310,MATCH($A219,'Dwellings_vacancy_E-LA_d_2020'!$A$2:$A$310,0)))</f>
        <v>0</v>
      </c>
      <c r="L219" s="43">
        <f t="shared" si="7"/>
        <v>7.4033947273383889E-3</v>
      </c>
    </row>
    <row r="220" spans="1:12" x14ac:dyDescent="0.35">
      <c r="A220" s="5" t="s">
        <v>720</v>
      </c>
      <c r="B220" s="10" t="s">
        <v>721</v>
      </c>
      <c r="C220" s="36">
        <f>IFERROR(INDEX('Dwellings_vacancy_E-LA_d_2021'!$C$2:$C$310,MATCH($A220,'Dwellings_vacancy_E-LA_d_2021'!$A$2:$A$310,0)),"-")</f>
        <v>126487</v>
      </c>
      <c r="D220" s="36">
        <f>IFERROR(INDEX('Dwellings_vacancy_E-LA_d_2021'!$D$2:$D$310,MATCH($A220,'Dwellings_vacancy_E-LA_d_2021'!$A$2:$A$310,0)),"-")</f>
        <v>2131</v>
      </c>
      <c r="E220" s="36">
        <f>IFERROR(INDEX('Dwellings_vacancy_E-LA_d_2021'!$E$2:$E$310,MATCH($A220,'Dwellings_vacancy_E-LA_d_2021'!$A$2:$A$310,0)),"-")</f>
        <v>0</v>
      </c>
      <c r="F220" s="36">
        <f>IFERROR(INDEX('Dwellings_vacancy_E-LA_d_2021'!$F$2:$F$310,MATCH($A220,'Dwellings_vacancy_E-LA_d_2021'!$A$2:$A$310,0)),"-")</f>
        <v>0</v>
      </c>
      <c r="G220" s="43">
        <f t="shared" si="6"/>
        <v>1.6847581174349934E-2</v>
      </c>
      <c r="H220" s="36">
        <f>IFERROR(INDEX('Dw_vacancy_E-new_boundaries_2'!C$2:C$3,MATCH($A220,'Dw_vacancy_E-new_boundaries_2'!$A$2:$A$3,0)),
INDEX('Dwellings_vacancy_E-LA_d_2020'!$C$2:$C$310,MATCH($A220,'Dwellings_vacancy_E-LA_d_2020'!$A$2:$A$310,0)))</f>
        <v>125809</v>
      </c>
      <c r="I220" s="36">
        <f>IFERROR(INDEX('Dw_vacancy_E-new_boundaries_2'!D$2:D$3,MATCH($A220,'Dw_vacancy_E-new_boundaries_2'!$A$2:$A$3,0)),
INDEX('Dwellings_vacancy_E-LA_d_2020'!$D$2:$D$310,MATCH($A220,'Dwellings_vacancy_E-LA_d_2020'!$A$2:$A$310,0)))</f>
        <v>2155</v>
      </c>
      <c r="J220" s="36">
        <f>IFERROR(INDEX('Dw_vacancy_E-new_boundaries_2'!E$2:E$3,MATCH($A220,'Dw_vacancy_E-new_boundaries_2'!$A$2:$A$3,0)),
INDEX('Dwellings_vacancy_E-LA_d_2020'!$E$2:$E$310,MATCH($A220,'Dwellings_vacancy_E-LA_d_2020'!$A$2:$A$310,0)))</f>
        <v>0</v>
      </c>
      <c r="K220" s="36">
        <f>IFERROR(INDEX('Dw_vacancy_E-new_boundaries_2'!F$2:F$3,MATCH($A220,'Dw_vacancy_E-new_boundaries_2'!$A$2:$A$3,0)),
INDEX('Dwellings_vacancy_E-LA_d_2020'!$F$2:$F$310,MATCH($A220,'Dwellings_vacancy_E-LA_d_2020'!$A$2:$A$310,0)))</f>
        <v>0</v>
      </c>
      <c r="L220" s="43">
        <f t="shared" si="7"/>
        <v>1.7129140204595855E-2</v>
      </c>
    </row>
    <row r="221" spans="1:12" x14ac:dyDescent="0.35">
      <c r="A221" s="5" t="s">
        <v>722</v>
      </c>
      <c r="B221" s="10" t="s">
        <v>723</v>
      </c>
      <c r="C221" s="36">
        <f>IFERROR(INDEX('Dwellings_vacancy_E-LA_d_2021'!$C$2:$C$310,MATCH($A221,'Dwellings_vacancy_E-LA_d_2021'!$A$2:$A$310,0)),"-")</f>
        <v>40677</v>
      </c>
      <c r="D221" s="36">
        <f>IFERROR(INDEX('Dwellings_vacancy_E-LA_d_2021'!$D$2:$D$310,MATCH($A221,'Dwellings_vacancy_E-LA_d_2021'!$A$2:$A$310,0)),"-")</f>
        <v>378</v>
      </c>
      <c r="E221" s="36">
        <f>IFERROR(INDEX('Dwellings_vacancy_E-LA_d_2021'!$E$2:$E$310,MATCH($A221,'Dwellings_vacancy_E-LA_d_2021'!$A$2:$A$310,0)),"-")</f>
        <v>0</v>
      </c>
      <c r="F221" s="36">
        <f>IFERROR(INDEX('Dwellings_vacancy_E-LA_d_2021'!$F$2:$F$310,MATCH($A221,'Dwellings_vacancy_E-LA_d_2021'!$A$2:$A$310,0)),"-")</f>
        <v>0</v>
      </c>
      <c r="G221" s="43">
        <f t="shared" si="6"/>
        <v>9.2927207021166747E-3</v>
      </c>
      <c r="H221" s="36">
        <f>IFERROR(INDEX('Dw_vacancy_E-new_boundaries_2'!C$2:C$3,MATCH($A221,'Dw_vacancy_E-new_boundaries_2'!$A$2:$A$3,0)),
INDEX('Dwellings_vacancy_E-LA_d_2020'!$C$2:$C$310,MATCH($A221,'Dwellings_vacancy_E-LA_d_2020'!$A$2:$A$310,0)))</f>
        <v>40064</v>
      </c>
      <c r="I221" s="36">
        <f>IFERROR(INDEX('Dw_vacancy_E-new_boundaries_2'!D$2:D$3,MATCH($A221,'Dw_vacancy_E-new_boundaries_2'!$A$2:$A$3,0)),
INDEX('Dwellings_vacancy_E-LA_d_2020'!$D$2:$D$310,MATCH($A221,'Dwellings_vacancy_E-LA_d_2020'!$A$2:$A$310,0)))</f>
        <v>461</v>
      </c>
      <c r="J221" s="36">
        <f>IFERROR(INDEX('Dw_vacancy_E-new_boundaries_2'!E$2:E$3,MATCH($A221,'Dw_vacancy_E-new_boundaries_2'!$A$2:$A$3,0)),
INDEX('Dwellings_vacancy_E-LA_d_2020'!$E$2:$E$310,MATCH($A221,'Dwellings_vacancy_E-LA_d_2020'!$A$2:$A$310,0)))</f>
        <v>0</v>
      </c>
      <c r="K221" s="36">
        <f>IFERROR(INDEX('Dw_vacancy_E-new_boundaries_2'!F$2:F$3,MATCH($A221,'Dw_vacancy_E-new_boundaries_2'!$A$2:$A$3,0)),
INDEX('Dwellings_vacancy_E-LA_d_2020'!$F$2:$F$310,MATCH($A221,'Dwellings_vacancy_E-LA_d_2020'!$A$2:$A$310,0)))</f>
        <v>0</v>
      </c>
      <c r="L221" s="43">
        <f t="shared" si="7"/>
        <v>1.1506589456869009E-2</v>
      </c>
    </row>
    <row r="222" spans="1:12" x14ac:dyDescent="0.35">
      <c r="A222" s="5" t="s">
        <v>724</v>
      </c>
      <c r="B222" s="10" t="s">
        <v>725</v>
      </c>
      <c r="C222" s="36">
        <f>IFERROR(INDEX('Dwellings_vacancy_E-LA_d_2021'!$C$2:$C$310,MATCH($A222,'Dwellings_vacancy_E-LA_d_2021'!$A$2:$A$310,0)),"-")</f>
        <v>51001</v>
      </c>
      <c r="D222" s="36">
        <f>IFERROR(INDEX('Dwellings_vacancy_E-LA_d_2021'!$D$2:$D$310,MATCH($A222,'Dwellings_vacancy_E-LA_d_2021'!$A$2:$A$310,0)),"-")</f>
        <v>294</v>
      </c>
      <c r="E222" s="36">
        <f>IFERROR(INDEX('Dwellings_vacancy_E-LA_d_2021'!$E$2:$E$310,MATCH($A222,'Dwellings_vacancy_E-LA_d_2021'!$A$2:$A$310,0)),"-")</f>
        <v>0</v>
      </c>
      <c r="F222" s="36">
        <f>IFERROR(INDEX('Dwellings_vacancy_E-LA_d_2021'!$F$2:$F$310,MATCH($A222,'Dwellings_vacancy_E-LA_d_2021'!$A$2:$A$310,0)),"-")</f>
        <v>0</v>
      </c>
      <c r="G222" s="43">
        <f t="shared" si="6"/>
        <v>5.7645928511205662E-3</v>
      </c>
      <c r="H222" s="36">
        <f>IFERROR(INDEX('Dw_vacancy_E-new_boundaries_2'!C$2:C$3,MATCH($A222,'Dw_vacancy_E-new_boundaries_2'!$A$2:$A$3,0)),
INDEX('Dwellings_vacancy_E-LA_d_2020'!$C$2:$C$310,MATCH($A222,'Dwellings_vacancy_E-LA_d_2020'!$A$2:$A$310,0)))</f>
        <v>50661</v>
      </c>
      <c r="I222" s="36">
        <f>IFERROR(INDEX('Dw_vacancy_E-new_boundaries_2'!D$2:D$3,MATCH($A222,'Dw_vacancy_E-new_boundaries_2'!$A$2:$A$3,0)),
INDEX('Dwellings_vacancy_E-LA_d_2020'!$D$2:$D$310,MATCH($A222,'Dwellings_vacancy_E-LA_d_2020'!$A$2:$A$310,0)))</f>
        <v>435</v>
      </c>
      <c r="J222" s="36">
        <f>IFERROR(INDEX('Dw_vacancy_E-new_boundaries_2'!E$2:E$3,MATCH($A222,'Dw_vacancy_E-new_boundaries_2'!$A$2:$A$3,0)),
INDEX('Dwellings_vacancy_E-LA_d_2020'!$E$2:$E$310,MATCH($A222,'Dwellings_vacancy_E-LA_d_2020'!$A$2:$A$310,0)))</f>
        <v>0</v>
      </c>
      <c r="K222" s="36">
        <f>IFERROR(INDEX('Dw_vacancy_E-new_boundaries_2'!F$2:F$3,MATCH($A222,'Dw_vacancy_E-new_boundaries_2'!$A$2:$A$3,0)),
INDEX('Dwellings_vacancy_E-LA_d_2020'!$F$2:$F$310,MATCH($A222,'Dwellings_vacancy_E-LA_d_2020'!$A$2:$A$310,0)))</f>
        <v>0</v>
      </c>
      <c r="L222" s="43">
        <f t="shared" si="7"/>
        <v>8.5864866465328368E-3</v>
      </c>
    </row>
    <row r="223" spans="1:12" x14ac:dyDescent="0.35">
      <c r="A223" s="5" t="s">
        <v>726</v>
      </c>
      <c r="B223" s="10" t="s">
        <v>727</v>
      </c>
      <c r="C223" s="36">
        <f>IFERROR(INDEX('Dwellings_vacancy_E-LA_d_2021'!$C$2:$C$310,MATCH($A223,'Dwellings_vacancy_E-LA_d_2021'!$A$2:$A$310,0)),"-")</f>
        <v>239362</v>
      </c>
      <c r="D223" s="36">
        <f>IFERROR(INDEX('Dwellings_vacancy_E-LA_d_2021'!$D$2:$D$310,MATCH($A223,'Dwellings_vacancy_E-LA_d_2021'!$A$2:$A$310,0)),"-")</f>
        <v>2842</v>
      </c>
      <c r="E223" s="36">
        <f>IFERROR(INDEX('Dwellings_vacancy_E-LA_d_2021'!$E$2:$E$310,MATCH($A223,'Dwellings_vacancy_E-LA_d_2021'!$A$2:$A$310,0)),"-")</f>
        <v>0</v>
      </c>
      <c r="F223" s="36">
        <f>IFERROR(INDEX('Dwellings_vacancy_E-LA_d_2021'!$F$2:$F$310,MATCH($A223,'Dwellings_vacancy_E-LA_d_2021'!$A$2:$A$310,0)),"-")</f>
        <v>0</v>
      </c>
      <c r="G223" s="43">
        <f t="shared" si="6"/>
        <v>1.1873229668869745E-2</v>
      </c>
      <c r="H223" s="36">
        <f>IFERROR(INDEX('Dw_vacancy_E-new_boundaries_2'!C$2:C$3,MATCH($A223,'Dw_vacancy_E-new_boundaries_2'!$A$2:$A$3,0)),
INDEX('Dwellings_vacancy_E-LA_d_2020'!$C$2:$C$310,MATCH($A223,'Dwellings_vacancy_E-LA_d_2020'!$A$2:$A$310,0)))</f>
        <v>237981</v>
      </c>
      <c r="I223" s="36">
        <f>IFERROR(INDEX('Dw_vacancy_E-new_boundaries_2'!D$2:D$3,MATCH($A223,'Dw_vacancy_E-new_boundaries_2'!$A$2:$A$3,0)),
INDEX('Dwellings_vacancy_E-LA_d_2020'!$D$2:$D$310,MATCH($A223,'Dwellings_vacancy_E-LA_d_2020'!$A$2:$A$310,0)))</f>
        <v>2869</v>
      </c>
      <c r="J223" s="36">
        <f>IFERROR(INDEX('Dw_vacancy_E-new_boundaries_2'!E$2:E$3,MATCH($A223,'Dw_vacancy_E-new_boundaries_2'!$A$2:$A$3,0)),
INDEX('Dwellings_vacancy_E-LA_d_2020'!$E$2:$E$310,MATCH($A223,'Dwellings_vacancy_E-LA_d_2020'!$A$2:$A$310,0)))</f>
        <v>0</v>
      </c>
      <c r="K223" s="36">
        <f>IFERROR(INDEX('Dw_vacancy_E-new_boundaries_2'!F$2:F$3,MATCH($A223,'Dw_vacancy_E-new_boundaries_2'!$A$2:$A$3,0)),
INDEX('Dwellings_vacancy_E-LA_d_2020'!$F$2:$F$310,MATCH($A223,'Dwellings_vacancy_E-LA_d_2020'!$A$2:$A$310,0)))</f>
        <v>0</v>
      </c>
      <c r="L223" s="43">
        <f t="shared" si="7"/>
        <v>1.2055584269332426E-2</v>
      </c>
    </row>
    <row r="224" spans="1:12" x14ac:dyDescent="0.35">
      <c r="A224" s="5" t="s">
        <v>730</v>
      </c>
      <c r="B224" s="10" t="s">
        <v>731</v>
      </c>
      <c r="C224" s="36">
        <f>IFERROR(INDEX('Dwellings_vacancy_E-LA_d_2021'!$C$2:$C$310,MATCH($A224,'Dwellings_vacancy_E-LA_d_2021'!$A$2:$A$310,0)),"-")</f>
        <v>144427</v>
      </c>
      <c r="D224" s="36">
        <f>IFERROR(INDEX('Dwellings_vacancy_E-LA_d_2021'!$D$2:$D$310,MATCH($A224,'Dwellings_vacancy_E-LA_d_2021'!$A$2:$A$310,0)),"-")</f>
        <v>1444</v>
      </c>
      <c r="E224" s="36">
        <f>IFERROR(INDEX('Dwellings_vacancy_E-LA_d_2021'!$E$2:$E$310,MATCH($A224,'Dwellings_vacancy_E-LA_d_2021'!$A$2:$A$310,0)),"-")</f>
        <v>0</v>
      </c>
      <c r="F224" s="36">
        <f>IFERROR(INDEX('Dwellings_vacancy_E-LA_d_2021'!$F$2:$F$310,MATCH($A224,'Dwellings_vacancy_E-LA_d_2021'!$A$2:$A$310,0)),"-")</f>
        <v>0</v>
      </c>
      <c r="G224" s="43">
        <f t="shared" si="6"/>
        <v>9.998130543457941E-3</v>
      </c>
      <c r="H224" s="36">
        <f>IFERROR(INDEX('Dw_vacancy_E-new_boundaries_2'!C$2:C$3,MATCH($A224,'Dw_vacancy_E-new_boundaries_2'!$A$2:$A$3,0)),
INDEX('Dwellings_vacancy_E-LA_d_2020'!$C$2:$C$310,MATCH($A224,'Dwellings_vacancy_E-LA_d_2020'!$A$2:$A$310,0)))</f>
        <v>142856</v>
      </c>
      <c r="I224" s="36">
        <f>IFERROR(INDEX('Dw_vacancy_E-new_boundaries_2'!D$2:D$3,MATCH($A224,'Dw_vacancy_E-new_boundaries_2'!$A$2:$A$3,0)),
INDEX('Dwellings_vacancy_E-LA_d_2020'!$D$2:$D$310,MATCH($A224,'Dwellings_vacancy_E-LA_d_2020'!$A$2:$A$310,0)))</f>
        <v>1733</v>
      </c>
      <c r="J224" s="36">
        <f>IFERROR(INDEX('Dw_vacancy_E-new_boundaries_2'!E$2:E$3,MATCH($A224,'Dw_vacancy_E-new_boundaries_2'!$A$2:$A$3,0)),
INDEX('Dwellings_vacancy_E-LA_d_2020'!$E$2:$E$310,MATCH($A224,'Dwellings_vacancy_E-LA_d_2020'!$A$2:$A$310,0)))</f>
        <v>0</v>
      </c>
      <c r="K224" s="36">
        <f>IFERROR(INDEX('Dw_vacancy_E-new_boundaries_2'!F$2:F$3,MATCH($A224,'Dw_vacancy_E-new_boundaries_2'!$A$2:$A$3,0)),
INDEX('Dwellings_vacancy_E-LA_d_2020'!$F$2:$F$310,MATCH($A224,'Dwellings_vacancy_E-LA_d_2020'!$A$2:$A$310,0)))</f>
        <v>0</v>
      </c>
      <c r="L224" s="43">
        <f t="shared" si="7"/>
        <v>1.213109704877639E-2</v>
      </c>
    </row>
    <row r="225" spans="1:12" x14ac:dyDescent="0.35">
      <c r="A225" s="5" t="s">
        <v>732</v>
      </c>
      <c r="B225" s="10" t="s">
        <v>733</v>
      </c>
      <c r="C225" s="36">
        <f>IFERROR(INDEX('Dwellings_vacancy_E-LA_d_2021'!$C$2:$C$310,MATCH($A225,'Dwellings_vacancy_E-LA_d_2021'!$A$2:$A$310,0)),"-")</f>
        <v>54912</v>
      </c>
      <c r="D225" s="36">
        <f>IFERROR(INDEX('Dwellings_vacancy_E-LA_d_2021'!$D$2:$D$310,MATCH($A225,'Dwellings_vacancy_E-LA_d_2021'!$A$2:$A$310,0)),"-")</f>
        <v>231</v>
      </c>
      <c r="E225" s="36">
        <f>IFERROR(INDEX('Dwellings_vacancy_E-LA_d_2021'!$E$2:$E$310,MATCH($A225,'Dwellings_vacancy_E-LA_d_2021'!$A$2:$A$310,0)),"-")</f>
        <v>0</v>
      </c>
      <c r="F225" s="36">
        <f>IFERROR(INDEX('Dwellings_vacancy_E-LA_d_2021'!$F$2:$F$310,MATCH($A225,'Dwellings_vacancy_E-LA_d_2021'!$A$2:$A$310,0)),"-")</f>
        <v>0</v>
      </c>
      <c r="G225" s="43">
        <f t="shared" si="6"/>
        <v>4.206730769230769E-3</v>
      </c>
      <c r="H225" s="36">
        <f>IFERROR(INDEX('Dw_vacancy_E-new_boundaries_2'!C$2:C$3,MATCH($A225,'Dw_vacancy_E-new_boundaries_2'!$A$2:$A$3,0)),
INDEX('Dwellings_vacancy_E-LA_d_2020'!$C$2:$C$310,MATCH($A225,'Dwellings_vacancy_E-LA_d_2020'!$A$2:$A$310,0)))</f>
        <v>54277</v>
      </c>
      <c r="I225" s="36">
        <f>IFERROR(INDEX('Dw_vacancy_E-new_boundaries_2'!D$2:D$3,MATCH($A225,'Dw_vacancy_E-new_boundaries_2'!$A$2:$A$3,0)),
INDEX('Dwellings_vacancy_E-LA_d_2020'!$D$2:$D$310,MATCH($A225,'Dwellings_vacancy_E-LA_d_2020'!$A$2:$A$310,0)))</f>
        <v>300</v>
      </c>
      <c r="J225" s="36">
        <f>IFERROR(INDEX('Dw_vacancy_E-new_boundaries_2'!E$2:E$3,MATCH($A225,'Dw_vacancy_E-new_boundaries_2'!$A$2:$A$3,0)),
INDEX('Dwellings_vacancy_E-LA_d_2020'!$E$2:$E$310,MATCH($A225,'Dwellings_vacancy_E-LA_d_2020'!$A$2:$A$310,0)))</f>
        <v>0</v>
      </c>
      <c r="K225" s="36">
        <f>IFERROR(INDEX('Dw_vacancy_E-new_boundaries_2'!F$2:F$3,MATCH($A225,'Dw_vacancy_E-new_boundaries_2'!$A$2:$A$3,0)),
INDEX('Dwellings_vacancy_E-LA_d_2020'!$F$2:$F$310,MATCH($A225,'Dwellings_vacancy_E-LA_d_2020'!$A$2:$A$310,0)))</f>
        <v>0</v>
      </c>
      <c r="L225" s="43">
        <f t="shared" si="7"/>
        <v>5.5272030510160842E-3</v>
      </c>
    </row>
    <row r="226" spans="1:12" x14ac:dyDescent="0.35">
      <c r="A226" s="5" t="s">
        <v>734</v>
      </c>
      <c r="B226" s="10" t="s">
        <v>735</v>
      </c>
      <c r="C226" s="36">
        <f>IFERROR(INDEX('Dwellings_vacancy_E-LA_d_2021'!$C$2:$C$310,MATCH($A226,'Dwellings_vacancy_E-LA_d_2021'!$A$2:$A$310,0)),"-")</f>
        <v>92644</v>
      </c>
      <c r="D226" s="36">
        <f>IFERROR(INDEX('Dwellings_vacancy_E-LA_d_2021'!$D$2:$D$310,MATCH($A226,'Dwellings_vacancy_E-LA_d_2021'!$A$2:$A$310,0)),"-")</f>
        <v>370</v>
      </c>
      <c r="E226" s="36">
        <f>IFERROR(INDEX('Dwellings_vacancy_E-LA_d_2021'!$E$2:$E$310,MATCH($A226,'Dwellings_vacancy_E-LA_d_2021'!$A$2:$A$310,0)),"-")</f>
        <v>0</v>
      </c>
      <c r="F226" s="36">
        <f>IFERROR(INDEX('Dwellings_vacancy_E-LA_d_2021'!$F$2:$F$310,MATCH($A226,'Dwellings_vacancy_E-LA_d_2021'!$A$2:$A$310,0)),"-")</f>
        <v>0</v>
      </c>
      <c r="G226" s="43">
        <f t="shared" si="6"/>
        <v>3.9937826518716812E-3</v>
      </c>
      <c r="H226" s="36">
        <f>IFERROR(INDEX('Dw_vacancy_E-new_boundaries_2'!C$2:C$3,MATCH($A226,'Dw_vacancy_E-new_boundaries_2'!$A$2:$A$3,0)),
INDEX('Dwellings_vacancy_E-LA_d_2020'!$C$2:$C$310,MATCH($A226,'Dwellings_vacancy_E-LA_d_2020'!$A$2:$A$310,0)))</f>
        <v>91987</v>
      </c>
      <c r="I226" s="36">
        <f>IFERROR(INDEX('Dw_vacancy_E-new_boundaries_2'!D$2:D$3,MATCH($A226,'Dw_vacancy_E-new_boundaries_2'!$A$2:$A$3,0)),
INDEX('Dwellings_vacancy_E-LA_d_2020'!$D$2:$D$310,MATCH($A226,'Dwellings_vacancy_E-LA_d_2020'!$A$2:$A$310,0)))</f>
        <v>334</v>
      </c>
      <c r="J226" s="36">
        <f>IFERROR(INDEX('Dw_vacancy_E-new_boundaries_2'!E$2:E$3,MATCH($A226,'Dw_vacancy_E-new_boundaries_2'!$A$2:$A$3,0)),
INDEX('Dwellings_vacancy_E-LA_d_2020'!$E$2:$E$310,MATCH($A226,'Dwellings_vacancy_E-LA_d_2020'!$A$2:$A$310,0)))</f>
        <v>0</v>
      </c>
      <c r="K226" s="36">
        <f>IFERROR(INDEX('Dw_vacancy_E-new_boundaries_2'!F$2:F$3,MATCH($A226,'Dw_vacancy_E-new_boundaries_2'!$A$2:$A$3,0)),
INDEX('Dwellings_vacancy_E-LA_d_2020'!$F$2:$F$310,MATCH($A226,'Dwellings_vacancy_E-LA_d_2020'!$A$2:$A$310,0)))</f>
        <v>0</v>
      </c>
      <c r="L226" s="43">
        <f t="shared" si="7"/>
        <v>3.6309478513268179E-3</v>
      </c>
    </row>
    <row r="227" spans="1:12" x14ac:dyDescent="0.35">
      <c r="A227" s="5" t="s">
        <v>736</v>
      </c>
      <c r="B227" s="10" t="s">
        <v>737</v>
      </c>
      <c r="C227" s="36">
        <f>IFERROR(INDEX('Dwellings_vacancy_E-LA_d_2021'!$C$2:$C$310,MATCH($A227,'Dwellings_vacancy_E-LA_d_2021'!$A$2:$A$310,0)),"-")</f>
        <v>72753</v>
      </c>
      <c r="D227" s="36">
        <f>IFERROR(INDEX('Dwellings_vacancy_E-LA_d_2021'!$D$2:$D$310,MATCH($A227,'Dwellings_vacancy_E-LA_d_2021'!$A$2:$A$310,0)),"-")</f>
        <v>758</v>
      </c>
      <c r="E227" s="36">
        <f>IFERROR(INDEX('Dwellings_vacancy_E-LA_d_2021'!$E$2:$E$310,MATCH($A227,'Dwellings_vacancy_E-LA_d_2021'!$A$2:$A$310,0)),"-")</f>
        <v>0</v>
      </c>
      <c r="F227" s="36">
        <f>IFERROR(INDEX('Dwellings_vacancy_E-LA_d_2021'!$F$2:$F$310,MATCH($A227,'Dwellings_vacancy_E-LA_d_2021'!$A$2:$A$310,0)),"-")</f>
        <v>0</v>
      </c>
      <c r="G227" s="43">
        <f t="shared" si="6"/>
        <v>1.041881434442566E-2</v>
      </c>
      <c r="H227" s="36">
        <f>IFERROR(INDEX('Dw_vacancy_E-new_boundaries_2'!C$2:C$3,MATCH($A227,'Dw_vacancy_E-new_boundaries_2'!$A$2:$A$3,0)),
INDEX('Dwellings_vacancy_E-LA_d_2020'!$C$2:$C$310,MATCH($A227,'Dwellings_vacancy_E-LA_d_2020'!$A$2:$A$310,0)))</f>
        <v>72232</v>
      </c>
      <c r="I227" s="36">
        <f>IFERROR(INDEX('Dw_vacancy_E-new_boundaries_2'!D$2:D$3,MATCH($A227,'Dw_vacancy_E-new_boundaries_2'!$A$2:$A$3,0)),
INDEX('Dwellings_vacancy_E-LA_d_2020'!$D$2:$D$310,MATCH($A227,'Dwellings_vacancy_E-LA_d_2020'!$A$2:$A$310,0)))</f>
        <v>1060</v>
      </c>
      <c r="J227" s="36">
        <f>IFERROR(INDEX('Dw_vacancy_E-new_boundaries_2'!E$2:E$3,MATCH($A227,'Dw_vacancy_E-new_boundaries_2'!$A$2:$A$3,0)),
INDEX('Dwellings_vacancy_E-LA_d_2020'!$E$2:$E$310,MATCH($A227,'Dwellings_vacancy_E-LA_d_2020'!$A$2:$A$310,0)))</f>
        <v>0</v>
      </c>
      <c r="K227" s="36">
        <f>IFERROR(INDEX('Dw_vacancy_E-new_boundaries_2'!F$2:F$3,MATCH($A227,'Dw_vacancy_E-new_boundaries_2'!$A$2:$A$3,0)),
INDEX('Dwellings_vacancy_E-LA_d_2020'!$F$2:$F$310,MATCH($A227,'Dwellings_vacancy_E-LA_d_2020'!$A$2:$A$310,0)))</f>
        <v>0</v>
      </c>
      <c r="L227" s="43">
        <f t="shared" si="7"/>
        <v>1.4674936316314099E-2</v>
      </c>
    </row>
    <row r="228" spans="1:12" x14ac:dyDescent="0.35">
      <c r="A228" s="5" t="s">
        <v>740</v>
      </c>
      <c r="B228" s="10" t="s">
        <v>741</v>
      </c>
      <c r="C228" s="36">
        <f>IFERROR(INDEX('Dwellings_vacancy_E-LA_d_2021'!$C$2:$C$310,MATCH($A228,'Dwellings_vacancy_E-LA_d_2021'!$A$2:$A$310,0)),"-")</f>
        <v>68642</v>
      </c>
      <c r="D228" s="36">
        <f>IFERROR(INDEX('Dwellings_vacancy_E-LA_d_2021'!$D$2:$D$310,MATCH($A228,'Dwellings_vacancy_E-LA_d_2021'!$A$2:$A$310,0)),"-")</f>
        <v>663</v>
      </c>
      <c r="E228" s="36">
        <f>IFERROR(INDEX('Dwellings_vacancy_E-LA_d_2021'!$E$2:$E$310,MATCH($A228,'Dwellings_vacancy_E-LA_d_2021'!$A$2:$A$310,0)),"-")</f>
        <v>0</v>
      </c>
      <c r="F228" s="36">
        <f>IFERROR(INDEX('Dwellings_vacancy_E-LA_d_2021'!$F$2:$F$310,MATCH($A228,'Dwellings_vacancy_E-LA_d_2021'!$A$2:$A$310,0)),"-")</f>
        <v>0</v>
      </c>
      <c r="G228" s="43">
        <f t="shared" si="6"/>
        <v>9.6588094752483901E-3</v>
      </c>
      <c r="H228" s="36">
        <f>IFERROR(INDEX('Dw_vacancy_E-new_boundaries_2'!C$2:C$3,MATCH($A228,'Dw_vacancy_E-new_boundaries_2'!$A$2:$A$3,0)),
INDEX('Dwellings_vacancy_E-LA_d_2020'!$C$2:$C$310,MATCH($A228,'Dwellings_vacancy_E-LA_d_2020'!$A$2:$A$310,0)))</f>
        <v>67520</v>
      </c>
      <c r="I228" s="36">
        <f>IFERROR(INDEX('Dw_vacancy_E-new_boundaries_2'!D$2:D$3,MATCH($A228,'Dw_vacancy_E-new_boundaries_2'!$A$2:$A$3,0)),
INDEX('Dwellings_vacancy_E-LA_d_2020'!$D$2:$D$310,MATCH($A228,'Dwellings_vacancy_E-LA_d_2020'!$A$2:$A$310,0)))</f>
        <v>853</v>
      </c>
      <c r="J228" s="36">
        <f>IFERROR(INDEX('Dw_vacancy_E-new_boundaries_2'!E$2:E$3,MATCH($A228,'Dw_vacancy_E-new_boundaries_2'!$A$2:$A$3,0)),
INDEX('Dwellings_vacancy_E-LA_d_2020'!$E$2:$E$310,MATCH($A228,'Dwellings_vacancy_E-LA_d_2020'!$A$2:$A$310,0)))</f>
        <v>0</v>
      </c>
      <c r="K228" s="36">
        <f>IFERROR(INDEX('Dw_vacancy_E-new_boundaries_2'!F$2:F$3,MATCH($A228,'Dw_vacancy_E-new_boundaries_2'!$A$2:$A$3,0)),
INDEX('Dwellings_vacancy_E-LA_d_2020'!$F$2:$F$310,MATCH($A228,'Dwellings_vacancy_E-LA_d_2020'!$A$2:$A$310,0)))</f>
        <v>0</v>
      </c>
      <c r="L228" s="43">
        <f t="shared" si="7"/>
        <v>1.263329383886256E-2</v>
      </c>
    </row>
    <row r="229" spans="1:12" x14ac:dyDescent="0.35">
      <c r="A229" s="5" t="s">
        <v>742</v>
      </c>
      <c r="B229" s="10" t="s">
        <v>743</v>
      </c>
      <c r="C229" s="36">
        <f>IFERROR(INDEX('Dwellings_vacancy_E-LA_d_2021'!$C$2:$C$310,MATCH($A229,'Dwellings_vacancy_E-LA_d_2021'!$A$2:$A$310,0)),"-")</f>
        <v>47073</v>
      </c>
      <c r="D229" s="36">
        <f>IFERROR(INDEX('Dwellings_vacancy_E-LA_d_2021'!$D$2:$D$310,MATCH($A229,'Dwellings_vacancy_E-LA_d_2021'!$A$2:$A$310,0)),"-")</f>
        <v>406</v>
      </c>
      <c r="E229" s="36">
        <f>IFERROR(INDEX('Dwellings_vacancy_E-LA_d_2021'!$E$2:$E$310,MATCH($A229,'Dwellings_vacancy_E-LA_d_2021'!$A$2:$A$310,0)),"-")</f>
        <v>0</v>
      </c>
      <c r="F229" s="36">
        <f>IFERROR(INDEX('Dwellings_vacancy_E-LA_d_2021'!$F$2:$F$310,MATCH($A229,'Dwellings_vacancy_E-LA_d_2021'!$A$2:$A$310,0)),"-")</f>
        <v>0</v>
      </c>
      <c r="G229" s="43">
        <f t="shared" si="6"/>
        <v>8.6249017483483095E-3</v>
      </c>
      <c r="H229" s="36">
        <f>IFERROR(INDEX('Dw_vacancy_E-new_boundaries_2'!C$2:C$3,MATCH($A229,'Dw_vacancy_E-new_boundaries_2'!$A$2:$A$3,0)),
INDEX('Dwellings_vacancy_E-LA_d_2020'!$C$2:$C$310,MATCH($A229,'Dwellings_vacancy_E-LA_d_2020'!$A$2:$A$310,0)))</f>
        <v>45697</v>
      </c>
      <c r="I229" s="36">
        <f>IFERROR(INDEX('Dw_vacancy_E-new_boundaries_2'!D$2:D$3,MATCH($A229,'Dw_vacancy_E-new_boundaries_2'!$A$2:$A$3,0)),
INDEX('Dwellings_vacancy_E-LA_d_2020'!$D$2:$D$310,MATCH($A229,'Dwellings_vacancy_E-LA_d_2020'!$A$2:$A$310,0)))</f>
        <v>495</v>
      </c>
      <c r="J229" s="36">
        <f>IFERROR(INDEX('Dw_vacancy_E-new_boundaries_2'!E$2:E$3,MATCH($A229,'Dw_vacancy_E-new_boundaries_2'!$A$2:$A$3,0)),
INDEX('Dwellings_vacancy_E-LA_d_2020'!$E$2:$E$310,MATCH($A229,'Dwellings_vacancy_E-LA_d_2020'!$A$2:$A$310,0)))</f>
        <v>0</v>
      </c>
      <c r="K229" s="36">
        <f>IFERROR(INDEX('Dw_vacancy_E-new_boundaries_2'!F$2:F$3,MATCH($A229,'Dw_vacancy_E-new_boundaries_2'!$A$2:$A$3,0)),
INDEX('Dwellings_vacancy_E-LA_d_2020'!$F$2:$F$310,MATCH($A229,'Dwellings_vacancy_E-LA_d_2020'!$A$2:$A$310,0)))</f>
        <v>0</v>
      </c>
      <c r="L229" s="43">
        <f t="shared" si="7"/>
        <v>1.0832220933540495E-2</v>
      </c>
    </row>
    <row r="230" spans="1:12" x14ac:dyDescent="0.35">
      <c r="A230" s="5" t="s">
        <v>744</v>
      </c>
      <c r="B230" s="10" t="s">
        <v>745</v>
      </c>
      <c r="C230" s="36">
        <f>IFERROR(INDEX('Dwellings_vacancy_E-LA_d_2021'!$C$2:$C$310,MATCH($A230,'Dwellings_vacancy_E-LA_d_2021'!$A$2:$A$310,0)),"-")</f>
        <v>120444</v>
      </c>
      <c r="D230" s="36">
        <f>IFERROR(INDEX('Dwellings_vacancy_E-LA_d_2021'!$D$2:$D$310,MATCH($A230,'Dwellings_vacancy_E-LA_d_2021'!$A$2:$A$310,0)),"-")</f>
        <v>678</v>
      </c>
      <c r="E230" s="36">
        <f>IFERROR(INDEX('Dwellings_vacancy_E-LA_d_2021'!$E$2:$E$310,MATCH($A230,'Dwellings_vacancy_E-LA_d_2021'!$A$2:$A$310,0)),"-")</f>
        <v>0</v>
      </c>
      <c r="F230" s="36">
        <f>IFERROR(INDEX('Dwellings_vacancy_E-LA_d_2021'!$F$2:$F$310,MATCH($A230,'Dwellings_vacancy_E-LA_d_2021'!$A$2:$A$310,0)),"-")</f>
        <v>0</v>
      </c>
      <c r="G230" s="43">
        <f t="shared" si="6"/>
        <v>5.6291720633655472E-3</v>
      </c>
      <c r="H230" s="36">
        <f>IFERROR(INDEX('Dw_vacancy_E-new_boundaries_2'!C$2:C$3,MATCH($A230,'Dw_vacancy_E-new_boundaries_2'!$A$2:$A$3,0)),
INDEX('Dwellings_vacancy_E-LA_d_2020'!$C$2:$C$310,MATCH($A230,'Dwellings_vacancy_E-LA_d_2020'!$A$2:$A$310,0)))</f>
        <v>118849</v>
      </c>
      <c r="I230" s="36">
        <f>IFERROR(INDEX('Dw_vacancy_E-new_boundaries_2'!D$2:D$3,MATCH($A230,'Dw_vacancy_E-new_boundaries_2'!$A$2:$A$3,0)),
INDEX('Dwellings_vacancy_E-LA_d_2020'!$D$2:$D$310,MATCH($A230,'Dwellings_vacancy_E-LA_d_2020'!$A$2:$A$310,0)))</f>
        <v>905</v>
      </c>
      <c r="J230" s="36">
        <f>IFERROR(INDEX('Dw_vacancy_E-new_boundaries_2'!E$2:E$3,MATCH($A230,'Dw_vacancy_E-new_boundaries_2'!$A$2:$A$3,0)),
INDEX('Dwellings_vacancy_E-LA_d_2020'!$E$2:$E$310,MATCH($A230,'Dwellings_vacancy_E-LA_d_2020'!$A$2:$A$310,0)))</f>
        <v>0</v>
      </c>
      <c r="K230" s="36">
        <f>IFERROR(INDEX('Dw_vacancy_E-new_boundaries_2'!F$2:F$3,MATCH($A230,'Dw_vacancy_E-new_boundaries_2'!$A$2:$A$3,0)),
INDEX('Dwellings_vacancy_E-LA_d_2020'!$F$2:$F$310,MATCH($A230,'Dwellings_vacancy_E-LA_d_2020'!$A$2:$A$310,0)))</f>
        <v>0</v>
      </c>
      <c r="L230" s="43">
        <f t="shared" si="7"/>
        <v>7.6147043727755387E-3</v>
      </c>
    </row>
    <row r="231" spans="1:12" x14ac:dyDescent="0.35">
      <c r="A231" s="5" t="s">
        <v>746</v>
      </c>
      <c r="B231" s="10" t="s">
        <v>747</v>
      </c>
      <c r="C231" s="36">
        <f>IFERROR(INDEX('Dwellings_vacancy_E-LA_d_2021'!$C$2:$C$310,MATCH($A231,'Dwellings_vacancy_E-LA_d_2021'!$A$2:$A$310,0)),"-")</f>
        <v>44869</v>
      </c>
      <c r="D231" s="36">
        <f>IFERROR(INDEX('Dwellings_vacancy_E-LA_d_2021'!$D$2:$D$310,MATCH($A231,'Dwellings_vacancy_E-LA_d_2021'!$A$2:$A$310,0)),"-")</f>
        <v>189</v>
      </c>
      <c r="E231" s="36">
        <f>IFERROR(INDEX('Dwellings_vacancy_E-LA_d_2021'!$E$2:$E$310,MATCH($A231,'Dwellings_vacancy_E-LA_d_2021'!$A$2:$A$310,0)),"-")</f>
        <v>0</v>
      </c>
      <c r="F231" s="36">
        <f>IFERROR(INDEX('Dwellings_vacancy_E-LA_d_2021'!$F$2:$F$310,MATCH($A231,'Dwellings_vacancy_E-LA_d_2021'!$A$2:$A$310,0)),"-")</f>
        <v>0</v>
      </c>
      <c r="G231" s="43">
        <f t="shared" si="6"/>
        <v>4.2122623637700866E-3</v>
      </c>
      <c r="H231" s="36">
        <f>IFERROR(INDEX('Dw_vacancy_E-new_boundaries_2'!C$2:C$3,MATCH($A231,'Dw_vacancy_E-new_boundaries_2'!$A$2:$A$3,0)),
INDEX('Dwellings_vacancy_E-LA_d_2020'!$C$2:$C$310,MATCH($A231,'Dwellings_vacancy_E-LA_d_2020'!$A$2:$A$310,0)))</f>
        <v>44366</v>
      </c>
      <c r="I231" s="36">
        <f>IFERROR(INDEX('Dw_vacancy_E-new_boundaries_2'!D$2:D$3,MATCH($A231,'Dw_vacancy_E-new_boundaries_2'!$A$2:$A$3,0)),
INDEX('Dwellings_vacancy_E-LA_d_2020'!$D$2:$D$310,MATCH($A231,'Dwellings_vacancy_E-LA_d_2020'!$A$2:$A$310,0)))</f>
        <v>223</v>
      </c>
      <c r="J231" s="36">
        <f>IFERROR(INDEX('Dw_vacancy_E-new_boundaries_2'!E$2:E$3,MATCH($A231,'Dw_vacancy_E-new_boundaries_2'!$A$2:$A$3,0)),
INDEX('Dwellings_vacancy_E-LA_d_2020'!$E$2:$E$310,MATCH($A231,'Dwellings_vacancy_E-LA_d_2020'!$A$2:$A$310,0)))</f>
        <v>0</v>
      </c>
      <c r="K231" s="36">
        <f>IFERROR(INDEX('Dw_vacancy_E-new_boundaries_2'!F$2:F$3,MATCH($A231,'Dw_vacancy_E-new_boundaries_2'!$A$2:$A$3,0)),
INDEX('Dwellings_vacancy_E-LA_d_2020'!$F$2:$F$310,MATCH($A231,'Dwellings_vacancy_E-LA_d_2020'!$A$2:$A$310,0)))</f>
        <v>0</v>
      </c>
      <c r="L231" s="43">
        <f t="shared" si="7"/>
        <v>5.0263715457782984E-3</v>
      </c>
    </row>
    <row r="232" spans="1:12" x14ac:dyDescent="0.35">
      <c r="A232" s="5" t="s">
        <v>748</v>
      </c>
      <c r="B232" s="10" t="s">
        <v>749</v>
      </c>
      <c r="C232" s="36">
        <f>IFERROR(INDEX('Dwellings_vacancy_E-LA_d_2021'!$C$2:$C$310,MATCH($A232,'Dwellings_vacancy_E-LA_d_2021'!$A$2:$A$310,0)),"-")</f>
        <v>41877</v>
      </c>
      <c r="D232" s="36">
        <f>IFERROR(INDEX('Dwellings_vacancy_E-LA_d_2021'!$D$2:$D$310,MATCH($A232,'Dwellings_vacancy_E-LA_d_2021'!$A$2:$A$310,0)),"-")</f>
        <v>317</v>
      </c>
      <c r="E232" s="36">
        <f>IFERROR(INDEX('Dwellings_vacancy_E-LA_d_2021'!$E$2:$E$310,MATCH($A232,'Dwellings_vacancy_E-LA_d_2021'!$A$2:$A$310,0)),"-")</f>
        <v>0</v>
      </c>
      <c r="F232" s="36">
        <f>IFERROR(INDEX('Dwellings_vacancy_E-LA_d_2021'!$F$2:$F$310,MATCH($A232,'Dwellings_vacancy_E-LA_d_2021'!$A$2:$A$310,0)),"-")</f>
        <v>0</v>
      </c>
      <c r="G232" s="43">
        <f t="shared" si="6"/>
        <v>7.569787711631683E-3</v>
      </c>
      <c r="H232" s="36">
        <f>IFERROR(INDEX('Dw_vacancy_E-new_boundaries_2'!C$2:C$3,MATCH($A232,'Dw_vacancy_E-new_boundaries_2'!$A$2:$A$3,0)),
INDEX('Dwellings_vacancy_E-LA_d_2020'!$C$2:$C$310,MATCH($A232,'Dwellings_vacancy_E-LA_d_2020'!$A$2:$A$310,0)))</f>
        <v>41259</v>
      </c>
      <c r="I232" s="36">
        <f>IFERROR(INDEX('Dw_vacancy_E-new_boundaries_2'!D$2:D$3,MATCH($A232,'Dw_vacancy_E-new_boundaries_2'!$A$2:$A$3,0)),
INDEX('Dwellings_vacancy_E-LA_d_2020'!$D$2:$D$310,MATCH($A232,'Dwellings_vacancy_E-LA_d_2020'!$A$2:$A$310,0)))</f>
        <v>509</v>
      </c>
      <c r="J232" s="36">
        <f>IFERROR(INDEX('Dw_vacancy_E-new_boundaries_2'!E$2:E$3,MATCH($A232,'Dw_vacancy_E-new_boundaries_2'!$A$2:$A$3,0)),
INDEX('Dwellings_vacancy_E-LA_d_2020'!$E$2:$E$310,MATCH($A232,'Dwellings_vacancy_E-LA_d_2020'!$A$2:$A$310,0)))</f>
        <v>0</v>
      </c>
      <c r="K232" s="36">
        <f>IFERROR(INDEX('Dw_vacancy_E-new_boundaries_2'!F$2:F$3,MATCH($A232,'Dw_vacancy_E-new_boundaries_2'!$A$2:$A$3,0)),
INDEX('Dwellings_vacancy_E-LA_d_2020'!$F$2:$F$310,MATCH($A232,'Dwellings_vacancy_E-LA_d_2020'!$A$2:$A$310,0)))</f>
        <v>0</v>
      </c>
      <c r="L232" s="43">
        <f t="shared" si="7"/>
        <v>1.2336702295256793E-2</v>
      </c>
    </row>
    <row r="233" spans="1:12" x14ac:dyDescent="0.35">
      <c r="A233" s="5" t="s">
        <v>750</v>
      </c>
      <c r="B233" s="10" t="s">
        <v>751</v>
      </c>
      <c r="C233" s="36">
        <f>IFERROR(INDEX('Dwellings_vacancy_E-LA_d_2021'!$C$2:$C$310,MATCH($A233,'Dwellings_vacancy_E-LA_d_2021'!$A$2:$A$310,0)),"-")</f>
        <v>64729</v>
      </c>
      <c r="D233" s="36">
        <f>IFERROR(INDEX('Dwellings_vacancy_E-LA_d_2021'!$D$2:$D$310,MATCH($A233,'Dwellings_vacancy_E-LA_d_2021'!$A$2:$A$310,0)),"-")</f>
        <v>539</v>
      </c>
      <c r="E233" s="36">
        <f>IFERROR(INDEX('Dwellings_vacancy_E-LA_d_2021'!$E$2:$E$310,MATCH($A233,'Dwellings_vacancy_E-LA_d_2021'!$A$2:$A$310,0)),"-")</f>
        <v>0</v>
      </c>
      <c r="F233" s="36">
        <f>IFERROR(INDEX('Dwellings_vacancy_E-LA_d_2021'!$F$2:$F$310,MATCH($A233,'Dwellings_vacancy_E-LA_d_2021'!$A$2:$A$310,0)),"-")</f>
        <v>0</v>
      </c>
      <c r="G233" s="43">
        <f t="shared" si="6"/>
        <v>8.3270249810749441E-3</v>
      </c>
      <c r="H233" s="36">
        <f>IFERROR(INDEX('Dw_vacancy_E-new_boundaries_2'!C$2:C$3,MATCH($A233,'Dw_vacancy_E-new_boundaries_2'!$A$2:$A$3,0)),
INDEX('Dwellings_vacancy_E-LA_d_2020'!$C$2:$C$310,MATCH($A233,'Dwellings_vacancy_E-LA_d_2020'!$A$2:$A$310,0)))</f>
        <v>64218</v>
      </c>
      <c r="I233" s="36">
        <f>IFERROR(INDEX('Dw_vacancy_E-new_boundaries_2'!D$2:D$3,MATCH($A233,'Dw_vacancy_E-new_boundaries_2'!$A$2:$A$3,0)),
INDEX('Dwellings_vacancy_E-LA_d_2020'!$D$2:$D$310,MATCH($A233,'Dwellings_vacancy_E-LA_d_2020'!$A$2:$A$310,0)))</f>
        <v>748</v>
      </c>
      <c r="J233" s="36">
        <f>IFERROR(INDEX('Dw_vacancy_E-new_boundaries_2'!E$2:E$3,MATCH($A233,'Dw_vacancy_E-new_boundaries_2'!$A$2:$A$3,0)),
INDEX('Dwellings_vacancy_E-LA_d_2020'!$E$2:$E$310,MATCH($A233,'Dwellings_vacancy_E-LA_d_2020'!$A$2:$A$310,0)))</f>
        <v>0</v>
      </c>
      <c r="K233" s="36">
        <f>IFERROR(INDEX('Dw_vacancy_E-new_boundaries_2'!F$2:F$3,MATCH($A233,'Dw_vacancy_E-new_boundaries_2'!$A$2:$A$3,0)),
INDEX('Dwellings_vacancy_E-LA_d_2020'!$F$2:$F$310,MATCH($A233,'Dwellings_vacancy_E-LA_d_2020'!$A$2:$A$310,0)))</f>
        <v>0</v>
      </c>
      <c r="L233" s="43">
        <f t="shared" si="7"/>
        <v>1.1647824597464886E-2</v>
      </c>
    </row>
    <row r="234" spans="1:12" x14ac:dyDescent="0.35">
      <c r="A234" s="5" t="s">
        <v>752</v>
      </c>
      <c r="B234" s="10" t="s">
        <v>753</v>
      </c>
      <c r="C234" s="36">
        <f>IFERROR(INDEX('Dwellings_vacancy_E-LA_d_2021'!$C$2:$C$310,MATCH($A234,'Dwellings_vacancy_E-LA_d_2021'!$A$2:$A$310,0)),"-")</f>
        <v>52794</v>
      </c>
      <c r="D234" s="36">
        <f>IFERROR(INDEX('Dwellings_vacancy_E-LA_d_2021'!$D$2:$D$310,MATCH($A234,'Dwellings_vacancy_E-LA_d_2021'!$A$2:$A$310,0)),"-")</f>
        <v>913</v>
      </c>
      <c r="E234" s="36">
        <f>IFERROR(INDEX('Dwellings_vacancy_E-LA_d_2021'!$E$2:$E$310,MATCH($A234,'Dwellings_vacancy_E-LA_d_2021'!$A$2:$A$310,0)),"-")</f>
        <v>0</v>
      </c>
      <c r="F234" s="36">
        <f>IFERROR(INDEX('Dwellings_vacancy_E-LA_d_2021'!$F$2:$F$310,MATCH($A234,'Dwellings_vacancy_E-LA_d_2021'!$A$2:$A$310,0)),"-")</f>
        <v>0</v>
      </c>
      <c r="G234" s="43">
        <f t="shared" si="6"/>
        <v>1.7293631852104405E-2</v>
      </c>
      <c r="H234" s="36">
        <f>IFERROR(INDEX('Dw_vacancy_E-new_boundaries_2'!C$2:C$3,MATCH($A234,'Dw_vacancy_E-new_boundaries_2'!$A$2:$A$3,0)),
INDEX('Dwellings_vacancy_E-LA_d_2020'!$C$2:$C$310,MATCH($A234,'Dwellings_vacancy_E-LA_d_2020'!$A$2:$A$310,0)))</f>
        <v>52692</v>
      </c>
      <c r="I234" s="36">
        <f>IFERROR(INDEX('Dw_vacancy_E-new_boundaries_2'!D$2:D$3,MATCH($A234,'Dw_vacancy_E-new_boundaries_2'!$A$2:$A$3,0)),
INDEX('Dwellings_vacancy_E-LA_d_2020'!$D$2:$D$310,MATCH($A234,'Dwellings_vacancy_E-LA_d_2020'!$A$2:$A$310,0)))</f>
        <v>1149</v>
      </c>
      <c r="J234" s="36">
        <f>IFERROR(INDEX('Dw_vacancy_E-new_boundaries_2'!E$2:E$3,MATCH($A234,'Dw_vacancy_E-new_boundaries_2'!$A$2:$A$3,0)),
INDEX('Dwellings_vacancy_E-LA_d_2020'!$E$2:$E$310,MATCH($A234,'Dwellings_vacancy_E-LA_d_2020'!$A$2:$A$310,0)))</f>
        <v>0</v>
      </c>
      <c r="K234" s="36">
        <f>IFERROR(INDEX('Dw_vacancy_E-new_boundaries_2'!F$2:F$3,MATCH($A234,'Dw_vacancy_E-new_boundaries_2'!$A$2:$A$3,0)),
INDEX('Dwellings_vacancy_E-LA_d_2020'!$F$2:$F$310,MATCH($A234,'Dwellings_vacancy_E-LA_d_2020'!$A$2:$A$310,0)))</f>
        <v>0</v>
      </c>
      <c r="L234" s="43">
        <f t="shared" si="7"/>
        <v>2.1805966750170803E-2</v>
      </c>
    </row>
    <row r="235" spans="1:12" x14ac:dyDescent="0.35">
      <c r="A235" s="5" t="s">
        <v>756</v>
      </c>
      <c r="B235" s="10" t="s">
        <v>757</v>
      </c>
      <c r="C235" s="36">
        <f>IFERROR(INDEX('Dwellings_vacancy_E-LA_d_2021'!$C$2:$C$310,MATCH($A235,'Dwellings_vacancy_E-LA_d_2021'!$A$2:$A$310,0)),"-")</f>
        <v>63101</v>
      </c>
      <c r="D235" s="36">
        <f>IFERROR(INDEX('Dwellings_vacancy_E-LA_d_2021'!$D$2:$D$310,MATCH($A235,'Dwellings_vacancy_E-LA_d_2021'!$A$2:$A$310,0)),"-")</f>
        <v>388</v>
      </c>
      <c r="E235" s="36">
        <f>IFERROR(INDEX('Dwellings_vacancy_E-LA_d_2021'!$E$2:$E$310,MATCH($A235,'Dwellings_vacancy_E-LA_d_2021'!$A$2:$A$310,0)),"-")</f>
        <v>0</v>
      </c>
      <c r="F235" s="36">
        <f>IFERROR(INDEX('Dwellings_vacancy_E-LA_d_2021'!$F$2:$F$310,MATCH($A235,'Dwellings_vacancy_E-LA_d_2021'!$A$2:$A$310,0)),"-")</f>
        <v>0</v>
      </c>
      <c r="G235" s="43">
        <f t="shared" si="6"/>
        <v>6.1488724425920347E-3</v>
      </c>
      <c r="H235" s="36">
        <f>IFERROR(INDEX('Dw_vacancy_E-new_boundaries_2'!C$2:C$3,MATCH($A235,'Dw_vacancy_E-new_boundaries_2'!$A$2:$A$3,0)),
INDEX('Dwellings_vacancy_E-LA_d_2020'!$C$2:$C$310,MATCH($A235,'Dwellings_vacancy_E-LA_d_2020'!$A$2:$A$310,0)))</f>
        <v>62341</v>
      </c>
      <c r="I235" s="36">
        <f>IFERROR(INDEX('Dw_vacancy_E-new_boundaries_2'!D$2:D$3,MATCH($A235,'Dw_vacancy_E-new_boundaries_2'!$A$2:$A$3,0)),
INDEX('Dwellings_vacancy_E-LA_d_2020'!$D$2:$D$310,MATCH($A235,'Dwellings_vacancy_E-LA_d_2020'!$A$2:$A$310,0)))</f>
        <v>374</v>
      </c>
      <c r="J235" s="36">
        <f>IFERROR(INDEX('Dw_vacancy_E-new_boundaries_2'!E$2:E$3,MATCH($A235,'Dw_vacancy_E-new_boundaries_2'!$A$2:$A$3,0)),
INDEX('Dwellings_vacancy_E-LA_d_2020'!$E$2:$E$310,MATCH($A235,'Dwellings_vacancy_E-LA_d_2020'!$A$2:$A$310,0)))</f>
        <v>0</v>
      </c>
      <c r="K235" s="36">
        <f>IFERROR(INDEX('Dw_vacancy_E-new_boundaries_2'!F$2:F$3,MATCH($A235,'Dw_vacancy_E-new_boundaries_2'!$A$2:$A$3,0)),
INDEX('Dwellings_vacancy_E-LA_d_2020'!$F$2:$F$310,MATCH($A235,'Dwellings_vacancy_E-LA_d_2020'!$A$2:$A$310,0)))</f>
        <v>0</v>
      </c>
      <c r="L235" s="43">
        <f t="shared" si="7"/>
        <v>5.999262122840506E-3</v>
      </c>
    </row>
    <row r="236" spans="1:12" x14ac:dyDescent="0.35">
      <c r="A236" s="5" t="s">
        <v>758</v>
      </c>
      <c r="B236" s="10" t="s">
        <v>759</v>
      </c>
      <c r="C236" s="36">
        <f>IFERROR(INDEX('Dwellings_vacancy_E-LA_d_2021'!$C$2:$C$310,MATCH($A236,'Dwellings_vacancy_E-LA_d_2021'!$A$2:$A$310,0)),"-")</f>
        <v>62478</v>
      </c>
      <c r="D236" s="36">
        <f>IFERROR(INDEX('Dwellings_vacancy_E-LA_d_2021'!$D$2:$D$310,MATCH($A236,'Dwellings_vacancy_E-LA_d_2021'!$A$2:$A$310,0)),"-")</f>
        <v>486</v>
      </c>
      <c r="E236" s="36">
        <f>IFERROR(INDEX('Dwellings_vacancy_E-LA_d_2021'!$E$2:$E$310,MATCH($A236,'Dwellings_vacancy_E-LA_d_2021'!$A$2:$A$310,0)),"-")</f>
        <v>0</v>
      </c>
      <c r="F236" s="36">
        <f>IFERROR(INDEX('Dwellings_vacancy_E-LA_d_2021'!$F$2:$F$310,MATCH($A236,'Dwellings_vacancy_E-LA_d_2021'!$A$2:$A$310,0)),"-")</f>
        <v>0</v>
      </c>
      <c r="G236" s="43">
        <f t="shared" si="6"/>
        <v>7.7787381158167671E-3</v>
      </c>
      <c r="H236" s="36">
        <f>IFERROR(INDEX('Dw_vacancy_E-new_boundaries_2'!C$2:C$3,MATCH($A236,'Dw_vacancy_E-new_boundaries_2'!$A$2:$A$3,0)),
INDEX('Dwellings_vacancy_E-LA_d_2020'!$C$2:$C$310,MATCH($A236,'Dwellings_vacancy_E-LA_d_2020'!$A$2:$A$310,0)))</f>
        <v>61419</v>
      </c>
      <c r="I236" s="36">
        <f>IFERROR(INDEX('Dw_vacancy_E-new_boundaries_2'!D$2:D$3,MATCH($A236,'Dw_vacancy_E-new_boundaries_2'!$A$2:$A$3,0)),
INDEX('Dwellings_vacancy_E-LA_d_2020'!$D$2:$D$310,MATCH($A236,'Dwellings_vacancy_E-LA_d_2020'!$A$2:$A$310,0)))</f>
        <v>521</v>
      </c>
      <c r="J236" s="36">
        <f>IFERROR(INDEX('Dw_vacancy_E-new_boundaries_2'!E$2:E$3,MATCH($A236,'Dw_vacancy_E-new_boundaries_2'!$A$2:$A$3,0)),
INDEX('Dwellings_vacancy_E-LA_d_2020'!$E$2:$E$310,MATCH($A236,'Dwellings_vacancy_E-LA_d_2020'!$A$2:$A$310,0)))</f>
        <v>0</v>
      </c>
      <c r="K236" s="36">
        <f>IFERROR(INDEX('Dw_vacancy_E-new_boundaries_2'!F$2:F$3,MATCH($A236,'Dw_vacancy_E-new_boundaries_2'!$A$2:$A$3,0)),
INDEX('Dwellings_vacancy_E-LA_d_2020'!$F$2:$F$310,MATCH($A236,'Dwellings_vacancy_E-LA_d_2020'!$A$2:$A$310,0)))</f>
        <v>0</v>
      </c>
      <c r="L236" s="43">
        <f t="shared" si="7"/>
        <v>8.4827170745209145E-3</v>
      </c>
    </row>
    <row r="237" spans="1:12" x14ac:dyDescent="0.35">
      <c r="A237" s="5" t="s">
        <v>760</v>
      </c>
      <c r="B237" s="10" t="s">
        <v>761</v>
      </c>
      <c r="C237" s="36">
        <f>IFERROR(INDEX('Dwellings_vacancy_E-LA_d_2021'!$C$2:$C$310,MATCH($A237,'Dwellings_vacancy_E-LA_d_2021'!$A$2:$A$310,0)),"-")</f>
        <v>49803</v>
      </c>
      <c r="D237" s="36">
        <f>IFERROR(INDEX('Dwellings_vacancy_E-LA_d_2021'!$D$2:$D$310,MATCH($A237,'Dwellings_vacancy_E-LA_d_2021'!$A$2:$A$310,0)),"-")</f>
        <v>477</v>
      </c>
      <c r="E237" s="36">
        <f>IFERROR(INDEX('Dwellings_vacancy_E-LA_d_2021'!$E$2:$E$310,MATCH($A237,'Dwellings_vacancy_E-LA_d_2021'!$A$2:$A$310,0)),"-")</f>
        <v>0</v>
      </c>
      <c r="F237" s="36">
        <f>IFERROR(INDEX('Dwellings_vacancy_E-LA_d_2021'!$F$2:$F$310,MATCH($A237,'Dwellings_vacancy_E-LA_d_2021'!$A$2:$A$310,0)),"-")</f>
        <v>0</v>
      </c>
      <c r="G237" s="43">
        <f t="shared" si="6"/>
        <v>9.5777362809469305E-3</v>
      </c>
      <c r="H237" s="36">
        <f>IFERROR(INDEX('Dw_vacancy_E-new_boundaries_2'!C$2:C$3,MATCH($A237,'Dw_vacancy_E-new_boundaries_2'!$A$2:$A$3,0)),
INDEX('Dwellings_vacancy_E-LA_d_2020'!$C$2:$C$310,MATCH($A237,'Dwellings_vacancy_E-LA_d_2020'!$A$2:$A$310,0)))</f>
        <v>49348</v>
      </c>
      <c r="I237" s="36">
        <f>IFERROR(INDEX('Dw_vacancy_E-new_boundaries_2'!D$2:D$3,MATCH($A237,'Dw_vacancy_E-new_boundaries_2'!$A$2:$A$3,0)),
INDEX('Dwellings_vacancy_E-LA_d_2020'!$D$2:$D$310,MATCH($A237,'Dwellings_vacancy_E-LA_d_2020'!$A$2:$A$310,0)))</f>
        <v>651</v>
      </c>
      <c r="J237" s="36">
        <f>IFERROR(INDEX('Dw_vacancy_E-new_boundaries_2'!E$2:E$3,MATCH($A237,'Dw_vacancy_E-new_boundaries_2'!$A$2:$A$3,0)),
INDEX('Dwellings_vacancy_E-LA_d_2020'!$E$2:$E$310,MATCH($A237,'Dwellings_vacancy_E-LA_d_2020'!$A$2:$A$310,0)))</f>
        <v>0</v>
      </c>
      <c r="K237" s="36">
        <f>IFERROR(INDEX('Dw_vacancy_E-new_boundaries_2'!F$2:F$3,MATCH($A237,'Dw_vacancy_E-new_boundaries_2'!$A$2:$A$3,0)),
INDEX('Dwellings_vacancy_E-LA_d_2020'!$F$2:$F$310,MATCH($A237,'Dwellings_vacancy_E-LA_d_2020'!$A$2:$A$310,0)))</f>
        <v>0</v>
      </c>
      <c r="L237" s="43">
        <f t="shared" si="7"/>
        <v>1.3192023992866985E-2</v>
      </c>
    </row>
    <row r="238" spans="1:12" x14ac:dyDescent="0.35">
      <c r="A238" s="5" t="s">
        <v>762</v>
      </c>
      <c r="B238" s="10" t="s">
        <v>763</v>
      </c>
      <c r="C238" s="36">
        <f>IFERROR(INDEX('Dwellings_vacancy_E-LA_d_2021'!$C$2:$C$310,MATCH($A238,'Dwellings_vacancy_E-LA_d_2021'!$A$2:$A$310,0)),"-")</f>
        <v>77589</v>
      </c>
      <c r="D238" s="36">
        <f>IFERROR(INDEX('Dwellings_vacancy_E-LA_d_2021'!$D$2:$D$310,MATCH($A238,'Dwellings_vacancy_E-LA_d_2021'!$A$2:$A$310,0)),"-")</f>
        <v>771</v>
      </c>
      <c r="E238" s="36">
        <f>IFERROR(INDEX('Dwellings_vacancy_E-LA_d_2021'!$E$2:$E$310,MATCH($A238,'Dwellings_vacancy_E-LA_d_2021'!$A$2:$A$310,0)),"-")</f>
        <v>0</v>
      </c>
      <c r="F238" s="36">
        <f>IFERROR(INDEX('Dwellings_vacancy_E-LA_d_2021'!$F$2:$F$310,MATCH($A238,'Dwellings_vacancy_E-LA_d_2021'!$A$2:$A$310,0)),"-")</f>
        <v>0</v>
      </c>
      <c r="G238" s="43">
        <f t="shared" si="6"/>
        <v>9.9369756022116545E-3</v>
      </c>
      <c r="H238" s="36">
        <f>IFERROR(INDEX('Dw_vacancy_E-new_boundaries_2'!C$2:C$3,MATCH($A238,'Dw_vacancy_E-new_boundaries_2'!$A$2:$A$3,0)),
INDEX('Dwellings_vacancy_E-LA_d_2020'!$C$2:$C$310,MATCH($A238,'Dwellings_vacancy_E-LA_d_2020'!$A$2:$A$310,0)))</f>
        <v>76730</v>
      </c>
      <c r="I238" s="36">
        <f>IFERROR(INDEX('Dw_vacancy_E-new_boundaries_2'!D$2:D$3,MATCH($A238,'Dw_vacancy_E-new_boundaries_2'!$A$2:$A$3,0)),
INDEX('Dwellings_vacancy_E-LA_d_2020'!$D$2:$D$310,MATCH($A238,'Dwellings_vacancy_E-LA_d_2020'!$A$2:$A$310,0)))</f>
        <v>899</v>
      </c>
      <c r="J238" s="36">
        <f>IFERROR(INDEX('Dw_vacancy_E-new_boundaries_2'!E$2:E$3,MATCH($A238,'Dw_vacancy_E-new_boundaries_2'!$A$2:$A$3,0)),
INDEX('Dwellings_vacancy_E-LA_d_2020'!$E$2:$E$310,MATCH($A238,'Dwellings_vacancy_E-LA_d_2020'!$A$2:$A$310,0)))</f>
        <v>0</v>
      </c>
      <c r="K238" s="36">
        <f>IFERROR(INDEX('Dw_vacancy_E-new_boundaries_2'!F$2:F$3,MATCH($A238,'Dw_vacancy_E-new_boundaries_2'!$A$2:$A$3,0)),
INDEX('Dwellings_vacancy_E-LA_d_2020'!$F$2:$F$310,MATCH($A238,'Dwellings_vacancy_E-LA_d_2020'!$A$2:$A$310,0)))</f>
        <v>0</v>
      </c>
      <c r="L238" s="43">
        <f t="shared" si="7"/>
        <v>1.1716408184543203E-2</v>
      </c>
    </row>
    <row r="239" spans="1:12" x14ac:dyDescent="0.35">
      <c r="A239" s="5" t="s">
        <v>764</v>
      </c>
      <c r="B239" s="10" t="s">
        <v>765</v>
      </c>
      <c r="C239" s="36">
        <f>IFERROR(INDEX('Dwellings_vacancy_E-LA_d_2021'!$C$2:$C$310,MATCH($A239,'Dwellings_vacancy_E-LA_d_2021'!$A$2:$A$310,0)),"-")</f>
        <v>47155</v>
      </c>
      <c r="D239" s="36">
        <f>IFERROR(INDEX('Dwellings_vacancy_E-LA_d_2021'!$D$2:$D$310,MATCH($A239,'Dwellings_vacancy_E-LA_d_2021'!$A$2:$A$310,0)),"-")</f>
        <v>404</v>
      </c>
      <c r="E239" s="36">
        <f>IFERROR(INDEX('Dwellings_vacancy_E-LA_d_2021'!$E$2:$E$310,MATCH($A239,'Dwellings_vacancy_E-LA_d_2021'!$A$2:$A$310,0)),"-")</f>
        <v>0</v>
      </c>
      <c r="F239" s="36">
        <f>IFERROR(INDEX('Dwellings_vacancy_E-LA_d_2021'!$F$2:$F$310,MATCH($A239,'Dwellings_vacancy_E-LA_d_2021'!$A$2:$A$310,0)),"-")</f>
        <v>0</v>
      </c>
      <c r="G239" s="43">
        <f t="shared" si="6"/>
        <v>8.5674901919202632E-3</v>
      </c>
      <c r="H239" s="36">
        <f>IFERROR(INDEX('Dw_vacancy_E-new_boundaries_2'!C$2:C$3,MATCH($A239,'Dw_vacancy_E-new_boundaries_2'!$A$2:$A$3,0)),
INDEX('Dwellings_vacancy_E-LA_d_2020'!$C$2:$C$310,MATCH($A239,'Dwellings_vacancy_E-LA_d_2020'!$A$2:$A$310,0)))</f>
        <v>46849</v>
      </c>
      <c r="I239" s="36">
        <f>IFERROR(INDEX('Dw_vacancy_E-new_boundaries_2'!D$2:D$3,MATCH($A239,'Dw_vacancy_E-new_boundaries_2'!$A$2:$A$3,0)),
INDEX('Dwellings_vacancy_E-LA_d_2020'!$D$2:$D$310,MATCH($A239,'Dwellings_vacancy_E-LA_d_2020'!$A$2:$A$310,0)))</f>
        <v>474</v>
      </c>
      <c r="J239" s="36">
        <f>IFERROR(INDEX('Dw_vacancy_E-new_boundaries_2'!E$2:E$3,MATCH($A239,'Dw_vacancy_E-new_boundaries_2'!$A$2:$A$3,0)),
INDEX('Dwellings_vacancy_E-LA_d_2020'!$E$2:$E$310,MATCH($A239,'Dwellings_vacancy_E-LA_d_2020'!$A$2:$A$310,0)))</f>
        <v>0</v>
      </c>
      <c r="K239" s="36">
        <f>IFERROR(INDEX('Dw_vacancy_E-new_boundaries_2'!F$2:F$3,MATCH($A239,'Dw_vacancy_E-new_boundaries_2'!$A$2:$A$3,0)),
INDEX('Dwellings_vacancy_E-LA_d_2020'!$F$2:$F$310,MATCH($A239,'Dwellings_vacancy_E-LA_d_2020'!$A$2:$A$310,0)))</f>
        <v>0</v>
      </c>
      <c r="L239" s="43">
        <f t="shared" si="7"/>
        <v>1.0117611902068347E-2</v>
      </c>
    </row>
    <row r="240" spans="1:12" x14ac:dyDescent="0.35">
      <c r="A240" s="5" t="s">
        <v>766</v>
      </c>
      <c r="B240" s="10" t="s">
        <v>767</v>
      </c>
      <c r="C240" s="36">
        <f>IFERROR(INDEX('Dwellings_vacancy_E-LA_d_2021'!$C$2:$C$310,MATCH($A240,'Dwellings_vacancy_E-LA_d_2021'!$A$2:$A$310,0)),"-")</f>
        <v>71392</v>
      </c>
      <c r="D240" s="36">
        <f>IFERROR(INDEX('Dwellings_vacancy_E-LA_d_2021'!$D$2:$D$310,MATCH($A240,'Dwellings_vacancy_E-LA_d_2021'!$A$2:$A$310,0)),"-")</f>
        <v>863</v>
      </c>
      <c r="E240" s="36">
        <f>IFERROR(INDEX('Dwellings_vacancy_E-LA_d_2021'!$E$2:$E$310,MATCH($A240,'Dwellings_vacancy_E-LA_d_2021'!$A$2:$A$310,0)),"-")</f>
        <v>0</v>
      </c>
      <c r="F240" s="36">
        <f>IFERROR(INDEX('Dwellings_vacancy_E-LA_d_2021'!$F$2:$F$310,MATCH($A240,'Dwellings_vacancy_E-LA_d_2021'!$A$2:$A$310,0)),"-")</f>
        <v>0</v>
      </c>
      <c r="G240" s="43">
        <f t="shared" si="6"/>
        <v>1.2088189152846257E-2</v>
      </c>
      <c r="H240" s="36">
        <f>IFERROR(INDEX('Dw_vacancy_E-new_boundaries_2'!C$2:C$3,MATCH($A240,'Dw_vacancy_E-new_boundaries_2'!$A$2:$A$3,0)),
INDEX('Dwellings_vacancy_E-LA_d_2020'!$C$2:$C$310,MATCH($A240,'Dwellings_vacancy_E-LA_d_2020'!$A$2:$A$310,0)))</f>
        <v>71221</v>
      </c>
      <c r="I240" s="36">
        <f>IFERROR(INDEX('Dw_vacancy_E-new_boundaries_2'!D$2:D$3,MATCH($A240,'Dw_vacancy_E-new_boundaries_2'!$A$2:$A$3,0)),
INDEX('Dwellings_vacancy_E-LA_d_2020'!$D$2:$D$310,MATCH($A240,'Dwellings_vacancy_E-LA_d_2020'!$A$2:$A$310,0)))</f>
        <v>897</v>
      </c>
      <c r="J240" s="36">
        <f>IFERROR(INDEX('Dw_vacancy_E-new_boundaries_2'!E$2:E$3,MATCH($A240,'Dw_vacancy_E-new_boundaries_2'!$A$2:$A$3,0)),
INDEX('Dwellings_vacancy_E-LA_d_2020'!$E$2:$E$310,MATCH($A240,'Dwellings_vacancy_E-LA_d_2020'!$A$2:$A$310,0)))</f>
        <v>0</v>
      </c>
      <c r="K240" s="36">
        <f>IFERROR(INDEX('Dw_vacancy_E-new_boundaries_2'!F$2:F$3,MATCH($A240,'Dw_vacancy_E-new_boundaries_2'!$A$2:$A$3,0)),
INDEX('Dwellings_vacancy_E-LA_d_2020'!$F$2:$F$310,MATCH($A240,'Dwellings_vacancy_E-LA_d_2020'!$A$2:$A$310,0)))</f>
        <v>0</v>
      </c>
      <c r="L240" s="43">
        <f t="shared" si="7"/>
        <v>1.2594599907330703E-2</v>
      </c>
    </row>
    <row r="241" spans="1:12" x14ac:dyDescent="0.35">
      <c r="A241" s="5" t="s">
        <v>768</v>
      </c>
      <c r="B241" s="10" t="s">
        <v>769</v>
      </c>
      <c r="C241" s="36">
        <f>IFERROR(INDEX('Dwellings_vacancy_E-LA_d_2021'!$C$2:$C$310,MATCH($A241,'Dwellings_vacancy_E-LA_d_2021'!$A$2:$A$310,0)),"-")</f>
        <v>103272</v>
      </c>
      <c r="D241" s="36">
        <f>IFERROR(INDEX('Dwellings_vacancy_E-LA_d_2021'!$D$2:$D$310,MATCH($A241,'Dwellings_vacancy_E-LA_d_2021'!$A$2:$A$310,0)),"-")</f>
        <v>883</v>
      </c>
      <c r="E241" s="36">
        <f>IFERROR(INDEX('Dwellings_vacancy_E-LA_d_2021'!$E$2:$E$310,MATCH($A241,'Dwellings_vacancy_E-LA_d_2021'!$A$2:$A$310,0)),"-")</f>
        <v>0</v>
      </c>
      <c r="F241" s="36">
        <f>IFERROR(INDEX('Dwellings_vacancy_E-LA_d_2021'!$F$2:$F$310,MATCH($A241,'Dwellings_vacancy_E-LA_d_2021'!$A$2:$A$310,0)),"-")</f>
        <v>0</v>
      </c>
      <c r="G241" s="43">
        <f t="shared" si="6"/>
        <v>8.5502362692695018E-3</v>
      </c>
      <c r="H241" s="36">
        <f>IFERROR(INDEX('Dw_vacancy_E-new_boundaries_2'!C$2:C$3,MATCH($A241,'Dw_vacancy_E-new_boundaries_2'!$A$2:$A$3,0)),
INDEX('Dwellings_vacancy_E-LA_d_2020'!$C$2:$C$310,MATCH($A241,'Dwellings_vacancy_E-LA_d_2020'!$A$2:$A$310,0)))</f>
        <v>102925</v>
      </c>
      <c r="I241" s="36">
        <f>IFERROR(INDEX('Dw_vacancy_E-new_boundaries_2'!D$2:D$3,MATCH($A241,'Dw_vacancy_E-new_boundaries_2'!$A$2:$A$3,0)),
INDEX('Dwellings_vacancy_E-LA_d_2020'!$D$2:$D$310,MATCH($A241,'Dwellings_vacancy_E-LA_d_2020'!$A$2:$A$310,0)))</f>
        <v>962</v>
      </c>
      <c r="J241" s="36">
        <f>IFERROR(INDEX('Dw_vacancy_E-new_boundaries_2'!E$2:E$3,MATCH($A241,'Dw_vacancy_E-new_boundaries_2'!$A$2:$A$3,0)),
INDEX('Dwellings_vacancy_E-LA_d_2020'!$E$2:$E$310,MATCH($A241,'Dwellings_vacancy_E-LA_d_2020'!$A$2:$A$310,0)))</f>
        <v>0</v>
      </c>
      <c r="K241" s="36">
        <f>IFERROR(INDEX('Dw_vacancy_E-new_boundaries_2'!F$2:F$3,MATCH($A241,'Dw_vacancy_E-new_boundaries_2'!$A$2:$A$3,0)),
INDEX('Dwellings_vacancy_E-LA_d_2020'!$F$2:$F$310,MATCH($A241,'Dwellings_vacancy_E-LA_d_2020'!$A$2:$A$310,0)))</f>
        <v>0</v>
      </c>
      <c r="L241" s="43">
        <f t="shared" si="7"/>
        <v>9.346611610395919E-3</v>
      </c>
    </row>
    <row r="242" spans="1:12" x14ac:dyDescent="0.35">
      <c r="A242" s="5" t="s">
        <v>770</v>
      </c>
      <c r="B242" s="10" t="s">
        <v>771</v>
      </c>
      <c r="C242" s="36">
        <f>IFERROR(INDEX('Dwellings_vacancy_E-LA_d_2021'!$C$2:$C$310,MATCH($A242,'Dwellings_vacancy_E-LA_d_2021'!$A$2:$A$310,0)),"-")</f>
        <v>81044</v>
      </c>
      <c r="D242" s="36">
        <f>IFERROR(INDEX('Dwellings_vacancy_E-LA_d_2021'!$D$2:$D$310,MATCH($A242,'Dwellings_vacancy_E-LA_d_2021'!$A$2:$A$310,0)),"-")</f>
        <v>652</v>
      </c>
      <c r="E242" s="36">
        <f>IFERROR(INDEX('Dwellings_vacancy_E-LA_d_2021'!$E$2:$E$310,MATCH($A242,'Dwellings_vacancy_E-LA_d_2021'!$A$2:$A$310,0)),"-")</f>
        <v>0</v>
      </c>
      <c r="F242" s="36">
        <f>IFERROR(INDEX('Dwellings_vacancy_E-LA_d_2021'!$F$2:$F$310,MATCH($A242,'Dwellings_vacancy_E-LA_d_2021'!$A$2:$A$310,0)),"-")</f>
        <v>0</v>
      </c>
      <c r="G242" s="43">
        <f t="shared" si="6"/>
        <v>8.0450125857558855E-3</v>
      </c>
      <c r="H242" s="36">
        <f>IFERROR(INDEX('Dw_vacancy_E-new_boundaries_2'!C$2:C$3,MATCH($A242,'Dw_vacancy_E-new_boundaries_2'!$A$2:$A$3,0)),
INDEX('Dwellings_vacancy_E-LA_d_2020'!$C$2:$C$310,MATCH($A242,'Dwellings_vacancy_E-LA_d_2020'!$A$2:$A$310,0)))</f>
        <v>80799</v>
      </c>
      <c r="I242" s="36">
        <f>IFERROR(INDEX('Dw_vacancy_E-new_boundaries_2'!D$2:D$3,MATCH($A242,'Dw_vacancy_E-new_boundaries_2'!$A$2:$A$3,0)),
INDEX('Dwellings_vacancy_E-LA_d_2020'!$D$2:$D$310,MATCH($A242,'Dwellings_vacancy_E-LA_d_2020'!$A$2:$A$310,0)))</f>
        <v>782</v>
      </c>
      <c r="J242" s="36">
        <f>IFERROR(INDEX('Dw_vacancy_E-new_boundaries_2'!E$2:E$3,MATCH($A242,'Dw_vacancy_E-new_boundaries_2'!$A$2:$A$3,0)),
INDEX('Dwellings_vacancy_E-LA_d_2020'!$E$2:$E$310,MATCH($A242,'Dwellings_vacancy_E-LA_d_2020'!$A$2:$A$310,0)))</f>
        <v>0</v>
      </c>
      <c r="K242" s="36">
        <f>IFERROR(INDEX('Dw_vacancy_E-new_boundaries_2'!F$2:F$3,MATCH($A242,'Dw_vacancy_E-new_boundaries_2'!$A$2:$A$3,0)),
INDEX('Dwellings_vacancy_E-LA_d_2020'!$F$2:$F$310,MATCH($A242,'Dwellings_vacancy_E-LA_d_2020'!$A$2:$A$310,0)))</f>
        <v>0</v>
      </c>
      <c r="L242" s="43">
        <f t="shared" si="7"/>
        <v>9.6783376031881578E-3</v>
      </c>
    </row>
    <row r="243" spans="1:12" x14ac:dyDescent="0.35">
      <c r="A243" s="5" t="s">
        <v>772</v>
      </c>
      <c r="B243" s="10" t="s">
        <v>773</v>
      </c>
      <c r="C243" s="36">
        <f>IFERROR(INDEX('Dwellings_vacancy_E-LA_d_2021'!$C$2:$C$310,MATCH($A243,'Dwellings_vacancy_E-LA_d_2021'!$A$2:$A$310,0)),"-")</f>
        <v>139719</v>
      </c>
      <c r="D243" s="36">
        <f>IFERROR(INDEX('Dwellings_vacancy_E-LA_d_2021'!$D$2:$D$310,MATCH($A243,'Dwellings_vacancy_E-LA_d_2021'!$A$2:$A$310,0)),"-")</f>
        <v>2713</v>
      </c>
      <c r="E243" s="36">
        <f>IFERROR(INDEX('Dwellings_vacancy_E-LA_d_2021'!$E$2:$E$310,MATCH($A243,'Dwellings_vacancy_E-LA_d_2021'!$A$2:$A$310,0)),"-")</f>
        <v>0</v>
      </c>
      <c r="F243" s="36">
        <f>IFERROR(INDEX('Dwellings_vacancy_E-LA_d_2021'!$F$2:$F$310,MATCH($A243,'Dwellings_vacancy_E-LA_d_2021'!$A$2:$A$310,0)),"-")</f>
        <v>0</v>
      </c>
      <c r="G243" s="43">
        <f t="shared" si="6"/>
        <v>1.9417545215754478E-2</v>
      </c>
      <c r="H243" s="36">
        <f>IFERROR(INDEX('Dw_vacancy_E-new_boundaries_2'!C$2:C$3,MATCH($A243,'Dw_vacancy_E-new_boundaries_2'!$A$2:$A$3,0)),
INDEX('Dwellings_vacancy_E-LA_d_2020'!$C$2:$C$310,MATCH($A243,'Dwellings_vacancy_E-LA_d_2020'!$A$2:$A$310,0)))</f>
        <v>138370</v>
      </c>
      <c r="I243" s="36">
        <f>IFERROR(INDEX('Dw_vacancy_E-new_boundaries_2'!D$2:D$3,MATCH($A243,'Dw_vacancy_E-new_boundaries_2'!$A$2:$A$3,0)),
INDEX('Dwellings_vacancy_E-LA_d_2020'!$D$2:$D$310,MATCH($A243,'Dwellings_vacancy_E-LA_d_2020'!$A$2:$A$310,0)))</f>
        <v>2368</v>
      </c>
      <c r="J243" s="36">
        <f>IFERROR(INDEX('Dw_vacancy_E-new_boundaries_2'!E$2:E$3,MATCH($A243,'Dw_vacancy_E-new_boundaries_2'!$A$2:$A$3,0)),
INDEX('Dwellings_vacancy_E-LA_d_2020'!$E$2:$E$310,MATCH($A243,'Dwellings_vacancy_E-LA_d_2020'!$A$2:$A$310,0)))</f>
        <v>0</v>
      </c>
      <c r="K243" s="36">
        <f>IFERROR(INDEX('Dw_vacancy_E-new_boundaries_2'!F$2:F$3,MATCH($A243,'Dw_vacancy_E-new_boundaries_2'!$A$2:$A$3,0)),
INDEX('Dwellings_vacancy_E-LA_d_2020'!$F$2:$F$310,MATCH($A243,'Dwellings_vacancy_E-LA_d_2020'!$A$2:$A$310,0)))</f>
        <v>0</v>
      </c>
      <c r="L243" s="43">
        <f t="shared" si="7"/>
        <v>1.7113536171135361E-2</v>
      </c>
    </row>
    <row r="244" spans="1:12" x14ac:dyDescent="0.35">
      <c r="A244" s="5" t="s">
        <v>774</v>
      </c>
      <c r="B244" s="10" t="s">
        <v>775</v>
      </c>
      <c r="C244" s="36">
        <f>IFERROR(INDEX('Dwellings_vacancy_E-LA_d_2021'!$C$2:$C$310,MATCH($A244,'Dwellings_vacancy_E-LA_d_2021'!$A$2:$A$310,0)),"-")</f>
        <v>43092</v>
      </c>
      <c r="D244" s="36">
        <f>IFERROR(INDEX('Dwellings_vacancy_E-LA_d_2021'!$D$2:$D$310,MATCH($A244,'Dwellings_vacancy_E-LA_d_2021'!$A$2:$A$310,0)),"-")</f>
        <v>102</v>
      </c>
      <c r="E244" s="36">
        <f>IFERROR(INDEX('Dwellings_vacancy_E-LA_d_2021'!$E$2:$E$310,MATCH($A244,'Dwellings_vacancy_E-LA_d_2021'!$A$2:$A$310,0)),"-")</f>
        <v>0</v>
      </c>
      <c r="F244" s="36">
        <f>IFERROR(INDEX('Dwellings_vacancy_E-LA_d_2021'!$F$2:$F$310,MATCH($A244,'Dwellings_vacancy_E-LA_d_2021'!$A$2:$A$310,0)),"-")</f>
        <v>0</v>
      </c>
      <c r="G244" s="43">
        <f t="shared" si="6"/>
        <v>2.3670286828181564E-3</v>
      </c>
      <c r="H244" s="36">
        <f>IFERROR(INDEX('Dw_vacancy_E-new_boundaries_2'!C$2:C$3,MATCH($A244,'Dw_vacancy_E-new_boundaries_2'!$A$2:$A$3,0)),
INDEX('Dwellings_vacancy_E-LA_d_2020'!$C$2:$C$310,MATCH($A244,'Dwellings_vacancy_E-LA_d_2020'!$A$2:$A$310,0)))</f>
        <v>42653</v>
      </c>
      <c r="I244" s="36">
        <f>IFERROR(INDEX('Dw_vacancy_E-new_boundaries_2'!D$2:D$3,MATCH($A244,'Dw_vacancy_E-new_boundaries_2'!$A$2:$A$3,0)),
INDEX('Dwellings_vacancy_E-LA_d_2020'!$D$2:$D$310,MATCH($A244,'Dwellings_vacancy_E-LA_d_2020'!$A$2:$A$310,0)))</f>
        <v>543</v>
      </c>
      <c r="J244" s="36">
        <f>IFERROR(INDEX('Dw_vacancy_E-new_boundaries_2'!E$2:E$3,MATCH($A244,'Dw_vacancy_E-new_boundaries_2'!$A$2:$A$3,0)),
INDEX('Dwellings_vacancy_E-LA_d_2020'!$E$2:$E$310,MATCH($A244,'Dwellings_vacancy_E-LA_d_2020'!$A$2:$A$310,0)))</f>
        <v>0</v>
      </c>
      <c r="K244" s="36">
        <f>IFERROR(INDEX('Dw_vacancy_E-new_boundaries_2'!F$2:F$3,MATCH($A244,'Dw_vacancy_E-new_boundaries_2'!$A$2:$A$3,0)),
INDEX('Dwellings_vacancy_E-LA_d_2020'!$F$2:$F$310,MATCH($A244,'Dwellings_vacancy_E-LA_d_2020'!$A$2:$A$310,0)))</f>
        <v>0</v>
      </c>
      <c r="L244" s="43">
        <f t="shared" si="7"/>
        <v>1.2730640283215718E-2</v>
      </c>
    </row>
    <row r="245" spans="1:12" x14ac:dyDescent="0.35">
      <c r="A245" s="5" t="s">
        <v>776</v>
      </c>
      <c r="B245" s="10" t="s">
        <v>777</v>
      </c>
      <c r="C245" s="36">
        <f>IFERROR(INDEX('Dwellings_vacancy_E-LA_d_2021'!$C$2:$C$310,MATCH($A245,'Dwellings_vacancy_E-LA_d_2021'!$A$2:$A$310,0)),"-")</f>
        <v>61456</v>
      </c>
      <c r="D245" s="36">
        <f>IFERROR(INDEX('Dwellings_vacancy_E-LA_d_2021'!$D$2:$D$310,MATCH($A245,'Dwellings_vacancy_E-LA_d_2021'!$A$2:$A$310,0)),"-")</f>
        <v>392</v>
      </c>
      <c r="E245" s="36">
        <f>IFERROR(INDEX('Dwellings_vacancy_E-LA_d_2021'!$E$2:$E$310,MATCH($A245,'Dwellings_vacancy_E-LA_d_2021'!$A$2:$A$310,0)),"-")</f>
        <v>0</v>
      </c>
      <c r="F245" s="36">
        <f>IFERROR(INDEX('Dwellings_vacancy_E-LA_d_2021'!$F$2:$F$310,MATCH($A245,'Dwellings_vacancy_E-LA_d_2021'!$A$2:$A$310,0)),"-")</f>
        <v>0</v>
      </c>
      <c r="G245" s="43">
        <f t="shared" si="6"/>
        <v>6.3785472533194479E-3</v>
      </c>
      <c r="H245" s="36">
        <f>IFERROR(INDEX('Dw_vacancy_E-new_boundaries_2'!C$2:C$3,MATCH($A245,'Dw_vacancy_E-new_boundaries_2'!$A$2:$A$3,0)),
INDEX('Dwellings_vacancy_E-LA_d_2020'!$C$2:$C$310,MATCH($A245,'Dwellings_vacancy_E-LA_d_2020'!$A$2:$A$310,0)))</f>
        <v>60989</v>
      </c>
      <c r="I245" s="36">
        <f>IFERROR(INDEX('Dw_vacancy_E-new_boundaries_2'!D$2:D$3,MATCH($A245,'Dw_vacancy_E-new_boundaries_2'!$A$2:$A$3,0)),
INDEX('Dwellings_vacancy_E-LA_d_2020'!$D$2:$D$310,MATCH($A245,'Dwellings_vacancy_E-LA_d_2020'!$A$2:$A$310,0)))</f>
        <v>558</v>
      </c>
      <c r="J245" s="36">
        <f>IFERROR(INDEX('Dw_vacancy_E-new_boundaries_2'!E$2:E$3,MATCH($A245,'Dw_vacancy_E-new_boundaries_2'!$A$2:$A$3,0)),
INDEX('Dwellings_vacancy_E-LA_d_2020'!$E$2:$E$310,MATCH($A245,'Dwellings_vacancy_E-LA_d_2020'!$A$2:$A$310,0)))</f>
        <v>0</v>
      </c>
      <c r="K245" s="36">
        <f>IFERROR(INDEX('Dw_vacancy_E-new_boundaries_2'!F$2:F$3,MATCH($A245,'Dw_vacancy_E-new_boundaries_2'!$A$2:$A$3,0)),
INDEX('Dwellings_vacancy_E-LA_d_2020'!$F$2:$F$310,MATCH($A245,'Dwellings_vacancy_E-LA_d_2020'!$A$2:$A$310,0)))</f>
        <v>0</v>
      </c>
      <c r="L245" s="43">
        <f t="shared" si="7"/>
        <v>9.1491908376920422E-3</v>
      </c>
    </row>
    <row r="246" spans="1:12" x14ac:dyDescent="0.35">
      <c r="A246" s="5" t="s">
        <v>778</v>
      </c>
      <c r="B246" s="10" t="s">
        <v>779</v>
      </c>
      <c r="C246" s="36">
        <f>IFERROR(INDEX('Dwellings_vacancy_E-LA_d_2021'!$C$2:$C$310,MATCH($A246,'Dwellings_vacancy_E-LA_d_2021'!$A$2:$A$310,0)),"-")</f>
        <v>83211</v>
      </c>
      <c r="D246" s="36">
        <f>IFERROR(INDEX('Dwellings_vacancy_E-LA_d_2021'!$D$2:$D$310,MATCH($A246,'Dwellings_vacancy_E-LA_d_2021'!$A$2:$A$310,0)),"-")</f>
        <v>944</v>
      </c>
      <c r="E246" s="36">
        <f>IFERROR(INDEX('Dwellings_vacancy_E-LA_d_2021'!$E$2:$E$310,MATCH($A246,'Dwellings_vacancy_E-LA_d_2021'!$A$2:$A$310,0)),"-")</f>
        <v>0</v>
      </c>
      <c r="F246" s="36">
        <f>IFERROR(INDEX('Dwellings_vacancy_E-LA_d_2021'!$F$2:$F$310,MATCH($A246,'Dwellings_vacancy_E-LA_d_2021'!$A$2:$A$310,0)),"-")</f>
        <v>0</v>
      </c>
      <c r="G246" s="43">
        <f t="shared" si="6"/>
        <v>1.1344653952001538E-2</v>
      </c>
      <c r="H246" s="36">
        <f>IFERROR(INDEX('Dw_vacancy_E-new_boundaries_2'!C$2:C$3,MATCH($A246,'Dw_vacancy_E-new_boundaries_2'!$A$2:$A$3,0)),
INDEX('Dwellings_vacancy_E-LA_d_2020'!$C$2:$C$310,MATCH($A246,'Dwellings_vacancy_E-LA_d_2020'!$A$2:$A$310,0)))</f>
        <v>82633</v>
      </c>
      <c r="I246" s="36">
        <f>IFERROR(INDEX('Dw_vacancy_E-new_boundaries_2'!D$2:D$3,MATCH($A246,'Dw_vacancy_E-new_boundaries_2'!$A$2:$A$3,0)),
INDEX('Dwellings_vacancy_E-LA_d_2020'!$D$2:$D$310,MATCH($A246,'Dwellings_vacancy_E-LA_d_2020'!$A$2:$A$310,0)))</f>
        <v>1284</v>
      </c>
      <c r="J246" s="36">
        <f>IFERROR(INDEX('Dw_vacancy_E-new_boundaries_2'!E$2:E$3,MATCH($A246,'Dw_vacancy_E-new_boundaries_2'!$A$2:$A$3,0)),
INDEX('Dwellings_vacancy_E-LA_d_2020'!$E$2:$E$310,MATCH($A246,'Dwellings_vacancy_E-LA_d_2020'!$A$2:$A$310,0)))</f>
        <v>0</v>
      </c>
      <c r="K246" s="36">
        <f>IFERROR(INDEX('Dw_vacancy_E-new_boundaries_2'!F$2:F$3,MATCH($A246,'Dw_vacancy_E-new_boundaries_2'!$A$2:$A$3,0)),
INDEX('Dwellings_vacancy_E-LA_d_2020'!$F$2:$F$310,MATCH($A246,'Dwellings_vacancy_E-LA_d_2020'!$A$2:$A$310,0)))</f>
        <v>0</v>
      </c>
      <c r="L246" s="43">
        <f t="shared" si="7"/>
        <v>1.5538586279089469E-2</v>
      </c>
    </row>
    <row r="247" spans="1:12" x14ac:dyDescent="0.35">
      <c r="A247" s="5" t="s">
        <v>780</v>
      </c>
      <c r="B247" s="10" t="s">
        <v>781</v>
      </c>
      <c r="C247" s="36">
        <f>IFERROR(INDEX('Dwellings_vacancy_E-LA_d_2021'!$C$2:$C$310,MATCH($A247,'Dwellings_vacancy_E-LA_d_2021'!$A$2:$A$310,0)),"-")</f>
        <v>60697</v>
      </c>
      <c r="D247" s="36">
        <f>IFERROR(INDEX('Dwellings_vacancy_E-LA_d_2021'!$D$2:$D$310,MATCH($A247,'Dwellings_vacancy_E-LA_d_2021'!$A$2:$A$310,0)),"-")</f>
        <v>634</v>
      </c>
      <c r="E247" s="36">
        <f>IFERROR(INDEX('Dwellings_vacancy_E-LA_d_2021'!$E$2:$E$310,MATCH($A247,'Dwellings_vacancy_E-LA_d_2021'!$A$2:$A$310,0)),"-")</f>
        <v>0</v>
      </c>
      <c r="F247" s="36">
        <f>IFERROR(INDEX('Dwellings_vacancy_E-LA_d_2021'!$F$2:$F$310,MATCH($A247,'Dwellings_vacancy_E-LA_d_2021'!$A$2:$A$310,0)),"-")</f>
        <v>0</v>
      </c>
      <c r="G247" s="43">
        <f t="shared" si="6"/>
        <v>1.0445326787155873E-2</v>
      </c>
      <c r="H247" s="36">
        <f>IFERROR(INDEX('Dw_vacancy_E-new_boundaries_2'!C$2:C$3,MATCH($A247,'Dw_vacancy_E-new_boundaries_2'!$A$2:$A$3,0)),
INDEX('Dwellings_vacancy_E-LA_d_2020'!$C$2:$C$310,MATCH($A247,'Dwellings_vacancy_E-LA_d_2020'!$A$2:$A$310,0)))</f>
        <v>60110</v>
      </c>
      <c r="I247" s="36">
        <f>IFERROR(INDEX('Dw_vacancy_E-new_boundaries_2'!D$2:D$3,MATCH($A247,'Dw_vacancy_E-new_boundaries_2'!$A$2:$A$3,0)),
INDEX('Dwellings_vacancy_E-LA_d_2020'!$D$2:$D$310,MATCH($A247,'Dwellings_vacancy_E-LA_d_2020'!$A$2:$A$310,0)))</f>
        <v>730</v>
      </c>
      <c r="J247" s="36">
        <f>IFERROR(INDEX('Dw_vacancy_E-new_boundaries_2'!E$2:E$3,MATCH($A247,'Dw_vacancy_E-new_boundaries_2'!$A$2:$A$3,0)),
INDEX('Dwellings_vacancy_E-LA_d_2020'!$E$2:$E$310,MATCH($A247,'Dwellings_vacancy_E-LA_d_2020'!$A$2:$A$310,0)))</f>
        <v>0</v>
      </c>
      <c r="K247" s="36">
        <f>IFERROR(INDEX('Dw_vacancy_E-new_boundaries_2'!F$2:F$3,MATCH($A247,'Dw_vacancy_E-new_boundaries_2'!$A$2:$A$3,0)),
INDEX('Dwellings_vacancy_E-LA_d_2020'!$F$2:$F$310,MATCH($A247,'Dwellings_vacancy_E-LA_d_2020'!$A$2:$A$310,0)))</f>
        <v>0</v>
      </c>
      <c r="L247" s="43">
        <f t="shared" si="7"/>
        <v>1.2144401929795375E-2</v>
      </c>
    </row>
    <row r="248" spans="1:12" x14ac:dyDescent="0.35">
      <c r="A248" s="5" t="s">
        <v>782</v>
      </c>
      <c r="B248" s="10" t="s">
        <v>783</v>
      </c>
      <c r="C248" s="36">
        <f>IFERROR(INDEX('Dwellings_vacancy_E-LA_d_2021'!$C$2:$C$310,MATCH($A248,'Dwellings_vacancy_E-LA_d_2021'!$A$2:$A$310,0)),"-")</f>
        <v>43642</v>
      </c>
      <c r="D248" s="36">
        <f>IFERROR(INDEX('Dwellings_vacancy_E-LA_d_2021'!$D$2:$D$310,MATCH($A248,'Dwellings_vacancy_E-LA_d_2021'!$A$2:$A$310,0)),"-")</f>
        <v>605</v>
      </c>
      <c r="E248" s="36">
        <f>IFERROR(INDEX('Dwellings_vacancy_E-LA_d_2021'!$E$2:$E$310,MATCH($A248,'Dwellings_vacancy_E-LA_d_2021'!$A$2:$A$310,0)),"-")</f>
        <v>0</v>
      </c>
      <c r="F248" s="36">
        <f>IFERROR(INDEX('Dwellings_vacancy_E-LA_d_2021'!$F$2:$F$310,MATCH($A248,'Dwellings_vacancy_E-LA_d_2021'!$A$2:$A$310,0)),"-")</f>
        <v>0</v>
      </c>
      <c r="G248" s="43">
        <f t="shared" si="6"/>
        <v>1.3862792722606663E-2</v>
      </c>
      <c r="H248" s="36">
        <f>IFERROR(INDEX('Dw_vacancy_E-new_boundaries_2'!C$2:C$3,MATCH($A248,'Dw_vacancy_E-new_boundaries_2'!$A$2:$A$3,0)),
INDEX('Dwellings_vacancy_E-LA_d_2020'!$C$2:$C$310,MATCH($A248,'Dwellings_vacancy_E-LA_d_2020'!$A$2:$A$310,0)))</f>
        <v>43485</v>
      </c>
      <c r="I248" s="36">
        <f>IFERROR(INDEX('Dw_vacancy_E-new_boundaries_2'!D$2:D$3,MATCH($A248,'Dw_vacancy_E-new_boundaries_2'!$A$2:$A$3,0)),
INDEX('Dwellings_vacancy_E-LA_d_2020'!$D$2:$D$310,MATCH($A248,'Dwellings_vacancy_E-LA_d_2020'!$A$2:$A$310,0)))</f>
        <v>776</v>
      </c>
      <c r="J248" s="36">
        <f>IFERROR(INDEX('Dw_vacancy_E-new_boundaries_2'!E$2:E$3,MATCH($A248,'Dw_vacancy_E-new_boundaries_2'!$A$2:$A$3,0)),
INDEX('Dwellings_vacancy_E-LA_d_2020'!$E$2:$E$310,MATCH($A248,'Dwellings_vacancy_E-LA_d_2020'!$A$2:$A$310,0)))</f>
        <v>0</v>
      </c>
      <c r="K248" s="36">
        <f>IFERROR(INDEX('Dw_vacancy_E-new_boundaries_2'!F$2:F$3,MATCH($A248,'Dw_vacancy_E-new_boundaries_2'!$A$2:$A$3,0)),
INDEX('Dwellings_vacancy_E-LA_d_2020'!$F$2:$F$310,MATCH($A248,'Dwellings_vacancy_E-LA_d_2020'!$A$2:$A$310,0)))</f>
        <v>0</v>
      </c>
      <c r="L248" s="43">
        <f t="shared" si="7"/>
        <v>1.7845233988731748E-2</v>
      </c>
    </row>
    <row r="249" spans="1:12" x14ac:dyDescent="0.35">
      <c r="A249" s="5" t="s">
        <v>784</v>
      </c>
      <c r="B249" s="10" t="s">
        <v>785</v>
      </c>
      <c r="C249" s="36">
        <f>IFERROR(INDEX('Dwellings_vacancy_E-LA_d_2021'!$C$2:$C$310,MATCH($A249,'Dwellings_vacancy_E-LA_d_2021'!$A$2:$A$310,0)),"-")</f>
        <v>37337</v>
      </c>
      <c r="D249" s="36">
        <f>IFERROR(INDEX('Dwellings_vacancy_E-LA_d_2021'!$D$2:$D$310,MATCH($A249,'Dwellings_vacancy_E-LA_d_2021'!$A$2:$A$310,0)),"-")</f>
        <v>217</v>
      </c>
      <c r="E249" s="36">
        <f>IFERROR(INDEX('Dwellings_vacancy_E-LA_d_2021'!$E$2:$E$310,MATCH($A249,'Dwellings_vacancy_E-LA_d_2021'!$A$2:$A$310,0)),"-")</f>
        <v>0</v>
      </c>
      <c r="F249" s="36">
        <f>IFERROR(INDEX('Dwellings_vacancy_E-LA_d_2021'!$F$2:$F$310,MATCH($A249,'Dwellings_vacancy_E-LA_d_2021'!$A$2:$A$310,0)),"-")</f>
        <v>0</v>
      </c>
      <c r="G249" s="43">
        <f t="shared" si="6"/>
        <v>5.8119291855264219E-3</v>
      </c>
      <c r="H249" s="36">
        <f>IFERROR(INDEX('Dw_vacancy_E-new_boundaries_2'!C$2:C$3,MATCH($A249,'Dw_vacancy_E-new_boundaries_2'!$A$2:$A$3,0)),
INDEX('Dwellings_vacancy_E-LA_d_2020'!$C$2:$C$310,MATCH($A249,'Dwellings_vacancy_E-LA_d_2020'!$A$2:$A$310,0)))</f>
        <v>37317</v>
      </c>
      <c r="I249" s="36">
        <f>IFERROR(INDEX('Dw_vacancy_E-new_boundaries_2'!D$2:D$3,MATCH($A249,'Dw_vacancy_E-new_boundaries_2'!$A$2:$A$3,0)),
INDEX('Dwellings_vacancy_E-LA_d_2020'!$D$2:$D$310,MATCH($A249,'Dwellings_vacancy_E-LA_d_2020'!$A$2:$A$310,0)))</f>
        <v>246</v>
      </c>
      <c r="J249" s="36">
        <f>IFERROR(INDEX('Dw_vacancy_E-new_boundaries_2'!E$2:E$3,MATCH($A249,'Dw_vacancy_E-new_boundaries_2'!$A$2:$A$3,0)),
INDEX('Dwellings_vacancy_E-LA_d_2020'!$E$2:$E$310,MATCH($A249,'Dwellings_vacancy_E-LA_d_2020'!$A$2:$A$310,0)))</f>
        <v>0</v>
      </c>
      <c r="K249" s="36">
        <f>IFERROR(INDEX('Dw_vacancy_E-new_boundaries_2'!F$2:F$3,MATCH($A249,'Dw_vacancy_E-new_boundaries_2'!$A$2:$A$3,0)),
INDEX('Dwellings_vacancy_E-LA_d_2020'!$F$2:$F$310,MATCH($A249,'Dwellings_vacancy_E-LA_d_2020'!$A$2:$A$310,0)))</f>
        <v>0</v>
      </c>
      <c r="L249" s="43">
        <f t="shared" si="7"/>
        <v>6.5921697885682126E-3</v>
      </c>
    </row>
    <row r="250" spans="1:12" x14ac:dyDescent="0.35">
      <c r="A250" s="5" t="s">
        <v>788</v>
      </c>
      <c r="B250" s="10" t="s">
        <v>789</v>
      </c>
      <c r="C250" s="36">
        <f>IFERROR(INDEX('Dwellings_vacancy_E-LA_d_2021'!$C$2:$C$310,MATCH($A250,'Dwellings_vacancy_E-LA_d_2021'!$A$2:$A$310,0)),"-")</f>
        <v>129575</v>
      </c>
      <c r="D250" s="36">
        <f>IFERROR(INDEX('Dwellings_vacancy_E-LA_d_2021'!$D$2:$D$310,MATCH($A250,'Dwellings_vacancy_E-LA_d_2021'!$A$2:$A$310,0)),"-")</f>
        <v>1343</v>
      </c>
      <c r="E250" s="36">
        <f>IFERROR(INDEX('Dwellings_vacancy_E-LA_d_2021'!$E$2:$E$310,MATCH($A250,'Dwellings_vacancy_E-LA_d_2021'!$A$2:$A$310,0)),"-")</f>
        <v>0</v>
      </c>
      <c r="F250" s="36">
        <f>IFERROR(INDEX('Dwellings_vacancy_E-LA_d_2021'!$F$2:$F$310,MATCH($A250,'Dwellings_vacancy_E-LA_d_2021'!$A$2:$A$310,0)),"-")</f>
        <v>0</v>
      </c>
      <c r="G250" s="43">
        <f t="shared" si="6"/>
        <v>1.0364653675477523E-2</v>
      </c>
      <c r="H250" s="36">
        <f>IFERROR(INDEX('Dw_vacancy_E-new_boundaries_2'!C$2:C$3,MATCH($A250,'Dw_vacancy_E-new_boundaries_2'!$A$2:$A$3,0)),
INDEX('Dwellings_vacancy_E-LA_d_2020'!$C$2:$C$310,MATCH($A250,'Dwellings_vacancy_E-LA_d_2020'!$A$2:$A$310,0)))</f>
        <v>128975</v>
      </c>
      <c r="I250" s="36">
        <f>IFERROR(INDEX('Dw_vacancy_E-new_boundaries_2'!D$2:D$3,MATCH($A250,'Dw_vacancy_E-new_boundaries_2'!$A$2:$A$3,0)),
INDEX('Dwellings_vacancy_E-LA_d_2020'!$D$2:$D$310,MATCH($A250,'Dwellings_vacancy_E-LA_d_2020'!$A$2:$A$310,0)))</f>
        <v>1890</v>
      </c>
      <c r="J250" s="36">
        <f>IFERROR(INDEX('Dw_vacancy_E-new_boundaries_2'!E$2:E$3,MATCH($A250,'Dw_vacancy_E-new_boundaries_2'!$A$2:$A$3,0)),
INDEX('Dwellings_vacancy_E-LA_d_2020'!$E$2:$E$310,MATCH($A250,'Dwellings_vacancy_E-LA_d_2020'!$A$2:$A$310,0)))</f>
        <v>0</v>
      </c>
      <c r="K250" s="36">
        <f>IFERROR(INDEX('Dw_vacancy_E-new_boundaries_2'!F$2:F$3,MATCH($A250,'Dw_vacancy_E-new_boundaries_2'!$A$2:$A$3,0)),
INDEX('Dwellings_vacancy_E-LA_d_2020'!$F$2:$F$310,MATCH($A250,'Dwellings_vacancy_E-LA_d_2020'!$A$2:$A$310,0)))</f>
        <v>0</v>
      </c>
      <c r="L250" s="43">
        <f t="shared" si="7"/>
        <v>1.4654002713704206E-2</v>
      </c>
    </row>
    <row r="251" spans="1:12" x14ac:dyDescent="0.35">
      <c r="A251" s="5" t="s">
        <v>790</v>
      </c>
      <c r="B251" s="10" t="s">
        <v>791</v>
      </c>
      <c r="C251" s="36">
        <f>IFERROR(INDEX('Dwellings_vacancy_E-LA_d_2021'!$C$2:$C$310,MATCH($A251,'Dwellings_vacancy_E-LA_d_2021'!$A$2:$A$310,0)),"-")</f>
        <v>87178</v>
      </c>
      <c r="D251" s="36">
        <f>IFERROR(INDEX('Dwellings_vacancy_E-LA_d_2021'!$D$2:$D$310,MATCH($A251,'Dwellings_vacancy_E-LA_d_2021'!$A$2:$A$310,0)),"-")</f>
        <v>1199</v>
      </c>
      <c r="E251" s="36">
        <f>IFERROR(INDEX('Dwellings_vacancy_E-LA_d_2021'!$E$2:$E$310,MATCH($A251,'Dwellings_vacancy_E-LA_d_2021'!$A$2:$A$310,0)),"-")</f>
        <v>0</v>
      </c>
      <c r="F251" s="36">
        <f>IFERROR(INDEX('Dwellings_vacancy_E-LA_d_2021'!$F$2:$F$310,MATCH($A251,'Dwellings_vacancy_E-LA_d_2021'!$A$2:$A$310,0)),"-")</f>
        <v>0</v>
      </c>
      <c r="G251" s="43">
        <f t="shared" si="6"/>
        <v>1.3753469912133795E-2</v>
      </c>
      <c r="H251" s="36">
        <f>IFERROR(INDEX('Dw_vacancy_E-new_boundaries_2'!C$2:C$3,MATCH($A251,'Dw_vacancy_E-new_boundaries_2'!$A$2:$A$3,0)),
INDEX('Dwellings_vacancy_E-LA_d_2020'!$C$2:$C$310,MATCH($A251,'Dwellings_vacancy_E-LA_d_2020'!$A$2:$A$310,0)))</f>
        <v>86620</v>
      </c>
      <c r="I251" s="36">
        <f>IFERROR(INDEX('Dw_vacancy_E-new_boundaries_2'!D$2:D$3,MATCH($A251,'Dw_vacancy_E-new_boundaries_2'!$A$2:$A$3,0)),
INDEX('Dwellings_vacancy_E-LA_d_2020'!$D$2:$D$310,MATCH($A251,'Dwellings_vacancy_E-LA_d_2020'!$A$2:$A$310,0)))</f>
        <v>1603</v>
      </c>
      <c r="J251" s="36">
        <f>IFERROR(INDEX('Dw_vacancy_E-new_boundaries_2'!E$2:E$3,MATCH($A251,'Dw_vacancy_E-new_boundaries_2'!$A$2:$A$3,0)),
INDEX('Dwellings_vacancy_E-LA_d_2020'!$E$2:$E$310,MATCH($A251,'Dwellings_vacancy_E-LA_d_2020'!$A$2:$A$310,0)))</f>
        <v>0</v>
      </c>
      <c r="K251" s="36">
        <f>IFERROR(INDEX('Dw_vacancy_E-new_boundaries_2'!F$2:F$3,MATCH($A251,'Dw_vacancy_E-new_boundaries_2'!$A$2:$A$3,0)),
INDEX('Dwellings_vacancy_E-LA_d_2020'!$F$2:$F$310,MATCH($A251,'Dwellings_vacancy_E-LA_d_2020'!$A$2:$A$310,0)))</f>
        <v>0</v>
      </c>
      <c r="L251" s="43">
        <f t="shared" si="7"/>
        <v>1.8506118679288849E-2</v>
      </c>
    </row>
    <row r="252" spans="1:12" x14ac:dyDescent="0.35">
      <c r="A252" s="5" t="s">
        <v>792</v>
      </c>
      <c r="B252" s="10" t="s">
        <v>793</v>
      </c>
      <c r="C252" s="36">
        <f>IFERROR(INDEX('Dwellings_vacancy_E-LA_d_2021'!$C$2:$C$310,MATCH($A252,'Dwellings_vacancy_E-LA_d_2021'!$A$2:$A$310,0)),"-")</f>
        <v>116072</v>
      </c>
      <c r="D252" s="36">
        <f>IFERROR(INDEX('Dwellings_vacancy_E-LA_d_2021'!$D$2:$D$310,MATCH($A252,'Dwellings_vacancy_E-LA_d_2021'!$A$2:$A$310,0)),"-")</f>
        <v>1892</v>
      </c>
      <c r="E252" s="36">
        <f>IFERROR(INDEX('Dwellings_vacancy_E-LA_d_2021'!$E$2:$E$310,MATCH($A252,'Dwellings_vacancy_E-LA_d_2021'!$A$2:$A$310,0)),"-")</f>
        <v>0</v>
      </c>
      <c r="F252" s="36">
        <f>IFERROR(INDEX('Dwellings_vacancy_E-LA_d_2021'!$F$2:$F$310,MATCH($A252,'Dwellings_vacancy_E-LA_d_2021'!$A$2:$A$310,0)),"-")</f>
        <v>0</v>
      </c>
      <c r="G252" s="43">
        <f t="shared" si="6"/>
        <v>1.6300227445034118E-2</v>
      </c>
      <c r="H252" s="36">
        <f>IFERROR(INDEX('Dw_vacancy_E-new_boundaries_2'!C$2:C$3,MATCH($A252,'Dw_vacancy_E-new_boundaries_2'!$A$2:$A$3,0)),
INDEX('Dwellings_vacancy_E-LA_d_2020'!$C$2:$C$310,MATCH($A252,'Dwellings_vacancy_E-LA_d_2020'!$A$2:$A$310,0)))</f>
        <v>115497</v>
      </c>
      <c r="I252" s="36">
        <f>IFERROR(INDEX('Dw_vacancy_E-new_boundaries_2'!D$2:D$3,MATCH($A252,'Dw_vacancy_E-new_boundaries_2'!$A$2:$A$3,0)),
INDEX('Dwellings_vacancy_E-LA_d_2020'!$D$2:$D$310,MATCH($A252,'Dwellings_vacancy_E-LA_d_2020'!$A$2:$A$310,0)))</f>
        <v>2689</v>
      </c>
      <c r="J252" s="36">
        <f>IFERROR(INDEX('Dw_vacancy_E-new_boundaries_2'!E$2:E$3,MATCH($A252,'Dw_vacancy_E-new_boundaries_2'!$A$2:$A$3,0)),
INDEX('Dwellings_vacancy_E-LA_d_2020'!$E$2:$E$310,MATCH($A252,'Dwellings_vacancy_E-LA_d_2020'!$A$2:$A$310,0)))</f>
        <v>0</v>
      </c>
      <c r="K252" s="36">
        <f>IFERROR(INDEX('Dw_vacancy_E-new_boundaries_2'!F$2:F$3,MATCH($A252,'Dw_vacancy_E-new_boundaries_2'!$A$2:$A$3,0)),
INDEX('Dwellings_vacancy_E-LA_d_2020'!$F$2:$F$310,MATCH($A252,'Dwellings_vacancy_E-LA_d_2020'!$A$2:$A$310,0)))</f>
        <v>0</v>
      </c>
      <c r="L252" s="43">
        <f t="shared" si="7"/>
        <v>2.3281990008398486E-2</v>
      </c>
    </row>
    <row r="253" spans="1:12" x14ac:dyDescent="0.35">
      <c r="A253" s="5" t="s">
        <v>794</v>
      </c>
      <c r="B253" s="10" t="s">
        <v>795</v>
      </c>
      <c r="C253" s="36">
        <f>IFERROR(INDEX('Dwellings_vacancy_E-LA_d_2021'!$C$2:$C$310,MATCH($A253,'Dwellings_vacancy_E-LA_d_2021'!$A$2:$A$310,0)),"-")</f>
        <v>61909</v>
      </c>
      <c r="D253" s="36">
        <f>IFERROR(INDEX('Dwellings_vacancy_E-LA_d_2021'!$D$2:$D$310,MATCH($A253,'Dwellings_vacancy_E-LA_d_2021'!$A$2:$A$310,0)),"-")</f>
        <v>934</v>
      </c>
      <c r="E253" s="36">
        <f>IFERROR(INDEX('Dwellings_vacancy_E-LA_d_2021'!$E$2:$E$310,MATCH($A253,'Dwellings_vacancy_E-LA_d_2021'!$A$2:$A$310,0)),"-")</f>
        <v>0</v>
      </c>
      <c r="F253" s="36">
        <f>IFERROR(INDEX('Dwellings_vacancy_E-LA_d_2021'!$F$2:$F$310,MATCH($A253,'Dwellings_vacancy_E-LA_d_2021'!$A$2:$A$310,0)),"-")</f>
        <v>0</v>
      </c>
      <c r="G253" s="43">
        <f t="shared" si="6"/>
        <v>1.5086659451775994E-2</v>
      </c>
      <c r="H253" s="36">
        <f>IFERROR(INDEX('Dw_vacancy_E-new_boundaries_2'!C$2:C$3,MATCH($A253,'Dw_vacancy_E-new_boundaries_2'!$A$2:$A$3,0)),
INDEX('Dwellings_vacancy_E-LA_d_2020'!$C$2:$C$310,MATCH($A253,'Dwellings_vacancy_E-LA_d_2020'!$A$2:$A$310,0)))</f>
        <v>60572</v>
      </c>
      <c r="I253" s="36">
        <f>IFERROR(INDEX('Dw_vacancy_E-new_boundaries_2'!D$2:D$3,MATCH($A253,'Dw_vacancy_E-new_boundaries_2'!$A$2:$A$3,0)),
INDEX('Dwellings_vacancy_E-LA_d_2020'!$D$2:$D$310,MATCH($A253,'Dwellings_vacancy_E-LA_d_2020'!$A$2:$A$310,0)))</f>
        <v>1251</v>
      </c>
      <c r="J253" s="36">
        <f>IFERROR(INDEX('Dw_vacancy_E-new_boundaries_2'!E$2:E$3,MATCH($A253,'Dw_vacancy_E-new_boundaries_2'!$A$2:$A$3,0)),
INDEX('Dwellings_vacancy_E-LA_d_2020'!$E$2:$E$310,MATCH($A253,'Dwellings_vacancy_E-LA_d_2020'!$A$2:$A$310,0)))</f>
        <v>0</v>
      </c>
      <c r="K253" s="36">
        <f>IFERROR(INDEX('Dw_vacancy_E-new_boundaries_2'!F$2:F$3,MATCH($A253,'Dw_vacancy_E-new_boundaries_2'!$A$2:$A$3,0)),
INDEX('Dwellings_vacancy_E-LA_d_2020'!$F$2:$F$310,MATCH($A253,'Dwellings_vacancy_E-LA_d_2020'!$A$2:$A$310,0)))</f>
        <v>0</v>
      </c>
      <c r="L253" s="43">
        <f t="shared" si="7"/>
        <v>2.0653107046159941E-2</v>
      </c>
    </row>
    <row r="254" spans="1:12" x14ac:dyDescent="0.35">
      <c r="A254" s="5" t="s">
        <v>796</v>
      </c>
      <c r="B254" s="10" t="s">
        <v>797</v>
      </c>
      <c r="C254" s="36">
        <f>IFERROR(INDEX('Dwellings_vacancy_E-LA_d_2021'!$C$2:$C$310,MATCH($A254,'Dwellings_vacancy_E-LA_d_2021'!$A$2:$A$310,0)),"-")</f>
        <v>54359</v>
      </c>
      <c r="D254" s="36">
        <f>IFERROR(INDEX('Dwellings_vacancy_E-LA_d_2021'!$D$2:$D$310,MATCH($A254,'Dwellings_vacancy_E-LA_d_2021'!$A$2:$A$310,0)),"-")</f>
        <v>660</v>
      </c>
      <c r="E254" s="36">
        <f>IFERROR(INDEX('Dwellings_vacancy_E-LA_d_2021'!$E$2:$E$310,MATCH($A254,'Dwellings_vacancy_E-LA_d_2021'!$A$2:$A$310,0)),"-")</f>
        <v>0</v>
      </c>
      <c r="F254" s="36">
        <f>IFERROR(INDEX('Dwellings_vacancy_E-LA_d_2021'!$F$2:$F$310,MATCH($A254,'Dwellings_vacancy_E-LA_d_2021'!$A$2:$A$310,0)),"-")</f>
        <v>0</v>
      </c>
      <c r="G254" s="43">
        <f t="shared" si="6"/>
        <v>1.2141503706837874E-2</v>
      </c>
      <c r="H254" s="36">
        <f>IFERROR(INDEX('Dw_vacancy_E-new_boundaries_2'!C$2:C$3,MATCH($A254,'Dw_vacancy_E-new_boundaries_2'!$A$2:$A$3,0)),
INDEX('Dwellings_vacancy_E-LA_d_2020'!$C$2:$C$310,MATCH($A254,'Dwellings_vacancy_E-LA_d_2020'!$A$2:$A$310,0)))</f>
        <v>53590</v>
      </c>
      <c r="I254" s="36">
        <f>IFERROR(INDEX('Dw_vacancy_E-new_boundaries_2'!D$2:D$3,MATCH($A254,'Dw_vacancy_E-new_boundaries_2'!$A$2:$A$3,0)),
INDEX('Dwellings_vacancy_E-LA_d_2020'!$D$2:$D$310,MATCH($A254,'Dwellings_vacancy_E-LA_d_2020'!$A$2:$A$310,0)))</f>
        <v>911</v>
      </c>
      <c r="J254" s="36">
        <f>IFERROR(INDEX('Dw_vacancy_E-new_boundaries_2'!E$2:E$3,MATCH($A254,'Dw_vacancy_E-new_boundaries_2'!$A$2:$A$3,0)),
INDEX('Dwellings_vacancy_E-LA_d_2020'!$E$2:$E$310,MATCH($A254,'Dwellings_vacancy_E-LA_d_2020'!$A$2:$A$310,0)))</f>
        <v>0</v>
      </c>
      <c r="K254" s="36">
        <f>IFERROR(INDEX('Dw_vacancy_E-new_boundaries_2'!F$2:F$3,MATCH($A254,'Dw_vacancy_E-new_boundaries_2'!$A$2:$A$3,0)),
INDEX('Dwellings_vacancy_E-LA_d_2020'!$F$2:$F$310,MATCH($A254,'Dwellings_vacancy_E-LA_d_2020'!$A$2:$A$310,0)))</f>
        <v>0</v>
      </c>
      <c r="L254" s="43">
        <f t="shared" si="7"/>
        <v>1.6999440194066056E-2</v>
      </c>
    </row>
    <row r="255" spans="1:12" x14ac:dyDescent="0.35">
      <c r="A255" s="5" t="s">
        <v>798</v>
      </c>
      <c r="B255" s="10" t="s">
        <v>799</v>
      </c>
      <c r="C255" s="36">
        <f>IFERROR(INDEX('Dwellings_vacancy_E-LA_d_2021'!$C$2:$C$310,MATCH($A255,'Dwellings_vacancy_E-LA_d_2021'!$A$2:$A$310,0)),"-")</f>
        <v>128106</v>
      </c>
      <c r="D255" s="36">
        <f>IFERROR(INDEX('Dwellings_vacancy_E-LA_d_2021'!$D$2:$D$310,MATCH($A255,'Dwellings_vacancy_E-LA_d_2021'!$A$2:$A$310,0)),"-")</f>
        <v>2108</v>
      </c>
      <c r="E255" s="36">
        <f>IFERROR(INDEX('Dwellings_vacancy_E-LA_d_2021'!$E$2:$E$310,MATCH($A255,'Dwellings_vacancy_E-LA_d_2021'!$A$2:$A$310,0)),"-")</f>
        <v>0</v>
      </c>
      <c r="F255" s="36">
        <f>IFERROR(INDEX('Dwellings_vacancy_E-LA_d_2021'!$F$2:$F$310,MATCH($A255,'Dwellings_vacancy_E-LA_d_2021'!$A$2:$A$310,0)),"-")</f>
        <v>0</v>
      </c>
      <c r="G255" s="43">
        <f t="shared" si="6"/>
        <v>1.6455123101181832E-2</v>
      </c>
      <c r="H255" s="36">
        <f>IFERROR(INDEX('Dw_vacancy_E-new_boundaries_2'!C$2:C$3,MATCH($A255,'Dw_vacancy_E-new_boundaries_2'!$A$2:$A$3,0)),
INDEX('Dwellings_vacancy_E-LA_d_2020'!$C$2:$C$310,MATCH($A255,'Dwellings_vacancy_E-LA_d_2020'!$A$2:$A$310,0)))</f>
        <v>127305</v>
      </c>
      <c r="I255" s="36">
        <f>IFERROR(INDEX('Dw_vacancy_E-new_boundaries_2'!D$2:D$3,MATCH($A255,'Dw_vacancy_E-new_boundaries_2'!$A$2:$A$3,0)),
INDEX('Dwellings_vacancy_E-LA_d_2020'!$D$2:$D$310,MATCH($A255,'Dwellings_vacancy_E-LA_d_2020'!$A$2:$A$310,0)))</f>
        <v>2328</v>
      </c>
      <c r="J255" s="36">
        <f>IFERROR(INDEX('Dw_vacancy_E-new_boundaries_2'!E$2:E$3,MATCH($A255,'Dw_vacancy_E-new_boundaries_2'!$A$2:$A$3,0)),
INDEX('Dwellings_vacancy_E-LA_d_2020'!$E$2:$E$310,MATCH($A255,'Dwellings_vacancy_E-LA_d_2020'!$A$2:$A$310,0)))</f>
        <v>0</v>
      </c>
      <c r="K255" s="36">
        <f>IFERROR(INDEX('Dw_vacancy_E-new_boundaries_2'!F$2:F$3,MATCH($A255,'Dw_vacancy_E-new_boundaries_2'!$A$2:$A$3,0)),
INDEX('Dwellings_vacancy_E-LA_d_2020'!$F$2:$F$310,MATCH($A255,'Dwellings_vacancy_E-LA_d_2020'!$A$2:$A$310,0)))</f>
        <v>0</v>
      </c>
      <c r="L255" s="43">
        <f t="shared" si="7"/>
        <v>1.8286791563567811E-2</v>
      </c>
    </row>
    <row r="256" spans="1:12" x14ac:dyDescent="0.35">
      <c r="A256" s="5" t="s">
        <v>800</v>
      </c>
      <c r="B256" s="10" t="s">
        <v>801</v>
      </c>
      <c r="C256" s="36">
        <f>IFERROR(INDEX('Dwellings_vacancy_E-LA_d_2021'!$C$2:$C$310,MATCH($A256,'Dwellings_vacancy_E-LA_d_2021'!$A$2:$A$310,0)),"-")</f>
        <v>36808</v>
      </c>
      <c r="D256" s="36">
        <f>IFERROR(INDEX('Dwellings_vacancy_E-LA_d_2021'!$D$2:$D$310,MATCH($A256,'Dwellings_vacancy_E-LA_d_2021'!$A$2:$A$310,0)),"-")</f>
        <v>401</v>
      </c>
      <c r="E256" s="36">
        <f>IFERROR(INDEX('Dwellings_vacancy_E-LA_d_2021'!$E$2:$E$310,MATCH($A256,'Dwellings_vacancy_E-LA_d_2021'!$A$2:$A$310,0)),"-")</f>
        <v>0</v>
      </c>
      <c r="F256" s="36">
        <f>IFERROR(INDEX('Dwellings_vacancy_E-LA_d_2021'!$F$2:$F$310,MATCH($A256,'Dwellings_vacancy_E-LA_d_2021'!$A$2:$A$310,0)),"-")</f>
        <v>0</v>
      </c>
      <c r="G256" s="43">
        <f t="shared" si="6"/>
        <v>1.0894370788958921E-2</v>
      </c>
      <c r="H256" s="36">
        <f>IFERROR(INDEX('Dw_vacancy_E-new_boundaries_2'!C$2:C$3,MATCH($A256,'Dw_vacancy_E-new_boundaries_2'!$A$2:$A$3,0)),
INDEX('Dwellings_vacancy_E-LA_d_2020'!$C$2:$C$310,MATCH($A256,'Dwellings_vacancy_E-LA_d_2020'!$A$2:$A$310,0)))</f>
        <v>36484</v>
      </c>
      <c r="I256" s="36">
        <f>IFERROR(INDEX('Dw_vacancy_E-new_boundaries_2'!D$2:D$3,MATCH($A256,'Dw_vacancy_E-new_boundaries_2'!$A$2:$A$3,0)),
INDEX('Dwellings_vacancy_E-LA_d_2020'!$D$2:$D$310,MATCH($A256,'Dwellings_vacancy_E-LA_d_2020'!$A$2:$A$310,0)))</f>
        <v>414</v>
      </c>
      <c r="J256" s="36">
        <f>IFERROR(INDEX('Dw_vacancy_E-new_boundaries_2'!E$2:E$3,MATCH($A256,'Dw_vacancy_E-new_boundaries_2'!$A$2:$A$3,0)),
INDEX('Dwellings_vacancy_E-LA_d_2020'!$E$2:$E$310,MATCH($A256,'Dwellings_vacancy_E-LA_d_2020'!$A$2:$A$310,0)))</f>
        <v>0</v>
      </c>
      <c r="K256" s="36">
        <f>IFERROR(INDEX('Dw_vacancy_E-new_boundaries_2'!F$2:F$3,MATCH($A256,'Dw_vacancy_E-new_boundaries_2'!$A$2:$A$3,0)),
INDEX('Dwellings_vacancy_E-LA_d_2020'!$F$2:$F$310,MATCH($A256,'Dwellings_vacancy_E-LA_d_2020'!$A$2:$A$310,0)))</f>
        <v>0</v>
      </c>
      <c r="L256" s="43">
        <f t="shared" si="7"/>
        <v>1.1347439973687095E-2</v>
      </c>
    </row>
    <row r="257" spans="1:12" x14ac:dyDescent="0.35">
      <c r="A257" s="5" t="s">
        <v>802</v>
      </c>
      <c r="B257" s="10" t="s">
        <v>803</v>
      </c>
      <c r="C257" s="36">
        <f>IFERROR(INDEX('Dwellings_vacancy_E-LA_d_2021'!$C$2:$C$310,MATCH($A257,'Dwellings_vacancy_E-LA_d_2021'!$A$2:$A$310,0)),"-")</f>
        <v>83974</v>
      </c>
      <c r="D257" s="36">
        <f>IFERROR(INDEX('Dwellings_vacancy_E-LA_d_2021'!$D$2:$D$310,MATCH($A257,'Dwellings_vacancy_E-LA_d_2021'!$A$2:$A$310,0)),"-")</f>
        <v>877</v>
      </c>
      <c r="E257" s="36">
        <f>IFERROR(INDEX('Dwellings_vacancy_E-LA_d_2021'!$E$2:$E$310,MATCH($A257,'Dwellings_vacancy_E-LA_d_2021'!$A$2:$A$310,0)),"-")</f>
        <v>0</v>
      </c>
      <c r="F257" s="36">
        <f>IFERROR(INDEX('Dwellings_vacancy_E-LA_d_2021'!$F$2:$F$310,MATCH($A257,'Dwellings_vacancy_E-LA_d_2021'!$A$2:$A$310,0)),"-")</f>
        <v>0</v>
      </c>
      <c r="G257" s="43">
        <f t="shared" si="6"/>
        <v>1.0443708766999309E-2</v>
      </c>
      <c r="H257" s="36">
        <f>IFERROR(INDEX('Dw_vacancy_E-new_boundaries_2'!C$2:C$3,MATCH($A257,'Dw_vacancy_E-new_boundaries_2'!$A$2:$A$3,0)),
INDEX('Dwellings_vacancy_E-LA_d_2020'!$C$2:$C$310,MATCH($A257,'Dwellings_vacancy_E-LA_d_2020'!$A$2:$A$310,0)))</f>
        <v>83742</v>
      </c>
      <c r="I257" s="36">
        <f>IFERROR(INDEX('Dw_vacancy_E-new_boundaries_2'!D$2:D$3,MATCH($A257,'Dw_vacancy_E-new_boundaries_2'!$A$2:$A$3,0)),
INDEX('Dwellings_vacancy_E-LA_d_2020'!$D$2:$D$310,MATCH($A257,'Dwellings_vacancy_E-LA_d_2020'!$A$2:$A$310,0)))</f>
        <v>962</v>
      </c>
      <c r="J257" s="36">
        <f>IFERROR(INDEX('Dw_vacancy_E-new_boundaries_2'!E$2:E$3,MATCH($A257,'Dw_vacancy_E-new_boundaries_2'!$A$2:$A$3,0)),
INDEX('Dwellings_vacancy_E-LA_d_2020'!$E$2:$E$310,MATCH($A257,'Dwellings_vacancy_E-LA_d_2020'!$A$2:$A$310,0)))</f>
        <v>0</v>
      </c>
      <c r="K257" s="36">
        <f>IFERROR(INDEX('Dw_vacancy_E-new_boundaries_2'!F$2:F$3,MATCH($A257,'Dw_vacancy_E-new_boundaries_2'!$A$2:$A$3,0)),
INDEX('Dwellings_vacancy_E-LA_d_2020'!$F$2:$F$310,MATCH($A257,'Dwellings_vacancy_E-LA_d_2020'!$A$2:$A$310,0)))</f>
        <v>0</v>
      </c>
      <c r="L257" s="43">
        <f t="shared" si="7"/>
        <v>1.1487664493324735E-2</v>
      </c>
    </row>
    <row r="258" spans="1:12" x14ac:dyDescent="0.35">
      <c r="A258" s="5" t="s">
        <v>804</v>
      </c>
      <c r="B258" s="10" t="s">
        <v>805</v>
      </c>
      <c r="C258" s="36">
        <f>IFERROR(INDEX('Dwellings_vacancy_E-LA_d_2021'!$C$2:$C$310,MATCH($A258,'Dwellings_vacancy_E-LA_d_2021'!$A$2:$A$310,0)),"-")</f>
        <v>63964</v>
      </c>
      <c r="D258" s="36">
        <f>IFERROR(INDEX('Dwellings_vacancy_E-LA_d_2021'!$D$2:$D$310,MATCH($A258,'Dwellings_vacancy_E-LA_d_2021'!$A$2:$A$310,0)),"-")</f>
        <v>508</v>
      </c>
      <c r="E258" s="36">
        <f>IFERROR(INDEX('Dwellings_vacancy_E-LA_d_2021'!$E$2:$E$310,MATCH($A258,'Dwellings_vacancy_E-LA_d_2021'!$A$2:$A$310,0)),"-")</f>
        <v>0</v>
      </c>
      <c r="F258" s="36">
        <f>IFERROR(INDEX('Dwellings_vacancy_E-LA_d_2021'!$F$2:$F$310,MATCH($A258,'Dwellings_vacancy_E-LA_d_2021'!$A$2:$A$310,0)),"-")</f>
        <v>0</v>
      </c>
      <c r="G258" s="43">
        <f t="shared" ref="G258:G310" si="8">(D258-E258-F258)/C258</f>
        <v>7.9419673566381091E-3</v>
      </c>
      <c r="H258" s="36">
        <f>IFERROR(INDEX('Dw_vacancy_E-new_boundaries_2'!C$2:C$3,MATCH($A258,'Dw_vacancy_E-new_boundaries_2'!$A$2:$A$3,0)),
INDEX('Dwellings_vacancy_E-LA_d_2020'!$C$2:$C$310,MATCH($A258,'Dwellings_vacancy_E-LA_d_2020'!$A$2:$A$310,0)))</f>
        <v>63132</v>
      </c>
      <c r="I258" s="36">
        <f>IFERROR(INDEX('Dw_vacancy_E-new_boundaries_2'!D$2:D$3,MATCH($A258,'Dw_vacancy_E-new_boundaries_2'!$A$2:$A$3,0)),
INDEX('Dwellings_vacancy_E-LA_d_2020'!$D$2:$D$310,MATCH($A258,'Dwellings_vacancy_E-LA_d_2020'!$A$2:$A$310,0)))</f>
        <v>587</v>
      </c>
      <c r="J258" s="36">
        <f>IFERROR(INDEX('Dw_vacancy_E-new_boundaries_2'!E$2:E$3,MATCH($A258,'Dw_vacancy_E-new_boundaries_2'!$A$2:$A$3,0)),
INDEX('Dwellings_vacancy_E-LA_d_2020'!$E$2:$E$310,MATCH($A258,'Dwellings_vacancy_E-LA_d_2020'!$A$2:$A$310,0)))</f>
        <v>0</v>
      </c>
      <c r="K258" s="36">
        <f>IFERROR(INDEX('Dw_vacancy_E-new_boundaries_2'!F$2:F$3,MATCH($A258,'Dw_vacancy_E-new_boundaries_2'!$A$2:$A$3,0)),
INDEX('Dwellings_vacancy_E-LA_d_2020'!$F$2:$F$310,MATCH($A258,'Dwellings_vacancy_E-LA_d_2020'!$A$2:$A$310,0)))</f>
        <v>0</v>
      </c>
      <c r="L258" s="43">
        <f t="shared" si="7"/>
        <v>9.2979788379902433E-3</v>
      </c>
    </row>
    <row r="259" spans="1:12" x14ac:dyDescent="0.35">
      <c r="A259" s="5" t="s">
        <v>808</v>
      </c>
      <c r="B259" s="10" t="s">
        <v>809</v>
      </c>
      <c r="C259" s="36">
        <f>IFERROR(INDEX('Dwellings_vacancy_E-LA_d_2021'!$C$2:$C$310,MATCH($A259,'Dwellings_vacancy_E-LA_d_2021'!$A$2:$A$310,0)),"-")</f>
        <v>98165</v>
      </c>
      <c r="D259" s="36">
        <f>IFERROR(INDEX('Dwellings_vacancy_E-LA_d_2021'!$D$2:$D$310,MATCH($A259,'Dwellings_vacancy_E-LA_d_2021'!$A$2:$A$310,0)),"-")</f>
        <v>516</v>
      </c>
      <c r="E259" s="36">
        <f>IFERROR(INDEX('Dwellings_vacancy_E-LA_d_2021'!$E$2:$E$310,MATCH($A259,'Dwellings_vacancy_E-LA_d_2021'!$A$2:$A$310,0)),"-")</f>
        <v>0</v>
      </c>
      <c r="F259" s="36">
        <f>IFERROR(INDEX('Dwellings_vacancy_E-LA_d_2021'!$F$2:$F$310,MATCH($A259,'Dwellings_vacancy_E-LA_d_2021'!$A$2:$A$310,0)),"-")</f>
        <v>0</v>
      </c>
      <c r="G259" s="43">
        <f t="shared" si="8"/>
        <v>5.2564559669943459E-3</v>
      </c>
      <c r="H259" s="36">
        <f>IFERROR(INDEX('Dw_vacancy_E-new_boundaries_2'!C$2:C$3,MATCH($A259,'Dw_vacancy_E-new_boundaries_2'!$A$2:$A$3,0)),
INDEX('Dwellings_vacancy_E-LA_d_2020'!$C$2:$C$310,MATCH($A259,'Dwellings_vacancy_E-LA_d_2020'!$A$2:$A$310,0)))</f>
        <v>97454</v>
      </c>
      <c r="I259" s="36">
        <f>IFERROR(INDEX('Dw_vacancy_E-new_boundaries_2'!D$2:D$3,MATCH($A259,'Dw_vacancy_E-new_boundaries_2'!$A$2:$A$3,0)),
INDEX('Dwellings_vacancy_E-LA_d_2020'!$D$2:$D$310,MATCH($A259,'Dwellings_vacancy_E-LA_d_2020'!$A$2:$A$310,0)))</f>
        <v>704</v>
      </c>
      <c r="J259" s="36">
        <f>IFERROR(INDEX('Dw_vacancy_E-new_boundaries_2'!E$2:E$3,MATCH($A259,'Dw_vacancy_E-new_boundaries_2'!$A$2:$A$3,0)),
INDEX('Dwellings_vacancy_E-LA_d_2020'!$E$2:$E$310,MATCH($A259,'Dwellings_vacancy_E-LA_d_2020'!$A$2:$A$310,0)))</f>
        <v>0</v>
      </c>
      <c r="K259" s="36">
        <f>IFERROR(INDEX('Dw_vacancy_E-new_boundaries_2'!F$2:F$3,MATCH($A259,'Dw_vacancy_E-new_boundaries_2'!$A$2:$A$3,0)),
INDEX('Dwellings_vacancy_E-LA_d_2020'!$F$2:$F$310,MATCH($A259,'Dwellings_vacancy_E-LA_d_2020'!$A$2:$A$310,0)))</f>
        <v>0</v>
      </c>
      <c r="L259" s="43">
        <f t="shared" ref="L259:L310" si="9">(I259-J259-K259)/H259</f>
        <v>7.2239210294087466E-3</v>
      </c>
    </row>
    <row r="260" spans="1:12" x14ac:dyDescent="0.35">
      <c r="A260" s="5" t="s">
        <v>810</v>
      </c>
      <c r="B260" s="10" t="s">
        <v>811</v>
      </c>
      <c r="C260" s="36">
        <f>IFERROR(INDEX('Dwellings_vacancy_E-LA_d_2021'!$C$2:$C$310,MATCH($A260,'Dwellings_vacancy_E-LA_d_2021'!$A$2:$A$310,0)),"-")</f>
        <v>101987</v>
      </c>
      <c r="D260" s="36">
        <f>IFERROR(INDEX('Dwellings_vacancy_E-LA_d_2021'!$D$2:$D$310,MATCH($A260,'Dwellings_vacancy_E-LA_d_2021'!$A$2:$A$310,0)),"-")</f>
        <v>812</v>
      </c>
      <c r="E260" s="36">
        <f>IFERROR(INDEX('Dwellings_vacancy_E-LA_d_2021'!$E$2:$E$310,MATCH($A260,'Dwellings_vacancy_E-LA_d_2021'!$A$2:$A$310,0)),"-")</f>
        <v>0</v>
      </c>
      <c r="F260" s="36">
        <f>IFERROR(INDEX('Dwellings_vacancy_E-LA_d_2021'!$F$2:$F$310,MATCH($A260,'Dwellings_vacancy_E-LA_d_2021'!$A$2:$A$310,0)),"-")</f>
        <v>0</v>
      </c>
      <c r="G260" s="43">
        <f t="shared" si="8"/>
        <v>7.9617990528204566E-3</v>
      </c>
      <c r="H260" s="36">
        <f>IFERROR(INDEX('Dw_vacancy_E-new_boundaries_2'!C$2:C$3,MATCH($A260,'Dw_vacancy_E-new_boundaries_2'!$A$2:$A$3,0)),
INDEX('Dwellings_vacancy_E-LA_d_2020'!$C$2:$C$310,MATCH($A260,'Dwellings_vacancy_E-LA_d_2020'!$A$2:$A$310,0)))</f>
        <v>101616</v>
      </c>
      <c r="I260" s="36">
        <f>IFERROR(INDEX('Dw_vacancy_E-new_boundaries_2'!D$2:D$3,MATCH($A260,'Dw_vacancy_E-new_boundaries_2'!$A$2:$A$3,0)),
INDEX('Dwellings_vacancy_E-LA_d_2020'!$D$2:$D$310,MATCH($A260,'Dwellings_vacancy_E-LA_d_2020'!$A$2:$A$310,0)))</f>
        <v>982</v>
      </c>
      <c r="J260" s="36">
        <f>IFERROR(INDEX('Dw_vacancy_E-new_boundaries_2'!E$2:E$3,MATCH($A260,'Dw_vacancy_E-new_boundaries_2'!$A$2:$A$3,0)),
INDEX('Dwellings_vacancy_E-LA_d_2020'!$E$2:$E$310,MATCH($A260,'Dwellings_vacancy_E-LA_d_2020'!$A$2:$A$310,0)))</f>
        <v>0</v>
      </c>
      <c r="K260" s="36">
        <f>IFERROR(INDEX('Dw_vacancy_E-new_boundaries_2'!F$2:F$3,MATCH($A260,'Dw_vacancy_E-new_boundaries_2'!$A$2:$A$3,0)),
INDEX('Dwellings_vacancy_E-LA_d_2020'!$F$2:$F$310,MATCH($A260,'Dwellings_vacancy_E-LA_d_2020'!$A$2:$A$310,0)))</f>
        <v>0</v>
      </c>
      <c r="L260" s="43">
        <f t="shared" si="9"/>
        <v>9.6638324673279791E-3</v>
      </c>
    </row>
    <row r="261" spans="1:12" x14ac:dyDescent="0.35">
      <c r="A261" s="5" t="s">
        <v>812</v>
      </c>
      <c r="B261" s="10" t="s">
        <v>813</v>
      </c>
      <c r="C261" s="36">
        <f>IFERROR(INDEX('Dwellings_vacancy_E-LA_d_2021'!$C$2:$C$310,MATCH($A261,'Dwellings_vacancy_E-LA_d_2021'!$A$2:$A$310,0)),"-")</f>
        <v>33506</v>
      </c>
      <c r="D261" s="36">
        <f>IFERROR(INDEX('Dwellings_vacancy_E-LA_d_2021'!$D$2:$D$310,MATCH($A261,'Dwellings_vacancy_E-LA_d_2021'!$A$2:$A$310,0)),"-")</f>
        <v>257</v>
      </c>
      <c r="E261" s="36">
        <f>IFERROR(INDEX('Dwellings_vacancy_E-LA_d_2021'!$E$2:$E$310,MATCH($A261,'Dwellings_vacancy_E-LA_d_2021'!$A$2:$A$310,0)),"-")</f>
        <v>0</v>
      </c>
      <c r="F261" s="36">
        <f>IFERROR(INDEX('Dwellings_vacancy_E-LA_d_2021'!$F$2:$F$310,MATCH($A261,'Dwellings_vacancy_E-LA_d_2021'!$A$2:$A$310,0)),"-")</f>
        <v>0</v>
      </c>
      <c r="G261" s="43">
        <f t="shared" si="8"/>
        <v>7.6702680116993967E-3</v>
      </c>
      <c r="H261" s="36">
        <f>IFERROR(INDEX('Dw_vacancy_E-new_boundaries_2'!C$2:C$3,MATCH($A261,'Dw_vacancy_E-new_boundaries_2'!$A$2:$A$3,0)),
INDEX('Dwellings_vacancy_E-LA_d_2020'!$C$2:$C$310,MATCH($A261,'Dwellings_vacancy_E-LA_d_2020'!$A$2:$A$310,0)))</f>
        <v>33035</v>
      </c>
      <c r="I261" s="36">
        <f>IFERROR(INDEX('Dw_vacancy_E-new_boundaries_2'!D$2:D$3,MATCH($A261,'Dw_vacancy_E-new_boundaries_2'!$A$2:$A$3,0)),
INDEX('Dwellings_vacancy_E-LA_d_2020'!$D$2:$D$310,MATCH($A261,'Dwellings_vacancy_E-LA_d_2020'!$A$2:$A$310,0)))</f>
        <v>333</v>
      </c>
      <c r="J261" s="36">
        <f>IFERROR(INDEX('Dw_vacancy_E-new_boundaries_2'!E$2:E$3,MATCH($A261,'Dw_vacancy_E-new_boundaries_2'!$A$2:$A$3,0)),
INDEX('Dwellings_vacancy_E-LA_d_2020'!$E$2:$E$310,MATCH($A261,'Dwellings_vacancy_E-LA_d_2020'!$A$2:$A$310,0)))</f>
        <v>0</v>
      </c>
      <c r="K261" s="36">
        <f>IFERROR(INDEX('Dw_vacancy_E-new_boundaries_2'!F$2:F$3,MATCH($A261,'Dw_vacancy_E-new_boundaries_2'!$A$2:$A$3,0)),
INDEX('Dwellings_vacancy_E-LA_d_2020'!$F$2:$F$310,MATCH($A261,'Dwellings_vacancy_E-LA_d_2020'!$A$2:$A$310,0)))</f>
        <v>0</v>
      </c>
      <c r="L261" s="43">
        <f t="shared" si="9"/>
        <v>1.0080217950658393E-2</v>
      </c>
    </row>
    <row r="262" spans="1:12" x14ac:dyDescent="0.35">
      <c r="A262" s="5" t="s">
        <v>814</v>
      </c>
      <c r="B262" s="10" t="s">
        <v>815</v>
      </c>
      <c r="C262" s="36">
        <f>IFERROR(INDEX('Dwellings_vacancy_E-LA_d_2021'!$C$2:$C$310,MATCH($A262,'Dwellings_vacancy_E-LA_d_2021'!$A$2:$A$310,0)),"-")</f>
        <v>36833</v>
      </c>
      <c r="D262" s="36">
        <f>IFERROR(INDEX('Dwellings_vacancy_E-LA_d_2021'!$D$2:$D$310,MATCH($A262,'Dwellings_vacancy_E-LA_d_2021'!$A$2:$A$310,0)),"-")</f>
        <v>260</v>
      </c>
      <c r="E262" s="36">
        <f>IFERROR(INDEX('Dwellings_vacancy_E-LA_d_2021'!$E$2:$E$310,MATCH($A262,'Dwellings_vacancy_E-LA_d_2021'!$A$2:$A$310,0)),"-")</f>
        <v>0</v>
      </c>
      <c r="F262" s="36">
        <f>IFERROR(INDEX('Dwellings_vacancy_E-LA_d_2021'!$F$2:$F$310,MATCH($A262,'Dwellings_vacancy_E-LA_d_2021'!$A$2:$A$310,0)),"-")</f>
        <v>0</v>
      </c>
      <c r="G262" s="43">
        <f t="shared" si="8"/>
        <v>7.0588874107457983E-3</v>
      </c>
      <c r="H262" s="36">
        <f>IFERROR(INDEX('Dw_vacancy_E-new_boundaries_2'!C$2:C$3,MATCH($A262,'Dw_vacancy_E-new_boundaries_2'!$A$2:$A$3,0)),
INDEX('Dwellings_vacancy_E-LA_d_2020'!$C$2:$C$310,MATCH($A262,'Dwellings_vacancy_E-LA_d_2020'!$A$2:$A$310,0)))</f>
        <v>36629</v>
      </c>
      <c r="I262" s="36">
        <f>IFERROR(INDEX('Dw_vacancy_E-new_boundaries_2'!D$2:D$3,MATCH($A262,'Dw_vacancy_E-new_boundaries_2'!$A$2:$A$3,0)),
INDEX('Dwellings_vacancy_E-LA_d_2020'!$D$2:$D$310,MATCH($A262,'Dwellings_vacancy_E-LA_d_2020'!$A$2:$A$310,0)))</f>
        <v>436</v>
      </c>
      <c r="J262" s="36">
        <f>IFERROR(INDEX('Dw_vacancy_E-new_boundaries_2'!E$2:E$3,MATCH($A262,'Dw_vacancy_E-new_boundaries_2'!$A$2:$A$3,0)),
INDEX('Dwellings_vacancy_E-LA_d_2020'!$E$2:$E$310,MATCH($A262,'Dwellings_vacancy_E-LA_d_2020'!$A$2:$A$310,0)))</f>
        <v>0</v>
      </c>
      <c r="K262" s="36">
        <f>IFERROR(INDEX('Dw_vacancy_E-new_boundaries_2'!F$2:F$3,MATCH($A262,'Dw_vacancy_E-new_boundaries_2'!$A$2:$A$3,0)),
INDEX('Dwellings_vacancy_E-LA_d_2020'!$F$2:$F$310,MATCH($A262,'Dwellings_vacancy_E-LA_d_2020'!$A$2:$A$310,0)))</f>
        <v>0</v>
      </c>
      <c r="L262" s="43">
        <f t="shared" si="9"/>
        <v>1.1903136858773103E-2</v>
      </c>
    </row>
    <row r="263" spans="1:12" x14ac:dyDescent="0.35">
      <c r="A263" s="5" t="s">
        <v>816</v>
      </c>
      <c r="B263" s="10" t="s">
        <v>817</v>
      </c>
      <c r="C263" s="36">
        <f>IFERROR(INDEX('Dwellings_vacancy_E-LA_d_2021'!$C$2:$C$310,MATCH($A263,'Dwellings_vacancy_E-LA_d_2021'!$A$2:$A$310,0)),"-")</f>
        <v>62729</v>
      </c>
      <c r="D263" s="36">
        <f>IFERROR(INDEX('Dwellings_vacancy_E-LA_d_2021'!$D$2:$D$310,MATCH($A263,'Dwellings_vacancy_E-LA_d_2021'!$A$2:$A$310,0)),"-")</f>
        <v>334</v>
      </c>
      <c r="E263" s="36">
        <f>IFERROR(INDEX('Dwellings_vacancy_E-LA_d_2021'!$E$2:$E$310,MATCH($A263,'Dwellings_vacancy_E-LA_d_2021'!$A$2:$A$310,0)),"-")</f>
        <v>0</v>
      </c>
      <c r="F263" s="36">
        <f>IFERROR(INDEX('Dwellings_vacancy_E-LA_d_2021'!$F$2:$F$310,MATCH($A263,'Dwellings_vacancy_E-LA_d_2021'!$A$2:$A$310,0)),"-")</f>
        <v>0</v>
      </c>
      <c r="G263" s="43">
        <f t="shared" si="8"/>
        <v>5.3244910647387974E-3</v>
      </c>
      <c r="H263" s="36">
        <f>IFERROR(INDEX('Dw_vacancy_E-new_boundaries_2'!C$2:C$3,MATCH($A263,'Dw_vacancy_E-new_boundaries_2'!$A$2:$A$3,0)),
INDEX('Dwellings_vacancy_E-LA_d_2020'!$C$2:$C$310,MATCH($A263,'Dwellings_vacancy_E-LA_d_2020'!$A$2:$A$310,0)))</f>
        <v>62119</v>
      </c>
      <c r="I263" s="36">
        <f>IFERROR(INDEX('Dw_vacancy_E-new_boundaries_2'!D$2:D$3,MATCH($A263,'Dw_vacancy_E-new_boundaries_2'!$A$2:$A$3,0)),
INDEX('Dwellings_vacancy_E-LA_d_2020'!$D$2:$D$310,MATCH($A263,'Dwellings_vacancy_E-LA_d_2020'!$A$2:$A$310,0)))</f>
        <v>386</v>
      </c>
      <c r="J263" s="36">
        <f>IFERROR(INDEX('Dw_vacancy_E-new_boundaries_2'!E$2:E$3,MATCH($A263,'Dw_vacancy_E-new_boundaries_2'!$A$2:$A$3,0)),
INDEX('Dwellings_vacancy_E-LA_d_2020'!$E$2:$E$310,MATCH($A263,'Dwellings_vacancy_E-LA_d_2020'!$A$2:$A$310,0)))</f>
        <v>0</v>
      </c>
      <c r="K263" s="36">
        <f>IFERROR(INDEX('Dw_vacancy_E-new_boundaries_2'!F$2:F$3,MATCH($A263,'Dw_vacancy_E-new_boundaries_2'!$A$2:$A$3,0)),
INDEX('Dwellings_vacancy_E-LA_d_2020'!$F$2:$F$310,MATCH($A263,'Dwellings_vacancy_E-LA_d_2020'!$A$2:$A$310,0)))</f>
        <v>0</v>
      </c>
      <c r="L263" s="43">
        <f t="shared" si="9"/>
        <v>6.2138798113298673E-3</v>
      </c>
    </row>
    <row r="264" spans="1:12" x14ac:dyDescent="0.35">
      <c r="A264" s="5" t="s">
        <v>818</v>
      </c>
      <c r="B264" s="10" t="s">
        <v>819</v>
      </c>
      <c r="C264" s="36">
        <f>IFERROR(INDEX('Dwellings_vacancy_E-LA_d_2021'!$C$2:$C$310,MATCH($A264,'Dwellings_vacancy_E-LA_d_2021'!$A$2:$A$310,0)),"-")</f>
        <v>78165</v>
      </c>
      <c r="D264" s="36">
        <f>IFERROR(INDEX('Dwellings_vacancy_E-LA_d_2021'!$D$2:$D$310,MATCH($A264,'Dwellings_vacancy_E-LA_d_2021'!$A$2:$A$310,0)),"-")</f>
        <v>533</v>
      </c>
      <c r="E264" s="36">
        <f>IFERROR(INDEX('Dwellings_vacancy_E-LA_d_2021'!$E$2:$E$310,MATCH($A264,'Dwellings_vacancy_E-LA_d_2021'!$A$2:$A$310,0)),"-")</f>
        <v>0</v>
      </c>
      <c r="F264" s="36">
        <f>IFERROR(INDEX('Dwellings_vacancy_E-LA_d_2021'!$F$2:$F$310,MATCH($A264,'Dwellings_vacancy_E-LA_d_2021'!$A$2:$A$310,0)),"-")</f>
        <v>0</v>
      </c>
      <c r="G264" s="43">
        <f t="shared" si="8"/>
        <v>6.8189087187360067E-3</v>
      </c>
      <c r="H264" s="36">
        <f>IFERROR(INDEX('Dw_vacancy_E-new_boundaries_2'!C$2:C$3,MATCH($A264,'Dw_vacancy_E-new_boundaries_2'!$A$2:$A$3,0)),
INDEX('Dwellings_vacancy_E-LA_d_2020'!$C$2:$C$310,MATCH($A264,'Dwellings_vacancy_E-LA_d_2020'!$A$2:$A$310,0)))</f>
        <v>76693</v>
      </c>
      <c r="I264" s="36">
        <f>IFERROR(INDEX('Dw_vacancy_E-new_boundaries_2'!D$2:D$3,MATCH($A264,'Dw_vacancy_E-new_boundaries_2'!$A$2:$A$3,0)),
INDEX('Dwellings_vacancy_E-LA_d_2020'!$D$2:$D$310,MATCH($A264,'Dwellings_vacancy_E-LA_d_2020'!$A$2:$A$310,0)))</f>
        <v>718</v>
      </c>
      <c r="J264" s="36">
        <f>IFERROR(INDEX('Dw_vacancy_E-new_boundaries_2'!E$2:E$3,MATCH($A264,'Dw_vacancy_E-new_boundaries_2'!$A$2:$A$3,0)),
INDEX('Dwellings_vacancy_E-LA_d_2020'!$E$2:$E$310,MATCH($A264,'Dwellings_vacancy_E-LA_d_2020'!$A$2:$A$310,0)))</f>
        <v>0</v>
      </c>
      <c r="K264" s="36">
        <f>IFERROR(INDEX('Dw_vacancy_E-new_boundaries_2'!F$2:F$3,MATCH($A264,'Dw_vacancy_E-new_boundaries_2'!$A$2:$A$3,0)),
INDEX('Dwellings_vacancy_E-LA_d_2020'!$F$2:$F$310,MATCH($A264,'Dwellings_vacancy_E-LA_d_2020'!$A$2:$A$310,0)))</f>
        <v>0</v>
      </c>
      <c r="L264" s="43">
        <f t="shared" si="9"/>
        <v>9.362001747225953E-3</v>
      </c>
    </row>
    <row r="265" spans="1:12" x14ac:dyDescent="0.35">
      <c r="A265" s="5" t="s">
        <v>820</v>
      </c>
      <c r="B265" s="10" t="s">
        <v>821</v>
      </c>
      <c r="C265" s="36">
        <f>IFERROR(INDEX('Dwellings_vacancy_E-LA_d_2021'!$C$2:$C$310,MATCH($A265,'Dwellings_vacancy_E-LA_d_2021'!$A$2:$A$310,0)),"-")</f>
        <v>71405</v>
      </c>
      <c r="D265" s="36">
        <f>IFERROR(INDEX('Dwellings_vacancy_E-LA_d_2021'!$D$2:$D$310,MATCH($A265,'Dwellings_vacancy_E-LA_d_2021'!$A$2:$A$310,0)),"-")</f>
        <v>855</v>
      </c>
      <c r="E265" s="36">
        <f>IFERROR(INDEX('Dwellings_vacancy_E-LA_d_2021'!$E$2:$E$310,MATCH($A265,'Dwellings_vacancy_E-LA_d_2021'!$A$2:$A$310,0)),"-")</f>
        <v>0</v>
      </c>
      <c r="F265" s="36">
        <f>IFERROR(INDEX('Dwellings_vacancy_E-LA_d_2021'!$F$2:$F$310,MATCH($A265,'Dwellings_vacancy_E-LA_d_2021'!$A$2:$A$310,0)),"-")</f>
        <v>0</v>
      </c>
      <c r="G265" s="43">
        <f t="shared" si="8"/>
        <v>1.1973951403963307E-2</v>
      </c>
      <c r="H265" s="36">
        <f>IFERROR(INDEX('Dw_vacancy_E-new_boundaries_2'!C$2:C$3,MATCH($A265,'Dw_vacancy_E-new_boundaries_2'!$A$2:$A$3,0)),
INDEX('Dwellings_vacancy_E-LA_d_2020'!$C$2:$C$310,MATCH($A265,'Dwellings_vacancy_E-LA_d_2020'!$A$2:$A$310,0)))</f>
        <v>70453</v>
      </c>
      <c r="I265" s="36">
        <f>IFERROR(INDEX('Dw_vacancy_E-new_boundaries_2'!D$2:D$3,MATCH($A265,'Dw_vacancy_E-new_boundaries_2'!$A$2:$A$3,0)),
INDEX('Dwellings_vacancy_E-LA_d_2020'!$D$2:$D$310,MATCH($A265,'Dwellings_vacancy_E-LA_d_2020'!$A$2:$A$310,0)))</f>
        <v>1237</v>
      </c>
      <c r="J265" s="36">
        <f>IFERROR(INDEX('Dw_vacancy_E-new_boundaries_2'!E$2:E$3,MATCH($A265,'Dw_vacancy_E-new_boundaries_2'!$A$2:$A$3,0)),
INDEX('Dwellings_vacancy_E-LA_d_2020'!$E$2:$E$310,MATCH($A265,'Dwellings_vacancy_E-LA_d_2020'!$A$2:$A$310,0)))</f>
        <v>0</v>
      </c>
      <c r="K265" s="36">
        <f>IFERROR(INDEX('Dw_vacancy_E-new_boundaries_2'!F$2:F$3,MATCH($A265,'Dw_vacancy_E-new_boundaries_2'!$A$2:$A$3,0)),
INDEX('Dwellings_vacancy_E-LA_d_2020'!$F$2:$F$310,MATCH($A265,'Dwellings_vacancy_E-LA_d_2020'!$A$2:$A$310,0)))</f>
        <v>0</v>
      </c>
      <c r="L265" s="43">
        <f t="shared" si="9"/>
        <v>1.7557804493775992E-2</v>
      </c>
    </row>
    <row r="266" spans="1:12" x14ac:dyDescent="0.35">
      <c r="A266" s="5" t="s">
        <v>822</v>
      </c>
      <c r="B266" s="10" t="s">
        <v>823</v>
      </c>
      <c r="C266" s="36">
        <f>IFERROR(INDEX('Dwellings_vacancy_E-LA_d_2021'!$C$2:$C$310,MATCH($A266,'Dwellings_vacancy_E-LA_d_2021'!$A$2:$A$310,0)),"-")</f>
        <v>55742</v>
      </c>
      <c r="D266" s="36">
        <f>IFERROR(INDEX('Dwellings_vacancy_E-LA_d_2021'!$D$2:$D$310,MATCH($A266,'Dwellings_vacancy_E-LA_d_2021'!$A$2:$A$310,0)),"-")</f>
        <v>202</v>
      </c>
      <c r="E266" s="36">
        <f>IFERROR(INDEX('Dwellings_vacancy_E-LA_d_2021'!$E$2:$E$310,MATCH($A266,'Dwellings_vacancy_E-LA_d_2021'!$A$2:$A$310,0)),"-")</f>
        <v>0</v>
      </c>
      <c r="F266" s="36">
        <f>IFERROR(INDEX('Dwellings_vacancy_E-LA_d_2021'!$F$2:$F$310,MATCH($A266,'Dwellings_vacancy_E-LA_d_2021'!$A$2:$A$310,0)),"-")</f>
        <v>0</v>
      </c>
      <c r="G266" s="43">
        <f t="shared" si="8"/>
        <v>3.6238383983351872E-3</v>
      </c>
      <c r="H266" s="36">
        <f>IFERROR(INDEX('Dw_vacancy_E-new_boundaries_2'!C$2:C$3,MATCH($A266,'Dw_vacancy_E-new_boundaries_2'!$A$2:$A$3,0)),
INDEX('Dwellings_vacancy_E-LA_d_2020'!$C$2:$C$310,MATCH($A266,'Dwellings_vacancy_E-LA_d_2020'!$A$2:$A$310,0)))</f>
        <v>54702</v>
      </c>
      <c r="I266" s="36">
        <f>IFERROR(INDEX('Dw_vacancy_E-new_boundaries_2'!D$2:D$3,MATCH($A266,'Dw_vacancy_E-new_boundaries_2'!$A$2:$A$3,0)),
INDEX('Dwellings_vacancy_E-LA_d_2020'!$D$2:$D$310,MATCH($A266,'Dwellings_vacancy_E-LA_d_2020'!$A$2:$A$310,0)))</f>
        <v>227</v>
      </c>
      <c r="J266" s="36">
        <f>IFERROR(INDEX('Dw_vacancy_E-new_boundaries_2'!E$2:E$3,MATCH($A266,'Dw_vacancy_E-new_boundaries_2'!$A$2:$A$3,0)),
INDEX('Dwellings_vacancy_E-LA_d_2020'!$E$2:$E$310,MATCH($A266,'Dwellings_vacancy_E-LA_d_2020'!$A$2:$A$310,0)))</f>
        <v>0</v>
      </c>
      <c r="K266" s="36">
        <f>IFERROR(INDEX('Dw_vacancy_E-new_boundaries_2'!F$2:F$3,MATCH($A266,'Dw_vacancy_E-new_boundaries_2'!$A$2:$A$3,0)),
INDEX('Dwellings_vacancy_E-LA_d_2020'!$F$2:$F$310,MATCH($A266,'Dwellings_vacancy_E-LA_d_2020'!$A$2:$A$310,0)))</f>
        <v>0</v>
      </c>
      <c r="L266" s="43">
        <f t="shared" si="9"/>
        <v>4.1497568644656502E-3</v>
      </c>
    </row>
    <row r="267" spans="1:12" x14ac:dyDescent="0.35">
      <c r="A267" s="5" t="s">
        <v>824</v>
      </c>
      <c r="B267" s="10" t="s">
        <v>825</v>
      </c>
      <c r="C267" s="36">
        <f>IFERROR(INDEX('Dwellings_vacancy_E-LA_d_2021'!$C$2:$C$310,MATCH($A267,'Dwellings_vacancy_E-LA_d_2021'!$A$2:$A$310,0)),"-")</f>
        <v>41929</v>
      </c>
      <c r="D267" s="36">
        <f>IFERROR(INDEX('Dwellings_vacancy_E-LA_d_2021'!$D$2:$D$310,MATCH($A267,'Dwellings_vacancy_E-LA_d_2021'!$A$2:$A$310,0)),"-")</f>
        <v>257</v>
      </c>
      <c r="E267" s="36">
        <f>IFERROR(INDEX('Dwellings_vacancy_E-LA_d_2021'!$E$2:$E$310,MATCH($A267,'Dwellings_vacancy_E-LA_d_2021'!$A$2:$A$310,0)),"-")</f>
        <v>0</v>
      </c>
      <c r="F267" s="36">
        <f>IFERROR(INDEX('Dwellings_vacancy_E-LA_d_2021'!$F$2:$F$310,MATCH($A267,'Dwellings_vacancy_E-LA_d_2021'!$A$2:$A$310,0)),"-")</f>
        <v>0</v>
      </c>
      <c r="G267" s="43">
        <f t="shared" si="8"/>
        <v>6.1294092394285574E-3</v>
      </c>
      <c r="H267" s="36">
        <f>IFERROR(INDEX('Dw_vacancy_E-new_boundaries_2'!C$2:C$3,MATCH($A267,'Dw_vacancy_E-new_boundaries_2'!$A$2:$A$3,0)),
INDEX('Dwellings_vacancy_E-LA_d_2020'!$C$2:$C$310,MATCH($A267,'Dwellings_vacancy_E-LA_d_2020'!$A$2:$A$310,0)))</f>
        <v>41506</v>
      </c>
      <c r="I267" s="36">
        <f>IFERROR(INDEX('Dw_vacancy_E-new_boundaries_2'!D$2:D$3,MATCH($A267,'Dw_vacancy_E-new_boundaries_2'!$A$2:$A$3,0)),
INDEX('Dwellings_vacancy_E-LA_d_2020'!$D$2:$D$310,MATCH($A267,'Dwellings_vacancy_E-LA_d_2020'!$A$2:$A$310,0)))</f>
        <v>335</v>
      </c>
      <c r="J267" s="36">
        <f>IFERROR(INDEX('Dw_vacancy_E-new_boundaries_2'!E$2:E$3,MATCH($A267,'Dw_vacancy_E-new_boundaries_2'!$A$2:$A$3,0)),
INDEX('Dwellings_vacancy_E-LA_d_2020'!$E$2:$E$310,MATCH($A267,'Dwellings_vacancy_E-LA_d_2020'!$A$2:$A$310,0)))</f>
        <v>0</v>
      </c>
      <c r="K267" s="36">
        <f>IFERROR(INDEX('Dw_vacancy_E-new_boundaries_2'!F$2:F$3,MATCH($A267,'Dw_vacancy_E-new_boundaries_2'!$A$2:$A$3,0)),
INDEX('Dwellings_vacancy_E-LA_d_2020'!$F$2:$F$310,MATCH($A267,'Dwellings_vacancy_E-LA_d_2020'!$A$2:$A$310,0)))</f>
        <v>7</v>
      </c>
      <c r="L267" s="43">
        <f t="shared" si="9"/>
        <v>7.9024719317689011E-3</v>
      </c>
    </row>
    <row r="268" spans="1:12" x14ac:dyDescent="0.35">
      <c r="A268" s="5" t="s">
        <v>826</v>
      </c>
      <c r="B268" s="10" t="s">
        <v>827</v>
      </c>
      <c r="C268" s="36">
        <f>IFERROR(INDEX('Dwellings_vacancy_E-LA_d_2021'!$C$2:$C$310,MATCH($A268,'Dwellings_vacancy_E-LA_d_2021'!$A$2:$A$310,0)),"-")</f>
        <v>66849</v>
      </c>
      <c r="D268" s="36">
        <f>IFERROR(INDEX('Dwellings_vacancy_E-LA_d_2021'!$D$2:$D$310,MATCH($A268,'Dwellings_vacancy_E-LA_d_2021'!$A$2:$A$310,0)),"-")</f>
        <v>1016</v>
      </c>
      <c r="E268" s="36">
        <f>IFERROR(INDEX('Dwellings_vacancy_E-LA_d_2021'!$E$2:$E$310,MATCH($A268,'Dwellings_vacancy_E-LA_d_2021'!$A$2:$A$310,0)),"-")</f>
        <v>0</v>
      </c>
      <c r="F268" s="36">
        <f>IFERROR(INDEX('Dwellings_vacancy_E-LA_d_2021'!$F$2:$F$310,MATCH($A268,'Dwellings_vacancy_E-LA_d_2021'!$A$2:$A$310,0)),"-")</f>
        <v>0</v>
      </c>
      <c r="G268" s="43">
        <f t="shared" si="8"/>
        <v>1.5198432287693159E-2</v>
      </c>
      <c r="H268" s="36">
        <f>IFERROR(INDEX('Dw_vacancy_E-new_boundaries_2'!C$2:C$3,MATCH($A268,'Dw_vacancy_E-new_boundaries_2'!$A$2:$A$3,0)),
INDEX('Dwellings_vacancy_E-LA_d_2020'!$C$2:$C$310,MATCH($A268,'Dwellings_vacancy_E-LA_d_2020'!$A$2:$A$310,0)))</f>
        <v>66505</v>
      </c>
      <c r="I268" s="36">
        <f>IFERROR(INDEX('Dw_vacancy_E-new_boundaries_2'!D$2:D$3,MATCH($A268,'Dw_vacancy_E-new_boundaries_2'!$A$2:$A$3,0)),
INDEX('Dwellings_vacancy_E-LA_d_2020'!$D$2:$D$310,MATCH($A268,'Dwellings_vacancy_E-LA_d_2020'!$A$2:$A$310,0)))</f>
        <v>1300</v>
      </c>
      <c r="J268" s="36">
        <f>IFERROR(INDEX('Dw_vacancy_E-new_boundaries_2'!E$2:E$3,MATCH($A268,'Dw_vacancy_E-new_boundaries_2'!$A$2:$A$3,0)),
INDEX('Dwellings_vacancy_E-LA_d_2020'!$E$2:$E$310,MATCH($A268,'Dwellings_vacancy_E-LA_d_2020'!$A$2:$A$310,0)))</f>
        <v>0</v>
      </c>
      <c r="K268" s="36">
        <f>IFERROR(INDEX('Dw_vacancy_E-new_boundaries_2'!F$2:F$3,MATCH($A268,'Dw_vacancy_E-new_boundaries_2'!$A$2:$A$3,0)),
INDEX('Dwellings_vacancy_E-LA_d_2020'!$F$2:$F$310,MATCH($A268,'Dwellings_vacancy_E-LA_d_2020'!$A$2:$A$310,0)))</f>
        <v>0</v>
      </c>
      <c r="L268" s="43">
        <f t="shared" si="9"/>
        <v>1.9547402450943538E-2</v>
      </c>
    </row>
    <row r="269" spans="1:12" x14ac:dyDescent="0.35">
      <c r="A269" s="5" t="s">
        <v>828</v>
      </c>
      <c r="B269" s="10" t="s">
        <v>829</v>
      </c>
      <c r="C269" s="36">
        <f>IFERROR(INDEX('Dwellings_vacancy_E-LA_d_2021'!$C$2:$C$310,MATCH($A269,'Dwellings_vacancy_E-LA_d_2021'!$A$2:$A$310,0)),"-")</f>
        <v>37639</v>
      </c>
      <c r="D269" s="36">
        <f>IFERROR(INDEX('Dwellings_vacancy_E-LA_d_2021'!$D$2:$D$310,MATCH($A269,'Dwellings_vacancy_E-LA_d_2021'!$A$2:$A$310,0)),"-")</f>
        <v>290</v>
      </c>
      <c r="E269" s="36">
        <f>IFERROR(INDEX('Dwellings_vacancy_E-LA_d_2021'!$E$2:$E$310,MATCH($A269,'Dwellings_vacancy_E-LA_d_2021'!$A$2:$A$310,0)),"-")</f>
        <v>0</v>
      </c>
      <c r="F269" s="36">
        <f>IFERROR(INDEX('Dwellings_vacancy_E-LA_d_2021'!$F$2:$F$310,MATCH($A269,'Dwellings_vacancy_E-LA_d_2021'!$A$2:$A$310,0)),"-")</f>
        <v>0</v>
      </c>
      <c r="G269" s="43">
        <f t="shared" si="8"/>
        <v>7.7047743032492896E-3</v>
      </c>
      <c r="H269" s="36">
        <f>IFERROR(INDEX('Dw_vacancy_E-new_boundaries_2'!C$2:C$3,MATCH($A269,'Dw_vacancy_E-new_boundaries_2'!$A$2:$A$3,0)),
INDEX('Dwellings_vacancy_E-LA_d_2020'!$C$2:$C$310,MATCH($A269,'Dwellings_vacancy_E-LA_d_2020'!$A$2:$A$310,0)))</f>
        <v>37460</v>
      </c>
      <c r="I269" s="36">
        <f>IFERROR(INDEX('Dw_vacancy_E-new_boundaries_2'!D$2:D$3,MATCH($A269,'Dw_vacancy_E-new_boundaries_2'!$A$2:$A$3,0)),
INDEX('Dwellings_vacancy_E-LA_d_2020'!$D$2:$D$310,MATCH($A269,'Dwellings_vacancy_E-LA_d_2020'!$A$2:$A$310,0)))</f>
        <v>294</v>
      </c>
      <c r="J269" s="36">
        <f>IFERROR(INDEX('Dw_vacancy_E-new_boundaries_2'!E$2:E$3,MATCH($A269,'Dw_vacancy_E-new_boundaries_2'!$A$2:$A$3,0)),
INDEX('Dwellings_vacancy_E-LA_d_2020'!$E$2:$E$310,MATCH($A269,'Dwellings_vacancy_E-LA_d_2020'!$A$2:$A$310,0)))</f>
        <v>0</v>
      </c>
      <c r="K269" s="36">
        <f>IFERROR(INDEX('Dw_vacancy_E-new_boundaries_2'!F$2:F$3,MATCH($A269,'Dw_vacancy_E-new_boundaries_2'!$A$2:$A$3,0)),
INDEX('Dwellings_vacancy_E-LA_d_2020'!$F$2:$F$310,MATCH($A269,'Dwellings_vacancy_E-LA_d_2020'!$A$2:$A$310,0)))</f>
        <v>0</v>
      </c>
      <c r="L269" s="43">
        <f t="shared" si="9"/>
        <v>7.8483715963694606E-3</v>
      </c>
    </row>
    <row r="270" spans="1:12" x14ac:dyDescent="0.35">
      <c r="A270" s="5" t="s">
        <v>830</v>
      </c>
      <c r="B270" s="10" t="s">
        <v>831</v>
      </c>
      <c r="C270" s="36">
        <f>IFERROR(INDEX('Dwellings_vacancy_E-LA_d_2021'!$C$2:$C$310,MATCH($A270,'Dwellings_vacancy_E-LA_d_2021'!$A$2:$A$310,0)),"-")</f>
        <v>68317</v>
      </c>
      <c r="D270" s="36">
        <f>IFERROR(INDEX('Dwellings_vacancy_E-LA_d_2021'!$D$2:$D$310,MATCH($A270,'Dwellings_vacancy_E-LA_d_2021'!$A$2:$A$310,0)),"-")</f>
        <v>538</v>
      </c>
      <c r="E270" s="36">
        <f>IFERROR(INDEX('Dwellings_vacancy_E-LA_d_2021'!$E$2:$E$310,MATCH($A270,'Dwellings_vacancy_E-LA_d_2021'!$A$2:$A$310,0)),"-")</f>
        <v>0</v>
      </c>
      <c r="F270" s="36">
        <f>IFERROR(INDEX('Dwellings_vacancy_E-LA_d_2021'!$F$2:$F$310,MATCH($A270,'Dwellings_vacancy_E-LA_d_2021'!$A$2:$A$310,0)),"-")</f>
        <v>0</v>
      </c>
      <c r="G270" s="43">
        <f t="shared" si="8"/>
        <v>7.8750530614634714E-3</v>
      </c>
      <c r="H270" s="36">
        <f>IFERROR(INDEX('Dw_vacancy_E-new_boundaries_2'!C$2:C$3,MATCH($A270,'Dw_vacancy_E-new_boundaries_2'!$A$2:$A$3,0)),
INDEX('Dwellings_vacancy_E-LA_d_2020'!$C$2:$C$310,MATCH($A270,'Dwellings_vacancy_E-LA_d_2020'!$A$2:$A$310,0)))</f>
        <v>67875</v>
      </c>
      <c r="I270" s="36">
        <f>IFERROR(INDEX('Dw_vacancy_E-new_boundaries_2'!D$2:D$3,MATCH($A270,'Dw_vacancy_E-new_boundaries_2'!$A$2:$A$3,0)),
INDEX('Dwellings_vacancy_E-LA_d_2020'!$D$2:$D$310,MATCH($A270,'Dwellings_vacancy_E-LA_d_2020'!$A$2:$A$310,0)))</f>
        <v>475</v>
      </c>
      <c r="J270" s="36">
        <f>IFERROR(INDEX('Dw_vacancy_E-new_boundaries_2'!E$2:E$3,MATCH($A270,'Dw_vacancy_E-new_boundaries_2'!$A$2:$A$3,0)),
INDEX('Dwellings_vacancy_E-LA_d_2020'!$E$2:$E$310,MATCH($A270,'Dwellings_vacancy_E-LA_d_2020'!$A$2:$A$310,0)))</f>
        <v>0</v>
      </c>
      <c r="K270" s="36">
        <f>IFERROR(INDEX('Dw_vacancy_E-new_boundaries_2'!F$2:F$3,MATCH($A270,'Dw_vacancy_E-new_boundaries_2'!$A$2:$A$3,0)),
INDEX('Dwellings_vacancy_E-LA_d_2020'!$F$2:$F$310,MATCH($A270,'Dwellings_vacancy_E-LA_d_2020'!$A$2:$A$310,0)))</f>
        <v>0</v>
      </c>
      <c r="L270" s="43">
        <f t="shared" si="9"/>
        <v>6.9981583793738492E-3</v>
      </c>
    </row>
    <row r="271" spans="1:12" x14ac:dyDescent="0.35">
      <c r="A271" s="5" t="s">
        <v>832</v>
      </c>
      <c r="B271" s="10" t="s">
        <v>833</v>
      </c>
      <c r="C271" s="36">
        <f>IFERROR(INDEX('Dwellings_vacancy_E-LA_d_2021'!$C$2:$C$310,MATCH($A271,'Dwellings_vacancy_E-LA_d_2021'!$A$2:$A$310,0)),"-")</f>
        <v>54988</v>
      </c>
      <c r="D271" s="36">
        <f>IFERROR(INDEX('Dwellings_vacancy_E-LA_d_2021'!$D$2:$D$310,MATCH($A271,'Dwellings_vacancy_E-LA_d_2021'!$A$2:$A$310,0)),"-")</f>
        <v>397</v>
      </c>
      <c r="E271" s="36">
        <f>IFERROR(INDEX('Dwellings_vacancy_E-LA_d_2021'!$E$2:$E$310,MATCH($A271,'Dwellings_vacancy_E-LA_d_2021'!$A$2:$A$310,0)),"-")</f>
        <v>0</v>
      </c>
      <c r="F271" s="36">
        <f>IFERROR(INDEX('Dwellings_vacancy_E-LA_d_2021'!$F$2:$F$310,MATCH($A271,'Dwellings_vacancy_E-LA_d_2021'!$A$2:$A$310,0)),"-")</f>
        <v>0</v>
      </c>
      <c r="G271" s="43">
        <f t="shared" si="8"/>
        <v>7.219757037899178E-3</v>
      </c>
      <c r="H271" s="36">
        <f>IFERROR(INDEX('Dw_vacancy_E-new_boundaries_2'!C$2:C$3,MATCH($A271,'Dw_vacancy_E-new_boundaries_2'!$A$2:$A$3,0)),
INDEX('Dwellings_vacancy_E-LA_d_2020'!$C$2:$C$310,MATCH($A271,'Dwellings_vacancy_E-LA_d_2020'!$A$2:$A$310,0)))</f>
        <v>54563</v>
      </c>
      <c r="I271" s="36">
        <f>IFERROR(INDEX('Dw_vacancy_E-new_boundaries_2'!D$2:D$3,MATCH($A271,'Dw_vacancy_E-new_boundaries_2'!$A$2:$A$3,0)),
INDEX('Dwellings_vacancy_E-LA_d_2020'!$D$2:$D$310,MATCH($A271,'Dwellings_vacancy_E-LA_d_2020'!$A$2:$A$310,0)))</f>
        <v>396</v>
      </c>
      <c r="J271" s="36">
        <f>IFERROR(INDEX('Dw_vacancy_E-new_boundaries_2'!E$2:E$3,MATCH($A271,'Dw_vacancy_E-new_boundaries_2'!$A$2:$A$3,0)),
INDEX('Dwellings_vacancy_E-LA_d_2020'!$E$2:$E$310,MATCH($A271,'Dwellings_vacancy_E-LA_d_2020'!$A$2:$A$310,0)))</f>
        <v>0</v>
      </c>
      <c r="K271" s="36">
        <f>IFERROR(INDEX('Dw_vacancy_E-new_boundaries_2'!F$2:F$3,MATCH($A271,'Dw_vacancy_E-new_boundaries_2'!$A$2:$A$3,0)),
INDEX('Dwellings_vacancy_E-LA_d_2020'!$F$2:$F$310,MATCH($A271,'Dwellings_vacancy_E-LA_d_2020'!$A$2:$A$310,0)))</f>
        <v>1</v>
      </c>
      <c r="L271" s="43">
        <f t="shared" si="9"/>
        <v>7.2393380129391711E-3</v>
      </c>
    </row>
    <row r="272" spans="1:12" x14ac:dyDescent="0.35">
      <c r="A272" s="5" t="s">
        <v>834</v>
      </c>
      <c r="B272" s="10" t="s">
        <v>835</v>
      </c>
      <c r="C272" s="36">
        <f>IFERROR(INDEX('Dwellings_vacancy_E-LA_d_2021'!$C$2:$C$310,MATCH($A272,'Dwellings_vacancy_E-LA_d_2021'!$A$2:$A$310,0)),"-")</f>
        <v>66829</v>
      </c>
      <c r="D272" s="36">
        <f>IFERROR(INDEX('Dwellings_vacancy_E-LA_d_2021'!$D$2:$D$310,MATCH($A272,'Dwellings_vacancy_E-LA_d_2021'!$A$2:$A$310,0)),"-")</f>
        <v>910</v>
      </c>
      <c r="E272" s="36">
        <f>IFERROR(INDEX('Dwellings_vacancy_E-LA_d_2021'!$E$2:$E$310,MATCH($A272,'Dwellings_vacancy_E-LA_d_2021'!$A$2:$A$310,0)),"-")</f>
        <v>0</v>
      </c>
      <c r="F272" s="36">
        <f>IFERROR(INDEX('Dwellings_vacancy_E-LA_d_2021'!$F$2:$F$310,MATCH($A272,'Dwellings_vacancy_E-LA_d_2021'!$A$2:$A$310,0)),"-")</f>
        <v>0</v>
      </c>
      <c r="G272" s="43">
        <f t="shared" si="8"/>
        <v>1.3616842987325862E-2</v>
      </c>
      <c r="H272" s="36">
        <f>IFERROR(INDEX('Dw_vacancy_E-new_boundaries_2'!C$2:C$3,MATCH($A272,'Dw_vacancy_E-new_boundaries_2'!$A$2:$A$3,0)),
INDEX('Dwellings_vacancy_E-LA_d_2020'!$C$2:$C$310,MATCH($A272,'Dwellings_vacancy_E-LA_d_2020'!$A$2:$A$310,0)))</f>
        <v>66808</v>
      </c>
      <c r="I272" s="36">
        <f>IFERROR(INDEX('Dw_vacancy_E-new_boundaries_2'!D$2:D$3,MATCH($A272,'Dw_vacancy_E-new_boundaries_2'!$A$2:$A$3,0)),
INDEX('Dwellings_vacancy_E-LA_d_2020'!$D$2:$D$310,MATCH($A272,'Dwellings_vacancy_E-LA_d_2020'!$A$2:$A$310,0)))</f>
        <v>1134</v>
      </c>
      <c r="J272" s="36">
        <f>IFERROR(INDEX('Dw_vacancy_E-new_boundaries_2'!E$2:E$3,MATCH($A272,'Dw_vacancy_E-new_boundaries_2'!$A$2:$A$3,0)),
INDEX('Dwellings_vacancy_E-LA_d_2020'!$E$2:$E$310,MATCH($A272,'Dwellings_vacancy_E-LA_d_2020'!$A$2:$A$310,0)))</f>
        <v>0</v>
      </c>
      <c r="K272" s="36">
        <f>IFERROR(INDEX('Dw_vacancy_E-new_boundaries_2'!F$2:F$3,MATCH($A272,'Dw_vacancy_E-new_boundaries_2'!$A$2:$A$3,0)),
INDEX('Dwellings_vacancy_E-LA_d_2020'!$F$2:$F$310,MATCH($A272,'Dwellings_vacancy_E-LA_d_2020'!$A$2:$A$310,0)))</f>
        <v>0</v>
      </c>
      <c r="L272" s="43">
        <f t="shared" si="9"/>
        <v>1.6974015088013411E-2</v>
      </c>
    </row>
    <row r="273" spans="1:12" x14ac:dyDescent="0.35">
      <c r="A273" s="5" t="s">
        <v>838</v>
      </c>
      <c r="B273" s="10" t="s">
        <v>839</v>
      </c>
      <c r="C273" s="36">
        <f>IFERROR(INDEX('Dwellings_vacancy_E-LA_d_2021'!$C$2:$C$310,MATCH($A273,'Dwellings_vacancy_E-LA_d_2021'!$A$2:$A$310,0)),"-")</f>
        <v>32506</v>
      </c>
      <c r="D273" s="36">
        <f>IFERROR(INDEX('Dwellings_vacancy_E-LA_d_2021'!$D$2:$D$310,MATCH($A273,'Dwellings_vacancy_E-LA_d_2021'!$A$2:$A$310,0)),"-")</f>
        <v>250</v>
      </c>
      <c r="E273" s="36">
        <f>IFERROR(INDEX('Dwellings_vacancy_E-LA_d_2021'!$E$2:$E$310,MATCH($A273,'Dwellings_vacancy_E-LA_d_2021'!$A$2:$A$310,0)),"-")</f>
        <v>0</v>
      </c>
      <c r="F273" s="36">
        <f>IFERROR(INDEX('Dwellings_vacancy_E-LA_d_2021'!$F$2:$F$310,MATCH($A273,'Dwellings_vacancy_E-LA_d_2021'!$A$2:$A$310,0)),"-")</f>
        <v>0</v>
      </c>
      <c r="G273" s="43">
        <f t="shared" si="8"/>
        <v>7.6908878360917986E-3</v>
      </c>
      <c r="H273" s="36">
        <f>IFERROR(INDEX('Dw_vacancy_E-new_boundaries_2'!C$2:C$3,MATCH($A273,'Dw_vacancy_E-new_boundaries_2'!$A$2:$A$3,0)),
INDEX('Dwellings_vacancy_E-LA_d_2020'!$C$2:$C$310,MATCH($A273,'Dwellings_vacancy_E-LA_d_2020'!$A$2:$A$310,0)))</f>
        <v>32396</v>
      </c>
      <c r="I273" s="36">
        <f>IFERROR(INDEX('Dw_vacancy_E-new_boundaries_2'!D$2:D$3,MATCH($A273,'Dw_vacancy_E-new_boundaries_2'!$A$2:$A$3,0)),
INDEX('Dwellings_vacancy_E-LA_d_2020'!$D$2:$D$310,MATCH($A273,'Dwellings_vacancy_E-LA_d_2020'!$A$2:$A$310,0)))</f>
        <v>400</v>
      </c>
      <c r="J273" s="36">
        <f>IFERROR(INDEX('Dw_vacancy_E-new_boundaries_2'!E$2:E$3,MATCH($A273,'Dw_vacancy_E-new_boundaries_2'!$A$2:$A$3,0)),
INDEX('Dwellings_vacancy_E-LA_d_2020'!$E$2:$E$310,MATCH($A273,'Dwellings_vacancy_E-LA_d_2020'!$A$2:$A$310,0)))</f>
        <v>0</v>
      </c>
      <c r="K273" s="36">
        <f>IFERROR(INDEX('Dw_vacancy_E-new_boundaries_2'!F$2:F$3,MATCH($A273,'Dw_vacancy_E-new_boundaries_2'!$A$2:$A$3,0)),
INDEX('Dwellings_vacancy_E-LA_d_2020'!$F$2:$F$310,MATCH($A273,'Dwellings_vacancy_E-LA_d_2020'!$A$2:$A$310,0)))</f>
        <v>0</v>
      </c>
      <c r="L273" s="43">
        <f t="shared" si="9"/>
        <v>1.2347203358439314E-2</v>
      </c>
    </row>
    <row r="274" spans="1:12" x14ac:dyDescent="0.35">
      <c r="A274" s="5" t="s">
        <v>840</v>
      </c>
      <c r="B274" s="10" t="s">
        <v>841</v>
      </c>
      <c r="C274" s="36">
        <f>IFERROR(INDEX('Dwellings_vacancy_E-LA_d_2021'!$C$2:$C$310,MATCH($A274,'Dwellings_vacancy_E-LA_d_2021'!$A$2:$A$310,0)),"-")</f>
        <v>135963</v>
      </c>
      <c r="D274" s="36">
        <f>IFERROR(INDEX('Dwellings_vacancy_E-LA_d_2021'!$D$2:$D$310,MATCH($A274,'Dwellings_vacancy_E-LA_d_2021'!$A$2:$A$310,0)),"-")</f>
        <v>550</v>
      </c>
      <c r="E274" s="36">
        <f>IFERROR(INDEX('Dwellings_vacancy_E-LA_d_2021'!$E$2:$E$310,MATCH($A274,'Dwellings_vacancy_E-LA_d_2021'!$A$2:$A$310,0)),"-")</f>
        <v>0</v>
      </c>
      <c r="F274" s="36">
        <f>IFERROR(INDEX('Dwellings_vacancy_E-LA_d_2021'!$F$2:$F$310,MATCH($A274,'Dwellings_vacancy_E-LA_d_2021'!$A$2:$A$310,0)),"-")</f>
        <v>0</v>
      </c>
      <c r="G274" s="43">
        <f t="shared" si="8"/>
        <v>4.0452181843589801E-3</v>
      </c>
      <c r="H274" s="36">
        <f>IFERROR(INDEX('Dw_vacancy_E-new_boundaries_2'!C$2:C$3,MATCH($A274,'Dw_vacancy_E-new_boundaries_2'!$A$2:$A$3,0)),
INDEX('Dwellings_vacancy_E-LA_d_2020'!$C$2:$C$310,MATCH($A274,'Dwellings_vacancy_E-LA_d_2020'!$A$2:$A$310,0)))</f>
        <v>131060</v>
      </c>
      <c r="I274" s="36">
        <f>IFERROR(INDEX('Dw_vacancy_E-new_boundaries_2'!D$2:D$3,MATCH($A274,'Dw_vacancy_E-new_boundaries_2'!$A$2:$A$3,0)),
INDEX('Dwellings_vacancy_E-LA_d_2020'!$D$2:$D$310,MATCH($A274,'Dwellings_vacancy_E-LA_d_2020'!$A$2:$A$310,0)))</f>
        <v>1035</v>
      </c>
      <c r="J274" s="36">
        <f>IFERROR(INDEX('Dw_vacancy_E-new_boundaries_2'!E$2:E$3,MATCH($A274,'Dw_vacancy_E-new_boundaries_2'!$A$2:$A$3,0)),
INDEX('Dwellings_vacancy_E-LA_d_2020'!$E$2:$E$310,MATCH($A274,'Dwellings_vacancy_E-LA_d_2020'!$A$2:$A$310,0)))</f>
        <v>0</v>
      </c>
      <c r="K274" s="36">
        <f>IFERROR(INDEX('Dw_vacancy_E-new_boundaries_2'!F$2:F$3,MATCH($A274,'Dw_vacancy_E-new_boundaries_2'!$A$2:$A$3,0)),
INDEX('Dwellings_vacancy_E-LA_d_2020'!$F$2:$F$310,MATCH($A274,'Dwellings_vacancy_E-LA_d_2020'!$A$2:$A$310,0)))</f>
        <v>0</v>
      </c>
      <c r="L274" s="43">
        <f t="shared" si="9"/>
        <v>7.8971463451854105E-3</v>
      </c>
    </row>
    <row r="275" spans="1:12" x14ac:dyDescent="0.35">
      <c r="A275" s="5" t="s">
        <v>842</v>
      </c>
      <c r="B275" s="10" t="s">
        <v>843</v>
      </c>
      <c r="C275" s="36">
        <f>IFERROR(INDEX('Dwellings_vacancy_E-LA_d_2021'!$C$2:$C$310,MATCH($A275,'Dwellings_vacancy_E-LA_d_2021'!$A$2:$A$310,0)),"-")</f>
        <v>100025</v>
      </c>
      <c r="D275" s="36">
        <f>IFERROR(INDEX('Dwellings_vacancy_E-LA_d_2021'!$D$2:$D$310,MATCH($A275,'Dwellings_vacancy_E-LA_d_2021'!$A$2:$A$310,0)),"-")</f>
        <v>1040</v>
      </c>
      <c r="E275" s="36">
        <f>IFERROR(INDEX('Dwellings_vacancy_E-LA_d_2021'!$E$2:$E$310,MATCH($A275,'Dwellings_vacancy_E-LA_d_2021'!$A$2:$A$310,0)),"-")</f>
        <v>0</v>
      </c>
      <c r="F275" s="36">
        <f>IFERROR(INDEX('Dwellings_vacancy_E-LA_d_2021'!$F$2:$F$310,MATCH($A275,'Dwellings_vacancy_E-LA_d_2021'!$A$2:$A$310,0)),"-")</f>
        <v>0</v>
      </c>
      <c r="G275" s="43">
        <f t="shared" si="8"/>
        <v>1.0397400649837541E-2</v>
      </c>
      <c r="H275" s="36">
        <f>IFERROR(INDEX('Dw_vacancy_E-new_boundaries_2'!C$2:C$3,MATCH($A275,'Dw_vacancy_E-new_boundaries_2'!$A$2:$A$3,0)),
INDEX('Dwellings_vacancy_E-LA_d_2020'!$C$2:$C$310,MATCH($A275,'Dwellings_vacancy_E-LA_d_2020'!$A$2:$A$310,0)))</f>
        <v>99256</v>
      </c>
      <c r="I275" s="36">
        <f>IFERROR(INDEX('Dw_vacancy_E-new_boundaries_2'!D$2:D$3,MATCH($A275,'Dw_vacancy_E-new_boundaries_2'!$A$2:$A$3,0)),
INDEX('Dwellings_vacancy_E-LA_d_2020'!$D$2:$D$310,MATCH($A275,'Dwellings_vacancy_E-LA_d_2020'!$A$2:$A$310,0)))</f>
        <v>945</v>
      </c>
      <c r="J275" s="36">
        <f>IFERROR(INDEX('Dw_vacancy_E-new_boundaries_2'!E$2:E$3,MATCH($A275,'Dw_vacancy_E-new_boundaries_2'!$A$2:$A$3,0)),
INDEX('Dwellings_vacancy_E-LA_d_2020'!$E$2:$E$310,MATCH($A275,'Dwellings_vacancy_E-LA_d_2020'!$A$2:$A$310,0)))</f>
        <v>0</v>
      </c>
      <c r="K275" s="36">
        <f>IFERROR(INDEX('Dw_vacancy_E-new_boundaries_2'!F$2:F$3,MATCH($A275,'Dw_vacancy_E-new_boundaries_2'!$A$2:$A$3,0)),
INDEX('Dwellings_vacancy_E-LA_d_2020'!$F$2:$F$310,MATCH($A275,'Dwellings_vacancy_E-LA_d_2020'!$A$2:$A$310,0)))</f>
        <v>0</v>
      </c>
      <c r="L275" s="43">
        <f t="shared" si="9"/>
        <v>9.5208350124929477E-3</v>
      </c>
    </row>
    <row r="276" spans="1:12" x14ac:dyDescent="0.35">
      <c r="A276" s="5" t="s">
        <v>844</v>
      </c>
      <c r="B276" s="10" t="s">
        <v>845</v>
      </c>
      <c r="C276" s="36">
        <f>IFERROR(INDEX('Dwellings_vacancy_E-LA_d_2021'!$C$2:$C$310,MATCH($A276,'Dwellings_vacancy_E-LA_d_2021'!$A$2:$A$310,0)),"-")</f>
        <v>50070</v>
      </c>
      <c r="D276" s="36">
        <f>IFERROR(INDEX('Dwellings_vacancy_E-LA_d_2021'!$D$2:$D$310,MATCH($A276,'Dwellings_vacancy_E-LA_d_2021'!$A$2:$A$310,0)),"-")</f>
        <v>436</v>
      </c>
      <c r="E276" s="36">
        <f>IFERROR(INDEX('Dwellings_vacancy_E-LA_d_2021'!$E$2:$E$310,MATCH($A276,'Dwellings_vacancy_E-LA_d_2021'!$A$2:$A$310,0)),"-")</f>
        <v>0</v>
      </c>
      <c r="F276" s="36">
        <f>IFERROR(INDEX('Dwellings_vacancy_E-LA_d_2021'!$F$2:$F$310,MATCH($A276,'Dwellings_vacancy_E-LA_d_2021'!$A$2:$A$310,0)),"-")</f>
        <v>0</v>
      </c>
      <c r="G276" s="43">
        <f t="shared" si="8"/>
        <v>8.7078090673057724E-3</v>
      </c>
      <c r="H276" s="36">
        <f>IFERROR(INDEX('Dw_vacancy_E-new_boundaries_2'!C$2:C$3,MATCH($A276,'Dw_vacancy_E-new_boundaries_2'!$A$2:$A$3,0)),
INDEX('Dwellings_vacancy_E-LA_d_2020'!$C$2:$C$310,MATCH($A276,'Dwellings_vacancy_E-LA_d_2020'!$A$2:$A$310,0)))</f>
        <v>49455</v>
      </c>
      <c r="I276" s="36">
        <f>IFERROR(INDEX('Dw_vacancy_E-new_boundaries_2'!D$2:D$3,MATCH($A276,'Dw_vacancy_E-new_boundaries_2'!$A$2:$A$3,0)),
INDEX('Dwellings_vacancy_E-LA_d_2020'!$D$2:$D$310,MATCH($A276,'Dwellings_vacancy_E-LA_d_2020'!$A$2:$A$310,0)))</f>
        <v>495</v>
      </c>
      <c r="J276" s="36">
        <f>IFERROR(INDEX('Dw_vacancy_E-new_boundaries_2'!E$2:E$3,MATCH($A276,'Dw_vacancy_E-new_boundaries_2'!$A$2:$A$3,0)),
INDEX('Dwellings_vacancy_E-LA_d_2020'!$E$2:$E$310,MATCH($A276,'Dwellings_vacancy_E-LA_d_2020'!$A$2:$A$310,0)))</f>
        <v>0</v>
      </c>
      <c r="K276" s="36">
        <f>IFERROR(INDEX('Dw_vacancy_E-new_boundaries_2'!F$2:F$3,MATCH($A276,'Dw_vacancy_E-new_boundaries_2'!$A$2:$A$3,0)),
INDEX('Dwellings_vacancy_E-LA_d_2020'!$F$2:$F$310,MATCH($A276,'Dwellings_vacancy_E-LA_d_2020'!$A$2:$A$310,0)))</f>
        <v>0</v>
      </c>
      <c r="L276" s="43">
        <f t="shared" si="9"/>
        <v>1.0009099181073703E-2</v>
      </c>
    </row>
    <row r="277" spans="1:12" x14ac:dyDescent="0.35">
      <c r="A277" s="5" t="s">
        <v>846</v>
      </c>
      <c r="B277" s="10" t="s">
        <v>847</v>
      </c>
      <c r="C277" s="36">
        <f>IFERROR(INDEX('Dwellings_vacancy_E-LA_d_2021'!$C$2:$C$310,MATCH($A277,'Dwellings_vacancy_E-LA_d_2021'!$A$2:$A$310,0)),"-")</f>
        <v>38000</v>
      </c>
      <c r="D277" s="36">
        <f>IFERROR(INDEX('Dwellings_vacancy_E-LA_d_2021'!$D$2:$D$310,MATCH($A277,'Dwellings_vacancy_E-LA_d_2021'!$A$2:$A$310,0)),"-")</f>
        <v>235</v>
      </c>
      <c r="E277" s="36">
        <f>IFERROR(INDEX('Dwellings_vacancy_E-LA_d_2021'!$E$2:$E$310,MATCH($A277,'Dwellings_vacancy_E-LA_d_2021'!$A$2:$A$310,0)),"-")</f>
        <v>0</v>
      </c>
      <c r="F277" s="36">
        <f>IFERROR(INDEX('Dwellings_vacancy_E-LA_d_2021'!$F$2:$F$310,MATCH($A277,'Dwellings_vacancy_E-LA_d_2021'!$A$2:$A$310,0)),"-")</f>
        <v>0</v>
      </c>
      <c r="G277" s="43">
        <f t="shared" si="8"/>
        <v>6.1842105263157894E-3</v>
      </c>
      <c r="H277" s="36">
        <f>IFERROR(INDEX('Dw_vacancy_E-new_boundaries_2'!C$2:C$3,MATCH($A277,'Dw_vacancy_E-new_boundaries_2'!$A$2:$A$3,0)),
INDEX('Dwellings_vacancy_E-LA_d_2020'!$C$2:$C$310,MATCH($A277,'Dwellings_vacancy_E-LA_d_2020'!$A$2:$A$310,0)))</f>
        <v>37559</v>
      </c>
      <c r="I277" s="36">
        <f>IFERROR(INDEX('Dw_vacancy_E-new_boundaries_2'!D$2:D$3,MATCH($A277,'Dw_vacancy_E-new_boundaries_2'!$A$2:$A$3,0)),
INDEX('Dwellings_vacancy_E-LA_d_2020'!$D$2:$D$310,MATCH($A277,'Dwellings_vacancy_E-LA_d_2020'!$A$2:$A$310,0)))</f>
        <v>249</v>
      </c>
      <c r="J277" s="36">
        <f>IFERROR(INDEX('Dw_vacancy_E-new_boundaries_2'!E$2:E$3,MATCH($A277,'Dw_vacancy_E-new_boundaries_2'!$A$2:$A$3,0)),
INDEX('Dwellings_vacancy_E-LA_d_2020'!$E$2:$E$310,MATCH($A277,'Dwellings_vacancy_E-LA_d_2020'!$A$2:$A$310,0)))</f>
        <v>0</v>
      </c>
      <c r="K277" s="36">
        <f>IFERROR(INDEX('Dw_vacancy_E-new_boundaries_2'!F$2:F$3,MATCH($A277,'Dw_vacancy_E-new_boundaries_2'!$A$2:$A$3,0)),
INDEX('Dwellings_vacancy_E-LA_d_2020'!$F$2:$F$310,MATCH($A277,'Dwellings_vacancy_E-LA_d_2020'!$A$2:$A$310,0)))</f>
        <v>0</v>
      </c>
      <c r="L277" s="43">
        <f t="shared" si="9"/>
        <v>6.6295694773556273E-3</v>
      </c>
    </row>
    <row r="278" spans="1:12" x14ac:dyDescent="0.35">
      <c r="A278" s="5" t="s">
        <v>850</v>
      </c>
      <c r="B278" s="10" t="s">
        <v>851</v>
      </c>
      <c r="C278" s="36">
        <f>IFERROR(INDEX('Dwellings_vacancy_E-LA_d_2021'!$C$2:$C$310,MATCH($A278,'Dwellings_vacancy_E-LA_d_2021'!$A$2:$A$310,0)),"-")</f>
        <v>58482</v>
      </c>
      <c r="D278" s="36">
        <f>IFERROR(INDEX('Dwellings_vacancy_E-LA_d_2021'!$D$2:$D$310,MATCH($A278,'Dwellings_vacancy_E-LA_d_2021'!$A$2:$A$310,0)),"-")</f>
        <v>371</v>
      </c>
      <c r="E278" s="36">
        <f>IFERROR(INDEX('Dwellings_vacancy_E-LA_d_2021'!$E$2:$E$310,MATCH($A278,'Dwellings_vacancy_E-LA_d_2021'!$A$2:$A$310,0)),"-")</f>
        <v>0</v>
      </c>
      <c r="F278" s="36">
        <f>IFERROR(INDEX('Dwellings_vacancy_E-LA_d_2021'!$F$2:$F$310,MATCH($A278,'Dwellings_vacancy_E-LA_d_2021'!$A$2:$A$310,0)),"-")</f>
        <v>0</v>
      </c>
      <c r="G278" s="43">
        <f t="shared" si="8"/>
        <v>6.3438322902773505E-3</v>
      </c>
      <c r="H278" s="36">
        <f>IFERROR(INDEX('Dw_vacancy_E-new_boundaries_2'!C$2:C$3,MATCH($A278,'Dw_vacancy_E-new_boundaries_2'!$A$2:$A$3,0)),
INDEX('Dwellings_vacancy_E-LA_d_2020'!$C$2:$C$310,MATCH($A278,'Dwellings_vacancy_E-LA_d_2020'!$A$2:$A$310,0)))</f>
        <v>57154</v>
      </c>
      <c r="I278" s="36">
        <f>IFERROR(INDEX('Dw_vacancy_E-new_boundaries_2'!D$2:D$3,MATCH($A278,'Dw_vacancy_E-new_boundaries_2'!$A$2:$A$3,0)),
INDEX('Dwellings_vacancy_E-LA_d_2020'!$D$2:$D$310,MATCH($A278,'Dwellings_vacancy_E-LA_d_2020'!$A$2:$A$310,0)))</f>
        <v>339</v>
      </c>
      <c r="J278" s="36">
        <f>IFERROR(INDEX('Dw_vacancy_E-new_boundaries_2'!E$2:E$3,MATCH($A278,'Dw_vacancy_E-new_boundaries_2'!$A$2:$A$3,0)),
INDEX('Dwellings_vacancy_E-LA_d_2020'!$E$2:$E$310,MATCH($A278,'Dwellings_vacancy_E-LA_d_2020'!$A$2:$A$310,0)))</f>
        <v>0</v>
      </c>
      <c r="K278" s="36">
        <f>IFERROR(INDEX('Dw_vacancy_E-new_boundaries_2'!F$2:F$3,MATCH($A278,'Dw_vacancy_E-new_boundaries_2'!$A$2:$A$3,0)),
INDEX('Dwellings_vacancy_E-LA_d_2020'!$F$2:$F$310,MATCH($A278,'Dwellings_vacancy_E-LA_d_2020'!$A$2:$A$310,0)))</f>
        <v>0</v>
      </c>
      <c r="L278" s="43">
        <f t="shared" si="9"/>
        <v>5.9313433880393319E-3</v>
      </c>
    </row>
    <row r="279" spans="1:12" x14ac:dyDescent="0.35">
      <c r="A279" s="5" t="s">
        <v>852</v>
      </c>
      <c r="B279" s="10" t="s">
        <v>853</v>
      </c>
      <c r="C279" s="36">
        <f>IFERROR(INDEX('Dwellings_vacancy_E-LA_d_2021'!$C$2:$C$310,MATCH($A279,'Dwellings_vacancy_E-LA_d_2021'!$A$2:$A$310,0)),"-")</f>
        <v>158830</v>
      </c>
      <c r="D279" s="36">
        <f>IFERROR(INDEX('Dwellings_vacancy_E-LA_d_2021'!$D$2:$D$310,MATCH($A279,'Dwellings_vacancy_E-LA_d_2021'!$A$2:$A$310,0)),"-")</f>
        <v>1469</v>
      </c>
      <c r="E279" s="36">
        <f>IFERROR(INDEX('Dwellings_vacancy_E-LA_d_2021'!$E$2:$E$310,MATCH($A279,'Dwellings_vacancy_E-LA_d_2021'!$A$2:$A$310,0)),"-")</f>
        <v>0</v>
      </c>
      <c r="F279" s="36">
        <f>IFERROR(INDEX('Dwellings_vacancy_E-LA_d_2021'!$F$2:$F$310,MATCH($A279,'Dwellings_vacancy_E-LA_d_2021'!$A$2:$A$310,0)),"-")</f>
        <v>0</v>
      </c>
      <c r="G279" s="43">
        <f t="shared" si="8"/>
        <v>9.2488824529371027E-3</v>
      </c>
      <c r="H279" s="36">
        <f>IFERROR(INDEX('Dw_vacancy_E-new_boundaries_2'!C$2:C$3,MATCH($A279,'Dw_vacancy_E-new_boundaries_2'!$A$2:$A$3,0)),
INDEX('Dwellings_vacancy_E-LA_d_2020'!$C$2:$C$310,MATCH($A279,'Dwellings_vacancy_E-LA_d_2020'!$A$2:$A$310,0)))</f>
        <v>157241</v>
      </c>
      <c r="I279" s="36">
        <f>IFERROR(INDEX('Dw_vacancy_E-new_boundaries_2'!D$2:D$3,MATCH($A279,'Dw_vacancy_E-new_boundaries_2'!$A$2:$A$3,0)),
INDEX('Dwellings_vacancy_E-LA_d_2020'!$D$2:$D$310,MATCH($A279,'Dwellings_vacancy_E-LA_d_2020'!$A$2:$A$310,0)))</f>
        <v>1906</v>
      </c>
      <c r="J279" s="36">
        <f>IFERROR(INDEX('Dw_vacancy_E-new_boundaries_2'!E$2:E$3,MATCH($A279,'Dw_vacancy_E-new_boundaries_2'!$A$2:$A$3,0)),
INDEX('Dwellings_vacancy_E-LA_d_2020'!$E$2:$E$310,MATCH($A279,'Dwellings_vacancy_E-LA_d_2020'!$A$2:$A$310,0)))</f>
        <v>0</v>
      </c>
      <c r="K279" s="36">
        <f>IFERROR(INDEX('Dw_vacancy_E-new_boundaries_2'!F$2:F$3,MATCH($A279,'Dw_vacancy_E-new_boundaries_2'!$A$2:$A$3,0)),
INDEX('Dwellings_vacancy_E-LA_d_2020'!$F$2:$F$310,MATCH($A279,'Dwellings_vacancy_E-LA_d_2020'!$A$2:$A$310,0)))</f>
        <v>0</v>
      </c>
      <c r="L279" s="43">
        <f t="shared" si="9"/>
        <v>1.2121520468580078E-2</v>
      </c>
    </row>
    <row r="280" spans="1:12" x14ac:dyDescent="0.35">
      <c r="A280" s="5" t="s">
        <v>854</v>
      </c>
      <c r="B280" s="10" t="s">
        <v>855</v>
      </c>
      <c r="C280" s="36">
        <f>IFERROR(INDEX('Dwellings_vacancy_E-LA_d_2021'!$C$2:$C$310,MATCH($A280,'Dwellings_vacancy_E-LA_d_2021'!$A$2:$A$310,0)),"-")</f>
        <v>115047</v>
      </c>
      <c r="D280" s="36">
        <f>IFERROR(INDEX('Dwellings_vacancy_E-LA_d_2021'!$D$2:$D$310,MATCH($A280,'Dwellings_vacancy_E-LA_d_2021'!$A$2:$A$310,0)),"-")</f>
        <v>1012</v>
      </c>
      <c r="E280" s="36">
        <f>IFERROR(INDEX('Dwellings_vacancy_E-LA_d_2021'!$E$2:$E$310,MATCH($A280,'Dwellings_vacancy_E-LA_d_2021'!$A$2:$A$310,0)),"-")</f>
        <v>0</v>
      </c>
      <c r="F280" s="36">
        <f>IFERROR(INDEX('Dwellings_vacancy_E-LA_d_2021'!$F$2:$F$310,MATCH($A280,'Dwellings_vacancy_E-LA_d_2021'!$A$2:$A$310,0)),"-")</f>
        <v>0</v>
      </c>
      <c r="G280" s="43">
        <f t="shared" si="8"/>
        <v>8.7964049475431783E-3</v>
      </c>
      <c r="H280" s="36">
        <f>IFERROR(INDEX('Dw_vacancy_E-new_boundaries_2'!C$2:C$3,MATCH($A280,'Dw_vacancy_E-new_boundaries_2'!$A$2:$A$3,0)),
INDEX('Dwellings_vacancy_E-LA_d_2020'!$C$2:$C$310,MATCH($A280,'Dwellings_vacancy_E-LA_d_2020'!$A$2:$A$310,0)))</f>
        <v>114772</v>
      </c>
      <c r="I280" s="36">
        <f>IFERROR(INDEX('Dw_vacancy_E-new_boundaries_2'!D$2:D$3,MATCH($A280,'Dw_vacancy_E-new_boundaries_2'!$A$2:$A$3,0)),
INDEX('Dwellings_vacancy_E-LA_d_2020'!$D$2:$D$310,MATCH($A280,'Dwellings_vacancy_E-LA_d_2020'!$A$2:$A$310,0)))</f>
        <v>1041</v>
      </c>
      <c r="J280" s="36">
        <f>IFERROR(INDEX('Dw_vacancy_E-new_boundaries_2'!E$2:E$3,MATCH($A280,'Dw_vacancy_E-new_boundaries_2'!$A$2:$A$3,0)),
INDEX('Dwellings_vacancy_E-LA_d_2020'!$E$2:$E$310,MATCH($A280,'Dwellings_vacancy_E-LA_d_2020'!$A$2:$A$310,0)))</f>
        <v>0</v>
      </c>
      <c r="K280" s="36">
        <f>IFERROR(INDEX('Dw_vacancy_E-new_boundaries_2'!F$2:F$3,MATCH($A280,'Dw_vacancy_E-new_boundaries_2'!$A$2:$A$3,0)),
INDEX('Dwellings_vacancy_E-LA_d_2020'!$F$2:$F$310,MATCH($A280,'Dwellings_vacancy_E-LA_d_2020'!$A$2:$A$310,0)))</f>
        <v>0</v>
      </c>
      <c r="L280" s="43">
        <f t="shared" si="9"/>
        <v>9.070156484159899E-3</v>
      </c>
    </row>
    <row r="281" spans="1:12" x14ac:dyDescent="0.35">
      <c r="A281" s="5" t="s">
        <v>856</v>
      </c>
      <c r="B281" s="10" t="s">
        <v>857</v>
      </c>
      <c r="C281" s="36">
        <f>IFERROR(INDEX('Dwellings_vacancy_E-LA_d_2021'!$C$2:$C$310,MATCH($A281,'Dwellings_vacancy_E-LA_d_2021'!$A$2:$A$310,0)),"-")</f>
        <v>106289</v>
      </c>
      <c r="D281" s="36">
        <f>IFERROR(INDEX('Dwellings_vacancy_E-LA_d_2021'!$D$2:$D$310,MATCH($A281,'Dwellings_vacancy_E-LA_d_2021'!$A$2:$A$310,0)),"-")</f>
        <v>1124</v>
      </c>
      <c r="E281" s="36">
        <f>IFERROR(INDEX('Dwellings_vacancy_E-LA_d_2021'!$E$2:$E$310,MATCH($A281,'Dwellings_vacancy_E-LA_d_2021'!$A$2:$A$310,0)),"-")</f>
        <v>0</v>
      </c>
      <c r="F281" s="36">
        <f>IFERROR(INDEX('Dwellings_vacancy_E-LA_d_2021'!$F$2:$F$310,MATCH($A281,'Dwellings_vacancy_E-LA_d_2021'!$A$2:$A$310,0)),"-")</f>
        <v>0</v>
      </c>
      <c r="G281" s="43">
        <f t="shared" si="8"/>
        <v>1.0574941903677708E-2</v>
      </c>
      <c r="H281" s="36">
        <f>IFERROR(INDEX('Dw_vacancy_E-new_boundaries_2'!C$2:C$3,MATCH($A281,'Dw_vacancy_E-new_boundaries_2'!$A$2:$A$3,0)),
INDEX('Dwellings_vacancy_E-LA_d_2020'!$C$2:$C$310,MATCH($A281,'Dwellings_vacancy_E-LA_d_2020'!$A$2:$A$310,0)))</f>
        <v>105164</v>
      </c>
      <c r="I281" s="36">
        <f>IFERROR(INDEX('Dw_vacancy_E-new_boundaries_2'!D$2:D$3,MATCH($A281,'Dw_vacancy_E-new_boundaries_2'!$A$2:$A$3,0)),
INDEX('Dwellings_vacancy_E-LA_d_2020'!$D$2:$D$310,MATCH($A281,'Dwellings_vacancy_E-LA_d_2020'!$A$2:$A$310,0)))</f>
        <v>1014</v>
      </c>
      <c r="J281" s="36">
        <f>IFERROR(INDEX('Dw_vacancy_E-new_boundaries_2'!E$2:E$3,MATCH($A281,'Dw_vacancy_E-new_boundaries_2'!$A$2:$A$3,0)),
INDEX('Dwellings_vacancy_E-LA_d_2020'!$E$2:$E$310,MATCH($A281,'Dwellings_vacancy_E-LA_d_2020'!$A$2:$A$310,0)))</f>
        <v>0</v>
      </c>
      <c r="K281" s="36">
        <f>IFERROR(INDEX('Dw_vacancy_E-new_boundaries_2'!F$2:F$3,MATCH($A281,'Dw_vacancy_E-new_boundaries_2'!$A$2:$A$3,0)),
INDEX('Dwellings_vacancy_E-LA_d_2020'!$F$2:$F$310,MATCH($A281,'Dwellings_vacancy_E-LA_d_2020'!$A$2:$A$310,0)))</f>
        <v>0</v>
      </c>
      <c r="L281" s="43">
        <f t="shared" si="9"/>
        <v>9.6420828420371984E-3</v>
      </c>
    </row>
    <row r="282" spans="1:12" x14ac:dyDescent="0.35">
      <c r="A282" s="5" t="s">
        <v>858</v>
      </c>
      <c r="B282" s="10" t="s">
        <v>859</v>
      </c>
      <c r="C282" s="36">
        <f>IFERROR(INDEX('Dwellings_vacancy_E-LA_d_2021'!$C$2:$C$310,MATCH($A282,'Dwellings_vacancy_E-LA_d_2021'!$A$2:$A$310,0)),"-")</f>
        <v>147065</v>
      </c>
      <c r="D282" s="36">
        <f>IFERROR(INDEX('Dwellings_vacancy_E-LA_d_2021'!$D$2:$D$310,MATCH($A282,'Dwellings_vacancy_E-LA_d_2021'!$A$2:$A$310,0)),"-")</f>
        <v>262</v>
      </c>
      <c r="E282" s="36">
        <f>IFERROR(INDEX('Dwellings_vacancy_E-LA_d_2021'!$E$2:$E$310,MATCH($A282,'Dwellings_vacancy_E-LA_d_2021'!$A$2:$A$310,0)),"-")</f>
        <v>0</v>
      </c>
      <c r="F282" s="36">
        <f>IFERROR(INDEX('Dwellings_vacancy_E-LA_d_2021'!$F$2:$F$310,MATCH($A282,'Dwellings_vacancy_E-LA_d_2021'!$A$2:$A$310,0)),"-")</f>
        <v>0</v>
      </c>
      <c r="G282" s="43">
        <f t="shared" si="8"/>
        <v>1.7815251759426105E-3</v>
      </c>
      <c r="H282" s="36">
        <f>IFERROR(INDEX('Dw_vacancy_E-new_boundaries_2'!C$2:C$3,MATCH($A282,'Dw_vacancy_E-new_boundaries_2'!$A$2:$A$3,0)),
INDEX('Dwellings_vacancy_E-LA_d_2020'!$C$2:$C$310,MATCH($A282,'Dwellings_vacancy_E-LA_d_2020'!$A$2:$A$310,0)))</f>
        <v>145746</v>
      </c>
      <c r="I282" s="36">
        <f>IFERROR(INDEX('Dw_vacancy_E-new_boundaries_2'!D$2:D$3,MATCH($A282,'Dw_vacancy_E-new_boundaries_2'!$A$2:$A$3,0)),
INDEX('Dwellings_vacancy_E-LA_d_2020'!$D$2:$D$310,MATCH($A282,'Dwellings_vacancy_E-LA_d_2020'!$A$2:$A$310,0)))</f>
        <v>269</v>
      </c>
      <c r="J282" s="36">
        <f>IFERROR(INDEX('Dw_vacancy_E-new_boundaries_2'!E$2:E$3,MATCH($A282,'Dw_vacancy_E-new_boundaries_2'!$A$2:$A$3,0)),
INDEX('Dwellings_vacancy_E-LA_d_2020'!$E$2:$E$310,MATCH($A282,'Dwellings_vacancy_E-LA_d_2020'!$A$2:$A$310,0)))</f>
        <v>0</v>
      </c>
      <c r="K282" s="36">
        <f>IFERROR(INDEX('Dw_vacancy_E-new_boundaries_2'!F$2:F$3,MATCH($A282,'Dw_vacancy_E-new_boundaries_2'!$A$2:$A$3,0)),
INDEX('Dwellings_vacancy_E-LA_d_2020'!$F$2:$F$310,MATCH($A282,'Dwellings_vacancy_E-LA_d_2020'!$A$2:$A$310,0)))</f>
        <v>0</v>
      </c>
      <c r="L282" s="43">
        <f t="shared" si="9"/>
        <v>1.8456767252617568E-3</v>
      </c>
    </row>
    <row r="283" spans="1:12" x14ac:dyDescent="0.35">
      <c r="A283" s="5" t="s">
        <v>860</v>
      </c>
      <c r="B283" s="10" t="s">
        <v>861</v>
      </c>
      <c r="C283" s="36">
        <f>IFERROR(INDEX('Dwellings_vacancy_E-LA_d_2021'!$C$2:$C$310,MATCH($A283,'Dwellings_vacancy_E-LA_d_2021'!$A$2:$A$310,0)),"-")</f>
        <v>93049</v>
      </c>
      <c r="D283" s="36">
        <f>IFERROR(INDEX('Dwellings_vacancy_E-LA_d_2021'!$D$2:$D$310,MATCH($A283,'Dwellings_vacancy_E-LA_d_2021'!$A$2:$A$310,0)),"-")</f>
        <v>682</v>
      </c>
      <c r="E283" s="36">
        <f>IFERROR(INDEX('Dwellings_vacancy_E-LA_d_2021'!$E$2:$E$310,MATCH($A283,'Dwellings_vacancy_E-LA_d_2021'!$A$2:$A$310,0)),"-")</f>
        <v>0</v>
      </c>
      <c r="F283" s="36">
        <f>IFERROR(INDEX('Dwellings_vacancy_E-LA_d_2021'!$F$2:$F$310,MATCH($A283,'Dwellings_vacancy_E-LA_d_2021'!$A$2:$A$310,0)),"-")</f>
        <v>0</v>
      </c>
      <c r="G283" s="43">
        <f t="shared" si="8"/>
        <v>7.3294715687433499E-3</v>
      </c>
      <c r="H283" s="36">
        <f>IFERROR(INDEX('Dw_vacancy_E-new_boundaries_2'!C$2:C$3,MATCH($A283,'Dw_vacancy_E-new_boundaries_2'!$A$2:$A$3,0)),
INDEX('Dwellings_vacancy_E-LA_d_2020'!$C$2:$C$310,MATCH($A283,'Dwellings_vacancy_E-LA_d_2020'!$A$2:$A$310,0)))</f>
        <v>92497</v>
      </c>
      <c r="I283" s="36">
        <f>IFERROR(INDEX('Dw_vacancy_E-new_boundaries_2'!D$2:D$3,MATCH($A283,'Dw_vacancy_E-new_boundaries_2'!$A$2:$A$3,0)),
INDEX('Dwellings_vacancy_E-LA_d_2020'!$D$2:$D$310,MATCH($A283,'Dwellings_vacancy_E-LA_d_2020'!$A$2:$A$310,0)))</f>
        <v>825</v>
      </c>
      <c r="J283" s="36">
        <f>IFERROR(INDEX('Dw_vacancy_E-new_boundaries_2'!E$2:E$3,MATCH($A283,'Dw_vacancy_E-new_boundaries_2'!$A$2:$A$3,0)),
INDEX('Dwellings_vacancy_E-LA_d_2020'!$E$2:$E$310,MATCH($A283,'Dwellings_vacancy_E-LA_d_2020'!$A$2:$A$310,0)))</f>
        <v>0</v>
      </c>
      <c r="K283" s="36">
        <f>IFERROR(INDEX('Dw_vacancy_E-new_boundaries_2'!F$2:F$3,MATCH($A283,'Dw_vacancy_E-new_boundaries_2'!$A$2:$A$3,0)),
INDEX('Dwellings_vacancy_E-LA_d_2020'!$F$2:$F$310,MATCH($A283,'Dwellings_vacancy_E-LA_d_2020'!$A$2:$A$310,0)))</f>
        <v>0</v>
      </c>
      <c r="L283" s="43">
        <f t="shared" si="9"/>
        <v>8.9192081905359096E-3</v>
      </c>
    </row>
    <row r="284" spans="1:12" x14ac:dyDescent="0.35">
      <c r="A284" s="5" t="s">
        <v>862</v>
      </c>
      <c r="B284" s="10" t="s">
        <v>863</v>
      </c>
      <c r="C284" s="36">
        <f>IFERROR(INDEX('Dwellings_vacancy_E-LA_d_2021'!$C$2:$C$310,MATCH($A284,'Dwellings_vacancy_E-LA_d_2021'!$A$2:$A$310,0)),"-")</f>
        <v>64204</v>
      </c>
      <c r="D284" s="36">
        <f>IFERROR(INDEX('Dwellings_vacancy_E-LA_d_2021'!$D$2:$D$310,MATCH($A284,'Dwellings_vacancy_E-LA_d_2021'!$A$2:$A$310,0)),"-")</f>
        <v>832</v>
      </c>
      <c r="E284" s="36">
        <f>IFERROR(INDEX('Dwellings_vacancy_E-LA_d_2021'!$E$2:$E$310,MATCH($A284,'Dwellings_vacancy_E-LA_d_2021'!$A$2:$A$310,0)),"-")</f>
        <v>0</v>
      </c>
      <c r="F284" s="36">
        <f>IFERROR(INDEX('Dwellings_vacancy_E-LA_d_2021'!$F$2:$F$310,MATCH($A284,'Dwellings_vacancy_E-LA_d_2021'!$A$2:$A$310,0)),"-")</f>
        <v>0</v>
      </c>
      <c r="G284" s="43">
        <f t="shared" si="8"/>
        <v>1.2958694162357485E-2</v>
      </c>
      <c r="H284" s="36">
        <f>IFERROR(INDEX('Dw_vacancy_E-new_boundaries_2'!C$2:C$3,MATCH($A284,'Dw_vacancy_E-new_boundaries_2'!$A$2:$A$3,0)),
INDEX('Dwellings_vacancy_E-LA_d_2020'!$C$2:$C$310,MATCH($A284,'Dwellings_vacancy_E-LA_d_2020'!$A$2:$A$310,0)))</f>
        <v>63632</v>
      </c>
      <c r="I284" s="36">
        <f>IFERROR(INDEX('Dw_vacancy_E-new_boundaries_2'!D$2:D$3,MATCH($A284,'Dw_vacancy_E-new_boundaries_2'!$A$2:$A$3,0)),
INDEX('Dwellings_vacancy_E-LA_d_2020'!$D$2:$D$310,MATCH($A284,'Dwellings_vacancy_E-LA_d_2020'!$A$2:$A$310,0)))</f>
        <v>948</v>
      </c>
      <c r="J284" s="36">
        <f>IFERROR(INDEX('Dw_vacancy_E-new_boundaries_2'!E$2:E$3,MATCH($A284,'Dw_vacancy_E-new_boundaries_2'!$A$2:$A$3,0)),
INDEX('Dwellings_vacancy_E-LA_d_2020'!$E$2:$E$310,MATCH($A284,'Dwellings_vacancy_E-LA_d_2020'!$A$2:$A$310,0)))</f>
        <v>0</v>
      </c>
      <c r="K284" s="36">
        <f>IFERROR(INDEX('Dw_vacancy_E-new_boundaries_2'!F$2:F$3,MATCH($A284,'Dw_vacancy_E-new_boundaries_2'!$A$2:$A$3,0)),
INDEX('Dwellings_vacancy_E-LA_d_2020'!$F$2:$F$310,MATCH($A284,'Dwellings_vacancy_E-LA_d_2020'!$A$2:$A$310,0)))</f>
        <v>0</v>
      </c>
      <c r="L284" s="43">
        <f t="shared" si="9"/>
        <v>1.4898164445561982E-2</v>
      </c>
    </row>
    <row r="285" spans="1:12" x14ac:dyDescent="0.35">
      <c r="A285" s="5" t="s">
        <v>864</v>
      </c>
      <c r="B285" s="10" t="s">
        <v>865</v>
      </c>
      <c r="C285" s="36">
        <f>IFERROR(INDEX('Dwellings_vacancy_E-LA_d_2021'!$C$2:$C$310,MATCH($A285,'Dwellings_vacancy_E-LA_d_2021'!$A$2:$A$310,0)),"-")</f>
        <v>40109</v>
      </c>
      <c r="D285" s="36">
        <f>IFERROR(INDEX('Dwellings_vacancy_E-LA_d_2021'!$D$2:$D$310,MATCH($A285,'Dwellings_vacancy_E-LA_d_2021'!$A$2:$A$310,0)),"-")</f>
        <v>342</v>
      </c>
      <c r="E285" s="36">
        <f>IFERROR(INDEX('Dwellings_vacancy_E-LA_d_2021'!$E$2:$E$310,MATCH($A285,'Dwellings_vacancy_E-LA_d_2021'!$A$2:$A$310,0)),"-")</f>
        <v>0</v>
      </c>
      <c r="F285" s="36">
        <f>IFERROR(INDEX('Dwellings_vacancy_E-LA_d_2021'!$F$2:$F$310,MATCH($A285,'Dwellings_vacancy_E-LA_d_2021'!$A$2:$A$310,0)),"-")</f>
        <v>0</v>
      </c>
      <c r="G285" s="43">
        <f t="shared" si="8"/>
        <v>8.5267645665561345E-3</v>
      </c>
      <c r="H285" s="36">
        <f>IFERROR(INDEX('Dw_vacancy_E-new_boundaries_2'!C$2:C$3,MATCH($A285,'Dw_vacancy_E-new_boundaries_2'!$A$2:$A$3,0)),
INDEX('Dwellings_vacancy_E-LA_d_2020'!$C$2:$C$310,MATCH($A285,'Dwellings_vacancy_E-LA_d_2020'!$A$2:$A$310,0)))</f>
        <v>39819</v>
      </c>
      <c r="I285" s="36">
        <f>IFERROR(INDEX('Dw_vacancy_E-new_boundaries_2'!D$2:D$3,MATCH($A285,'Dw_vacancy_E-new_boundaries_2'!$A$2:$A$3,0)),
INDEX('Dwellings_vacancy_E-LA_d_2020'!$D$2:$D$310,MATCH($A285,'Dwellings_vacancy_E-LA_d_2020'!$A$2:$A$310,0)))</f>
        <v>415</v>
      </c>
      <c r="J285" s="36">
        <f>IFERROR(INDEX('Dw_vacancy_E-new_boundaries_2'!E$2:E$3,MATCH($A285,'Dw_vacancy_E-new_boundaries_2'!$A$2:$A$3,0)),
INDEX('Dwellings_vacancy_E-LA_d_2020'!$E$2:$E$310,MATCH($A285,'Dwellings_vacancy_E-LA_d_2020'!$A$2:$A$310,0)))</f>
        <v>0</v>
      </c>
      <c r="K285" s="36">
        <f>IFERROR(INDEX('Dw_vacancy_E-new_boundaries_2'!F$2:F$3,MATCH($A285,'Dw_vacancy_E-new_boundaries_2'!$A$2:$A$3,0)),
INDEX('Dwellings_vacancy_E-LA_d_2020'!$F$2:$F$310,MATCH($A285,'Dwellings_vacancy_E-LA_d_2020'!$A$2:$A$310,0)))</f>
        <v>0</v>
      </c>
      <c r="L285" s="43">
        <f t="shared" si="9"/>
        <v>1.0422160275245486E-2</v>
      </c>
    </row>
    <row r="286" spans="1:12" x14ac:dyDescent="0.35">
      <c r="A286" s="5" t="s">
        <v>866</v>
      </c>
      <c r="B286" s="10" t="s">
        <v>867</v>
      </c>
      <c r="C286" s="36">
        <f>IFERROR(INDEX('Dwellings_vacancy_E-LA_d_2021'!$C$2:$C$310,MATCH($A286,'Dwellings_vacancy_E-LA_d_2021'!$A$2:$A$310,0)),"-")</f>
        <v>54343</v>
      </c>
      <c r="D286" s="36">
        <f>IFERROR(INDEX('Dwellings_vacancy_E-LA_d_2021'!$D$2:$D$310,MATCH($A286,'Dwellings_vacancy_E-LA_d_2021'!$A$2:$A$310,0)),"-")</f>
        <v>620</v>
      </c>
      <c r="E286" s="36">
        <f>IFERROR(INDEX('Dwellings_vacancy_E-LA_d_2021'!$E$2:$E$310,MATCH($A286,'Dwellings_vacancy_E-LA_d_2021'!$A$2:$A$310,0)),"-")</f>
        <v>0</v>
      </c>
      <c r="F286" s="36">
        <f>IFERROR(INDEX('Dwellings_vacancy_E-LA_d_2021'!$F$2:$F$310,MATCH($A286,'Dwellings_vacancy_E-LA_d_2021'!$A$2:$A$310,0)),"-")</f>
        <v>0</v>
      </c>
      <c r="G286" s="43">
        <f t="shared" si="8"/>
        <v>1.1409013120365089E-2</v>
      </c>
      <c r="H286" s="36">
        <f>IFERROR(INDEX('Dw_vacancy_E-new_boundaries_2'!C$2:C$3,MATCH($A286,'Dw_vacancy_E-new_boundaries_2'!$A$2:$A$3,0)),
INDEX('Dwellings_vacancy_E-LA_d_2020'!$C$2:$C$310,MATCH($A286,'Dwellings_vacancy_E-LA_d_2020'!$A$2:$A$310,0)))</f>
        <v>53556</v>
      </c>
      <c r="I286" s="36">
        <f>IFERROR(INDEX('Dw_vacancy_E-new_boundaries_2'!D$2:D$3,MATCH($A286,'Dw_vacancy_E-new_boundaries_2'!$A$2:$A$3,0)),
INDEX('Dwellings_vacancy_E-LA_d_2020'!$D$2:$D$310,MATCH($A286,'Dwellings_vacancy_E-LA_d_2020'!$A$2:$A$310,0)))</f>
        <v>823</v>
      </c>
      <c r="J286" s="36">
        <f>IFERROR(INDEX('Dw_vacancy_E-new_boundaries_2'!E$2:E$3,MATCH($A286,'Dw_vacancy_E-new_boundaries_2'!$A$2:$A$3,0)),
INDEX('Dwellings_vacancy_E-LA_d_2020'!$E$2:$E$310,MATCH($A286,'Dwellings_vacancy_E-LA_d_2020'!$A$2:$A$310,0)))</f>
        <v>0</v>
      </c>
      <c r="K286" s="36">
        <f>IFERROR(INDEX('Dw_vacancy_E-new_boundaries_2'!F$2:F$3,MATCH($A286,'Dw_vacancy_E-new_boundaries_2'!$A$2:$A$3,0)),
INDEX('Dwellings_vacancy_E-LA_d_2020'!$F$2:$F$310,MATCH($A286,'Dwellings_vacancy_E-LA_d_2020'!$A$2:$A$310,0)))</f>
        <v>0</v>
      </c>
      <c r="L286" s="43">
        <f t="shared" si="9"/>
        <v>1.5367092389274778E-2</v>
      </c>
    </row>
    <row r="287" spans="1:12" x14ac:dyDescent="0.35">
      <c r="A287" s="5" t="s">
        <v>868</v>
      </c>
      <c r="B287" s="10" t="s">
        <v>869</v>
      </c>
      <c r="C287" s="36">
        <f>IFERROR(INDEX('Dwellings_vacancy_E-LA_d_2021'!$C$2:$C$310,MATCH($A287,'Dwellings_vacancy_E-LA_d_2021'!$A$2:$A$310,0)),"-")</f>
        <v>70516</v>
      </c>
      <c r="D287" s="36">
        <f>IFERROR(INDEX('Dwellings_vacancy_E-LA_d_2021'!$D$2:$D$310,MATCH($A287,'Dwellings_vacancy_E-LA_d_2021'!$A$2:$A$310,0)),"-")</f>
        <v>555</v>
      </c>
      <c r="E287" s="36">
        <f>IFERROR(INDEX('Dwellings_vacancy_E-LA_d_2021'!$E$2:$E$310,MATCH($A287,'Dwellings_vacancy_E-LA_d_2021'!$A$2:$A$310,0)),"-")</f>
        <v>0</v>
      </c>
      <c r="F287" s="36">
        <f>IFERROR(INDEX('Dwellings_vacancy_E-LA_d_2021'!$F$2:$F$310,MATCH($A287,'Dwellings_vacancy_E-LA_d_2021'!$A$2:$A$310,0)),"-")</f>
        <v>0</v>
      </c>
      <c r="G287" s="43">
        <f t="shared" si="8"/>
        <v>7.8705542004651428E-3</v>
      </c>
      <c r="H287" s="36">
        <f>IFERROR(INDEX('Dw_vacancy_E-new_boundaries_2'!C$2:C$3,MATCH($A287,'Dw_vacancy_E-new_boundaries_2'!$A$2:$A$3,0)),
INDEX('Dwellings_vacancy_E-LA_d_2020'!$C$2:$C$310,MATCH($A287,'Dwellings_vacancy_E-LA_d_2020'!$A$2:$A$310,0)))</f>
        <v>69371</v>
      </c>
      <c r="I287" s="36">
        <f>IFERROR(INDEX('Dw_vacancy_E-new_boundaries_2'!D$2:D$3,MATCH($A287,'Dw_vacancy_E-new_boundaries_2'!$A$2:$A$3,0)),
INDEX('Dwellings_vacancy_E-LA_d_2020'!$D$2:$D$310,MATCH($A287,'Dwellings_vacancy_E-LA_d_2020'!$A$2:$A$310,0)))</f>
        <v>782</v>
      </c>
      <c r="J287" s="36">
        <f>IFERROR(INDEX('Dw_vacancy_E-new_boundaries_2'!E$2:E$3,MATCH($A287,'Dw_vacancy_E-new_boundaries_2'!$A$2:$A$3,0)),
INDEX('Dwellings_vacancy_E-LA_d_2020'!$E$2:$E$310,MATCH($A287,'Dwellings_vacancy_E-LA_d_2020'!$A$2:$A$310,0)))</f>
        <v>0</v>
      </c>
      <c r="K287" s="36">
        <f>IFERROR(INDEX('Dw_vacancy_E-new_boundaries_2'!F$2:F$3,MATCH($A287,'Dw_vacancy_E-new_boundaries_2'!$A$2:$A$3,0)),
INDEX('Dwellings_vacancy_E-LA_d_2020'!$F$2:$F$310,MATCH($A287,'Dwellings_vacancy_E-LA_d_2020'!$A$2:$A$310,0)))</f>
        <v>0</v>
      </c>
      <c r="L287" s="43">
        <f t="shared" si="9"/>
        <v>1.1272722030819795E-2</v>
      </c>
    </row>
    <row r="288" spans="1:12" x14ac:dyDescent="0.35">
      <c r="A288" s="5" t="s">
        <v>870</v>
      </c>
      <c r="B288" s="10" t="s">
        <v>871</v>
      </c>
      <c r="C288" s="36">
        <f>IFERROR(INDEX('Dwellings_vacancy_E-LA_d_2021'!$C$2:$C$310,MATCH($A288,'Dwellings_vacancy_E-LA_d_2021'!$A$2:$A$310,0)),"-")</f>
        <v>47981</v>
      </c>
      <c r="D288" s="36">
        <f>IFERROR(INDEX('Dwellings_vacancy_E-LA_d_2021'!$D$2:$D$310,MATCH($A288,'Dwellings_vacancy_E-LA_d_2021'!$A$2:$A$310,0)),"-")</f>
        <v>342</v>
      </c>
      <c r="E288" s="36">
        <f>IFERROR(INDEX('Dwellings_vacancy_E-LA_d_2021'!$E$2:$E$310,MATCH($A288,'Dwellings_vacancy_E-LA_d_2021'!$A$2:$A$310,0)),"-")</f>
        <v>0</v>
      </c>
      <c r="F288" s="36">
        <f>IFERROR(INDEX('Dwellings_vacancy_E-LA_d_2021'!$F$2:$F$310,MATCH($A288,'Dwellings_vacancy_E-LA_d_2021'!$A$2:$A$310,0)),"-")</f>
        <v>0</v>
      </c>
      <c r="G288" s="43">
        <f t="shared" si="8"/>
        <v>7.1278214293157708E-3</v>
      </c>
      <c r="H288" s="36">
        <f>IFERROR(INDEX('Dw_vacancy_E-new_boundaries_2'!C$2:C$3,MATCH($A288,'Dw_vacancy_E-new_boundaries_2'!$A$2:$A$3,0)),
INDEX('Dwellings_vacancy_E-LA_d_2020'!$C$2:$C$310,MATCH($A288,'Dwellings_vacancy_E-LA_d_2020'!$A$2:$A$310,0)))</f>
        <v>47786</v>
      </c>
      <c r="I288" s="36">
        <f>IFERROR(INDEX('Dw_vacancy_E-new_boundaries_2'!D$2:D$3,MATCH($A288,'Dw_vacancy_E-new_boundaries_2'!$A$2:$A$3,0)),
INDEX('Dwellings_vacancy_E-LA_d_2020'!$D$2:$D$310,MATCH($A288,'Dwellings_vacancy_E-LA_d_2020'!$A$2:$A$310,0)))</f>
        <v>505</v>
      </c>
      <c r="J288" s="36">
        <f>IFERROR(INDEX('Dw_vacancy_E-new_boundaries_2'!E$2:E$3,MATCH($A288,'Dw_vacancy_E-new_boundaries_2'!$A$2:$A$3,0)),
INDEX('Dwellings_vacancy_E-LA_d_2020'!$E$2:$E$310,MATCH($A288,'Dwellings_vacancy_E-LA_d_2020'!$A$2:$A$310,0)))</f>
        <v>0</v>
      </c>
      <c r="K288" s="36">
        <f>IFERROR(INDEX('Dw_vacancy_E-new_boundaries_2'!F$2:F$3,MATCH($A288,'Dw_vacancy_E-new_boundaries_2'!$A$2:$A$3,0)),
INDEX('Dwellings_vacancy_E-LA_d_2020'!$F$2:$F$310,MATCH($A288,'Dwellings_vacancy_E-LA_d_2020'!$A$2:$A$310,0)))</f>
        <v>0</v>
      </c>
      <c r="L288" s="43">
        <f t="shared" si="9"/>
        <v>1.0567948771606746E-2</v>
      </c>
    </row>
    <row r="289" spans="1:12" x14ac:dyDescent="0.35">
      <c r="A289" s="5" t="s">
        <v>872</v>
      </c>
      <c r="B289" s="10" t="s">
        <v>873</v>
      </c>
      <c r="C289" s="36">
        <f>IFERROR(INDEX('Dwellings_vacancy_E-LA_d_2021'!$C$2:$C$310,MATCH($A289,'Dwellings_vacancy_E-LA_d_2021'!$A$2:$A$310,0)),"-")</f>
        <v>68751</v>
      </c>
      <c r="D289" s="36">
        <f>IFERROR(INDEX('Dwellings_vacancy_E-LA_d_2021'!$D$2:$D$310,MATCH($A289,'Dwellings_vacancy_E-LA_d_2021'!$A$2:$A$310,0)),"-")</f>
        <v>494</v>
      </c>
      <c r="E289" s="36">
        <f>IFERROR(INDEX('Dwellings_vacancy_E-LA_d_2021'!$E$2:$E$310,MATCH($A289,'Dwellings_vacancy_E-LA_d_2021'!$A$2:$A$310,0)),"-")</f>
        <v>0</v>
      </c>
      <c r="F289" s="36">
        <f>IFERROR(INDEX('Dwellings_vacancy_E-LA_d_2021'!$F$2:$F$310,MATCH($A289,'Dwellings_vacancy_E-LA_d_2021'!$A$2:$A$310,0)),"-")</f>
        <v>0</v>
      </c>
      <c r="G289" s="43">
        <f t="shared" si="8"/>
        <v>7.1853500312722722E-3</v>
      </c>
      <c r="H289" s="36">
        <f>IFERROR(INDEX('Dw_vacancy_E-new_boundaries_2'!C$2:C$3,MATCH($A289,'Dw_vacancy_E-new_boundaries_2'!$A$2:$A$3,0)),
INDEX('Dwellings_vacancy_E-LA_d_2020'!$C$2:$C$310,MATCH($A289,'Dwellings_vacancy_E-LA_d_2020'!$A$2:$A$310,0)))</f>
        <v>68162</v>
      </c>
      <c r="I289" s="36">
        <f>IFERROR(INDEX('Dw_vacancy_E-new_boundaries_2'!D$2:D$3,MATCH($A289,'Dw_vacancy_E-new_boundaries_2'!$A$2:$A$3,0)),
INDEX('Dwellings_vacancy_E-LA_d_2020'!$D$2:$D$310,MATCH($A289,'Dwellings_vacancy_E-LA_d_2020'!$A$2:$A$310,0)))</f>
        <v>470</v>
      </c>
      <c r="J289" s="36">
        <f>IFERROR(INDEX('Dw_vacancy_E-new_boundaries_2'!E$2:E$3,MATCH($A289,'Dw_vacancy_E-new_boundaries_2'!$A$2:$A$3,0)),
INDEX('Dwellings_vacancy_E-LA_d_2020'!$E$2:$E$310,MATCH($A289,'Dwellings_vacancy_E-LA_d_2020'!$A$2:$A$310,0)))</f>
        <v>0</v>
      </c>
      <c r="K289" s="36">
        <f>IFERROR(INDEX('Dw_vacancy_E-new_boundaries_2'!F$2:F$3,MATCH($A289,'Dw_vacancy_E-new_boundaries_2'!$A$2:$A$3,0)),
INDEX('Dwellings_vacancy_E-LA_d_2020'!$F$2:$F$310,MATCH($A289,'Dwellings_vacancy_E-LA_d_2020'!$A$2:$A$310,0)))</f>
        <v>0</v>
      </c>
      <c r="L289" s="43">
        <f t="shared" si="9"/>
        <v>6.8953375781227073E-3</v>
      </c>
    </row>
    <row r="290" spans="1:12" x14ac:dyDescent="0.35">
      <c r="A290" s="5" t="s">
        <v>874</v>
      </c>
      <c r="B290" s="10" t="s">
        <v>875</v>
      </c>
      <c r="C290" s="36">
        <f>IFERROR(INDEX('Dwellings_vacancy_E-LA_d_2021'!$C$2:$C$310,MATCH($A290,'Dwellings_vacancy_E-LA_d_2021'!$A$2:$A$310,0)),"-")</f>
        <v>25838</v>
      </c>
      <c r="D290" s="36">
        <f>IFERROR(INDEX('Dwellings_vacancy_E-LA_d_2021'!$D$2:$D$310,MATCH($A290,'Dwellings_vacancy_E-LA_d_2021'!$A$2:$A$310,0)),"-")</f>
        <v>94</v>
      </c>
      <c r="E290" s="36">
        <f>IFERROR(INDEX('Dwellings_vacancy_E-LA_d_2021'!$E$2:$E$310,MATCH($A290,'Dwellings_vacancy_E-LA_d_2021'!$A$2:$A$310,0)),"-")</f>
        <v>0</v>
      </c>
      <c r="F290" s="36">
        <f>IFERROR(INDEX('Dwellings_vacancy_E-LA_d_2021'!$F$2:$F$310,MATCH($A290,'Dwellings_vacancy_E-LA_d_2021'!$A$2:$A$310,0)),"-")</f>
        <v>0</v>
      </c>
      <c r="G290" s="43">
        <f t="shared" si="8"/>
        <v>3.6380524808421705E-3</v>
      </c>
      <c r="H290" s="36">
        <f>IFERROR(INDEX('Dw_vacancy_E-new_boundaries_2'!C$2:C$3,MATCH($A290,'Dw_vacancy_E-new_boundaries_2'!$A$2:$A$3,0)),
INDEX('Dwellings_vacancy_E-LA_d_2020'!$C$2:$C$310,MATCH($A290,'Dwellings_vacancy_E-LA_d_2020'!$A$2:$A$310,0)))</f>
        <v>25540</v>
      </c>
      <c r="I290" s="36">
        <f>IFERROR(INDEX('Dw_vacancy_E-new_boundaries_2'!D$2:D$3,MATCH($A290,'Dw_vacancy_E-new_boundaries_2'!$A$2:$A$3,0)),
INDEX('Dwellings_vacancy_E-LA_d_2020'!$D$2:$D$310,MATCH($A290,'Dwellings_vacancy_E-LA_d_2020'!$A$2:$A$310,0)))</f>
        <v>139</v>
      </c>
      <c r="J290" s="36">
        <f>IFERROR(INDEX('Dw_vacancy_E-new_boundaries_2'!E$2:E$3,MATCH($A290,'Dw_vacancy_E-new_boundaries_2'!$A$2:$A$3,0)),
INDEX('Dwellings_vacancy_E-LA_d_2020'!$E$2:$E$310,MATCH($A290,'Dwellings_vacancy_E-LA_d_2020'!$A$2:$A$310,0)))</f>
        <v>0</v>
      </c>
      <c r="K290" s="36">
        <f>IFERROR(INDEX('Dw_vacancy_E-new_boundaries_2'!F$2:F$3,MATCH($A290,'Dw_vacancy_E-new_boundaries_2'!$A$2:$A$3,0)),
INDEX('Dwellings_vacancy_E-LA_d_2020'!$F$2:$F$310,MATCH($A290,'Dwellings_vacancy_E-LA_d_2020'!$A$2:$A$310,0)))</f>
        <v>0</v>
      </c>
      <c r="L290" s="43">
        <f t="shared" si="9"/>
        <v>5.4424432263116681E-3</v>
      </c>
    </row>
    <row r="291" spans="1:12" x14ac:dyDescent="0.35">
      <c r="A291" s="5" t="s">
        <v>878</v>
      </c>
      <c r="B291" s="10" t="s">
        <v>879</v>
      </c>
      <c r="C291" s="36">
        <f>IFERROR(INDEX('Dwellings_vacancy_E-LA_d_2021'!$C$2:$C$310,MATCH($A291,'Dwellings_vacancy_E-LA_d_2021'!$A$2:$A$310,0)),"-")</f>
        <v>49399</v>
      </c>
      <c r="D291" s="36">
        <f>IFERROR(INDEX('Dwellings_vacancy_E-LA_d_2021'!$D$2:$D$310,MATCH($A291,'Dwellings_vacancy_E-LA_d_2021'!$A$2:$A$310,0)),"-")</f>
        <v>741</v>
      </c>
      <c r="E291" s="36">
        <f>IFERROR(INDEX('Dwellings_vacancy_E-LA_d_2021'!$E$2:$E$310,MATCH($A291,'Dwellings_vacancy_E-LA_d_2021'!$A$2:$A$310,0)),"-")</f>
        <v>0</v>
      </c>
      <c r="F291" s="36">
        <f>IFERROR(INDEX('Dwellings_vacancy_E-LA_d_2021'!$F$2:$F$310,MATCH($A291,'Dwellings_vacancy_E-LA_d_2021'!$A$2:$A$310,0)),"-")</f>
        <v>0</v>
      </c>
      <c r="G291" s="43">
        <f t="shared" si="8"/>
        <v>1.5000303649871455E-2</v>
      </c>
      <c r="H291" s="36">
        <f>IFERROR(INDEX('Dw_vacancy_E-new_boundaries_2'!C$2:C$3,MATCH($A291,'Dw_vacancy_E-new_boundaries_2'!$A$2:$A$3,0)),
INDEX('Dwellings_vacancy_E-LA_d_2020'!$C$2:$C$310,MATCH($A291,'Dwellings_vacancy_E-LA_d_2020'!$A$2:$A$310,0)))</f>
        <v>48791</v>
      </c>
      <c r="I291" s="36">
        <f>IFERROR(INDEX('Dw_vacancy_E-new_boundaries_2'!D$2:D$3,MATCH($A291,'Dw_vacancy_E-new_boundaries_2'!$A$2:$A$3,0)),
INDEX('Dwellings_vacancy_E-LA_d_2020'!$D$2:$D$310,MATCH($A291,'Dwellings_vacancy_E-LA_d_2020'!$A$2:$A$310,0)))</f>
        <v>744</v>
      </c>
      <c r="J291" s="36">
        <f>IFERROR(INDEX('Dw_vacancy_E-new_boundaries_2'!E$2:E$3,MATCH($A291,'Dw_vacancy_E-new_boundaries_2'!$A$2:$A$3,0)),
INDEX('Dwellings_vacancy_E-LA_d_2020'!$E$2:$E$310,MATCH($A291,'Dwellings_vacancy_E-LA_d_2020'!$A$2:$A$310,0)))</f>
        <v>0</v>
      </c>
      <c r="K291" s="36">
        <f>IFERROR(INDEX('Dw_vacancy_E-new_boundaries_2'!F$2:F$3,MATCH($A291,'Dw_vacancy_E-new_boundaries_2'!$A$2:$A$3,0)),
INDEX('Dwellings_vacancy_E-LA_d_2020'!$F$2:$F$310,MATCH($A291,'Dwellings_vacancy_E-LA_d_2020'!$A$2:$A$310,0)))</f>
        <v>0</v>
      </c>
      <c r="L291" s="43">
        <f t="shared" si="9"/>
        <v>1.5248713902154086E-2</v>
      </c>
    </row>
    <row r="292" spans="1:12" x14ac:dyDescent="0.35">
      <c r="A292" s="5" t="s">
        <v>880</v>
      </c>
      <c r="B292" s="10" t="s">
        <v>881</v>
      </c>
      <c r="C292" s="36">
        <f>IFERROR(INDEX('Dwellings_vacancy_E-LA_d_2021'!$C$2:$C$310,MATCH($A292,'Dwellings_vacancy_E-LA_d_2021'!$A$2:$A$310,0)),"-")</f>
        <v>43924</v>
      </c>
      <c r="D292" s="36">
        <f>IFERROR(INDEX('Dwellings_vacancy_E-LA_d_2021'!$D$2:$D$310,MATCH($A292,'Dwellings_vacancy_E-LA_d_2021'!$A$2:$A$310,0)),"-")</f>
        <v>549</v>
      </c>
      <c r="E292" s="36">
        <f>IFERROR(INDEX('Dwellings_vacancy_E-LA_d_2021'!$E$2:$E$310,MATCH($A292,'Dwellings_vacancy_E-LA_d_2021'!$A$2:$A$310,0)),"-")</f>
        <v>0</v>
      </c>
      <c r="F292" s="36">
        <f>IFERROR(INDEX('Dwellings_vacancy_E-LA_d_2021'!$F$2:$F$310,MATCH($A292,'Dwellings_vacancy_E-LA_d_2021'!$A$2:$A$310,0)),"-")</f>
        <v>0</v>
      </c>
      <c r="G292" s="43">
        <f t="shared" si="8"/>
        <v>1.2498861670157544E-2</v>
      </c>
      <c r="H292" s="36">
        <f>IFERROR(INDEX('Dw_vacancy_E-new_boundaries_2'!C$2:C$3,MATCH($A292,'Dw_vacancy_E-new_boundaries_2'!$A$2:$A$3,0)),
INDEX('Dwellings_vacancy_E-LA_d_2020'!$C$2:$C$310,MATCH($A292,'Dwellings_vacancy_E-LA_d_2020'!$A$2:$A$310,0)))</f>
        <v>43273</v>
      </c>
      <c r="I292" s="36">
        <f>IFERROR(INDEX('Dw_vacancy_E-new_boundaries_2'!D$2:D$3,MATCH($A292,'Dw_vacancy_E-new_boundaries_2'!$A$2:$A$3,0)),
INDEX('Dwellings_vacancy_E-LA_d_2020'!$D$2:$D$310,MATCH($A292,'Dwellings_vacancy_E-LA_d_2020'!$A$2:$A$310,0)))</f>
        <v>686</v>
      </c>
      <c r="J292" s="36">
        <f>IFERROR(INDEX('Dw_vacancy_E-new_boundaries_2'!E$2:E$3,MATCH($A292,'Dw_vacancy_E-new_boundaries_2'!$A$2:$A$3,0)),
INDEX('Dwellings_vacancy_E-LA_d_2020'!$E$2:$E$310,MATCH($A292,'Dwellings_vacancy_E-LA_d_2020'!$A$2:$A$310,0)))</f>
        <v>0</v>
      </c>
      <c r="K292" s="36">
        <f>IFERROR(INDEX('Dw_vacancy_E-new_boundaries_2'!F$2:F$3,MATCH($A292,'Dw_vacancy_E-new_boundaries_2'!$A$2:$A$3,0)),
INDEX('Dwellings_vacancy_E-LA_d_2020'!$F$2:$F$310,MATCH($A292,'Dwellings_vacancy_E-LA_d_2020'!$A$2:$A$310,0)))</f>
        <v>0</v>
      </c>
      <c r="L292" s="43">
        <f t="shared" si="9"/>
        <v>1.5852841263605481E-2</v>
      </c>
    </row>
    <row r="293" spans="1:12" x14ac:dyDescent="0.35">
      <c r="A293" s="5" t="s">
        <v>884</v>
      </c>
      <c r="B293" s="10" t="s">
        <v>885</v>
      </c>
      <c r="C293" s="36">
        <f>IFERROR(INDEX('Dwellings_vacancy_E-LA_d_2021'!$C$2:$C$310,MATCH($A293,'Dwellings_vacancy_E-LA_d_2021'!$A$2:$A$310,0)),"-")</f>
        <v>175268</v>
      </c>
      <c r="D293" s="36">
        <f>IFERROR(INDEX('Dwellings_vacancy_E-LA_d_2021'!$D$2:$D$310,MATCH($A293,'Dwellings_vacancy_E-LA_d_2021'!$A$2:$A$310,0)),"-")</f>
        <v>1231</v>
      </c>
      <c r="E293" s="36">
        <f>IFERROR(INDEX('Dwellings_vacancy_E-LA_d_2021'!$E$2:$E$310,MATCH($A293,'Dwellings_vacancy_E-LA_d_2021'!$A$2:$A$310,0)),"-")</f>
        <v>0</v>
      </c>
      <c r="F293" s="36">
        <f>IFERROR(INDEX('Dwellings_vacancy_E-LA_d_2021'!$F$2:$F$310,MATCH($A293,'Dwellings_vacancy_E-LA_d_2021'!$A$2:$A$310,0)),"-")</f>
        <v>0</v>
      </c>
      <c r="G293" s="43">
        <f t="shared" si="8"/>
        <v>7.0235296802610859E-3</v>
      </c>
      <c r="H293" s="36">
        <f>IFERROR(INDEX('Dw_vacancy_E-new_boundaries_2'!C$2:C$3,MATCH($A293,'Dw_vacancy_E-new_boundaries_2'!$A$2:$A$3,0)),
INDEX('Dwellings_vacancy_E-LA_d_2020'!$C$2:$C$310,MATCH($A293,'Dwellings_vacancy_E-LA_d_2020'!$A$2:$A$310,0)))</f>
        <v>173756</v>
      </c>
      <c r="I293" s="36">
        <f>IFERROR(INDEX('Dw_vacancy_E-new_boundaries_2'!D$2:D$3,MATCH($A293,'Dw_vacancy_E-new_boundaries_2'!$A$2:$A$3,0)),
INDEX('Dwellings_vacancy_E-LA_d_2020'!$D$2:$D$310,MATCH($A293,'Dwellings_vacancy_E-LA_d_2020'!$A$2:$A$310,0)))</f>
        <v>1337</v>
      </c>
      <c r="J293" s="36">
        <f>IFERROR(INDEX('Dw_vacancy_E-new_boundaries_2'!E$2:E$3,MATCH($A293,'Dw_vacancy_E-new_boundaries_2'!$A$2:$A$3,0)),
INDEX('Dwellings_vacancy_E-LA_d_2020'!$E$2:$E$310,MATCH($A293,'Dwellings_vacancy_E-LA_d_2020'!$A$2:$A$310,0)))</f>
        <v>0</v>
      </c>
      <c r="K293" s="36">
        <f>IFERROR(INDEX('Dw_vacancy_E-new_boundaries_2'!F$2:F$3,MATCH($A293,'Dw_vacancy_E-new_boundaries_2'!$A$2:$A$3,0)),
INDEX('Dwellings_vacancy_E-LA_d_2020'!$F$2:$F$310,MATCH($A293,'Dwellings_vacancy_E-LA_d_2020'!$A$2:$A$310,0)))</f>
        <v>0</v>
      </c>
      <c r="L293" s="43">
        <f t="shared" si="9"/>
        <v>7.6946983125762564E-3</v>
      </c>
    </row>
    <row r="294" spans="1:12" x14ac:dyDescent="0.35">
      <c r="A294" s="5" t="s">
        <v>886</v>
      </c>
      <c r="B294" s="10" t="s">
        <v>887</v>
      </c>
      <c r="C294" s="36">
        <f>IFERROR(INDEX('Dwellings_vacancy_E-LA_d_2021'!$C$2:$C$310,MATCH($A294,'Dwellings_vacancy_E-LA_d_2021'!$A$2:$A$310,0)),"-")</f>
        <v>49318</v>
      </c>
      <c r="D294" s="36">
        <f>IFERROR(INDEX('Dwellings_vacancy_E-LA_d_2021'!$D$2:$D$310,MATCH($A294,'Dwellings_vacancy_E-LA_d_2021'!$A$2:$A$310,0)),"-")</f>
        <v>580</v>
      </c>
      <c r="E294" s="36">
        <f>IFERROR(INDEX('Dwellings_vacancy_E-LA_d_2021'!$E$2:$E$310,MATCH($A294,'Dwellings_vacancy_E-LA_d_2021'!$A$2:$A$310,0)),"-")</f>
        <v>0</v>
      </c>
      <c r="F294" s="36">
        <f>IFERROR(INDEX('Dwellings_vacancy_E-LA_d_2021'!$F$2:$F$310,MATCH($A294,'Dwellings_vacancy_E-LA_d_2021'!$A$2:$A$310,0)),"-")</f>
        <v>0</v>
      </c>
      <c r="G294" s="43">
        <f t="shared" si="8"/>
        <v>1.1760412019952147E-2</v>
      </c>
      <c r="H294" s="36">
        <f>IFERROR(INDEX('Dw_vacancy_E-new_boundaries_2'!C$2:C$3,MATCH($A294,'Dw_vacancy_E-new_boundaries_2'!$A$2:$A$3,0)),
INDEX('Dwellings_vacancy_E-LA_d_2020'!$C$2:$C$310,MATCH($A294,'Dwellings_vacancy_E-LA_d_2020'!$A$2:$A$310,0)))</f>
        <v>48151</v>
      </c>
      <c r="I294" s="36">
        <f>IFERROR(INDEX('Dw_vacancy_E-new_boundaries_2'!D$2:D$3,MATCH($A294,'Dw_vacancy_E-new_boundaries_2'!$A$2:$A$3,0)),
INDEX('Dwellings_vacancy_E-LA_d_2020'!$D$2:$D$310,MATCH($A294,'Dwellings_vacancy_E-LA_d_2020'!$A$2:$A$310,0)))</f>
        <v>656</v>
      </c>
      <c r="J294" s="36">
        <f>IFERROR(INDEX('Dw_vacancy_E-new_boundaries_2'!E$2:E$3,MATCH($A294,'Dw_vacancy_E-new_boundaries_2'!$A$2:$A$3,0)),
INDEX('Dwellings_vacancy_E-LA_d_2020'!$E$2:$E$310,MATCH($A294,'Dwellings_vacancy_E-LA_d_2020'!$A$2:$A$310,0)))</f>
        <v>0</v>
      </c>
      <c r="K294" s="36">
        <f>IFERROR(INDEX('Dw_vacancy_E-new_boundaries_2'!F$2:F$3,MATCH($A294,'Dw_vacancy_E-new_boundaries_2'!$A$2:$A$3,0)),
INDEX('Dwellings_vacancy_E-LA_d_2020'!$F$2:$F$310,MATCH($A294,'Dwellings_vacancy_E-LA_d_2020'!$A$2:$A$310,0)))</f>
        <v>0</v>
      </c>
      <c r="L294" s="43">
        <f t="shared" si="9"/>
        <v>1.362380843596187E-2</v>
      </c>
    </row>
    <row r="295" spans="1:12" x14ac:dyDescent="0.35">
      <c r="A295" s="5" t="s">
        <v>888</v>
      </c>
      <c r="B295" s="10" t="s">
        <v>889</v>
      </c>
      <c r="C295" s="36">
        <f>IFERROR(INDEX('Dwellings_vacancy_E-LA_d_2021'!$C$2:$C$310,MATCH($A295,'Dwellings_vacancy_E-LA_d_2021'!$A$2:$A$310,0)),"-")</f>
        <v>75391</v>
      </c>
      <c r="D295" s="36">
        <f>IFERROR(INDEX('Dwellings_vacancy_E-LA_d_2021'!$D$2:$D$310,MATCH($A295,'Dwellings_vacancy_E-LA_d_2021'!$A$2:$A$310,0)),"-")</f>
        <v>625</v>
      </c>
      <c r="E295" s="36">
        <f>IFERROR(INDEX('Dwellings_vacancy_E-LA_d_2021'!$E$2:$E$310,MATCH($A295,'Dwellings_vacancy_E-LA_d_2021'!$A$2:$A$310,0)),"-")</f>
        <v>0</v>
      </c>
      <c r="F295" s="36">
        <f>IFERROR(INDEX('Dwellings_vacancy_E-LA_d_2021'!$F$2:$F$310,MATCH($A295,'Dwellings_vacancy_E-LA_d_2021'!$A$2:$A$310,0)),"-")</f>
        <v>0</v>
      </c>
      <c r="G295" s="43">
        <f t="shared" si="8"/>
        <v>8.2901142046132824E-3</v>
      </c>
      <c r="H295" s="36">
        <f>IFERROR(INDEX('Dw_vacancy_E-new_boundaries_2'!C$2:C$3,MATCH($A295,'Dw_vacancy_E-new_boundaries_2'!$A$2:$A$3,0)),
INDEX('Dwellings_vacancy_E-LA_d_2020'!$C$2:$C$310,MATCH($A295,'Dwellings_vacancy_E-LA_d_2020'!$A$2:$A$310,0)))</f>
        <v>74452</v>
      </c>
      <c r="I295" s="36">
        <f>IFERROR(INDEX('Dw_vacancy_E-new_boundaries_2'!D$2:D$3,MATCH($A295,'Dw_vacancy_E-new_boundaries_2'!$A$2:$A$3,0)),
INDEX('Dwellings_vacancy_E-LA_d_2020'!$D$2:$D$310,MATCH($A295,'Dwellings_vacancy_E-LA_d_2020'!$A$2:$A$310,0)))</f>
        <v>853</v>
      </c>
      <c r="J295" s="36">
        <f>IFERROR(INDEX('Dw_vacancy_E-new_boundaries_2'!E$2:E$3,MATCH($A295,'Dw_vacancy_E-new_boundaries_2'!$A$2:$A$3,0)),
INDEX('Dwellings_vacancy_E-LA_d_2020'!$E$2:$E$310,MATCH($A295,'Dwellings_vacancy_E-LA_d_2020'!$A$2:$A$310,0)))</f>
        <v>0</v>
      </c>
      <c r="K295" s="36">
        <f>IFERROR(INDEX('Dw_vacancy_E-new_boundaries_2'!F$2:F$3,MATCH($A295,'Dw_vacancy_E-new_boundaries_2'!$A$2:$A$3,0)),
INDEX('Dwellings_vacancy_E-LA_d_2020'!$F$2:$F$310,MATCH($A295,'Dwellings_vacancy_E-LA_d_2020'!$A$2:$A$310,0)))</f>
        <v>0</v>
      </c>
      <c r="L295" s="43">
        <f t="shared" si="9"/>
        <v>1.1457046150539945E-2</v>
      </c>
    </row>
    <row r="296" spans="1:12" x14ac:dyDescent="0.35">
      <c r="A296" s="5" t="s">
        <v>890</v>
      </c>
      <c r="B296" s="10" t="s">
        <v>891</v>
      </c>
      <c r="C296" s="36">
        <f>IFERROR(INDEX('Dwellings_vacancy_E-LA_d_2021'!$C$2:$C$310,MATCH($A296,'Dwellings_vacancy_E-LA_d_2021'!$A$2:$A$310,0)),"-")</f>
        <v>124931</v>
      </c>
      <c r="D296" s="36">
        <f>IFERROR(INDEX('Dwellings_vacancy_E-LA_d_2021'!$D$2:$D$310,MATCH($A296,'Dwellings_vacancy_E-LA_d_2021'!$A$2:$A$310,0)),"-")</f>
        <v>515</v>
      </c>
      <c r="E296" s="36">
        <f>IFERROR(INDEX('Dwellings_vacancy_E-LA_d_2021'!$E$2:$E$310,MATCH($A296,'Dwellings_vacancy_E-LA_d_2021'!$A$2:$A$310,0)),"-")</f>
        <v>0</v>
      </c>
      <c r="F296" s="36">
        <f>IFERROR(INDEX('Dwellings_vacancy_E-LA_d_2021'!$F$2:$F$310,MATCH($A296,'Dwellings_vacancy_E-LA_d_2021'!$A$2:$A$310,0)),"-")</f>
        <v>0</v>
      </c>
      <c r="G296" s="43">
        <f t="shared" si="8"/>
        <v>4.122275496073833E-3</v>
      </c>
      <c r="H296" s="36">
        <f>IFERROR(INDEX('Dw_vacancy_E-new_boundaries_2'!C$2:C$3,MATCH($A296,'Dw_vacancy_E-new_boundaries_2'!$A$2:$A$3,0)),
INDEX('Dwellings_vacancy_E-LA_d_2020'!$C$2:$C$310,MATCH($A296,'Dwellings_vacancy_E-LA_d_2020'!$A$2:$A$310,0)))</f>
        <v>124391</v>
      </c>
      <c r="I296" s="36">
        <f>IFERROR(INDEX('Dw_vacancy_E-new_boundaries_2'!D$2:D$3,MATCH($A296,'Dw_vacancy_E-new_boundaries_2'!$A$2:$A$3,0)),
INDEX('Dwellings_vacancy_E-LA_d_2020'!$D$2:$D$310,MATCH($A296,'Dwellings_vacancy_E-LA_d_2020'!$A$2:$A$310,0)))</f>
        <v>582</v>
      </c>
      <c r="J296" s="36">
        <f>IFERROR(INDEX('Dw_vacancy_E-new_boundaries_2'!E$2:E$3,MATCH($A296,'Dw_vacancy_E-new_boundaries_2'!$A$2:$A$3,0)),
INDEX('Dwellings_vacancy_E-LA_d_2020'!$E$2:$E$310,MATCH($A296,'Dwellings_vacancy_E-LA_d_2020'!$A$2:$A$310,0)))</f>
        <v>0</v>
      </c>
      <c r="K296" s="36">
        <f>IFERROR(INDEX('Dw_vacancy_E-new_boundaries_2'!F$2:F$3,MATCH($A296,'Dw_vacancy_E-new_boundaries_2'!$A$2:$A$3,0)),
INDEX('Dwellings_vacancy_E-LA_d_2020'!$F$2:$F$310,MATCH($A296,'Dwellings_vacancy_E-LA_d_2020'!$A$2:$A$310,0)))</f>
        <v>0</v>
      </c>
      <c r="L296" s="43">
        <f t="shared" si="9"/>
        <v>4.678795089676906E-3</v>
      </c>
    </row>
    <row r="297" spans="1:12" x14ac:dyDescent="0.35">
      <c r="A297" s="5" t="s">
        <v>892</v>
      </c>
      <c r="B297" s="10" t="s">
        <v>893</v>
      </c>
      <c r="C297" s="36">
        <f>IFERROR(INDEX('Dwellings_vacancy_E-LA_d_2021'!$C$2:$C$310,MATCH($A297,'Dwellings_vacancy_E-LA_d_2021'!$A$2:$A$310,0)),"-")</f>
        <v>146960</v>
      </c>
      <c r="D297" s="36">
        <f>IFERROR(INDEX('Dwellings_vacancy_E-LA_d_2021'!$D$2:$D$310,MATCH($A297,'Dwellings_vacancy_E-LA_d_2021'!$A$2:$A$310,0)),"-")</f>
        <v>1523</v>
      </c>
      <c r="E297" s="36">
        <f>IFERROR(INDEX('Dwellings_vacancy_E-LA_d_2021'!$E$2:$E$310,MATCH($A297,'Dwellings_vacancy_E-LA_d_2021'!$A$2:$A$310,0)),"-")</f>
        <v>0</v>
      </c>
      <c r="F297" s="36">
        <f>IFERROR(INDEX('Dwellings_vacancy_E-LA_d_2021'!$F$2:$F$310,MATCH($A297,'Dwellings_vacancy_E-LA_d_2021'!$A$2:$A$310,0)),"-")</f>
        <v>0</v>
      </c>
      <c r="G297" s="43">
        <f t="shared" si="8"/>
        <v>1.036336418072945E-2</v>
      </c>
      <c r="H297" s="36">
        <f>IFERROR(INDEX('Dw_vacancy_E-new_boundaries_2'!C$2:C$3,MATCH($A297,'Dw_vacancy_E-new_boundaries_2'!$A$2:$A$3,0)),
INDEX('Dwellings_vacancy_E-LA_d_2020'!$C$2:$C$310,MATCH($A297,'Dwellings_vacancy_E-LA_d_2020'!$A$2:$A$310,0)))</f>
        <v>145560</v>
      </c>
      <c r="I297" s="36">
        <f>IFERROR(INDEX('Dw_vacancy_E-new_boundaries_2'!D$2:D$3,MATCH($A297,'Dw_vacancy_E-new_boundaries_2'!$A$2:$A$3,0)),
INDEX('Dwellings_vacancy_E-LA_d_2020'!$D$2:$D$310,MATCH($A297,'Dwellings_vacancy_E-LA_d_2020'!$A$2:$A$310,0)))</f>
        <v>1302</v>
      </c>
      <c r="J297" s="36">
        <f>IFERROR(INDEX('Dw_vacancy_E-new_boundaries_2'!E$2:E$3,MATCH($A297,'Dw_vacancy_E-new_boundaries_2'!$A$2:$A$3,0)),
INDEX('Dwellings_vacancy_E-LA_d_2020'!$E$2:$E$310,MATCH($A297,'Dwellings_vacancy_E-LA_d_2020'!$A$2:$A$310,0)))</f>
        <v>0</v>
      </c>
      <c r="K297" s="36">
        <f>IFERROR(INDEX('Dw_vacancy_E-new_boundaries_2'!F$2:F$3,MATCH($A297,'Dw_vacancy_E-new_boundaries_2'!$A$2:$A$3,0)),
INDEX('Dwellings_vacancy_E-LA_d_2020'!$F$2:$F$310,MATCH($A297,'Dwellings_vacancy_E-LA_d_2020'!$A$2:$A$310,0)))</f>
        <v>0</v>
      </c>
      <c r="L297" s="43">
        <f t="shared" si="9"/>
        <v>8.9447650453421262E-3</v>
      </c>
    </row>
    <row r="298" spans="1:12" x14ac:dyDescent="0.35">
      <c r="A298" s="5" t="s">
        <v>894</v>
      </c>
      <c r="B298" s="10" t="s">
        <v>895</v>
      </c>
      <c r="C298" s="36">
        <f>IFERROR(INDEX('Dwellings_vacancy_E-LA_d_2021'!$C$2:$C$310,MATCH($A298,'Dwellings_vacancy_E-LA_d_2021'!$A$2:$A$310,0)),"-")</f>
        <v>215906</v>
      </c>
      <c r="D298" s="36">
        <f>IFERROR(INDEX('Dwellings_vacancy_E-LA_d_2021'!$D$2:$D$310,MATCH($A298,'Dwellings_vacancy_E-LA_d_2021'!$A$2:$A$310,0)),"-")</f>
        <v>1776</v>
      </c>
      <c r="E298" s="36">
        <f>IFERROR(INDEX('Dwellings_vacancy_E-LA_d_2021'!$E$2:$E$310,MATCH($A298,'Dwellings_vacancy_E-LA_d_2021'!$A$2:$A$310,0)),"-")</f>
        <v>0</v>
      </c>
      <c r="F298" s="36">
        <f>IFERROR(INDEX('Dwellings_vacancy_E-LA_d_2021'!$F$2:$F$310,MATCH($A298,'Dwellings_vacancy_E-LA_d_2021'!$A$2:$A$310,0)),"-")</f>
        <v>0</v>
      </c>
      <c r="G298" s="43">
        <f t="shared" si="8"/>
        <v>8.2258019693755621E-3</v>
      </c>
      <c r="H298" s="36">
        <f>IFERROR(INDEX('Dw_vacancy_E-new_boundaries_2'!C$2:C$3,MATCH($A298,'Dw_vacancy_E-new_boundaries_2'!$A$2:$A$3,0)),
INDEX('Dwellings_vacancy_E-LA_d_2020'!$C$2:$C$310,MATCH($A298,'Dwellings_vacancy_E-LA_d_2020'!$A$2:$A$310,0)))</f>
        <v>213380</v>
      </c>
      <c r="I298" s="36">
        <f>IFERROR(INDEX('Dw_vacancy_E-new_boundaries_2'!D$2:D$3,MATCH($A298,'Dw_vacancy_E-new_boundaries_2'!$A$2:$A$3,0)),
INDEX('Dwellings_vacancy_E-LA_d_2020'!$D$2:$D$310,MATCH($A298,'Dwellings_vacancy_E-LA_d_2020'!$A$2:$A$310,0)))</f>
        <v>2063</v>
      </c>
      <c r="J298" s="36">
        <f>IFERROR(INDEX('Dw_vacancy_E-new_boundaries_2'!E$2:E$3,MATCH($A298,'Dw_vacancy_E-new_boundaries_2'!$A$2:$A$3,0)),
INDEX('Dwellings_vacancy_E-LA_d_2020'!$E$2:$E$310,MATCH($A298,'Dwellings_vacancy_E-LA_d_2020'!$A$2:$A$310,0)))</f>
        <v>0</v>
      </c>
      <c r="K298" s="36">
        <f>IFERROR(INDEX('Dw_vacancy_E-new_boundaries_2'!F$2:F$3,MATCH($A298,'Dw_vacancy_E-new_boundaries_2'!$A$2:$A$3,0)),
INDEX('Dwellings_vacancy_E-LA_d_2020'!$F$2:$F$310,MATCH($A298,'Dwellings_vacancy_E-LA_d_2020'!$A$2:$A$310,0)))</f>
        <v>0</v>
      </c>
      <c r="L298" s="43">
        <f t="shared" si="9"/>
        <v>9.668197581778986E-3</v>
      </c>
    </row>
    <row r="299" spans="1:12" x14ac:dyDescent="0.35">
      <c r="A299" s="5" t="s">
        <v>896</v>
      </c>
      <c r="B299" s="10" t="s">
        <v>897</v>
      </c>
      <c r="C299" s="36">
        <f>IFERROR(INDEX('Dwellings_vacancy_E-LA_d_2021'!$C$2:$C$310,MATCH($A299,'Dwellings_vacancy_E-LA_d_2021'!$A$2:$A$310,0)),"-")</f>
        <v>52960</v>
      </c>
      <c r="D299" s="36">
        <f>IFERROR(INDEX('Dwellings_vacancy_E-LA_d_2021'!$D$2:$D$310,MATCH($A299,'Dwellings_vacancy_E-LA_d_2021'!$A$2:$A$310,0)),"-")</f>
        <v>361</v>
      </c>
      <c r="E299" s="36">
        <f>IFERROR(INDEX('Dwellings_vacancy_E-LA_d_2021'!$E$2:$E$310,MATCH($A299,'Dwellings_vacancy_E-LA_d_2021'!$A$2:$A$310,0)),"-")</f>
        <v>0</v>
      </c>
      <c r="F299" s="36">
        <f>IFERROR(INDEX('Dwellings_vacancy_E-LA_d_2021'!$F$2:$F$310,MATCH($A299,'Dwellings_vacancy_E-LA_d_2021'!$A$2:$A$310,0)),"-")</f>
        <v>0</v>
      </c>
      <c r="G299" s="43">
        <f t="shared" si="8"/>
        <v>6.816465256797583E-3</v>
      </c>
      <c r="H299" s="36">
        <f>IFERROR(INDEX('Dw_vacancy_E-new_boundaries_2'!C$2:C$3,MATCH($A299,'Dw_vacancy_E-new_boundaries_2'!$A$2:$A$3,0)),
INDEX('Dwellings_vacancy_E-LA_d_2020'!$C$2:$C$310,MATCH($A299,'Dwellings_vacancy_E-LA_d_2020'!$A$2:$A$310,0)))</f>
        <v>52118</v>
      </c>
      <c r="I299" s="36">
        <f>IFERROR(INDEX('Dw_vacancy_E-new_boundaries_2'!D$2:D$3,MATCH($A299,'Dw_vacancy_E-new_boundaries_2'!$A$2:$A$3,0)),
INDEX('Dwellings_vacancy_E-LA_d_2020'!$D$2:$D$310,MATCH($A299,'Dwellings_vacancy_E-LA_d_2020'!$A$2:$A$310,0)))</f>
        <v>412</v>
      </c>
      <c r="J299" s="36">
        <f>IFERROR(INDEX('Dw_vacancy_E-new_boundaries_2'!E$2:E$3,MATCH($A299,'Dw_vacancy_E-new_boundaries_2'!$A$2:$A$3,0)),
INDEX('Dwellings_vacancy_E-LA_d_2020'!$E$2:$E$310,MATCH($A299,'Dwellings_vacancy_E-LA_d_2020'!$A$2:$A$310,0)))</f>
        <v>0</v>
      </c>
      <c r="K299" s="36">
        <f>IFERROR(INDEX('Dw_vacancy_E-new_boundaries_2'!F$2:F$3,MATCH($A299,'Dw_vacancy_E-new_boundaries_2'!$A$2:$A$3,0)),
INDEX('Dwellings_vacancy_E-LA_d_2020'!$F$2:$F$310,MATCH($A299,'Dwellings_vacancy_E-LA_d_2020'!$A$2:$A$310,0)))</f>
        <v>0</v>
      </c>
      <c r="L299" s="43">
        <f t="shared" si="9"/>
        <v>7.9051383399209481E-3</v>
      </c>
    </row>
    <row r="300" spans="1:12" x14ac:dyDescent="0.35">
      <c r="A300" s="5" t="s">
        <v>898</v>
      </c>
      <c r="B300" s="10" t="s">
        <v>899</v>
      </c>
      <c r="C300" s="36">
        <f>IFERROR(INDEX('Dwellings_vacancy_E-LA_d_2021'!$C$2:$C$310,MATCH($A300,'Dwellings_vacancy_E-LA_d_2021'!$A$2:$A$310,0)),"-")</f>
        <v>64319</v>
      </c>
      <c r="D300" s="36">
        <f>IFERROR(INDEX('Dwellings_vacancy_E-LA_d_2021'!$D$2:$D$310,MATCH($A300,'Dwellings_vacancy_E-LA_d_2021'!$A$2:$A$310,0)),"-")</f>
        <v>693</v>
      </c>
      <c r="E300" s="36">
        <f>IFERROR(INDEX('Dwellings_vacancy_E-LA_d_2021'!$E$2:$E$310,MATCH($A300,'Dwellings_vacancy_E-LA_d_2021'!$A$2:$A$310,0)),"-")</f>
        <v>0</v>
      </c>
      <c r="F300" s="36">
        <f>IFERROR(INDEX('Dwellings_vacancy_E-LA_d_2021'!$F$2:$F$310,MATCH($A300,'Dwellings_vacancy_E-LA_d_2021'!$A$2:$A$310,0)),"-")</f>
        <v>0</v>
      </c>
      <c r="G300" s="43">
        <f t="shared" si="8"/>
        <v>1.0774421244111383E-2</v>
      </c>
      <c r="H300" s="36">
        <f>IFERROR(INDEX('Dw_vacancy_E-new_boundaries_2'!C$2:C$3,MATCH($A300,'Dw_vacancy_E-new_boundaries_2'!$A$2:$A$3,0)),
INDEX('Dwellings_vacancy_E-LA_d_2020'!$C$2:$C$310,MATCH($A300,'Dwellings_vacancy_E-LA_d_2020'!$A$2:$A$310,0)))</f>
        <v>63973</v>
      </c>
      <c r="I300" s="36">
        <f>IFERROR(INDEX('Dw_vacancy_E-new_boundaries_2'!D$2:D$3,MATCH($A300,'Dw_vacancy_E-new_boundaries_2'!$A$2:$A$3,0)),
INDEX('Dwellings_vacancy_E-LA_d_2020'!$D$2:$D$310,MATCH($A300,'Dwellings_vacancy_E-LA_d_2020'!$A$2:$A$310,0)))</f>
        <v>721</v>
      </c>
      <c r="J300" s="36">
        <f>IFERROR(INDEX('Dw_vacancy_E-new_boundaries_2'!E$2:E$3,MATCH($A300,'Dw_vacancy_E-new_boundaries_2'!$A$2:$A$3,0)),
INDEX('Dwellings_vacancy_E-LA_d_2020'!$E$2:$E$310,MATCH($A300,'Dwellings_vacancy_E-LA_d_2020'!$A$2:$A$310,0)))</f>
        <v>0</v>
      </c>
      <c r="K300" s="36">
        <f>IFERROR(INDEX('Dw_vacancy_E-new_boundaries_2'!F$2:F$3,MATCH($A300,'Dw_vacancy_E-new_boundaries_2'!$A$2:$A$3,0)),
INDEX('Dwellings_vacancy_E-LA_d_2020'!$F$2:$F$310,MATCH($A300,'Dwellings_vacancy_E-LA_d_2020'!$A$2:$A$310,0)))</f>
        <v>0</v>
      </c>
      <c r="L300" s="43">
        <f t="shared" si="9"/>
        <v>1.1270379691432323E-2</v>
      </c>
    </row>
    <row r="301" spans="1:12" x14ac:dyDescent="0.35">
      <c r="A301" s="5" t="s">
        <v>900</v>
      </c>
      <c r="B301" s="10" t="s">
        <v>901</v>
      </c>
      <c r="C301" s="36">
        <f>IFERROR(INDEX('Dwellings_vacancy_E-LA_d_2021'!$C$2:$C$310,MATCH($A301,'Dwellings_vacancy_E-LA_d_2021'!$A$2:$A$310,0)),"-")</f>
        <v>147653</v>
      </c>
      <c r="D301" s="36">
        <f>IFERROR(INDEX('Dwellings_vacancy_E-LA_d_2021'!$D$2:$D$310,MATCH($A301,'Dwellings_vacancy_E-LA_d_2021'!$A$2:$A$310,0)),"-")</f>
        <v>2081</v>
      </c>
      <c r="E301" s="36">
        <f>IFERROR(INDEX('Dwellings_vacancy_E-LA_d_2021'!$E$2:$E$310,MATCH($A301,'Dwellings_vacancy_E-LA_d_2021'!$A$2:$A$310,0)),"-")</f>
        <v>0</v>
      </c>
      <c r="F301" s="36">
        <f>IFERROR(INDEX('Dwellings_vacancy_E-LA_d_2021'!$F$2:$F$310,MATCH($A301,'Dwellings_vacancy_E-LA_d_2021'!$A$2:$A$310,0)),"-")</f>
        <v>0</v>
      </c>
      <c r="G301" s="43">
        <f t="shared" si="8"/>
        <v>1.4093855187500424E-2</v>
      </c>
      <c r="H301" s="36">
        <f>IFERROR(INDEX('Dw_vacancy_E-new_boundaries_2'!C$2:C$3,MATCH($A301,'Dw_vacancy_E-new_boundaries_2'!$A$2:$A$3,0)),
INDEX('Dwellings_vacancy_E-LA_d_2020'!$C$2:$C$310,MATCH($A301,'Dwellings_vacancy_E-LA_d_2020'!$A$2:$A$310,0)))</f>
        <v>147025</v>
      </c>
      <c r="I301" s="36">
        <f>IFERROR(INDEX('Dw_vacancy_E-new_boundaries_2'!D$2:D$3,MATCH($A301,'Dw_vacancy_E-new_boundaries_2'!$A$2:$A$3,0)),
INDEX('Dwellings_vacancy_E-LA_d_2020'!$D$2:$D$310,MATCH($A301,'Dwellings_vacancy_E-LA_d_2020'!$A$2:$A$310,0)))</f>
        <v>2232</v>
      </c>
      <c r="J301" s="36">
        <f>IFERROR(INDEX('Dw_vacancy_E-new_boundaries_2'!E$2:E$3,MATCH($A301,'Dw_vacancy_E-new_boundaries_2'!$A$2:$A$3,0)),
INDEX('Dwellings_vacancy_E-LA_d_2020'!$E$2:$E$310,MATCH($A301,'Dwellings_vacancy_E-LA_d_2020'!$A$2:$A$310,0)))</f>
        <v>0</v>
      </c>
      <c r="K301" s="36">
        <f>IFERROR(INDEX('Dw_vacancy_E-new_boundaries_2'!F$2:F$3,MATCH($A301,'Dw_vacancy_E-new_boundaries_2'!$A$2:$A$3,0)),
INDEX('Dwellings_vacancy_E-LA_d_2020'!$F$2:$F$310,MATCH($A301,'Dwellings_vacancy_E-LA_d_2020'!$A$2:$A$310,0)))</f>
        <v>0</v>
      </c>
      <c r="L301" s="43">
        <f t="shared" si="9"/>
        <v>1.5181091651079748E-2</v>
      </c>
    </row>
    <row r="302" spans="1:12" x14ac:dyDescent="0.35">
      <c r="A302" s="5" t="s">
        <v>902</v>
      </c>
      <c r="B302" s="10" t="s">
        <v>903</v>
      </c>
      <c r="C302" s="36">
        <f>IFERROR(INDEX('Dwellings_vacancy_E-LA_d_2021'!$C$2:$C$310,MATCH($A302,'Dwellings_vacancy_E-LA_d_2021'!$A$2:$A$310,0)),"-")</f>
        <v>42554</v>
      </c>
      <c r="D302" s="36">
        <f>IFERROR(INDEX('Dwellings_vacancy_E-LA_d_2021'!$D$2:$D$310,MATCH($A302,'Dwellings_vacancy_E-LA_d_2021'!$A$2:$A$310,0)),"-")</f>
        <v>361</v>
      </c>
      <c r="E302" s="36">
        <f>IFERROR(INDEX('Dwellings_vacancy_E-LA_d_2021'!$E$2:$E$310,MATCH($A302,'Dwellings_vacancy_E-LA_d_2021'!$A$2:$A$310,0)),"-")</f>
        <v>0</v>
      </c>
      <c r="F302" s="36">
        <f>IFERROR(INDEX('Dwellings_vacancy_E-LA_d_2021'!$F$2:$F$310,MATCH($A302,'Dwellings_vacancy_E-LA_d_2021'!$A$2:$A$310,0)),"-")</f>
        <v>0</v>
      </c>
      <c r="G302" s="43">
        <f t="shared" si="8"/>
        <v>8.483338816562486E-3</v>
      </c>
      <c r="H302" s="36">
        <f>IFERROR(INDEX('Dw_vacancy_E-new_boundaries_2'!C$2:C$3,MATCH($A302,'Dw_vacancy_E-new_boundaries_2'!$A$2:$A$3,0)),
INDEX('Dwellings_vacancy_E-LA_d_2020'!$C$2:$C$310,MATCH($A302,'Dwellings_vacancy_E-LA_d_2020'!$A$2:$A$310,0)))</f>
        <v>42327</v>
      </c>
      <c r="I302" s="36">
        <f>IFERROR(INDEX('Dw_vacancy_E-new_boundaries_2'!D$2:D$3,MATCH($A302,'Dw_vacancy_E-new_boundaries_2'!$A$2:$A$3,0)),
INDEX('Dwellings_vacancy_E-LA_d_2020'!$D$2:$D$310,MATCH($A302,'Dwellings_vacancy_E-LA_d_2020'!$A$2:$A$310,0)))</f>
        <v>461</v>
      </c>
      <c r="J302" s="36">
        <f>IFERROR(INDEX('Dw_vacancy_E-new_boundaries_2'!E$2:E$3,MATCH($A302,'Dw_vacancy_E-new_boundaries_2'!$A$2:$A$3,0)),
INDEX('Dwellings_vacancy_E-LA_d_2020'!$E$2:$E$310,MATCH($A302,'Dwellings_vacancy_E-LA_d_2020'!$A$2:$A$310,0)))</f>
        <v>0</v>
      </c>
      <c r="K302" s="36">
        <f>IFERROR(INDEX('Dw_vacancy_E-new_boundaries_2'!F$2:F$3,MATCH($A302,'Dw_vacancy_E-new_boundaries_2'!$A$2:$A$3,0)),
INDEX('Dwellings_vacancy_E-LA_d_2020'!$F$2:$F$310,MATCH($A302,'Dwellings_vacancy_E-LA_d_2020'!$A$2:$A$310,0)))</f>
        <v>0</v>
      </c>
      <c r="L302" s="43">
        <f t="shared" si="9"/>
        <v>1.0891393200557565E-2</v>
      </c>
    </row>
    <row r="303" spans="1:12" x14ac:dyDescent="0.35">
      <c r="A303" s="5" t="s">
        <v>904</v>
      </c>
      <c r="B303" s="10" t="s">
        <v>905</v>
      </c>
      <c r="C303" s="36">
        <f>IFERROR(INDEX('Dwellings_vacancy_E-LA_d_2021'!$C$2:$C$310,MATCH($A303,'Dwellings_vacancy_E-LA_d_2021'!$A$2:$A$310,0)),"-")</f>
        <v>71073</v>
      </c>
      <c r="D303" s="36">
        <f>IFERROR(INDEX('Dwellings_vacancy_E-LA_d_2021'!$D$2:$D$310,MATCH($A303,'Dwellings_vacancy_E-LA_d_2021'!$A$2:$A$310,0)),"-")</f>
        <v>500</v>
      </c>
      <c r="E303" s="36">
        <f>IFERROR(INDEX('Dwellings_vacancy_E-LA_d_2021'!$E$2:$E$310,MATCH($A303,'Dwellings_vacancy_E-LA_d_2021'!$A$2:$A$310,0)),"-")</f>
        <v>0</v>
      </c>
      <c r="F303" s="36">
        <f>IFERROR(INDEX('Dwellings_vacancy_E-LA_d_2021'!$F$2:$F$310,MATCH($A303,'Dwellings_vacancy_E-LA_d_2021'!$A$2:$A$310,0)),"-")</f>
        <v>0</v>
      </c>
      <c r="G303" s="43">
        <f t="shared" si="8"/>
        <v>7.0350203312087569E-3</v>
      </c>
      <c r="H303" s="36">
        <f>IFERROR(INDEX('Dw_vacancy_E-new_boundaries_2'!C$2:C$3,MATCH($A303,'Dw_vacancy_E-new_boundaries_2'!$A$2:$A$3,0)),
INDEX('Dwellings_vacancy_E-LA_d_2020'!$C$2:$C$310,MATCH($A303,'Dwellings_vacancy_E-LA_d_2020'!$A$2:$A$310,0)))</f>
        <v>69656</v>
      </c>
      <c r="I303" s="36">
        <f>IFERROR(INDEX('Dw_vacancy_E-new_boundaries_2'!D$2:D$3,MATCH($A303,'Dw_vacancy_E-new_boundaries_2'!$A$2:$A$3,0)),
INDEX('Dwellings_vacancy_E-LA_d_2020'!$D$2:$D$310,MATCH($A303,'Dwellings_vacancy_E-LA_d_2020'!$A$2:$A$310,0)))</f>
        <v>558</v>
      </c>
      <c r="J303" s="36">
        <f>IFERROR(INDEX('Dw_vacancy_E-new_boundaries_2'!E$2:E$3,MATCH($A303,'Dw_vacancy_E-new_boundaries_2'!$A$2:$A$3,0)),
INDEX('Dwellings_vacancy_E-LA_d_2020'!$E$2:$E$310,MATCH($A303,'Dwellings_vacancy_E-LA_d_2020'!$A$2:$A$310,0)))</f>
        <v>0</v>
      </c>
      <c r="K303" s="36">
        <f>IFERROR(INDEX('Dw_vacancy_E-new_boundaries_2'!F$2:F$3,MATCH($A303,'Dw_vacancy_E-new_boundaries_2'!$A$2:$A$3,0)),
INDEX('Dwellings_vacancy_E-LA_d_2020'!$F$2:$F$310,MATCH($A303,'Dwellings_vacancy_E-LA_d_2020'!$A$2:$A$310,0)))</f>
        <v>0</v>
      </c>
      <c r="L303" s="43">
        <f t="shared" si="9"/>
        <v>8.0107959113357077E-3</v>
      </c>
    </row>
    <row r="304" spans="1:12" x14ac:dyDescent="0.35">
      <c r="A304" s="5" t="s">
        <v>906</v>
      </c>
      <c r="B304" s="10" t="s">
        <v>907</v>
      </c>
      <c r="C304" s="36">
        <f>IFERROR(INDEX('Dwellings_vacancy_E-LA_d_2021'!$C$2:$C$310,MATCH($A304,'Dwellings_vacancy_E-LA_d_2021'!$A$2:$A$310,0)),"-")</f>
        <v>109450</v>
      </c>
      <c r="D304" s="36">
        <f>IFERROR(INDEX('Dwellings_vacancy_E-LA_d_2021'!$D$2:$D$310,MATCH($A304,'Dwellings_vacancy_E-LA_d_2021'!$A$2:$A$310,0)),"-")</f>
        <v>1327</v>
      </c>
      <c r="E304" s="36">
        <f>IFERROR(INDEX('Dwellings_vacancy_E-LA_d_2021'!$E$2:$E$310,MATCH($A304,'Dwellings_vacancy_E-LA_d_2021'!$A$2:$A$310,0)),"-")</f>
        <v>0</v>
      </c>
      <c r="F304" s="36">
        <f>IFERROR(INDEX('Dwellings_vacancy_E-LA_d_2021'!$F$2:$F$310,MATCH($A304,'Dwellings_vacancy_E-LA_d_2021'!$A$2:$A$310,0)),"-")</f>
        <v>0</v>
      </c>
      <c r="G304" s="43">
        <f t="shared" si="8"/>
        <v>1.2124257651895842E-2</v>
      </c>
      <c r="H304" s="36">
        <f>IFERROR(INDEX('Dw_vacancy_E-new_boundaries_2'!C$2:C$3,MATCH($A304,'Dw_vacancy_E-new_boundaries_2'!$A$2:$A$3,0)),
INDEX('Dwellings_vacancy_E-LA_d_2020'!$C$2:$C$310,MATCH($A304,'Dwellings_vacancy_E-LA_d_2020'!$A$2:$A$310,0)))</f>
        <v>108531</v>
      </c>
      <c r="I304" s="36">
        <f>IFERROR(INDEX('Dw_vacancy_E-new_boundaries_2'!D$2:D$3,MATCH($A304,'Dw_vacancy_E-new_boundaries_2'!$A$2:$A$3,0)),
INDEX('Dwellings_vacancy_E-LA_d_2020'!$D$2:$D$310,MATCH($A304,'Dwellings_vacancy_E-LA_d_2020'!$A$2:$A$310,0)))</f>
        <v>1579</v>
      </c>
      <c r="J304" s="36">
        <f>IFERROR(INDEX('Dw_vacancy_E-new_boundaries_2'!E$2:E$3,MATCH($A304,'Dw_vacancy_E-new_boundaries_2'!$A$2:$A$3,0)),
INDEX('Dwellings_vacancy_E-LA_d_2020'!$E$2:$E$310,MATCH($A304,'Dwellings_vacancy_E-LA_d_2020'!$A$2:$A$310,0)))</f>
        <v>0</v>
      </c>
      <c r="K304" s="36">
        <f>IFERROR(INDEX('Dw_vacancy_E-new_boundaries_2'!F$2:F$3,MATCH($A304,'Dw_vacancy_E-new_boundaries_2'!$A$2:$A$3,0)),
INDEX('Dwellings_vacancy_E-LA_d_2020'!$F$2:$F$310,MATCH($A304,'Dwellings_vacancy_E-LA_d_2020'!$A$2:$A$310,0)))</f>
        <v>0</v>
      </c>
      <c r="L304" s="43">
        <f t="shared" si="9"/>
        <v>1.4548838580682018E-2</v>
      </c>
    </row>
    <row r="305" spans="1:12" x14ac:dyDescent="0.35">
      <c r="A305" s="5" t="s">
        <v>908</v>
      </c>
      <c r="B305" s="10" t="s">
        <v>909</v>
      </c>
      <c r="C305" s="36">
        <f>IFERROR(INDEX('Dwellings_vacancy_E-LA_d_2021'!$C$2:$C$310,MATCH($A305,'Dwellings_vacancy_E-LA_d_2021'!$A$2:$A$310,0)),"-")</f>
        <v>45566</v>
      </c>
      <c r="D305" s="36">
        <f>IFERROR(INDEX('Dwellings_vacancy_E-LA_d_2021'!$D$2:$D$310,MATCH($A305,'Dwellings_vacancy_E-LA_d_2021'!$A$2:$A$310,0)),"-")</f>
        <v>439</v>
      </c>
      <c r="E305" s="36">
        <f>IFERROR(INDEX('Dwellings_vacancy_E-LA_d_2021'!$E$2:$E$310,MATCH($A305,'Dwellings_vacancy_E-LA_d_2021'!$A$2:$A$310,0)),"-")</f>
        <v>0</v>
      </c>
      <c r="F305" s="36">
        <f>IFERROR(INDEX('Dwellings_vacancy_E-LA_d_2021'!$F$2:$F$310,MATCH($A305,'Dwellings_vacancy_E-LA_d_2021'!$A$2:$A$310,0)),"-")</f>
        <v>0</v>
      </c>
      <c r="G305" s="43">
        <f t="shared" si="8"/>
        <v>9.634376508800422E-3</v>
      </c>
      <c r="H305" s="36">
        <f>IFERROR(INDEX('Dw_vacancy_E-new_boundaries_2'!C$2:C$3,MATCH($A305,'Dw_vacancy_E-new_boundaries_2'!$A$2:$A$3,0)),
INDEX('Dwellings_vacancy_E-LA_d_2020'!$C$2:$C$310,MATCH($A305,'Dwellings_vacancy_E-LA_d_2020'!$A$2:$A$310,0)))</f>
        <v>45086</v>
      </c>
      <c r="I305" s="36">
        <f>IFERROR(INDEX('Dw_vacancy_E-new_boundaries_2'!D$2:D$3,MATCH($A305,'Dw_vacancy_E-new_boundaries_2'!$A$2:$A$3,0)),
INDEX('Dwellings_vacancy_E-LA_d_2020'!$D$2:$D$310,MATCH($A305,'Dwellings_vacancy_E-LA_d_2020'!$A$2:$A$310,0)))</f>
        <v>522</v>
      </c>
      <c r="J305" s="36">
        <f>IFERROR(INDEX('Dw_vacancy_E-new_boundaries_2'!E$2:E$3,MATCH($A305,'Dw_vacancy_E-new_boundaries_2'!$A$2:$A$3,0)),
INDEX('Dwellings_vacancy_E-LA_d_2020'!$E$2:$E$310,MATCH($A305,'Dwellings_vacancy_E-LA_d_2020'!$A$2:$A$310,0)))</f>
        <v>0</v>
      </c>
      <c r="K305" s="36">
        <f>IFERROR(INDEX('Dw_vacancy_E-new_boundaries_2'!F$2:F$3,MATCH($A305,'Dw_vacancy_E-new_boundaries_2'!$A$2:$A$3,0)),
INDEX('Dwellings_vacancy_E-LA_d_2020'!$F$2:$F$310,MATCH($A305,'Dwellings_vacancy_E-LA_d_2020'!$A$2:$A$310,0)))</f>
        <v>0</v>
      </c>
      <c r="L305" s="43">
        <f t="shared" si="9"/>
        <v>1.1577873397506986E-2</v>
      </c>
    </row>
    <row r="306" spans="1:12" x14ac:dyDescent="0.35">
      <c r="A306" s="5" t="s">
        <v>910</v>
      </c>
      <c r="B306" s="10" t="s">
        <v>911</v>
      </c>
      <c r="C306" s="36">
        <f>IFERROR(INDEX('Dwellings_vacancy_E-LA_d_2021'!$C$2:$C$310,MATCH($A306,'Dwellings_vacancy_E-LA_d_2021'!$A$2:$A$310,0)),"-")</f>
        <v>50414</v>
      </c>
      <c r="D306" s="36">
        <f>IFERROR(INDEX('Dwellings_vacancy_E-LA_d_2021'!$D$2:$D$310,MATCH($A306,'Dwellings_vacancy_E-LA_d_2021'!$A$2:$A$310,0)),"-")</f>
        <v>421</v>
      </c>
      <c r="E306" s="36">
        <f>IFERROR(INDEX('Dwellings_vacancy_E-LA_d_2021'!$E$2:$E$310,MATCH($A306,'Dwellings_vacancy_E-LA_d_2021'!$A$2:$A$310,0)),"-")</f>
        <v>0</v>
      </c>
      <c r="F306" s="36">
        <f>IFERROR(INDEX('Dwellings_vacancy_E-LA_d_2021'!$F$2:$F$310,MATCH($A306,'Dwellings_vacancy_E-LA_d_2021'!$A$2:$A$310,0)),"-")</f>
        <v>0</v>
      </c>
      <c r="G306" s="43">
        <f t="shared" si="8"/>
        <v>8.3508549212520326E-3</v>
      </c>
      <c r="H306" s="36">
        <f>IFERROR(INDEX('Dw_vacancy_E-new_boundaries_2'!C$2:C$3,MATCH($A306,'Dw_vacancy_E-new_boundaries_2'!$A$2:$A$3,0)),
INDEX('Dwellings_vacancy_E-LA_d_2020'!$C$2:$C$310,MATCH($A306,'Dwellings_vacancy_E-LA_d_2020'!$A$2:$A$310,0)))</f>
        <v>50281</v>
      </c>
      <c r="I306" s="36">
        <f>IFERROR(INDEX('Dw_vacancy_E-new_boundaries_2'!D$2:D$3,MATCH($A306,'Dw_vacancy_E-new_boundaries_2'!$A$2:$A$3,0)),
INDEX('Dwellings_vacancy_E-LA_d_2020'!$D$2:$D$310,MATCH($A306,'Dwellings_vacancy_E-LA_d_2020'!$A$2:$A$310,0)))</f>
        <v>485</v>
      </c>
      <c r="J306" s="36">
        <f>IFERROR(INDEX('Dw_vacancy_E-new_boundaries_2'!E$2:E$3,MATCH($A306,'Dw_vacancy_E-new_boundaries_2'!$A$2:$A$3,0)),
INDEX('Dwellings_vacancy_E-LA_d_2020'!$E$2:$E$310,MATCH($A306,'Dwellings_vacancy_E-LA_d_2020'!$A$2:$A$310,0)))</f>
        <v>0</v>
      </c>
      <c r="K306" s="36">
        <f>IFERROR(INDEX('Dw_vacancy_E-new_boundaries_2'!F$2:F$3,MATCH($A306,'Dw_vacancy_E-new_boundaries_2'!$A$2:$A$3,0)),
INDEX('Dwellings_vacancy_E-LA_d_2020'!$F$2:$F$310,MATCH($A306,'Dwellings_vacancy_E-LA_d_2020'!$A$2:$A$310,0)))</f>
        <v>0</v>
      </c>
      <c r="L306" s="43">
        <f t="shared" si="9"/>
        <v>9.6457906565104116E-3</v>
      </c>
    </row>
    <row r="307" spans="1:12" x14ac:dyDescent="0.35">
      <c r="A307" s="5" t="s">
        <v>914</v>
      </c>
      <c r="B307" s="10" t="s">
        <v>915</v>
      </c>
      <c r="C307" s="36">
        <f>IFERROR(INDEX('Dwellings_vacancy_E-LA_d_2021'!$C$2:$C$310,MATCH($A307,'Dwellings_vacancy_E-LA_d_2021'!$A$2:$A$310,0)),"-")</f>
        <v>58961</v>
      </c>
      <c r="D307" s="36">
        <f>IFERROR(INDEX('Dwellings_vacancy_E-LA_d_2021'!$D$2:$D$310,MATCH($A307,'Dwellings_vacancy_E-LA_d_2021'!$A$2:$A$310,0)),"-")</f>
        <v>560</v>
      </c>
      <c r="E307" s="36">
        <f>IFERROR(INDEX('Dwellings_vacancy_E-LA_d_2021'!$E$2:$E$310,MATCH($A307,'Dwellings_vacancy_E-LA_d_2021'!$A$2:$A$310,0)),"-")</f>
        <v>0</v>
      </c>
      <c r="F307" s="36">
        <f>IFERROR(INDEX('Dwellings_vacancy_E-LA_d_2021'!$F$2:$F$310,MATCH($A307,'Dwellings_vacancy_E-LA_d_2021'!$A$2:$A$310,0)),"-")</f>
        <v>0</v>
      </c>
      <c r="G307" s="43">
        <f t="shared" si="8"/>
        <v>9.4978036329098903E-3</v>
      </c>
      <c r="H307" s="36">
        <f>IFERROR(INDEX('Dw_vacancy_E-new_boundaries_2'!C$2:C$3,MATCH($A307,'Dw_vacancy_E-new_boundaries_2'!$A$2:$A$3,0)),
INDEX('Dwellings_vacancy_E-LA_d_2020'!$C$2:$C$310,MATCH($A307,'Dwellings_vacancy_E-LA_d_2020'!$A$2:$A$310,0)))</f>
        <v>58235</v>
      </c>
      <c r="I307" s="36">
        <f>IFERROR(INDEX('Dw_vacancy_E-new_boundaries_2'!D$2:D$3,MATCH($A307,'Dw_vacancy_E-new_boundaries_2'!$A$2:$A$3,0)),
INDEX('Dwellings_vacancy_E-LA_d_2020'!$D$2:$D$310,MATCH($A307,'Dwellings_vacancy_E-LA_d_2020'!$A$2:$A$310,0)))</f>
        <v>717</v>
      </c>
      <c r="J307" s="36">
        <f>IFERROR(INDEX('Dw_vacancy_E-new_boundaries_2'!E$2:E$3,MATCH($A307,'Dw_vacancy_E-new_boundaries_2'!$A$2:$A$3,0)),
INDEX('Dwellings_vacancy_E-LA_d_2020'!$E$2:$E$310,MATCH($A307,'Dwellings_vacancy_E-LA_d_2020'!$A$2:$A$310,0)))</f>
        <v>0</v>
      </c>
      <c r="K307" s="36">
        <f>IFERROR(INDEX('Dw_vacancy_E-new_boundaries_2'!F$2:F$3,MATCH($A307,'Dw_vacancy_E-new_boundaries_2'!$A$2:$A$3,0)),
INDEX('Dwellings_vacancy_E-LA_d_2020'!$F$2:$F$310,MATCH($A307,'Dwellings_vacancy_E-LA_d_2020'!$A$2:$A$310,0)))</f>
        <v>0</v>
      </c>
      <c r="L307" s="43">
        <f t="shared" si="9"/>
        <v>1.2312183394865631E-2</v>
      </c>
    </row>
    <row r="308" spans="1:12" x14ac:dyDescent="0.35">
      <c r="A308" s="5" t="s">
        <v>916</v>
      </c>
      <c r="B308" s="10" t="s">
        <v>917</v>
      </c>
      <c r="C308" s="36">
        <f>IFERROR(INDEX('Dwellings_vacancy_E-LA_d_2021'!$C$2:$C$310,MATCH($A308,'Dwellings_vacancy_E-LA_d_2021'!$A$2:$A$310,0)),"-")</f>
        <v>52751</v>
      </c>
      <c r="D308" s="36">
        <f>IFERROR(INDEX('Dwellings_vacancy_E-LA_d_2021'!$D$2:$D$310,MATCH($A308,'Dwellings_vacancy_E-LA_d_2021'!$A$2:$A$310,0)),"-")</f>
        <v>120</v>
      </c>
      <c r="E308" s="36">
        <f>IFERROR(INDEX('Dwellings_vacancy_E-LA_d_2021'!$E$2:$E$310,MATCH($A308,'Dwellings_vacancy_E-LA_d_2021'!$A$2:$A$310,0)),"-")</f>
        <v>0</v>
      </c>
      <c r="F308" s="36">
        <f>IFERROR(INDEX('Dwellings_vacancy_E-LA_d_2021'!$F$2:$F$310,MATCH($A308,'Dwellings_vacancy_E-LA_d_2021'!$A$2:$A$310,0)),"-")</f>
        <v>0</v>
      </c>
      <c r="G308" s="43">
        <f t="shared" si="8"/>
        <v>2.2748383916892569E-3</v>
      </c>
      <c r="H308" s="36">
        <f>IFERROR(INDEX('Dw_vacancy_E-new_boundaries_2'!C$2:C$3,MATCH($A308,'Dw_vacancy_E-new_boundaries_2'!$A$2:$A$3,0)),
INDEX('Dwellings_vacancy_E-LA_d_2020'!$C$2:$C$310,MATCH($A308,'Dwellings_vacancy_E-LA_d_2020'!$A$2:$A$310,0)))</f>
        <v>52100</v>
      </c>
      <c r="I308" s="36">
        <f>IFERROR(INDEX('Dw_vacancy_E-new_boundaries_2'!D$2:D$3,MATCH($A308,'Dw_vacancy_E-new_boundaries_2'!$A$2:$A$3,0)),
INDEX('Dwellings_vacancy_E-LA_d_2020'!$D$2:$D$310,MATCH($A308,'Dwellings_vacancy_E-LA_d_2020'!$A$2:$A$310,0)))</f>
        <v>134</v>
      </c>
      <c r="J308" s="36">
        <f>IFERROR(INDEX('Dw_vacancy_E-new_boundaries_2'!E$2:E$3,MATCH($A308,'Dw_vacancy_E-new_boundaries_2'!$A$2:$A$3,0)),
INDEX('Dwellings_vacancy_E-LA_d_2020'!$E$2:$E$310,MATCH($A308,'Dwellings_vacancy_E-LA_d_2020'!$A$2:$A$310,0)))</f>
        <v>0</v>
      </c>
      <c r="K308" s="36">
        <f>IFERROR(INDEX('Dw_vacancy_E-new_boundaries_2'!F$2:F$3,MATCH($A308,'Dw_vacancy_E-new_boundaries_2'!$A$2:$A$3,0)),
INDEX('Dwellings_vacancy_E-LA_d_2020'!$F$2:$F$310,MATCH($A308,'Dwellings_vacancy_E-LA_d_2020'!$A$2:$A$310,0)))</f>
        <v>0</v>
      </c>
      <c r="L308" s="43">
        <f t="shared" si="9"/>
        <v>2.5719769673704413E-3</v>
      </c>
    </row>
    <row r="309" spans="1:12" x14ac:dyDescent="0.35">
      <c r="A309" s="5" t="s">
        <v>918</v>
      </c>
      <c r="B309" s="10" t="s">
        <v>919</v>
      </c>
      <c r="C309" s="36">
        <f>IFERROR(INDEX('Dwellings_vacancy_E-LA_d_2021'!$C$2:$C$310,MATCH($A309,'Dwellings_vacancy_E-LA_d_2021'!$A$2:$A$310,0)),"-")</f>
        <v>46532</v>
      </c>
      <c r="D309" s="36">
        <f>IFERROR(INDEX('Dwellings_vacancy_E-LA_d_2021'!$D$2:$D$310,MATCH($A309,'Dwellings_vacancy_E-LA_d_2021'!$A$2:$A$310,0)),"-")</f>
        <v>207</v>
      </c>
      <c r="E309" s="36">
        <f>IFERROR(INDEX('Dwellings_vacancy_E-LA_d_2021'!$E$2:$E$310,MATCH($A309,'Dwellings_vacancy_E-LA_d_2021'!$A$2:$A$310,0)),"-")</f>
        <v>0</v>
      </c>
      <c r="F309" s="36">
        <f>IFERROR(INDEX('Dwellings_vacancy_E-LA_d_2021'!$F$2:$F$310,MATCH($A309,'Dwellings_vacancy_E-LA_d_2021'!$A$2:$A$310,0)),"-")</f>
        <v>0</v>
      </c>
      <c r="G309" s="43">
        <f t="shared" si="8"/>
        <v>4.4485515344279206E-3</v>
      </c>
      <c r="H309" s="36">
        <f>IFERROR(INDEX('Dw_vacancy_E-new_boundaries_2'!C$2:C$3,MATCH($A309,'Dw_vacancy_E-new_boundaries_2'!$A$2:$A$3,0)),
INDEX('Dwellings_vacancy_E-LA_d_2020'!$C$2:$C$310,MATCH($A309,'Dwellings_vacancy_E-LA_d_2020'!$A$2:$A$310,0)))</f>
        <v>46202</v>
      </c>
      <c r="I309" s="36">
        <f>IFERROR(INDEX('Dw_vacancy_E-new_boundaries_2'!D$2:D$3,MATCH($A309,'Dw_vacancy_E-new_boundaries_2'!$A$2:$A$3,0)),
INDEX('Dwellings_vacancy_E-LA_d_2020'!$D$2:$D$310,MATCH($A309,'Dwellings_vacancy_E-LA_d_2020'!$A$2:$A$310,0)))</f>
        <v>282</v>
      </c>
      <c r="J309" s="36">
        <f>IFERROR(INDEX('Dw_vacancy_E-new_boundaries_2'!E$2:E$3,MATCH($A309,'Dw_vacancy_E-new_boundaries_2'!$A$2:$A$3,0)),
INDEX('Dwellings_vacancy_E-LA_d_2020'!$E$2:$E$310,MATCH($A309,'Dwellings_vacancy_E-LA_d_2020'!$A$2:$A$310,0)))</f>
        <v>0</v>
      </c>
      <c r="K309" s="36">
        <f>IFERROR(INDEX('Dw_vacancy_E-new_boundaries_2'!F$2:F$3,MATCH($A309,'Dw_vacancy_E-new_boundaries_2'!$A$2:$A$3,0)),
INDEX('Dwellings_vacancy_E-LA_d_2020'!$F$2:$F$310,MATCH($A309,'Dwellings_vacancy_E-LA_d_2020'!$A$2:$A$310,0)))</f>
        <v>0</v>
      </c>
      <c r="L309" s="43">
        <f t="shared" si="9"/>
        <v>6.1036318774079041E-3</v>
      </c>
    </row>
    <row r="310" spans="1:12" x14ac:dyDescent="0.35">
      <c r="A310" s="5" t="s">
        <v>920</v>
      </c>
      <c r="B310" s="10" t="s">
        <v>921</v>
      </c>
      <c r="C310" s="36">
        <f>IFERROR(INDEX('Dwellings_vacancy_E-LA_d_2021'!$C$2:$C$310,MATCH($A310,'Dwellings_vacancy_E-LA_d_2021'!$A$2:$A$310,0)),"-")</f>
        <v>85893</v>
      </c>
      <c r="D310" s="36">
        <f>IFERROR(INDEX('Dwellings_vacancy_E-LA_d_2021'!$D$2:$D$310,MATCH($A310,'Dwellings_vacancy_E-LA_d_2021'!$A$2:$A$310,0)),"-")</f>
        <v>659</v>
      </c>
      <c r="E310" s="36">
        <f>IFERROR(INDEX('Dwellings_vacancy_E-LA_d_2021'!$E$2:$E$310,MATCH($A310,'Dwellings_vacancy_E-LA_d_2021'!$A$2:$A$310,0)),"-")</f>
        <v>0</v>
      </c>
      <c r="F310" s="36">
        <f>IFERROR(INDEX('Dwellings_vacancy_E-LA_d_2021'!$F$2:$F$310,MATCH($A310,'Dwellings_vacancy_E-LA_d_2021'!$A$2:$A$310,0)),"-")</f>
        <v>0</v>
      </c>
      <c r="G310" s="43">
        <f t="shared" si="8"/>
        <v>7.6723365117064256E-3</v>
      </c>
      <c r="H310" s="36">
        <f>IFERROR(INDEX('Dw_vacancy_E-new_boundaries_2'!C$2:C$3,MATCH($A310,'Dw_vacancy_E-new_boundaries_2'!$A$2:$A$3,0)),
INDEX('Dwellings_vacancy_E-LA_d_2020'!$C$2:$C$310,MATCH($A310,'Dwellings_vacancy_E-LA_d_2020'!$A$2:$A$310,0)))</f>
        <v>85372</v>
      </c>
      <c r="I310" s="36">
        <f>IFERROR(INDEX('Dw_vacancy_E-new_boundaries_2'!D$2:D$3,MATCH($A310,'Dw_vacancy_E-new_boundaries_2'!$A$2:$A$3,0)),
INDEX('Dwellings_vacancy_E-LA_d_2020'!$D$2:$D$310,MATCH($A310,'Dwellings_vacancy_E-LA_d_2020'!$A$2:$A$310,0)))</f>
        <v>913</v>
      </c>
      <c r="J310" s="36">
        <f>IFERROR(INDEX('Dw_vacancy_E-new_boundaries_2'!E$2:E$3,MATCH($A310,'Dw_vacancy_E-new_boundaries_2'!$A$2:$A$3,0)),
INDEX('Dwellings_vacancy_E-LA_d_2020'!$E$2:$E$310,MATCH($A310,'Dwellings_vacancy_E-LA_d_2020'!$A$2:$A$310,0)))</f>
        <v>0</v>
      </c>
      <c r="K310" s="36">
        <f>IFERROR(INDEX('Dw_vacancy_E-new_boundaries_2'!F$2:F$3,MATCH($A310,'Dw_vacancy_E-new_boundaries_2'!$A$2:$A$3,0)),
INDEX('Dwellings_vacancy_E-LA_d_2020'!$F$2:$F$310,MATCH($A310,'Dwellings_vacancy_E-LA_d_2020'!$A$2:$A$310,0)))</f>
        <v>0</v>
      </c>
      <c r="L310" s="43">
        <f t="shared" si="9"/>
        <v>1.0694372862296771E-2</v>
      </c>
    </row>
  </sheetData>
  <sheetProtection algorithmName="SHA-512" hashValue="l4uL98OSpBPQhEgq8IYt6aHDDX/kGkqMo+kq1nW2I285lAX6MGKuwepyAcpUbBi6EcbRrm94hFD5B0GD+qxg3Q==" saltValue="PQpF9473PzscWowVy2bPrA==" spinCount="100000" sheet="1" objects="1" scenarios="1"/>
  <autoFilter ref="A1:L310" xr:uid="{5056E464-8DC6-4D96-B1D3-C8CC55C880C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2631B-E22A-4D46-AFB4-F4364C41C5F6}">
  <sheetPr codeName="Sheet50">
    <tabColor theme="9" tint="0.79998168889431442"/>
  </sheetPr>
  <dimension ref="A1:D33"/>
  <sheetViews>
    <sheetView topLeftCell="A8" zoomScale="75" zoomScaleNormal="75" workbookViewId="0">
      <selection activeCell="O33" sqref="O33"/>
    </sheetView>
  </sheetViews>
  <sheetFormatPr defaultColWidth="8.7265625" defaultRowHeight="14.5" x14ac:dyDescent="0.35"/>
  <cols>
    <col min="1" max="1" width="9.7265625" style="4" bestFit="1" customWidth="1"/>
    <col min="2" max="2" width="20.453125" style="4" bestFit="1" customWidth="1"/>
    <col min="3" max="3" width="32.453125" style="4" bestFit="1" customWidth="1"/>
    <col min="4" max="4" width="49.81640625" style="4" bestFit="1" customWidth="1"/>
    <col min="5" max="16384" width="8.7265625" style="4"/>
  </cols>
  <sheetData>
    <row r="1" spans="1:4" ht="29.5" customHeight="1" x14ac:dyDescent="0.35">
      <c r="A1" s="2" t="s">
        <v>73</v>
      </c>
      <c r="B1" s="3" t="s">
        <v>71</v>
      </c>
      <c r="C1" s="3" t="s">
        <v>1367</v>
      </c>
      <c r="D1" s="3" t="s">
        <v>1368</v>
      </c>
    </row>
    <row r="2" spans="1:4" x14ac:dyDescent="0.35">
      <c r="A2" s="10" t="s">
        <v>195</v>
      </c>
      <c r="B2" s="10" t="s">
        <v>196</v>
      </c>
      <c r="C2" s="38">
        <v>6006</v>
      </c>
      <c r="D2" s="39">
        <v>111899</v>
      </c>
    </row>
    <row r="3" spans="1:4" x14ac:dyDescent="0.35">
      <c r="A3" s="10" t="s">
        <v>197</v>
      </c>
      <c r="B3" s="10" t="s">
        <v>198</v>
      </c>
      <c r="C3" s="38">
        <v>2583</v>
      </c>
      <c r="D3" s="39">
        <v>116818</v>
      </c>
    </row>
    <row r="4" spans="1:4" x14ac:dyDescent="0.35">
      <c r="A4" s="10" t="s">
        <v>205</v>
      </c>
      <c r="B4" s="10" t="s">
        <v>206</v>
      </c>
      <c r="C4" s="38">
        <v>1191</v>
      </c>
      <c r="D4" s="39">
        <v>55536</v>
      </c>
    </row>
    <row r="5" spans="1:4" x14ac:dyDescent="0.35">
      <c r="A5" s="10" t="s">
        <v>207</v>
      </c>
      <c r="B5" s="10" t="s">
        <v>208</v>
      </c>
      <c r="C5" s="38">
        <v>1086</v>
      </c>
      <c r="D5" s="39">
        <v>46382</v>
      </c>
    </row>
    <row r="6" spans="1:4" x14ac:dyDescent="0.35">
      <c r="A6" s="10" t="s">
        <v>336</v>
      </c>
      <c r="B6" s="10" t="s">
        <v>337</v>
      </c>
      <c r="C6" s="38">
        <v>255</v>
      </c>
      <c r="D6" s="39">
        <v>24204</v>
      </c>
    </row>
    <row r="7" spans="1:4" x14ac:dyDescent="0.35">
      <c r="A7" s="10" t="s">
        <v>378</v>
      </c>
      <c r="B7" s="10" t="s">
        <v>379</v>
      </c>
      <c r="C7" s="38">
        <v>1725</v>
      </c>
      <c r="D7" s="39">
        <v>73237</v>
      </c>
    </row>
    <row r="8" spans="1:4" x14ac:dyDescent="0.35">
      <c r="A8" s="10" t="s">
        <v>380</v>
      </c>
      <c r="B8" s="10" t="s">
        <v>381</v>
      </c>
      <c r="C8" s="38">
        <v>1017</v>
      </c>
      <c r="D8" s="39">
        <v>67467</v>
      </c>
    </row>
    <row r="9" spans="1:4" x14ac:dyDescent="0.35">
      <c r="A9" s="10" t="s">
        <v>384</v>
      </c>
      <c r="B9" s="10" t="s">
        <v>385</v>
      </c>
      <c r="C9" s="38">
        <v>614</v>
      </c>
      <c r="D9" s="39">
        <v>57440</v>
      </c>
    </row>
    <row r="10" spans="1:4" x14ac:dyDescent="0.35">
      <c r="A10" s="10" t="s">
        <v>390</v>
      </c>
      <c r="B10" s="10" t="s">
        <v>391</v>
      </c>
      <c r="C10" s="38">
        <v>197</v>
      </c>
      <c r="D10" s="39">
        <v>46588</v>
      </c>
    </row>
    <row r="11" spans="1:4" x14ac:dyDescent="0.35">
      <c r="A11" s="10" t="s">
        <v>398</v>
      </c>
      <c r="B11" s="10" t="s">
        <v>399</v>
      </c>
      <c r="C11" s="38">
        <v>419</v>
      </c>
      <c r="D11" s="39">
        <v>49321</v>
      </c>
    </row>
    <row r="12" spans="1:4" x14ac:dyDescent="0.35">
      <c r="A12" s="10" t="s">
        <v>400</v>
      </c>
      <c r="B12" s="10" t="s">
        <v>401</v>
      </c>
      <c r="C12" s="38">
        <v>128</v>
      </c>
      <c r="D12" s="39">
        <v>38888</v>
      </c>
    </row>
    <row r="13" spans="1:4" x14ac:dyDescent="0.35">
      <c r="A13" s="10" t="s">
        <v>331</v>
      </c>
      <c r="B13" s="10" t="s">
        <v>332</v>
      </c>
      <c r="C13" s="38">
        <v>6840</v>
      </c>
      <c r="D13" s="39">
        <v>238011</v>
      </c>
    </row>
    <row r="14" spans="1:4" x14ac:dyDescent="0.35">
      <c r="A14" s="10" t="s">
        <v>426</v>
      </c>
      <c r="B14" s="10" t="s">
        <v>427</v>
      </c>
      <c r="C14" s="38">
        <v>751</v>
      </c>
      <c r="D14" s="39">
        <v>74001</v>
      </c>
    </row>
    <row r="15" spans="1:4" x14ac:dyDescent="0.35">
      <c r="A15" s="10" t="s">
        <v>432</v>
      </c>
      <c r="B15" s="10" t="s">
        <v>433</v>
      </c>
      <c r="C15" s="38">
        <v>2508</v>
      </c>
      <c r="D15" s="39">
        <v>173539</v>
      </c>
    </row>
    <row r="16" spans="1:4" x14ac:dyDescent="0.35">
      <c r="A16" s="10" t="s">
        <v>446</v>
      </c>
      <c r="B16" s="10" t="s">
        <v>447</v>
      </c>
      <c r="C16" s="38">
        <v>2958</v>
      </c>
      <c r="D16" s="39">
        <v>287216</v>
      </c>
    </row>
    <row r="17" spans="1:4" x14ac:dyDescent="0.35">
      <c r="A17" s="10" t="s">
        <v>496</v>
      </c>
      <c r="B17" s="10" t="s">
        <v>497</v>
      </c>
      <c r="C17" s="38">
        <v>2775</v>
      </c>
      <c r="D17" s="39">
        <v>116955</v>
      </c>
    </row>
    <row r="18" spans="1:4" x14ac:dyDescent="0.35">
      <c r="A18" s="10" t="s">
        <v>510</v>
      </c>
      <c r="B18" s="10" t="s">
        <v>511</v>
      </c>
      <c r="C18" s="38">
        <v>541</v>
      </c>
      <c r="D18" s="39">
        <v>37443</v>
      </c>
    </row>
    <row r="19" spans="1:4" x14ac:dyDescent="0.35">
      <c r="A19" s="10" t="s">
        <v>582</v>
      </c>
      <c r="B19" s="10" t="s">
        <v>583</v>
      </c>
      <c r="C19" s="38">
        <v>379</v>
      </c>
      <c r="D19" s="39">
        <v>41353</v>
      </c>
    </row>
    <row r="20" spans="1:4" x14ac:dyDescent="0.35">
      <c r="A20" s="10" t="s">
        <v>590</v>
      </c>
      <c r="B20" s="10" t="s">
        <v>591</v>
      </c>
      <c r="C20" s="38">
        <v>824</v>
      </c>
      <c r="D20" s="39">
        <v>43466</v>
      </c>
    </row>
    <row r="21" spans="1:4" x14ac:dyDescent="0.35">
      <c r="A21" s="10" t="s">
        <v>592</v>
      </c>
      <c r="B21" s="10" t="s">
        <v>593</v>
      </c>
      <c r="C21" s="38">
        <v>596</v>
      </c>
      <c r="D21" s="39">
        <v>14183</v>
      </c>
    </row>
    <row r="22" spans="1:4" x14ac:dyDescent="0.35">
      <c r="A22" s="10" t="s">
        <v>608</v>
      </c>
      <c r="B22" s="10" t="s">
        <v>609</v>
      </c>
      <c r="C22" s="38">
        <v>934</v>
      </c>
      <c r="D22" s="39">
        <v>66925</v>
      </c>
    </row>
    <row r="23" spans="1:4" x14ac:dyDescent="0.35">
      <c r="A23" s="10" t="s">
        <v>620</v>
      </c>
      <c r="B23" s="10" t="s">
        <v>621</v>
      </c>
      <c r="C23" s="38">
        <v>1723</v>
      </c>
      <c r="D23" s="39">
        <v>154267</v>
      </c>
    </row>
    <row r="24" spans="1:4" x14ac:dyDescent="0.35">
      <c r="A24" s="10" t="s">
        <v>648</v>
      </c>
      <c r="B24" s="10" t="s">
        <v>649</v>
      </c>
      <c r="C24" s="38">
        <v>188</v>
      </c>
      <c r="D24" s="39">
        <v>10881</v>
      </c>
    </row>
    <row r="25" spans="1:4" x14ac:dyDescent="0.35">
      <c r="A25" s="10" t="s">
        <v>656</v>
      </c>
      <c r="B25" s="10" t="s">
        <v>657</v>
      </c>
      <c r="C25" s="38">
        <v>1310</v>
      </c>
      <c r="D25" s="39">
        <v>72206</v>
      </c>
    </row>
    <row r="26" spans="1:4" x14ac:dyDescent="0.35">
      <c r="A26" s="10" t="s">
        <v>678</v>
      </c>
      <c r="B26" s="10" t="s">
        <v>679</v>
      </c>
      <c r="C26" s="38">
        <v>723</v>
      </c>
      <c r="D26" s="39">
        <v>85113</v>
      </c>
    </row>
    <row r="27" spans="1:4" x14ac:dyDescent="0.35">
      <c r="A27" s="10" t="s">
        <v>716</v>
      </c>
      <c r="B27" s="10" t="s">
        <v>717</v>
      </c>
      <c r="C27" s="38">
        <v>1339</v>
      </c>
      <c r="D27" s="39">
        <v>57109</v>
      </c>
    </row>
    <row r="28" spans="1:4" x14ac:dyDescent="0.35">
      <c r="A28" s="10" t="s">
        <v>728</v>
      </c>
      <c r="B28" s="10" t="s">
        <v>729</v>
      </c>
      <c r="C28" s="38">
        <v>559</v>
      </c>
      <c r="D28" s="39">
        <v>11094</v>
      </c>
    </row>
    <row r="29" spans="1:4" x14ac:dyDescent="0.35">
      <c r="A29" s="10" t="s">
        <v>738</v>
      </c>
      <c r="B29" s="10" t="s">
        <v>739</v>
      </c>
      <c r="C29" s="38">
        <v>737</v>
      </c>
      <c r="D29" s="39">
        <v>54346</v>
      </c>
    </row>
    <row r="30" spans="1:4" x14ac:dyDescent="0.35">
      <c r="A30" s="10" t="s">
        <v>754</v>
      </c>
      <c r="B30" s="10" t="s">
        <v>755</v>
      </c>
      <c r="C30" s="38">
        <v>1383</v>
      </c>
      <c r="D30" s="39">
        <v>150828</v>
      </c>
    </row>
    <row r="31" spans="1:4" x14ac:dyDescent="0.35">
      <c r="A31" s="10" t="s">
        <v>786</v>
      </c>
      <c r="B31" s="10" t="s">
        <v>787</v>
      </c>
      <c r="C31" s="38">
        <v>545</v>
      </c>
      <c r="D31" s="39">
        <v>39273</v>
      </c>
    </row>
    <row r="32" spans="1:4" x14ac:dyDescent="0.35">
      <c r="A32" s="10" t="s">
        <v>876</v>
      </c>
      <c r="B32" s="10" t="s">
        <v>877</v>
      </c>
      <c r="C32" s="38">
        <v>448</v>
      </c>
      <c r="D32" s="39">
        <v>44283</v>
      </c>
    </row>
    <row r="33" spans="1:4" x14ac:dyDescent="0.35">
      <c r="A33" s="10" t="s">
        <v>882</v>
      </c>
      <c r="B33" s="10" t="s">
        <v>883</v>
      </c>
      <c r="C33" s="38">
        <v>484</v>
      </c>
      <c r="D33" s="39">
        <v>80361</v>
      </c>
    </row>
  </sheetData>
  <sheetProtection algorithmName="SHA-512" hashValue="BisurpM9bJuCjEVFUUaop82rJpObgZYZ58uQyP3moNohhBUAK7eFfsIAiimYlqH0IcCiynMOCYNvb+Yr5p4MOw==" saltValue="c4A7qrpR4kJ3MO099/1us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27D6-E3E6-4596-BA3A-7358FC5B9B29}">
  <sheetPr>
    <tabColor theme="9" tint="0.79998168889431442"/>
  </sheetPr>
  <dimension ref="A1:D33"/>
  <sheetViews>
    <sheetView zoomScale="75" zoomScaleNormal="75" workbookViewId="0">
      <selection activeCell="O33" sqref="O33"/>
    </sheetView>
  </sheetViews>
  <sheetFormatPr defaultColWidth="8.7265625" defaultRowHeight="14.5" x14ac:dyDescent="0.35"/>
  <cols>
    <col min="1" max="1" width="9.7265625" style="4" bestFit="1" customWidth="1"/>
    <col min="2" max="2" width="20.453125" style="4" bestFit="1" customWidth="1"/>
    <col min="3" max="3" width="32.453125" style="4" bestFit="1" customWidth="1"/>
    <col min="4" max="4" width="49.81640625" style="4" bestFit="1" customWidth="1"/>
    <col min="5" max="16384" width="8.7265625" style="4"/>
  </cols>
  <sheetData>
    <row r="1" spans="1:4" ht="34" customHeight="1" x14ac:dyDescent="0.35">
      <c r="A1" s="2" t="s">
        <v>73</v>
      </c>
      <c r="B1" s="3" t="s">
        <v>71</v>
      </c>
      <c r="C1" s="3" t="s">
        <v>1369</v>
      </c>
      <c r="D1" s="3" t="s">
        <v>1370</v>
      </c>
    </row>
    <row r="2" spans="1:4" x14ac:dyDescent="0.35">
      <c r="A2" s="10" t="s">
        <v>195</v>
      </c>
      <c r="B2" s="10" t="s">
        <v>196</v>
      </c>
      <c r="C2" s="38">
        <v>4537</v>
      </c>
      <c r="D2" s="39">
        <v>111602</v>
      </c>
    </row>
    <row r="3" spans="1:4" x14ac:dyDescent="0.35">
      <c r="A3" s="10" t="s">
        <v>197</v>
      </c>
      <c r="B3" s="10" t="s">
        <v>198</v>
      </c>
      <c r="C3" s="38">
        <v>3167</v>
      </c>
      <c r="D3" s="39">
        <v>116055</v>
      </c>
    </row>
    <row r="4" spans="1:4" x14ac:dyDescent="0.35">
      <c r="A4" s="10" t="s">
        <v>205</v>
      </c>
      <c r="B4" s="10" t="s">
        <v>206</v>
      </c>
      <c r="C4" s="38">
        <v>1501</v>
      </c>
      <c r="D4" s="39">
        <v>55340</v>
      </c>
    </row>
    <row r="5" spans="1:4" x14ac:dyDescent="0.35">
      <c r="A5" s="10" t="s">
        <v>207</v>
      </c>
      <c r="B5" s="10" t="s">
        <v>208</v>
      </c>
      <c r="C5" s="38">
        <v>1330</v>
      </c>
      <c r="D5" s="39">
        <v>46064</v>
      </c>
    </row>
    <row r="6" spans="1:4" x14ac:dyDescent="0.35">
      <c r="A6" s="10" t="s">
        <v>336</v>
      </c>
      <c r="B6" s="10" t="s">
        <v>337</v>
      </c>
      <c r="C6" s="38">
        <v>198</v>
      </c>
      <c r="D6" s="39">
        <v>24140</v>
      </c>
    </row>
    <row r="7" spans="1:4" x14ac:dyDescent="0.35">
      <c r="A7" s="10" t="s">
        <v>378</v>
      </c>
      <c r="B7" s="10" t="s">
        <v>379</v>
      </c>
      <c r="C7" s="38">
        <v>1909</v>
      </c>
      <c r="D7" s="39">
        <v>72936</v>
      </c>
    </row>
    <row r="8" spans="1:4" x14ac:dyDescent="0.35">
      <c r="A8" s="10" t="s">
        <v>380</v>
      </c>
      <c r="B8" s="10" t="s">
        <v>381</v>
      </c>
      <c r="C8" s="38">
        <v>1439</v>
      </c>
      <c r="D8" s="39">
        <v>67052</v>
      </c>
    </row>
    <row r="9" spans="1:4" x14ac:dyDescent="0.35">
      <c r="A9" s="10" t="s">
        <v>384</v>
      </c>
      <c r="B9" s="10" t="s">
        <v>385</v>
      </c>
      <c r="C9" s="38">
        <v>838</v>
      </c>
      <c r="D9" s="39">
        <v>56961</v>
      </c>
    </row>
    <row r="10" spans="1:4" x14ac:dyDescent="0.35">
      <c r="A10" s="10" t="s">
        <v>390</v>
      </c>
      <c r="B10" s="10" t="s">
        <v>391</v>
      </c>
      <c r="C10" s="38">
        <v>129</v>
      </c>
      <c r="D10" s="39">
        <v>46272</v>
      </c>
    </row>
    <row r="11" spans="1:4" x14ac:dyDescent="0.35">
      <c r="A11" s="10" t="s">
        <v>398</v>
      </c>
      <c r="B11" s="10" t="s">
        <v>399</v>
      </c>
      <c r="C11" s="38">
        <v>489</v>
      </c>
      <c r="D11" s="39">
        <v>48350</v>
      </c>
    </row>
    <row r="12" spans="1:4" x14ac:dyDescent="0.35">
      <c r="A12" s="10" t="s">
        <v>400</v>
      </c>
      <c r="B12" s="10" t="s">
        <v>401</v>
      </c>
      <c r="C12" s="38">
        <v>170</v>
      </c>
      <c r="D12" s="39">
        <v>38450</v>
      </c>
    </row>
    <row r="13" spans="1:4" x14ac:dyDescent="0.35">
      <c r="A13" s="10" t="s">
        <v>331</v>
      </c>
      <c r="B13" s="10" t="s">
        <v>332</v>
      </c>
      <c r="C13" s="38">
        <v>7152</v>
      </c>
      <c r="D13" s="39">
        <v>236064</v>
      </c>
    </row>
    <row r="14" spans="1:4" x14ac:dyDescent="0.35">
      <c r="A14" s="10" t="s">
        <v>426</v>
      </c>
      <c r="B14" s="10" t="s">
        <v>427</v>
      </c>
      <c r="C14" s="38">
        <v>883</v>
      </c>
      <c r="D14" s="39">
        <v>73746</v>
      </c>
    </row>
    <row r="15" spans="1:4" x14ac:dyDescent="0.35">
      <c r="A15" s="10" t="s">
        <v>432</v>
      </c>
      <c r="B15" s="10" t="s">
        <v>433</v>
      </c>
      <c r="C15" s="38">
        <v>2943</v>
      </c>
      <c r="D15" s="39">
        <v>172700</v>
      </c>
    </row>
    <row r="16" spans="1:4" x14ac:dyDescent="0.35">
      <c r="A16" s="10" t="s">
        <v>446</v>
      </c>
      <c r="B16" s="10" t="s">
        <v>447</v>
      </c>
      <c r="C16" s="38">
        <v>3536</v>
      </c>
      <c r="D16" s="39">
        <v>284580</v>
      </c>
    </row>
    <row r="17" spans="1:4" x14ac:dyDescent="0.35">
      <c r="A17" s="10" t="s">
        <v>496</v>
      </c>
      <c r="B17" s="10" t="s">
        <v>497</v>
      </c>
      <c r="C17" s="38">
        <v>2595</v>
      </c>
      <c r="D17" s="39">
        <v>116170</v>
      </c>
    </row>
    <row r="18" spans="1:4" x14ac:dyDescent="0.35">
      <c r="A18" s="10" t="s">
        <v>510</v>
      </c>
      <c r="B18" s="10" t="s">
        <v>511</v>
      </c>
      <c r="C18" s="38">
        <v>649</v>
      </c>
      <c r="D18" s="39">
        <v>37197</v>
      </c>
    </row>
    <row r="19" spans="1:4" x14ac:dyDescent="0.35">
      <c r="A19" s="10" t="s">
        <v>582</v>
      </c>
      <c r="B19" s="10" t="s">
        <v>583</v>
      </c>
      <c r="C19" s="38">
        <v>388</v>
      </c>
      <c r="D19" s="39">
        <v>40514</v>
      </c>
    </row>
    <row r="20" spans="1:4" x14ac:dyDescent="0.35">
      <c r="A20" s="10" t="s">
        <v>590</v>
      </c>
      <c r="B20" s="10" t="s">
        <v>591</v>
      </c>
      <c r="C20" s="38">
        <v>1009</v>
      </c>
      <c r="D20" s="39">
        <v>43265</v>
      </c>
    </row>
    <row r="21" spans="1:4" x14ac:dyDescent="0.35">
      <c r="A21" s="10" t="s">
        <v>592</v>
      </c>
      <c r="B21" s="10" t="s">
        <v>593</v>
      </c>
      <c r="C21" s="38">
        <v>629</v>
      </c>
      <c r="D21" s="39">
        <v>14071</v>
      </c>
    </row>
    <row r="22" spans="1:4" x14ac:dyDescent="0.35">
      <c r="A22" s="10" t="s">
        <v>608</v>
      </c>
      <c r="B22" s="10" t="s">
        <v>609</v>
      </c>
      <c r="C22" s="38">
        <v>1162</v>
      </c>
      <c r="D22" s="39">
        <v>66705</v>
      </c>
    </row>
    <row r="23" spans="1:4" x14ac:dyDescent="0.35">
      <c r="A23" s="10" t="s">
        <v>620</v>
      </c>
      <c r="B23" s="10" t="s">
        <v>621</v>
      </c>
      <c r="C23" s="38">
        <v>1791</v>
      </c>
      <c r="D23" s="39">
        <v>153455</v>
      </c>
    </row>
    <row r="24" spans="1:4" x14ac:dyDescent="0.35">
      <c r="A24" s="10" t="s">
        <v>648</v>
      </c>
      <c r="B24" s="10" t="s">
        <v>649</v>
      </c>
      <c r="C24" s="38">
        <v>200</v>
      </c>
      <c r="D24" s="39">
        <v>10806</v>
      </c>
    </row>
    <row r="25" spans="1:4" x14ac:dyDescent="0.35">
      <c r="A25" s="10" t="s">
        <v>656</v>
      </c>
      <c r="B25" s="10" t="s">
        <v>657</v>
      </c>
      <c r="C25" s="38">
        <v>1653</v>
      </c>
      <c r="D25" s="39">
        <v>71486</v>
      </c>
    </row>
    <row r="26" spans="1:4" x14ac:dyDescent="0.35">
      <c r="A26" s="10" t="s">
        <v>678</v>
      </c>
      <c r="B26" s="10" t="s">
        <v>679</v>
      </c>
      <c r="C26" s="38">
        <v>719</v>
      </c>
      <c r="D26" s="39">
        <v>84508</v>
      </c>
    </row>
    <row r="27" spans="1:4" x14ac:dyDescent="0.35">
      <c r="A27" s="10" t="s">
        <v>716</v>
      </c>
      <c r="B27" s="10" t="s">
        <v>717</v>
      </c>
      <c r="C27" s="38">
        <v>1614</v>
      </c>
      <c r="D27" s="39">
        <v>56766</v>
      </c>
    </row>
    <row r="28" spans="1:4" x14ac:dyDescent="0.35">
      <c r="A28" s="10" t="s">
        <v>728</v>
      </c>
      <c r="B28" s="10" t="s">
        <v>729</v>
      </c>
      <c r="C28" s="38">
        <v>592</v>
      </c>
      <c r="D28" s="39">
        <v>11015</v>
      </c>
    </row>
    <row r="29" spans="1:4" x14ac:dyDescent="0.35">
      <c r="A29" s="10" t="s">
        <v>738</v>
      </c>
      <c r="B29" s="10" t="s">
        <v>739</v>
      </c>
      <c r="C29" s="38">
        <v>928</v>
      </c>
      <c r="D29" s="39">
        <v>54236</v>
      </c>
    </row>
    <row r="30" spans="1:4" x14ac:dyDescent="0.35">
      <c r="A30" s="10" t="s">
        <v>754</v>
      </c>
      <c r="B30" s="10" t="s">
        <v>755</v>
      </c>
      <c r="C30" s="38">
        <v>1536</v>
      </c>
      <c r="D30" s="39">
        <v>149569</v>
      </c>
    </row>
    <row r="31" spans="1:4" x14ac:dyDescent="0.35">
      <c r="A31" s="10" t="s">
        <v>786</v>
      </c>
      <c r="B31" s="10" t="s">
        <v>787</v>
      </c>
      <c r="C31" s="38">
        <v>595</v>
      </c>
      <c r="D31" s="39">
        <v>39019</v>
      </c>
    </row>
    <row r="32" spans="1:4" x14ac:dyDescent="0.35">
      <c r="A32" s="10" t="s">
        <v>876</v>
      </c>
      <c r="B32" s="10" t="s">
        <v>877</v>
      </c>
      <c r="C32" s="38">
        <v>422</v>
      </c>
      <c r="D32" s="39">
        <v>44314</v>
      </c>
    </row>
    <row r="33" spans="1:4" x14ac:dyDescent="0.35">
      <c r="A33" s="10" t="s">
        <v>882</v>
      </c>
      <c r="B33" s="10" t="s">
        <v>883</v>
      </c>
      <c r="C33" s="38">
        <v>630</v>
      </c>
      <c r="D33" s="39">
        <v>79479</v>
      </c>
    </row>
  </sheetData>
  <sheetProtection algorithmName="SHA-512" hashValue="unWYHtkF1APx1yfPkgTRKP+GHq4GGEvOaYCZYnC1vlJoXo+ktNSLrlaGo2CJRLTmYcezeScLyJjF7Q8xVDT2lA==" saltValue="kJpsvUn0/1nWxxpPJ8/v/Q=="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F1D2-0201-40D1-97A9-8932895E0769}">
  <sheetPr codeName="Sheet51">
    <tabColor theme="9" tint="0.79998168889431442"/>
  </sheetPr>
  <dimension ref="A1:H33"/>
  <sheetViews>
    <sheetView zoomScale="75" zoomScaleNormal="75" workbookViewId="0">
      <selection activeCell="O33" sqref="O33"/>
    </sheetView>
  </sheetViews>
  <sheetFormatPr defaultColWidth="8.7265625" defaultRowHeight="14.5" x14ac:dyDescent="0.35"/>
  <cols>
    <col min="1" max="1" width="9.7265625" style="4" bestFit="1" customWidth="1"/>
    <col min="2" max="2" width="20.453125" style="4" bestFit="1" customWidth="1"/>
    <col min="3" max="3" width="21.54296875" style="4" customWidth="1"/>
    <col min="4" max="4" width="22.54296875" style="4" customWidth="1"/>
    <col min="5" max="5" width="26.453125" style="4" customWidth="1"/>
    <col min="6" max="6" width="21.54296875" style="4" customWidth="1"/>
    <col min="7" max="7" width="22.54296875" style="4" customWidth="1"/>
    <col min="8" max="8" width="26.453125" style="4" customWidth="1"/>
    <col min="9" max="16384" width="8.7265625" style="4"/>
  </cols>
  <sheetData>
    <row r="1" spans="1:8" ht="48.65" customHeight="1" x14ac:dyDescent="0.35">
      <c r="A1" s="2" t="s">
        <v>73</v>
      </c>
      <c r="B1" s="3" t="s">
        <v>71</v>
      </c>
      <c r="C1" s="3" t="s">
        <v>1367</v>
      </c>
      <c r="D1" s="3" t="s">
        <v>1371</v>
      </c>
      <c r="E1" s="3" t="s">
        <v>1372</v>
      </c>
      <c r="F1" s="3" t="s">
        <v>1369</v>
      </c>
      <c r="G1" s="3" t="s">
        <v>1373</v>
      </c>
      <c r="H1" s="3" t="s">
        <v>1374</v>
      </c>
    </row>
    <row r="2" spans="1:8" x14ac:dyDescent="0.35">
      <c r="A2" s="17" t="s">
        <v>195</v>
      </c>
      <c r="B2" s="17" t="s">
        <v>196</v>
      </c>
      <c r="C2" s="40">
        <f>INDEX('Dwellings_vacancy_S-LA_d_2021'!C:C,MATCH($B2,'Dwellings_vacancy_S-LA_d_2021'!$B:$B,0))</f>
        <v>6006</v>
      </c>
      <c r="D2" s="40">
        <f>INDEX('Dwellings_vacancy_S-LA_d_2021'!D:D,MATCH($B2,'Dwellings_vacancy_S-LA_d_2021'!$B:$B,0))</f>
        <v>111899</v>
      </c>
      <c r="E2" s="35">
        <f>C2/D2</f>
        <v>5.3673401907076916E-2</v>
      </c>
      <c r="F2" s="40">
        <f>INDEX('Dwellings_vacancy_S-LA_d_2020'!C:C,MATCH($B2,'Dwellings_vacancy_S-LA_d_2020'!$B:$B,0))</f>
        <v>4537</v>
      </c>
      <c r="G2" s="40">
        <f>INDEX('Dwellings_vacancy_S-LA_d_2020'!D:D,MATCH($B2,'Dwellings_vacancy_S-LA_d_2020'!$B:$B,0))</f>
        <v>111602</v>
      </c>
      <c r="H2" s="35">
        <f>F2/G2</f>
        <v>4.065339330836365E-2</v>
      </c>
    </row>
    <row r="3" spans="1:8" x14ac:dyDescent="0.35">
      <c r="A3" s="17" t="s">
        <v>197</v>
      </c>
      <c r="B3" s="17" t="s">
        <v>198</v>
      </c>
      <c r="C3" s="40">
        <f>INDEX('Dwellings_vacancy_S-LA_d_2021'!C:C,MATCH($B3,'Dwellings_vacancy_S-LA_d_2021'!$B:$B,0))</f>
        <v>2583</v>
      </c>
      <c r="D3" s="40">
        <f>INDEX('Dwellings_vacancy_S-LA_d_2021'!D:D,MATCH($B3,'Dwellings_vacancy_S-LA_d_2021'!$B:$B,0))</f>
        <v>116818</v>
      </c>
      <c r="E3" s="35">
        <f t="shared" ref="E3:E33" si="0">C3/D3</f>
        <v>2.2111318461196048E-2</v>
      </c>
      <c r="F3" s="40">
        <f>INDEX('Dwellings_vacancy_S-LA_d_2020'!C:C,MATCH($B3,'Dwellings_vacancy_S-LA_d_2020'!$B:$B,0))</f>
        <v>3167</v>
      </c>
      <c r="G3" s="40">
        <f>INDEX('Dwellings_vacancy_S-LA_d_2020'!D:D,MATCH($B3,'Dwellings_vacancy_S-LA_d_2020'!$B:$B,0))</f>
        <v>116055</v>
      </c>
      <c r="H3" s="35">
        <f t="shared" ref="H3:H33" si="1">F3/G3</f>
        <v>2.7288785489638534E-2</v>
      </c>
    </row>
    <row r="4" spans="1:8" x14ac:dyDescent="0.35">
      <c r="A4" s="17" t="s">
        <v>205</v>
      </c>
      <c r="B4" s="17" t="s">
        <v>206</v>
      </c>
      <c r="C4" s="40">
        <f>INDEX('Dwellings_vacancy_S-LA_d_2021'!C:C,MATCH($B4,'Dwellings_vacancy_S-LA_d_2021'!$B:$B,0))</f>
        <v>1191</v>
      </c>
      <c r="D4" s="40">
        <f>INDEX('Dwellings_vacancy_S-LA_d_2021'!D:D,MATCH($B4,'Dwellings_vacancy_S-LA_d_2021'!$B:$B,0))</f>
        <v>55536</v>
      </c>
      <c r="E4" s="35">
        <f t="shared" si="0"/>
        <v>2.1445548833189283E-2</v>
      </c>
      <c r="F4" s="40">
        <f>INDEX('Dwellings_vacancy_S-LA_d_2020'!C:C,MATCH($B4,'Dwellings_vacancy_S-LA_d_2020'!$B:$B,0))</f>
        <v>1501</v>
      </c>
      <c r="G4" s="40">
        <f>INDEX('Dwellings_vacancy_S-LA_d_2020'!D:D,MATCH($B4,'Dwellings_vacancy_S-LA_d_2020'!$B:$B,0))</f>
        <v>55340</v>
      </c>
      <c r="H4" s="35">
        <f t="shared" si="1"/>
        <v>2.7123238164076618E-2</v>
      </c>
    </row>
    <row r="5" spans="1:8" x14ac:dyDescent="0.35">
      <c r="A5" s="17" t="s">
        <v>207</v>
      </c>
      <c r="B5" s="17" t="s">
        <v>208</v>
      </c>
      <c r="C5" s="40">
        <f>INDEX('Dwellings_vacancy_S-LA_d_2021'!C:C,MATCH($B5,'Dwellings_vacancy_S-LA_d_2021'!$B:$B,0))</f>
        <v>1086</v>
      </c>
      <c r="D5" s="40">
        <f>INDEX('Dwellings_vacancy_S-LA_d_2021'!D:D,MATCH($B5,'Dwellings_vacancy_S-LA_d_2021'!$B:$B,0))</f>
        <v>46382</v>
      </c>
      <c r="E5" s="35">
        <f t="shared" si="0"/>
        <v>2.3414255530162562E-2</v>
      </c>
      <c r="F5" s="40">
        <f>INDEX('Dwellings_vacancy_S-LA_d_2020'!C:C,MATCH($B5,'Dwellings_vacancy_S-LA_d_2020'!$B:$B,0))</f>
        <v>1330</v>
      </c>
      <c r="G5" s="40">
        <f>INDEX('Dwellings_vacancy_S-LA_d_2020'!D:D,MATCH($B5,'Dwellings_vacancy_S-LA_d_2020'!$B:$B,0))</f>
        <v>46064</v>
      </c>
      <c r="H5" s="35">
        <f t="shared" si="1"/>
        <v>2.8872872525182353E-2</v>
      </c>
    </row>
    <row r="6" spans="1:8" x14ac:dyDescent="0.35">
      <c r="A6" s="17" t="s">
        <v>336</v>
      </c>
      <c r="B6" s="17" t="s">
        <v>337</v>
      </c>
      <c r="C6" s="40">
        <f>INDEX('Dwellings_vacancy_S-LA_d_2021'!C:C,MATCH($B6,'Dwellings_vacancy_S-LA_d_2021'!$B:$B,0))</f>
        <v>255</v>
      </c>
      <c r="D6" s="40">
        <f>INDEX('Dwellings_vacancy_S-LA_d_2021'!D:D,MATCH($B6,'Dwellings_vacancy_S-LA_d_2021'!$B:$B,0))</f>
        <v>24204</v>
      </c>
      <c r="E6" s="35">
        <f t="shared" si="0"/>
        <v>1.0535448686167575E-2</v>
      </c>
      <c r="F6" s="40">
        <f>INDEX('Dwellings_vacancy_S-LA_d_2020'!C:C,MATCH($B6,'Dwellings_vacancy_S-LA_d_2020'!$B:$B,0))</f>
        <v>198</v>
      </c>
      <c r="G6" s="40">
        <f>INDEX('Dwellings_vacancy_S-LA_d_2020'!D:D,MATCH($B6,'Dwellings_vacancy_S-LA_d_2020'!$B:$B,0))</f>
        <v>24140</v>
      </c>
      <c r="H6" s="35">
        <f t="shared" si="1"/>
        <v>8.2021541010770509E-3</v>
      </c>
    </row>
    <row r="7" spans="1:8" x14ac:dyDescent="0.35">
      <c r="A7" s="17" t="s">
        <v>378</v>
      </c>
      <c r="B7" s="17" t="s">
        <v>379</v>
      </c>
      <c r="C7" s="40">
        <f>INDEX('Dwellings_vacancy_S-LA_d_2021'!C:C,MATCH($B7,'Dwellings_vacancy_S-LA_d_2021'!$B:$B,0))</f>
        <v>1725</v>
      </c>
      <c r="D7" s="40">
        <f>INDEX('Dwellings_vacancy_S-LA_d_2021'!D:D,MATCH($B7,'Dwellings_vacancy_S-LA_d_2021'!$B:$B,0))</f>
        <v>73237</v>
      </c>
      <c r="E7" s="35">
        <f t="shared" si="0"/>
        <v>2.3553668227808348E-2</v>
      </c>
      <c r="F7" s="40">
        <f>INDEX('Dwellings_vacancy_S-LA_d_2020'!C:C,MATCH($B7,'Dwellings_vacancy_S-LA_d_2020'!$B:$B,0))</f>
        <v>1909</v>
      </c>
      <c r="G7" s="40">
        <f>INDEX('Dwellings_vacancy_S-LA_d_2020'!D:D,MATCH($B7,'Dwellings_vacancy_S-LA_d_2020'!$B:$B,0))</f>
        <v>72936</v>
      </c>
      <c r="H7" s="35">
        <f t="shared" si="1"/>
        <v>2.6173631677086761E-2</v>
      </c>
    </row>
    <row r="8" spans="1:8" x14ac:dyDescent="0.35">
      <c r="A8" s="17" t="s">
        <v>380</v>
      </c>
      <c r="B8" s="17" t="s">
        <v>381</v>
      </c>
      <c r="C8" s="40">
        <f>INDEX('Dwellings_vacancy_S-LA_d_2021'!C:C,MATCH($B8,'Dwellings_vacancy_S-LA_d_2021'!$B:$B,0))</f>
        <v>1017</v>
      </c>
      <c r="D8" s="40">
        <f>INDEX('Dwellings_vacancy_S-LA_d_2021'!D:D,MATCH($B8,'Dwellings_vacancy_S-LA_d_2021'!$B:$B,0))</f>
        <v>67467</v>
      </c>
      <c r="E8" s="35">
        <f t="shared" si="0"/>
        <v>1.5074036195473343E-2</v>
      </c>
      <c r="F8" s="40">
        <f>INDEX('Dwellings_vacancy_S-LA_d_2020'!C:C,MATCH($B8,'Dwellings_vacancy_S-LA_d_2020'!$B:$B,0))</f>
        <v>1439</v>
      </c>
      <c r="G8" s="40">
        <f>INDEX('Dwellings_vacancy_S-LA_d_2020'!D:D,MATCH($B8,'Dwellings_vacancy_S-LA_d_2020'!$B:$B,0))</f>
        <v>67052</v>
      </c>
      <c r="H8" s="35">
        <f t="shared" si="1"/>
        <v>2.1460955676191613E-2</v>
      </c>
    </row>
    <row r="9" spans="1:8" x14ac:dyDescent="0.35">
      <c r="A9" s="17" t="s">
        <v>384</v>
      </c>
      <c r="B9" s="17" t="s">
        <v>385</v>
      </c>
      <c r="C9" s="40">
        <f>INDEX('Dwellings_vacancy_S-LA_d_2021'!C:C,MATCH($B9,'Dwellings_vacancy_S-LA_d_2021'!$B:$B,0))</f>
        <v>614</v>
      </c>
      <c r="D9" s="40">
        <f>INDEX('Dwellings_vacancy_S-LA_d_2021'!D:D,MATCH($B9,'Dwellings_vacancy_S-LA_d_2021'!$B:$B,0))</f>
        <v>57440</v>
      </c>
      <c r="E9" s="35">
        <f t="shared" si="0"/>
        <v>1.0689415041782729E-2</v>
      </c>
      <c r="F9" s="40">
        <f>INDEX('Dwellings_vacancy_S-LA_d_2020'!C:C,MATCH($B9,'Dwellings_vacancy_S-LA_d_2020'!$B:$B,0))</f>
        <v>838</v>
      </c>
      <c r="G9" s="40">
        <f>INDEX('Dwellings_vacancy_S-LA_d_2020'!D:D,MATCH($B9,'Dwellings_vacancy_S-LA_d_2020'!$B:$B,0))</f>
        <v>56961</v>
      </c>
      <c r="H9" s="35">
        <f t="shared" si="1"/>
        <v>1.4711820368322186E-2</v>
      </c>
    </row>
    <row r="10" spans="1:8" x14ac:dyDescent="0.35">
      <c r="A10" s="17" t="s">
        <v>390</v>
      </c>
      <c r="B10" s="17" t="s">
        <v>391</v>
      </c>
      <c r="C10" s="40">
        <f>INDEX('Dwellings_vacancy_S-LA_d_2021'!C:C,MATCH($B10,'Dwellings_vacancy_S-LA_d_2021'!$B:$B,0))</f>
        <v>197</v>
      </c>
      <c r="D10" s="40">
        <f>INDEX('Dwellings_vacancy_S-LA_d_2021'!D:D,MATCH($B10,'Dwellings_vacancy_S-LA_d_2021'!$B:$B,0))</f>
        <v>46588</v>
      </c>
      <c r="E10" s="35">
        <f t="shared" si="0"/>
        <v>4.228556709882373E-3</v>
      </c>
      <c r="F10" s="40">
        <f>INDEX('Dwellings_vacancy_S-LA_d_2020'!C:C,MATCH($B10,'Dwellings_vacancy_S-LA_d_2020'!$B:$B,0))</f>
        <v>129</v>
      </c>
      <c r="G10" s="40">
        <f>INDEX('Dwellings_vacancy_S-LA_d_2020'!D:D,MATCH($B10,'Dwellings_vacancy_S-LA_d_2020'!$B:$B,0))</f>
        <v>46272</v>
      </c>
      <c r="H10" s="35">
        <f t="shared" si="1"/>
        <v>2.7878630705394192E-3</v>
      </c>
    </row>
    <row r="11" spans="1:8" x14ac:dyDescent="0.35">
      <c r="A11" s="17" t="s">
        <v>398</v>
      </c>
      <c r="B11" s="17" t="s">
        <v>399</v>
      </c>
      <c r="C11" s="40">
        <f>INDEX('Dwellings_vacancy_S-LA_d_2021'!C:C,MATCH($B11,'Dwellings_vacancy_S-LA_d_2021'!$B:$B,0))</f>
        <v>419</v>
      </c>
      <c r="D11" s="40">
        <f>INDEX('Dwellings_vacancy_S-LA_d_2021'!D:D,MATCH($B11,'Dwellings_vacancy_S-LA_d_2021'!$B:$B,0))</f>
        <v>49321</v>
      </c>
      <c r="E11" s="35">
        <f t="shared" si="0"/>
        <v>8.4953670850144974E-3</v>
      </c>
      <c r="F11" s="40">
        <f>INDEX('Dwellings_vacancy_S-LA_d_2020'!C:C,MATCH($B11,'Dwellings_vacancy_S-LA_d_2020'!$B:$B,0))</f>
        <v>489</v>
      </c>
      <c r="G11" s="40">
        <f>INDEX('Dwellings_vacancy_S-LA_d_2020'!D:D,MATCH($B11,'Dwellings_vacancy_S-LA_d_2020'!$B:$B,0))</f>
        <v>48350</v>
      </c>
      <c r="H11" s="35">
        <f t="shared" si="1"/>
        <v>1.0113753877973112E-2</v>
      </c>
    </row>
    <row r="12" spans="1:8" x14ac:dyDescent="0.35">
      <c r="A12" s="17" t="s">
        <v>400</v>
      </c>
      <c r="B12" s="17" t="s">
        <v>401</v>
      </c>
      <c r="C12" s="40">
        <f>INDEX('Dwellings_vacancy_S-LA_d_2021'!C:C,MATCH($B12,'Dwellings_vacancy_S-LA_d_2021'!$B:$B,0))</f>
        <v>128</v>
      </c>
      <c r="D12" s="40">
        <f>INDEX('Dwellings_vacancy_S-LA_d_2021'!D:D,MATCH($B12,'Dwellings_vacancy_S-LA_d_2021'!$B:$B,0))</f>
        <v>38888</v>
      </c>
      <c r="E12" s="35">
        <f t="shared" si="0"/>
        <v>3.2915038058012754E-3</v>
      </c>
      <c r="F12" s="40">
        <f>INDEX('Dwellings_vacancy_S-LA_d_2020'!C:C,MATCH($B12,'Dwellings_vacancy_S-LA_d_2020'!$B:$B,0))</f>
        <v>170</v>
      </c>
      <c r="G12" s="40">
        <f>INDEX('Dwellings_vacancy_S-LA_d_2020'!D:D,MATCH($B12,'Dwellings_vacancy_S-LA_d_2020'!$B:$B,0))</f>
        <v>38450</v>
      </c>
      <c r="H12" s="35">
        <f t="shared" si="1"/>
        <v>4.421326397919376E-3</v>
      </c>
    </row>
    <row r="13" spans="1:8" x14ac:dyDescent="0.35">
      <c r="A13" s="17" t="s">
        <v>331</v>
      </c>
      <c r="B13" s="17" t="s">
        <v>332</v>
      </c>
      <c r="C13" s="40">
        <f>INDEX('Dwellings_vacancy_S-LA_d_2021'!C:C,MATCH($B13,'Dwellings_vacancy_S-LA_d_2021'!$B:$B,0))</f>
        <v>6840</v>
      </c>
      <c r="D13" s="40">
        <f>INDEX('Dwellings_vacancy_S-LA_d_2021'!D:D,MATCH($B13,'Dwellings_vacancy_S-LA_d_2021'!$B:$B,0))</f>
        <v>238011</v>
      </c>
      <c r="E13" s="35">
        <f t="shared" si="0"/>
        <v>2.8738167563684032E-2</v>
      </c>
      <c r="F13" s="40">
        <f>INDEX('Dwellings_vacancy_S-LA_d_2020'!C:C,MATCH($B13,'Dwellings_vacancy_S-LA_d_2020'!$B:$B,0))</f>
        <v>7152</v>
      </c>
      <c r="G13" s="40">
        <f>INDEX('Dwellings_vacancy_S-LA_d_2020'!D:D,MATCH($B13,'Dwellings_vacancy_S-LA_d_2020'!$B:$B,0))</f>
        <v>236064</v>
      </c>
      <c r="H13" s="35">
        <f t="shared" si="1"/>
        <v>3.029686864579097E-2</v>
      </c>
    </row>
    <row r="14" spans="1:8" x14ac:dyDescent="0.35">
      <c r="A14" s="17" t="s">
        <v>426</v>
      </c>
      <c r="B14" s="17" t="s">
        <v>427</v>
      </c>
      <c r="C14" s="40">
        <f>INDEX('Dwellings_vacancy_S-LA_d_2021'!C:C,MATCH($B14,'Dwellings_vacancy_S-LA_d_2021'!$B:$B,0))</f>
        <v>751</v>
      </c>
      <c r="D14" s="40">
        <f>INDEX('Dwellings_vacancy_S-LA_d_2021'!D:D,MATCH($B14,'Dwellings_vacancy_S-LA_d_2021'!$B:$B,0))</f>
        <v>74001</v>
      </c>
      <c r="E14" s="35">
        <f t="shared" si="0"/>
        <v>1.0148511506601262E-2</v>
      </c>
      <c r="F14" s="40">
        <f>INDEX('Dwellings_vacancy_S-LA_d_2020'!C:C,MATCH($B14,'Dwellings_vacancy_S-LA_d_2020'!$B:$B,0))</f>
        <v>883</v>
      </c>
      <c r="G14" s="40">
        <f>INDEX('Dwellings_vacancy_S-LA_d_2020'!D:D,MATCH($B14,'Dwellings_vacancy_S-LA_d_2020'!$B:$B,0))</f>
        <v>73746</v>
      </c>
      <c r="H14" s="35">
        <f t="shared" si="1"/>
        <v>1.1973530767770456E-2</v>
      </c>
    </row>
    <row r="15" spans="1:8" x14ac:dyDescent="0.35">
      <c r="A15" s="17" t="s">
        <v>432</v>
      </c>
      <c r="B15" s="17" t="s">
        <v>433</v>
      </c>
      <c r="C15" s="40">
        <f>INDEX('Dwellings_vacancy_S-LA_d_2021'!C:C,MATCH($B15,'Dwellings_vacancy_S-LA_d_2021'!$B:$B,0))</f>
        <v>2508</v>
      </c>
      <c r="D15" s="40">
        <f>INDEX('Dwellings_vacancy_S-LA_d_2021'!D:D,MATCH($B15,'Dwellings_vacancy_S-LA_d_2021'!$B:$B,0))</f>
        <v>173539</v>
      </c>
      <c r="E15" s="35">
        <f t="shared" si="0"/>
        <v>1.4452082817118919E-2</v>
      </c>
      <c r="F15" s="40">
        <f>INDEX('Dwellings_vacancy_S-LA_d_2020'!C:C,MATCH($B15,'Dwellings_vacancy_S-LA_d_2020'!$B:$B,0))</f>
        <v>2943</v>
      </c>
      <c r="G15" s="40">
        <f>INDEX('Dwellings_vacancy_S-LA_d_2020'!D:D,MATCH($B15,'Dwellings_vacancy_S-LA_d_2020'!$B:$B,0))</f>
        <v>172700</v>
      </c>
      <c r="H15" s="35">
        <f t="shared" si="1"/>
        <v>1.704111175448755E-2</v>
      </c>
    </row>
    <row r="16" spans="1:8" x14ac:dyDescent="0.35">
      <c r="A16" s="17" t="s">
        <v>446</v>
      </c>
      <c r="B16" s="17" t="s">
        <v>447</v>
      </c>
      <c r="C16" s="40">
        <f>INDEX('Dwellings_vacancy_S-LA_d_2021'!C:C,MATCH($B16,'Dwellings_vacancy_S-LA_d_2021'!$B:$B,0))</f>
        <v>2958</v>
      </c>
      <c r="D16" s="40">
        <f>INDEX('Dwellings_vacancy_S-LA_d_2021'!D:D,MATCH($B16,'Dwellings_vacancy_S-LA_d_2021'!$B:$B,0))</f>
        <v>287216</v>
      </c>
      <c r="E16" s="35">
        <f t="shared" si="0"/>
        <v>1.029886914378029E-2</v>
      </c>
      <c r="F16" s="40">
        <f>INDEX('Dwellings_vacancy_S-LA_d_2020'!C:C,MATCH($B16,'Dwellings_vacancy_S-LA_d_2020'!$B:$B,0))</f>
        <v>3536</v>
      </c>
      <c r="G16" s="40">
        <f>INDEX('Dwellings_vacancy_S-LA_d_2020'!D:D,MATCH($B16,'Dwellings_vacancy_S-LA_d_2020'!$B:$B,0))</f>
        <v>284580</v>
      </c>
      <c r="H16" s="35">
        <f t="shared" si="1"/>
        <v>1.2425328554360812E-2</v>
      </c>
    </row>
    <row r="17" spans="1:8" x14ac:dyDescent="0.35">
      <c r="A17" s="17" t="s">
        <v>496</v>
      </c>
      <c r="B17" s="17" t="s">
        <v>497</v>
      </c>
      <c r="C17" s="40">
        <f>INDEX('Dwellings_vacancy_S-LA_d_2021'!C:C,MATCH($B17,'Dwellings_vacancy_S-LA_d_2021'!$B:$B,0))</f>
        <v>2775</v>
      </c>
      <c r="D17" s="40">
        <f>INDEX('Dwellings_vacancy_S-LA_d_2021'!D:D,MATCH($B17,'Dwellings_vacancy_S-LA_d_2021'!$B:$B,0))</f>
        <v>116955</v>
      </c>
      <c r="E17" s="35">
        <f t="shared" si="0"/>
        <v>2.3727074515839424E-2</v>
      </c>
      <c r="F17" s="40">
        <f>INDEX('Dwellings_vacancy_S-LA_d_2020'!C:C,MATCH($B17,'Dwellings_vacancy_S-LA_d_2020'!$B:$B,0))</f>
        <v>2595</v>
      </c>
      <c r="G17" s="40">
        <f>INDEX('Dwellings_vacancy_S-LA_d_2020'!D:D,MATCH($B17,'Dwellings_vacancy_S-LA_d_2020'!$B:$B,0))</f>
        <v>116170</v>
      </c>
      <c r="H17" s="35">
        <f t="shared" si="1"/>
        <v>2.233795299991392E-2</v>
      </c>
    </row>
    <row r="18" spans="1:8" x14ac:dyDescent="0.35">
      <c r="A18" s="17" t="s">
        <v>510</v>
      </c>
      <c r="B18" s="17" t="s">
        <v>511</v>
      </c>
      <c r="C18" s="40">
        <f>INDEX('Dwellings_vacancy_S-LA_d_2021'!C:C,MATCH($B18,'Dwellings_vacancy_S-LA_d_2021'!$B:$B,0))</f>
        <v>541</v>
      </c>
      <c r="D18" s="40">
        <f>INDEX('Dwellings_vacancy_S-LA_d_2021'!D:D,MATCH($B18,'Dwellings_vacancy_S-LA_d_2021'!$B:$B,0))</f>
        <v>37443</v>
      </c>
      <c r="E18" s="35">
        <f t="shared" si="0"/>
        <v>1.4448628582111477E-2</v>
      </c>
      <c r="F18" s="40">
        <f>INDEX('Dwellings_vacancy_S-LA_d_2020'!C:C,MATCH($B18,'Dwellings_vacancy_S-LA_d_2020'!$B:$B,0))</f>
        <v>649</v>
      </c>
      <c r="G18" s="40">
        <f>INDEX('Dwellings_vacancy_S-LA_d_2020'!D:D,MATCH($B18,'Dwellings_vacancy_S-LA_d_2020'!$B:$B,0))</f>
        <v>37197</v>
      </c>
      <c r="H18" s="35">
        <f t="shared" si="1"/>
        <v>1.7447643627174235E-2</v>
      </c>
    </row>
    <row r="19" spans="1:8" x14ac:dyDescent="0.35">
      <c r="A19" s="17" t="s">
        <v>582</v>
      </c>
      <c r="B19" s="17" t="s">
        <v>583</v>
      </c>
      <c r="C19" s="40">
        <f>INDEX('Dwellings_vacancy_S-LA_d_2021'!C:C,MATCH($B19,'Dwellings_vacancy_S-LA_d_2021'!$B:$B,0))</f>
        <v>379</v>
      </c>
      <c r="D19" s="40">
        <f>INDEX('Dwellings_vacancy_S-LA_d_2021'!D:D,MATCH($B19,'Dwellings_vacancy_S-LA_d_2021'!$B:$B,0))</f>
        <v>41353</v>
      </c>
      <c r="E19" s="35">
        <f t="shared" si="0"/>
        <v>9.1649940753996077E-3</v>
      </c>
      <c r="F19" s="40">
        <f>INDEX('Dwellings_vacancy_S-LA_d_2020'!C:C,MATCH($B19,'Dwellings_vacancy_S-LA_d_2020'!$B:$B,0))</f>
        <v>388</v>
      </c>
      <c r="G19" s="40">
        <f>INDEX('Dwellings_vacancy_S-LA_d_2020'!D:D,MATCH($B19,'Dwellings_vacancy_S-LA_d_2020'!$B:$B,0))</f>
        <v>40514</v>
      </c>
      <c r="H19" s="35">
        <f t="shared" si="1"/>
        <v>9.5769363676753722E-3</v>
      </c>
    </row>
    <row r="20" spans="1:8" x14ac:dyDescent="0.35">
      <c r="A20" s="17" t="s">
        <v>590</v>
      </c>
      <c r="B20" s="17" t="s">
        <v>591</v>
      </c>
      <c r="C20" s="40">
        <f>INDEX('Dwellings_vacancy_S-LA_d_2021'!C:C,MATCH($B20,'Dwellings_vacancy_S-LA_d_2021'!$B:$B,0))</f>
        <v>824</v>
      </c>
      <c r="D20" s="40">
        <f>INDEX('Dwellings_vacancy_S-LA_d_2021'!D:D,MATCH($B20,'Dwellings_vacancy_S-LA_d_2021'!$B:$B,0))</f>
        <v>43466</v>
      </c>
      <c r="E20" s="35">
        <f t="shared" si="0"/>
        <v>1.8957345971563982E-2</v>
      </c>
      <c r="F20" s="40">
        <f>INDEX('Dwellings_vacancy_S-LA_d_2020'!C:C,MATCH($B20,'Dwellings_vacancy_S-LA_d_2020'!$B:$B,0))</f>
        <v>1009</v>
      </c>
      <c r="G20" s="40">
        <f>INDEX('Dwellings_vacancy_S-LA_d_2020'!D:D,MATCH($B20,'Dwellings_vacancy_S-LA_d_2020'!$B:$B,0))</f>
        <v>43265</v>
      </c>
      <c r="H20" s="35">
        <f t="shared" si="1"/>
        <v>2.3321391424939327E-2</v>
      </c>
    </row>
    <row r="21" spans="1:8" x14ac:dyDescent="0.35">
      <c r="A21" s="17" t="s">
        <v>592</v>
      </c>
      <c r="B21" s="17" t="s">
        <v>593</v>
      </c>
      <c r="C21" s="40">
        <f>INDEX('Dwellings_vacancy_S-LA_d_2021'!C:C,MATCH($B21,'Dwellings_vacancy_S-LA_d_2021'!$B:$B,0))</f>
        <v>596</v>
      </c>
      <c r="D21" s="40">
        <f>INDEX('Dwellings_vacancy_S-LA_d_2021'!D:D,MATCH($B21,'Dwellings_vacancy_S-LA_d_2021'!$B:$B,0))</f>
        <v>14183</v>
      </c>
      <c r="E21" s="35">
        <f t="shared" si="0"/>
        <v>4.2022139180709302E-2</v>
      </c>
      <c r="F21" s="40">
        <f>INDEX('Dwellings_vacancy_S-LA_d_2020'!C:C,MATCH($B21,'Dwellings_vacancy_S-LA_d_2020'!$B:$B,0))</f>
        <v>629</v>
      </c>
      <c r="G21" s="40">
        <f>INDEX('Dwellings_vacancy_S-LA_d_2020'!D:D,MATCH($B21,'Dwellings_vacancy_S-LA_d_2020'!$B:$B,0))</f>
        <v>14071</v>
      </c>
      <c r="H21" s="35">
        <f t="shared" si="1"/>
        <v>4.470186909245967E-2</v>
      </c>
    </row>
    <row r="22" spans="1:8" x14ac:dyDescent="0.35">
      <c r="A22" s="17" t="s">
        <v>608</v>
      </c>
      <c r="B22" s="17" t="s">
        <v>609</v>
      </c>
      <c r="C22" s="40">
        <f>INDEX('Dwellings_vacancy_S-LA_d_2021'!C:C,MATCH($B22,'Dwellings_vacancy_S-LA_d_2021'!$B:$B,0))</f>
        <v>934</v>
      </c>
      <c r="D22" s="40">
        <f>INDEX('Dwellings_vacancy_S-LA_d_2021'!D:D,MATCH($B22,'Dwellings_vacancy_S-LA_d_2021'!$B:$B,0))</f>
        <v>66925</v>
      </c>
      <c r="E22" s="35">
        <f t="shared" si="0"/>
        <v>1.3955920806873365E-2</v>
      </c>
      <c r="F22" s="40">
        <f>INDEX('Dwellings_vacancy_S-LA_d_2020'!C:C,MATCH($B22,'Dwellings_vacancy_S-LA_d_2020'!$B:$B,0))</f>
        <v>1162</v>
      </c>
      <c r="G22" s="40">
        <f>INDEX('Dwellings_vacancy_S-LA_d_2020'!D:D,MATCH($B22,'Dwellings_vacancy_S-LA_d_2020'!$B:$B,0))</f>
        <v>66705</v>
      </c>
      <c r="H22" s="35">
        <f t="shared" si="1"/>
        <v>1.7419983509482047E-2</v>
      </c>
    </row>
    <row r="23" spans="1:8" x14ac:dyDescent="0.35">
      <c r="A23" s="17" t="s">
        <v>620</v>
      </c>
      <c r="B23" s="17" t="s">
        <v>621</v>
      </c>
      <c r="C23" s="40">
        <f>INDEX('Dwellings_vacancy_S-LA_d_2021'!C:C,MATCH($B23,'Dwellings_vacancy_S-LA_d_2021'!$B:$B,0))</f>
        <v>1723</v>
      </c>
      <c r="D23" s="40">
        <f>INDEX('Dwellings_vacancy_S-LA_d_2021'!D:D,MATCH($B23,'Dwellings_vacancy_S-LA_d_2021'!$B:$B,0))</f>
        <v>154267</v>
      </c>
      <c r="E23" s="35">
        <f t="shared" si="0"/>
        <v>1.1168947344539014E-2</v>
      </c>
      <c r="F23" s="40">
        <f>INDEX('Dwellings_vacancy_S-LA_d_2020'!C:C,MATCH($B23,'Dwellings_vacancy_S-LA_d_2020'!$B:$B,0))</f>
        <v>1791</v>
      </c>
      <c r="G23" s="40">
        <f>INDEX('Dwellings_vacancy_S-LA_d_2020'!D:D,MATCH($B23,'Dwellings_vacancy_S-LA_d_2020'!$B:$B,0))</f>
        <v>153455</v>
      </c>
      <c r="H23" s="35">
        <f t="shared" si="1"/>
        <v>1.1671173959792773E-2</v>
      </c>
    </row>
    <row r="24" spans="1:8" x14ac:dyDescent="0.35">
      <c r="A24" s="17" t="s">
        <v>648</v>
      </c>
      <c r="B24" s="17" t="s">
        <v>649</v>
      </c>
      <c r="C24" s="40">
        <f>INDEX('Dwellings_vacancy_S-LA_d_2021'!C:C,MATCH($B24,'Dwellings_vacancy_S-LA_d_2021'!$B:$B,0))</f>
        <v>188</v>
      </c>
      <c r="D24" s="40">
        <f>INDEX('Dwellings_vacancy_S-LA_d_2021'!D:D,MATCH($B24,'Dwellings_vacancy_S-LA_d_2021'!$B:$B,0))</f>
        <v>10881</v>
      </c>
      <c r="E24" s="35">
        <f t="shared" si="0"/>
        <v>1.7277823729436634E-2</v>
      </c>
      <c r="F24" s="40">
        <f>INDEX('Dwellings_vacancy_S-LA_d_2020'!C:C,MATCH($B24,'Dwellings_vacancy_S-LA_d_2020'!$B:$B,0))</f>
        <v>200</v>
      </c>
      <c r="G24" s="40">
        <f>INDEX('Dwellings_vacancy_S-LA_d_2020'!D:D,MATCH($B24,'Dwellings_vacancy_S-LA_d_2020'!$B:$B,0))</f>
        <v>10806</v>
      </c>
      <c r="H24" s="35">
        <f t="shared" si="1"/>
        <v>1.8508236165093468E-2</v>
      </c>
    </row>
    <row r="25" spans="1:8" x14ac:dyDescent="0.35">
      <c r="A25" s="17" t="s">
        <v>656</v>
      </c>
      <c r="B25" s="17" t="s">
        <v>657</v>
      </c>
      <c r="C25" s="40">
        <f>INDEX('Dwellings_vacancy_S-LA_d_2021'!C:C,MATCH($B25,'Dwellings_vacancy_S-LA_d_2021'!$B:$B,0))</f>
        <v>1310</v>
      </c>
      <c r="D25" s="40">
        <f>INDEX('Dwellings_vacancy_S-LA_d_2021'!D:D,MATCH($B25,'Dwellings_vacancy_S-LA_d_2021'!$B:$B,0))</f>
        <v>72206</v>
      </c>
      <c r="E25" s="35">
        <f t="shared" si="0"/>
        <v>1.8142536631304877E-2</v>
      </c>
      <c r="F25" s="40">
        <f>INDEX('Dwellings_vacancy_S-LA_d_2020'!C:C,MATCH($B25,'Dwellings_vacancy_S-LA_d_2020'!$B:$B,0))</f>
        <v>1653</v>
      </c>
      <c r="G25" s="40">
        <f>INDEX('Dwellings_vacancy_S-LA_d_2020'!D:D,MATCH($B25,'Dwellings_vacancy_S-LA_d_2020'!$B:$B,0))</f>
        <v>71486</v>
      </c>
      <c r="H25" s="35">
        <f t="shared" si="1"/>
        <v>2.3123408779341409E-2</v>
      </c>
    </row>
    <row r="26" spans="1:8" x14ac:dyDescent="0.35">
      <c r="A26" s="17" t="s">
        <v>678</v>
      </c>
      <c r="B26" s="17" t="s">
        <v>679</v>
      </c>
      <c r="C26" s="40">
        <f>INDEX('Dwellings_vacancy_S-LA_d_2021'!C:C,MATCH($B26,'Dwellings_vacancy_S-LA_d_2021'!$B:$B,0))</f>
        <v>723</v>
      </c>
      <c r="D26" s="40">
        <f>INDEX('Dwellings_vacancy_S-LA_d_2021'!D:D,MATCH($B26,'Dwellings_vacancy_S-LA_d_2021'!$B:$B,0))</f>
        <v>85113</v>
      </c>
      <c r="E26" s="35">
        <f t="shared" si="0"/>
        <v>8.4945895456628243E-3</v>
      </c>
      <c r="F26" s="40">
        <f>INDEX('Dwellings_vacancy_S-LA_d_2020'!C:C,MATCH($B26,'Dwellings_vacancy_S-LA_d_2020'!$B:$B,0))</f>
        <v>719</v>
      </c>
      <c r="G26" s="40">
        <f>INDEX('Dwellings_vacancy_S-LA_d_2020'!D:D,MATCH($B26,'Dwellings_vacancy_S-LA_d_2020'!$B:$B,0))</f>
        <v>84508</v>
      </c>
      <c r="H26" s="35">
        <f t="shared" si="1"/>
        <v>8.5080702418705925E-3</v>
      </c>
    </row>
    <row r="27" spans="1:8" x14ac:dyDescent="0.35">
      <c r="A27" s="17" t="s">
        <v>716</v>
      </c>
      <c r="B27" s="17" t="s">
        <v>717</v>
      </c>
      <c r="C27" s="40">
        <f>INDEX('Dwellings_vacancy_S-LA_d_2021'!C:C,MATCH($B27,'Dwellings_vacancy_S-LA_d_2021'!$B:$B,0))</f>
        <v>1339</v>
      </c>
      <c r="D27" s="40">
        <f>INDEX('Dwellings_vacancy_S-LA_d_2021'!D:D,MATCH($B27,'Dwellings_vacancy_S-LA_d_2021'!$B:$B,0))</f>
        <v>57109</v>
      </c>
      <c r="E27" s="35">
        <f t="shared" si="0"/>
        <v>2.3446391987252447E-2</v>
      </c>
      <c r="F27" s="40">
        <f>INDEX('Dwellings_vacancy_S-LA_d_2020'!C:C,MATCH($B27,'Dwellings_vacancy_S-LA_d_2020'!$B:$B,0))</f>
        <v>1614</v>
      </c>
      <c r="G27" s="40">
        <f>INDEX('Dwellings_vacancy_S-LA_d_2020'!D:D,MATCH($B27,'Dwellings_vacancy_S-LA_d_2020'!$B:$B,0))</f>
        <v>56766</v>
      </c>
      <c r="H27" s="35">
        <f t="shared" si="1"/>
        <v>2.8432512419405982E-2</v>
      </c>
    </row>
    <row r="28" spans="1:8" x14ac:dyDescent="0.35">
      <c r="A28" s="17" t="s">
        <v>728</v>
      </c>
      <c r="B28" s="17" t="s">
        <v>729</v>
      </c>
      <c r="C28" s="40">
        <f>INDEX('Dwellings_vacancy_S-LA_d_2021'!C:C,MATCH($B28,'Dwellings_vacancy_S-LA_d_2021'!$B:$B,0))</f>
        <v>559</v>
      </c>
      <c r="D28" s="40">
        <f>INDEX('Dwellings_vacancy_S-LA_d_2021'!D:D,MATCH($B28,'Dwellings_vacancy_S-LA_d_2021'!$B:$B,0))</f>
        <v>11094</v>
      </c>
      <c r="E28" s="35">
        <f t="shared" si="0"/>
        <v>5.0387596899224806E-2</v>
      </c>
      <c r="F28" s="40">
        <f>INDEX('Dwellings_vacancy_S-LA_d_2020'!C:C,MATCH($B28,'Dwellings_vacancy_S-LA_d_2020'!$B:$B,0))</f>
        <v>592</v>
      </c>
      <c r="G28" s="40">
        <f>INDEX('Dwellings_vacancy_S-LA_d_2020'!D:D,MATCH($B28,'Dwellings_vacancy_S-LA_d_2020'!$B:$B,0))</f>
        <v>11015</v>
      </c>
      <c r="H28" s="35">
        <f t="shared" si="1"/>
        <v>5.3744893327280982E-2</v>
      </c>
    </row>
    <row r="29" spans="1:8" x14ac:dyDescent="0.35">
      <c r="A29" s="17" t="s">
        <v>738</v>
      </c>
      <c r="B29" s="17" t="s">
        <v>739</v>
      </c>
      <c r="C29" s="40">
        <f>INDEX('Dwellings_vacancy_S-LA_d_2021'!C:C,MATCH($B29,'Dwellings_vacancy_S-LA_d_2021'!$B:$B,0))</f>
        <v>737</v>
      </c>
      <c r="D29" s="40">
        <f>INDEX('Dwellings_vacancy_S-LA_d_2021'!D:D,MATCH($B29,'Dwellings_vacancy_S-LA_d_2021'!$B:$B,0))</f>
        <v>54346</v>
      </c>
      <c r="E29" s="35">
        <f t="shared" si="0"/>
        <v>1.3561255658190115E-2</v>
      </c>
      <c r="F29" s="40">
        <f>INDEX('Dwellings_vacancy_S-LA_d_2020'!C:C,MATCH($B29,'Dwellings_vacancy_S-LA_d_2020'!$B:$B,0))</f>
        <v>928</v>
      </c>
      <c r="G29" s="40">
        <f>INDEX('Dwellings_vacancy_S-LA_d_2020'!D:D,MATCH($B29,'Dwellings_vacancy_S-LA_d_2020'!$B:$B,0))</f>
        <v>54236</v>
      </c>
      <c r="H29" s="35">
        <f t="shared" si="1"/>
        <v>1.7110406372151339E-2</v>
      </c>
    </row>
    <row r="30" spans="1:8" x14ac:dyDescent="0.35">
      <c r="A30" s="17" t="s">
        <v>754</v>
      </c>
      <c r="B30" s="17" t="s">
        <v>755</v>
      </c>
      <c r="C30" s="40">
        <f>INDEX('Dwellings_vacancy_S-LA_d_2021'!C:C,MATCH($B30,'Dwellings_vacancy_S-LA_d_2021'!$B:$B,0))</f>
        <v>1383</v>
      </c>
      <c r="D30" s="40">
        <f>INDEX('Dwellings_vacancy_S-LA_d_2021'!D:D,MATCH($B30,'Dwellings_vacancy_S-LA_d_2021'!$B:$B,0))</f>
        <v>150828</v>
      </c>
      <c r="E30" s="35">
        <f t="shared" si="0"/>
        <v>9.1693849948285468E-3</v>
      </c>
      <c r="F30" s="40">
        <f>INDEX('Dwellings_vacancy_S-LA_d_2020'!C:C,MATCH($B30,'Dwellings_vacancy_S-LA_d_2020'!$B:$B,0))</f>
        <v>1536</v>
      </c>
      <c r="G30" s="40">
        <f>INDEX('Dwellings_vacancy_S-LA_d_2020'!D:D,MATCH($B30,'Dwellings_vacancy_S-LA_d_2020'!$B:$B,0))</f>
        <v>149569</v>
      </c>
      <c r="H30" s="35">
        <f t="shared" si="1"/>
        <v>1.0269507718845482E-2</v>
      </c>
    </row>
    <row r="31" spans="1:8" x14ac:dyDescent="0.35">
      <c r="A31" s="17" t="s">
        <v>786</v>
      </c>
      <c r="B31" s="17" t="s">
        <v>787</v>
      </c>
      <c r="C31" s="40">
        <f>INDEX('Dwellings_vacancy_S-LA_d_2021'!C:C,MATCH($B31,'Dwellings_vacancy_S-LA_d_2021'!$B:$B,0))</f>
        <v>545</v>
      </c>
      <c r="D31" s="40">
        <f>INDEX('Dwellings_vacancy_S-LA_d_2021'!D:D,MATCH($B31,'Dwellings_vacancy_S-LA_d_2021'!$B:$B,0))</f>
        <v>39273</v>
      </c>
      <c r="E31" s="35">
        <f t="shared" si="0"/>
        <v>1.3877218445242279E-2</v>
      </c>
      <c r="F31" s="40">
        <f>INDEX('Dwellings_vacancy_S-LA_d_2020'!C:C,MATCH($B31,'Dwellings_vacancy_S-LA_d_2020'!$B:$B,0))</f>
        <v>595</v>
      </c>
      <c r="G31" s="40">
        <f>INDEX('Dwellings_vacancy_S-LA_d_2020'!D:D,MATCH($B31,'Dwellings_vacancy_S-LA_d_2020'!$B:$B,0))</f>
        <v>39019</v>
      </c>
      <c r="H31" s="35">
        <f t="shared" si="1"/>
        <v>1.5248981265537302E-2</v>
      </c>
    </row>
    <row r="32" spans="1:8" x14ac:dyDescent="0.35">
      <c r="A32" s="17" t="s">
        <v>876</v>
      </c>
      <c r="B32" s="17" t="s">
        <v>877</v>
      </c>
      <c r="C32" s="40">
        <f>INDEX('Dwellings_vacancy_S-LA_d_2021'!C:C,MATCH($B32,'Dwellings_vacancy_S-LA_d_2021'!$B:$B,0))</f>
        <v>448</v>
      </c>
      <c r="D32" s="40">
        <f>INDEX('Dwellings_vacancy_S-LA_d_2021'!D:D,MATCH($B32,'Dwellings_vacancy_S-LA_d_2021'!$B:$B,0))</f>
        <v>44283</v>
      </c>
      <c r="E32" s="35">
        <f t="shared" si="0"/>
        <v>1.0116749091073324E-2</v>
      </c>
      <c r="F32" s="40">
        <f>INDEX('Dwellings_vacancy_S-LA_d_2020'!C:C,MATCH($B32,'Dwellings_vacancy_S-LA_d_2020'!$B:$B,0))</f>
        <v>422</v>
      </c>
      <c r="G32" s="40">
        <f>INDEX('Dwellings_vacancy_S-LA_d_2020'!D:D,MATCH($B32,'Dwellings_vacancy_S-LA_d_2020'!$B:$B,0))</f>
        <v>44314</v>
      </c>
      <c r="H32" s="35">
        <f t="shared" si="1"/>
        <v>9.5229498578327399E-3</v>
      </c>
    </row>
    <row r="33" spans="1:8" x14ac:dyDescent="0.35">
      <c r="A33" s="17" t="s">
        <v>882</v>
      </c>
      <c r="B33" s="17" t="s">
        <v>883</v>
      </c>
      <c r="C33" s="40">
        <f>INDEX('Dwellings_vacancy_S-LA_d_2021'!C:C,MATCH($B33,'Dwellings_vacancy_S-LA_d_2021'!$B:$B,0))</f>
        <v>484</v>
      </c>
      <c r="D33" s="40">
        <f>INDEX('Dwellings_vacancy_S-LA_d_2021'!D:D,MATCH($B33,'Dwellings_vacancy_S-LA_d_2021'!$B:$B,0))</f>
        <v>80361</v>
      </c>
      <c r="E33" s="35">
        <f t="shared" si="0"/>
        <v>6.0228220156543595E-3</v>
      </c>
      <c r="F33" s="40">
        <f>INDEX('Dwellings_vacancy_S-LA_d_2020'!C:C,MATCH($B33,'Dwellings_vacancy_S-LA_d_2020'!$B:$B,0))</f>
        <v>630</v>
      </c>
      <c r="G33" s="40">
        <f>INDEX('Dwellings_vacancy_S-LA_d_2020'!D:D,MATCH($B33,'Dwellings_vacancy_S-LA_d_2020'!$B:$B,0))</f>
        <v>79479</v>
      </c>
      <c r="H33" s="35">
        <f t="shared" si="1"/>
        <v>7.9266221265994787E-3</v>
      </c>
    </row>
  </sheetData>
  <sheetProtection algorithmName="SHA-512" hashValue="qsJR/LNl1DM3LmUtB6Fa71I/ie7AzF1YA5ZmQxggewWCt20HxXfMpxpdR3+KZwRBu3fcDk7LSoYYKAEq2tyytw==" saltValue="MOSMsJ5Otgkyfig8u2W90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1DE4-D018-41FB-A625-64AEE1DD12AB}">
  <sheetPr codeName="Sheet25">
    <tabColor theme="9" tint="0.79998168889431442"/>
  </sheetPr>
  <dimension ref="A1"/>
  <sheetViews>
    <sheetView zoomScale="75" zoomScaleNormal="75" workbookViewId="0">
      <selection activeCell="J48" sqref="J48"/>
    </sheetView>
  </sheetViews>
  <sheetFormatPr defaultColWidth="8.7265625" defaultRowHeight="14.5" x14ac:dyDescent="0.35"/>
  <cols>
    <col min="1" max="16384" width="8.7265625" style="1"/>
  </cols>
  <sheetData/>
  <sheetProtection algorithmName="SHA-512" hashValue="LEPkG/1FTc8GLAX942N+0ihcpu+4e38WfxYY+ap/AtHGm1wOgSEyRFLHkBJr9xqJoqYmNbeNDYsZY+pYXNYgBw==" saltValue="7t1lKIPC5WdjpxLO6W1OvA==" spinCount="100000"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C19F-DA19-4E46-AF44-D0A638FF300C}">
  <sheetPr codeName="Sheet52">
    <tabColor theme="9" tint="0.79998168889431442"/>
  </sheetPr>
  <dimension ref="A1:D23"/>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8" style="4" bestFit="1" customWidth="1"/>
    <col min="3" max="3" width="25.7265625" style="4" bestFit="1" customWidth="1"/>
    <col min="4" max="4" width="42.7265625" style="4" bestFit="1" customWidth="1"/>
    <col min="5" max="16384" width="8.7265625" style="4"/>
  </cols>
  <sheetData>
    <row r="1" spans="1:4" ht="31.5" customHeight="1" x14ac:dyDescent="0.35">
      <c r="A1" s="2" t="s">
        <v>73</v>
      </c>
      <c r="B1" s="2" t="s">
        <v>71</v>
      </c>
      <c r="C1" s="41" t="s">
        <v>1375</v>
      </c>
      <c r="D1" s="3" t="s">
        <v>1376</v>
      </c>
    </row>
    <row r="2" spans="1:4" x14ac:dyDescent="0.35">
      <c r="A2" s="10" t="s">
        <v>245</v>
      </c>
      <c r="B2" s="10" t="s">
        <v>246</v>
      </c>
      <c r="C2" s="42">
        <v>32215</v>
      </c>
      <c r="D2" s="36">
        <v>798</v>
      </c>
    </row>
    <row r="3" spans="1:4" x14ac:dyDescent="0.35">
      <c r="A3" s="10" t="s">
        <v>267</v>
      </c>
      <c r="B3" s="10" t="s">
        <v>268</v>
      </c>
      <c r="C3" s="42">
        <v>64232</v>
      </c>
      <c r="D3" s="36">
        <v>1101</v>
      </c>
    </row>
    <row r="4" spans="1:4" x14ac:dyDescent="0.35">
      <c r="A4" s="10" t="s">
        <v>289</v>
      </c>
      <c r="B4" s="10" t="s">
        <v>290</v>
      </c>
      <c r="C4" s="42">
        <v>78317</v>
      </c>
      <c r="D4" s="36">
        <v>1023</v>
      </c>
    </row>
    <row r="5" spans="1:4" x14ac:dyDescent="0.35">
      <c r="A5" s="10" t="s">
        <v>301</v>
      </c>
      <c r="B5" s="10" t="s">
        <v>302</v>
      </c>
      <c r="C5" s="42">
        <v>148861</v>
      </c>
      <c r="D5" s="36">
        <v>1395</v>
      </c>
    </row>
    <row r="6" spans="1:4" x14ac:dyDescent="0.35">
      <c r="A6" s="10" t="s">
        <v>305</v>
      </c>
      <c r="B6" s="10" t="s">
        <v>306</v>
      </c>
      <c r="C6" s="42">
        <v>86398</v>
      </c>
      <c r="D6" s="36">
        <v>2259</v>
      </c>
    </row>
    <row r="7" spans="1:4" x14ac:dyDescent="0.35">
      <c r="A7" s="10" t="s">
        <v>311</v>
      </c>
      <c r="B7" s="10" t="s">
        <v>312</v>
      </c>
      <c r="C7" s="42">
        <v>33557</v>
      </c>
      <c r="D7" s="36">
        <v>729</v>
      </c>
    </row>
    <row r="8" spans="1:4" x14ac:dyDescent="0.35">
      <c r="A8" s="10" t="s">
        <v>340</v>
      </c>
      <c r="B8" s="10" t="s">
        <v>341</v>
      </c>
      <c r="C8" s="42">
        <v>55733</v>
      </c>
      <c r="D8" s="36">
        <v>686</v>
      </c>
    </row>
    <row r="9" spans="1:4" x14ac:dyDescent="0.35">
      <c r="A9" s="10" t="s">
        <v>364</v>
      </c>
      <c r="B9" s="10" t="s">
        <v>365</v>
      </c>
      <c r="C9" s="42">
        <v>44514</v>
      </c>
      <c r="D9" s="36">
        <v>789</v>
      </c>
    </row>
    <row r="10" spans="1:4" x14ac:dyDescent="0.35">
      <c r="A10" s="10" t="s">
        <v>434</v>
      </c>
      <c r="B10" s="10" t="s">
        <v>435</v>
      </c>
      <c r="C10" s="42">
        <v>68626.240000000005</v>
      </c>
      <c r="D10" s="36">
        <v>865</v>
      </c>
    </row>
    <row r="11" spans="1:4" x14ac:dyDescent="0.35">
      <c r="A11" s="10" t="s">
        <v>460</v>
      </c>
      <c r="B11" s="10" t="s">
        <v>461</v>
      </c>
      <c r="C11" s="42">
        <v>56684.110999999997</v>
      </c>
      <c r="D11" s="36">
        <v>1349</v>
      </c>
    </row>
    <row r="12" spans="1:4" x14ac:dyDescent="0.35">
      <c r="A12" s="10" t="s">
        <v>514</v>
      </c>
      <c r="B12" s="10" t="s">
        <v>515</v>
      </c>
      <c r="C12" s="42">
        <v>34195</v>
      </c>
      <c r="D12" s="36">
        <v>340</v>
      </c>
    </row>
    <row r="13" spans="1:4" x14ac:dyDescent="0.35">
      <c r="A13" s="10" t="s">
        <v>570</v>
      </c>
      <c r="B13" s="10" t="s">
        <v>571</v>
      </c>
      <c r="C13" s="42">
        <v>26790</v>
      </c>
      <c r="D13" s="36">
        <v>550</v>
      </c>
    </row>
    <row r="14" spans="1:4" x14ac:dyDescent="0.35">
      <c r="A14" s="10" t="s">
        <v>588</v>
      </c>
      <c r="B14" s="10" t="s">
        <v>589</v>
      </c>
      <c r="C14" s="42">
        <v>42312</v>
      </c>
      <c r="D14" s="36">
        <v>605</v>
      </c>
    </row>
    <row r="15" spans="1:4" x14ac:dyDescent="0.35">
      <c r="A15" s="10" t="s">
        <v>594</v>
      </c>
      <c r="B15" s="10" t="s">
        <v>595</v>
      </c>
      <c r="C15" s="42">
        <v>64375</v>
      </c>
      <c r="D15" s="36">
        <v>1060</v>
      </c>
    </row>
    <row r="16" spans="1:4" x14ac:dyDescent="0.35">
      <c r="A16" s="10" t="s">
        <v>606</v>
      </c>
      <c r="B16" s="10" t="s">
        <v>607</v>
      </c>
      <c r="C16" s="42">
        <v>68094</v>
      </c>
      <c r="D16" s="36">
        <v>1015</v>
      </c>
    </row>
    <row r="17" spans="1:4" x14ac:dyDescent="0.35">
      <c r="A17" s="10" t="s">
        <v>652</v>
      </c>
      <c r="B17" s="10" t="s">
        <v>653</v>
      </c>
      <c r="C17" s="42">
        <v>60602</v>
      </c>
      <c r="D17" s="36">
        <v>1322</v>
      </c>
    </row>
    <row r="18" spans="1:4" x14ac:dyDescent="0.35">
      <c r="A18" s="10" t="s">
        <v>664</v>
      </c>
      <c r="B18" s="10" t="s">
        <v>665</v>
      </c>
      <c r="C18" s="42">
        <v>63615</v>
      </c>
      <c r="D18" s="36">
        <v>952</v>
      </c>
    </row>
    <row r="19" spans="1:4" x14ac:dyDescent="0.35">
      <c r="A19" s="10" t="s">
        <v>680</v>
      </c>
      <c r="B19" s="10" t="s">
        <v>1377</v>
      </c>
      <c r="C19" s="42">
        <v>106269</v>
      </c>
      <c r="D19" s="36">
        <v>2121</v>
      </c>
    </row>
    <row r="20" spans="1:4" x14ac:dyDescent="0.35">
      <c r="A20" s="10" t="s">
        <v>806</v>
      </c>
      <c r="B20" s="10" t="s">
        <v>807</v>
      </c>
      <c r="C20" s="42">
        <v>107769</v>
      </c>
      <c r="D20" s="36">
        <v>1701</v>
      </c>
    </row>
    <row r="21" spans="1:4" x14ac:dyDescent="0.35">
      <c r="A21" s="10" t="s">
        <v>836</v>
      </c>
      <c r="B21" s="10" t="s">
        <v>837</v>
      </c>
      <c r="C21" s="42">
        <v>42021</v>
      </c>
      <c r="D21" s="36">
        <v>422</v>
      </c>
    </row>
    <row r="22" spans="1:4" x14ac:dyDescent="0.35">
      <c r="A22" s="10" t="s">
        <v>848</v>
      </c>
      <c r="B22" s="10" t="s">
        <v>849</v>
      </c>
      <c r="C22" s="42">
        <v>59573</v>
      </c>
      <c r="D22" s="36">
        <v>749</v>
      </c>
    </row>
    <row r="23" spans="1:4" x14ac:dyDescent="0.35">
      <c r="A23" s="10" t="s">
        <v>912</v>
      </c>
      <c r="B23" s="10" t="s">
        <v>913</v>
      </c>
      <c r="C23" s="42">
        <v>59067</v>
      </c>
      <c r="D23" s="36">
        <v>309</v>
      </c>
    </row>
  </sheetData>
  <sheetProtection algorithmName="SHA-512" hashValue="P8BaIvBJeow9S4ZPGI9CTbnYUYmtgrHG9XuUW6b+qy7hIumTRpU4S9/VmGnHFQyQ+6Kftn3ZGdQSFPTYwkfWAA==" saltValue="NpzmHo1Yk2F6mmZPSIcrlQ=="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0537-5BB9-4DEE-B283-57781D82E69B}">
  <sheetPr>
    <tabColor theme="9" tint="0.79998168889431442"/>
  </sheetPr>
  <dimension ref="A1:D23"/>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8" style="4" bestFit="1" customWidth="1"/>
    <col min="3" max="3" width="25.26953125" style="4" bestFit="1" customWidth="1"/>
    <col min="4" max="4" width="42.7265625" style="4" bestFit="1" customWidth="1"/>
    <col min="5" max="16384" width="8.7265625" style="4"/>
  </cols>
  <sheetData>
    <row r="1" spans="1:4" ht="31.5" customHeight="1" x14ac:dyDescent="0.35">
      <c r="A1" s="2" t="s">
        <v>73</v>
      </c>
      <c r="B1" s="2" t="s">
        <v>71</v>
      </c>
      <c r="C1" s="41" t="s">
        <v>1378</v>
      </c>
      <c r="D1" s="3" t="s">
        <v>1379</v>
      </c>
    </row>
    <row r="2" spans="1:4" x14ac:dyDescent="0.35">
      <c r="A2" s="10" t="s">
        <v>245</v>
      </c>
      <c r="B2" s="10" t="s">
        <v>246</v>
      </c>
      <c r="C2" s="42">
        <v>32064</v>
      </c>
      <c r="D2" s="36">
        <v>949</v>
      </c>
    </row>
    <row r="3" spans="1:4" x14ac:dyDescent="0.35">
      <c r="A3" s="10" t="s">
        <v>267</v>
      </c>
      <c r="B3" s="10" t="s">
        <v>268</v>
      </c>
      <c r="C3" s="42">
        <v>63833</v>
      </c>
      <c r="D3" s="36">
        <v>1130</v>
      </c>
    </row>
    <row r="4" spans="1:4" x14ac:dyDescent="0.35">
      <c r="A4" s="10" t="s">
        <v>289</v>
      </c>
      <c r="B4" s="10" t="s">
        <v>290</v>
      </c>
      <c r="C4" s="42">
        <v>77918</v>
      </c>
      <c r="D4" s="36">
        <v>1169</v>
      </c>
    </row>
    <row r="5" spans="1:4" x14ac:dyDescent="0.35">
      <c r="A5" s="10" t="s">
        <v>301</v>
      </c>
      <c r="B5" s="10" t="s">
        <v>302</v>
      </c>
      <c r="C5" s="42">
        <v>147665</v>
      </c>
      <c r="D5" s="36">
        <v>1718</v>
      </c>
    </row>
    <row r="6" spans="1:4" x14ac:dyDescent="0.35">
      <c r="A6" s="10" t="s">
        <v>305</v>
      </c>
      <c r="B6" s="10" t="s">
        <v>306</v>
      </c>
      <c r="C6" s="42">
        <v>86074</v>
      </c>
      <c r="D6" s="36">
        <v>2845</v>
      </c>
    </row>
    <row r="7" spans="1:4" x14ac:dyDescent="0.35">
      <c r="A7" s="10" t="s">
        <v>311</v>
      </c>
      <c r="B7" s="10" t="s">
        <v>312</v>
      </c>
      <c r="C7" s="42">
        <v>33434</v>
      </c>
      <c r="D7" s="36">
        <v>895</v>
      </c>
    </row>
    <row r="8" spans="1:4" x14ac:dyDescent="0.35">
      <c r="A8" s="10" t="s">
        <v>340</v>
      </c>
      <c r="B8" s="10" t="s">
        <v>341</v>
      </c>
      <c r="C8" s="42">
        <v>55667</v>
      </c>
      <c r="D8" s="36">
        <v>738</v>
      </c>
    </row>
    <row r="9" spans="1:4" x14ac:dyDescent="0.35">
      <c r="A9" s="10" t="s">
        <v>364</v>
      </c>
      <c r="B9" s="10" t="s">
        <v>365</v>
      </c>
      <c r="C9" s="42">
        <v>44359</v>
      </c>
      <c r="D9" s="36">
        <v>942</v>
      </c>
    </row>
    <row r="10" spans="1:4" x14ac:dyDescent="0.35">
      <c r="A10" s="10" t="s">
        <v>434</v>
      </c>
      <c r="B10" s="10" t="s">
        <v>435</v>
      </c>
      <c r="C10" s="42">
        <v>68135.5</v>
      </c>
      <c r="D10" s="36">
        <v>1004</v>
      </c>
    </row>
    <row r="11" spans="1:4" x14ac:dyDescent="0.35">
      <c r="A11" s="10" t="s">
        <v>460</v>
      </c>
      <c r="B11" s="10" t="s">
        <v>461</v>
      </c>
      <c r="C11" s="42">
        <v>56893.23</v>
      </c>
      <c r="D11" s="36">
        <v>1558</v>
      </c>
    </row>
    <row r="12" spans="1:4" x14ac:dyDescent="0.35">
      <c r="A12" s="10" t="s">
        <v>514</v>
      </c>
      <c r="B12" s="10" t="s">
        <v>515</v>
      </c>
      <c r="C12" s="42">
        <v>34009</v>
      </c>
      <c r="D12" s="36">
        <v>433</v>
      </c>
    </row>
    <row r="13" spans="1:4" x14ac:dyDescent="0.35">
      <c r="A13" s="10" t="s">
        <v>570</v>
      </c>
      <c r="B13" s="10" t="s">
        <v>571</v>
      </c>
      <c r="C13" s="42">
        <v>26636</v>
      </c>
      <c r="D13" s="36">
        <v>556</v>
      </c>
    </row>
    <row r="14" spans="1:4" x14ac:dyDescent="0.35">
      <c r="A14" s="10" t="s">
        <v>588</v>
      </c>
      <c r="B14" s="10" t="s">
        <v>589</v>
      </c>
      <c r="C14" s="42">
        <v>41712</v>
      </c>
      <c r="D14" s="36">
        <v>715</v>
      </c>
    </row>
    <row r="15" spans="1:4" x14ac:dyDescent="0.35">
      <c r="A15" s="10" t="s">
        <v>594</v>
      </c>
      <c r="B15" s="10" t="s">
        <v>595</v>
      </c>
      <c r="C15" s="42">
        <v>64402</v>
      </c>
      <c r="D15" s="36">
        <v>1252</v>
      </c>
    </row>
    <row r="16" spans="1:4" x14ac:dyDescent="0.35">
      <c r="A16" s="10" t="s">
        <v>606</v>
      </c>
      <c r="B16" s="10" t="s">
        <v>607</v>
      </c>
      <c r="C16" s="42">
        <v>67795</v>
      </c>
      <c r="D16" s="36">
        <v>1046</v>
      </c>
    </row>
    <row r="17" spans="1:4" x14ac:dyDescent="0.35">
      <c r="A17" s="10" t="s">
        <v>652</v>
      </c>
      <c r="B17" s="10" t="s">
        <v>653</v>
      </c>
      <c r="C17" s="42">
        <v>60178</v>
      </c>
      <c r="D17" s="36">
        <v>1622</v>
      </c>
    </row>
    <row r="18" spans="1:4" x14ac:dyDescent="0.35">
      <c r="A18" s="10" t="s">
        <v>664</v>
      </c>
      <c r="B18" s="10" t="s">
        <v>665</v>
      </c>
      <c r="C18" s="42">
        <v>63163</v>
      </c>
      <c r="D18" s="36">
        <v>985</v>
      </c>
    </row>
    <row r="19" spans="1:4" x14ac:dyDescent="0.35">
      <c r="A19" s="10" t="s">
        <v>680</v>
      </c>
      <c r="B19" s="10" t="s">
        <v>1377</v>
      </c>
      <c r="C19" s="42">
        <v>105659</v>
      </c>
      <c r="D19" s="36">
        <v>2401</v>
      </c>
    </row>
    <row r="20" spans="1:4" x14ac:dyDescent="0.35">
      <c r="A20" s="10" t="s">
        <v>806</v>
      </c>
      <c r="B20" s="10" t="s">
        <v>807</v>
      </c>
      <c r="C20" s="42">
        <v>107467</v>
      </c>
      <c r="D20" s="36">
        <v>1888</v>
      </c>
    </row>
    <row r="21" spans="1:4" x14ac:dyDescent="0.35">
      <c r="A21" s="10" t="s">
        <v>836</v>
      </c>
      <c r="B21" s="10" t="s">
        <v>837</v>
      </c>
      <c r="C21" s="42">
        <v>41853</v>
      </c>
      <c r="D21" s="36">
        <v>474</v>
      </c>
    </row>
    <row r="22" spans="1:4" x14ac:dyDescent="0.35">
      <c r="A22" s="10" t="s">
        <v>848</v>
      </c>
      <c r="B22" s="10" t="s">
        <v>849</v>
      </c>
      <c r="C22" s="42">
        <v>58968</v>
      </c>
      <c r="D22" s="36">
        <v>939</v>
      </c>
    </row>
    <row r="23" spans="1:4" x14ac:dyDescent="0.35">
      <c r="A23" s="10" t="s">
        <v>912</v>
      </c>
      <c r="B23" s="10" t="s">
        <v>913</v>
      </c>
      <c r="C23" s="42">
        <v>58975</v>
      </c>
      <c r="D23" s="36">
        <v>442</v>
      </c>
    </row>
  </sheetData>
  <sheetProtection algorithmName="SHA-512" hashValue="+S1+UMH8AblAOQLQP7+B+bQNLjvbsvnWVbbQGVfxafukICrHgnkzF4OGtXCiWtb9r88kyfqO0uqexhKBZOgoOQ==" saltValue="/M6IBn3FCrvez/GpHivXB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BA68-D121-4AFF-B919-5D06E3830EE0}">
  <sheetPr codeName="Sheet53">
    <tabColor theme="9" tint="0.79998168889431442"/>
  </sheetPr>
  <dimension ref="A1:H23"/>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7.453125" style="4" bestFit="1" customWidth="1"/>
    <col min="3" max="4" width="16.453125" style="4" customWidth="1"/>
    <col min="5" max="5" width="18.81640625" style="4" customWidth="1"/>
    <col min="6" max="7" width="16.453125" style="4" customWidth="1"/>
    <col min="8" max="8" width="20.453125" style="4" customWidth="1"/>
    <col min="9" max="16384" width="8.7265625" style="4"/>
  </cols>
  <sheetData>
    <row r="1" spans="1:8" ht="82" customHeight="1" x14ac:dyDescent="0.35">
      <c r="A1" s="2" t="s">
        <v>73</v>
      </c>
      <c r="B1" s="2" t="s">
        <v>71</v>
      </c>
      <c r="C1" s="41" t="s">
        <v>1375</v>
      </c>
      <c r="D1" s="3" t="s">
        <v>1376</v>
      </c>
      <c r="E1" s="3" t="s">
        <v>1380</v>
      </c>
      <c r="F1" s="41" t="s">
        <v>1381</v>
      </c>
      <c r="G1" s="3" t="s">
        <v>1382</v>
      </c>
      <c r="H1" s="3" t="s">
        <v>1383</v>
      </c>
    </row>
    <row r="2" spans="1:8" x14ac:dyDescent="0.35">
      <c r="A2" s="10" t="s">
        <v>245</v>
      </c>
      <c r="B2" s="10" t="s">
        <v>246</v>
      </c>
      <c r="C2" s="42">
        <f>INDEX('Dwellings_vacancy_W-LA_d_22-23'!C:C,MATCH($B2,'Dwellings_vacancy_W-LA_d_22-23'!$B:$B,0))</f>
        <v>32215</v>
      </c>
      <c r="D2" s="42">
        <f>INDEX('Dwellings_vacancy_W-LA_d_22-23'!D:D,MATCH($B2,'Dwellings_vacancy_W-LA_d_22-23'!$B:$B,0))</f>
        <v>798</v>
      </c>
      <c r="E2" s="43">
        <f t="shared" ref="E2:E23" si="0">D2/C2</f>
        <v>2.4771069377619123E-2</v>
      </c>
      <c r="F2" s="42">
        <f>INDEX('Dwellings_vacancy_W-LA_d_21-22'!C:C,MATCH($B2,'Dwellings_vacancy_W-LA_d_21-22'!$B:$B,0))</f>
        <v>32064</v>
      </c>
      <c r="G2" s="42">
        <f>INDEX('Dwellings_vacancy_W-LA_d_21-22'!D:D,MATCH($B2,'Dwellings_vacancy_W-LA_d_21-22'!$B:$B,0))</f>
        <v>949</v>
      </c>
      <c r="H2" s="43">
        <f t="shared" ref="H2:H23" si="1">G2/F2</f>
        <v>2.9597055888223554E-2</v>
      </c>
    </row>
    <row r="3" spans="1:8" x14ac:dyDescent="0.35">
      <c r="A3" s="10" t="s">
        <v>267</v>
      </c>
      <c r="B3" s="10" t="s">
        <v>268</v>
      </c>
      <c r="C3" s="42">
        <f>INDEX('Dwellings_vacancy_W-LA_d_22-23'!C:C,MATCH($B3,'Dwellings_vacancy_W-LA_d_22-23'!$B:$B,0))</f>
        <v>64232</v>
      </c>
      <c r="D3" s="42">
        <f>INDEX('Dwellings_vacancy_W-LA_d_22-23'!D:D,MATCH($B3,'Dwellings_vacancy_W-LA_d_22-23'!$B:$B,0))</f>
        <v>1101</v>
      </c>
      <c r="E3" s="43">
        <f t="shared" si="0"/>
        <v>1.7140988915182464E-2</v>
      </c>
      <c r="F3" s="42">
        <f>INDEX('Dwellings_vacancy_W-LA_d_21-22'!C:C,MATCH($B3,'Dwellings_vacancy_W-LA_d_21-22'!$B:$B,0))</f>
        <v>63833</v>
      </c>
      <c r="G3" s="42">
        <f>INDEX('Dwellings_vacancy_W-LA_d_21-22'!D:D,MATCH($B3,'Dwellings_vacancy_W-LA_d_21-22'!$B:$B,0))</f>
        <v>1130</v>
      </c>
      <c r="H3" s="43">
        <f t="shared" si="1"/>
        <v>1.7702442310403708E-2</v>
      </c>
    </row>
    <row r="4" spans="1:8" x14ac:dyDescent="0.35">
      <c r="A4" s="10" t="s">
        <v>289</v>
      </c>
      <c r="B4" s="10" t="s">
        <v>290</v>
      </c>
      <c r="C4" s="42">
        <f>INDEX('Dwellings_vacancy_W-LA_d_22-23'!C:C,MATCH($B4,'Dwellings_vacancy_W-LA_d_22-23'!$B:$B,0))</f>
        <v>78317</v>
      </c>
      <c r="D4" s="42">
        <f>INDEX('Dwellings_vacancy_W-LA_d_22-23'!D:D,MATCH($B4,'Dwellings_vacancy_W-LA_d_22-23'!$B:$B,0))</f>
        <v>1023</v>
      </c>
      <c r="E4" s="43">
        <f t="shared" si="0"/>
        <v>1.3062298096198782E-2</v>
      </c>
      <c r="F4" s="42">
        <f>INDEX('Dwellings_vacancy_W-LA_d_21-22'!C:C,MATCH($B4,'Dwellings_vacancy_W-LA_d_21-22'!$B:$B,0))</f>
        <v>77918</v>
      </c>
      <c r="G4" s="42">
        <f>INDEX('Dwellings_vacancy_W-LA_d_21-22'!D:D,MATCH($B4,'Dwellings_vacancy_W-LA_d_21-22'!$B:$B,0))</f>
        <v>1169</v>
      </c>
      <c r="H4" s="43">
        <f t="shared" si="1"/>
        <v>1.5002951821145307E-2</v>
      </c>
    </row>
    <row r="5" spans="1:8" x14ac:dyDescent="0.35">
      <c r="A5" s="10" t="s">
        <v>301</v>
      </c>
      <c r="B5" s="10" t="s">
        <v>302</v>
      </c>
      <c r="C5" s="42">
        <f>INDEX('Dwellings_vacancy_W-LA_d_22-23'!C:C,MATCH($B5,'Dwellings_vacancy_W-LA_d_22-23'!$B:$B,0))</f>
        <v>148861</v>
      </c>
      <c r="D5" s="42">
        <f>INDEX('Dwellings_vacancy_W-LA_d_22-23'!D:D,MATCH($B5,'Dwellings_vacancy_W-LA_d_22-23'!$B:$B,0))</f>
        <v>1395</v>
      </c>
      <c r="E5" s="43">
        <f t="shared" si="0"/>
        <v>9.371158328910863E-3</v>
      </c>
      <c r="F5" s="42">
        <f>INDEX('Dwellings_vacancy_W-LA_d_21-22'!C:C,MATCH($B5,'Dwellings_vacancy_W-LA_d_21-22'!$B:$B,0))</f>
        <v>147665</v>
      </c>
      <c r="G5" s="42">
        <f>INDEX('Dwellings_vacancy_W-LA_d_21-22'!D:D,MATCH($B5,'Dwellings_vacancy_W-LA_d_21-22'!$B:$B,0))</f>
        <v>1718</v>
      </c>
      <c r="H5" s="43">
        <f t="shared" si="1"/>
        <v>1.1634442826668473E-2</v>
      </c>
    </row>
    <row r="6" spans="1:8" x14ac:dyDescent="0.35">
      <c r="A6" s="10" t="s">
        <v>305</v>
      </c>
      <c r="B6" s="10" t="s">
        <v>306</v>
      </c>
      <c r="C6" s="42">
        <f>INDEX('Dwellings_vacancy_W-LA_d_22-23'!C:C,MATCH($B6,'Dwellings_vacancy_W-LA_d_22-23'!$B:$B,0))</f>
        <v>86398</v>
      </c>
      <c r="D6" s="42">
        <f>INDEX('Dwellings_vacancy_W-LA_d_22-23'!D:D,MATCH($B6,'Dwellings_vacancy_W-LA_d_22-23'!$B:$B,0))</f>
        <v>2259</v>
      </c>
      <c r="E6" s="43">
        <f t="shared" si="0"/>
        <v>2.6146438574967013E-2</v>
      </c>
      <c r="F6" s="42">
        <f>INDEX('Dwellings_vacancy_W-LA_d_21-22'!C:C,MATCH($B6,'Dwellings_vacancy_W-LA_d_21-22'!$B:$B,0))</f>
        <v>86074</v>
      </c>
      <c r="G6" s="42">
        <f>INDEX('Dwellings_vacancy_W-LA_d_21-22'!D:D,MATCH($B6,'Dwellings_vacancy_W-LA_d_21-22'!$B:$B,0))</f>
        <v>2845</v>
      </c>
      <c r="H6" s="43">
        <f t="shared" si="1"/>
        <v>3.305295443455631E-2</v>
      </c>
    </row>
    <row r="7" spans="1:8" x14ac:dyDescent="0.35">
      <c r="A7" s="10" t="s">
        <v>311</v>
      </c>
      <c r="B7" s="10" t="s">
        <v>312</v>
      </c>
      <c r="C7" s="42">
        <f>INDEX('Dwellings_vacancy_W-LA_d_22-23'!C:C,MATCH($B7,'Dwellings_vacancy_W-LA_d_22-23'!$B:$B,0))</f>
        <v>33557</v>
      </c>
      <c r="D7" s="42">
        <f>INDEX('Dwellings_vacancy_W-LA_d_22-23'!D:D,MATCH($B7,'Dwellings_vacancy_W-LA_d_22-23'!$B:$B,0))</f>
        <v>729</v>
      </c>
      <c r="E7" s="43">
        <f t="shared" si="0"/>
        <v>2.1724230413922581E-2</v>
      </c>
      <c r="F7" s="42">
        <f>INDEX('Dwellings_vacancy_W-LA_d_21-22'!C:C,MATCH($B7,'Dwellings_vacancy_W-LA_d_21-22'!$B:$B,0))</f>
        <v>33434</v>
      </c>
      <c r="G7" s="42">
        <f>INDEX('Dwellings_vacancy_W-LA_d_21-22'!D:D,MATCH($B7,'Dwellings_vacancy_W-LA_d_21-22'!$B:$B,0))</f>
        <v>895</v>
      </c>
      <c r="H7" s="43">
        <f t="shared" si="1"/>
        <v>2.676915714542083E-2</v>
      </c>
    </row>
    <row r="8" spans="1:8" x14ac:dyDescent="0.35">
      <c r="A8" s="10" t="s">
        <v>340</v>
      </c>
      <c r="B8" s="10" t="s">
        <v>341</v>
      </c>
      <c r="C8" s="42">
        <f>INDEX('Dwellings_vacancy_W-LA_d_22-23'!C:C,MATCH($B8,'Dwellings_vacancy_W-LA_d_22-23'!$B:$B,0))</f>
        <v>55733</v>
      </c>
      <c r="D8" s="42">
        <f>INDEX('Dwellings_vacancy_W-LA_d_22-23'!D:D,MATCH($B8,'Dwellings_vacancy_W-LA_d_22-23'!$B:$B,0))</f>
        <v>686</v>
      </c>
      <c r="E8" s="43">
        <f t="shared" si="0"/>
        <v>1.230868605673479E-2</v>
      </c>
      <c r="F8" s="42">
        <f>INDEX('Dwellings_vacancy_W-LA_d_21-22'!C:C,MATCH($B8,'Dwellings_vacancy_W-LA_d_21-22'!$B:$B,0))</f>
        <v>55667</v>
      </c>
      <c r="G8" s="42">
        <f>INDEX('Dwellings_vacancy_W-LA_d_21-22'!D:D,MATCH($B8,'Dwellings_vacancy_W-LA_d_21-22'!$B:$B,0))</f>
        <v>738</v>
      </c>
      <c r="H8" s="43">
        <f t="shared" si="1"/>
        <v>1.3257405644277579E-2</v>
      </c>
    </row>
    <row r="9" spans="1:8" x14ac:dyDescent="0.35">
      <c r="A9" s="10" t="s">
        <v>364</v>
      </c>
      <c r="B9" s="10" t="s">
        <v>365</v>
      </c>
      <c r="C9" s="42">
        <f>INDEX('Dwellings_vacancy_W-LA_d_22-23'!C:C,MATCH($B9,'Dwellings_vacancy_W-LA_d_22-23'!$B:$B,0))</f>
        <v>44514</v>
      </c>
      <c r="D9" s="42">
        <f>INDEX('Dwellings_vacancy_W-LA_d_22-23'!D:D,MATCH($B9,'Dwellings_vacancy_W-LA_d_22-23'!$B:$B,0))</f>
        <v>789</v>
      </c>
      <c r="E9" s="43">
        <f t="shared" si="0"/>
        <v>1.7724760749427148E-2</v>
      </c>
      <c r="F9" s="42">
        <f>INDEX('Dwellings_vacancy_W-LA_d_21-22'!C:C,MATCH($B9,'Dwellings_vacancy_W-LA_d_21-22'!$B:$B,0))</f>
        <v>44359</v>
      </c>
      <c r="G9" s="42">
        <f>INDEX('Dwellings_vacancy_W-LA_d_21-22'!D:D,MATCH($B9,'Dwellings_vacancy_W-LA_d_21-22'!$B:$B,0))</f>
        <v>942</v>
      </c>
      <c r="H9" s="43">
        <f t="shared" si="1"/>
        <v>2.1235825875245157E-2</v>
      </c>
    </row>
    <row r="10" spans="1:8" x14ac:dyDescent="0.35">
      <c r="A10" s="10" t="s">
        <v>434</v>
      </c>
      <c r="B10" s="10" t="s">
        <v>435</v>
      </c>
      <c r="C10" s="42">
        <f>INDEX('Dwellings_vacancy_W-LA_d_22-23'!C:C,MATCH($B10,'Dwellings_vacancy_W-LA_d_22-23'!$B:$B,0))</f>
        <v>68626.240000000005</v>
      </c>
      <c r="D10" s="42">
        <f>INDEX('Dwellings_vacancy_W-LA_d_22-23'!D:D,MATCH($B10,'Dwellings_vacancy_W-LA_d_22-23'!$B:$B,0))</f>
        <v>865</v>
      </c>
      <c r="E10" s="43">
        <f t="shared" si="0"/>
        <v>1.2604508129834885E-2</v>
      </c>
      <c r="F10" s="42">
        <f>INDEX('Dwellings_vacancy_W-LA_d_21-22'!C:C,MATCH($B10,'Dwellings_vacancy_W-LA_d_21-22'!$B:$B,0))</f>
        <v>68135.5</v>
      </c>
      <c r="G10" s="42">
        <f>INDEX('Dwellings_vacancy_W-LA_d_21-22'!D:D,MATCH($B10,'Dwellings_vacancy_W-LA_d_21-22'!$B:$B,0))</f>
        <v>1004</v>
      </c>
      <c r="H10" s="43">
        <f t="shared" si="1"/>
        <v>1.4735343543380471E-2</v>
      </c>
    </row>
    <row r="11" spans="1:8" x14ac:dyDescent="0.35">
      <c r="A11" s="10" t="s">
        <v>460</v>
      </c>
      <c r="B11" s="10" t="s">
        <v>461</v>
      </c>
      <c r="C11" s="42">
        <f>INDEX('Dwellings_vacancy_W-LA_d_22-23'!C:C,MATCH($B11,'Dwellings_vacancy_W-LA_d_22-23'!$B:$B,0))</f>
        <v>56684.110999999997</v>
      </c>
      <c r="D11" s="42">
        <f>INDEX('Dwellings_vacancy_W-LA_d_22-23'!D:D,MATCH($B11,'Dwellings_vacancy_W-LA_d_22-23'!$B:$B,0))</f>
        <v>1349</v>
      </c>
      <c r="E11" s="43">
        <f t="shared" si="0"/>
        <v>2.3798556177409221E-2</v>
      </c>
      <c r="F11" s="42">
        <f>INDEX('Dwellings_vacancy_W-LA_d_21-22'!C:C,MATCH($B11,'Dwellings_vacancy_W-LA_d_21-22'!$B:$B,0))</f>
        <v>56893.23</v>
      </c>
      <c r="G11" s="42">
        <f>INDEX('Dwellings_vacancy_W-LA_d_21-22'!D:D,MATCH($B11,'Dwellings_vacancy_W-LA_d_21-22'!$B:$B,0))</f>
        <v>1558</v>
      </c>
      <c r="H11" s="43">
        <f t="shared" si="1"/>
        <v>2.7384629067465496E-2</v>
      </c>
    </row>
    <row r="12" spans="1:8" x14ac:dyDescent="0.35">
      <c r="A12" s="10" t="s">
        <v>514</v>
      </c>
      <c r="B12" s="10" t="s">
        <v>515</v>
      </c>
      <c r="C12" s="42">
        <f>INDEX('Dwellings_vacancy_W-LA_d_22-23'!C:C,MATCH($B12,'Dwellings_vacancy_W-LA_d_22-23'!$B:$B,0))</f>
        <v>34195</v>
      </c>
      <c r="D12" s="42">
        <f>INDEX('Dwellings_vacancy_W-LA_d_22-23'!D:D,MATCH($B12,'Dwellings_vacancy_W-LA_d_22-23'!$B:$B,0))</f>
        <v>340</v>
      </c>
      <c r="E12" s="43">
        <f t="shared" si="0"/>
        <v>9.9429741190232498E-3</v>
      </c>
      <c r="F12" s="42">
        <f>INDEX('Dwellings_vacancy_W-LA_d_21-22'!C:C,MATCH($B12,'Dwellings_vacancy_W-LA_d_21-22'!$B:$B,0))</f>
        <v>34009</v>
      </c>
      <c r="G12" s="42">
        <f>INDEX('Dwellings_vacancy_W-LA_d_21-22'!D:D,MATCH($B12,'Dwellings_vacancy_W-LA_d_21-22'!$B:$B,0))</f>
        <v>433</v>
      </c>
      <c r="H12" s="43">
        <f t="shared" si="1"/>
        <v>1.2731923902496398E-2</v>
      </c>
    </row>
    <row r="13" spans="1:8" x14ac:dyDescent="0.35">
      <c r="A13" s="10" t="s">
        <v>570</v>
      </c>
      <c r="B13" s="10" t="s">
        <v>571</v>
      </c>
      <c r="C13" s="42">
        <f>INDEX('Dwellings_vacancy_W-LA_d_22-23'!C:C,MATCH($B13,'Dwellings_vacancy_W-LA_d_22-23'!$B:$B,0))</f>
        <v>26790</v>
      </c>
      <c r="D13" s="42">
        <f>INDEX('Dwellings_vacancy_W-LA_d_22-23'!D:D,MATCH($B13,'Dwellings_vacancy_W-LA_d_22-23'!$B:$B,0))</f>
        <v>550</v>
      </c>
      <c r="E13" s="43">
        <f t="shared" si="0"/>
        <v>2.0530048525569243E-2</v>
      </c>
      <c r="F13" s="42">
        <f>INDEX('Dwellings_vacancy_W-LA_d_21-22'!C:C,MATCH($B13,'Dwellings_vacancy_W-LA_d_21-22'!$B:$B,0))</f>
        <v>26636</v>
      </c>
      <c r="G13" s="42">
        <f>INDEX('Dwellings_vacancy_W-LA_d_21-22'!D:D,MATCH($B13,'Dwellings_vacancy_W-LA_d_21-22'!$B:$B,0))</f>
        <v>556</v>
      </c>
      <c r="H13" s="43">
        <f t="shared" si="1"/>
        <v>2.0874005105871753E-2</v>
      </c>
    </row>
    <row r="14" spans="1:8" x14ac:dyDescent="0.35">
      <c r="A14" s="10" t="s">
        <v>588</v>
      </c>
      <c r="B14" s="10" t="s">
        <v>589</v>
      </c>
      <c r="C14" s="42">
        <f>INDEX('Dwellings_vacancy_W-LA_d_22-23'!C:C,MATCH($B14,'Dwellings_vacancy_W-LA_d_22-23'!$B:$B,0))</f>
        <v>42312</v>
      </c>
      <c r="D14" s="42">
        <f>INDEX('Dwellings_vacancy_W-LA_d_22-23'!D:D,MATCH($B14,'Dwellings_vacancy_W-LA_d_22-23'!$B:$B,0))</f>
        <v>605</v>
      </c>
      <c r="E14" s="43">
        <f t="shared" si="0"/>
        <v>1.429854414823218E-2</v>
      </c>
      <c r="F14" s="42">
        <f>INDEX('Dwellings_vacancy_W-LA_d_21-22'!C:C,MATCH($B14,'Dwellings_vacancy_W-LA_d_21-22'!$B:$B,0))</f>
        <v>41712</v>
      </c>
      <c r="G14" s="42">
        <f>INDEX('Dwellings_vacancy_W-LA_d_21-22'!D:D,MATCH($B14,'Dwellings_vacancy_W-LA_d_21-22'!$B:$B,0))</f>
        <v>715</v>
      </c>
      <c r="H14" s="43">
        <f t="shared" si="1"/>
        <v>1.7141350210970463E-2</v>
      </c>
    </row>
    <row r="15" spans="1:8" x14ac:dyDescent="0.35">
      <c r="A15" s="10" t="s">
        <v>594</v>
      </c>
      <c r="B15" s="10" t="s">
        <v>595</v>
      </c>
      <c r="C15" s="42">
        <f>INDEX('Dwellings_vacancy_W-LA_d_22-23'!C:C,MATCH($B15,'Dwellings_vacancy_W-LA_d_22-23'!$B:$B,0))</f>
        <v>64375</v>
      </c>
      <c r="D15" s="42">
        <f>INDEX('Dwellings_vacancy_W-LA_d_22-23'!D:D,MATCH($B15,'Dwellings_vacancy_W-LA_d_22-23'!$B:$B,0))</f>
        <v>1060</v>
      </c>
      <c r="E15" s="43">
        <f t="shared" si="0"/>
        <v>1.6466019417475729E-2</v>
      </c>
      <c r="F15" s="42">
        <f>INDEX('Dwellings_vacancy_W-LA_d_21-22'!C:C,MATCH($B15,'Dwellings_vacancy_W-LA_d_21-22'!$B:$B,0))</f>
        <v>64402</v>
      </c>
      <c r="G15" s="42">
        <f>INDEX('Dwellings_vacancy_W-LA_d_21-22'!D:D,MATCH($B15,'Dwellings_vacancy_W-LA_d_21-22'!$B:$B,0))</f>
        <v>1252</v>
      </c>
      <c r="H15" s="43">
        <f t="shared" si="1"/>
        <v>1.9440390049998448E-2</v>
      </c>
    </row>
    <row r="16" spans="1:8" x14ac:dyDescent="0.35">
      <c r="A16" s="10" t="s">
        <v>606</v>
      </c>
      <c r="B16" s="10" t="s">
        <v>607</v>
      </c>
      <c r="C16" s="42">
        <f>INDEX('Dwellings_vacancy_W-LA_d_22-23'!C:C,MATCH($B16,'Dwellings_vacancy_W-LA_d_22-23'!$B:$B,0))</f>
        <v>68094</v>
      </c>
      <c r="D16" s="42">
        <f>INDEX('Dwellings_vacancy_W-LA_d_22-23'!D:D,MATCH($B16,'Dwellings_vacancy_W-LA_d_22-23'!$B:$B,0))</f>
        <v>1015</v>
      </c>
      <c r="E16" s="43">
        <f t="shared" si="0"/>
        <v>1.4905865421329339E-2</v>
      </c>
      <c r="F16" s="42">
        <f>INDEX('Dwellings_vacancy_W-LA_d_21-22'!C:C,MATCH($B16,'Dwellings_vacancy_W-LA_d_21-22'!$B:$B,0))</f>
        <v>67795</v>
      </c>
      <c r="G16" s="42">
        <f>INDEX('Dwellings_vacancy_W-LA_d_21-22'!D:D,MATCH($B16,'Dwellings_vacancy_W-LA_d_21-22'!$B:$B,0))</f>
        <v>1046</v>
      </c>
      <c r="H16" s="43">
        <f t="shared" si="1"/>
        <v>1.5428866435577846E-2</v>
      </c>
    </row>
    <row r="17" spans="1:8" x14ac:dyDescent="0.35">
      <c r="A17" s="10" t="s">
        <v>652</v>
      </c>
      <c r="B17" s="10" t="s">
        <v>653</v>
      </c>
      <c r="C17" s="42">
        <f>INDEX('Dwellings_vacancy_W-LA_d_22-23'!C:C,MATCH($B17,'Dwellings_vacancy_W-LA_d_22-23'!$B:$B,0))</f>
        <v>60602</v>
      </c>
      <c r="D17" s="42">
        <f>INDEX('Dwellings_vacancy_W-LA_d_22-23'!D:D,MATCH($B17,'Dwellings_vacancy_W-LA_d_22-23'!$B:$B,0))</f>
        <v>1322</v>
      </c>
      <c r="E17" s="43">
        <f t="shared" si="0"/>
        <v>2.1814461568925119E-2</v>
      </c>
      <c r="F17" s="42">
        <f>INDEX('Dwellings_vacancy_W-LA_d_21-22'!C:C,MATCH($B17,'Dwellings_vacancy_W-LA_d_21-22'!$B:$B,0))</f>
        <v>60178</v>
      </c>
      <c r="G17" s="42">
        <f>INDEX('Dwellings_vacancy_W-LA_d_21-22'!D:D,MATCH($B17,'Dwellings_vacancy_W-LA_d_21-22'!$B:$B,0))</f>
        <v>1622</v>
      </c>
      <c r="H17" s="43">
        <f t="shared" si="1"/>
        <v>2.695337166406328E-2</v>
      </c>
    </row>
    <row r="18" spans="1:8" x14ac:dyDescent="0.35">
      <c r="A18" s="10" t="s">
        <v>664</v>
      </c>
      <c r="B18" s="10" t="s">
        <v>665</v>
      </c>
      <c r="C18" s="42">
        <f>INDEX('Dwellings_vacancy_W-LA_d_22-23'!C:C,MATCH($B18,'Dwellings_vacancy_W-LA_d_22-23'!$B:$B,0))</f>
        <v>63615</v>
      </c>
      <c r="D18" s="42">
        <f>INDEX('Dwellings_vacancy_W-LA_d_22-23'!D:D,MATCH($B18,'Dwellings_vacancy_W-LA_d_22-23'!$B:$B,0))</f>
        <v>952</v>
      </c>
      <c r="E18" s="43">
        <f t="shared" si="0"/>
        <v>1.4965023972333569E-2</v>
      </c>
      <c r="F18" s="42">
        <f>INDEX('Dwellings_vacancy_W-LA_d_21-22'!C:C,MATCH($B18,'Dwellings_vacancy_W-LA_d_21-22'!$B:$B,0))</f>
        <v>63163</v>
      </c>
      <c r="G18" s="42">
        <f>INDEX('Dwellings_vacancy_W-LA_d_21-22'!D:D,MATCH($B18,'Dwellings_vacancy_W-LA_d_21-22'!$B:$B,0))</f>
        <v>985</v>
      </c>
      <c r="H18" s="43">
        <f t="shared" si="1"/>
        <v>1.559457277203426E-2</v>
      </c>
    </row>
    <row r="19" spans="1:8" x14ac:dyDescent="0.35">
      <c r="A19" s="10" t="s">
        <v>680</v>
      </c>
      <c r="B19" s="10" t="s">
        <v>1377</v>
      </c>
      <c r="C19" s="42">
        <f>INDEX('Dwellings_vacancy_W-LA_d_22-23'!C:C,MATCH($B19,'Dwellings_vacancy_W-LA_d_22-23'!$B:$B,0))</f>
        <v>106269</v>
      </c>
      <c r="D19" s="42">
        <f>INDEX('Dwellings_vacancy_W-LA_d_22-23'!D:D,MATCH($B19,'Dwellings_vacancy_W-LA_d_22-23'!$B:$B,0))</f>
        <v>2121</v>
      </c>
      <c r="E19" s="43">
        <f t="shared" si="0"/>
        <v>1.9958783841007254E-2</v>
      </c>
      <c r="F19" s="42">
        <f>INDEX('Dwellings_vacancy_W-LA_d_21-22'!C:C,MATCH($B19,'Dwellings_vacancy_W-LA_d_21-22'!$B:$B,0))</f>
        <v>105659</v>
      </c>
      <c r="G19" s="42">
        <f>INDEX('Dwellings_vacancy_W-LA_d_21-22'!D:D,MATCH($B19,'Dwellings_vacancy_W-LA_d_21-22'!$B:$B,0))</f>
        <v>2401</v>
      </c>
      <c r="H19" s="43">
        <f t="shared" si="1"/>
        <v>2.2724046224173993E-2</v>
      </c>
    </row>
    <row r="20" spans="1:8" x14ac:dyDescent="0.35">
      <c r="A20" s="10" t="s">
        <v>806</v>
      </c>
      <c r="B20" s="10" t="s">
        <v>807</v>
      </c>
      <c r="C20" s="42">
        <f>INDEX('Dwellings_vacancy_W-LA_d_22-23'!C:C,MATCH($B20,'Dwellings_vacancy_W-LA_d_22-23'!$B:$B,0))</f>
        <v>107769</v>
      </c>
      <c r="D20" s="42">
        <f>INDEX('Dwellings_vacancy_W-LA_d_22-23'!D:D,MATCH($B20,'Dwellings_vacancy_W-LA_d_22-23'!$B:$B,0))</f>
        <v>1701</v>
      </c>
      <c r="E20" s="43">
        <f t="shared" si="0"/>
        <v>1.5783759708264899E-2</v>
      </c>
      <c r="F20" s="42">
        <f>INDEX('Dwellings_vacancy_W-LA_d_21-22'!C:C,MATCH($B20,'Dwellings_vacancy_W-LA_d_21-22'!$B:$B,0))</f>
        <v>107467</v>
      </c>
      <c r="G20" s="42">
        <f>INDEX('Dwellings_vacancy_W-LA_d_21-22'!D:D,MATCH($B20,'Dwellings_vacancy_W-LA_d_21-22'!$B:$B,0))</f>
        <v>1888</v>
      </c>
      <c r="H20" s="43">
        <f t="shared" si="1"/>
        <v>1.7568183721514512E-2</v>
      </c>
    </row>
    <row r="21" spans="1:8" x14ac:dyDescent="0.35">
      <c r="A21" s="10" t="s">
        <v>836</v>
      </c>
      <c r="B21" s="10" t="s">
        <v>837</v>
      </c>
      <c r="C21" s="42">
        <f>INDEX('Dwellings_vacancy_W-LA_d_22-23'!C:C,MATCH($B21,'Dwellings_vacancy_W-LA_d_22-23'!$B:$B,0))</f>
        <v>42021</v>
      </c>
      <c r="D21" s="42">
        <f>INDEX('Dwellings_vacancy_W-LA_d_22-23'!D:D,MATCH($B21,'Dwellings_vacancy_W-LA_d_22-23'!$B:$B,0))</f>
        <v>422</v>
      </c>
      <c r="E21" s="43">
        <f t="shared" si="0"/>
        <v>1.0042597748744676E-2</v>
      </c>
      <c r="F21" s="42">
        <f>INDEX('Dwellings_vacancy_W-LA_d_21-22'!C:C,MATCH($B21,'Dwellings_vacancy_W-LA_d_21-22'!$B:$B,0))</f>
        <v>41853</v>
      </c>
      <c r="G21" s="42">
        <f>INDEX('Dwellings_vacancy_W-LA_d_21-22'!D:D,MATCH($B21,'Dwellings_vacancy_W-LA_d_21-22'!$B:$B,0))</f>
        <v>474</v>
      </c>
      <c r="H21" s="43">
        <f t="shared" si="1"/>
        <v>1.1325353021288797E-2</v>
      </c>
    </row>
    <row r="22" spans="1:8" x14ac:dyDescent="0.35">
      <c r="A22" s="10" t="s">
        <v>848</v>
      </c>
      <c r="B22" s="10" t="s">
        <v>849</v>
      </c>
      <c r="C22" s="42">
        <f>INDEX('Dwellings_vacancy_W-LA_d_22-23'!C:C,MATCH($B22,'Dwellings_vacancy_W-LA_d_22-23'!$B:$B,0))</f>
        <v>59573</v>
      </c>
      <c r="D22" s="42">
        <f>INDEX('Dwellings_vacancy_W-LA_d_22-23'!D:D,MATCH($B22,'Dwellings_vacancy_W-LA_d_22-23'!$B:$B,0))</f>
        <v>749</v>
      </c>
      <c r="E22" s="43">
        <f t="shared" si="0"/>
        <v>1.2572809829956524E-2</v>
      </c>
      <c r="F22" s="42">
        <f>INDEX('Dwellings_vacancy_W-LA_d_21-22'!C:C,MATCH($B22,'Dwellings_vacancy_W-LA_d_21-22'!$B:$B,0))</f>
        <v>58968</v>
      </c>
      <c r="G22" s="42">
        <f>INDEX('Dwellings_vacancy_W-LA_d_21-22'!D:D,MATCH($B22,'Dwellings_vacancy_W-LA_d_21-22'!$B:$B,0))</f>
        <v>939</v>
      </c>
      <c r="H22" s="43">
        <f t="shared" si="1"/>
        <v>1.5923890923890925E-2</v>
      </c>
    </row>
    <row r="23" spans="1:8" x14ac:dyDescent="0.35">
      <c r="A23" s="10" t="s">
        <v>912</v>
      </c>
      <c r="B23" s="10" t="s">
        <v>913</v>
      </c>
      <c r="C23" s="42">
        <f>INDEX('Dwellings_vacancy_W-LA_d_22-23'!C:C,MATCH($B23,'Dwellings_vacancy_W-LA_d_22-23'!$B:$B,0))</f>
        <v>59067</v>
      </c>
      <c r="D23" s="42">
        <f>INDEX('Dwellings_vacancy_W-LA_d_22-23'!D:D,MATCH($B23,'Dwellings_vacancy_W-LA_d_22-23'!$B:$B,0))</f>
        <v>309</v>
      </c>
      <c r="E23" s="43">
        <f t="shared" si="0"/>
        <v>5.2313474528924778E-3</v>
      </c>
      <c r="F23" s="42">
        <f>INDEX('Dwellings_vacancy_W-LA_d_21-22'!C:C,MATCH($B23,'Dwellings_vacancy_W-LA_d_21-22'!$B:$B,0))</f>
        <v>58975</v>
      </c>
      <c r="G23" s="42">
        <f>INDEX('Dwellings_vacancy_W-LA_d_21-22'!D:D,MATCH($B23,'Dwellings_vacancy_W-LA_d_21-22'!$B:$B,0))</f>
        <v>442</v>
      </c>
      <c r="H23" s="43">
        <f t="shared" si="1"/>
        <v>7.4947011445527763E-3</v>
      </c>
    </row>
  </sheetData>
  <sheetProtection algorithmName="SHA-512" hashValue="qHbgEjRHrh1Z04KKrqr4gVspes1Wh+Gfe0SCrEOLkP8ITvljPVXf+lwN9BuZyhyb8vJE4ADf5zuQeuB9WsdjlA==" saltValue="scT58yVZKs9ZXoF2PSWaog=="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A779-A09B-4A50-ACF7-45C066AAC88B}">
  <sheetPr codeName="Sheet54">
    <tabColor theme="5" tint="0.79998168889431442"/>
  </sheetPr>
  <dimension ref="A1"/>
  <sheetViews>
    <sheetView zoomScale="75" zoomScaleNormal="75" workbookViewId="0">
      <selection activeCell="O33" sqref="O33"/>
    </sheetView>
  </sheetViews>
  <sheetFormatPr defaultColWidth="8.7265625" defaultRowHeight="14.5" x14ac:dyDescent="0.35"/>
  <cols>
    <col min="1" max="16384" width="8.7265625" style="1"/>
  </cols>
  <sheetData/>
  <sheetProtection algorithmName="SHA-512" hashValue="yUFnBukO1AEuJeVnYNOOKGbHhmjDsSGmce2NtaJhzEoUSY3QculS+FOoxxKxtJW7TxH7XQXk6dE/THt30K9uaA==" saltValue="zu43OAiKLlHgg9+uopZuNg=="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96B53-F36B-453C-8605-CA2B8606E9B5}">
  <sheetPr codeName="Sheet55">
    <tabColor theme="5" tint="0.79998168889431442"/>
  </sheetPr>
  <dimension ref="A1:B10"/>
  <sheetViews>
    <sheetView zoomScale="75" zoomScaleNormal="75" workbookViewId="0">
      <selection activeCell="O33" sqref="O33"/>
    </sheetView>
  </sheetViews>
  <sheetFormatPr defaultColWidth="8.7265625" defaultRowHeight="14.5" x14ac:dyDescent="0.35"/>
  <cols>
    <col min="1" max="1" width="74.453125" style="1" bestFit="1" customWidth="1"/>
    <col min="2" max="16384" width="8.7265625" style="1"/>
  </cols>
  <sheetData>
    <row r="1" spans="1:2" x14ac:dyDescent="0.35">
      <c r="A1" s="2" t="s">
        <v>1384</v>
      </c>
      <c r="B1" s="2" t="s">
        <v>1385</v>
      </c>
    </row>
    <row r="2" spans="1:2" x14ac:dyDescent="0.35">
      <c r="A2" s="15" t="s">
        <v>1386</v>
      </c>
      <c r="B2" s="104">
        <f>1/3</f>
        <v>0.33333333333333331</v>
      </c>
    </row>
    <row r="3" spans="1:2" x14ac:dyDescent="0.35">
      <c r="A3" s="44" t="s">
        <v>1387</v>
      </c>
      <c r="B3" s="35">
        <v>0.5</v>
      </c>
    </row>
    <row r="4" spans="1:2" x14ac:dyDescent="0.35">
      <c r="A4" s="44" t="s">
        <v>1388</v>
      </c>
      <c r="B4" s="35">
        <v>0.5</v>
      </c>
    </row>
    <row r="5" spans="1:2" x14ac:dyDescent="0.35">
      <c r="A5" s="44"/>
      <c r="B5" s="35"/>
    </row>
    <row r="6" spans="1:2" x14ac:dyDescent="0.35">
      <c r="A6" s="103" t="s">
        <v>1389</v>
      </c>
      <c r="B6" s="104">
        <f t="shared" ref="B6:B10" si="0">1/3</f>
        <v>0.33333333333333331</v>
      </c>
    </row>
    <row r="7" spans="1:2" x14ac:dyDescent="0.35">
      <c r="A7" s="45" t="s">
        <v>1390</v>
      </c>
      <c r="B7" s="35">
        <v>0.5</v>
      </c>
    </row>
    <row r="8" spans="1:2" x14ac:dyDescent="0.35">
      <c r="A8" s="45" t="s">
        <v>1391</v>
      </c>
      <c r="B8" s="35">
        <v>0.5</v>
      </c>
    </row>
    <row r="9" spans="1:2" x14ac:dyDescent="0.35">
      <c r="A9" s="45"/>
      <c r="B9" s="35"/>
    </row>
    <row r="10" spans="1:2" x14ac:dyDescent="0.35">
      <c r="A10" s="15" t="s">
        <v>983</v>
      </c>
      <c r="B10" s="104">
        <f t="shared" si="0"/>
        <v>0.33333333333333331</v>
      </c>
    </row>
  </sheetData>
  <sheetProtection algorithmName="SHA-512" hashValue="CAJjre99JOLUcTB9ot/LoZQdTRAYoigtDAe2oz/ZHFuoPhTENiHMuoXSrOgrj+biwYZmutBJ1CgToDeWRGd2lw==" saltValue="sykwQ2+7rocBiEHzKL1jNA==" spinCount="100000" sheet="1" objects="1" scenarios="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18DB-1736-4932-82F9-E49553F735D9}">
  <sheetPr codeName="Sheet56">
    <tabColor theme="5" tint="0.79998168889431442"/>
  </sheetPr>
  <dimension ref="A1:O367"/>
  <sheetViews>
    <sheetView zoomScale="75" zoomScaleNormal="75" workbookViewId="0">
      <selection activeCell="O33" sqref="O33"/>
    </sheetView>
  </sheetViews>
  <sheetFormatPr defaultColWidth="8.7265625" defaultRowHeight="14.5" x14ac:dyDescent="0.35"/>
  <cols>
    <col min="1" max="1" width="9" style="4" bestFit="1" customWidth="1"/>
    <col min="2" max="2" width="10.54296875" style="4" customWidth="1"/>
    <col min="3" max="3" width="33" style="4" customWidth="1"/>
    <col min="4" max="4" width="8.7265625" style="4" bestFit="1" customWidth="1"/>
    <col min="5" max="5" width="12.453125" style="4" customWidth="1"/>
    <col min="6" max="7" width="46.81640625" style="4" bestFit="1" customWidth="1"/>
    <col min="8" max="8" width="47.54296875" style="4" customWidth="1"/>
    <col min="9" max="9" width="51.453125" style="4" bestFit="1" customWidth="1"/>
    <col min="10" max="11" width="66" style="4" bestFit="1" customWidth="1"/>
    <col min="12" max="12" width="63.26953125" style="4" bestFit="1" customWidth="1"/>
    <col min="13" max="13" width="72.81640625" style="4" bestFit="1" customWidth="1"/>
    <col min="14" max="14" width="31.26953125" style="4" bestFit="1" customWidth="1"/>
    <col min="15" max="15" width="29.453125" style="4" bestFit="1" customWidth="1"/>
    <col min="16" max="16384" width="8.7265625" style="4"/>
  </cols>
  <sheetData>
    <row r="1" spans="1:15" ht="13" customHeight="1" x14ac:dyDescent="0.35">
      <c r="A1" s="3" t="s">
        <v>1392</v>
      </c>
      <c r="B1" s="3" t="s">
        <v>73</v>
      </c>
      <c r="C1" s="3" t="s">
        <v>71</v>
      </c>
      <c r="D1" s="28" t="s">
        <v>1393</v>
      </c>
      <c r="E1" s="28" t="s">
        <v>1394</v>
      </c>
      <c r="F1" s="28" t="s">
        <v>1395</v>
      </c>
      <c r="G1" s="28" t="s">
        <v>1396</v>
      </c>
      <c r="H1" s="28" t="s">
        <v>1397</v>
      </c>
      <c r="I1" s="28" t="s">
        <v>1398</v>
      </c>
      <c r="J1" s="28" t="s">
        <v>1399</v>
      </c>
      <c r="K1" s="28" t="s">
        <v>1400</v>
      </c>
      <c r="L1" s="28" t="s">
        <v>1401</v>
      </c>
      <c r="M1" s="28" t="s">
        <v>1402</v>
      </c>
      <c r="N1" s="28" t="s">
        <v>1403</v>
      </c>
      <c r="O1" s="28" t="s">
        <v>1404</v>
      </c>
    </row>
    <row r="2" spans="1:15" x14ac:dyDescent="0.35">
      <c r="A2" s="17" t="str">
        <f>IF(LEFT(B2,1)="E","England",IF(LEFT(B2,1)="S","Scotland","Wales"))</f>
        <v>Scotland</v>
      </c>
      <c r="B2" s="17" t="s">
        <v>195</v>
      </c>
      <c r="C2" s="17" t="s">
        <v>196</v>
      </c>
      <c r="D2" s="49">
        <f>'GB_index-weights_R2'!$B$2*I2+'GB_index-weights_R2'!$B$6*M2+'GB_index-weights_R2'!$B$10*O2</f>
        <v>0.36102982032633268</v>
      </c>
      <c r="E2" s="50">
        <f t="shared" ref="E2:E65" si="0">RANK(D2,$D$2:$D$364,0)</f>
        <v>219</v>
      </c>
      <c r="F2" s="49">
        <f>INDEX('Unemployment-all_inputs'!$C:$C,MATCH($B2,'Unemployment-all_inputs'!$A:$A,0))</f>
        <v>4.4000000000000004</v>
      </c>
      <c r="G2" s="49">
        <f>INDEX('Unemployment-all_inputs'!$D:$D,MATCH($B2,'Unemployment-all_inputs'!$A:$A,0))</f>
        <v>3.4</v>
      </c>
      <c r="H2" s="49">
        <f>F2*'GB_index-weights_R2'!$B$3+G2*'GB_index-weights_R2'!$B$4</f>
        <v>3.9000000000000004</v>
      </c>
      <c r="I2" s="49">
        <f>(H2-MIN(H$2:H$362))/(MAX(H$2:H$362)-MIN(H$2:H$362))</f>
        <v>0.27433628318584075</v>
      </c>
      <c r="J2" s="49">
        <f>INDEX('Skills-all_inputs'!$C:$C,MATCH($B2,'Skills-all_inputs'!$A:$A,0))</f>
        <v>6.5</v>
      </c>
      <c r="K2" s="49">
        <f>INDEX('Skills-all_inputs'!$D:$D,MATCH($B2,'Skills-all_inputs'!$A:$A,0))</f>
        <v>6.6</v>
      </c>
      <c r="L2" s="49">
        <f>J2*'GB_index-weights_R2'!$B$7+K2*'GB_index-weights_R2'!$B$8</f>
        <v>6.55</v>
      </c>
      <c r="M2" s="49">
        <f>(L2-MIN(L$2:L$362))/(MAX(L$2:L$362)-MIN(L$2:L$362))</f>
        <v>0.27844311377245506</v>
      </c>
      <c r="N2" s="49">
        <f>INDEX('Productivity-all_inputs'!$D:$D,MATCH($B2,'Productivity-all_inputs'!$A:$A,0))</f>
        <v>3.5380565643793527</v>
      </c>
      <c r="O2" s="49">
        <f>(MAX(N$2:N$362)-N2)/(MAX(N$2:N$362)-MIN(N$2:N$362))</f>
        <v>0.53031006402070224</v>
      </c>
    </row>
    <row r="3" spans="1:15" x14ac:dyDescent="0.35">
      <c r="A3" s="17" t="str">
        <f t="shared" ref="A3:A66" si="1">IF(LEFT(B3,1)="E","England",IF(LEFT(B3,1)="S","Scotland","Wales"))</f>
        <v>Scotland</v>
      </c>
      <c r="B3" s="17" t="s">
        <v>197</v>
      </c>
      <c r="C3" s="17" t="s">
        <v>198</v>
      </c>
      <c r="D3" s="49">
        <f>'GB_index-weights_R2'!$B$2*I3+'GB_index-weights_R2'!$B$6*M3+'GB_index-weights_R2'!$B$10*O3</f>
        <v>0.25055290271312658</v>
      </c>
      <c r="E3" s="50">
        <f t="shared" si="0"/>
        <v>329</v>
      </c>
      <c r="F3" s="49">
        <f>INDEX('Unemployment-all_inputs'!$C:$C,MATCH($B3,'Unemployment-all_inputs'!$A:$A,0))</f>
        <v>3.2</v>
      </c>
      <c r="G3" s="49">
        <f>INDEX('Unemployment-all_inputs'!$D:$D,MATCH($B3,'Unemployment-all_inputs'!$A:$A,0))</f>
        <v>2.4</v>
      </c>
      <c r="H3" s="49">
        <f>F3*'GB_index-weights_R2'!$B$3+G3*'GB_index-weights_R2'!$B$4</f>
        <v>2.8</v>
      </c>
      <c r="I3" s="49">
        <f t="shared" ref="I3:I66" si="2">(H3-MIN(H$2:H$362))/(MAX(H$2:H$362)-MIN(H$2:H$362))</f>
        <v>7.9646017699114988E-2</v>
      </c>
      <c r="J3" s="49">
        <f>INDEX('Skills-all_inputs'!$C:$C,MATCH($B3,'Skills-all_inputs'!$A:$A,0))</f>
        <v>4.9000000000000004</v>
      </c>
      <c r="K3" s="49">
        <f>INDEX('Skills-all_inputs'!$D:$D,MATCH($B3,'Skills-all_inputs'!$A:$A,0))</f>
        <v>5.8</v>
      </c>
      <c r="L3" s="49">
        <f>J3*'GB_index-weights_R2'!$B$7+K3*'GB_index-weights_R2'!$B$8</f>
        <v>5.35</v>
      </c>
      <c r="M3" s="49">
        <f t="shared" ref="M3:M66" si="3">(L3-MIN(L$2:L$362))/(MAX(L$2:L$362)-MIN(L$2:L$362))</f>
        <v>0.20658682634730532</v>
      </c>
      <c r="N3" s="49">
        <f>INDEX('Productivity-all_inputs'!$D:$D,MATCH($B3,'Productivity-all_inputs'!$A:$A,0))</f>
        <v>3.6109179126442243</v>
      </c>
      <c r="O3" s="49">
        <f t="shared" ref="O3:O65" si="4">(MAX(N$2:N$362)-N3)/(MAX(N$2:N$362)-MIN(N$2:N$362))</f>
        <v>0.46542586409295944</v>
      </c>
    </row>
    <row r="4" spans="1:15" x14ac:dyDescent="0.35">
      <c r="A4" s="17" t="str">
        <f t="shared" si="1"/>
        <v>England</v>
      </c>
      <c r="B4" s="17" t="s">
        <v>199</v>
      </c>
      <c r="C4" s="17" t="s">
        <v>200</v>
      </c>
      <c r="D4" s="49">
        <f>'GB_index-weights_R2'!$B$2*I4+'GB_index-weights_R2'!$B$6*M4+'GB_index-weights_R2'!$B$10*O4</f>
        <v>0.34826241264146818</v>
      </c>
      <c r="E4" s="50">
        <f t="shared" si="0"/>
        <v>232</v>
      </c>
      <c r="F4" s="49">
        <f>INDEX('Unemployment-all_inputs'!$C:$C,MATCH($B4,'Unemployment-all_inputs'!$A:$A,0))</f>
        <v>3.8</v>
      </c>
      <c r="G4" s="49">
        <f>INDEX('Unemployment-all_inputs'!$D:$D,MATCH($B4,'Unemployment-all_inputs'!$A:$A,0))</f>
        <v>3.7</v>
      </c>
      <c r="H4" s="49">
        <f>F4*'GB_index-weights_R2'!$B$3+G4*'GB_index-weights_R2'!$B$4</f>
        <v>3.75</v>
      </c>
      <c r="I4" s="49">
        <f t="shared" si="2"/>
        <v>0.247787610619469</v>
      </c>
      <c r="J4" s="49">
        <f>INDEX('Skills-all_inputs'!$C:$C,MATCH($B4,'Skills-all_inputs'!$A:$A,0))</f>
        <v>4.5999999999999996</v>
      </c>
      <c r="K4" s="49">
        <f>INDEX('Skills-all_inputs'!$D:$D,MATCH($B4,'Skills-all_inputs'!$A:$A,0))</f>
        <v>6.6</v>
      </c>
      <c r="L4" s="49">
        <f>J4*'GB_index-weights_R2'!$B$7+K4*'GB_index-weights_R2'!$B$8</f>
        <v>5.6</v>
      </c>
      <c r="M4" s="49">
        <f t="shared" si="3"/>
        <v>0.22155688622754485</v>
      </c>
      <c r="N4" s="49">
        <f>INDEX('Productivity-all_inputs'!$D:$D,MATCH($B4,'Productivity-all_inputs'!$A:$A,0))</f>
        <v>3.487375077903208</v>
      </c>
      <c r="O4" s="49">
        <f t="shared" si="4"/>
        <v>0.5754427410773908</v>
      </c>
    </row>
    <row r="5" spans="1:15" x14ac:dyDescent="0.35">
      <c r="A5" s="17" t="str">
        <f t="shared" si="1"/>
        <v>England</v>
      </c>
      <c r="B5" s="17" t="s">
        <v>201</v>
      </c>
      <c r="C5" s="17" t="s">
        <v>202</v>
      </c>
      <c r="D5" s="49">
        <f>'GB_index-weights_R2'!$B$2*I5+'GB_index-weights_R2'!$B$6*M5+'GB_index-weights_R2'!$B$10*O5</f>
        <v>0.37175720021744119</v>
      </c>
      <c r="E5" s="50">
        <f t="shared" si="0"/>
        <v>208</v>
      </c>
      <c r="F5" s="49">
        <f>INDEX('Unemployment-all_inputs'!$C:$C,MATCH($B5,'Unemployment-all_inputs'!$A:$A,0))</f>
        <v>4</v>
      </c>
      <c r="G5" s="49">
        <f>INDEX('Unemployment-all_inputs'!$D:$D,MATCH($B5,'Unemployment-all_inputs'!$A:$A,0))</f>
        <v>3.2</v>
      </c>
      <c r="H5" s="49">
        <f>F5*'GB_index-weights_R2'!$B$3+G5*'GB_index-weights_R2'!$B$4</f>
        <v>3.6</v>
      </c>
      <c r="I5" s="49">
        <f t="shared" si="2"/>
        <v>0.22123893805309733</v>
      </c>
      <c r="J5" s="49">
        <f>INDEX('Skills-all_inputs'!$C:$C,MATCH($B5,'Skills-all_inputs'!$A:$A,0))</f>
        <v>4.4000000000000004</v>
      </c>
      <c r="K5" s="49">
        <f>INDEX('Skills-all_inputs'!$D:$D,MATCH($B5,'Skills-all_inputs'!$A:$A,0))</f>
        <v>3.9</v>
      </c>
      <c r="L5" s="49">
        <f>J5*'GB_index-weights_R2'!$B$7+K5*'GB_index-weights_R2'!$B$8</f>
        <v>4.1500000000000004</v>
      </c>
      <c r="M5" s="49">
        <f t="shared" si="3"/>
        <v>0.1347305389221557</v>
      </c>
      <c r="N5" s="49">
        <f>INDEX('Productivity-all_inputs'!$D:$D,MATCH($B5,'Productivity-all_inputs'!$A:$A,0))</f>
        <v>3.2809112157876537</v>
      </c>
      <c r="O5" s="49">
        <f t="shared" si="4"/>
        <v>0.75930212367707051</v>
      </c>
    </row>
    <row r="6" spans="1:15" x14ac:dyDescent="0.35">
      <c r="A6" s="17" t="str">
        <f t="shared" si="1"/>
        <v>England</v>
      </c>
      <c r="B6" s="17" t="s">
        <v>203</v>
      </c>
      <c r="C6" s="17" t="s">
        <v>204</v>
      </c>
      <c r="D6" s="49">
        <f>'GB_index-weights_R2'!$B$2*I6+'GB_index-weights_R2'!$B$6*M6+'GB_index-weights_R2'!$B$10*O6</f>
        <v>0.34307719952547311</v>
      </c>
      <c r="E6" s="50">
        <f t="shared" si="0"/>
        <v>240</v>
      </c>
      <c r="F6" s="49">
        <f>INDEX('Unemployment-all_inputs'!$C:$C,MATCH($B6,'Unemployment-all_inputs'!$A:$A,0))</f>
        <v>3.7</v>
      </c>
      <c r="G6" s="49">
        <f>INDEX('Unemployment-all_inputs'!$D:$D,MATCH($B6,'Unemployment-all_inputs'!$A:$A,0))</f>
        <v>3.8</v>
      </c>
      <c r="H6" s="49">
        <f>F6*'GB_index-weights_R2'!$B$3+G6*'GB_index-weights_R2'!$B$4</f>
        <v>3.75</v>
      </c>
      <c r="I6" s="49">
        <f t="shared" si="2"/>
        <v>0.247787610619469</v>
      </c>
      <c r="J6" s="49">
        <f>INDEX('Skills-all_inputs'!$C:$C,MATCH($B6,'Skills-all_inputs'!$A:$A,0))</f>
        <v>5.8</v>
      </c>
      <c r="K6" s="49">
        <f>INDEX('Skills-all_inputs'!$D:$D,MATCH($B6,'Skills-all_inputs'!$A:$A,0))</f>
        <v>3.1</v>
      </c>
      <c r="L6" s="49">
        <f>J6*'GB_index-weights_R2'!$B$7+K6*'GB_index-weights_R2'!$B$8</f>
        <v>4.45</v>
      </c>
      <c r="M6" s="49">
        <f t="shared" si="3"/>
        <v>0.1526946107784431</v>
      </c>
      <c r="N6" s="49">
        <f>INDEX('Productivity-all_inputs'!$D:$D,MATCH($B6,'Productivity-all_inputs'!$A:$A,0))</f>
        <v>3.427514689979529</v>
      </c>
      <c r="O6" s="49">
        <f t="shared" si="4"/>
        <v>0.62874937717850721</v>
      </c>
    </row>
    <row r="7" spans="1:15" x14ac:dyDescent="0.35">
      <c r="A7" s="17" t="str">
        <f t="shared" si="1"/>
        <v>Scotland</v>
      </c>
      <c r="B7" s="17" t="s">
        <v>205</v>
      </c>
      <c r="C7" s="17" t="s">
        <v>206</v>
      </c>
      <c r="D7" s="49">
        <f>'GB_index-weights_R2'!$B$2*I7+'GB_index-weights_R2'!$B$6*M7+'GB_index-weights_R2'!$B$10*O7</f>
        <v>0.35138837237866472</v>
      </c>
      <c r="E7" s="50">
        <f t="shared" si="0"/>
        <v>227</v>
      </c>
      <c r="F7" s="49">
        <f>INDEX('Unemployment-all_inputs'!$C:$C,MATCH($B7,'Unemployment-all_inputs'!$A:$A,0))</f>
        <v>3.8</v>
      </c>
      <c r="G7" s="49">
        <f>INDEX('Unemployment-all_inputs'!$D:$D,MATCH($B7,'Unemployment-all_inputs'!$A:$A,0))</f>
        <v>3.2</v>
      </c>
      <c r="H7" s="49">
        <f>F7*'GB_index-weights_R2'!$B$3+G7*'GB_index-weights_R2'!$B$4</f>
        <v>3.5</v>
      </c>
      <c r="I7" s="49">
        <f t="shared" si="2"/>
        <v>0.20353982300884954</v>
      </c>
      <c r="J7" s="49">
        <f>INDEX('Skills-all_inputs'!$C:$C,MATCH($B7,'Skills-all_inputs'!$A:$A,0))</f>
        <v>5.6</v>
      </c>
      <c r="K7" s="49">
        <f>INDEX('Skills-all_inputs'!$D:$D,MATCH($B7,'Skills-all_inputs'!$A:$A,0))</f>
        <v>7.3</v>
      </c>
      <c r="L7" s="49">
        <f>J7*'GB_index-weights_R2'!$B$7+K7*'GB_index-weights_R2'!$B$8</f>
        <v>6.4499999999999993</v>
      </c>
      <c r="M7" s="49">
        <f t="shared" si="3"/>
        <v>0.27245508982035915</v>
      </c>
      <c r="N7" s="49">
        <f>INDEX('Productivity-all_inputs'!$D:$D,MATCH($B7,'Productivity-all_inputs'!$A:$A,0))</f>
        <v>3.4843122883726618</v>
      </c>
      <c r="O7" s="49">
        <f t="shared" si="4"/>
        <v>0.57817020430678545</v>
      </c>
    </row>
    <row r="8" spans="1:15" x14ac:dyDescent="0.35">
      <c r="A8" s="17" t="str">
        <f t="shared" si="1"/>
        <v>Scotland</v>
      </c>
      <c r="B8" s="17" t="s">
        <v>207</v>
      </c>
      <c r="C8" s="17" t="s">
        <v>208</v>
      </c>
      <c r="D8" s="49">
        <f>'GB_index-weights_R2'!$B$2*I8+'GB_index-weights_R2'!$B$6*M8+'GB_index-weights_R2'!$B$10*O8</f>
        <v>0.39022406119735575</v>
      </c>
      <c r="E8" s="50">
        <f t="shared" si="0"/>
        <v>179</v>
      </c>
      <c r="F8" s="49">
        <f>INDEX('Unemployment-all_inputs'!$C:$C,MATCH($B8,'Unemployment-all_inputs'!$A:$A,0))</f>
        <v>3.7</v>
      </c>
      <c r="G8" s="49">
        <f>INDEX('Unemployment-all_inputs'!$D:$D,MATCH($B8,'Unemployment-all_inputs'!$A:$A,0))</f>
        <v>3</v>
      </c>
      <c r="H8" s="49">
        <f>F8*'GB_index-weights_R2'!$B$3+G8*'GB_index-weights_R2'!$B$4</f>
        <v>3.35</v>
      </c>
      <c r="I8" s="49">
        <f t="shared" si="2"/>
        <v>0.17699115044247787</v>
      </c>
      <c r="J8" s="49">
        <f>INDEX('Skills-all_inputs'!$C:$C,MATCH($B8,'Skills-all_inputs'!$A:$A,0))</f>
        <v>7.1</v>
      </c>
      <c r="K8" s="49">
        <f>INDEX('Skills-all_inputs'!$D:$D,MATCH($B8,'Skills-all_inputs'!$A:$A,0))</f>
        <v>7.2</v>
      </c>
      <c r="L8" s="49">
        <f>J8*'GB_index-weights_R2'!$B$7+K8*'GB_index-weights_R2'!$B$8</f>
        <v>7.15</v>
      </c>
      <c r="M8" s="49">
        <f t="shared" si="3"/>
        <v>0.31437125748502986</v>
      </c>
      <c r="N8" s="49">
        <f>INDEX('Productivity-all_inputs'!$D:$D,MATCH($B8,'Productivity-all_inputs'!$A:$A,0))</f>
        <v>3.3707381741774469</v>
      </c>
      <c r="O8" s="49">
        <f t="shared" si="4"/>
        <v>0.67930977566455952</v>
      </c>
    </row>
    <row r="9" spans="1:15" x14ac:dyDescent="0.35">
      <c r="A9" s="17" t="str">
        <f t="shared" si="1"/>
        <v>England</v>
      </c>
      <c r="B9" s="17" t="s">
        <v>209</v>
      </c>
      <c r="C9" s="17" t="s">
        <v>210</v>
      </c>
      <c r="D9" s="49">
        <f>'GB_index-weights_R2'!$B$2*I9+'GB_index-weights_R2'!$B$6*M9+'GB_index-weights_R2'!$B$10*O9</f>
        <v>0.38073053793075334</v>
      </c>
      <c r="E9" s="50">
        <f t="shared" si="0"/>
        <v>197</v>
      </c>
      <c r="F9" s="49">
        <f>INDEX('Unemployment-all_inputs'!$C:$C,MATCH($B9,'Unemployment-all_inputs'!$A:$A,0))</f>
        <v>3.4</v>
      </c>
      <c r="G9" s="49">
        <f>INDEX('Unemployment-all_inputs'!$D:$D,MATCH($B9,'Unemployment-all_inputs'!$A:$A,0))</f>
        <v>4.3</v>
      </c>
      <c r="H9" s="49">
        <f>F9*'GB_index-weights_R2'!$B$3+G9*'GB_index-weights_R2'!$B$4</f>
        <v>3.8499999999999996</v>
      </c>
      <c r="I9" s="49">
        <f t="shared" si="2"/>
        <v>0.26548672566371673</v>
      </c>
      <c r="J9" s="49">
        <f>INDEX('Skills-all_inputs'!$C:$C,MATCH($B9,'Skills-all_inputs'!$A:$A,0))</f>
        <v>3.5</v>
      </c>
      <c r="K9" s="49">
        <f>INDEX('Skills-all_inputs'!$D:$D,MATCH($B9,'Skills-all_inputs'!$A:$A,0))</f>
        <v>7.6</v>
      </c>
      <c r="L9" s="49">
        <f>J9*'GB_index-weights_R2'!$B$7+K9*'GB_index-weights_R2'!$B$8</f>
        <v>5.55</v>
      </c>
      <c r="M9" s="49">
        <f t="shared" si="3"/>
        <v>0.21856287425149695</v>
      </c>
      <c r="N9" s="49">
        <f>INDEX('Productivity-all_inputs'!$D:$D,MATCH($B9,'Productivity-all_inputs'!$A:$A,0))</f>
        <v>3.3945083935113587</v>
      </c>
      <c r="O9" s="49">
        <f t="shared" si="4"/>
        <v>0.65814201387704641</v>
      </c>
    </row>
    <row r="10" spans="1:15" x14ac:dyDescent="0.35">
      <c r="A10" s="17" t="str">
        <f t="shared" si="1"/>
        <v>England</v>
      </c>
      <c r="B10" s="17" t="s">
        <v>211</v>
      </c>
      <c r="C10" s="17" t="s">
        <v>212</v>
      </c>
      <c r="D10" s="49">
        <f>'GB_index-weights_R2'!$B$2*I10+'GB_index-weights_R2'!$B$6*M10+'GB_index-weights_R2'!$B$10*O10</f>
        <v>0.49286324171528173</v>
      </c>
      <c r="E10" s="50">
        <f t="shared" si="0"/>
        <v>70</v>
      </c>
      <c r="F10" s="49">
        <f>INDEX('Unemployment-all_inputs'!$C:$C,MATCH($B10,'Unemployment-all_inputs'!$A:$A,0))</f>
        <v>4.4000000000000004</v>
      </c>
      <c r="G10" s="49">
        <f>INDEX('Unemployment-all_inputs'!$D:$D,MATCH($B10,'Unemployment-all_inputs'!$A:$A,0))</f>
        <v>4.8</v>
      </c>
      <c r="H10" s="49">
        <f>F10*'GB_index-weights_R2'!$B$3+G10*'GB_index-weights_R2'!$B$4</f>
        <v>4.5999999999999996</v>
      </c>
      <c r="I10" s="49">
        <f t="shared" si="2"/>
        <v>0.39823008849557512</v>
      </c>
      <c r="J10" s="49">
        <f>INDEX('Skills-all_inputs'!$C:$C,MATCH($B10,'Skills-all_inputs'!$A:$A,0))</f>
        <v>8.4</v>
      </c>
      <c r="K10" s="49">
        <f>INDEX('Skills-all_inputs'!$D:$D,MATCH($B10,'Skills-all_inputs'!$A:$A,0))</f>
        <v>9.8000000000000007</v>
      </c>
      <c r="L10" s="49">
        <f>J10*'GB_index-weights_R2'!$B$7+K10*'GB_index-weights_R2'!$B$8</f>
        <v>9.1000000000000014</v>
      </c>
      <c r="M10" s="49">
        <f t="shared" si="3"/>
        <v>0.43113772455089822</v>
      </c>
      <c r="N10" s="49">
        <f>INDEX('Productivity-all_inputs'!$D:$D,MATCH($B10,'Productivity-all_inputs'!$A:$A,0))</f>
        <v>3.4045251717548299</v>
      </c>
      <c r="O10" s="49">
        <f t="shared" si="4"/>
        <v>0.64922191209937186</v>
      </c>
    </row>
    <row r="11" spans="1:15" x14ac:dyDescent="0.35">
      <c r="A11" s="17" t="str">
        <f t="shared" si="1"/>
        <v>England</v>
      </c>
      <c r="B11" s="17" t="s">
        <v>213</v>
      </c>
      <c r="C11" s="17" t="s">
        <v>214</v>
      </c>
      <c r="D11" s="49">
        <f>'GB_index-weights_R2'!$B$2*I11+'GB_index-weights_R2'!$B$6*M11+'GB_index-weights_R2'!$B$10*O11</f>
        <v>0.4778661309319176</v>
      </c>
      <c r="E11" s="50">
        <f t="shared" si="0"/>
        <v>80</v>
      </c>
      <c r="F11" s="49">
        <f>INDEX('Unemployment-all_inputs'!$C:$C,MATCH($B11,'Unemployment-all_inputs'!$A:$A,0))</f>
        <v>4.5999999999999996</v>
      </c>
      <c r="G11" s="49">
        <f>INDEX('Unemployment-all_inputs'!$D:$D,MATCH($B11,'Unemployment-all_inputs'!$A:$A,0))</f>
        <v>3.7</v>
      </c>
      <c r="H11" s="49">
        <f>F11*'GB_index-weights_R2'!$B$3+G11*'GB_index-weights_R2'!$B$4</f>
        <v>4.1500000000000004</v>
      </c>
      <c r="I11" s="49">
        <f t="shared" si="2"/>
        <v>0.31858407079646023</v>
      </c>
      <c r="J11" s="49">
        <f>INDEX('Skills-all_inputs'!$C:$C,MATCH($B11,'Skills-all_inputs'!$A:$A,0))</f>
        <v>10.5</v>
      </c>
      <c r="K11" s="49">
        <f>INDEX('Skills-all_inputs'!$D:$D,MATCH($B11,'Skills-all_inputs'!$A:$A,0))</f>
        <v>6.6</v>
      </c>
      <c r="L11" s="49">
        <f>J11*'GB_index-weights_R2'!$B$7+K11*'GB_index-weights_R2'!$B$8</f>
        <v>8.5500000000000007</v>
      </c>
      <c r="M11" s="49">
        <f t="shared" si="3"/>
        <v>0.39820359281437123</v>
      </c>
      <c r="N11" s="49">
        <f>INDEX('Productivity-all_inputs'!$D:$D,MATCH($B11,'Productivity-all_inputs'!$A:$A,0))</f>
        <v>3.3286266888273199</v>
      </c>
      <c r="O11" s="49">
        <f t="shared" si="4"/>
        <v>0.71681072918492139</v>
      </c>
    </row>
    <row r="12" spans="1:15" x14ac:dyDescent="0.35">
      <c r="A12" s="17" t="str">
        <f t="shared" si="1"/>
        <v>England</v>
      </c>
      <c r="B12" s="17" t="s">
        <v>215</v>
      </c>
      <c r="C12" s="17" t="s">
        <v>216</v>
      </c>
      <c r="D12" s="49">
        <f>'GB_index-weights_R2'!$B$2*I12+'GB_index-weights_R2'!$B$6*M12+'GB_index-weights_R2'!$B$10*O12</f>
        <v>0.33838539673123419</v>
      </c>
      <c r="E12" s="50">
        <f t="shared" si="0"/>
        <v>249</v>
      </c>
      <c r="F12" s="49">
        <f>INDEX('Unemployment-all_inputs'!$C:$C,MATCH($B12,'Unemployment-all_inputs'!$A:$A,0))</f>
        <v>3.4</v>
      </c>
      <c r="G12" s="49">
        <f>INDEX('Unemployment-all_inputs'!$D:$D,MATCH($B12,'Unemployment-all_inputs'!$A:$A,0))</f>
        <v>3.1</v>
      </c>
      <c r="H12" s="49">
        <f>F12*'GB_index-weights_R2'!$B$3+G12*'GB_index-weights_R2'!$B$4</f>
        <v>3.25</v>
      </c>
      <c r="I12" s="49">
        <f t="shared" si="2"/>
        <v>0.15929203539823006</v>
      </c>
      <c r="J12" s="49">
        <f>INDEX('Skills-all_inputs'!$C:$C,MATCH($B12,'Skills-all_inputs'!$A:$A,0))</f>
        <v>6.5</v>
      </c>
      <c r="K12" s="49">
        <f>INDEX('Skills-all_inputs'!$D:$D,MATCH($B12,'Skills-all_inputs'!$A:$A,0))</f>
        <v>6.3</v>
      </c>
      <c r="L12" s="49">
        <f>J12*'GB_index-weights_R2'!$B$7+K12*'GB_index-weights_R2'!$B$8</f>
        <v>6.4</v>
      </c>
      <c r="M12" s="49">
        <f t="shared" si="3"/>
        <v>0.26946107784431134</v>
      </c>
      <c r="N12" s="49">
        <f>INDEX('Productivity-all_inputs'!$D:$D,MATCH($B12,'Productivity-all_inputs'!$A:$A,0))</f>
        <v>3.475067230228611</v>
      </c>
      <c r="O12" s="49">
        <f t="shared" si="4"/>
        <v>0.58640307695116123</v>
      </c>
    </row>
    <row r="13" spans="1:15" x14ac:dyDescent="0.35">
      <c r="A13" s="17" t="str">
        <f t="shared" si="1"/>
        <v>England</v>
      </c>
      <c r="B13" s="17" t="s">
        <v>217</v>
      </c>
      <c r="C13" s="17" t="s">
        <v>218</v>
      </c>
      <c r="D13" s="49">
        <f>'GB_index-weights_R2'!$B$2*I13+'GB_index-weights_R2'!$B$6*M13+'GB_index-weights_R2'!$B$10*O13</f>
        <v>0.61511546277407336</v>
      </c>
      <c r="E13" s="50">
        <f t="shared" si="0"/>
        <v>21</v>
      </c>
      <c r="F13" s="49">
        <f>INDEX('Unemployment-all_inputs'!$C:$C,MATCH($B13,'Unemployment-all_inputs'!$A:$A,0))</f>
        <v>9.1</v>
      </c>
      <c r="G13" s="49">
        <f>INDEX('Unemployment-all_inputs'!$D:$D,MATCH($B13,'Unemployment-all_inputs'!$A:$A,0))</f>
        <v>6.7</v>
      </c>
      <c r="H13" s="49">
        <f>F13*'GB_index-weights_R2'!$B$3+G13*'GB_index-weights_R2'!$B$4</f>
        <v>7.9</v>
      </c>
      <c r="I13" s="49">
        <f t="shared" si="2"/>
        <v>0.9823008849557523</v>
      </c>
      <c r="J13" s="49">
        <f>INDEX('Skills-all_inputs'!$C:$C,MATCH($B13,'Skills-all_inputs'!$A:$A,0))</f>
        <v>8.6999999999999993</v>
      </c>
      <c r="K13" s="49">
        <f>INDEX('Skills-all_inputs'!$D:$D,MATCH($B13,'Skills-all_inputs'!$A:$A,0))</f>
        <v>8.3000000000000007</v>
      </c>
      <c r="L13" s="49">
        <f>J13*'GB_index-weights_R2'!$B$7+K13*'GB_index-weights_R2'!$B$8</f>
        <v>8.5</v>
      </c>
      <c r="M13" s="49">
        <f t="shared" si="3"/>
        <v>0.39520958083832325</v>
      </c>
      <c r="N13" s="49">
        <f>INDEX('Productivity-all_inputs'!$D:$D,MATCH($B13,'Productivity-all_inputs'!$A:$A,0))</f>
        <v>3.6082115510464816</v>
      </c>
      <c r="O13" s="49">
        <f t="shared" si="4"/>
        <v>0.46783592252814443</v>
      </c>
    </row>
    <row r="14" spans="1:15" x14ac:dyDescent="0.35">
      <c r="A14" s="17" t="str">
        <f t="shared" si="1"/>
        <v>England</v>
      </c>
      <c r="B14" s="17" t="s">
        <v>219</v>
      </c>
      <c r="C14" s="17" t="s">
        <v>220</v>
      </c>
      <c r="D14" s="49">
        <f>'GB_index-weights_R2'!$B$2*I14+'GB_index-weights_R2'!$B$6*M14+'GB_index-weights_R2'!$B$10*O14</f>
        <v>0.38932109810034543</v>
      </c>
      <c r="E14" s="50">
        <f t="shared" si="0"/>
        <v>181</v>
      </c>
      <c r="F14" s="49">
        <f>INDEX('Unemployment-all_inputs'!$C:$C,MATCH($B14,'Unemployment-all_inputs'!$A:$A,0))</f>
        <v>7.5</v>
      </c>
      <c r="G14" s="49">
        <f>INDEX('Unemployment-all_inputs'!$D:$D,MATCH($B14,'Unemployment-all_inputs'!$A:$A,0))</f>
        <v>3.9</v>
      </c>
      <c r="H14" s="49">
        <f>F14*'GB_index-weights_R2'!$B$3+G14*'GB_index-weights_R2'!$B$4</f>
        <v>5.7</v>
      </c>
      <c r="I14" s="49">
        <f t="shared" si="2"/>
        <v>0.59292035398230092</v>
      </c>
      <c r="J14" s="49">
        <f>INDEX('Skills-all_inputs'!$C:$C,MATCH($B14,'Skills-all_inputs'!$A:$A,0))</f>
        <v>2.4</v>
      </c>
      <c r="K14" s="49">
        <f>INDEX('Skills-all_inputs'!$D:$D,MATCH($B14,'Skills-all_inputs'!$A:$A,0))</f>
        <v>4.9000000000000004</v>
      </c>
      <c r="L14" s="49">
        <f>J14*'GB_index-weights_R2'!$B$7+K14*'GB_index-weights_R2'!$B$8</f>
        <v>3.6500000000000004</v>
      </c>
      <c r="M14" s="49">
        <f t="shared" si="3"/>
        <v>0.10479041916167665</v>
      </c>
      <c r="N14" s="49">
        <f>INDEX('Productivity-all_inputs'!$D:$D,MATCH($B14,'Productivity-all_inputs'!$A:$A,0))</f>
        <v>3.6054978451748854</v>
      </c>
      <c r="O14" s="49">
        <f t="shared" si="4"/>
        <v>0.47025252115705879</v>
      </c>
    </row>
    <row r="15" spans="1:15" x14ac:dyDescent="0.35">
      <c r="A15" s="17" t="str">
        <f t="shared" si="1"/>
        <v>England</v>
      </c>
      <c r="B15" s="17" t="s">
        <v>221</v>
      </c>
      <c r="C15" s="17" t="s">
        <v>222</v>
      </c>
      <c r="D15" s="49">
        <f>'GB_index-weights_R2'!$B$2*I15+'GB_index-weights_R2'!$B$6*M15+'GB_index-weights_R2'!$B$10*O15</f>
        <v>0.54355219871461591</v>
      </c>
      <c r="E15" s="50">
        <f t="shared" si="0"/>
        <v>46</v>
      </c>
      <c r="F15" s="49">
        <f>INDEX('Unemployment-all_inputs'!$C:$C,MATCH($B15,'Unemployment-all_inputs'!$A:$A,0))</f>
        <v>4.9000000000000004</v>
      </c>
      <c r="G15" s="49">
        <f>INDEX('Unemployment-all_inputs'!$D:$D,MATCH($B15,'Unemployment-all_inputs'!$A:$A,0))</f>
        <v>4.8</v>
      </c>
      <c r="H15" s="49">
        <f>F15*'GB_index-weights_R2'!$B$3+G15*'GB_index-weights_R2'!$B$4</f>
        <v>4.8499999999999996</v>
      </c>
      <c r="I15" s="49">
        <f t="shared" si="2"/>
        <v>0.4424778761061946</v>
      </c>
      <c r="J15" s="49">
        <f>INDEX('Skills-all_inputs'!$C:$C,MATCH($B15,'Skills-all_inputs'!$A:$A,0))</f>
        <v>8.6</v>
      </c>
      <c r="K15" s="49">
        <f>INDEX('Skills-all_inputs'!$D:$D,MATCH($B15,'Skills-all_inputs'!$A:$A,0))</f>
        <v>9.3000000000000007</v>
      </c>
      <c r="L15" s="49">
        <f>J15*'GB_index-weights_R2'!$B$7+K15*'GB_index-weights_R2'!$B$8</f>
        <v>8.9499999999999993</v>
      </c>
      <c r="M15" s="49">
        <f t="shared" si="3"/>
        <v>0.42215568862275438</v>
      </c>
      <c r="N15" s="49">
        <f>INDEX('Productivity-all_inputs'!$D:$D,MATCH($B15,'Productivity-all_inputs'!$A:$A,0))</f>
        <v>3.2733640101522705</v>
      </c>
      <c r="O15" s="49">
        <f t="shared" si="4"/>
        <v>0.76602303141489891</v>
      </c>
    </row>
    <row r="16" spans="1:15" x14ac:dyDescent="0.35">
      <c r="A16" s="17" t="str">
        <f t="shared" si="1"/>
        <v>England</v>
      </c>
      <c r="B16" s="17" t="s">
        <v>223</v>
      </c>
      <c r="C16" s="17" t="s">
        <v>224</v>
      </c>
      <c r="D16" s="49">
        <f>'GB_index-weights_R2'!$B$2*I16+'GB_index-weights_R2'!$B$6*M16+'GB_index-weights_R2'!$B$10*O16</f>
        <v>0.45358266275761394</v>
      </c>
      <c r="E16" s="50">
        <f t="shared" si="0"/>
        <v>104</v>
      </c>
      <c r="F16" s="49">
        <f>INDEX('Unemployment-all_inputs'!$C:$C,MATCH($B16,'Unemployment-all_inputs'!$A:$A,0))</f>
        <v>4.2</v>
      </c>
      <c r="G16" s="49">
        <f>INDEX('Unemployment-all_inputs'!$D:$D,MATCH($B16,'Unemployment-all_inputs'!$A:$A,0))</f>
        <v>4.5999999999999996</v>
      </c>
      <c r="H16" s="49">
        <f>F16*'GB_index-weights_R2'!$B$3+G16*'GB_index-weights_R2'!$B$4</f>
        <v>4.4000000000000004</v>
      </c>
      <c r="I16" s="49">
        <f t="shared" si="2"/>
        <v>0.36283185840707965</v>
      </c>
      <c r="J16" s="49">
        <f>INDEX('Skills-all_inputs'!$C:$C,MATCH($B16,'Skills-all_inputs'!$A:$A,0))</f>
        <v>8</v>
      </c>
      <c r="K16" s="49">
        <f>INDEX('Skills-all_inputs'!$D:$D,MATCH($B16,'Skills-all_inputs'!$A:$A,0))</f>
        <v>14.3</v>
      </c>
      <c r="L16" s="49">
        <f>J16*'GB_index-weights_R2'!$B$7+K16*'GB_index-weights_R2'!$B$8</f>
        <v>11.15</v>
      </c>
      <c r="M16" s="49">
        <f t="shared" si="3"/>
        <v>0.55389221556886215</v>
      </c>
      <c r="N16" s="49">
        <f>INDEX('Productivity-all_inputs'!$D:$D,MATCH($B16,'Productivity-all_inputs'!$A:$A,0))</f>
        <v>3.6349511120883808</v>
      </c>
      <c r="O16" s="49">
        <f t="shared" si="4"/>
        <v>0.44402391429690025</v>
      </c>
    </row>
    <row r="17" spans="1:15" x14ac:dyDescent="0.35">
      <c r="A17" s="17" t="str">
        <f t="shared" si="1"/>
        <v>England</v>
      </c>
      <c r="B17" s="17" t="s">
        <v>225</v>
      </c>
      <c r="C17" s="17" t="s">
        <v>226</v>
      </c>
      <c r="D17" s="49">
        <f>'GB_index-weights_R2'!$B$2*I17+'GB_index-weights_R2'!$B$6*M17+'GB_index-weights_R2'!$B$10*O17</f>
        <v>0.438225212799155</v>
      </c>
      <c r="E17" s="50">
        <f t="shared" si="0"/>
        <v>122</v>
      </c>
      <c r="F17" s="49">
        <f>INDEX('Unemployment-all_inputs'!$C:$C,MATCH($B17,'Unemployment-all_inputs'!$A:$A,0))</f>
        <v>4.9000000000000004</v>
      </c>
      <c r="G17" s="49">
        <f>INDEX('Unemployment-all_inputs'!$D:$D,MATCH($B17,'Unemployment-all_inputs'!$A:$A,0))</f>
        <v>4.5</v>
      </c>
      <c r="H17" s="49">
        <f>F17*'GB_index-weights_R2'!$B$3+G17*'GB_index-weights_R2'!$B$4</f>
        <v>4.7</v>
      </c>
      <c r="I17" s="49">
        <f t="shared" si="2"/>
        <v>0.41592920353982299</v>
      </c>
      <c r="J17" s="49">
        <f>INDEX('Skills-all_inputs'!$C:$C,MATCH($B17,'Skills-all_inputs'!$A:$A,0))</f>
        <v>6.5</v>
      </c>
      <c r="K17" s="49">
        <f>INDEX('Skills-all_inputs'!$D:$D,MATCH($B17,'Skills-all_inputs'!$A:$A,0))</f>
        <v>12.8</v>
      </c>
      <c r="L17" s="49">
        <f>J17*'GB_index-weights_R2'!$B$7+K17*'GB_index-weights_R2'!$B$8</f>
        <v>9.65</v>
      </c>
      <c r="M17" s="49">
        <f t="shared" si="3"/>
        <v>0.46407185628742509</v>
      </c>
      <c r="N17" s="49">
        <f>INDEX('Productivity-all_inputs'!$D:$D,MATCH($B17,'Productivity-all_inputs'!$A:$A,0))</f>
        <v>3.6454498961866002</v>
      </c>
      <c r="O17" s="49">
        <f t="shared" si="4"/>
        <v>0.43467457857021707</v>
      </c>
    </row>
    <row r="18" spans="1:15" x14ac:dyDescent="0.35">
      <c r="A18" s="17" t="str">
        <f t="shared" si="1"/>
        <v>England</v>
      </c>
      <c r="B18" s="17" t="s">
        <v>227</v>
      </c>
      <c r="C18" s="17" t="s">
        <v>228</v>
      </c>
      <c r="D18" s="49">
        <f>'GB_index-weights_R2'!$B$2*I18+'GB_index-weights_R2'!$B$6*M18+'GB_index-weights_R2'!$B$10*O18</f>
        <v>0.17990535935354882</v>
      </c>
      <c r="E18" s="50">
        <f t="shared" si="0"/>
        <v>351</v>
      </c>
      <c r="F18" s="49">
        <f>INDEX('Unemployment-all_inputs'!$C:$C,MATCH($B18,'Unemployment-all_inputs'!$A:$A,0))</f>
        <v>3.5</v>
      </c>
      <c r="G18" s="49">
        <f>INDEX('Unemployment-all_inputs'!$D:$D,MATCH($B18,'Unemployment-all_inputs'!$A:$A,0))</f>
        <v>3.2</v>
      </c>
      <c r="H18" s="49">
        <f>F18*'GB_index-weights_R2'!$B$3+G18*'GB_index-weights_R2'!$B$4</f>
        <v>3.35</v>
      </c>
      <c r="I18" s="49">
        <f t="shared" si="2"/>
        <v>0.17699115044247787</v>
      </c>
      <c r="J18" s="49">
        <f>INDEX('Skills-all_inputs'!$C:$C,MATCH($B18,'Skills-all_inputs'!$A:$A,0))</f>
        <v>2.5</v>
      </c>
      <c r="K18" s="49">
        <f>INDEX('Skills-all_inputs'!$D:$D,MATCH($B18,'Skills-all_inputs'!$A:$A,0))</f>
        <v>5.3</v>
      </c>
      <c r="L18" s="49">
        <f>J18*'GB_index-weights_R2'!$B$7+K18*'GB_index-weights_R2'!$B$8</f>
        <v>3.9</v>
      </c>
      <c r="M18" s="49">
        <f t="shared" si="3"/>
        <v>0.11976047904191615</v>
      </c>
      <c r="N18" s="49">
        <f>INDEX('Productivity-all_inputs'!$D:$D,MATCH($B18,'Productivity-all_inputs'!$A:$A,0))</f>
        <v>3.8607297110405954</v>
      </c>
      <c r="O18" s="49">
        <f t="shared" si="4"/>
        <v>0.24296444857625241</v>
      </c>
    </row>
    <row r="19" spans="1:15" x14ac:dyDescent="0.35">
      <c r="A19" s="17" t="str">
        <f t="shared" si="1"/>
        <v>England</v>
      </c>
      <c r="B19" s="17" t="s">
        <v>229</v>
      </c>
      <c r="C19" s="17" t="s">
        <v>230</v>
      </c>
      <c r="D19" s="49">
        <f>'GB_index-weights_R2'!$B$2*I19+'GB_index-weights_R2'!$B$6*M19+'GB_index-weights_R2'!$B$10*O19</f>
        <v>0.55926249506727577</v>
      </c>
      <c r="E19" s="50">
        <f t="shared" si="0"/>
        <v>34</v>
      </c>
      <c r="F19" s="49">
        <f>INDEX('Unemployment-all_inputs'!$C:$C,MATCH($B19,'Unemployment-all_inputs'!$A:$A,0))</f>
        <v>4.4000000000000004</v>
      </c>
      <c r="G19" s="49">
        <f>INDEX('Unemployment-all_inputs'!$D:$D,MATCH($B19,'Unemployment-all_inputs'!$A:$A,0))</f>
        <v>4.5999999999999996</v>
      </c>
      <c r="H19" s="49">
        <f>F19*'GB_index-weights_R2'!$B$3+G19*'GB_index-weights_R2'!$B$4</f>
        <v>4.5</v>
      </c>
      <c r="I19" s="49">
        <f t="shared" si="2"/>
        <v>0.38053097345132741</v>
      </c>
      <c r="J19" s="49">
        <f>INDEX('Skills-all_inputs'!$C:$C,MATCH($B19,'Skills-all_inputs'!$A:$A,0))</f>
        <v>9.1999999999999993</v>
      </c>
      <c r="K19" s="49">
        <f>INDEX('Skills-all_inputs'!$D:$D,MATCH($B19,'Skills-all_inputs'!$A:$A,0))</f>
        <v>10</v>
      </c>
      <c r="L19" s="49">
        <f>J19*'GB_index-weights_R2'!$B$7+K19*'GB_index-weights_R2'!$B$8</f>
        <v>9.6</v>
      </c>
      <c r="M19" s="49">
        <f t="shared" si="3"/>
        <v>0.46107784431137711</v>
      </c>
      <c r="N19" s="49">
        <f>INDEX('Productivity-all_inputs'!$D:$D,MATCH($B19,'Productivity-all_inputs'!$A:$A,0))</f>
        <v>3.1945831322991562</v>
      </c>
      <c r="O19" s="49">
        <f t="shared" si="4"/>
        <v>0.83617866743912272</v>
      </c>
    </row>
    <row r="20" spans="1:15" x14ac:dyDescent="0.35">
      <c r="A20" s="17" t="str">
        <f t="shared" si="1"/>
        <v>England</v>
      </c>
      <c r="B20" s="17" t="s">
        <v>231</v>
      </c>
      <c r="C20" s="17" t="s">
        <v>232</v>
      </c>
      <c r="D20" s="49">
        <f>'GB_index-weights_R2'!$B$2*I20+'GB_index-weights_R2'!$B$6*M20+'GB_index-weights_R2'!$B$10*O20</f>
        <v>0.31549030529711619</v>
      </c>
      <c r="E20" s="50">
        <f t="shared" si="0"/>
        <v>273</v>
      </c>
      <c r="F20" s="49">
        <f>INDEX('Unemployment-all_inputs'!$C:$C,MATCH($B20,'Unemployment-all_inputs'!$A:$A,0))</f>
        <v>3.3</v>
      </c>
      <c r="G20" s="49">
        <f>INDEX('Unemployment-all_inputs'!$D:$D,MATCH($B20,'Unemployment-all_inputs'!$A:$A,0))</f>
        <v>3.4</v>
      </c>
      <c r="H20" s="49">
        <f>F20*'GB_index-weights_R2'!$B$3+G20*'GB_index-weights_R2'!$B$4</f>
        <v>3.3499999999999996</v>
      </c>
      <c r="I20" s="49">
        <f t="shared" si="2"/>
        <v>0.17699115044247779</v>
      </c>
      <c r="J20" s="49">
        <f>INDEX('Skills-all_inputs'!$C:$C,MATCH($B20,'Skills-all_inputs'!$A:$A,0))</f>
        <v>3.8</v>
      </c>
      <c r="K20" s="49">
        <f>INDEX('Skills-all_inputs'!$D:$D,MATCH($B20,'Skills-all_inputs'!$A:$A,0))</f>
        <v>2.6</v>
      </c>
      <c r="L20" s="49">
        <f>J20*'GB_index-weights_R2'!$B$7+K20*'GB_index-weights_R2'!$B$8</f>
        <v>3.2</v>
      </c>
      <c r="M20" s="49">
        <f t="shared" si="3"/>
        <v>7.7844311377245512E-2</v>
      </c>
      <c r="N20" s="49">
        <f>INDEX('Productivity-all_inputs'!$D:$D,MATCH($B20,'Productivity-all_inputs'!$A:$A,0))</f>
        <v>3.3568971227655755</v>
      </c>
      <c r="O20" s="49">
        <f t="shared" si="4"/>
        <v>0.6916354540716253</v>
      </c>
    </row>
    <row r="21" spans="1:15" x14ac:dyDescent="0.35">
      <c r="A21" s="17" t="str">
        <f t="shared" si="1"/>
        <v>England</v>
      </c>
      <c r="B21" s="17" t="s">
        <v>233</v>
      </c>
      <c r="C21" s="17" t="s">
        <v>234</v>
      </c>
      <c r="D21" s="49">
        <f>'GB_index-weights_R2'!$B$2*I21+'GB_index-weights_R2'!$B$6*M21+'GB_index-weights_R2'!$B$10*O21</f>
        <v>0.38502663498562628</v>
      </c>
      <c r="E21" s="50">
        <f t="shared" si="0"/>
        <v>184</v>
      </c>
      <c r="F21" s="49">
        <f>INDEX('Unemployment-all_inputs'!$C:$C,MATCH($B21,'Unemployment-all_inputs'!$A:$A,0))</f>
        <v>4.5</v>
      </c>
      <c r="G21" s="49">
        <f>INDEX('Unemployment-all_inputs'!$D:$D,MATCH($B21,'Unemployment-all_inputs'!$A:$A,0))</f>
        <v>3.4</v>
      </c>
      <c r="H21" s="49">
        <f>F21*'GB_index-weights_R2'!$B$3+G21*'GB_index-weights_R2'!$B$4</f>
        <v>3.95</v>
      </c>
      <c r="I21" s="49">
        <f t="shared" si="2"/>
        <v>0.2831858407079646</v>
      </c>
      <c r="J21" s="49">
        <f>INDEX('Skills-all_inputs'!$C:$C,MATCH($B21,'Skills-all_inputs'!$A:$A,0))</f>
        <v>3.9</v>
      </c>
      <c r="K21" s="49">
        <f>INDEX('Skills-all_inputs'!$D:$D,MATCH($B21,'Skills-all_inputs'!$A:$A,0))</f>
        <v>8.5</v>
      </c>
      <c r="L21" s="49">
        <f>J21*'GB_index-weights_R2'!$B$7+K21*'GB_index-weights_R2'!$B$8</f>
        <v>6.2</v>
      </c>
      <c r="M21" s="49">
        <f t="shared" si="3"/>
        <v>0.25748502994011974</v>
      </c>
      <c r="N21" s="49">
        <f>INDEX('Productivity-all_inputs'!$D:$D,MATCH($B21,'Productivity-all_inputs'!$A:$A,0))</f>
        <v>3.4436180975461075</v>
      </c>
      <c r="O21" s="49">
        <f t="shared" si="4"/>
        <v>0.61440903430879457</v>
      </c>
    </row>
    <row r="22" spans="1:15" x14ac:dyDescent="0.35">
      <c r="A22" s="17" t="str">
        <f t="shared" si="1"/>
        <v>England</v>
      </c>
      <c r="B22" s="17" t="s">
        <v>235</v>
      </c>
      <c r="C22" s="17" t="s">
        <v>236</v>
      </c>
      <c r="D22" s="49">
        <f>'GB_index-weights_R2'!$B$2*I22+'GB_index-weights_R2'!$B$6*M22+'GB_index-weights_R2'!$B$10*O22</f>
        <v>0.30761275386985998</v>
      </c>
      <c r="E22" s="50">
        <f t="shared" si="0"/>
        <v>284</v>
      </c>
      <c r="F22" s="49">
        <f>INDEX('Unemployment-all_inputs'!$C:$C,MATCH($B22,'Unemployment-all_inputs'!$A:$A,0))</f>
        <v>5.2</v>
      </c>
      <c r="G22" s="49">
        <f>INDEX('Unemployment-all_inputs'!$D:$D,MATCH($B22,'Unemployment-all_inputs'!$A:$A,0))</f>
        <v>4.5999999999999996</v>
      </c>
      <c r="H22" s="49">
        <f>F22*'GB_index-weights_R2'!$B$3+G22*'GB_index-weights_R2'!$B$4</f>
        <v>4.9000000000000004</v>
      </c>
      <c r="I22" s="49">
        <f t="shared" si="2"/>
        <v>0.45132743362831862</v>
      </c>
      <c r="J22" s="49">
        <f>INDEX('Skills-all_inputs'!$C:$C,MATCH($B22,'Skills-all_inputs'!$A:$A,0))</f>
        <v>6.5</v>
      </c>
      <c r="K22" s="49">
        <f>INDEX('Skills-all_inputs'!$D:$D,MATCH($B22,'Skills-all_inputs'!$A:$A,0))</f>
        <v>6.1</v>
      </c>
      <c r="L22" s="49">
        <f>J22*'GB_index-weights_R2'!$B$7+K22*'GB_index-weights_R2'!$B$8</f>
        <v>6.3</v>
      </c>
      <c r="M22" s="49">
        <f t="shared" si="3"/>
        <v>0.26347305389221554</v>
      </c>
      <c r="N22" s="49">
        <f>INDEX('Productivity-all_inputs'!$D:$D,MATCH($B22,'Productivity-all_inputs'!$A:$A,0))</f>
        <v>3.8999504241938769</v>
      </c>
      <c r="O22" s="49">
        <f t="shared" si="4"/>
        <v>0.20803777408904572</v>
      </c>
    </row>
    <row r="23" spans="1:15" x14ac:dyDescent="0.35">
      <c r="A23" s="17" t="str">
        <f t="shared" si="1"/>
        <v>England</v>
      </c>
      <c r="B23" s="17" t="s">
        <v>237</v>
      </c>
      <c r="C23" s="17" t="s">
        <v>238</v>
      </c>
      <c r="D23" s="49">
        <f>'GB_index-weights_R2'!$B$2*I23+'GB_index-weights_R2'!$B$6*M23+'GB_index-weights_R2'!$B$10*O23</f>
        <v>0.73047901090736211</v>
      </c>
      <c r="E23" s="50">
        <f t="shared" si="0"/>
        <v>3</v>
      </c>
      <c r="F23" s="49">
        <f>INDEX('Unemployment-all_inputs'!$C:$C,MATCH($B23,'Unemployment-all_inputs'!$A:$A,0))</f>
        <v>8.1</v>
      </c>
      <c r="G23" s="49">
        <f>INDEX('Unemployment-all_inputs'!$D:$D,MATCH($B23,'Unemployment-all_inputs'!$A:$A,0))</f>
        <v>7.9</v>
      </c>
      <c r="H23" s="49">
        <f>F23*'GB_index-weights_R2'!$B$3+G23*'GB_index-weights_R2'!$B$4</f>
        <v>8</v>
      </c>
      <c r="I23" s="49">
        <f t="shared" si="2"/>
        <v>1</v>
      </c>
      <c r="J23" s="49">
        <f>INDEX('Skills-all_inputs'!$C:$C,MATCH($B23,'Skills-all_inputs'!$A:$A,0))</f>
        <v>9.5</v>
      </c>
      <c r="K23" s="49">
        <f>INDEX('Skills-all_inputs'!$D:$D,MATCH($B23,'Skills-all_inputs'!$A:$A,0))</f>
        <v>12.9</v>
      </c>
      <c r="L23" s="49">
        <f>J23*'GB_index-weights_R2'!$B$7+K23*'GB_index-weights_R2'!$B$8</f>
        <v>11.2</v>
      </c>
      <c r="M23" s="49">
        <f t="shared" si="3"/>
        <v>0.55688622754491002</v>
      </c>
      <c r="N23" s="49">
        <f>INDEX('Productivity-all_inputs'!$D:$D,MATCH($B23,'Productivity-all_inputs'!$A:$A,0))</f>
        <v>3.4210000089583352</v>
      </c>
      <c r="O23" s="49">
        <f t="shared" si="4"/>
        <v>0.63455080517717632</v>
      </c>
    </row>
    <row r="24" spans="1:15" x14ac:dyDescent="0.35">
      <c r="A24" s="17" t="str">
        <f t="shared" si="1"/>
        <v>England</v>
      </c>
      <c r="B24" s="17" t="s">
        <v>239</v>
      </c>
      <c r="C24" s="17" t="s">
        <v>240</v>
      </c>
      <c r="D24" s="49">
        <f>'GB_index-weights_R2'!$B$2*I24+'GB_index-weights_R2'!$B$6*M24+'GB_index-weights_R2'!$B$10*O24</f>
        <v>0.27907659108599875</v>
      </c>
      <c r="E24" s="50">
        <f t="shared" si="0"/>
        <v>309</v>
      </c>
      <c r="F24" s="49">
        <f>INDEX('Unemployment-all_inputs'!$C:$C,MATCH($B24,'Unemployment-all_inputs'!$A:$A,0))</f>
        <v>4.5999999999999996</v>
      </c>
      <c r="G24" s="49">
        <f>INDEX('Unemployment-all_inputs'!$D:$D,MATCH($B24,'Unemployment-all_inputs'!$A:$A,0))</f>
        <v>2.9</v>
      </c>
      <c r="H24" s="49">
        <f>F24*'GB_index-weights_R2'!$B$3+G24*'GB_index-weights_R2'!$B$4</f>
        <v>3.75</v>
      </c>
      <c r="I24" s="49">
        <f t="shared" si="2"/>
        <v>0.247787610619469</v>
      </c>
      <c r="J24" s="49">
        <f>INDEX('Skills-all_inputs'!$C:$C,MATCH($B24,'Skills-all_inputs'!$A:$A,0))</f>
        <v>3.8</v>
      </c>
      <c r="K24" s="49">
        <f>INDEX('Skills-all_inputs'!$D:$D,MATCH($B24,'Skills-all_inputs'!$A:$A,0))</f>
        <v>3.9</v>
      </c>
      <c r="L24" s="49">
        <f>J24*'GB_index-weights_R2'!$B$7+K24*'GB_index-weights_R2'!$B$8</f>
        <v>3.8499999999999996</v>
      </c>
      <c r="M24" s="49">
        <f t="shared" si="3"/>
        <v>0.11676646706586823</v>
      </c>
      <c r="N24" s="49">
        <f>INDEX('Productivity-all_inputs'!$D:$D,MATCH($B24,'Productivity-all_inputs'!$A:$A,0))</f>
        <v>3.6027767550605247</v>
      </c>
      <c r="O24" s="49">
        <f t="shared" si="4"/>
        <v>0.47267569557265904</v>
      </c>
    </row>
    <row r="25" spans="1:15" x14ac:dyDescent="0.35">
      <c r="A25" s="17" t="str">
        <f t="shared" si="1"/>
        <v>England</v>
      </c>
      <c r="B25" s="17" t="s">
        <v>241</v>
      </c>
      <c r="C25" s="17" t="s">
        <v>242</v>
      </c>
      <c r="D25" s="49">
        <f>'GB_index-weights_R2'!$B$2*I25+'GB_index-weights_R2'!$B$6*M25+'GB_index-weights_R2'!$B$10*O25</f>
        <v>0.62258269634416219</v>
      </c>
      <c r="E25" s="50">
        <f t="shared" si="0"/>
        <v>17</v>
      </c>
      <c r="F25" s="49">
        <f>INDEX('Unemployment-all_inputs'!$C:$C,MATCH($B25,'Unemployment-all_inputs'!$A:$A,0))</f>
        <v>5.9</v>
      </c>
      <c r="G25" s="49">
        <f>INDEX('Unemployment-all_inputs'!$D:$D,MATCH($B25,'Unemployment-all_inputs'!$A:$A,0))</f>
        <v>5.7</v>
      </c>
      <c r="H25" s="49">
        <f>F25*'GB_index-weights_R2'!$B$3+G25*'GB_index-weights_R2'!$B$4</f>
        <v>5.8000000000000007</v>
      </c>
      <c r="I25" s="49">
        <f t="shared" si="2"/>
        <v>0.61061946902654873</v>
      </c>
      <c r="J25" s="49">
        <f>INDEX('Skills-all_inputs'!$C:$C,MATCH($B25,'Skills-all_inputs'!$A:$A,0))</f>
        <v>10.1</v>
      </c>
      <c r="K25" s="49">
        <f>INDEX('Skills-all_inputs'!$D:$D,MATCH($B25,'Skills-all_inputs'!$A:$A,0))</f>
        <v>11.1</v>
      </c>
      <c r="L25" s="49">
        <f>J25*'GB_index-weights_R2'!$B$7+K25*'GB_index-weights_R2'!$B$8</f>
        <v>10.6</v>
      </c>
      <c r="M25" s="49">
        <f t="shared" si="3"/>
        <v>0.52095808383233522</v>
      </c>
      <c r="N25" s="49">
        <f>INDEX('Productivity-all_inputs'!$D:$D,MATCH($B25,'Productivity-all_inputs'!$A:$A,0))</f>
        <v>3.3068867021909143</v>
      </c>
      <c r="O25" s="49">
        <f t="shared" si="4"/>
        <v>0.73617053617360262</v>
      </c>
    </row>
    <row r="26" spans="1:15" x14ac:dyDescent="0.35">
      <c r="A26" s="17" t="str">
        <f t="shared" si="1"/>
        <v>England</v>
      </c>
      <c r="B26" s="17" t="s">
        <v>243</v>
      </c>
      <c r="C26" s="17" t="s">
        <v>244</v>
      </c>
      <c r="D26" s="49">
        <f>'GB_index-weights_R2'!$B$2*I26+'GB_index-weights_R2'!$B$6*M26+'GB_index-weights_R2'!$B$10*O26</f>
        <v>0.56719022829504162</v>
      </c>
      <c r="E26" s="50">
        <f t="shared" si="0"/>
        <v>32</v>
      </c>
      <c r="F26" s="49">
        <f>INDEX('Unemployment-all_inputs'!$C:$C,MATCH($B26,'Unemployment-all_inputs'!$A:$A,0))</f>
        <v>6</v>
      </c>
      <c r="G26" s="49">
        <f>INDEX('Unemployment-all_inputs'!$D:$D,MATCH($B26,'Unemployment-all_inputs'!$A:$A,0))</f>
        <v>4.9000000000000004</v>
      </c>
      <c r="H26" s="49">
        <f>F26*'GB_index-weights_R2'!$B$3+G26*'GB_index-weights_R2'!$B$4</f>
        <v>5.45</v>
      </c>
      <c r="I26" s="49">
        <f t="shared" si="2"/>
        <v>0.54867256637168138</v>
      </c>
      <c r="J26" s="49">
        <f>INDEX('Skills-all_inputs'!$C:$C,MATCH($B26,'Skills-all_inputs'!$A:$A,0))</f>
        <v>7.3</v>
      </c>
      <c r="K26" s="49">
        <f>INDEX('Skills-all_inputs'!$D:$D,MATCH($B26,'Skills-all_inputs'!$A:$A,0))</f>
        <v>10.199999999999999</v>
      </c>
      <c r="L26" s="49">
        <f>J26*'GB_index-weights_R2'!$B$7+K26*'GB_index-weights_R2'!$B$8</f>
        <v>8.75</v>
      </c>
      <c r="M26" s="49">
        <f t="shared" si="3"/>
        <v>0.41017964071856278</v>
      </c>
      <c r="N26" s="49">
        <f>INDEX('Productivity-all_inputs'!$D:$D,MATCH($B26,'Productivity-all_inputs'!$A:$A,0))</f>
        <v>3.2995337278856551</v>
      </c>
      <c r="O26" s="49">
        <f t="shared" si="4"/>
        <v>0.74271847779488065</v>
      </c>
    </row>
    <row r="27" spans="1:15" x14ac:dyDescent="0.35">
      <c r="A27" s="17" t="str">
        <f t="shared" si="1"/>
        <v>Wales</v>
      </c>
      <c r="B27" s="17" t="s">
        <v>245</v>
      </c>
      <c r="C27" s="17" t="s">
        <v>246</v>
      </c>
      <c r="D27" s="49">
        <f>'GB_index-weights_R2'!$B$2*I27+'GB_index-weights_R2'!$B$6*M27+'GB_index-weights_R2'!$B$10*O27</f>
        <v>0.5586839805539785</v>
      </c>
      <c r="E27" s="50">
        <f t="shared" si="0"/>
        <v>36</v>
      </c>
      <c r="F27" s="49">
        <f>INDEX('Unemployment-all_inputs'!$C:$C,MATCH($B27,'Unemployment-all_inputs'!$A:$A,0))</f>
        <v>4.5</v>
      </c>
      <c r="G27" s="49">
        <f>INDEX('Unemployment-all_inputs'!$D:$D,MATCH($B27,'Unemployment-all_inputs'!$A:$A,0))</f>
        <v>4</v>
      </c>
      <c r="H27" s="49">
        <f>F27*'GB_index-weights_R2'!$B$3+G27*'GB_index-weights_R2'!$B$4</f>
        <v>4.25</v>
      </c>
      <c r="I27" s="49">
        <f t="shared" si="2"/>
        <v>0.33628318584070793</v>
      </c>
      <c r="J27" s="49">
        <f>INDEX('Skills-all_inputs'!$C:$C,MATCH($B27,'Skills-all_inputs'!$A:$A,0))</f>
        <v>10.7</v>
      </c>
      <c r="K27" s="49">
        <f>INDEX('Skills-all_inputs'!$D:$D,MATCH($B27,'Skills-all_inputs'!$A:$A,0))</f>
        <v>13.8</v>
      </c>
      <c r="L27" s="49">
        <f>J27*'GB_index-weights_R2'!$B$7+K27*'GB_index-weights_R2'!$B$8</f>
        <v>12.25</v>
      </c>
      <c r="M27" s="49">
        <f t="shared" si="3"/>
        <v>0.619760479041916</v>
      </c>
      <c r="N27" s="49">
        <f>INDEX('Productivity-all_inputs'!$D:$D,MATCH($B27,'Productivity-all_inputs'!$A:$A,0))</f>
        <v>3.3250360206965914</v>
      </c>
      <c r="O27" s="49">
        <f t="shared" si="4"/>
        <v>0.72000827677931145</v>
      </c>
    </row>
    <row r="28" spans="1:15" x14ac:dyDescent="0.35">
      <c r="A28" s="17" t="str">
        <f t="shared" si="1"/>
        <v>England</v>
      </c>
      <c r="B28" s="17" t="s">
        <v>247</v>
      </c>
      <c r="C28" s="17" t="s">
        <v>248</v>
      </c>
      <c r="D28" s="49">
        <f>'GB_index-weights_R2'!$B$2*I28+'GB_index-weights_R2'!$B$6*M28+'GB_index-weights_R2'!$B$10*O28</f>
        <v>0.38282297674765148</v>
      </c>
      <c r="E28" s="50">
        <f t="shared" si="0"/>
        <v>190</v>
      </c>
      <c r="F28" s="49">
        <f>INDEX('Unemployment-all_inputs'!$C:$C,MATCH($B28,'Unemployment-all_inputs'!$A:$A,0))</f>
        <v>4.0999999999999996</v>
      </c>
      <c r="G28" s="49">
        <f>INDEX('Unemployment-all_inputs'!$D:$D,MATCH($B28,'Unemployment-all_inputs'!$A:$A,0))</f>
        <v>4.5</v>
      </c>
      <c r="H28" s="49">
        <f>F28*'GB_index-weights_R2'!$B$3+G28*'GB_index-weights_R2'!$B$4</f>
        <v>4.3</v>
      </c>
      <c r="I28" s="49">
        <f t="shared" si="2"/>
        <v>0.34513274336283178</v>
      </c>
      <c r="J28" s="49">
        <f>INDEX('Skills-all_inputs'!$C:$C,MATCH($B28,'Skills-all_inputs'!$A:$A,0))</f>
        <v>9.1999999999999993</v>
      </c>
      <c r="K28" s="49">
        <f>INDEX('Skills-all_inputs'!$D:$D,MATCH($B28,'Skills-all_inputs'!$A:$A,0))</f>
        <v>9.3000000000000007</v>
      </c>
      <c r="L28" s="49">
        <f>J28*'GB_index-weights_R2'!$B$7+K28*'GB_index-weights_R2'!$B$8</f>
        <v>9.25</v>
      </c>
      <c r="M28" s="49">
        <f t="shared" si="3"/>
        <v>0.44011976047904183</v>
      </c>
      <c r="N28" s="49">
        <f>INDEX('Productivity-all_inputs'!$D:$D,MATCH($B28,'Productivity-all_inputs'!$A:$A,0))</f>
        <v>3.7256934272366524</v>
      </c>
      <c r="O28" s="49">
        <f t="shared" si="4"/>
        <v>0.36321642640108087</v>
      </c>
    </row>
    <row r="29" spans="1:15" x14ac:dyDescent="0.35">
      <c r="A29" s="17" t="str">
        <f t="shared" si="1"/>
        <v>England</v>
      </c>
      <c r="B29" s="17" t="s">
        <v>249</v>
      </c>
      <c r="C29" s="17" t="s">
        <v>250</v>
      </c>
      <c r="D29" s="49">
        <f>'GB_index-weights_R2'!$B$2*I29+'GB_index-weights_R2'!$B$6*M29+'GB_index-weights_R2'!$B$10*O29</f>
        <v>0.60770318955311597</v>
      </c>
      <c r="E29" s="50">
        <f t="shared" si="0"/>
        <v>23</v>
      </c>
      <c r="F29" s="49">
        <f>INDEX('Unemployment-all_inputs'!$C:$C,MATCH($B29,'Unemployment-all_inputs'!$A:$A,0))</f>
        <v>5.7</v>
      </c>
      <c r="G29" s="49">
        <f>INDEX('Unemployment-all_inputs'!$D:$D,MATCH($B29,'Unemployment-all_inputs'!$A:$A,0))</f>
        <v>5.9</v>
      </c>
      <c r="H29" s="49">
        <f>F29*'GB_index-weights_R2'!$B$3+G29*'GB_index-weights_R2'!$B$4</f>
        <v>5.8000000000000007</v>
      </c>
      <c r="I29" s="49">
        <f t="shared" si="2"/>
        <v>0.61061946902654873</v>
      </c>
      <c r="J29" s="49">
        <f>INDEX('Skills-all_inputs'!$C:$C,MATCH($B29,'Skills-all_inputs'!$A:$A,0))</f>
        <v>10.1</v>
      </c>
      <c r="K29" s="49">
        <f>INDEX('Skills-all_inputs'!$D:$D,MATCH($B29,'Skills-all_inputs'!$A:$A,0))</f>
        <v>11.2</v>
      </c>
      <c r="L29" s="49">
        <f>J29*'GB_index-weights_R2'!$B$7+K29*'GB_index-weights_R2'!$B$8</f>
        <v>10.649999999999999</v>
      </c>
      <c r="M29" s="49">
        <f t="shared" si="3"/>
        <v>0.52395209580838309</v>
      </c>
      <c r="N29" s="49">
        <f>INDEX('Productivity-all_inputs'!$D:$D,MATCH($B29,'Productivity-all_inputs'!$A:$A,0))</f>
        <v>3.3603753871419002</v>
      </c>
      <c r="O29" s="49">
        <f t="shared" si="4"/>
        <v>0.68853800382441643</v>
      </c>
    </row>
    <row r="30" spans="1:15" x14ac:dyDescent="0.35">
      <c r="A30" s="17" t="str">
        <f t="shared" si="1"/>
        <v>England</v>
      </c>
      <c r="B30" s="17" t="s">
        <v>251</v>
      </c>
      <c r="C30" s="17" t="s">
        <v>252</v>
      </c>
      <c r="D30" s="49">
        <f>'GB_index-weights_R2'!$B$2*I30+'GB_index-weights_R2'!$B$6*M30+'GB_index-weights_R2'!$B$10*O30</f>
        <v>0.58810605969050034</v>
      </c>
      <c r="E30" s="50">
        <f t="shared" si="0"/>
        <v>28</v>
      </c>
      <c r="F30" s="49">
        <f>INDEX('Unemployment-all_inputs'!$C:$C,MATCH($B30,'Unemployment-all_inputs'!$A:$A,0))</f>
        <v>5.9</v>
      </c>
      <c r="G30" s="49">
        <f>INDEX('Unemployment-all_inputs'!$D:$D,MATCH($B30,'Unemployment-all_inputs'!$A:$A,0))</f>
        <v>3.9</v>
      </c>
      <c r="H30" s="49">
        <f>F30*'GB_index-weights_R2'!$B$3+G30*'GB_index-weights_R2'!$B$4</f>
        <v>4.9000000000000004</v>
      </c>
      <c r="I30" s="49">
        <f t="shared" si="2"/>
        <v>0.45132743362831862</v>
      </c>
      <c r="J30" s="49">
        <f>INDEX('Skills-all_inputs'!$C:$C,MATCH($B30,'Skills-all_inputs'!$A:$A,0))</f>
        <v>14.4</v>
      </c>
      <c r="K30" s="49">
        <f>INDEX('Skills-all_inputs'!$D:$D,MATCH($B30,'Skills-all_inputs'!$A:$A,0))</f>
        <v>7.1</v>
      </c>
      <c r="L30" s="49">
        <f>J30*'GB_index-weights_R2'!$B$7+K30*'GB_index-weights_R2'!$B$8</f>
        <v>10.75</v>
      </c>
      <c r="M30" s="49">
        <f t="shared" si="3"/>
        <v>0.52994011976047894</v>
      </c>
      <c r="N30" s="49">
        <f>INDEX('Productivity-all_inputs'!$D:$D,MATCH($B30,'Productivity-all_inputs'!$A:$A,0))</f>
        <v>3.2542429687054919</v>
      </c>
      <c r="O30" s="49">
        <f t="shared" si="4"/>
        <v>0.78305062568270345</v>
      </c>
    </row>
    <row r="31" spans="1:15" x14ac:dyDescent="0.35">
      <c r="A31" s="17" t="str">
        <f t="shared" si="1"/>
        <v>England</v>
      </c>
      <c r="B31" s="17" t="s">
        <v>253</v>
      </c>
      <c r="C31" s="17" t="s">
        <v>254</v>
      </c>
      <c r="D31" s="49">
        <f>'GB_index-weights_R2'!$B$2*I31+'GB_index-weights_R2'!$B$6*M31+'GB_index-weights_R2'!$B$10*O31</f>
        <v>0.36324897291003844</v>
      </c>
      <c r="E31" s="50">
        <f t="shared" si="0"/>
        <v>217</v>
      </c>
      <c r="F31" s="49">
        <f>INDEX('Unemployment-all_inputs'!$C:$C,MATCH($B31,'Unemployment-all_inputs'!$A:$A,0))</f>
        <v>4.2</v>
      </c>
      <c r="G31" s="49">
        <f>INDEX('Unemployment-all_inputs'!$D:$D,MATCH($B31,'Unemployment-all_inputs'!$A:$A,0))</f>
        <v>3.8</v>
      </c>
      <c r="H31" s="49">
        <f>F31*'GB_index-weights_R2'!$B$3+G31*'GB_index-weights_R2'!$B$4</f>
        <v>4</v>
      </c>
      <c r="I31" s="49">
        <f t="shared" si="2"/>
        <v>0.29203539823008845</v>
      </c>
      <c r="J31" s="49">
        <f>INDEX('Skills-all_inputs'!$C:$C,MATCH($B31,'Skills-all_inputs'!$A:$A,0))</f>
        <v>5</v>
      </c>
      <c r="K31" s="49">
        <f>INDEX('Skills-all_inputs'!$D:$D,MATCH($B31,'Skills-all_inputs'!$A:$A,0))</f>
        <v>5.3</v>
      </c>
      <c r="L31" s="49">
        <f>J31*'GB_index-weights_R2'!$B$7+K31*'GB_index-weights_R2'!$B$8</f>
        <v>5.15</v>
      </c>
      <c r="M31" s="49">
        <f t="shared" si="3"/>
        <v>0.19461077844311375</v>
      </c>
      <c r="N31" s="49">
        <f>INDEX('Productivity-all_inputs'!$D:$D,MATCH($B31,'Productivity-all_inputs'!$A:$A,0))</f>
        <v>3.4563166808832348</v>
      </c>
      <c r="O31" s="49">
        <f t="shared" si="4"/>
        <v>0.60310074205691322</v>
      </c>
    </row>
    <row r="32" spans="1:15" x14ac:dyDescent="0.35">
      <c r="A32" s="17" t="str">
        <f t="shared" si="1"/>
        <v>England</v>
      </c>
      <c r="B32" s="17" t="s">
        <v>255</v>
      </c>
      <c r="C32" s="17" t="s">
        <v>256</v>
      </c>
      <c r="D32" s="49">
        <f>'GB_index-weights_R2'!$B$2*I32+'GB_index-weights_R2'!$B$6*M32+'GB_index-weights_R2'!$B$10*O32</f>
        <v>0.16901663604088588</v>
      </c>
      <c r="E32" s="50">
        <f t="shared" si="0"/>
        <v>355</v>
      </c>
      <c r="F32" s="49">
        <f>INDEX('Unemployment-all_inputs'!$C:$C,MATCH($B32,'Unemployment-all_inputs'!$A:$A,0))</f>
        <v>3.6</v>
      </c>
      <c r="G32" s="49">
        <f>INDEX('Unemployment-all_inputs'!$D:$D,MATCH($B32,'Unemployment-all_inputs'!$A:$A,0))</f>
        <v>3.5</v>
      </c>
      <c r="H32" s="49">
        <f>F32*'GB_index-weights_R2'!$B$3+G32*'GB_index-weights_R2'!$B$4</f>
        <v>3.55</v>
      </c>
      <c r="I32" s="49">
        <f t="shared" si="2"/>
        <v>0.21238938053097339</v>
      </c>
      <c r="J32" s="49">
        <f>INDEX('Skills-all_inputs'!$C:$C,MATCH($B32,'Skills-all_inputs'!$A:$A,0))</f>
        <v>2.2999999999999998</v>
      </c>
      <c r="K32" s="49">
        <f>INDEX('Skills-all_inputs'!$D:$D,MATCH($B32,'Skills-all_inputs'!$A:$A,0))</f>
        <v>3.6</v>
      </c>
      <c r="L32" s="49">
        <f>J32*'GB_index-weights_R2'!$B$7+K32*'GB_index-weights_R2'!$B$8</f>
        <v>2.95</v>
      </c>
      <c r="M32" s="49">
        <f t="shared" si="3"/>
        <v>6.2874251497005998E-2</v>
      </c>
      <c r="N32" s="49">
        <f>INDEX('Productivity-all_inputs'!$D:$D,MATCH($B32,'Productivity-all_inputs'!$A:$A,0))</f>
        <v>3.8732821771117156</v>
      </c>
      <c r="O32" s="49">
        <f t="shared" si="4"/>
        <v>0.23178627609467831</v>
      </c>
    </row>
    <row r="33" spans="1:15" x14ac:dyDescent="0.35">
      <c r="A33" s="17" t="str">
        <f t="shared" si="1"/>
        <v>England</v>
      </c>
      <c r="B33" s="17" t="s">
        <v>257</v>
      </c>
      <c r="C33" s="17" t="s">
        <v>258</v>
      </c>
      <c r="D33" s="49">
        <f>'GB_index-weights_R2'!$B$2*I33+'GB_index-weights_R2'!$B$6*M33+'GB_index-weights_R2'!$B$10*O33</f>
        <v>0.65517835021889614</v>
      </c>
      <c r="E33" s="50">
        <f t="shared" si="0"/>
        <v>11</v>
      </c>
      <c r="F33" s="49">
        <f>INDEX('Unemployment-all_inputs'!$C:$C,MATCH($B33,'Unemployment-all_inputs'!$A:$A,0))</f>
        <v>6</v>
      </c>
      <c r="G33" s="49">
        <f>INDEX('Unemployment-all_inputs'!$D:$D,MATCH($B33,'Unemployment-all_inputs'!$A:$A,0))</f>
        <v>5.8</v>
      </c>
      <c r="H33" s="49">
        <f>F33*'GB_index-weights_R2'!$B$3+G33*'GB_index-weights_R2'!$B$4</f>
        <v>5.9</v>
      </c>
      <c r="I33" s="49">
        <f t="shared" si="2"/>
        <v>0.62831858407079644</v>
      </c>
      <c r="J33" s="49">
        <f>INDEX('Skills-all_inputs'!$C:$C,MATCH($B33,'Skills-all_inputs'!$A:$A,0))</f>
        <v>10.3</v>
      </c>
      <c r="K33" s="49">
        <f>INDEX('Skills-all_inputs'!$D:$D,MATCH($B33,'Skills-all_inputs'!$A:$A,0))</f>
        <v>13.9</v>
      </c>
      <c r="L33" s="49">
        <f>J33*'GB_index-weights_R2'!$B$7+K33*'GB_index-weights_R2'!$B$8</f>
        <v>12.100000000000001</v>
      </c>
      <c r="M33" s="49">
        <f t="shared" si="3"/>
        <v>0.61077844311377238</v>
      </c>
      <c r="N33" s="49">
        <f>INDEX('Productivity-all_inputs'!$D:$D,MATCH($B33,'Productivity-all_inputs'!$A:$A,0))</f>
        <v>3.3178157727231046</v>
      </c>
      <c r="O33" s="49">
        <f t="shared" si="4"/>
        <v>0.72643802347211961</v>
      </c>
    </row>
    <row r="34" spans="1:15" x14ac:dyDescent="0.35">
      <c r="A34" s="17" t="str">
        <f t="shared" si="1"/>
        <v>England</v>
      </c>
      <c r="B34" s="17" t="s">
        <v>259</v>
      </c>
      <c r="C34" s="17" t="s">
        <v>260</v>
      </c>
      <c r="D34" s="49">
        <f>'GB_index-weights_R2'!$B$2*I34+'GB_index-weights_R2'!$B$6*M34+'GB_index-weights_R2'!$B$10*O34</f>
        <v>0.32246810706132795</v>
      </c>
      <c r="E34" s="50">
        <f t="shared" si="0"/>
        <v>266</v>
      </c>
      <c r="F34" s="49">
        <f>INDEX('Unemployment-all_inputs'!$C:$C,MATCH($B34,'Unemployment-all_inputs'!$A:$A,0))</f>
        <v>3.5</v>
      </c>
      <c r="G34" s="49">
        <f>INDEX('Unemployment-all_inputs'!$D:$D,MATCH($B34,'Unemployment-all_inputs'!$A:$A,0))</f>
        <v>3.1</v>
      </c>
      <c r="H34" s="49">
        <f>F34*'GB_index-weights_R2'!$B$3+G34*'GB_index-weights_R2'!$B$4</f>
        <v>3.3</v>
      </c>
      <c r="I34" s="49">
        <f t="shared" si="2"/>
        <v>0.16814159292035394</v>
      </c>
      <c r="J34" s="49">
        <f>INDEX('Skills-all_inputs'!$C:$C,MATCH($B34,'Skills-all_inputs'!$A:$A,0))</f>
        <v>6.3</v>
      </c>
      <c r="K34" s="49">
        <f>INDEX('Skills-all_inputs'!$D:$D,MATCH($B34,'Skills-all_inputs'!$A:$A,0))</f>
        <v>8</v>
      </c>
      <c r="L34" s="49">
        <f>J34*'GB_index-weights_R2'!$B$7+K34*'GB_index-weights_R2'!$B$8</f>
        <v>7.15</v>
      </c>
      <c r="M34" s="49">
        <f t="shared" si="3"/>
        <v>0.31437125748502986</v>
      </c>
      <c r="N34" s="49">
        <f>INDEX('Productivity-all_inputs'!$D:$D,MATCH($B34,'Productivity-all_inputs'!$A:$A,0))</f>
        <v>3.5890591188317256</v>
      </c>
      <c r="O34" s="49">
        <f t="shared" si="4"/>
        <v>0.48489147077860006</v>
      </c>
    </row>
    <row r="35" spans="1:15" x14ac:dyDescent="0.35">
      <c r="A35" s="17" t="str">
        <f t="shared" si="1"/>
        <v>England</v>
      </c>
      <c r="B35" s="17" t="s">
        <v>261</v>
      </c>
      <c r="C35" s="17" t="s">
        <v>262</v>
      </c>
      <c r="D35" s="49">
        <f>'GB_index-weights_R2'!$B$2*I35+'GB_index-weights_R2'!$B$6*M35+'GB_index-weights_R2'!$B$10*O35</f>
        <v>0.38273196757058381</v>
      </c>
      <c r="E35" s="50">
        <f t="shared" si="0"/>
        <v>192</v>
      </c>
      <c r="F35" s="49">
        <f>INDEX('Unemployment-all_inputs'!$C:$C,MATCH($B35,'Unemployment-all_inputs'!$A:$A,0))</f>
        <v>3.7</v>
      </c>
      <c r="G35" s="49">
        <f>INDEX('Unemployment-all_inputs'!$D:$D,MATCH($B35,'Unemployment-all_inputs'!$A:$A,0))</f>
        <v>4.0999999999999996</v>
      </c>
      <c r="H35" s="49">
        <f>F35*'GB_index-weights_R2'!$B$3+G35*'GB_index-weights_R2'!$B$4</f>
        <v>3.9</v>
      </c>
      <c r="I35" s="49">
        <f t="shared" si="2"/>
        <v>0.27433628318584063</v>
      </c>
      <c r="J35" s="49">
        <f>INDEX('Skills-all_inputs'!$C:$C,MATCH($B35,'Skills-all_inputs'!$A:$A,0))</f>
        <v>6.5</v>
      </c>
      <c r="K35" s="49">
        <f>INDEX('Skills-all_inputs'!$D:$D,MATCH($B35,'Skills-all_inputs'!$A:$A,0))</f>
        <v>3.9</v>
      </c>
      <c r="L35" s="49">
        <f>J35*'GB_index-weights_R2'!$B$7+K35*'GB_index-weights_R2'!$B$8</f>
        <v>5.2</v>
      </c>
      <c r="M35" s="49">
        <f t="shared" si="3"/>
        <v>0.19760479041916165</v>
      </c>
      <c r="N35" s="49">
        <f>INDEX('Productivity-all_inputs'!$D:$D,MATCH($B35,'Productivity-all_inputs'!$A:$A,0))</f>
        <v>3.3741687092742358</v>
      </c>
      <c r="O35" s="49">
        <f t="shared" si="4"/>
        <v>0.67625482910674917</v>
      </c>
    </row>
    <row r="36" spans="1:15" x14ac:dyDescent="0.35">
      <c r="A36" s="17" t="str">
        <f t="shared" si="1"/>
        <v>England</v>
      </c>
      <c r="B36" s="17" t="s">
        <v>263</v>
      </c>
      <c r="C36" s="17" t="s">
        <v>264</v>
      </c>
      <c r="D36" s="49">
        <f>'GB_index-weights_R2'!$B$2*I36+'GB_index-weights_R2'!$B$6*M36+'GB_index-weights_R2'!$B$10*O36</f>
        <v>0.55089176208211632</v>
      </c>
      <c r="E36" s="50">
        <f t="shared" si="0"/>
        <v>40</v>
      </c>
      <c r="F36" s="49">
        <f>INDEX('Unemployment-all_inputs'!$C:$C,MATCH($B36,'Unemployment-all_inputs'!$A:$A,0))</f>
        <v>7.5</v>
      </c>
      <c r="G36" s="49">
        <f>INDEX('Unemployment-all_inputs'!$D:$D,MATCH($B36,'Unemployment-all_inputs'!$A:$A,0))</f>
        <v>6.4</v>
      </c>
      <c r="H36" s="49">
        <f>F36*'GB_index-weights_R2'!$B$3+G36*'GB_index-weights_R2'!$B$4</f>
        <v>6.95</v>
      </c>
      <c r="I36" s="49">
        <f t="shared" si="2"/>
        <v>0.81415929203539816</v>
      </c>
      <c r="J36" s="49">
        <f>INDEX('Skills-all_inputs'!$C:$C,MATCH($B36,'Skills-all_inputs'!$A:$A,0))</f>
        <v>9</v>
      </c>
      <c r="K36" s="49">
        <f>INDEX('Skills-all_inputs'!$D:$D,MATCH($B36,'Skills-all_inputs'!$A:$A,0))</f>
        <v>7.1</v>
      </c>
      <c r="L36" s="49">
        <f>J36*'GB_index-weights_R2'!$B$7+K36*'GB_index-weights_R2'!$B$8</f>
        <v>8.0500000000000007</v>
      </c>
      <c r="M36" s="49">
        <f t="shared" si="3"/>
        <v>0.36826347305389218</v>
      </c>
      <c r="N36" s="49">
        <f>INDEX('Productivity-all_inputs'!$D:$D,MATCH($B36,'Productivity-all_inputs'!$A:$A,0))</f>
        <v>3.6054978451748854</v>
      </c>
      <c r="O36" s="49">
        <f t="shared" si="4"/>
        <v>0.47025252115705879</v>
      </c>
    </row>
    <row r="37" spans="1:15" x14ac:dyDescent="0.35">
      <c r="A37" s="17" t="str">
        <f t="shared" si="1"/>
        <v>England</v>
      </c>
      <c r="B37" s="17" t="s">
        <v>265</v>
      </c>
      <c r="C37" s="17" t="s">
        <v>266</v>
      </c>
      <c r="D37" s="49">
        <f>'GB_index-weights_R2'!$B$2*I37+'GB_index-weights_R2'!$B$6*M37+'GB_index-weights_R2'!$B$10*O37</f>
        <v>0.18183317385040942</v>
      </c>
      <c r="E37" s="50">
        <f t="shared" si="0"/>
        <v>350</v>
      </c>
      <c r="F37" s="49">
        <f>INDEX('Unemployment-all_inputs'!$C:$C,MATCH($B37,'Unemployment-all_inputs'!$A:$A,0))</f>
        <v>4</v>
      </c>
      <c r="G37" s="49">
        <f>INDEX('Unemployment-all_inputs'!$D:$D,MATCH($B37,'Unemployment-all_inputs'!$A:$A,0))</f>
        <v>3</v>
      </c>
      <c r="H37" s="49">
        <f>F37*'GB_index-weights_R2'!$B$3+G37*'GB_index-weights_R2'!$B$4</f>
        <v>3.5</v>
      </c>
      <c r="I37" s="49">
        <f t="shared" si="2"/>
        <v>0.20353982300884954</v>
      </c>
      <c r="J37" s="49">
        <f>INDEX('Skills-all_inputs'!$C:$C,MATCH($B37,'Skills-all_inputs'!$A:$A,0))</f>
        <v>4.9000000000000004</v>
      </c>
      <c r="K37" s="49">
        <f>INDEX('Skills-all_inputs'!$D:$D,MATCH($B37,'Skills-all_inputs'!$A:$A,0))</f>
        <v>5.8</v>
      </c>
      <c r="L37" s="49">
        <f>J37*'GB_index-weights_R2'!$B$7+K37*'GB_index-weights_R2'!$B$8</f>
        <v>5.35</v>
      </c>
      <c r="M37" s="49">
        <f t="shared" si="3"/>
        <v>0.20658682634730532</v>
      </c>
      <c r="N37" s="49">
        <f>INDEX('Productivity-all_inputs'!$D:$D,MATCH($B37,'Productivity-all_inputs'!$A:$A,0))</f>
        <v>3.9815490680767565</v>
      </c>
      <c r="O37" s="49">
        <f t="shared" si="4"/>
        <v>0.13537287219507352</v>
      </c>
    </row>
    <row r="38" spans="1:15" x14ac:dyDescent="0.35">
      <c r="A38" s="17" t="str">
        <f t="shared" si="1"/>
        <v>Wales</v>
      </c>
      <c r="B38" s="17" t="s">
        <v>267</v>
      </c>
      <c r="C38" s="17" t="s">
        <v>268</v>
      </c>
      <c r="D38" s="49">
        <f>'GB_index-weights_R2'!$B$2*I38+'GB_index-weights_R2'!$B$6*M38+'GB_index-weights_R2'!$B$10*O38</f>
        <v>0.40024693916364507</v>
      </c>
      <c r="E38" s="50">
        <f t="shared" si="0"/>
        <v>167</v>
      </c>
      <c r="F38" s="49">
        <f>INDEX('Unemployment-all_inputs'!$C:$C,MATCH($B38,'Unemployment-all_inputs'!$A:$A,0))</f>
        <v>4</v>
      </c>
      <c r="G38" s="49">
        <f>INDEX('Unemployment-all_inputs'!$D:$D,MATCH($B38,'Unemployment-all_inputs'!$A:$A,0))</f>
        <v>3.3</v>
      </c>
      <c r="H38" s="49">
        <f>F38*'GB_index-weights_R2'!$B$3+G38*'GB_index-weights_R2'!$B$4</f>
        <v>3.65</v>
      </c>
      <c r="I38" s="49">
        <f t="shared" si="2"/>
        <v>0.23008849557522118</v>
      </c>
      <c r="J38" s="49">
        <f>INDEX('Skills-all_inputs'!$C:$C,MATCH($B38,'Skills-all_inputs'!$A:$A,0))</f>
        <v>7.9</v>
      </c>
      <c r="K38" s="49">
        <f>INDEX('Skills-all_inputs'!$D:$D,MATCH($B38,'Skills-all_inputs'!$A:$A,0))</f>
        <v>9.1</v>
      </c>
      <c r="L38" s="49">
        <f>J38*'GB_index-weights_R2'!$B$7+K38*'GB_index-weights_R2'!$B$8</f>
        <v>8.5</v>
      </c>
      <c r="M38" s="49">
        <f t="shared" si="3"/>
        <v>0.39520958083832325</v>
      </c>
      <c r="N38" s="49">
        <f>INDEX('Productivity-all_inputs'!$D:$D,MATCH($B38,'Productivity-all_inputs'!$A:$A,0))</f>
        <v>3.487375077903208</v>
      </c>
      <c r="O38" s="49">
        <f t="shared" si="4"/>
        <v>0.5754427410773908</v>
      </c>
    </row>
    <row r="39" spans="1:15" x14ac:dyDescent="0.35">
      <c r="A39" s="17" t="str">
        <f t="shared" si="1"/>
        <v>England</v>
      </c>
      <c r="B39" s="17" t="s">
        <v>269</v>
      </c>
      <c r="C39" s="17" t="s">
        <v>270</v>
      </c>
      <c r="D39" s="49">
        <f>'GB_index-weights_R2'!$B$2*I39+'GB_index-weights_R2'!$B$6*M39+'GB_index-weights_R2'!$B$10*O39</f>
        <v>0.3831457689338324</v>
      </c>
      <c r="E39" s="50">
        <f t="shared" si="0"/>
        <v>187</v>
      </c>
      <c r="F39" s="49">
        <f>INDEX('Unemployment-all_inputs'!$C:$C,MATCH($B39,'Unemployment-all_inputs'!$A:$A,0))</f>
        <v>4.8</v>
      </c>
      <c r="G39" s="49">
        <f>INDEX('Unemployment-all_inputs'!$D:$D,MATCH($B39,'Unemployment-all_inputs'!$A:$A,0))</f>
        <v>5.7</v>
      </c>
      <c r="H39" s="49">
        <f>F39*'GB_index-weights_R2'!$B$3+G39*'GB_index-weights_R2'!$B$4</f>
        <v>5.25</v>
      </c>
      <c r="I39" s="49">
        <f t="shared" si="2"/>
        <v>0.51327433628318575</v>
      </c>
      <c r="J39" s="49">
        <f>INDEX('Skills-all_inputs'!$C:$C,MATCH($B39,'Skills-all_inputs'!$A:$A,0))</f>
        <v>3</v>
      </c>
      <c r="K39" s="49">
        <f>INDEX('Skills-all_inputs'!$D:$D,MATCH($B39,'Skills-all_inputs'!$A:$A,0))</f>
        <v>3.9</v>
      </c>
      <c r="L39" s="49">
        <f>J39*'GB_index-weights_R2'!$B$7+K39*'GB_index-weights_R2'!$B$8</f>
        <v>3.45</v>
      </c>
      <c r="M39" s="49">
        <f t="shared" si="3"/>
        <v>9.2814371257485026E-2</v>
      </c>
      <c r="N39" s="49">
        <f>INDEX('Productivity-all_inputs'!$D:$D,MATCH($B39,'Productivity-all_inputs'!$A:$A,0))</f>
        <v>3.5234150143864045</v>
      </c>
      <c r="O39" s="49">
        <f t="shared" si="4"/>
        <v>0.54334859926082646</v>
      </c>
    </row>
    <row r="40" spans="1:15" x14ac:dyDescent="0.35">
      <c r="A40" s="17" t="str">
        <f t="shared" si="1"/>
        <v>England</v>
      </c>
      <c r="B40" s="17" t="s">
        <v>271</v>
      </c>
      <c r="C40" s="17" t="s">
        <v>272</v>
      </c>
      <c r="D40" s="49">
        <f>'GB_index-weights_R2'!$B$2*I40+'GB_index-weights_R2'!$B$6*M40+'GB_index-weights_R2'!$B$10*O40</f>
        <v>0.38748802137752136</v>
      </c>
      <c r="E40" s="50">
        <f t="shared" si="0"/>
        <v>183</v>
      </c>
      <c r="F40" s="49">
        <f>INDEX('Unemployment-all_inputs'!$C:$C,MATCH($B40,'Unemployment-all_inputs'!$A:$A,0))</f>
        <v>4.5999999999999996</v>
      </c>
      <c r="G40" s="49">
        <f>INDEX('Unemployment-all_inputs'!$D:$D,MATCH($B40,'Unemployment-all_inputs'!$A:$A,0))</f>
        <v>4.2</v>
      </c>
      <c r="H40" s="49">
        <f>F40*'GB_index-weights_R2'!$B$3+G40*'GB_index-weights_R2'!$B$4</f>
        <v>4.4000000000000004</v>
      </c>
      <c r="I40" s="49">
        <f t="shared" si="2"/>
        <v>0.36283185840707965</v>
      </c>
      <c r="J40" s="49">
        <f>INDEX('Skills-all_inputs'!$C:$C,MATCH($B40,'Skills-all_inputs'!$A:$A,0))</f>
        <v>4</v>
      </c>
      <c r="K40" s="49">
        <f>INDEX('Skills-all_inputs'!$D:$D,MATCH($B40,'Skills-all_inputs'!$A:$A,0))</f>
        <v>5.7</v>
      </c>
      <c r="L40" s="49">
        <f>J40*'GB_index-weights_R2'!$B$7+K40*'GB_index-weights_R2'!$B$8</f>
        <v>4.8499999999999996</v>
      </c>
      <c r="M40" s="49">
        <f t="shared" si="3"/>
        <v>0.1766467065868263</v>
      </c>
      <c r="N40" s="49">
        <f>INDEX('Productivity-all_inputs'!$D:$D,MATCH($B40,'Productivity-all_inputs'!$A:$A,0))</f>
        <v>3.4339872044851463</v>
      </c>
      <c r="O40" s="49">
        <f t="shared" si="4"/>
        <v>0.62298549913865819</v>
      </c>
    </row>
    <row r="41" spans="1:15" x14ac:dyDescent="0.35">
      <c r="A41" s="17" t="str">
        <f t="shared" si="1"/>
        <v>England</v>
      </c>
      <c r="B41" s="17" t="s">
        <v>273</v>
      </c>
      <c r="C41" s="17" t="s">
        <v>274</v>
      </c>
      <c r="D41" s="49">
        <f>'GB_index-weights_R2'!$B$2*I41+'GB_index-weights_R2'!$B$6*M41+'GB_index-weights_R2'!$B$10*O41</f>
        <v>0.24857345979374129</v>
      </c>
      <c r="E41" s="50">
        <f t="shared" si="0"/>
        <v>331</v>
      </c>
      <c r="F41" s="49">
        <f>INDEX('Unemployment-all_inputs'!$C:$C,MATCH($B41,'Unemployment-all_inputs'!$A:$A,0))</f>
        <v>3.1</v>
      </c>
      <c r="G41" s="49">
        <f>INDEX('Unemployment-all_inputs'!$D:$D,MATCH($B41,'Unemployment-all_inputs'!$A:$A,0))</f>
        <v>2.8</v>
      </c>
      <c r="H41" s="49">
        <f>F41*'GB_index-weights_R2'!$B$3+G41*'GB_index-weights_R2'!$B$4</f>
        <v>2.95</v>
      </c>
      <c r="I41" s="49">
        <f t="shared" si="2"/>
        <v>0.10619469026548674</v>
      </c>
      <c r="J41" s="49">
        <f>INDEX('Skills-all_inputs'!$C:$C,MATCH($B41,'Skills-all_inputs'!$A:$A,0))</f>
        <v>5.6</v>
      </c>
      <c r="K41" s="49">
        <f>INDEX('Skills-all_inputs'!$D:$D,MATCH($B41,'Skills-all_inputs'!$A:$A,0))</f>
        <v>3.2</v>
      </c>
      <c r="L41" s="49">
        <f>J41*'GB_index-weights_R2'!$B$7+K41*'GB_index-weights_R2'!$B$8</f>
        <v>4.4000000000000004</v>
      </c>
      <c r="M41" s="49">
        <f t="shared" si="3"/>
        <v>0.14970059880239522</v>
      </c>
      <c r="N41" s="49">
        <f>INDEX('Productivity-all_inputs'!$D:$D,MATCH($B41,'Productivity-all_inputs'!$A:$A,0))</f>
        <v>3.5835189384561099</v>
      </c>
      <c r="O41" s="49">
        <f t="shared" si="4"/>
        <v>0.48982509031334198</v>
      </c>
    </row>
    <row r="42" spans="1:15" x14ac:dyDescent="0.35">
      <c r="A42" s="17" t="str">
        <f t="shared" si="1"/>
        <v>England</v>
      </c>
      <c r="B42" s="17" t="s">
        <v>275</v>
      </c>
      <c r="C42" s="17" t="s">
        <v>276</v>
      </c>
      <c r="D42" s="49">
        <f>'GB_index-weights_R2'!$B$2*I42+'GB_index-weights_R2'!$B$6*M42+'GB_index-weights_R2'!$B$10*O42</f>
        <v>0.28193394406839328</v>
      </c>
      <c r="E42" s="50">
        <f t="shared" si="0"/>
        <v>305</v>
      </c>
      <c r="F42" s="49">
        <f>INDEX('Unemployment-all_inputs'!$C:$C,MATCH($B42,'Unemployment-all_inputs'!$A:$A,0))</f>
        <v>5</v>
      </c>
      <c r="G42" s="49">
        <f>INDEX('Unemployment-all_inputs'!$D:$D,MATCH($B42,'Unemployment-all_inputs'!$A:$A,0))</f>
        <v>4.3</v>
      </c>
      <c r="H42" s="49">
        <f>F42*'GB_index-weights_R2'!$B$3+G42*'GB_index-weights_R2'!$B$4</f>
        <v>4.6500000000000004</v>
      </c>
      <c r="I42" s="49">
        <f t="shared" si="2"/>
        <v>0.40707964601769914</v>
      </c>
      <c r="J42" s="49">
        <f>INDEX('Skills-all_inputs'!$C:$C,MATCH($B42,'Skills-all_inputs'!$A:$A,0))</f>
        <v>3.3</v>
      </c>
      <c r="K42" s="49">
        <f>INDEX('Skills-all_inputs'!$D:$D,MATCH($B42,'Skills-all_inputs'!$A:$A,0))</f>
        <v>3.8</v>
      </c>
      <c r="L42" s="49">
        <f>J42*'GB_index-weights_R2'!$B$7+K42*'GB_index-weights_R2'!$B$8</f>
        <v>3.55</v>
      </c>
      <c r="M42" s="49">
        <f t="shared" si="3"/>
        <v>9.8802395209580812E-2</v>
      </c>
      <c r="N42" s="49">
        <f>INDEX('Productivity-all_inputs'!$D:$D,MATCH($B42,'Productivity-all_inputs'!$A:$A,0))</f>
        <v>3.751854253275325</v>
      </c>
      <c r="O42" s="49">
        <f t="shared" si="4"/>
        <v>0.33991979097789998</v>
      </c>
    </row>
    <row r="43" spans="1:15" x14ac:dyDescent="0.35">
      <c r="A43" s="17" t="str">
        <f t="shared" si="1"/>
        <v>England</v>
      </c>
      <c r="B43" s="17" t="s">
        <v>277</v>
      </c>
      <c r="C43" s="17" t="s">
        <v>278</v>
      </c>
      <c r="D43" s="49">
        <f>'GB_index-weights_R2'!$B$2*I43+'GB_index-weights_R2'!$B$6*M43+'GB_index-weights_R2'!$B$10*O43</f>
        <v>0.3319442921548672</v>
      </c>
      <c r="E43" s="50">
        <f t="shared" si="0"/>
        <v>252</v>
      </c>
      <c r="F43" s="49">
        <f>INDEX('Unemployment-all_inputs'!$C:$C,MATCH($B43,'Unemployment-all_inputs'!$A:$A,0))</f>
        <v>3.2</v>
      </c>
      <c r="G43" s="49">
        <f>INDEX('Unemployment-all_inputs'!$D:$D,MATCH($B43,'Unemployment-all_inputs'!$A:$A,0))</f>
        <v>3.7</v>
      </c>
      <c r="H43" s="49">
        <f>F43*'GB_index-weights_R2'!$B$3+G43*'GB_index-weights_R2'!$B$4</f>
        <v>3.45</v>
      </c>
      <c r="I43" s="49">
        <f t="shared" si="2"/>
        <v>0.19469026548672566</v>
      </c>
      <c r="J43" s="49">
        <f>INDEX('Skills-all_inputs'!$C:$C,MATCH($B43,'Skills-all_inputs'!$A:$A,0))</f>
        <v>5.2</v>
      </c>
      <c r="K43" s="49">
        <f>INDEX('Skills-all_inputs'!$D:$D,MATCH($B43,'Skills-all_inputs'!$A:$A,0))</f>
        <v>6.5</v>
      </c>
      <c r="L43" s="49">
        <f>J43*'GB_index-weights_R2'!$B$7+K43*'GB_index-weights_R2'!$B$8</f>
        <v>5.85</v>
      </c>
      <c r="M43" s="49">
        <f t="shared" si="3"/>
        <v>0.23652694610778438</v>
      </c>
      <c r="N43" s="49">
        <f>INDEX('Productivity-all_inputs'!$D:$D,MATCH($B43,'Productivity-all_inputs'!$A:$A,0))</f>
        <v>3.4995332823830174</v>
      </c>
      <c r="O43" s="49">
        <f t="shared" si="4"/>
        <v>0.56461566487009152</v>
      </c>
    </row>
    <row r="44" spans="1:15" x14ac:dyDescent="0.35">
      <c r="A44" s="17" t="str">
        <f t="shared" si="1"/>
        <v>England</v>
      </c>
      <c r="B44" s="17" t="s">
        <v>279</v>
      </c>
      <c r="C44" s="17" t="s">
        <v>280</v>
      </c>
      <c r="D44" s="49">
        <f>'GB_index-weights_R2'!$B$2*I44+'GB_index-weights_R2'!$B$6*M44+'GB_index-weights_R2'!$B$10*O44</f>
        <v>0.43892057110867666</v>
      </c>
      <c r="E44" s="50">
        <f t="shared" si="0"/>
        <v>121</v>
      </c>
      <c r="F44" s="49">
        <f>INDEX('Unemployment-all_inputs'!$C:$C,MATCH($B44,'Unemployment-all_inputs'!$A:$A,0))</f>
        <v>4.4000000000000004</v>
      </c>
      <c r="G44" s="49">
        <f>INDEX('Unemployment-all_inputs'!$D:$D,MATCH($B44,'Unemployment-all_inputs'!$A:$A,0))</f>
        <v>3.6</v>
      </c>
      <c r="H44" s="49">
        <f>F44*'GB_index-weights_R2'!$B$3+G44*'GB_index-weights_R2'!$B$4</f>
        <v>4</v>
      </c>
      <c r="I44" s="49">
        <f t="shared" si="2"/>
        <v>0.29203539823008845</v>
      </c>
      <c r="J44" s="49">
        <f>INDEX('Skills-all_inputs'!$C:$C,MATCH($B44,'Skills-all_inputs'!$A:$A,0))</f>
        <v>6.9</v>
      </c>
      <c r="K44" s="49">
        <f>INDEX('Skills-all_inputs'!$D:$D,MATCH($B44,'Skills-all_inputs'!$A:$A,0))</f>
        <v>14.6</v>
      </c>
      <c r="L44" s="49">
        <f>J44*'GB_index-weights_R2'!$B$7+K44*'GB_index-weights_R2'!$B$8</f>
        <v>10.75</v>
      </c>
      <c r="M44" s="49">
        <f t="shared" si="3"/>
        <v>0.52994011976047894</v>
      </c>
      <c r="N44" s="49">
        <f>INDEX('Productivity-all_inputs'!$D:$D,MATCH($B44,'Productivity-all_inputs'!$A:$A,0))</f>
        <v>3.5779478934066544</v>
      </c>
      <c r="O44" s="49">
        <f t="shared" si="4"/>
        <v>0.49478619533546259</v>
      </c>
    </row>
    <row r="45" spans="1:15" x14ac:dyDescent="0.35">
      <c r="A45" s="17" t="str">
        <f t="shared" si="1"/>
        <v>England</v>
      </c>
      <c r="B45" s="17" t="s">
        <v>281</v>
      </c>
      <c r="C45" s="17" t="s">
        <v>282</v>
      </c>
      <c r="D45" s="49">
        <f>'GB_index-weights_R2'!$B$2*I45+'GB_index-weights_R2'!$B$6*M45+'GB_index-weights_R2'!$B$10*O45</f>
        <v>0.37198998732840377</v>
      </c>
      <c r="E45" s="50">
        <f t="shared" si="0"/>
        <v>207</v>
      </c>
      <c r="F45" s="49">
        <f>INDEX('Unemployment-all_inputs'!$C:$C,MATCH($B45,'Unemployment-all_inputs'!$A:$A,0))</f>
        <v>4.3</v>
      </c>
      <c r="G45" s="49">
        <f>INDEX('Unemployment-all_inputs'!$D:$D,MATCH($B45,'Unemployment-all_inputs'!$A:$A,0))</f>
        <v>3.8</v>
      </c>
      <c r="H45" s="49">
        <f>F45*'GB_index-weights_R2'!$B$3+G45*'GB_index-weights_R2'!$B$4</f>
        <v>4.05</v>
      </c>
      <c r="I45" s="49">
        <f t="shared" si="2"/>
        <v>0.3008849557522123</v>
      </c>
      <c r="J45" s="49">
        <f>INDEX('Skills-all_inputs'!$C:$C,MATCH($B45,'Skills-all_inputs'!$A:$A,0))</f>
        <v>6.9</v>
      </c>
      <c r="K45" s="49">
        <f>INDEX('Skills-all_inputs'!$D:$D,MATCH($B45,'Skills-all_inputs'!$A:$A,0))</f>
        <v>5.8</v>
      </c>
      <c r="L45" s="49">
        <f>J45*'GB_index-weights_R2'!$B$7+K45*'GB_index-weights_R2'!$B$8</f>
        <v>6.35</v>
      </c>
      <c r="M45" s="49">
        <f t="shared" si="3"/>
        <v>0.26646706586826341</v>
      </c>
      <c r="N45" s="49">
        <f>INDEX('Productivity-all_inputs'!$D:$D,MATCH($B45,'Productivity-all_inputs'!$A:$A,0))</f>
        <v>3.5174978373583161</v>
      </c>
      <c r="O45" s="49">
        <f t="shared" si="4"/>
        <v>0.54861794036473566</v>
      </c>
    </row>
    <row r="46" spans="1:15" x14ac:dyDescent="0.35">
      <c r="A46" s="17" t="str">
        <f t="shared" si="1"/>
        <v>England</v>
      </c>
      <c r="B46" s="17" t="s">
        <v>283</v>
      </c>
      <c r="C46" s="17" t="s">
        <v>284</v>
      </c>
      <c r="D46" s="49">
        <f>'GB_index-weights_R2'!$B$2*I46+'GB_index-weights_R2'!$B$6*M46+'GB_index-weights_R2'!$B$10*O46</f>
        <v>0.31569135339875232</v>
      </c>
      <c r="E46" s="50">
        <f t="shared" si="0"/>
        <v>272</v>
      </c>
      <c r="F46" s="49">
        <f>INDEX('Unemployment-all_inputs'!$C:$C,MATCH($B46,'Unemployment-all_inputs'!$A:$A,0))</f>
        <v>3.6</v>
      </c>
      <c r="G46" s="49">
        <f>INDEX('Unemployment-all_inputs'!$D:$D,MATCH($B46,'Unemployment-all_inputs'!$A:$A,0))</f>
        <v>3.6</v>
      </c>
      <c r="H46" s="49">
        <f>F46*'GB_index-weights_R2'!$B$3+G46*'GB_index-weights_R2'!$B$4</f>
        <v>3.6</v>
      </c>
      <c r="I46" s="49">
        <f t="shared" si="2"/>
        <v>0.22123893805309733</v>
      </c>
      <c r="J46" s="49">
        <f>INDEX('Skills-all_inputs'!$C:$C,MATCH($B46,'Skills-all_inputs'!$A:$A,0))</f>
        <v>5.5</v>
      </c>
      <c r="K46" s="49">
        <f>INDEX('Skills-all_inputs'!$D:$D,MATCH($B46,'Skills-all_inputs'!$A:$A,0))</f>
        <v>6.1</v>
      </c>
      <c r="L46" s="49">
        <f>J46*'GB_index-weights_R2'!$B$7+K46*'GB_index-weights_R2'!$B$8</f>
        <v>5.8</v>
      </c>
      <c r="M46" s="49">
        <f t="shared" si="3"/>
        <v>0.23353293413173648</v>
      </c>
      <c r="N46" s="49">
        <f>INDEX('Productivity-all_inputs'!$D:$D,MATCH($B46,'Productivity-all_inputs'!$A:$A,0))</f>
        <v>3.5807372954942331</v>
      </c>
      <c r="O46" s="49">
        <f t="shared" si="4"/>
        <v>0.49230218801142328</v>
      </c>
    </row>
    <row r="47" spans="1:15" x14ac:dyDescent="0.35">
      <c r="A47" s="17" t="str">
        <f t="shared" si="1"/>
        <v>England</v>
      </c>
      <c r="B47" s="17" t="s">
        <v>285</v>
      </c>
      <c r="C47" s="17" t="s">
        <v>286</v>
      </c>
      <c r="D47" s="49">
        <f>'GB_index-weights_R2'!$B$2*I47+'GB_index-weights_R2'!$B$6*M47+'GB_index-weights_R2'!$B$10*O47</f>
        <v>0.60591412294660585</v>
      </c>
      <c r="E47" s="50">
        <f t="shared" si="0"/>
        <v>24</v>
      </c>
      <c r="F47" s="49">
        <f>INDEX('Unemployment-all_inputs'!$C:$C,MATCH($B47,'Unemployment-all_inputs'!$A:$A,0))</f>
        <v>6.1</v>
      </c>
      <c r="G47" s="49">
        <f>INDEX('Unemployment-all_inputs'!$D:$D,MATCH($B47,'Unemployment-all_inputs'!$A:$A,0))</f>
        <v>4.9000000000000004</v>
      </c>
      <c r="H47" s="49">
        <f>F47*'GB_index-weights_R2'!$B$3+G47*'GB_index-weights_R2'!$B$4</f>
        <v>5.5</v>
      </c>
      <c r="I47" s="49">
        <f t="shared" si="2"/>
        <v>0.55752212389380529</v>
      </c>
      <c r="J47" s="49">
        <f>INDEX('Skills-all_inputs'!$C:$C,MATCH($B47,'Skills-all_inputs'!$A:$A,0))</f>
        <v>9.5</v>
      </c>
      <c r="K47" s="49">
        <f>INDEX('Skills-all_inputs'!$D:$D,MATCH($B47,'Skills-all_inputs'!$A:$A,0))</f>
        <v>15.1</v>
      </c>
      <c r="L47" s="49">
        <f>J47*'GB_index-weights_R2'!$B$7+K47*'GB_index-weights_R2'!$B$8</f>
        <v>12.3</v>
      </c>
      <c r="M47" s="49">
        <f t="shared" si="3"/>
        <v>0.62275449101796398</v>
      </c>
      <c r="N47" s="49">
        <f>INDEX('Productivity-all_inputs'!$D:$D,MATCH($B47,'Productivity-all_inputs'!$A:$A,0))</f>
        <v>3.417726683613366</v>
      </c>
      <c r="O47" s="49">
        <f t="shared" si="4"/>
        <v>0.63746575392804827</v>
      </c>
    </row>
    <row r="48" spans="1:15" x14ac:dyDescent="0.35">
      <c r="A48" s="17" t="str">
        <f t="shared" si="1"/>
        <v>England</v>
      </c>
      <c r="B48" s="17" t="s">
        <v>287</v>
      </c>
      <c r="C48" s="17" t="s">
        <v>288</v>
      </c>
      <c r="D48" s="49">
        <f>'GB_index-weights_R2'!$B$2*I48+'GB_index-weights_R2'!$B$6*M48+'GB_index-weights_R2'!$B$10*O48</f>
        <v>0.45794449933658993</v>
      </c>
      <c r="E48" s="50">
        <f t="shared" si="0"/>
        <v>100</v>
      </c>
      <c r="F48" s="49">
        <f>INDEX('Unemployment-all_inputs'!$C:$C,MATCH($B48,'Unemployment-all_inputs'!$A:$A,0))</f>
        <v>4.5999999999999996</v>
      </c>
      <c r="G48" s="49">
        <f>INDEX('Unemployment-all_inputs'!$D:$D,MATCH($B48,'Unemployment-all_inputs'!$A:$A,0))</f>
        <v>4.0999999999999996</v>
      </c>
      <c r="H48" s="49">
        <f>F48*'GB_index-weights_R2'!$B$3+G48*'GB_index-weights_R2'!$B$4</f>
        <v>4.3499999999999996</v>
      </c>
      <c r="I48" s="49">
        <f t="shared" si="2"/>
        <v>0.35398230088495564</v>
      </c>
      <c r="J48" s="49">
        <f>INDEX('Skills-all_inputs'!$C:$C,MATCH($B48,'Skills-all_inputs'!$A:$A,0))</f>
        <v>4.5</v>
      </c>
      <c r="K48" s="49">
        <f>INDEX('Skills-all_inputs'!$D:$D,MATCH($B48,'Skills-all_inputs'!$A:$A,0))</f>
        <v>9.1</v>
      </c>
      <c r="L48" s="49">
        <f>J48*'GB_index-weights_R2'!$B$7+K48*'GB_index-weights_R2'!$B$8</f>
        <v>6.8</v>
      </c>
      <c r="M48" s="49">
        <f t="shared" si="3"/>
        <v>0.29341317365269459</v>
      </c>
      <c r="N48" s="49">
        <f>INDEX('Productivity-all_inputs'!$D:$D,MATCH($B48,'Productivity-all_inputs'!$A:$A,0))</f>
        <v>3.3178157727231046</v>
      </c>
      <c r="O48" s="49">
        <f t="shared" si="4"/>
        <v>0.72643802347211961</v>
      </c>
    </row>
    <row r="49" spans="1:15" x14ac:dyDescent="0.35">
      <c r="A49" s="17" t="str">
        <f t="shared" si="1"/>
        <v>Wales</v>
      </c>
      <c r="B49" s="17" t="s">
        <v>289</v>
      </c>
      <c r="C49" s="17" t="s">
        <v>290</v>
      </c>
      <c r="D49" s="49">
        <f>'GB_index-weights_R2'!$B$2*I49+'GB_index-weights_R2'!$B$6*M49+'GB_index-weights_R2'!$B$10*O49</f>
        <v>0.44630071506041807</v>
      </c>
      <c r="E49" s="50">
        <f t="shared" si="0"/>
        <v>112</v>
      </c>
      <c r="F49" s="49">
        <f>INDEX('Unemployment-all_inputs'!$C:$C,MATCH($B49,'Unemployment-all_inputs'!$A:$A,0))</f>
        <v>3.9</v>
      </c>
      <c r="G49" s="49">
        <f>INDEX('Unemployment-all_inputs'!$D:$D,MATCH($B49,'Unemployment-all_inputs'!$A:$A,0))</f>
        <v>3.9</v>
      </c>
      <c r="H49" s="49">
        <f>F49*'GB_index-weights_R2'!$B$3+G49*'GB_index-weights_R2'!$B$4</f>
        <v>3.9</v>
      </c>
      <c r="I49" s="49">
        <f t="shared" si="2"/>
        <v>0.27433628318584063</v>
      </c>
      <c r="J49" s="49">
        <f>INDEX('Skills-all_inputs'!$C:$C,MATCH($B49,'Skills-all_inputs'!$A:$A,0))</f>
        <v>10.1</v>
      </c>
      <c r="K49" s="49">
        <f>INDEX('Skills-all_inputs'!$D:$D,MATCH($B49,'Skills-all_inputs'!$A:$A,0))</f>
        <v>9.3000000000000007</v>
      </c>
      <c r="L49" s="49">
        <f>J49*'GB_index-weights_R2'!$B$7+K49*'GB_index-weights_R2'!$B$8</f>
        <v>9.6999999999999993</v>
      </c>
      <c r="M49" s="49">
        <f t="shared" si="3"/>
        <v>0.46706586826347291</v>
      </c>
      <c r="N49" s="49">
        <f>INDEX('Productivity-all_inputs'!$D:$D,MATCH($B49,'Productivity-all_inputs'!$A:$A,0))</f>
        <v>3.4626060097907989</v>
      </c>
      <c r="O49" s="49">
        <f t="shared" si="4"/>
        <v>0.59749999373194074</v>
      </c>
    </row>
    <row r="50" spans="1:15" x14ac:dyDescent="0.35">
      <c r="A50" s="17" t="str">
        <f t="shared" si="1"/>
        <v>England</v>
      </c>
      <c r="B50" s="17" t="s">
        <v>291</v>
      </c>
      <c r="C50" s="17" t="s">
        <v>292</v>
      </c>
      <c r="D50" s="49">
        <f>'GB_index-weights_R2'!$B$2*I50+'GB_index-weights_R2'!$B$6*M50+'GB_index-weights_R2'!$B$10*O50</f>
        <v>0.50593070101506554</v>
      </c>
      <c r="E50" s="50">
        <f t="shared" si="0"/>
        <v>61</v>
      </c>
      <c r="F50" s="49">
        <f>INDEX('Unemployment-all_inputs'!$C:$C,MATCH($B50,'Unemployment-all_inputs'!$A:$A,0))</f>
        <v>4.9000000000000004</v>
      </c>
      <c r="G50" s="49">
        <f>INDEX('Unemployment-all_inputs'!$D:$D,MATCH($B50,'Unemployment-all_inputs'!$A:$A,0))</f>
        <v>4.2</v>
      </c>
      <c r="H50" s="49">
        <f>F50*'GB_index-weights_R2'!$B$3+G50*'GB_index-weights_R2'!$B$4</f>
        <v>4.5500000000000007</v>
      </c>
      <c r="I50" s="49">
        <f t="shared" si="2"/>
        <v>0.38938053097345143</v>
      </c>
      <c r="J50" s="49">
        <f>INDEX('Skills-all_inputs'!$C:$C,MATCH($B50,'Skills-all_inputs'!$A:$A,0))</f>
        <v>9</v>
      </c>
      <c r="K50" s="49">
        <f>INDEX('Skills-all_inputs'!$D:$D,MATCH($B50,'Skills-all_inputs'!$A:$A,0))</f>
        <v>9.8000000000000007</v>
      </c>
      <c r="L50" s="49">
        <f>J50*'GB_index-weights_R2'!$B$7+K50*'GB_index-weights_R2'!$B$8</f>
        <v>9.4</v>
      </c>
      <c r="M50" s="49">
        <f t="shared" si="3"/>
        <v>0.44910179640718556</v>
      </c>
      <c r="N50" s="49">
        <f>INDEX('Productivity-all_inputs'!$D:$D,MATCH($B50,'Productivity-all_inputs'!$A:$A,0))</f>
        <v>3.3707381741774469</v>
      </c>
      <c r="O50" s="49">
        <f t="shared" si="4"/>
        <v>0.67930977566455952</v>
      </c>
    </row>
    <row r="51" spans="1:15" x14ac:dyDescent="0.35">
      <c r="A51" s="17" t="str">
        <f t="shared" si="1"/>
        <v>England</v>
      </c>
      <c r="B51" s="17" t="s">
        <v>293</v>
      </c>
      <c r="C51" s="17" t="s">
        <v>294</v>
      </c>
      <c r="D51" s="49">
        <f>'GB_index-weights_R2'!$B$2*I51+'GB_index-weights_R2'!$B$6*M51+'GB_index-weights_R2'!$B$10*O51</f>
        <v>0.34059372102335966</v>
      </c>
      <c r="E51" s="50">
        <f t="shared" si="0"/>
        <v>246</v>
      </c>
      <c r="F51" s="49">
        <f>INDEX('Unemployment-all_inputs'!$C:$C,MATCH($B51,'Unemployment-all_inputs'!$A:$A,0))</f>
        <v>3.9</v>
      </c>
      <c r="G51" s="49">
        <f>INDEX('Unemployment-all_inputs'!$D:$D,MATCH($B51,'Unemployment-all_inputs'!$A:$A,0))</f>
        <v>3.8</v>
      </c>
      <c r="H51" s="49">
        <f>F51*'GB_index-weights_R2'!$B$3+G51*'GB_index-weights_R2'!$B$4</f>
        <v>3.8499999999999996</v>
      </c>
      <c r="I51" s="49">
        <f t="shared" si="2"/>
        <v>0.26548672566371673</v>
      </c>
      <c r="J51" s="49">
        <f>INDEX('Skills-all_inputs'!$C:$C,MATCH($B51,'Skills-all_inputs'!$A:$A,0))</f>
        <v>4.3</v>
      </c>
      <c r="K51" s="49">
        <f>INDEX('Skills-all_inputs'!$D:$D,MATCH($B51,'Skills-all_inputs'!$A:$A,0))</f>
        <v>6.7</v>
      </c>
      <c r="L51" s="49">
        <f>J51*'GB_index-weights_R2'!$B$7+K51*'GB_index-weights_R2'!$B$8</f>
        <v>5.5</v>
      </c>
      <c r="M51" s="49">
        <f t="shared" si="3"/>
        <v>0.21556886227544908</v>
      </c>
      <c r="N51" s="49">
        <f>INDEX('Productivity-all_inputs'!$D:$D,MATCH($B51,'Productivity-all_inputs'!$A:$A,0))</f>
        <v>3.5263605246161616</v>
      </c>
      <c r="O51" s="49">
        <f t="shared" si="4"/>
        <v>0.54072557513091324</v>
      </c>
    </row>
    <row r="52" spans="1:15" x14ac:dyDescent="0.35">
      <c r="A52" s="17" t="str">
        <f t="shared" si="1"/>
        <v>England</v>
      </c>
      <c r="B52" s="17" t="s">
        <v>295</v>
      </c>
      <c r="C52" s="17" t="s">
        <v>296</v>
      </c>
      <c r="D52" s="49">
        <f>'GB_index-weights_R2'!$B$2*I52+'GB_index-weights_R2'!$B$6*M52+'GB_index-weights_R2'!$B$10*O52</f>
        <v>0.29241794865668663</v>
      </c>
      <c r="E52" s="50">
        <f t="shared" si="0"/>
        <v>296</v>
      </c>
      <c r="F52" s="49">
        <f>INDEX('Unemployment-all_inputs'!$C:$C,MATCH($B52,'Unemployment-all_inputs'!$A:$A,0))</f>
        <v>5.7</v>
      </c>
      <c r="G52" s="49">
        <f>INDEX('Unemployment-all_inputs'!$D:$D,MATCH($B52,'Unemployment-all_inputs'!$A:$A,0))</f>
        <v>4.0999999999999996</v>
      </c>
      <c r="H52" s="49">
        <f>F52*'GB_index-weights_R2'!$B$3+G52*'GB_index-weights_R2'!$B$4</f>
        <v>4.9000000000000004</v>
      </c>
      <c r="I52" s="49">
        <f t="shared" si="2"/>
        <v>0.45132743362831862</v>
      </c>
      <c r="J52" s="49">
        <f>INDEX('Skills-all_inputs'!$C:$C,MATCH($B52,'Skills-all_inputs'!$A:$A,0))</f>
        <v>5.5</v>
      </c>
      <c r="K52" s="49">
        <f>INDEX('Skills-all_inputs'!$D:$D,MATCH($B52,'Skills-all_inputs'!$A:$A,0))</f>
        <v>6.7</v>
      </c>
      <c r="L52" s="49">
        <f>J52*'GB_index-weights_R2'!$B$7+K52*'GB_index-weights_R2'!$B$8</f>
        <v>6.1</v>
      </c>
      <c r="M52" s="49">
        <f t="shared" si="3"/>
        <v>0.25149700598802388</v>
      </c>
      <c r="N52" s="49">
        <f>INDEX('Productivity-all_inputs'!$D:$D,MATCH($B52,'Productivity-all_inputs'!$A:$A,0))</f>
        <v>3.9376907521767239</v>
      </c>
      <c r="O52" s="49">
        <f t="shared" si="4"/>
        <v>0.17442940635371745</v>
      </c>
    </row>
    <row r="53" spans="1:15" x14ac:dyDescent="0.35">
      <c r="A53" s="17" t="str">
        <f t="shared" si="1"/>
        <v>England</v>
      </c>
      <c r="B53" s="17" t="s">
        <v>297</v>
      </c>
      <c r="C53" s="17" t="s">
        <v>298</v>
      </c>
      <c r="D53" s="49">
        <f>'GB_index-weights_R2'!$B$2*I53+'GB_index-weights_R2'!$B$6*M53+'GB_index-weights_R2'!$B$10*O53</f>
        <v>0.34737984507188913</v>
      </c>
      <c r="E53" s="50">
        <f t="shared" si="0"/>
        <v>234</v>
      </c>
      <c r="F53" s="49">
        <f>INDEX('Unemployment-all_inputs'!$C:$C,MATCH($B53,'Unemployment-all_inputs'!$A:$A,0))</f>
        <v>3.8</v>
      </c>
      <c r="G53" s="49">
        <f>INDEX('Unemployment-all_inputs'!$D:$D,MATCH($B53,'Unemployment-all_inputs'!$A:$A,0))</f>
        <v>3.4</v>
      </c>
      <c r="H53" s="49">
        <f>F53*'GB_index-weights_R2'!$B$3+G53*'GB_index-weights_R2'!$B$4</f>
        <v>3.5999999999999996</v>
      </c>
      <c r="I53" s="49">
        <f t="shared" si="2"/>
        <v>0.22123893805309724</v>
      </c>
      <c r="J53" s="49">
        <f>INDEX('Skills-all_inputs'!$C:$C,MATCH($B53,'Skills-all_inputs'!$A:$A,0))</f>
        <v>4.3</v>
      </c>
      <c r="K53" s="49">
        <f>INDEX('Skills-all_inputs'!$D:$D,MATCH($B53,'Skills-all_inputs'!$A:$A,0))</f>
        <v>3.4</v>
      </c>
      <c r="L53" s="49">
        <f>J53*'GB_index-weights_R2'!$B$7+K53*'GB_index-weights_R2'!$B$8</f>
        <v>3.8499999999999996</v>
      </c>
      <c r="M53" s="49">
        <f t="shared" si="3"/>
        <v>0.11676646706586823</v>
      </c>
      <c r="N53" s="49">
        <f>INDEX('Productivity-all_inputs'!$D:$D,MATCH($B53,'Productivity-all_inputs'!$A:$A,0))</f>
        <v>3.3428618046491918</v>
      </c>
      <c r="O53" s="49">
        <f t="shared" si="4"/>
        <v>0.70413413009670189</v>
      </c>
    </row>
    <row r="54" spans="1:15" x14ac:dyDescent="0.35">
      <c r="A54" s="17" t="str">
        <f t="shared" si="1"/>
        <v>England</v>
      </c>
      <c r="B54" s="17" t="s">
        <v>299</v>
      </c>
      <c r="C54" s="17" t="s">
        <v>300</v>
      </c>
      <c r="D54" s="49">
        <f>'GB_index-weights_R2'!$B$2*I54+'GB_index-weights_R2'!$B$6*M54+'GB_index-weights_R2'!$B$10*O54</f>
        <v>0.42084757421728147</v>
      </c>
      <c r="E54" s="50">
        <f t="shared" si="0"/>
        <v>141</v>
      </c>
      <c r="F54" s="49">
        <f>INDEX('Unemployment-all_inputs'!$C:$C,MATCH($B54,'Unemployment-all_inputs'!$A:$A,0))</f>
        <v>3.5</v>
      </c>
      <c r="G54" s="49">
        <f>INDEX('Unemployment-all_inputs'!$D:$D,MATCH($B54,'Unemployment-all_inputs'!$A:$A,0))</f>
        <v>4.0999999999999996</v>
      </c>
      <c r="H54" s="49">
        <f>F54*'GB_index-weights_R2'!$B$3+G54*'GB_index-weights_R2'!$B$4</f>
        <v>3.8</v>
      </c>
      <c r="I54" s="49">
        <f t="shared" si="2"/>
        <v>0.25663716814159288</v>
      </c>
      <c r="J54" s="49">
        <f>INDEX('Skills-all_inputs'!$C:$C,MATCH($B54,'Skills-all_inputs'!$A:$A,0))</f>
        <v>3.9</v>
      </c>
      <c r="K54" s="49">
        <f>INDEX('Skills-all_inputs'!$D:$D,MATCH($B54,'Skills-all_inputs'!$A:$A,0))</f>
        <v>8.8000000000000007</v>
      </c>
      <c r="L54" s="49">
        <f>J54*'GB_index-weights_R2'!$B$7+K54*'GB_index-weights_R2'!$B$8</f>
        <v>6.3500000000000005</v>
      </c>
      <c r="M54" s="49">
        <f t="shared" si="3"/>
        <v>0.26646706586826346</v>
      </c>
      <c r="N54" s="49">
        <f>INDEX('Productivity-all_inputs'!$D:$D,MATCH($B54,'Productivity-all_inputs'!$A:$A,0))</f>
        <v>3.3032169733019514</v>
      </c>
      <c r="O54" s="49">
        <f t="shared" si="4"/>
        <v>0.73943848864198802</v>
      </c>
    </row>
    <row r="55" spans="1:15" x14ac:dyDescent="0.35">
      <c r="A55" s="17" t="str">
        <f t="shared" si="1"/>
        <v>Wales</v>
      </c>
      <c r="B55" s="17" t="s">
        <v>301</v>
      </c>
      <c r="C55" s="17" t="s">
        <v>302</v>
      </c>
      <c r="D55" s="49">
        <f>'GB_index-weights_R2'!$B$2*I55+'GB_index-weights_R2'!$B$6*M55+'GB_index-weights_R2'!$B$10*O55</f>
        <v>0.3896481360371884</v>
      </c>
      <c r="E55" s="50">
        <f t="shared" si="0"/>
        <v>180</v>
      </c>
      <c r="F55" s="49">
        <f>INDEX('Unemployment-all_inputs'!$C:$C,MATCH($B55,'Unemployment-all_inputs'!$A:$A,0))</f>
        <v>4.9000000000000004</v>
      </c>
      <c r="G55" s="49">
        <f>INDEX('Unemployment-all_inputs'!$D:$D,MATCH($B55,'Unemployment-all_inputs'!$A:$A,0))</f>
        <v>3.6</v>
      </c>
      <c r="H55" s="49">
        <f>F55*'GB_index-weights_R2'!$B$3+G55*'GB_index-weights_R2'!$B$4</f>
        <v>4.25</v>
      </c>
      <c r="I55" s="49">
        <f t="shared" si="2"/>
        <v>0.33628318584070793</v>
      </c>
      <c r="J55" s="49">
        <f>INDEX('Skills-all_inputs'!$C:$C,MATCH($B55,'Skills-all_inputs'!$A:$A,0))</f>
        <v>5.3</v>
      </c>
      <c r="K55" s="49">
        <f>INDEX('Skills-all_inputs'!$D:$D,MATCH($B55,'Skills-all_inputs'!$A:$A,0))</f>
        <v>7</v>
      </c>
      <c r="L55" s="49">
        <f>J55*'GB_index-weights_R2'!$B$7+K55*'GB_index-weights_R2'!$B$8</f>
        <v>6.15</v>
      </c>
      <c r="M55" s="49">
        <f t="shared" si="3"/>
        <v>0.25449101796407181</v>
      </c>
      <c r="N55" s="49">
        <f>INDEX('Productivity-all_inputs'!$D:$D,MATCH($B55,'Productivity-all_inputs'!$A:$A,0))</f>
        <v>3.4843122883726618</v>
      </c>
      <c r="O55" s="49">
        <f t="shared" si="4"/>
        <v>0.57817020430678545</v>
      </c>
    </row>
    <row r="56" spans="1:15" x14ac:dyDescent="0.35">
      <c r="A56" s="17" t="str">
        <f t="shared" si="1"/>
        <v>England</v>
      </c>
      <c r="B56" s="17" t="s">
        <v>303</v>
      </c>
      <c r="C56" s="17" t="s">
        <v>304</v>
      </c>
      <c r="D56" s="49">
        <f>'GB_index-weights_R2'!$B$2*I56+'GB_index-weights_R2'!$B$6*M56+'GB_index-weights_R2'!$B$10*O56</f>
        <v>0.34638113825930317</v>
      </c>
      <c r="E56" s="50">
        <f t="shared" si="0"/>
        <v>235</v>
      </c>
      <c r="F56" s="49">
        <f>INDEX('Unemployment-all_inputs'!$C:$C,MATCH($B56,'Unemployment-all_inputs'!$A:$A,0))</f>
        <v>3.5</v>
      </c>
      <c r="G56" s="49">
        <f>INDEX('Unemployment-all_inputs'!$D:$D,MATCH($B56,'Unemployment-all_inputs'!$A:$A,0))</f>
        <v>3</v>
      </c>
      <c r="H56" s="49">
        <f>F56*'GB_index-weights_R2'!$B$3+G56*'GB_index-weights_R2'!$B$4</f>
        <v>3.25</v>
      </c>
      <c r="I56" s="49">
        <f t="shared" si="2"/>
        <v>0.15929203539823006</v>
      </c>
      <c r="J56" s="49">
        <f>INDEX('Skills-all_inputs'!$C:$C,MATCH($B56,'Skills-all_inputs'!$A:$A,0))</f>
        <v>5.3</v>
      </c>
      <c r="K56" s="49">
        <f>INDEX('Skills-all_inputs'!$D:$D,MATCH($B56,'Skills-all_inputs'!$A:$A,0))</f>
        <v>6.4</v>
      </c>
      <c r="L56" s="49">
        <f>J56*'GB_index-weights_R2'!$B$7+K56*'GB_index-weights_R2'!$B$8</f>
        <v>5.85</v>
      </c>
      <c r="M56" s="49">
        <f t="shared" si="3"/>
        <v>0.23652694610778438</v>
      </c>
      <c r="N56" s="49">
        <f>INDEX('Productivity-all_inputs'!$D:$D,MATCH($B56,'Productivity-all_inputs'!$A:$A,0))</f>
        <v>3.4111477125153233</v>
      </c>
      <c r="O56" s="49">
        <f t="shared" si="4"/>
        <v>0.64332443327189526</v>
      </c>
    </row>
    <row r="57" spans="1:15" x14ac:dyDescent="0.35">
      <c r="A57" s="17" t="str">
        <f t="shared" si="1"/>
        <v>Wales</v>
      </c>
      <c r="B57" s="17" t="s">
        <v>305</v>
      </c>
      <c r="C57" s="17" t="s">
        <v>306</v>
      </c>
      <c r="D57" s="49">
        <f>'GB_index-weights_R2'!$B$2*I57+'GB_index-weights_R2'!$B$6*M57+'GB_index-weights_R2'!$B$10*O57</f>
        <v>0.46072845056789558</v>
      </c>
      <c r="E57" s="50">
        <f t="shared" si="0"/>
        <v>98</v>
      </c>
      <c r="F57" s="49">
        <f>INDEX('Unemployment-all_inputs'!$C:$C,MATCH($B57,'Unemployment-all_inputs'!$A:$A,0))</f>
        <v>4</v>
      </c>
      <c r="G57" s="49">
        <f>INDEX('Unemployment-all_inputs'!$D:$D,MATCH($B57,'Unemployment-all_inputs'!$A:$A,0))</f>
        <v>3.4</v>
      </c>
      <c r="H57" s="49">
        <f>F57*'GB_index-weights_R2'!$B$3+G57*'GB_index-weights_R2'!$B$4</f>
        <v>3.7</v>
      </c>
      <c r="I57" s="49">
        <f t="shared" si="2"/>
        <v>0.23893805309734514</v>
      </c>
      <c r="J57" s="49">
        <f>INDEX('Skills-all_inputs'!$C:$C,MATCH($B57,'Skills-all_inputs'!$A:$A,0))</f>
        <v>7</v>
      </c>
      <c r="K57" s="49">
        <f>INDEX('Skills-all_inputs'!$D:$D,MATCH($B57,'Skills-all_inputs'!$A:$A,0))</f>
        <v>8.6</v>
      </c>
      <c r="L57" s="49">
        <f>J57*'GB_index-weights_R2'!$B$7+K57*'GB_index-weights_R2'!$B$8</f>
        <v>7.8</v>
      </c>
      <c r="M57" s="49">
        <f t="shared" si="3"/>
        <v>0.35329341317365265</v>
      </c>
      <c r="N57" s="49">
        <f>INDEX('Productivity-all_inputs'!$D:$D,MATCH($B57,'Productivity-all_inputs'!$A:$A,0))</f>
        <v>3.2464909919011742</v>
      </c>
      <c r="O57" s="49">
        <f t="shared" si="4"/>
        <v>0.78995388543268907</v>
      </c>
    </row>
    <row r="58" spans="1:15" x14ac:dyDescent="0.35">
      <c r="A58" s="17" t="str">
        <f t="shared" si="1"/>
        <v>England</v>
      </c>
      <c r="B58" s="17" t="s">
        <v>307</v>
      </c>
      <c r="C58" s="17" t="s">
        <v>308</v>
      </c>
      <c r="D58" s="49">
        <f>'GB_index-weights_R2'!$B$2*I58+'GB_index-weights_R2'!$B$6*M58+'GB_index-weights_R2'!$B$10*O58</f>
        <v>0.45039603527658134</v>
      </c>
      <c r="E58" s="50">
        <f t="shared" si="0"/>
        <v>107</v>
      </c>
      <c r="F58" s="49">
        <f>INDEX('Unemployment-all_inputs'!$C:$C,MATCH($B58,'Unemployment-all_inputs'!$A:$A,0))</f>
        <v>3.8</v>
      </c>
      <c r="G58" s="49">
        <f>INDEX('Unemployment-all_inputs'!$D:$D,MATCH($B58,'Unemployment-all_inputs'!$A:$A,0))</f>
        <v>3.5</v>
      </c>
      <c r="H58" s="49">
        <f>F58*'GB_index-weights_R2'!$B$3+G58*'GB_index-weights_R2'!$B$4</f>
        <v>3.65</v>
      </c>
      <c r="I58" s="49">
        <f t="shared" si="2"/>
        <v>0.23008849557522118</v>
      </c>
      <c r="J58" s="49">
        <f>INDEX('Skills-all_inputs'!$C:$C,MATCH($B58,'Skills-all_inputs'!$A:$A,0))</f>
        <v>6</v>
      </c>
      <c r="K58" s="49">
        <f>INDEX('Skills-all_inputs'!$D:$D,MATCH($B58,'Skills-all_inputs'!$A:$A,0))</f>
        <v>7.8</v>
      </c>
      <c r="L58" s="49">
        <f>J58*'GB_index-weights_R2'!$B$7+K58*'GB_index-weights_R2'!$B$8</f>
        <v>6.9</v>
      </c>
      <c r="M58" s="49">
        <f t="shared" si="3"/>
        <v>0.29940119760479039</v>
      </c>
      <c r="N58" s="49">
        <f>INDEX('Productivity-all_inputs'!$D:$D,MATCH($B58,'Productivity-all_inputs'!$A:$A,0))</f>
        <v>3.2108436531709366</v>
      </c>
      <c r="O58" s="49">
        <f t="shared" si="4"/>
        <v>0.82169841264973265</v>
      </c>
    </row>
    <row r="59" spans="1:15" x14ac:dyDescent="0.35">
      <c r="A59" s="17" t="str">
        <f t="shared" si="1"/>
        <v>England</v>
      </c>
      <c r="B59" s="17" t="s">
        <v>309</v>
      </c>
      <c r="C59" s="17" t="s">
        <v>310</v>
      </c>
      <c r="D59" s="49">
        <f>'GB_index-weights_R2'!$B$2*I59+'GB_index-weights_R2'!$B$6*M59+'GB_index-weights_R2'!$B$10*O59</f>
        <v>0.28909809715258555</v>
      </c>
      <c r="E59" s="50">
        <f t="shared" si="0"/>
        <v>300</v>
      </c>
      <c r="F59" s="49">
        <f>INDEX('Unemployment-all_inputs'!$C:$C,MATCH($B59,'Unemployment-all_inputs'!$A:$A,0))</f>
        <v>3.3</v>
      </c>
      <c r="G59" s="49">
        <f>INDEX('Unemployment-all_inputs'!$D:$D,MATCH($B59,'Unemployment-all_inputs'!$A:$A,0))</f>
        <v>3</v>
      </c>
      <c r="H59" s="49">
        <f>F59*'GB_index-weights_R2'!$B$3+G59*'GB_index-weights_R2'!$B$4</f>
        <v>3.15</v>
      </c>
      <c r="I59" s="49">
        <f t="shared" si="2"/>
        <v>0.14159292035398227</v>
      </c>
      <c r="J59" s="49">
        <f>INDEX('Skills-all_inputs'!$C:$C,MATCH($B59,'Skills-all_inputs'!$A:$A,0))</f>
        <v>4.9000000000000004</v>
      </c>
      <c r="K59" s="49">
        <f>INDEX('Skills-all_inputs'!$D:$D,MATCH($B59,'Skills-all_inputs'!$A:$A,0))</f>
        <v>4.0999999999999996</v>
      </c>
      <c r="L59" s="49">
        <f>J59*'GB_index-weights_R2'!$B$7+K59*'GB_index-weights_R2'!$B$8</f>
        <v>4.5</v>
      </c>
      <c r="M59" s="49">
        <f t="shared" si="3"/>
        <v>0.155688622754491</v>
      </c>
      <c r="N59" s="49">
        <f>INDEX('Productivity-all_inputs'!$D:$D,MATCH($B59,'Productivity-all_inputs'!$A:$A,0))</f>
        <v>3.493472657771326</v>
      </c>
      <c r="O59" s="49">
        <f t="shared" si="4"/>
        <v>0.57001274834928339</v>
      </c>
    </row>
    <row r="60" spans="1:15" x14ac:dyDescent="0.35">
      <c r="A60" s="17" t="str">
        <f t="shared" si="1"/>
        <v>Wales</v>
      </c>
      <c r="B60" s="17" t="s">
        <v>311</v>
      </c>
      <c r="C60" s="17" t="s">
        <v>312</v>
      </c>
      <c r="D60" s="49">
        <f>'GB_index-weights_R2'!$B$2*I60+'GB_index-weights_R2'!$B$6*M60+'GB_index-weights_R2'!$B$10*O60</f>
        <v>0.40712680016734437</v>
      </c>
      <c r="E60" s="50">
        <f t="shared" si="0"/>
        <v>157</v>
      </c>
      <c r="F60" s="49">
        <f>INDEX('Unemployment-all_inputs'!$C:$C,MATCH($B60,'Unemployment-all_inputs'!$A:$A,0))</f>
        <v>3.2</v>
      </c>
      <c r="G60" s="49">
        <f>INDEX('Unemployment-all_inputs'!$D:$D,MATCH($B60,'Unemployment-all_inputs'!$A:$A,0))</f>
        <v>3.1</v>
      </c>
      <c r="H60" s="49">
        <f>F60*'GB_index-weights_R2'!$B$3+G60*'GB_index-weights_R2'!$B$4</f>
        <v>3.1500000000000004</v>
      </c>
      <c r="I60" s="49">
        <f t="shared" si="2"/>
        <v>0.14159292035398233</v>
      </c>
      <c r="J60" s="49">
        <f>INDEX('Skills-all_inputs'!$C:$C,MATCH($B60,'Skills-all_inputs'!$A:$A,0))</f>
        <v>4.9000000000000004</v>
      </c>
      <c r="K60" s="49">
        <f>INDEX('Skills-all_inputs'!$D:$D,MATCH($B60,'Skills-all_inputs'!$A:$A,0))</f>
        <v>7.4</v>
      </c>
      <c r="L60" s="49">
        <f>J60*'GB_index-weights_R2'!$B$7+K60*'GB_index-weights_R2'!$B$8</f>
        <v>6.15</v>
      </c>
      <c r="M60" s="49">
        <f t="shared" si="3"/>
        <v>0.25449101796407181</v>
      </c>
      <c r="N60" s="49">
        <f>INDEX('Productivity-all_inputs'!$D:$D,MATCH($B60,'Productivity-all_inputs'!$A:$A,0))</f>
        <v>3.2068032436339315</v>
      </c>
      <c r="O60" s="49">
        <f t="shared" si="4"/>
        <v>0.82529646218397912</v>
      </c>
    </row>
    <row r="61" spans="1:15" x14ac:dyDescent="0.35">
      <c r="A61" s="17" t="str">
        <f t="shared" si="1"/>
        <v>England</v>
      </c>
      <c r="B61" s="17" t="s">
        <v>313</v>
      </c>
      <c r="C61" s="17" t="s">
        <v>314</v>
      </c>
      <c r="D61" s="49">
        <f>'GB_index-weights_R2'!$B$2*I61+'GB_index-weights_R2'!$B$6*M61+'GB_index-weights_R2'!$B$10*O61</f>
        <v>0.294546834947299</v>
      </c>
      <c r="E61" s="50">
        <f t="shared" si="0"/>
        <v>295</v>
      </c>
      <c r="F61" s="49">
        <f>INDEX('Unemployment-all_inputs'!$C:$C,MATCH($B61,'Unemployment-all_inputs'!$A:$A,0))</f>
        <v>3.8</v>
      </c>
      <c r="G61" s="49">
        <f>INDEX('Unemployment-all_inputs'!$D:$D,MATCH($B61,'Unemployment-all_inputs'!$A:$A,0))</f>
        <v>3.3</v>
      </c>
      <c r="H61" s="49">
        <f>F61*'GB_index-weights_R2'!$B$3+G61*'GB_index-weights_R2'!$B$4</f>
        <v>3.55</v>
      </c>
      <c r="I61" s="49">
        <f t="shared" si="2"/>
        <v>0.21238938053097339</v>
      </c>
      <c r="J61" s="49">
        <f>INDEX('Skills-all_inputs'!$C:$C,MATCH($B61,'Skills-all_inputs'!$A:$A,0))</f>
        <v>4.4000000000000004</v>
      </c>
      <c r="K61" s="49">
        <f>INDEX('Skills-all_inputs'!$D:$D,MATCH($B61,'Skills-all_inputs'!$A:$A,0))</f>
        <v>2.6</v>
      </c>
      <c r="L61" s="49">
        <f>J61*'GB_index-weights_R2'!$B$7+K61*'GB_index-weights_R2'!$B$8</f>
        <v>3.5</v>
      </c>
      <c r="M61" s="49">
        <f t="shared" si="3"/>
        <v>9.5808383233532926E-2</v>
      </c>
      <c r="N61" s="49">
        <f>INDEX('Productivity-all_inputs'!$D:$D,MATCH($B61,'Productivity-all_inputs'!$A:$A,0))</f>
        <v>3.487375077903208</v>
      </c>
      <c r="O61" s="49">
        <f t="shared" si="4"/>
        <v>0.5754427410773908</v>
      </c>
    </row>
    <row r="62" spans="1:15" x14ac:dyDescent="0.35">
      <c r="A62" s="17" t="str">
        <f t="shared" si="1"/>
        <v>England</v>
      </c>
      <c r="B62" s="17" t="s">
        <v>315</v>
      </c>
      <c r="C62" s="17" t="s">
        <v>316</v>
      </c>
      <c r="D62" s="49">
        <f>'GB_index-weights_R2'!$B$2*I62+'GB_index-weights_R2'!$B$6*M62+'GB_index-weights_R2'!$B$10*O62</f>
        <v>0.3048657059644162</v>
      </c>
      <c r="E62" s="50">
        <f t="shared" si="0"/>
        <v>286</v>
      </c>
      <c r="F62" s="49">
        <f>INDEX('Unemployment-all_inputs'!$C:$C,MATCH($B62,'Unemployment-all_inputs'!$A:$A,0))</f>
        <v>3.9</v>
      </c>
      <c r="G62" s="49">
        <f>INDEX('Unemployment-all_inputs'!$D:$D,MATCH($B62,'Unemployment-all_inputs'!$A:$A,0))</f>
        <v>3.3</v>
      </c>
      <c r="H62" s="49">
        <f>F62*'GB_index-weights_R2'!$B$3+G62*'GB_index-weights_R2'!$B$4</f>
        <v>3.5999999999999996</v>
      </c>
      <c r="I62" s="49">
        <f t="shared" si="2"/>
        <v>0.22123893805309724</v>
      </c>
      <c r="J62" s="49">
        <f>INDEX('Skills-all_inputs'!$C:$C,MATCH($B62,'Skills-all_inputs'!$A:$A,0))</f>
        <v>3.9</v>
      </c>
      <c r="K62" s="49">
        <f>INDEX('Skills-all_inputs'!$D:$D,MATCH($B62,'Skills-all_inputs'!$A:$A,0))</f>
        <v>4.2</v>
      </c>
      <c r="L62" s="49">
        <f>J62*'GB_index-weights_R2'!$B$7+K62*'GB_index-weights_R2'!$B$8</f>
        <v>4.05</v>
      </c>
      <c r="M62" s="49">
        <f t="shared" si="3"/>
        <v>0.12874251497005984</v>
      </c>
      <c r="N62" s="49">
        <f>INDEX('Productivity-all_inputs'!$D:$D,MATCH($B62,'Productivity-all_inputs'!$A:$A,0))</f>
        <v>3.4995332823830174</v>
      </c>
      <c r="O62" s="49">
        <f t="shared" si="4"/>
        <v>0.56461566487009152</v>
      </c>
    </row>
    <row r="63" spans="1:15" x14ac:dyDescent="0.35">
      <c r="A63" s="17" t="str">
        <f t="shared" si="1"/>
        <v>England</v>
      </c>
      <c r="B63" s="17" t="s">
        <v>317</v>
      </c>
      <c r="C63" s="17" t="s">
        <v>318</v>
      </c>
      <c r="D63" s="49">
        <f>'GB_index-weights_R2'!$B$2*I63+'GB_index-weights_R2'!$B$6*M63+'GB_index-weights_R2'!$B$10*O63</f>
        <v>0.30476238472508538</v>
      </c>
      <c r="E63" s="50">
        <f t="shared" si="0"/>
        <v>287</v>
      </c>
      <c r="F63" s="49">
        <f>INDEX('Unemployment-all_inputs'!$C:$C,MATCH($B63,'Unemployment-all_inputs'!$A:$A,0))</f>
        <v>3.5</v>
      </c>
      <c r="G63" s="49">
        <f>INDEX('Unemployment-all_inputs'!$D:$D,MATCH($B63,'Unemployment-all_inputs'!$A:$A,0))</f>
        <v>3.1</v>
      </c>
      <c r="H63" s="49">
        <f>F63*'GB_index-weights_R2'!$B$3+G63*'GB_index-weights_R2'!$B$4</f>
        <v>3.3</v>
      </c>
      <c r="I63" s="49">
        <f t="shared" si="2"/>
        <v>0.16814159292035394</v>
      </c>
      <c r="J63" s="49">
        <f>INDEX('Skills-all_inputs'!$C:$C,MATCH($B63,'Skills-all_inputs'!$A:$A,0))</f>
        <v>5.4</v>
      </c>
      <c r="K63" s="49">
        <f>INDEX('Skills-all_inputs'!$D:$D,MATCH($B63,'Skills-all_inputs'!$A:$A,0))</f>
        <v>2.8</v>
      </c>
      <c r="L63" s="49">
        <f>J63*'GB_index-weights_R2'!$B$7+K63*'GB_index-weights_R2'!$B$8</f>
        <v>4.0999999999999996</v>
      </c>
      <c r="M63" s="49">
        <f t="shared" si="3"/>
        <v>0.13173652694610774</v>
      </c>
      <c r="N63" s="49">
        <f>INDEX('Productivity-all_inputs'!$D:$D,MATCH($B63,'Productivity-all_inputs'!$A:$A,0))</f>
        <v>3.4436180975461075</v>
      </c>
      <c r="O63" s="49">
        <f t="shared" si="4"/>
        <v>0.61440903430879457</v>
      </c>
    </row>
    <row r="64" spans="1:15" x14ac:dyDescent="0.35">
      <c r="A64" s="17" t="str">
        <f t="shared" si="1"/>
        <v>England</v>
      </c>
      <c r="B64" s="17" t="s">
        <v>319</v>
      </c>
      <c r="C64" s="17" t="s">
        <v>320</v>
      </c>
      <c r="D64" s="49">
        <f>'GB_index-weights_R2'!$B$2*I64+'GB_index-weights_R2'!$B$6*M64+'GB_index-weights_R2'!$B$10*O64</f>
        <v>0.25322753473719584</v>
      </c>
      <c r="E64" s="50">
        <f t="shared" si="0"/>
        <v>328</v>
      </c>
      <c r="F64" s="49">
        <f>INDEX('Unemployment-all_inputs'!$C:$C,MATCH($B64,'Unemployment-all_inputs'!$A:$A,0))</f>
        <v>3.1</v>
      </c>
      <c r="G64" s="49">
        <f>INDEX('Unemployment-all_inputs'!$D:$D,MATCH($B64,'Unemployment-all_inputs'!$A:$A,0))</f>
        <v>3.2</v>
      </c>
      <c r="H64" s="49">
        <f>F64*'GB_index-weights_R2'!$B$3+G64*'GB_index-weights_R2'!$B$4</f>
        <v>3.1500000000000004</v>
      </c>
      <c r="I64" s="49">
        <f t="shared" si="2"/>
        <v>0.14159292035398233</v>
      </c>
      <c r="J64" s="49">
        <f>INDEX('Skills-all_inputs'!$C:$C,MATCH($B64,'Skills-all_inputs'!$A:$A,0))</f>
        <v>5.5</v>
      </c>
      <c r="K64" s="49">
        <f>INDEX('Skills-all_inputs'!$D:$D,MATCH($B64,'Skills-all_inputs'!$A:$A,0))</f>
        <v>2</v>
      </c>
      <c r="L64" s="49">
        <f>J64*'GB_index-weights_R2'!$B$7+K64*'GB_index-weights_R2'!$B$8</f>
        <v>3.75</v>
      </c>
      <c r="M64" s="49">
        <f t="shared" si="3"/>
        <v>0.11077844311377244</v>
      </c>
      <c r="N64" s="49">
        <f>INDEX('Productivity-all_inputs'!$D:$D,MATCH($B64,'Productivity-all_inputs'!$A:$A,0))</f>
        <v>3.5638829639392511</v>
      </c>
      <c r="O64" s="49">
        <f t="shared" si="4"/>
        <v>0.50731124074383283</v>
      </c>
    </row>
    <row r="65" spans="1:15" x14ac:dyDescent="0.35">
      <c r="A65" s="17" t="str">
        <f t="shared" si="1"/>
        <v>England</v>
      </c>
      <c r="B65" s="17" t="s">
        <v>321</v>
      </c>
      <c r="C65" s="17" t="s">
        <v>322</v>
      </c>
      <c r="D65" s="49">
        <f>'GB_index-weights_R2'!$B$2*I65+'GB_index-weights_R2'!$B$6*M65+'GB_index-weights_R2'!$B$10*O65</f>
        <v>0.27145480258904742</v>
      </c>
      <c r="E65" s="50">
        <f t="shared" si="0"/>
        <v>314</v>
      </c>
      <c r="F65" s="49">
        <f>INDEX('Unemployment-all_inputs'!$C:$C,MATCH($B65,'Unemployment-all_inputs'!$A:$A,0))</f>
        <v>3.9</v>
      </c>
      <c r="G65" s="49">
        <f>INDEX('Unemployment-all_inputs'!$D:$D,MATCH($B65,'Unemployment-all_inputs'!$A:$A,0))</f>
        <v>3.3</v>
      </c>
      <c r="H65" s="49">
        <f>F65*'GB_index-weights_R2'!$B$3+G65*'GB_index-weights_R2'!$B$4</f>
        <v>3.5999999999999996</v>
      </c>
      <c r="I65" s="49">
        <f t="shared" si="2"/>
        <v>0.22123893805309724</v>
      </c>
      <c r="J65" s="49">
        <f>INDEX('Skills-all_inputs'!$C:$C,MATCH($B65,'Skills-all_inputs'!$A:$A,0))</f>
        <v>4.5</v>
      </c>
      <c r="K65" s="49">
        <f>INDEX('Skills-all_inputs'!$D:$D,MATCH($B65,'Skills-all_inputs'!$A:$A,0))</f>
        <v>6.4</v>
      </c>
      <c r="L65" s="49">
        <f>J65*'GB_index-weights_R2'!$B$7+K65*'GB_index-weights_R2'!$B$8</f>
        <v>5.45</v>
      </c>
      <c r="M65" s="49">
        <f t="shared" si="3"/>
        <v>0.21257485029940118</v>
      </c>
      <c r="N65" s="49">
        <f>INDEX('Productivity-all_inputs'!$D:$D,MATCH($B65,'Productivity-all_inputs'!$A:$A,0))</f>
        <v>3.7062280924485496</v>
      </c>
      <c r="O65" s="49">
        <f t="shared" si="4"/>
        <v>0.3805506194146438</v>
      </c>
    </row>
    <row r="66" spans="1:15" x14ac:dyDescent="0.35">
      <c r="A66" s="17" t="str">
        <f t="shared" si="1"/>
        <v>England</v>
      </c>
      <c r="B66" s="17" t="s">
        <v>323</v>
      </c>
      <c r="C66" s="17" t="s">
        <v>324</v>
      </c>
      <c r="D66" s="49">
        <f>'GB_index-weights_R2'!$B$2*I66+'GB_index-weights_R2'!$B$6*M66+'GB_index-weights_R2'!$B$10*O66</f>
        <v>0.32765696945300626</v>
      </c>
      <c r="E66" s="50">
        <f t="shared" ref="E66:E129" si="5">RANK(D66,$D$2:$D$364,0)</f>
        <v>259</v>
      </c>
      <c r="F66" s="49">
        <f>INDEX('Unemployment-all_inputs'!$C:$C,MATCH($B66,'Unemployment-all_inputs'!$A:$A,0))</f>
        <v>3.5</v>
      </c>
      <c r="G66" s="49">
        <f>INDEX('Unemployment-all_inputs'!$D:$D,MATCH($B66,'Unemployment-all_inputs'!$A:$A,0))</f>
        <v>3.4</v>
      </c>
      <c r="H66" s="49">
        <f>F66*'GB_index-weights_R2'!$B$3+G66*'GB_index-weights_R2'!$B$4</f>
        <v>3.45</v>
      </c>
      <c r="I66" s="49">
        <f t="shared" si="2"/>
        <v>0.19469026548672566</v>
      </c>
      <c r="J66" s="49">
        <f>INDEX('Skills-all_inputs'!$C:$C,MATCH($B66,'Skills-all_inputs'!$A:$A,0))</f>
        <v>6.5</v>
      </c>
      <c r="K66" s="49">
        <f>INDEX('Skills-all_inputs'!$D:$D,MATCH($B66,'Skills-all_inputs'!$A:$A,0))</f>
        <v>6.6</v>
      </c>
      <c r="L66" s="49">
        <f>J66*'GB_index-weights_R2'!$B$7+K66*'GB_index-weights_R2'!$B$8</f>
        <v>6.55</v>
      </c>
      <c r="M66" s="49">
        <f t="shared" si="3"/>
        <v>0.27844311377245506</v>
      </c>
      <c r="N66" s="49">
        <f>INDEX('Productivity-all_inputs'!$D:$D,MATCH($B66,'Productivity-all_inputs'!$A:$A,0))</f>
        <v>3.5610460826040513</v>
      </c>
      <c r="O66" s="49">
        <f t="shared" ref="O66:O129" si="6">(MAX(N$2:N$362)-N66)/(MAX(N$2:N$362)-MIN(N$2:N$362))</f>
        <v>0.50983752909983804</v>
      </c>
    </row>
    <row r="67" spans="1:15" x14ac:dyDescent="0.35">
      <c r="A67" s="17" t="str">
        <f t="shared" ref="A67:A127" si="7">IF(LEFT(B67,1)="E","England",IF(LEFT(B67,1)="S","Scotland","Wales"))</f>
        <v>England</v>
      </c>
      <c r="B67" s="17" t="s">
        <v>325</v>
      </c>
      <c r="C67" s="17" t="s">
        <v>326</v>
      </c>
      <c r="D67" s="49">
        <f>'GB_index-weights_R2'!$B$2*I67+'GB_index-weights_R2'!$B$6*M67+'GB_index-weights_R2'!$B$10*O67</f>
        <v>0.47691890977443524</v>
      </c>
      <c r="E67" s="50">
        <f t="shared" si="5"/>
        <v>83</v>
      </c>
      <c r="F67" s="49">
        <f>INDEX('Unemployment-all_inputs'!$C:$C,MATCH($B67,'Unemployment-all_inputs'!$A:$A,0))</f>
        <v>5.0999999999999996</v>
      </c>
      <c r="G67" s="49">
        <f>INDEX('Unemployment-all_inputs'!$D:$D,MATCH($B67,'Unemployment-all_inputs'!$A:$A,0))</f>
        <v>5.2</v>
      </c>
      <c r="H67" s="49">
        <f>F67*'GB_index-weights_R2'!$B$3+G67*'GB_index-weights_R2'!$B$4</f>
        <v>5.15</v>
      </c>
      <c r="I67" s="49">
        <f t="shared" ref="I67:I130" si="8">(H67-MIN(H$2:H$362))/(MAX(H$2:H$362)-MIN(H$2:H$362))</f>
        <v>0.49557522123893805</v>
      </c>
      <c r="J67" s="49">
        <f>INDEX('Skills-all_inputs'!$C:$C,MATCH($B67,'Skills-all_inputs'!$A:$A,0))</f>
        <v>4.9000000000000004</v>
      </c>
      <c r="K67" s="49">
        <f>INDEX('Skills-all_inputs'!$D:$D,MATCH($B67,'Skills-all_inputs'!$A:$A,0))</f>
        <v>6.3</v>
      </c>
      <c r="L67" s="49">
        <f>J67*'GB_index-weights_R2'!$B$7+K67*'GB_index-weights_R2'!$B$8</f>
        <v>5.6</v>
      </c>
      <c r="M67" s="49">
        <f t="shared" ref="M67:M130" si="9">(L67-MIN(L$2:L$362))/(MAX(L$2:L$362)-MIN(L$2:L$362))</f>
        <v>0.22155688622754485</v>
      </c>
      <c r="N67" s="49">
        <f>INDEX('Productivity-all_inputs'!$D:$D,MATCH($B67,'Productivity-all_inputs'!$A:$A,0))</f>
        <v>3.3322045101752038</v>
      </c>
      <c r="O67" s="49">
        <f t="shared" si="6"/>
        <v>0.71362462185682285</v>
      </c>
    </row>
    <row r="68" spans="1:15" x14ac:dyDescent="0.35">
      <c r="A68" s="17" t="str">
        <f t="shared" si="7"/>
        <v>England</v>
      </c>
      <c r="B68" s="17" t="s">
        <v>327</v>
      </c>
      <c r="C68" s="17" t="s">
        <v>328</v>
      </c>
      <c r="D68" s="49">
        <f>'GB_index-weights_R2'!$B$2*I68+'GB_index-weights_R2'!$B$6*M68+'GB_index-weights_R2'!$B$10*O68</f>
        <v>0.4051152333040024</v>
      </c>
      <c r="E68" s="50">
        <f t="shared" si="5"/>
        <v>161</v>
      </c>
      <c r="F68" s="49">
        <f>INDEX('Unemployment-all_inputs'!$C:$C,MATCH($B68,'Unemployment-all_inputs'!$A:$A,0))</f>
        <v>4.0999999999999996</v>
      </c>
      <c r="G68" s="49">
        <f>INDEX('Unemployment-all_inputs'!$D:$D,MATCH($B68,'Unemployment-all_inputs'!$A:$A,0))</f>
        <v>3.4</v>
      </c>
      <c r="H68" s="49">
        <f>F68*'GB_index-weights_R2'!$B$3+G68*'GB_index-weights_R2'!$B$4</f>
        <v>3.75</v>
      </c>
      <c r="I68" s="49">
        <f t="shared" si="8"/>
        <v>0.247787610619469</v>
      </c>
      <c r="J68" s="49">
        <f>INDEX('Skills-all_inputs'!$C:$C,MATCH($B68,'Skills-all_inputs'!$A:$A,0))</f>
        <v>8.1</v>
      </c>
      <c r="K68" s="49">
        <f>INDEX('Skills-all_inputs'!$D:$D,MATCH($B68,'Skills-all_inputs'!$A:$A,0))</f>
        <v>7.4</v>
      </c>
      <c r="L68" s="49">
        <f>J68*'GB_index-weights_R2'!$B$7+K68*'GB_index-weights_R2'!$B$8</f>
        <v>7.75</v>
      </c>
      <c r="M68" s="49">
        <f t="shared" si="9"/>
        <v>0.35029940119760472</v>
      </c>
      <c r="N68" s="49">
        <f>INDEX('Productivity-all_inputs'!$D:$D,MATCH($B68,'Productivity-all_inputs'!$A:$A,0))</f>
        <v>3.4404180948154366</v>
      </c>
      <c r="O68" s="49">
        <f t="shared" si="6"/>
        <v>0.61725868809493345</v>
      </c>
    </row>
    <row r="69" spans="1:15" x14ac:dyDescent="0.35">
      <c r="A69" s="17" t="str">
        <f t="shared" si="7"/>
        <v>England</v>
      </c>
      <c r="B69" s="17" t="s">
        <v>329</v>
      </c>
      <c r="C69" s="17" t="s">
        <v>330</v>
      </c>
      <c r="D69" s="49">
        <f>'GB_index-weights_R2'!$B$2*I69+'GB_index-weights_R2'!$B$6*M69+'GB_index-weights_R2'!$B$10*O69</f>
        <v>0.42313982952775614</v>
      </c>
      <c r="E69" s="50">
        <f t="shared" si="5"/>
        <v>140</v>
      </c>
      <c r="F69" s="49">
        <f>INDEX('Unemployment-all_inputs'!$C:$C,MATCH($B69,'Unemployment-all_inputs'!$A:$A,0))</f>
        <v>4.2</v>
      </c>
      <c r="G69" s="49">
        <f>INDEX('Unemployment-all_inputs'!$D:$D,MATCH($B69,'Unemployment-all_inputs'!$A:$A,0))</f>
        <v>3.2</v>
      </c>
      <c r="H69" s="49">
        <f>F69*'GB_index-weights_R2'!$B$3+G69*'GB_index-weights_R2'!$B$4</f>
        <v>3.7</v>
      </c>
      <c r="I69" s="49">
        <f t="shared" si="8"/>
        <v>0.23893805309734514</v>
      </c>
      <c r="J69" s="49">
        <f>INDEX('Skills-all_inputs'!$C:$C,MATCH($B69,'Skills-all_inputs'!$A:$A,0))</f>
        <v>6.9</v>
      </c>
      <c r="K69" s="49">
        <f>INDEX('Skills-all_inputs'!$D:$D,MATCH($B69,'Skills-all_inputs'!$A:$A,0))</f>
        <v>7.8</v>
      </c>
      <c r="L69" s="49">
        <f>J69*'GB_index-weights_R2'!$B$7+K69*'GB_index-weights_R2'!$B$8</f>
        <v>7.35</v>
      </c>
      <c r="M69" s="49">
        <f t="shared" si="9"/>
        <v>0.32634730538922146</v>
      </c>
      <c r="N69" s="49">
        <f>INDEX('Productivity-all_inputs'!$D:$D,MATCH($B69,'Productivity-all_inputs'!$A:$A,0))</f>
        <v>3.3428618046491918</v>
      </c>
      <c r="O69" s="49">
        <f t="shared" si="6"/>
        <v>0.70413413009670189</v>
      </c>
    </row>
    <row r="70" spans="1:15" x14ac:dyDescent="0.35">
      <c r="A70" s="17" t="str">
        <f t="shared" si="7"/>
        <v>Scotland</v>
      </c>
      <c r="B70" s="17" t="s">
        <v>331</v>
      </c>
      <c r="C70" s="17" t="s">
        <v>332</v>
      </c>
      <c r="D70" s="49">
        <f>'GB_index-weights_R2'!$B$2*I70+'GB_index-weights_R2'!$B$6*M70+'GB_index-weights_R2'!$B$10*O70</f>
        <v>0.27376322740584447</v>
      </c>
      <c r="E70" s="50">
        <f t="shared" si="5"/>
        <v>311</v>
      </c>
      <c r="F70" s="49">
        <f>INDEX('Unemployment-all_inputs'!$C:$C,MATCH($B70,'Unemployment-all_inputs'!$A:$A,0))</f>
        <v>3.9</v>
      </c>
      <c r="G70" s="49">
        <f>INDEX('Unemployment-all_inputs'!$D:$D,MATCH($B70,'Unemployment-all_inputs'!$A:$A,0))</f>
        <v>3.4</v>
      </c>
      <c r="H70" s="49">
        <f>F70*'GB_index-weights_R2'!$B$3+G70*'GB_index-weights_R2'!$B$4</f>
        <v>3.65</v>
      </c>
      <c r="I70" s="49">
        <f t="shared" si="8"/>
        <v>0.23008849557522118</v>
      </c>
      <c r="J70" s="49">
        <f>INDEX('Skills-all_inputs'!$C:$C,MATCH($B70,'Skills-all_inputs'!$A:$A,0))</f>
        <v>5.8</v>
      </c>
      <c r="K70" s="49">
        <f>INDEX('Skills-all_inputs'!$D:$D,MATCH($B70,'Skills-all_inputs'!$A:$A,0))</f>
        <v>5.9</v>
      </c>
      <c r="L70" s="49">
        <f>J70*'GB_index-weights_R2'!$B$7+K70*'GB_index-weights_R2'!$B$8</f>
        <v>5.85</v>
      </c>
      <c r="M70" s="49">
        <f t="shared" si="9"/>
        <v>0.23652694610778438</v>
      </c>
      <c r="N70" s="49">
        <f>INDEX('Productivity-all_inputs'!$D:$D,MATCH($B70,'Productivity-all_inputs'!$A:$A,0))</f>
        <v>3.735285826928092</v>
      </c>
      <c r="O70" s="49">
        <f t="shared" si="6"/>
        <v>0.3546742405345279</v>
      </c>
    </row>
    <row r="71" spans="1:15" x14ac:dyDescent="0.35">
      <c r="A71" s="17" t="str">
        <f t="shared" si="7"/>
        <v>England</v>
      </c>
      <c r="B71" s="17" t="s">
        <v>333</v>
      </c>
      <c r="C71" s="17" t="s">
        <v>334</v>
      </c>
      <c r="D71" s="49">
        <f>'GB_index-weights_R2'!$B$2*I71+'GB_index-weights_R2'!$B$6*M71+'GB_index-weights_R2'!$B$10*O71</f>
        <v>0.19125609685227718</v>
      </c>
      <c r="E71" s="50">
        <f t="shared" si="5"/>
        <v>348</v>
      </c>
      <c r="F71" s="49">
        <f>INDEX('Unemployment-all_inputs'!$C:$C,MATCH($B71,'Unemployment-all_inputs'!$A:$A,0))</f>
        <v>3.7</v>
      </c>
      <c r="G71" s="49">
        <f>INDEX('Unemployment-all_inputs'!$D:$D,MATCH($B71,'Unemployment-all_inputs'!$A:$A,0))</f>
        <v>3.9</v>
      </c>
      <c r="H71" s="49">
        <f>F71*'GB_index-weights_R2'!$B$3+G71*'GB_index-weights_R2'!$B$4</f>
        <v>3.8</v>
      </c>
      <c r="I71" s="49">
        <f t="shared" si="8"/>
        <v>0.25663716814159288</v>
      </c>
      <c r="J71" s="49">
        <f>INDEX('Skills-all_inputs'!$C:$C,MATCH($B71,'Skills-all_inputs'!$A:$A,0))</f>
        <v>5.3</v>
      </c>
      <c r="K71" s="49">
        <f>INDEX('Skills-all_inputs'!$D:$D,MATCH($B71,'Skills-all_inputs'!$A:$A,0))</f>
        <v>6.4</v>
      </c>
      <c r="L71" s="49">
        <f>J71*'GB_index-weights_R2'!$B$7+K71*'GB_index-weights_R2'!$B$8</f>
        <v>5.85</v>
      </c>
      <c r="M71" s="49">
        <f t="shared" si="9"/>
        <v>0.23652694610778438</v>
      </c>
      <c r="N71" s="49">
        <f>INDEX('Productivity-all_inputs'!$D:$D,MATCH($B71,'Productivity-all_inputs'!$A:$A,0))</f>
        <v>4.0430512678345503</v>
      </c>
      <c r="O71" s="49">
        <f t="shared" si="6"/>
        <v>8.0604176307454298E-2</v>
      </c>
    </row>
    <row r="72" spans="1:15" x14ac:dyDescent="0.35">
      <c r="A72" s="17" t="str">
        <f t="shared" si="7"/>
        <v>Scotland</v>
      </c>
      <c r="B72" s="17" t="s">
        <v>336</v>
      </c>
      <c r="C72" s="17" t="s">
        <v>337</v>
      </c>
      <c r="D72" s="49">
        <f>'GB_index-weights_R2'!$B$2*I72+'GB_index-weights_R2'!$B$6*M72+'GB_index-weights_R2'!$B$10*O72</f>
        <v>0.38293847977755158</v>
      </c>
      <c r="E72" s="50">
        <f t="shared" si="5"/>
        <v>189</v>
      </c>
      <c r="F72" s="49">
        <f>INDEX('Unemployment-all_inputs'!$C:$C,MATCH($B72,'Unemployment-all_inputs'!$A:$A,0))</f>
        <v>4.4000000000000004</v>
      </c>
      <c r="G72" s="49">
        <f>INDEX('Unemployment-all_inputs'!$D:$D,MATCH($B72,'Unemployment-all_inputs'!$A:$A,0))</f>
        <v>4</v>
      </c>
      <c r="H72" s="49">
        <f>F72*'GB_index-weights_R2'!$B$3+G72*'GB_index-weights_R2'!$B$4</f>
        <v>4.2</v>
      </c>
      <c r="I72" s="49">
        <f t="shared" si="8"/>
        <v>0.32743362831858408</v>
      </c>
      <c r="J72" s="49">
        <f>INDEX('Skills-all_inputs'!$C:$C,MATCH($B72,'Skills-all_inputs'!$A:$A,0))</f>
        <v>10.199999999999999</v>
      </c>
      <c r="K72" s="49">
        <f>INDEX('Skills-all_inputs'!$D:$D,MATCH($B72,'Skills-all_inputs'!$A:$A,0))</f>
        <v>11.9</v>
      </c>
      <c r="L72" s="49">
        <f>J72*'GB_index-weights_R2'!$B$7+K72*'GB_index-weights_R2'!$B$8</f>
        <v>11.05</v>
      </c>
      <c r="M72" s="49">
        <f t="shared" si="9"/>
        <v>0.5479041916167664</v>
      </c>
      <c r="N72" s="49">
        <f>INDEX('Productivity-all_inputs'!$D:$D,MATCH($B72,'Productivity-all_inputs'!$A:$A,0))</f>
        <v>3.8264651170664994</v>
      </c>
      <c r="O72" s="49">
        <f t="shared" si="6"/>
        <v>0.27347761939730419</v>
      </c>
    </row>
    <row r="73" spans="1:15" x14ac:dyDescent="0.35">
      <c r="A73" s="17" t="str">
        <f t="shared" si="7"/>
        <v>England</v>
      </c>
      <c r="B73" s="17" t="s">
        <v>338</v>
      </c>
      <c r="C73" s="17" t="s">
        <v>339</v>
      </c>
      <c r="D73" s="49">
        <f>'GB_index-weights_R2'!$B$2*I73+'GB_index-weights_R2'!$B$6*M73+'GB_index-weights_R2'!$B$10*O73</f>
        <v>0.36064360204151336</v>
      </c>
      <c r="E73" s="50">
        <f t="shared" si="5"/>
        <v>221</v>
      </c>
      <c r="F73" s="49">
        <f>INDEX('Unemployment-all_inputs'!$C:$C,MATCH($B73,'Unemployment-all_inputs'!$A:$A,0))</f>
        <v>3.7</v>
      </c>
      <c r="G73" s="49">
        <f>INDEX('Unemployment-all_inputs'!$D:$D,MATCH($B73,'Unemployment-all_inputs'!$A:$A,0))</f>
        <v>4.5</v>
      </c>
      <c r="H73" s="49">
        <f>F73*'GB_index-weights_R2'!$B$3+G73*'GB_index-weights_R2'!$B$4</f>
        <v>4.0999999999999996</v>
      </c>
      <c r="I73" s="49">
        <f t="shared" si="8"/>
        <v>0.30973451327433621</v>
      </c>
      <c r="J73" s="49">
        <f>INDEX('Skills-all_inputs'!$C:$C,MATCH($B73,'Skills-all_inputs'!$A:$A,0))</f>
        <v>4.2</v>
      </c>
      <c r="K73" s="49">
        <f>INDEX('Skills-all_inputs'!$D:$D,MATCH($B73,'Skills-all_inputs'!$A:$A,0))</f>
        <v>4.0999999999999996</v>
      </c>
      <c r="L73" s="49">
        <f>J73*'GB_index-weights_R2'!$B$7+K73*'GB_index-weights_R2'!$B$8</f>
        <v>4.1500000000000004</v>
      </c>
      <c r="M73" s="49">
        <f t="shared" si="9"/>
        <v>0.1347305389221557</v>
      </c>
      <c r="N73" s="49">
        <f>INDEX('Productivity-all_inputs'!$D:$D,MATCH($B73,'Productivity-all_inputs'!$A:$A,0))</f>
        <v>3.417726683613366</v>
      </c>
      <c r="O73" s="49">
        <f t="shared" si="6"/>
        <v>0.63746575392804827</v>
      </c>
    </row>
    <row r="74" spans="1:15" x14ac:dyDescent="0.35">
      <c r="A74" s="17" t="str">
        <f t="shared" si="7"/>
        <v>Wales</v>
      </c>
      <c r="B74" s="17" t="s">
        <v>340</v>
      </c>
      <c r="C74" s="17" t="s">
        <v>341</v>
      </c>
      <c r="D74" s="49">
        <f>'GB_index-weights_R2'!$B$2*I74+'GB_index-weights_R2'!$B$6*M74+'GB_index-weights_R2'!$B$10*O74</f>
        <v>0.49920991194801723</v>
      </c>
      <c r="E74" s="50">
        <f t="shared" si="5"/>
        <v>66</v>
      </c>
      <c r="F74" s="49">
        <f>INDEX('Unemployment-all_inputs'!$C:$C,MATCH($B74,'Unemployment-all_inputs'!$A:$A,0))</f>
        <v>3.9</v>
      </c>
      <c r="G74" s="49">
        <f>INDEX('Unemployment-all_inputs'!$D:$D,MATCH($B74,'Unemployment-all_inputs'!$A:$A,0))</f>
        <v>3.6</v>
      </c>
      <c r="H74" s="49">
        <f>F74*'GB_index-weights_R2'!$B$3+G74*'GB_index-weights_R2'!$B$4</f>
        <v>3.75</v>
      </c>
      <c r="I74" s="49">
        <f t="shared" si="8"/>
        <v>0.247787610619469</v>
      </c>
      <c r="J74" s="49">
        <f>INDEX('Skills-all_inputs'!$C:$C,MATCH($B74,'Skills-all_inputs'!$A:$A,0))</f>
        <v>8.4</v>
      </c>
      <c r="K74" s="49">
        <f>INDEX('Skills-all_inputs'!$D:$D,MATCH($B74,'Skills-all_inputs'!$A:$A,0))</f>
        <v>9.6999999999999993</v>
      </c>
      <c r="L74" s="49">
        <f>J74*'GB_index-weights_R2'!$B$7+K74*'GB_index-weights_R2'!$B$8</f>
        <v>9.0500000000000007</v>
      </c>
      <c r="M74" s="49">
        <f t="shared" si="9"/>
        <v>0.42814371257485023</v>
      </c>
      <c r="N74" s="49">
        <f>INDEX('Productivity-all_inputs'!$D:$D,MATCH($B74,'Productivity-all_inputs'!$A:$A,0))</f>
        <v>3.2108436531709366</v>
      </c>
      <c r="O74" s="49">
        <f t="shared" si="6"/>
        <v>0.82169841264973265</v>
      </c>
    </row>
    <row r="75" spans="1:15" x14ac:dyDescent="0.35">
      <c r="A75" s="17" t="str">
        <f t="shared" si="7"/>
        <v>England</v>
      </c>
      <c r="B75" s="17" t="s">
        <v>342</v>
      </c>
      <c r="C75" s="17" t="s">
        <v>343</v>
      </c>
      <c r="D75" s="49">
        <f>'GB_index-weights_R2'!$B$2*I75+'GB_index-weights_R2'!$B$6*M75+'GB_index-weights_R2'!$B$10*O75</f>
        <v>0.35075881762992567</v>
      </c>
      <c r="E75" s="50">
        <f t="shared" si="5"/>
        <v>228</v>
      </c>
      <c r="F75" s="49">
        <f>INDEX('Unemployment-all_inputs'!$C:$C,MATCH($B75,'Unemployment-all_inputs'!$A:$A,0))</f>
        <v>3.1</v>
      </c>
      <c r="G75" s="49">
        <f>INDEX('Unemployment-all_inputs'!$D:$D,MATCH($B75,'Unemployment-all_inputs'!$A:$A,0))</f>
        <v>3.2</v>
      </c>
      <c r="H75" s="49">
        <f>F75*'GB_index-weights_R2'!$B$3+G75*'GB_index-weights_R2'!$B$4</f>
        <v>3.1500000000000004</v>
      </c>
      <c r="I75" s="49">
        <f t="shared" si="8"/>
        <v>0.14159292035398233</v>
      </c>
      <c r="J75" s="49">
        <f>INDEX('Skills-all_inputs'!$C:$C,MATCH($B75,'Skills-all_inputs'!$A:$A,0))</f>
        <v>4.5</v>
      </c>
      <c r="K75" s="49">
        <f>INDEX('Skills-all_inputs'!$D:$D,MATCH($B75,'Skills-all_inputs'!$A:$A,0))</f>
        <v>3.1</v>
      </c>
      <c r="L75" s="49">
        <f>J75*'GB_index-weights_R2'!$B$7+K75*'GB_index-weights_R2'!$B$8</f>
        <v>3.8</v>
      </c>
      <c r="M75" s="49">
        <f t="shared" si="9"/>
        <v>0.11377245508982034</v>
      </c>
      <c r="N75" s="49">
        <f>INDEX('Productivity-all_inputs'!$D:$D,MATCH($B75,'Productivity-all_inputs'!$A:$A,0))</f>
        <v>3.2386784521643803</v>
      </c>
      <c r="O75" s="49">
        <f t="shared" si="6"/>
        <v>0.79691107744597445</v>
      </c>
    </row>
    <row r="76" spans="1:15" x14ac:dyDescent="0.35">
      <c r="A76" s="17" t="str">
        <f t="shared" si="7"/>
        <v>England</v>
      </c>
      <c r="B76" s="17" t="s">
        <v>344</v>
      </c>
      <c r="C76" s="17" t="s">
        <v>345</v>
      </c>
      <c r="D76" s="49">
        <f>'GB_index-weights_R2'!$B$2*I76+'GB_index-weights_R2'!$B$6*M76+'GB_index-weights_R2'!$B$10*O76</f>
        <v>0.39798180133826072</v>
      </c>
      <c r="E76" s="50">
        <f t="shared" si="5"/>
        <v>169</v>
      </c>
      <c r="F76" s="49">
        <f>INDEX('Unemployment-all_inputs'!$C:$C,MATCH($B76,'Unemployment-all_inputs'!$A:$A,0))</f>
        <v>3.9</v>
      </c>
      <c r="G76" s="49">
        <f>INDEX('Unemployment-all_inputs'!$D:$D,MATCH($B76,'Unemployment-all_inputs'!$A:$A,0))</f>
        <v>3.5</v>
      </c>
      <c r="H76" s="49">
        <f>F76*'GB_index-weights_R2'!$B$3+G76*'GB_index-weights_R2'!$B$4</f>
        <v>3.7</v>
      </c>
      <c r="I76" s="49">
        <f t="shared" si="8"/>
        <v>0.23893805309734514</v>
      </c>
      <c r="J76" s="49">
        <f>INDEX('Skills-all_inputs'!$C:$C,MATCH($B76,'Skills-all_inputs'!$A:$A,0))</f>
        <v>5.0999999999999996</v>
      </c>
      <c r="K76" s="49">
        <f>INDEX('Skills-all_inputs'!$D:$D,MATCH($B76,'Skills-all_inputs'!$A:$A,0))</f>
        <v>5.9</v>
      </c>
      <c r="L76" s="49">
        <f>J76*'GB_index-weights_R2'!$B$7+K76*'GB_index-weights_R2'!$B$8</f>
        <v>5.5</v>
      </c>
      <c r="M76" s="49">
        <f t="shared" si="9"/>
        <v>0.21556886227544908</v>
      </c>
      <c r="N76" s="49">
        <f>INDEX('Productivity-all_inputs'!$D:$D,MATCH($B76,'Productivity-all_inputs'!$A:$A,0))</f>
        <v>3.3032169733019514</v>
      </c>
      <c r="O76" s="49">
        <f t="shared" si="6"/>
        <v>0.73943848864198802</v>
      </c>
    </row>
    <row r="77" spans="1:15" x14ac:dyDescent="0.35">
      <c r="A77" s="17" t="str">
        <f t="shared" si="7"/>
        <v>England</v>
      </c>
      <c r="B77" s="17" t="s">
        <v>346</v>
      </c>
      <c r="C77" s="17" t="s">
        <v>347</v>
      </c>
      <c r="D77" s="49">
        <f>'GB_index-weights_R2'!$B$2*I77+'GB_index-weights_R2'!$B$6*M77+'GB_index-weights_R2'!$B$10*O77</f>
        <v>0.20019052484547817</v>
      </c>
      <c r="E77" s="50">
        <f t="shared" si="5"/>
        <v>347</v>
      </c>
      <c r="F77" s="49">
        <f>INDEX('Unemployment-all_inputs'!$C:$C,MATCH($B77,'Unemployment-all_inputs'!$A:$A,0))</f>
        <v>2.7</v>
      </c>
      <c r="G77" s="49">
        <f>INDEX('Unemployment-all_inputs'!$D:$D,MATCH($B77,'Unemployment-all_inputs'!$A:$A,0))</f>
        <v>2.8</v>
      </c>
      <c r="H77" s="49">
        <f>F77*'GB_index-weights_R2'!$B$3+G77*'GB_index-weights_R2'!$B$4</f>
        <v>2.75</v>
      </c>
      <c r="I77" s="49">
        <f t="shared" si="8"/>
        <v>7.0796460176991136E-2</v>
      </c>
      <c r="J77" s="49">
        <f>INDEX('Skills-all_inputs'!$C:$C,MATCH($B77,'Skills-all_inputs'!$A:$A,0))</f>
        <v>5.8</v>
      </c>
      <c r="K77" s="49">
        <f>INDEX('Skills-all_inputs'!$D:$D,MATCH($B77,'Skills-all_inputs'!$A:$A,0))</f>
        <v>6.3</v>
      </c>
      <c r="L77" s="49">
        <f>J77*'GB_index-weights_R2'!$B$7+K77*'GB_index-weights_R2'!$B$8</f>
        <v>6.05</v>
      </c>
      <c r="M77" s="49">
        <f t="shared" si="9"/>
        <v>0.24850299401197604</v>
      </c>
      <c r="N77" s="49">
        <f>INDEX('Productivity-all_inputs'!$D:$D,MATCH($B77,'Productivity-all_inputs'!$A:$A,0))</f>
        <v>3.8177123259569048</v>
      </c>
      <c r="O77" s="49">
        <f t="shared" si="6"/>
        <v>0.28127212034746729</v>
      </c>
    </row>
    <row r="78" spans="1:15" x14ac:dyDescent="0.35">
      <c r="A78" s="17" t="str">
        <f t="shared" si="7"/>
        <v>England</v>
      </c>
      <c r="B78" s="17" t="s">
        <v>348</v>
      </c>
      <c r="C78" s="17" t="s">
        <v>349</v>
      </c>
      <c r="D78" s="49">
        <f>'GB_index-weights_R2'!$B$2*I78+'GB_index-weights_R2'!$B$6*M78+'GB_index-weights_R2'!$B$10*O78</f>
        <v>0.55883106572765862</v>
      </c>
      <c r="E78" s="50">
        <f t="shared" si="5"/>
        <v>35</v>
      </c>
      <c r="F78" s="49">
        <f>INDEX('Unemployment-all_inputs'!$C:$C,MATCH($B78,'Unemployment-all_inputs'!$A:$A,0))</f>
        <v>5.5</v>
      </c>
      <c r="G78" s="49">
        <f>INDEX('Unemployment-all_inputs'!$D:$D,MATCH($B78,'Unemployment-all_inputs'!$A:$A,0))</f>
        <v>5.9</v>
      </c>
      <c r="H78" s="49">
        <f>F78*'GB_index-weights_R2'!$B$3+G78*'GB_index-weights_R2'!$B$4</f>
        <v>5.7</v>
      </c>
      <c r="I78" s="49">
        <f t="shared" si="8"/>
        <v>0.59292035398230092</v>
      </c>
      <c r="J78" s="49">
        <f>INDEX('Skills-all_inputs'!$C:$C,MATCH($B78,'Skills-all_inputs'!$A:$A,0))</f>
        <v>8.5</v>
      </c>
      <c r="K78" s="49">
        <f>INDEX('Skills-all_inputs'!$D:$D,MATCH($B78,'Skills-all_inputs'!$A:$A,0))</f>
        <v>8.6999999999999993</v>
      </c>
      <c r="L78" s="49">
        <f>J78*'GB_index-weights_R2'!$B$7+K78*'GB_index-weights_R2'!$B$8</f>
        <v>8.6</v>
      </c>
      <c r="M78" s="49">
        <f t="shared" si="9"/>
        <v>0.40119760479041905</v>
      </c>
      <c r="N78" s="49">
        <f>INDEX('Productivity-all_inputs'!$D:$D,MATCH($B78,'Productivity-all_inputs'!$A:$A,0))</f>
        <v>3.3672958299864741</v>
      </c>
      <c r="O78" s="49">
        <f t="shared" si="6"/>
        <v>0.68237523841025594</v>
      </c>
    </row>
    <row r="79" spans="1:15" x14ac:dyDescent="0.35">
      <c r="A79" s="17" t="str">
        <f t="shared" si="7"/>
        <v>England</v>
      </c>
      <c r="B79" s="17" t="s">
        <v>350</v>
      </c>
      <c r="C79" s="17" t="s">
        <v>351</v>
      </c>
      <c r="D79" s="49">
        <f>'GB_index-weights_R2'!$B$2*I79+'GB_index-weights_R2'!$B$6*M79+'GB_index-weights_R2'!$B$10*O79</f>
        <v>0.48007325075623902</v>
      </c>
      <c r="E79" s="50">
        <f t="shared" si="5"/>
        <v>77</v>
      </c>
      <c r="F79" s="49">
        <f>INDEX('Unemployment-all_inputs'!$C:$C,MATCH($B79,'Unemployment-all_inputs'!$A:$A,0))</f>
        <v>5.7</v>
      </c>
      <c r="G79" s="49">
        <f>INDEX('Unemployment-all_inputs'!$D:$D,MATCH($B79,'Unemployment-all_inputs'!$A:$A,0))</f>
        <v>5.6</v>
      </c>
      <c r="H79" s="49">
        <f>F79*'GB_index-weights_R2'!$B$3+G79*'GB_index-weights_R2'!$B$4</f>
        <v>5.65</v>
      </c>
      <c r="I79" s="49">
        <f t="shared" si="8"/>
        <v>0.58407079646017701</v>
      </c>
      <c r="J79" s="49">
        <f>INDEX('Skills-all_inputs'!$C:$C,MATCH($B79,'Skills-all_inputs'!$A:$A,0))</f>
        <v>7.1</v>
      </c>
      <c r="K79" s="49">
        <f>INDEX('Skills-all_inputs'!$D:$D,MATCH($B79,'Skills-all_inputs'!$A:$A,0))</f>
        <v>9.1</v>
      </c>
      <c r="L79" s="49">
        <f>J79*'GB_index-weights_R2'!$B$7+K79*'GB_index-weights_R2'!$B$8</f>
        <v>8.1</v>
      </c>
      <c r="M79" s="49">
        <f t="shared" si="9"/>
        <v>0.37125748502993999</v>
      </c>
      <c r="N79" s="49">
        <f>INDEX('Productivity-all_inputs'!$D:$D,MATCH($B79,'Productivity-all_inputs'!$A:$A,0))</f>
        <v>3.5890591188317256</v>
      </c>
      <c r="O79" s="49">
        <f t="shared" si="6"/>
        <v>0.48489147077860006</v>
      </c>
    </row>
    <row r="80" spans="1:15" x14ac:dyDescent="0.35">
      <c r="A80" s="17" t="str">
        <f t="shared" si="7"/>
        <v>England</v>
      </c>
      <c r="B80" s="17" t="s">
        <v>352</v>
      </c>
      <c r="C80" s="17" t="s">
        <v>353</v>
      </c>
      <c r="D80" s="49">
        <f>'GB_index-weights_R2'!$B$2*I80+'GB_index-weights_R2'!$B$6*M80+'GB_index-weights_R2'!$B$10*O80</f>
        <v>0.31210297722090574</v>
      </c>
      <c r="E80" s="50">
        <f t="shared" si="5"/>
        <v>278</v>
      </c>
      <c r="F80" s="49">
        <f>INDEX('Unemployment-all_inputs'!$C:$C,MATCH($B80,'Unemployment-all_inputs'!$A:$A,0))</f>
        <v>2.2000000000000002</v>
      </c>
      <c r="G80" s="49">
        <f>INDEX('Unemployment-all_inputs'!$D:$D,MATCH($B80,'Unemployment-all_inputs'!$A:$A,0))</f>
        <v>2.5</v>
      </c>
      <c r="H80" s="49">
        <f>F80*'GB_index-weights_R2'!$B$3+G80*'GB_index-weights_R2'!$B$4</f>
        <v>2.35</v>
      </c>
      <c r="I80" s="49">
        <f t="shared" si="8"/>
        <v>0</v>
      </c>
      <c r="J80" s="49">
        <f>INDEX('Skills-all_inputs'!$C:$C,MATCH($B80,'Skills-all_inputs'!$A:$A,0))</f>
        <v>4.7</v>
      </c>
      <c r="K80" s="49">
        <f>INDEX('Skills-all_inputs'!$D:$D,MATCH($B80,'Skills-all_inputs'!$A:$A,0))</f>
        <v>4.9000000000000004</v>
      </c>
      <c r="L80" s="49">
        <f>J80*'GB_index-weights_R2'!$B$7+K80*'GB_index-weights_R2'!$B$8</f>
        <v>4.8000000000000007</v>
      </c>
      <c r="M80" s="49">
        <f t="shared" si="9"/>
        <v>0.17365269461077845</v>
      </c>
      <c r="N80" s="49">
        <f>INDEX('Productivity-all_inputs'!$D:$D,MATCH($B80,'Productivity-all_inputs'!$A:$A,0))</f>
        <v>3.2771447329921766</v>
      </c>
      <c r="O80" s="49">
        <f t="shared" si="6"/>
        <v>0.76265623705193875</v>
      </c>
    </row>
    <row r="81" spans="1:15" x14ac:dyDescent="0.35">
      <c r="A81" s="17" t="str">
        <f t="shared" si="7"/>
        <v>England</v>
      </c>
      <c r="B81" s="17" t="s">
        <v>354</v>
      </c>
      <c r="C81" s="17" t="s">
        <v>355</v>
      </c>
      <c r="D81" s="49">
        <f>'GB_index-weights_R2'!$B$2*I81+'GB_index-weights_R2'!$B$6*M81+'GB_index-weights_R2'!$B$10*O81</f>
        <v>0.32826725349880248</v>
      </c>
      <c r="E81" s="50">
        <f t="shared" si="5"/>
        <v>257</v>
      </c>
      <c r="F81" s="49">
        <f>INDEX('Unemployment-all_inputs'!$C:$C,MATCH($B81,'Unemployment-all_inputs'!$A:$A,0))</f>
        <v>4.3</v>
      </c>
      <c r="G81" s="49">
        <f>INDEX('Unemployment-all_inputs'!$D:$D,MATCH($B81,'Unemployment-all_inputs'!$A:$A,0))</f>
        <v>4.3</v>
      </c>
      <c r="H81" s="49">
        <f>F81*'GB_index-weights_R2'!$B$3+G81*'GB_index-weights_R2'!$B$4</f>
        <v>4.3</v>
      </c>
      <c r="I81" s="49">
        <f t="shared" si="8"/>
        <v>0.34513274336283178</v>
      </c>
      <c r="J81" s="49">
        <f>INDEX('Skills-all_inputs'!$C:$C,MATCH($B81,'Skills-all_inputs'!$A:$A,0))</f>
        <v>6.7</v>
      </c>
      <c r="K81" s="49">
        <f>INDEX('Skills-all_inputs'!$D:$D,MATCH($B81,'Skills-all_inputs'!$A:$A,0))</f>
        <v>3</v>
      </c>
      <c r="L81" s="49">
        <f>J81*'GB_index-weights_R2'!$B$7+K81*'GB_index-weights_R2'!$B$8</f>
        <v>4.8499999999999996</v>
      </c>
      <c r="M81" s="49">
        <f t="shared" si="9"/>
        <v>0.1766467065868263</v>
      </c>
      <c r="N81" s="49">
        <f>INDEX('Productivity-all_inputs'!$D:$D,MATCH($B81,'Productivity-all_inputs'!$A:$A,0))</f>
        <v>3.6136169696133895</v>
      </c>
      <c r="O81" s="49">
        <f t="shared" si="6"/>
        <v>0.46302231054674936</v>
      </c>
    </row>
    <row r="82" spans="1:15" x14ac:dyDescent="0.35">
      <c r="A82" s="17" t="str">
        <f t="shared" si="7"/>
        <v>England</v>
      </c>
      <c r="B82" s="17" t="s">
        <v>356</v>
      </c>
      <c r="C82" s="17" t="s">
        <v>357</v>
      </c>
      <c r="D82" s="49">
        <f>'GB_index-weights_R2'!$B$2*I82+'GB_index-weights_R2'!$B$6*M82+'GB_index-weights_R2'!$B$10*O82</f>
        <v>0.42696537959811293</v>
      </c>
      <c r="E82" s="50">
        <f t="shared" si="5"/>
        <v>132</v>
      </c>
      <c r="F82" s="49">
        <f>INDEX('Unemployment-all_inputs'!$C:$C,MATCH($B82,'Unemployment-all_inputs'!$A:$A,0))</f>
        <v>7.8</v>
      </c>
      <c r="G82" s="49">
        <f>INDEX('Unemployment-all_inputs'!$D:$D,MATCH($B82,'Unemployment-all_inputs'!$A:$A,0))</f>
        <v>4.8</v>
      </c>
      <c r="H82" s="49">
        <f>F82*'GB_index-weights_R2'!$B$3+G82*'GB_index-weights_R2'!$B$4</f>
        <v>6.3</v>
      </c>
      <c r="I82" s="49">
        <f t="shared" si="8"/>
        <v>0.69911504424778748</v>
      </c>
      <c r="J82" s="49">
        <f>INDEX('Skills-all_inputs'!$C:$C,MATCH($B82,'Skills-all_inputs'!$A:$A,0))</f>
        <v>5</v>
      </c>
      <c r="K82" s="49">
        <f>INDEX('Skills-all_inputs'!$D:$D,MATCH($B82,'Skills-all_inputs'!$A:$A,0))</f>
        <v>7.5</v>
      </c>
      <c r="L82" s="49">
        <f>J82*'GB_index-weights_R2'!$B$7+K82*'GB_index-weights_R2'!$B$8</f>
        <v>6.25</v>
      </c>
      <c r="M82" s="49">
        <f t="shared" si="9"/>
        <v>0.26047904191616761</v>
      </c>
      <c r="N82" s="49">
        <f>INDEX('Productivity-all_inputs'!$D:$D,MATCH($B82,'Productivity-all_inputs'!$A:$A,0))</f>
        <v>3.7727609380946383</v>
      </c>
      <c r="O82" s="49">
        <f t="shared" si="6"/>
        <v>0.32130205263038381</v>
      </c>
    </row>
    <row r="83" spans="1:15" x14ac:dyDescent="0.35">
      <c r="A83" s="17" t="str">
        <f t="shared" si="7"/>
        <v>England</v>
      </c>
      <c r="B83" s="17" t="s">
        <v>358</v>
      </c>
      <c r="C83" s="17" t="s">
        <v>359</v>
      </c>
      <c r="D83" s="49">
        <f>'GB_index-weights_R2'!$B$2*I83+'GB_index-weights_R2'!$B$6*M83+'GB_index-weights_R2'!$B$10*O83</f>
        <v>0.33135034629818277</v>
      </c>
      <c r="E83" s="50">
        <f t="shared" si="5"/>
        <v>253</v>
      </c>
      <c r="F83" s="49">
        <f>INDEX('Unemployment-all_inputs'!$C:$C,MATCH($B83,'Unemployment-all_inputs'!$A:$A,0))</f>
        <v>3.7</v>
      </c>
      <c r="G83" s="49">
        <f>INDEX('Unemployment-all_inputs'!$D:$D,MATCH($B83,'Unemployment-all_inputs'!$A:$A,0))</f>
        <v>3.5</v>
      </c>
      <c r="H83" s="49">
        <f>F83*'GB_index-weights_R2'!$B$3+G83*'GB_index-weights_R2'!$B$4</f>
        <v>3.6</v>
      </c>
      <c r="I83" s="49">
        <f t="shared" si="8"/>
        <v>0.22123893805309733</v>
      </c>
      <c r="J83" s="49">
        <f>INDEX('Skills-all_inputs'!$C:$C,MATCH($B83,'Skills-all_inputs'!$A:$A,0))</f>
        <v>5.3</v>
      </c>
      <c r="K83" s="49">
        <f>INDEX('Skills-all_inputs'!$D:$D,MATCH($B83,'Skills-all_inputs'!$A:$A,0))</f>
        <v>3.6</v>
      </c>
      <c r="L83" s="49">
        <f>J83*'GB_index-weights_R2'!$B$7+K83*'GB_index-weights_R2'!$B$8</f>
        <v>4.45</v>
      </c>
      <c r="M83" s="49">
        <f t="shared" si="9"/>
        <v>0.1526946107784431</v>
      </c>
      <c r="N83" s="49">
        <f>INDEX('Productivity-all_inputs'!$D:$D,MATCH($B83,'Productivity-all_inputs'!$A:$A,0))</f>
        <v>3.4372078191851885</v>
      </c>
      <c r="O83" s="49">
        <f t="shared" si="6"/>
        <v>0.62011749006300798</v>
      </c>
    </row>
    <row r="84" spans="1:15" x14ac:dyDescent="0.35">
      <c r="A84" s="17" t="str">
        <f t="shared" si="7"/>
        <v>England</v>
      </c>
      <c r="B84" s="17" t="s">
        <v>360</v>
      </c>
      <c r="C84" s="17" t="s">
        <v>361</v>
      </c>
      <c r="D84" s="49">
        <f>'GB_index-weights_R2'!$B$2*I84+'GB_index-weights_R2'!$B$6*M84+'GB_index-weights_R2'!$B$10*O84</f>
        <v>0.46630067240512674</v>
      </c>
      <c r="E84" s="50">
        <f t="shared" si="5"/>
        <v>92</v>
      </c>
      <c r="F84" s="49">
        <f>INDEX('Unemployment-all_inputs'!$C:$C,MATCH($B84,'Unemployment-all_inputs'!$A:$A,0))</f>
        <v>5.4</v>
      </c>
      <c r="G84" s="49">
        <f>INDEX('Unemployment-all_inputs'!$D:$D,MATCH($B84,'Unemployment-all_inputs'!$A:$A,0))</f>
        <v>6</v>
      </c>
      <c r="H84" s="49">
        <f>F84*'GB_index-weights_R2'!$B$3+G84*'GB_index-weights_R2'!$B$4</f>
        <v>5.7</v>
      </c>
      <c r="I84" s="49">
        <f t="shared" si="8"/>
        <v>0.59292035398230092</v>
      </c>
      <c r="J84" s="49">
        <f>INDEX('Skills-all_inputs'!$C:$C,MATCH($B84,'Skills-all_inputs'!$A:$A,0))</f>
        <v>4.9000000000000004</v>
      </c>
      <c r="K84" s="49">
        <f>INDEX('Skills-all_inputs'!$D:$D,MATCH($B84,'Skills-all_inputs'!$A:$A,0))</f>
        <v>6.6</v>
      </c>
      <c r="L84" s="49">
        <f>J84*'GB_index-weights_R2'!$B$7+K84*'GB_index-weights_R2'!$B$8</f>
        <v>5.75</v>
      </c>
      <c r="M84" s="49">
        <f t="shared" si="9"/>
        <v>0.23053892215568858</v>
      </c>
      <c r="N84" s="49">
        <f>INDEX('Productivity-all_inputs'!$D:$D,MATCH($B84,'Productivity-all_inputs'!$A:$A,0))</f>
        <v>3.487375077903208</v>
      </c>
      <c r="O84" s="49">
        <f t="shared" si="6"/>
        <v>0.5754427410773908</v>
      </c>
    </row>
    <row r="85" spans="1:15" x14ac:dyDescent="0.35">
      <c r="A85" s="17" t="str">
        <f t="shared" si="7"/>
        <v>England</v>
      </c>
      <c r="B85" s="17" t="s">
        <v>362</v>
      </c>
      <c r="C85" s="17" t="s">
        <v>363</v>
      </c>
      <c r="D85" s="49">
        <f>'GB_index-weights_R2'!$B$2*I85+'GB_index-weights_R2'!$B$6*M85+'GB_index-weights_R2'!$B$10*O85</f>
        <v>0.31812912179532193</v>
      </c>
      <c r="E85" s="50">
        <f t="shared" si="5"/>
        <v>269</v>
      </c>
      <c r="F85" s="49">
        <f>INDEX('Unemployment-all_inputs'!$C:$C,MATCH($B85,'Unemployment-all_inputs'!$A:$A,0))</f>
        <v>4.5999999999999996</v>
      </c>
      <c r="G85" s="49">
        <f>INDEX('Unemployment-all_inputs'!$D:$D,MATCH($B85,'Unemployment-all_inputs'!$A:$A,0))</f>
        <v>3.3</v>
      </c>
      <c r="H85" s="49">
        <f>F85*'GB_index-weights_R2'!$B$3+G85*'GB_index-weights_R2'!$B$4</f>
        <v>3.9499999999999997</v>
      </c>
      <c r="I85" s="49">
        <f t="shared" si="8"/>
        <v>0.28318584070796454</v>
      </c>
      <c r="J85" s="49">
        <f>INDEX('Skills-all_inputs'!$C:$C,MATCH($B85,'Skills-all_inputs'!$A:$A,0))</f>
        <v>6.7</v>
      </c>
      <c r="K85" s="49">
        <f>INDEX('Skills-all_inputs'!$D:$D,MATCH($B85,'Skills-all_inputs'!$A:$A,0))</f>
        <v>5</v>
      </c>
      <c r="L85" s="49">
        <f>J85*'GB_index-weights_R2'!$B$7+K85*'GB_index-weights_R2'!$B$8</f>
        <v>5.85</v>
      </c>
      <c r="M85" s="49">
        <f t="shared" si="9"/>
        <v>0.23652694610778438</v>
      </c>
      <c r="N85" s="49">
        <f>INDEX('Productivity-all_inputs'!$D:$D,MATCH($B85,'Productivity-all_inputs'!$A:$A,0))</f>
        <v>3.6454498961866002</v>
      </c>
      <c r="O85" s="49">
        <f t="shared" si="6"/>
        <v>0.43467457857021707</v>
      </c>
    </row>
    <row r="86" spans="1:15" x14ac:dyDescent="0.35">
      <c r="A86" s="17" t="str">
        <f t="shared" si="7"/>
        <v>Wales</v>
      </c>
      <c r="B86" s="17" t="s">
        <v>364</v>
      </c>
      <c r="C86" s="17" t="s">
        <v>365</v>
      </c>
      <c r="D86" s="49">
        <f>'GB_index-weights_R2'!$B$2*I86+'GB_index-weights_R2'!$B$6*M86+'GB_index-weights_R2'!$B$10*O86</f>
        <v>0.48470678190307676</v>
      </c>
      <c r="E86" s="50">
        <f t="shared" si="5"/>
        <v>76</v>
      </c>
      <c r="F86" s="49">
        <f>INDEX('Unemployment-all_inputs'!$C:$C,MATCH($B86,'Unemployment-all_inputs'!$A:$A,0))</f>
        <v>4</v>
      </c>
      <c r="G86" s="49">
        <f>INDEX('Unemployment-all_inputs'!$D:$D,MATCH($B86,'Unemployment-all_inputs'!$A:$A,0))</f>
        <v>3.4</v>
      </c>
      <c r="H86" s="49">
        <f>F86*'GB_index-weights_R2'!$B$3+G86*'GB_index-weights_R2'!$B$4</f>
        <v>3.7</v>
      </c>
      <c r="I86" s="49">
        <f t="shared" si="8"/>
        <v>0.23893805309734514</v>
      </c>
      <c r="J86" s="49">
        <f>INDEX('Skills-all_inputs'!$C:$C,MATCH($B86,'Skills-all_inputs'!$A:$A,0))</f>
        <v>7.8</v>
      </c>
      <c r="K86" s="49">
        <f>INDEX('Skills-all_inputs'!$D:$D,MATCH($B86,'Skills-all_inputs'!$A:$A,0))</f>
        <v>9.5</v>
      </c>
      <c r="L86" s="49">
        <f>J86*'GB_index-weights_R2'!$B$7+K86*'GB_index-weights_R2'!$B$8</f>
        <v>8.65</v>
      </c>
      <c r="M86" s="49">
        <f t="shared" si="9"/>
        <v>0.40419161676646698</v>
      </c>
      <c r="N86" s="49">
        <f>INDEX('Productivity-all_inputs'!$D:$D,MATCH($B86,'Productivity-all_inputs'!$A:$A,0))</f>
        <v>3.2228678461377385</v>
      </c>
      <c r="O86" s="49">
        <f t="shared" si="6"/>
        <v>0.81099067584541829</v>
      </c>
    </row>
    <row r="87" spans="1:15" x14ac:dyDescent="0.35">
      <c r="A87" s="17" t="str">
        <f t="shared" si="7"/>
        <v>England</v>
      </c>
      <c r="B87" s="17" t="s">
        <v>366</v>
      </c>
      <c r="C87" s="17" t="s">
        <v>367</v>
      </c>
      <c r="D87" s="49">
        <f>'GB_index-weights_R2'!$B$2*I87+'GB_index-weights_R2'!$B$6*M87+'GB_index-weights_R2'!$B$10*O87</f>
        <v>0.48882209300730667</v>
      </c>
      <c r="E87" s="50">
        <f t="shared" si="5"/>
        <v>74</v>
      </c>
      <c r="F87" s="49">
        <f>INDEX('Unemployment-all_inputs'!$C:$C,MATCH($B87,'Unemployment-all_inputs'!$A:$A,0))</f>
        <v>6</v>
      </c>
      <c r="G87" s="49">
        <f>INDEX('Unemployment-all_inputs'!$D:$D,MATCH($B87,'Unemployment-all_inputs'!$A:$A,0))</f>
        <v>4.8</v>
      </c>
      <c r="H87" s="49">
        <f>F87*'GB_index-weights_R2'!$B$3+G87*'GB_index-weights_R2'!$B$4</f>
        <v>5.4</v>
      </c>
      <c r="I87" s="49">
        <f t="shared" si="8"/>
        <v>0.53982300884955758</v>
      </c>
      <c r="J87" s="49">
        <f>INDEX('Skills-all_inputs'!$C:$C,MATCH($B87,'Skills-all_inputs'!$A:$A,0))</f>
        <v>5.2</v>
      </c>
      <c r="K87" s="49">
        <f>INDEX('Skills-all_inputs'!$D:$D,MATCH($B87,'Skills-all_inputs'!$A:$A,0))</f>
        <v>9.5</v>
      </c>
      <c r="L87" s="49">
        <f>J87*'GB_index-weights_R2'!$B$7+K87*'GB_index-weights_R2'!$B$8</f>
        <v>7.35</v>
      </c>
      <c r="M87" s="49">
        <f t="shared" si="9"/>
        <v>0.32634730538922146</v>
      </c>
      <c r="N87" s="49">
        <f>INDEX('Productivity-all_inputs'!$D:$D,MATCH($B87,'Productivity-all_inputs'!$A:$A,0))</f>
        <v>3.459466289786131</v>
      </c>
      <c r="O87" s="49">
        <f t="shared" si="6"/>
        <v>0.60029596478314107</v>
      </c>
    </row>
    <row r="88" spans="1:15" x14ac:dyDescent="0.35">
      <c r="A88" s="17" t="str">
        <f t="shared" si="7"/>
        <v>England</v>
      </c>
      <c r="B88" s="17" t="s">
        <v>368</v>
      </c>
      <c r="C88" s="17" t="s">
        <v>369</v>
      </c>
      <c r="D88" s="49">
        <f>'GB_index-weights_R2'!$B$2*I88+'GB_index-weights_R2'!$B$6*M88+'GB_index-weights_R2'!$B$10*O88</f>
        <v>0.4357981485081262</v>
      </c>
      <c r="E88" s="50">
        <f t="shared" si="5"/>
        <v>126</v>
      </c>
      <c r="F88" s="49">
        <f>INDEX('Unemployment-all_inputs'!$C:$C,MATCH($B88,'Unemployment-all_inputs'!$A:$A,0))</f>
        <v>3.9</v>
      </c>
      <c r="G88" s="49">
        <f>INDEX('Unemployment-all_inputs'!$D:$D,MATCH($B88,'Unemployment-all_inputs'!$A:$A,0))</f>
        <v>3.2</v>
      </c>
      <c r="H88" s="49">
        <f>F88*'GB_index-weights_R2'!$B$3+G88*'GB_index-weights_R2'!$B$4</f>
        <v>3.55</v>
      </c>
      <c r="I88" s="49">
        <f t="shared" si="8"/>
        <v>0.21238938053097339</v>
      </c>
      <c r="J88" s="49">
        <f>INDEX('Skills-all_inputs'!$C:$C,MATCH($B88,'Skills-all_inputs'!$A:$A,0))</f>
        <v>4.8</v>
      </c>
      <c r="K88" s="49">
        <f>INDEX('Skills-all_inputs'!$D:$D,MATCH($B88,'Skills-all_inputs'!$A:$A,0))</f>
        <v>7.4</v>
      </c>
      <c r="L88" s="49">
        <f>J88*'GB_index-weights_R2'!$B$7+K88*'GB_index-weights_R2'!$B$8</f>
        <v>6.1</v>
      </c>
      <c r="M88" s="49">
        <f t="shared" si="9"/>
        <v>0.25149700598802388</v>
      </c>
      <c r="N88" s="49">
        <f>INDEX('Productivity-all_inputs'!$D:$D,MATCH($B88,'Productivity-all_inputs'!$A:$A,0))</f>
        <v>3.1863526331626408</v>
      </c>
      <c r="O88" s="49">
        <f t="shared" si="6"/>
        <v>0.84350805900538139</v>
      </c>
    </row>
    <row r="89" spans="1:15" x14ac:dyDescent="0.35">
      <c r="A89" s="17" t="str">
        <f t="shared" si="7"/>
        <v>England</v>
      </c>
      <c r="B89" s="17" t="s">
        <v>370</v>
      </c>
      <c r="C89" s="17" t="s">
        <v>371</v>
      </c>
      <c r="D89" s="49">
        <f>'GB_index-weights_R2'!$B$2*I89+'GB_index-weights_R2'!$B$6*M89+'GB_index-weights_R2'!$B$10*O89</f>
        <v>0.55134464148043827</v>
      </c>
      <c r="E89" s="50">
        <f t="shared" si="5"/>
        <v>39</v>
      </c>
      <c r="F89" s="49">
        <f>INDEX('Unemployment-all_inputs'!$C:$C,MATCH($B89,'Unemployment-all_inputs'!$A:$A,0))</f>
        <v>5.3</v>
      </c>
      <c r="G89" s="49">
        <f>INDEX('Unemployment-all_inputs'!$D:$D,MATCH($B89,'Unemployment-all_inputs'!$A:$A,0))</f>
        <v>4.9000000000000004</v>
      </c>
      <c r="H89" s="49">
        <f>F89*'GB_index-weights_R2'!$B$3+G89*'GB_index-weights_R2'!$B$4</f>
        <v>5.0999999999999996</v>
      </c>
      <c r="I89" s="49">
        <f t="shared" si="8"/>
        <v>0.48672566371681403</v>
      </c>
      <c r="J89" s="49">
        <f>INDEX('Skills-all_inputs'!$C:$C,MATCH($B89,'Skills-all_inputs'!$A:$A,0))</f>
        <v>7.3</v>
      </c>
      <c r="K89" s="49">
        <f>INDEX('Skills-all_inputs'!$D:$D,MATCH($B89,'Skills-all_inputs'!$A:$A,0))</f>
        <v>10.9</v>
      </c>
      <c r="L89" s="49">
        <f>J89*'GB_index-weights_R2'!$B$7+K89*'GB_index-weights_R2'!$B$8</f>
        <v>9.1</v>
      </c>
      <c r="M89" s="49">
        <f t="shared" si="9"/>
        <v>0.4311377245508981</v>
      </c>
      <c r="N89" s="49">
        <f>INDEX('Productivity-all_inputs'!$D:$D,MATCH($B89,'Productivity-all_inputs'!$A:$A,0))</f>
        <v>3.3068867021909143</v>
      </c>
      <c r="O89" s="49">
        <f t="shared" si="6"/>
        <v>0.73617053617360262</v>
      </c>
    </row>
    <row r="90" spans="1:15" x14ac:dyDescent="0.35">
      <c r="A90" s="17" t="str">
        <f t="shared" si="7"/>
        <v>England</v>
      </c>
      <c r="B90" s="17" t="s">
        <v>372</v>
      </c>
      <c r="C90" s="17" t="s">
        <v>373</v>
      </c>
      <c r="D90" s="49">
        <f>'GB_index-weights_R2'!$B$2*I90+'GB_index-weights_R2'!$B$6*M90+'GB_index-weights_R2'!$B$10*O90</f>
        <v>0.3425628152314748</v>
      </c>
      <c r="E90" s="50">
        <f t="shared" si="5"/>
        <v>242</v>
      </c>
      <c r="F90" s="49">
        <f>INDEX('Unemployment-all_inputs'!$C:$C,MATCH($B90,'Unemployment-all_inputs'!$A:$A,0))</f>
        <v>3.4</v>
      </c>
      <c r="G90" s="49">
        <f>INDEX('Unemployment-all_inputs'!$D:$D,MATCH($B90,'Unemployment-all_inputs'!$A:$A,0))</f>
        <v>3.1</v>
      </c>
      <c r="H90" s="49">
        <f>F90*'GB_index-weights_R2'!$B$3+G90*'GB_index-weights_R2'!$B$4</f>
        <v>3.25</v>
      </c>
      <c r="I90" s="49">
        <f t="shared" si="8"/>
        <v>0.15929203539823006</v>
      </c>
      <c r="J90" s="49">
        <f>INDEX('Skills-all_inputs'!$C:$C,MATCH($B90,'Skills-all_inputs'!$A:$A,0))</f>
        <v>5.0999999999999996</v>
      </c>
      <c r="K90" s="49">
        <f>INDEX('Skills-all_inputs'!$D:$D,MATCH($B90,'Skills-all_inputs'!$A:$A,0))</f>
        <v>4.5</v>
      </c>
      <c r="L90" s="49">
        <f>J90*'GB_index-weights_R2'!$B$7+K90*'GB_index-weights_R2'!$B$8</f>
        <v>4.8</v>
      </c>
      <c r="M90" s="49">
        <f t="shared" si="9"/>
        <v>0.1736526946107784</v>
      </c>
      <c r="N90" s="49">
        <f>INDEX('Productivity-all_inputs'!$D:$D,MATCH($B90,'Productivity-all_inputs'!$A:$A,0))</f>
        <v>3.3534067178258069</v>
      </c>
      <c r="O90" s="49">
        <f t="shared" si="6"/>
        <v>0.69474371568541593</v>
      </c>
    </row>
    <row r="91" spans="1:15" x14ac:dyDescent="0.35">
      <c r="A91" s="17" t="str">
        <f t="shared" si="7"/>
        <v>England</v>
      </c>
      <c r="B91" s="17" t="s">
        <v>374</v>
      </c>
      <c r="C91" s="17" t="s">
        <v>375</v>
      </c>
      <c r="D91" s="49">
        <f>'GB_index-weights_R2'!$B$2*I91+'GB_index-weights_R2'!$B$6*M91+'GB_index-weights_R2'!$B$10*O91</f>
        <v>0.37072978875150564</v>
      </c>
      <c r="E91" s="50">
        <f t="shared" si="5"/>
        <v>210</v>
      </c>
      <c r="F91" s="49">
        <f>INDEX('Unemployment-all_inputs'!$C:$C,MATCH($B91,'Unemployment-all_inputs'!$A:$A,0))</f>
        <v>5.0999999999999996</v>
      </c>
      <c r="G91" s="49">
        <f>INDEX('Unemployment-all_inputs'!$D:$D,MATCH($B91,'Unemployment-all_inputs'!$A:$A,0))</f>
        <v>5</v>
      </c>
      <c r="H91" s="49">
        <f>F91*'GB_index-weights_R2'!$B$3+G91*'GB_index-weights_R2'!$B$4</f>
        <v>5.05</v>
      </c>
      <c r="I91" s="49">
        <f t="shared" si="8"/>
        <v>0.47787610619469018</v>
      </c>
      <c r="J91" s="49">
        <f>INDEX('Skills-all_inputs'!$C:$C,MATCH($B91,'Skills-all_inputs'!$A:$A,0))</f>
        <v>4.3</v>
      </c>
      <c r="K91" s="49">
        <f>INDEX('Skills-all_inputs'!$D:$D,MATCH($B91,'Skills-all_inputs'!$A:$A,0))</f>
        <v>6.4</v>
      </c>
      <c r="L91" s="49">
        <f>J91*'GB_index-weights_R2'!$B$7+K91*'GB_index-weights_R2'!$B$8</f>
        <v>5.35</v>
      </c>
      <c r="M91" s="49">
        <f t="shared" si="9"/>
        <v>0.20658682634730532</v>
      </c>
      <c r="N91" s="49">
        <f>INDEX('Productivity-all_inputs'!$D:$D,MATCH($B91,'Productivity-all_inputs'!$A:$A,0))</f>
        <v>3.6532522764707851</v>
      </c>
      <c r="O91" s="49">
        <f t="shared" si="6"/>
        <v>0.4277264337125215</v>
      </c>
    </row>
    <row r="92" spans="1:15" x14ac:dyDescent="0.35">
      <c r="A92" s="17" t="str">
        <f t="shared" si="7"/>
        <v>England</v>
      </c>
      <c r="B92" s="17" t="s">
        <v>376</v>
      </c>
      <c r="C92" s="17" t="s">
        <v>377</v>
      </c>
      <c r="D92" s="49">
        <f>'GB_index-weights_R2'!$B$2*I92+'GB_index-weights_R2'!$B$6*M92+'GB_index-weights_R2'!$B$10*O92</f>
        <v>0.66271510741190176</v>
      </c>
      <c r="E92" s="50">
        <f t="shared" si="5"/>
        <v>9</v>
      </c>
      <c r="F92" s="49">
        <f>INDEX('Unemployment-all_inputs'!$C:$C,MATCH($B92,'Unemployment-all_inputs'!$A:$A,0))</f>
        <v>4.5</v>
      </c>
      <c r="G92" s="49">
        <f>INDEX('Unemployment-all_inputs'!$D:$D,MATCH($B92,'Unemployment-all_inputs'!$A:$A,0))</f>
        <v>6</v>
      </c>
      <c r="H92" s="49">
        <f>F92*'GB_index-weights_R2'!$B$3+G92*'GB_index-weights_R2'!$B$4</f>
        <v>5.25</v>
      </c>
      <c r="I92" s="49">
        <f t="shared" si="8"/>
        <v>0.51327433628318575</v>
      </c>
      <c r="J92" s="49">
        <f>INDEX('Skills-all_inputs'!$C:$C,MATCH($B92,'Skills-all_inputs'!$A:$A,0))</f>
        <v>11.3</v>
      </c>
      <c r="K92" s="49">
        <f>INDEX('Skills-all_inputs'!$D:$D,MATCH($B92,'Skills-all_inputs'!$A:$A,0))</f>
        <v>16.399999999999999</v>
      </c>
      <c r="L92" s="49">
        <f>J92*'GB_index-weights_R2'!$B$7+K92*'GB_index-weights_R2'!$B$8</f>
        <v>13.85</v>
      </c>
      <c r="M92" s="49">
        <f t="shared" si="9"/>
        <v>0.71556886227544891</v>
      </c>
      <c r="N92" s="49">
        <f>INDEX('Productivity-all_inputs'!$D:$D,MATCH($B92,'Productivity-all_inputs'!$A:$A,0))</f>
        <v>3.2809112157876537</v>
      </c>
      <c r="O92" s="49">
        <f t="shared" si="6"/>
        <v>0.75930212367707051</v>
      </c>
    </row>
    <row r="93" spans="1:15" x14ac:dyDescent="0.35">
      <c r="A93" s="17" t="str">
        <f t="shared" si="7"/>
        <v>Scotland</v>
      </c>
      <c r="B93" s="17" t="s">
        <v>378</v>
      </c>
      <c r="C93" s="17" t="s">
        <v>379</v>
      </c>
      <c r="D93" s="49">
        <f>'GB_index-weights_R2'!$B$2*I93+'GB_index-weights_R2'!$B$6*M93+'GB_index-weights_R2'!$B$10*O93</f>
        <v>0.40801697835313633</v>
      </c>
      <c r="E93" s="50">
        <f t="shared" si="5"/>
        <v>156</v>
      </c>
      <c r="F93" s="49">
        <f>INDEX('Unemployment-all_inputs'!$C:$C,MATCH($B93,'Unemployment-all_inputs'!$A:$A,0))</f>
        <v>3.9</v>
      </c>
      <c r="G93" s="49">
        <f>INDEX('Unemployment-all_inputs'!$D:$D,MATCH($B93,'Unemployment-all_inputs'!$A:$A,0))</f>
        <v>3.3</v>
      </c>
      <c r="H93" s="49">
        <f>F93*'GB_index-weights_R2'!$B$3+G93*'GB_index-weights_R2'!$B$4</f>
        <v>3.5999999999999996</v>
      </c>
      <c r="I93" s="49">
        <f t="shared" si="8"/>
        <v>0.22123893805309724</v>
      </c>
      <c r="J93" s="49">
        <f>INDEX('Skills-all_inputs'!$C:$C,MATCH($B93,'Skills-all_inputs'!$A:$A,0))</f>
        <v>8.8000000000000007</v>
      </c>
      <c r="K93" s="49">
        <f>INDEX('Skills-all_inputs'!$D:$D,MATCH($B93,'Skills-all_inputs'!$A:$A,0))</f>
        <v>9</v>
      </c>
      <c r="L93" s="49">
        <f>J93*'GB_index-weights_R2'!$B$7+K93*'GB_index-weights_R2'!$B$8</f>
        <v>8.9</v>
      </c>
      <c r="M93" s="49">
        <f t="shared" si="9"/>
        <v>0.4191616766467065</v>
      </c>
      <c r="N93" s="49">
        <f>INDEX('Productivity-all_inputs'!$D:$D,MATCH($B93,'Productivity-all_inputs'!$A:$A,0))</f>
        <v>3.4781584227982836</v>
      </c>
      <c r="O93" s="49">
        <f t="shared" si="6"/>
        <v>0.58365032035960518</v>
      </c>
    </row>
    <row r="94" spans="1:15" x14ac:dyDescent="0.35">
      <c r="A94" s="17" t="str">
        <f t="shared" si="7"/>
        <v>Scotland</v>
      </c>
      <c r="B94" s="17" t="s">
        <v>380</v>
      </c>
      <c r="C94" s="17" t="s">
        <v>381</v>
      </c>
      <c r="D94" s="49">
        <f>'GB_index-weights_R2'!$B$2*I94+'GB_index-weights_R2'!$B$6*M94+'GB_index-weights_R2'!$B$10*O94</f>
        <v>0.45079957328486736</v>
      </c>
      <c r="E94" s="50">
        <f t="shared" si="5"/>
        <v>106</v>
      </c>
      <c r="F94" s="49">
        <f>INDEX('Unemployment-all_inputs'!$C:$C,MATCH($B94,'Unemployment-all_inputs'!$A:$A,0))</f>
        <v>4.9000000000000004</v>
      </c>
      <c r="G94" s="49">
        <f>INDEX('Unemployment-all_inputs'!$D:$D,MATCH($B94,'Unemployment-all_inputs'!$A:$A,0))</f>
        <v>4.8</v>
      </c>
      <c r="H94" s="49">
        <f>F94*'GB_index-weights_R2'!$B$3+G94*'GB_index-weights_R2'!$B$4</f>
        <v>4.8499999999999996</v>
      </c>
      <c r="I94" s="49">
        <f t="shared" si="8"/>
        <v>0.4424778761061946</v>
      </c>
      <c r="J94" s="49">
        <f>INDEX('Skills-all_inputs'!$C:$C,MATCH($B94,'Skills-all_inputs'!$A:$A,0))</f>
        <v>5</v>
      </c>
      <c r="K94" s="49">
        <f>INDEX('Skills-all_inputs'!$D:$D,MATCH($B94,'Skills-all_inputs'!$A:$A,0))</f>
        <v>7.9</v>
      </c>
      <c r="L94" s="49">
        <f>J94*'GB_index-weights_R2'!$B$7+K94*'GB_index-weights_R2'!$B$8</f>
        <v>6.45</v>
      </c>
      <c r="M94" s="49">
        <f t="shared" si="9"/>
        <v>0.27245508982035926</v>
      </c>
      <c r="N94" s="49">
        <f>INDEX('Productivity-all_inputs'!$D:$D,MATCH($B94,'Productivity-all_inputs'!$A:$A,0))</f>
        <v>3.417726683613366</v>
      </c>
      <c r="O94" s="49">
        <f t="shared" si="6"/>
        <v>0.63746575392804827</v>
      </c>
    </row>
    <row r="95" spans="1:15" x14ac:dyDescent="0.35">
      <c r="A95" s="17" t="str">
        <f t="shared" si="7"/>
        <v>England</v>
      </c>
      <c r="B95" s="17" t="s">
        <v>382</v>
      </c>
      <c r="C95" s="17" t="s">
        <v>383</v>
      </c>
      <c r="D95" s="49">
        <f>'GB_index-weights_R2'!$B$2*I95+'GB_index-weights_R2'!$B$6*M95+'GB_index-weights_R2'!$B$10*O95</f>
        <v>0.46855492293449202</v>
      </c>
      <c r="E95" s="50">
        <f t="shared" si="5"/>
        <v>91</v>
      </c>
      <c r="F95" s="49">
        <f>INDEX('Unemployment-all_inputs'!$C:$C,MATCH($B95,'Unemployment-all_inputs'!$A:$A,0))</f>
        <v>7.6</v>
      </c>
      <c r="G95" s="49">
        <f>INDEX('Unemployment-all_inputs'!$D:$D,MATCH($B95,'Unemployment-all_inputs'!$A:$A,0))</f>
        <v>5.0999999999999996</v>
      </c>
      <c r="H95" s="49">
        <f>F95*'GB_index-weights_R2'!$B$3+G95*'GB_index-weights_R2'!$B$4</f>
        <v>6.35</v>
      </c>
      <c r="I95" s="49">
        <f t="shared" si="8"/>
        <v>0.70796460176991138</v>
      </c>
      <c r="J95" s="49">
        <f>INDEX('Skills-all_inputs'!$C:$C,MATCH($B95,'Skills-all_inputs'!$A:$A,0))</f>
        <v>6.8</v>
      </c>
      <c r="K95" s="49">
        <f>INDEX('Skills-all_inputs'!$D:$D,MATCH($B95,'Skills-all_inputs'!$A:$A,0))</f>
        <v>8.1</v>
      </c>
      <c r="L95" s="49">
        <f>J95*'GB_index-weights_R2'!$B$7+K95*'GB_index-weights_R2'!$B$8</f>
        <v>7.4499999999999993</v>
      </c>
      <c r="M95" s="49">
        <f t="shared" si="9"/>
        <v>0.33233532934131726</v>
      </c>
      <c r="N95" s="49">
        <f>INDEX('Productivity-all_inputs'!$D:$D,MATCH($B95,'Productivity-all_inputs'!$A:$A,0))</f>
        <v>3.7232808808312687</v>
      </c>
      <c r="O95" s="49">
        <f t="shared" si="6"/>
        <v>0.36536483769224748</v>
      </c>
    </row>
    <row r="96" spans="1:15" x14ac:dyDescent="0.35">
      <c r="A96" s="17" t="str">
        <f t="shared" si="7"/>
        <v>Scotland</v>
      </c>
      <c r="B96" s="17" t="s">
        <v>384</v>
      </c>
      <c r="C96" s="17" t="s">
        <v>385</v>
      </c>
      <c r="D96" s="49">
        <f>'GB_index-weights_R2'!$B$2*I96+'GB_index-weights_R2'!$B$6*M96+'GB_index-weights_R2'!$B$10*O96</f>
        <v>0.51499556142869929</v>
      </c>
      <c r="E96" s="50">
        <f t="shared" si="5"/>
        <v>60</v>
      </c>
      <c r="F96" s="49">
        <f>INDEX('Unemployment-all_inputs'!$C:$C,MATCH($B96,'Unemployment-all_inputs'!$A:$A,0))</f>
        <v>4.7</v>
      </c>
      <c r="G96" s="49">
        <f>INDEX('Unemployment-all_inputs'!$D:$D,MATCH($B96,'Unemployment-all_inputs'!$A:$A,0))</f>
        <v>4.4000000000000004</v>
      </c>
      <c r="H96" s="49">
        <f>F96*'GB_index-weights_R2'!$B$3+G96*'GB_index-weights_R2'!$B$4</f>
        <v>4.5500000000000007</v>
      </c>
      <c r="I96" s="49">
        <f t="shared" si="8"/>
        <v>0.38938053097345143</v>
      </c>
      <c r="J96" s="49">
        <f>INDEX('Skills-all_inputs'!$C:$C,MATCH($B96,'Skills-all_inputs'!$A:$A,0))</f>
        <v>8.6</v>
      </c>
      <c r="K96" s="49">
        <f>INDEX('Skills-all_inputs'!$D:$D,MATCH($B96,'Skills-all_inputs'!$A:$A,0))</f>
        <v>9.1</v>
      </c>
      <c r="L96" s="49">
        <f>J96*'GB_index-weights_R2'!$B$7+K96*'GB_index-weights_R2'!$B$8</f>
        <v>8.85</v>
      </c>
      <c r="M96" s="49">
        <f t="shared" si="9"/>
        <v>0.41616766467065858</v>
      </c>
      <c r="N96" s="49">
        <f>INDEX('Productivity-all_inputs'!$D:$D,MATCH($B96,'Productivity-all_inputs'!$A:$A,0))</f>
        <v>3.3032169733019514</v>
      </c>
      <c r="O96" s="49">
        <f t="shared" si="6"/>
        <v>0.73943848864198802</v>
      </c>
    </row>
    <row r="97" spans="1:15" x14ac:dyDescent="0.35">
      <c r="A97" s="17" t="str">
        <f t="shared" si="7"/>
        <v>England</v>
      </c>
      <c r="B97" s="17" t="s">
        <v>386</v>
      </c>
      <c r="C97" s="17" t="s">
        <v>387</v>
      </c>
      <c r="D97" s="49">
        <f>'GB_index-weights_R2'!$B$2*I97+'GB_index-weights_R2'!$B$6*M97+'GB_index-weights_R2'!$B$10*O97</f>
        <v>0.31025886548006026</v>
      </c>
      <c r="E97" s="50">
        <f t="shared" si="5"/>
        <v>280</v>
      </c>
      <c r="F97" s="49">
        <f>INDEX('Unemployment-all_inputs'!$C:$C,MATCH($B97,'Unemployment-all_inputs'!$A:$A,0))</f>
        <v>3.2</v>
      </c>
      <c r="G97" s="49">
        <f>INDEX('Unemployment-all_inputs'!$D:$D,MATCH($B97,'Unemployment-all_inputs'!$A:$A,0))</f>
        <v>2.9</v>
      </c>
      <c r="H97" s="49">
        <f>F97*'GB_index-weights_R2'!$B$3+G97*'GB_index-weights_R2'!$B$4</f>
        <v>3.05</v>
      </c>
      <c r="I97" s="49">
        <f t="shared" si="8"/>
        <v>0.12389380530973446</v>
      </c>
      <c r="J97" s="49">
        <f>INDEX('Skills-all_inputs'!$C:$C,MATCH($B97,'Skills-all_inputs'!$A:$A,0))</f>
        <v>5.5</v>
      </c>
      <c r="K97" s="49">
        <f>INDEX('Skills-all_inputs'!$D:$D,MATCH($B97,'Skills-all_inputs'!$A:$A,0))</f>
        <v>5.2</v>
      </c>
      <c r="L97" s="49">
        <f>J97*'GB_index-weights_R2'!$B$7+K97*'GB_index-weights_R2'!$B$8</f>
        <v>5.35</v>
      </c>
      <c r="M97" s="49">
        <f t="shared" si="9"/>
        <v>0.20658682634730532</v>
      </c>
      <c r="N97" s="49">
        <f>INDEX('Productivity-all_inputs'!$D:$D,MATCH($B97,'Productivity-all_inputs'!$A:$A,0))</f>
        <v>3.459466289786131</v>
      </c>
      <c r="O97" s="49">
        <f t="shared" si="6"/>
        <v>0.60029596478314107</v>
      </c>
    </row>
    <row r="98" spans="1:15" x14ac:dyDescent="0.35">
      <c r="A98" s="17" t="str">
        <f t="shared" si="7"/>
        <v>England</v>
      </c>
      <c r="B98" s="17" t="s">
        <v>388</v>
      </c>
      <c r="C98" s="17" t="s">
        <v>389</v>
      </c>
      <c r="D98" s="49">
        <f>'GB_index-weights_R2'!$B$2*I98+'GB_index-weights_R2'!$B$6*M98+'GB_index-weights_R2'!$B$10*O98</f>
        <v>0.34252055609800219</v>
      </c>
      <c r="E98" s="50">
        <f t="shared" si="5"/>
        <v>243</v>
      </c>
      <c r="F98" s="49">
        <f>INDEX('Unemployment-all_inputs'!$C:$C,MATCH($B98,'Unemployment-all_inputs'!$A:$A,0))</f>
        <v>3.2</v>
      </c>
      <c r="G98" s="49">
        <f>INDEX('Unemployment-all_inputs'!$D:$D,MATCH($B98,'Unemployment-all_inputs'!$A:$A,0))</f>
        <v>3.1</v>
      </c>
      <c r="H98" s="49">
        <f>F98*'GB_index-weights_R2'!$B$3+G98*'GB_index-weights_R2'!$B$4</f>
        <v>3.1500000000000004</v>
      </c>
      <c r="I98" s="49">
        <f t="shared" si="8"/>
        <v>0.14159292035398233</v>
      </c>
      <c r="J98" s="49">
        <f>INDEX('Skills-all_inputs'!$C:$C,MATCH($B98,'Skills-all_inputs'!$A:$A,0))</f>
        <v>8.1</v>
      </c>
      <c r="K98" s="49">
        <f>INDEX('Skills-all_inputs'!$D:$D,MATCH($B98,'Skills-all_inputs'!$A:$A,0))</f>
        <v>4</v>
      </c>
      <c r="L98" s="49">
        <f>J98*'GB_index-weights_R2'!$B$7+K98*'GB_index-weights_R2'!$B$8</f>
        <v>6.05</v>
      </c>
      <c r="M98" s="49">
        <f t="shared" si="9"/>
        <v>0.24850299401197604</v>
      </c>
      <c r="N98" s="49">
        <f>INDEX('Productivity-all_inputs'!$D:$D,MATCH($B98,'Productivity-all_inputs'!$A:$A,0))</f>
        <v>3.417726683613366</v>
      </c>
      <c r="O98" s="49">
        <f t="shared" si="6"/>
        <v>0.63746575392804827</v>
      </c>
    </row>
    <row r="99" spans="1:15" x14ac:dyDescent="0.35">
      <c r="A99" s="17" t="str">
        <f t="shared" si="7"/>
        <v>Scotland</v>
      </c>
      <c r="B99" s="17" t="s">
        <v>390</v>
      </c>
      <c r="C99" s="17" t="s">
        <v>391</v>
      </c>
      <c r="D99" s="49">
        <f>'GB_index-weights_R2'!$B$2*I99+'GB_index-weights_R2'!$B$6*M99+'GB_index-weights_R2'!$B$10*O99</f>
        <v>0.32770856862392217</v>
      </c>
      <c r="E99" s="50">
        <f t="shared" si="5"/>
        <v>258</v>
      </c>
      <c r="F99" s="49">
        <f>INDEX('Unemployment-all_inputs'!$C:$C,MATCH($B99,'Unemployment-all_inputs'!$A:$A,0))</f>
        <v>3.3</v>
      </c>
      <c r="G99" s="49">
        <f>INDEX('Unemployment-all_inputs'!$D:$D,MATCH($B99,'Unemployment-all_inputs'!$A:$A,0))</f>
        <v>2.7</v>
      </c>
      <c r="H99" s="49">
        <f>F99*'GB_index-weights_R2'!$B$3+G99*'GB_index-weights_R2'!$B$4</f>
        <v>3</v>
      </c>
      <c r="I99" s="49">
        <f t="shared" si="8"/>
        <v>0.11504424778761059</v>
      </c>
      <c r="J99" s="49">
        <f>INDEX('Skills-all_inputs'!$C:$C,MATCH($B99,'Skills-all_inputs'!$A:$A,0))</f>
        <v>7.6</v>
      </c>
      <c r="K99" s="49">
        <f>INDEX('Skills-all_inputs'!$D:$D,MATCH($B99,'Skills-all_inputs'!$A:$A,0))</f>
        <v>5.7</v>
      </c>
      <c r="L99" s="49">
        <f>J99*'GB_index-weights_R2'!$B$7+K99*'GB_index-weights_R2'!$B$8</f>
        <v>6.65</v>
      </c>
      <c r="M99" s="49">
        <f t="shared" si="9"/>
        <v>0.28443113772455086</v>
      </c>
      <c r="N99" s="49">
        <f>INDEX('Productivity-all_inputs'!$D:$D,MATCH($B99,'Productivity-all_inputs'!$A:$A,0))</f>
        <v>3.4781584227982836</v>
      </c>
      <c r="O99" s="49">
        <f t="shared" si="6"/>
        <v>0.58365032035960518</v>
      </c>
    </row>
    <row r="100" spans="1:15" x14ac:dyDescent="0.35">
      <c r="A100" s="17" t="str">
        <f t="shared" si="7"/>
        <v>England</v>
      </c>
      <c r="B100" s="17" t="s">
        <v>392</v>
      </c>
      <c r="C100" s="17" t="s">
        <v>393</v>
      </c>
      <c r="D100" s="49">
        <f>'GB_index-weights_R2'!$B$2*I100+'GB_index-weights_R2'!$B$6*M100+'GB_index-weights_R2'!$B$10*O100</f>
        <v>0.25532695236019165</v>
      </c>
      <c r="E100" s="50">
        <f t="shared" si="5"/>
        <v>327</v>
      </c>
      <c r="F100" s="49">
        <f>INDEX('Unemployment-all_inputs'!$C:$C,MATCH($B100,'Unemployment-all_inputs'!$A:$A,0))</f>
        <v>3.2</v>
      </c>
      <c r="G100" s="49">
        <f>INDEX('Unemployment-all_inputs'!$D:$D,MATCH($B100,'Unemployment-all_inputs'!$A:$A,0))</f>
        <v>3.3</v>
      </c>
      <c r="H100" s="49">
        <f>F100*'GB_index-weights_R2'!$B$3+G100*'GB_index-weights_R2'!$B$4</f>
        <v>3.25</v>
      </c>
      <c r="I100" s="49">
        <f t="shared" si="8"/>
        <v>0.15929203539823006</v>
      </c>
      <c r="J100" s="49">
        <f>INDEX('Skills-all_inputs'!$C:$C,MATCH($B100,'Skills-all_inputs'!$A:$A,0))</f>
        <v>1.8</v>
      </c>
      <c r="K100" s="49">
        <f>INDEX('Skills-all_inputs'!$D:$D,MATCH($B100,'Skills-all_inputs'!$A:$A,0))</f>
        <v>2.4</v>
      </c>
      <c r="L100" s="49">
        <f>J100*'GB_index-weights_R2'!$B$7+K100*'GB_index-weights_R2'!$B$8</f>
        <v>2.1</v>
      </c>
      <c r="M100" s="49">
        <f t="shared" si="9"/>
        <v>1.1976047904191626E-2</v>
      </c>
      <c r="N100" s="49">
        <f>INDEX('Productivity-all_inputs'!$D:$D,MATCH($B100,'Productivity-all_inputs'!$A:$A,0))</f>
        <v>3.4657359027997265</v>
      </c>
      <c r="O100" s="49">
        <f t="shared" si="6"/>
        <v>0.59471277377815335</v>
      </c>
    </row>
    <row r="101" spans="1:15" x14ac:dyDescent="0.35">
      <c r="A101" s="17" t="str">
        <f t="shared" si="7"/>
        <v>England</v>
      </c>
      <c r="B101" s="17" t="s">
        <v>394</v>
      </c>
      <c r="C101" s="17" t="s">
        <v>395</v>
      </c>
      <c r="D101" s="49">
        <f>'GB_index-weights_R2'!$B$2*I101+'GB_index-weights_R2'!$B$6*M101+'GB_index-weights_R2'!$B$10*O101</f>
        <v>0.31852410011964499</v>
      </c>
      <c r="E101" s="50">
        <f t="shared" si="5"/>
        <v>268</v>
      </c>
      <c r="F101" s="49">
        <f>INDEX('Unemployment-all_inputs'!$C:$C,MATCH($B101,'Unemployment-all_inputs'!$A:$A,0))</f>
        <v>3.3</v>
      </c>
      <c r="G101" s="49">
        <f>INDEX('Unemployment-all_inputs'!$D:$D,MATCH($B101,'Unemployment-all_inputs'!$A:$A,0))</f>
        <v>3</v>
      </c>
      <c r="H101" s="49">
        <f>F101*'GB_index-weights_R2'!$B$3+G101*'GB_index-weights_R2'!$B$4</f>
        <v>3.15</v>
      </c>
      <c r="I101" s="49">
        <f t="shared" si="8"/>
        <v>0.14159292035398227</v>
      </c>
      <c r="J101" s="49">
        <f>INDEX('Skills-all_inputs'!$C:$C,MATCH($B101,'Skills-all_inputs'!$A:$A,0))</f>
        <v>4.7</v>
      </c>
      <c r="K101" s="49">
        <f>INDEX('Skills-all_inputs'!$D:$D,MATCH($B101,'Skills-all_inputs'!$A:$A,0))</f>
        <v>3.7</v>
      </c>
      <c r="L101" s="49">
        <f>J101*'GB_index-weights_R2'!$B$7+K101*'GB_index-weights_R2'!$B$8</f>
        <v>4.2</v>
      </c>
      <c r="M101" s="49">
        <f t="shared" si="9"/>
        <v>0.1377245508982036</v>
      </c>
      <c r="N101" s="49">
        <f>INDEX('Productivity-all_inputs'!$D:$D,MATCH($B101,'Productivity-all_inputs'!$A:$A,0))</f>
        <v>3.3741687092742358</v>
      </c>
      <c r="O101" s="49">
        <f t="shared" si="6"/>
        <v>0.67625482910674917</v>
      </c>
    </row>
    <row r="102" spans="1:15" x14ac:dyDescent="0.35">
      <c r="A102" s="17" t="str">
        <f t="shared" si="7"/>
        <v>England</v>
      </c>
      <c r="B102" s="17" t="s">
        <v>396</v>
      </c>
      <c r="C102" s="17" t="s">
        <v>397</v>
      </c>
      <c r="D102" s="49">
        <f>'GB_index-weights_R2'!$B$2*I102+'GB_index-weights_R2'!$B$6*M102+'GB_index-weights_R2'!$B$10*O102</f>
        <v>0.55580325015498144</v>
      </c>
      <c r="E102" s="50">
        <f t="shared" si="5"/>
        <v>37</v>
      </c>
      <c r="F102" s="49">
        <f>INDEX('Unemployment-all_inputs'!$C:$C,MATCH($B102,'Unemployment-all_inputs'!$A:$A,0))</f>
        <v>5.3</v>
      </c>
      <c r="G102" s="49">
        <f>INDEX('Unemployment-all_inputs'!$D:$D,MATCH($B102,'Unemployment-all_inputs'!$A:$A,0))</f>
        <v>5</v>
      </c>
      <c r="H102" s="49">
        <f>F102*'GB_index-weights_R2'!$B$3+G102*'GB_index-weights_R2'!$B$4</f>
        <v>5.15</v>
      </c>
      <c r="I102" s="49">
        <f t="shared" si="8"/>
        <v>0.49557522123893805</v>
      </c>
      <c r="J102" s="49">
        <f>INDEX('Skills-all_inputs'!$C:$C,MATCH($B102,'Skills-all_inputs'!$A:$A,0))</f>
        <v>8.4</v>
      </c>
      <c r="K102" s="49">
        <f>INDEX('Skills-all_inputs'!$D:$D,MATCH($B102,'Skills-all_inputs'!$A:$A,0))</f>
        <v>8.5</v>
      </c>
      <c r="L102" s="49">
        <f>J102*'GB_index-weights_R2'!$B$7+K102*'GB_index-weights_R2'!$B$8</f>
        <v>8.4499999999999993</v>
      </c>
      <c r="M102" s="49">
        <f t="shared" si="9"/>
        <v>0.39221556886227532</v>
      </c>
      <c r="N102" s="49">
        <f>INDEX('Productivity-all_inputs'!$D:$D,MATCH($B102,'Productivity-all_inputs'!$A:$A,0))</f>
        <v>3.2580965380214821</v>
      </c>
      <c r="O102" s="49">
        <f t="shared" si="6"/>
        <v>0.77961896036373113</v>
      </c>
    </row>
    <row r="103" spans="1:15" x14ac:dyDescent="0.35">
      <c r="A103" s="17" t="str">
        <f t="shared" si="7"/>
        <v>Scotland</v>
      </c>
      <c r="B103" s="17" t="s">
        <v>398</v>
      </c>
      <c r="C103" s="17" t="s">
        <v>399</v>
      </c>
      <c r="D103" s="49">
        <f>'GB_index-weights_R2'!$B$2*I103+'GB_index-weights_R2'!$B$6*M103+'GB_index-weights_R2'!$B$10*O103</f>
        <v>0.34810341462069011</v>
      </c>
      <c r="E103" s="50">
        <f t="shared" si="5"/>
        <v>233</v>
      </c>
      <c r="F103" s="49">
        <f>INDEX('Unemployment-all_inputs'!$C:$C,MATCH($B103,'Unemployment-all_inputs'!$A:$A,0))</f>
        <v>3.4</v>
      </c>
      <c r="G103" s="49">
        <f>INDEX('Unemployment-all_inputs'!$D:$D,MATCH($B103,'Unemployment-all_inputs'!$A:$A,0))</f>
        <v>3.4</v>
      </c>
      <c r="H103" s="49">
        <f>F103*'GB_index-weights_R2'!$B$3+G103*'GB_index-weights_R2'!$B$4</f>
        <v>3.4</v>
      </c>
      <c r="I103" s="49">
        <f t="shared" si="8"/>
        <v>0.18584070796460173</v>
      </c>
      <c r="J103" s="49">
        <f>INDEX('Skills-all_inputs'!$C:$C,MATCH($B103,'Skills-all_inputs'!$A:$A,0))</f>
        <v>6.9</v>
      </c>
      <c r="K103" s="49">
        <f>INDEX('Skills-all_inputs'!$D:$D,MATCH($B103,'Skills-all_inputs'!$A:$A,0))</f>
        <v>7.6</v>
      </c>
      <c r="L103" s="49">
        <f>J103*'GB_index-weights_R2'!$B$7+K103*'GB_index-weights_R2'!$B$8</f>
        <v>7.25</v>
      </c>
      <c r="M103" s="49">
        <f t="shared" si="9"/>
        <v>0.32035928143712566</v>
      </c>
      <c r="N103" s="49">
        <f>INDEX('Productivity-all_inputs'!$D:$D,MATCH($B103,'Productivity-all_inputs'!$A:$A,0))</f>
        <v>3.529297384289471</v>
      </c>
      <c r="O103" s="49">
        <f t="shared" si="6"/>
        <v>0.538110254460343</v>
      </c>
    </row>
    <row r="104" spans="1:15" x14ac:dyDescent="0.35">
      <c r="A104" s="17" t="str">
        <f t="shared" si="7"/>
        <v>Scotland</v>
      </c>
      <c r="B104" s="17" t="s">
        <v>400</v>
      </c>
      <c r="C104" s="17" t="s">
        <v>401</v>
      </c>
      <c r="D104" s="49">
        <f>'GB_index-weights_R2'!$B$2*I104+'GB_index-weights_R2'!$B$6*M104+'GB_index-weights_R2'!$B$10*O104</f>
        <v>0.33807296476017046</v>
      </c>
      <c r="E104" s="50">
        <f t="shared" si="5"/>
        <v>250</v>
      </c>
      <c r="F104" s="49">
        <f>INDEX('Unemployment-all_inputs'!$C:$C,MATCH($B104,'Unemployment-all_inputs'!$A:$A,0))</f>
        <v>3.8</v>
      </c>
      <c r="G104" s="49">
        <f>INDEX('Unemployment-all_inputs'!$D:$D,MATCH($B104,'Unemployment-all_inputs'!$A:$A,0))</f>
        <v>2.9</v>
      </c>
      <c r="H104" s="49">
        <f>F104*'GB_index-weights_R2'!$B$3+G104*'GB_index-weights_R2'!$B$4</f>
        <v>3.3499999999999996</v>
      </c>
      <c r="I104" s="49">
        <f t="shared" si="8"/>
        <v>0.17699115044247779</v>
      </c>
      <c r="J104" s="49">
        <f>INDEX('Skills-all_inputs'!$C:$C,MATCH($B104,'Skills-all_inputs'!$A:$A,0))</f>
        <v>5.5</v>
      </c>
      <c r="K104" s="49">
        <f>INDEX('Skills-all_inputs'!$D:$D,MATCH($B104,'Skills-all_inputs'!$A:$A,0))</f>
        <v>6.4</v>
      </c>
      <c r="L104" s="49">
        <f>J104*'GB_index-weights_R2'!$B$7+K104*'GB_index-weights_R2'!$B$8</f>
        <v>5.95</v>
      </c>
      <c r="M104" s="49">
        <f t="shared" si="9"/>
        <v>0.24251497005988024</v>
      </c>
      <c r="N104" s="49">
        <f>INDEX('Productivity-all_inputs'!$D:$D,MATCH($B104,'Productivity-all_inputs'!$A:$A,0))</f>
        <v>3.4657359027997265</v>
      </c>
      <c r="O104" s="49">
        <f t="shared" si="6"/>
        <v>0.59471277377815335</v>
      </c>
    </row>
    <row r="105" spans="1:15" x14ac:dyDescent="0.35">
      <c r="A105" s="17" t="str">
        <f t="shared" si="7"/>
        <v>England</v>
      </c>
      <c r="B105" s="17" t="s">
        <v>402</v>
      </c>
      <c r="C105" s="17" t="s">
        <v>403</v>
      </c>
      <c r="D105" s="49">
        <f>'GB_index-weights_R2'!$B$2*I105+'GB_index-weights_R2'!$B$6*M105+'GB_index-weights_R2'!$B$10*O105</f>
        <v>0.37236169937013153</v>
      </c>
      <c r="E105" s="50">
        <f t="shared" si="5"/>
        <v>206</v>
      </c>
      <c r="F105" s="49">
        <f>INDEX('Unemployment-all_inputs'!$C:$C,MATCH($B105,'Unemployment-all_inputs'!$A:$A,0))</f>
        <v>3.8</v>
      </c>
      <c r="G105" s="49">
        <f>INDEX('Unemployment-all_inputs'!$D:$D,MATCH($B105,'Unemployment-all_inputs'!$A:$A,0))</f>
        <v>3.4</v>
      </c>
      <c r="H105" s="49">
        <f>F105*'GB_index-weights_R2'!$B$3+G105*'GB_index-weights_R2'!$B$4</f>
        <v>3.5999999999999996</v>
      </c>
      <c r="I105" s="49">
        <f t="shared" si="8"/>
        <v>0.22123893805309724</v>
      </c>
      <c r="J105" s="49">
        <f>INDEX('Skills-all_inputs'!$C:$C,MATCH($B105,'Skills-all_inputs'!$A:$A,0))</f>
        <v>4.5</v>
      </c>
      <c r="K105" s="49">
        <f>INDEX('Skills-all_inputs'!$D:$D,MATCH($B105,'Skills-all_inputs'!$A:$A,0))</f>
        <v>8.6999999999999993</v>
      </c>
      <c r="L105" s="49">
        <f>J105*'GB_index-weights_R2'!$B$7+K105*'GB_index-weights_R2'!$B$8</f>
        <v>6.6</v>
      </c>
      <c r="M105" s="49">
        <f t="shared" si="9"/>
        <v>0.28143712574850288</v>
      </c>
      <c r="N105" s="49">
        <f>INDEX('Productivity-all_inputs'!$D:$D,MATCH($B105,'Productivity-all_inputs'!$A:$A,0))</f>
        <v>3.4436180975461075</v>
      </c>
      <c r="O105" s="49">
        <f t="shared" si="6"/>
        <v>0.61440903430879457</v>
      </c>
    </row>
    <row r="106" spans="1:15" x14ac:dyDescent="0.35">
      <c r="A106" s="17" t="str">
        <f t="shared" si="7"/>
        <v>England</v>
      </c>
      <c r="B106" s="17" t="s">
        <v>404</v>
      </c>
      <c r="C106" s="17" t="s">
        <v>405</v>
      </c>
      <c r="D106" s="49">
        <f>'GB_index-weights_R2'!$B$2*I106+'GB_index-weights_R2'!$B$6*M106+'GB_index-weights_R2'!$B$10*O106</f>
        <v>0.41919129415343492</v>
      </c>
      <c r="E106" s="50">
        <f t="shared" si="5"/>
        <v>142</v>
      </c>
      <c r="F106" s="49">
        <f>INDEX('Unemployment-all_inputs'!$C:$C,MATCH($B106,'Unemployment-all_inputs'!$A:$A,0))</f>
        <v>3.7</v>
      </c>
      <c r="G106" s="49">
        <f>INDEX('Unemployment-all_inputs'!$D:$D,MATCH($B106,'Unemployment-all_inputs'!$A:$A,0))</f>
        <v>4</v>
      </c>
      <c r="H106" s="49">
        <f>F106*'GB_index-weights_R2'!$B$3+G106*'GB_index-weights_R2'!$B$4</f>
        <v>3.85</v>
      </c>
      <c r="I106" s="49">
        <f t="shared" si="8"/>
        <v>0.26548672566371678</v>
      </c>
      <c r="J106" s="49">
        <f>INDEX('Skills-all_inputs'!$C:$C,MATCH($B106,'Skills-all_inputs'!$A:$A,0))</f>
        <v>10.1</v>
      </c>
      <c r="K106" s="49">
        <f>INDEX('Skills-all_inputs'!$D:$D,MATCH($B106,'Skills-all_inputs'!$A:$A,0))</f>
        <v>8.6</v>
      </c>
      <c r="L106" s="49">
        <f>J106*'GB_index-weights_R2'!$B$7+K106*'GB_index-weights_R2'!$B$8</f>
        <v>9.35</v>
      </c>
      <c r="M106" s="49">
        <f t="shared" si="9"/>
        <v>0.44610778443113763</v>
      </c>
      <c r="N106" s="49">
        <f>INDEX('Productivity-all_inputs'!$D:$D,MATCH($B106,'Productivity-all_inputs'!$A:$A,0))</f>
        <v>3.520460802488973</v>
      </c>
      <c r="O106" s="49">
        <f t="shared" si="6"/>
        <v>0.54597937236545035</v>
      </c>
    </row>
    <row r="107" spans="1:15" x14ac:dyDescent="0.35">
      <c r="A107" s="17" t="str">
        <f t="shared" si="7"/>
        <v>England</v>
      </c>
      <c r="B107" s="17" t="s">
        <v>406</v>
      </c>
      <c r="C107" s="17" t="s">
        <v>407</v>
      </c>
      <c r="D107" s="49">
        <f>'GB_index-weights_R2'!$B$2*I107+'GB_index-weights_R2'!$B$6*M107+'GB_index-weights_R2'!$B$10*O107</f>
        <v>0.36221201144330173</v>
      </c>
      <c r="E107" s="50">
        <f t="shared" si="5"/>
        <v>218</v>
      </c>
      <c r="F107" s="49">
        <f>INDEX('Unemployment-all_inputs'!$C:$C,MATCH($B107,'Unemployment-all_inputs'!$A:$A,0))</f>
        <v>3.9</v>
      </c>
      <c r="G107" s="49">
        <f>INDEX('Unemployment-all_inputs'!$D:$D,MATCH($B107,'Unemployment-all_inputs'!$A:$A,0))</f>
        <v>3.8</v>
      </c>
      <c r="H107" s="49">
        <f>F107*'GB_index-weights_R2'!$B$3+G107*'GB_index-weights_R2'!$B$4</f>
        <v>3.8499999999999996</v>
      </c>
      <c r="I107" s="49">
        <f t="shared" si="8"/>
        <v>0.26548672566371673</v>
      </c>
      <c r="J107" s="49">
        <f>INDEX('Skills-all_inputs'!$C:$C,MATCH($B107,'Skills-all_inputs'!$A:$A,0))</f>
        <v>4.8</v>
      </c>
      <c r="K107" s="49">
        <f>INDEX('Skills-all_inputs'!$D:$D,MATCH($B107,'Skills-all_inputs'!$A:$A,0))</f>
        <v>6</v>
      </c>
      <c r="L107" s="49">
        <f>J107*'GB_index-weights_R2'!$B$7+K107*'GB_index-weights_R2'!$B$8</f>
        <v>5.4</v>
      </c>
      <c r="M107" s="49">
        <f t="shared" si="9"/>
        <v>0.20958083832335328</v>
      </c>
      <c r="N107" s="49">
        <f>INDEX('Productivity-all_inputs'!$D:$D,MATCH($B107,'Productivity-all_inputs'!$A:$A,0))</f>
        <v>3.4468078929142076</v>
      </c>
      <c r="O107" s="49">
        <f t="shared" si="6"/>
        <v>0.61156847034283535</v>
      </c>
    </row>
    <row r="108" spans="1:15" x14ac:dyDescent="0.35">
      <c r="A108" s="17" t="str">
        <f t="shared" si="7"/>
        <v>England</v>
      </c>
      <c r="B108" s="17" t="s">
        <v>408</v>
      </c>
      <c r="C108" s="17" t="s">
        <v>409</v>
      </c>
      <c r="D108" s="49">
        <f>'GB_index-weights_R2'!$B$2*I108+'GB_index-weights_R2'!$B$6*M108+'GB_index-weights_R2'!$B$10*O108</f>
        <v>0.49086682774562296</v>
      </c>
      <c r="E108" s="50">
        <f t="shared" si="5"/>
        <v>73</v>
      </c>
      <c r="F108" s="49">
        <f>INDEX('Unemployment-all_inputs'!$C:$C,MATCH($B108,'Unemployment-all_inputs'!$A:$A,0))</f>
        <v>4.8</v>
      </c>
      <c r="G108" s="49">
        <f>INDEX('Unemployment-all_inputs'!$D:$D,MATCH($B108,'Unemployment-all_inputs'!$A:$A,0))</f>
        <v>4.7</v>
      </c>
      <c r="H108" s="49">
        <f>F108*'GB_index-weights_R2'!$B$3+G108*'GB_index-weights_R2'!$B$4</f>
        <v>4.75</v>
      </c>
      <c r="I108" s="49">
        <f t="shared" si="8"/>
        <v>0.42477876106194684</v>
      </c>
      <c r="J108" s="49">
        <f>INDEX('Skills-all_inputs'!$C:$C,MATCH($B108,'Skills-all_inputs'!$A:$A,0))</f>
        <v>8.6999999999999993</v>
      </c>
      <c r="K108" s="49">
        <f>INDEX('Skills-all_inputs'!$D:$D,MATCH($B108,'Skills-all_inputs'!$A:$A,0))</f>
        <v>5.4</v>
      </c>
      <c r="L108" s="49">
        <f>J108*'GB_index-weights_R2'!$B$7+K108*'GB_index-weights_R2'!$B$8</f>
        <v>7.05</v>
      </c>
      <c r="M108" s="49">
        <f t="shared" si="9"/>
        <v>0.30838323353293412</v>
      </c>
      <c r="N108" s="49">
        <f>INDEX('Productivity-all_inputs'!$D:$D,MATCH($B108,'Productivity-all_inputs'!$A:$A,0))</f>
        <v>3.3032169733019514</v>
      </c>
      <c r="O108" s="49">
        <f t="shared" si="6"/>
        <v>0.73943848864198802</v>
      </c>
    </row>
    <row r="109" spans="1:15" x14ac:dyDescent="0.35">
      <c r="A109" s="17" t="str">
        <f t="shared" si="7"/>
        <v>England</v>
      </c>
      <c r="B109" s="17" t="s">
        <v>410</v>
      </c>
      <c r="C109" s="17" t="s">
        <v>411</v>
      </c>
      <c r="D109" s="49">
        <f>'GB_index-weights_R2'!$B$2*I109+'GB_index-weights_R2'!$B$6*M109+'GB_index-weights_R2'!$B$10*O109</f>
        <v>0.22752897895149071</v>
      </c>
      <c r="E109" s="50">
        <f t="shared" si="5"/>
        <v>340</v>
      </c>
      <c r="F109" s="49">
        <f>INDEX('Unemployment-all_inputs'!$C:$C,MATCH($B109,'Unemployment-all_inputs'!$A:$A,0))</f>
        <v>3.4</v>
      </c>
      <c r="G109" s="49">
        <f>INDEX('Unemployment-all_inputs'!$D:$D,MATCH($B109,'Unemployment-all_inputs'!$A:$A,0))</f>
        <v>3.1</v>
      </c>
      <c r="H109" s="49">
        <f>F109*'GB_index-weights_R2'!$B$3+G109*'GB_index-weights_R2'!$B$4</f>
        <v>3.25</v>
      </c>
      <c r="I109" s="49">
        <f t="shared" si="8"/>
        <v>0.15929203539823006</v>
      </c>
      <c r="J109" s="49">
        <f>INDEX('Skills-all_inputs'!$C:$C,MATCH($B109,'Skills-all_inputs'!$A:$A,0))</f>
        <v>3.4</v>
      </c>
      <c r="K109" s="49">
        <f>INDEX('Skills-all_inputs'!$D:$D,MATCH($B109,'Skills-all_inputs'!$A:$A,0))</f>
        <v>4.8</v>
      </c>
      <c r="L109" s="49">
        <f>J109*'GB_index-weights_R2'!$B$7+K109*'GB_index-weights_R2'!$B$8</f>
        <v>4.0999999999999996</v>
      </c>
      <c r="M109" s="49">
        <f t="shared" si="9"/>
        <v>0.13173652694610774</v>
      </c>
      <c r="N109" s="49">
        <f>INDEX('Productivity-all_inputs'!$D:$D,MATCH($B109,'Productivity-all_inputs'!$A:$A,0))</f>
        <v>3.6938669956249757</v>
      </c>
      <c r="O109" s="49">
        <f t="shared" si="6"/>
        <v>0.39155837451013437</v>
      </c>
    </row>
    <row r="110" spans="1:15" x14ac:dyDescent="0.35">
      <c r="A110" s="17" t="str">
        <f t="shared" si="7"/>
        <v>England</v>
      </c>
      <c r="B110" s="17" t="s">
        <v>412</v>
      </c>
      <c r="C110" s="17" t="s">
        <v>413</v>
      </c>
      <c r="D110" s="49">
        <f>'GB_index-weights_R2'!$B$2*I110+'GB_index-weights_R2'!$B$6*M110+'GB_index-weights_R2'!$B$10*O110</f>
        <v>0.24927663158415453</v>
      </c>
      <c r="E110" s="50">
        <f t="shared" si="5"/>
        <v>330</v>
      </c>
      <c r="F110" s="49">
        <f>INDEX('Unemployment-all_inputs'!$C:$C,MATCH($B110,'Unemployment-all_inputs'!$A:$A,0))</f>
        <v>2.5</v>
      </c>
      <c r="G110" s="49">
        <f>INDEX('Unemployment-all_inputs'!$D:$D,MATCH($B110,'Unemployment-all_inputs'!$A:$A,0))</f>
        <v>2.2999999999999998</v>
      </c>
      <c r="H110" s="49">
        <f>F110*'GB_index-weights_R2'!$B$3+G110*'GB_index-weights_R2'!$B$4</f>
        <v>2.4</v>
      </c>
      <c r="I110" s="49">
        <f t="shared" si="8"/>
        <v>8.8495575221238625E-3</v>
      </c>
      <c r="J110" s="49">
        <f>INDEX('Skills-all_inputs'!$C:$C,MATCH($B110,'Skills-all_inputs'!$A:$A,0))</f>
        <v>2.2999999999999998</v>
      </c>
      <c r="K110" s="49">
        <f>INDEX('Skills-all_inputs'!$D:$D,MATCH($B110,'Skills-all_inputs'!$A:$A,0))</f>
        <v>4.2</v>
      </c>
      <c r="L110" s="49">
        <f>J110*'GB_index-weights_R2'!$B$7+K110*'GB_index-weights_R2'!$B$8</f>
        <v>3.25</v>
      </c>
      <c r="M110" s="49">
        <f t="shared" si="9"/>
        <v>8.0838323353293398E-2</v>
      </c>
      <c r="N110" s="49">
        <f>INDEX('Productivity-all_inputs'!$D:$D,MATCH($B110,'Productivity-all_inputs'!$A:$A,0))</f>
        <v>3.3945083935113587</v>
      </c>
      <c r="O110" s="49">
        <f t="shared" si="6"/>
        <v>0.65814201387704641</v>
      </c>
    </row>
    <row r="111" spans="1:15" x14ac:dyDescent="0.35">
      <c r="A111" s="17" t="str">
        <f t="shared" si="7"/>
        <v>England</v>
      </c>
      <c r="B111" s="17" t="s">
        <v>414</v>
      </c>
      <c r="C111" s="17" t="s">
        <v>415</v>
      </c>
      <c r="D111" s="49">
        <f>'GB_index-weights_R2'!$B$2*I111+'GB_index-weights_R2'!$B$6*M111+'GB_index-weights_R2'!$B$10*O111</f>
        <v>0.16826744585432041</v>
      </c>
      <c r="E111" s="50">
        <f t="shared" si="5"/>
        <v>356</v>
      </c>
      <c r="F111" s="49">
        <f>INDEX('Unemployment-all_inputs'!$C:$C,MATCH($B111,'Unemployment-all_inputs'!$A:$A,0))</f>
        <v>3.4</v>
      </c>
      <c r="G111" s="49">
        <f>INDEX('Unemployment-all_inputs'!$D:$D,MATCH($B111,'Unemployment-all_inputs'!$A:$A,0))</f>
        <v>3.1</v>
      </c>
      <c r="H111" s="49">
        <f>F111*'GB_index-weights_R2'!$B$3+G111*'GB_index-weights_R2'!$B$4</f>
        <v>3.25</v>
      </c>
      <c r="I111" s="49">
        <f t="shared" si="8"/>
        <v>0.15929203539823006</v>
      </c>
      <c r="J111" s="49">
        <f>INDEX('Skills-all_inputs'!$C:$C,MATCH($B111,'Skills-all_inputs'!$A:$A,0))</f>
        <v>3.3</v>
      </c>
      <c r="K111" s="49">
        <f>INDEX('Skills-all_inputs'!$D:$D,MATCH($B111,'Skills-all_inputs'!$A:$A,0))</f>
        <v>9.4</v>
      </c>
      <c r="L111" s="49">
        <f>J111*'GB_index-weights_R2'!$B$7+K111*'GB_index-weights_R2'!$B$8</f>
        <v>6.35</v>
      </c>
      <c r="M111" s="49">
        <f t="shared" si="9"/>
        <v>0.26646706586826341</v>
      </c>
      <c r="N111" s="49">
        <f>INDEX('Productivity-all_inputs'!$D:$D,MATCH($B111,'Productivity-all_inputs'!$A:$A,0))</f>
        <v>4.0448041166619646</v>
      </c>
      <c r="O111" s="49">
        <f t="shared" si="6"/>
        <v>7.9043236296467784E-2</v>
      </c>
    </row>
    <row r="112" spans="1:15" x14ac:dyDescent="0.35">
      <c r="A112" s="17" t="str">
        <f t="shared" si="7"/>
        <v>England</v>
      </c>
      <c r="B112" s="17" t="s">
        <v>416</v>
      </c>
      <c r="C112" s="17" t="s">
        <v>417</v>
      </c>
      <c r="D112" s="49">
        <f>'GB_index-weights_R2'!$B$2*I112+'GB_index-weights_R2'!$B$6*M112+'GB_index-weights_R2'!$B$10*O112</f>
        <v>0.44893204059742997</v>
      </c>
      <c r="E112" s="50">
        <f t="shared" si="5"/>
        <v>110</v>
      </c>
      <c r="F112" s="49">
        <f>INDEX('Unemployment-all_inputs'!$C:$C,MATCH($B112,'Unemployment-all_inputs'!$A:$A,0))</f>
        <v>7.9</v>
      </c>
      <c r="G112" s="49">
        <f>INDEX('Unemployment-all_inputs'!$D:$D,MATCH($B112,'Unemployment-all_inputs'!$A:$A,0))</f>
        <v>5.4</v>
      </c>
      <c r="H112" s="49">
        <f>F112*'GB_index-weights_R2'!$B$3+G112*'GB_index-weights_R2'!$B$4</f>
        <v>6.65</v>
      </c>
      <c r="I112" s="49">
        <f t="shared" si="8"/>
        <v>0.76106194690265494</v>
      </c>
      <c r="J112" s="49">
        <f>INDEX('Skills-all_inputs'!$C:$C,MATCH($B112,'Skills-all_inputs'!$A:$A,0))</f>
        <v>7.1</v>
      </c>
      <c r="K112" s="49">
        <f>INDEX('Skills-all_inputs'!$D:$D,MATCH($B112,'Skills-all_inputs'!$A:$A,0))</f>
        <v>4.7</v>
      </c>
      <c r="L112" s="49">
        <f>J112*'GB_index-weights_R2'!$B$7+K112*'GB_index-weights_R2'!$B$8</f>
        <v>5.9</v>
      </c>
      <c r="M112" s="49">
        <f t="shared" si="9"/>
        <v>0.23952095808383231</v>
      </c>
      <c r="N112" s="49">
        <f>INDEX('Productivity-all_inputs'!$D:$D,MATCH($B112,'Productivity-all_inputs'!$A:$A,0))</f>
        <v>3.7447870860522321</v>
      </c>
      <c r="O112" s="49">
        <f t="shared" si="6"/>
        <v>0.34621321680580258</v>
      </c>
    </row>
    <row r="113" spans="1:15" x14ac:dyDescent="0.35">
      <c r="A113" s="17" t="str">
        <f t="shared" si="7"/>
        <v>England</v>
      </c>
      <c r="B113" s="17" t="s">
        <v>418</v>
      </c>
      <c r="C113" s="17" t="s">
        <v>419</v>
      </c>
      <c r="D113" s="49">
        <f>'GB_index-weights_R2'!$B$2*I113+'GB_index-weights_R2'!$B$6*M113+'GB_index-weights_R2'!$B$10*O113</f>
        <v>0.3021002217174571</v>
      </c>
      <c r="E113" s="50">
        <f t="shared" si="5"/>
        <v>290</v>
      </c>
      <c r="F113" s="49">
        <f>INDEX('Unemployment-all_inputs'!$C:$C,MATCH($B113,'Unemployment-all_inputs'!$A:$A,0))</f>
        <v>4.0999999999999996</v>
      </c>
      <c r="G113" s="49">
        <f>INDEX('Unemployment-all_inputs'!$D:$D,MATCH($B113,'Unemployment-all_inputs'!$A:$A,0))</f>
        <v>3.6</v>
      </c>
      <c r="H113" s="49">
        <f>F113*'GB_index-weights_R2'!$B$3+G113*'GB_index-weights_R2'!$B$4</f>
        <v>3.8499999999999996</v>
      </c>
      <c r="I113" s="49">
        <f t="shared" si="8"/>
        <v>0.26548672566371673</v>
      </c>
      <c r="J113" s="49">
        <f>INDEX('Skills-all_inputs'!$C:$C,MATCH($B113,'Skills-all_inputs'!$A:$A,0))</f>
        <v>3.8</v>
      </c>
      <c r="K113" s="49">
        <f>INDEX('Skills-all_inputs'!$D:$D,MATCH($B113,'Skills-all_inputs'!$A:$A,0))</f>
        <v>9.1999999999999993</v>
      </c>
      <c r="L113" s="49">
        <f>J113*'GB_index-weights_R2'!$B$7+K113*'GB_index-weights_R2'!$B$8</f>
        <v>6.5</v>
      </c>
      <c r="M113" s="49">
        <f t="shared" si="9"/>
        <v>0.27544910179640714</v>
      </c>
      <c r="N113" s="49">
        <f>INDEX('Productivity-all_inputs'!$D:$D,MATCH($B113,'Productivity-all_inputs'!$A:$A,0))</f>
        <v>3.7232808808312687</v>
      </c>
      <c r="O113" s="49">
        <f t="shared" si="6"/>
        <v>0.36536483769224748</v>
      </c>
    </row>
    <row r="114" spans="1:15" x14ac:dyDescent="0.35">
      <c r="A114" s="17" t="str">
        <f t="shared" si="7"/>
        <v>England</v>
      </c>
      <c r="B114" s="17" t="s">
        <v>420</v>
      </c>
      <c r="C114" s="17" t="s">
        <v>421</v>
      </c>
      <c r="D114" s="49">
        <f>'GB_index-weights_R2'!$B$2*I114+'GB_index-weights_R2'!$B$6*M114+'GB_index-weights_R2'!$B$10*O114</f>
        <v>0.29006059650742549</v>
      </c>
      <c r="E114" s="50">
        <f t="shared" si="5"/>
        <v>299</v>
      </c>
      <c r="F114" s="49">
        <f>INDEX('Unemployment-all_inputs'!$C:$C,MATCH($B114,'Unemployment-all_inputs'!$A:$A,0))</f>
        <v>3.3</v>
      </c>
      <c r="G114" s="49">
        <f>INDEX('Unemployment-all_inputs'!$D:$D,MATCH($B114,'Unemployment-all_inputs'!$A:$A,0))</f>
        <v>2.8</v>
      </c>
      <c r="H114" s="49">
        <f>F114*'GB_index-weights_R2'!$B$3+G114*'GB_index-weights_R2'!$B$4</f>
        <v>3.05</v>
      </c>
      <c r="I114" s="49">
        <f t="shared" si="8"/>
        <v>0.12389380530973446</v>
      </c>
      <c r="J114" s="49">
        <f>INDEX('Skills-all_inputs'!$C:$C,MATCH($B114,'Skills-all_inputs'!$A:$A,0))</f>
        <v>7</v>
      </c>
      <c r="K114" s="49">
        <f>INDEX('Skills-all_inputs'!$D:$D,MATCH($B114,'Skills-all_inputs'!$A:$A,0))</f>
        <v>4.0999999999999996</v>
      </c>
      <c r="L114" s="49">
        <f>J114*'GB_index-weights_R2'!$B$7+K114*'GB_index-weights_R2'!$B$8</f>
        <v>5.55</v>
      </c>
      <c r="M114" s="49">
        <f t="shared" si="9"/>
        <v>0.21856287425149695</v>
      </c>
      <c r="N114" s="49">
        <f>INDEX('Productivity-all_inputs'!$D:$D,MATCH($B114,'Productivity-all_inputs'!$A:$A,0))</f>
        <v>3.5409593240373143</v>
      </c>
      <c r="O114" s="49">
        <f t="shared" si="6"/>
        <v>0.52772510996104516</v>
      </c>
    </row>
    <row r="115" spans="1:15" x14ac:dyDescent="0.35">
      <c r="A115" s="17" t="str">
        <f t="shared" si="7"/>
        <v>England</v>
      </c>
      <c r="B115" s="17" t="s">
        <v>422</v>
      </c>
      <c r="C115" s="17" t="s">
        <v>423</v>
      </c>
      <c r="D115" s="49">
        <f>'GB_index-weights_R2'!$B$2*I115+'GB_index-weights_R2'!$B$6*M115+'GB_index-weights_R2'!$B$10*O115</f>
        <v>0.41182759656179091</v>
      </c>
      <c r="E115" s="50">
        <f t="shared" si="5"/>
        <v>152</v>
      </c>
      <c r="F115" s="49">
        <f>INDEX('Unemployment-all_inputs'!$C:$C,MATCH($B115,'Unemployment-all_inputs'!$A:$A,0))</f>
        <v>4.0999999999999996</v>
      </c>
      <c r="G115" s="49">
        <f>INDEX('Unemployment-all_inputs'!$D:$D,MATCH($B115,'Unemployment-all_inputs'!$A:$A,0))</f>
        <v>3.8</v>
      </c>
      <c r="H115" s="49">
        <f>F115*'GB_index-weights_R2'!$B$3+G115*'GB_index-weights_R2'!$B$4</f>
        <v>3.9499999999999997</v>
      </c>
      <c r="I115" s="49">
        <f t="shared" si="8"/>
        <v>0.28318584070796454</v>
      </c>
      <c r="J115" s="49">
        <f>INDEX('Skills-all_inputs'!$C:$C,MATCH($B115,'Skills-all_inputs'!$A:$A,0))</f>
        <v>5.5</v>
      </c>
      <c r="K115" s="49">
        <f>INDEX('Skills-all_inputs'!$D:$D,MATCH($B115,'Skills-all_inputs'!$A:$A,0))</f>
        <v>2.2999999999999998</v>
      </c>
      <c r="L115" s="49">
        <f>J115*'GB_index-weights_R2'!$B$7+K115*'GB_index-weights_R2'!$B$8</f>
        <v>3.9</v>
      </c>
      <c r="M115" s="49">
        <f t="shared" si="9"/>
        <v>0.11976047904191615</v>
      </c>
      <c r="N115" s="49">
        <f>INDEX('Productivity-all_inputs'!$D:$D,MATCH($B115,'Productivity-all_inputs'!$A:$A,0))</f>
        <v>3.1986731175506815</v>
      </c>
      <c r="O115" s="49">
        <f t="shared" si="6"/>
        <v>0.83253646993549202</v>
      </c>
    </row>
    <row r="116" spans="1:15" x14ac:dyDescent="0.35">
      <c r="A116" s="17" t="str">
        <f t="shared" si="7"/>
        <v>England</v>
      </c>
      <c r="B116" s="17" t="s">
        <v>424</v>
      </c>
      <c r="C116" s="17" t="s">
        <v>425</v>
      </c>
      <c r="D116" s="49">
        <f>'GB_index-weights_R2'!$B$2*I116+'GB_index-weights_R2'!$B$6*M116+'GB_index-weights_R2'!$B$10*O116</f>
        <v>0.29221398428232936</v>
      </c>
      <c r="E116" s="50">
        <f t="shared" si="5"/>
        <v>297</v>
      </c>
      <c r="F116" s="49">
        <f>INDEX('Unemployment-all_inputs'!$C:$C,MATCH($B116,'Unemployment-all_inputs'!$A:$A,0))</f>
        <v>3.9</v>
      </c>
      <c r="G116" s="49">
        <f>INDEX('Unemployment-all_inputs'!$D:$D,MATCH($B116,'Unemployment-all_inputs'!$A:$A,0))</f>
        <v>4.0999999999999996</v>
      </c>
      <c r="H116" s="49">
        <f>F116*'GB_index-weights_R2'!$B$3+G116*'GB_index-weights_R2'!$B$4</f>
        <v>4</v>
      </c>
      <c r="I116" s="49">
        <f t="shared" si="8"/>
        <v>0.29203539823008845</v>
      </c>
      <c r="J116" s="49">
        <f>INDEX('Skills-all_inputs'!$C:$C,MATCH($B116,'Skills-all_inputs'!$A:$A,0))</f>
        <v>3.8</v>
      </c>
      <c r="K116" s="49">
        <f>INDEX('Skills-all_inputs'!$D:$D,MATCH($B116,'Skills-all_inputs'!$A:$A,0))</f>
        <v>3</v>
      </c>
      <c r="L116" s="49">
        <f>J116*'GB_index-weights_R2'!$B$7+K116*'GB_index-weights_R2'!$B$8</f>
        <v>3.4</v>
      </c>
      <c r="M116" s="49">
        <f t="shared" si="9"/>
        <v>8.9820359281437112E-2</v>
      </c>
      <c r="N116" s="49">
        <f>INDEX('Productivity-all_inputs'!$D:$D,MATCH($B116,'Productivity-all_inputs'!$A:$A,0))</f>
        <v>3.5779478934066544</v>
      </c>
      <c r="O116" s="49">
        <f t="shared" si="6"/>
        <v>0.49478619533546259</v>
      </c>
    </row>
    <row r="117" spans="1:15" x14ac:dyDescent="0.35">
      <c r="A117" s="17" t="str">
        <f t="shared" si="7"/>
        <v>Scotland</v>
      </c>
      <c r="B117" s="17" t="s">
        <v>426</v>
      </c>
      <c r="C117" s="17" t="s">
        <v>427</v>
      </c>
      <c r="D117" s="49">
        <f>'GB_index-weights_R2'!$B$2*I117+'GB_index-weights_R2'!$B$6*M117+'GB_index-weights_R2'!$B$10*O117</f>
        <v>0.47578533776261372</v>
      </c>
      <c r="E117" s="50">
        <f t="shared" si="5"/>
        <v>84</v>
      </c>
      <c r="F117" s="49">
        <f>INDEX('Unemployment-all_inputs'!$C:$C,MATCH($B117,'Unemployment-all_inputs'!$A:$A,0))</f>
        <v>3.9</v>
      </c>
      <c r="G117" s="49">
        <f>INDEX('Unemployment-all_inputs'!$D:$D,MATCH($B117,'Unemployment-all_inputs'!$A:$A,0))</f>
        <v>3.8</v>
      </c>
      <c r="H117" s="49">
        <f>F117*'GB_index-weights_R2'!$B$3+G117*'GB_index-weights_R2'!$B$4</f>
        <v>3.8499999999999996</v>
      </c>
      <c r="I117" s="49">
        <f t="shared" si="8"/>
        <v>0.26548672566371673</v>
      </c>
      <c r="J117" s="49">
        <f>INDEX('Skills-all_inputs'!$C:$C,MATCH($B117,'Skills-all_inputs'!$A:$A,0))</f>
        <v>10.4</v>
      </c>
      <c r="K117" s="49">
        <f>INDEX('Skills-all_inputs'!$D:$D,MATCH($B117,'Skills-all_inputs'!$A:$A,0))</f>
        <v>16.5</v>
      </c>
      <c r="L117" s="49">
        <f>J117*'GB_index-weights_R2'!$B$7+K117*'GB_index-weights_R2'!$B$8</f>
        <v>13.45</v>
      </c>
      <c r="M117" s="49">
        <f t="shared" si="9"/>
        <v>0.69161676646706571</v>
      </c>
      <c r="N117" s="49">
        <f>INDEX('Productivity-all_inputs'!$D:$D,MATCH($B117,'Productivity-all_inputs'!$A:$A,0))</f>
        <v>3.6054978451748854</v>
      </c>
      <c r="O117" s="49">
        <f t="shared" si="6"/>
        <v>0.47025252115705879</v>
      </c>
    </row>
    <row r="118" spans="1:15" x14ac:dyDescent="0.35">
      <c r="A118" s="17" t="str">
        <f t="shared" si="7"/>
        <v>England</v>
      </c>
      <c r="B118" s="17" t="s">
        <v>428</v>
      </c>
      <c r="C118" s="17" t="s">
        <v>429</v>
      </c>
      <c r="D118" s="49">
        <f>'GB_index-weights_R2'!$B$2*I118+'GB_index-weights_R2'!$B$6*M118+'GB_index-weights_R2'!$B$10*O118</f>
        <v>0.22414274989754907</v>
      </c>
      <c r="E118" s="50">
        <f t="shared" si="5"/>
        <v>341</v>
      </c>
      <c r="F118" s="49">
        <f>INDEX('Unemployment-all_inputs'!$C:$C,MATCH($B118,'Unemployment-all_inputs'!$A:$A,0))</f>
        <v>3.8</v>
      </c>
      <c r="G118" s="49">
        <f>INDEX('Unemployment-all_inputs'!$D:$D,MATCH($B118,'Unemployment-all_inputs'!$A:$A,0))</f>
        <v>3</v>
      </c>
      <c r="H118" s="49">
        <f>F118*'GB_index-weights_R2'!$B$3+G118*'GB_index-weights_R2'!$B$4</f>
        <v>3.4</v>
      </c>
      <c r="I118" s="49">
        <f t="shared" si="8"/>
        <v>0.18584070796460173</v>
      </c>
      <c r="J118" s="49">
        <f>INDEX('Skills-all_inputs'!$C:$C,MATCH($B118,'Skills-all_inputs'!$A:$A,0))</f>
        <v>3.4</v>
      </c>
      <c r="K118" s="49">
        <f>INDEX('Skills-all_inputs'!$D:$D,MATCH($B118,'Skills-all_inputs'!$A:$A,0))</f>
        <v>1.9</v>
      </c>
      <c r="L118" s="49">
        <f>J118*'GB_index-weights_R2'!$B$7+K118*'GB_index-weights_R2'!$B$8</f>
        <v>2.65</v>
      </c>
      <c r="M118" s="49">
        <f t="shared" si="9"/>
        <v>4.4910179640718556E-2</v>
      </c>
      <c r="N118" s="49">
        <f>INDEX('Productivity-all_inputs'!$D:$D,MATCH($B118,'Productivity-all_inputs'!$A:$A,0))</f>
        <v>3.6375861597263857</v>
      </c>
      <c r="O118" s="49">
        <f t="shared" si="6"/>
        <v>0.44167736208732689</v>
      </c>
    </row>
    <row r="119" spans="1:15" x14ac:dyDescent="0.35">
      <c r="A119" s="17" t="str">
        <f t="shared" si="7"/>
        <v>England</v>
      </c>
      <c r="B119" s="17" t="s">
        <v>430</v>
      </c>
      <c r="C119" s="17" t="s">
        <v>431</v>
      </c>
      <c r="D119" s="49">
        <f>'GB_index-weights_R2'!$B$2*I119+'GB_index-weights_R2'!$B$6*M119+'GB_index-weights_R2'!$B$10*O119</f>
        <v>0.4125072719716682</v>
      </c>
      <c r="E119" s="50">
        <f t="shared" si="5"/>
        <v>151</v>
      </c>
      <c r="F119" s="49">
        <f>INDEX('Unemployment-all_inputs'!$C:$C,MATCH($B119,'Unemployment-all_inputs'!$A:$A,0))</f>
        <v>4.5999999999999996</v>
      </c>
      <c r="G119" s="49">
        <f>INDEX('Unemployment-all_inputs'!$D:$D,MATCH($B119,'Unemployment-all_inputs'!$A:$A,0))</f>
        <v>3.6</v>
      </c>
      <c r="H119" s="49">
        <f>F119*'GB_index-weights_R2'!$B$3+G119*'GB_index-weights_R2'!$B$4</f>
        <v>4.0999999999999996</v>
      </c>
      <c r="I119" s="49">
        <f t="shared" si="8"/>
        <v>0.30973451327433621</v>
      </c>
      <c r="J119" s="49">
        <f>INDEX('Skills-all_inputs'!$C:$C,MATCH($B119,'Skills-all_inputs'!$A:$A,0))</f>
        <v>5.7</v>
      </c>
      <c r="K119" s="49">
        <f>INDEX('Skills-all_inputs'!$D:$D,MATCH($B119,'Skills-all_inputs'!$A:$A,0))</f>
        <v>4.5</v>
      </c>
      <c r="L119" s="49">
        <f>J119*'GB_index-weights_R2'!$B$7+K119*'GB_index-weights_R2'!$B$8</f>
        <v>5.0999999999999996</v>
      </c>
      <c r="M119" s="49">
        <f t="shared" si="9"/>
        <v>0.19161676646706582</v>
      </c>
      <c r="N119" s="49">
        <f>INDEX('Productivity-all_inputs'!$D:$D,MATCH($B119,'Productivity-all_inputs'!$A:$A,0))</f>
        <v>3.3068867021909143</v>
      </c>
      <c r="O119" s="49">
        <f t="shared" si="6"/>
        <v>0.73617053617360262</v>
      </c>
    </row>
    <row r="120" spans="1:15" x14ac:dyDescent="0.35">
      <c r="A120" s="17" t="str">
        <f t="shared" si="7"/>
        <v>Scotland</v>
      </c>
      <c r="B120" s="17" t="s">
        <v>432</v>
      </c>
      <c r="C120" s="17" t="s">
        <v>433</v>
      </c>
      <c r="D120" s="49">
        <f>'GB_index-weights_R2'!$B$2*I120+'GB_index-weights_R2'!$B$6*M120+'GB_index-weights_R2'!$B$10*O120</f>
        <v>0.38219494508426433</v>
      </c>
      <c r="E120" s="50">
        <f t="shared" si="5"/>
        <v>193</v>
      </c>
      <c r="F120" s="49">
        <f>INDEX('Unemployment-all_inputs'!$C:$C,MATCH($B120,'Unemployment-all_inputs'!$A:$A,0))</f>
        <v>4.4000000000000004</v>
      </c>
      <c r="G120" s="49">
        <f>INDEX('Unemployment-all_inputs'!$D:$D,MATCH($B120,'Unemployment-all_inputs'!$A:$A,0))</f>
        <v>4.2</v>
      </c>
      <c r="H120" s="49">
        <f>F120*'GB_index-weights_R2'!$B$3+G120*'GB_index-weights_R2'!$B$4</f>
        <v>4.3000000000000007</v>
      </c>
      <c r="I120" s="49">
        <f t="shared" si="8"/>
        <v>0.34513274336283195</v>
      </c>
      <c r="J120" s="49">
        <f>INDEX('Skills-all_inputs'!$C:$C,MATCH($B120,'Skills-all_inputs'!$A:$A,0))</f>
        <v>5.9</v>
      </c>
      <c r="K120" s="49">
        <f>INDEX('Skills-all_inputs'!$D:$D,MATCH($B120,'Skills-all_inputs'!$A:$A,0))</f>
        <v>7.3</v>
      </c>
      <c r="L120" s="49">
        <f>J120*'GB_index-weights_R2'!$B$7+K120*'GB_index-weights_R2'!$B$8</f>
        <v>6.6</v>
      </c>
      <c r="M120" s="49">
        <f t="shared" si="9"/>
        <v>0.28143712574850288</v>
      </c>
      <c r="N120" s="49">
        <f>INDEX('Productivity-all_inputs'!$D:$D,MATCH($B120,'Productivity-all_inputs'!$A:$A,0))</f>
        <v>3.5496173867804286</v>
      </c>
      <c r="O120" s="49">
        <f t="shared" si="6"/>
        <v>0.52001496614145826</v>
      </c>
    </row>
    <row r="121" spans="1:15" x14ac:dyDescent="0.35">
      <c r="A121" s="17" t="str">
        <f t="shared" si="7"/>
        <v>Wales</v>
      </c>
      <c r="B121" s="17" t="s">
        <v>434</v>
      </c>
      <c r="C121" s="17" t="s">
        <v>435</v>
      </c>
      <c r="D121" s="49">
        <f>'GB_index-weights_R2'!$B$2*I121+'GB_index-weights_R2'!$B$6*M121+'GB_index-weights_R2'!$B$10*O121</f>
        <v>0.34519814222979628</v>
      </c>
      <c r="E121" s="50">
        <f t="shared" si="5"/>
        <v>239</v>
      </c>
      <c r="F121" s="49">
        <f>INDEX('Unemployment-all_inputs'!$C:$C,MATCH($B121,'Unemployment-all_inputs'!$A:$A,0))</f>
        <v>3.5</v>
      </c>
      <c r="G121" s="49">
        <f>INDEX('Unemployment-all_inputs'!$D:$D,MATCH($B121,'Unemployment-all_inputs'!$A:$A,0))</f>
        <v>3</v>
      </c>
      <c r="H121" s="49">
        <f>F121*'GB_index-weights_R2'!$B$3+G121*'GB_index-weights_R2'!$B$4</f>
        <v>3.25</v>
      </c>
      <c r="I121" s="49">
        <f t="shared" si="8"/>
        <v>0.15929203539823006</v>
      </c>
      <c r="J121" s="49">
        <f>INDEX('Skills-all_inputs'!$C:$C,MATCH($B121,'Skills-all_inputs'!$A:$A,0))</f>
        <v>8.1</v>
      </c>
      <c r="K121" s="49">
        <f>INDEX('Skills-all_inputs'!$D:$D,MATCH($B121,'Skills-all_inputs'!$A:$A,0))</f>
        <v>7.6</v>
      </c>
      <c r="L121" s="49">
        <f>J121*'GB_index-weights_R2'!$B$7+K121*'GB_index-weights_R2'!$B$8</f>
        <v>7.85</v>
      </c>
      <c r="M121" s="49">
        <f t="shared" si="9"/>
        <v>0.35628742514970052</v>
      </c>
      <c r="N121" s="49">
        <f>INDEX('Productivity-all_inputs'!$D:$D,MATCH($B121,'Productivity-all_inputs'!$A:$A,0))</f>
        <v>3.5496173867804286</v>
      </c>
      <c r="O121" s="49">
        <f t="shared" si="6"/>
        <v>0.52001496614145826</v>
      </c>
    </row>
    <row r="122" spans="1:15" x14ac:dyDescent="0.35">
      <c r="A122" s="17" t="str">
        <f t="shared" si="7"/>
        <v>England</v>
      </c>
      <c r="B122" s="17" t="s">
        <v>436</v>
      </c>
      <c r="C122" s="17" t="s">
        <v>437</v>
      </c>
      <c r="D122" s="49">
        <f>'GB_index-weights_R2'!$B$2*I122+'GB_index-weights_R2'!$B$6*M122+'GB_index-weights_R2'!$B$10*O122</f>
        <v>0.41782646284555863</v>
      </c>
      <c r="E122" s="50">
        <f t="shared" si="5"/>
        <v>143</v>
      </c>
      <c r="F122" s="49">
        <f>INDEX('Unemployment-all_inputs'!$C:$C,MATCH($B122,'Unemployment-all_inputs'!$A:$A,0))</f>
        <v>4.0999999999999996</v>
      </c>
      <c r="G122" s="49">
        <f>INDEX('Unemployment-all_inputs'!$D:$D,MATCH($B122,'Unemployment-all_inputs'!$A:$A,0))</f>
        <v>3.9</v>
      </c>
      <c r="H122" s="49">
        <f>F122*'GB_index-weights_R2'!$B$3+G122*'GB_index-weights_R2'!$B$4</f>
        <v>4</v>
      </c>
      <c r="I122" s="49">
        <f t="shared" si="8"/>
        <v>0.29203539823008845</v>
      </c>
      <c r="J122" s="49">
        <f>INDEX('Skills-all_inputs'!$C:$C,MATCH($B122,'Skills-all_inputs'!$A:$A,0))</f>
        <v>9.5</v>
      </c>
      <c r="K122" s="49">
        <f>INDEX('Skills-all_inputs'!$D:$D,MATCH($B122,'Skills-all_inputs'!$A:$A,0))</f>
        <v>8</v>
      </c>
      <c r="L122" s="49">
        <f>J122*'GB_index-weights_R2'!$B$7+K122*'GB_index-weights_R2'!$B$8</f>
        <v>8.75</v>
      </c>
      <c r="M122" s="49">
        <f t="shared" si="9"/>
        <v>0.41017964071856278</v>
      </c>
      <c r="N122" s="49">
        <f>INDEX('Productivity-all_inputs'!$D:$D,MATCH($B122,'Productivity-all_inputs'!$A:$A,0))</f>
        <v>3.5145260669691587</v>
      </c>
      <c r="O122" s="49">
        <f t="shared" si="6"/>
        <v>0.55126434958802473</v>
      </c>
    </row>
    <row r="123" spans="1:15" x14ac:dyDescent="0.35">
      <c r="A123" s="17" t="str">
        <f t="shared" si="7"/>
        <v>England</v>
      </c>
      <c r="B123" s="17" t="s">
        <v>438</v>
      </c>
      <c r="C123" s="17" t="s">
        <v>439</v>
      </c>
      <c r="D123" s="49">
        <f>'GB_index-weights_R2'!$B$2*I123+'GB_index-weights_R2'!$B$6*M123+'GB_index-weights_R2'!$B$10*O123</f>
        <v>0.29535586617311704</v>
      </c>
      <c r="E123" s="50">
        <f t="shared" si="5"/>
        <v>294</v>
      </c>
      <c r="F123" s="49">
        <f>INDEX('Unemployment-all_inputs'!$C:$C,MATCH($B123,'Unemployment-all_inputs'!$A:$A,0))</f>
        <v>3.7</v>
      </c>
      <c r="G123" s="49">
        <f>INDEX('Unemployment-all_inputs'!$D:$D,MATCH($B123,'Unemployment-all_inputs'!$A:$A,0))</f>
        <v>3</v>
      </c>
      <c r="H123" s="49">
        <f>F123*'GB_index-weights_R2'!$B$3+G123*'GB_index-weights_R2'!$B$4</f>
        <v>3.35</v>
      </c>
      <c r="I123" s="49">
        <f t="shared" si="8"/>
        <v>0.17699115044247787</v>
      </c>
      <c r="J123" s="49">
        <f>INDEX('Skills-all_inputs'!$C:$C,MATCH($B123,'Skills-all_inputs'!$A:$A,0))</f>
        <v>5.4</v>
      </c>
      <c r="K123" s="49">
        <f>INDEX('Skills-all_inputs'!$D:$D,MATCH($B123,'Skills-all_inputs'!$A:$A,0))</f>
        <v>4.8</v>
      </c>
      <c r="L123" s="49">
        <f>J123*'GB_index-weights_R2'!$B$7+K123*'GB_index-weights_R2'!$B$8</f>
        <v>5.0999999999999996</v>
      </c>
      <c r="M123" s="49">
        <f t="shared" si="9"/>
        <v>0.19161676646706582</v>
      </c>
      <c r="N123" s="49">
        <f>INDEX('Productivity-all_inputs'!$D:$D,MATCH($B123,'Productivity-all_inputs'!$A:$A,0))</f>
        <v>3.5524868292083815</v>
      </c>
      <c r="O123" s="49">
        <f t="shared" si="6"/>
        <v>0.51745968160980749</v>
      </c>
    </row>
    <row r="124" spans="1:15" x14ac:dyDescent="0.35">
      <c r="A124" s="17" t="str">
        <f t="shared" si="7"/>
        <v>England</v>
      </c>
      <c r="B124" s="17" t="s">
        <v>440</v>
      </c>
      <c r="C124" s="17" t="s">
        <v>441</v>
      </c>
      <c r="D124" s="49">
        <f>'GB_index-weights_R2'!$B$2*I124+'GB_index-weights_R2'!$B$6*M124+'GB_index-weights_R2'!$B$10*O124</f>
        <v>0.33217857259973838</v>
      </c>
      <c r="E124" s="50">
        <f t="shared" si="5"/>
        <v>251</v>
      </c>
      <c r="F124" s="49">
        <f>INDEX('Unemployment-all_inputs'!$C:$C,MATCH($B124,'Unemployment-all_inputs'!$A:$A,0))</f>
        <v>3.9</v>
      </c>
      <c r="G124" s="49">
        <f>INDEX('Unemployment-all_inputs'!$D:$D,MATCH($B124,'Unemployment-all_inputs'!$A:$A,0))</f>
        <v>3.1</v>
      </c>
      <c r="H124" s="49">
        <f>F124*'GB_index-weights_R2'!$B$3+G124*'GB_index-weights_R2'!$B$4</f>
        <v>3.5</v>
      </c>
      <c r="I124" s="49">
        <f t="shared" si="8"/>
        <v>0.20353982300884954</v>
      </c>
      <c r="J124" s="49">
        <f>INDEX('Skills-all_inputs'!$C:$C,MATCH($B124,'Skills-all_inputs'!$A:$A,0))</f>
        <v>7.4</v>
      </c>
      <c r="K124" s="49">
        <f>INDEX('Skills-all_inputs'!$D:$D,MATCH($B124,'Skills-all_inputs'!$A:$A,0))</f>
        <v>8.6</v>
      </c>
      <c r="L124" s="49">
        <f>J124*'GB_index-weights_R2'!$B$7+K124*'GB_index-weights_R2'!$B$8</f>
        <v>8</v>
      </c>
      <c r="M124" s="49">
        <f t="shared" si="9"/>
        <v>0.36526946107784425</v>
      </c>
      <c r="N124" s="49">
        <f>INDEX('Productivity-all_inputs'!$D:$D,MATCH($B124,'Productivity-all_inputs'!$A:$A,0))</f>
        <v>3.6532522764707851</v>
      </c>
      <c r="O124" s="49">
        <f t="shared" si="6"/>
        <v>0.4277264337125215</v>
      </c>
    </row>
    <row r="125" spans="1:15" x14ac:dyDescent="0.35">
      <c r="A125" s="17" t="str">
        <f t="shared" si="7"/>
        <v>England</v>
      </c>
      <c r="B125" s="17" t="s">
        <v>442</v>
      </c>
      <c r="C125" s="17" t="s">
        <v>443</v>
      </c>
      <c r="D125" s="49">
        <f>'GB_index-weights_R2'!$B$2*I125+'GB_index-weights_R2'!$B$6*M125+'GB_index-weights_R2'!$B$10*O125</f>
        <v>0.62645223525457383</v>
      </c>
      <c r="E125" s="50">
        <f t="shared" si="5"/>
        <v>16</v>
      </c>
      <c r="F125" s="49">
        <f>INDEX('Unemployment-all_inputs'!$C:$C,MATCH($B125,'Unemployment-all_inputs'!$A:$A,0))</f>
        <v>6.2</v>
      </c>
      <c r="G125" s="49">
        <f>INDEX('Unemployment-all_inputs'!$D:$D,MATCH($B125,'Unemployment-all_inputs'!$A:$A,0))</f>
        <v>6.1</v>
      </c>
      <c r="H125" s="49">
        <f>F125*'GB_index-weights_R2'!$B$3+G125*'GB_index-weights_R2'!$B$4</f>
        <v>6.15</v>
      </c>
      <c r="I125" s="49">
        <f t="shared" si="8"/>
        <v>0.67256637168141598</v>
      </c>
      <c r="J125" s="49">
        <f>INDEX('Skills-all_inputs'!$C:$C,MATCH($B125,'Skills-all_inputs'!$A:$A,0))</f>
        <v>9.1999999999999993</v>
      </c>
      <c r="K125" s="49">
        <f>INDEX('Skills-all_inputs'!$D:$D,MATCH($B125,'Skills-all_inputs'!$A:$A,0))</f>
        <v>10.1</v>
      </c>
      <c r="L125" s="49">
        <f>J125*'GB_index-weights_R2'!$B$7+K125*'GB_index-weights_R2'!$B$8</f>
        <v>9.6499999999999986</v>
      </c>
      <c r="M125" s="49">
        <f t="shared" si="9"/>
        <v>0.46407185628742498</v>
      </c>
      <c r="N125" s="49">
        <f>INDEX('Productivity-all_inputs'!$D:$D,MATCH($B125,'Productivity-all_inputs'!$A:$A,0))</f>
        <v>3.2995337278856551</v>
      </c>
      <c r="O125" s="49">
        <f t="shared" si="6"/>
        <v>0.74271847779488065</v>
      </c>
    </row>
    <row r="126" spans="1:15" x14ac:dyDescent="0.35">
      <c r="A126" s="17" t="str">
        <f t="shared" si="7"/>
        <v>England</v>
      </c>
      <c r="B126" s="17" t="s">
        <v>444</v>
      </c>
      <c r="C126" s="17" t="s">
        <v>445</v>
      </c>
      <c r="D126" s="49">
        <f>'GB_index-weights_R2'!$B$2*I126+'GB_index-weights_R2'!$B$6*M126+'GB_index-weights_R2'!$B$10*O126</f>
        <v>0.44984301966272267</v>
      </c>
      <c r="E126" s="50">
        <f t="shared" si="5"/>
        <v>108</v>
      </c>
      <c r="F126" s="49">
        <f>INDEX('Unemployment-all_inputs'!$C:$C,MATCH($B126,'Unemployment-all_inputs'!$A:$A,0))</f>
        <v>5.6</v>
      </c>
      <c r="G126" s="49">
        <f>INDEX('Unemployment-all_inputs'!$D:$D,MATCH($B126,'Unemployment-all_inputs'!$A:$A,0))</f>
        <v>3.8</v>
      </c>
      <c r="H126" s="49">
        <f>F126*'GB_index-weights_R2'!$B$3+G126*'GB_index-weights_R2'!$B$4</f>
        <v>4.6999999999999993</v>
      </c>
      <c r="I126" s="49">
        <f t="shared" si="8"/>
        <v>0.41592920353982282</v>
      </c>
      <c r="J126" s="49">
        <f>INDEX('Skills-all_inputs'!$C:$C,MATCH($B126,'Skills-all_inputs'!$A:$A,0))</f>
        <v>6.5</v>
      </c>
      <c r="K126" s="49">
        <f>INDEX('Skills-all_inputs'!$D:$D,MATCH($B126,'Skills-all_inputs'!$A:$A,0))</f>
        <v>6.3</v>
      </c>
      <c r="L126" s="49">
        <f>J126*'GB_index-weights_R2'!$B$7+K126*'GB_index-weights_R2'!$B$8</f>
        <v>6.4</v>
      </c>
      <c r="M126" s="49">
        <f t="shared" si="9"/>
        <v>0.26946107784431134</v>
      </c>
      <c r="N126" s="49">
        <f>INDEX('Productivity-all_inputs'!$D:$D,MATCH($B126,'Productivity-all_inputs'!$A:$A,0))</f>
        <v>3.3877743613300146</v>
      </c>
      <c r="O126" s="49">
        <f t="shared" si="6"/>
        <v>0.66413877760403395</v>
      </c>
    </row>
    <row r="127" spans="1:15" x14ac:dyDescent="0.35">
      <c r="A127" s="17" t="str">
        <f t="shared" si="7"/>
        <v>Scotland</v>
      </c>
      <c r="B127" s="17" t="s">
        <v>446</v>
      </c>
      <c r="C127" s="17" t="s">
        <v>447</v>
      </c>
      <c r="D127" s="49">
        <f>'GB_index-weights_R2'!$B$2*I127+'GB_index-weights_R2'!$B$6*M127+'GB_index-weights_R2'!$B$10*O127</f>
        <v>0.61944671992261524</v>
      </c>
      <c r="E127" s="50">
        <f t="shared" si="5"/>
        <v>18</v>
      </c>
      <c r="F127" s="49">
        <f>INDEX('Unemployment-all_inputs'!$C:$C,MATCH($B127,'Unemployment-all_inputs'!$A:$A,0))</f>
        <v>5.5</v>
      </c>
      <c r="G127" s="49">
        <f>INDEX('Unemployment-all_inputs'!$D:$D,MATCH($B127,'Unemployment-all_inputs'!$A:$A,0))</f>
        <v>4.7</v>
      </c>
      <c r="H127" s="49">
        <f>F127*'GB_index-weights_R2'!$B$3+G127*'GB_index-weights_R2'!$B$4</f>
        <v>5.0999999999999996</v>
      </c>
      <c r="I127" s="49">
        <f t="shared" si="8"/>
        <v>0.48672566371681403</v>
      </c>
      <c r="J127" s="49">
        <f>INDEX('Skills-all_inputs'!$C:$C,MATCH($B127,'Skills-all_inputs'!$A:$A,0))</f>
        <v>12.5</v>
      </c>
      <c r="K127" s="49">
        <f>INDEX('Skills-all_inputs'!$D:$D,MATCH($B127,'Skills-all_inputs'!$A:$A,0))</f>
        <v>16.399999999999999</v>
      </c>
      <c r="L127" s="49">
        <f>J127*'GB_index-weights_R2'!$B$7+K127*'GB_index-weights_R2'!$B$8</f>
        <v>14.45</v>
      </c>
      <c r="M127" s="49">
        <f t="shared" si="9"/>
        <v>0.75149700598802371</v>
      </c>
      <c r="N127" s="49">
        <f>INDEX('Productivity-all_inputs'!$D:$D,MATCH($B127,'Productivity-all_inputs'!$A:$A,0))</f>
        <v>3.4372078191851885</v>
      </c>
      <c r="O127" s="49">
        <f t="shared" si="6"/>
        <v>0.62011749006300798</v>
      </c>
    </row>
    <row r="128" spans="1:15" x14ac:dyDescent="0.35">
      <c r="A128" s="17" t="str">
        <f t="shared" ref="A128:A190" si="10">IF(LEFT(B128,1)="E","England",IF(LEFT(B128,1)="S","Scotland","Wales"))</f>
        <v>England</v>
      </c>
      <c r="B128" s="17" t="s">
        <v>448</v>
      </c>
      <c r="C128" s="17" t="s">
        <v>449</v>
      </c>
      <c r="D128" s="49">
        <f>'GB_index-weights_R2'!$B$2*I128+'GB_index-weights_R2'!$B$6*M128+'GB_index-weights_R2'!$B$10*O128</f>
        <v>0.42471961022187282</v>
      </c>
      <c r="E128" s="50">
        <f t="shared" si="5"/>
        <v>137</v>
      </c>
      <c r="F128" s="49">
        <f>INDEX('Unemployment-all_inputs'!$C:$C,MATCH($B128,'Unemployment-all_inputs'!$A:$A,0))</f>
        <v>3.8</v>
      </c>
      <c r="G128" s="49">
        <f>INDEX('Unemployment-all_inputs'!$D:$D,MATCH($B128,'Unemployment-all_inputs'!$A:$A,0))</f>
        <v>4</v>
      </c>
      <c r="H128" s="49">
        <f>F128*'GB_index-weights_R2'!$B$3+G128*'GB_index-weights_R2'!$B$4</f>
        <v>3.9</v>
      </c>
      <c r="I128" s="49">
        <f t="shared" si="8"/>
        <v>0.27433628318584063</v>
      </c>
      <c r="J128" s="49">
        <f>INDEX('Skills-all_inputs'!$C:$C,MATCH($B128,'Skills-all_inputs'!$A:$A,0))</f>
        <v>7.1</v>
      </c>
      <c r="K128" s="49">
        <f>INDEX('Skills-all_inputs'!$D:$D,MATCH($B128,'Skills-all_inputs'!$A:$A,0))</f>
        <v>7.2</v>
      </c>
      <c r="L128" s="49">
        <f>J128*'GB_index-weights_R2'!$B$7+K128*'GB_index-weights_R2'!$B$8</f>
        <v>7.15</v>
      </c>
      <c r="M128" s="49">
        <f t="shared" si="9"/>
        <v>0.31437125748502986</v>
      </c>
      <c r="N128" s="49">
        <f>INDEX('Productivity-all_inputs'!$D:$D,MATCH($B128,'Productivity-all_inputs'!$A:$A,0))</f>
        <v>3.3638415951183864</v>
      </c>
      <c r="O128" s="49">
        <f t="shared" si="6"/>
        <v>0.68545128999474803</v>
      </c>
    </row>
    <row r="129" spans="1:15" x14ac:dyDescent="0.35">
      <c r="A129" s="17" t="str">
        <f t="shared" si="10"/>
        <v>England</v>
      </c>
      <c r="B129" s="17" t="s">
        <v>450</v>
      </c>
      <c r="C129" s="17" t="s">
        <v>451</v>
      </c>
      <c r="D129" s="49">
        <f>'GB_index-weights_R2'!$B$2*I129+'GB_index-weights_R2'!$B$6*M129+'GB_index-weights_R2'!$B$10*O129</f>
        <v>0.44315178629694307</v>
      </c>
      <c r="E129" s="50">
        <f t="shared" si="5"/>
        <v>114</v>
      </c>
      <c r="F129" s="49">
        <f>INDEX('Unemployment-all_inputs'!$C:$C,MATCH($B129,'Unemployment-all_inputs'!$A:$A,0))</f>
        <v>4.2</v>
      </c>
      <c r="G129" s="49">
        <f>INDEX('Unemployment-all_inputs'!$D:$D,MATCH($B129,'Unemployment-all_inputs'!$A:$A,0))</f>
        <v>4.5999999999999996</v>
      </c>
      <c r="H129" s="49">
        <f>F129*'GB_index-weights_R2'!$B$3+G129*'GB_index-weights_R2'!$B$4</f>
        <v>4.4000000000000004</v>
      </c>
      <c r="I129" s="49">
        <f t="shared" si="8"/>
        <v>0.36283185840707965</v>
      </c>
      <c r="J129" s="49">
        <f>INDEX('Skills-all_inputs'!$C:$C,MATCH($B129,'Skills-all_inputs'!$A:$A,0))</f>
        <v>3.5</v>
      </c>
      <c r="K129" s="49">
        <f>INDEX('Skills-all_inputs'!$D:$D,MATCH($B129,'Skills-all_inputs'!$A:$A,0))</f>
        <v>10.1</v>
      </c>
      <c r="L129" s="49">
        <f>J129*'GB_index-weights_R2'!$B$7+K129*'GB_index-weights_R2'!$B$8</f>
        <v>6.8</v>
      </c>
      <c r="M129" s="49">
        <f t="shared" si="9"/>
        <v>0.29341317365269459</v>
      </c>
      <c r="N129" s="49">
        <f>INDEX('Productivity-all_inputs'!$D:$D,MATCH($B129,'Productivity-all_inputs'!$A:$A,0))</f>
        <v>3.3775875160230218</v>
      </c>
      <c r="O129" s="49">
        <f t="shared" si="6"/>
        <v>0.67321032683105508</v>
      </c>
    </row>
    <row r="130" spans="1:15" x14ac:dyDescent="0.35">
      <c r="A130" s="17" t="str">
        <f t="shared" si="10"/>
        <v>England</v>
      </c>
      <c r="B130" s="17" t="s">
        <v>452</v>
      </c>
      <c r="C130" s="17" t="s">
        <v>453</v>
      </c>
      <c r="D130" s="49">
        <f>'GB_index-weights_R2'!$B$2*I130+'GB_index-weights_R2'!$B$6*M130+'GB_index-weights_R2'!$B$10*O130</f>
        <v>0.52401885995062392</v>
      </c>
      <c r="E130" s="50">
        <f t="shared" ref="E130:E193" si="11">RANK(D130,$D$2:$D$364,0)</f>
        <v>54</v>
      </c>
      <c r="F130" s="49">
        <f>INDEX('Unemployment-all_inputs'!$C:$C,MATCH($B130,'Unemployment-all_inputs'!$A:$A,0))</f>
        <v>4.3</v>
      </c>
      <c r="G130" s="49">
        <f>INDEX('Unemployment-all_inputs'!$D:$D,MATCH($B130,'Unemployment-all_inputs'!$A:$A,0))</f>
        <v>4.7</v>
      </c>
      <c r="H130" s="49">
        <f>F130*'GB_index-weights_R2'!$B$3+G130*'GB_index-weights_R2'!$B$4</f>
        <v>4.5</v>
      </c>
      <c r="I130" s="49">
        <f t="shared" si="8"/>
        <v>0.38053097345132741</v>
      </c>
      <c r="J130" s="49">
        <f>INDEX('Skills-all_inputs'!$C:$C,MATCH($B130,'Skills-all_inputs'!$A:$A,0))</f>
        <v>9.6999999999999993</v>
      </c>
      <c r="K130" s="49">
        <f>INDEX('Skills-all_inputs'!$D:$D,MATCH($B130,'Skills-all_inputs'!$A:$A,0))</f>
        <v>12.8</v>
      </c>
      <c r="L130" s="49">
        <f>J130*'GB_index-weights_R2'!$B$7+K130*'GB_index-weights_R2'!$B$8</f>
        <v>11.25</v>
      </c>
      <c r="M130" s="49">
        <f t="shared" si="9"/>
        <v>0.559880239520958</v>
      </c>
      <c r="N130" s="49">
        <f>INDEX('Productivity-all_inputs'!$D:$D,MATCH($B130,'Productivity-all_inputs'!$A:$A,0))</f>
        <v>3.4242626545931514</v>
      </c>
      <c r="O130" s="49">
        <f t="shared" ref="O130:O193" si="12">(MAX(N$2:N$362)-N130)/(MAX(N$2:N$362)-MIN(N$2:N$362))</f>
        <v>0.6316453668795865</v>
      </c>
    </row>
    <row r="131" spans="1:15" x14ac:dyDescent="0.35">
      <c r="A131" s="17" t="str">
        <f t="shared" si="10"/>
        <v>England</v>
      </c>
      <c r="B131" s="17" t="s">
        <v>454</v>
      </c>
      <c r="C131" s="17" t="s">
        <v>455</v>
      </c>
      <c r="D131" s="49">
        <f>'GB_index-weights_R2'!$B$2*I131+'GB_index-weights_R2'!$B$6*M131+'GB_index-weights_R2'!$B$10*O131</f>
        <v>0.62968934916079222</v>
      </c>
      <c r="E131" s="50">
        <f t="shared" si="11"/>
        <v>15</v>
      </c>
      <c r="F131" s="49">
        <f>INDEX('Unemployment-all_inputs'!$C:$C,MATCH($B131,'Unemployment-all_inputs'!$A:$A,0))</f>
        <v>5.3</v>
      </c>
      <c r="G131" s="49">
        <f>INDEX('Unemployment-all_inputs'!$D:$D,MATCH($B131,'Unemployment-all_inputs'!$A:$A,0))</f>
        <v>6.1</v>
      </c>
      <c r="H131" s="49">
        <f>F131*'GB_index-weights_R2'!$B$3+G131*'GB_index-weights_R2'!$B$4</f>
        <v>5.6999999999999993</v>
      </c>
      <c r="I131" s="49">
        <f t="shared" ref="I131:I194" si="13">(H131-MIN(H$2:H$362))/(MAX(H$2:H$362)-MIN(H$2:H$362))</f>
        <v>0.5929203539823007</v>
      </c>
      <c r="J131" s="49">
        <f>INDEX('Skills-all_inputs'!$C:$C,MATCH($B131,'Skills-all_inputs'!$A:$A,0))</f>
        <v>11.1</v>
      </c>
      <c r="K131" s="49">
        <f>INDEX('Skills-all_inputs'!$D:$D,MATCH($B131,'Skills-all_inputs'!$A:$A,0))</f>
        <v>13.2</v>
      </c>
      <c r="L131" s="49">
        <f>J131*'GB_index-weights_R2'!$B$7+K131*'GB_index-weights_R2'!$B$8</f>
        <v>12.149999999999999</v>
      </c>
      <c r="M131" s="49">
        <f t="shared" ref="M131:M194" si="14">(L131-MIN(L$2:L$362))/(MAX(L$2:L$362)-MIN(L$2:L$362))</f>
        <v>0.61377245508982015</v>
      </c>
      <c r="N131" s="49">
        <f>INDEX('Productivity-all_inputs'!$D:$D,MATCH($B131,'Productivity-all_inputs'!$A:$A,0))</f>
        <v>3.3672958299864741</v>
      </c>
      <c r="O131" s="49">
        <f t="shared" si="12"/>
        <v>0.68237523841025594</v>
      </c>
    </row>
    <row r="132" spans="1:15" x14ac:dyDescent="0.35">
      <c r="A132" s="17" t="str">
        <f t="shared" si="10"/>
        <v>England</v>
      </c>
      <c r="B132" s="17" t="s">
        <v>456</v>
      </c>
      <c r="C132" s="17" t="s">
        <v>457</v>
      </c>
      <c r="D132" s="49">
        <f>'GB_index-weights_R2'!$B$2*I132+'GB_index-weights_R2'!$B$6*M132+'GB_index-weights_R2'!$B$10*O132</f>
        <v>0.3948336619834335</v>
      </c>
      <c r="E132" s="50">
        <f t="shared" si="11"/>
        <v>172</v>
      </c>
      <c r="F132" s="49">
        <f>INDEX('Unemployment-all_inputs'!$C:$C,MATCH($B132,'Unemployment-all_inputs'!$A:$A,0))</f>
        <v>6.8</v>
      </c>
      <c r="G132" s="49">
        <f>INDEX('Unemployment-all_inputs'!$D:$D,MATCH($B132,'Unemployment-all_inputs'!$A:$A,0))</f>
        <v>4.7</v>
      </c>
      <c r="H132" s="49">
        <f>F132*'GB_index-weights_R2'!$B$3+G132*'GB_index-weights_R2'!$B$4</f>
        <v>5.75</v>
      </c>
      <c r="I132" s="49">
        <f t="shared" si="13"/>
        <v>0.60176991150442471</v>
      </c>
      <c r="J132" s="49">
        <f>INDEX('Skills-all_inputs'!$C:$C,MATCH($B132,'Skills-all_inputs'!$A:$A,0))</f>
        <v>2.2999999999999998</v>
      </c>
      <c r="K132" s="49">
        <f>INDEX('Skills-all_inputs'!$D:$D,MATCH($B132,'Skills-all_inputs'!$A:$A,0))</f>
        <v>6.6</v>
      </c>
      <c r="L132" s="49">
        <f>J132*'GB_index-weights_R2'!$B$7+K132*'GB_index-weights_R2'!$B$8</f>
        <v>4.4499999999999993</v>
      </c>
      <c r="M132" s="49">
        <f t="shared" si="14"/>
        <v>0.15269461077844304</v>
      </c>
      <c r="N132" s="49">
        <f>INDEX('Productivity-all_inputs'!$D:$D,MATCH($B132,'Productivity-all_inputs'!$A:$A,0))</f>
        <v>3.6506582412937387</v>
      </c>
      <c r="O132" s="49">
        <f t="shared" si="12"/>
        <v>0.43003646366743276</v>
      </c>
    </row>
    <row r="133" spans="1:15" x14ac:dyDescent="0.35">
      <c r="A133" s="17" t="str">
        <f t="shared" si="10"/>
        <v>England</v>
      </c>
      <c r="B133" s="17" t="s">
        <v>458</v>
      </c>
      <c r="C133" s="17" t="s">
        <v>459</v>
      </c>
      <c r="D133" s="49">
        <f>'GB_index-weights_R2'!$B$2*I133+'GB_index-weights_R2'!$B$6*M133+'GB_index-weights_R2'!$B$10*O133</f>
        <v>0.24276003103173907</v>
      </c>
      <c r="E133" s="50">
        <f t="shared" si="11"/>
        <v>333</v>
      </c>
      <c r="F133" s="49">
        <f>INDEX('Unemployment-all_inputs'!$C:$C,MATCH($B133,'Unemployment-all_inputs'!$A:$A,0))</f>
        <v>2.8</v>
      </c>
      <c r="G133" s="49">
        <f>INDEX('Unemployment-all_inputs'!$D:$D,MATCH($B133,'Unemployment-all_inputs'!$A:$A,0))</f>
        <v>3.1</v>
      </c>
      <c r="H133" s="49">
        <f>F133*'GB_index-weights_R2'!$B$3+G133*'GB_index-weights_R2'!$B$4</f>
        <v>2.95</v>
      </c>
      <c r="I133" s="49">
        <f t="shared" si="13"/>
        <v>0.10619469026548674</v>
      </c>
      <c r="J133" s="49">
        <f>INDEX('Skills-all_inputs'!$C:$C,MATCH($B133,'Skills-all_inputs'!$A:$A,0))</f>
        <v>5.2</v>
      </c>
      <c r="K133" s="49">
        <f>INDEX('Skills-all_inputs'!$D:$D,MATCH($B133,'Skills-all_inputs'!$A:$A,0))</f>
        <v>3.1</v>
      </c>
      <c r="L133" s="49">
        <f>J133*'GB_index-weights_R2'!$B$7+K133*'GB_index-weights_R2'!$B$8</f>
        <v>4.1500000000000004</v>
      </c>
      <c r="M133" s="49">
        <f t="shared" si="14"/>
        <v>0.1347305389221557</v>
      </c>
      <c r="N133" s="49">
        <f>INDEX('Productivity-all_inputs'!$D:$D,MATCH($B133,'Productivity-all_inputs'!$A:$A,0))</f>
        <v>3.5862928653388351</v>
      </c>
      <c r="O133" s="49">
        <f t="shared" si="12"/>
        <v>0.48735486390757488</v>
      </c>
    </row>
    <row r="134" spans="1:15" x14ac:dyDescent="0.35">
      <c r="A134" s="17" t="str">
        <f t="shared" si="10"/>
        <v>Wales</v>
      </c>
      <c r="B134" s="17" t="s">
        <v>460</v>
      </c>
      <c r="C134" s="17" t="s">
        <v>461</v>
      </c>
      <c r="D134" s="49">
        <f>'GB_index-weights_R2'!$B$2*I134+'GB_index-weights_R2'!$B$6*M134+'GB_index-weights_R2'!$B$10*O134</f>
        <v>0.44525180047123714</v>
      </c>
      <c r="E134" s="50">
        <f t="shared" si="11"/>
        <v>113</v>
      </c>
      <c r="F134" s="49">
        <f>INDEX('Unemployment-all_inputs'!$C:$C,MATCH($B134,'Unemployment-all_inputs'!$A:$A,0))</f>
        <v>4.0999999999999996</v>
      </c>
      <c r="G134" s="49">
        <f>INDEX('Unemployment-all_inputs'!$D:$D,MATCH($B134,'Unemployment-all_inputs'!$A:$A,0))</f>
        <v>3.3</v>
      </c>
      <c r="H134" s="49">
        <f>F134*'GB_index-weights_R2'!$B$3+G134*'GB_index-weights_R2'!$B$4</f>
        <v>3.6999999999999997</v>
      </c>
      <c r="I134" s="49">
        <f t="shared" si="13"/>
        <v>0.23893805309734506</v>
      </c>
      <c r="J134" s="49">
        <f>INDEX('Skills-all_inputs'!$C:$C,MATCH($B134,'Skills-all_inputs'!$A:$A,0))</f>
        <v>7</v>
      </c>
      <c r="K134" s="49">
        <f>INDEX('Skills-all_inputs'!$D:$D,MATCH($B134,'Skills-all_inputs'!$A:$A,0))</f>
        <v>6.7</v>
      </c>
      <c r="L134" s="49">
        <f>J134*'GB_index-weights_R2'!$B$7+K134*'GB_index-weights_R2'!$B$8</f>
        <v>6.85</v>
      </c>
      <c r="M134" s="49">
        <f t="shared" si="14"/>
        <v>0.29640718562874241</v>
      </c>
      <c r="N134" s="49">
        <f>INDEX('Productivity-all_inputs'!$D:$D,MATCH($B134,'Productivity-all_inputs'!$A:$A,0))</f>
        <v>3.2347491740244907</v>
      </c>
      <c r="O134" s="49">
        <f t="shared" si="12"/>
        <v>0.8004101626876241</v>
      </c>
    </row>
    <row r="135" spans="1:15" x14ac:dyDescent="0.35">
      <c r="A135" s="17" t="str">
        <f t="shared" si="10"/>
        <v>England</v>
      </c>
      <c r="B135" s="17" t="s">
        <v>462</v>
      </c>
      <c r="C135" s="17" t="s">
        <v>463</v>
      </c>
      <c r="D135" s="49">
        <f>'GB_index-weights_R2'!$B$2*I135+'GB_index-weights_R2'!$B$6*M135+'GB_index-weights_R2'!$B$10*O135</f>
        <v>0.51759973216045507</v>
      </c>
      <c r="E135" s="50">
        <f t="shared" si="11"/>
        <v>58</v>
      </c>
      <c r="F135" s="49">
        <f>INDEX('Unemployment-all_inputs'!$C:$C,MATCH($B135,'Unemployment-all_inputs'!$A:$A,0))</f>
        <v>5.7</v>
      </c>
      <c r="G135" s="49">
        <f>INDEX('Unemployment-all_inputs'!$D:$D,MATCH($B135,'Unemployment-all_inputs'!$A:$A,0))</f>
        <v>6.1</v>
      </c>
      <c r="H135" s="49">
        <f>F135*'GB_index-weights_R2'!$B$3+G135*'GB_index-weights_R2'!$B$4</f>
        <v>5.9</v>
      </c>
      <c r="I135" s="49">
        <f t="shared" si="13"/>
        <v>0.62831858407079644</v>
      </c>
      <c r="J135" s="49">
        <f>INDEX('Skills-all_inputs'!$C:$C,MATCH($B135,'Skills-all_inputs'!$A:$A,0))</f>
        <v>7.6</v>
      </c>
      <c r="K135" s="49">
        <f>INDEX('Skills-all_inputs'!$D:$D,MATCH($B135,'Skills-all_inputs'!$A:$A,0))</f>
        <v>10.8</v>
      </c>
      <c r="L135" s="49">
        <f>J135*'GB_index-weights_R2'!$B$7+K135*'GB_index-weights_R2'!$B$8</f>
        <v>9.1999999999999993</v>
      </c>
      <c r="M135" s="49">
        <f t="shared" si="14"/>
        <v>0.43712574850299385</v>
      </c>
      <c r="N135" s="49">
        <f>INDEX('Productivity-all_inputs'!$D:$D,MATCH($B135,'Productivity-all_inputs'!$A:$A,0))</f>
        <v>3.5862928653388351</v>
      </c>
      <c r="O135" s="49">
        <f t="shared" si="12"/>
        <v>0.48735486390757488</v>
      </c>
    </row>
    <row r="136" spans="1:15" x14ac:dyDescent="0.35">
      <c r="A136" s="17" t="str">
        <f t="shared" si="10"/>
        <v>England</v>
      </c>
      <c r="B136" s="17" t="s">
        <v>464</v>
      </c>
      <c r="C136" s="17" t="s">
        <v>465</v>
      </c>
      <c r="D136" s="49">
        <f>'GB_index-weights_R2'!$B$2*I136+'GB_index-weights_R2'!$B$6*M136+'GB_index-weights_R2'!$B$10*O136</f>
        <v>0.41296863794446398</v>
      </c>
      <c r="E136" s="50">
        <f t="shared" si="11"/>
        <v>148</v>
      </c>
      <c r="F136" s="49">
        <f>INDEX('Unemployment-all_inputs'!$C:$C,MATCH($B136,'Unemployment-all_inputs'!$A:$A,0))</f>
        <v>4.3</v>
      </c>
      <c r="G136" s="49">
        <f>INDEX('Unemployment-all_inputs'!$D:$D,MATCH($B136,'Unemployment-all_inputs'!$A:$A,0))</f>
        <v>4.3</v>
      </c>
      <c r="H136" s="49">
        <f>F136*'GB_index-weights_R2'!$B$3+G136*'GB_index-weights_R2'!$B$4</f>
        <v>4.3</v>
      </c>
      <c r="I136" s="49">
        <f t="shared" si="13"/>
        <v>0.34513274336283178</v>
      </c>
      <c r="J136" s="49">
        <f>INDEX('Skills-all_inputs'!$C:$C,MATCH($B136,'Skills-all_inputs'!$A:$A,0))</f>
        <v>8.6</v>
      </c>
      <c r="K136" s="49">
        <f>INDEX('Skills-all_inputs'!$D:$D,MATCH($B136,'Skills-all_inputs'!$A:$A,0))</f>
        <v>10.3</v>
      </c>
      <c r="L136" s="49">
        <f>J136*'GB_index-weights_R2'!$B$7+K136*'GB_index-weights_R2'!$B$8</f>
        <v>9.4499999999999993</v>
      </c>
      <c r="M136" s="49">
        <f t="shared" si="14"/>
        <v>0.45209580838323338</v>
      </c>
      <c r="N136" s="49">
        <f>INDEX('Productivity-all_inputs'!$D:$D,MATCH($B136,'Productivity-all_inputs'!$A:$A,0))</f>
        <v>3.6375861597263857</v>
      </c>
      <c r="O136" s="49">
        <f t="shared" si="12"/>
        <v>0.44167736208732689</v>
      </c>
    </row>
    <row r="137" spans="1:15" x14ac:dyDescent="0.35">
      <c r="A137" s="17" t="str">
        <f t="shared" si="10"/>
        <v>England</v>
      </c>
      <c r="B137" s="17" t="s">
        <v>466</v>
      </c>
      <c r="C137" s="17" t="s">
        <v>467</v>
      </c>
      <c r="D137" s="49">
        <f>'GB_index-weights_R2'!$B$2*I137+'GB_index-weights_R2'!$B$6*M137+'GB_index-weights_R2'!$B$10*O137</f>
        <v>0.25842867153684579</v>
      </c>
      <c r="E137" s="50">
        <f t="shared" si="11"/>
        <v>326</v>
      </c>
      <c r="F137" s="49">
        <f>INDEX('Unemployment-all_inputs'!$C:$C,MATCH($B137,'Unemployment-all_inputs'!$A:$A,0))</f>
        <v>3.4</v>
      </c>
      <c r="G137" s="49">
        <f>INDEX('Unemployment-all_inputs'!$D:$D,MATCH($B137,'Unemployment-all_inputs'!$A:$A,0))</f>
        <v>2.7</v>
      </c>
      <c r="H137" s="49">
        <f>F137*'GB_index-weights_R2'!$B$3+G137*'GB_index-weights_R2'!$B$4</f>
        <v>3.05</v>
      </c>
      <c r="I137" s="49">
        <f t="shared" si="13"/>
        <v>0.12389380530973446</v>
      </c>
      <c r="J137" s="49">
        <f>INDEX('Skills-all_inputs'!$C:$C,MATCH($B137,'Skills-all_inputs'!$A:$A,0))</f>
        <v>2.7</v>
      </c>
      <c r="K137" s="49">
        <f>INDEX('Skills-all_inputs'!$D:$D,MATCH($B137,'Skills-all_inputs'!$A:$A,0))</f>
        <v>2.9</v>
      </c>
      <c r="L137" s="49">
        <f>J137*'GB_index-weights_R2'!$B$7+K137*'GB_index-weights_R2'!$B$8</f>
        <v>2.8</v>
      </c>
      <c r="M137" s="49">
        <f t="shared" si="14"/>
        <v>5.3892215568862263E-2</v>
      </c>
      <c r="N137" s="49">
        <f>INDEX('Productivity-all_inputs'!$D:$D,MATCH($B137,'Productivity-all_inputs'!$A:$A,0))</f>
        <v>3.4626060097907989</v>
      </c>
      <c r="O137" s="49">
        <f t="shared" si="12"/>
        <v>0.59749999373194074</v>
      </c>
    </row>
    <row r="138" spans="1:15" x14ac:dyDescent="0.35">
      <c r="A138" s="17" t="str">
        <f t="shared" si="10"/>
        <v>England</v>
      </c>
      <c r="B138" s="17" t="s">
        <v>468</v>
      </c>
      <c r="C138" s="17" t="s">
        <v>469</v>
      </c>
      <c r="D138" s="49">
        <f>'GB_index-weights_R2'!$B$2*I138+'GB_index-weights_R2'!$B$6*M138+'GB_index-weights_R2'!$B$10*O138</f>
        <v>0.32472959963527193</v>
      </c>
      <c r="E138" s="50">
        <f t="shared" si="11"/>
        <v>261</v>
      </c>
      <c r="F138" s="49">
        <f>INDEX('Unemployment-all_inputs'!$C:$C,MATCH($B138,'Unemployment-all_inputs'!$A:$A,0))</f>
        <v>6.7</v>
      </c>
      <c r="G138" s="49">
        <f>INDEX('Unemployment-all_inputs'!$D:$D,MATCH($B138,'Unemployment-all_inputs'!$A:$A,0))</f>
        <v>4.5</v>
      </c>
      <c r="H138" s="49">
        <f>F138*'GB_index-weights_R2'!$B$3+G138*'GB_index-weights_R2'!$B$4</f>
        <v>5.6</v>
      </c>
      <c r="I138" s="49">
        <f t="shared" si="13"/>
        <v>0.57522123893805299</v>
      </c>
      <c r="J138" s="49">
        <f>INDEX('Skills-all_inputs'!$C:$C,MATCH($B138,'Skills-all_inputs'!$A:$A,0))</f>
        <v>2.9</v>
      </c>
      <c r="K138" s="49">
        <f>INDEX('Skills-all_inputs'!$D:$D,MATCH($B138,'Skills-all_inputs'!$A:$A,0))</f>
        <v>4.7</v>
      </c>
      <c r="L138" s="49">
        <f>J138*'GB_index-weights_R2'!$B$7+K138*'GB_index-weights_R2'!$B$8</f>
        <v>3.8</v>
      </c>
      <c r="M138" s="49">
        <f t="shared" si="14"/>
        <v>0.11377245508982034</v>
      </c>
      <c r="N138" s="49">
        <f>INDEX('Productivity-all_inputs'!$D:$D,MATCH($B138,'Productivity-all_inputs'!$A:$A,0))</f>
        <v>3.8133070324889884</v>
      </c>
      <c r="O138" s="49">
        <f t="shared" si="12"/>
        <v>0.28519510487794264</v>
      </c>
    </row>
    <row r="139" spans="1:15" x14ac:dyDescent="0.35">
      <c r="A139" s="17" t="str">
        <f t="shared" si="10"/>
        <v>England</v>
      </c>
      <c r="B139" s="17" t="s">
        <v>470</v>
      </c>
      <c r="C139" s="17" t="s">
        <v>471</v>
      </c>
      <c r="D139" s="49">
        <f>'GB_index-weights_R2'!$B$2*I139+'GB_index-weights_R2'!$B$6*M139+'GB_index-weights_R2'!$B$10*O139</f>
        <v>0.31934546623696786</v>
      </c>
      <c r="E139" s="50">
        <f t="shared" si="11"/>
        <v>267</v>
      </c>
      <c r="F139" s="49">
        <f>INDEX('Unemployment-all_inputs'!$C:$C,MATCH($B139,'Unemployment-all_inputs'!$A:$A,0))</f>
        <v>3.4</v>
      </c>
      <c r="G139" s="49">
        <f>INDEX('Unemployment-all_inputs'!$D:$D,MATCH($B139,'Unemployment-all_inputs'!$A:$A,0))</f>
        <v>3.3</v>
      </c>
      <c r="H139" s="49">
        <f>F139*'GB_index-weights_R2'!$B$3+G139*'GB_index-weights_R2'!$B$4</f>
        <v>3.3499999999999996</v>
      </c>
      <c r="I139" s="49">
        <f t="shared" si="13"/>
        <v>0.17699115044247779</v>
      </c>
      <c r="J139" s="49">
        <f>INDEX('Skills-all_inputs'!$C:$C,MATCH($B139,'Skills-all_inputs'!$A:$A,0))</f>
        <v>2.7</v>
      </c>
      <c r="K139" s="49">
        <f>INDEX('Skills-all_inputs'!$D:$D,MATCH($B139,'Skills-all_inputs'!$A:$A,0))</f>
        <v>4.5999999999999996</v>
      </c>
      <c r="L139" s="49">
        <f>J139*'GB_index-weights_R2'!$B$7+K139*'GB_index-weights_R2'!$B$8</f>
        <v>3.65</v>
      </c>
      <c r="M139" s="49">
        <f t="shared" si="14"/>
        <v>0.10479041916167663</v>
      </c>
      <c r="N139" s="49">
        <f>INDEX('Productivity-all_inputs'!$D:$D,MATCH($B139,'Productivity-all_inputs'!$A:$A,0))</f>
        <v>3.3741687092742358</v>
      </c>
      <c r="O139" s="49">
        <f t="shared" si="12"/>
        <v>0.67625482910674917</v>
      </c>
    </row>
    <row r="140" spans="1:15" x14ac:dyDescent="0.35">
      <c r="A140" s="17" t="str">
        <f t="shared" si="10"/>
        <v>England</v>
      </c>
      <c r="B140" s="17" t="s">
        <v>472</v>
      </c>
      <c r="C140" s="17" t="s">
        <v>473</v>
      </c>
      <c r="D140" s="49">
        <f>'GB_index-weights_R2'!$B$2*I140+'GB_index-weights_R2'!$B$6*M140+'GB_index-weights_R2'!$B$10*O140</f>
        <v>0.47352889332219306</v>
      </c>
      <c r="E140" s="50">
        <f t="shared" si="11"/>
        <v>87</v>
      </c>
      <c r="F140" s="49">
        <f>INDEX('Unemployment-all_inputs'!$C:$C,MATCH($B140,'Unemployment-all_inputs'!$A:$A,0))</f>
        <v>6.6</v>
      </c>
      <c r="G140" s="49">
        <f>INDEX('Unemployment-all_inputs'!$D:$D,MATCH($B140,'Unemployment-all_inputs'!$A:$A,0))</f>
        <v>5.4</v>
      </c>
      <c r="H140" s="49">
        <f>F140*'GB_index-weights_R2'!$B$3+G140*'GB_index-weights_R2'!$B$4</f>
        <v>6</v>
      </c>
      <c r="I140" s="49">
        <f t="shared" si="13"/>
        <v>0.64601769911504414</v>
      </c>
      <c r="J140" s="49">
        <f>INDEX('Skills-all_inputs'!$C:$C,MATCH($B140,'Skills-all_inputs'!$A:$A,0))</f>
        <v>4.4000000000000004</v>
      </c>
      <c r="K140" s="49">
        <f>INDEX('Skills-all_inputs'!$D:$D,MATCH($B140,'Skills-all_inputs'!$A:$A,0))</f>
        <v>5.5</v>
      </c>
      <c r="L140" s="49">
        <f>J140*'GB_index-weights_R2'!$B$7+K140*'GB_index-weights_R2'!$B$8</f>
        <v>4.95</v>
      </c>
      <c r="M140" s="49">
        <f t="shared" si="14"/>
        <v>0.18263473053892215</v>
      </c>
      <c r="N140" s="49">
        <f>INDEX('Productivity-all_inputs'!$D:$D,MATCH($B140,'Productivity-all_inputs'!$A:$A,0))</f>
        <v>3.4688560301359703</v>
      </c>
      <c r="O140" s="49">
        <f t="shared" si="12"/>
        <v>0.59193425031261293</v>
      </c>
    </row>
    <row r="141" spans="1:15" x14ac:dyDescent="0.35">
      <c r="A141" s="17" t="str">
        <f t="shared" si="10"/>
        <v>England</v>
      </c>
      <c r="B141" s="17" t="s">
        <v>474</v>
      </c>
      <c r="C141" s="17" t="s">
        <v>475</v>
      </c>
      <c r="D141" s="49">
        <f>'GB_index-weights_R2'!$B$2*I141+'GB_index-weights_R2'!$B$6*M141+'GB_index-weights_R2'!$B$10*O141</f>
        <v>0.4642373159644087</v>
      </c>
      <c r="E141" s="50">
        <f t="shared" si="11"/>
        <v>94</v>
      </c>
      <c r="F141" s="49">
        <f>INDEX('Unemployment-all_inputs'!$C:$C,MATCH($B141,'Unemployment-all_inputs'!$A:$A,0))</f>
        <v>5</v>
      </c>
      <c r="G141" s="49">
        <f>INDEX('Unemployment-all_inputs'!$D:$D,MATCH($B141,'Unemployment-all_inputs'!$A:$A,0))</f>
        <v>4.5</v>
      </c>
      <c r="H141" s="49">
        <f>F141*'GB_index-weights_R2'!$B$3+G141*'GB_index-weights_R2'!$B$4</f>
        <v>4.75</v>
      </c>
      <c r="I141" s="49">
        <f t="shared" si="13"/>
        <v>0.42477876106194684</v>
      </c>
      <c r="J141" s="49">
        <f>INDEX('Skills-all_inputs'!$C:$C,MATCH($B141,'Skills-all_inputs'!$A:$A,0))</f>
        <v>3.8</v>
      </c>
      <c r="K141" s="49">
        <f>INDEX('Skills-all_inputs'!$D:$D,MATCH($B141,'Skills-all_inputs'!$A:$A,0))</f>
        <v>13.2</v>
      </c>
      <c r="L141" s="49">
        <f>J141*'GB_index-weights_R2'!$B$7+K141*'GB_index-weights_R2'!$B$8</f>
        <v>8.5</v>
      </c>
      <c r="M141" s="49">
        <f t="shared" si="14"/>
        <v>0.39520958083832325</v>
      </c>
      <c r="N141" s="49">
        <f>INDEX('Productivity-all_inputs'!$D:$D,MATCH($B141,'Productivity-all_inputs'!$A:$A,0))</f>
        <v>3.4904285153900978</v>
      </c>
      <c r="O141" s="49">
        <f t="shared" si="12"/>
        <v>0.57272360599295613</v>
      </c>
    </row>
    <row r="142" spans="1:15" x14ac:dyDescent="0.35">
      <c r="A142" s="17" t="str">
        <f t="shared" si="10"/>
        <v>England</v>
      </c>
      <c r="B142" s="17" t="s">
        <v>476</v>
      </c>
      <c r="C142" s="17" t="s">
        <v>477</v>
      </c>
      <c r="D142" s="49">
        <f>'GB_index-weights_R2'!$B$2*I142+'GB_index-weights_R2'!$B$6*M142+'GB_index-weights_R2'!$B$10*O142</f>
        <v>0.2609050260960592</v>
      </c>
      <c r="E142" s="50">
        <f t="shared" si="11"/>
        <v>320</v>
      </c>
      <c r="F142" s="49">
        <f>INDEX('Unemployment-all_inputs'!$C:$C,MATCH($B142,'Unemployment-all_inputs'!$A:$A,0))</f>
        <v>3.1</v>
      </c>
      <c r="G142" s="49">
        <f>INDEX('Unemployment-all_inputs'!$D:$D,MATCH($B142,'Unemployment-all_inputs'!$A:$A,0))</f>
        <v>2.7</v>
      </c>
      <c r="H142" s="49">
        <f>F142*'GB_index-weights_R2'!$B$3+G142*'GB_index-weights_R2'!$B$4</f>
        <v>2.9000000000000004</v>
      </c>
      <c r="I142" s="49">
        <f t="shared" si="13"/>
        <v>9.7345132743362872E-2</v>
      </c>
      <c r="J142" s="49">
        <f>INDEX('Skills-all_inputs'!$C:$C,MATCH($B142,'Skills-all_inputs'!$A:$A,0))</f>
        <v>3.5</v>
      </c>
      <c r="K142" s="49">
        <f>INDEX('Skills-all_inputs'!$D:$D,MATCH($B142,'Skills-all_inputs'!$A:$A,0))</f>
        <v>1.9</v>
      </c>
      <c r="L142" s="49">
        <f>J142*'GB_index-weights_R2'!$B$7+K142*'GB_index-weights_R2'!$B$8</f>
        <v>2.7</v>
      </c>
      <c r="M142" s="49">
        <f t="shared" si="14"/>
        <v>4.7904191616766477E-2</v>
      </c>
      <c r="N142" s="49">
        <f>INDEX('Productivity-all_inputs'!$D:$D,MATCH($B142,'Productivity-all_inputs'!$A:$A,0))</f>
        <v>3.417726683613366</v>
      </c>
      <c r="O142" s="49">
        <f t="shared" si="12"/>
        <v>0.63746575392804827</v>
      </c>
    </row>
    <row r="143" spans="1:15" x14ac:dyDescent="0.35">
      <c r="A143" s="17" t="str">
        <f t="shared" si="10"/>
        <v>England</v>
      </c>
      <c r="B143" s="17" t="s">
        <v>478</v>
      </c>
      <c r="C143" s="17" t="s">
        <v>479</v>
      </c>
      <c r="D143" s="49">
        <f>'GB_index-weights_R2'!$B$2*I143+'GB_index-weights_R2'!$B$6*M143+'GB_index-weights_R2'!$B$10*O143</f>
        <v>0.41773840029645226</v>
      </c>
      <c r="E143" s="50">
        <f t="shared" si="11"/>
        <v>144</v>
      </c>
      <c r="F143" s="49">
        <f>INDEX('Unemployment-all_inputs'!$C:$C,MATCH($B143,'Unemployment-all_inputs'!$A:$A,0))</f>
        <v>6.7</v>
      </c>
      <c r="G143" s="49">
        <f>INDEX('Unemployment-all_inputs'!$D:$D,MATCH($B143,'Unemployment-all_inputs'!$A:$A,0))</f>
        <v>4.4000000000000004</v>
      </c>
      <c r="H143" s="49">
        <f>F143*'GB_index-weights_R2'!$B$3+G143*'GB_index-weights_R2'!$B$4</f>
        <v>5.5500000000000007</v>
      </c>
      <c r="I143" s="49">
        <f t="shared" si="13"/>
        <v>0.56637168141592931</v>
      </c>
      <c r="J143" s="49">
        <f>INDEX('Skills-all_inputs'!$C:$C,MATCH($B143,'Skills-all_inputs'!$A:$A,0))</f>
        <v>6.5</v>
      </c>
      <c r="K143" s="49">
        <f>INDEX('Skills-all_inputs'!$D:$D,MATCH($B143,'Skills-all_inputs'!$A:$A,0))</f>
        <v>5.8</v>
      </c>
      <c r="L143" s="49">
        <f>J143*'GB_index-weights_R2'!$B$7+K143*'GB_index-weights_R2'!$B$8</f>
        <v>6.15</v>
      </c>
      <c r="M143" s="49">
        <f t="shared" si="14"/>
        <v>0.25449101796407181</v>
      </c>
      <c r="N143" s="49">
        <f>INDEX('Productivity-all_inputs'!$D:$D,MATCH($B143,'Productivity-all_inputs'!$A:$A,0))</f>
        <v>3.648057459593681</v>
      </c>
      <c r="O143" s="49">
        <f t="shared" si="12"/>
        <v>0.43235250150935561</v>
      </c>
    </row>
    <row r="144" spans="1:15" x14ac:dyDescent="0.35">
      <c r="A144" s="17" t="str">
        <f t="shared" si="10"/>
        <v>England</v>
      </c>
      <c r="B144" s="17" t="s">
        <v>480</v>
      </c>
      <c r="C144" s="17" t="s">
        <v>481</v>
      </c>
      <c r="D144" s="49">
        <f>'GB_index-weights_R2'!$B$2*I144+'GB_index-weights_R2'!$B$6*M144+'GB_index-weights_R2'!$B$10*O144</f>
        <v>0.1852220623211544</v>
      </c>
      <c r="E144" s="50">
        <f t="shared" si="11"/>
        <v>349</v>
      </c>
      <c r="F144" s="49">
        <f>INDEX('Unemployment-all_inputs'!$C:$C,MATCH($B144,'Unemployment-all_inputs'!$A:$A,0))</f>
        <v>3.7</v>
      </c>
      <c r="G144" s="49">
        <f>INDEX('Unemployment-all_inputs'!$D:$D,MATCH($B144,'Unemployment-all_inputs'!$A:$A,0))</f>
        <v>3.2</v>
      </c>
      <c r="H144" s="49">
        <f>F144*'GB_index-weights_R2'!$B$3+G144*'GB_index-weights_R2'!$B$4</f>
        <v>3.45</v>
      </c>
      <c r="I144" s="49">
        <f t="shared" si="13"/>
        <v>0.19469026548672566</v>
      </c>
      <c r="J144" s="49">
        <f>INDEX('Skills-all_inputs'!$C:$C,MATCH($B144,'Skills-all_inputs'!$A:$A,0))</f>
        <v>2.8</v>
      </c>
      <c r="K144" s="49">
        <f>INDEX('Skills-all_inputs'!$D:$D,MATCH($B144,'Skills-all_inputs'!$A:$A,0))</f>
        <v>4.5</v>
      </c>
      <c r="L144" s="49">
        <f>J144*'GB_index-weights_R2'!$B$7+K144*'GB_index-weights_R2'!$B$8</f>
        <v>3.65</v>
      </c>
      <c r="M144" s="49">
        <f t="shared" si="14"/>
        <v>0.10479041916167663</v>
      </c>
      <c r="N144" s="49">
        <f>INDEX('Productivity-all_inputs'!$D:$D,MATCH($B144,'Productivity-all_inputs'!$A:$A,0))</f>
        <v>3.8458832029236012</v>
      </c>
      <c r="O144" s="49">
        <f t="shared" si="12"/>
        <v>0.25618550231506088</v>
      </c>
    </row>
    <row r="145" spans="1:15" x14ac:dyDescent="0.35">
      <c r="A145" s="17" t="str">
        <f t="shared" si="10"/>
        <v>England</v>
      </c>
      <c r="B145" s="17" t="s">
        <v>482</v>
      </c>
      <c r="C145" s="17" t="s">
        <v>483</v>
      </c>
      <c r="D145" s="49">
        <f>'GB_index-weights_R2'!$B$2*I145+'GB_index-weights_R2'!$B$6*M145+'GB_index-weights_R2'!$B$10*O145</f>
        <v>0.67340920228666312</v>
      </c>
      <c r="E145" s="50">
        <f t="shared" si="11"/>
        <v>8</v>
      </c>
      <c r="F145" s="49">
        <f>INDEX('Unemployment-all_inputs'!$C:$C,MATCH($B145,'Unemployment-all_inputs'!$A:$A,0))</f>
        <v>7</v>
      </c>
      <c r="G145" s="49">
        <f>INDEX('Unemployment-all_inputs'!$D:$D,MATCH($B145,'Unemployment-all_inputs'!$A:$A,0))</f>
        <v>7.7</v>
      </c>
      <c r="H145" s="49">
        <f>F145*'GB_index-weights_R2'!$B$3+G145*'GB_index-weights_R2'!$B$4</f>
        <v>7.35</v>
      </c>
      <c r="I145" s="49">
        <f t="shared" si="13"/>
        <v>0.88495575221238931</v>
      </c>
      <c r="J145" s="49">
        <f>INDEX('Skills-all_inputs'!$C:$C,MATCH($B145,'Skills-all_inputs'!$A:$A,0))</f>
        <v>7.2</v>
      </c>
      <c r="K145" s="49">
        <f>INDEX('Skills-all_inputs'!$D:$D,MATCH($B145,'Skills-all_inputs'!$A:$A,0))</f>
        <v>11</v>
      </c>
      <c r="L145" s="49">
        <f>J145*'GB_index-weights_R2'!$B$7+K145*'GB_index-weights_R2'!$B$8</f>
        <v>9.1</v>
      </c>
      <c r="M145" s="49">
        <f t="shared" si="14"/>
        <v>0.4311377245508981</v>
      </c>
      <c r="N145" s="49">
        <f>INDEX('Productivity-all_inputs'!$D:$D,MATCH($B145,'Productivity-all_inputs'!$A:$A,0))</f>
        <v>3.3428618046491918</v>
      </c>
      <c r="O145" s="49">
        <f t="shared" si="12"/>
        <v>0.70413413009670189</v>
      </c>
    </row>
    <row r="146" spans="1:15" x14ac:dyDescent="0.35">
      <c r="A146" s="17" t="str">
        <f t="shared" si="10"/>
        <v>England</v>
      </c>
      <c r="B146" s="17" t="s">
        <v>484</v>
      </c>
      <c r="C146" s="17" t="s">
        <v>485</v>
      </c>
      <c r="D146" s="49">
        <f>'GB_index-weights_R2'!$B$2*I146+'GB_index-weights_R2'!$B$6*M146+'GB_index-weights_R2'!$B$10*O146</f>
        <v>0.63926854563850544</v>
      </c>
      <c r="E146" s="50">
        <f t="shared" si="11"/>
        <v>13</v>
      </c>
      <c r="F146" s="49">
        <f>INDEX('Unemployment-all_inputs'!$C:$C,MATCH($B146,'Unemployment-all_inputs'!$A:$A,0))</f>
        <v>6</v>
      </c>
      <c r="G146" s="49">
        <f>INDEX('Unemployment-all_inputs'!$D:$D,MATCH($B146,'Unemployment-all_inputs'!$A:$A,0))</f>
        <v>5.0999999999999996</v>
      </c>
      <c r="H146" s="49">
        <f>F146*'GB_index-weights_R2'!$B$3+G146*'GB_index-weights_R2'!$B$4</f>
        <v>5.55</v>
      </c>
      <c r="I146" s="49">
        <f t="shared" si="13"/>
        <v>0.56637168141592908</v>
      </c>
      <c r="J146" s="49">
        <f>INDEX('Skills-all_inputs'!$C:$C,MATCH($B146,'Skills-all_inputs'!$A:$A,0))</f>
        <v>11.6</v>
      </c>
      <c r="K146" s="49">
        <f>INDEX('Skills-all_inputs'!$D:$D,MATCH($B146,'Skills-all_inputs'!$A:$A,0))</f>
        <v>12.2</v>
      </c>
      <c r="L146" s="49">
        <f>J146*'GB_index-weights_R2'!$B$7+K146*'GB_index-weights_R2'!$B$8</f>
        <v>11.899999999999999</v>
      </c>
      <c r="M146" s="49">
        <f t="shared" si="14"/>
        <v>0.59880239520958067</v>
      </c>
      <c r="N146" s="49">
        <f>INDEX('Productivity-all_inputs'!$D:$D,MATCH($B146,'Productivity-all_inputs'!$A:$A,0))</f>
        <v>3.2884018875168111</v>
      </c>
      <c r="O146" s="49">
        <f t="shared" si="12"/>
        <v>0.75263156029000688</v>
      </c>
    </row>
    <row r="147" spans="1:15" x14ac:dyDescent="0.35">
      <c r="A147" s="17" t="str">
        <f t="shared" si="10"/>
        <v>England</v>
      </c>
      <c r="B147" s="17" t="s">
        <v>486</v>
      </c>
      <c r="C147" s="17" t="s">
        <v>487</v>
      </c>
      <c r="D147" s="49">
        <f>'GB_index-weights_R2'!$B$2*I147+'GB_index-weights_R2'!$B$6*M147+'GB_index-weights_R2'!$B$10*O147</f>
        <v>0.42759870954498458</v>
      </c>
      <c r="E147" s="50">
        <f t="shared" si="11"/>
        <v>131</v>
      </c>
      <c r="F147" s="49">
        <f>INDEX('Unemployment-all_inputs'!$C:$C,MATCH($B147,'Unemployment-all_inputs'!$A:$A,0))</f>
        <v>3.8</v>
      </c>
      <c r="G147" s="49">
        <f>INDEX('Unemployment-all_inputs'!$D:$D,MATCH($B147,'Unemployment-all_inputs'!$A:$A,0))</f>
        <v>4.5999999999999996</v>
      </c>
      <c r="H147" s="49">
        <f>F147*'GB_index-weights_R2'!$B$3+G147*'GB_index-weights_R2'!$B$4</f>
        <v>4.1999999999999993</v>
      </c>
      <c r="I147" s="49">
        <f t="shared" si="13"/>
        <v>0.32743362831858391</v>
      </c>
      <c r="J147" s="49">
        <f>INDEX('Skills-all_inputs'!$C:$C,MATCH($B147,'Skills-all_inputs'!$A:$A,0))</f>
        <v>11</v>
      </c>
      <c r="K147" s="49">
        <f>INDEX('Skills-all_inputs'!$D:$D,MATCH($B147,'Skills-all_inputs'!$A:$A,0))</f>
        <v>10.5</v>
      </c>
      <c r="L147" s="49">
        <f>J147*'GB_index-weights_R2'!$B$7+K147*'GB_index-weights_R2'!$B$8</f>
        <v>10.75</v>
      </c>
      <c r="M147" s="49">
        <f t="shared" si="14"/>
        <v>0.52994011976047894</v>
      </c>
      <c r="N147" s="49">
        <f>INDEX('Productivity-all_inputs'!$D:$D,MATCH($B147,'Productivity-all_inputs'!$A:$A,0))</f>
        <v>3.655839600035736</v>
      </c>
      <c r="O147" s="49">
        <f t="shared" si="12"/>
        <v>0.42542238055589093</v>
      </c>
    </row>
    <row r="148" spans="1:15" x14ac:dyDescent="0.35">
      <c r="A148" s="17" t="str">
        <f t="shared" si="10"/>
        <v>England</v>
      </c>
      <c r="B148" s="17" t="s">
        <v>488</v>
      </c>
      <c r="C148" s="17" t="s">
        <v>489</v>
      </c>
      <c r="D148" s="49">
        <f>'GB_index-weights_R2'!$B$2*I148+'GB_index-weights_R2'!$B$6*M148+'GB_index-weights_R2'!$B$10*O148</f>
        <v>0.4088898007005109</v>
      </c>
      <c r="E148" s="50">
        <f t="shared" si="11"/>
        <v>155</v>
      </c>
      <c r="F148" s="49">
        <f>INDEX('Unemployment-all_inputs'!$C:$C,MATCH($B148,'Unemployment-all_inputs'!$A:$A,0))</f>
        <v>5.0999999999999996</v>
      </c>
      <c r="G148" s="49">
        <f>INDEX('Unemployment-all_inputs'!$D:$D,MATCH($B148,'Unemployment-all_inputs'!$A:$A,0))</f>
        <v>4.8</v>
      </c>
      <c r="H148" s="49">
        <f>F148*'GB_index-weights_R2'!$B$3+G148*'GB_index-weights_R2'!$B$4</f>
        <v>4.9499999999999993</v>
      </c>
      <c r="I148" s="49">
        <f t="shared" si="13"/>
        <v>0.4601769911504423</v>
      </c>
      <c r="J148" s="49">
        <f>INDEX('Skills-all_inputs'!$C:$C,MATCH($B148,'Skills-all_inputs'!$A:$A,0))</f>
        <v>6.8</v>
      </c>
      <c r="K148" s="49">
        <f>INDEX('Skills-all_inputs'!$D:$D,MATCH($B148,'Skills-all_inputs'!$A:$A,0))</f>
        <v>9.3000000000000007</v>
      </c>
      <c r="L148" s="49">
        <f>J148*'GB_index-weights_R2'!$B$7+K148*'GB_index-weights_R2'!$B$8</f>
        <v>8.0500000000000007</v>
      </c>
      <c r="M148" s="49">
        <f t="shared" si="14"/>
        <v>0.36826347305389218</v>
      </c>
      <c r="N148" s="49">
        <f>INDEX('Productivity-all_inputs'!$D:$D,MATCH($B148,'Productivity-all_inputs'!$A:$A,0))</f>
        <v>3.6863763238958178</v>
      </c>
      <c r="O148" s="49">
        <f t="shared" si="12"/>
        <v>0.39822893789719832</v>
      </c>
    </row>
    <row r="149" spans="1:15" x14ac:dyDescent="0.35">
      <c r="A149" s="17" t="str">
        <f t="shared" si="10"/>
        <v>England</v>
      </c>
      <c r="B149" s="17" t="s">
        <v>490</v>
      </c>
      <c r="C149" s="17" t="s">
        <v>491</v>
      </c>
      <c r="D149" s="49">
        <f>'GB_index-weights_R2'!$B$2*I149+'GB_index-weights_R2'!$B$6*M149+'GB_index-weights_R2'!$B$10*O149</f>
        <v>0.41710259488554791</v>
      </c>
      <c r="E149" s="50">
        <f t="shared" si="11"/>
        <v>145</v>
      </c>
      <c r="F149" s="49">
        <f>INDEX('Unemployment-all_inputs'!$C:$C,MATCH($B149,'Unemployment-all_inputs'!$A:$A,0))</f>
        <v>3.2</v>
      </c>
      <c r="G149" s="49">
        <f>INDEX('Unemployment-all_inputs'!$D:$D,MATCH($B149,'Unemployment-all_inputs'!$A:$A,0))</f>
        <v>3.2</v>
      </c>
      <c r="H149" s="49">
        <f>F149*'GB_index-weights_R2'!$B$3+G149*'GB_index-weights_R2'!$B$4</f>
        <v>3.2</v>
      </c>
      <c r="I149" s="49">
        <f t="shared" si="13"/>
        <v>0.15044247787610621</v>
      </c>
      <c r="J149" s="49">
        <f>INDEX('Skills-all_inputs'!$C:$C,MATCH($B149,'Skills-all_inputs'!$A:$A,0))</f>
        <v>5</v>
      </c>
      <c r="K149" s="49">
        <f>INDEX('Skills-all_inputs'!$D:$D,MATCH($B149,'Skills-all_inputs'!$A:$A,0))</f>
        <v>6.9</v>
      </c>
      <c r="L149" s="49">
        <f>J149*'GB_index-weights_R2'!$B$7+K149*'GB_index-weights_R2'!$B$8</f>
        <v>5.95</v>
      </c>
      <c r="M149" s="49">
        <f t="shared" si="14"/>
        <v>0.24251497005988024</v>
      </c>
      <c r="N149" s="49">
        <f>INDEX('Productivity-all_inputs'!$D:$D,MATCH($B149,'Productivity-all_inputs'!$A:$A,0))</f>
        <v>3.1696855806774291</v>
      </c>
      <c r="O149" s="49">
        <f t="shared" si="12"/>
        <v>0.8583503367206573</v>
      </c>
    </row>
    <row r="150" spans="1:15" x14ac:dyDescent="0.35">
      <c r="A150" s="17" t="str">
        <f t="shared" si="10"/>
        <v>England</v>
      </c>
      <c r="B150" s="17" t="s">
        <v>492</v>
      </c>
      <c r="C150" s="17" t="s">
        <v>493</v>
      </c>
      <c r="D150" s="49">
        <f>'GB_index-weights_R2'!$B$2*I150+'GB_index-weights_R2'!$B$6*M150+'GB_index-weights_R2'!$B$10*O150</f>
        <v>0.34589961004472114</v>
      </c>
      <c r="E150" s="50">
        <f t="shared" si="11"/>
        <v>237</v>
      </c>
      <c r="F150" s="49">
        <f>INDEX('Unemployment-all_inputs'!$C:$C,MATCH($B150,'Unemployment-all_inputs'!$A:$A,0))</f>
        <v>4.3</v>
      </c>
      <c r="G150" s="49">
        <f>INDEX('Unemployment-all_inputs'!$D:$D,MATCH($B150,'Unemployment-all_inputs'!$A:$A,0))</f>
        <v>3.9</v>
      </c>
      <c r="H150" s="49">
        <f>F150*'GB_index-weights_R2'!$B$3+G150*'GB_index-weights_R2'!$B$4</f>
        <v>4.0999999999999996</v>
      </c>
      <c r="I150" s="49">
        <f t="shared" si="13"/>
        <v>0.30973451327433621</v>
      </c>
      <c r="J150" s="49">
        <f>INDEX('Skills-all_inputs'!$C:$C,MATCH($B150,'Skills-all_inputs'!$A:$A,0))</f>
        <v>6.2</v>
      </c>
      <c r="K150" s="49">
        <f>INDEX('Skills-all_inputs'!$D:$D,MATCH($B150,'Skills-all_inputs'!$A:$A,0))</f>
        <v>10.7</v>
      </c>
      <c r="L150" s="49">
        <f>J150*'GB_index-weights_R2'!$B$7+K150*'GB_index-weights_R2'!$B$8</f>
        <v>8.4499999999999993</v>
      </c>
      <c r="M150" s="49">
        <f t="shared" si="14"/>
        <v>0.39221556886227532</v>
      </c>
      <c r="N150" s="49">
        <f>INDEX('Productivity-all_inputs'!$D:$D,MATCH($B150,'Productivity-all_inputs'!$A:$A,0))</f>
        <v>3.7565381025877511</v>
      </c>
      <c r="O150" s="49">
        <f t="shared" si="12"/>
        <v>0.33574874799755206</v>
      </c>
    </row>
    <row r="151" spans="1:15" x14ac:dyDescent="0.35">
      <c r="A151" s="17" t="str">
        <f t="shared" si="10"/>
        <v>England</v>
      </c>
      <c r="B151" s="17" t="s">
        <v>494</v>
      </c>
      <c r="C151" s="17" t="s">
        <v>495</v>
      </c>
      <c r="D151" s="49">
        <f>'GB_index-weights_R2'!$B$2*I151+'GB_index-weights_R2'!$B$6*M151+'GB_index-weights_R2'!$B$10*O151</f>
        <v>0.45827229678472903</v>
      </c>
      <c r="E151" s="50">
        <f t="shared" si="11"/>
        <v>99</v>
      </c>
      <c r="F151" s="49">
        <f>INDEX('Unemployment-all_inputs'!$C:$C,MATCH($B151,'Unemployment-all_inputs'!$A:$A,0))</f>
        <v>4.3</v>
      </c>
      <c r="G151" s="49">
        <f>INDEX('Unemployment-all_inputs'!$D:$D,MATCH($B151,'Unemployment-all_inputs'!$A:$A,0))</f>
        <v>3.7</v>
      </c>
      <c r="H151" s="49">
        <f>F151*'GB_index-weights_R2'!$B$3+G151*'GB_index-weights_R2'!$B$4</f>
        <v>4</v>
      </c>
      <c r="I151" s="49">
        <f t="shared" si="13"/>
        <v>0.29203539823008845</v>
      </c>
      <c r="J151" s="49">
        <f>INDEX('Skills-all_inputs'!$C:$C,MATCH($B151,'Skills-all_inputs'!$A:$A,0))</f>
        <v>5.0999999999999996</v>
      </c>
      <c r="K151" s="49">
        <f>INDEX('Skills-all_inputs'!$D:$D,MATCH($B151,'Skills-all_inputs'!$A:$A,0))</f>
        <v>7.3</v>
      </c>
      <c r="L151" s="49">
        <f>J151*'GB_index-weights_R2'!$B$7+K151*'GB_index-weights_R2'!$B$8</f>
        <v>6.1999999999999993</v>
      </c>
      <c r="M151" s="49">
        <f t="shared" si="14"/>
        <v>0.25748502994011963</v>
      </c>
      <c r="N151" s="49">
        <f>INDEX('Productivity-all_inputs'!$D:$D,MATCH($B151,'Productivity-all_inputs'!$A:$A,0))</f>
        <v>3.2068032436339315</v>
      </c>
      <c r="O151" s="49">
        <f t="shared" si="12"/>
        <v>0.82529646218397912</v>
      </c>
    </row>
    <row r="152" spans="1:15" x14ac:dyDescent="0.35">
      <c r="A152" s="17" t="str">
        <f t="shared" si="10"/>
        <v>Scotland</v>
      </c>
      <c r="B152" s="17" t="s">
        <v>496</v>
      </c>
      <c r="C152" s="17" t="s">
        <v>497</v>
      </c>
      <c r="D152" s="49">
        <f>'GB_index-weights_R2'!$B$2*I152+'GB_index-weights_R2'!$B$6*M152+'GB_index-weights_R2'!$B$10*O152</f>
        <v>0.31018865939094065</v>
      </c>
      <c r="E152" s="50">
        <f t="shared" si="11"/>
        <v>281</v>
      </c>
      <c r="F152" s="49">
        <f>INDEX('Unemployment-all_inputs'!$C:$C,MATCH($B152,'Unemployment-all_inputs'!$A:$A,0))</f>
        <v>3.4</v>
      </c>
      <c r="G152" s="49">
        <f>INDEX('Unemployment-all_inputs'!$D:$D,MATCH($B152,'Unemployment-all_inputs'!$A:$A,0))</f>
        <v>2.6</v>
      </c>
      <c r="H152" s="49">
        <f>F152*'GB_index-weights_R2'!$B$3+G152*'GB_index-weights_R2'!$B$4</f>
        <v>3</v>
      </c>
      <c r="I152" s="49">
        <f t="shared" si="13"/>
        <v>0.11504424778761059</v>
      </c>
      <c r="J152" s="49">
        <f>INDEX('Skills-all_inputs'!$C:$C,MATCH($B152,'Skills-all_inputs'!$A:$A,0))</f>
        <v>5.0999999999999996</v>
      </c>
      <c r="K152" s="49">
        <f>INDEX('Skills-all_inputs'!$D:$D,MATCH($B152,'Skills-all_inputs'!$A:$A,0))</f>
        <v>6.9</v>
      </c>
      <c r="L152" s="49">
        <f>J152*'GB_index-weights_R2'!$B$7+K152*'GB_index-weights_R2'!$B$8</f>
        <v>6</v>
      </c>
      <c r="M152" s="49">
        <f t="shared" si="14"/>
        <v>0.24550898203592808</v>
      </c>
      <c r="N152" s="49">
        <f>INDEX('Productivity-all_inputs'!$D:$D,MATCH($B152,'Productivity-all_inputs'!$A:$A,0))</f>
        <v>3.493472657771326</v>
      </c>
      <c r="O152" s="49">
        <f t="shared" si="12"/>
        <v>0.57001274834928339</v>
      </c>
    </row>
    <row r="153" spans="1:15" x14ac:dyDescent="0.35">
      <c r="A153" s="17" t="str">
        <f t="shared" si="10"/>
        <v>England</v>
      </c>
      <c r="B153" s="17" t="s">
        <v>498</v>
      </c>
      <c r="C153" s="17" t="s">
        <v>499</v>
      </c>
      <c r="D153" s="49">
        <f>'GB_index-weights_R2'!$B$2*I153+'GB_index-weights_R2'!$B$6*M153+'GB_index-weights_R2'!$B$10*O153</f>
        <v>0.38215793115160479</v>
      </c>
      <c r="E153" s="50">
        <f t="shared" si="11"/>
        <v>194</v>
      </c>
      <c r="F153" s="49">
        <f>INDEX('Unemployment-all_inputs'!$C:$C,MATCH($B153,'Unemployment-all_inputs'!$A:$A,0))</f>
        <v>6.2</v>
      </c>
      <c r="G153" s="49">
        <f>INDEX('Unemployment-all_inputs'!$D:$D,MATCH($B153,'Unemployment-all_inputs'!$A:$A,0))</f>
        <v>5.3</v>
      </c>
      <c r="H153" s="49">
        <f>F153*'GB_index-weights_R2'!$B$3+G153*'GB_index-weights_R2'!$B$4</f>
        <v>5.75</v>
      </c>
      <c r="I153" s="49">
        <f t="shared" si="13"/>
        <v>0.60176991150442471</v>
      </c>
      <c r="J153" s="49">
        <f>INDEX('Skills-all_inputs'!$C:$C,MATCH($B153,'Skills-all_inputs'!$A:$A,0))</f>
        <v>6.6</v>
      </c>
      <c r="K153" s="49">
        <f>INDEX('Skills-all_inputs'!$D:$D,MATCH($B153,'Skills-all_inputs'!$A:$A,0))</f>
        <v>6.9</v>
      </c>
      <c r="L153" s="49">
        <f>J153*'GB_index-weights_R2'!$B$7+K153*'GB_index-weights_R2'!$B$8</f>
        <v>6.75</v>
      </c>
      <c r="M153" s="49">
        <f t="shared" si="14"/>
        <v>0.29041916167664661</v>
      </c>
      <c r="N153" s="49">
        <f>INDEX('Productivity-all_inputs'!$D:$D,MATCH($B153,'Productivity-all_inputs'!$A:$A,0))</f>
        <v>3.8480176754522337</v>
      </c>
      <c r="O153" s="49">
        <f t="shared" si="12"/>
        <v>0.2542847202737431</v>
      </c>
    </row>
    <row r="154" spans="1:15" x14ac:dyDescent="0.35">
      <c r="A154" s="17" t="str">
        <f t="shared" si="10"/>
        <v>England</v>
      </c>
      <c r="B154" s="17" t="s">
        <v>500</v>
      </c>
      <c r="C154" s="17" t="s">
        <v>501</v>
      </c>
      <c r="D154" s="49">
        <f>'GB_index-weights_R2'!$B$2*I154+'GB_index-weights_R2'!$B$6*M154+'GB_index-weights_R2'!$B$10*O154</f>
        <v>0.37430820790453295</v>
      </c>
      <c r="E154" s="50">
        <f t="shared" si="11"/>
        <v>202</v>
      </c>
      <c r="F154" s="49">
        <f>INDEX('Unemployment-all_inputs'!$C:$C,MATCH($B154,'Unemployment-all_inputs'!$A:$A,0))</f>
        <v>4</v>
      </c>
      <c r="G154" s="49">
        <f>INDEX('Unemployment-all_inputs'!$D:$D,MATCH($B154,'Unemployment-all_inputs'!$A:$A,0))</f>
        <v>3.7</v>
      </c>
      <c r="H154" s="49">
        <f>F154*'GB_index-weights_R2'!$B$3+G154*'GB_index-weights_R2'!$B$4</f>
        <v>3.85</v>
      </c>
      <c r="I154" s="49">
        <f t="shared" si="13"/>
        <v>0.26548672566371678</v>
      </c>
      <c r="J154" s="49">
        <f>INDEX('Skills-all_inputs'!$C:$C,MATCH($B154,'Skills-all_inputs'!$A:$A,0))</f>
        <v>7.8</v>
      </c>
      <c r="K154" s="49">
        <f>INDEX('Skills-all_inputs'!$D:$D,MATCH($B154,'Skills-all_inputs'!$A:$A,0))</f>
        <v>5.6</v>
      </c>
      <c r="L154" s="49">
        <f>J154*'GB_index-weights_R2'!$B$7+K154*'GB_index-weights_R2'!$B$8</f>
        <v>6.6999999999999993</v>
      </c>
      <c r="M154" s="49">
        <f t="shared" si="14"/>
        <v>0.28742514970059868</v>
      </c>
      <c r="N154" s="49">
        <f>INDEX('Productivity-all_inputs'!$D:$D,MATCH($B154,'Productivity-all_inputs'!$A:$A,0))</f>
        <v>3.493472657771326</v>
      </c>
      <c r="O154" s="49">
        <f t="shared" si="12"/>
        <v>0.57001274834928339</v>
      </c>
    </row>
    <row r="155" spans="1:15" x14ac:dyDescent="0.35">
      <c r="A155" s="17" t="str">
        <f t="shared" si="10"/>
        <v>England</v>
      </c>
      <c r="B155" s="17" t="s">
        <v>502</v>
      </c>
      <c r="C155" s="17" t="s">
        <v>503</v>
      </c>
      <c r="D155" s="49">
        <f>'GB_index-weights_R2'!$B$2*I155+'GB_index-weights_R2'!$B$6*M155+'GB_index-weights_R2'!$B$10*O155</f>
        <v>0.3037491375739379</v>
      </c>
      <c r="E155" s="50">
        <f t="shared" si="11"/>
        <v>288</v>
      </c>
      <c r="F155" s="49">
        <f>INDEX('Unemployment-all_inputs'!$C:$C,MATCH($B155,'Unemployment-all_inputs'!$A:$A,0))</f>
        <v>3.4</v>
      </c>
      <c r="G155" s="49">
        <f>INDEX('Unemployment-all_inputs'!$D:$D,MATCH($B155,'Unemployment-all_inputs'!$A:$A,0))</f>
        <v>3</v>
      </c>
      <c r="H155" s="49">
        <f>F155*'GB_index-weights_R2'!$B$3+G155*'GB_index-weights_R2'!$B$4</f>
        <v>3.2</v>
      </c>
      <c r="I155" s="49">
        <f t="shared" si="13"/>
        <v>0.15044247787610621</v>
      </c>
      <c r="J155" s="49">
        <f>INDEX('Skills-all_inputs'!$C:$C,MATCH($B155,'Skills-all_inputs'!$A:$A,0))</f>
        <v>4.5</v>
      </c>
      <c r="K155" s="49">
        <f>INDEX('Skills-all_inputs'!$D:$D,MATCH($B155,'Skills-all_inputs'!$A:$A,0))</f>
        <v>5.4</v>
      </c>
      <c r="L155" s="49">
        <f>J155*'GB_index-weights_R2'!$B$7+K155*'GB_index-weights_R2'!$B$8</f>
        <v>4.95</v>
      </c>
      <c r="M155" s="49">
        <f t="shared" si="14"/>
        <v>0.18263473053892215</v>
      </c>
      <c r="N155" s="49">
        <f>INDEX('Productivity-all_inputs'!$D:$D,MATCH($B155,'Productivity-all_inputs'!$A:$A,0))</f>
        <v>3.4843122883726618</v>
      </c>
      <c r="O155" s="49">
        <f t="shared" si="12"/>
        <v>0.57817020430678545</v>
      </c>
    </row>
    <row r="156" spans="1:15" x14ac:dyDescent="0.35">
      <c r="A156" s="17" t="str">
        <f t="shared" si="10"/>
        <v>England</v>
      </c>
      <c r="B156" s="17" t="s">
        <v>504</v>
      </c>
      <c r="C156" s="17" t="s">
        <v>505</v>
      </c>
      <c r="D156" s="49">
        <f>'GB_index-weights_R2'!$B$2*I156+'GB_index-weights_R2'!$B$6*M156+'GB_index-weights_R2'!$B$10*O156</f>
        <v>0.36354752773705573</v>
      </c>
      <c r="E156" s="50">
        <f t="shared" si="11"/>
        <v>216</v>
      </c>
      <c r="F156" s="49">
        <f>INDEX('Unemployment-all_inputs'!$C:$C,MATCH($B156,'Unemployment-all_inputs'!$A:$A,0))</f>
        <v>8.1</v>
      </c>
      <c r="G156" s="49">
        <f>INDEX('Unemployment-all_inputs'!$D:$D,MATCH($B156,'Unemployment-all_inputs'!$A:$A,0))</f>
        <v>4.4000000000000004</v>
      </c>
      <c r="H156" s="49">
        <f>F156*'GB_index-weights_R2'!$B$3+G156*'GB_index-weights_R2'!$B$4</f>
        <v>6.25</v>
      </c>
      <c r="I156" s="49">
        <f t="shared" si="13"/>
        <v>0.69026548672566368</v>
      </c>
      <c r="J156" s="49">
        <f>INDEX('Skills-all_inputs'!$C:$C,MATCH($B156,'Skills-all_inputs'!$A:$A,0))</f>
        <v>5.8</v>
      </c>
      <c r="K156" s="49">
        <f>INDEX('Skills-all_inputs'!$D:$D,MATCH($B156,'Skills-all_inputs'!$A:$A,0))</f>
        <v>10.6</v>
      </c>
      <c r="L156" s="49">
        <f>J156*'GB_index-weights_R2'!$B$7+K156*'GB_index-weights_R2'!$B$8</f>
        <v>8.1999999999999993</v>
      </c>
      <c r="M156" s="49">
        <f t="shared" si="14"/>
        <v>0.37724550898203579</v>
      </c>
      <c r="N156" s="49">
        <f>INDEX('Productivity-all_inputs'!$D:$D,MATCH($B156,'Productivity-all_inputs'!$A:$A,0))</f>
        <v>4.1075897889721213</v>
      </c>
      <c r="O156" s="49">
        <f t="shared" si="12"/>
        <v>2.3131587503467901E-2</v>
      </c>
    </row>
    <row r="157" spans="1:15" x14ac:dyDescent="0.35">
      <c r="A157" s="17" t="str">
        <f t="shared" si="10"/>
        <v>England</v>
      </c>
      <c r="B157" s="17" t="s">
        <v>506</v>
      </c>
      <c r="C157" s="17" t="s">
        <v>507</v>
      </c>
      <c r="D157" s="49">
        <f>'GB_index-weights_R2'!$B$2*I157+'GB_index-weights_R2'!$B$6*M157+'GB_index-weights_R2'!$B$10*O157</f>
        <v>0.25876919700554435</v>
      </c>
      <c r="E157" s="50">
        <f t="shared" si="11"/>
        <v>325</v>
      </c>
      <c r="F157" s="49">
        <f>INDEX('Unemployment-all_inputs'!$C:$C,MATCH($B157,'Unemployment-all_inputs'!$A:$A,0))</f>
        <v>3.3</v>
      </c>
      <c r="G157" s="49">
        <f>INDEX('Unemployment-all_inputs'!$D:$D,MATCH($B157,'Unemployment-all_inputs'!$A:$A,0))</f>
        <v>3.6</v>
      </c>
      <c r="H157" s="49">
        <f>F157*'GB_index-weights_R2'!$B$3+G157*'GB_index-weights_R2'!$B$4</f>
        <v>3.45</v>
      </c>
      <c r="I157" s="49">
        <f t="shared" si="13"/>
        <v>0.19469026548672566</v>
      </c>
      <c r="J157" s="49">
        <f>INDEX('Skills-all_inputs'!$C:$C,MATCH($B157,'Skills-all_inputs'!$A:$A,0))</f>
        <v>2.1</v>
      </c>
      <c r="K157" s="49">
        <f>INDEX('Skills-all_inputs'!$D:$D,MATCH($B157,'Skills-all_inputs'!$A:$A,0))</f>
        <v>3.5</v>
      </c>
      <c r="L157" s="49">
        <f>J157*'GB_index-weights_R2'!$B$7+K157*'GB_index-weights_R2'!$B$8</f>
        <v>2.8</v>
      </c>
      <c r="M157" s="49">
        <f t="shared" si="14"/>
        <v>5.3892215568862263E-2</v>
      </c>
      <c r="N157" s="49">
        <f>INDEX('Productivity-all_inputs'!$D:$D,MATCH($B157,'Productivity-all_inputs'!$A:$A,0))</f>
        <v>3.5409593240373143</v>
      </c>
      <c r="O157" s="49">
        <f t="shared" si="12"/>
        <v>0.52772510996104516</v>
      </c>
    </row>
    <row r="158" spans="1:15" x14ac:dyDescent="0.35">
      <c r="A158" s="17" t="str">
        <f t="shared" si="10"/>
        <v>England</v>
      </c>
      <c r="B158" s="17" t="s">
        <v>508</v>
      </c>
      <c r="C158" s="17" t="s">
        <v>509</v>
      </c>
      <c r="D158" s="49">
        <f>'GB_index-weights_R2'!$B$2*I158+'GB_index-weights_R2'!$B$6*M158+'GB_index-weights_R2'!$B$10*O158</f>
        <v>0.47700828633242287</v>
      </c>
      <c r="E158" s="50">
        <f t="shared" si="11"/>
        <v>82</v>
      </c>
      <c r="F158" s="49">
        <f>INDEX('Unemployment-all_inputs'!$C:$C,MATCH($B158,'Unemployment-all_inputs'!$A:$A,0))</f>
        <v>5.2</v>
      </c>
      <c r="G158" s="49">
        <f>INDEX('Unemployment-all_inputs'!$D:$D,MATCH($B158,'Unemployment-all_inputs'!$A:$A,0))</f>
        <v>4.3</v>
      </c>
      <c r="H158" s="49">
        <f>F158*'GB_index-weights_R2'!$B$3+G158*'GB_index-weights_R2'!$B$4</f>
        <v>4.75</v>
      </c>
      <c r="I158" s="49">
        <f t="shared" si="13"/>
        <v>0.42477876106194684</v>
      </c>
      <c r="J158" s="49">
        <f>INDEX('Skills-all_inputs'!$C:$C,MATCH($B158,'Skills-all_inputs'!$A:$A,0))</f>
        <v>6</v>
      </c>
      <c r="K158" s="49">
        <f>INDEX('Skills-all_inputs'!$D:$D,MATCH($B158,'Skills-all_inputs'!$A:$A,0))</f>
        <v>8.1</v>
      </c>
      <c r="L158" s="49">
        <f>J158*'GB_index-weights_R2'!$B$7+K158*'GB_index-weights_R2'!$B$8</f>
        <v>7.05</v>
      </c>
      <c r="M158" s="49">
        <f t="shared" si="14"/>
        <v>0.30838323353293412</v>
      </c>
      <c r="N158" s="49">
        <f>INDEX('Productivity-all_inputs'!$D:$D,MATCH($B158,'Productivity-all_inputs'!$A:$A,0))</f>
        <v>3.3499040872746049</v>
      </c>
      <c r="O158" s="49">
        <f t="shared" si="12"/>
        <v>0.69786286440238776</v>
      </c>
    </row>
    <row r="159" spans="1:15" x14ac:dyDescent="0.35">
      <c r="A159" s="17" t="str">
        <f t="shared" si="10"/>
        <v>Scotland</v>
      </c>
      <c r="B159" s="17" t="s">
        <v>510</v>
      </c>
      <c r="C159" s="17" t="s">
        <v>511</v>
      </c>
      <c r="D159" s="49">
        <f>'GB_index-weights_R2'!$B$2*I159+'GB_index-weights_R2'!$B$6*M159+'GB_index-weights_R2'!$B$10*O159</f>
        <v>0.52104161434659224</v>
      </c>
      <c r="E159" s="50">
        <f t="shared" si="11"/>
        <v>56</v>
      </c>
      <c r="F159" s="49">
        <f>INDEX('Unemployment-all_inputs'!$C:$C,MATCH($B159,'Unemployment-all_inputs'!$A:$A,0))</f>
        <v>4.2</v>
      </c>
      <c r="G159" s="49">
        <f>INDEX('Unemployment-all_inputs'!$D:$D,MATCH($B159,'Unemployment-all_inputs'!$A:$A,0))</f>
        <v>4.5</v>
      </c>
      <c r="H159" s="49">
        <f>F159*'GB_index-weights_R2'!$B$3+G159*'GB_index-weights_R2'!$B$4</f>
        <v>4.3499999999999996</v>
      </c>
      <c r="I159" s="49">
        <f t="shared" si="13"/>
        <v>0.35398230088495564</v>
      </c>
      <c r="J159" s="49">
        <f>INDEX('Skills-all_inputs'!$C:$C,MATCH($B159,'Skills-all_inputs'!$A:$A,0))</f>
        <v>12.5</v>
      </c>
      <c r="K159" s="49">
        <f>INDEX('Skills-all_inputs'!$D:$D,MATCH($B159,'Skills-all_inputs'!$A:$A,0))</f>
        <v>10.1</v>
      </c>
      <c r="L159" s="49">
        <f>J159*'GB_index-weights_R2'!$B$7+K159*'GB_index-weights_R2'!$B$8</f>
        <v>11.3</v>
      </c>
      <c r="M159" s="49">
        <f t="shared" si="14"/>
        <v>0.56287425149700587</v>
      </c>
      <c r="N159" s="49">
        <f>INDEX('Productivity-all_inputs'!$D:$D,MATCH($B159,'Productivity-all_inputs'!$A:$A,0))</f>
        <v>3.4078419243808238</v>
      </c>
      <c r="O159" s="49">
        <f t="shared" si="12"/>
        <v>0.64626829065781521</v>
      </c>
    </row>
    <row r="160" spans="1:15" x14ac:dyDescent="0.35">
      <c r="A160" s="17" t="str">
        <f t="shared" si="10"/>
        <v>England</v>
      </c>
      <c r="B160" s="17" t="s">
        <v>512</v>
      </c>
      <c r="C160" s="17" t="s">
        <v>513</v>
      </c>
      <c r="D160" s="49">
        <f>'GB_index-weights_R2'!$B$2*I160+'GB_index-weights_R2'!$B$6*M160+'GB_index-weights_R2'!$B$10*O160</f>
        <v>0.39973345860801435</v>
      </c>
      <c r="E160" s="50">
        <f t="shared" si="11"/>
        <v>168</v>
      </c>
      <c r="F160" s="49">
        <f>INDEX('Unemployment-all_inputs'!$C:$C,MATCH($B160,'Unemployment-all_inputs'!$A:$A,0))</f>
        <v>4.2</v>
      </c>
      <c r="G160" s="49">
        <f>INDEX('Unemployment-all_inputs'!$D:$D,MATCH($B160,'Unemployment-all_inputs'!$A:$A,0))</f>
        <v>4.4000000000000004</v>
      </c>
      <c r="H160" s="49">
        <f>F160*'GB_index-weights_R2'!$B$3+G160*'GB_index-weights_R2'!$B$4</f>
        <v>4.3000000000000007</v>
      </c>
      <c r="I160" s="49">
        <f t="shared" si="13"/>
        <v>0.34513274336283195</v>
      </c>
      <c r="J160" s="49">
        <f>INDEX('Skills-all_inputs'!$C:$C,MATCH($B160,'Skills-all_inputs'!$A:$A,0))</f>
        <v>7.4</v>
      </c>
      <c r="K160" s="49">
        <f>INDEX('Skills-all_inputs'!$D:$D,MATCH($B160,'Skills-all_inputs'!$A:$A,0))</f>
        <v>8.4</v>
      </c>
      <c r="L160" s="49">
        <f>J160*'GB_index-weights_R2'!$B$7+K160*'GB_index-weights_R2'!$B$8</f>
        <v>7.9</v>
      </c>
      <c r="M160" s="49">
        <f t="shared" si="14"/>
        <v>0.35928143712574845</v>
      </c>
      <c r="N160" s="49">
        <f>INDEX('Productivity-all_inputs'!$D:$D,MATCH($B160,'Productivity-all_inputs'!$A:$A,0))</f>
        <v>3.5779478934066544</v>
      </c>
      <c r="O160" s="49">
        <f t="shared" si="12"/>
        <v>0.49478619533546259</v>
      </c>
    </row>
    <row r="161" spans="1:15" x14ac:dyDescent="0.35">
      <c r="A161" s="17" t="str">
        <f t="shared" si="10"/>
        <v>Wales</v>
      </c>
      <c r="B161" s="17" t="s">
        <v>514</v>
      </c>
      <c r="C161" s="17" t="s">
        <v>515</v>
      </c>
      <c r="D161" s="49">
        <f>'GB_index-weights_R2'!$B$2*I161+'GB_index-weights_R2'!$B$6*M161+'GB_index-weights_R2'!$B$10*O161</f>
        <v>0.43400650335139834</v>
      </c>
      <c r="E161" s="50">
        <f t="shared" si="11"/>
        <v>127</v>
      </c>
      <c r="F161" s="49">
        <f>INDEX('Unemployment-all_inputs'!$C:$C,MATCH($B161,'Unemployment-all_inputs'!$A:$A,0))</f>
        <v>4.0999999999999996</v>
      </c>
      <c r="G161" s="49">
        <f>INDEX('Unemployment-all_inputs'!$D:$D,MATCH($B161,'Unemployment-all_inputs'!$A:$A,0))</f>
        <v>4</v>
      </c>
      <c r="H161" s="49">
        <f>F161*'GB_index-weights_R2'!$B$3+G161*'GB_index-weights_R2'!$B$4</f>
        <v>4.05</v>
      </c>
      <c r="I161" s="49">
        <f t="shared" si="13"/>
        <v>0.3008849557522123</v>
      </c>
      <c r="J161" s="49">
        <f>INDEX('Skills-all_inputs'!$C:$C,MATCH($B161,'Skills-all_inputs'!$A:$A,0))</f>
        <v>6.5</v>
      </c>
      <c r="K161" s="49">
        <f>INDEX('Skills-all_inputs'!$D:$D,MATCH($B161,'Skills-all_inputs'!$A:$A,0))</f>
        <v>5.6</v>
      </c>
      <c r="L161" s="49">
        <f>J161*'GB_index-weights_R2'!$B$7+K161*'GB_index-weights_R2'!$B$8</f>
        <v>6.05</v>
      </c>
      <c r="M161" s="49">
        <f t="shared" si="14"/>
        <v>0.24850299401197604</v>
      </c>
      <c r="N161" s="49">
        <f>INDEX('Productivity-all_inputs'!$D:$D,MATCH($B161,'Productivity-all_inputs'!$A:$A,0))</f>
        <v>3.2884018875168111</v>
      </c>
      <c r="O161" s="49">
        <f t="shared" si="12"/>
        <v>0.75263156029000688</v>
      </c>
    </row>
    <row r="162" spans="1:15" x14ac:dyDescent="0.35">
      <c r="A162" s="17" t="str">
        <f t="shared" si="10"/>
        <v>England</v>
      </c>
      <c r="B162" s="17" t="s">
        <v>516</v>
      </c>
      <c r="C162" s="17" t="s">
        <v>517</v>
      </c>
      <c r="D162" s="49">
        <f>'GB_index-weights_R2'!$B$2*I162+'GB_index-weights_R2'!$B$6*M162+'GB_index-weights_R2'!$B$10*O162</f>
        <v>0.42884077636171414</v>
      </c>
      <c r="E162" s="50">
        <f t="shared" si="11"/>
        <v>129</v>
      </c>
      <c r="F162" s="49">
        <f>INDEX('Unemployment-all_inputs'!$C:$C,MATCH($B162,'Unemployment-all_inputs'!$A:$A,0))</f>
        <v>4.7</v>
      </c>
      <c r="G162" s="49">
        <f>INDEX('Unemployment-all_inputs'!$D:$D,MATCH($B162,'Unemployment-all_inputs'!$A:$A,0))</f>
        <v>4.8</v>
      </c>
      <c r="H162" s="49">
        <f>F162*'GB_index-weights_R2'!$B$3+G162*'GB_index-weights_R2'!$B$4</f>
        <v>4.75</v>
      </c>
      <c r="I162" s="49">
        <f t="shared" si="13"/>
        <v>0.42477876106194684</v>
      </c>
      <c r="J162" s="49">
        <f>INDEX('Skills-all_inputs'!$C:$C,MATCH($B162,'Skills-all_inputs'!$A:$A,0))</f>
        <v>5.6</v>
      </c>
      <c r="K162" s="49">
        <f>INDEX('Skills-all_inputs'!$D:$D,MATCH($B162,'Skills-all_inputs'!$A:$A,0))</f>
        <v>4.8</v>
      </c>
      <c r="L162" s="49">
        <f>J162*'GB_index-weights_R2'!$B$7+K162*'GB_index-weights_R2'!$B$8</f>
        <v>5.1999999999999993</v>
      </c>
      <c r="M162" s="49">
        <f t="shared" si="14"/>
        <v>0.1976047904191616</v>
      </c>
      <c r="N162" s="49">
        <f>INDEX('Productivity-all_inputs'!$D:$D,MATCH($B162,'Productivity-all_inputs'!$A:$A,0))</f>
        <v>3.3877743613300146</v>
      </c>
      <c r="O162" s="49">
        <f t="shared" si="12"/>
        <v>0.66413877760403395</v>
      </c>
    </row>
    <row r="163" spans="1:15" x14ac:dyDescent="0.35">
      <c r="A163" s="17" t="str">
        <f t="shared" si="10"/>
        <v>England</v>
      </c>
      <c r="B163" s="17" t="s">
        <v>518</v>
      </c>
      <c r="C163" s="17" t="s">
        <v>519</v>
      </c>
      <c r="D163" s="49">
        <f>'GB_index-weights_R2'!$B$2*I163+'GB_index-weights_R2'!$B$6*M163+'GB_index-weights_R2'!$B$10*O163</f>
        <v>0.30644204131123054</v>
      </c>
      <c r="E163" s="50">
        <f t="shared" si="11"/>
        <v>285</v>
      </c>
      <c r="F163" s="49">
        <f>INDEX('Unemployment-all_inputs'!$C:$C,MATCH($B163,'Unemployment-all_inputs'!$A:$A,0))</f>
        <v>4.5</v>
      </c>
      <c r="G163" s="49">
        <f>INDEX('Unemployment-all_inputs'!$D:$D,MATCH($B163,'Unemployment-all_inputs'!$A:$A,0))</f>
        <v>3.5</v>
      </c>
      <c r="H163" s="49">
        <f>F163*'GB_index-weights_R2'!$B$3+G163*'GB_index-weights_R2'!$B$4</f>
        <v>4</v>
      </c>
      <c r="I163" s="49">
        <f t="shared" si="13"/>
        <v>0.29203539823008845</v>
      </c>
      <c r="J163" s="49">
        <f>INDEX('Skills-all_inputs'!$C:$C,MATCH($B163,'Skills-all_inputs'!$A:$A,0))</f>
        <v>5.0999999999999996</v>
      </c>
      <c r="K163" s="49">
        <f>INDEX('Skills-all_inputs'!$D:$D,MATCH($B163,'Skills-all_inputs'!$A:$A,0))</f>
        <v>5.9</v>
      </c>
      <c r="L163" s="49">
        <f>J163*'GB_index-weights_R2'!$B$7+K163*'GB_index-weights_R2'!$B$8</f>
        <v>5.5</v>
      </c>
      <c r="M163" s="49">
        <f t="shared" si="14"/>
        <v>0.21556886227544908</v>
      </c>
      <c r="N163" s="49">
        <f>INDEX('Productivity-all_inputs'!$D:$D,MATCH($B163,'Productivity-all_inputs'!$A:$A,0))</f>
        <v>3.6712245188752153</v>
      </c>
      <c r="O163" s="49">
        <f t="shared" si="12"/>
        <v>0.4117218634281542</v>
      </c>
    </row>
    <row r="164" spans="1:15" x14ac:dyDescent="0.35">
      <c r="A164" s="17" t="str">
        <f t="shared" si="10"/>
        <v>England</v>
      </c>
      <c r="B164" s="17" t="s">
        <v>520</v>
      </c>
      <c r="C164" s="17" t="s">
        <v>521</v>
      </c>
      <c r="D164" s="49">
        <f>'GB_index-weights_R2'!$B$2*I164+'GB_index-weights_R2'!$B$6*M164+'GB_index-weights_R2'!$B$10*O164</f>
        <v>0.41325722245229546</v>
      </c>
      <c r="E164" s="50">
        <f t="shared" si="11"/>
        <v>147</v>
      </c>
      <c r="F164" s="49">
        <f>INDEX('Unemployment-all_inputs'!$C:$C,MATCH($B164,'Unemployment-all_inputs'!$A:$A,0))</f>
        <v>6.6</v>
      </c>
      <c r="G164" s="49">
        <f>INDEX('Unemployment-all_inputs'!$D:$D,MATCH($B164,'Unemployment-all_inputs'!$A:$A,0))</f>
        <v>4.8</v>
      </c>
      <c r="H164" s="49">
        <f>F164*'GB_index-weights_R2'!$B$3+G164*'GB_index-weights_R2'!$B$4</f>
        <v>5.6999999999999993</v>
      </c>
      <c r="I164" s="49">
        <f t="shared" si="13"/>
        <v>0.5929203539823007</v>
      </c>
      <c r="J164" s="49">
        <f>INDEX('Skills-all_inputs'!$C:$C,MATCH($B164,'Skills-all_inputs'!$A:$A,0))</f>
        <v>5.9</v>
      </c>
      <c r="K164" s="49">
        <f>INDEX('Skills-all_inputs'!$D:$D,MATCH($B164,'Skills-all_inputs'!$A:$A,0))</f>
        <v>10.5</v>
      </c>
      <c r="L164" s="49">
        <f>J164*'GB_index-weights_R2'!$B$7+K164*'GB_index-weights_R2'!$B$8</f>
        <v>8.1999999999999993</v>
      </c>
      <c r="M164" s="49">
        <f t="shared" si="14"/>
        <v>0.37724550898203579</v>
      </c>
      <c r="N164" s="49">
        <f>INDEX('Productivity-all_inputs'!$D:$D,MATCH($B164,'Productivity-all_inputs'!$A:$A,0))</f>
        <v>3.8308129500026027</v>
      </c>
      <c r="O164" s="49">
        <f t="shared" si="12"/>
        <v>0.26960580439255</v>
      </c>
    </row>
    <row r="165" spans="1:15" x14ac:dyDescent="0.35">
      <c r="A165" s="17" t="str">
        <f t="shared" si="10"/>
        <v>England</v>
      </c>
      <c r="B165" s="17" t="s">
        <v>522</v>
      </c>
      <c r="C165" s="17" t="s">
        <v>523</v>
      </c>
      <c r="D165" s="49">
        <f>'GB_index-weights_R2'!$B$2*I165+'GB_index-weights_R2'!$B$6*M165+'GB_index-weights_R2'!$B$10*O165</f>
        <v>0.35458899350202355</v>
      </c>
      <c r="E165" s="50">
        <f t="shared" si="11"/>
        <v>222</v>
      </c>
      <c r="F165" s="49">
        <f>INDEX('Unemployment-all_inputs'!$C:$C,MATCH($B165,'Unemployment-all_inputs'!$A:$A,0))</f>
        <v>6.8</v>
      </c>
      <c r="G165" s="49">
        <f>INDEX('Unemployment-all_inputs'!$D:$D,MATCH($B165,'Unemployment-all_inputs'!$A:$A,0))</f>
        <v>4.0999999999999996</v>
      </c>
      <c r="H165" s="49">
        <f>F165*'GB_index-weights_R2'!$B$3+G165*'GB_index-weights_R2'!$B$4</f>
        <v>5.4499999999999993</v>
      </c>
      <c r="I165" s="49">
        <f t="shared" si="13"/>
        <v>0.54867256637168127</v>
      </c>
      <c r="J165" s="49">
        <f>INDEX('Skills-all_inputs'!$C:$C,MATCH($B165,'Skills-all_inputs'!$A:$A,0))</f>
        <v>3.3</v>
      </c>
      <c r="K165" s="49">
        <f>INDEX('Skills-all_inputs'!$D:$D,MATCH($B165,'Skills-all_inputs'!$A:$A,0))</f>
        <v>4.7</v>
      </c>
      <c r="L165" s="49">
        <f>J165*'GB_index-weights_R2'!$B$7+K165*'GB_index-weights_R2'!$B$8</f>
        <v>4</v>
      </c>
      <c r="M165" s="49">
        <f t="shared" si="14"/>
        <v>0.12574850299401197</v>
      </c>
      <c r="N165" s="49">
        <f>INDEX('Productivity-all_inputs'!$D:$D,MATCH($B165,'Productivity-all_inputs'!$A:$A,0))</f>
        <v>3.6963514689526371</v>
      </c>
      <c r="O165" s="49">
        <f t="shared" si="12"/>
        <v>0.38934591114037748</v>
      </c>
    </row>
    <row r="166" spans="1:15" x14ac:dyDescent="0.35">
      <c r="A166" s="17" t="str">
        <f t="shared" si="10"/>
        <v>England</v>
      </c>
      <c r="B166" s="17" t="s">
        <v>524</v>
      </c>
      <c r="C166" s="17" t="s">
        <v>525</v>
      </c>
      <c r="D166" s="49">
        <f>'GB_index-weights_R2'!$B$2*I166+'GB_index-weights_R2'!$B$6*M166+'GB_index-weights_R2'!$B$10*O166</f>
        <v>0.40688725636335282</v>
      </c>
      <c r="E166" s="50">
        <f t="shared" si="11"/>
        <v>158</v>
      </c>
      <c r="F166" s="49">
        <f>INDEX('Unemployment-all_inputs'!$C:$C,MATCH($B166,'Unemployment-all_inputs'!$A:$A,0))</f>
        <v>4.0999999999999996</v>
      </c>
      <c r="G166" s="49">
        <f>INDEX('Unemployment-all_inputs'!$D:$D,MATCH($B166,'Unemployment-all_inputs'!$A:$A,0))</f>
        <v>3.4</v>
      </c>
      <c r="H166" s="49">
        <f>F166*'GB_index-weights_R2'!$B$3+G166*'GB_index-weights_R2'!$B$4</f>
        <v>3.75</v>
      </c>
      <c r="I166" s="49">
        <f t="shared" si="13"/>
        <v>0.247787610619469</v>
      </c>
      <c r="J166" s="49">
        <f>INDEX('Skills-all_inputs'!$C:$C,MATCH($B166,'Skills-all_inputs'!$A:$A,0))</f>
        <v>7.1</v>
      </c>
      <c r="K166" s="49">
        <f>INDEX('Skills-all_inputs'!$D:$D,MATCH($B166,'Skills-all_inputs'!$A:$A,0))</f>
        <v>8</v>
      </c>
      <c r="L166" s="49">
        <f>J166*'GB_index-weights_R2'!$B$7+K166*'GB_index-weights_R2'!$B$8</f>
        <v>7.55</v>
      </c>
      <c r="M166" s="49">
        <f t="shared" si="14"/>
        <v>0.33832335329341312</v>
      </c>
      <c r="N166" s="49">
        <f>INDEX('Productivity-all_inputs'!$D:$D,MATCH($B166,'Productivity-all_inputs'!$A:$A,0))</f>
        <v>3.4210000089583352</v>
      </c>
      <c r="O166" s="49">
        <f t="shared" si="12"/>
        <v>0.63455080517717632</v>
      </c>
    </row>
    <row r="167" spans="1:15" x14ac:dyDescent="0.35">
      <c r="A167" s="17" t="str">
        <f t="shared" si="10"/>
        <v>England</v>
      </c>
      <c r="B167" s="17" t="s">
        <v>526</v>
      </c>
      <c r="C167" s="17" t="s">
        <v>527</v>
      </c>
      <c r="D167" s="49">
        <f>'GB_index-weights_R2'!$B$2*I167+'GB_index-weights_R2'!$B$6*M167+'GB_index-weights_R2'!$B$10*O167</f>
        <v>0.56324786344993005</v>
      </c>
      <c r="E167" s="50">
        <f t="shared" si="11"/>
        <v>33</v>
      </c>
      <c r="F167" s="49">
        <f>INDEX('Unemployment-all_inputs'!$C:$C,MATCH($B167,'Unemployment-all_inputs'!$A:$A,0))</f>
        <v>5.5</v>
      </c>
      <c r="G167" s="49">
        <f>INDEX('Unemployment-all_inputs'!$D:$D,MATCH($B167,'Unemployment-all_inputs'!$A:$A,0))</f>
        <v>5</v>
      </c>
      <c r="H167" s="49">
        <f>F167*'GB_index-weights_R2'!$B$3+G167*'GB_index-weights_R2'!$B$4</f>
        <v>5.25</v>
      </c>
      <c r="I167" s="49">
        <f t="shared" si="13"/>
        <v>0.51327433628318575</v>
      </c>
      <c r="J167" s="49">
        <f>INDEX('Skills-all_inputs'!$C:$C,MATCH($B167,'Skills-all_inputs'!$A:$A,0))</f>
        <v>11.3</v>
      </c>
      <c r="K167" s="49">
        <f>INDEX('Skills-all_inputs'!$D:$D,MATCH($B167,'Skills-all_inputs'!$A:$A,0))</f>
        <v>8.9</v>
      </c>
      <c r="L167" s="49">
        <f>J167*'GB_index-weights_R2'!$B$7+K167*'GB_index-weights_R2'!$B$8</f>
        <v>10.100000000000001</v>
      </c>
      <c r="M167" s="49">
        <f t="shared" si="14"/>
        <v>0.49101796407185627</v>
      </c>
      <c r="N167" s="49">
        <f>INDEX('Productivity-all_inputs'!$D:$D,MATCH($B167,'Productivity-all_inputs'!$A:$A,0))</f>
        <v>3.3638415951183864</v>
      </c>
      <c r="O167" s="49">
        <f t="shared" si="12"/>
        <v>0.68545128999474803</v>
      </c>
    </row>
    <row r="168" spans="1:15" x14ac:dyDescent="0.35">
      <c r="A168" s="17" t="str">
        <f t="shared" si="10"/>
        <v>England</v>
      </c>
      <c r="B168" s="17" t="s">
        <v>528</v>
      </c>
      <c r="C168" s="17" t="s">
        <v>529</v>
      </c>
      <c r="D168" s="49">
        <f>'GB_index-weights_R2'!$B$2*I168+'GB_index-weights_R2'!$B$6*M168+'GB_index-weights_R2'!$B$10*O168</f>
        <v>0.29016646392750262</v>
      </c>
      <c r="E168" s="50">
        <f t="shared" si="11"/>
        <v>298</v>
      </c>
      <c r="F168" s="49">
        <f>INDEX('Unemployment-all_inputs'!$C:$C,MATCH($B168,'Unemployment-all_inputs'!$A:$A,0))</f>
        <v>4.5</v>
      </c>
      <c r="G168" s="49">
        <f>INDEX('Unemployment-all_inputs'!$D:$D,MATCH($B168,'Unemployment-all_inputs'!$A:$A,0))</f>
        <v>4.5</v>
      </c>
      <c r="H168" s="49">
        <f>F168*'GB_index-weights_R2'!$B$3+G168*'GB_index-weights_R2'!$B$4</f>
        <v>4.5</v>
      </c>
      <c r="I168" s="49">
        <f t="shared" si="13"/>
        <v>0.38053097345132741</v>
      </c>
      <c r="J168" s="49">
        <f>INDEX('Skills-all_inputs'!$C:$C,MATCH($B168,'Skills-all_inputs'!$A:$A,0))</f>
        <v>1.7</v>
      </c>
      <c r="K168" s="49">
        <f>INDEX('Skills-all_inputs'!$D:$D,MATCH($B168,'Skills-all_inputs'!$A:$A,0))</f>
        <v>3</v>
      </c>
      <c r="L168" s="49">
        <f>J168*'GB_index-weights_R2'!$B$7+K168*'GB_index-weights_R2'!$B$8</f>
        <v>2.35</v>
      </c>
      <c r="M168" s="49">
        <f t="shared" si="14"/>
        <v>2.6946107784431145E-2</v>
      </c>
      <c r="N168" s="49">
        <f>INDEX('Productivity-all_inputs'!$D:$D,MATCH($B168,'Productivity-all_inputs'!$A:$A,0))</f>
        <v>3.6136169696133895</v>
      </c>
      <c r="O168" s="49">
        <f t="shared" si="12"/>
        <v>0.46302231054674936</v>
      </c>
    </row>
    <row r="169" spans="1:15" x14ac:dyDescent="0.35">
      <c r="A169" s="17" t="str">
        <f t="shared" si="10"/>
        <v>England</v>
      </c>
      <c r="B169" s="17" t="s">
        <v>530</v>
      </c>
      <c r="C169" s="17" t="s">
        <v>531</v>
      </c>
      <c r="D169" s="49">
        <f>'GB_index-weights_R2'!$B$2*I169+'GB_index-weights_R2'!$B$6*M169+'GB_index-weights_R2'!$B$10*O169</f>
        <v>0.53638267552396846</v>
      </c>
      <c r="E169" s="50">
        <f t="shared" si="11"/>
        <v>51</v>
      </c>
      <c r="F169" s="49">
        <f>INDEX('Unemployment-all_inputs'!$C:$C,MATCH($B169,'Unemployment-all_inputs'!$A:$A,0))</f>
        <v>5.4</v>
      </c>
      <c r="G169" s="49">
        <f>INDEX('Unemployment-all_inputs'!$D:$D,MATCH($B169,'Unemployment-all_inputs'!$A:$A,0))</f>
        <v>3.9</v>
      </c>
      <c r="H169" s="49">
        <f>F169*'GB_index-weights_R2'!$B$3+G169*'GB_index-weights_R2'!$B$4</f>
        <v>4.6500000000000004</v>
      </c>
      <c r="I169" s="49">
        <f t="shared" si="13"/>
        <v>0.40707964601769914</v>
      </c>
      <c r="J169" s="49">
        <f>INDEX('Skills-all_inputs'!$C:$C,MATCH($B169,'Skills-all_inputs'!$A:$A,0))</f>
        <v>9.3000000000000007</v>
      </c>
      <c r="K169" s="49">
        <f>INDEX('Skills-all_inputs'!$D:$D,MATCH($B169,'Skills-all_inputs'!$A:$A,0))</f>
        <v>9.4</v>
      </c>
      <c r="L169" s="49">
        <f>J169*'GB_index-weights_R2'!$B$7+K169*'GB_index-weights_R2'!$B$8</f>
        <v>9.3500000000000014</v>
      </c>
      <c r="M169" s="49">
        <f t="shared" si="14"/>
        <v>0.44610778443113769</v>
      </c>
      <c r="N169" s="49">
        <f>INDEX('Productivity-all_inputs'!$D:$D,MATCH($B169,'Productivity-all_inputs'!$A:$A,0))</f>
        <v>3.2846635654062037</v>
      </c>
      <c r="O169" s="49">
        <f t="shared" si="12"/>
        <v>0.75596059612306865</v>
      </c>
    </row>
    <row r="170" spans="1:15" x14ac:dyDescent="0.35">
      <c r="A170" s="17" t="str">
        <f t="shared" si="10"/>
        <v>England</v>
      </c>
      <c r="B170" s="17" t="s">
        <v>532</v>
      </c>
      <c r="C170" s="17" t="s">
        <v>533</v>
      </c>
      <c r="D170" s="49">
        <f>'GB_index-weights_R2'!$B$2*I170+'GB_index-weights_R2'!$B$6*M170+'GB_index-weights_R2'!$B$10*O170</f>
        <v>0.52632595406795812</v>
      </c>
      <c r="E170" s="50">
        <f t="shared" si="11"/>
        <v>53</v>
      </c>
      <c r="F170" s="49">
        <f>INDEX('Unemployment-all_inputs'!$C:$C,MATCH($B170,'Unemployment-all_inputs'!$A:$A,0))</f>
        <v>4.3</v>
      </c>
      <c r="G170" s="49">
        <f>INDEX('Unemployment-all_inputs'!$D:$D,MATCH($B170,'Unemployment-all_inputs'!$A:$A,0))</f>
        <v>3.4</v>
      </c>
      <c r="H170" s="49">
        <f>F170*'GB_index-weights_R2'!$B$3+G170*'GB_index-weights_R2'!$B$4</f>
        <v>3.8499999999999996</v>
      </c>
      <c r="I170" s="49">
        <f t="shared" si="13"/>
        <v>0.26548672566371673</v>
      </c>
      <c r="J170" s="49">
        <f>INDEX('Skills-all_inputs'!$C:$C,MATCH($B170,'Skills-all_inputs'!$A:$A,0))</f>
        <v>13.2</v>
      </c>
      <c r="K170" s="49">
        <f>INDEX('Skills-all_inputs'!$D:$D,MATCH($B170,'Skills-all_inputs'!$A:$A,0))</f>
        <v>14.7</v>
      </c>
      <c r="L170" s="49">
        <f>J170*'GB_index-weights_R2'!$B$7+K170*'GB_index-weights_R2'!$B$8</f>
        <v>13.95</v>
      </c>
      <c r="M170" s="49">
        <f t="shared" si="14"/>
        <v>0.72155688622754477</v>
      </c>
      <c r="N170" s="49">
        <f>INDEX('Productivity-all_inputs'!$D:$D,MATCH($B170,'Productivity-all_inputs'!$A:$A,0))</f>
        <v>3.4688560301359703</v>
      </c>
      <c r="O170" s="49">
        <f t="shared" si="12"/>
        <v>0.59193425031261293</v>
      </c>
    </row>
    <row r="171" spans="1:15" x14ac:dyDescent="0.35">
      <c r="A171" s="17" t="str">
        <f t="shared" si="10"/>
        <v>England</v>
      </c>
      <c r="B171" s="17" t="s">
        <v>534</v>
      </c>
      <c r="C171" s="17" t="s">
        <v>535</v>
      </c>
      <c r="D171" s="49">
        <f>'GB_index-weights_R2'!$B$2*I171+'GB_index-weights_R2'!$B$6*M171+'GB_index-weights_R2'!$B$10*O171</f>
        <v>0.31242729476860998</v>
      </c>
      <c r="E171" s="50">
        <f t="shared" si="11"/>
        <v>277</v>
      </c>
      <c r="F171" s="49">
        <f>INDEX('Unemployment-all_inputs'!$C:$C,MATCH($B171,'Unemployment-all_inputs'!$A:$A,0))</f>
        <v>5.5</v>
      </c>
      <c r="G171" s="49">
        <f>INDEX('Unemployment-all_inputs'!$D:$D,MATCH($B171,'Unemployment-all_inputs'!$A:$A,0))</f>
        <v>5.5</v>
      </c>
      <c r="H171" s="49">
        <f>F171*'GB_index-weights_R2'!$B$3+G171*'GB_index-weights_R2'!$B$4</f>
        <v>5.5</v>
      </c>
      <c r="I171" s="49">
        <f t="shared" si="13"/>
        <v>0.55752212389380529</v>
      </c>
      <c r="J171" s="49">
        <f>INDEX('Skills-all_inputs'!$C:$C,MATCH($B171,'Skills-all_inputs'!$A:$A,0))</f>
        <v>3.5</v>
      </c>
      <c r="K171" s="49">
        <f>INDEX('Skills-all_inputs'!$D:$D,MATCH($B171,'Skills-all_inputs'!$A:$A,0))</f>
        <v>4.3</v>
      </c>
      <c r="L171" s="49">
        <f>J171*'GB_index-weights_R2'!$B$7+K171*'GB_index-weights_R2'!$B$8</f>
        <v>3.9</v>
      </c>
      <c r="M171" s="49">
        <f t="shared" si="14"/>
        <v>0.11976047904191615</v>
      </c>
      <c r="N171" s="49">
        <f>INDEX('Productivity-all_inputs'!$D:$D,MATCH($B171,'Productivity-all_inputs'!$A:$A,0))</f>
        <v>3.8416005411316001</v>
      </c>
      <c r="O171" s="49">
        <f t="shared" si="12"/>
        <v>0.25999928137010858</v>
      </c>
    </row>
    <row r="172" spans="1:15" x14ac:dyDescent="0.35">
      <c r="A172" s="17" t="str">
        <f t="shared" si="10"/>
        <v>England</v>
      </c>
      <c r="B172" s="17" t="s">
        <v>536</v>
      </c>
      <c r="C172" s="17" t="s">
        <v>537</v>
      </c>
      <c r="D172" s="49">
        <f>'GB_index-weights_R2'!$B$2*I172+'GB_index-weights_R2'!$B$6*M172+'GB_index-weights_R2'!$B$10*O172</f>
        <v>0.40120953456403885</v>
      </c>
      <c r="E172" s="50">
        <f t="shared" si="11"/>
        <v>166</v>
      </c>
      <c r="F172" s="49">
        <f>INDEX('Unemployment-all_inputs'!$C:$C,MATCH($B172,'Unemployment-all_inputs'!$A:$A,0))</f>
        <v>5</v>
      </c>
      <c r="G172" s="49">
        <f>INDEX('Unemployment-all_inputs'!$D:$D,MATCH($B172,'Unemployment-all_inputs'!$A:$A,0))</f>
        <v>3.9</v>
      </c>
      <c r="H172" s="49">
        <f>F172*'GB_index-weights_R2'!$B$3+G172*'GB_index-weights_R2'!$B$4</f>
        <v>4.45</v>
      </c>
      <c r="I172" s="49">
        <f t="shared" si="13"/>
        <v>0.37168141592920351</v>
      </c>
      <c r="J172" s="49">
        <f>INDEX('Skills-all_inputs'!$C:$C,MATCH($B172,'Skills-all_inputs'!$A:$A,0))</f>
        <v>4.7</v>
      </c>
      <c r="K172" s="49">
        <f>INDEX('Skills-all_inputs'!$D:$D,MATCH($B172,'Skills-all_inputs'!$A:$A,0))</f>
        <v>5.4</v>
      </c>
      <c r="L172" s="49">
        <f>J172*'GB_index-weights_R2'!$B$7+K172*'GB_index-weights_R2'!$B$8</f>
        <v>5.0500000000000007</v>
      </c>
      <c r="M172" s="49">
        <f t="shared" si="14"/>
        <v>0.18862275449101798</v>
      </c>
      <c r="N172" s="49">
        <f>INDEX('Productivity-all_inputs'!$D:$D,MATCH($B172,'Productivity-all_inputs'!$A:$A,0))</f>
        <v>3.4111477125153233</v>
      </c>
      <c r="O172" s="49">
        <f t="shared" si="12"/>
        <v>0.64332443327189526</v>
      </c>
    </row>
    <row r="173" spans="1:15" x14ac:dyDescent="0.35">
      <c r="A173" s="17" t="str">
        <f t="shared" si="10"/>
        <v>England</v>
      </c>
      <c r="B173" s="17" t="s">
        <v>538</v>
      </c>
      <c r="C173" s="17" t="s">
        <v>539</v>
      </c>
      <c r="D173" s="49">
        <f>'GB_index-weights_R2'!$B$2*I173+'GB_index-weights_R2'!$B$6*M173+'GB_index-weights_R2'!$B$10*O173</f>
        <v>0.39797816348721593</v>
      </c>
      <c r="E173" s="50">
        <f t="shared" si="11"/>
        <v>170</v>
      </c>
      <c r="F173" s="49">
        <f>INDEX('Unemployment-all_inputs'!$C:$C,MATCH($B173,'Unemployment-all_inputs'!$A:$A,0))</f>
        <v>5.5</v>
      </c>
      <c r="G173" s="49">
        <f>INDEX('Unemployment-all_inputs'!$D:$D,MATCH($B173,'Unemployment-all_inputs'!$A:$A,0))</f>
        <v>4</v>
      </c>
      <c r="H173" s="49">
        <f>F173*'GB_index-weights_R2'!$B$3+G173*'GB_index-weights_R2'!$B$4</f>
        <v>4.75</v>
      </c>
      <c r="I173" s="49">
        <f t="shared" si="13"/>
        <v>0.42477876106194684</v>
      </c>
      <c r="J173" s="49">
        <f>INDEX('Skills-all_inputs'!$C:$C,MATCH($B173,'Skills-all_inputs'!$A:$A,0))</f>
        <v>4.2</v>
      </c>
      <c r="K173" s="49">
        <f>INDEX('Skills-all_inputs'!$D:$D,MATCH($B173,'Skills-all_inputs'!$A:$A,0))</f>
        <v>6.7</v>
      </c>
      <c r="L173" s="49">
        <f>J173*'GB_index-weights_R2'!$B$7+K173*'GB_index-weights_R2'!$B$8</f>
        <v>5.45</v>
      </c>
      <c r="M173" s="49">
        <f t="shared" si="14"/>
        <v>0.21257485029940118</v>
      </c>
      <c r="N173" s="49">
        <f>INDEX('Productivity-all_inputs'!$D:$D,MATCH($B173,'Productivity-all_inputs'!$A:$A,0))</f>
        <v>3.5085558999826545</v>
      </c>
      <c r="O173" s="49">
        <f t="shared" si="12"/>
        <v>0.55658087910029996</v>
      </c>
    </row>
    <row r="174" spans="1:15" x14ac:dyDescent="0.35">
      <c r="A174" s="17" t="str">
        <f t="shared" si="10"/>
        <v>England</v>
      </c>
      <c r="B174" s="17" t="s">
        <v>540</v>
      </c>
      <c r="C174" s="17" t="s">
        <v>541</v>
      </c>
      <c r="D174" s="49">
        <f>'GB_index-weights_R2'!$B$2*I174+'GB_index-weights_R2'!$B$6*M174+'GB_index-weights_R2'!$B$10*O174</f>
        <v>0.67436559366657156</v>
      </c>
      <c r="E174" s="50">
        <f t="shared" si="11"/>
        <v>7</v>
      </c>
      <c r="F174" s="49">
        <f>INDEX('Unemployment-all_inputs'!$C:$C,MATCH($B174,'Unemployment-all_inputs'!$A:$A,0))</f>
        <v>7.2</v>
      </c>
      <c r="G174" s="49">
        <f>INDEX('Unemployment-all_inputs'!$D:$D,MATCH($B174,'Unemployment-all_inputs'!$A:$A,0))</f>
        <v>5.0999999999999996</v>
      </c>
      <c r="H174" s="49">
        <f>F174*'GB_index-weights_R2'!$B$3+G174*'GB_index-weights_R2'!$B$4</f>
        <v>6.15</v>
      </c>
      <c r="I174" s="49">
        <f t="shared" si="13"/>
        <v>0.67256637168141598</v>
      </c>
      <c r="J174" s="49">
        <f>INDEX('Skills-all_inputs'!$C:$C,MATCH($B174,'Skills-all_inputs'!$A:$A,0))</f>
        <v>11.2</v>
      </c>
      <c r="K174" s="49">
        <f>INDEX('Skills-all_inputs'!$D:$D,MATCH($B174,'Skills-all_inputs'!$A:$A,0))</f>
        <v>16.899999999999999</v>
      </c>
      <c r="L174" s="49">
        <f>J174*'GB_index-weights_R2'!$B$7+K174*'GB_index-weights_R2'!$B$8</f>
        <v>14.049999999999999</v>
      </c>
      <c r="M174" s="49">
        <f t="shared" si="14"/>
        <v>0.72754491017964051</v>
      </c>
      <c r="N174" s="49">
        <f>INDEX('Productivity-all_inputs'!$D:$D,MATCH($B174,'Productivity-all_inputs'!$A:$A,0))</f>
        <v>3.4339872044851463</v>
      </c>
      <c r="O174" s="49">
        <f t="shared" si="12"/>
        <v>0.62298549913865819</v>
      </c>
    </row>
    <row r="175" spans="1:15" x14ac:dyDescent="0.35">
      <c r="A175" s="17" t="str">
        <f t="shared" si="10"/>
        <v>England</v>
      </c>
      <c r="B175" s="17" t="s">
        <v>542</v>
      </c>
      <c r="C175" s="17" t="s">
        <v>543</v>
      </c>
      <c r="D175" s="49">
        <f>'GB_index-weights_R2'!$B$2*I175+'GB_index-weights_R2'!$B$6*M175+'GB_index-weights_R2'!$B$10*O175</f>
        <v>0.46210428581681856</v>
      </c>
      <c r="E175" s="50">
        <f t="shared" si="11"/>
        <v>97</v>
      </c>
      <c r="F175" s="49">
        <f>INDEX('Unemployment-all_inputs'!$C:$C,MATCH($B175,'Unemployment-all_inputs'!$A:$A,0))</f>
        <v>4.2</v>
      </c>
      <c r="G175" s="49">
        <f>INDEX('Unemployment-all_inputs'!$D:$D,MATCH($B175,'Unemployment-all_inputs'!$A:$A,0))</f>
        <v>4.3</v>
      </c>
      <c r="H175" s="49">
        <f>F175*'GB_index-weights_R2'!$B$3+G175*'GB_index-weights_R2'!$B$4</f>
        <v>4.25</v>
      </c>
      <c r="I175" s="49">
        <f t="shared" si="13"/>
        <v>0.33628318584070793</v>
      </c>
      <c r="J175" s="49">
        <f>INDEX('Skills-all_inputs'!$C:$C,MATCH($B175,'Skills-all_inputs'!$A:$A,0))</f>
        <v>6</v>
      </c>
      <c r="K175" s="49">
        <f>INDEX('Skills-all_inputs'!$D:$D,MATCH($B175,'Skills-all_inputs'!$A:$A,0))</f>
        <v>8.5</v>
      </c>
      <c r="L175" s="49">
        <f>J175*'GB_index-weights_R2'!$B$7+K175*'GB_index-weights_R2'!$B$8</f>
        <v>7.25</v>
      </c>
      <c r="M175" s="49">
        <f t="shared" si="14"/>
        <v>0.32035928143712566</v>
      </c>
      <c r="N175" s="49">
        <f>INDEX('Productivity-all_inputs'!$D:$D,MATCH($B175,'Productivity-all_inputs'!$A:$A,0))</f>
        <v>3.3141860046725258</v>
      </c>
      <c r="O175" s="49">
        <f t="shared" si="12"/>
        <v>0.72967039017262214</v>
      </c>
    </row>
    <row r="176" spans="1:15" x14ac:dyDescent="0.35">
      <c r="A176" s="17" t="str">
        <f t="shared" si="10"/>
        <v>England</v>
      </c>
      <c r="B176" s="17" t="s">
        <v>544</v>
      </c>
      <c r="C176" s="17" t="s">
        <v>545</v>
      </c>
      <c r="D176" s="49">
        <f>'GB_index-weights_R2'!$B$2*I176+'GB_index-weights_R2'!$B$6*M176+'GB_index-weights_R2'!$B$10*O176</f>
        <v>0.44028938802112477</v>
      </c>
      <c r="E176" s="50">
        <f t="shared" si="11"/>
        <v>119</v>
      </c>
      <c r="F176" s="49">
        <f>INDEX('Unemployment-all_inputs'!$C:$C,MATCH($B176,'Unemployment-all_inputs'!$A:$A,0))</f>
        <v>5.7</v>
      </c>
      <c r="G176" s="49">
        <f>INDEX('Unemployment-all_inputs'!$D:$D,MATCH($B176,'Unemployment-all_inputs'!$A:$A,0))</f>
        <v>5.2</v>
      </c>
      <c r="H176" s="49">
        <f>F176*'GB_index-weights_R2'!$B$3+G176*'GB_index-weights_R2'!$B$4</f>
        <v>5.45</v>
      </c>
      <c r="I176" s="49">
        <f t="shared" si="13"/>
        <v>0.54867256637168138</v>
      </c>
      <c r="J176" s="49">
        <f>INDEX('Skills-all_inputs'!$C:$C,MATCH($B176,'Skills-all_inputs'!$A:$A,0))</f>
        <v>2.8</v>
      </c>
      <c r="K176" s="49">
        <f>INDEX('Skills-all_inputs'!$D:$D,MATCH($B176,'Skills-all_inputs'!$A:$A,0))</f>
        <v>4</v>
      </c>
      <c r="L176" s="49">
        <f>J176*'GB_index-weights_R2'!$B$7+K176*'GB_index-weights_R2'!$B$8</f>
        <v>3.4</v>
      </c>
      <c r="M176" s="49">
        <f t="shared" si="14"/>
        <v>8.9820359281437112E-2</v>
      </c>
      <c r="N176" s="49">
        <f>INDEX('Productivity-all_inputs'!$D:$D,MATCH($B176,'Productivity-all_inputs'!$A:$A,0))</f>
        <v>3.3672958299864741</v>
      </c>
      <c r="O176" s="49">
        <f t="shared" si="12"/>
        <v>0.68237523841025594</v>
      </c>
    </row>
    <row r="177" spans="1:15" x14ac:dyDescent="0.35">
      <c r="A177" s="17" t="str">
        <f t="shared" si="10"/>
        <v>England</v>
      </c>
      <c r="B177" s="17" t="s">
        <v>546</v>
      </c>
      <c r="C177" s="17" t="s">
        <v>547</v>
      </c>
      <c r="D177" s="49">
        <f>'GB_index-weights_R2'!$B$2*I177+'GB_index-weights_R2'!$B$6*M177+'GB_index-weights_R2'!$B$10*O177</f>
        <v>0.37125221597856084</v>
      </c>
      <c r="E177" s="50">
        <f t="shared" si="11"/>
        <v>209</v>
      </c>
      <c r="F177" s="49">
        <f>INDEX('Unemployment-all_inputs'!$C:$C,MATCH($B177,'Unemployment-all_inputs'!$A:$A,0))</f>
        <v>3.8</v>
      </c>
      <c r="G177" s="49">
        <f>INDEX('Unemployment-all_inputs'!$D:$D,MATCH($B177,'Unemployment-all_inputs'!$A:$A,0))</f>
        <v>3.7</v>
      </c>
      <c r="H177" s="49">
        <f>F177*'GB_index-weights_R2'!$B$3+G177*'GB_index-weights_R2'!$B$4</f>
        <v>3.75</v>
      </c>
      <c r="I177" s="49">
        <f t="shared" si="13"/>
        <v>0.247787610619469</v>
      </c>
      <c r="J177" s="49">
        <f>INDEX('Skills-all_inputs'!$C:$C,MATCH($B177,'Skills-all_inputs'!$A:$A,0))</f>
        <v>4</v>
      </c>
      <c r="K177" s="49">
        <f>INDEX('Skills-all_inputs'!$D:$D,MATCH($B177,'Skills-all_inputs'!$A:$A,0))</f>
        <v>5.0999999999999996</v>
      </c>
      <c r="L177" s="49">
        <f>J177*'GB_index-weights_R2'!$B$7+K177*'GB_index-weights_R2'!$B$8</f>
        <v>4.55</v>
      </c>
      <c r="M177" s="49">
        <f t="shared" si="14"/>
        <v>0.1586826347305389</v>
      </c>
      <c r="N177" s="49">
        <f>INDEX('Productivity-all_inputs'!$D:$D,MATCH($B177,'Productivity-all_inputs'!$A:$A,0))</f>
        <v>3.3393219779440679</v>
      </c>
      <c r="O177" s="49">
        <f t="shared" si="12"/>
        <v>0.70728640258567477</v>
      </c>
    </row>
    <row r="178" spans="1:15" x14ac:dyDescent="0.35">
      <c r="A178" s="17" t="str">
        <f t="shared" si="10"/>
        <v>England</v>
      </c>
      <c r="B178" s="17" t="s">
        <v>548</v>
      </c>
      <c r="C178" s="17" t="s">
        <v>549</v>
      </c>
      <c r="D178" s="49">
        <f>'GB_index-weights_R2'!$B$2*I178+'GB_index-weights_R2'!$B$6*M178+'GB_index-weights_R2'!$B$10*O178</f>
        <v>0.54913708766314695</v>
      </c>
      <c r="E178" s="50">
        <f t="shared" si="11"/>
        <v>41</v>
      </c>
      <c r="F178" s="49">
        <f>INDEX('Unemployment-all_inputs'!$C:$C,MATCH($B178,'Unemployment-all_inputs'!$A:$A,0))</f>
        <v>6.6</v>
      </c>
      <c r="G178" s="49">
        <f>INDEX('Unemployment-all_inputs'!$D:$D,MATCH($B178,'Unemployment-all_inputs'!$A:$A,0))</f>
        <v>6.2</v>
      </c>
      <c r="H178" s="49">
        <f>F178*'GB_index-weights_R2'!$B$3+G178*'GB_index-weights_R2'!$B$4</f>
        <v>6.4</v>
      </c>
      <c r="I178" s="49">
        <f t="shared" si="13"/>
        <v>0.71681415929203551</v>
      </c>
      <c r="J178" s="49">
        <f>INDEX('Skills-all_inputs'!$C:$C,MATCH($B178,'Skills-all_inputs'!$A:$A,0))</f>
        <v>6.4</v>
      </c>
      <c r="K178" s="49">
        <f>INDEX('Skills-all_inputs'!$D:$D,MATCH($B178,'Skills-all_inputs'!$A:$A,0))</f>
        <v>6.5</v>
      </c>
      <c r="L178" s="49">
        <f>J178*'GB_index-weights_R2'!$B$7+K178*'GB_index-weights_R2'!$B$8</f>
        <v>6.45</v>
      </c>
      <c r="M178" s="49">
        <f t="shared" si="14"/>
        <v>0.27245508982035926</v>
      </c>
      <c r="N178" s="49">
        <f>INDEX('Productivity-all_inputs'!$D:$D,MATCH($B178,'Productivity-all_inputs'!$A:$A,0))</f>
        <v>3.3945083935113587</v>
      </c>
      <c r="O178" s="49">
        <f t="shared" si="12"/>
        <v>0.65814201387704641</v>
      </c>
    </row>
    <row r="179" spans="1:15" x14ac:dyDescent="0.35">
      <c r="A179" s="17" t="str">
        <f t="shared" si="10"/>
        <v>England</v>
      </c>
      <c r="B179" s="17" t="s">
        <v>550</v>
      </c>
      <c r="C179" s="17" t="s">
        <v>551</v>
      </c>
      <c r="D179" s="49">
        <f>'GB_index-weights_R2'!$B$2*I179+'GB_index-weights_R2'!$B$6*M179+'GB_index-weights_R2'!$B$10*O179</f>
        <v>0.55268224566462298</v>
      </c>
      <c r="E179" s="50">
        <f t="shared" si="11"/>
        <v>38</v>
      </c>
      <c r="F179" s="49">
        <f>INDEX('Unemployment-all_inputs'!$C:$C,MATCH($B179,'Unemployment-all_inputs'!$A:$A,0))</f>
        <v>5.3</v>
      </c>
      <c r="G179" s="49">
        <f>INDEX('Unemployment-all_inputs'!$D:$D,MATCH($B179,'Unemployment-all_inputs'!$A:$A,0))</f>
        <v>4</v>
      </c>
      <c r="H179" s="49">
        <f>F179*'GB_index-weights_R2'!$B$3+G179*'GB_index-weights_R2'!$B$4</f>
        <v>4.6500000000000004</v>
      </c>
      <c r="I179" s="49">
        <f t="shared" si="13"/>
        <v>0.40707964601769914</v>
      </c>
      <c r="J179" s="49">
        <f>INDEX('Skills-all_inputs'!$C:$C,MATCH($B179,'Skills-all_inputs'!$A:$A,0))</f>
        <v>12.2</v>
      </c>
      <c r="K179" s="49">
        <f>INDEX('Skills-all_inputs'!$D:$D,MATCH($B179,'Skills-all_inputs'!$A:$A,0))</f>
        <v>11.5</v>
      </c>
      <c r="L179" s="49">
        <f>J179*'GB_index-weights_R2'!$B$7+K179*'GB_index-weights_R2'!$B$8</f>
        <v>11.85</v>
      </c>
      <c r="M179" s="49">
        <f t="shared" si="14"/>
        <v>0.5958083832335328</v>
      </c>
      <c r="N179" s="49">
        <f>INDEX('Productivity-all_inputs'!$D:$D,MATCH($B179,'Productivity-all_inputs'!$A:$A,0))</f>
        <v>3.3978584803966405</v>
      </c>
      <c r="O179" s="49">
        <f t="shared" si="12"/>
        <v>0.65515870774263696</v>
      </c>
    </row>
    <row r="180" spans="1:15" x14ac:dyDescent="0.35">
      <c r="A180" s="17" t="str">
        <f t="shared" si="10"/>
        <v>England</v>
      </c>
      <c r="B180" s="17" t="s">
        <v>552</v>
      </c>
      <c r="C180" s="17" t="s">
        <v>553</v>
      </c>
      <c r="D180" s="49">
        <f>'GB_index-weights_R2'!$B$2*I180+'GB_index-weights_R2'!$B$6*M180+'GB_index-weights_R2'!$B$10*O180</f>
        <v>0.54490185103489619</v>
      </c>
      <c r="E180" s="50">
        <f t="shared" si="11"/>
        <v>44</v>
      </c>
      <c r="F180" s="49">
        <f>INDEX('Unemployment-all_inputs'!$C:$C,MATCH($B180,'Unemployment-all_inputs'!$A:$A,0))</f>
        <v>7.3</v>
      </c>
      <c r="G180" s="49">
        <f>INDEX('Unemployment-all_inputs'!$D:$D,MATCH($B180,'Unemployment-all_inputs'!$A:$A,0))</f>
        <v>4.5</v>
      </c>
      <c r="H180" s="49">
        <f>F180*'GB_index-weights_R2'!$B$3+G180*'GB_index-weights_R2'!$B$4</f>
        <v>5.9</v>
      </c>
      <c r="I180" s="49">
        <f t="shared" si="13"/>
        <v>0.62831858407079644</v>
      </c>
      <c r="J180" s="49">
        <f>INDEX('Skills-all_inputs'!$C:$C,MATCH($B180,'Skills-all_inputs'!$A:$A,0))</f>
        <v>10.9</v>
      </c>
      <c r="K180" s="49">
        <f>INDEX('Skills-all_inputs'!$D:$D,MATCH($B180,'Skills-all_inputs'!$A:$A,0))</f>
        <v>10.4</v>
      </c>
      <c r="L180" s="49">
        <f>J180*'GB_index-weights_R2'!$B$7+K180*'GB_index-weights_R2'!$B$8</f>
        <v>10.65</v>
      </c>
      <c r="M180" s="49">
        <f t="shared" si="14"/>
        <v>0.52395209580838309</v>
      </c>
      <c r="N180" s="49">
        <f>INDEX('Productivity-all_inputs'!$D:$D,MATCH($B180,'Productivity-all_inputs'!$A:$A,0))</f>
        <v>3.591817741270805</v>
      </c>
      <c r="O180" s="49">
        <f t="shared" si="12"/>
        <v>0.48243487322550921</v>
      </c>
    </row>
    <row r="181" spans="1:15" x14ac:dyDescent="0.35">
      <c r="A181" s="17" t="str">
        <f t="shared" si="10"/>
        <v>England</v>
      </c>
      <c r="B181" s="17" t="s">
        <v>554</v>
      </c>
      <c r="C181" s="17" t="s">
        <v>555</v>
      </c>
      <c r="D181" s="49">
        <f>'GB_index-weights_R2'!$B$2*I181+'GB_index-weights_R2'!$B$6*M181+'GB_index-weights_R2'!$B$10*O181</f>
        <v>0.36581034059045497</v>
      </c>
      <c r="E181" s="50">
        <f t="shared" si="11"/>
        <v>212</v>
      </c>
      <c r="F181" s="49">
        <f>INDEX('Unemployment-all_inputs'!$C:$C,MATCH($B181,'Unemployment-all_inputs'!$A:$A,0))</f>
        <v>3.7</v>
      </c>
      <c r="G181" s="49">
        <f>INDEX('Unemployment-all_inputs'!$D:$D,MATCH($B181,'Unemployment-all_inputs'!$A:$A,0))</f>
        <v>3.8</v>
      </c>
      <c r="H181" s="49">
        <f>F181*'GB_index-weights_R2'!$B$3+G181*'GB_index-weights_R2'!$B$4</f>
        <v>3.75</v>
      </c>
      <c r="I181" s="49">
        <f t="shared" si="13"/>
        <v>0.247787610619469</v>
      </c>
      <c r="J181" s="49">
        <f>INDEX('Skills-all_inputs'!$C:$C,MATCH($B181,'Skills-all_inputs'!$A:$A,0))</f>
        <v>3.7</v>
      </c>
      <c r="K181" s="49">
        <f>INDEX('Skills-all_inputs'!$D:$D,MATCH($B181,'Skills-all_inputs'!$A:$A,0))</f>
        <v>8.8000000000000007</v>
      </c>
      <c r="L181" s="49">
        <f>J181*'GB_index-weights_R2'!$B$7+K181*'GB_index-weights_R2'!$B$8</f>
        <v>6.25</v>
      </c>
      <c r="M181" s="49">
        <f t="shared" si="14"/>
        <v>0.26047904191616761</v>
      </c>
      <c r="N181" s="49">
        <f>INDEX('Productivity-all_inputs'!$D:$D,MATCH($B181,'Productivity-all_inputs'!$A:$A,0))</f>
        <v>3.4719664525503626</v>
      </c>
      <c r="O181" s="49">
        <f t="shared" si="12"/>
        <v>0.58916436923572835</v>
      </c>
    </row>
    <row r="182" spans="1:15" x14ac:dyDescent="0.35">
      <c r="A182" s="17" t="str">
        <f t="shared" si="10"/>
        <v>England</v>
      </c>
      <c r="B182" s="17" t="s">
        <v>556</v>
      </c>
      <c r="C182" s="17" t="s">
        <v>557</v>
      </c>
      <c r="D182" s="49">
        <f>'GB_index-weights_R2'!$B$2*I182+'GB_index-weights_R2'!$B$6*M182+'GB_index-weights_R2'!$B$10*O182</f>
        <v>0.40613819623044645</v>
      </c>
      <c r="E182" s="50">
        <f t="shared" si="11"/>
        <v>159</v>
      </c>
      <c r="F182" s="49">
        <f>INDEX('Unemployment-all_inputs'!$C:$C,MATCH($B182,'Unemployment-all_inputs'!$A:$A,0))</f>
        <v>3.6</v>
      </c>
      <c r="G182" s="49">
        <f>INDEX('Unemployment-all_inputs'!$D:$D,MATCH($B182,'Unemployment-all_inputs'!$A:$A,0))</f>
        <v>4</v>
      </c>
      <c r="H182" s="49">
        <f>F182*'GB_index-weights_R2'!$B$3+G182*'GB_index-weights_R2'!$B$4</f>
        <v>3.8</v>
      </c>
      <c r="I182" s="49">
        <f t="shared" si="13"/>
        <v>0.25663716814159288</v>
      </c>
      <c r="J182" s="49">
        <f>INDEX('Skills-all_inputs'!$C:$C,MATCH($B182,'Skills-all_inputs'!$A:$A,0))</f>
        <v>7.2</v>
      </c>
      <c r="K182" s="49">
        <f>INDEX('Skills-all_inputs'!$D:$D,MATCH($B182,'Skills-all_inputs'!$A:$A,0))</f>
        <v>5.0999999999999996</v>
      </c>
      <c r="L182" s="49">
        <f>J182*'GB_index-weights_R2'!$B$7+K182*'GB_index-weights_R2'!$B$8</f>
        <v>6.15</v>
      </c>
      <c r="M182" s="49">
        <f t="shared" si="14"/>
        <v>0.25449101796407181</v>
      </c>
      <c r="N182" s="49">
        <f>INDEX('Productivity-all_inputs'!$D:$D,MATCH($B182,'Productivity-all_inputs'!$A:$A,0))</f>
        <v>3.3393219779440679</v>
      </c>
      <c r="O182" s="49">
        <f t="shared" si="12"/>
        <v>0.70728640258567477</v>
      </c>
    </row>
    <row r="183" spans="1:15" x14ac:dyDescent="0.35">
      <c r="A183" s="17" t="str">
        <f t="shared" si="10"/>
        <v>England</v>
      </c>
      <c r="B183" s="17" t="s">
        <v>558</v>
      </c>
      <c r="C183" s="17" t="s">
        <v>559</v>
      </c>
      <c r="D183" s="49">
        <f>'GB_index-weights_R2'!$B$2*I183+'GB_index-weights_R2'!$B$6*M183+'GB_index-weights_R2'!$B$10*O183</f>
        <v>0.40321150418528007</v>
      </c>
      <c r="E183" s="50">
        <f t="shared" si="11"/>
        <v>165</v>
      </c>
      <c r="F183" s="49">
        <f>INDEX('Unemployment-all_inputs'!$C:$C,MATCH($B183,'Unemployment-all_inputs'!$A:$A,0))</f>
        <v>4</v>
      </c>
      <c r="G183" s="49">
        <f>INDEX('Unemployment-all_inputs'!$D:$D,MATCH($B183,'Unemployment-all_inputs'!$A:$A,0))</f>
        <v>3.4</v>
      </c>
      <c r="H183" s="49">
        <f>F183*'GB_index-weights_R2'!$B$3+G183*'GB_index-weights_R2'!$B$4</f>
        <v>3.7</v>
      </c>
      <c r="I183" s="49">
        <f t="shared" si="13"/>
        <v>0.23893805309734514</v>
      </c>
      <c r="J183" s="49">
        <f>INDEX('Skills-all_inputs'!$C:$C,MATCH($B183,'Skills-all_inputs'!$A:$A,0))</f>
        <v>7.3</v>
      </c>
      <c r="K183" s="49">
        <f>INDEX('Skills-all_inputs'!$D:$D,MATCH($B183,'Skills-all_inputs'!$A:$A,0))</f>
        <v>8.4</v>
      </c>
      <c r="L183" s="49">
        <f>J183*'GB_index-weights_R2'!$B$7+K183*'GB_index-weights_R2'!$B$8</f>
        <v>7.85</v>
      </c>
      <c r="M183" s="49">
        <f t="shared" si="14"/>
        <v>0.35628742514970052</v>
      </c>
      <c r="N183" s="49">
        <f>INDEX('Productivity-all_inputs'!$D:$D,MATCH($B183,'Productivity-all_inputs'!$A:$A,0))</f>
        <v>3.4436180975461075</v>
      </c>
      <c r="O183" s="49">
        <f t="shared" si="12"/>
        <v>0.61440903430879457</v>
      </c>
    </row>
    <row r="184" spans="1:15" x14ac:dyDescent="0.35">
      <c r="A184" s="17" t="str">
        <f t="shared" si="10"/>
        <v>England</v>
      </c>
      <c r="B184" s="17" t="s">
        <v>560</v>
      </c>
      <c r="C184" s="17" t="s">
        <v>561</v>
      </c>
      <c r="D184" s="49">
        <f>'GB_index-weights_R2'!$B$2*I184+'GB_index-weights_R2'!$B$6*M184+'GB_index-weights_R2'!$B$10*O184</f>
        <v>0.57602914117785242</v>
      </c>
      <c r="E184" s="50">
        <f t="shared" si="11"/>
        <v>30</v>
      </c>
      <c r="F184" s="49">
        <f>INDEX('Unemployment-all_inputs'!$C:$C,MATCH($B184,'Unemployment-all_inputs'!$A:$A,0))</f>
        <v>6.9</v>
      </c>
      <c r="G184" s="49">
        <f>INDEX('Unemployment-all_inputs'!$D:$D,MATCH($B184,'Unemployment-all_inputs'!$A:$A,0))</f>
        <v>6.2</v>
      </c>
      <c r="H184" s="49">
        <f>F184*'GB_index-weights_R2'!$B$3+G184*'GB_index-weights_R2'!$B$4</f>
        <v>6.5500000000000007</v>
      </c>
      <c r="I184" s="49">
        <f t="shared" si="13"/>
        <v>0.74336283185840724</v>
      </c>
      <c r="J184" s="49">
        <f>INDEX('Skills-all_inputs'!$C:$C,MATCH($B184,'Skills-all_inputs'!$A:$A,0))</f>
        <v>7.4</v>
      </c>
      <c r="K184" s="49">
        <f>INDEX('Skills-all_inputs'!$D:$D,MATCH($B184,'Skills-all_inputs'!$A:$A,0))</f>
        <v>10.7</v>
      </c>
      <c r="L184" s="49">
        <f>J184*'GB_index-weights_R2'!$B$7+K184*'GB_index-weights_R2'!$B$8</f>
        <v>9.0500000000000007</v>
      </c>
      <c r="M184" s="49">
        <f t="shared" si="14"/>
        <v>0.42814371257485023</v>
      </c>
      <c r="N184" s="49">
        <f>INDEX('Productivity-all_inputs'!$D:$D,MATCH($B184,'Productivity-all_inputs'!$A:$A,0))</f>
        <v>3.5085558999826545</v>
      </c>
      <c r="O184" s="49">
        <f t="shared" si="12"/>
        <v>0.55658087910029996</v>
      </c>
    </row>
    <row r="185" spans="1:15" x14ac:dyDescent="0.35">
      <c r="A185" s="17" t="str">
        <f t="shared" si="10"/>
        <v>England</v>
      </c>
      <c r="B185" s="17" t="s">
        <v>562</v>
      </c>
      <c r="C185" s="17" t="s">
        <v>563</v>
      </c>
      <c r="D185" s="49">
        <f>'GB_index-weights_R2'!$B$2*I185+'GB_index-weights_R2'!$B$6*M185+'GB_index-weights_R2'!$B$10*O185</f>
        <v>0.6176557289470721</v>
      </c>
      <c r="E185" s="50">
        <f t="shared" si="11"/>
        <v>20</v>
      </c>
      <c r="F185" s="49">
        <f>INDEX('Unemployment-all_inputs'!$C:$C,MATCH($B185,'Unemployment-all_inputs'!$A:$A,0))</f>
        <v>6.4</v>
      </c>
      <c r="G185" s="49">
        <f>INDEX('Unemployment-all_inputs'!$D:$D,MATCH($B185,'Unemployment-all_inputs'!$A:$A,0))</f>
        <v>5</v>
      </c>
      <c r="H185" s="49">
        <f>F185*'GB_index-weights_R2'!$B$3+G185*'GB_index-weights_R2'!$B$4</f>
        <v>5.7</v>
      </c>
      <c r="I185" s="49">
        <f t="shared" si="13"/>
        <v>0.59292035398230092</v>
      </c>
      <c r="J185" s="49">
        <f>INDEX('Skills-all_inputs'!$C:$C,MATCH($B185,'Skills-all_inputs'!$A:$A,0))</f>
        <v>9.8000000000000007</v>
      </c>
      <c r="K185" s="49">
        <f>INDEX('Skills-all_inputs'!$D:$D,MATCH($B185,'Skills-all_inputs'!$A:$A,0))</f>
        <v>8.4</v>
      </c>
      <c r="L185" s="49">
        <f>J185*'GB_index-weights_R2'!$B$7+K185*'GB_index-weights_R2'!$B$8</f>
        <v>9.1000000000000014</v>
      </c>
      <c r="M185" s="49">
        <f t="shared" si="14"/>
        <v>0.43113772455089822</v>
      </c>
      <c r="N185" s="49">
        <f>INDEX('Productivity-all_inputs'!$D:$D,MATCH($B185,'Productivity-all_inputs'!$A:$A,0))</f>
        <v>3.202746442938317</v>
      </c>
      <c r="O185" s="49">
        <f t="shared" si="12"/>
        <v>0.82890910830801701</v>
      </c>
    </row>
    <row r="186" spans="1:15" x14ac:dyDescent="0.35">
      <c r="A186" s="17" t="str">
        <f t="shared" si="10"/>
        <v>England</v>
      </c>
      <c r="B186" s="17" t="s">
        <v>564</v>
      </c>
      <c r="C186" s="17" t="s">
        <v>565</v>
      </c>
      <c r="D186" s="49">
        <f>'GB_index-weights_R2'!$B$2*I186+'GB_index-weights_R2'!$B$6*M186+'GB_index-weights_R2'!$B$10*O186</f>
        <v>0.37598635550830584</v>
      </c>
      <c r="E186" s="50">
        <f t="shared" si="11"/>
        <v>200</v>
      </c>
      <c r="F186" s="49">
        <f>INDEX('Unemployment-all_inputs'!$C:$C,MATCH($B186,'Unemployment-all_inputs'!$A:$A,0))</f>
        <v>4.2</v>
      </c>
      <c r="G186" s="49">
        <f>INDEX('Unemployment-all_inputs'!$D:$D,MATCH($B186,'Unemployment-all_inputs'!$A:$A,0))</f>
        <v>4.9000000000000004</v>
      </c>
      <c r="H186" s="49">
        <f>F186*'GB_index-weights_R2'!$B$3+G186*'GB_index-weights_R2'!$B$4</f>
        <v>4.5500000000000007</v>
      </c>
      <c r="I186" s="49">
        <f t="shared" si="13"/>
        <v>0.38938053097345143</v>
      </c>
      <c r="J186" s="49">
        <f>INDEX('Skills-all_inputs'!$C:$C,MATCH($B186,'Skills-all_inputs'!$A:$A,0))</f>
        <v>4.2</v>
      </c>
      <c r="K186" s="49">
        <f>INDEX('Skills-all_inputs'!$D:$D,MATCH($B186,'Skills-all_inputs'!$A:$A,0))</f>
        <v>8.4</v>
      </c>
      <c r="L186" s="49">
        <f>J186*'GB_index-weights_R2'!$B$7+K186*'GB_index-weights_R2'!$B$8</f>
        <v>6.3000000000000007</v>
      </c>
      <c r="M186" s="49">
        <f t="shared" si="14"/>
        <v>0.26347305389221554</v>
      </c>
      <c r="N186" s="49">
        <f>INDEX('Productivity-all_inputs'!$D:$D,MATCH($B186,'Productivity-all_inputs'!$A:$A,0))</f>
        <v>3.6000482404073204</v>
      </c>
      <c r="O186" s="49">
        <f t="shared" si="12"/>
        <v>0.47510548165925059</v>
      </c>
    </row>
    <row r="187" spans="1:15" x14ac:dyDescent="0.35">
      <c r="A187" s="17" t="str">
        <f t="shared" si="10"/>
        <v>England</v>
      </c>
      <c r="B187" s="17" t="s">
        <v>566</v>
      </c>
      <c r="C187" s="17" t="s">
        <v>567</v>
      </c>
      <c r="D187" s="49">
        <f>'GB_index-weights_R2'!$B$2*I187+'GB_index-weights_R2'!$B$6*M187+'GB_index-weights_R2'!$B$10*O187</f>
        <v>0.34303956305734074</v>
      </c>
      <c r="E187" s="50">
        <f t="shared" si="11"/>
        <v>241</v>
      </c>
      <c r="F187" s="49">
        <f>INDEX('Unemployment-all_inputs'!$C:$C,MATCH($B187,'Unemployment-all_inputs'!$A:$A,0))</f>
        <v>4.0999999999999996</v>
      </c>
      <c r="G187" s="49">
        <f>INDEX('Unemployment-all_inputs'!$D:$D,MATCH($B187,'Unemployment-all_inputs'!$A:$A,0))</f>
        <v>3.5</v>
      </c>
      <c r="H187" s="49">
        <f>F187*'GB_index-weights_R2'!$B$3+G187*'GB_index-weights_R2'!$B$4</f>
        <v>3.8</v>
      </c>
      <c r="I187" s="49">
        <f t="shared" si="13"/>
        <v>0.25663716814159288</v>
      </c>
      <c r="J187" s="49">
        <f>INDEX('Skills-all_inputs'!$C:$C,MATCH($B187,'Skills-all_inputs'!$A:$A,0))</f>
        <v>6.6</v>
      </c>
      <c r="K187" s="49">
        <f>INDEX('Skills-all_inputs'!$D:$D,MATCH($B187,'Skills-all_inputs'!$A:$A,0))</f>
        <v>4.5</v>
      </c>
      <c r="L187" s="49">
        <f>J187*'GB_index-weights_R2'!$B$7+K187*'GB_index-weights_R2'!$B$8</f>
        <v>5.55</v>
      </c>
      <c r="M187" s="49">
        <f t="shared" si="14"/>
        <v>0.21856287425149695</v>
      </c>
      <c r="N187" s="49">
        <f>INDEX('Productivity-all_inputs'!$D:$D,MATCH($B187,'Productivity-all_inputs'!$A:$A,0))</f>
        <v>3.5115454388310208</v>
      </c>
      <c r="O187" s="49">
        <f t="shared" si="12"/>
        <v>0.55391864677893243</v>
      </c>
    </row>
    <row r="188" spans="1:15" x14ac:dyDescent="0.35">
      <c r="A188" s="17" t="str">
        <f t="shared" si="10"/>
        <v>England</v>
      </c>
      <c r="B188" s="17" t="s">
        <v>568</v>
      </c>
      <c r="C188" s="17" t="s">
        <v>569</v>
      </c>
      <c r="D188" s="49">
        <f>'GB_index-weights_R2'!$B$2*I188+'GB_index-weights_R2'!$B$6*M188+'GB_index-weights_R2'!$B$10*O188</f>
        <v>0.43983512895029647</v>
      </c>
      <c r="E188" s="50">
        <f t="shared" si="11"/>
        <v>120</v>
      </c>
      <c r="F188" s="49">
        <f>INDEX('Unemployment-all_inputs'!$C:$C,MATCH($B188,'Unemployment-all_inputs'!$A:$A,0))</f>
        <v>3.4</v>
      </c>
      <c r="G188" s="49">
        <f>INDEX('Unemployment-all_inputs'!$D:$D,MATCH($B188,'Unemployment-all_inputs'!$A:$A,0))</f>
        <v>3.5</v>
      </c>
      <c r="H188" s="49">
        <f>F188*'GB_index-weights_R2'!$B$3+G188*'GB_index-weights_R2'!$B$4</f>
        <v>3.45</v>
      </c>
      <c r="I188" s="49">
        <f t="shared" si="13"/>
        <v>0.19469026548672566</v>
      </c>
      <c r="J188" s="49">
        <f>INDEX('Skills-all_inputs'!$C:$C,MATCH($B188,'Skills-all_inputs'!$A:$A,0))</f>
        <v>5.6</v>
      </c>
      <c r="K188" s="49">
        <f>INDEX('Skills-all_inputs'!$D:$D,MATCH($B188,'Skills-all_inputs'!$A:$A,0))</f>
        <v>8.8000000000000007</v>
      </c>
      <c r="L188" s="49">
        <f>J188*'GB_index-weights_R2'!$B$7+K188*'GB_index-weights_R2'!$B$8</f>
        <v>7.2</v>
      </c>
      <c r="M188" s="49">
        <f t="shared" si="14"/>
        <v>0.31736526946107785</v>
      </c>
      <c r="N188" s="49">
        <f>INDEX('Productivity-all_inputs'!$D:$D,MATCH($B188,'Productivity-all_inputs'!$A:$A,0))</f>
        <v>3.2268439945173775</v>
      </c>
      <c r="O188" s="49">
        <f t="shared" si="12"/>
        <v>0.80744985190308605</v>
      </c>
    </row>
    <row r="189" spans="1:15" x14ac:dyDescent="0.35">
      <c r="A189" s="17" t="str">
        <f t="shared" si="10"/>
        <v>Wales</v>
      </c>
      <c r="B189" s="17" t="s">
        <v>570</v>
      </c>
      <c r="C189" s="17" t="s">
        <v>571</v>
      </c>
      <c r="D189" s="49">
        <f>'GB_index-weights_R2'!$B$2*I189+'GB_index-weights_R2'!$B$6*M189+'GB_index-weights_R2'!$B$10*O189</f>
        <v>0.65336408016128011</v>
      </c>
      <c r="E189" s="50">
        <f t="shared" si="11"/>
        <v>12</v>
      </c>
      <c r="F189" s="49">
        <f>INDEX('Unemployment-all_inputs'!$C:$C,MATCH($B189,'Unemployment-all_inputs'!$A:$A,0))</f>
        <v>4.8</v>
      </c>
      <c r="G189" s="49">
        <f>INDEX('Unemployment-all_inputs'!$D:$D,MATCH($B189,'Unemployment-all_inputs'!$A:$A,0))</f>
        <v>5.0999999999999996</v>
      </c>
      <c r="H189" s="49">
        <f>F189*'GB_index-weights_R2'!$B$3+G189*'GB_index-weights_R2'!$B$4</f>
        <v>4.9499999999999993</v>
      </c>
      <c r="I189" s="49">
        <f t="shared" si="13"/>
        <v>0.4601769911504423</v>
      </c>
      <c r="J189" s="49">
        <f>INDEX('Skills-all_inputs'!$C:$C,MATCH($B189,'Skills-all_inputs'!$A:$A,0))</f>
        <v>14.9</v>
      </c>
      <c r="K189" s="49">
        <f>INDEX('Skills-all_inputs'!$D:$D,MATCH($B189,'Skills-all_inputs'!$A:$A,0))</f>
        <v>16</v>
      </c>
      <c r="L189" s="49">
        <f>J189*'GB_index-weights_R2'!$B$7+K189*'GB_index-weights_R2'!$B$8</f>
        <v>15.45</v>
      </c>
      <c r="M189" s="49">
        <f t="shared" si="14"/>
        <v>0.81137724550898183</v>
      </c>
      <c r="N189" s="49">
        <f>INDEX('Productivity-all_inputs'!$D:$D,MATCH($B189,'Productivity-all_inputs'!$A:$A,0))</f>
        <v>3.3603753871419002</v>
      </c>
      <c r="O189" s="49">
        <f t="shared" si="12"/>
        <v>0.68853800382441643</v>
      </c>
    </row>
    <row r="190" spans="1:15" x14ac:dyDescent="0.35">
      <c r="A190" s="17" t="str">
        <f t="shared" si="10"/>
        <v>England</v>
      </c>
      <c r="B190" s="17" t="s">
        <v>572</v>
      </c>
      <c r="C190" s="17" t="s">
        <v>573</v>
      </c>
      <c r="D190" s="49">
        <f>'GB_index-weights_R2'!$B$2*I190+'GB_index-weights_R2'!$B$6*M190+'GB_index-weights_R2'!$B$10*O190</f>
        <v>0.4045561147926246</v>
      </c>
      <c r="E190" s="50">
        <f t="shared" si="11"/>
        <v>164</v>
      </c>
      <c r="F190" s="49">
        <f>INDEX('Unemployment-all_inputs'!$C:$C,MATCH($B190,'Unemployment-all_inputs'!$A:$A,0))</f>
        <v>6.5</v>
      </c>
      <c r="G190" s="49">
        <f>INDEX('Unemployment-all_inputs'!$D:$D,MATCH($B190,'Unemployment-all_inputs'!$A:$A,0))</f>
        <v>4.3</v>
      </c>
      <c r="H190" s="49">
        <f>F190*'GB_index-weights_R2'!$B$3+G190*'GB_index-weights_R2'!$B$4</f>
        <v>5.4</v>
      </c>
      <c r="I190" s="49">
        <f t="shared" si="13"/>
        <v>0.53982300884955758</v>
      </c>
      <c r="J190" s="49">
        <f>INDEX('Skills-all_inputs'!$C:$C,MATCH($B190,'Skills-all_inputs'!$A:$A,0))</f>
        <v>4.7</v>
      </c>
      <c r="K190" s="49">
        <f>INDEX('Skills-all_inputs'!$D:$D,MATCH($B190,'Skills-all_inputs'!$A:$A,0))</f>
        <v>5.9</v>
      </c>
      <c r="L190" s="49">
        <f>J190*'GB_index-weights_R2'!$B$7+K190*'GB_index-weights_R2'!$B$8</f>
        <v>5.3000000000000007</v>
      </c>
      <c r="M190" s="49">
        <f t="shared" si="14"/>
        <v>0.20359281437125751</v>
      </c>
      <c r="N190" s="49">
        <f>INDEX('Productivity-all_inputs'!$D:$D,MATCH($B190,'Productivity-all_inputs'!$A:$A,0))</f>
        <v>3.6054978451748854</v>
      </c>
      <c r="O190" s="49">
        <f t="shared" si="12"/>
        <v>0.47025252115705879</v>
      </c>
    </row>
    <row r="191" spans="1:15" x14ac:dyDescent="0.35">
      <c r="A191" s="17" t="str">
        <f t="shared" ref="A191:A253" si="15">IF(LEFT(B191,1)="E","England",IF(LEFT(B191,1)="S","Scotland","Wales"))</f>
        <v>England</v>
      </c>
      <c r="B191" s="17" t="s">
        <v>574</v>
      </c>
      <c r="C191" s="17" t="s">
        <v>575</v>
      </c>
      <c r="D191" s="49">
        <f>'GB_index-weights_R2'!$B$2*I191+'GB_index-weights_R2'!$B$6*M191+'GB_index-weights_R2'!$B$10*O191</f>
        <v>0.37512783178673392</v>
      </c>
      <c r="E191" s="50">
        <f t="shared" si="11"/>
        <v>201</v>
      </c>
      <c r="F191" s="49">
        <f>INDEX('Unemployment-all_inputs'!$C:$C,MATCH($B191,'Unemployment-all_inputs'!$A:$A,0))</f>
        <v>3.4</v>
      </c>
      <c r="G191" s="49">
        <f>INDEX('Unemployment-all_inputs'!$D:$D,MATCH($B191,'Unemployment-all_inputs'!$A:$A,0))</f>
        <v>3</v>
      </c>
      <c r="H191" s="49">
        <f>F191*'GB_index-weights_R2'!$B$3+G191*'GB_index-weights_R2'!$B$4</f>
        <v>3.2</v>
      </c>
      <c r="I191" s="49">
        <f t="shared" si="13"/>
        <v>0.15044247787610621</v>
      </c>
      <c r="J191" s="49">
        <f>INDEX('Skills-all_inputs'!$C:$C,MATCH($B191,'Skills-all_inputs'!$A:$A,0))</f>
        <v>7.8</v>
      </c>
      <c r="K191" s="49">
        <f>INDEX('Skills-all_inputs'!$D:$D,MATCH($B191,'Skills-all_inputs'!$A:$A,0))</f>
        <v>4.3</v>
      </c>
      <c r="L191" s="49">
        <f>J191*'GB_index-weights_R2'!$B$7+K191*'GB_index-weights_R2'!$B$8</f>
        <v>6.05</v>
      </c>
      <c r="M191" s="49">
        <f t="shared" si="14"/>
        <v>0.24850299401197604</v>
      </c>
      <c r="N191" s="49">
        <f>INDEX('Productivity-all_inputs'!$D:$D,MATCH($B191,'Productivity-all_inputs'!$A:$A,0))</f>
        <v>3.3178157727231046</v>
      </c>
      <c r="O191" s="49">
        <f t="shared" si="12"/>
        <v>0.72643802347211961</v>
      </c>
    </row>
    <row r="192" spans="1:15" x14ac:dyDescent="0.35">
      <c r="A192" s="17" t="str">
        <f t="shared" si="15"/>
        <v>England</v>
      </c>
      <c r="B192" s="17" t="s">
        <v>576</v>
      </c>
      <c r="C192" s="17" t="s">
        <v>577</v>
      </c>
      <c r="D192" s="49">
        <f>'GB_index-weights_R2'!$B$2*I192+'GB_index-weights_R2'!$B$6*M192+'GB_index-weights_R2'!$B$10*O192</f>
        <v>0.35443907502244387</v>
      </c>
      <c r="E192" s="50">
        <f t="shared" si="11"/>
        <v>223</v>
      </c>
      <c r="F192" s="49">
        <f>INDEX('Unemployment-all_inputs'!$C:$C,MATCH($B192,'Unemployment-all_inputs'!$A:$A,0))</f>
        <v>3.4</v>
      </c>
      <c r="G192" s="49">
        <f>INDEX('Unemployment-all_inputs'!$D:$D,MATCH($B192,'Unemployment-all_inputs'!$A:$A,0))</f>
        <v>3.4</v>
      </c>
      <c r="H192" s="49">
        <f>F192*'GB_index-weights_R2'!$B$3+G192*'GB_index-weights_R2'!$B$4</f>
        <v>3.4</v>
      </c>
      <c r="I192" s="49">
        <f t="shared" si="13"/>
        <v>0.18584070796460173</v>
      </c>
      <c r="J192" s="49">
        <f>INDEX('Skills-all_inputs'!$C:$C,MATCH($B192,'Skills-all_inputs'!$A:$A,0))</f>
        <v>8</v>
      </c>
      <c r="K192" s="49">
        <f>INDEX('Skills-all_inputs'!$D:$D,MATCH($B192,'Skills-all_inputs'!$A:$A,0))</f>
        <v>4.3</v>
      </c>
      <c r="L192" s="49">
        <f>J192*'GB_index-weights_R2'!$B$7+K192*'GB_index-weights_R2'!$B$8</f>
        <v>6.15</v>
      </c>
      <c r="M192" s="49">
        <f t="shared" si="14"/>
        <v>0.25449101796407181</v>
      </c>
      <c r="N192" s="49">
        <f>INDEX('Productivity-all_inputs'!$D:$D,MATCH($B192,'Productivity-all_inputs'!$A:$A,0))</f>
        <v>3.4339872044851463</v>
      </c>
      <c r="O192" s="49">
        <f t="shared" si="12"/>
        <v>0.62298549913865819</v>
      </c>
    </row>
    <row r="193" spans="1:15" x14ac:dyDescent="0.35">
      <c r="A193" s="17" t="str">
        <f t="shared" si="15"/>
        <v>England</v>
      </c>
      <c r="B193" s="17" t="s">
        <v>578</v>
      </c>
      <c r="C193" s="17" t="s">
        <v>579</v>
      </c>
      <c r="D193" s="49">
        <f>'GB_index-weights_R2'!$B$2*I193+'GB_index-weights_R2'!$B$6*M193+'GB_index-weights_R2'!$B$10*O193</f>
        <v>0.26201187024458134</v>
      </c>
      <c r="E193" s="50">
        <f t="shared" si="11"/>
        <v>319</v>
      </c>
      <c r="F193" s="49">
        <f>INDEX('Unemployment-all_inputs'!$C:$C,MATCH($B193,'Unemployment-all_inputs'!$A:$A,0))</f>
        <v>2.9</v>
      </c>
      <c r="G193" s="49">
        <f>INDEX('Unemployment-all_inputs'!$D:$D,MATCH($B193,'Unemployment-all_inputs'!$A:$A,0))</f>
        <v>2.9</v>
      </c>
      <c r="H193" s="49">
        <f>F193*'GB_index-weights_R2'!$B$3+G193*'GB_index-weights_R2'!$B$4</f>
        <v>2.9</v>
      </c>
      <c r="I193" s="49">
        <f t="shared" si="13"/>
        <v>9.7345132743362789E-2</v>
      </c>
      <c r="J193" s="49">
        <f>INDEX('Skills-all_inputs'!$C:$C,MATCH($B193,'Skills-all_inputs'!$A:$A,0))</f>
        <v>4.5999999999999996</v>
      </c>
      <c r="K193" s="49">
        <f>INDEX('Skills-all_inputs'!$D:$D,MATCH($B193,'Skills-all_inputs'!$A:$A,0))</f>
        <v>2.8</v>
      </c>
      <c r="L193" s="49">
        <f>J193*'GB_index-weights_R2'!$B$7+K193*'GB_index-weights_R2'!$B$8</f>
        <v>3.6999999999999997</v>
      </c>
      <c r="M193" s="49">
        <f t="shared" si="14"/>
        <v>0.10778443113772453</v>
      </c>
      <c r="N193" s="49">
        <f>INDEX('Productivity-all_inputs'!$D:$D,MATCH($B193,'Productivity-all_inputs'!$A:$A,0))</f>
        <v>3.4812400893356918</v>
      </c>
      <c r="O193" s="49">
        <f t="shared" si="12"/>
        <v>0.58090604685265668</v>
      </c>
    </row>
    <row r="194" spans="1:15" x14ac:dyDescent="0.35">
      <c r="A194" s="17" t="str">
        <f t="shared" si="15"/>
        <v>England</v>
      </c>
      <c r="B194" s="17" t="s">
        <v>580</v>
      </c>
      <c r="C194" s="17" t="s">
        <v>581</v>
      </c>
      <c r="D194" s="49">
        <f>'GB_index-weights_R2'!$B$2*I194+'GB_index-weights_R2'!$B$6*M194+'GB_index-weights_R2'!$B$10*O194</f>
        <v>0.76472103717571638</v>
      </c>
      <c r="E194" s="50">
        <f t="shared" ref="E194:E257" si="16">RANK(D194,$D$2:$D$364,0)</f>
        <v>1</v>
      </c>
      <c r="F194" s="49">
        <f>INDEX('Unemployment-all_inputs'!$C:$C,MATCH($B194,'Unemployment-all_inputs'!$A:$A,0))</f>
        <v>7.5</v>
      </c>
      <c r="G194" s="49">
        <f>INDEX('Unemployment-all_inputs'!$D:$D,MATCH($B194,'Unemployment-all_inputs'!$A:$A,0))</f>
        <v>7.6</v>
      </c>
      <c r="H194" s="49">
        <f>F194*'GB_index-weights_R2'!$B$3+G194*'GB_index-weights_R2'!$B$4</f>
        <v>7.55</v>
      </c>
      <c r="I194" s="49">
        <f t="shared" si="13"/>
        <v>0.92035398230088472</v>
      </c>
      <c r="J194" s="49">
        <f>INDEX('Skills-all_inputs'!$C:$C,MATCH($B194,'Skills-all_inputs'!$A:$A,0))</f>
        <v>12.1</v>
      </c>
      <c r="K194" s="49">
        <f>INDEX('Skills-all_inputs'!$D:$D,MATCH($B194,'Skills-all_inputs'!$A:$A,0))</f>
        <v>15.1</v>
      </c>
      <c r="L194" s="49">
        <f>J194*'GB_index-weights_R2'!$B$7+K194*'GB_index-weights_R2'!$B$8</f>
        <v>13.6</v>
      </c>
      <c r="M194" s="49">
        <f t="shared" si="14"/>
        <v>0.70059880239520944</v>
      </c>
      <c r="N194" s="49">
        <f>INDEX('Productivity-all_inputs'!$D:$D,MATCH($B194,'Productivity-all_inputs'!$A:$A,0))</f>
        <v>3.3775875160230218</v>
      </c>
      <c r="O194" s="49">
        <f t="shared" ref="O194:O257" si="17">(MAX(N$2:N$362)-N194)/(MAX(N$2:N$362)-MIN(N$2:N$362))</f>
        <v>0.67321032683105508</v>
      </c>
    </row>
    <row r="195" spans="1:15" x14ac:dyDescent="0.35">
      <c r="A195" s="17" t="str">
        <f t="shared" si="15"/>
        <v>Scotland</v>
      </c>
      <c r="B195" s="17" t="s">
        <v>582</v>
      </c>
      <c r="C195" s="17" t="s">
        <v>583</v>
      </c>
      <c r="D195" s="49">
        <f>'GB_index-weights_R2'!$B$2*I195+'GB_index-weights_R2'!$B$6*M195+'GB_index-weights_R2'!$B$10*O195</f>
        <v>0.35336620231832666</v>
      </c>
      <c r="E195" s="50">
        <f t="shared" si="16"/>
        <v>225</v>
      </c>
      <c r="F195" s="49">
        <f>INDEX('Unemployment-all_inputs'!$C:$C,MATCH($B195,'Unemployment-all_inputs'!$A:$A,0))</f>
        <v>3.4</v>
      </c>
      <c r="G195" s="49">
        <f>INDEX('Unemployment-all_inputs'!$D:$D,MATCH($B195,'Unemployment-all_inputs'!$A:$A,0))</f>
        <v>2.9</v>
      </c>
      <c r="H195" s="49">
        <f>F195*'GB_index-weights_R2'!$B$3+G195*'GB_index-weights_R2'!$B$4</f>
        <v>3.15</v>
      </c>
      <c r="I195" s="49">
        <f t="shared" ref="I195:I258" si="18">(H195-MIN(H$2:H$362))/(MAX(H$2:H$362)-MIN(H$2:H$362))</f>
        <v>0.14159292035398227</v>
      </c>
      <c r="J195" s="49">
        <f>INDEX('Skills-all_inputs'!$C:$C,MATCH($B195,'Skills-all_inputs'!$A:$A,0))</f>
        <v>5.4</v>
      </c>
      <c r="K195" s="49">
        <f>INDEX('Skills-all_inputs'!$D:$D,MATCH($B195,'Skills-all_inputs'!$A:$A,0))</f>
        <v>9.4</v>
      </c>
      <c r="L195" s="49">
        <f>J195*'GB_index-weights_R2'!$B$7+K195*'GB_index-weights_R2'!$B$8</f>
        <v>7.4</v>
      </c>
      <c r="M195" s="49">
        <f t="shared" ref="M195:M258" si="19">(L195-MIN(L$2:L$362))/(MAX(L$2:L$362)-MIN(L$2:L$362))</f>
        <v>0.32934131736526939</v>
      </c>
      <c r="N195" s="49">
        <f>INDEX('Productivity-all_inputs'!$D:$D,MATCH($B195,'Productivity-all_inputs'!$A:$A,0))</f>
        <v>3.4719664525503626</v>
      </c>
      <c r="O195" s="49">
        <f t="shared" si="17"/>
        <v>0.58916436923572835</v>
      </c>
    </row>
    <row r="196" spans="1:15" x14ac:dyDescent="0.35">
      <c r="A196" s="17" t="str">
        <f t="shared" si="15"/>
        <v>England</v>
      </c>
      <c r="B196" s="17" t="s">
        <v>584</v>
      </c>
      <c r="C196" s="17" t="s">
        <v>585</v>
      </c>
      <c r="D196" s="49">
        <f>'GB_index-weights_R2'!$B$2*I196+'GB_index-weights_R2'!$B$6*M196+'GB_index-weights_R2'!$B$10*O196</f>
        <v>0.27163317801167419</v>
      </c>
      <c r="E196" s="50">
        <f t="shared" si="16"/>
        <v>313</v>
      </c>
      <c r="F196" s="49">
        <f>INDEX('Unemployment-all_inputs'!$C:$C,MATCH($B196,'Unemployment-all_inputs'!$A:$A,0))</f>
        <v>3.8</v>
      </c>
      <c r="G196" s="49">
        <f>INDEX('Unemployment-all_inputs'!$D:$D,MATCH($B196,'Unemployment-all_inputs'!$A:$A,0))</f>
        <v>4.0999999999999996</v>
      </c>
      <c r="H196" s="49">
        <f>F196*'GB_index-weights_R2'!$B$3+G196*'GB_index-weights_R2'!$B$4</f>
        <v>3.9499999999999997</v>
      </c>
      <c r="I196" s="49">
        <f t="shared" si="18"/>
        <v>0.28318584070796454</v>
      </c>
      <c r="J196" s="49">
        <f>INDEX('Skills-all_inputs'!$C:$C,MATCH($B196,'Skills-all_inputs'!$A:$A,0))</f>
        <v>5.7</v>
      </c>
      <c r="K196" s="49">
        <f>INDEX('Skills-all_inputs'!$D:$D,MATCH($B196,'Skills-all_inputs'!$A:$A,0))</f>
        <v>5.4</v>
      </c>
      <c r="L196" s="49">
        <f>J196*'GB_index-weights_R2'!$B$7+K196*'GB_index-weights_R2'!$B$8</f>
        <v>5.5500000000000007</v>
      </c>
      <c r="M196" s="49">
        <f t="shared" si="19"/>
        <v>0.21856287425149701</v>
      </c>
      <c r="N196" s="49">
        <f>INDEX('Productivity-all_inputs'!$D:$D,MATCH($B196,'Productivity-all_inputs'!$A:$A,0))</f>
        <v>3.7819143200811256</v>
      </c>
      <c r="O196" s="49">
        <f t="shared" si="17"/>
        <v>0.31315081907556114</v>
      </c>
    </row>
    <row r="197" spans="1:15" x14ac:dyDescent="0.35">
      <c r="A197" s="17" t="str">
        <f t="shared" si="15"/>
        <v>England</v>
      </c>
      <c r="B197" s="17" t="s">
        <v>586</v>
      </c>
      <c r="C197" s="17" t="s">
        <v>587</v>
      </c>
      <c r="D197" s="49">
        <f>'GB_index-weights_R2'!$B$2*I197+'GB_index-weights_R2'!$B$6*M197+'GB_index-weights_R2'!$B$10*O197</f>
        <v>0.14638940161381453</v>
      </c>
      <c r="E197" s="50">
        <f t="shared" si="16"/>
        <v>361</v>
      </c>
      <c r="F197" s="49">
        <f>INDEX('Unemployment-all_inputs'!$C:$C,MATCH($B197,'Unemployment-all_inputs'!$A:$A,0))</f>
        <v>3.2</v>
      </c>
      <c r="G197" s="49">
        <f>INDEX('Unemployment-all_inputs'!$D:$D,MATCH($B197,'Unemployment-all_inputs'!$A:$A,0))</f>
        <v>3</v>
      </c>
      <c r="H197" s="49">
        <f>F197*'GB_index-weights_R2'!$B$3+G197*'GB_index-weights_R2'!$B$4</f>
        <v>3.1</v>
      </c>
      <c r="I197" s="49">
        <f t="shared" si="18"/>
        <v>0.13274336283185839</v>
      </c>
      <c r="J197" s="49">
        <f>INDEX('Skills-all_inputs'!$C:$C,MATCH($B197,'Skills-all_inputs'!$A:$A,0))</f>
        <v>4.8</v>
      </c>
      <c r="K197" s="49">
        <f>INDEX('Skills-all_inputs'!$D:$D,MATCH($B197,'Skills-all_inputs'!$A:$A,0))</f>
        <v>3</v>
      </c>
      <c r="L197" s="49">
        <f>J197*'GB_index-weights_R2'!$B$7+K197*'GB_index-weights_R2'!$B$8</f>
        <v>3.9</v>
      </c>
      <c r="M197" s="49">
        <f t="shared" si="19"/>
        <v>0.11976047904191615</v>
      </c>
      <c r="N197" s="49">
        <f>INDEX('Productivity-all_inputs'!$D:$D,MATCH($B197,'Productivity-all_inputs'!$A:$A,0))</f>
        <v>3.9239515762934198</v>
      </c>
      <c r="O197" s="49">
        <f t="shared" si="17"/>
        <v>0.18666436296766908</v>
      </c>
    </row>
    <row r="198" spans="1:15" x14ac:dyDescent="0.35">
      <c r="A198" s="17" t="str">
        <f t="shared" si="15"/>
        <v>Wales</v>
      </c>
      <c r="B198" s="17" t="s">
        <v>588</v>
      </c>
      <c r="C198" s="17" t="s">
        <v>589</v>
      </c>
      <c r="D198" s="49">
        <f>'GB_index-weights_R2'!$B$2*I198+'GB_index-weights_R2'!$B$6*M198+'GB_index-weights_R2'!$B$10*O198</f>
        <v>0.2957506649764039</v>
      </c>
      <c r="E198" s="50">
        <f t="shared" si="16"/>
        <v>293</v>
      </c>
      <c r="F198" s="49">
        <f>INDEX('Unemployment-all_inputs'!$C:$C,MATCH($B198,'Unemployment-all_inputs'!$A:$A,0))</f>
        <v>3.2</v>
      </c>
      <c r="G198" s="49">
        <f>INDEX('Unemployment-all_inputs'!$D:$D,MATCH($B198,'Unemployment-all_inputs'!$A:$A,0))</f>
        <v>2.6</v>
      </c>
      <c r="H198" s="49">
        <f>F198*'GB_index-weights_R2'!$B$3+G198*'GB_index-weights_R2'!$B$4</f>
        <v>2.9000000000000004</v>
      </c>
      <c r="I198" s="49">
        <f t="shared" si="18"/>
        <v>9.7345132743362872E-2</v>
      </c>
      <c r="J198" s="49">
        <f>INDEX('Skills-all_inputs'!$C:$C,MATCH($B198,'Skills-all_inputs'!$A:$A,0))</f>
        <v>3.7</v>
      </c>
      <c r="K198" s="49">
        <f>INDEX('Skills-all_inputs'!$D:$D,MATCH($B198,'Skills-all_inputs'!$A:$A,0))</f>
        <v>4.2</v>
      </c>
      <c r="L198" s="49">
        <f>J198*'GB_index-weights_R2'!$B$7+K198*'GB_index-weights_R2'!$B$8</f>
        <v>3.95</v>
      </c>
      <c r="M198" s="49">
        <f t="shared" si="19"/>
        <v>0.12275449101796407</v>
      </c>
      <c r="N198" s="49">
        <f>INDEX('Productivity-all_inputs'!$D:$D,MATCH($B198,'Productivity-all_inputs'!$A:$A,0))</f>
        <v>3.3843902633457743</v>
      </c>
      <c r="O198" s="49">
        <f t="shared" si="17"/>
        <v>0.66715237116788484</v>
      </c>
    </row>
    <row r="199" spans="1:15" x14ac:dyDescent="0.35">
      <c r="A199" s="17" t="str">
        <f t="shared" si="15"/>
        <v>Scotland</v>
      </c>
      <c r="B199" s="17" t="s">
        <v>590</v>
      </c>
      <c r="C199" s="17" t="s">
        <v>591</v>
      </c>
      <c r="D199" s="49">
        <f>'GB_index-weights_R2'!$B$2*I199+'GB_index-weights_R2'!$B$6*M199+'GB_index-weights_R2'!$B$10*O199</f>
        <v>0.36743325355245671</v>
      </c>
      <c r="E199" s="50">
        <f t="shared" si="16"/>
        <v>211</v>
      </c>
      <c r="F199" s="49">
        <f>INDEX('Unemployment-all_inputs'!$C:$C,MATCH($B199,'Unemployment-all_inputs'!$A:$A,0))</f>
        <v>3.6</v>
      </c>
      <c r="G199" s="49">
        <f>INDEX('Unemployment-all_inputs'!$D:$D,MATCH($B199,'Unemployment-all_inputs'!$A:$A,0))</f>
        <v>3</v>
      </c>
      <c r="H199" s="49">
        <f>F199*'GB_index-weights_R2'!$B$3+G199*'GB_index-weights_R2'!$B$4</f>
        <v>3.3</v>
      </c>
      <c r="I199" s="49">
        <f t="shared" si="18"/>
        <v>0.16814159292035394</v>
      </c>
      <c r="J199" s="49">
        <f>INDEX('Skills-all_inputs'!$C:$C,MATCH($B199,'Skills-all_inputs'!$A:$A,0))</f>
        <v>7.4</v>
      </c>
      <c r="K199" s="49">
        <f>INDEX('Skills-all_inputs'!$D:$D,MATCH($B199,'Skills-all_inputs'!$A:$A,0))</f>
        <v>9.1</v>
      </c>
      <c r="L199" s="49">
        <f>J199*'GB_index-weights_R2'!$B$7+K199*'GB_index-weights_R2'!$B$8</f>
        <v>8.25</v>
      </c>
      <c r="M199" s="49">
        <f t="shared" si="19"/>
        <v>0.38023952095808372</v>
      </c>
      <c r="N199" s="49">
        <f>INDEX('Productivity-all_inputs'!$D:$D,MATCH($B199,'Productivity-all_inputs'!$A:$A,0))</f>
        <v>3.5115454388310208</v>
      </c>
      <c r="O199" s="49">
        <f t="shared" si="17"/>
        <v>0.55391864677893243</v>
      </c>
    </row>
    <row r="200" spans="1:15" x14ac:dyDescent="0.35">
      <c r="A200" s="17" t="str">
        <f t="shared" si="15"/>
        <v>Scotland</v>
      </c>
      <c r="B200" s="17" t="s">
        <v>592</v>
      </c>
      <c r="C200" s="17" t="s">
        <v>593</v>
      </c>
      <c r="D200" s="49">
        <f>'GB_index-weights_R2'!$B$2*I200+'GB_index-weights_R2'!$B$6*M200+'GB_index-weights_R2'!$B$10*O200</f>
        <v>0.33098785030037026</v>
      </c>
      <c r="E200" s="50">
        <f t="shared" si="16"/>
        <v>255</v>
      </c>
      <c r="F200" s="49">
        <f>INDEX('Unemployment-all_inputs'!$C:$C,MATCH($B200,'Unemployment-all_inputs'!$A:$A,0))</f>
        <v>3.3</v>
      </c>
      <c r="G200" s="49">
        <f>INDEX('Unemployment-all_inputs'!$D:$D,MATCH($B200,'Unemployment-all_inputs'!$A:$A,0))</f>
        <v>2.6</v>
      </c>
      <c r="H200" s="49">
        <f>F200*'GB_index-weights_R2'!$B$3+G200*'GB_index-weights_R2'!$B$4</f>
        <v>2.95</v>
      </c>
      <c r="I200" s="49">
        <f t="shared" si="18"/>
        <v>0.10619469026548674</v>
      </c>
      <c r="J200" s="49">
        <f>INDEX('Skills-all_inputs'!$C:$C,MATCH($B200,'Skills-all_inputs'!$A:$A,0))</f>
        <v>5.5</v>
      </c>
      <c r="K200" s="49">
        <f>INDEX('Skills-all_inputs'!$D:$D,MATCH($B200,'Skills-all_inputs'!$A:$A,0))</f>
        <v>4.4000000000000004</v>
      </c>
      <c r="L200" s="49">
        <f>J200*'GB_index-weights_R2'!$B$7+K200*'GB_index-weights_R2'!$B$8</f>
        <v>4.95</v>
      </c>
      <c r="M200" s="49">
        <f t="shared" si="19"/>
        <v>0.18263473053892215</v>
      </c>
      <c r="N200" s="49">
        <f>INDEX('Productivity-all_inputs'!$D:$D,MATCH($B200,'Productivity-all_inputs'!$A:$A,0))</f>
        <v>3.3428618046491918</v>
      </c>
      <c r="O200" s="49">
        <f t="shared" si="17"/>
        <v>0.70413413009670189</v>
      </c>
    </row>
    <row r="201" spans="1:15" x14ac:dyDescent="0.35">
      <c r="A201" s="17" t="str">
        <f t="shared" si="15"/>
        <v>Wales</v>
      </c>
      <c r="B201" s="17" t="s">
        <v>594</v>
      </c>
      <c r="C201" s="17" t="s">
        <v>595</v>
      </c>
      <c r="D201" s="49">
        <f>'GB_index-weights_R2'!$B$2*I201+'GB_index-weights_R2'!$B$6*M201+'GB_index-weights_R2'!$B$10*O201</f>
        <v>0.47769004827914507</v>
      </c>
      <c r="E201" s="50">
        <f t="shared" si="16"/>
        <v>81</v>
      </c>
      <c r="F201" s="49">
        <f>INDEX('Unemployment-all_inputs'!$C:$C,MATCH($B201,'Unemployment-all_inputs'!$A:$A,0))</f>
        <v>3.9</v>
      </c>
      <c r="G201" s="49">
        <f>INDEX('Unemployment-all_inputs'!$D:$D,MATCH($B201,'Unemployment-all_inputs'!$A:$A,0))</f>
        <v>3.5</v>
      </c>
      <c r="H201" s="49">
        <f>F201*'GB_index-weights_R2'!$B$3+G201*'GB_index-weights_R2'!$B$4</f>
        <v>3.7</v>
      </c>
      <c r="I201" s="49">
        <f t="shared" si="18"/>
        <v>0.23893805309734514</v>
      </c>
      <c r="J201" s="49">
        <f>INDEX('Skills-all_inputs'!$C:$C,MATCH($B201,'Skills-all_inputs'!$A:$A,0))</f>
        <v>11.2</v>
      </c>
      <c r="K201" s="49">
        <f>INDEX('Skills-all_inputs'!$D:$D,MATCH($B201,'Skills-all_inputs'!$A:$A,0))</f>
        <v>10.8</v>
      </c>
      <c r="L201" s="49">
        <f>J201*'GB_index-weights_R2'!$B$7+K201*'GB_index-weights_R2'!$B$8</f>
        <v>11</v>
      </c>
      <c r="M201" s="49">
        <f t="shared" si="19"/>
        <v>0.54491017964071842</v>
      </c>
      <c r="N201" s="49">
        <f>INDEX('Productivity-all_inputs'!$D:$D,MATCH($B201,'Productivity-all_inputs'!$A:$A,0))</f>
        <v>3.4045251717548299</v>
      </c>
      <c r="O201" s="49">
        <f t="shared" si="17"/>
        <v>0.64922191209937186</v>
      </c>
    </row>
    <row r="202" spans="1:15" x14ac:dyDescent="0.35">
      <c r="A202" s="17" t="str">
        <f t="shared" si="15"/>
        <v>England</v>
      </c>
      <c r="B202" s="17" t="s">
        <v>596</v>
      </c>
      <c r="C202" s="17" t="s">
        <v>597</v>
      </c>
      <c r="D202" s="49">
        <f>'GB_index-weights_R2'!$B$2*I202+'GB_index-weights_R2'!$B$6*M202+'GB_index-weights_R2'!$B$10*O202</f>
        <v>0.24266249069950321</v>
      </c>
      <c r="E202" s="50">
        <f t="shared" si="16"/>
        <v>334</v>
      </c>
      <c r="F202" s="49">
        <f>INDEX('Unemployment-all_inputs'!$C:$C,MATCH($B202,'Unemployment-all_inputs'!$A:$A,0))</f>
        <v>3.7</v>
      </c>
      <c r="G202" s="49">
        <f>INDEX('Unemployment-all_inputs'!$D:$D,MATCH($B202,'Unemployment-all_inputs'!$A:$A,0))</f>
        <v>3.5</v>
      </c>
      <c r="H202" s="49">
        <f>F202*'GB_index-weights_R2'!$B$3+G202*'GB_index-weights_R2'!$B$4</f>
        <v>3.6</v>
      </c>
      <c r="I202" s="49">
        <f t="shared" si="18"/>
        <v>0.22123893805309733</v>
      </c>
      <c r="J202" s="49">
        <f>INDEX('Skills-all_inputs'!$C:$C,MATCH($B202,'Skills-all_inputs'!$A:$A,0))</f>
        <v>1.7</v>
      </c>
      <c r="K202" s="49">
        <f>INDEX('Skills-all_inputs'!$D:$D,MATCH($B202,'Skills-all_inputs'!$A:$A,0))</f>
        <v>3.8</v>
      </c>
      <c r="L202" s="49">
        <f>J202*'GB_index-weights_R2'!$B$7+K202*'GB_index-weights_R2'!$B$8</f>
        <v>2.75</v>
      </c>
      <c r="M202" s="49">
        <f t="shared" si="19"/>
        <v>5.089820359281437E-2</v>
      </c>
      <c r="N202" s="49">
        <f>INDEX('Productivity-all_inputs'!$D:$D,MATCH($B202,'Productivity-all_inputs'!$A:$A,0))</f>
        <v>3.6216707044204863</v>
      </c>
      <c r="O202" s="49">
        <f t="shared" si="17"/>
        <v>0.45585033045259798</v>
      </c>
    </row>
    <row r="203" spans="1:15" x14ac:dyDescent="0.35">
      <c r="A203" s="17" t="str">
        <f t="shared" si="15"/>
        <v>England</v>
      </c>
      <c r="B203" s="17" t="s">
        <v>598</v>
      </c>
      <c r="C203" s="17" t="s">
        <v>599</v>
      </c>
      <c r="D203" s="49">
        <f>'GB_index-weights_R2'!$B$2*I203+'GB_index-weights_R2'!$B$6*M203+'GB_index-weights_R2'!$B$10*O203</f>
        <v>0.53371908332707896</v>
      </c>
      <c r="E203" s="50">
        <f t="shared" si="16"/>
        <v>52</v>
      </c>
      <c r="F203" s="49">
        <f>INDEX('Unemployment-all_inputs'!$C:$C,MATCH($B203,'Unemployment-all_inputs'!$A:$A,0))</f>
        <v>5.4</v>
      </c>
      <c r="G203" s="49">
        <f>INDEX('Unemployment-all_inputs'!$D:$D,MATCH($B203,'Unemployment-all_inputs'!$A:$A,0))</f>
        <v>4.5999999999999996</v>
      </c>
      <c r="H203" s="49">
        <f>F203*'GB_index-weights_R2'!$B$3+G203*'GB_index-weights_R2'!$B$4</f>
        <v>5</v>
      </c>
      <c r="I203" s="49">
        <f t="shared" si="18"/>
        <v>0.46902654867256632</v>
      </c>
      <c r="J203" s="49">
        <f>INDEX('Skills-all_inputs'!$C:$C,MATCH($B203,'Skills-all_inputs'!$A:$A,0))</f>
        <v>7.2</v>
      </c>
      <c r="K203" s="49">
        <f>INDEX('Skills-all_inputs'!$D:$D,MATCH($B203,'Skills-all_inputs'!$A:$A,0))</f>
        <v>11</v>
      </c>
      <c r="L203" s="49">
        <f>J203*'GB_index-weights_R2'!$B$7+K203*'GB_index-weights_R2'!$B$8</f>
        <v>9.1</v>
      </c>
      <c r="M203" s="49">
        <f t="shared" si="19"/>
        <v>0.4311377245508981</v>
      </c>
      <c r="N203" s="49">
        <f>INDEX('Productivity-all_inputs'!$D:$D,MATCH($B203,'Productivity-all_inputs'!$A:$A,0))</f>
        <v>3.3463891451671604</v>
      </c>
      <c r="O203" s="49">
        <f t="shared" si="17"/>
        <v>0.7009929767577725</v>
      </c>
    </row>
    <row r="204" spans="1:15" x14ac:dyDescent="0.35">
      <c r="A204" s="17" t="str">
        <f t="shared" si="15"/>
        <v>England</v>
      </c>
      <c r="B204" s="17" t="s">
        <v>600</v>
      </c>
      <c r="C204" s="17" t="s">
        <v>601</v>
      </c>
      <c r="D204" s="49">
        <f>'GB_index-weights_R2'!$B$2*I204+'GB_index-weights_R2'!$B$6*M204+'GB_index-weights_R2'!$B$10*O204</f>
        <v>0.6343738168056352</v>
      </c>
      <c r="E204" s="50">
        <f t="shared" si="16"/>
        <v>14</v>
      </c>
      <c r="F204" s="49">
        <f>INDEX('Unemployment-all_inputs'!$C:$C,MATCH($B204,'Unemployment-all_inputs'!$A:$A,0))</f>
        <v>7.3</v>
      </c>
      <c r="G204" s="49">
        <f>INDEX('Unemployment-all_inputs'!$D:$D,MATCH($B204,'Unemployment-all_inputs'!$A:$A,0))</f>
        <v>7</v>
      </c>
      <c r="H204" s="49">
        <f>F204*'GB_index-weights_R2'!$B$3+G204*'GB_index-weights_R2'!$B$4</f>
        <v>7.15</v>
      </c>
      <c r="I204" s="49">
        <f t="shared" si="18"/>
        <v>0.8495575221238939</v>
      </c>
      <c r="J204" s="49">
        <f>INDEX('Skills-all_inputs'!$C:$C,MATCH($B204,'Skills-all_inputs'!$A:$A,0))</f>
        <v>8.6</v>
      </c>
      <c r="K204" s="49">
        <f>INDEX('Skills-all_inputs'!$D:$D,MATCH($B204,'Skills-all_inputs'!$A:$A,0))</f>
        <v>9</v>
      </c>
      <c r="L204" s="49">
        <f>J204*'GB_index-weights_R2'!$B$7+K204*'GB_index-weights_R2'!$B$8</f>
        <v>8.8000000000000007</v>
      </c>
      <c r="M204" s="49">
        <f t="shared" si="19"/>
        <v>0.4131736526946107</v>
      </c>
      <c r="N204" s="49">
        <f>INDEX('Productivity-all_inputs'!$D:$D,MATCH($B204,'Productivity-all_inputs'!$A:$A,0))</f>
        <v>3.414442608412176</v>
      </c>
      <c r="O204" s="49">
        <f t="shared" si="17"/>
        <v>0.64039027559840134</v>
      </c>
    </row>
    <row r="205" spans="1:15" x14ac:dyDescent="0.35">
      <c r="A205" s="17" t="str">
        <f t="shared" si="15"/>
        <v>England</v>
      </c>
      <c r="B205" s="17" t="s">
        <v>602</v>
      </c>
      <c r="C205" s="17" t="s">
        <v>603</v>
      </c>
      <c r="D205" s="49">
        <f>'GB_index-weights_R2'!$B$2*I205+'GB_index-weights_R2'!$B$6*M205+'GB_index-weights_R2'!$B$10*O205</f>
        <v>0.53754922346690781</v>
      </c>
      <c r="E205" s="50">
        <f t="shared" si="16"/>
        <v>50</v>
      </c>
      <c r="F205" s="49">
        <f>INDEX('Unemployment-all_inputs'!$C:$C,MATCH($B205,'Unemployment-all_inputs'!$A:$A,0))</f>
        <v>3.8</v>
      </c>
      <c r="G205" s="49">
        <f>INDEX('Unemployment-all_inputs'!$D:$D,MATCH($B205,'Unemployment-all_inputs'!$A:$A,0))</f>
        <v>6</v>
      </c>
      <c r="H205" s="49">
        <f>F205*'GB_index-weights_R2'!$B$3+G205*'GB_index-weights_R2'!$B$4</f>
        <v>4.9000000000000004</v>
      </c>
      <c r="I205" s="49">
        <f t="shared" si="18"/>
        <v>0.45132743362831862</v>
      </c>
      <c r="J205" s="49">
        <f>INDEX('Skills-all_inputs'!$C:$C,MATCH($B205,'Skills-all_inputs'!$A:$A,0))</f>
        <v>11.1</v>
      </c>
      <c r="K205" s="49">
        <f>INDEX('Skills-all_inputs'!$D:$D,MATCH($B205,'Skills-all_inputs'!$A:$A,0))</f>
        <v>6.9</v>
      </c>
      <c r="L205" s="49">
        <f>J205*'GB_index-weights_R2'!$B$7+K205*'GB_index-weights_R2'!$B$8</f>
        <v>9</v>
      </c>
      <c r="M205" s="49">
        <f t="shared" si="19"/>
        <v>0.4251497005988023</v>
      </c>
      <c r="N205" s="49">
        <f>INDEX('Productivity-all_inputs'!$D:$D,MATCH($B205,'Productivity-all_inputs'!$A:$A,0))</f>
        <v>3.3068867021909143</v>
      </c>
      <c r="O205" s="49">
        <f t="shared" si="17"/>
        <v>0.73617053617360262</v>
      </c>
    </row>
    <row r="206" spans="1:15" x14ac:dyDescent="0.35">
      <c r="A206" s="17" t="str">
        <f t="shared" si="15"/>
        <v>England</v>
      </c>
      <c r="B206" s="17" t="s">
        <v>604</v>
      </c>
      <c r="C206" s="17" t="s">
        <v>605</v>
      </c>
      <c r="D206" s="49">
        <f>'GB_index-weights_R2'!$B$2*I206+'GB_index-weights_R2'!$B$6*M206+'GB_index-weights_R2'!$B$10*O206</f>
        <v>0.51573314521531954</v>
      </c>
      <c r="E206" s="50">
        <f t="shared" si="16"/>
        <v>59</v>
      </c>
      <c r="F206" s="49">
        <f>INDEX('Unemployment-all_inputs'!$C:$C,MATCH($B206,'Unemployment-all_inputs'!$A:$A,0))</f>
        <v>6.9</v>
      </c>
      <c r="G206" s="49">
        <f>INDEX('Unemployment-all_inputs'!$D:$D,MATCH($B206,'Unemployment-all_inputs'!$A:$A,0))</f>
        <v>5.7</v>
      </c>
      <c r="H206" s="49">
        <f>F206*'GB_index-weights_R2'!$B$3+G206*'GB_index-weights_R2'!$B$4</f>
        <v>6.3000000000000007</v>
      </c>
      <c r="I206" s="49">
        <f t="shared" si="18"/>
        <v>0.6991150442477877</v>
      </c>
      <c r="J206" s="49">
        <f>INDEX('Skills-all_inputs'!$C:$C,MATCH($B206,'Skills-all_inputs'!$A:$A,0))</f>
        <v>4.4000000000000004</v>
      </c>
      <c r="K206" s="49">
        <f>INDEX('Skills-all_inputs'!$D:$D,MATCH($B206,'Skills-all_inputs'!$A:$A,0))</f>
        <v>10.1</v>
      </c>
      <c r="L206" s="49">
        <f>J206*'GB_index-weights_R2'!$B$7+K206*'GB_index-weights_R2'!$B$8</f>
        <v>7.25</v>
      </c>
      <c r="M206" s="49">
        <f t="shared" si="19"/>
        <v>0.32035928143712566</v>
      </c>
      <c r="N206" s="49">
        <f>INDEX('Productivity-all_inputs'!$D:$D,MATCH($B206,'Productivity-all_inputs'!$A:$A,0))</f>
        <v>3.5409593240373143</v>
      </c>
      <c r="O206" s="49">
        <f t="shared" si="17"/>
        <v>0.52772510996104516</v>
      </c>
    </row>
    <row r="207" spans="1:15" x14ac:dyDescent="0.35">
      <c r="A207" s="17" t="str">
        <f t="shared" si="15"/>
        <v>Wales</v>
      </c>
      <c r="B207" s="17" t="s">
        <v>606</v>
      </c>
      <c r="C207" s="17" t="s">
        <v>607</v>
      </c>
      <c r="D207" s="49">
        <f>'GB_index-weights_R2'!$B$2*I207+'GB_index-weights_R2'!$B$6*M207+'GB_index-weights_R2'!$B$10*O207</f>
        <v>0.46328237137790662</v>
      </c>
      <c r="E207" s="50">
        <f t="shared" si="16"/>
        <v>96</v>
      </c>
      <c r="F207" s="49">
        <f>INDEX('Unemployment-all_inputs'!$C:$C,MATCH($B207,'Unemployment-all_inputs'!$A:$A,0))</f>
        <v>5</v>
      </c>
      <c r="G207" s="49">
        <f>INDEX('Unemployment-all_inputs'!$D:$D,MATCH($B207,'Unemployment-all_inputs'!$A:$A,0))</f>
        <v>3.5</v>
      </c>
      <c r="H207" s="49">
        <f>F207*'GB_index-weights_R2'!$B$3+G207*'GB_index-weights_R2'!$B$4</f>
        <v>4.25</v>
      </c>
      <c r="I207" s="49">
        <f t="shared" si="18"/>
        <v>0.33628318584070793</v>
      </c>
      <c r="J207" s="49">
        <f>INDEX('Skills-all_inputs'!$C:$C,MATCH($B207,'Skills-all_inputs'!$A:$A,0))</f>
        <v>9.8000000000000007</v>
      </c>
      <c r="K207" s="49">
        <f>INDEX('Skills-all_inputs'!$D:$D,MATCH($B207,'Skills-all_inputs'!$A:$A,0))</f>
        <v>7.8</v>
      </c>
      <c r="L207" s="49">
        <f>J207*'GB_index-weights_R2'!$B$7+K207*'GB_index-weights_R2'!$B$8</f>
        <v>8.8000000000000007</v>
      </c>
      <c r="M207" s="49">
        <f t="shared" si="19"/>
        <v>0.4131736526946107</v>
      </c>
      <c r="N207" s="49">
        <f>INDEX('Productivity-all_inputs'!$D:$D,MATCH($B207,'Productivity-all_inputs'!$A:$A,0))</f>
        <v>3.414442608412176</v>
      </c>
      <c r="O207" s="49">
        <f t="shared" si="17"/>
        <v>0.64039027559840134</v>
      </c>
    </row>
    <row r="208" spans="1:15" x14ac:dyDescent="0.35">
      <c r="A208" s="17" t="str">
        <f t="shared" si="15"/>
        <v>Scotland</v>
      </c>
      <c r="B208" s="17" t="s">
        <v>608</v>
      </c>
      <c r="C208" s="17" t="s">
        <v>609</v>
      </c>
      <c r="D208" s="49">
        <f>'GB_index-weights_R2'!$B$2*I208+'GB_index-weights_R2'!$B$6*M208+'GB_index-weights_R2'!$B$10*O208</f>
        <v>0.49868012665212025</v>
      </c>
      <c r="E208" s="50">
        <f t="shared" si="16"/>
        <v>67</v>
      </c>
      <c r="F208" s="49">
        <f>INDEX('Unemployment-all_inputs'!$C:$C,MATCH($B208,'Unemployment-all_inputs'!$A:$A,0))</f>
        <v>5.3</v>
      </c>
      <c r="G208" s="49">
        <f>INDEX('Unemployment-all_inputs'!$D:$D,MATCH($B208,'Unemployment-all_inputs'!$A:$A,0))</f>
        <v>4.7</v>
      </c>
      <c r="H208" s="49">
        <f>F208*'GB_index-weights_R2'!$B$3+G208*'GB_index-weights_R2'!$B$4</f>
        <v>5</v>
      </c>
      <c r="I208" s="49">
        <f t="shared" si="18"/>
        <v>0.46902654867256632</v>
      </c>
      <c r="J208" s="49">
        <f>INDEX('Skills-all_inputs'!$C:$C,MATCH($B208,'Skills-all_inputs'!$A:$A,0))</f>
        <v>8.8000000000000007</v>
      </c>
      <c r="K208" s="49">
        <f>INDEX('Skills-all_inputs'!$D:$D,MATCH($B208,'Skills-all_inputs'!$A:$A,0))</f>
        <v>9.9</v>
      </c>
      <c r="L208" s="49">
        <f>J208*'GB_index-weights_R2'!$B$7+K208*'GB_index-weights_R2'!$B$8</f>
        <v>9.3500000000000014</v>
      </c>
      <c r="M208" s="49">
        <f t="shared" si="19"/>
        <v>0.44610778443113769</v>
      </c>
      <c r="N208" s="49">
        <f>INDEX('Productivity-all_inputs'!$D:$D,MATCH($B208,'Productivity-all_inputs'!$A:$A,0))</f>
        <v>3.4812400893356918</v>
      </c>
      <c r="O208" s="49">
        <f t="shared" si="17"/>
        <v>0.58090604685265668</v>
      </c>
    </row>
    <row r="209" spans="1:15" x14ac:dyDescent="0.35">
      <c r="A209" s="17" t="str">
        <f t="shared" si="15"/>
        <v>England</v>
      </c>
      <c r="B209" s="17" t="s">
        <v>610</v>
      </c>
      <c r="C209" s="17" t="s">
        <v>611</v>
      </c>
      <c r="D209" s="49">
        <f>'GB_index-weights_R2'!$B$2*I209+'GB_index-weights_R2'!$B$6*M209+'GB_index-weights_R2'!$B$10*O209</f>
        <v>0.31149718926589298</v>
      </c>
      <c r="E209" s="50">
        <f t="shared" si="16"/>
        <v>279</v>
      </c>
      <c r="F209" s="49">
        <f>INDEX('Unemployment-all_inputs'!$C:$C,MATCH($B209,'Unemployment-all_inputs'!$A:$A,0))</f>
        <v>3.2</v>
      </c>
      <c r="G209" s="49">
        <f>INDEX('Unemployment-all_inputs'!$D:$D,MATCH($B209,'Unemployment-all_inputs'!$A:$A,0))</f>
        <v>2.6</v>
      </c>
      <c r="H209" s="49">
        <f>F209*'GB_index-weights_R2'!$B$3+G209*'GB_index-weights_R2'!$B$4</f>
        <v>2.9000000000000004</v>
      </c>
      <c r="I209" s="49">
        <f t="shared" si="18"/>
        <v>9.7345132743362872E-2</v>
      </c>
      <c r="J209" s="49">
        <f>INDEX('Skills-all_inputs'!$C:$C,MATCH($B209,'Skills-all_inputs'!$A:$A,0))</f>
        <v>2.5</v>
      </c>
      <c r="K209" s="49">
        <f>INDEX('Skills-all_inputs'!$D:$D,MATCH($B209,'Skills-all_inputs'!$A:$A,0))</f>
        <v>3.9</v>
      </c>
      <c r="L209" s="49">
        <f>J209*'GB_index-weights_R2'!$B$7+K209*'GB_index-weights_R2'!$B$8</f>
        <v>3.2</v>
      </c>
      <c r="M209" s="49">
        <f t="shared" si="19"/>
        <v>7.7844311377245512E-2</v>
      </c>
      <c r="N209" s="49">
        <f>INDEX('Productivity-all_inputs'!$D:$D,MATCH($B209,'Productivity-all_inputs'!$A:$A,0))</f>
        <v>3.2809112157876537</v>
      </c>
      <c r="O209" s="49">
        <f t="shared" si="17"/>
        <v>0.75930212367707051</v>
      </c>
    </row>
    <row r="210" spans="1:15" x14ac:dyDescent="0.35">
      <c r="A210" s="17" t="str">
        <f t="shared" si="15"/>
        <v>England</v>
      </c>
      <c r="B210" s="17" t="s">
        <v>612</v>
      </c>
      <c r="C210" s="17" t="s">
        <v>613</v>
      </c>
      <c r="D210" s="49">
        <f>'GB_index-weights_R2'!$B$2*I210+'GB_index-weights_R2'!$B$6*M210+'GB_index-weights_R2'!$B$10*O210</f>
        <v>0.38191497807545333</v>
      </c>
      <c r="E210" s="50">
        <f t="shared" si="16"/>
        <v>196</v>
      </c>
      <c r="F210" s="49">
        <f>INDEX('Unemployment-all_inputs'!$C:$C,MATCH($B210,'Unemployment-all_inputs'!$A:$A,0))</f>
        <v>3.4</v>
      </c>
      <c r="G210" s="49">
        <f>INDEX('Unemployment-all_inputs'!$D:$D,MATCH($B210,'Unemployment-all_inputs'!$A:$A,0))</f>
        <v>4.3</v>
      </c>
      <c r="H210" s="49">
        <f>F210*'GB_index-weights_R2'!$B$3+G210*'GB_index-weights_R2'!$B$4</f>
        <v>3.8499999999999996</v>
      </c>
      <c r="I210" s="49">
        <f t="shared" si="18"/>
        <v>0.26548672566371673</v>
      </c>
      <c r="J210" s="49">
        <f>INDEX('Skills-all_inputs'!$C:$C,MATCH($B210,'Skills-all_inputs'!$A:$A,0))</f>
        <v>2.8</v>
      </c>
      <c r="K210" s="49">
        <f>INDEX('Skills-all_inputs'!$D:$D,MATCH($B210,'Skills-all_inputs'!$A:$A,0))</f>
        <v>7.3</v>
      </c>
      <c r="L210" s="49">
        <f>J210*'GB_index-weights_R2'!$B$7+K210*'GB_index-weights_R2'!$B$8</f>
        <v>5.05</v>
      </c>
      <c r="M210" s="49">
        <f t="shared" si="19"/>
        <v>0.18862275449101792</v>
      </c>
      <c r="N210" s="49">
        <f>INDEX('Productivity-all_inputs'!$D:$D,MATCH($B210,'Productivity-all_inputs'!$A:$A,0))</f>
        <v>3.3568971227655755</v>
      </c>
      <c r="O210" s="49">
        <f t="shared" si="17"/>
        <v>0.6916354540716253</v>
      </c>
    </row>
    <row r="211" spans="1:15" x14ac:dyDescent="0.35">
      <c r="A211" s="17" t="str">
        <f t="shared" si="15"/>
        <v>England</v>
      </c>
      <c r="B211" s="17" t="s">
        <v>614</v>
      </c>
      <c r="C211" s="17" t="s">
        <v>615</v>
      </c>
      <c r="D211" s="49">
        <f>'GB_index-weights_R2'!$B$2*I211+'GB_index-weights_R2'!$B$6*M211+'GB_index-weights_R2'!$B$10*O211</f>
        <v>0.5707513065755736</v>
      </c>
      <c r="E211" s="50">
        <f t="shared" si="16"/>
        <v>31</v>
      </c>
      <c r="F211" s="49">
        <f>INDEX('Unemployment-all_inputs'!$C:$C,MATCH($B211,'Unemployment-all_inputs'!$A:$A,0))</f>
        <v>4.8</v>
      </c>
      <c r="G211" s="49">
        <f>INDEX('Unemployment-all_inputs'!$D:$D,MATCH($B211,'Unemployment-all_inputs'!$A:$A,0))</f>
        <v>4.5999999999999996</v>
      </c>
      <c r="H211" s="49">
        <f>F211*'GB_index-weights_R2'!$B$3+G211*'GB_index-weights_R2'!$B$4</f>
        <v>4.6999999999999993</v>
      </c>
      <c r="I211" s="49">
        <f t="shared" si="18"/>
        <v>0.41592920353982282</v>
      </c>
      <c r="J211" s="49">
        <f>INDEX('Skills-all_inputs'!$C:$C,MATCH($B211,'Skills-all_inputs'!$A:$A,0))</f>
        <v>11.7</v>
      </c>
      <c r="K211" s="49">
        <f>INDEX('Skills-all_inputs'!$D:$D,MATCH($B211,'Skills-all_inputs'!$A:$A,0))</f>
        <v>10.7</v>
      </c>
      <c r="L211" s="49">
        <f>J211*'GB_index-weights_R2'!$B$7+K211*'GB_index-weights_R2'!$B$8</f>
        <v>11.2</v>
      </c>
      <c r="M211" s="49">
        <f t="shared" si="19"/>
        <v>0.55688622754491002</v>
      </c>
      <c r="N211" s="49">
        <f>INDEX('Productivity-all_inputs'!$D:$D,MATCH($B211,'Productivity-all_inputs'!$A:$A,0))</f>
        <v>3.3032169733019514</v>
      </c>
      <c r="O211" s="49">
        <f t="shared" si="17"/>
        <v>0.73943848864198802</v>
      </c>
    </row>
    <row r="212" spans="1:15" x14ac:dyDescent="0.35">
      <c r="A212" s="17" t="str">
        <f t="shared" si="15"/>
        <v>England</v>
      </c>
      <c r="B212" s="17" t="s">
        <v>616</v>
      </c>
      <c r="C212" s="17" t="s">
        <v>617</v>
      </c>
      <c r="D212" s="49">
        <f>'GB_index-weights_R2'!$B$2*I212+'GB_index-weights_R2'!$B$6*M212+'GB_index-weights_R2'!$B$10*O212</f>
        <v>0.3235143362019951</v>
      </c>
      <c r="E212" s="50">
        <f t="shared" si="16"/>
        <v>262</v>
      </c>
      <c r="F212" s="49">
        <f>INDEX('Unemployment-all_inputs'!$C:$C,MATCH($B212,'Unemployment-all_inputs'!$A:$A,0))</f>
        <v>3.5</v>
      </c>
      <c r="G212" s="49">
        <f>INDEX('Unemployment-all_inputs'!$D:$D,MATCH($B212,'Unemployment-all_inputs'!$A:$A,0))</f>
        <v>3.3</v>
      </c>
      <c r="H212" s="49">
        <f>F212*'GB_index-weights_R2'!$B$3+G212*'GB_index-weights_R2'!$B$4</f>
        <v>3.4</v>
      </c>
      <c r="I212" s="49">
        <f t="shared" si="18"/>
        <v>0.18584070796460173</v>
      </c>
      <c r="J212" s="49">
        <f>INDEX('Skills-all_inputs'!$C:$C,MATCH($B212,'Skills-all_inputs'!$A:$A,0))</f>
        <v>4.8</v>
      </c>
      <c r="K212" s="49">
        <f>INDEX('Skills-all_inputs'!$D:$D,MATCH($B212,'Skills-all_inputs'!$A:$A,0))</f>
        <v>8.6</v>
      </c>
      <c r="L212" s="49">
        <f>J212*'GB_index-weights_R2'!$B$7+K212*'GB_index-weights_R2'!$B$8</f>
        <v>6.6999999999999993</v>
      </c>
      <c r="M212" s="49">
        <f t="shared" si="19"/>
        <v>0.28742514970059868</v>
      </c>
      <c r="N212" s="49">
        <f>INDEX('Productivity-all_inputs'!$D:$D,MATCH($B212,'Productivity-all_inputs'!$A:$A,0))</f>
        <v>3.5751506887855933</v>
      </c>
      <c r="O212" s="49">
        <f t="shared" si="17"/>
        <v>0.49727715094078506</v>
      </c>
    </row>
    <row r="213" spans="1:15" x14ac:dyDescent="0.35">
      <c r="A213" s="17" t="str">
        <f t="shared" si="15"/>
        <v>England</v>
      </c>
      <c r="B213" s="17" t="s">
        <v>618</v>
      </c>
      <c r="C213" s="17" t="s">
        <v>619</v>
      </c>
      <c r="D213" s="49">
        <f>'GB_index-weights_R2'!$B$2*I213+'GB_index-weights_R2'!$B$6*M213+'GB_index-weights_R2'!$B$10*O213</f>
        <v>0.35057690943951608</v>
      </c>
      <c r="E213" s="50">
        <f t="shared" si="16"/>
        <v>229</v>
      </c>
      <c r="F213" s="49">
        <f>INDEX('Unemployment-all_inputs'!$C:$C,MATCH($B213,'Unemployment-all_inputs'!$A:$A,0))</f>
        <v>3.7</v>
      </c>
      <c r="G213" s="49">
        <f>INDEX('Unemployment-all_inputs'!$D:$D,MATCH($B213,'Unemployment-all_inputs'!$A:$A,0))</f>
        <v>3.5</v>
      </c>
      <c r="H213" s="49">
        <f>F213*'GB_index-weights_R2'!$B$3+G213*'GB_index-weights_R2'!$B$4</f>
        <v>3.6</v>
      </c>
      <c r="I213" s="49">
        <f t="shared" si="18"/>
        <v>0.22123893805309733</v>
      </c>
      <c r="J213" s="49">
        <f>INDEX('Skills-all_inputs'!$C:$C,MATCH($B213,'Skills-all_inputs'!$A:$A,0))</f>
        <v>7.6</v>
      </c>
      <c r="K213" s="49">
        <f>INDEX('Skills-all_inputs'!$D:$D,MATCH($B213,'Skills-all_inputs'!$A:$A,0))</f>
        <v>4.9000000000000004</v>
      </c>
      <c r="L213" s="49">
        <f>J213*'GB_index-weights_R2'!$B$7+K213*'GB_index-weights_R2'!$B$8</f>
        <v>6.25</v>
      </c>
      <c r="M213" s="49">
        <f t="shared" si="19"/>
        <v>0.26047904191616761</v>
      </c>
      <c r="N213" s="49">
        <f>INDEX('Productivity-all_inputs'!$D:$D,MATCH($B213,'Productivity-all_inputs'!$A:$A,0))</f>
        <v>3.493472657771326</v>
      </c>
      <c r="O213" s="49">
        <f t="shared" si="17"/>
        <v>0.57001274834928339</v>
      </c>
    </row>
    <row r="214" spans="1:15" x14ac:dyDescent="0.35">
      <c r="A214" s="17" t="str">
        <f t="shared" si="15"/>
        <v>Scotland</v>
      </c>
      <c r="B214" s="17" t="s">
        <v>620</v>
      </c>
      <c r="C214" s="17" t="s">
        <v>621</v>
      </c>
      <c r="D214" s="49">
        <f>'GB_index-weights_R2'!$B$2*I214+'GB_index-weights_R2'!$B$6*M214+'GB_index-weights_R2'!$B$10*O214</f>
        <v>0.54197122772867634</v>
      </c>
      <c r="E214" s="50">
        <f t="shared" si="16"/>
        <v>47</v>
      </c>
      <c r="F214" s="49">
        <f>INDEX('Unemployment-all_inputs'!$C:$C,MATCH($B214,'Unemployment-all_inputs'!$A:$A,0))</f>
        <v>4.8</v>
      </c>
      <c r="G214" s="49">
        <f>INDEX('Unemployment-all_inputs'!$D:$D,MATCH($B214,'Unemployment-all_inputs'!$A:$A,0))</f>
        <v>4.5</v>
      </c>
      <c r="H214" s="49">
        <f>F214*'GB_index-weights_R2'!$B$3+G214*'GB_index-weights_R2'!$B$4</f>
        <v>4.6500000000000004</v>
      </c>
      <c r="I214" s="49">
        <f t="shared" si="18"/>
        <v>0.40707964601769914</v>
      </c>
      <c r="J214" s="49">
        <f>INDEX('Skills-all_inputs'!$C:$C,MATCH($B214,'Skills-all_inputs'!$A:$A,0))</f>
        <v>12.8</v>
      </c>
      <c r="K214" s="49">
        <f>INDEX('Skills-all_inputs'!$D:$D,MATCH($B214,'Skills-all_inputs'!$A:$A,0))</f>
        <v>15.1</v>
      </c>
      <c r="L214" s="49">
        <f>J214*'GB_index-weights_R2'!$B$7+K214*'GB_index-weights_R2'!$B$8</f>
        <v>13.95</v>
      </c>
      <c r="M214" s="49">
        <f t="shared" si="19"/>
        <v>0.72155688622754477</v>
      </c>
      <c r="N214" s="49">
        <f>INDEX('Productivity-all_inputs'!$D:$D,MATCH($B214,'Productivity-all_inputs'!$A:$A,0))</f>
        <v>3.5751506887855933</v>
      </c>
      <c r="O214" s="49">
        <f t="shared" si="17"/>
        <v>0.49727715094078506</v>
      </c>
    </row>
    <row r="215" spans="1:15" x14ac:dyDescent="0.35">
      <c r="A215" s="17" t="str">
        <f t="shared" si="15"/>
        <v>England</v>
      </c>
      <c r="B215" s="17" t="s">
        <v>622</v>
      </c>
      <c r="C215" s="17" t="s">
        <v>623</v>
      </c>
      <c r="D215" s="49">
        <f>'GB_index-weights_R2'!$B$2*I215+'GB_index-weights_R2'!$B$6*M215+'GB_index-weights_R2'!$B$10*O215</f>
        <v>0.45111771850107335</v>
      </c>
      <c r="E215" s="50">
        <f t="shared" si="16"/>
        <v>105</v>
      </c>
      <c r="F215" s="49">
        <f>INDEX('Unemployment-all_inputs'!$C:$C,MATCH($B215,'Unemployment-all_inputs'!$A:$A,0))</f>
        <v>4.4000000000000004</v>
      </c>
      <c r="G215" s="49">
        <f>INDEX('Unemployment-all_inputs'!$D:$D,MATCH($B215,'Unemployment-all_inputs'!$A:$A,0))</f>
        <v>4.3</v>
      </c>
      <c r="H215" s="49">
        <f>F215*'GB_index-weights_R2'!$B$3+G215*'GB_index-weights_R2'!$B$4</f>
        <v>4.3499999999999996</v>
      </c>
      <c r="I215" s="49">
        <f t="shared" si="18"/>
        <v>0.35398230088495564</v>
      </c>
      <c r="J215" s="49">
        <f>INDEX('Skills-all_inputs'!$C:$C,MATCH($B215,'Skills-all_inputs'!$A:$A,0))</f>
        <v>7.2</v>
      </c>
      <c r="K215" s="49">
        <f>INDEX('Skills-all_inputs'!$D:$D,MATCH($B215,'Skills-all_inputs'!$A:$A,0))</f>
        <v>11.3</v>
      </c>
      <c r="L215" s="49">
        <f>J215*'GB_index-weights_R2'!$B$7+K215*'GB_index-weights_R2'!$B$8</f>
        <v>9.25</v>
      </c>
      <c r="M215" s="49">
        <f t="shared" si="19"/>
        <v>0.44011976047904183</v>
      </c>
      <c r="N215" s="49">
        <f>INDEX('Productivity-all_inputs'!$D:$D,MATCH($B215,'Productivity-all_inputs'!$A:$A,0))</f>
        <v>3.505557396986398</v>
      </c>
      <c r="O215" s="49">
        <f t="shared" si="17"/>
        <v>0.55925109413922258</v>
      </c>
    </row>
    <row r="216" spans="1:15" x14ac:dyDescent="0.35">
      <c r="A216" s="17" t="str">
        <f t="shared" si="15"/>
        <v>England</v>
      </c>
      <c r="B216" s="17" t="s">
        <v>624</v>
      </c>
      <c r="C216" s="17" t="s">
        <v>625</v>
      </c>
      <c r="D216" s="49">
        <f>'GB_index-weights_R2'!$B$2*I216+'GB_index-weights_R2'!$B$6*M216+'GB_index-weights_R2'!$B$10*O216</f>
        <v>0.41291569995456473</v>
      </c>
      <c r="E216" s="50">
        <f t="shared" si="16"/>
        <v>149</v>
      </c>
      <c r="F216" s="49">
        <f>INDEX('Unemployment-all_inputs'!$C:$C,MATCH($B216,'Unemployment-all_inputs'!$A:$A,0))</f>
        <v>3.7</v>
      </c>
      <c r="G216" s="49">
        <f>INDEX('Unemployment-all_inputs'!$D:$D,MATCH($B216,'Unemployment-all_inputs'!$A:$A,0))</f>
        <v>3.8</v>
      </c>
      <c r="H216" s="49">
        <f>F216*'GB_index-weights_R2'!$B$3+G216*'GB_index-weights_R2'!$B$4</f>
        <v>3.75</v>
      </c>
      <c r="I216" s="49">
        <f t="shared" si="18"/>
        <v>0.247787610619469</v>
      </c>
      <c r="J216" s="49">
        <f>INDEX('Skills-all_inputs'!$C:$C,MATCH($B216,'Skills-all_inputs'!$A:$A,0))</f>
        <v>6.7</v>
      </c>
      <c r="K216" s="49">
        <f>INDEX('Skills-all_inputs'!$D:$D,MATCH($B216,'Skills-all_inputs'!$A:$A,0))</f>
        <v>4.5</v>
      </c>
      <c r="L216" s="49">
        <f>J216*'GB_index-weights_R2'!$B$7+K216*'GB_index-weights_R2'!$B$8</f>
        <v>5.6</v>
      </c>
      <c r="M216" s="49">
        <f t="shared" si="19"/>
        <v>0.22155688622754485</v>
      </c>
      <c r="N216" s="49">
        <f>INDEX('Productivity-all_inputs'!$D:$D,MATCH($B216,'Productivity-all_inputs'!$A:$A,0))</f>
        <v>3.2695689391837188</v>
      </c>
      <c r="O216" s="49">
        <f t="shared" si="17"/>
        <v>0.76940260301668051</v>
      </c>
    </row>
    <row r="217" spans="1:15" x14ac:dyDescent="0.35">
      <c r="A217" s="17" t="str">
        <f t="shared" si="15"/>
        <v>England</v>
      </c>
      <c r="B217" s="17" t="s">
        <v>626</v>
      </c>
      <c r="C217" s="17" t="s">
        <v>627</v>
      </c>
      <c r="D217" s="49">
        <f>'GB_index-weights_R2'!$B$2*I217+'GB_index-weights_R2'!$B$6*M217+'GB_index-weights_R2'!$B$10*O217</f>
        <v>0.41288371662704915</v>
      </c>
      <c r="E217" s="50">
        <f t="shared" si="16"/>
        <v>150</v>
      </c>
      <c r="F217" s="49">
        <f>INDEX('Unemployment-all_inputs'!$C:$C,MATCH($B217,'Unemployment-all_inputs'!$A:$A,0))</f>
        <v>3.9</v>
      </c>
      <c r="G217" s="49">
        <f>INDEX('Unemployment-all_inputs'!$D:$D,MATCH($B217,'Unemployment-all_inputs'!$A:$A,0))</f>
        <v>3.1</v>
      </c>
      <c r="H217" s="49">
        <f>F217*'GB_index-weights_R2'!$B$3+G217*'GB_index-weights_R2'!$B$4</f>
        <v>3.5</v>
      </c>
      <c r="I217" s="49">
        <f t="shared" si="18"/>
        <v>0.20353982300884954</v>
      </c>
      <c r="J217" s="49">
        <f>INDEX('Skills-all_inputs'!$C:$C,MATCH($B217,'Skills-all_inputs'!$A:$A,0))</f>
        <v>4.4000000000000004</v>
      </c>
      <c r="K217" s="49">
        <f>INDEX('Skills-all_inputs'!$D:$D,MATCH($B217,'Skills-all_inputs'!$A:$A,0))</f>
        <v>8.5</v>
      </c>
      <c r="L217" s="49">
        <f>J217*'GB_index-weights_R2'!$B$7+K217*'GB_index-weights_R2'!$B$8</f>
        <v>6.45</v>
      </c>
      <c r="M217" s="49">
        <f t="shared" si="19"/>
        <v>0.27245508982035926</v>
      </c>
      <c r="N217" s="49">
        <f>INDEX('Productivity-all_inputs'!$D:$D,MATCH($B217,'Productivity-all_inputs'!$A:$A,0))</f>
        <v>3.2771447329921766</v>
      </c>
      <c r="O217" s="49">
        <f t="shared" si="17"/>
        <v>0.76265623705193875</v>
      </c>
    </row>
    <row r="218" spans="1:15" x14ac:dyDescent="0.35">
      <c r="A218" s="17" t="str">
        <f t="shared" si="15"/>
        <v>England</v>
      </c>
      <c r="B218" s="17" t="s">
        <v>628</v>
      </c>
      <c r="C218" s="17" t="s">
        <v>629</v>
      </c>
      <c r="D218" s="49">
        <f>'GB_index-weights_R2'!$B$2*I218+'GB_index-weights_R2'!$B$6*M218+'GB_index-weights_R2'!$B$10*O218</f>
        <v>0.31442616085525393</v>
      </c>
      <c r="E218" s="50">
        <f t="shared" si="16"/>
        <v>275</v>
      </c>
      <c r="F218" s="49">
        <f>INDEX('Unemployment-all_inputs'!$C:$C,MATCH($B218,'Unemployment-all_inputs'!$A:$A,0))</f>
        <v>3.3</v>
      </c>
      <c r="G218" s="49">
        <f>INDEX('Unemployment-all_inputs'!$D:$D,MATCH($B218,'Unemployment-all_inputs'!$A:$A,0))</f>
        <v>3.4</v>
      </c>
      <c r="H218" s="49">
        <f>F218*'GB_index-weights_R2'!$B$3+G218*'GB_index-weights_R2'!$B$4</f>
        <v>3.3499999999999996</v>
      </c>
      <c r="I218" s="49">
        <f t="shared" si="18"/>
        <v>0.17699115044247779</v>
      </c>
      <c r="J218" s="49">
        <f>INDEX('Skills-all_inputs'!$C:$C,MATCH($B218,'Skills-all_inputs'!$A:$A,0))</f>
        <v>4.2</v>
      </c>
      <c r="K218" s="49">
        <f>INDEX('Skills-all_inputs'!$D:$D,MATCH($B218,'Skills-all_inputs'!$A:$A,0))</f>
        <v>4</v>
      </c>
      <c r="L218" s="49">
        <f>J218*'GB_index-weights_R2'!$B$7+K218*'GB_index-weights_R2'!$B$8</f>
        <v>4.0999999999999996</v>
      </c>
      <c r="M218" s="49">
        <f t="shared" si="19"/>
        <v>0.13173652694610774</v>
      </c>
      <c r="N218" s="49">
        <f>INDEX('Productivity-all_inputs'!$D:$D,MATCH($B218,'Productivity-all_inputs'!$A:$A,0))</f>
        <v>3.4210000089583352</v>
      </c>
      <c r="O218" s="49">
        <f t="shared" si="17"/>
        <v>0.63455080517717632</v>
      </c>
    </row>
    <row r="219" spans="1:15" x14ac:dyDescent="0.35">
      <c r="A219" s="17" t="str">
        <f t="shared" si="15"/>
        <v>England</v>
      </c>
      <c r="B219" s="17" t="s">
        <v>630</v>
      </c>
      <c r="C219" s="17" t="s">
        <v>631</v>
      </c>
      <c r="D219" s="49">
        <f>'GB_index-weights_R2'!$B$2*I219+'GB_index-weights_R2'!$B$6*M219+'GB_index-weights_R2'!$B$10*O219</f>
        <v>0.45375947488072793</v>
      </c>
      <c r="E219" s="50">
        <f t="shared" si="16"/>
        <v>103</v>
      </c>
      <c r="F219" s="49">
        <f>INDEX('Unemployment-all_inputs'!$C:$C,MATCH($B219,'Unemployment-all_inputs'!$A:$A,0))</f>
        <v>5.8</v>
      </c>
      <c r="G219" s="49">
        <f>INDEX('Unemployment-all_inputs'!$D:$D,MATCH($B219,'Unemployment-all_inputs'!$A:$A,0))</f>
        <v>5.3</v>
      </c>
      <c r="H219" s="49">
        <f>F219*'GB_index-weights_R2'!$B$3+G219*'GB_index-weights_R2'!$B$4</f>
        <v>5.55</v>
      </c>
      <c r="I219" s="49">
        <f t="shared" si="18"/>
        <v>0.56637168141592908</v>
      </c>
      <c r="J219" s="49">
        <f>INDEX('Skills-all_inputs'!$C:$C,MATCH($B219,'Skills-all_inputs'!$A:$A,0))</f>
        <v>4.8</v>
      </c>
      <c r="K219" s="49">
        <f>INDEX('Skills-all_inputs'!$D:$D,MATCH($B219,'Skills-all_inputs'!$A:$A,0))</f>
        <v>5.5</v>
      </c>
      <c r="L219" s="49">
        <f>J219*'GB_index-weights_R2'!$B$7+K219*'GB_index-weights_R2'!$B$8</f>
        <v>5.15</v>
      </c>
      <c r="M219" s="49">
        <f t="shared" si="19"/>
        <v>0.19461077844311375</v>
      </c>
      <c r="N219" s="49">
        <f>INDEX('Productivity-all_inputs'!$D:$D,MATCH($B219,'Productivity-all_inputs'!$A:$A,0))</f>
        <v>3.459466289786131</v>
      </c>
      <c r="O219" s="49">
        <f t="shared" si="17"/>
        <v>0.60029596478314107</v>
      </c>
    </row>
    <row r="220" spans="1:15" x14ac:dyDescent="0.35">
      <c r="A220" s="17" t="str">
        <f t="shared" si="15"/>
        <v>England</v>
      </c>
      <c r="B220" s="17" t="s">
        <v>632</v>
      </c>
      <c r="C220" s="17" t="s">
        <v>633</v>
      </c>
      <c r="D220" s="49">
        <f>'GB_index-weights_R2'!$B$2*I220+'GB_index-weights_R2'!$B$6*M220+'GB_index-weights_R2'!$B$10*O220</f>
        <v>0.36076877088399228</v>
      </c>
      <c r="E220" s="50">
        <f t="shared" si="16"/>
        <v>220</v>
      </c>
      <c r="F220" s="49">
        <f>INDEX('Unemployment-all_inputs'!$C:$C,MATCH($B220,'Unemployment-all_inputs'!$A:$A,0))</f>
        <v>3.3</v>
      </c>
      <c r="G220" s="49">
        <f>INDEX('Unemployment-all_inputs'!$D:$D,MATCH($B220,'Unemployment-all_inputs'!$A:$A,0))</f>
        <v>4.0999999999999996</v>
      </c>
      <c r="H220" s="49">
        <f>F220*'GB_index-weights_R2'!$B$3+G220*'GB_index-weights_R2'!$B$4</f>
        <v>3.6999999999999997</v>
      </c>
      <c r="I220" s="49">
        <f t="shared" si="18"/>
        <v>0.23893805309734506</v>
      </c>
      <c r="J220" s="49">
        <f>INDEX('Skills-all_inputs'!$C:$C,MATCH($B220,'Skills-all_inputs'!$A:$A,0))</f>
        <v>7.9</v>
      </c>
      <c r="K220" s="49">
        <f>INDEX('Skills-all_inputs'!$D:$D,MATCH($B220,'Skills-all_inputs'!$A:$A,0))</f>
        <v>6.7</v>
      </c>
      <c r="L220" s="49">
        <f>J220*'GB_index-weights_R2'!$B$7+K220*'GB_index-weights_R2'!$B$8</f>
        <v>7.3000000000000007</v>
      </c>
      <c r="M220" s="49">
        <f t="shared" si="19"/>
        <v>0.32335329341317359</v>
      </c>
      <c r="N220" s="49">
        <f>INDEX('Productivity-all_inputs'!$D:$D,MATCH($B220,'Productivity-all_inputs'!$A:$A,0))</f>
        <v>3.5496173867804286</v>
      </c>
      <c r="O220" s="49">
        <f t="shared" si="17"/>
        <v>0.52001496614145826</v>
      </c>
    </row>
    <row r="221" spans="1:15" x14ac:dyDescent="0.35">
      <c r="A221" s="17" t="str">
        <f t="shared" si="15"/>
        <v>England</v>
      </c>
      <c r="B221" s="17" t="s">
        <v>634</v>
      </c>
      <c r="C221" s="17" t="s">
        <v>635</v>
      </c>
      <c r="D221" s="49">
        <f>'GB_index-weights_R2'!$B$2*I221+'GB_index-weights_R2'!$B$6*M221+'GB_index-weights_R2'!$B$10*O221</f>
        <v>0.39105032992944133</v>
      </c>
      <c r="E221" s="50">
        <f t="shared" si="16"/>
        <v>177</v>
      </c>
      <c r="F221" s="49">
        <f>INDEX('Unemployment-all_inputs'!$C:$C,MATCH($B221,'Unemployment-all_inputs'!$A:$A,0))</f>
        <v>4.5</v>
      </c>
      <c r="G221" s="49">
        <f>INDEX('Unemployment-all_inputs'!$D:$D,MATCH($B221,'Unemployment-all_inputs'!$A:$A,0))</f>
        <v>4.2</v>
      </c>
      <c r="H221" s="49">
        <f>F221*'GB_index-weights_R2'!$B$3+G221*'GB_index-weights_R2'!$B$4</f>
        <v>4.3499999999999996</v>
      </c>
      <c r="I221" s="49">
        <f t="shared" si="18"/>
        <v>0.35398230088495564</v>
      </c>
      <c r="J221" s="49">
        <f>INDEX('Skills-all_inputs'!$C:$C,MATCH($B221,'Skills-all_inputs'!$A:$A,0))</f>
        <v>6</v>
      </c>
      <c r="K221" s="49">
        <f>INDEX('Skills-all_inputs'!$D:$D,MATCH($B221,'Skills-all_inputs'!$A:$A,0))</f>
        <v>7.1</v>
      </c>
      <c r="L221" s="49">
        <f>J221*'GB_index-weights_R2'!$B$7+K221*'GB_index-weights_R2'!$B$8</f>
        <v>6.55</v>
      </c>
      <c r="M221" s="49">
        <f t="shared" si="19"/>
        <v>0.27844311377245506</v>
      </c>
      <c r="N221" s="49">
        <f>INDEX('Productivity-all_inputs'!$D:$D,MATCH($B221,'Productivity-all_inputs'!$A:$A,0))</f>
        <v>3.5263605246161616</v>
      </c>
      <c r="O221" s="49">
        <f t="shared" si="17"/>
        <v>0.54072557513091324</v>
      </c>
    </row>
    <row r="222" spans="1:15" x14ac:dyDescent="0.35">
      <c r="A222" s="17" t="str">
        <f t="shared" si="15"/>
        <v>England</v>
      </c>
      <c r="B222" s="17" t="s">
        <v>636</v>
      </c>
      <c r="C222" s="17" t="s">
        <v>637</v>
      </c>
      <c r="D222" s="49">
        <f>'GB_index-weights_R2'!$B$2*I222+'GB_index-weights_R2'!$B$6*M222+'GB_index-weights_R2'!$B$10*O222</f>
        <v>0.5385130693386182</v>
      </c>
      <c r="E222" s="50">
        <f t="shared" si="16"/>
        <v>49</v>
      </c>
      <c r="F222" s="49">
        <f>INDEX('Unemployment-all_inputs'!$C:$C,MATCH($B222,'Unemployment-all_inputs'!$A:$A,0))</f>
        <v>5.0999999999999996</v>
      </c>
      <c r="G222" s="49">
        <f>INDEX('Unemployment-all_inputs'!$D:$D,MATCH($B222,'Unemployment-all_inputs'!$A:$A,0))</f>
        <v>5.2</v>
      </c>
      <c r="H222" s="49">
        <f>F222*'GB_index-weights_R2'!$B$3+G222*'GB_index-weights_R2'!$B$4</f>
        <v>5.15</v>
      </c>
      <c r="I222" s="49">
        <f t="shared" si="18"/>
        <v>0.49557522123893805</v>
      </c>
      <c r="J222" s="49">
        <f>INDEX('Skills-all_inputs'!$C:$C,MATCH($B222,'Skills-all_inputs'!$A:$A,0))</f>
        <v>6.7</v>
      </c>
      <c r="K222" s="49">
        <f>INDEX('Skills-all_inputs'!$D:$D,MATCH($B222,'Skills-all_inputs'!$A:$A,0))</f>
        <v>9.6999999999999993</v>
      </c>
      <c r="L222" s="49">
        <f>J222*'GB_index-weights_R2'!$B$7+K222*'GB_index-weights_R2'!$B$8</f>
        <v>8.1999999999999993</v>
      </c>
      <c r="M222" s="49">
        <f t="shared" si="19"/>
        <v>0.37724550898203579</v>
      </c>
      <c r="N222" s="49">
        <f>INDEX('Productivity-all_inputs'!$D:$D,MATCH($B222,'Productivity-all_inputs'!$A:$A,0))</f>
        <v>3.2995337278856551</v>
      </c>
      <c r="O222" s="49">
        <f t="shared" si="17"/>
        <v>0.74271847779488065</v>
      </c>
    </row>
    <row r="223" spans="1:15" x14ac:dyDescent="0.35">
      <c r="A223" s="17" t="str">
        <f t="shared" si="15"/>
        <v>England</v>
      </c>
      <c r="B223" s="17" t="s">
        <v>638</v>
      </c>
      <c r="C223" s="17" t="s">
        <v>639</v>
      </c>
      <c r="D223" s="49">
        <f>'GB_index-weights_R2'!$B$2*I223+'GB_index-weights_R2'!$B$6*M223+'GB_index-weights_R2'!$B$10*O223</f>
        <v>0.50354927791229298</v>
      </c>
      <c r="E223" s="50">
        <f t="shared" si="16"/>
        <v>64</v>
      </c>
      <c r="F223" s="49">
        <f>INDEX('Unemployment-all_inputs'!$C:$C,MATCH($B223,'Unemployment-all_inputs'!$A:$A,0))</f>
        <v>4.8</v>
      </c>
      <c r="G223" s="49">
        <f>INDEX('Unemployment-all_inputs'!$D:$D,MATCH($B223,'Unemployment-all_inputs'!$A:$A,0))</f>
        <v>4.0999999999999996</v>
      </c>
      <c r="H223" s="49">
        <f>F223*'GB_index-weights_R2'!$B$3+G223*'GB_index-weights_R2'!$B$4</f>
        <v>4.4499999999999993</v>
      </c>
      <c r="I223" s="49">
        <f t="shared" si="18"/>
        <v>0.3716814159292034</v>
      </c>
      <c r="J223" s="49">
        <f>INDEX('Skills-all_inputs'!$C:$C,MATCH($B223,'Skills-all_inputs'!$A:$A,0))</f>
        <v>7.3</v>
      </c>
      <c r="K223" s="49">
        <f>INDEX('Skills-all_inputs'!$D:$D,MATCH($B223,'Skills-all_inputs'!$A:$A,0))</f>
        <v>10.6</v>
      </c>
      <c r="L223" s="49">
        <f>J223*'GB_index-weights_R2'!$B$7+K223*'GB_index-weights_R2'!$B$8</f>
        <v>8.9499999999999993</v>
      </c>
      <c r="M223" s="49">
        <f t="shared" si="19"/>
        <v>0.42215568862275438</v>
      </c>
      <c r="N223" s="49">
        <f>INDEX('Productivity-all_inputs'!$D:$D,MATCH($B223,'Productivity-all_inputs'!$A:$A,0))</f>
        <v>3.3286266888273199</v>
      </c>
      <c r="O223" s="49">
        <f t="shared" si="17"/>
        <v>0.71681072918492139</v>
      </c>
    </row>
    <row r="224" spans="1:15" x14ac:dyDescent="0.35">
      <c r="A224" s="17" t="str">
        <f t="shared" si="15"/>
        <v>England</v>
      </c>
      <c r="B224" s="17" t="s">
        <v>640</v>
      </c>
      <c r="C224" s="17" t="s">
        <v>641</v>
      </c>
      <c r="D224" s="49">
        <f>'GB_index-weights_R2'!$B$2*I224+'GB_index-weights_R2'!$B$6*M224+'GB_index-weights_R2'!$B$10*O224</f>
        <v>0.59296680085378983</v>
      </c>
      <c r="E224" s="50">
        <f t="shared" si="16"/>
        <v>27</v>
      </c>
      <c r="F224" s="49">
        <f>INDEX('Unemployment-all_inputs'!$C:$C,MATCH($B224,'Unemployment-all_inputs'!$A:$A,0))</f>
        <v>6.8</v>
      </c>
      <c r="G224" s="49">
        <f>INDEX('Unemployment-all_inputs'!$D:$D,MATCH($B224,'Unemployment-all_inputs'!$A:$A,0))</f>
        <v>6.6</v>
      </c>
      <c r="H224" s="49">
        <f>F224*'GB_index-weights_R2'!$B$3+G224*'GB_index-weights_R2'!$B$4</f>
        <v>6.6999999999999993</v>
      </c>
      <c r="I224" s="49">
        <f t="shared" si="18"/>
        <v>0.76991150442477863</v>
      </c>
      <c r="J224" s="49">
        <f>INDEX('Skills-all_inputs'!$C:$C,MATCH($B224,'Skills-all_inputs'!$A:$A,0))</f>
        <v>6.4</v>
      </c>
      <c r="K224" s="49">
        <f>INDEX('Skills-all_inputs'!$D:$D,MATCH($B224,'Skills-all_inputs'!$A:$A,0))</f>
        <v>10.1</v>
      </c>
      <c r="L224" s="49">
        <f>J224*'GB_index-weights_R2'!$B$7+K224*'GB_index-weights_R2'!$B$8</f>
        <v>8.25</v>
      </c>
      <c r="M224" s="49">
        <f t="shared" si="19"/>
        <v>0.38023952095808372</v>
      </c>
      <c r="N224" s="49">
        <f>INDEX('Productivity-all_inputs'!$D:$D,MATCH($B224,'Productivity-all_inputs'!$A:$A,0))</f>
        <v>3.427514689979529</v>
      </c>
      <c r="O224" s="49">
        <f t="shared" si="17"/>
        <v>0.62874937717850721</v>
      </c>
    </row>
    <row r="225" spans="1:15" x14ac:dyDescent="0.35">
      <c r="A225" s="17" t="str">
        <f t="shared" si="15"/>
        <v>England</v>
      </c>
      <c r="B225" s="17" t="s">
        <v>642</v>
      </c>
      <c r="C225" s="17" t="s">
        <v>643</v>
      </c>
      <c r="D225" s="49">
        <f>'GB_index-weights_R2'!$B$2*I225+'GB_index-weights_R2'!$B$6*M225+'GB_index-weights_R2'!$B$10*O225</f>
        <v>0.4431002138985467</v>
      </c>
      <c r="E225" s="50">
        <f t="shared" si="16"/>
        <v>115</v>
      </c>
      <c r="F225" s="49">
        <f>INDEX('Unemployment-all_inputs'!$C:$C,MATCH($B225,'Unemployment-all_inputs'!$A:$A,0))</f>
        <v>3.9</v>
      </c>
      <c r="G225" s="49">
        <f>INDEX('Unemployment-all_inputs'!$D:$D,MATCH($B225,'Unemployment-all_inputs'!$A:$A,0))</f>
        <v>4.2</v>
      </c>
      <c r="H225" s="49">
        <f>F225*'GB_index-weights_R2'!$B$3+G225*'GB_index-weights_R2'!$B$4</f>
        <v>4.05</v>
      </c>
      <c r="I225" s="49">
        <f t="shared" si="18"/>
        <v>0.3008849557522123</v>
      </c>
      <c r="J225" s="49">
        <f>INDEX('Skills-all_inputs'!$C:$C,MATCH($B225,'Skills-all_inputs'!$A:$A,0))</f>
        <v>6.2</v>
      </c>
      <c r="K225" s="49">
        <f>INDEX('Skills-all_inputs'!$D:$D,MATCH($B225,'Skills-all_inputs'!$A:$A,0))</f>
        <v>6.7</v>
      </c>
      <c r="L225" s="49">
        <f>J225*'GB_index-weights_R2'!$B$7+K225*'GB_index-weights_R2'!$B$8</f>
        <v>6.45</v>
      </c>
      <c r="M225" s="49">
        <f t="shared" si="19"/>
        <v>0.27245508982035926</v>
      </c>
      <c r="N225" s="49">
        <f>INDEX('Productivity-all_inputs'!$D:$D,MATCH($B225,'Productivity-all_inputs'!$A:$A,0))</f>
        <v>3.2846635654062037</v>
      </c>
      <c r="O225" s="49">
        <f t="shared" si="17"/>
        <v>0.75596059612306865</v>
      </c>
    </row>
    <row r="226" spans="1:15" x14ac:dyDescent="0.35">
      <c r="A226" s="17" t="str">
        <f t="shared" si="15"/>
        <v>England</v>
      </c>
      <c r="B226" s="17" t="s">
        <v>644</v>
      </c>
      <c r="C226" s="17" t="s">
        <v>645</v>
      </c>
      <c r="D226" s="49">
        <f>'GB_index-weights_R2'!$B$2*I226+'GB_index-weights_R2'!$B$6*M226+'GB_index-weights_R2'!$B$10*O226</f>
        <v>0.45543335200851914</v>
      </c>
      <c r="E226" s="50">
        <f t="shared" si="16"/>
        <v>101</v>
      </c>
      <c r="F226" s="49">
        <f>INDEX('Unemployment-all_inputs'!$C:$C,MATCH($B226,'Unemployment-all_inputs'!$A:$A,0))</f>
        <v>4.5</v>
      </c>
      <c r="G226" s="49">
        <f>INDEX('Unemployment-all_inputs'!$D:$D,MATCH($B226,'Unemployment-all_inputs'!$A:$A,0))</f>
        <v>2.9</v>
      </c>
      <c r="H226" s="49">
        <f>F226*'GB_index-weights_R2'!$B$3+G226*'GB_index-weights_R2'!$B$4</f>
        <v>3.7</v>
      </c>
      <c r="I226" s="49">
        <f t="shared" si="18"/>
        <v>0.23893805309734514</v>
      </c>
      <c r="J226" s="49">
        <f>INDEX('Skills-all_inputs'!$C:$C,MATCH($B226,'Skills-all_inputs'!$A:$A,0))</f>
        <v>6.9</v>
      </c>
      <c r="K226" s="49">
        <f>INDEX('Skills-all_inputs'!$D:$D,MATCH($B226,'Skills-all_inputs'!$A:$A,0))</f>
        <v>8.4</v>
      </c>
      <c r="L226" s="49">
        <f>J226*'GB_index-weights_R2'!$B$7+K226*'GB_index-weights_R2'!$B$8</f>
        <v>7.65</v>
      </c>
      <c r="M226" s="49">
        <f t="shared" si="19"/>
        <v>0.34431137724550892</v>
      </c>
      <c r="N226" s="49">
        <f>INDEX('Productivity-all_inputs'!$D:$D,MATCH($B226,'Productivity-all_inputs'!$A:$A,0))</f>
        <v>3.2542429687054919</v>
      </c>
      <c r="O226" s="49">
        <f t="shared" si="17"/>
        <v>0.78305062568270345</v>
      </c>
    </row>
    <row r="227" spans="1:15" x14ac:dyDescent="0.35">
      <c r="A227" s="17" t="str">
        <f t="shared" si="15"/>
        <v>England</v>
      </c>
      <c r="B227" s="17" t="s">
        <v>646</v>
      </c>
      <c r="C227" s="17" t="s">
        <v>647</v>
      </c>
      <c r="D227" s="49">
        <f>'GB_index-weights_R2'!$B$2*I227+'GB_index-weights_R2'!$B$6*M227+'GB_index-weights_R2'!$B$10*O227</f>
        <v>0.60448678287778601</v>
      </c>
      <c r="E227" s="50">
        <f t="shared" si="16"/>
        <v>25</v>
      </c>
      <c r="F227" s="49">
        <f>INDEX('Unemployment-all_inputs'!$C:$C,MATCH($B227,'Unemployment-all_inputs'!$A:$A,0))</f>
        <v>6</v>
      </c>
      <c r="G227" s="49">
        <f>INDEX('Unemployment-all_inputs'!$D:$D,MATCH($B227,'Unemployment-all_inputs'!$A:$A,0))</f>
        <v>4.7</v>
      </c>
      <c r="H227" s="49">
        <f>F227*'GB_index-weights_R2'!$B$3+G227*'GB_index-weights_R2'!$B$4</f>
        <v>5.35</v>
      </c>
      <c r="I227" s="49">
        <f t="shared" si="18"/>
        <v>0.53097345132743357</v>
      </c>
      <c r="J227" s="49">
        <f>INDEX('Skills-all_inputs'!$C:$C,MATCH($B227,'Skills-all_inputs'!$A:$A,0))</f>
        <v>9.5</v>
      </c>
      <c r="K227" s="49">
        <f>INDEX('Skills-all_inputs'!$D:$D,MATCH($B227,'Skills-all_inputs'!$A:$A,0))</f>
        <v>13.3</v>
      </c>
      <c r="L227" s="49">
        <f>J227*'GB_index-weights_R2'!$B$7+K227*'GB_index-weights_R2'!$B$8</f>
        <v>11.4</v>
      </c>
      <c r="M227" s="49">
        <f t="shared" si="19"/>
        <v>0.56886227544910173</v>
      </c>
      <c r="N227" s="49">
        <f>INDEX('Productivity-all_inputs'!$D:$D,MATCH($B227,'Productivity-all_inputs'!$A:$A,0))</f>
        <v>3.3322045101752038</v>
      </c>
      <c r="O227" s="49">
        <f t="shared" si="17"/>
        <v>0.71362462185682285</v>
      </c>
    </row>
    <row r="228" spans="1:15" x14ac:dyDescent="0.35">
      <c r="A228" s="17" t="str">
        <f t="shared" si="15"/>
        <v>Scotland</v>
      </c>
      <c r="B228" s="17" t="s">
        <v>648</v>
      </c>
      <c r="C228" s="17" t="s">
        <v>649</v>
      </c>
      <c r="D228" s="49">
        <f>'GB_index-weights_R2'!$B$2*I228+'GB_index-weights_R2'!$B$6*M228+'GB_index-weights_R2'!$B$10*O228</f>
        <v>0.26600895899362531</v>
      </c>
      <c r="E228" s="50">
        <f t="shared" si="16"/>
        <v>317</v>
      </c>
      <c r="F228" s="49">
        <f>INDEX('Unemployment-all_inputs'!$C:$C,MATCH($B228,'Unemployment-all_inputs'!$A:$A,0))</f>
        <v>3.4</v>
      </c>
      <c r="G228" s="49">
        <f>INDEX('Unemployment-all_inputs'!$D:$D,MATCH($B228,'Unemployment-all_inputs'!$A:$A,0))</f>
        <v>2.2000000000000002</v>
      </c>
      <c r="H228" s="49">
        <f>F228*'GB_index-weights_R2'!$B$3+G228*'GB_index-weights_R2'!$B$4</f>
        <v>2.8</v>
      </c>
      <c r="I228" s="49">
        <f t="shared" si="18"/>
        <v>7.9646017699114988E-2</v>
      </c>
      <c r="J228" s="49">
        <f>INDEX('Skills-all_inputs'!$C:$C,MATCH($B228,'Skills-all_inputs'!$A:$A,0))</f>
        <v>6.2</v>
      </c>
      <c r="K228" s="49">
        <f>INDEX('Skills-all_inputs'!$D:$D,MATCH($B228,'Skills-all_inputs'!$A:$A,0))</f>
        <v>2.1</v>
      </c>
      <c r="L228" s="49">
        <f>J228*'GB_index-weights_R2'!$B$7+K228*'GB_index-weights_R2'!$B$8</f>
        <v>4.1500000000000004</v>
      </c>
      <c r="M228" s="49">
        <f t="shared" si="19"/>
        <v>0.1347305389221557</v>
      </c>
      <c r="N228" s="49">
        <f>INDEX('Productivity-all_inputs'!$D:$D,MATCH($B228,'Productivity-all_inputs'!$A:$A,0))</f>
        <v>3.4781584227982836</v>
      </c>
      <c r="O228" s="49">
        <f t="shared" si="17"/>
        <v>0.58365032035960518</v>
      </c>
    </row>
    <row r="229" spans="1:15" x14ac:dyDescent="0.35">
      <c r="A229" s="17" t="str">
        <f t="shared" si="15"/>
        <v>England</v>
      </c>
      <c r="B229" s="17" t="s">
        <v>650</v>
      </c>
      <c r="C229" s="17" t="s">
        <v>651</v>
      </c>
      <c r="D229" s="49">
        <f>'GB_index-weights_R2'!$B$2*I229+'GB_index-weights_R2'!$B$6*M229+'GB_index-weights_R2'!$B$10*O229</f>
        <v>0.42332341060354495</v>
      </c>
      <c r="E229" s="50">
        <f t="shared" si="16"/>
        <v>138</v>
      </c>
      <c r="F229" s="49">
        <f>INDEX('Unemployment-all_inputs'!$C:$C,MATCH($B229,'Unemployment-all_inputs'!$A:$A,0))</f>
        <v>4.9000000000000004</v>
      </c>
      <c r="G229" s="49">
        <f>INDEX('Unemployment-all_inputs'!$D:$D,MATCH($B229,'Unemployment-all_inputs'!$A:$A,0))</f>
        <v>3.8</v>
      </c>
      <c r="H229" s="49">
        <f>F229*'GB_index-weights_R2'!$B$3+G229*'GB_index-weights_R2'!$B$4</f>
        <v>4.3499999999999996</v>
      </c>
      <c r="I229" s="49">
        <f t="shared" si="18"/>
        <v>0.35398230088495564</v>
      </c>
      <c r="J229" s="49">
        <f>INDEX('Skills-all_inputs'!$C:$C,MATCH($B229,'Skills-all_inputs'!$A:$A,0))</f>
        <v>6.2</v>
      </c>
      <c r="K229" s="49">
        <f>INDEX('Skills-all_inputs'!$D:$D,MATCH($B229,'Skills-all_inputs'!$A:$A,0))</f>
        <v>7</v>
      </c>
      <c r="L229" s="49">
        <f>J229*'GB_index-weights_R2'!$B$7+K229*'GB_index-weights_R2'!$B$8</f>
        <v>6.6</v>
      </c>
      <c r="M229" s="49">
        <f t="shared" si="19"/>
        <v>0.28143712574850288</v>
      </c>
      <c r="N229" s="49">
        <f>INDEX('Productivity-all_inputs'!$D:$D,MATCH($B229,'Productivity-all_inputs'!$A:$A,0))</f>
        <v>3.4210000089583352</v>
      </c>
      <c r="O229" s="49">
        <f t="shared" si="17"/>
        <v>0.63455080517717632</v>
      </c>
    </row>
    <row r="230" spans="1:15" x14ac:dyDescent="0.35">
      <c r="A230" s="17" t="str">
        <f t="shared" si="15"/>
        <v>Wales</v>
      </c>
      <c r="B230" s="17" t="s">
        <v>652</v>
      </c>
      <c r="C230" s="17" t="s">
        <v>653</v>
      </c>
      <c r="D230" s="49">
        <f>'GB_index-weights_R2'!$B$2*I230+'GB_index-weights_R2'!$B$6*M230+'GB_index-weights_R2'!$B$10*O230</f>
        <v>0.4059550349974238</v>
      </c>
      <c r="E230" s="50">
        <f t="shared" si="16"/>
        <v>160</v>
      </c>
      <c r="F230" s="49">
        <f>INDEX('Unemployment-all_inputs'!$C:$C,MATCH($B230,'Unemployment-all_inputs'!$A:$A,0))</f>
        <v>4.0999999999999996</v>
      </c>
      <c r="G230" s="49">
        <f>INDEX('Unemployment-all_inputs'!$D:$D,MATCH($B230,'Unemployment-all_inputs'!$A:$A,0))</f>
        <v>3</v>
      </c>
      <c r="H230" s="49">
        <f>F230*'GB_index-weights_R2'!$B$3+G230*'GB_index-weights_R2'!$B$4</f>
        <v>3.55</v>
      </c>
      <c r="I230" s="49">
        <f t="shared" si="18"/>
        <v>0.21238938053097339</v>
      </c>
      <c r="J230" s="49">
        <f>INDEX('Skills-all_inputs'!$C:$C,MATCH($B230,'Skills-all_inputs'!$A:$A,0))</f>
        <v>5.8</v>
      </c>
      <c r="K230" s="49">
        <f>INDEX('Skills-all_inputs'!$D:$D,MATCH($B230,'Skills-all_inputs'!$A:$A,0))</f>
        <v>9.3000000000000007</v>
      </c>
      <c r="L230" s="49">
        <f>J230*'GB_index-weights_R2'!$B$7+K230*'GB_index-weights_R2'!$B$8</f>
        <v>7.5500000000000007</v>
      </c>
      <c r="M230" s="49">
        <f t="shared" si="19"/>
        <v>0.33832335329341312</v>
      </c>
      <c r="N230" s="49">
        <f>INDEX('Productivity-all_inputs'!$D:$D,MATCH($B230,'Productivity-all_inputs'!$A:$A,0))</f>
        <v>3.3843902633457743</v>
      </c>
      <c r="O230" s="49">
        <f t="shared" si="17"/>
        <v>0.66715237116788484</v>
      </c>
    </row>
    <row r="231" spans="1:15" x14ac:dyDescent="0.35">
      <c r="A231" s="17" t="str">
        <f t="shared" si="15"/>
        <v>England</v>
      </c>
      <c r="B231" s="17" t="s">
        <v>654</v>
      </c>
      <c r="C231" s="17" t="s">
        <v>655</v>
      </c>
      <c r="D231" s="49">
        <f>'GB_index-weights_R2'!$B$2*I231+'GB_index-weights_R2'!$B$6*M231+'GB_index-weights_R2'!$B$10*O231</f>
        <v>0.60882286229381033</v>
      </c>
      <c r="E231" s="50">
        <f t="shared" si="16"/>
        <v>22</v>
      </c>
      <c r="F231" s="49">
        <f>INDEX('Unemployment-all_inputs'!$C:$C,MATCH($B231,'Unemployment-all_inputs'!$A:$A,0))</f>
        <v>4.9000000000000004</v>
      </c>
      <c r="G231" s="49">
        <f>INDEX('Unemployment-all_inputs'!$D:$D,MATCH($B231,'Unemployment-all_inputs'!$A:$A,0))</f>
        <v>4.5999999999999996</v>
      </c>
      <c r="H231" s="49">
        <f>F231*'GB_index-weights_R2'!$B$3+G231*'GB_index-weights_R2'!$B$4</f>
        <v>4.75</v>
      </c>
      <c r="I231" s="49">
        <f t="shared" si="18"/>
        <v>0.42477876106194684</v>
      </c>
      <c r="J231" s="49">
        <f>INDEX('Skills-all_inputs'!$C:$C,MATCH($B231,'Skills-all_inputs'!$A:$A,0))</f>
        <v>9.9</v>
      </c>
      <c r="K231" s="49">
        <f>INDEX('Skills-all_inputs'!$D:$D,MATCH($B231,'Skills-all_inputs'!$A:$A,0))</f>
        <v>20.100000000000001</v>
      </c>
      <c r="L231" s="49">
        <f>J231*'GB_index-weights_R2'!$B$7+K231*'GB_index-weights_R2'!$B$8</f>
        <v>15</v>
      </c>
      <c r="M231" s="49">
        <f t="shared" si="19"/>
        <v>0.78443113772455075</v>
      </c>
      <c r="N231" s="49">
        <f>INDEX('Productivity-all_inputs'!$D:$D,MATCH($B231,'Productivity-all_inputs'!$A:$A,0))</f>
        <v>3.4404180948154366</v>
      </c>
      <c r="O231" s="49">
        <f t="shared" si="17"/>
        <v>0.61725868809493345</v>
      </c>
    </row>
    <row r="232" spans="1:15" x14ac:dyDescent="0.35">
      <c r="A232" s="17" t="str">
        <f t="shared" si="15"/>
        <v>Scotland</v>
      </c>
      <c r="B232" s="17" t="s">
        <v>656</v>
      </c>
      <c r="C232" s="17" t="s">
        <v>657</v>
      </c>
      <c r="D232" s="49">
        <f>'GB_index-weights_R2'!$B$2*I232+'GB_index-weights_R2'!$B$6*M232+'GB_index-weights_R2'!$B$10*O232</f>
        <v>0.29753043398025869</v>
      </c>
      <c r="E232" s="50">
        <f t="shared" si="16"/>
        <v>291</v>
      </c>
      <c r="F232" s="49">
        <f>INDEX('Unemployment-all_inputs'!$C:$C,MATCH($B232,'Unemployment-all_inputs'!$A:$A,0))</f>
        <v>3.4</v>
      </c>
      <c r="G232" s="49">
        <f>INDEX('Unemployment-all_inputs'!$D:$D,MATCH($B232,'Unemployment-all_inputs'!$A:$A,0))</f>
        <v>3</v>
      </c>
      <c r="H232" s="49">
        <f>F232*'GB_index-weights_R2'!$B$3+G232*'GB_index-weights_R2'!$B$4</f>
        <v>3.2</v>
      </c>
      <c r="I232" s="49">
        <f t="shared" si="18"/>
        <v>0.15044247787610621</v>
      </c>
      <c r="J232" s="49">
        <f>INDEX('Skills-all_inputs'!$C:$C,MATCH($B232,'Skills-all_inputs'!$A:$A,0))</f>
        <v>7</v>
      </c>
      <c r="K232" s="49">
        <f>INDEX('Skills-all_inputs'!$D:$D,MATCH($B232,'Skills-all_inputs'!$A:$A,0))</f>
        <v>6.6</v>
      </c>
      <c r="L232" s="49">
        <f>J232*'GB_index-weights_R2'!$B$7+K232*'GB_index-weights_R2'!$B$8</f>
        <v>6.8</v>
      </c>
      <c r="M232" s="49">
        <f t="shared" si="19"/>
        <v>0.29341317365269459</v>
      </c>
      <c r="N232" s="49">
        <f>INDEX('Productivity-all_inputs'!$D:$D,MATCH($B232,'Productivity-all_inputs'!$A:$A,0))</f>
        <v>3.629660094453965</v>
      </c>
      <c r="O232" s="49">
        <f t="shared" si="17"/>
        <v>0.44873565041197522</v>
      </c>
    </row>
    <row r="233" spans="1:15" x14ac:dyDescent="0.35">
      <c r="A233" s="17" t="str">
        <f t="shared" si="15"/>
        <v>England</v>
      </c>
      <c r="B233" s="17" t="s">
        <v>658</v>
      </c>
      <c r="C233" s="17" t="s">
        <v>659</v>
      </c>
      <c r="D233" s="49">
        <f>'GB_index-weights_R2'!$B$2*I233+'GB_index-weights_R2'!$B$6*M233+'GB_index-weights_R2'!$B$10*O233</f>
        <v>0.47859978125435793</v>
      </c>
      <c r="E233" s="50">
        <f t="shared" si="16"/>
        <v>78</v>
      </c>
      <c r="F233" s="49">
        <f>INDEX('Unemployment-all_inputs'!$C:$C,MATCH($B233,'Unemployment-all_inputs'!$A:$A,0))</f>
        <v>5</v>
      </c>
      <c r="G233" s="49">
        <f>INDEX('Unemployment-all_inputs'!$D:$D,MATCH($B233,'Unemployment-all_inputs'!$A:$A,0))</f>
        <v>4.9000000000000004</v>
      </c>
      <c r="H233" s="49">
        <f>F233*'GB_index-weights_R2'!$B$3+G233*'GB_index-weights_R2'!$B$4</f>
        <v>4.95</v>
      </c>
      <c r="I233" s="49">
        <f t="shared" si="18"/>
        <v>0.46017699115044247</v>
      </c>
      <c r="J233" s="49">
        <f>INDEX('Skills-all_inputs'!$C:$C,MATCH($B233,'Skills-all_inputs'!$A:$A,0))</f>
        <v>7.8</v>
      </c>
      <c r="K233" s="49">
        <f>INDEX('Skills-all_inputs'!$D:$D,MATCH($B233,'Skills-all_inputs'!$A:$A,0))</f>
        <v>10.7</v>
      </c>
      <c r="L233" s="49">
        <f>J233*'GB_index-weights_R2'!$B$7+K233*'GB_index-weights_R2'!$B$8</f>
        <v>9.25</v>
      </c>
      <c r="M233" s="49">
        <f t="shared" si="19"/>
        <v>0.44011976047904183</v>
      </c>
      <c r="N233" s="49">
        <f>INDEX('Productivity-all_inputs'!$D:$D,MATCH($B233,'Productivity-all_inputs'!$A:$A,0))</f>
        <v>3.5322256440685598</v>
      </c>
      <c r="O233" s="49">
        <f t="shared" si="17"/>
        <v>0.53550259213358964</v>
      </c>
    </row>
    <row r="234" spans="1:15" x14ac:dyDescent="0.35">
      <c r="A234" s="17" t="str">
        <f t="shared" si="15"/>
        <v>England</v>
      </c>
      <c r="B234" s="17" t="s">
        <v>660</v>
      </c>
      <c r="C234" s="17" t="s">
        <v>661</v>
      </c>
      <c r="D234" s="49">
        <f>'GB_index-weights_R2'!$B$2*I234+'GB_index-weights_R2'!$B$6*M234+'GB_index-weights_R2'!$B$10*O234</f>
        <v>0.44098049764194847</v>
      </c>
      <c r="E234" s="50">
        <f t="shared" si="16"/>
        <v>118</v>
      </c>
      <c r="F234" s="49">
        <f>INDEX('Unemployment-all_inputs'!$C:$C,MATCH($B234,'Unemployment-all_inputs'!$A:$A,0))</f>
        <v>4.2</v>
      </c>
      <c r="G234" s="49">
        <f>INDEX('Unemployment-all_inputs'!$D:$D,MATCH($B234,'Unemployment-all_inputs'!$A:$A,0))</f>
        <v>5</v>
      </c>
      <c r="H234" s="49">
        <f>F234*'GB_index-weights_R2'!$B$3+G234*'GB_index-weights_R2'!$B$4</f>
        <v>4.5999999999999996</v>
      </c>
      <c r="I234" s="49">
        <f t="shared" si="18"/>
        <v>0.39823008849557512</v>
      </c>
      <c r="J234" s="49">
        <f>INDEX('Skills-all_inputs'!$C:$C,MATCH($B234,'Skills-all_inputs'!$A:$A,0))</f>
        <v>6.7</v>
      </c>
      <c r="K234" s="49">
        <f>INDEX('Skills-all_inputs'!$D:$D,MATCH($B234,'Skills-all_inputs'!$A:$A,0))</f>
        <v>6.4</v>
      </c>
      <c r="L234" s="49">
        <f>J234*'GB_index-weights_R2'!$B$7+K234*'GB_index-weights_R2'!$B$8</f>
        <v>6.5500000000000007</v>
      </c>
      <c r="M234" s="49">
        <f t="shared" si="19"/>
        <v>0.27844311377245506</v>
      </c>
      <c r="N234" s="49">
        <f>INDEX('Productivity-all_inputs'!$D:$D,MATCH($B234,'Productivity-all_inputs'!$A:$A,0))</f>
        <v>3.4078419243808238</v>
      </c>
      <c r="O234" s="49">
        <f t="shared" si="17"/>
        <v>0.64626829065781521</v>
      </c>
    </row>
    <row r="235" spans="1:15" x14ac:dyDescent="0.35">
      <c r="A235" s="17" t="str">
        <f t="shared" si="15"/>
        <v>England</v>
      </c>
      <c r="B235" s="17" t="s">
        <v>662</v>
      </c>
      <c r="C235" s="17" t="s">
        <v>663</v>
      </c>
      <c r="D235" s="49">
        <f>'GB_index-weights_R2'!$B$2*I235+'GB_index-weights_R2'!$B$6*M235+'GB_index-weights_R2'!$B$10*O235</f>
        <v>0.43681630046340358</v>
      </c>
      <c r="E235" s="50">
        <f t="shared" si="16"/>
        <v>125</v>
      </c>
      <c r="F235" s="49">
        <f>INDEX('Unemployment-all_inputs'!$C:$C,MATCH($B235,'Unemployment-all_inputs'!$A:$A,0))</f>
        <v>4.8</v>
      </c>
      <c r="G235" s="49">
        <f>INDEX('Unemployment-all_inputs'!$D:$D,MATCH($B235,'Unemployment-all_inputs'!$A:$A,0))</f>
        <v>5.4</v>
      </c>
      <c r="H235" s="49">
        <f>F235*'GB_index-weights_R2'!$B$3+G235*'GB_index-weights_R2'!$B$4</f>
        <v>5.0999999999999996</v>
      </c>
      <c r="I235" s="49">
        <f t="shared" si="18"/>
        <v>0.48672566371681403</v>
      </c>
      <c r="J235" s="49">
        <f>INDEX('Skills-all_inputs'!$C:$C,MATCH($B235,'Skills-all_inputs'!$A:$A,0))</f>
        <v>6.7</v>
      </c>
      <c r="K235" s="49">
        <f>INDEX('Skills-all_inputs'!$D:$D,MATCH($B235,'Skills-all_inputs'!$A:$A,0))</f>
        <v>6.9</v>
      </c>
      <c r="L235" s="49">
        <f>J235*'GB_index-weights_R2'!$B$7+K235*'GB_index-weights_R2'!$B$8</f>
        <v>6.8000000000000007</v>
      </c>
      <c r="M235" s="49">
        <f t="shared" si="19"/>
        <v>0.29341317365269459</v>
      </c>
      <c r="N235" s="49">
        <f>INDEX('Productivity-all_inputs'!$D:$D,MATCH($B235,'Productivity-all_inputs'!$A:$A,0))</f>
        <v>3.5380565643793527</v>
      </c>
      <c r="O235" s="49">
        <f t="shared" si="17"/>
        <v>0.53031006402070224</v>
      </c>
    </row>
    <row r="236" spans="1:15" x14ac:dyDescent="0.35">
      <c r="A236" s="17" t="str">
        <f t="shared" si="15"/>
        <v>Wales</v>
      </c>
      <c r="B236" s="17" t="s">
        <v>664</v>
      </c>
      <c r="C236" s="17" t="s">
        <v>665</v>
      </c>
      <c r="D236" s="49">
        <f>'GB_index-weights_R2'!$B$2*I236+'GB_index-weights_R2'!$B$6*M236+'GB_index-weights_R2'!$B$10*O236</f>
        <v>0.47534135269284433</v>
      </c>
      <c r="E236" s="50">
        <f t="shared" si="16"/>
        <v>85</v>
      </c>
      <c r="F236" s="49">
        <f>INDEX('Unemployment-all_inputs'!$C:$C,MATCH($B236,'Unemployment-all_inputs'!$A:$A,0))</f>
        <v>3.4</v>
      </c>
      <c r="G236" s="49">
        <f>INDEX('Unemployment-all_inputs'!$D:$D,MATCH($B236,'Unemployment-all_inputs'!$A:$A,0))</f>
        <v>2.9</v>
      </c>
      <c r="H236" s="49">
        <f>F236*'GB_index-weights_R2'!$B$3+G236*'GB_index-weights_R2'!$B$4</f>
        <v>3.15</v>
      </c>
      <c r="I236" s="49">
        <f t="shared" si="18"/>
        <v>0.14159292035398227</v>
      </c>
      <c r="J236" s="49">
        <f>INDEX('Skills-all_inputs'!$C:$C,MATCH($B236,'Skills-all_inputs'!$A:$A,0))</f>
        <v>5.9</v>
      </c>
      <c r="K236" s="49">
        <f>INDEX('Skills-all_inputs'!$D:$D,MATCH($B236,'Skills-all_inputs'!$A:$A,0))</f>
        <v>7.4</v>
      </c>
      <c r="L236" s="49">
        <f>J236*'GB_index-weights_R2'!$B$7+K236*'GB_index-weights_R2'!$B$8</f>
        <v>6.65</v>
      </c>
      <c r="M236" s="49">
        <f t="shared" si="19"/>
        <v>0.28443113772455086</v>
      </c>
      <c r="N236" s="49">
        <f>INDEX('Productivity-all_inputs'!$D:$D,MATCH($B236,'Productivity-all_inputs'!$A:$A,0))</f>
        <v>3.0106208860477417</v>
      </c>
      <c r="O236" s="49">
        <f t="shared" si="17"/>
        <v>1</v>
      </c>
    </row>
    <row r="237" spans="1:15" x14ac:dyDescent="0.35">
      <c r="A237" s="17" t="str">
        <f t="shared" si="15"/>
        <v>England</v>
      </c>
      <c r="B237" s="17" t="s">
        <v>666</v>
      </c>
      <c r="C237" s="17" t="s">
        <v>667</v>
      </c>
      <c r="D237" s="49">
        <f>'GB_index-weights_R2'!$B$2*I237+'GB_index-weights_R2'!$B$6*M237+'GB_index-weights_R2'!$B$10*O237</f>
        <v>0.49565997109981347</v>
      </c>
      <c r="E237" s="50">
        <f t="shared" si="16"/>
        <v>69</v>
      </c>
      <c r="F237" s="49">
        <f>INDEX('Unemployment-all_inputs'!$C:$C,MATCH($B237,'Unemployment-all_inputs'!$A:$A,0))</f>
        <v>5.4</v>
      </c>
      <c r="G237" s="49">
        <f>INDEX('Unemployment-all_inputs'!$D:$D,MATCH($B237,'Unemployment-all_inputs'!$A:$A,0))</f>
        <v>4.2</v>
      </c>
      <c r="H237" s="49">
        <f>F237*'GB_index-weights_R2'!$B$3+G237*'GB_index-weights_R2'!$B$4</f>
        <v>4.8000000000000007</v>
      </c>
      <c r="I237" s="49">
        <f t="shared" si="18"/>
        <v>0.43362831858407086</v>
      </c>
      <c r="J237" s="49">
        <f>INDEX('Skills-all_inputs'!$C:$C,MATCH($B237,'Skills-all_inputs'!$A:$A,0))</f>
        <v>10.1</v>
      </c>
      <c r="K237" s="49">
        <f>INDEX('Skills-all_inputs'!$D:$D,MATCH($B237,'Skills-all_inputs'!$A:$A,0))</f>
        <v>6.9</v>
      </c>
      <c r="L237" s="49">
        <f>J237*'GB_index-weights_R2'!$B$7+K237*'GB_index-weights_R2'!$B$8</f>
        <v>8.5</v>
      </c>
      <c r="M237" s="49">
        <f t="shared" si="19"/>
        <v>0.39520958083832325</v>
      </c>
      <c r="N237" s="49">
        <f>INDEX('Productivity-all_inputs'!$D:$D,MATCH($B237,'Productivity-all_inputs'!$A:$A,0))</f>
        <v>3.3945083935113587</v>
      </c>
      <c r="O237" s="49">
        <f t="shared" si="17"/>
        <v>0.65814201387704641</v>
      </c>
    </row>
    <row r="238" spans="1:15" x14ac:dyDescent="0.35">
      <c r="A238" s="17" t="str">
        <f t="shared" si="15"/>
        <v>England</v>
      </c>
      <c r="B238" s="17" t="s">
        <v>668</v>
      </c>
      <c r="C238" s="17" t="s">
        <v>669</v>
      </c>
      <c r="D238" s="49">
        <f>'GB_index-weights_R2'!$B$2*I238+'GB_index-weights_R2'!$B$6*M238+'GB_index-weights_R2'!$B$10*O238</f>
        <v>0.28906042584628244</v>
      </c>
      <c r="E238" s="50">
        <f t="shared" si="16"/>
        <v>301</v>
      </c>
      <c r="F238" s="49">
        <f>INDEX('Unemployment-all_inputs'!$C:$C,MATCH($B238,'Unemployment-all_inputs'!$A:$A,0))</f>
        <v>4.3</v>
      </c>
      <c r="G238" s="49">
        <f>INDEX('Unemployment-all_inputs'!$D:$D,MATCH($B238,'Unemployment-all_inputs'!$A:$A,0))</f>
        <v>4</v>
      </c>
      <c r="H238" s="49">
        <f>F238*'GB_index-weights_R2'!$B$3+G238*'GB_index-weights_R2'!$B$4</f>
        <v>4.1500000000000004</v>
      </c>
      <c r="I238" s="49">
        <f t="shared" si="18"/>
        <v>0.31858407079646023</v>
      </c>
      <c r="J238" s="49">
        <f>INDEX('Skills-all_inputs'!$C:$C,MATCH($B238,'Skills-all_inputs'!$A:$A,0))</f>
        <v>4.2</v>
      </c>
      <c r="K238" s="49">
        <f>INDEX('Skills-all_inputs'!$D:$D,MATCH($B238,'Skills-all_inputs'!$A:$A,0))</f>
        <v>8.1999999999999993</v>
      </c>
      <c r="L238" s="49">
        <f>J238*'GB_index-weights_R2'!$B$7+K238*'GB_index-weights_R2'!$B$8</f>
        <v>6.1999999999999993</v>
      </c>
      <c r="M238" s="49">
        <f t="shared" si="19"/>
        <v>0.25748502994011963</v>
      </c>
      <c r="N238" s="49">
        <f>INDEX('Productivity-all_inputs'!$D:$D,MATCH($B238,'Productivity-all_inputs'!$A:$A,0))</f>
        <v>3.8066624897703196</v>
      </c>
      <c r="O238" s="49">
        <f t="shared" si="17"/>
        <v>0.29111217680226753</v>
      </c>
    </row>
    <row r="239" spans="1:15" x14ac:dyDescent="0.35">
      <c r="A239" s="17" t="str">
        <f t="shared" si="15"/>
        <v>England</v>
      </c>
      <c r="B239" s="17" t="s">
        <v>670</v>
      </c>
      <c r="C239" s="17" t="s">
        <v>671</v>
      </c>
      <c r="D239" s="49">
        <f>'GB_index-weights_R2'!$B$2*I239+'GB_index-weights_R2'!$B$6*M239+'GB_index-weights_R2'!$B$10*O239</f>
        <v>0.50514711285305391</v>
      </c>
      <c r="E239" s="50">
        <f t="shared" si="16"/>
        <v>62</v>
      </c>
      <c r="F239" s="49">
        <f>INDEX('Unemployment-all_inputs'!$C:$C,MATCH($B239,'Unemployment-all_inputs'!$A:$A,0))</f>
        <v>8.1</v>
      </c>
      <c r="G239" s="49">
        <f>INDEX('Unemployment-all_inputs'!$D:$D,MATCH($B239,'Unemployment-all_inputs'!$A:$A,0))</f>
        <v>4.2</v>
      </c>
      <c r="H239" s="49">
        <f>F239*'GB_index-weights_R2'!$B$3+G239*'GB_index-weights_R2'!$B$4</f>
        <v>6.15</v>
      </c>
      <c r="I239" s="49">
        <f t="shared" si="18"/>
        <v>0.67256637168141598</v>
      </c>
      <c r="J239" s="49">
        <f>INDEX('Skills-all_inputs'!$C:$C,MATCH($B239,'Skills-all_inputs'!$A:$A,0))</f>
        <v>9</v>
      </c>
      <c r="K239" s="49">
        <f>INDEX('Skills-all_inputs'!$D:$D,MATCH($B239,'Skills-all_inputs'!$A:$A,0))</f>
        <v>8.1999999999999993</v>
      </c>
      <c r="L239" s="49">
        <f>J239*'GB_index-weights_R2'!$B$7+K239*'GB_index-weights_R2'!$B$8</f>
        <v>8.6</v>
      </c>
      <c r="M239" s="49">
        <f t="shared" si="19"/>
        <v>0.40119760479041905</v>
      </c>
      <c r="N239" s="49">
        <f>INDEX('Productivity-all_inputs'!$D:$D,MATCH($B239,'Productivity-all_inputs'!$A:$A,0))</f>
        <v>3.6375861597263857</v>
      </c>
      <c r="O239" s="49">
        <f t="shared" si="17"/>
        <v>0.44167736208732689</v>
      </c>
    </row>
    <row r="240" spans="1:15" x14ac:dyDescent="0.35">
      <c r="A240" s="17" t="str">
        <f t="shared" si="15"/>
        <v>England</v>
      </c>
      <c r="B240" s="17" t="s">
        <v>672</v>
      </c>
      <c r="C240" s="17" t="s">
        <v>673</v>
      </c>
      <c r="D240" s="49">
        <f>'GB_index-weights_R2'!$B$2*I240+'GB_index-weights_R2'!$B$6*M240+'GB_index-weights_R2'!$B$10*O240</f>
        <v>0.68386388019372113</v>
      </c>
      <c r="E240" s="50">
        <f t="shared" si="16"/>
        <v>5</v>
      </c>
      <c r="F240" s="49">
        <f>INDEX('Unemployment-all_inputs'!$C:$C,MATCH($B240,'Unemployment-all_inputs'!$A:$A,0))</f>
        <v>6</v>
      </c>
      <c r="G240" s="49">
        <f>INDEX('Unemployment-all_inputs'!$D:$D,MATCH($B240,'Unemployment-all_inputs'!$A:$A,0))</f>
        <v>6.6</v>
      </c>
      <c r="H240" s="49">
        <f>F240*'GB_index-weights_R2'!$B$3+G240*'GB_index-weights_R2'!$B$4</f>
        <v>6.3</v>
      </c>
      <c r="I240" s="49">
        <f t="shared" si="18"/>
        <v>0.69911504424778748</v>
      </c>
      <c r="J240" s="49">
        <f>INDEX('Skills-all_inputs'!$C:$C,MATCH($B240,'Skills-all_inputs'!$A:$A,0))</f>
        <v>10.7</v>
      </c>
      <c r="K240" s="49">
        <f>INDEX('Skills-all_inputs'!$D:$D,MATCH($B240,'Skills-all_inputs'!$A:$A,0))</f>
        <v>12.8</v>
      </c>
      <c r="L240" s="49">
        <f>J240*'GB_index-weights_R2'!$B$7+K240*'GB_index-weights_R2'!$B$8</f>
        <v>11.75</v>
      </c>
      <c r="M240" s="49">
        <f t="shared" si="19"/>
        <v>0.58982035928143706</v>
      </c>
      <c r="N240" s="49">
        <f>INDEX('Productivity-all_inputs'!$D:$D,MATCH($B240,'Productivity-all_inputs'!$A:$A,0))</f>
        <v>3.2771447329921766</v>
      </c>
      <c r="O240" s="49">
        <f t="shared" si="17"/>
        <v>0.76265623705193875</v>
      </c>
    </row>
    <row r="241" spans="1:15" x14ac:dyDescent="0.35">
      <c r="A241" s="17" t="str">
        <f t="shared" si="15"/>
        <v>England</v>
      </c>
      <c r="B241" s="17" t="s">
        <v>674</v>
      </c>
      <c r="C241" s="17" t="s">
        <v>675</v>
      </c>
      <c r="D241" s="49">
        <f>'GB_index-weights_R2'!$B$2*I241+'GB_index-weights_R2'!$B$6*M241+'GB_index-weights_R2'!$B$10*O241</f>
        <v>0.45393975301872913</v>
      </c>
      <c r="E241" s="50">
        <f t="shared" si="16"/>
        <v>102</v>
      </c>
      <c r="F241" s="49">
        <f>INDEX('Unemployment-all_inputs'!$C:$C,MATCH($B241,'Unemployment-all_inputs'!$A:$A,0))</f>
        <v>4.3</v>
      </c>
      <c r="G241" s="49">
        <f>INDEX('Unemployment-all_inputs'!$D:$D,MATCH($B241,'Unemployment-all_inputs'!$A:$A,0))</f>
        <v>4.5999999999999996</v>
      </c>
      <c r="H241" s="49">
        <f>F241*'GB_index-weights_R2'!$B$3+G241*'GB_index-weights_R2'!$B$4</f>
        <v>4.4499999999999993</v>
      </c>
      <c r="I241" s="49">
        <f t="shared" si="18"/>
        <v>0.3716814159292034</v>
      </c>
      <c r="J241" s="49">
        <f>INDEX('Skills-all_inputs'!$C:$C,MATCH($B241,'Skills-all_inputs'!$A:$A,0))</f>
        <v>8.8000000000000007</v>
      </c>
      <c r="K241" s="49">
        <f>INDEX('Skills-all_inputs'!$D:$D,MATCH($B241,'Skills-all_inputs'!$A:$A,0))</f>
        <v>8.3000000000000007</v>
      </c>
      <c r="L241" s="49">
        <f>J241*'GB_index-weights_R2'!$B$7+K241*'GB_index-weights_R2'!$B$8</f>
        <v>8.5500000000000007</v>
      </c>
      <c r="M241" s="49">
        <f t="shared" si="19"/>
        <v>0.39820359281437123</v>
      </c>
      <c r="N241" s="49">
        <f>INDEX('Productivity-all_inputs'!$D:$D,MATCH($B241,'Productivity-all_inputs'!$A:$A,0))</f>
        <v>3.4688560301359703</v>
      </c>
      <c r="O241" s="49">
        <f t="shared" si="17"/>
        <v>0.59193425031261293</v>
      </c>
    </row>
    <row r="242" spans="1:15" x14ac:dyDescent="0.35">
      <c r="A242" s="17" t="str">
        <f t="shared" si="15"/>
        <v>England</v>
      </c>
      <c r="B242" s="17" t="s">
        <v>676</v>
      </c>
      <c r="C242" s="17" t="s">
        <v>677</v>
      </c>
      <c r="D242" s="49">
        <f>'GB_index-weights_R2'!$B$2*I242+'GB_index-weights_R2'!$B$6*M242+'GB_index-weights_R2'!$B$10*O242</f>
        <v>0.15191558734055949</v>
      </c>
      <c r="E242" s="50">
        <f t="shared" si="16"/>
        <v>359</v>
      </c>
      <c r="F242" s="49">
        <f>INDEX('Unemployment-all_inputs'!$C:$C,MATCH($B242,'Unemployment-all_inputs'!$A:$A,0))</f>
        <v>3.2</v>
      </c>
      <c r="G242" s="49">
        <f>INDEX('Unemployment-all_inputs'!$D:$D,MATCH($B242,'Unemployment-all_inputs'!$A:$A,0))</f>
        <v>3</v>
      </c>
      <c r="H242" s="49">
        <f>F242*'GB_index-weights_R2'!$B$3+G242*'GB_index-weights_R2'!$B$4</f>
        <v>3.1</v>
      </c>
      <c r="I242" s="49">
        <f t="shared" si="18"/>
        <v>0.13274336283185839</v>
      </c>
      <c r="J242" s="49">
        <f>INDEX('Skills-all_inputs'!$C:$C,MATCH($B242,'Skills-all_inputs'!$A:$A,0))</f>
        <v>2</v>
      </c>
      <c r="K242" s="49">
        <f>INDEX('Skills-all_inputs'!$D:$D,MATCH($B242,'Skills-all_inputs'!$A:$A,0))</f>
        <v>5.7</v>
      </c>
      <c r="L242" s="49">
        <f>J242*'GB_index-weights_R2'!$B$7+K242*'GB_index-weights_R2'!$B$8</f>
        <v>3.85</v>
      </c>
      <c r="M242" s="49">
        <f t="shared" si="19"/>
        <v>0.11676646706586825</v>
      </c>
      <c r="N242" s="49">
        <f>INDEX('Productivity-all_inputs'!$D:$D,MATCH($B242,'Productivity-all_inputs'!$A:$A,0))</f>
        <v>3.9019726695746448</v>
      </c>
      <c r="O242" s="49">
        <f t="shared" si="17"/>
        <v>0.20623693212395189</v>
      </c>
    </row>
    <row r="243" spans="1:15" x14ac:dyDescent="0.35">
      <c r="A243" s="17" t="str">
        <f t="shared" si="15"/>
        <v>Scotland</v>
      </c>
      <c r="B243" s="17" t="s">
        <v>678</v>
      </c>
      <c r="C243" s="17" t="s">
        <v>679</v>
      </c>
      <c r="D243" s="49">
        <f>'GB_index-weights_R2'!$B$2*I243+'GB_index-weights_R2'!$B$6*M243+'GB_index-weights_R2'!$B$10*O243</f>
        <v>0.38201418671723675</v>
      </c>
      <c r="E243" s="50">
        <f t="shared" si="16"/>
        <v>195</v>
      </c>
      <c r="F243" s="49">
        <f>INDEX('Unemployment-all_inputs'!$C:$C,MATCH($B243,'Unemployment-all_inputs'!$A:$A,0))</f>
        <v>4.2</v>
      </c>
      <c r="G243" s="49">
        <f>INDEX('Unemployment-all_inputs'!$D:$D,MATCH($B243,'Unemployment-all_inputs'!$A:$A,0))</f>
        <v>3.8</v>
      </c>
      <c r="H243" s="49">
        <f>F243*'GB_index-weights_R2'!$B$3+G243*'GB_index-weights_R2'!$B$4</f>
        <v>4</v>
      </c>
      <c r="I243" s="49">
        <f t="shared" si="18"/>
        <v>0.29203539823008845</v>
      </c>
      <c r="J243" s="49">
        <f>INDEX('Skills-all_inputs'!$C:$C,MATCH($B243,'Skills-all_inputs'!$A:$A,0))</f>
        <v>4.5999999999999996</v>
      </c>
      <c r="K243" s="49">
        <f>INDEX('Skills-all_inputs'!$D:$D,MATCH($B243,'Skills-all_inputs'!$A:$A,0))</f>
        <v>9.4</v>
      </c>
      <c r="L243" s="49">
        <f>J243*'GB_index-weights_R2'!$B$7+K243*'GB_index-weights_R2'!$B$8</f>
        <v>7</v>
      </c>
      <c r="M243" s="49">
        <f t="shared" si="19"/>
        <v>0.30538922155688614</v>
      </c>
      <c r="N243" s="49">
        <f>INDEX('Productivity-all_inputs'!$D:$D,MATCH($B243,'Productivity-all_inputs'!$A:$A,0))</f>
        <v>3.5174978373583161</v>
      </c>
      <c r="O243" s="49">
        <f t="shared" si="17"/>
        <v>0.54861794036473566</v>
      </c>
    </row>
    <row r="244" spans="1:15" x14ac:dyDescent="0.35">
      <c r="A244" s="17" t="str">
        <f t="shared" si="15"/>
        <v>Wales</v>
      </c>
      <c r="B244" s="17" t="s">
        <v>680</v>
      </c>
      <c r="C244" s="17" t="s">
        <v>681</v>
      </c>
      <c r="D244" s="49">
        <f>'GB_index-weights_R2'!$B$2*I244+'GB_index-weights_R2'!$B$6*M244+'GB_index-weights_R2'!$B$10*O244</f>
        <v>0.47386399257703166</v>
      </c>
      <c r="E244" s="50">
        <f t="shared" si="16"/>
        <v>86</v>
      </c>
      <c r="F244" s="49">
        <f>INDEX('Unemployment-all_inputs'!$C:$C,MATCH($B244,'Unemployment-all_inputs'!$A:$A,0))</f>
        <v>4.0999999999999996</v>
      </c>
      <c r="G244" s="49">
        <f>INDEX('Unemployment-all_inputs'!$D:$D,MATCH($B244,'Unemployment-all_inputs'!$A:$A,0))</f>
        <v>4.5999999999999996</v>
      </c>
      <c r="H244" s="49">
        <f>F244*'GB_index-weights_R2'!$B$3+G244*'GB_index-weights_R2'!$B$4</f>
        <v>4.3499999999999996</v>
      </c>
      <c r="I244" s="49">
        <f t="shared" si="18"/>
        <v>0.35398230088495564</v>
      </c>
      <c r="J244" s="49">
        <f>INDEX('Skills-all_inputs'!$C:$C,MATCH($B244,'Skills-all_inputs'!$A:$A,0))</f>
        <v>9.6</v>
      </c>
      <c r="K244" s="49">
        <f>INDEX('Skills-all_inputs'!$D:$D,MATCH($B244,'Skills-all_inputs'!$A:$A,0))</f>
        <v>11</v>
      </c>
      <c r="L244" s="49">
        <f>J244*'GB_index-weights_R2'!$B$7+K244*'GB_index-weights_R2'!$B$8</f>
        <v>10.3</v>
      </c>
      <c r="M244" s="49">
        <f t="shared" si="19"/>
        <v>0.50299401197604787</v>
      </c>
      <c r="N244" s="49">
        <f>INDEX('Productivity-all_inputs'!$D:$D,MATCH($B244,'Productivity-all_inputs'!$A:$A,0))</f>
        <v>3.4995332823830174</v>
      </c>
      <c r="O244" s="49">
        <f t="shared" si="17"/>
        <v>0.56461566487009152</v>
      </c>
    </row>
    <row r="245" spans="1:15" x14ac:dyDescent="0.35">
      <c r="A245" s="17" t="str">
        <f t="shared" si="15"/>
        <v>England</v>
      </c>
      <c r="B245" s="17" t="s">
        <v>682</v>
      </c>
      <c r="C245" s="17" t="s">
        <v>683</v>
      </c>
      <c r="D245" s="49">
        <f>'GB_index-weights_R2'!$B$2*I245+'GB_index-weights_R2'!$B$6*M245+'GB_index-weights_R2'!$B$10*O245</f>
        <v>0.21627110019343446</v>
      </c>
      <c r="E245" s="50">
        <f t="shared" si="16"/>
        <v>343</v>
      </c>
      <c r="F245" s="49">
        <f>INDEX('Unemployment-all_inputs'!$C:$C,MATCH($B245,'Unemployment-all_inputs'!$A:$A,0))</f>
        <v>2.9</v>
      </c>
      <c r="G245" s="49">
        <f>INDEX('Unemployment-all_inputs'!$D:$D,MATCH($B245,'Unemployment-all_inputs'!$A:$A,0))</f>
        <v>2.2999999999999998</v>
      </c>
      <c r="H245" s="49">
        <f>F245*'GB_index-weights_R2'!$B$3+G245*'GB_index-weights_R2'!$B$4</f>
        <v>2.5999999999999996</v>
      </c>
      <c r="I245" s="49">
        <f t="shared" si="18"/>
        <v>4.4247787610619385E-2</v>
      </c>
      <c r="J245" s="49">
        <f>INDEX('Skills-all_inputs'!$C:$C,MATCH($B245,'Skills-all_inputs'!$A:$A,0))</f>
        <v>2.4</v>
      </c>
      <c r="K245" s="49">
        <f>INDEX('Skills-all_inputs'!$D:$D,MATCH($B245,'Skills-all_inputs'!$A:$A,0))</f>
        <v>4.9000000000000004</v>
      </c>
      <c r="L245" s="49">
        <f>J245*'GB_index-weights_R2'!$B$7+K245*'GB_index-weights_R2'!$B$8</f>
        <v>3.6500000000000004</v>
      </c>
      <c r="M245" s="49">
        <f t="shared" si="19"/>
        <v>0.10479041916167665</v>
      </c>
      <c r="N245" s="49">
        <f>INDEX('Productivity-all_inputs'!$D:$D,MATCH($B245,'Productivity-all_inputs'!$A:$A,0))</f>
        <v>3.572345637857985</v>
      </c>
      <c r="O245" s="49">
        <f t="shared" si="17"/>
        <v>0.49977509380800739</v>
      </c>
    </row>
    <row r="246" spans="1:15" x14ac:dyDescent="0.35">
      <c r="A246" s="17" t="str">
        <f t="shared" si="15"/>
        <v>England</v>
      </c>
      <c r="B246" s="17" t="s">
        <v>684</v>
      </c>
      <c r="C246" s="17" t="s">
        <v>685</v>
      </c>
      <c r="D246" s="49">
        <f>'GB_index-weights_R2'!$B$2*I246+'GB_index-weights_R2'!$B$6*M246+'GB_index-weights_R2'!$B$10*O246</f>
        <v>0.17646440715894979</v>
      </c>
      <c r="E246" s="50">
        <f t="shared" si="16"/>
        <v>353</v>
      </c>
      <c r="F246" s="49">
        <f>INDEX('Unemployment-all_inputs'!$C:$C,MATCH($B246,'Unemployment-all_inputs'!$A:$A,0))</f>
        <v>4.5</v>
      </c>
      <c r="G246" s="49">
        <f>INDEX('Unemployment-all_inputs'!$D:$D,MATCH($B246,'Unemployment-all_inputs'!$A:$A,0))</f>
        <v>3.5</v>
      </c>
      <c r="H246" s="49">
        <f>F246*'GB_index-weights_R2'!$B$3+G246*'GB_index-weights_R2'!$B$4</f>
        <v>4</v>
      </c>
      <c r="I246" s="49">
        <f t="shared" si="18"/>
        <v>0.29203539823008845</v>
      </c>
      <c r="J246" s="49">
        <f>INDEX('Skills-all_inputs'!$C:$C,MATCH($B246,'Skills-all_inputs'!$A:$A,0))</f>
        <v>1.3</v>
      </c>
      <c r="K246" s="49">
        <f>INDEX('Skills-all_inputs'!$D:$D,MATCH($B246,'Skills-all_inputs'!$A:$A,0))</f>
        <v>2.5</v>
      </c>
      <c r="L246" s="49">
        <f>J246*'GB_index-weights_R2'!$B$7+K246*'GB_index-weights_R2'!$B$8</f>
        <v>1.9</v>
      </c>
      <c r="M246" s="49">
        <f t="shared" si="19"/>
        <v>0</v>
      </c>
      <c r="N246" s="49">
        <f>INDEX('Productivity-all_inputs'!$D:$D,MATCH($B246,'Productivity-all_inputs'!$A:$A,0))</f>
        <v>3.8670256394974101</v>
      </c>
      <c r="O246" s="49">
        <f t="shared" si="17"/>
        <v>0.23735782324676091</v>
      </c>
    </row>
    <row r="247" spans="1:15" x14ac:dyDescent="0.35">
      <c r="A247" s="17" t="str">
        <f t="shared" si="15"/>
        <v>England</v>
      </c>
      <c r="B247" s="17" t="s">
        <v>686</v>
      </c>
      <c r="C247" s="17" t="s">
        <v>687</v>
      </c>
      <c r="D247" s="49">
        <f>'GB_index-weights_R2'!$B$2*I247+'GB_index-weights_R2'!$B$6*M247+'GB_index-weights_R2'!$B$10*O247</f>
        <v>0.42316035688548698</v>
      </c>
      <c r="E247" s="50">
        <f t="shared" si="16"/>
        <v>139</v>
      </c>
      <c r="F247" s="49">
        <f>INDEX('Unemployment-all_inputs'!$C:$C,MATCH($B247,'Unemployment-all_inputs'!$A:$A,0))</f>
        <v>3</v>
      </c>
      <c r="G247" s="49">
        <f>INDEX('Unemployment-all_inputs'!$D:$D,MATCH($B247,'Unemployment-all_inputs'!$A:$A,0))</f>
        <v>2.9</v>
      </c>
      <c r="H247" s="49">
        <f>F247*'GB_index-weights_R2'!$B$3+G247*'GB_index-weights_R2'!$B$4</f>
        <v>2.95</v>
      </c>
      <c r="I247" s="49">
        <f t="shared" si="18"/>
        <v>0.10619469026548674</v>
      </c>
      <c r="J247" s="49">
        <f>INDEX('Skills-all_inputs'!$C:$C,MATCH($B247,'Skills-all_inputs'!$A:$A,0))</f>
        <v>3.8</v>
      </c>
      <c r="K247" s="49">
        <f>INDEX('Skills-all_inputs'!$D:$D,MATCH($B247,'Skills-all_inputs'!$A:$A,0))</f>
        <v>7.3</v>
      </c>
      <c r="L247" s="49">
        <f>J247*'GB_index-weights_R2'!$B$7+K247*'GB_index-weights_R2'!$B$8</f>
        <v>5.55</v>
      </c>
      <c r="M247" s="49">
        <f t="shared" si="19"/>
        <v>0.21856287425149695</v>
      </c>
      <c r="N247" s="49">
        <f>INDEX('Productivity-all_inputs'!$D:$D,MATCH($B247,'Productivity-all_inputs'!$A:$A,0))</f>
        <v>3.0726933146901194</v>
      </c>
      <c r="O247" s="49">
        <f t="shared" si="17"/>
        <v>0.94472350613947731</v>
      </c>
    </row>
    <row r="248" spans="1:15" x14ac:dyDescent="0.35">
      <c r="A248" s="17" t="str">
        <f t="shared" si="15"/>
        <v>England</v>
      </c>
      <c r="B248" s="17" t="s">
        <v>688</v>
      </c>
      <c r="C248" s="17" t="s">
        <v>689</v>
      </c>
      <c r="D248" s="49">
        <f>'GB_index-weights_R2'!$B$2*I248+'GB_index-weights_R2'!$B$6*M248+'GB_index-weights_R2'!$B$10*O248</f>
        <v>0.60142432427973525</v>
      </c>
      <c r="E248" s="50">
        <f t="shared" si="16"/>
        <v>26</v>
      </c>
      <c r="F248" s="49">
        <f>INDEX('Unemployment-all_inputs'!$C:$C,MATCH($B248,'Unemployment-all_inputs'!$A:$A,0))</f>
        <v>6.3</v>
      </c>
      <c r="G248" s="49">
        <f>INDEX('Unemployment-all_inputs'!$D:$D,MATCH($B248,'Unemployment-all_inputs'!$A:$A,0))</f>
        <v>4.7</v>
      </c>
      <c r="H248" s="49">
        <f>F248*'GB_index-weights_R2'!$B$3+G248*'GB_index-weights_R2'!$B$4</f>
        <v>5.5</v>
      </c>
      <c r="I248" s="49">
        <f t="shared" si="18"/>
        <v>0.55752212389380529</v>
      </c>
      <c r="J248" s="49">
        <f>INDEX('Skills-all_inputs'!$C:$C,MATCH($B248,'Skills-all_inputs'!$A:$A,0))</f>
        <v>9.8000000000000007</v>
      </c>
      <c r="K248" s="49">
        <f>INDEX('Skills-all_inputs'!$D:$D,MATCH($B248,'Skills-all_inputs'!$A:$A,0))</f>
        <v>11.7</v>
      </c>
      <c r="L248" s="49">
        <f>J248*'GB_index-weights_R2'!$B$7+K248*'GB_index-weights_R2'!$B$8</f>
        <v>10.75</v>
      </c>
      <c r="M248" s="49">
        <f t="shared" si="19"/>
        <v>0.52994011976047894</v>
      </c>
      <c r="N248" s="49">
        <f>INDEX('Productivity-all_inputs'!$D:$D,MATCH($B248,'Productivity-all_inputs'!$A:$A,0))</f>
        <v>3.3286266888273199</v>
      </c>
      <c r="O248" s="49">
        <f t="shared" si="17"/>
        <v>0.71681072918492139</v>
      </c>
    </row>
    <row r="249" spans="1:15" x14ac:dyDescent="0.35">
      <c r="A249" s="17" t="str">
        <f t="shared" si="15"/>
        <v>England</v>
      </c>
      <c r="B249" s="17" t="s">
        <v>690</v>
      </c>
      <c r="C249" s="17" t="s">
        <v>691</v>
      </c>
      <c r="D249" s="49">
        <f>'GB_index-weights_R2'!$B$2*I249+'GB_index-weights_R2'!$B$6*M249+'GB_index-weights_R2'!$B$10*O249</f>
        <v>0.39027522465671993</v>
      </c>
      <c r="E249" s="50">
        <f t="shared" si="16"/>
        <v>178</v>
      </c>
      <c r="F249" s="49">
        <f>INDEX('Unemployment-all_inputs'!$C:$C,MATCH($B249,'Unemployment-all_inputs'!$A:$A,0))</f>
        <v>3.4</v>
      </c>
      <c r="G249" s="49">
        <f>INDEX('Unemployment-all_inputs'!$D:$D,MATCH($B249,'Unemployment-all_inputs'!$A:$A,0))</f>
        <v>3.3</v>
      </c>
      <c r="H249" s="49">
        <f>F249*'GB_index-weights_R2'!$B$3+G249*'GB_index-weights_R2'!$B$4</f>
        <v>3.3499999999999996</v>
      </c>
      <c r="I249" s="49">
        <f t="shared" si="18"/>
        <v>0.17699115044247779</v>
      </c>
      <c r="J249" s="49">
        <f>INDEX('Skills-all_inputs'!$C:$C,MATCH($B249,'Skills-all_inputs'!$A:$A,0))</f>
        <v>5.3</v>
      </c>
      <c r="K249" s="49">
        <f>INDEX('Skills-all_inputs'!$D:$D,MATCH($B249,'Skills-all_inputs'!$A:$A,0))</f>
        <v>8.8000000000000007</v>
      </c>
      <c r="L249" s="49">
        <f>J249*'GB_index-weights_R2'!$B$7+K249*'GB_index-weights_R2'!$B$8</f>
        <v>7.0500000000000007</v>
      </c>
      <c r="M249" s="49">
        <f t="shared" si="19"/>
        <v>0.30838323353293412</v>
      </c>
      <c r="N249" s="49">
        <f>INDEX('Productivity-all_inputs'!$D:$D,MATCH($B249,'Productivity-all_inputs'!$A:$A,0))</f>
        <v>3.3638415951183864</v>
      </c>
      <c r="O249" s="49">
        <f t="shared" si="17"/>
        <v>0.68545128999474803</v>
      </c>
    </row>
    <row r="250" spans="1:15" x14ac:dyDescent="0.35">
      <c r="A250" s="17" t="str">
        <f t="shared" si="15"/>
        <v>England</v>
      </c>
      <c r="B250" s="17" t="s">
        <v>692</v>
      </c>
      <c r="C250" s="17" t="s">
        <v>693</v>
      </c>
      <c r="D250" s="49">
        <f>'GB_index-weights_R2'!$B$2*I250+'GB_index-weights_R2'!$B$6*M250+'GB_index-weights_R2'!$B$10*O250</f>
        <v>0.47234185436249565</v>
      </c>
      <c r="E250" s="50">
        <f t="shared" si="16"/>
        <v>89</v>
      </c>
      <c r="F250" s="49">
        <f>INDEX('Unemployment-all_inputs'!$C:$C,MATCH($B250,'Unemployment-all_inputs'!$A:$A,0))</f>
        <v>3.5</v>
      </c>
      <c r="G250" s="49">
        <f>INDEX('Unemployment-all_inputs'!$D:$D,MATCH($B250,'Unemployment-all_inputs'!$A:$A,0))</f>
        <v>3.7</v>
      </c>
      <c r="H250" s="49">
        <f>F250*'GB_index-weights_R2'!$B$3+G250*'GB_index-weights_R2'!$B$4</f>
        <v>3.6</v>
      </c>
      <c r="I250" s="49">
        <f t="shared" si="18"/>
        <v>0.22123893805309733</v>
      </c>
      <c r="J250" s="49">
        <f>INDEX('Skills-all_inputs'!$C:$C,MATCH($B250,'Skills-all_inputs'!$A:$A,0))</f>
        <v>5.7</v>
      </c>
      <c r="K250" s="49">
        <f>INDEX('Skills-all_inputs'!$D:$D,MATCH($B250,'Skills-all_inputs'!$A:$A,0))</f>
        <v>12</v>
      </c>
      <c r="L250" s="49">
        <f>J250*'GB_index-weights_R2'!$B$7+K250*'GB_index-weights_R2'!$B$8</f>
        <v>8.85</v>
      </c>
      <c r="M250" s="49">
        <f t="shared" si="19"/>
        <v>0.41616766467065858</v>
      </c>
      <c r="N250" s="49">
        <f>INDEX('Productivity-all_inputs'!$D:$D,MATCH($B250,'Productivity-all_inputs'!$A:$A,0))</f>
        <v>3.2580965380214821</v>
      </c>
      <c r="O250" s="49">
        <f t="shared" si="17"/>
        <v>0.77961896036373113</v>
      </c>
    </row>
    <row r="251" spans="1:15" x14ac:dyDescent="0.35">
      <c r="A251" s="17" t="str">
        <f t="shared" si="15"/>
        <v>England</v>
      </c>
      <c r="B251" s="17" t="s">
        <v>694</v>
      </c>
      <c r="C251" s="17" t="s">
        <v>695</v>
      </c>
      <c r="D251" s="49">
        <f>'GB_index-weights_R2'!$B$2*I251+'GB_index-weights_R2'!$B$6*M251+'GB_index-weights_R2'!$B$10*O251</f>
        <v>0.40506102435836777</v>
      </c>
      <c r="E251" s="50">
        <f t="shared" si="16"/>
        <v>162</v>
      </c>
      <c r="F251" s="49">
        <f>INDEX('Unemployment-all_inputs'!$C:$C,MATCH($B251,'Unemployment-all_inputs'!$A:$A,0))</f>
        <v>3.3</v>
      </c>
      <c r="G251" s="49">
        <f>INDEX('Unemployment-all_inputs'!$D:$D,MATCH($B251,'Unemployment-all_inputs'!$A:$A,0))</f>
        <v>3.6</v>
      </c>
      <c r="H251" s="49">
        <f>F251*'GB_index-weights_R2'!$B$3+G251*'GB_index-weights_R2'!$B$4</f>
        <v>3.45</v>
      </c>
      <c r="I251" s="49">
        <f t="shared" si="18"/>
        <v>0.19469026548672566</v>
      </c>
      <c r="J251" s="49">
        <f>INDEX('Skills-all_inputs'!$C:$C,MATCH($B251,'Skills-all_inputs'!$A:$A,0))</f>
        <v>8.5</v>
      </c>
      <c r="K251" s="49">
        <f>INDEX('Skills-all_inputs'!$D:$D,MATCH($B251,'Skills-all_inputs'!$A:$A,0))</f>
        <v>3</v>
      </c>
      <c r="L251" s="49">
        <f>J251*'GB_index-weights_R2'!$B$7+K251*'GB_index-weights_R2'!$B$8</f>
        <v>5.75</v>
      </c>
      <c r="M251" s="49">
        <f t="shared" si="19"/>
        <v>0.23053892215568858</v>
      </c>
      <c r="N251" s="49">
        <f>INDEX('Productivity-all_inputs'!$D:$D,MATCH($B251,'Productivity-all_inputs'!$A:$A,0))</f>
        <v>3.2464909919011742</v>
      </c>
      <c r="O251" s="49">
        <f t="shared" si="17"/>
        <v>0.78995388543268907</v>
      </c>
    </row>
    <row r="252" spans="1:15" x14ac:dyDescent="0.35">
      <c r="A252" s="17" t="str">
        <f t="shared" si="15"/>
        <v>England</v>
      </c>
      <c r="B252" s="17" t="s">
        <v>696</v>
      </c>
      <c r="C252" s="17" t="s">
        <v>697</v>
      </c>
      <c r="D252" s="49">
        <f>'GB_index-weights_R2'!$B$2*I252+'GB_index-weights_R2'!$B$6*M252+'GB_index-weights_R2'!$B$10*O252</f>
        <v>0.44860918765906005</v>
      </c>
      <c r="E252" s="50">
        <f t="shared" si="16"/>
        <v>111</v>
      </c>
      <c r="F252" s="49">
        <f>INDEX('Unemployment-all_inputs'!$C:$C,MATCH($B252,'Unemployment-all_inputs'!$A:$A,0))</f>
        <v>5.2</v>
      </c>
      <c r="G252" s="49">
        <f>INDEX('Unemployment-all_inputs'!$D:$D,MATCH($B252,'Unemployment-all_inputs'!$A:$A,0))</f>
        <v>4.3</v>
      </c>
      <c r="H252" s="49">
        <f>F252*'GB_index-weights_R2'!$B$3+G252*'GB_index-weights_R2'!$B$4</f>
        <v>4.75</v>
      </c>
      <c r="I252" s="49">
        <f t="shared" si="18"/>
        <v>0.42477876106194684</v>
      </c>
      <c r="J252" s="49">
        <f>INDEX('Skills-all_inputs'!$C:$C,MATCH($B252,'Skills-all_inputs'!$A:$A,0))</f>
        <v>2.8</v>
      </c>
      <c r="K252" s="49">
        <f>INDEX('Skills-all_inputs'!$D:$D,MATCH($B252,'Skills-all_inputs'!$A:$A,0))</f>
        <v>7.5</v>
      </c>
      <c r="L252" s="49">
        <f>J252*'GB_index-weights_R2'!$B$7+K252*'GB_index-weights_R2'!$B$8</f>
        <v>5.15</v>
      </c>
      <c r="M252" s="49">
        <f t="shared" si="19"/>
        <v>0.19461077844311375</v>
      </c>
      <c r="N252" s="49">
        <f>INDEX('Productivity-all_inputs'!$D:$D,MATCH($B252,'Productivity-all_inputs'!$A:$A,0))</f>
        <v>3.3178157727231046</v>
      </c>
      <c r="O252" s="49">
        <f t="shared" si="17"/>
        <v>0.72643802347211961</v>
      </c>
    </row>
    <row r="253" spans="1:15" x14ac:dyDescent="0.35">
      <c r="A253" s="17" t="str">
        <f t="shared" si="15"/>
        <v>England</v>
      </c>
      <c r="B253" s="17" t="s">
        <v>698</v>
      </c>
      <c r="C253" s="17" t="s">
        <v>699</v>
      </c>
      <c r="D253" s="49">
        <f>'GB_index-weights_R2'!$B$2*I253+'GB_index-weights_R2'!$B$6*M253+'GB_index-weights_R2'!$B$10*O253</f>
        <v>0.28258058378753231</v>
      </c>
      <c r="E253" s="50">
        <f t="shared" si="16"/>
        <v>304</v>
      </c>
      <c r="F253" s="49">
        <f>INDEX('Unemployment-all_inputs'!$C:$C,MATCH($B253,'Unemployment-all_inputs'!$A:$A,0))</f>
        <v>3.7</v>
      </c>
      <c r="G253" s="49">
        <f>INDEX('Unemployment-all_inputs'!$D:$D,MATCH($B253,'Unemployment-all_inputs'!$A:$A,0))</f>
        <v>3.9</v>
      </c>
      <c r="H253" s="49">
        <f>F253*'GB_index-weights_R2'!$B$3+G253*'GB_index-weights_R2'!$B$4</f>
        <v>3.8</v>
      </c>
      <c r="I253" s="49">
        <f t="shared" si="18"/>
        <v>0.25663716814159288</v>
      </c>
      <c r="J253" s="49">
        <f>INDEX('Skills-all_inputs'!$C:$C,MATCH($B253,'Skills-all_inputs'!$A:$A,0))</f>
        <v>2.9</v>
      </c>
      <c r="K253" s="49">
        <f>INDEX('Skills-all_inputs'!$D:$D,MATCH($B253,'Skills-all_inputs'!$A:$A,0))</f>
        <v>4.2</v>
      </c>
      <c r="L253" s="49">
        <f>J253*'GB_index-weights_R2'!$B$7+K253*'GB_index-weights_R2'!$B$8</f>
        <v>3.55</v>
      </c>
      <c r="M253" s="49">
        <f t="shared" si="19"/>
        <v>9.8802395209580812E-2</v>
      </c>
      <c r="N253" s="49">
        <f>INDEX('Productivity-all_inputs'!$D:$D,MATCH($B253,'Productivity-all_inputs'!$A:$A,0))</f>
        <v>3.5807372954942331</v>
      </c>
      <c r="O253" s="49">
        <f t="shared" si="17"/>
        <v>0.49230218801142328</v>
      </c>
    </row>
    <row r="254" spans="1:15" x14ac:dyDescent="0.35">
      <c r="A254" s="17" t="str">
        <f t="shared" ref="A254:A316" si="20">IF(LEFT(B254,1)="E","England",IF(LEFT(B254,1)="S","Scotland","Wales"))</f>
        <v>England</v>
      </c>
      <c r="B254" s="17" t="s">
        <v>700</v>
      </c>
      <c r="C254" s="17" t="s">
        <v>701</v>
      </c>
      <c r="D254" s="49">
        <f>'GB_index-weights_R2'!$B$2*I254+'GB_index-weights_R2'!$B$6*M254+'GB_index-weights_R2'!$B$10*O254</f>
        <v>0.12994365251797285</v>
      </c>
      <c r="E254" s="50">
        <f t="shared" si="16"/>
        <v>363</v>
      </c>
      <c r="F254" s="49">
        <f>INDEX('Unemployment-all_inputs'!$C:$C,MATCH($B254,'Unemployment-all_inputs'!$A:$A,0))</f>
        <v>3.5</v>
      </c>
      <c r="G254" s="49">
        <f>INDEX('Unemployment-all_inputs'!$D:$D,MATCH($B254,'Unemployment-all_inputs'!$A:$A,0))</f>
        <v>3</v>
      </c>
      <c r="H254" s="49">
        <f>F254*'GB_index-weights_R2'!$B$3+G254*'GB_index-weights_R2'!$B$4</f>
        <v>3.25</v>
      </c>
      <c r="I254" s="49">
        <f t="shared" si="18"/>
        <v>0.15929203539823006</v>
      </c>
      <c r="J254" s="49">
        <f>INDEX('Skills-all_inputs'!$C:$C,MATCH($B254,'Skills-all_inputs'!$A:$A,0))</f>
        <v>7.2</v>
      </c>
      <c r="K254" s="49">
        <f>INDEX('Skills-all_inputs'!$D:$D,MATCH($B254,'Skills-all_inputs'!$A:$A,0))</f>
        <v>4.3</v>
      </c>
      <c r="L254" s="49">
        <f>J254*'GB_index-weights_R2'!$B$7+K254*'GB_index-weights_R2'!$B$8</f>
        <v>5.75</v>
      </c>
      <c r="M254" s="49">
        <f t="shared" si="19"/>
        <v>0.23053892215568858</v>
      </c>
      <c r="N254" s="49">
        <f>INDEX('Productivity-all_inputs'!$D:$D,MATCH($B254,'Productivity-all_inputs'!$A:$A,0))</f>
        <v>4.133565275375382</v>
      </c>
      <c r="O254" s="49">
        <f t="shared" si="17"/>
        <v>0</v>
      </c>
    </row>
    <row r="255" spans="1:15" x14ac:dyDescent="0.35">
      <c r="A255" s="17" t="str">
        <f t="shared" si="20"/>
        <v>England</v>
      </c>
      <c r="B255" s="17" t="s">
        <v>702</v>
      </c>
      <c r="C255" s="17" t="s">
        <v>703</v>
      </c>
      <c r="D255" s="49">
        <f>'GB_index-weights_R2'!$B$2*I255+'GB_index-weights_R2'!$B$6*M255+'GB_index-weights_R2'!$B$10*O255</f>
        <v>0.23538521278066254</v>
      </c>
      <c r="E255" s="50">
        <f t="shared" si="16"/>
        <v>337</v>
      </c>
      <c r="F255" s="49">
        <f>INDEX('Unemployment-all_inputs'!$C:$C,MATCH($B255,'Unemployment-all_inputs'!$A:$A,0))</f>
        <v>3.4</v>
      </c>
      <c r="G255" s="49">
        <f>INDEX('Unemployment-all_inputs'!$D:$D,MATCH($B255,'Unemployment-all_inputs'!$A:$A,0))</f>
        <v>3.6</v>
      </c>
      <c r="H255" s="49">
        <f>F255*'GB_index-weights_R2'!$B$3+G255*'GB_index-weights_R2'!$B$4</f>
        <v>3.5</v>
      </c>
      <c r="I255" s="49">
        <f t="shared" si="18"/>
        <v>0.20353982300884954</v>
      </c>
      <c r="J255" s="49">
        <f>INDEX('Skills-all_inputs'!$C:$C,MATCH($B255,'Skills-all_inputs'!$A:$A,0))</f>
        <v>2.9</v>
      </c>
      <c r="K255" s="49">
        <f>INDEX('Skills-all_inputs'!$D:$D,MATCH($B255,'Skills-all_inputs'!$A:$A,0))</f>
        <v>1.9</v>
      </c>
      <c r="L255" s="49">
        <f>J255*'GB_index-weights_R2'!$B$7+K255*'GB_index-weights_R2'!$B$8</f>
        <v>2.4</v>
      </c>
      <c r="M255" s="49">
        <f t="shared" si="19"/>
        <v>2.9940119760479039E-2</v>
      </c>
      <c r="N255" s="49">
        <f>INDEX('Productivity-all_inputs'!$D:$D,MATCH($B255,'Productivity-all_inputs'!$A:$A,0))</f>
        <v>3.6027767550605247</v>
      </c>
      <c r="O255" s="49">
        <f t="shared" si="17"/>
        <v>0.47267569557265904</v>
      </c>
    </row>
    <row r="256" spans="1:15" x14ac:dyDescent="0.35">
      <c r="A256" s="17" t="str">
        <f t="shared" si="20"/>
        <v>England</v>
      </c>
      <c r="B256" s="17" t="s">
        <v>704</v>
      </c>
      <c r="C256" s="17" t="s">
        <v>705</v>
      </c>
      <c r="D256" s="49">
        <f>'GB_index-weights_R2'!$B$2*I256+'GB_index-weights_R2'!$B$6*M256+'GB_index-weights_R2'!$B$10*O256</f>
        <v>0.2034954425319786</v>
      </c>
      <c r="E256" s="50">
        <f t="shared" si="16"/>
        <v>346</v>
      </c>
      <c r="F256" s="49">
        <f>INDEX('Unemployment-all_inputs'!$C:$C,MATCH($B256,'Unemployment-all_inputs'!$A:$A,0))</f>
        <v>3.6</v>
      </c>
      <c r="G256" s="49">
        <f>INDEX('Unemployment-all_inputs'!$D:$D,MATCH($B256,'Unemployment-all_inputs'!$A:$A,0))</f>
        <v>4.3</v>
      </c>
      <c r="H256" s="49">
        <f>F256*'GB_index-weights_R2'!$B$3+G256*'GB_index-weights_R2'!$B$4</f>
        <v>3.95</v>
      </c>
      <c r="I256" s="49">
        <f t="shared" si="18"/>
        <v>0.2831858407079646</v>
      </c>
      <c r="J256" s="49">
        <f>INDEX('Skills-all_inputs'!$C:$C,MATCH($B256,'Skills-all_inputs'!$A:$A,0))</f>
        <v>5</v>
      </c>
      <c r="K256" s="49">
        <f>INDEX('Skills-all_inputs'!$D:$D,MATCH($B256,'Skills-all_inputs'!$A:$A,0))</f>
        <v>6.3</v>
      </c>
      <c r="L256" s="49">
        <f>J256*'GB_index-weights_R2'!$B$7+K256*'GB_index-weights_R2'!$B$8</f>
        <v>5.65</v>
      </c>
      <c r="M256" s="49">
        <f t="shared" si="19"/>
        <v>0.22455089820359281</v>
      </c>
      <c r="N256" s="49">
        <f>INDEX('Productivity-all_inputs'!$D:$D,MATCH($B256,'Productivity-all_inputs'!$A:$A,0))</f>
        <v>4.0181832012565364</v>
      </c>
      <c r="O256" s="49">
        <f t="shared" si="17"/>
        <v>0.10274958868437847</v>
      </c>
    </row>
    <row r="257" spans="1:15" x14ac:dyDescent="0.35">
      <c r="A257" s="17" t="str">
        <f t="shared" si="20"/>
        <v>England</v>
      </c>
      <c r="B257" s="17" t="s">
        <v>706</v>
      </c>
      <c r="C257" s="17" t="s">
        <v>707</v>
      </c>
      <c r="D257" s="49">
        <f>'GB_index-weights_R2'!$B$2*I257+'GB_index-weights_R2'!$B$6*M257+'GB_index-weights_R2'!$B$10*O257</f>
        <v>0.32329527085748611</v>
      </c>
      <c r="E257" s="50">
        <f t="shared" si="16"/>
        <v>264</v>
      </c>
      <c r="F257" s="49">
        <f>INDEX('Unemployment-all_inputs'!$C:$C,MATCH($B257,'Unemployment-all_inputs'!$A:$A,0))</f>
        <v>4</v>
      </c>
      <c r="G257" s="49">
        <f>INDEX('Unemployment-all_inputs'!$D:$D,MATCH($B257,'Unemployment-all_inputs'!$A:$A,0))</f>
        <v>3.5</v>
      </c>
      <c r="H257" s="49">
        <f>F257*'GB_index-weights_R2'!$B$3+G257*'GB_index-weights_R2'!$B$4</f>
        <v>3.75</v>
      </c>
      <c r="I257" s="49">
        <f t="shared" si="18"/>
        <v>0.247787610619469</v>
      </c>
      <c r="J257" s="49">
        <f>INDEX('Skills-all_inputs'!$C:$C,MATCH($B257,'Skills-all_inputs'!$A:$A,0))</f>
        <v>1.7</v>
      </c>
      <c r="K257" s="49">
        <f>INDEX('Skills-all_inputs'!$D:$D,MATCH($B257,'Skills-all_inputs'!$A:$A,0))</f>
        <v>2.7</v>
      </c>
      <c r="L257" s="49">
        <f>J257*'GB_index-weights_R2'!$B$7+K257*'GB_index-weights_R2'!$B$8</f>
        <v>2.2000000000000002</v>
      </c>
      <c r="M257" s="49">
        <f t="shared" si="19"/>
        <v>1.7964071856287438E-2</v>
      </c>
      <c r="N257" s="49">
        <f>INDEX('Productivity-all_inputs'!$D:$D,MATCH($B257,'Productivity-all_inputs'!$A:$A,0))</f>
        <v>3.3428618046491918</v>
      </c>
      <c r="O257" s="49">
        <f t="shared" si="17"/>
        <v>0.70413413009670189</v>
      </c>
    </row>
    <row r="258" spans="1:15" x14ac:dyDescent="0.35">
      <c r="A258" s="17" t="str">
        <f t="shared" si="20"/>
        <v>England</v>
      </c>
      <c r="B258" s="17" t="s">
        <v>708</v>
      </c>
      <c r="C258" s="17" t="s">
        <v>709</v>
      </c>
      <c r="D258" s="49">
        <f>'GB_index-weights_R2'!$B$2*I258+'GB_index-weights_R2'!$B$6*M258+'GB_index-weights_R2'!$B$10*O258</f>
        <v>0.34937390493479342</v>
      </c>
      <c r="E258" s="50">
        <f t="shared" ref="E258:E321" si="21">RANK(D258,$D$2:$D$364,0)</f>
        <v>230</v>
      </c>
      <c r="F258" s="49">
        <f>INDEX('Unemployment-all_inputs'!$C:$C,MATCH($B258,'Unemployment-all_inputs'!$A:$A,0))</f>
        <v>3.5</v>
      </c>
      <c r="G258" s="49">
        <f>INDEX('Unemployment-all_inputs'!$D:$D,MATCH($B258,'Unemployment-all_inputs'!$A:$A,0))</f>
        <v>3</v>
      </c>
      <c r="H258" s="49">
        <f>F258*'GB_index-weights_R2'!$B$3+G258*'GB_index-weights_R2'!$B$4</f>
        <v>3.25</v>
      </c>
      <c r="I258" s="49">
        <f t="shared" si="18"/>
        <v>0.15929203539823006</v>
      </c>
      <c r="J258" s="49">
        <f>INDEX('Skills-all_inputs'!$C:$C,MATCH($B258,'Skills-all_inputs'!$A:$A,0))</f>
        <v>4.4000000000000004</v>
      </c>
      <c r="K258" s="49">
        <f>INDEX('Skills-all_inputs'!$D:$D,MATCH($B258,'Skills-all_inputs'!$A:$A,0))</f>
        <v>6.5</v>
      </c>
      <c r="L258" s="49">
        <f>J258*'GB_index-weights_R2'!$B$7+K258*'GB_index-weights_R2'!$B$8</f>
        <v>5.45</v>
      </c>
      <c r="M258" s="49">
        <f t="shared" si="19"/>
        <v>0.21257485029940118</v>
      </c>
      <c r="N258" s="49">
        <f>INDEX('Productivity-all_inputs'!$D:$D,MATCH($B258,'Productivity-all_inputs'!$A:$A,0))</f>
        <v>3.3741687092742358</v>
      </c>
      <c r="O258" s="49">
        <f t="shared" ref="O258:O321" si="22">(MAX(N$2:N$362)-N258)/(MAX(N$2:N$362)-MIN(N$2:N$362))</f>
        <v>0.67625482910674917</v>
      </c>
    </row>
    <row r="259" spans="1:15" x14ac:dyDescent="0.35">
      <c r="A259" s="17" t="str">
        <f t="shared" si="20"/>
        <v>England</v>
      </c>
      <c r="B259" s="17" t="s">
        <v>710</v>
      </c>
      <c r="C259" s="17" t="s">
        <v>711</v>
      </c>
      <c r="D259" s="49">
        <f>'GB_index-weights_R2'!$B$2*I259+'GB_index-weights_R2'!$B$6*M259+'GB_index-weights_R2'!$B$10*O259</f>
        <v>0.4633826444749205</v>
      </c>
      <c r="E259" s="50">
        <f t="shared" si="21"/>
        <v>95</v>
      </c>
      <c r="F259" s="49">
        <f>INDEX('Unemployment-all_inputs'!$C:$C,MATCH($B259,'Unemployment-all_inputs'!$A:$A,0))</f>
        <v>5.5</v>
      </c>
      <c r="G259" s="49">
        <f>INDEX('Unemployment-all_inputs'!$D:$D,MATCH($B259,'Unemployment-all_inputs'!$A:$A,0))</f>
        <v>4.9000000000000004</v>
      </c>
      <c r="H259" s="49">
        <f>F259*'GB_index-weights_R2'!$B$3+G259*'GB_index-weights_R2'!$B$4</f>
        <v>5.2</v>
      </c>
      <c r="I259" s="49">
        <f t="shared" ref="I259:I322" si="23">(H259-MIN(H$2:H$362))/(MAX(H$2:H$362)-MIN(H$2:H$362))</f>
        <v>0.50442477876106195</v>
      </c>
      <c r="J259" s="49">
        <f>INDEX('Skills-all_inputs'!$C:$C,MATCH($B259,'Skills-all_inputs'!$A:$A,0))</f>
        <v>7.2</v>
      </c>
      <c r="K259" s="49">
        <f>INDEX('Skills-all_inputs'!$D:$D,MATCH($B259,'Skills-all_inputs'!$A:$A,0))</f>
        <v>8.9</v>
      </c>
      <c r="L259" s="49">
        <f>J259*'GB_index-weights_R2'!$B$7+K259*'GB_index-weights_R2'!$B$8</f>
        <v>8.0500000000000007</v>
      </c>
      <c r="M259" s="49">
        <f t="shared" ref="M259:M322" si="24">(L259-MIN(L$2:L$362))/(MAX(L$2:L$362)-MIN(L$2:L$362))</f>
        <v>0.36826347305389218</v>
      </c>
      <c r="N259" s="49">
        <f>INDEX('Productivity-all_inputs'!$D:$D,MATCH($B259,'Productivity-all_inputs'!$A:$A,0))</f>
        <v>3.5524868292083815</v>
      </c>
      <c r="O259" s="49">
        <f t="shared" si="22"/>
        <v>0.51745968160980749</v>
      </c>
    </row>
    <row r="260" spans="1:15" x14ac:dyDescent="0.35">
      <c r="A260" s="17" t="str">
        <f t="shared" si="20"/>
        <v>England</v>
      </c>
      <c r="B260" s="17" t="s">
        <v>712</v>
      </c>
      <c r="C260" s="17" t="s">
        <v>713</v>
      </c>
      <c r="D260" s="49">
        <f>'GB_index-weights_R2'!$B$2*I260+'GB_index-weights_R2'!$B$6*M260+'GB_index-weights_R2'!$B$10*O260</f>
        <v>0.74443687652690071</v>
      </c>
      <c r="E260" s="50">
        <f t="shared" si="21"/>
        <v>2</v>
      </c>
      <c r="F260" s="49">
        <f>INDEX('Unemployment-all_inputs'!$C:$C,MATCH($B260,'Unemployment-all_inputs'!$A:$A,0))</f>
        <v>6</v>
      </c>
      <c r="G260" s="49">
        <f>INDEX('Unemployment-all_inputs'!$D:$D,MATCH($B260,'Unemployment-all_inputs'!$A:$A,0))</f>
        <v>5.4</v>
      </c>
      <c r="H260" s="49">
        <f>F260*'GB_index-weights_R2'!$B$3+G260*'GB_index-weights_R2'!$B$4</f>
        <v>5.7</v>
      </c>
      <c r="I260" s="49">
        <f t="shared" si="23"/>
        <v>0.59292035398230092</v>
      </c>
      <c r="J260" s="49">
        <f>INDEX('Skills-all_inputs'!$C:$C,MATCH($B260,'Skills-all_inputs'!$A:$A,0))</f>
        <v>16.899999999999999</v>
      </c>
      <c r="K260" s="49">
        <f>INDEX('Skills-all_inputs'!$D:$D,MATCH($B260,'Skills-all_inputs'!$A:$A,0))</f>
        <v>20.3</v>
      </c>
      <c r="L260" s="49">
        <f>J260*'GB_index-weights_R2'!$B$7+K260*'GB_index-weights_R2'!$B$8</f>
        <v>18.600000000000001</v>
      </c>
      <c r="M260" s="49">
        <f t="shared" si="24"/>
        <v>1</v>
      </c>
      <c r="N260" s="49">
        <f>INDEX('Productivity-all_inputs'!$D:$D,MATCH($B260,'Productivity-all_inputs'!$A:$A,0))</f>
        <v>3.414442608412176</v>
      </c>
      <c r="O260" s="49">
        <f t="shared" si="22"/>
        <v>0.64039027559840134</v>
      </c>
    </row>
    <row r="261" spans="1:15" x14ac:dyDescent="0.35">
      <c r="A261" s="17" t="str">
        <f t="shared" si="20"/>
        <v>England</v>
      </c>
      <c r="B261" s="17" t="s">
        <v>714</v>
      </c>
      <c r="C261" s="17" t="s">
        <v>715</v>
      </c>
      <c r="D261" s="49">
        <f>'GB_index-weights_R2'!$B$2*I261+'GB_index-weights_R2'!$B$6*M261+'GB_index-weights_R2'!$B$10*O261</f>
        <v>0.49133390131706733</v>
      </c>
      <c r="E261" s="50">
        <f t="shared" si="21"/>
        <v>72</v>
      </c>
      <c r="F261" s="49">
        <f>INDEX('Unemployment-all_inputs'!$C:$C,MATCH($B261,'Unemployment-all_inputs'!$A:$A,0))</f>
        <v>4.4000000000000004</v>
      </c>
      <c r="G261" s="49">
        <f>INDEX('Unemployment-all_inputs'!$D:$D,MATCH($B261,'Unemployment-all_inputs'!$A:$A,0))</f>
        <v>3.4</v>
      </c>
      <c r="H261" s="49">
        <f>F261*'GB_index-weights_R2'!$B$3+G261*'GB_index-weights_R2'!$B$4</f>
        <v>3.9000000000000004</v>
      </c>
      <c r="I261" s="49">
        <f t="shared" si="23"/>
        <v>0.27433628318584075</v>
      </c>
      <c r="J261" s="49">
        <f>INDEX('Skills-all_inputs'!$C:$C,MATCH($B261,'Skills-all_inputs'!$A:$A,0))</f>
        <v>7.4</v>
      </c>
      <c r="K261" s="49">
        <f>INDEX('Skills-all_inputs'!$D:$D,MATCH($B261,'Skills-all_inputs'!$A:$A,0))</f>
        <v>9.5</v>
      </c>
      <c r="L261" s="49">
        <f>J261*'GB_index-weights_R2'!$B$7+K261*'GB_index-weights_R2'!$B$8</f>
        <v>8.4499999999999993</v>
      </c>
      <c r="M261" s="49">
        <f t="shared" si="24"/>
        <v>0.39221556886227532</v>
      </c>
      <c r="N261" s="49">
        <f>INDEX('Productivity-all_inputs'!$D:$D,MATCH($B261,'Productivity-all_inputs'!$A:$A,0))</f>
        <v>3.2268439945173775</v>
      </c>
      <c r="O261" s="49">
        <f t="shared" si="22"/>
        <v>0.80744985190308605</v>
      </c>
    </row>
    <row r="262" spans="1:15" x14ac:dyDescent="0.35">
      <c r="A262" s="17" t="str">
        <f t="shared" si="20"/>
        <v>Scotland</v>
      </c>
      <c r="B262" s="17" t="s">
        <v>716</v>
      </c>
      <c r="C262" s="17" t="s">
        <v>717</v>
      </c>
      <c r="D262" s="49">
        <f>'GB_index-weights_R2'!$B$2*I262+'GB_index-weights_R2'!$B$6*M262+'GB_index-weights_R2'!$B$10*O262</f>
        <v>0.38316791463384914</v>
      </c>
      <c r="E262" s="50">
        <f t="shared" si="21"/>
        <v>186</v>
      </c>
      <c r="F262" s="49">
        <f>INDEX('Unemployment-all_inputs'!$C:$C,MATCH($B262,'Unemployment-all_inputs'!$A:$A,0))</f>
        <v>4</v>
      </c>
      <c r="G262" s="49">
        <f>INDEX('Unemployment-all_inputs'!$D:$D,MATCH($B262,'Unemployment-all_inputs'!$A:$A,0))</f>
        <v>2.7</v>
      </c>
      <c r="H262" s="49">
        <f>F262*'GB_index-weights_R2'!$B$3+G262*'GB_index-weights_R2'!$B$4</f>
        <v>3.35</v>
      </c>
      <c r="I262" s="49">
        <f t="shared" si="23"/>
        <v>0.17699115044247787</v>
      </c>
      <c r="J262" s="49">
        <f>INDEX('Skills-all_inputs'!$C:$C,MATCH($B262,'Skills-all_inputs'!$A:$A,0))</f>
        <v>6</v>
      </c>
      <c r="K262" s="49">
        <f>INDEX('Skills-all_inputs'!$D:$D,MATCH($B262,'Skills-all_inputs'!$A:$A,0))</f>
        <v>8.1999999999999993</v>
      </c>
      <c r="L262" s="49">
        <f>J262*'GB_index-weights_R2'!$B$7+K262*'GB_index-weights_R2'!$B$8</f>
        <v>7.1</v>
      </c>
      <c r="M262" s="49">
        <f t="shared" si="24"/>
        <v>0.31137724550898194</v>
      </c>
      <c r="N262" s="49">
        <f>INDEX('Productivity-all_inputs'!$D:$D,MATCH($B262,'Productivity-all_inputs'!$A:$A,0))</f>
        <v>3.3911470458086539</v>
      </c>
      <c r="O262" s="49">
        <f t="shared" si="22"/>
        <v>0.66113534795008755</v>
      </c>
    </row>
    <row r="263" spans="1:15" x14ac:dyDescent="0.35">
      <c r="A263" s="17" t="str">
        <f t="shared" si="20"/>
        <v>England</v>
      </c>
      <c r="B263" s="17" t="s">
        <v>718</v>
      </c>
      <c r="C263" s="17" t="s">
        <v>719</v>
      </c>
      <c r="D263" s="49">
        <f>'GB_index-weights_R2'!$B$2*I263+'GB_index-weights_R2'!$B$6*M263+'GB_index-weights_R2'!$B$10*O263</f>
        <v>0.44279009026679261</v>
      </c>
      <c r="E263" s="50">
        <f t="shared" si="21"/>
        <v>116</v>
      </c>
      <c r="F263" s="49">
        <f>INDEX('Unemployment-all_inputs'!$C:$C,MATCH($B263,'Unemployment-all_inputs'!$A:$A,0))</f>
        <v>3.8</v>
      </c>
      <c r="G263" s="49">
        <f>INDEX('Unemployment-all_inputs'!$D:$D,MATCH($B263,'Unemployment-all_inputs'!$A:$A,0))</f>
        <v>3.6</v>
      </c>
      <c r="H263" s="49">
        <f>F263*'GB_index-weights_R2'!$B$3+G263*'GB_index-weights_R2'!$B$4</f>
        <v>3.7</v>
      </c>
      <c r="I263" s="49">
        <f t="shared" si="23"/>
        <v>0.23893805309734514</v>
      </c>
      <c r="J263" s="49">
        <f>INDEX('Skills-all_inputs'!$C:$C,MATCH($B263,'Skills-all_inputs'!$A:$A,0))</f>
        <v>9.6999999999999993</v>
      </c>
      <c r="K263" s="49">
        <f>INDEX('Skills-all_inputs'!$D:$D,MATCH($B263,'Skills-all_inputs'!$A:$A,0))</f>
        <v>9</v>
      </c>
      <c r="L263" s="49">
        <f>J263*'GB_index-weights_R2'!$B$7+K263*'GB_index-weights_R2'!$B$8</f>
        <v>9.35</v>
      </c>
      <c r="M263" s="49">
        <f t="shared" si="24"/>
        <v>0.44610778443113763</v>
      </c>
      <c r="N263" s="49">
        <f>INDEX('Productivity-all_inputs'!$D:$D,MATCH($B263,'Productivity-all_inputs'!$A:$A,0))</f>
        <v>3.4111477125153233</v>
      </c>
      <c r="O263" s="49">
        <f t="shared" si="22"/>
        <v>0.64332443327189526</v>
      </c>
    </row>
    <row r="264" spans="1:15" x14ac:dyDescent="0.35">
      <c r="A264" s="17" t="str">
        <f t="shared" si="20"/>
        <v>England</v>
      </c>
      <c r="B264" s="17" t="s">
        <v>720</v>
      </c>
      <c r="C264" s="17" t="s">
        <v>721</v>
      </c>
      <c r="D264" s="49">
        <f>'GB_index-weights_R2'!$B$2*I264+'GB_index-weights_R2'!$B$6*M264+'GB_index-weights_R2'!$B$10*O264</f>
        <v>0.38009123134392209</v>
      </c>
      <c r="E264" s="50">
        <f t="shared" si="21"/>
        <v>198</v>
      </c>
      <c r="F264" s="49">
        <f>INDEX('Unemployment-all_inputs'!$C:$C,MATCH($B264,'Unemployment-all_inputs'!$A:$A,0))</f>
        <v>3.9</v>
      </c>
      <c r="G264" s="49">
        <f>INDEX('Unemployment-all_inputs'!$D:$D,MATCH($B264,'Unemployment-all_inputs'!$A:$A,0))</f>
        <v>3.1</v>
      </c>
      <c r="H264" s="49">
        <f>F264*'GB_index-weights_R2'!$B$3+G264*'GB_index-weights_R2'!$B$4</f>
        <v>3.5</v>
      </c>
      <c r="I264" s="49">
        <f t="shared" si="23"/>
        <v>0.20353982300884954</v>
      </c>
      <c r="J264" s="49">
        <f>INDEX('Skills-all_inputs'!$C:$C,MATCH($B264,'Skills-all_inputs'!$A:$A,0))</f>
        <v>6.4</v>
      </c>
      <c r="K264" s="49">
        <f>INDEX('Skills-all_inputs'!$D:$D,MATCH($B264,'Skills-all_inputs'!$A:$A,0))</f>
        <v>6.1</v>
      </c>
      <c r="L264" s="49">
        <f>J264*'GB_index-weights_R2'!$B$7+K264*'GB_index-weights_R2'!$B$8</f>
        <v>6.25</v>
      </c>
      <c r="M264" s="49">
        <f t="shared" si="24"/>
        <v>0.26047904191616761</v>
      </c>
      <c r="N264" s="49">
        <f>INDEX('Productivity-all_inputs'!$D:$D,MATCH($B264,'Productivity-all_inputs'!$A:$A,0))</f>
        <v>3.3741687092742358</v>
      </c>
      <c r="O264" s="49">
        <f t="shared" si="22"/>
        <v>0.67625482910674917</v>
      </c>
    </row>
    <row r="265" spans="1:15" x14ac:dyDescent="0.35">
      <c r="A265" s="17" t="str">
        <f t="shared" si="20"/>
        <v>England</v>
      </c>
      <c r="B265" s="17" t="s">
        <v>722</v>
      </c>
      <c r="C265" s="17" t="s">
        <v>723</v>
      </c>
      <c r="D265" s="49">
        <f>'GB_index-weights_R2'!$B$2*I265+'GB_index-weights_R2'!$B$6*M265+'GB_index-weights_R2'!$B$10*O265</f>
        <v>0.34619554825715426</v>
      </c>
      <c r="E265" s="50">
        <f t="shared" si="21"/>
        <v>236</v>
      </c>
      <c r="F265" s="49">
        <f>INDEX('Unemployment-all_inputs'!$C:$C,MATCH($B265,'Unemployment-all_inputs'!$A:$A,0))</f>
        <v>3.6</v>
      </c>
      <c r="G265" s="49">
        <f>INDEX('Unemployment-all_inputs'!$D:$D,MATCH($B265,'Unemployment-all_inputs'!$A:$A,0))</f>
        <v>2.9</v>
      </c>
      <c r="H265" s="49">
        <f>F265*'GB_index-weights_R2'!$B$3+G265*'GB_index-weights_R2'!$B$4</f>
        <v>3.25</v>
      </c>
      <c r="I265" s="49">
        <f t="shared" si="23"/>
        <v>0.15929203539823006</v>
      </c>
      <c r="J265" s="49">
        <f>INDEX('Skills-all_inputs'!$C:$C,MATCH($B265,'Skills-all_inputs'!$A:$A,0))</f>
        <v>7.5</v>
      </c>
      <c r="K265" s="49">
        <f>INDEX('Skills-all_inputs'!$D:$D,MATCH($B265,'Skills-all_inputs'!$A:$A,0))</f>
        <v>6.9</v>
      </c>
      <c r="L265" s="49">
        <f>J265*'GB_index-weights_R2'!$B$7+K265*'GB_index-weights_R2'!$B$8</f>
        <v>7.2</v>
      </c>
      <c r="M265" s="49">
        <f t="shared" si="24"/>
        <v>0.31736526946107785</v>
      </c>
      <c r="N265" s="49">
        <f>INDEX('Productivity-all_inputs'!$D:$D,MATCH($B265,'Productivity-all_inputs'!$A:$A,0))</f>
        <v>3.5025498759224432</v>
      </c>
      <c r="O265" s="49">
        <f t="shared" si="22"/>
        <v>0.56192933991215499</v>
      </c>
    </row>
    <row r="266" spans="1:15" x14ac:dyDescent="0.35">
      <c r="A266" s="17" t="str">
        <f t="shared" si="20"/>
        <v>England</v>
      </c>
      <c r="B266" s="17" t="s">
        <v>724</v>
      </c>
      <c r="C266" s="17" t="s">
        <v>725</v>
      </c>
      <c r="D266" s="49">
        <f>'GB_index-weights_R2'!$B$2*I266+'GB_index-weights_R2'!$B$6*M266+'GB_index-weights_R2'!$B$10*O266</f>
        <v>0.25990620223742222</v>
      </c>
      <c r="E266" s="50">
        <f t="shared" si="21"/>
        <v>323</v>
      </c>
      <c r="F266" s="49">
        <f>INDEX('Unemployment-all_inputs'!$C:$C,MATCH($B266,'Unemployment-all_inputs'!$A:$A,0))</f>
        <v>3.7</v>
      </c>
      <c r="G266" s="49">
        <f>INDEX('Unemployment-all_inputs'!$D:$D,MATCH($B266,'Unemployment-all_inputs'!$A:$A,0))</f>
        <v>4</v>
      </c>
      <c r="H266" s="49">
        <f>F266*'GB_index-weights_R2'!$B$3+G266*'GB_index-weights_R2'!$B$4</f>
        <v>3.85</v>
      </c>
      <c r="I266" s="49">
        <f t="shared" si="23"/>
        <v>0.26548672566371678</v>
      </c>
      <c r="J266" s="49">
        <f>INDEX('Skills-all_inputs'!$C:$C,MATCH($B266,'Skills-all_inputs'!$A:$A,0))</f>
        <v>5.3</v>
      </c>
      <c r="K266" s="49">
        <f>INDEX('Skills-all_inputs'!$D:$D,MATCH($B266,'Skills-all_inputs'!$A:$A,0))</f>
        <v>4.5999999999999996</v>
      </c>
      <c r="L266" s="49">
        <f>J266*'GB_index-weights_R2'!$B$7+K266*'GB_index-weights_R2'!$B$8</f>
        <v>4.9499999999999993</v>
      </c>
      <c r="M266" s="49">
        <f t="shared" si="24"/>
        <v>0.1826347305389221</v>
      </c>
      <c r="N266" s="49">
        <f>INDEX('Productivity-all_inputs'!$D:$D,MATCH($B266,'Productivity-all_inputs'!$A:$A,0))</f>
        <v>3.7612001156935624</v>
      </c>
      <c r="O266" s="49">
        <f t="shared" si="22"/>
        <v>0.33159715050962779</v>
      </c>
    </row>
    <row r="267" spans="1:15" x14ac:dyDescent="0.35">
      <c r="A267" s="17" t="str">
        <f t="shared" si="20"/>
        <v>England</v>
      </c>
      <c r="B267" s="17" t="s">
        <v>726</v>
      </c>
      <c r="C267" s="17" t="s">
        <v>727</v>
      </c>
      <c r="D267" s="49">
        <f>'GB_index-weights_R2'!$B$2*I267+'GB_index-weights_R2'!$B$6*M267+'GB_index-weights_R2'!$B$10*O267</f>
        <v>0.46867327246058854</v>
      </c>
      <c r="E267" s="50">
        <f t="shared" si="21"/>
        <v>90</v>
      </c>
      <c r="F267" s="49">
        <f>INDEX('Unemployment-all_inputs'!$C:$C,MATCH($B267,'Unemployment-all_inputs'!$A:$A,0))</f>
        <v>5.5</v>
      </c>
      <c r="G267" s="49">
        <f>INDEX('Unemployment-all_inputs'!$D:$D,MATCH($B267,'Unemployment-all_inputs'!$A:$A,0))</f>
        <v>4.2</v>
      </c>
      <c r="H267" s="49">
        <f>F267*'GB_index-weights_R2'!$B$3+G267*'GB_index-weights_R2'!$B$4</f>
        <v>4.8499999999999996</v>
      </c>
      <c r="I267" s="49">
        <f t="shared" si="23"/>
        <v>0.4424778761061946</v>
      </c>
      <c r="J267" s="49">
        <f>INDEX('Skills-all_inputs'!$C:$C,MATCH($B267,'Skills-all_inputs'!$A:$A,0))</f>
        <v>7.4</v>
      </c>
      <c r="K267" s="49">
        <f>INDEX('Skills-all_inputs'!$D:$D,MATCH($B267,'Skills-all_inputs'!$A:$A,0))</f>
        <v>6.7</v>
      </c>
      <c r="L267" s="49">
        <f>J267*'GB_index-weights_R2'!$B$7+K267*'GB_index-weights_R2'!$B$8</f>
        <v>7.0500000000000007</v>
      </c>
      <c r="M267" s="49">
        <f t="shared" si="24"/>
        <v>0.30838323353293412</v>
      </c>
      <c r="N267" s="49">
        <f>INDEX('Productivity-all_inputs'!$D:$D,MATCH($B267,'Productivity-all_inputs'!$A:$A,0))</f>
        <v>3.3978584803966405</v>
      </c>
      <c r="O267" s="49">
        <f t="shared" si="22"/>
        <v>0.65515870774263696</v>
      </c>
    </row>
    <row r="268" spans="1:15" x14ac:dyDescent="0.35">
      <c r="A268" s="17" t="str">
        <f t="shared" si="20"/>
        <v>Scotland</v>
      </c>
      <c r="B268" s="17" t="s">
        <v>728</v>
      </c>
      <c r="C268" s="17" t="s">
        <v>729</v>
      </c>
      <c r="D268" s="49">
        <f>'GB_index-weights_R2'!$B$2*I268+'GB_index-weights_R2'!$B$6*M268+'GB_index-weights_R2'!$B$10*O268</f>
        <v>0.29729742017191485</v>
      </c>
      <c r="E268" s="50">
        <f t="shared" si="21"/>
        <v>292</v>
      </c>
      <c r="F268" s="49">
        <f>INDEX('Unemployment-all_inputs'!$C:$C,MATCH($B268,'Unemployment-all_inputs'!$A:$A,0))</f>
        <v>2.4</v>
      </c>
      <c r="G268" s="49">
        <f>INDEX('Unemployment-all_inputs'!$D:$D,MATCH($B268,'Unemployment-all_inputs'!$A:$A,0))</f>
        <v>2.5</v>
      </c>
      <c r="H268" s="49">
        <f>F268*'GB_index-weights_R2'!$B$3+G268*'GB_index-weights_R2'!$B$4</f>
        <v>2.4500000000000002</v>
      </c>
      <c r="I268" s="49">
        <f t="shared" si="23"/>
        <v>1.7699115044247801E-2</v>
      </c>
      <c r="J268" s="49">
        <f>INDEX('Skills-all_inputs'!$C:$C,MATCH($B268,'Skills-all_inputs'!$A:$A,0))</f>
        <v>13.2</v>
      </c>
      <c r="K268" s="49">
        <f>INDEX('Skills-all_inputs'!$D:$D,MATCH($B268,'Skills-all_inputs'!$A:$A,0))</f>
        <v>2.6</v>
      </c>
      <c r="L268" s="49">
        <f>J268*'GB_index-weights_R2'!$B$7+K268*'GB_index-weights_R2'!$B$8</f>
        <v>7.8999999999999995</v>
      </c>
      <c r="M268" s="49">
        <f t="shared" si="24"/>
        <v>0.35928143712574845</v>
      </c>
      <c r="N268" s="49">
        <f>INDEX('Productivity-all_inputs'!$D:$D,MATCH($B268,'Productivity-all_inputs'!$A:$A,0))</f>
        <v>3.5553480614894135</v>
      </c>
      <c r="O268" s="49">
        <f t="shared" si="22"/>
        <v>0.5149117083457484</v>
      </c>
    </row>
    <row r="269" spans="1:15" x14ac:dyDescent="0.35">
      <c r="A269" s="17" t="str">
        <f t="shared" si="20"/>
        <v>England</v>
      </c>
      <c r="B269" s="17" t="s">
        <v>730</v>
      </c>
      <c r="C269" s="17" t="s">
        <v>731</v>
      </c>
      <c r="D269" s="49">
        <f>'GB_index-weights_R2'!$B$2*I269+'GB_index-weights_R2'!$B$6*M269+'GB_index-weights_R2'!$B$10*O269</f>
        <v>0.38801371815361407</v>
      </c>
      <c r="E269" s="50">
        <f t="shared" si="21"/>
        <v>182</v>
      </c>
      <c r="F269" s="49">
        <f>INDEX('Unemployment-all_inputs'!$C:$C,MATCH($B269,'Unemployment-all_inputs'!$A:$A,0))</f>
        <v>3.6</v>
      </c>
      <c r="G269" s="49">
        <f>INDEX('Unemployment-all_inputs'!$D:$D,MATCH($B269,'Unemployment-all_inputs'!$A:$A,0))</f>
        <v>3.5</v>
      </c>
      <c r="H269" s="49">
        <f>F269*'GB_index-weights_R2'!$B$3+G269*'GB_index-weights_R2'!$B$4</f>
        <v>3.55</v>
      </c>
      <c r="I269" s="49">
        <f t="shared" si="23"/>
        <v>0.21238938053097339</v>
      </c>
      <c r="J269" s="49">
        <f>INDEX('Skills-all_inputs'!$C:$C,MATCH($B269,'Skills-all_inputs'!$A:$A,0))</f>
        <v>4.5999999999999996</v>
      </c>
      <c r="K269" s="49">
        <f>INDEX('Skills-all_inputs'!$D:$D,MATCH($B269,'Skills-all_inputs'!$A:$A,0))</f>
        <v>5.4</v>
      </c>
      <c r="L269" s="49">
        <f>J269*'GB_index-weights_R2'!$B$7+K269*'GB_index-weights_R2'!$B$8</f>
        <v>5</v>
      </c>
      <c r="M269" s="49">
        <f t="shared" si="24"/>
        <v>0.18562874251497002</v>
      </c>
      <c r="N269" s="49">
        <f>INDEX('Productivity-all_inputs'!$D:$D,MATCH($B269,'Productivity-all_inputs'!$A:$A,0))</f>
        <v>3.2733640101522705</v>
      </c>
      <c r="O269" s="49">
        <f t="shared" si="22"/>
        <v>0.76602303141489891</v>
      </c>
    </row>
    <row r="270" spans="1:15" x14ac:dyDescent="0.35">
      <c r="A270" s="17" t="str">
        <f t="shared" si="20"/>
        <v>England</v>
      </c>
      <c r="B270" s="17" t="s">
        <v>732</v>
      </c>
      <c r="C270" s="17" t="s">
        <v>733</v>
      </c>
      <c r="D270" s="49">
        <f>'GB_index-weights_R2'!$B$2*I270+'GB_index-weights_R2'!$B$6*M270+'GB_index-weights_R2'!$B$10*O270</f>
        <v>0.34547050096608956</v>
      </c>
      <c r="E270" s="50">
        <f t="shared" si="21"/>
        <v>238</v>
      </c>
      <c r="F270" s="49">
        <f>INDEX('Unemployment-all_inputs'!$C:$C,MATCH($B270,'Unemployment-all_inputs'!$A:$A,0))</f>
        <v>7</v>
      </c>
      <c r="G270" s="49">
        <f>INDEX('Unemployment-all_inputs'!$D:$D,MATCH($B270,'Unemployment-all_inputs'!$A:$A,0))</f>
        <v>4.5999999999999996</v>
      </c>
      <c r="H270" s="49">
        <f>F270*'GB_index-weights_R2'!$B$3+G270*'GB_index-weights_R2'!$B$4</f>
        <v>5.8</v>
      </c>
      <c r="I270" s="49">
        <f t="shared" si="23"/>
        <v>0.61061946902654862</v>
      </c>
      <c r="J270" s="49">
        <f>INDEX('Skills-all_inputs'!$C:$C,MATCH($B270,'Skills-all_inputs'!$A:$A,0))</f>
        <v>6.3</v>
      </c>
      <c r="K270" s="49">
        <f>INDEX('Skills-all_inputs'!$D:$D,MATCH($B270,'Skills-all_inputs'!$A:$A,0))</f>
        <v>7.2</v>
      </c>
      <c r="L270" s="49">
        <f>J270*'GB_index-weights_R2'!$B$7+K270*'GB_index-weights_R2'!$B$8</f>
        <v>6.75</v>
      </c>
      <c r="M270" s="49">
        <f t="shared" si="24"/>
        <v>0.29041916167664661</v>
      </c>
      <c r="N270" s="49">
        <f>INDEX('Productivity-all_inputs'!$D:$D,MATCH($B270,'Productivity-all_inputs'!$A:$A,0))</f>
        <v>3.9815490680767565</v>
      </c>
      <c r="O270" s="49">
        <f t="shared" si="22"/>
        <v>0.13537287219507352</v>
      </c>
    </row>
    <row r="271" spans="1:15" x14ac:dyDescent="0.35">
      <c r="A271" s="17" t="str">
        <f t="shared" si="20"/>
        <v>England</v>
      </c>
      <c r="B271" s="17" t="s">
        <v>734</v>
      </c>
      <c r="C271" s="17" t="s">
        <v>735</v>
      </c>
      <c r="D271" s="49">
        <f>'GB_index-weights_R2'!$B$2*I271+'GB_index-weights_R2'!$B$6*M271+'GB_index-weights_R2'!$B$10*O271</f>
        <v>0.27776402597395533</v>
      </c>
      <c r="E271" s="50">
        <f t="shared" si="21"/>
        <v>310</v>
      </c>
      <c r="F271" s="49">
        <f>INDEX('Unemployment-all_inputs'!$C:$C,MATCH($B271,'Unemployment-all_inputs'!$A:$A,0))</f>
        <v>4.2</v>
      </c>
      <c r="G271" s="49">
        <f>INDEX('Unemployment-all_inputs'!$D:$D,MATCH($B271,'Unemployment-all_inputs'!$A:$A,0))</f>
        <v>4.0999999999999996</v>
      </c>
      <c r="H271" s="49">
        <f>F271*'GB_index-weights_R2'!$B$3+G271*'GB_index-weights_R2'!$B$4</f>
        <v>4.1500000000000004</v>
      </c>
      <c r="I271" s="49">
        <f t="shared" si="23"/>
        <v>0.31858407079646023</v>
      </c>
      <c r="J271" s="49">
        <f>INDEX('Skills-all_inputs'!$C:$C,MATCH($B271,'Skills-all_inputs'!$A:$A,0))</f>
        <v>5.9</v>
      </c>
      <c r="K271" s="49">
        <f>INDEX('Skills-all_inputs'!$D:$D,MATCH($B271,'Skills-all_inputs'!$A:$A,0))</f>
        <v>5.5</v>
      </c>
      <c r="L271" s="49">
        <f>J271*'GB_index-weights_R2'!$B$7+K271*'GB_index-weights_R2'!$B$8</f>
        <v>5.7</v>
      </c>
      <c r="M271" s="49">
        <f t="shared" si="24"/>
        <v>0.22754491017964071</v>
      </c>
      <c r="N271" s="49">
        <f>INDEX('Productivity-all_inputs'!$D:$D,MATCH($B271,'Productivity-all_inputs'!$A:$A,0))</f>
        <v>3.8110970868381857</v>
      </c>
      <c r="O271" s="49">
        <f t="shared" si="22"/>
        <v>0.28716309694576519</v>
      </c>
    </row>
    <row r="272" spans="1:15" x14ac:dyDescent="0.35">
      <c r="A272" s="17" t="str">
        <f t="shared" si="20"/>
        <v>England</v>
      </c>
      <c r="B272" s="17" t="s">
        <v>736</v>
      </c>
      <c r="C272" s="17" t="s">
        <v>737</v>
      </c>
      <c r="D272" s="49">
        <f>'GB_index-weights_R2'!$B$2*I272+'GB_index-weights_R2'!$B$6*M272+'GB_index-weights_R2'!$B$10*O272</f>
        <v>0.38439461624429772</v>
      </c>
      <c r="E272" s="50">
        <f t="shared" si="21"/>
        <v>185</v>
      </c>
      <c r="F272" s="49">
        <f>INDEX('Unemployment-all_inputs'!$C:$C,MATCH($B272,'Unemployment-all_inputs'!$A:$A,0))</f>
        <v>3.9</v>
      </c>
      <c r="G272" s="49">
        <f>INDEX('Unemployment-all_inputs'!$D:$D,MATCH($B272,'Unemployment-all_inputs'!$A:$A,0))</f>
        <v>3.8</v>
      </c>
      <c r="H272" s="49">
        <f>F272*'GB_index-weights_R2'!$B$3+G272*'GB_index-weights_R2'!$B$4</f>
        <v>3.8499999999999996</v>
      </c>
      <c r="I272" s="49">
        <f t="shared" si="23"/>
        <v>0.26548672566371673</v>
      </c>
      <c r="J272" s="49">
        <f>INDEX('Skills-all_inputs'!$C:$C,MATCH($B272,'Skills-all_inputs'!$A:$A,0))</f>
        <v>3.7</v>
      </c>
      <c r="K272" s="49">
        <f>INDEX('Skills-all_inputs'!$D:$D,MATCH($B272,'Skills-all_inputs'!$A:$A,0))</f>
        <v>4.5</v>
      </c>
      <c r="L272" s="49">
        <f>J272*'GB_index-weights_R2'!$B$7+K272*'GB_index-weights_R2'!$B$8</f>
        <v>4.0999999999999996</v>
      </c>
      <c r="M272" s="49">
        <f t="shared" si="24"/>
        <v>0.13173652694610774</v>
      </c>
      <c r="N272" s="49">
        <f>INDEX('Productivity-all_inputs'!$D:$D,MATCH($B272,'Productivity-all_inputs'!$A:$A,0))</f>
        <v>3.2846635654062037</v>
      </c>
      <c r="O272" s="49">
        <f t="shared" si="22"/>
        <v>0.75596059612306865</v>
      </c>
    </row>
    <row r="273" spans="1:15" x14ac:dyDescent="0.35">
      <c r="A273" s="17" t="str">
        <f t="shared" si="20"/>
        <v>Scotland</v>
      </c>
      <c r="B273" s="17" t="s">
        <v>738</v>
      </c>
      <c r="C273" s="17" t="s">
        <v>739</v>
      </c>
      <c r="D273" s="49">
        <f>'GB_index-weights_R2'!$B$2*I273+'GB_index-weights_R2'!$B$6*M273+'GB_index-weights_R2'!$B$10*O273</f>
        <v>0.43742211170855594</v>
      </c>
      <c r="E273" s="50">
        <f t="shared" si="21"/>
        <v>124</v>
      </c>
      <c r="F273" s="49">
        <f>INDEX('Unemployment-all_inputs'!$C:$C,MATCH($B273,'Unemployment-all_inputs'!$A:$A,0))</f>
        <v>4.5999999999999996</v>
      </c>
      <c r="G273" s="49">
        <f>INDEX('Unemployment-all_inputs'!$D:$D,MATCH($B273,'Unemployment-all_inputs'!$A:$A,0))</f>
        <v>4</v>
      </c>
      <c r="H273" s="49">
        <f>F273*'GB_index-weights_R2'!$B$3+G273*'GB_index-weights_R2'!$B$4</f>
        <v>4.3</v>
      </c>
      <c r="I273" s="49">
        <f t="shared" si="23"/>
        <v>0.34513274336283178</v>
      </c>
      <c r="J273" s="49">
        <f>INDEX('Skills-all_inputs'!$C:$C,MATCH($B273,'Skills-all_inputs'!$A:$A,0))</f>
        <v>8</v>
      </c>
      <c r="K273" s="49">
        <f>INDEX('Skills-all_inputs'!$D:$D,MATCH($B273,'Skills-all_inputs'!$A:$A,0))</f>
        <v>8.6999999999999993</v>
      </c>
      <c r="L273" s="49">
        <f>J273*'GB_index-weights_R2'!$B$7+K273*'GB_index-weights_R2'!$B$8</f>
        <v>8.35</v>
      </c>
      <c r="M273" s="49">
        <f t="shared" si="24"/>
        <v>0.38622754491017952</v>
      </c>
      <c r="N273" s="49">
        <f>INDEX('Productivity-all_inputs'!$D:$D,MATCH($B273,'Productivity-all_inputs'!$A:$A,0))</f>
        <v>3.4812400893356918</v>
      </c>
      <c r="O273" s="49">
        <f t="shared" si="22"/>
        <v>0.58090604685265668</v>
      </c>
    </row>
    <row r="274" spans="1:15" x14ac:dyDescent="0.35">
      <c r="A274" s="17" t="str">
        <f t="shared" si="20"/>
        <v>England</v>
      </c>
      <c r="B274" s="17" t="s">
        <v>740</v>
      </c>
      <c r="C274" s="17" t="s">
        <v>741</v>
      </c>
      <c r="D274" s="49">
        <f>'GB_index-weights_R2'!$B$2*I274+'GB_index-weights_R2'!$B$6*M274+'GB_index-weights_R2'!$B$10*O274</f>
        <v>0.26693433007215711</v>
      </c>
      <c r="E274" s="50">
        <f t="shared" si="21"/>
        <v>315</v>
      </c>
      <c r="F274" s="49">
        <f>INDEX('Unemployment-all_inputs'!$C:$C,MATCH($B274,'Unemployment-all_inputs'!$A:$A,0))</f>
        <v>3.3</v>
      </c>
      <c r="G274" s="49">
        <f>INDEX('Unemployment-all_inputs'!$D:$D,MATCH($B274,'Unemployment-all_inputs'!$A:$A,0))</f>
        <v>2.9</v>
      </c>
      <c r="H274" s="49">
        <f>F274*'GB_index-weights_R2'!$B$3+G274*'GB_index-weights_R2'!$B$4</f>
        <v>3.0999999999999996</v>
      </c>
      <c r="I274" s="49">
        <f t="shared" si="23"/>
        <v>0.13274336283185831</v>
      </c>
      <c r="J274" s="49">
        <f>INDEX('Skills-all_inputs'!$C:$C,MATCH($B274,'Skills-all_inputs'!$A:$A,0))</f>
        <v>3.2</v>
      </c>
      <c r="K274" s="49">
        <f>INDEX('Skills-all_inputs'!$D:$D,MATCH($B274,'Skills-all_inputs'!$A:$A,0))</f>
        <v>5.8</v>
      </c>
      <c r="L274" s="49">
        <f>J274*'GB_index-weights_R2'!$B$7+K274*'GB_index-weights_R2'!$B$8</f>
        <v>4.5</v>
      </c>
      <c r="M274" s="49">
        <f t="shared" si="24"/>
        <v>0.155688622754491</v>
      </c>
      <c r="N274" s="49">
        <f>INDEX('Productivity-all_inputs'!$D:$D,MATCH($B274,'Productivity-all_inputs'!$A:$A,0))</f>
        <v>3.55820113047182</v>
      </c>
      <c r="O274" s="49">
        <f t="shared" si="22"/>
        <v>0.51237100463012208</v>
      </c>
    </row>
    <row r="275" spans="1:15" x14ac:dyDescent="0.35">
      <c r="A275" s="17" t="str">
        <f t="shared" si="20"/>
        <v>England</v>
      </c>
      <c r="B275" s="17" t="s">
        <v>742</v>
      </c>
      <c r="C275" s="17" t="s">
        <v>743</v>
      </c>
      <c r="D275" s="49">
        <f>'GB_index-weights_R2'!$B$2*I275+'GB_index-weights_R2'!$B$6*M275+'GB_index-weights_R2'!$B$10*O275</f>
        <v>0.17723058449192053</v>
      </c>
      <c r="E275" s="50">
        <f t="shared" si="21"/>
        <v>352</v>
      </c>
      <c r="F275" s="49">
        <f>INDEX('Unemployment-all_inputs'!$C:$C,MATCH($B275,'Unemployment-all_inputs'!$A:$A,0))</f>
        <v>4.2</v>
      </c>
      <c r="G275" s="49">
        <f>INDEX('Unemployment-all_inputs'!$D:$D,MATCH($B275,'Unemployment-all_inputs'!$A:$A,0))</f>
        <v>3</v>
      </c>
      <c r="H275" s="49">
        <f>F275*'GB_index-weights_R2'!$B$3+G275*'GB_index-weights_R2'!$B$4</f>
        <v>3.6</v>
      </c>
      <c r="I275" s="49">
        <f t="shared" si="23"/>
        <v>0.22123893805309733</v>
      </c>
      <c r="J275" s="49">
        <f>INDEX('Skills-all_inputs'!$C:$C,MATCH($B275,'Skills-all_inputs'!$A:$A,0))</f>
        <v>5.2</v>
      </c>
      <c r="K275" s="49">
        <f>INDEX('Skills-all_inputs'!$D:$D,MATCH($B275,'Skills-all_inputs'!$A:$A,0))</f>
        <v>1.9</v>
      </c>
      <c r="L275" s="49">
        <f>J275*'GB_index-weights_R2'!$B$7+K275*'GB_index-weights_R2'!$B$8</f>
        <v>3.55</v>
      </c>
      <c r="M275" s="49">
        <f t="shared" si="24"/>
        <v>9.8802395209580812E-2</v>
      </c>
      <c r="N275" s="49">
        <f>INDEX('Productivity-all_inputs'!$D:$D,MATCH($B275,'Productivity-all_inputs'!$A:$A,0))</f>
        <v>3.8958936234982624</v>
      </c>
      <c r="O275" s="49">
        <f t="shared" si="22"/>
        <v>0.21165042021308356</v>
      </c>
    </row>
    <row r="276" spans="1:15" x14ac:dyDescent="0.35">
      <c r="A276" s="17" t="str">
        <f t="shared" si="20"/>
        <v>England</v>
      </c>
      <c r="B276" s="17" t="s">
        <v>744</v>
      </c>
      <c r="C276" s="17" t="s">
        <v>745</v>
      </c>
      <c r="D276" s="49">
        <f>'GB_index-weights_R2'!$B$2*I276+'GB_index-weights_R2'!$B$6*M276+'GB_index-weights_R2'!$B$10*O276</f>
        <v>0.14819002895240418</v>
      </c>
      <c r="E276" s="50">
        <f t="shared" si="21"/>
        <v>360</v>
      </c>
      <c r="F276" s="49">
        <f>INDEX('Unemployment-all_inputs'!$C:$C,MATCH($B276,'Unemployment-all_inputs'!$A:$A,0))</f>
        <v>3.1</v>
      </c>
      <c r="G276" s="49">
        <f>INDEX('Unemployment-all_inputs'!$D:$D,MATCH($B276,'Unemployment-all_inputs'!$A:$A,0))</f>
        <v>3.1</v>
      </c>
      <c r="H276" s="49">
        <f>F276*'GB_index-weights_R2'!$B$3+G276*'GB_index-weights_R2'!$B$4</f>
        <v>3.1</v>
      </c>
      <c r="I276" s="49">
        <f t="shared" si="23"/>
        <v>0.13274336283185839</v>
      </c>
      <c r="J276" s="49">
        <f>INDEX('Skills-all_inputs'!$C:$C,MATCH($B276,'Skills-all_inputs'!$A:$A,0))</f>
        <v>2.6</v>
      </c>
      <c r="K276" s="49">
        <f>INDEX('Skills-all_inputs'!$D:$D,MATCH($B276,'Skills-all_inputs'!$A:$A,0))</f>
        <v>3.5</v>
      </c>
      <c r="L276" s="49">
        <f>J276*'GB_index-weights_R2'!$B$7+K276*'GB_index-weights_R2'!$B$8</f>
        <v>3.05</v>
      </c>
      <c r="M276" s="49">
        <f t="shared" si="24"/>
        <v>6.8862275449101784E-2</v>
      </c>
      <c r="N276" s="49">
        <f>INDEX('Productivity-all_inputs'!$D:$D,MATCH($B276,'Productivity-all_inputs'!$A:$A,0))</f>
        <v>3.8607297110405954</v>
      </c>
      <c r="O276" s="49">
        <f t="shared" si="22"/>
        <v>0.24296444857625241</v>
      </c>
    </row>
    <row r="277" spans="1:15" x14ac:dyDescent="0.35">
      <c r="A277" s="17" t="str">
        <f t="shared" si="20"/>
        <v>England</v>
      </c>
      <c r="B277" s="17" t="s">
        <v>746</v>
      </c>
      <c r="C277" s="17" t="s">
        <v>747</v>
      </c>
      <c r="D277" s="49">
        <f>'GB_index-weights_R2'!$B$2*I277+'GB_index-weights_R2'!$B$6*M277+'GB_index-weights_R2'!$B$10*O277</f>
        <v>0.30855801717217224</v>
      </c>
      <c r="E277" s="50">
        <f t="shared" si="21"/>
        <v>283</v>
      </c>
      <c r="F277" s="49">
        <f>INDEX('Unemployment-all_inputs'!$C:$C,MATCH($B277,'Unemployment-all_inputs'!$A:$A,0))</f>
        <v>3.2</v>
      </c>
      <c r="G277" s="49">
        <f>INDEX('Unemployment-all_inputs'!$D:$D,MATCH($B277,'Unemployment-all_inputs'!$A:$A,0))</f>
        <v>3</v>
      </c>
      <c r="H277" s="49">
        <f>F277*'GB_index-weights_R2'!$B$3+G277*'GB_index-weights_R2'!$B$4</f>
        <v>3.1</v>
      </c>
      <c r="I277" s="49">
        <f t="shared" si="23"/>
        <v>0.13274336283185839</v>
      </c>
      <c r="J277" s="49">
        <f>INDEX('Skills-all_inputs'!$C:$C,MATCH($B277,'Skills-all_inputs'!$A:$A,0))</f>
        <v>3.8</v>
      </c>
      <c r="K277" s="49">
        <f>INDEX('Skills-all_inputs'!$D:$D,MATCH($B277,'Skills-all_inputs'!$A:$A,0))</f>
        <v>4.0999999999999996</v>
      </c>
      <c r="L277" s="49">
        <f>J277*'GB_index-weights_R2'!$B$7+K277*'GB_index-weights_R2'!$B$8</f>
        <v>3.9499999999999997</v>
      </c>
      <c r="M277" s="49">
        <f t="shared" si="24"/>
        <v>0.12275449101796404</v>
      </c>
      <c r="N277" s="49">
        <f>INDEX('Productivity-all_inputs'!$D:$D,MATCH($B277,'Productivity-all_inputs'!$A:$A,0))</f>
        <v>3.380994674344636</v>
      </c>
      <c r="O277" s="49">
        <f t="shared" si="22"/>
        <v>0.67017619766669434</v>
      </c>
    </row>
    <row r="278" spans="1:15" x14ac:dyDescent="0.35">
      <c r="A278" s="17" t="str">
        <f t="shared" si="20"/>
        <v>England</v>
      </c>
      <c r="B278" s="17" t="s">
        <v>748</v>
      </c>
      <c r="C278" s="17" t="s">
        <v>749</v>
      </c>
      <c r="D278" s="49">
        <f>'GB_index-weights_R2'!$B$2*I278+'GB_index-weights_R2'!$B$6*M278+'GB_index-weights_R2'!$B$10*O278</f>
        <v>0.40462856861461183</v>
      </c>
      <c r="E278" s="50">
        <f t="shared" si="21"/>
        <v>163</v>
      </c>
      <c r="F278" s="49">
        <f>INDEX('Unemployment-all_inputs'!$C:$C,MATCH($B278,'Unemployment-all_inputs'!$A:$A,0))</f>
        <v>4.2</v>
      </c>
      <c r="G278" s="49">
        <f>INDEX('Unemployment-all_inputs'!$D:$D,MATCH($B278,'Unemployment-all_inputs'!$A:$A,0))</f>
        <v>4.3</v>
      </c>
      <c r="H278" s="49">
        <f>F278*'GB_index-weights_R2'!$B$3+G278*'GB_index-weights_R2'!$B$4</f>
        <v>4.25</v>
      </c>
      <c r="I278" s="49">
        <f t="shared" si="23"/>
        <v>0.33628318584070793</v>
      </c>
      <c r="J278" s="49">
        <f>INDEX('Skills-all_inputs'!$C:$C,MATCH($B278,'Skills-all_inputs'!$A:$A,0))</f>
        <v>8.1</v>
      </c>
      <c r="K278" s="49">
        <f>INDEX('Skills-all_inputs'!$D:$D,MATCH($B278,'Skills-all_inputs'!$A:$A,0))</f>
        <v>4.3</v>
      </c>
      <c r="L278" s="49">
        <f>J278*'GB_index-weights_R2'!$B$7+K278*'GB_index-weights_R2'!$B$8</f>
        <v>6.1999999999999993</v>
      </c>
      <c r="M278" s="49">
        <f t="shared" si="24"/>
        <v>0.25748502994011963</v>
      </c>
      <c r="N278" s="49">
        <f>INDEX('Productivity-all_inputs'!$D:$D,MATCH($B278,'Productivity-all_inputs'!$A:$A,0))</f>
        <v>3.4372078191851885</v>
      </c>
      <c r="O278" s="49">
        <f t="shared" si="22"/>
        <v>0.62011749006300798</v>
      </c>
    </row>
    <row r="279" spans="1:15" x14ac:dyDescent="0.35">
      <c r="A279" s="17" t="str">
        <f t="shared" si="20"/>
        <v>England</v>
      </c>
      <c r="B279" s="17" t="s">
        <v>750</v>
      </c>
      <c r="C279" s="17" t="s">
        <v>751</v>
      </c>
      <c r="D279" s="49">
        <f>'GB_index-weights_R2'!$B$2*I279+'GB_index-weights_R2'!$B$6*M279+'GB_index-weights_R2'!$B$10*O279</f>
        <v>0.34923622205253391</v>
      </c>
      <c r="E279" s="50">
        <f t="shared" si="21"/>
        <v>231</v>
      </c>
      <c r="F279" s="49">
        <f>INDEX('Unemployment-all_inputs'!$C:$C,MATCH($B279,'Unemployment-all_inputs'!$A:$A,0))</f>
        <v>4.0999999999999996</v>
      </c>
      <c r="G279" s="49">
        <f>INDEX('Unemployment-all_inputs'!$D:$D,MATCH($B279,'Unemployment-all_inputs'!$A:$A,0))</f>
        <v>3.8</v>
      </c>
      <c r="H279" s="49">
        <f>F279*'GB_index-weights_R2'!$B$3+G279*'GB_index-weights_R2'!$B$4</f>
        <v>3.9499999999999997</v>
      </c>
      <c r="I279" s="49">
        <f t="shared" si="23"/>
        <v>0.28318584070796454</v>
      </c>
      <c r="J279" s="49">
        <f>INDEX('Skills-all_inputs'!$C:$C,MATCH($B279,'Skills-all_inputs'!$A:$A,0))</f>
        <v>2.6</v>
      </c>
      <c r="K279" s="49">
        <f>INDEX('Skills-all_inputs'!$D:$D,MATCH($B279,'Skills-all_inputs'!$A:$A,0))</f>
        <v>2.9</v>
      </c>
      <c r="L279" s="49">
        <f>J279*'GB_index-weights_R2'!$B$7+K279*'GB_index-weights_R2'!$B$8</f>
        <v>2.75</v>
      </c>
      <c r="M279" s="49">
        <f t="shared" si="24"/>
        <v>5.089820359281437E-2</v>
      </c>
      <c r="N279" s="49">
        <f>INDEX('Productivity-all_inputs'!$D:$D,MATCH($B279,'Productivity-all_inputs'!$A:$A,0))</f>
        <v>3.3322045101752038</v>
      </c>
      <c r="O279" s="49">
        <f t="shared" si="22"/>
        <v>0.71362462185682285</v>
      </c>
    </row>
    <row r="280" spans="1:15" x14ac:dyDescent="0.35">
      <c r="A280" s="17" t="str">
        <f t="shared" si="20"/>
        <v>England</v>
      </c>
      <c r="B280" s="17" t="s">
        <v>752</v>
      </c>
      <c r="C280" s="17" t="s">
        <v>753</v>
      </c>
      <c r="D280" s="49">
        <f>'GB_index-weights_R2'!$B$2*I280+'GB_index-weights_R2'!$B$6*M280+'GB_index-weights_R2'!$B$10*O280</f>
        <v>0.2793651935632146</v>
      </c>
      <c r="E280" s="50">
        <f t="shared" si="21"/>
        <v>308</v>
      </c>
      <c r="F280" s="49">
        <f>INDEX('Unemployment-all_inputs'!$C:$C,MATCH($B280,'Unemployment-all_inputs'!$A:$A,0))</f>
        <v>2.9</v>
      </c>
      <c r="G280" s="49">
        <f>INDEX('Unemployment-all_inputs'!$D:$D,MATCH($B280,'Unemployment-all_inputs'!$A:$A,0))</f>
        <v>2.5</v>
      </c>
      <c r="H280" s="49">
        <f>F280*'GB_index-weights_R2'!$B$3+G280*'GB_index-weights_R2'!$B$4</f>
        <v>2.7</v>
      </c>
      <c r="I280" s="49">
        <f t="shared" si="23"/>
        <v>6.194690265486727E-2</v>
      </c>
      <c r="J280" s="49">
        <f>INDEX('Skills-all_inputs'!$C:$C,MATCH($B280,'Skills-all_inputs'!$A:$A,0))</f>
        <v>3.3</v>
      </c>
      <c r="K280" s="49">
        <f>INDEX('Skills-all_inputs'!$D:$D,MATCH($B280,'Skills-all_inputs'!$A:$A,0))</f>
        <v>2.8</v>
      </c>
      <c r="L280" s="49">
        <f>J280*'GB_index-weights_R2'!$B$7+K280*'GB_index-weights_R2'!$B$8</f>
        <v>3.05</v>
      </c>
      <c r="M280" s="49">
        <f t="shared" si="24"/>
        <v>6.8862275449101784E-2</v>
      </c>
      <c r="N280" s="49">
        <f>INDEX('Productivity-all_inputs'!$D:$D,MATCH($B280,'Productivity-all_inputs'!$A:$A,0))</f>
        <v>3.3393219779440679</v>
      </c>
      <c r="O280" s="49">
        <f t="shared" si="22"/>
        <v>0.70728640258567477</v>
      </c>
    </row>
    <row r="281" spans="1:15" x14ac:dyDescent="0.35">
      <c r="A281" s="17" t="str">
        <f t="shared" si="20"/>
        <v>Scotland</v>
      </c>
      <c r="B281" s="17" t="s">
        <v>754</v>
      </c>
      <c r="C281" s="17" t="s">
        <v>755</v>
      </c>
      <c r="D281" s="49">
        <f>'GB_index-weights_R2'!$B$2*I281+'GB_index-weights_R2'!$B$6*M281+'GB_index-weights_R2'!$B$10*O281</f>
        <v>0.4258516201137858</v>
      </c>
      <c r="E281" s="50">
        <f t="shared" si="21"/>
        <v>135</v>
      </c>
      <c r="F281" s="49">
        <f>INDEX('Unemployment-all_inputs'!$C:$C,MATCH($B281,'Unemployment-all_inputs'!$A:$A,0))</f>
        <v>4.0999999999999996</v>
      </c>
      <c r="G281" s="49">
        <f>INDEX('Unemployment-all_inputs'!$D:$D,MATCH($B281,'Unemployment-all_inputs'!$A:$A,0))</f>
        <v>3.3</v>
      </c>
      <c r="H281" s="49">
        <f>F281*'GB_index-weights_R2'!$B$3+G281*'GB_index-weights_R2'!$B$4</f>
        <v>3.6999999999999997</v>
      </c>
      <c r="I281" s="49">
        <f t="shared" si="23"/>
        <v>0.23893805309734506</v>
      </c>
      <c r="J281" s="49">
        <f>INDEX('Skills-all_inputs'!$C:$C,MATCH($B281,'Skills-all_inputs'!$A:$A,0))</f>
        <v>8.9</v>
      </c>
      <c r="K281" s="49">
        <f>INDEX('Skills-all_inputs'!$D:$D,MATCH($B281,'Skills-all_inputs'!$A:$A,0))</f>
        <v>11</v>
      </c>
      <c r="L281" s="49">
        <f>J281*'GB_index-weights_R2'!$B$7+K281*'GB_index-weights_R2'!$B$8</f>
        <v>9.9499999999999993</v>
      </c>
      <c r="M281" s="49">
        <f t="shared" si="24"/>
        <v>0.48203592814371243</v>
      </c>
      <c r="N281" s="49">
        <f>INDEX('Productivity-all_inputs'!$D:$D,MATCH($B281,'Productivity-all_inputs'!$A:$A,0))</f>
        <v>3.5085558999826545</v>
      </c>
      <c r="O281" s="49">
        <f t="shared" si="22"/>
        <v>0.55658087910029996</v>
      </c>
    </row>
    <row r="282" spans="1:15" x14ac:dyDescent="0.35">
      <c r="A282" s="17" t="str">
        <f t="shared" si="20"/>
        <v>England</v>
      </c>
      <c r="B282" s="17" t="s">
        <v>756</v>
      </c>
      <c r="C282" s="17" t="s">
        <v>757</v>
      </c>
      <c r="D282" s="49">
        <f>'GB_index-weights_R2'!$B$2*I282+'GB_index-weights_R2'!$B$6*M282+'GB_index-weights_R2'!$B$10*O282</f>
        <v>0.33848417995996433</v>
      </c>
      <c r="E282" s="50">
        <f t="shared" si="21"/>
        <v>247</v>
      </c>
      <c r="F282" s="49">
        <f>INDEX('Unemployment-all_inputs'!$C:$C,MATCH($B282,'Unemployment-all_inputs'!$A:$A,0))</f>
        <v>3.4</v>
      </c>
      <c r="G282" s="49">
        <f>INDEX('Unemployment-all_inputs'!$D:$D,MATCH($B282,'Unemployment-all_inputs'!$A:$A,0))</f>
        <v>2.9</v>
      </c>
      <c r="H282" s="49">
        <f>F282*'GB_index-weights_R2'!$B$3+G282*'GB_index-weights_R2'!$B$4</f>
        <v>3.15</v>
      </c>
      <c r="I282" s="49">
        <f t="shared" si="23"/>
        <v>0.14159292035398227</v>
      </c>
      <c r="J282" s="49">
        <f>INDEX('Skills-all_inputs'!$C:$C,MATCH($B282,'Skills-all_inputs'!$A:$A,0))</f>
        <v>3.8</v>
      </c>
      <c r="K282" s="49">
        <f>INDEX('Skills-all_inputs'!$D:$D,MATCH($B282,'Skills-all_inputs'!$A:$A,0))</f>
        <v>6.6</v>
      </c>
      <c r="L282" s="49">
        <f>J282*'GB_index-weights_R2'!$B$7+K282*'GB_index-weights_R2'!$B$8</f>
        <v>5.1999999999999993</v>
      </c>
      <c r="M282" s="49">
        <f t="shared" si="24"/>
        <v>0.1976047904191616</v>
      </c>
      <c r="N282" s="49">
        <f>INDEX('Productivity-all_inputs'!$D:$D,MATCH($B282,'Productivity-all_inputs'!$A:$A,0))</f>
        <v>3.3741687092742358</v>
      </c>
      <c r="O282" s="49">
        <f t="shared" si="22"/>
        <v>0.67625482910674917</v>
      </c>
    </row>
    <row r="283" spans="1:15" x14ac:dyDescent="0.35">
      <c r="A283" s="17" t="str">
        <f t="shared" si="20"/>
        <v>England</v>
      </c>
      <c r="B283" s="17" t="s">
        <v>758</v>
      </c>
      <c r="C283" s="17" t="s">
        <v>759</v>
      </c>
      <c r="D283" s="49">
        <f>'GB_index-weights_R2'!$B$2*I283+'GB_index-weights_R2'!$B$6*M283+'GB_index-weights_R2'!$B$10*O283</f>
        <v>0.2846848436075044</v>
      </c>
      <c r="E283" s="50">
        <f t="shared" si="21"/>
        <v>303</v>
      </c>
      <c r="F283" s="49">
        <f>INDEX('Unemployment-all_inputs'!$C:$C,MATCH($B283,'Unemployment-all_inputs'!$A:$A,0))</f>
        <v>3.3</v>
      </c>
      <c r="G283" s="49">
        <f>INDEX('Unemployment-all_inputs'!$D:$D,MATCH($B283,'Unemployment-all_inputs'!$A:$A,0))</f>
        <v>2.8</v>
      </c>
      <c r="H283" s="49">
        <f>F283*'GB_index-weights_R2'!$B$3+G283*'GB_index-weights_R2'!$B$4</f>
        <v>3.05</v>
      </c>
      <c r="I283" s="49">
        <f t="shared" si="23"/>
        <v>0.12389380530973446</v>
      </c>
      <c r="J283" s="49">
        <f>INDEX('Skills-all_inputs'!$C:$C,MATCH($B283,'Skills-all_inputs'!$A:$A,0))</f>
        <v>4.7</v>
      </c>
      <c r="K283" s="49">
        <f>INDEX('Skills-all_inputs'!$D:$D,MATCH($B283,'Skills-all_inputs'!$A:$A,0))</f>
        <v>7.7</v>
      </c>
      <c r="L283" s="49">
        <f>J283*'GB_index-weights_R2'!$B$7+K283*'GB_index-weights_R2'!$B$8</f>
        <v>6.2</v>
      </c>
      <c r="M283" s="49">
        <f t="shared" si="24"/>
        <v>0.25748502994011974</v>
      </c>
      <c r="N283" s="49">
        <f>INDEX('Productivity-all_inputs'!$D:$D,MATCH($B283,'Productivity-all_inputs'!$A:$A,0))</f>
        <v>3.6027767550605247</v>
      </c>
      <c r="O283" s="49">
        <f t="shared" si="22"/>
        <v>0.47267569557265904</v>
      </c>
    </row>
    <row r="284" spans="1:15" x14ac:dyDescent="0.35">
      <c r="A284" s="17" t="str">
        <f t="shared" si="20"/>
        <v>England</v>
      </c>
      <c r="B284" s="17" t="s">
        <v>760</v>
      </c>
      <c r="C284" s="17" t="s">
        <v>761</v>
      </c>
      <c r="D284" s="49">
        <f>'GB_index-weights_R2'!$B$2*I284+'GB_index-weights_R2'!$B$6*M284+'GB_index-weights_R2'!$B$10*O284</f>
        <v>0.25890425678077578</v>
      </c>
      <c r="E284" s="50">
        <f t="shared" si="21"/>
        <v>324</v>
      </c>
      <c r="F284" s="49">
        <f>INDEX('Unemployment-all_inputs'!$C:$C,MATCH($B284,'Unemployment-all_inputs'!$A:$A,0))</f>
        <v>3.2</v>
      </c>
      <c r="G284" s="49">
        <f>INDEX('Unemployment-all_inputs'!$D:$D,MATCH($B284,'Unemployment-all_inputs'!$A:$A,0))</f>
        <v>2.9</v>
      </c>
      <c r="H284" s="49">
        <f>F284*'GB_index-weights_R2'!$B$3+G284*'GB_index-weights_R2'!$B$4</f>
        <v>3.05</v>
      </c>
      <c r="I284" s="49">
        <f t="shared" si="23"/>
        <v>0.12389380530973446</v>
      </c>
      <c r="J284" s="49">
        <f>INDEX('Skills-all_inputs'!$C:$C,MATCH($B284,'Skills-all_inputs'!$A:$A,0))</f>
        <v>10.3</v>
      </c>
      <c r="K284" s="49">
        <f>INDEX('Skills-all_inputs'!$D:$D,MATCH($B284,'Skills-all_inputs'!$A:$A,0))</f>
        <v>2.2999999999999998</v>
      </c>
      <c r="L284" s="49">
        <f>J284*'GB_index-weights_R2'!$B$7+K284*'GB_index-weights_R2'!$B$8</f>
        <v>6.3000000000000007</v>
      </c>
      <c r="M284" s="49">
        <f t="shared" si="24"/>
        <v>0.26347305389221554</v>
      </c>
      <c r="N284" s="49">
        <f>INDEX('Productivity-all_inputs'!$D:$D,MATCH($B284,'Productivity-all_inputs'!$A:$A,0))</f>
        <v>3.6963514689526371</v>
      </c>
      <c r="O284" s="49">
        <f t="shared" si="22"/>
        <v>0.38934591114037748</v>
      </c>
    </row>
    <row r="285" spans="1:15" x14ac:dyDescent="0.35">
      <c r="A285" s="17" t="str">
        <f t="shared" si="20"/>
        <v>England</v>
      </c>
      <c r="B285" s="17" t="s">
        <v>762</v>
      </c>
      <c r="C285" s="17" t="s">
        <v>763</v>
      </c>
      <c r="D285" s="49">
        <f>'GB_index-weights_R2'!$B$2*I285+'GB_index-weights_R2'!$B$6*M285+'GB_index-weights_R2'!$B$10*O285</f>
        <v>0.4300179860544131</v>
      </c>
      <c r="E285" s="50">
        <f t="shared" si="21"/>
        <v>128</v>
      </c>
      <c r="F285" s="49">
        <f>INDEX('Unemployment-all_inputs'!$C:$C,MATCH($B285,'Unemployment-all_inputs'!$A:$A,0))</f>
        <v>3.7</v>
      </c>
      <c r="G285" s="49">
        <f>INDEX('Unemployment-all_inputs'!$D:$D,MATCH($B285,'Unemployment-all_inputs'!$A:$A,0))</f>
        <v>3.4</v>
      </c>
      <c r="H285" s="49">
        <f>F285*'GB_index-weights_R2'!$B$3+G285*'GB_index-weights_R2'!$B$4</f>
        <v>3.55</v>
      </c>
      <c r="I285" s="49">
        <f t="shared" si="23"/>
        <v>0.21238938053097339</v>
      </c>
      <c r="J285" s="49">
        <f>INDEX('Skills-all_inputs'!$C:$C,MATCH($B285,'Skills-all_inputs'!$A:$A,0))</f>
        <v>8.5</v>
      </c>
      <c r="K285" s="49">
        <f>INDEX('Skills-all_inputs'!$D:$D,MATCH($B285,'Skills-all_inputs'!$A:$A,0))</f>
        <v>10.1</v>
      </c>
      <c r="L285" s="49">
        <f>J285*'GB_index-weights_R2'!$B$7+K285*'GB_index-weights_R2'!$B$8</f>
        <v>9.3000000000000007</v>
      </c>
      <c r="M285" s="49">
        <f t="shared" si="24"/>
        <v>0.44311377245508976</v>
      </c>
      <c r="N285" s="49">
        <f>INDEX('Productivity-all_inputs'!$D:$D,MATCH($B285,'Productivity-all_inputs'!$A:$A,0))</f>
        <v>3.4210000089583352</v>
      </c>
      <c r="O285" s="49">
        <f t="shared" si="22"/>
        <v>0.63455080517717632</v>
      </c>
    </row>
    <row r="286" spans="1:15" x14ac:dyDescent="0.35">
      <c r="A286" s="17" t="str">
        <f t="shared" si="20"/>
        <v>England</v>
      </c>
      <c r="B286" s="17" t="s">
        <v>764</v>
      </c>
      <c r="C286" s="17" t="s">
        <v>765</v>
      </c>
      <c r="D286" s="49">
        <f>'GB_index-weights_R2'!$B$2*I286+'GB_index-weights_R2'!$B$6*M286+'GB_index-weights_R2'!$B$10*O286</f>
        <v>0.36388689723214862</v>
      </c>
      <c r="E286" s="50">
        <f t="shared" si="21"/>
        <v>215</v>
      </c>
      <c r="F286" s="49">
        <f>INDEX('Unemployment-all_inputs'!$C:$C,MATCH($B286,'Unemployment-all_inputs'!$A:$A,0))</f>
        <v>3.8</v>
      </c>
      <c r="G286" s="49">
        <f>INDEX('Unemployment-all_inputs'!$D:$D,MATCH($B286,'Unemployment-all_inputs'!$A:$A,0))</f>
        <v>3.7</v>
      </c>
      <c r="H286" s="49">
        <f>F286*'GB_index-weights_R2'!$B$3+G286*'GB_index-weights_R2'!$B$4</f>
        <v>3.75</v>
      </c>
      <c r="I286" s="49">
        <f t="shared" si="23"/>
        <v>0.247787610619469</v>
      </c>
      <c r="J286" s="49">
        <f>INDEX('Skills-all_inputs'!$C:$C,MATCH($B286,'Skills-all_inputs'!$A:$A,0))</f>
        <v>6.5</v>
      </c>
      <c r="K286" s="49">
        <f>INDEX('Skills-all_inputs'!$D:$D,MATCH($B286,'Skills-all_inputs'!$A:$A,0))</f>
        <v>3.9</v>
      </c>
      <c r="L286" s="49">
        <f>J286*'GB_index-weights_R2'!$B$7+K286*'GB_index-weights_R2'!$B$8</f>
        <v>5.2</v>
      </c>
      <c r="M286" s="49">
        <f t="shared" si="24"/>
        <v>0.19760479041916165</v>
      </c>
      <c r="N286" s="49">
        <f>INDEX('Productivity-all_inputs'!$D:$D,MATCH($B286,'Productivity-all_inputs'!$A:$A,0))</f>
        <v>3.4078419243808238</v>
      </c>
      <c r="O286" s="49">
        <f t="shared" si="22"/>
        <v>0.64626829065781521</v>
      </c>
    </row>
    <row r="287" spans="1:15" x14ac:dyDescent="0.35">
      <c r="A287" s="17" t="str">
        <f t="shared" si="20"/>
        <v>England</v>
      </c>
      <c r="B287" s="17" t="s">
        <v>766</v>
      </c>
      <c r="C287" s="17" t="s">
        <v>767</v>
      </c>
      <c r="D287" s="49">
        <f>'GB_index-weights_R2'!$B$2*I287+'GB_index-weights_R2'!$B$6*M287+'GB_index-weights_R2'!$B$10*O287</f>
        <v>0.6829724732098732</v>
      </c>
      <c r="E287" s="50">
        <f t="shared" si="21"/>
        <v>6</v>
      </c>
      <c r="F287" s="49">
        <f>INDEX('Unemployment-all_inputs'!$C:$C,MATCH($B287,'Unemployment-all_inputs'!$A:$A,0))</f>
        <v>6.6</v>
      </c>
      <c r="G287" s="49">
        <f>INDEX('Unemployment-all_inputs'!$D:$D,MATCH($B287,'Unemployment-all_inputs'!$A:$A,0))</f>
        <v>8.3000000000000007</v>
      </c>
      <c r="H287" s="49">
        <f>F287*'GB_index-weights_R2'!$B$3+G287*'GB_index-weights_R2'!$B$4</f>
        <v>7.45</v>
      </c>
      <c r="I287" s="49">
        <f t="shared" si="23"/>
        <v>0.90265486725663702</v>
      </c>
      <c r="J287" s="49">
        <f>INDEX('Skills-all_inputs'!$C:$C,MATCH($B287,'Skills-all_inputs'!$A:$A,0))</f>
        <v>8.5</v>
      </c>
      <c r="K287" s="49">
        <f>INDEX('Skills-all_inputs'!$D:$D,MATCH($B287,'Skills-all_inputs'!$A:$A,0))</f>
        <v>8</v>
      </c>
      <c r="L287" s="49">
        <f>J287*'GB_index-weights_R2'!$B$7+K287*'GB_index-weights_R2'!$B$8</f>
        <v>8.25</v>
      </c>
      <c r="M287" s="49">
        <f t="shared" si="24"/>
        <v>0.38023952095808372</v>
      </c>
      <c r="N287" s="49">
        <f>INDEX('Productivity-all_inputs'!$D:$D,MATCH($B287,'Productivity-all_inputs'!$A:$A,0))</f>
        <v>3.2733640101522705</v>
      </c>
      <c r="O287" s="49">
        <f t="shared" si="22"/>
        <v>0.76602303141489891</v>
      </c>
    </row>
    <row r="288" spans="1:15" x14ac:dyDescent="0.35">
      <c r="A288" s="17" t="str">
        <f t="shared" si="20"/>
        <v>England</v>
      </c>
      <c r="B288" s="17" t="s">
        <v>768</v>
      </c>
      <c r="C288" s="17" t="s">
        <v>769</v>
      </c>
      <c r="D288" s="49">
        <f>'GB_index-weights_R2'!$B$2*I288+'GB_index-weights_R2'!$B$6*M288+'GB_index-weights_R2'!$B$10*O288</f>
        <v>0.37386018563103984</v>
      </c>
      <c r="E288" s="50">
        <f t="shared" si="21"/>
        <v>204</v>
      </c>
      <c r="F288" s="49">
        <f>INDEX('Unemployment-all_inputs'!$C:$C,MATCH($B288,'Unemployment-all_inputs'!$A:$A,0))</f>
        <v>5</v>
      </c>
      <c r="G288" s="49">
        <f>INDEX('Unemployment-all_inputs'!$D:$D,MATCH($B288,'Unemployment-all_inputs'!$A:$A,0))</f>
        <v>5.2</v>
      </c>
      <c r="H288" s="49">
        <f>F288*'GB_index-weights_R2'!$B$3+G288*'GB_index-weights_R2'!$B$4</f>
        <v>5.0999999999999996</v>
      </c>
      <c r="I288" s="49">
        <f t="shared" si="23"/>
        <v>0.48672566371681403</v>
      </c>
      <c r="J288" s="49">
        <f>INDEX('Skills-all_inputs'!$C:$C,MATCH($B288,'Skills-all_inputs'!$A:$A,0))</f>
        <v>4.5</v>
      </c>
      <c r="K288" s="49">
        <f>INDEX('Skills-all_inputs'!$D:$D,MATCH($B288,'Skills-all_inputs'!$A:$A,0))</f>
        <v>7.5</v>
      </c>
      <c r="L288" s="49">
        <f>J288*'GB_index-weights_R2'!$B$7+K288*'GB_index-weights_R2'!$B$8</f>
        <v>6</v>
      </c>
      <c r="M288" s="49">
        <f t="shared" si="24"/>
        <v>0.24550898203592808</v>
      </c>
      <c r="N288" s="49">
        <f>INDEX('Productivity-all_inputs'!$D:$D,MATCH($B288,'Productivity-all_inputs'!$A:$A,0))</f>
        <v>3.6963514689526371</v>
      </c>
      <c r="O288" s="49">
        <f t="shared" si="22"/>
        <v>0.38934591114037748</v>
      </c>
    </row>
    <row r="289" spans="1:15" x14ac:dyDescent="0.35">
      <c r="A289" s="17" t="str">
        <f t="shared" si="20"/>
        <v>England</v>
      </c>
      <c r="B289" s="17" t="s">
        <v>770</v>
      </c>
      <c r="C289" s="17" t="s">
        <v>771</v>
      </c>
      <c r="D289" s="49">
        <f>'GB_index-weights_R2'!$B$2*I289+'GB_index-weights_R2'!$B$6*M289+'GB_index-weights_R2'!$B$10*O289</f>
        <v>0.51768937094409928</v>
      </c>
      <c r="E289" s="50">
        <f t="shared" si="21"/>
        <v>57</v>
      </c>
      <c r="F289" s="49">
        <f>INDEX('Unemployment-all_inputs'!$C:$C,MATCH($B289,'Unemployment-all_inputs'!$A:$A,0))</f>
        <v>4.9000000000000004</v>
      </c>
      <c r="G289" s="49">
        <f>INDEX('Unemployment-all_inputs'!$D:$D,MATCH($B289,'Unemployment-all_inputs'!$A:$A,0))</f>
        <v>3.9</v>
      </c>
      <c r="H289" s="49">
        <f>F289*'GB_index-weights_R2'!$B$3+G289*'GB_index-weights_R2'!$B$4</f>
        <v>4.4000000000000004</v>
      </c>
      <c r="I289" s="49">
        <f t="shared" si="23"/>
        <v>0.36283185840707965</v>
      </c>
      <c r="J289" s="49">
        <f>INDEX('Skills-all_inputs'!$C:$C,MATCH($B289,'Skills-all_inputs'!$A:$A,0))</f>
        <v>7</v>
      </c>
      <c r="K289" s="49">
        <f>INDEX('Skills-all_inputs'!$D:$D,MATCH($B289,'Skills-all_inputs'!$A:$A,0))</f>
        <v>10.4</v>
      </c>
      <c r="L289" s="49">
        <f>J289*'GB_index-weights_R2'!$B$7+K289*'GB_index-weights_R2'!$B$8</f>
        <v>8.6999999999999993</v>
      </c>
      <c r="M289" s="49">
        <f t="shared" si="24"/>
        <v>0.40718562874251485</v>
      </c>
      <c r="N289" s="49">
        <f>INDEX('Productivity-all_inputs'!$D:$D,MATCH($B289,'Productivity-all_inputs'!$A:$A,0))</f>
        <v>3.2542429687054919</v>
      </c>
      <c r="O289" s="49">
        <f t="shared" si="22"/>
        <v>0.78305062568270345</v>
      </c>
    </row>
    <row r="290" spans="1:15" x14ac:dyDescent="0.35">
      <c r="A290" s="17" t="str">
        <f t="shared" si="20"/>
        <v>England</v>
      </c>
      <c r="B290" s="17" t="s">
        <v>772</v>
      </c>
      <c r="C290" s="17" t="s">
        <v>773</v>
      </c>
      <c r="D290" s="49">
        <f>'GB_index-weights_R2'!$B$2*I290+'GB_index-weights_R2'!$B$6*M290+'GB_index-weights_R2'!$B$10*O290</f>
        <v>0.37659625831873533</v>
      </c>
      <c r="E290" s="50">
        <f t="shared" si="21"/>
        <v>199</v>
      </c>
      <c r="F290" s="49">
        <f>INDEX('Unemployment-all_inputs'!$C:$C,MATCH($B290,'Unemployment-all_inputs'!$A:$A,0))</f>
        <v>6</v>
      </c>
      <c r="G290" s="49">
        <f>INDEX('Unemployment-all_inputs'!$D:$D,MATCH($B290,'Unemployment-all_inputs'!$A:$A,0))</f>
        <v>5.0999999999999996</v>
      </c>
      <c r="H290" s="49">
        <f>F290*'GB_index-weights_R2'!$B$3+G290*'GB_index-weights_R2'!$B$4</f>
        <v>5.55</v>
      </c>
      <c r="I290" s="49">
        <f t="shared" si="23"/>
        <v>0.56637168141592908</v>
      </c>
      <c r="J290" s="49">
        <f>INDEX('Skills-all_inputs'!$C:$C,MATCH($B290,'Skills-all_inputs'!$A:$A,0))</f>
        <v>2.7</v>
      </c>
      <c r="K290" s="49">
        <f>INDEX('Skills-all_inputs'!$D:$D,MATCH($B290,'Skills-all_inputs'!$A:$A,0))</f>
        <v>5.4</v>
      </c>
      <c r="L290" s="49">
        <f>J290*'GB_index-weights_R2'!$B$7+K290*'GB_index-weights_R2'!$B$8</f>
        <v>4.0500000000000007</v>
      </c>
      <c r="M290" s="49">
        <f t="shared" si="24"/>
        <v>0.1287425149700599</v>
      </c>
      <c r="N290" s="49">
        <f>INDEX('Productivity-all_inputs'!$D:$D,MATCH($B290,'Productivity-all_inputs'!$A:$A,0))</f>
        <v>3.6454498961866002</v>
      </c>
      <c r="O290" s="49">
        <f t="shared" si="22"/>
        <v>0.43467457857021707</v>
      </c>
    </row>
    <row r="291" spans="1:15" x14ac:dyDescent="0.35">
      <c r="A291" s="17" t="str">
        <f t="shared" si="20"/>
        <v>England</v>
      </c>
      <c r="B291" s="17" t="s">
        <v>774</v>
      </c>
      <c r="C291" s="17" t="s">
        <v>775</v>
      </c>
      <c r="D291" s="49">
        <f>'GB_index-weights_R2'!$B$2*I291+'GB_index-weights_R2'!$B$6*M291+'GB_index-weights_R2'!$B$10*O291</f>
        <v>0.23098463671509056</v>
      </c>
      <c r="E291" s="50">
        <f t="shared" si="21"/>
        <v>339</v>
      </c>
      <c r="F291" s="49">
        <f>INDEX('Unemployment-all_inputs'!$C:$C,MATCH($B291,'Unemployment-all_inputs'!$A:$A,0))</f>
        <v>3.7</v>
      </c>
      <c r="G291" s="49">
        <f>INDEX('Unemployment-all_inputs'!$D:$D,MATCH($B291,'Unemployment-all_inputs'!$A:$A,0))</f>
        <v>3.8</v>
      </c>
      <c r="H291" s="49">
        <f>F291*'GB_index-weights_R2'!$B$3+G291*'GB_index-weights_R2'!$B$4</f>
        <v>3.75</v>
      </c>
      <c r="I291" s="49">
        <f t="shared" si="23"/>
        <v>0.247787610619469</v>
      </c>
      <c r="J291" s="49">
        <f>INDEX('Skills-all_inputs'!$C:$C,MATCH($B291,'Skills-all_inputs'!$A:$A,0))</f>
        <v>5.2</v>
      </c>
      <c r="K291" s="49">
        <f>INDEX('Skills-all_inputs'!$D:$D,MATCH($B291,'Skills-all_inputs'!$A:$A,0))</f>
        <v>2.6</v>
      </c>
      <c r="L291" s="49">
        <f>J291*'GB_index-weights_R2'!$B$7+K291*'GB_index-weights_R2'!$B$8</f>
        <v>3.9000000000000004</v>
      </c>
      <c r="M291" s="49">
        <f t="shared" si="24"/>
        <v>0.11976047904191617</v>
      </c>
      <c r="N291" s="49">
        <f>INDEX('Productivity-all_inputs'!$D:$D,MATCH($B291,'Productivity-all_inputs'!$A:$A,0))</f>
        <v>3.7681526350084442</v>
      </c>
      <c r="O291" s="49">
        <f t="shared" si="22"/>
        <v>0.32540582048388661</v>
      </c>
    </row>
    <row r="292" spans="1:15" x14ac:dyDescent="0.35">
      <c r="A292" s="17" t="str">
        <f t="shared" si="20"/>
        <v>England</v>
      </c>
      <c r="B292" s="17" t="s">
        <v>776</v>
      </c>
      <c r="C292" s="17" t="s">
        <v>777</v>
      </c>
      <c r="D292" s="49">
        <f>'GB_index-weights_R2'!$B$2*I292+'GB_index-weights_R2'!$B$6*M292+'GB_index-weights_R2'!$B$10*O292</f>
        <v>0.30924683796388314</v>
      </c>
      <c r="E292" s="50">
        <f t="shared" si="21"/>
        <v>282</v>
      </c>
      <c r="F292" s="49">
        <f>INDEX('Unemployment-all_inputs'!$C:$C,MATCH($B292,'Unemployment-all_inputs'!$A:$A,0))</f>
        <v>3.2</v>
      </c>
      <c r="G292" s="49">
        <f>INDEX('Unemployment-all_inputs'!$D:$D,MATCH($B292,'Unemployment-all_inputs'!$A:$A,0))</f>
        <v>3.4</v>
      </c>
      <c r="H292" s="49">
        <f>F292*'GB_index-weights_R2'!$B$3+G292*'GB_index-weights_R2'!$B$4</f>
        <v>3.3</v>
      </c>
      <c r="I292" s="49">
        <f t="shared" si="23"/>
        <v>0.16814159292035394</v>
      </c>
      <c r="J292" s="49">
        <f>INDEX('Skills-all_inputs'!$C:$C,MATCH($B292,'Skills-all_inputs'!$A:$A,0))</f>
        <v>3.2</v>
      </c>
      <c r="K292" s="49">
        <f>INDEX('Skills-all_inputs'!$D:$D,MATCH($B292,'Skills-all_inputs'!$A:$A,0))</f>
        <v>6.2</v>
      </c>
      <c r="L292" s="49">
        <f>J292*'GB_index-weights_R2'!$B$7+K292*'GB_index-weights_R2'!$B$8</f>
        <v>4.7</v>
      </c>
      <c r="M292" s="49">
        <f t="shared" si="24"/>
        <v>0.16766467065868262</v>
      </c>
      <c r="N292" s="49">
        <f>INDEX('Productivity-all_inputs'!$D:$D,MATCH($B292,'Productivity-all_inputs'!$A:$A,0))</f>
        <v>3.4688560301359703</v>
      </c>
      <c r="O292" s="49">
        <f t="shared" si="22"/>
        <v>0.59193425031261293</v>
      </c>
    </row>
    <row r="293" spans="1:15" x14ac:dyDescent="0.35">
      <c r="A293" s="17" t="str">
        <f t="shared" si="20"/>
        <v>England</v>
      </c>
      <c r="B293" s="17" t="s">
        <v>778</v>
      </c>
      <c r="C293" s="17" t="s">
        <v>779</v>
      </c>
      <c r="D293" s="49">
        <f>'GB_index-weights_R2'!$B$2*I293+'GB_index-weights_R2'!$B$6*M293+'GB_index-weights_R2'!$B$10*O293</f>
        <v>0.49717288179849667</v>
      </c>
      <c r="E293" s="50">
        <f t="shared" si="21"/>
        <v>68</v>
      </c>
      <c r="F293" s="49">
        <f>INDEX('Unemployment-all_inputs'!$C:$C,MATCH($B293,'Unemployment-all_inputs'!$A:$A,0))</f>
        <v>4.0999999999999996</v>
      </c>
      <c r="G293" s="49">
        <f>INDEX('Unemployment-all_inputs'!$D:$D,MATCH($B293,'Unemployment-all_inputs'!$A:$A,0))</f>
        <v>3.7</v>
      </c>
      <c r="H293" s="49">
        <f>F293*'GB_index-weights_R2'!$B$3+G293*'GB_index-weights_R2'!$B$4</f>
        <v>3.9</v>
      </c>
      <c r="I293" s="49">
        <f t="shared" si="23"/>
        <v>0.27433628318584063</v>
      </c>
      <c r="J293" s="49">
        <f>INDEX('Skills-all_inputs'!$C:$C,MATCH($B293,'Skills-all_inputs'!$A:$A,0))</f>
        <v>7.7</v>
      </c>
      <c r="K293" s="49">
        <f>INDEX('Skills-all_inputs'!$D:$D,MATCH($B293,'Skills-all_inputs'!$A:$A,0))</f>
        <v>10.6</v>
      </c>
      <c r="L293" s="49">
        <f>J293*'GB_index-weights_R2'!$B$7+K293*'GB_index-weights_R2'!$B$8</f>
        <v>9.15</v>
      </c>
      <c r="M293" s="49">
        <f t="shared" si="24"/>
        <v>0.43413173652694603</v>
      </c>
      <c r="N293" s="49">
        <f>INDEX('Productivity-all_inputs'!$D:$D,MATCH($B293,'Productivity-all_inputs'!$A:$A,0))</f>
        <v>3.2542429687054919</v>
      </c>
      <c r="O293" s="49">
        <f t="shared" si="22"/>
        <v>0.78305062568270345</v>
      </c>
    </row>
    <row r="294" spans="1:15" x14ac:dyDescent="0.35">
      <c r="A294" s="17" t="str">
        <f t="shared" si="20"/>
        <v>England</v>
      </c>
      <c r="B294" s="17" t="s">
        <v>780</v>
      </c>
      <c r="C294" s="17" t="s">
        <v>781</v>
      </c>
      <c r="D294" s="49">
        <f>'GB_index-weights_R2'!$B$2*I294+'GB_index-weights_R2'!$B$6*M294+'GB_index-weights_R2'!$B$10*O294</f>
        <v>0.3422112080977856</v>
      </c>
      <c r="E294" s="50">
        <f t="shared" si="21"/>
        <v>244</v>
      </c>
      <c r="F294" s="49">
        <f>INDEX('Unemployment-all_inputs'!$C:$C,MATCH($B294,'Unemployment-all_inputs'!$A:$A,0))</f>
        <v>3.8</v>
      </c>
      <c r="G294" s="49">
        <f>INDEX('Unemployment-all_inputs'!$D:$D,MATCH($B294,'Unemployment-all_inputs'!$A:$A,0))</f>
        <v>3.2</v>
      </c>
      <c r="H294" s="49">
        <f>F294*'GB_index-weights_R2'!$B$3+G294*'GB_index-weights_R2'!$B$4</f>
        <v>3.5</v>
      </c>
      <c r="I294" s="49">
        <f t="shared" si="23"/>
        <v>0.20353982300884954</v>
      </c>
      <c r="J294" s="49">
        <f>INDEX('Skills-all_inputs'!$C:$C,MATCH($B294,'Skills-all_inputs'!$A:$A,0))</f>
        <v>5.8</v>
      </c>
      <c r="K294" s="49">
        <f>INDEX('Skills-all_inputs'!$D:$D,MATCH($B294,'Skills-all_inputs'!$A:$A,0))</f>
        <v>2.7</v>
      </c>
      <c r="L294" s="49">
        <f>J294*'GB_index-weights_R2'!$B$7+K294*'GB_index-weights_R2'!$B$8</f>
        <v>4.25</v>
      </c>
      <c r="M294" s="49">
        <f t="shared" si="24"/>
        <v>0.14071856287425147</v>
      </c>
      <c r="N294" s="49">
        <f>INDEX('Productivity-all_inputs'!$D:$D,MATCH($B294,'Productivity-all_inputs'!$A:$A,0))</f>
        <v>3.3672958299864741</v>
      </c>
      <c r="O294" s="49">
        <f t="shared" si="22"/>
        <v>0.68237523841025594</v>
      </c>
    </row>
    <row r="295" spans="1:15" x14ac:dyDescent="0.35">
      <c r="A295" s="17" t="str">
        <f t="shared" si="20"/>
        <v>England</v>
      </c>
      <c r="B295" s="17" t="s">
        <v>782</v>
      </c>
      <c r="C295" s="17" t="s">
        <v>783</v>
      </c>
      <c r="D295" s="49">
        <f>'GB_index-weights_R2'!$B$2*I295+'GB_index-weights_R2'!$B$6*M295+'GB_index-weights_R2'!$B$10*O295</f>
        <v>0.36400541332195646</v>
      </c>
      <c r="E295" s="50">
        <f t="shared" si="21"/>
        <v>214</v>
      </c>
      <c r="F295" s="49">
        <f>INDEX('Unemployment-all_inputs'!$C:$C,MATCH($B295,'Unemployment-all_inputs'!$A:$A,0))</f>
        <v>2.9</v>
      </c>
      <c r="G295" s="49">
        <f>INDEX('Unemployment-all_inputs'!$D:$D,MATCH($B295,'Unemployment-all_inputs'!$A:$A,0))</f>
        <v>2.7</v>
      </c>
      <c r="H295" s="49">
        <f>F295*'GB_index-weights_R2'!$B$3+G295*'GB_index-weights_R2'!$B$4</f>
        <v>2.8</v>
      </c>
      <c r="I295" s="49">
        <f t="shared" si="23"/>
        <v>7.9646017699114988E-2</v>
      </c>
      <c r="J295" s="49">
        <f>INDEX('Skills-all_inputs'!$C:$C,MATCH($B295,'Skills-all_inputs'!$A:$A,0))</f>
        <v>5.7</v>
      </c>
      <c r="K295" s="49">
        <f>INDEX('Skills-all_inputs'!$D:$D,MATCH($B295,'Skills-all_inputs'!$A:$A,0))</f>
        <v>8.5</v>
      </c>
      <c r="L295" s="49">
        <f>J295*'GB_index-weights_R2'!$B$7+K295*'GB_index-weights_R2'!$B$8</f>
        <v>7.1</v>
      </c>
      <c r="M295" s="49">
        <f t="shared" si="24"/>
        <v>0.31137724550898194</v>
      </c>
      <c r="N295" s="49">
        <f>INDEX('Productivity-all_inputs'!$D:$D,MATCH($B295,'Productivity-all_inputs'!$A:$A,0))</f>
        <v>3.3463891451671604</v>
      </c>
      <c r="O295" s="49">
        <f t="shared" si="22"/>
        <v>0.7009929767577725</v>
      </c>
    </row>
    <row r="296" spans="1:15" x14ac:dyDescent="0.35">
      <c r="A296" s="17" t="str">
        <f t="shared" si="20"/>
        <v>England</v>
      </c>
      <c r="B296" s="17" t="s">
        <v>784</v>
      </c>
      <c r="C296" s="17" t="s">
        <v>785</v>
      </c>
      <c r="D296" s="49">
        <f>'GB_index-weights_R2'!$B$2*I296+'GB_index-weights_R2'!$B$6*M296+'GB_index-weights_R2'!$B$10*O296</f>
        <v>0.33107727924958019</v>
      </c>
      <c r="E296" s="50">
        <f t="shared" si="21"/>
        <v>254</v>
      </c>
      <c r="F296" s="49">
        <f>INDEX('Unemployment-all_inputs'!$C:$C,MATCH($B296,'Unemployment-all_inputs'!$A:$A,0))</f>
        <v>4.0999999999999996</v>
      </c>
      <c r="G296" s="49">
        <f>INDEX('Unemployment-all_inputs'!$D:$D,MATCH($B296,'Unemployment-all_inputs'!$A:$A,0))</f>
        <v>3.5</v>
      </c>
      <c r="H296" s="49">
        <f>F296*'GB_index-weights_R2'!$B$3+G296*'GB_index-weights_R2'!$B$4</f>
        <v>3.8</v>
      </c>
      <c r="I296" s="49">
        <f t="shared" si="23"/>
        <v>0.25663716814159288</v>
      </c>
      <c r="J296" s="49">
        <f>INDEX('Skills-all_inputs'!$C:$C,MATCH($B296,'Skills-all_inputs'!$A:$A,0))</f>
        <v>4.5999999999999996</v>
      </c>
      <c r="K296" s="49">
        <f>INDEX('Skills-all_inputs'!$D:$D,MATCH($B296,'Skills-all_inputs'!$A:$A,0))</f>
        <v>4.4000000000000004</v>
      </c>
      <c r="L296" s="49">
        <f>J296*'GB_index-weights_R2'!$B$7+K296*'GB_index-weights_R2'!$B$8</f>
        <v>4.5</v>
      </c>
      <c r="M296" s="49">
        <f t="shared" si="24"/>
        <v>0.155688622754491</v>
      </c>
      <c r="N296" s="49">
        <f>INDEX('Productivity-all_inputs'!$D:$D,MATCH($B296,'Productivity-all_inputs'!$A:$A,0))</f>
        <v>3.4812400893356918</v>
      </c>
      <c r="O296" s="49">
        <f t="shared" si="22"/>
        <v>0.58090604685265668</v>
      </c>
    </row>
    <row r="297" spans="1:15" x14ac:dyDescent="0.35">
      <c r="A297" s="17" t="str">
        <f t="shared" si="20"/>
        <v>Scotland</v>
      </c>
      <c r="B297" s="17" t="s">
        <v>786</v>
      </c>
      <c r="C297" s="17" t="s">
        <v>787</v>
      </c>
      <c r="D297" s="49">
        <f>'GB_index-weights_R2'!$B$2*I297+'GB_index-weights_R2'!$B$6*M297+'GB_index-weights_R2'!$B$10*O297</f>
        <v>0.39361472254858043</v>
      </c>
      <c r="E297" s="50">
        <f t="shared" si="21"/>
        <v>175</v>
      </c>
      <c r="F297" s="49">
        <f>INDEX('Unemployment-all_inputs'!$C:$C,MATCH($B297,'Unemployment-all_inputs'!$A:$A,0))</f>
        <v>3.8</v>
      </c>
      <c r="G297" s="49">
        <f>INDEX('Unemployment-all_inputs'!$D:$D,MATCH($B297,'Unemployment-all_inputs'!$A:$A,0))</f>
        <v>3.1</v>
      </c>
      <c r="H297" s="49">
        <f>F297*'GB_index-weights_R2'!$B$3+G297*'GB_index-weights_R2'!$B$4</f>
        <v>3.45</v>
      </c>
      <c r="I297" s="49">
        <f t="shared" si="23"/>
        <v>0.19469026548672566</v>
      </c>
      <c r="J297" s="49">
        <f>INDEX('Skills-all_inputs'!$C:$C,MATCH($B297,'Skills-all_inputs'!$A:$A,0))</f>
        <v>6.7</v>
      </c>
      <c r="K297" s="49">
        <f>INDEX('Skills-all_inputs'!$D:$D,MATCH($B297,'Skills-all_inputs'!$A:$A,0))</f>
        <v>9.8000000000000007</v>
      </c>
      <c r="L297" s="49">
        <f>J297*'GB_index-weights_R2'!$B$7+K297*'GB_index-weights_R2'!$B$8</f>
        <v>8.25</v>
      </c>
      <c r="M297" s="49">
        <f t="shared" si="24"/>
        <v>0.38023952095808372</v>
      </c>
      <c r="N297" s="49">
        <f>INDEX('Productivity-all_inputs'!$D:$D,MATCH($B297,'Productivity-all_inputs'!$A:$A,0))</f>
        <v>3.4531571205928664</v>
      </c>
      <c r="O297" s="49">
        <f t="shared" si="22"/>
        <v>0.605914381200932</v>
      </c>
    </row>
    <row r="298" spans="1:15" x14ac:dyDescent="0.35">
      <c r="A298" s="17" t="str">
        <f t="shared" si="20"/>
        <v>England</v>
      </c>
      <c r="B298" s="17" t="s">
        <v>788</v>
      </c>
      <c r="C298" s="17" t="s">
        <v>789</v>
      </c>
      <c r="D298" s="49">
        <f>'GB_index-weights_R2'!$B$2*I298+'GB_index-weights_R2'!$B$6*M298+'GB_index-weights_R2'!$B$10*O298</f>
        <v>0.41553382160239161</v>
      </c>
      <c r="E298" s="50">
        <f t="shared" si="21"/>
        <v>146</v>
      </c>
      <c r="F298" s="49">
        <f>INDEX('Unemployment-all_inputs'!$C:$C,MATCH($B298,'Unemployment-all_inputs'!$A:$A,0))</f>
        <v>4.5</v>
      </c>
      <c r="G298" s="49">
        <f>INDEX('Unemployment-all_inputs'!$D:$D,MATCH($B298,'Unemployment-all_inputs'!$A:$A,0))</f>
        <v>3.7</v>
      </c>
      <c r="H298" s="49">
        <f>F298*'GB_index-weights_R2'!$B$3+G298*'GB_index-weights_R2'!$B$4</f>
        <v>4.0999999999999996</v>
      </c>
      <c r="I298" s="49">
        <f t="shared" si="23"/>
        <v>0.30973451327433621</v>
      </c>
      <c r="J298" s="49">
        <f>INDEX('Skills-all_inputs'!$C:$C,MATCH($B298,'Skills-all_inputs'!$A:$A,0))</f>
        <v>6.7</v>
      </c>
      <c r="K298" s="49">
        <f>INDEX('Skills-all_inputs'!$D:$D,MATCH($B298,'Skills-all_inputs'!$A:$A,0))</f>
        <v>7.1</v>
      </c>
      <c r="L298" s="49">
        <f>J298*'GB_index-weights_R2'!$B$7+K298*'GB_index-weights_R2'!$B$8</f>
        <v>6.9</v>
      </c>
      <c r="M298" s="49">
        <f t="shared" si="24"/>
        <v>0.29940119760479039</v>
      </c>
      <c r="N298" s="49">
        <f>INDEX('Productivity-all_inputs'!$D:$D,MATCH($B298,'Productivity-all_inputs'!$A:$A,0))</f>
        <v>3.417726683613366</v>
      </c>
      <c r="O298" s="49">
        <f t="shared" si="22"/>
        <v>0.63746575392804827</v>
      </c>
    </row>
    <row r="299" spans="1:15" x14ac:dyDescent="0.35">
      <c r="A299" s="17" t="str">
        <f t="shared" si="20"/>
        <v>England</v>
      </c>
      <c r="B299" s="17" t="s">
        <v>790</v>
      </c>
      <c r="C299" s="17" t="s">
        <v>791</v>
      </c>
      <c r="D299" s="49">
        <f>'GB_index-weights_R2'!$B$2*I299+'GB_index-weights_R2'!$B$6*M299+'GB_index-weights_R2'!$B$10*O299</f>
        <v>0.49217461039221849</v>
      </c>
      <c r="E299" s="50">
        <f t="shared" si="21"/>
        <v>71</v>
      </c>
      <c r="F299" s="49">
        <f>INDEX('Unemployment-all_inputs'!$C:$C,MATCH($B299,'Unemployment-all_inputs'!$A:$A,0))</f>
        <v>5.6</v>
      </c>
      <c r="G299" s="49">
        <f>INDEX('Unemployment-all_inputs'!$D:$D,MATCH($B299,'Unemployment-all_inputs'!$A:$A,0))</f>
        <v>5.8</v>
      </c>
      <c r="H299" s="49">
        <f>F299*'GB_index-weights_R2'!$B$3+G299*'GB_index-weights_R2'!$B$4</f>
        <v>5.6999999999999993</v>
      </c>
      <c r="I299" s="49">
        <f t="shared" si="23"/>
        <v>0.5929203539823007</v>
      </c>
      <c r="J299" s="49">
        <f>INDEX('Skills-all_inputs'!$C:$C,MATCH($B299,'Skills-all_inputs'!$A:$A,0))</f>
        <v>6.5</v>
      </c>
      <c r="K299" s="49">
        <f>INDEX('Skills-all_inputs'!$D:$D,MATCH($B299,'Skills-all_inputs'!$A:$A,0))</f>
        <v>9.1</v>
      </c>
      <c r="L299" s="49">
        <f>J299*'GB_index-weights_R2'!$B$7+K299*'GB_index-weights_R2'!$B$8</f>
        <v>7.8</v>
      </c>
      <c r="M299" s="49">
        <f t="shared" si="24"/>
        <v>0.35329341317365265</v>
      </c>
      <c r="N299" s="49">
        <f>INDEX('Productivity-all_inputs'!$D:$D,MATCH($B299,'Productivity-all_inputs'!$A:$A,0))</f>
        <v>3.5380565643793527</v>
      </c>
      <c r="O299" s="49">
        <f t="shared" si="22"/>
        <v>0.53031006402070224</v>
      </c>
    </row>
    <row r="300" spans="1:15" x14ac:dyDescent="0.35">
      <c r="A300" s="17" t="str">
        <f t="shared" si="20"/>
        <v>England</v>
      </c>
      <c r="B300" s="17" t="s">
        <v>792</v>
      </c>
      <c r="C300" s="17" t="s">
        <v>793</v>
      </c>
      <c r="D300" s="49">
        <f>'GB_index-weights_R2'!$B$2*I300+'GB_index-weights_R2'!$B$6*M300+'GB_index-weights_R2'!$B$10*O300</f>
        <v>0.58453187649550331</v>
      </c>
      <c r="E300" s="50">
        <f t="shared" si="21"/>
        <v>29</v>
      </c>
      <c r="F300" s="49">
        <f>INDEX('Unemployment-all_inputs'!$C:$C,MATCH($B300,'Unemployment-all_inputs'!$A:$A,0))</f>
        <v>4.5999999999999996</v>
      </c>
      <c r="G300" s="49">
        <f>INDEX('Unemployment-all_inputs'!$D:$D,MATCH($B300,'Unemployment-all_inputs'!$A:$A,0))</f>
        <v>5.0999999999999996</v>
      </c>
      <c r="H300" s="49">
        <f>F300*'GB_index-weights_R2'!$B$3+G300*'GB_index-weights_R2'!$B$4</f>
        <v>4.8499999999999996</v>
      </c>
      <c r="I300" s="49">
        <f t="shared" si="23"/>
        <v>0.4424778761061946</v>
      </c>
      <c r="J300" s="49">
        <f>INDEX('Skills-all_inputs'!$C:$C,MATCH($B300,'Skills-all_inputs'!$A:$A,0))</f>
        <v>12.2</v>
      </c>
      <c r="K300" s="49">
        <f>INDEX('Skills-all_inputs'!$D:$D,MATCH($B300,'Skills-all_inputs'!$A:$A,0))</f>
        <v>12.6</v>
      </c>
      <c r="L300" s="49">
        <f>J300*'GB_index-weights_R2'!$B$7+K300*'GB_index-weights_R2'!$B$8</f>
        <v>12.399999999999999</v>
      </c>
      <c r="M300" s="49">
        <f t="shared" si="24"/>
        <v>0.62874251497005962</v>
      </c>
      <c r="N300" s="49">
        <f>INDEX('Productivity-all_inputs'!$D:$D,MATCH($B300,'Productivity-all_inputs'!$A:$A,0))</f>
        <v>3.3672958299864741</v>
      </c>
      <c r="O300" s="49">
        <f t="shared" si="22"/>
        <v>0.68237523841025594</v>
      </c>
    </row>
    <row r="301" spans="1:15" x14ac:dyDescent="0.35">
      <c r="A301" s="17" t="str">
        <f t="shared" si="20"/>
        <v>England</v>
      </c>
      <c r="B301" s="17" t="s">
        <v>794</v>
      </c>
      <c r="C301" s="17" t="s">
        <v>795</v>
      </c>
      <c r="D301" s="49">
        <f>'GB_index-weights_R2'!$B$2*I301+'GB_index-weights_R2'!$B$6*M301+'GB_index-weights_R2'!$B$10*O301</f>
        <v>0.26046311068801764</v>
      </c>
      <c r="E301" s="50">
        <f t="shared" si="21"/>
        <v>322</v>
      </c>
      <c r="F301" s="49">
        <f>INDEX('Unemployment-all_inputs'!$C:$C,MATCH($B301,'Unemployment-all_inputs'!$A:$A,0))</f>
        <v>3.6</v>
      </c>
      <c r="G301" s="49">
        <f>INDEX('Unemployment-all_inputs'!$D:$D,MATCH($B301,'Unemployment-all_inputs'!$A:$A,0))</f>
        <v>2.9</v>
      </c>
      <c r="H301" s="49">
        <f>F301*'GB_index-weights_R2'!$B$3+G301*'GB_index-weights_R2'!$B$4</f>
        <v>3.25</v>
      </c>
      <c r="I301" s="49">
        <f t="shared" si="23"/>
        <v>0.15929203539823006</v>
      </c>
      <c r="J301" s="49">
        <f>INDEX('Skills-all_inputs'!$C:$C,MATCH($B301,'Skills-all_inputs'!$A:$A,0))</f>
        <v>5.7</v>
      </c>
      <c r="K301" s="49">
        <f>INDEX('Skills-all_inputs'!$D:$D,MATCH($B301,'Skills-all_inputs'!$A:$A,0))</f>
        <v>5.8</v>
      </c>
      <c r="L301" s="49">
        <f>J301*'GB_index-weights_R2'!$B$7+K301*'GB_index-weights_R2'!$B$8</f>
        <v>5.75</v>
      </c>
      <c r="M301" s="49">
        <f t="shared" si="24"/>
        <v>0.23053892215568858</v>
      </c>
      <c r="N301" s="49">
        <f>INDEX('Productivity-all_inputs'!$D:$D,MATCH($B301,'Productivity-all_inputs'!$A:$A,0))</f>
        <v>3.6938669956249757</v>
      </c>
      <c r="O301" s="49">
        <f t="shared" si="22"/>
        <v>0.39155837451013437</v>
      </c>
    </row>
    <row r="302" spans="1:15" x14ac:dyDescent="0.35">
      <c r="A302" s="17" t="str">
        <f t="shared" si="20"/>
        <v>England</v>
      </c>
      <c r="B302" s="17" t="s">
        <v>796</v>
      </c>
      <c r="C302" s="17" t="s">
        <v>797</v>
      </c>
      <c r="D302" s="49">
        <f>'GB_index-weights_R2'!$B$2*I302+'GB_index-weights_R2'!$B$6*M302+'GB_index-weights_R2'!$B$10*O302</f>
        <v>0.31676284645166636</v>
      </c>
      <c r="E302" s="50">
        <f t="shared" si="21"/>
        <v>271</v>
      </c>
      <c r="F302" s="49">
        <f>INDEX('Unemployment-all_inputs'!$C:$C,MATCH($B302,'Unemployment-all_inputs'!$A:$A,0))</f>
        <v>3</v>
      </c>
      <c r="G302" s="49">
        <f>INDEX('Unemployment-all_inputs'!$D:$D,MATCH($B302,'Unemployment-all_inputs'!$A:$A,0))</f>
        <v>2.7</v>
      </c>
      <c r="H302" s="49">
        <f>F302*'GB_index-weights_R2'!$B$3+G302*'GB_index-weights_R2'!$B$4</f>
        <v>2.85</v>
      </c>
      <c r="I302" s="49">
        <f t="shared" si="23"/>
        <v>8.8495575221238937E-2</v>
      </c>
      <c r="J302" s="49">
        <f>INDEX('Skills-all_inputs'!$C:$C,MATCH($B302,'Skills-all_inputs'!$A:$A,0))</f>
        <v>5.5</v>
      </c>
      <c r="K302" s="49">
        <f>INDEX('Skills-all_inputs'!$D:$D,MATCH($B302,'Skills-all_inputs'!$A:$A,0))</f>
        <v>4.7</v>
      </c>
      <c r="L302" s="49">
        <f>J302*'GB_index-weights_R2'!$B$7+K302*'GB_index-weights_R2'!$B$8</f>
        <v>5.0999999999999996</v>
      </c>
      <c r="M302" s="49">
        <f t="shared" si="24"/>
        <v>0.19161676646706582</v>
      </c>
      <c r="N302" s="49">
        <f>INDEX('Productivity-all_inputs'!$D:$D,MATCH($B302,'Productivity-all_inputs'!$A:$A,0))</f>
        <v>3.380994674344636</v>
      </c>
      <c r="O302" s="49">
        <f t="shared" si="22"/>
        <v>0.67017619766669434</v>
      </c>
    </row>
    <row r="303" spans="1:15" x14ac:dyDescent="0.35">
      <c r="A303" s="17" t="str">
        <f t="shared" si="20"/>
        <v>England</v>
      </c>
      <c r="B303" s="17" t="s">
        <v>798</v>
      </c>
      <c r="C303" s="17" t="s">
        <v>799</v>
      </c>
      <c r="D303" s="49">
        <f>'GB_index-weights_R2'!$B$2*I303+'GB_index-weights_R2'!$B$6*M303+'GB_index-weights_R2'!$B$10*O303</f>
        <v>0.54645626433219552</v>
      </c>
      <c r="E303" s="50">
        <f t="shared" si="21"/>
        <v>43</v>
      </c>
      <c r="F303" s="49">
        <f>INDEX('Unemployment-all_inputs'!$C:$C,MATCH($B303,'Unemployment-all_inputs'!$A:$A,0))</f>
        <v>6.5</v>
      </c>
      <c r="G303" s="49">
        <f>INDEX('Unemployment-all_inputs'!$D:$D,MATCH($B303,'Unemployment-all_inputs'!$A:$A,0))</f>
        <v>6.3</v>
      </c>
      <c r="H303" s="49">
        <f>F303*'GB_index-weights_R2'!$B$3+G303*'GB_index-weights_R2'!$B$4</f>
        <v>6.4</v>
      </c>
      <c r="I303" s="49">
        <f t="shared" si="23"/>
        <v>0.71681415929203551</v>
      </c>
      <c r="J303" s="49">
        <f>INDEX('Skills-all_inputs'!$C:$C,MATCH($B303,'Skills-all_inputs'!$A:$A,0))</f>
        <v>8.6</v>
      </c>
      <c r="K303" s="49">
        <f>INDEX('Skills-all_inputs'!$D:$D,MATCH($B303,'Skills-all_inputs'!$A:$A,0))</f>
        <v>9.9</v>
      </c>
      <c r="L303" s="49">
        <f>J303*'GB_index-weights_R2'!$B$7+K303*'GB_index-weights_R2'!$B$8</f>
        <v>9.25</v>
      </c>
      <c r="M303" s="49">
        <f t="shared" si="24"/>
        <v>0.44011976047904183</v>
      </c>
      <c r="N303" s="49">
        <f>INDEX('Productivity-all_inputs'!$D:$D,MATCH($B303,'Productivity-all_inputs'!$A:$A,0))</f>
        <v>3.591817741270805</v>
      </c>
      <c r="O303" s="49">
        <f t="shared" si="22"/>
        <v>0.48243487322550921</v>
      </c>
    </row>
    <row r="304" spans="1:15" x14ac:dyDescent="0.35">
      <c r="A304" s="17" t="str">
        <f t="shared" si="20"/>
        <v>England</v>
      </c>
      <c r="B304" s="17" t="s">
        <v>800</v>
      </c>
      <c r="C304" s="17" t="s">
        <v>801</v>
      </c>
      <c r="D304" s="49">
        <f>'GB_index-weights_R2'!$B$2*I304+'GB_index-weights_R2'!$B$6*M304+'GB_index-weights_R2'!$B$10*O304</f>
        <v>0.24254549469602704</v>
      </c>
      <c r="E304" s="50">
        <f t="shared" si="21"/>
        <v>335</v>
      </c>
      <c r="F304" s="49">
        <f>INDEX('Unemployment-all_inputs'!$C:$C,MATCH($B304,'Unemployment-all_inputs'!$A:$A,0))</f>
        <v>2.9</v>
      </c>
      <c r="G304" s="49">
        <f>INDEX('Unemployment-all_inputs'!$D:$D,MATCH($B304,'Unemployment-all_inputs'!$A:$A,0))</f>
        <v>3.4</v>
      </c>
      <c r="H304" s="49">
        <f>F304*'GB_index-weights_R2'!$B$3+G304*'GB_index-weights_R2'!$B$4</f>
        <v>3.15</v>
      </c>
      <c r="I304" s="49">
        <f t="shared" si="23"/>
        <v>0.14159292035398227</v>
      </c>
      <c r="J304" s="49">
        <f>INDEX('Skills-all_inputs'!$C:$C,MATCH($B304,'Skills-all_inputs'!$A:$A,0))</f>
        <v>4.0999999999999996</v>
      </c>
      <c r="K304" s="49">
        <f>INDEX('Skills-all_inputs'!$D:$D,MATCH($B304,'Skills-all_inputs'!$A:$A,0))</f>
        <v>4.5999999999999996</v>
      </c>
      <c r="L304" s="49">
        <f>J304*'GB_index-weights_R2'!$B$7+K304*'GB_index-weights_R2'!$B$8</f>
        <v>4.3499999999999996</v>
      </c>
      <c r="M304" s="49">
        <f t="shared" si="24"/>
        <v>0.14670658682634727</v>
      </c>
      <c r="N304" s="49">
        <f>INDEX('Productivity-all_inputs'!$D:$D,MATCH($B304,'Productivity-all_inputs'!$A:$A,0))</f>
        <v>3.6402142821326553</v>
      </c>
      <c r="O304" s="49">
        <f t="shared" si="22"/>
        <v>0.43933697690775159</v>
      </c>
    </row>
    <row r="305" spans="1:15" x14ac:dyDescent="0.35">
      <c r="A305" s="17" t="str">
        <f t="shared" si="20"/>
        <v>England</v>
      </c>
      <c r="B305" s="17" t="s">
        <v>802</v>
      </c>
      <c r="C305" s="17" t="s">
        <v>803</v>
      </c>
      <c r="D305" s="49">
        <f>'GB_index-weights_R2'!$B$2*I305+'GB_index-weights_R2'!$B$6*M305+'GB_index-weights_R2'!$B$10*O305</f>
        <v>0.41029699912816919</v>
      </c>
      <c r="E305" s="50">
        <f t="shared" si="21"/>
        <v>154</v>
      </c>
      <c r="F305" s="49">
        <f>INDEX('Unemployment-all_inputs'!$C:$C,MATCH($B305,'Unemployment-all_inputs'!$A:$A,0))</f>
        <v>4.9000000000000004</v>
      </c>
      <c r="G305" s="49">
        <f>INDEX('Unemployment-all_inputs'!$D:$D,MATCH($B305,'Unemployment-all_inputs'!$A:$A,0))</f>
        <v>4.7</v>
      </c>
      <c r="H305" s="49">
        <f>F305*'GB_index-weights_R2'!$B$3+G305*'GB_index-weights_R2'!$B$4</f>
        <v>4.8000000000000007</v>
      </c>
      <c r="I305" s="49">
        <f t="shared" si="23"/>
        <v>0.43362831858407086</v>
      </c>
      <c r="J305" s="49">
        <f>INDEX('Skills-all_inputs'!$C:$C,MATCH($B305,'Skills-all_inputs'!$A:$A,0))</f>
        <v>6</v>
      </c>
      <c r="K305" s="49">
        <f>INDEX('Skills-all_inputs'!$D:$D,MATCH($B305,'Skills-all_inputs'!$A:$A,0))</f>
        <v>7.4</v>
      </c>
      <c r="L305" s="49">
        <f>J305*'GB_index-weights_R2'!$B$7+K305*'GB_index-weights_R2'!$B$8</f>
        <v>6.7</v>
      </c>
      <c r="M305" s="49">
        <f t="shared" si="24"/>
        <v>0.28742514970059879</v>
      </c>
      <c r="N305" s="49">
        <f>INDEX('Productivity-all_inputs'!$D:$D,MATCH($B305,'Productivity-all_inputs'!$A:$A,0))</f>
        <v>3.5610460826040513</v>
      </c>
      <c r="O305" s="49">
        <f t="shared" si="22"/>
        <v>0.50983752909983804</v>
      </c>
    </row>
    <row r="306" spans="1:15" x14ac:dyDescent="0.35">
      <c r="A306" s="17" t="str">
        <f t="shared" si="20"/>
        <v>England</v>
      </c>
      <c r="B306" s="17" t="s">
        <v>804</v>
      </c>
      <c r="C306" s="17" t="s">
        <v>805</v>
      </c>
      <c r="D306" s="49">
        <f>'GB_index-weights_R2'!$B$2*I306+'GB_index-weights_R2'!$B$6*M306+'GB_index-weights_R2'!$B$10*O306</f>
        <v>0.50357506272708008</v>
      </c>
      <c r="E306" s="50">
        <f t="shared" si="21"/>
        <v>63</v>
      </c>
      <c r="F306" s="49">
        <f>INDEX('Unemployment-all_inputs'!$C:$C,MATCH($B306,'Unemployment-all_inputs'!$A:$A,0))</f>
        <v>4.5</v>
      </c>
      <c r="G306" s="49">
        <f>INDEX('Unemployment-all_inputs'!$D:$D,MATCH($B306,'Unemployment-all_inputs'!$A:$A,0))</f>
        <v>5.3</v>
      </c>
      <c r="H306" s="49">
        <f>F306*'GB_index-weights_R2'!$B$3+G306*'GB_index-weights_R2'!$B$4</f>
        <v>4.9000000000000004</v>
      </c>
      <c r="I306" s="49">
        <f t="shared" si="23"/>
        <v>0.45132743362831862</v>
      </c>
      <c r="J306" s="49">
        <f>INDEX('Skills-all_inputs'!$C:$C,MATCH($B306,'Skills-all_inputs'!$A:$A,0))</f>
        <v>6.9</v>
      </c>
      <c r="K306" s="49">
        <f>INDEX('Skills-all_inputs'!$D:$D,MATCH($B306,'Skills-all_inputs'!$A:$A,0))</f>
        <v>9.9</v>
      </c>
      <c r="L306" s="49">
        <f>J306*'GB_index-weights_R2'!$B$7+K306*'GB_index-weights_R2'!$B$8</f>
        <v>8.4</v>
      </c>
      <c r="M306" s="49">
        <f t="shared" si="24"/>
        <v>0.3892215568862275</v>
      </c>
      <c r="N306" s="49">
        <f>INDEX('Productivity-all_inputs'!$D:$D,MATCH($B306,'Productivity-all_inputs'!$A:$A,0))</f>
        <v>3.380994674344636</v>
      </c>
      <c r="O306" s="49">
        <f t="shared" si="22"/>
        <v>0.67017619766669434</v>
      </c>
    </row>
    <row r="307" spans="1:15" x14ac:dyDescent="0.35">
      <c r="A307" s="17" t="str">
        <f t="shared" si="20"/>
        <v>Wales</v>
      </c>
      <c r="B307" s="17" t="s">
        <v>806</v>
      </c>
      <c r="C307" s="17" t="s">
        <v>807</v>
      </c>
      <c r="D307" s="49">
        <f>'GB_index-weights_R2'!$B$2*I307+'GB_index-weights_R2'!$B$6*M307+'GB_index-weights_R2'!$B$10*O307</f>
        <v>0.44920123464108253</v>
      </c>
      <c r="E307" s="50">
        <f t="shared" si="21"/>
        <v>109</v>
      </c>
      <c r="F307" s="49">
        <f>INDEX('Unemployment-all_inputs'!$C:$C,MATCH($B307,'Unemployment-all_inputs'!$A:$A,0))</f>
        <v>4.5999999999999996</v>
      </c>
      <c r="G307" s="49">
        <f>INDEX('Unemployment-all_inputs'!$D:$D,MATCH($B307,'Unemployment-all_inputs'!$A:$A,0))</f>
        <v>4.4000000000000004</v>
      </c>
      <c r="H307" s="49">
        <f>F307*'GB_index-weights_R2'!$B$3+G307*'GB_index-weights_R2'!$B$4</f>
        <v>4.5</v>
      </c>
      <c r="I307" s="49">
        <f t="shared" si="23"/>
        <v>0.38053097345132741</v>
      </c>
      <c r="J307" s="49">
        <f>INDEX('Skills-all_inputs'!$C:$C,MATCH($B307,'Skills-all_inputs'!$A:$A,0))</f>
        <v>7.2</v>
      </c>
      <c r="K307" s="49">
        <f>INDEX('Skills-all_inputs'!$D:$D,MATCH($B307,'Skills-all_inputs'!$A:$A,0))</f>
        <v>7.9</v>
      </c>
      <c r="L307" s="49">
        <f>J307*'GB_index-weights_R2'!$B$7+K307*'GB_index-weights_R2'!$B$8</f>
        <v>7.5500000000000007</v>
      </c>
      <c r="M307" s="49">
        <f t="shared" si="24"/>
        <v>0.33832335329341312</v>
      </c>
      <c r="N307" s="49">
        <f>INDEX('Productivity-all_inputs'!$D:$D,MATCH($B307,'Productivity-all_inputs'!$A:$A,0))</f>
        <v>3.427514689979529</v>
      </c>
      <c r="O307" s="49">
        <f t="shared" si="22"/>
        <v>0.62874937717850721</v>
      </c>
    </row>
    <row r="308" spans="1:15" x14ac:dyDescent="0.35">
      <c r="A308" s="17" t="str">
        <f t="shared" si="20"/>
        <v>England</v>
      </c>
      <c r="B308" s="17" t="s">
        <v>808</v>
      </c>
      <c r="C308" s="17" t="s">
        <v>809</v>
      </c>
      <c r="D308" s="49">
        <f>'GB_index-weights_R2'!$B$2*I308+'GB_index-weights_R2'!$B$6*M308+'GB_index-weights_R2'!$B$10*O308</f>
        <v>0.2439291232095771</v>
      </c>
      <c r="E308" s="50">
        <f t="shared" si="21"/>
        <v>332</v>
      </c>
      <c r="F308" s="49">
        <f>INDEX('Unemployment-all_inputs'!$C:$C,MATCH($B308,'Unemployment-all_inputs'!$A:$A,0))</f>
        <v>4.0999999999999996</v>
      </c>
      <c r="G308" s="49">
        <f>INDEX('Unemployment-all_inputs'!$D:$D,MATCH($B308,'Unemployment-all_inputs'!$A:$A,0))</f>
        <v>3.4</v>
      </c>
      <c r="H308" s="49">
        <f>F308*'GB_index-weights_R2'!$B$3+G308*'GB_index-weights_R2'!$B$4</f>
        <v>3.75</v>
      </c>
      <c r="I308" s="49">
        <f t="shared" si="23"/>
        <v>0.247787610619469</v>
      </c>
      <c r="J308" s="49">
        <f>INDEX('Skills-all_inputs'!$C:$C,MATCH($B308,'Skills-all_inputs'!$A:$A,0))</f>
        <v>6</v>
      </c>
      <c r="K308" s="49">
        <f>INDEX('Skills-all_inputs'!$D:$D,MATCH($B308,'Skills-all_inputs'!$A:$A,0))</f>
        <v>6.1</v>
      </c>
      <c r="L308" s="49">
        <f>J308*'GB_index-weights_R2'!$B$7+K308*'GB_index-weights_R2'!$B$8</f>
        <v>6.05</v>
      </c>
      <c r="M308" s="49">
        <f t="shared" si="24"/>
        <v>0.24850299401197604</v>
      </c>
      <c r="N308" s="49">
        <f>INDEX('Productivity-all_inputs'!$D:$D,MATCH($B308,'Productivity-all_inputs'!$A:$A,0))</f>
        <v>3.8691155044168695</v>
      </c>
      <c r="O308" s="49">
        <f t="shared" si="22"/>
        <v>0.23549676499728633</v>
      </c>
    </row>
    <row r="309" spans="1:15" x14ac:dyDescent="0.35">
      <c r="A309" s="17" t="str">
        <f t="shared" si="20"/>
        <v>England</v>
      </c>
      <c r="B309" s="17" t="s">
        <v>810</v>
      </c>
      <c r="C309" s="17" t="s">
        <v>811</v>
      </c>
      <c r="D309" s="49">
        <f>'GB_index-weights_R2'!$B$2*I309+'GB_index-weights_R2'!$B$6*M309+'GB_index-weights_R2'!$B$10*O309</f>
        <v>0.46498971741765538</v>
      </c>
      <c r="E309" s="50">
        <f t="shared" si="21"/>
        <v>93</v>
      </c>
      <c r="F309" s="49">
        <f>INDEX('Unemployment-all_inputs'!$C:$C,MATCH($B309,'Unemployment-all_inputs'!$A:$A,0))</f>
        <v>4.4000000000000004</v>
      </c>
      <c r="G309" s="49">
        <f>INDEX('Unemployment-all_inputs'!$D:$D,MATCH($B309,'Unemployment-all_inputs'!$A:$A,0))</f>
        <v>4.5999999999999996</v>
      </c>
      <c r="H309" s="49">
        <f>F309*'GB_index-weights_R2'!$B$3+G309*'GB_index-weights_R2'!$B$4</f>
        <v>4.5</v>
      </c>
      <c r="I309" s="49">
        <f t="shared" si="23"/>
        <v>0.38053097345132741</v>
      </c>
      <c r="J309" s="49">
        <f>INDEX('Skills-all_inputs'!$C:$C,MATCH($B309,'Skills-all_inputs'!$A:$A,0))</f>
        <v>7.7</v>
      </c>
      <c r="K309" s="49">
        <f>INDEX('Skills-all_inputs'!$D:$D,MATCH($B309,'Skills-all_inputs'!$A:$A,0))</f>
        <v>7.8</v>
      </c>
      <c r="L309" s="49">
        <f>J309*'GB_index-weights_R2'!$B$7+K309*'GB_index-weights_R2'!$B$8</f>
        <v>7.75</v>
      </c>
      <c r="M309" s="49">
        <f t="shared" si="24"/>
        <v>0.35029940119760472</v>
      </c>
      <c r="N309" s="49">
        <f>INDEX('Productivity-all_inputs'!$D:$D,MATCH($B309,'Productivity-all_inputs'!$A:$A,0))</f>
        <v>3.3877743613300146</v>
      </c>
      <c r="O309" s="49">
        <f t="shared" si="22"/>
        <v>0.66413877760403395</v>
      </c>
    </row>
    <row r="310" spans="1:15" x14ac:dyDescent="0.35">
      <c r="A310" s="17" t="str">
        <f t="shared" si="20"/>
        <v>England</v>
      </c>
      <c r="B310" s="17" t="s">
        <v>812</v>
      </c>
      <c r="C310" s="17" t="s">
        <v>813</v>
      </c>
      <c r="D310" s="49">
        <f>'GB_index-weights_R2'!$B$2*I310+'GB_index-weights_R2'!$B$6*M310+'GB_index-weights_R2'!$B$10*O310</f>
        <v>0.42550049201147466</v>
      </c>
      <c r="E310" s="50">
        <f t="shared" si="21"/>
        <v>136</v>
      </c>
      <c r="F310" s="49">
        <f>INDEX('Unemployment-all_inputs'!$C:$C,MATCH($B310,'Unemployment-all_inputs'!$A:$A,0))</f>
        <v>4.0999999999999996</v>
      </c>
      <c r="G310" s="49">
        <f>INDEX('Unemployment-all_inputs'!$D:$D,MATCH($B310,'Unemployment-all_inputs'!$A:$A,0))</f>
        <v>4.5</v>
      </c>
      <c r="H310" s="49">
        <f>F310*'GB_index-weights_R2'!$B$3+G310*'GB_index-weights_R2'!$B$4</f>
        <v>4.3</v>
      </c>
      <c r="I310" s="49">
        <f t="shared" si="23"/>
        <v>0.34513274336283178</v>
      </c>
      <c r="J310" s="49">
        <f>INDEX('Skills-all_inputs'!$C:$C,MATCH($B310,'Skills-all_inputs'!$A:$A,0))</f>
        <v>6.5</v>
      </c>
      <c r="K310" s="49">
        <f>INDEX('Skills-all_inputs'!$D:$D,MATCH($B310,'Skills-all_inputs'!$A:$A,0))</f>
        <v>7.6</v>
      </c>
      <c r="L310" s="49">
        <f>J310*'GB_index-weights_R2'!$B$7+K310*'GB_index-weights_R2'!$B$8</f>
        <v>7.05</v>
      </c>
      <c r="M310" s="49">
        <f t="shared" si="24"/>
        <v>0.30838323353293412</v>
      </c>
      <c r="N310" s="49">
        <f>INDEX('Productivity-all_inputs'!$D:$D,MATCH($B310,'Productivity-all_inputs'!$A:$A,0))</f>
        <v>3.4339872044851463</v>
      </c>
      <c r="O310" s="49">
        <f t="shared" si="22"/>
        <v>0.62298549913865819</v>
      </c>
    </row>
    <row r="311" spans="1:15" x14ac:dyDescent="0.35">
      <c r="A311" s="17" t="str">
        <f t="shared" si="20"/>
        <v>England</v>
      </c>
      <c r="B311" s="17" t="s">
        <v>814</v>
      </c>
      <c r="C311" s="17" t="s">
        <v>815</v>
      </c>
      <c r="D311" s="49">
        <f>'GB_index-weights_R2'!$B$2*I311+'GB_index-weights_R2'!$B$6*M311+'GB_index-weights_R2'!$B$10*O311</f>
        <v>0.32570707746570399</v>
      </c>
      <c r="E311" s="50">
        <f t="shared" si="21"/>
        <v>260</v>
      </c>
      <c r="F311" s="49">
        <f>INDEX('Unemployment-all_inputs'!$C:$C,MATCH($B311,'Unemployment-all_inputs'!$A:$A,0))</f>
        <v>2.9</v>
      </c>
      <c r="G311" s="49">
        <f>INDEX('Unemployment-all_inputs'!$D:$D,MATCH($B311,'Unemployment-all_inputs'!$A:$A,0))</f>
        <v>3</v>
      </c>
      <c r="H311" s="49">
        <f>F311*'GB_index-weights_R2'!$B$3+G311*'GB_index-weights_R2'!$B$4</f>
        <v>2.95</v>
      </c>
      <c r="I311" s="49">
        <f t="shared" si="23"/>
        <v>0.10619469026548674</v>
      </c>
      <c r="J311" s="49">
        <f>INDEX('Skills-all_inputs'!$C:$C,MATCH($B311,'Skills-all_inputs'!$A:$A,0))</f>
        <v>3.1</v>
      </c>
      <c r="K311" s="49">
        <f>INDEX('Skills-all_inputs'!$D:$D,MATCH($B311,'Skills-all_inputs'!$A:$A,0))</f>
        <v>7.1</v>
      </c>
      <c r="L311" s="49">
        <f>J311*'GB_index-weights_R2'!$B$7+K311*'GB_index-weights_R2'!$B$8</f>
        <v>5.0999999999999996</v>
      </c>
      <c r="M311" s="49">
        <f t="shared" si="24"/>
        <v>0.19161676646706582</v>
      </c>
      <c r="N311" s="49">
        <f>INDEX('Productivity-all_inputs'!$D:$D,MATCH($B311,'Productivity-all_inputs'!$A:$A,0))</f>
        <v>3.3707381741774469</v>
      </c>
      <c r="O311" s="49">
        <f t="shared" si="22"/>
        <v>0.67930977566455952</v>
      </c>
    </row>
    <row r="312" spans="1:15" x14ac:dyDescent="0.35">
      <c r="A312" s="17" t="str">
        <f t="shared" si="20"/>
        <v>England</v>
      </c>
      <c r="B312" s="17" t="s">
        <v>816</v>
      </c>
      <c r="C312" s="17" t="s">
        <v>817</v>
      </c>
      <c r="D312" s="49">
        <f>'GB_index-weights_R2'!$B$2*I312+'GB_index-weights_R2'!$B$6*M312+'GB_index-weights_R2'!$B$10*O312</f>
        <v>0.33839583000441487</v>
      </c>
      <c r="E312" s="50">
        <f t="shared" si="21"/>
        <v>248</v>
      </c>
      <c r="F312" s="49">
        <f>INDEX('Unemployment-all_inputs'!$C:$C,MATCH($B312,'Unemployment-all_inputs'!$A:$A,0))</f>
        <v>3.2</v>
      </c>
      <c r="G312" s="49">
        <f>INDEX('Unemployment-all_inputs'!$D:$D,MATCH($B312,'Unemployment-all_inputs'!$A:$A,0))</f>
        <v>3.4</v>
      </c>
      <c r="H312" s="49">
        <f>F312*'GB_index-weights_R2'!$B$3+G312*'GB_index-weights_R2'!$B$4</f>
        <v>3.3</v>
      </c>
      <c r="I312" s="49">
        <f t="shared" si="23"/>
        <v>0.16814159292035394</v>
      </c>
      <c r="J312" s="49">
        <f>INDEX('Skills-all_inputs'!$C:$C,MATCH($B312,'Skills-all_inputs'!$A:$A,0))</f>
        <v>4.5999999999999996</v>
      </c>
      <c r="K312" s="49">
        <f>INDEX('Skills-all_inputs'!$D:$D,MATCH($B312,'Skills-all_inputs'!$A:$A,0))</f>
        <v>4.7</v>
      </c>
      <c r="L312" s="49">
        <f>J312*'GB_index-weights_R2'!$B$7+K312*'GB_index-weights_R2'!$B$8</f>
        <v>4.6500000000000004</v>
      </c>
      <c r="M312" s="49">
        <f t="shared" si="24"/>
        <v>0.16467065868263472</v>
      </c>
      <c r="N312" s="49">
        <f>INDEX('Productivity-all_inputs'!$D:$D,MATCH($B312,'Productivity-all_inputs'!$A:$A,0))</f>
        <v>3.3672958299864741</v>
      </c>
      <c r="O312" s="49">
        <f t="shared" si="22"/>
        <v>0.68237523841025594</v>
      </c>
    </row>
    <row r="313" spans="1:15" x14ac:dyDescent="0.35">
      <c r="A313" s="17" t="str">
        <f t="shared" si="20"/>
        <v>England</v>
      </c>
      <c r="B313" s="17" t="s">
        <v>818</v>
      </c>
      <c r="C313" s="17" t="s">
        <v>819</v>
      </c>
      <c r="D313" s="49">
        <f>'GB_index-weights_R2'!$B$2*I313+'GB_index-weights_R2'!$B$6*M313+'GB_index-weights_R2'!$B$10*O313</f>
        <v>0.42819899134007394</v>
      </c>
      <c r="E313" s="50">
        <f t="shared" si="21"/>
        <v>130</v>
      </c>
      <c r="F313" s="49">
        <f>INDEX('Unemployment-all_inputs'!$C:$C,MATCH($B313,'Unemployment-all_inputs'!$A:$A,0))</f>
        <v>4.3</v>
      </c>
      <c r="G313" s="49">
        <f>INDEX('Unemployment-all_inputs'!$D:$D,MATCH($B313,'Unemployment-all_inputs'!$A:$A,0))</f>
        <v>4.8</v>
      </c>
      <c r="H313" s="49">
        <f>F313*'GB_index-weights_R2'!$B$3+G313*'GB_index-weights_R2'!$B$4</f>
        <v>4.55</v>
      </c>
      <c r="I313" s="49">
        <f t="shared" si="23"/>
        <v>0.38938053097345127</v>
      </c>
      <c r="J313" s="49">
        <f>INDEX('Skills-all_inputs'!$C:$C,MATCH($B313,'Skills-all_inputs'!$A:$A,0))</f>
        <v>5.9</v>
      </c>
      <c r="K313" s="49">
        <f>INDEX('Skills-all_inputs'!$D:$D,MATCH($B313,'Skills-all_inputs'!$A:$A,0))</f>
        <v>6.8</v>
      </c>
      <c r="L313" s="49">
        <f>J313*'GB_index-weights_R2'!$B$7+K313*'GB_index-weights_R2'!$B$8</f>
        <v>6.35</v>
      </c>
      <c r="M313" s="49">
        <f t="shared" si="24"/>
        <v>0.26646706586826341</v>
      </c>
      <c r="N313" s="49">
        <f>INDEX('Productivity-all_inputs'!$D:$D,MATCH($B313,'Productivity-all_inputs'!$A:$A,0))</f>
        <v>3.427514689979529</v>
      </c>
      <c r="O313" s="49">
        <f t="shared" si="22"/>
        <v>0.62874937717850721</v>
      </c>
    </row>
    <row r="314" spans="1:15" x14ac:dyDescent="0.35">
      <c r="A314" s="17" t="str">
        <f t="shared" si="20"/>
        <v>England</v>
      </c>
      <c r="B314" s="17" t="s">
        <v>820</v>
      </c>
      <c r="C314" s="17" t="s">
        <v>821</v>
      </c>
      <c r="D314" s="49">
        <f>'GB_index-weights_R2'!$B$2*I314+'GB_index-weights_R2'!$B$6*M314+'GB_index-weights_R2'!$B$10*O314</f>
        <v>0.54428524589459226</v>
      </c>
      <c r="E314" s="50">
        <f t="shared" si="21"/>
        <v>45</v>
      </c>
      <c r="F314" s="49">
        <f>INDEX('Unemployment-all_inputs'!$C:$C,MATCH($B314,'Unemployment-all_inputs'!$A:$A,0))</f>
        <v>5.4</v>
      </c>
      <c r="G314" s="49">
        <f>INDEX('Unemployment-all_inputs'!$D:$D,MATCH($B314,'Unemployment-all_inputs'!$A:$A,0))</f>
        <v>4.9000000000000004</v>
      </c>
      <c r="H314" s="49">
        <f>F314*'GB_index-weights_R2'!$B$3+G314*'GB_index-weights_R2'!$B$4</f>
        <v>5.15</v>
      </c>
      <c r="I314" s="49">
        <f t="shared" si="23"/>
        <v>0.49557522123893805</v>
      </c>
      <c r="J314" s="49">
        <f>INDEX('Skills-all_inputs'!$C:$C,MATCH($B314,'Skills-all_inputs'!$A:$A,0))</f>
        <v>4.7</v>
      </c>
      <c r="K314" s="49">
        <f>INDEX('Skills-all_inputs'!$D:$D,MATCH($B314,'Skills-all_inputs'!$A:$A,0))</f>
        <v>11.5</v>
      </c>
      <c r="L314" s="49">
        <f>J314*'GB_index-weights_R2'!$B$7+K314*'GB_index-weights_R2'!$B$8</f>
        <v>8.1</v>
      </c>
      <c r="M314" s="49">
        <f t="shared" si="24"/>
        <v>0.37125748502993999</v>
      </c>
      <c r="N314" s="49">
        <f>INDEX('Productivity-all_inputs'!$D:$D,MATCH($B314,'Productivity-all_inputs'!$A:$A,0))</f>
        <v>3.2733640101522705</v>
      </c>
      <c r="O314" s="49">
        <f t="shared" si="22"/>
        <v>0.76602303141489891</v>
      </c>
    </row>
    <row r="315" spans="1:15" x14ac:dyDescent="0.35">
      <c r="A315" s="17" t="str">
        <f t="shared" si="20"/>
        <v>England</v>
      </c>
      <c r="B315" s="17" t="s">
        <v>822</v>
      </c>
      <c r="C315" s="17" t="s">
        <v>823</v>
      </c>
      <c r="D315" s="49">
        <f>'GB_index-weights_R2'!$B$2*I315+'GB_index-weights_R2'!$B$6*M315+'GB_index-weights_R2'!$B$10*O315</f>
        <v>0.23886070004852999</v>
      </c>
      <c r="E315" s="50">
        <f t="shared" si="21"/>
        <v>336</v>
      </c>
      <c r="F315" s="49">
        <f>INDEX('Unemployment-all_inputs'!$C:$C,MATCH($B315,'Unemployment-all_inputs'!$A:$A,0))</f>
        <v>2.7</v>
      </c>
      <c r="G315" s="49">
        <f>INDEX('Unemployment-all_inputs'!$D:$D,MATCH($B315,'Unemployment-all_inputs'!$A:$A,0))</f>
        <v>3</v>
      </c>
      <c r="H315" s="49">
        <f>F315*'GB_index-weights_R2'!$B$3+G315*'GB_index-weights_R2'!$B$4</f>
        <v>2.85</v>
      </c>
      <c r="I315" s="49">
        <f t="shared" si="23"/>
        <v>8.8495575221238937E-2</v>
      </c>
      <c r="J315" s="49">
        <f>INDEX('Skills-all_inputs'!$C:$C,MATCH($B315,'Skills-all_inputs'!$A:$A,0))</f>
        <v>1.9</v>
      </c>
      <c r="K315" s="49">
        <f>INDEX('Skills-all_inputs'!$D:$D,MATCH($B315,'Skills-all_inputs'!$A:$A,0))</f>
        <v>3.2</v>
      </c>
      <c r="L315" s="49">
        <f>J315*'GB_index-weights_R2'!$B$7+K315*'GB_index-weights_R2'!$B$8</f>
        <v>2.5499999999999998</v>
      </c>
      <c r="M315" s="49">
        <f t="shared" si="24"/>
        <v>3.8922155688622742E-2</v>
      </c>
      <c r="N315" s="49">
        <f>INDEX('Productivity-all_inputs'!$D:$D,MATCH($B315,'Productivity-all_inputs'!$A:$A,0))</f>
        <v>3.4719664525503626</v>
      </c>
      <c r="O315" s="49">
        <f t="shared" si="22"/>
        <v>0.58916436923572835</v>
      </c>
    </row>
    <row r="316" spans="1:15" x14ac:dyDescent="0.35">
      <c r="A316" s="17" t="str">
        <f t="shared" si="20"/>
        <v>England</v>
      </c>
      <c r="B316" s="17" t="s">
        <v>824</v>
      </c>
      <c r="C316" s="17" t="s">
        <v>825</v>
      </c>
      <c r="D316" s="49">
        <f>'GB_index-weights_R2'!$B$2*I316+'GB_index-weights_R2'!$B$6*M316+'GB_index-weights_R2'!$B$10*O316</f>
        <v>0.23246785060066519</v>
      </c>
      <c r="E316" s="50">
        <f t="shared" si="21"/>
        <v>338</v>
      </c>
      <c r="F316" s="49">
        <f>INDEX('Unemployment-all_inputs'!$C:$C,MATCH($B316,'Unemployment-all_inputs'!$A:$A,0))</f>
        <v>3.5</v>
      </c>
      <c r="G316" s="49">
        <f>INDEX('Unemployment-all_inputs'!$D:$D,MATCH($B316,'Unemployment-all_inputs'!$A:$A,0))</f>
        <v>2.9</v>
      </c>
      <c r="H316" s="49">
        <f>F316*'GB_index-weights_R2'!$B$3+G316*'GB_index-weights_R2'!$B$4</f>
        <v>3.2</v>
      </c>
      <c r="I316" s="49">
        <f t="shared" si="23"/>
        <v>0.15044247787610621</v>
      </c>
      <c r="J316" s="49">
        <f>INDEX('Skills-all_inputs'!$C:$C,MATCH($B316,'Skills-all_inputs'!$A:$A,0))</f>
        <v>2.8</v>
      </c>
      <c r="K316" s="49">
        <f>INDEX('Skills-all_inputs'!$D:$D,MATCH($B316,'Skills-all_inputs'!$A:$A,0))</f>
        <v>1.9</v>
      </c>
      <c r="L316" s="49">
        <f>J316*'GB_index-weights_R2'!$B$7+K316*'GB_index-weights_R2'!$B$8</f>
        <v>2.3499999999999996</v>
      </c>
      <c r="M316" s="49">
        <f t="shared" si="24"/>
        <v>2.6946107784431118E-2</v>
      </c>
      <c r="N316" s="49">
        <f>INDEX('Productivity-all_inputs'!$D:$D,MATCH($B316,'Productivity-all_inputs'!$A:$A,0))</f>
        <v>3.5496173867804286</v>
      </c>
      <c r="O316" s="49">
        <f t="shared" si="22"/>
        <v>0.52001496614145826</v>
      </c>
    </row>
    <row r="317" spans="1:15" x14ac:dyDescent="0.35">
      <c r="A317" s="17" t="str">
        <f t="shared" ref="A317:A364" si="25">IF(LEFT(B317,1)="E","England",IF(LEFT(B317,1)="S","Scotland","Wales"))</f>
        <v>England</v>
      </c>
      <c r="B317" s="17" t="s">
        <v>826</v>
      </c>
      <c r="C317" s="17" t="s">
        <v>827</v>
      </c>
      <c r="D317" s="49">
        <f>'GB_index-weights_R2'!$B$2*I317+'GB_index-weights_R2'!$B$6*M317+'GB_index-weights_R2'!$B$10*O317</f>
        <v>0.61775981037632732</v>
      </c>
      <c r="E317" s="50">
        <f t="shared" si="21"/>
        <v>19</v>
      </c>
      <c r="F317" s="49">
        <f>INDEX('Unemployment-all_inputs'!$C:$C,MATCH($B317,'Unemployment-all_inputs'!$A:$A,0))</f>
        <v>5.7</v>
      </c>
      <c r="G317" s="49">
        <f>INDEX('Unemployment-all_inputs'!$D:$D,MATCH($B317,'Unemployment-all_inputs'!$A:$A,0))</f>
        <v>5.8</v>
      </c>
      <c r="H317" s="49">
        <f>F317*'GB_index-weights_R2'!$B$3+G317*'GB_index-weights_R2'!$B$4</f>
        <v>5.75</v>
      </c>
      <c r="I317" s="49">
        <f t="shared" si="23"/>
        <v>0.60176991150442471</v>
      </c>
      <c r="J317" s="49">
        <f>INDEX('Skills-all_inputs'!$C:$C,MATCH($B317,'Skills-all_inputs'!$A:$A,0))</f>
        <v>9.1999999999999993</v>
      </c>
      <c r="K317" s="49">
        <f>INDEX('Skills-all_inputs'!$D:$D,MATCH($B317,'Skills-all_inputs'!$A:$A,0))</f>
        <v>9.9</v>
      </c>
      <c r="L317" s="49">
        <f>J317*'GB_index-weights_R2'!$B$7+K317*'GB_index-weights_R2'!$B$8</f>
        <v>9.5500000000000007</v>
      </c>
      <c r="M317" s="49">
        <f t="shared" si="24"/>
        <v>0.45808383233532929</v>
      </c>
      <c r="N317" s="49">
        <f>INDEX('Productivity-all_inputs'!$D:$D,MATCH($B317,'Productivity-all_inputs'!$A:$A,0))</f>
        <v>3.2425923514855168</v>
      </c>
      <c r="O317" s="49">
        <f t="shared" si="22"/>
        <v>0.7934256872892278</v>
      </c>
    </row>
    <row r="318" spans="1:15" x14ac:dyDescent="0.35">
      <c r="A318" s="17" t="str">
        <f t="shared" si="25"/>
        <v>England</v>
      </c>
      <c r="B318" s="17" t="s">
        <v>828</v>
      </c>
      <c r="C318" s="17" t="s">
        <v>829</v>
      </c>
      <c r="D318" s="49">
        <f>'GB_index-weights_R2'!$B$2*I318+'GB_index-weights_R2'!$B$6*M318+'GB_index-weights_R2'!$B$10*O318</f>
        <v>0.16373863562957972</v>
      </c>
      <c r="E318" s="50">
        <f t="shared" si="21"/>
        <v>357</v>
      </c>
      <c r="F318" s="49">
        <f>INDEX('Unemployment-all_inputs'!$C:$C,MATCH($B318,'Unemployment-all_inputs'!$A:$A,0))</f>
        <v>3.6</v>
      </c>
      <c r="G318" s="49">
        <f>INDEX('Unemployment-all_inputs'!$D:$D,MATCH($B318,'Unemployment-all_inputs'!$A:$A,0))</f>
        <v>3.6</v>
      </c>
      <c r="H318" s="49">
        <f>F318*'GB_index-weights_R2'!$B$3+G318*'GB_index-weights_R2'!$B$4</f>
        <v>3.6</v>
      </c>
      <c r="I318" s="49">
        <f t="shared" si="23"/>
        <v>0.22123893805309733</v>
      </c>
      <c r="J318" s="49">
        <f>INDEX('Skills-all_inputs'!$C:$C,MATCH($B318,'Skills-all_inputs'!$A:$A,0))</f>
        <v>3</v>
      </c>
      <c r="K318" s="49">
        <f>INDEX('Skills-all_inputs'!$D:$D,MATCH($B318,'Skills-all_inputs'!$A:$A,0))</f>
        <v>5.9</v>
      </c>
      <c r="L318" s="49">
        <f>J318*'GB_index-weights_R2'!$B$7+K318*'GB_index-weights_R2'!$B$8</f>
        <v>4.45</v>
      </c>
      <c r="M318" s="49">
        <f t="shared" si="24"/>
        <v>0.1526946107784431</v>
      </c>
      <c r="N318" s="49">
        <f>INDEX('Productivity-all_inputs'!$D:$D,MATCH($B318,'Productivity-all_inputs'!$A:$A,0))</f>
        <v>4.0018637094279352</v>
      </c>
      <c r="O318" s="49">
        <f t="shared" si="22"/>
        <v>0.11728235805719879</v>
      </c>
    </row>
    <row r="319" spans="1:15" x14ac:dyDescent="0.35">
      <c r="A319" s="17" t="str">
        <f t="shared" si="25"/>
        <v>England</v>
      </c>
      <c r="B319" s="17" t="s">
        <v>830</v>
      </c>
      <c r="C319" s="17" t="s">
        <v>831</v>
      </c>
      <c r="D319" s="49">
        <f>'GB_index-weights_R2'!$B$2*I319+'GB_index-weights_R2'!$B$6*M319+'GB_index-weights_R2'!$B$10*O319</f>
        <v>0.43795394953567124</v>
      </c>
      <c r="E319" s="50">
        <f t="shared" si="21"/>
        <v>123</v>
      </c>
      <c r="F319" s="49">
        <f>INDEX('Unemployment-all_inputs'!$C:$C,MATCH($B319,'Unemployment-all_inputs'!$A:$A,0))</f>
        <v>4.9000000000000004</v>
      </c>
      <c r="G319" s="49">
        <f>INDEX('Unemployment-all_inputs'!$D:$D,MATCH($B319,'Unemployment-all_inputs'!$A:$A,0))</f>
        <v>4.5999999999999996</v>
      </c>
      <c r="H319" s="49">
        <f>F319*'GB_index-weights_R2'!$B$3+G319*'GB_index-weights_R2'!$B$4</f>
        <v>4.75</v>
      </c>
      <c r="I319" s="49">
        <f t="shared" si="23"/>
        <v>0.42477876106194684</v>
      </c>
      <c r="J319" s="49">
        <f>INDEX('Skills-all_inputs'!$C:$C,MATCH($B319,'Skills-all_inputs'!$A:$A,0))</f>
        <v>7.9</v>
      </c>
      <c r="K319" s="49">
        <f>INDEX('Skills-all_inputs'!$D:$D,MATCH($B319,'Skills-all_inputs'!$A:$A,0))</f>
        <v>9.4</v>
      </c>
      <c r="L319" s="49">
        <f>J319*'GB_index-weights_R2'!$B$7+K319*'GB_index-weights_R2'!$B$8</f>
        <v>8.65</v>
      </c>
      <c r="M319" s="49">
        <f t="shared" si="24"/>
        <v>0.40419161676646698</v>
      </c>
      <c r="N319" s="49">
        <f>INDEX('Productivity-all_inputs'!$D:$D,MATCH($B319,'Productivity-all_inputs'!$A:$A,0))</f>
        <v>3.5890591188317256</v>
      </c>
      <c r="O319" s="49">
        <f t="shared" si="22"/>
        <v>0.48489147077860006</v>
      </c>
    </row>
    <row r="320" spans="1:15" x14ac:dyDescent="0.35">
      <c r="A320" s="17" t="str">
        <f t="shared" si="25"/>
        <v>England</v>
      </c>
      <c r="B320" s="17" t="s">
        <v>832</v>
      </c>
      <c r="C320" s="17" t="s">
        <v>833</v>
      </c>
      <c r="D320" s="49">
        <f>'GB_index-weights_R2'!$B$2*I320+'GB_index-weights_R2'!$B$6*M320+'GB_index-weights_R2'!$B$10*O320</f>
        <v>0.26047394232703636</v>
      </c>
      <c r="E320" s="50">
        <f t="shared" si="21"/>
        <v>321</v>
      </c>
      <c r="F320" s="49">
        <f>INDEX('Unemployment-all_inputs'!$C:$C,MATCH($B320,'Unemployment-all_inputs'!$A:$A,0))</f>
        <v>3.1</v>
      </c>
      <c r="G320" s="49">
        <f>INDEX('Unemployment-all_inputs'!$D:$D,MATCH($B320,'Unemployment-all_inputs'!$A:$A,0))</f>
        <v>3.5</v>
      </c>
      <c r="H320" s="49">
        <f>F320*'GB_index-weights_R2'!$B$3+G320*'GB_index-weights_R2'!$B$4</f>
        <v>3.3</v>
      </c>
      <c r="I320" s="49">
        <f t="shared" si="23"/>
        <v>0.16814159292035394</v>
      </c>
      <c r="J320" s="49">
        <f>INDEX('Skills-all_inputs'!$C:$C,MATCH($B320,'Skills-all_inputs'!$A:$A,0))</f>
        <v>4.7</v>
      </c>
      <c r="K320" s="49">
        <f>INDEX('Skills-all_inputs'!$D:$D,MATCH($B320,'Skills-all_inputs'!$A:$A,0))</f>
        <v>6.8</v>
      </c>
      <c r="L320" s="49">
        <f>J320*'GB_index-weights_R2'!$B$7+K320*'GB_index-weights_R2'!$B$8</f>
        <v>5.75</v>
      </c>
      <c r="M320" s="49">
        <f t="shared" si="24"/>
        <v>0.23053892215568858</v>
      </c>
      <c r="N320" s="49">
        <f>INDEX('Productivity-all_inputs'!$D:$D,MATCH($B320,'Productivity-all_inputs'!$A:$A,0))</f>
        <v>3.7037680666076871</v>
      </c>
      <c r="O320" s="49">
        <f t="shared" si="22"/>
        <v>0.38274131190506661</v>
      </c>
    </row>
    <row r="321" spans="1:15" x14ac:dyDescent="0.35">
      <c r="A321" s="17" t="str">
        <f t="shared" si="25"/>
        <v>England</v>
      </c>
      <c r="B321" s="17" t="s">
        <v>834</v>
      </c>
      <c r="C321" s="17" t="s">
        <v>835</v>
      </c>
      <c r="D321" s="49">
        <f>'GB_index-weights_R2'!$B$2*I321+'GB_index-weights_R2'!$B$6*M321+'GB_index-weights_R2'!$B$10*O321</f>
        <v>0.52138250283934218</v>
      </c>
      <c r="E321" s="50">
        <f t="shared" si="21"/>
        <v>55</v>
      </c>
      <c r="F321" s="49">
        <f>INDEX('Unemployment-all_inputs'!$C:$C,MATCH($B321,'Unemployment-all_inputs'!$A:$A,0))</f>
        <v>4.3</v>
      </c>
      <c r="G321" s="49">
        <f>INDEX('Unemployment-all_inputs'!$D:$D,MATCH($B321,'Unemployment-all_inputs'!$A:$A,0))</f>
        <v>4.5999999999999996</v>
      </c>
      <c r="H321" s="49">
        <f>F321*'GB_index-weights_R2'!$B$3+G321*'GB_index-weights_R2'!$B$4</f>
        <v>4.4499999999999993</v>
      </c>
      <c r="I321" s="49">
        <f t="shared" si="23"/>
        <v>0.3716814159292034</v>
      </c>
      <c r="J321" s="49">
        <f>INDEX('Skills-all_inputs'!$C:$C,MATCH($B321,'Skills-all_inputs'!$A:$A,0))</f>
        <v>9</v>
      </c>
      <c r="K321" s="49">
        <f>INDEX('Skills-all_inputs'!$D:$D,MATCH($B321,'Skills-all_inputs'!$A:$A,0))</f>
        <v>6.7</v>
      </c>
      <c r="L321" s="49">
        <f>J321*'GB_index-weights_R2'!$B$7+K321*'GB_index-weights_R2'!$B$8</f>
        <v>7.85</v>
      </c>
      <c r="M321" s="49">
        <f t="shared" si="24"/>
        <v>0.35628742514970052</v>
      </c>
      <c r="N321" s="49">
        <f>INDEX('Productivity-all_inputs'!$D:$D,MATCH($B321,'Productivity-all_inputs'!$A:$A,0))</f>
        <v>3.1945831322991562</v>
      </c>
      <c r="O321" s="49">
        <f t="shared" si="22"/>
        <v>0.83617866743912272</v>
      </c>
    </row>
    <row r="322" spans="1:15" x14ac:dyDescent="0.35">
      <c r="A322" s="17" t="str">
        <f t="shared" si="25"/>
        <v>Wales</v>
      </c>
      <c r="B322" s="17" t="s">
        <v>836</v>
      </c>
      <c r="C322" s="17" t="s">
        <v>837</v>
      </c>
      <c r="D322" s="49">
        <f>'GB_index-weights_R2'!$B$2*I322+'GB_index-weights_R2'!$B$6*M322+'GB_index-weights_R2'!$B$10*O322</f>
        <v>0.47858645839391761</v>
      </c>
      <c r="E322" s="50">
        <f t="shared" ref="E322:E364" si="26">RANK(D322,$D$2:$D$364,0)</f>
        <v>79</v>
      </c>
      <c r="F322" s="49">
        <f>INDEX('Unemployment-all_inputs'!$C:$C,MATCH($B322,'Unemployment-all_inputs'!$A:$A,0))</f>
        <v>4.8</v>
      </c>
      <c r="G322" s="49">
        <f>INDEX('Unemployment-all_inputs'!$D:$D,MATCH($B322,'Unemployment-all_inputs'!$A:$A,0))</f>
        <v>3.6</v>
      </c>
      <c r="H322" s="49">
        <f>F322*'GB_index-weights_R2'!$B$3+G322*'GB_index-weights_R2'!$B$4</f>
        <v>4.2</v>
      </c>
      <c r="I322" s="49">
        <f t="shared" si="23"/>
        <v>0.32743362831858408</v>
      </c>
      <c r="J322" s="49">
        <f>INDEX('Skills-all_inputs'!$C:$C,MATCH($B322,'Skills-all_inputs'!$A:$A,0))</f>
        <v>8.5</v>
      </c>
      <c r="K322" s="49">
        <f>INDEX('Skills-all_inputs'!$D:$D,MATCH($B322,'Skills-all_inputs'!$A:$A,0))</f>
        <v>8.8000000000000007</v>
      </c>
      <c r="L322" s="49">
        <f>J322*'GB_index-weights_R2'!$B$7+K322*'GB_index-weights_R2'!$B$8</f>
        <v>8.65</v>
      </c>
      <c r="M322" s="49">
        <f t="shared" si="24"/>
        <v>0.40419161676646698</v>
      </c>
      <c r="N322" s="49">
        <f>INDEX('Productivity-all_inputs'!$D:$D,MATCH($B322,'Productivity-all_inputs'!$A:$A,0))</f>
        <v>3.3428618046491918</v>
      </c>
      <c r="O322" s="49">
        <f t="shared" ref="O322:O364" si="27">(MAX(N$2:N$362)-N322)/(MAX(N$2:N$362)-MIN(N$2:N$362))</f>
        <v>0.70413413009670189</v>
      </c>
    </row>
    <row r="323" spans="1:15" x14ac:dyDescent="0.35">
      <c r="A323" s="17" t="str">
        <f t="shared" si="25"/>
        <v>England</v>
      </c>
      <c r="B323" s="17" t="s">
        <v>838</v>
      </c>
      <c r="C323" s="17" t="s">
        <v>839</v>
      </c>
      <c r="D323" s="49">
        <f>'GB_index-weights_R2'!$B$2*I323+'GB_index-weights_R2'!$B$6*M323+'GB_index-weights_R2'!$B$10*O323</f>
        <v>0.39428585384768311</v>
      </c>
      <c r="E323" s="50">
        <f t="shared" si="26"/>
        <v>173</v>
      </c>
      <c r="F323" s="49">
        <f>INDEX('Unemployment-all_inputs'!$C:$C,MATCH($B323,'Unemployment-all_inputs'!$A:$A,0))</f>
        <v>3.1</v>
      </c>
      <c r="G323" s="49">
        <f>INDEX('Unemployment-all_inputs'!$D:$D,MATCH($B323,'Unemployment-all_inputs'!$A:$A,0))</f>
        <v>3.4</v>
      </c>
      <c r="H323" s="49">
        <f>F323*'GB_index-weights_R2'!$B$3+G323*'GB_index-weights_R2'!$B$4</f>
        <v>3.25</v>
      </c>
      <c r="I323" s="49">
        <f t="shared" ref="I323:I364" si="28">(H323-MIN(H$2:H$362))/(MAX(H$2:H$362)-MIN(H$2:H$362))</f>
        <v>0.15929203539823006</v>
      </c>
      <c r="J323" s="49">
        <f>INDEX('Skills-all_inputs'!$C:$C,MATCH($B323,'Skills-all_inputs'!$A:$A,0))</f>
        <v>3.8</v>
      </c>
      <c r="K323" s="49">
        <f>INDEX('Skills-all_inputs'!$D:$D,MATCH($B323,'Skills-all_inputs'!$A:$A,0))</f>
        <v>7.1</v>
      </c>
      <c r="L323" s="49">
        <f>J323*'GB_index-weights_R2'!$B$7+K323*'GB_index-weights_R2'!$B$8</f>
        <v>5.4499999999999993</v>
      </c>
      <c r="M323" s="49">
        <f t="shared" ref="M323:M364" si="29">(L323-MIN(L$2:L$362))/(MAX(L$2:L$362)-MIN(L$2:L$362))</f>
        <v>0.21257485029940112</v>
      </c>
      <c r="N323" s="49">
        <f>INDEX('Productivity-all_inputs'!$D:$D,MATCH($B323,'Productivity-all_inputs'!$A:$A,0))</f>
        <v>3.2228678461377385</v>
      </c>
      <c r="O323" s="49">
        <f t="shared" si="27"/>
        <v>0.81099067584541829</v>
      </c>
    </row>
    <row r="324" spans="1:15" x14ac:dyDescent="0.35">
      <c r="A324" s="17" t="str">
        <f t="shared" si="25"/>
        <v>England</v>
      </c>
      <c r="B324" s="17" t="s">
        <v>840</v>
      </c>
      <c r="C324" s="17" t="s">
        <v>841</v>
      </c>
      <c r="D324" s="49">
        <f>'GB_index-weights_R2'!$B$2*I324+'GB_index-weights_R2'!$B$6*M324+'GB_index-weights_R2'!$B$10*O324</f>
        <v>0.39400209293949401</v>
      </c>
      <c r="E324" s="50">
        <f t="shared" si="26"/>
        <v>174</v>
      </c>
      <c r="F324" s="49">
        <f>INDEX('Unemployment-all_inputs'!$C:$C,MATCH($B324,'Unemployment-all_inputs'!$A:$A,0))</f>
        <v>7.3</v>
      </c>
      <c r="G324" s="49">
        <f>INDEX('Unemployment-all_inputs'!$D:$D,MATCH($B324,'Unemployment-all_inputs'!$A:$A,0))</f>
        <v>5.0999999999999996</v>
      </c>
      <c r="H324" s="49">
        <f>F324*'GB_index-weights_R2'!$B$3+G324*'GB_index-weights_R2'!$B$4</f>
        <v>6.1999999999999993</v>
      </c>
      <c r="I324" s="49">
        <f t="shared" si="28"/>
        <v>0.68141592920353966</v>
      </c>
      <c r="J324" s="49">
        <f>INDEX('Skills-all_inputs'!$C:$C,MATCH($B324,'Skills-all_inputs'!$A:$A,0))</f>
        <v>9.9</v>
      </c>
      <c r="K324" s="49">
        <f>INDEX('Skills-all_inputs'!$D:$D,MATCH($B324,'Skills-all_inputs'!$A:$A,0))</f>
        <v>9.6999999999999993</v>
      </c>
      <c r="L324" s="49">
        <f>J324*'GB_index-weights_R2'!$B$7+K324*'GB_index-weights_R2'!$B$8</f>
        <v>9.8000000000000007</v>
      </c>
      <c r="M324" s="49">
        <f t="shared" si="29"/>
        <v>0.47305389221556882</v>
      </c>
      <c r="N324" s="49">
        <f>INDEX('Productivity-all_inputs'!$D:$D,MATCH($B324,'Productivity-all_inputs'!$A:$A,0))</f>
        <v>4.1026433650367959</v>
      </c>
      <c r="O324" s="49">
        <f t="shared" si="27"/>
        <v>2.7536457399373489E-2</v>
      </c>
    </row>
    <row r="325" spans="1:15" x14ac:dyDescent="0.35">
      <c r="A325" s="17" t="str">
        <f t="shared" si="25"/>
        <v>England</v>
      </c>
      <c r="B325" s="17" t="s">
        <v>842</v>
      </c>
      <c r="C325" s="17" t="s">
        <v>843</v>
      </c>
      <c r="D325" s="49">
        <f>'GB_index-weights_R2'!$B$2*I325+'GB_index-weights_R2'!$B$6*M325+'GB_index-weights_R2'!$B$10*O325</f>
        <v>0.28469068039506767</v>
      </c>
      <c r="E325" s="50">
        <f t="shared" si="26"/>
        <v>302</v>
      </c>
      <c r="F325" s="49">
        <f>INDEX('Unemployment-all_inputs'!$C:$C,MATCH($B325,'Unemployment-all_inputs'!$A:$A,0))</f>
        <v>4.0999999999999996</v>
      </c>
      <c r="G325" s="49">
        <f>INDEX('Unemployment-all_inputs'!$D:$D,MATCH($B325,'Unemployment-all_inputs'!$A:$A,0))</f>
        <v>3.4</v>
      </c>
      <c r="H325" s="49">
        <f>F325*'GB_index-weights_R2'!$B$3+G325*'GB_index-weights_R2'!$B$4</f>
        <v>3.75</v>
      </c>
      <c r="I325" s="49">
        <f t="shared" si="28"/>
        <v>0.247787610619469</v>
      </c>
      <c r="J325" s="49">
        <f>INDEX('Skills-all_inputs'!$C:$C,MATCH($B325,'Skills-all_inputs'!$A:$A,0))</f>
        <v>4.3</v>
      </c>
      <c r="K325" s="49">
        <f>INDEX('Skills-all_inputs'!$D:$D,MATCH($B325,'Skills-all_inputs'!$A:$A,0))</f>
        <v>3.8</v>
      </c>
      <c r="L325" s="49">
        <f>J325*'GB_index-weights_R2'!$B$7+K325*'GB_index-weights_R2'!$B$8</f>
        <v>4.05</v>
      </c>
      <c r="M325" s="49">
        <f t="shared" si="29"/>
        <v>0.12874251497005984</v>
      </c>
      <c r="N325" s="49">
        <f>INDEX('Productivity-all_inputs'!$D:$D,MATCH($B325,'Productivity-all_inputs'!$A:$A,0))</f>
        <v>3.597312260588446</v>
      </c>
      <c r="O325" s="49">
        <f t="shared" si="27"/>
        <v>0.47754191559567427</v>
      </c>
    </row>
    <row r="326" spans="1:15" x14ac:dyDescent="0.35">
      <c r="A326" s="17" t="str">
        <f t="shared" si="25"/>
        <v>England</v>
      </c>
      <c r="B326" s="17" t="s">
        <v>844</v>
      </c>
      <c r="C326" s="17" t="s">
        <v>845</v>
      </c>
      <c r="D326" s="49">
        <f>'GB_index-weights_R2'!$B$2*I326+'GB_index-weights_R2'!$B$6*M326+'GB_index-weights_R2'!$B$10*O326</f>
        <v>0.28095886202785664</v>
      </c>
      <c r="E326" s="50">
        <f t="shared" si="26"/>
        <v>306</v>
      </c>
      <c r="F326" s="49">
        <f>INDEX('Unemployment-all_inputs'!$C:$C,MATCH($B326,'Unemployment-all_inputs'!$A:$A,0))</f>
        <v>3.5</v>
      </c>
      <c r="G326" s="49">
        <f>INDEX('Unemployment-all_inputs'!$D:$D,MATCH($B326,'Unemployment-all_inputs'!$A:$A,0))</f>
        <v>3.2</v>
      </c>
      <c r="H326" s="49">
        <f>F326*'GB_index-weights_R2'!$B$3+G326*'GB_index-weights_R2'!$B$4</f>
        <v>3.35</v>
      </c>
      <c r="I326" s="49">
        <f t="shared" si="28"/>
        <v>0.17699115044247787</v>
      </c>
      <c r="J326" s="49">
        <f>INDEX('Skills-all_inputs'!$C:$C,MATCH($B326,'Skills-all_inputs'!$A:$A,0))</f>
        <v>7</v>
      </c>
      <c r="K326" s="49">
        <f>INDEX('Skills-all_inputs'!$D:$D,MATCH($B326,'Skills-all_inputs'!$A:$A,0))</f>
        <v>4.5999999999999996</v>
      </c>
      <c r="L326" s="49">
        <f>J326*'GB_index-weights_R2'!$B$7+K326*'GB_index-weights_R2'!$B$8</f>
        <v>5.8</v>
      </c>
      <c r="M326" s="49">
        <f t="shared" si="29"/>
        <v>0.23353293413173648</v>
      </c>
      <c r="N326" s="49">
        <f>INDEX('Productivity-all_inputs'!$D:$D,MATCH($B326,'Productivity-all_inputs'!$A:$A,0))</f>
        <v>3.648057459593681</v>
      </c>
      <c r="O326" s="49">
        <f t="shared" si="27"/>
        <v>0.43235250150935561</v>
      </c>
    </row>
    <row r="327" spans="1:15" x14ac:dyDescent="0.35">
      <c r="A327" s="17" t="str">
        <f t="shared" si="25"/>
        <v>England</v>
      </c>
      <c r="B327" s="17" t="s">
        <v>846</v>
      </c>
      <c r="C327" s="17" t="s">
        <v>847</v>
      </c>
      <c r="D327" s="49">
        <f>'GB_index-weights_R2'!$B$2*I327+'GB_index-weights_R2'!$B$6*M327+'GB_index-weights_R2'!$B$10*O327</f>
        <v>0.38274442688181343</v>
      </c>
      <c r="E327" s="50">
        <f t="shared" si="26"/>
        <v>191</v>
      </c>
      <c r="F327" s="49">
        <f>INDEX('Unemployment-all_inputs'!$C:$C,MATCH($B327,'Unemployment-all_inputs'!$A:$A,0))</f>
        <v>3.6</v>
      </c>
      <c r="G327" s="49">
        <f>INDEX('Unemployment-all_inputs'!$D:$D,MATCH($B327,'Unemployment-all_inputs'!$A:$A,0))</f>
        <v>3</v>
      </c>
      <c r="H327" s="49">
        <f>F327*'GB_index-weights_R2'!$B$3+G327*'GB_index-weights_R2'!$B$4</f>
        <v>3.3</v>
      </c>
      <c r="I327" s="49">
        <f t="shared" si="28"/>
        <v>0.16814159292035394</v>
      </c>
      <c r="J327" s="49">
        <f>INDEX('Skills-all_inputs'!$C:$C,MATCH($B327,'Skills-all_inputs'!$A:$A,0))</f>
        <v>5.8</v>
      </c>
      <c r="K327" s="49">
        <f>INDEX('Skills-all_inputs'!$D:$D,MATCH($B327,'Skills-all_inputs'!$A:$A,0))</f>
        <v>6.9</v>
      </c>
      <c r="L327" s="49">
        <f>J327*'GB_index-weights_R2'!$B$7+K327*'GB_index-weights_R2'!$B$8</f>
        <v>6.35</v>
      </c>
      <c r="M327" s="49">
        <f t="shared" si="29"/>
        <v>0.26646706586826341</v>
      </c>
      <c r="N327" s="49">
        <f>INDEX('Productivity-all_inputs'!$D:$D,MATCH($B327,'Productivity-all_inputs'!$A:$A,0))</f>
        <v>3.3322045101752038</v>
      </c>
      <c r="O327" s="49">
        <f t="shared" si="27"/>
        <v>0.71362462185682285</v>
      </c>
    </row>
    <row r="328" spans="1:15" x14ac:dyDescent="0.35">
      <c r="A328" s="17" t="str">
        <f t="shared" si="25"/>
        <v>Wales</v>
      </c>
      <c r="B328" s="17" t="s">
        <v>848</v>
      </c>
      <c r="C328" s="17" t="s">
        <v>849</v>
      </c>
      <c r="D328" s="49">
        <f>'GB_index-weights_R2'!$B$2*I328+'GB_index-weights_R2'!$B$6*M328+'GB_index-weights_R2'!$B$10*O328</f>
        <v>0.36548911505217263</v>
      </c>
      <c r="E328" s="50">
        <f t="shared" si="26"/>
        <v>213</v>
      </c>
      <c r="F328" s="49">
        <f>INDEX('Unemployment-all_inputs'!$C:$C,MATCH($B328,'Unemployment-all_inputs'!$A:$A,0))</f>
        <v>4.0999999999999996</v>
      </c>
      <c r="G328" s="49">
        <f>INDEX('Unemployment-all_inputs'!$D:$D,MATCH($B328,'Unemployment-all_inputs'!$A:$A,0))</f>
        <v>3.3</v>
      </c>
      <c r="H328" s="49">
        <f>F328*'GB_index-weights_R2'!$B$3+G328*'GB_index-weights_R2'!$B$4</f>
        <v>3.6999999999999997</v>
      </c>
      <c r="I328" s="49">
        <f t="shared" si="28"/>
        <v>0.23893805309734506</v>
      </c>
      <c r="J328" s="49">
        <f>INDEX('Skills-all_inputs'!$C:$C,MATCH($B328,'Skills-all_inputs'!$A:$A,0))</f>
        <v>3.3</v>
      </c>
      <c r="K328" s="49">
        <f>INDEX('Skills-all_inputs'!$D:$D,MATCH($B328,'Skills-all_inputs'!$A:$A,0))</f>
        <v>5.2</v>
      </c>
      <c r="L328" s="49">
        <f>J328*'GB_index-weights_R2'!$B$7+K328*'GB_index-weights_R2'!$B$8</f>
        <v>4.25</v>
      </c>
      <c r="M328" s="49">
        <f t="shared" si="29"/>
        <v>0.14071856287425147</v>
      </c>
      <c r="N328" s="49">
        <f>INDEX('Productivity-all_inputs'!$D:$D,MATCH($B328,'Productivity-all_inputs'!$A:$A,0))</f>
        <v>3.3286266888273199</v>
      </c>
      <c r="O328" s="49">
        <f t="shared" si="27"/>
        <v>0.71681072918492139</v>
      </c>
    </row>
    <row r="329" spans="1:15" x14ac:dyDescent="0.35">
      <c r="A329" s="17" t="str">
        <f t="shared" si="25"/>
        <v>England</v>
      </c>
      <c r="B329" s="17" t="s">
        <v>850</v>
      </c>
      <c r="C329" s="17" t="s">
        <v>851</v>
      </c>
      <c r="D329" s="49">
        <f>'GB_index-weights_R2'!$B$2*I329+'GB_index-weights_R2'!$B$6*M329+'GB_index-weights_R2'!$B$10*O329</f>
        <v>0.21909517825861297</v>
      </c>
      <c r="E329" s="50">
        <f t="shared" si="26"/>
        <v>342</v>
      </c>
      <c r="F329" s="49">
        <f>INDEX('Unemployment-all_inputs'!$C:$C,MATCH($B329,'Unemployment-all_inputs'!$A:$A,0))</f>
        <v>3.2</v>
      </c>
      <c r="G329" s="49">
        <f>INDEX('Unemployment-all_inputs'!$D:$D,MATCH($B329,'Unemployment-all_inputs'!$A:$A,0))</f>
        <v>2.7</v>
      </c>
      <c r="H329" s="49">
        <f>F329*'GB_index-weights_R2'!$B$3+G329*'GB_index-weights_R2'!$B$4</f>
        <v>2.95</v>
      </c>
      <c r="I329" s="49">
        <f t="shared" si="28"/>
        <v>0.10619469026548674</v>
      </c>
      <c r="J329" s="49">
        <f>INDEX('Skills-all_inputs'!$C:$C,MATCH($B329,'Skills-all_inputs'!$A:$A,0))</f>
        <v>2.6</v>
      </c>
      <c r="K329" s="49">
        <f>INDEX('Skills-all_inputs'!$D:$D,MATCH($B329,'Skills-all_inputs'!$A:$A,0))</f>
        <v>3.9</v>
      </c>
      <c r="L329" s="49">
        <f>J329*'GB_index-weights_R2'!$B$7+K329*'GB_index-weights_R2'!$B$8</f>
        <v>3.25</v>
      </c>
      <c r="M329" s="49">
        <f t="shared" si="29"/>
        <v>8.0838323353293398E-2</v>
      </c>
      <c r="N329" s="49">
        <f>INDEX('Productivity-all_inputs'!$D:$D,MATCH($B329,'Productivity-all_inputs'!$A:$A,0))</f>
        <v>3.6054978451748854</v>
      </c>
      <c r="O329" s="49">
        <f t="shared" si="27"/>
        <v>0.47025252115705879</v>
      </c>
    </row>
    <row r="330" spans="1:15" x14ac:dyDescent="0.35">
      <c r="A330" s="17" t="str">
        <f t="shared" si="25"/>
        <v>England</v>
      </c>
      <c r="B330" s="17" t="s">
        <v>852</v>
      </c>
      <c r="C330" s="17" t="s">
        <v>853</v>
      </c>
      <c r="D330" s="49">
        <f>'GB_index-weights_R2'!$B$2*I330+'GB_index-weights_R2'!$B$6*M330+'GB_index-weights_R2'!$B$10*O330</f>
        <v>0.47305892906516345</v>
      </c>
      <c r="E330" s="50">
        <f t="shared" si="26"/>
        <v>88</v>
      </c>
      <c r="F330" s="49">
        <f>INDEX('Unemployment-all_inputs'!$C:$C,MATCH($B330,'Unemployment-all_inputs'!$A:$A,0))</f>
        <v>4.4000000000000004</v>
      </c>
      <c r="G330" s="49">
        <f>INDEX('Unemployment-all_inputs'!$D:$D,MATCH($B330,'Unemployment-all_inputs'!$A:$A,0))</f>
        <v>4.4000000000000004</v>
      </c>
      <c r="H330" s="49">
        <f>F330*'GB_index-weights_R2'!$B$3+G330*'GB_index-weights_R2'!$B$4</f>
        <v>4.4000000000000004</v>
      </c>
      <c r="I330" s="49">
        <f t="shared" si="28"/>
        <v>0.36283185840707965</v>
      </c>
      <c r="J330" s="49">
        <f>INDEX('Skills-all_inputs'!$C:$C,MATCH($B330,'Skills-all_inputs'!$A:$A,0))</f>
        <v>7.9</v>
      </c>
      <c r="K330" s="49">
        <f>INDEX('Skills-all_inputs'!$D:$D,MATCH($B330,'Skills-all_inputs'!$A:$A,0))</f>
        <v>9.1</v>
      </c>
      <c r="L330" s="49">
        <f>J330*'GB_index-weights_R2'!$B$7+K330*'GB_index-weights_R2'!$B$8</f>
        <v>8.5</v>
      </c>
      <c r="M330" s="49">
        <f t="shared" si="29"/>
        <v>0.39520958083832325</v>
      </c>
      <c r="N330" s="49">
        <f>INDEX('Productivity-all_inputs'!$D:$D,MATCH($B330,'Productivity-all_inputs'!$A:$A,0))</f>
        <v>3.3911470458086539</v>
      </c>
      <c r="O330" s="49">
        <f t="shared" si="27"/>
        <v>0.66113534795008755</v>
      </c>
    </row>
    <row r="331" spans="1:15" x14ac:dyDescent="0.35">
      <c r="A331" s="17" t="str">
        <f t="shared" si="25"/>
        <v>England</v>
      </c>
      <c r="B331" s="17" t="s">
        <v>854</v>
      </c>
      <c r="C331" s="17" t="s">
        <v>855</v>
      </c>
      <c r="D331" s="49">
        <f>'GB_index-weights_R2'!$B$2*I331+'GB_index-weights_R2'!$B$6*M331+'GB_index-weights_R2'!$B$10*O331</f>
        <v>0.65595266736011681</v>
      </c>
      <c r="E331" s="50">
        <f t="shared" si="26"/>
        <v>10</v>
      </c>
      <c r="F331" s="49">
        <f>INDEX('Unemployment-all_inputs'!$C:$C,MATCH($B331,'Unemployment-all_inputs'!$A:$A,0))</f>
        <v>6.4</v>
      </c>
      <c r="G331" s="49">
        <f>INDEX('Unemployment-all_inputs'!$D:$D,MATCH($B331,'Unemployment-all_inputs'!$A:$A,0))</f>
        <v>5.7</v>
      </c>
      <c r="H331" s="49">
        <f>F331*'GB_index-weights_R2'!$B$3+G331*'GB_index-weights_R2'!$B$4</f>
        <v>6.0500000000000007</v>
      </c>
      <c r="I331" s="49">
        <f t="shared" si="28"/>
        <v>0.65486725663716816</v>
      </c>
      <c r="J331" s="49">
        <f>INDEX('Skills-all_inputs'!$C:$C,MATCH($B331,'Skills-all_inputs'!$A:$A,0))</f>
        <v>9.1999999999999993</v>
      </c>
      <c r="K331" s="49">
        <f>INDEX('Skills-all_inputs'!$D:$D,MATCH($B331,'Skills-all_inputs'!$A:$A,0))</f>
        <v>12.3</v>
      </c>
      <c r="L331" s="49">
        <f>J331*'GB_index-weights_R2'!$B$7+K331*'GB_index-weights_R2'!$B$8</f>
        <v>10.75</v>
      </c>
      <c r="M331" s="49">
        <f t="shared" si="29"/>
        <v>0.52994011976047894</v>
      </c>
      <c r="N331" s="49">
        <f>INDEX('Productivity-all_inputs'!$D:$D,MATCH($B331,'Productivity-all_inputs'!$A:$A,0))</f>
        <v>3.2542429687054919</v>
      </c>
      <c r="O331" s="49">
        <f t="shared" si="27"/>
        <v>0.78305062568270345</v>
      </c>
    </row>
    <row r="332" spans="1:15" x14ac:dyDescent="0.35">
      <c r="A332" s="17" t="str">
        <f t="shared" si="25"/>
        <v>England</v>
      </c>
      <c r="B332" s="17" t="s">
        <v>856</v>
      </c>
      <c r="C332" s="17" t="s">
        <v>857</v>
      </c>
      <c r="D332" s="49">
        <f>'GB_index-weights_R2'!$B$2*I332+'GB_index-weights_R2'!$B$6*M332+'GB_index-weights_R2'!$B$10*O332</f>
        <v>0.54718988696645787</v>
      </c>
      <c r="E332" s="50">
        <f t="shared" si="26"/>
        <v>42</v>
      </c>
      <c r="F332" s="49">
        <f>INDEX('Unemployment-all_inputs'!$C:$C,MATCH($B332,'Unemployment-all_inputs'!$A:$A,0))</f>
        <v>8.1</v>
      </c>
      <c r="G332" s="49">
        <f>INDEX('Unemployment-all_inputs'!$D:$D,MATCH($B332,'Unemployment-all_inputs'!$A:$A,0))</f>
        <v>5.9</v>
      </c>
      <c r="H332" s="49">
        <f>F332*'GB_index-weights_R2'!$B$3+G332*'GB_index-weights_R2'!$B$4</f>
        <v>7</v>
      </c>
      <c r="I332" s="49">
        <f t="shared" si="28"/>
        <v>0.82300884955752218</v>
      </c>
      <c r="J332" s="49">
        <f>INDEX('Skills-all_inputs'!$C:$C,MATCH($B332,'Skills-all_inputs'!$A:$A,0))</f>
        <v>4.7</v>
      </c>
      <c r="K332" s="49">
        <f>INDEX('Skills-all_inputs'!$D:$D,MATCH($B332,'Skills-all_inputs'!$A:$A,0))</f>
        <v>8.9</v>
      </c>
      <c r="L332" s="49">
        <f>J332*'GB_index-weights_R2'!$B$7+K332*'GB_index-weights_R2'!$B$8</f>
        <v>6.8000000000000007</v>
      </c>
      <c r="M332" s="49">
        <f t="shared" si="29"/>
        <v>0.29341317365269459</v>
      </c>
      <c r="N332" s="49">
        <f>INDEX('Productivity-all_inputs'!$D:$D,MATCH($B332,'Productivity-all_inputs'!$A:$A,0))</f>
        <v>3.5438536820636788</v>
      </c>
      <c r="O332" s="49">
        <f t="shared" si="27"/>
        <v>0.52514763768915695</v>
      </c>
    </row>
    <row r="333" spans="1:15" x14ac:dyDescent="0.35">
      <c r="A333" s="17" t="str">
        <f t="shared" si="25"/>
        <v>England</v>
      </c>
      <c r="B333" s="17" t="s">
        <v>858</v>
      </c>
      <c r="C333" s="17" t="s">
        <v>859</v>
      </c>
      <c r="D333" s="49">
        <f>'GB_index-weights_R2'!$B$2*I333+'GB_index-weights_R2'!$B$6*M333+'GB_index-weights_R2'!$B$10*O333</f>
        <v>0.32278176411147685</v>
      </c>
      <c r="E333" s="50">
        <f t="shared" si="26"/>
        <v>265</v>
      </c>
      <c r="F333" s="49">
        <f>INDEX('Unemployment-all_inputs'!$C:$C,MATCH($B333,'Unemployment-all_inputs'!$A:$A,0))</f>
        <v>5.3</v>
      </c>
      <c r="G333" s="49">
        <f>INDEX('Unemployment-all_inputs'!$D:$D,MATCH($B333,'Unemployment-all_inputs'!$A:$A,0))</f>
        <v>3.6</v>
      </c>
      <c r="H333" s="49">
        <f>F333*'GB_index-weights_R2'!$B$3+G333*'GB_index-weights_R2'!$B$4</f>
        <v>4.45</v>
      </c>
      <c r="I333" s="49">
        <f t="shared" si="28"/>
        <v>0.37168141592920351</v>
      </c>
      <c r="J333" s="49">
        <f>INDEX('Skills-all_inputs'!$C:$C,MATCH($B333,'Skills-all_inputs'!$A:$A,0))</f>
        <v>2.6</v>
      </c>
      <c r="K333" s="49">
        <f>INDEX('Skills-all_inputs'!$D:$D,MATCH($B333,'Skills-all_inputs'!$A:$A,0))</f>
        <v>4.0999999999999996</v>
      </c>
      <c r="L333" s="49">
        <f>J333*'GB_index-weights_R2'!$B$7+K333*'GB_index-weights_R2'!$B$8</f>
        <v>3.3499999999999996</v>
      </c>
      <c r="M333" s="49">
        <f t="shared" si="29"/>
        <v>8.6826347305389184E-2</v>
      </c>
      <c r="N333" s="49">
        <f>INDEX('Productivity-all_inputs'!$D:$D,MATCH($B333,'Productivity-all_inputs'!$A:$A,0))</f>
        <v>3.5610460826040513</v>
      </c>
      <c r="O333" s="49">
        <f t="shared" si="27"/>
        <v>0.50983752909983804</v>
      </c>
    </row>
    <row r="334" spans="1:15" x14ac:dyDescent="0.35">
      <c r="A334" s="17" t="str">
        <f t="shared" si="25"/>
        <v>England</v>
      </c>
      <c r="B334" s="17" t="s">
        <v>860</v>
      </c>
      <c r="C334" s="17" t="s">
        <v>861</v>
      </c>
      <c r="D334" s="49">
        <f>'GB_index-weights_R2'!$B$2*I334+'GB_index-weights_R2'!$B$6*M334+'GB_index-weights_R2'!$B$10*O334</f>
        <v>0.31776919026889716</v>
      </c>
      <c r="E334" s="50">
        <f t="shared" si="26"/>
        <v>270</v>
      </c>
      <c r="F334" s="49">
        <f>INDEX('Unemployment-all_inputs'!$C:$C,MATCH($B334,'Unemployment-all_inputs'!$A:$A,0))</f>
        <v>3.6</v>
      </c>
      <c r="G334" s="49">
        <f>INDEX('Unemployment-all_inputs'!$D:$D,MATCH($B334,'Unemployment-all_inputs'!$A:$A,0))</f>
        <v>3.1</v>
      </c>
      <c r="H334" s="49">
        <f>F334*'GB_index-weights_R2'!$B$3+G334*'GB_index-weights_R2'!$B$4</f>
        <v>3.35</v>
      </c>
      <c r="I334" s="49">
        <f t="shared" si="28"/>
        <v>0.17699115044247787</v>
      </c>
      <c r="J334" s="49">
        <f>INDEX('Skills-all_inputs'!$C:$C,MATCH($B334,'Skills-all_inputs'!$A:$A,0))</f>
        <v>4.7</v>
      </c>
      <c r="K334" s="49">
        <f>INDEX('Skills-all_inputs'!$D:$D,MATCH($B334,'Skills-all_inputs'!$A:$A,0))</f>
        <v>5.9</v>
      </c>
      <c r="L334" s="49">
        <f>J334*'GB_index-weights_R2'!$B$7+K334*'GB_index-weights_R2'!$B$8</f>
        <v>5.3000000000000007</v>
      </c>
      <c r="M334" s="49">
        <f t="shared" si="29"/>
        <v>0.20359281437125751</v>
      </c>
      <c r="N334" s="49">
        <f>INDEX('Productivity-all_inputs'!$D:$D,MATCH($B334,'Productivity-all_inputs'!$A:$A,0))</f>
        <v>3.4904285153900978</v>
      </c>
      <c r="O334" s="49">
        <f t="shared" si="27"/>
        <v>0.57272360599295613</v>
      </c>
    </row>
    <row r="335" spans="1:15" x14ac:dyDescent="0.35">
      <c r="A335" s="17" t="str">
        <f t="shared" si="25"/>
        <v>England</v>
      </c>
      <c r="B335" s="17" t="s">
        <v>862</v>
      </c>
      <c r="C335" s="17" t="s">
        <v>863</v>
      </c>
      <c r="D335" s="49">
        <f>'GB_index-weights_R2'!$B$2*I335+'GB_index-weights_R2'!$B$6*M335+'GB_index-weights_R2'!$B$10*O335</f>
        <v>0.20559005576929656</v>
      </c>
      <c r="E335" s="50">
        <f t="shared" si="26"/>
        <v>344</v>
      </c>
      <c r="F335" s="49">
        <f>INDEX('Unemployment-all_inputs'!$C:$C,MATCH($B335,'Unemployment-all_inputs'!$A:$A,0))</f>
        <v>3.3</v>
      </c>
      <c r="G335" s="49">
        <f>INDEX('Unemployment-all_inputs'!$D:$D,MATCH($B335,'Unemployment-all_inputs'!$A:$A,0))</f>
        <v>3.1</v>
      </c>
      <c r="H335" s="49">
        <f>F335*'GB_index-weights_R2'!$B$3+G335*'GB_index-weights_R2'!$B$4</f>
        <v>3.2</v>
      </c>
      <c r="I335" s="49">
        <f t="shared" si="28"/>
        <v>0.15044247787610621</v>
      </c>
      <c r="J335" s="49">
        <f>INDEX('Skills-all_inputs'!$C:$C,MATCH($B335,'Skills-all_inputs'!$A:$A,0))</f>
        <v>1.3</v>
      </c>
      <c r="K335" s="49">
        <f>INDEX('Skills-all_inputs'!$D:$D,MATCH($B335,'Skills-all_inputs'!$A:$A,0))</f>
        <v>7</v>
      </c>
      <c r="L335" s="49">
        <f>J335*'GB_index-weights_R2'!$B$7+K335*'GB_index-weights_R2'!$B$8</f>
        <v>4.1500000000000004</v>
      </c>
      <c r="M335" s="49">
        <f t="shared" si="29"/>
        <v>0.1347305389221557</v>
      </c>
      <c r="N335" s="49">
        <f>INDEX('Productivity-all_inputs'!$D:$D,MATCH($B335,'Productivity-all_inputs'!$A:$A,0))</f>
        <v>3.7612001156935624</v>
      </c>
      <c r="O335" s="49">
        <f t="shared" si="27"/>
        <v>0.33159715050962779</v>
      </c>
    </row>
    <row r="336" spans="1:15" x14ac:dyDescent="0.35">
      <c r="A336" s="17" t="str">
        <f t="shared" si="25"/>
        <v>England</v>
      </c>
      <c r="B336" s="17" t="s">
        <v>864</v>
      </c>
      <c r="C336" s="17" t="s">
        <v>865</v>
      </c>
      <c r="D336" s="49">
        <f>'GB_index-weights_R2'!$B$2*I336+'GB_index-weights_R2'!$B$6*M336+'GB_index-weights_R2'!$B$10*O336</f>
        <v>0.32340943688581908</v>
      </c>
      <c r="E336" s="50">
        <f t="shared" si="26"/>
        <v>263</v>
      </c>
      <c r="F336" s="49">
        <f>INDEX('Unemployment-all_inputs'!$C:$C,MATCH($B336,'Unemployment-all_inputs'!$A:$A,0))</f>
        <v>5</v>
      </c>
      <c r="G336" s="49">
        <f>INDEX('Unemployment-all_inputs'!$D:$D,MATCH($B336,'Unemployment-all_inputs'!$A:$A,0))</f>
        <v>4</v>
      </c>
      <c r="H336" s="49">
        <f>F336*'GB_index-weights_R2'!$B$3+G336*'GB_index-weights_R2'!$B$4</f>
        <v>4.5</v>
      </c>
      <c r="I336" s="49">
        <f t="shared" si="28"/>
        <v>0.38053097345132741</v>
      </c>
      <c r="J336" s="49">
        <f>INDEX('Skills-all_inputs'!$C:$C,MATCH($B336,'Skills-all_inputs'!$A:$A,0))</f>
        <v>4.5999999999999996</v>
      </c>
      <c r="K336" s="49">
        <f>INDEX('Skills-all_inputs'!$D:$D,MATCH($B336,'Skills-all_inputs'!$A:$A,0))</f>
        <v>4.3</v>
      </c>
      <c r="L336" s="49">
        <f>J336*'GB_index-weights_R2'!$B$7+K336*'GB_index-weights_R2'!$B$8</f>
        <v>4.4499999999999993</v>
      </c>
      <c r="M336" s="49">
        <f t="shared" si="29"/>
        <v>0.15269461077844304</v>
      </c>
      <c r="N336" s="49">
        <f>INDEX('Productivity-all_inputs'!$D:$D,MATCH($B336,'Productivity-all_inputs'!$A:$A,0))</f>
        <v>3.6428355156125294</v>
      </c>
      <c r="O336" s="49">
        <f t="shared" si="27"/>
        <v>0.43700272642768678</v>
      </c>
    </row>
    <row r="337" spans="1:15" x14ac:dyDescent="0.35">
      <c r="A337" s="17" t="str">
        <f t="shared" si="25"/>
        <v>England</v>
      </c>
      <c r="B337" s="17" t="s">
        <v>866</v>
      </c>
      <c r="C337" s="17" t="s">
        <v>867</v>
      </c>
      <c r="D337" s="49">
        <f>'GB_index-weights_R2'!$B$2*I337+'GB_index-weights_R2'!$B$6*M337+'GB_index-weights_R2'!$B$10*O337</f>
        <v>0.26622231663474893</v>
      </c>
      <c r="E337" s="50">
        <f t="shared" si="26"/>
        <v>316</v>
      </c>
      <c r="F337" s="49">
        <f>INDEX('Unemployment-all_inputs'!$C:$C,MATCH($B337,'Unemployment-all_inputs'!$A:$A,0))</f>
        <v>2.9</v>
      </c>
      <c r="G337" s="49">
        <f>INDEX('Unemployment-all_inputs'!$D:$D,MATCH($B337,'Unemployment-all_inputs'!$A:$A,0))</f>
        <v>3</v>
      </c>
      <c r="H337" s="49">
        <f>F337*'GB_index-weights_R2'!$B$3+G337*'GB_index-weights_R2'!$B$4</f>
        <v>2.95</v>
      </c>
      <c r="I337" s="49">
        <f t="shared" si="28"/>
        <v>0.10619469026548674</v>
      </c>
      <c r="J337" s="49">
        <f>INDEX('Skills-all_inputs'!$C:$C,MATCH($B337,'Skills-all_inputs'!$A:$A,0))</f>
        <v>5.5</v>
      </c>
      <c r="K337" s="49">
        <f>INDEX('Skills-all_inputs'!$D:$D,MATCH($B337,'Skills-all_inputs'!$A:$A,0))</f>
        <v>4.4000000000000004</v>
      </c>
      <c r="L337" s="49">
        <f>J337*'GB_index-weights_R2'!$B$7+K337*'GB_index-weights_R2'!$B$8</f>
        <v>4.95</v>
      </c>
      <c r="M337" s="49">
        <f t="shared" si="29"/>
        <v>0.18263473053892215</v>
      </c>
      <c r="N337" s="49">
        <f>INDEX('Productivity-all_inputs'!$D:$D,MATCH($B337,'Productivity-all_inputs'!$A:$A,0))</f>
        <v>3.5610460826040513</v>
      </c>
      <c r="O337" s="49">
        <f t="shared" si="27"/>
        <v>0.50983752909983804</v>
      </c>
    </row>
    <row r="338" spans="1:15" x14ac:dyDescent="0.35">
      <c r="A338" s="17" t="str">
        <f t="shared" si="25"/>
        <v>England</v>
      </c>
      <c r="B338" s="17" t="s">
        <v>868</v>
      </c>
      <c r="C338" s="17" t="s">
        <v>869</v>
      </c>
      <c r="D338" s="49">
        <f>'GB_index-weights_R2'!$B$2*I338+'GB_index-weights_R2'!$B$6*M338+'GB_index-weights_R2'!$B$10*O338</f>
        <v>0.35283340985855166</v>
      </c>
      <c r="E338" s="50">
        <f t="shared" si="26"/>
        <v>226</v>
      </c>
      <c r="F338" s="49">
        <f>INDEX('Unemployment-all_inputs'!$C:$C,MATCH($B338,'Unemployment-all_inputs'!$A:$A,0))</f>
        <v>3.6</v>
      </c>
      <c r="G338" s="49">
        <f>INDEX('Unemployment-all_inputs'!$D:$D,MATCH($B338,'Unemployment-all_inputs'!$A:$A,0))</f>
        <v>3.7</v>
      </c>
      <c r="H338" s="49">
        <f>F338*'GB_index-weights_R2'!$B$3+G338*'GB_index-weights_R2'!$B$4</f>
        <v>3.6500000000000004</v>
      </c>
      <c r="I338" s="49">
        <f t="shared" si="28"/>
        <v>0.23008849557522126</v>
      </c>
      <c r="J338" s="49">
        <f>INDEX('Skills-all_inputs'!$C:$C,MATCH($B338,'Skills-all_inputs'!$A:$A,0))</f>
        <v>1.8</v>
      </c>
      <c r="K338" s="49">
        <f>INDEX('Skills-all_inputs'!$D:$D,MATCH($B338,'Skills-all_inputs'!$A:$A,0))</f>
        <v>3.4</v>
      </c>
      <c r="L338" s="49">
        <f>J338*'GB_index-weights_R2'!$B$7+K338*'GB_index-weights_R2'!$B$8</f>
        <v>2.6</v>
      </c>
      <c r="M338" s="49">
        <f t="shared" si="29"/>
        <v>4.1916167664670663E-2</v>
      </c>
      <c r="N338" s="49">
        <f>INDEX('Productivity-all_inputs'!$D:$D,MATCH($B338,'Productivity-all_inputs'!$A:$A,0))</f>
        <v>3.2503744919275719</v>
      </c>
      <c r="O338" s="49">
        <f t="shared" si="27"/>
        <v>0.78649556633576312</v>
      </c>
    </row>
    <row r="339" spans="1:15" x14ac:dyDescent="0.35">
      <c r="A339" s="17" t="str">
        <f t="shared" si="25"/>
        <v>England</v>
      </c>
      <c r="B339" s="17" t="s">
        <v>870</v>
      </c>
      <c r="C339" s="17" t="s">
        <v>871</v>
      </c>
      <c r="D339" s="49">
        <f>'GB_index-weights_R2'!$B$2*I339+'GB_index-weights_R2'!$B$6*M339+'GB_index-weights_R2'!$B$10*O339</f>
        <v>0.37419554512760589</v>
      </c>
      <c r="E339" s="50">
        <f t="shared" si="26"/>
        <v>203</v>
      </c>
      <c r="F339" s="49">
        <f>INDEX('Unemployment-all_inputs'!$C:$C,MATCH($B339,'Unemployment-all_inputs'!$A:$A,0))</f>
        <v>3.4</v>
      </c>
      <c r="G339" s="49">
        <f>INDEX('Unemployment-all_inputs'!$D:$D,MATCH($B339,'Unemployment-all_inputs'!$A:$A,0))</f>
        <v>3.3</v>
      </c>
      <c r="H339" s="49">
        <f>F339*'GB_index-weights_R2'!$B$3+G339*'GB_index-weights_R2'!$B$4</f>
        <v>3.3499999999999996</v>
      </c>
      <c r="I339" s="49">
        <f t="shared" si="28"/>
        <v>0.17699115044247779</v>
      </c>
      <c r="J339" s="49">
        <f>INDEX('Skills-all_inputs'!$C:$C,MATCH($B339,'Skills-all_inputs'!$A:$A,0))</f>
        <v>7.6</v>
      </c>
      <c r="K339" s="49">
        <f>INDEX('Skills-all_inputs'!$D:$D,MATCH($B339,'Skills-all_inputs'!$A:$A,0))</f>
        <v>5.5</v>
      </c>
      <c r="L339" s="49">
        <f>J339*'GB_index-weights_R2'!$B$7+K339*'GB_index-weights_R2'!$B$8</f>
        <v>6.55</v>
      </c>
      <c r="M339" s="49">
        <f t="shared" si="29"/>
        <v>0.27844311377245506</v>
      </c>
      <c r="N339" s="49">
        <f>INDEX('Productivity-all_inputs'!$D:$D,MATCH($B339,'Productivity-all_inputs'!$A:$A,0))</f>
        <v>3.3843902633457743</v>
      </c>
      <c r="O339" s="49">
        <f t="shared" si="27"/>
        <v>0.66715237116788484</v>
      </c>
    </row>
    <row r="340" spans="1:15" x14ac:dyDescent="0.35">
      <c r="A340" s="17" t="str">
        <f t="shared" si="25"/>
        <v>England</v>
      </c>
      <c r="B340" s="17" t="s">
        <v>872</v>
      </c>
      <c r="C340" s="17" t="s">
        <v>873</v>
      </c>
      <c r="D340" s="49">
        <f>'GB_index-weights_R2'!$B$2*I340+'GB_index-weights_R2'!$B$6*M340+'GB_index-weights_R2'!$B$10*O340</f>
        <v>0.17035470713772405</v>
      </c>
      <c r="E340" s="50">
        <f t="shared" si="26"/>
        <v>354</v>
      </c>
      <c r="F340" s="49">
        <f>INDEX('Unemployment-all_inputs'!$C:$C,MATCH($B340,'Unemployment-all_inputs'!$A:$A,0))</f>
        <v>3.1</v>
      </c>
      <c r="G340" s="49">
        <f>INDEX('Unemployment-all_inputs'!$D:$D,MATCH($B340,'Unemployment-all_inputs'!$A:$A,0))</f>
        <v>3</v>
      </c>
      <c r="H340" s="49">
        <f>F340*'GB_index-weights_R2'!$B$3+G340*'GB_index-weights_R2'!$B$4</f>
        <v>3.05</v>
      </c>
      <c r="I340" s="49">
        <f t="shared" si="28"/>
        <v>0.12389380530973446</v>
      </c>
      <c r="J340" s="49">
        <f>INDEX('Skills-all_inputs'!$C:$C,MATCH($B340,'Skills-all_inputs'!$A:$A,0))</f>
        <v>2.6</v>
      </c>
      <c r="K340" s="49">
        <f>INDEX('Skills-all_inputs'!$D:$D,MATCH($B340,'Skills-all_inputs'!$A:$A,0))</f>
        <v>3.4</v>
      </c>
      <c r="L340" s="49">
        <f>J340*'GB_index-weights_R2'!$B$7+K340*'GB_index-weights_R2'!$B$8</f>
        <v>3</v>
      </c>
      <c r="M340" s="49">
        <f t="shared" si="29"/>
        <v>6.5868263473053884E-2</v>
      </c>
      <c r="N340" s="49">
        <f>INDEX('Productivity-all_inputs'!$D:$D,MATCH($B340,'Productivity-all_inputs'!$A:$A,0))</f>
        <v>3.7727609380946383</v>
      </c>
      <c r="O340" s="49">
        <f t="shared" si="27"/>
        <v>0.32130205263038381</v>
      </c>
    </row>
    <row r="341" spans="1:15" x14ac:dyDescent="0.35">
      <c r="A341" s="17" t="str">
        <f t="shared" si="25"/>
        <v>England</v>
      </c>
      <c r="B341" s="17" t="s">
        <v>874</v>
      </c>
      <c r="C341" s="17" t="s">
        <v>875</v>
      </c>
      <c r="D341" s="49">
        <f>'GB_index-weights_R2'!$B$2*I341+'GB_index-weights_R2'!$B$6*M341+'GB_index-weights_R2'!$B$10*O341</f>
        <v>0.35340621686296669</v>
      </c>
      <c r="E341" s="50">
        <f t="shared" si="26"/>
        <v>224</v>
      </c>
      <c r="F341" s="49">
        <f>INDEX('Unemployment-all_inputs'!$C:$C,MATCH($B341,'Unemployment-all_inputs'!$A:$A,0))</f>
        <v>3</v>
      </c>
      <c r="G341" s="49">
        <f>INDEX('Unemployment-all_inputs'!$D:$D,MATCH($B341,'Unemployment-all_inputs'!$A:$A,0))</f>
        <v>3</v>
      </c>
      <c r="H341" s="49">
        <f>F341*'GB_index-weights_R2'!$B$3+G341*'GB_index-weights_R2'!$B$4</f>
        <v>3</v>
      </c>
      <c r="I341" s="49">
        <f t="shared" si="28"/>
        <v>0.11504424778761059</v>
      </c>
      <c r="J341" s="49">
        <f>INDEX('Skills-all_inputs'!$C:$C,MATCH($B341,'Skills-all_inputs'!$A:$A,0))</f>
        <v>3.8</v>
      </c>
      <c r="K341" s="49">
        <f>INDEX('Skills-all_inputs'!$D:$D,MATCH($B341,'Skills-all_inputs'!$A:$A,0))</f>
        <v>4.5999999999999996</v>
      </c>
      <c r="L341" s="49">
        <f>J341*'GB_index-weights_R2'!$B$7+K341*'GB_index-weights_R2'!$B$8</f>
        <v>4.1999999999999993</v>
      </c>
      <c r="M341" s="49">
        <f t="shared" si="29"/>
        <v>0.13772455089820354</v>
      </c>
      <c r="N341" s="49">
        <f>INDEX('Productivity-all_inputs'!$D:$D,MATCH($B341,'Productivity-all_inputs'!$A:$A,0))</f>
        <v>3.2268439945173775</v>
      </c>
      <c r="O341" s="49">
        <f t="shared" si="27"/>
        <v>0.80744985190308605</v>
      </c>
    </row>
    <row r="342" spans="1:15" x14ac:dyDescent="0.35">
      <c r="A342" s="17" t="str">
        <f t="shared" si="25"/>
        <v>Scotland</v>
      </c>
      <c r="B342" s="17" t="s">
        <v>876</v>
      </c>
      <c r="C342" s="17" t="s">
        <v>877</v>
      </c>
      <c r="D342" s="49">
        <f>'GB_index-weights_R2'!$B$2*I342+'GB_index-weights_R2'!$B$6*M342+'GB_index-weights_R2'!$B$10*O342</f>
        <v>0.53973516813326339</v>
      </c>
      <c r="E342" s="50">
        <f t="shared" si="26"/>
        <v>48</v>
      </c>
      <c r="F342" s="49">
        <f>INDEX('Unemployment-all_inputs'!$C:$C,MATCH($B342,'Unemployment-all_inputs'!$A:$A,0))</f>
        <v>4.7</v>
      </c>
      <c r="G342" s="49">
        <f>INDEX('Unemployment-all_inputs'!$D:$D,MATCH($B342,'Unemployment-all_inputs'!$A:$A,0))</f>
        <v>4.4000000000000004</v>
      </c>
      <c r="H342" s="49">
        <f>F342*'GB_index-weights_R2'!$B$3+G342*'GB_index-weights_R2'!$B$4</f>
        <v>4.5500000000000007</v>
      </c>
      <c r="I342" s="49">
        <f t="shared" si="28"/>
        <v>0.38938053097345143</v>
      </c>
      <c r="J342" s="49">
        <f>INDEX('Skills-all_inputs'!$C:$C,MATCH($B342,'Skills-all_inputs'!$A:$A,0))</f>
        <v>13.9</v>
      </c>
      <c r="K342" s="49">
        <f>INDEX('Skills-all_inputs'!$D:$D,MATCH($B342,'Skills-all_inputs'!$A:$A,0))</f>
        <v>14.2</v>
      </c>
      <c r="L342" s="49">
        <f>J342*'GB_index-weights_R2'!$B$7+K342*'GB_index-weights_R2'!$B$8</f>
        <v>14.05</v>
      </c>
      <c r="M342" s="49">
        <f t="shared" si="29"/>
        <v>0.72754491017964062</v>
      </c>
      <c r="N342" s="49">
        <f>INDEX('Productivity-all_inputs'!$D:$D,MATCH($B342,'Productivity-all_inputs'!$A:$A,0))</f>
        <v>3.5695326964813701</v>
      </c>
      <c r="O342" s="49">
        <f t="shared" si="27"/>
        <v>0.50228006324669805</v>
      </c>
    </row>
    <row r="343" spans="1:15" x14ac:dyDescent="0.35">
      <c r="A343" s="17" t="str">
        <f t="shared" si="25"/>
        <v>England</v>
      </c>
      <c r="B343" s="17" t="s">
        <v>878</v>
      </c>
      <c r="C343" s="17" t="s">
        <v>879</v>
      </c>
      <c r="D343" s="49">
        <f>'GB_index-weights_R2'!$B$2*I343+'GB_index-weights_R2'!$B$6*M343+'GB_index-weights_R2'!$B$10*O343</f>
        <v>0.48570298560471858</v>
      </c>
      <c r="E343" s="50">
        <f t="shared" si="26"/>
        <v>75</v>
      </c>
      <c r="F343" s="49">
        <f>INDEX('Unemployment-all_inputs'!$C:$C,MATCH($B343,'Unemployment-all_inputs'!$A:$A,0))</f>
        <v>4.0999999999999996</v>
      </c>
      <c r="G343" s="49">
        <f>INDEX('Unemployment-all_inputs'!$D:$D,MATCH($B343,'Unemployment-all_inputs'!$A:$A,0))</f>
        <v>3.4</v>
      </c>
      <c r="H343" s="49">
        <f>F343*'GB_index-weights_R2'!$B$3+G343*'GB_index-weights_R2'!$B$4</f>
        <v>3.75</v>
      </c>
      <c r="I343" s="49">
        <f t="shared" si="28"/>
        <v>0.247787610619469</v>
      </c>
      <c r="J343" s="49">
        <f>INDEX('Skills-all_inputs'!$C:$C,MATCH($B343,'Skills-all_inputs'!$A:$A,0))</f>
        <v>14</v>
      </c>
      <c r="K343" s="49">
        <f>INDEX('Skills-all_inputs'!$D:$D,MATCH($B343,'Skills-all_inputs'!$A:$A,0))</f>
        <v>7.4</v>
      </c>
      <c r="L343" s="49">
        <f>J343*'GB_index-weights_R2'!$B$7+K343*'GB_index-weights_R2'!$B$8</f>
        <v>10.7</v>
      </c>
      <c r="M343" s="49">
        <f t="shared" si="29"/>
        <v>0.52694610778443096</v>
      </c>
      <c r="N343" s="49">
        <f>INDEX('Productivity-all_inputs'!$D:$D,MATCH($B343,'Productivity-all_inputs'!$A:$A,0))</f>
        <v>3.3672958299864741</v>
      </c>
      <c r="O343" s="49">
        <f t="shared" si="27"/>
        <v>0.68237523841025594</v>
      </c>
    </row>
    <row r="344" spans="1:15" x14ac:dyDescent="0.35">
      <c r="A344" s="17" t="str">
        <f t="shared" si="25"/>
        <v>England</v>
      </c>
      <c r="B344" s="17" t="s">
        <v>880</v>
      </c>
      <c r="C344" s="17" t="s">
        <v>881</v>
      </c>
      <c r="D344" s="49">
        <f>'GB_index-weights_R2'!$B$2*I344+'GB_index-weights_R2'!$B$6*M344+'GB_index-weights_R2'!$B$10*O344</f>
        <v>0.38314057115819722</v>
      </c>
      <c r="E344" s="50">
        <f t="shared" si="26"/>
        <v>188</v>
      </c>
      <c r="F344" s="49">
        <f>INDEX('Unemployment-all_inputs'!$C:$C,MATCH($B344,'Unemployment-all_inputs'!$A:$A,0))</f>
        <v>5</v>
      </c>
      <c r="G344" s="49">
        <f>INDEX('Unemployment-all_inputs'!$D:$D,MATCH($B344,'Unemployment-all_inputs'!$A:$A,0))</f>
        <v>4.7</v>
      </c>
      <c r="H344" s="49">
        <f>F344*'GB_index-weights_R2'!$B$3+G344*'GB_index-weights_R2'!$B$4</f>
        <v>4.8499999999999996</v>
      </c>
      <c r="I344" s="49">
        <f t="shared" si="28"/>
        <v>0.4424778761061946</v>
      </c>
      <c r="J344" s="49">
        <f>INDEX('Skills-all_inputs'!$C:$C,MATCH($B344,'Skills-all_inputs'!$A:$A,0))</f>
        <v>3.5</v>
      </c>
      <c r="K344" s="49">
        <f>INDEX('Skills-all_inputs'!$D:$D,MATCH($B344,'Skills-all_inputs'!$A:$A,0))</f>
        <v>3.2</v>
      </c>
      <c r="L344" s="49">
        <f>J344*'GB_index-weights_R2'!$B$7+K344*'GB_index-weights_R2'!$B$8</f>
        <v>3.35</v>
      </c>
      <c r="M344" s="49">
        <f t="shared" si="29"/>
        <v>8.6826347305389212E-2</v>
      </c>
      <c r="N344" s="49">
        <f>INDEX('Productivity-all_inputs'!$D:$D,MATCH($B344,'Productivity-all_inputs'!$A:$A,0))</f>
        <v>3.4372078191851885</v>
      </c>
      <c r="O344" s="49">
        <f t="shared" si="27"/>
        <v>0.62011749006300798</v>
      </c>
    </row>
    <row r="345" spans="1:15" x14ac:dyDescent="0.35">
      <c r="A345" s="17" t="str">
        <f t="shared" si="25"/>
        <v>Scotland</v>
      </c>
      <c r="B345" s="17" t="s">
        <v>882</v>
      </c>
      <c r="C345" s="17" t="s">
        <v>883</v>
      </c>
      <c r="D345" s="49">
        <f>'GB_index-weights_R2'!$B$2*I345+'GB_index-weights_R2'!$B$6*M345+'GB_index-weights_R2'!$B$10*O345</f>
        <v>0.41089279205835838</v>
      </c>
      <c r="E345" s="50">
        <f t="shared" si="26"/>
        <v>153</v>
      </c>
      <c r="F345" s="49">
        <f>INDEX('Unemployment-all_inputs'!$C:$C,MATCH($B345,'Unemployment-all_inputs'!$A:$A,0))</f>
        <v>3.7</v>
      </c>
      <c r="G345" s="49">
        <f>INDEX('Unemployment-all_inputs'!$D:$D,MATCH($B345,'Unemployment-all_inputs'!$A:$A,0))</f>
        <v>3.4</v>
      </c>
      <c r="H345" s="49">
        <f>F345*'GB_index-weights_R2'!$B$3+G345*'GB_index-weights_R2'!$B$4</f>
        <v>3.55</v>
      </c>
      <c r="I345" s="49">
        <f t="shared" si="28"/>
        <v>0.21238938053097339</v>
      </c>
      <c r="J345" s="49">
        <f>INDEX('Skills-all_inputs'!$C:$C,MATCH($B345,'Skills-all_inputs'!$A:$A,0))</f>
        <v>8.8000000000000007</v>
      </c>
      <c r="K345" s="49">
        <f>INDEX('Skills-all_inputs'!$D:$D,MATCH($B345,'Skills-all_inputs'!$A:$A,0))</f>
        <v>12.8</v>
      </c>
      <c r="L345" s="49">
        <f>J345*'GB_index-weights_R2'!$B$7+K345*'GB_index-weights_R2'!$B$8</f>
        <v>10.8</v>
      </c>
      <c r="M345" s="49">
        <f t="shared" si="29"/>
        <v>0.53293413173652693</v>
      </c>
      <c r="N345" s="49">
        <f>INDEX('Productivity-all_inputs'!$D:$D,MATCH($B345,'Productivity-all_inputs'!$A:$A,0))</f>
        <v>3.5862928653388351</v>
      </c>
      <c r="O345" s="49">
        <f t="shared" si="27"/>
        <v>0.48735486390757488</v>
      </c>
    </row>
    <row r="346" spans="1:15" x14ac:dyDescent="0.35">
      <c r="A346" s="17" t="str">
        <f t="shared" si="25"/>
        <v>England</v>
      </c>
      <c r="B346" s="17" t="s">
        <v>884</v>
      </c>
      <c r="C346" s="17" t="s">
        <v>885</v>
      </c>
      <c r="D346" s="49">
        <f>'GB_index-weights_R2'!$B$2*I346+'GB_index-weights_R2'!$B$6*M346+'GB_index-weights_R2'!$B$10*O346</f>
        <v>0.3967105570168627</v>
      </c>
      <c r="E346" s="50">
        <f t="shared" si="26"/>
        <v>171</v>
      </c>
      <c r="F346" s="49">
        <f>INDEX('Unemployment-all_inputs'!$C:$C,MATCH($B346,'Unemployment-all_inputs'!$A:$A,0))</f>
        <v>5.4</v>
      </c>
      <c r="G346" s="49">
        <f>INDEX('Unemployment-all_inputs'!$D:$D,MATCH($B346,'Unemployment-all_inputs'!$A:$A,0))</f>
        <v>3.4</v>
      </c>
      <c r="H346" s="49">
        <f>F346*'GB_index-weights_R2'!$B$3+G346*'GB_index-weights_R2'!$B$4</f>
        <v>4.4000000000000004</v>
      </c>
      <c r="I346" s="49">
        <f t="shared" si="28"/>
        <v>0.36283185840707965</v>
      </c>
      <c r="J346" s="49">
        <f>INDEX('Skills-all_inputs'!$C:$C,MATCH($B346,'Skills-all_inputs'!$A:$A,0))</f>
        <v>4.8</v>
      </c>
      <c r="K346" s="49">
        <f>INDEX('Skills-all_inputs'!$D:$D,MATCH($B346,'Skills-all_inputs'!$A:$A,0))</f>
        <v>6.3</v>
      </c>
      <c r="L346" s="49">
        <f>J346*'GB_index-weights_R2'!$B$7+K346*'GB_index-weights_R2'!$B$8</f>
        <v>5.55</v>
      </c>
      <c r="M346" s="49">
        <f t="shared" si="29"/>
        <v>0.21856287425149695</v>
      </c>
      <c r="N346" s="49">
        <f>INDEX('Productivity-all_inputs'!$D:$D,MATCH($B346,'Productivity-all_inputs'!$A:$A,0))</f>
        <v>3.4499875458315872</v>
      </c>
      <c r="O346" s="49">
        <f t="shared" si="27"/>
        <v>0.6087369383920116</v>
      </c>
    </row>
    <row r="347" spans="1:15" x14ac:dyDescent="0.35">
      <c r="A347" s="17" t="str">
        <f t="shared" si="25"/>
        <v>England</v>
      </c>
      <c r="B347" s="17" t="s">
        <v>886</v>
      </c>
      <c r="C347" s="17" t="s">
        <v>887</v>
      </c>
      <c r="D347" s="49">
        <f>'GB_index-weights_R2'!$B$2*I347+'GB_index-weights_R2'!$B$6*M347+'GB_index-weights_R2'!$B$10*O347</f>
        <v>0.32900014398499733</v>
      </c>
      <c r="E347" s="50">
        <f t="shared" si="26"/>
        <v>256</v>
      </c>
      <c r="F347" s="49">
        <f>INDEX('Unemployment-all_inputs'!$C:$C,MATCH($B347,'Unemployment-all_inputs'!$A:$A,0))</f>
        <v>2.9</v>
      </c>
      <c r="G347" s="49">
        <f>INDEX('Unemployment-all_inputs'!$D:$D,MATCH($B347,'Unemployment-all_inputs'!$A:$A,0))</f>
        <v>3.7</v>
      </c>
      <c r="H347" s="49">
        <f>F347*'GB_index-weights_R2'!$B$3+G347*'GB_index-weights_R2'!$B$4</f>
        <v>3.3</v>
      </c>
      <c r="I347" s="49">
        <f t="shared" si="28"/>
        <v>0.16814159292035394</v>
      </c>
      <c r="J347" s="49">
        <f>INDEX('Skills-all_inputs'!$C:$C,MATCH($B347,'Skills-all_inputs'!$A:$A,0))</f>
        <v>8.3000000000000007</v>
      </c>
      <c r="K347" s="49">
        <f>INDEX('Skills-all_inputs'!$D:$D,MATCH($B347,'Skills-all_inputs'!$A:$A,0))</f>
        <v>2.8</v>
      </c>
      <c r="L347" s="49">
        <f>J347*'GB_index-weights_R2'!$B$7+K347*'GB_index-weights_R2'!$B$8</f>
        <v>5.5500000000000007</v>
      </c>
      <c r="M347" s="49">
        <f t="shared" si="29"/>
        <v>0.21856287425149701</v>
      </c>
      <c r="N347" s="49">
        <f>INDEX('Productivity-all_inputs'!$D:$D,MATCH($B347,'Productivity-all_inputs'!$A:$A,0))</f>
        <v>3.459466289786131</v>
      </c>
      <c r="O347" s="49">
        <f t="shared" si="27"/>
        <v>0.60029596478314107</v>
      </c>
    </row>
    <row r="348" spans="1:15" x14ac:dyDescent="0.35">
      <c r="A348" s="17" t="str">
        <f t="shared" si="25"/>
        <v>England</v>
      </c>
      <c r="B348" s="17" t="s">
        <v>888</v>
      </c>
      <c r="C348" s="17" t="s">
        <v>889</v>
      </c>
      <c r="D348" s="49">
        <f>'GB_index-weights_R2'!$B$2*I348+'GB_index-weights_R2'!$B$6*M348+'GB_index-weights_R2'!$B$10*O348</f>
        <v>0.30323781509645231</v>
      </c>
      <c r="E348" s="50">
        <f t="shared" si="26"/>
        <v>289</v>
      </c>
      <c r="F348" s="49">
        <f>INDEX('Unemployment-all_inputs'!$C:$C,MATCH($B348,'Unemployment-all_inputs'!$A:$A,0))</f>
        <v>3.7</v>
      </c>
      <c r="G348" s="49">
        <f>INDEX('Unemployment-all_inputs'!$D:$D,MATCH($B348,'Unemployment-all_inputs'!$A:$A,0))</f>
        <v>2.9</v>
      </c>
      <c r="H348" s="49">
        <f>F348*'GB_index-weights_R2'!$B$3+G348*'GB_index-weights_R2'!$B$4</f>
        <v>3.3</v>
      </c>
      <c r="I348" s="49">
        <f t="shared" si="28"/>
        <v>0.16814159292035394</v>
      </c>
      <c r="J348" s="49">
        <f>INDEX('Skills-all_inputs'!$C:$C,MATCH($B348,'Skills-all_inputs'!$A:$A,0))</f>
        <v>5.3</v>
      </c>
      <c r="K348" s="49">
        <f>INDEX('Skills-all_inputs'!$D:$D,MATCH($B348,'Skills-all_inputs'!$A:$A,0))</f>
        <v>5.9</v>
      </c>
      <c r="L348" s="49">
        <f>J348*'GB_index-weights_R2'!$B$7+K348*'GB_index-weights_R2'!$B$8</f>
        <v>5.6</v>
      </c>
      <c r="M348" s="49">
        <f t="shared" si="29"/>
        <v>0.22155688622754485</v>
      </c>
      <c r="N348" s="49">
        <f>INDEX('Productivity-all_inputs'!$D:$D,MATCH($B348,'Productivity-all_inputs'!$A:$A,0))</f>
        <v>3.5496173867804286</v>
      </c>
      <c r="O348" s="49">
        <f t="shared" si="27"/>
        <v>0.52001496614145826</v>
      </c>
    </row>
    <row r="349" spans="1:15" x14ac:dyDescent="0.35">
      <c r="A349" s="17" t="str">
        <f t="shared" si="25"/>
        <v>England</v>
      </c>
      <c r="B349" s="17" t="s">
        <v>890</v>
      </c>
      <c r="C349" s="17" t="s">
        <v>891</v>
      </c>
      <c r="D349" s="49">
        <f>'GB_index-weights_R2'!$B$2*I349+'GB_index-weights_R2'!$B$6*M349+'GB_index-weights_R2'!$B$10*O349</f>
        <v>0.31301267834844715</v>
      </c>
      <c r="E349" s="50">
        <f t="shared" si="26"/>
        <v>276</v>
      </c>
      <c r="F349" s="49">
        <f>INDEX('Unemployment-all_inputs'!$C:$C,MATCH($B349,'Unemployment-all_inputs'!$A:$A,0))</f>
        <v>6.1</v>
      </c>
      <c r="G349" s="49">
        <f>INDEX('Unemployment-all_inputs'!$D:$D,MATCH($B349,'Unemployment-all_inputs'!$A:$A,0))</f>
        <v>4.8</v>
      </c>
      <c r="H349" s="49">
        <f>F349*'GB_index-weights_R2'!$B$3+G349*'GB_index-weights_R2'!$B$4</f>
        <v>5.4499999999999993</v>
      </c>
      <c r="I349" s="49">
        <f t="shared" si="28"/>
        <v>0.54867256637168127</v>
      </c>
      <c r="J349" s="49">
        <f>INDEX('Skills-all_inputs'!$C:$C,MATCH($B349,'Skills-all_inputs'!$A:$A,0))</f>
        <v>5.9</v>
      </c>
      <c r="K349" s="49">
        <f>INDEX('Skills-all_inputs'!$D:$D,MATCH($B349,'Skills-all_inputs'!$A:$A,0))</f>
        <v>5.8</v>
      </c>
      <c r="L349" s="49">
        <f>J349*'GB_index-weights_R2'!$B$7+K349*'GB_index-weights_R2'!$B$8</f>
        <v>5.85</v>
      </c>
      <c r="M349" s="49">
        <f t="shared" si="29"/>
        <v>0.23652694610778438</v>
      </c>
      <c r="N349" s="49">
        <f>INDEX('Productivity-all_inputs'!$D:$D,MATCH($B349,'Productivity-all_inputs'!$A:$A,0))</f>
        <v>3.9608131695975781</v>
      </c>
      <c r="O349" s="49">
        <f t="shared" si="27"/>
        <v>0.15383852256587585</v>
      </c>
    </row>
    <row r="350" spans="1:15" x14ac:dyDescent="0.35">
      <c r="A350" s="17" t="str">
        <f t="shared" si="25"/>
        <v>England</v>
      </c>
      <c r="B350" s="17" t="s">
        <v>892</v>
      </c>
      <c r="C350" s="17" t="s">
        <v>893</v>
      </c>
      <c r="D350" s="49">
        <f>'GB_index-weights_R2'!$B$2*I350+'GB_index-weights_R2'!$B$6*M350+'GB_index-weights_R2'!$B$10*O350</f>
        <v>0.5033356365934889</v>
      </c>
      <c r="E350" s="50">
        <f t="shared" si="26"/>
        <v>65</v>
      </c>
      <c r="F350" s="49">
        <f>INDEX('Unemployment-all_inputs'!$C:$C,MATCH($B350,'Unemployment-all_inputs'!$A:$A,0))</f>
        <v>4.4000000000000004</v>
      </c>
      <c r="G350" s="49">
        <f>INDEX('Unemployment-all_inputs'!$D:$D,MATCH($B350,'Unemployment-all_inputs'!$A:$A,0))</f>
        <v>4.2</v>
      </c>
      <c r="H350" s="49">
        <f>F350*'GB_index-weights_R2'!$B$3+G350*'GB_index-weights_R2'!$B$4</f>
        <v>4.3000000000000007</v>
      </c>
      <c r="I350" s="49">
        <f t="shared" si="28"/>
        <v>0.34513274336283195</v>
      </c>
      <c r="J350" s="49">
        <f>INDEX('Skills-all_inputs'!$C:$C,MATCH($B350,'Skills-all_inputs'!$A:$A,0))</f>
        <v>9.3000000000000007</v>
      </c>
      <c r="K350" s="49">
        <f>INDEX('Skills-all_inputs'!$D:$D,MATCH($B350,'Skills-all_inputs'!$A:$A,0))</f>
        <v>8.6</v>
      </c>
      <c r="L350" s="49">
        <f>J350*'GB_index-weights_R2'!$B$7+K350*'GB_index-weights_R2'!$B$8</f>
        <v>8.9499999999999993</v>
      </c>
      <c r="M350" s="49">
        <f t="shared" si="29"/>
        <v>0.42215568862275438</v>
      </c>
      <c r="N350" s="49">
        <f>INDEX('Productivity-all_inputs'!$D:$D,MATCH($B350,'Productivity-all_inputs'!$A:$A,0))</f>
        <v>3.2995337278856551</v>
      </c>
      <c r="O350" s="49">
        <f t="shared" si="27"/>
        <v>0.74271847779488065</v>
      </c>
    </row>
    <row r="351" spans="1:15" x14ac:dyDescent="0.35">
      <c r="A351" s="17" t="str">
        <f t="shared" si="25"/>
        <v>England</v>
      </c>
      <c r="B351" s="17" t="s">
        <v>894</v>
      </c>
      <c r="C351" s="17" t="s">
        <v>895</v>
      </c>
      <c r="D351" s="49">
        <f>'GB_index-weights_R2'!$B$2*I351+'GB_index-weights_R2'!$B$6*M351+'GB_index-weights_R2'!$B$10*O351</f>
        <v>0.31473527713596688</v>
      </c>
      <c r="E351" s="50">
        <f t="shared" si="26"/>
        <v>274</v>
      </c>
      <c r="F351" s="49">
        <f>INDEX('Unemployment-all_inputs'!$C:$C,MATCH($B351,'Unemployment-all_inputs'!$A:$A,0))</f>
        <v>3</v>
      </c>
      <c r="G351" s="49">
        <f>INDEX('Unemployment-all_inputs'!$D:$D,MATCH($B351,'Unemployment-all_inputs'!$A:$A,0))</f>
        <v>3</v>
      </c>
      <c r="H351" s="49">
        <f>F351*'GB_index-weights_R2'!$B$3+G351*'GB_index-weights_R2'!$B$4</f>
        <v>3</v>
      </c>
      <c r="I351" s="49">
        <f t="shared" si="28"/>
        <v>0.11504424778761059</v>
      </c>
      <c r="J351" s="49">
        <f>INDEX('Skills-all_inputs'!$C:$C,MATCH($B351,'Skills-all_inputs'!$A:$A,0))</f>
        <v>4.5999999999999996</v>
      </c>
      <c r="K351" s="49">
        <f>INDEX('Skills-all_inputs'!$D:$D,MATCH($B351,'Skills-all_inputs'!$A:$A,0))</f>
        <v>5.7</v>
      </c>
      <c r="L351" s="49">
        <f>J351*'GB_index-weights_R2'!$B$7+K351*'GB_index-weights_R2'!$B$8</f>
        <v>5.15</v>
      </c>
      <c r="M351" s="49">
        <f t="shared" si="29"/>
        <v>0.19461077844311375</v>
      </c>
      <c r="N351" s="49">
        <f>INDEX('Productivity-all_inputs'!$D:$D,MATCH($B351,'Productivity-all_inputs'!$A:$A,0))</f>
        <v>3.4210000089583352</v>
      </c>
      <c r="O351" s="49">
        <f t="shared" si="27"/>
        <v>0.63455080517717632</v>
      </c>
    </row>
    <row r="352" spans="1:15" x14ac:dyDescent="0.35">
      <c r="A352" s="17" t="str">
        <f t="shared" si="25"/>
        <v>England</v>
      </c>
      <c r="B352" s="17" t="s">
        <v>896</v>
      </c>
      <c r="C352" s="17" t="s">
        <v>897</v>
      </c>
      <c r="D352" s="49">
        <f>'GB_index-weights_R2'!$B$2*I352+'GB_index-weights_R2'!$B$6*M352+'GB_index-weights_R2'!$B$10*O352</f>
        <v>0.20472112963757444</v>
      </c>
      <c r="E352" s="50">
        <f t="shared" si="26"/>
        <v>345</v>
      </c>
      <c r="F352" s="49">
        <f>INDEX('Unemployment-all_inputs'!$C:$C,MATCH($B352,'Unemployment-all_inputs'!$A:$A,0))</f>
        <v>2.7</v>
      </c>
      <c r="G352" s="49">
        <f>INDEX('Unemployment-all_inputs'!$D:$D,MATCH($B352,'Unemployment-all_inputs'!$A:$A,0))</f>
        <v>3.5</v>
      </c>
      <c r="H352" s="49">
        <f>F352*'GB_index-weights_R2'!$B$3+G352*'GB_index-weights_R2'!$B$4</f>
        <v>3.1</v>
      </c>
      <c r="I352" s="49">
        <f t="shared" si="28"/>
        <v>0.13274336283185839</v>
      </c>
      <c r="J352" s="49">
        <f>INDEX('Skills-all_inputs'!$C:$C,MATCH($B352,'Skills-all_inputs'!$A:$A,0))</f>
        <v>3</v>
      </c>
      <c r="K352" s="49">
        <f>INDEX('Skills-all_inputs'!$D:$D,MATCH($B352,'Skills-all_inputs'!$A:$A,0))</f>
        <v>2.9</v>
      </c>
      <c r="L352" s="49">
        <f>J352*'GB_index-weights_R2'!$B$7+K352*'GB_index-weights_R2'!$B$8</f>
        <v>2.95</v>
      </c>
      <c r="M352" s="49">
        <f t="shared" si="29"/>
        <v>6.2874251497005998E-2</v>
      </c>
      <c r="N352" s="49">
        <f>INDEX('Productivity-all_inputs'!$D:$D,MATCH($B352,'Productivity-all_inputs'!$A:$A,0))</f>
        <v>3.6635616461296463</v>
      </c>
      <c r="O352" s="49">
        <f t="shared" si="27"/>
        <v>0.41854577458385894</v>
      </c>
    </row>
    <row r="353" spans="1:15" x14ac:dyDescent="0.35">
      <c r="A353" s="17" t="str">
        <f t="shared" si="25"/>
        <v>England</v>
      </c>
      <c r="B353" s="17" t="s">
        <v>898</v>
      </c>
      <c r="C353" s="17" t="s">
        <v>899</v>
      </c>
      <c r="D353" s="49">
        <f>'GB_index-weights_R2'!$B$2*I353+'GB_index-weights_R2'!$B$6*M353+'GB_index-weights_R2'!$B$10*O353</f>
        <v>0.13687729865357254</v>
      </c>
      <c r="E353" s="50">
        <f t="shared" si="26"/>
        <v>362</v>
      </c>
      <c r="F353" s="49">
        <f>INDEX('Unemployment-all_inputs'!$C:$C,MATCH($B353,'Unemployment-all_inputs'!$A:$A,0))</f>
        <v>3.8</v>
      </c>
      <c r="G353" s="49">
        <f>INDEX('Unemployment-all_inputs'!$D:$D,MATCH($B353,'Unemployment-all_inputs'!$A:$A,0))</f>
        <v>3.1</v>
      </c>
      <c r="H353" s="49">
        <f>F353*'GB_index-weights_R2'!$B$3+G353*'GB_index-weights_R2'!$B$4</f>
        <v>3.45</v>
      </c>
      <c r="I353" s="49">
        <f t="shared" si="28"/>
        <v>0.19469026548672566</v>
      </c>
      <c r="J353" s="49">
        <f>INDEX('Skills-all_inputs'!$C:$C,MATCH($B353,'Skills-all_inputs'!$A:$A,0))</f>
        <v>2.7</v>
      </c>
      <c r="K353" s="49">
        <f>INDEX('Skills-all_inputs'!$D:$D,MATCH($B353,'Skills-all_inputs'!$A:$A,0))</f>
        <v>3.4</v>
      </c>
      <c r="L353" s="49">
        <f>J353*'GB_index-weights_R2'!$B$7+K353*'GB_index-weights_R2'!$B$8</f>
        <v>3.05</v>
      </c>
      <c r="M353" s="49">
        <f t="shared" si="29"/>
        <v>6.8862275449101784E-2</v>
      </c>
      <c r="N353" s="49">
        <f>INDEX('Productivity-all_inputs'!$D:$D,MATCH($B353,'Productivity-all_inputs'!$A:$A,0))</f>
        <v>3.9684033388642534</v>
      </c>
      <c r="O353" s="49">
        <f t="shared" si="27"/>
        <v>0.1470793550248902</v>
      </c>
    </row>
    <row r="354" spans="1:15" x14ac:dyDescent="0.35">
      <c r="A354" s="17" t="str">
        <f t="shared" si="25"/>
        <v>England</v>
      </c>
      <c r="B354" s="17" t="s">
        <v>900</v>
      </c>
      <c r="C354" s="17" t="s">
        <v>901</v>
      </c>
      <c r="D354" s="49">
        <f>'GB_index-weights_R2'!$B$2*I354+'GB_index-weights_R2'!$B$6*M354+'GB_index-weights_R2'!$B$10*O354</f>
        <v>0.3931535711592733</v>
      </c>
      <c r="E354" s="50">
        <f t="shared" si="26"/>
        <v>176</v>
      </c>
      <c r="F354" s="49">
        <f>INDEX('Unemployment-all_inputs'!$C:$C,MATCH($B354,'Unemployment-all_inputs'!$A:$A,0))</f>
        <v>3.8</v>
      </c>
      <c r="G354" s="49">
        <f>INDEX('Unemployment-all_inputs'!$D:$D,MATCH($B354,'Unemployment-all_inputs'!$A:$A,0))</f>
        <v>3.1</v>
      </c>
      <c r="H354" s="49">
        <f>F354*'GB_index-weights_R2'!$B$3+G354*'GB_index-weights_R2'!$B$4</f>
        <v>3.45</v>
      </c>
      <c r="I354" s="49">
        <f t="shared" si="28"/>
        <v>0.19469026548672566</v>
      </c>
      <c r="J354" s="49">
        <f>INDEX('Skills-all_inputs'!$C:$C,MATCH($B354,'Skills-all_inputs'!$A:$A,0))</f>
        <v>7.2</v>
      </c>
      <c r="K354" s="49">
        <f>INDEX('Skills-all_inputs'!$D:$D,MATCH($B354,'Skills-all_inputs'!$A:$A,0))</f>
        <v>6.7</v>
      </c>
      <c r="L354" s="49">
        <f>J354*'GB_index-weights_R2'!$B$7+K354*'GB_index-weights_R2'!$B$8</f>
        <v>6.95</v>
      </c>
      <c r="M354" s="49">
        <f t="shared" si="29"/>
        <v>0.30239520958083832</v>
      </c>
      <c r="N354" s="49">
        <f>INDEX('Productivity-all_inputs'!$D:$D,MATCH($B354,'Productivity-all_inputs'!$A:$A,0))</f>
        <v>3.3672958299864741</v>
      </c>
      <c r="O354" s="49">
        <f t="shared" si="27"/>
        <v>0.68237523841025594</v>
      </c>
    </row>
    <row r="355" spans="1:15" x14ac:dyDescent="0.35">
      <c r="A355" s="17" t="str">
        <f t="shared" si="25"/>
        <v>England</v>
      </c>
      <c r="B355" s="17" t="s">
        <v>902</v>
      </c>
      <c r="C355" s="17" t="s">
        <v>903</v>
      </c>
      <c r="D355" s="49">
        <f>'GB_index-weights_R2'!$B$2*I355+'GB_index-weights_R2'!$B$6*M355+'GB_index-weights_R2'!$B$10*O355</f>
        <v>0.2801719978127285</v>
      </c>
      <c r="E355" s="50">
        <f t="shared" si="26"/>
        <v>307</v>
      </c>
      <c r="F355" s="49">
        <f>INDEX('Unemployment-all_inputs'!$C:$C,MATCH($B355,'Unemployment-all_inputs'!$A:$A,0))</f>
        <v>3.9</v>
      </c>
      <c r="G355" s="49">
        <f>INDEX('Unemployment-all_inputs'!$D:$D,MATCH($B355,'Unemployment-all_inputs'!$A:$A,0))</f>
        <v>3.2</v>
      </c>
      <c r="H355" s="49">
        <f>F355*'GB_index-weights_R2'!$B$3+G355*'GB_index-weights_R2'!$B$4</f>
        <v>3.55</v>
      </c>
      <c r="I355" s="49">
        <f t="shared" si="28"/>
        <v>0.21238938053097339</v>
      </c>
      <c r="J355" s="49">
        <f>INDEX('Skills-all_inputs'!$C:$C,MATCH($B355,'Skills-all_inputs'!$A:$A,0))</f>
        <v>5.0999999999999996</v>
      </c>
      <c r="K355" s="49">
        <f>INDEX('Skills-all_inputs'!$D:$D,MATCH($B355,'Skills-all_inputs'!$A:$A,0))</f>
        <v>5.7</v>
      </c>
      <c r="L355" s="49">
        <f>J355*'GB_index-weights_R2'!$B$7+K355*'GB_index-weights_R2'!$B$8</f>
        <v>5.4</v>
      </c>
      <c r="M355" s="49">
        <f t="shared" si="29"/>
        <v>0.20958083832335328</v>
      </c>
      <c r="N355" s="49">
        <f>INDEX('Productivity-all_inputs'!$D:$D,MATCH($B355,'Productivity-all_inputs'!$A:$A,0))</f>
        <v>3.6635616461296463</v>
      </c>
      <c r="O355" s="49">
        <f t="shared" si="27"/>
        <v>0.41854577458385894</v>
      </c>
    </row>
    <row r="356" spans="1:15" x14ac:dyDescent="0.35">
      <c r="A356" s="17" t="str">
        <f t="shared" si="25"/>
        <v>England</v>
      </c>
      <c r="B356" s="17" t="s">
        <v>904</v>
      </c>
      <c r="C356" s="17" t="s">
        <v>905</v>
      </c>
      <c r="D356" s="49">
        <f>'GB_index-weights_R2'!$B$2*I356+'GB_index-weights_R2'!$B$6*M356+'GB_index-weights_R2'!$B$10*O356</f>
        <v>0.15796500914225844</v>
      </c>
      <c r="E356" s="50">
        <f t="shared" si="26"/>
        <v>358</v>
      </c>
      <c r="F356" s="49">
        <f>INDEX('Unemployment-all_inputs'!$C:$C,MATCH($B356,'Unemployment-all_inputs'!$A:$A,0))</f>
        <v>3</v>
      </c>
      <c r="G356" s="49">
        <f>INDEX('Unemployment-all_inputs'!$D:$D,MATCH($B356,'Unemployment-all_inputs'!$A:$A,0))</f>
        <v>3.1</v>
      </c>
      <c r="H356" s="49">
        <f>F356*'GB_index-weights_R2'!$B$3+G356*'GB_index-weights_R2'!$B$4</f>
        <v>3.05</v>
      </c>
      <c r="I356" s="49">
        <f t="shared" si="28"/>
        <v>0.12389380530973446</v>
      </c>
      <c r="J356" s="49">
        <f>INDEX('Skills-all_inputs'!$C:$C,MATCH($B356,'Skills-all_inputs'!$A:$A,0))</f>
        <v>3.1</v>
      </c>
      <c r="K356" s="49">
        <f>INDEX('Skills-all_inputs'!$D:$D,MATCH($B356,'Skills-all_inputs'!$A:$A,0))</f>
        <v>4.4000000000000004</v>
      </c>
      <c r="L356" s="49">
        <f>J356*'GB_index-weights_R2'!$B$7+K356*'GB_index-weights_R2'!$B$8</f>
        <v>3.75</v>
      </c>
      <c r="M356" s="49">
        <f t="shared" si="29"/>
        <v>0.11077844311377244</v>
      </c>
      <c r="N356" s="49">
        <f>INDEX('Productivity-all_inputs'!$D:$D,MATCH($B356,'Productivity-all_inputs'!$A:$A,0))</f>
        <v>3.8649313978942956</v>
      </c>
      <c r="O356" s="49">
        <f t="shared" si="27"/>
        <v>0.23922277900326847</v>
      </c>
    </row>
    <row r="357" spans="1:15" x14ac:dyDescent="0.35">
      <c r="A357" s="17" t="str">
        <f t="shared" si="25"/>
        <v>England</v>
      </c>
      <c r="B357" s="17" t="s">
        <v>906</v>
      </c>
      <c r="C357" s="17" t="s">
        <v>907</v>
      </c>
      <c r="D357" s="49">
        <f>'GB_index-weights_R2'!$B$2*I357+'GB_index-weights_R2'!$B$6*M357+'GB_index-weights_R2'!$B$10*O357</f>
        <v>0.71766087772152409</v>
      </c>
      <c r="E357" s="50">
        <f t="shared" si="26"/>
        <v>4</v>
      </c>
      <c r="F357" s="49">
        <f>INDEX('Unemployment-all_inputs'!$C:$C,MATCH($B357,'Unemployment-all_inputs'!$A:$A,0))</f>
        <v>6.5</v>
      </c>
      <c r="G357" s="49">
        <f>INDEX('Unemployment-all_inputs'!$D:$D,MATCH($B357,'Unemployment-all_inputs'!$A:$A,0))</f>
        <v>5.7</v>
      </c>
      <c r="H357" s="49">
        <f>F357*'GB_index-weights_R2'!$B$3+G357*'GB_index-weights_R2'!$B$4</f>
        <v>6.1</v>
      </c>
      <c r="I357" s="49">
        <f t="shared" si="28"/>
        <v>0.66371681415929196</v>
      </c>
      <c r="J357" s="49">
        <f>INDEX('Skills-all_inputs'!$C:$C,MATCH($B357,'Skills-all_inputs'!$A:$A,0))</f>
        <v>12.3</v>
      </c>
      <c r="K357" s="49">
        <f>INDEX('Skills-all_inputs'!$D:$D,MATCH($B357,'Skills-all_inputs'!$A:$A,0))</f>
        <v>17.3</v>
      </c>
      <c r="L357" s="49">
        <f>J357*'GB_index-weights_R2'!$B$7+K357*'GB_index-weights_R2'!$B$8</f>
        <v>14.8</v>
      </c>
      <c r="M357" s="49">
        <f t="shared" si="29"/>
        <v>0.77245508982035915</v>
      </c>
      <c r="N357" s="49">
        <f>INDEX('Productivity-all_inputs'!$D:$D,MATCH($B357,'Productivity-all_inputs'!$A:$A,0))</f>
        <v>3.3286266888273199</v>
      </c>
      <c r="O357" s="49">
        <f t="shared" si="27"/>
        <v>0.71681072918492139</v>
      </c>
    </row>
    <row r="358" spans="1:15" x14ac:dyDescent="0.35">
      <c r="A358" s="17" t="str">
        <f t="shared" si="25"/>
        <v>England</v>
      </c>
      <c r="B358" s="17" t="s">
        <v>908</v>
      </c>
      <c r="C358" s="17" t="s">
        <v>909</v>
      </c>
      <c r="D358" s="49">
        <f>'GB_index-weights_R2'!$B$2*I358+'GB_index-weights_R2'!$B$6*M358+'GB_index-weights_R2'!$B$10*O358</f>
        <v>0.42615419018057815</v>
      </c>
      <c r="E358" s="50">
        <f t="shared" si="26"/>
        <v>134</v>
      </c>
      <c r="F358" s="49">
        <f>INDEX('Unemployment-all_inputs'!$C:$C,MATCH($B358,'Unemployment-all_inputs'!$A:$A,0))</f>
        <v>3.8</v>
      </c>
      <c r="G358" s="49">
        <f>INDEX('Unemployment-all_inputs'!$D:$D,MATCH($B358,'Unemployment-all_inputs'!$A:$A,0))</f>
        <v>3.8</v>
      </c>
      <c r="H358" s="49">
        <f>F358*'GB_index-weights_R2'!$B$3+G358*'GB_index-weights_R2'!$B$4</f>
        <v>3.8</v>
      </c>
      <c r="I358" s="49">
        <f t="shared" si="28"/>
        <v>0.25663716814159288</v>
      </c>
      <c r="J358" s="49">
        <f>INDEX('Skills-all_inputs'!$C:$C,MATCH($B358,'Skills-all_inputs'!$A:$A,0))</f>
        <v>6.5</v>
      </c>
      <c r="K358" s="49">
        <f>INDEX('Skills-all_inputs'!$D:$D,MATCH($B358,'Skills-all_inputs'!$A:$A,0))</f>
        <v>12.3</v>
      </c>
      <c r="L358" s="49">
        <f>J358*'GB_index-weights_R2'!$B$7+K358*'GB_index-weights_R2'!$B$8</f>
        <v>9.4</v>
      </c>
      <c r="M358" s="49">
        <f t="shared" si="29"/>
        <v>0.44910179640718556</v>
      </c>
      <c r="N358" s="49">
        <f>INDEX('Productivity-all_inputs'!$D:$D,MATCH($B358,'Productivity-all_inputs'!$A:$A,0))</f>
        <v>3.4904285153900978</v>
      </c>
      <c r="O358" s="49">
        <f t="shared" si="27"/>
        <v>0.57272360599295613</v>
      </c>
    </row>
    <row r="359" spans="1:15" x14ac:dyDescent="0.35">
      <c r="A359" s="17" t="str">
        <f t="shared" si="25"/>
        <v>England</v>
      </c>
      <c r="B359" s="17" t="s">
        <v>910</v>
      </c>
      <c r="C359" s="17" t="s">
        <v>911</v>
      </c>
      <c r="D359" s="49">
        <f>'GB_index-weights_R2'!$B$2*I359+'GB_index-weights_R2'!$B$6*M359+'GB_index-weights_R2'!$B$10*O359</f>
        <v>0.26461632373990718</v>
      </c>
      <c r="E359" s="50">
        <f t="shared" si="26"/>
        <v>318</v>
      </c>
      <c r="F359" s="49">
        <f>INDEX('Unemployment-all_inputs'!$C:$C,MATCH($B359,'Unemployment-all_inputs'!$A:$A,0))</f>
        <v>4.0999999999999996</v>
      </c>
      <c r="G359" s="49">
        <f>INDEX('Unemployment-all_inputs'!$D:$D,MATCH($B359,'Unemployment-all_inputs'!$A:$A,0))</f>
        <v>4.0999999999999996</v>
      </c>
      <c r="H359" s="49">
        <f>F359*'GB_index-weights_R2'!$B$3+G359*'GB_index-weights_R2'!$B$4</f>
        <v>4.0999999999999996</v>
      </c>
      <c r="I359" s="49">
        <f t="shared" si="28"/>
        <v>0.30973451327433621</v>
      </c>
      <c r="J359" s="49">
        <f>INDEX('Skills-all_inputs'!$C:$C,MATCH($B359,'Skills-all_inputs'!$A:$A,0))</f>
        <v>4.5999999999999996</v>
      </c>
      <c r="K359" s="49">
        <f>INDEX('Skills-all_inputs'!$D:$D,MATCH($B359,'Skills-all_inputs'!$A:$A,0))</f>
        <v>6.3</v>
      </c>
      <c r="L359" s="49">
        <f>J359*'GB_index-weights_R2'!$B$7+K359*'GB_index-weights_R2'!$B$8</f>
        <v>5.4499999999999993</v>
      </c>
      <c r="M359" s="49">
        <f t="shared" si="29"/>
        <v>0.21257485029940112</v>
      </c>
      <c r="N359" s="49">
        <f>INDEX('Productivity-all_inputs'!$D:$D,MATCH($B359,'Productivity-all_inputs'!$A:$A,0))</f>
        <v>3.8286413964890951</v>
      </c>
      <c r="O359" s="49">
        <f t="shared" si="27"/>
        <v>0.27153960764598434</v>
      </c>
    </row>
    <row r="360" spans="1:15" x14ac:dyDescent="0.35">
      <c r="A360" s="17" t="str">
        <f t="shared" si="25"/>
        <v>Wales</v>
      </c>
      <c r="B360" s="17" t="s">
        <v>912</v>
      </c>
      <c r="C360" s="17" t="s">
        <v>913</v>
      </c>
      <c r="D360" s="49">
        <f>'GB_index-weights_R2'!$B$2*I360+'GB_index-weights_R2'!$B$6*M360+'GB_index-weights_R2'!$B$10*O360</f>
        <v>0.42625391493899378</v>
      </c>
      <c r="E360" s="50">
        <f t="shared" si="26"/>
        <v>133</v>
      </c>
      <c r="F360" s="49">
        <f>INDEX('Unemployment-all_inputs'!$C:$C,MATCH($B360,'Unemployment-all_inputs'!$A:$A,0))</f>
        <v>3.8</v>
      </c>
      <c r="G360" s="49">
        <f>INDEX('Unemployment-all_inputs'!$D:$D,MATCH($B360,'Unemployment-all_inputs'!$A:$A,0))</f>
        <v>3.4</v>
      </c>
      <c r="H360" s="49">
        <f>F360*'GB_index-weights_R2'!$B$3+G360*'GB_index-weights_R2'!$B$4</f>
        <v>3.5999999999999996</v>
      </c>
      <c r="I360" s="49">
        <f t="shared" si="28"/>
        <v>0.22123893805309724</v>
      </c>
      <c r="J360" s="49">
        <f>INDEX('Skills-all_inputs'!$C:$C,MATCH($B360,'Skills-all_inputs'!$A:$A,0))</f>
        <v>10</v>
      </c>
      <c r="K360" s="49">
        <f>INDEX('Skills-all_inputs'!$D:$D,MATCH($B360,'Skills-all_inputs'!$A:$A,0))</f>
        <v>8.6</v>
      </c>
      <c r="L360" s="49">
        <f>J360*'GB_index-weights_R2'!$B$7+K360*'GB_index-weights_R2'!$B$8</f>
        <v>9.3000000000000007</v>
      </c>
      <c r="M360" s="49">
        <f t="shared" si="29"/>
        <v>0.44311377245508976</v>
      </c>
      <c r="N360" s="49">
        <f>INDEX('Productivity-all_inputs'!$D:$D,MATCH($B360,'Productivity-all_inputs'!$A:$A,0))</f>
        <v>3.4436180975461075</v>
      </c>
      <c r="O360" s="49">
        <f t="shared" si="27"/>
        <v>0.61440903430879457</v>
      </c>
    </row>
    <row r="361" spans="1:15" x14ac:dyDescent="0.35">
      <c r="A361" s="17" t="str">
        <f t="shared" si="25"/>
        <v>England</v>
      </c>
      <c r="B361" s="17" t="s">
        <v>914</v>
      </c>
      <c r="C361" s="17" t="s">
        <v>915</v>
      </c>
      <c r="D361" s="49">
        <f>'GB_index-weights_R2'!$B$2*I361+'GB_index-weights_R2'!$B$6*M361+'GB_index-weights_R2'!$B$10*O361</f>
        <v>0.34134320513249117</v>
      </c>
      <c r="E361" s="50">
        <f t="shared" si="26"/>
        <v>245</v>
      </c>
      <c r="F361" s="49">
        <f>INDEX('Unemployment-all_inputs'!$C:$C,MATCH($B361,'Unemployment-all_inputs'!$A:$A,0))</f>
        <v>3.2</v>
      </c>
      <c r="G361" s="49">
        <f>INDEX('Unemployment-all_inputs'!$D:$D,MATCH($B361,'Unemployment-all_inputs'!$A:$A,0))</f>
        <v>3.3</v>
      </c>
      <c r="H361" s="49">
        <f>F361*'GB_index-weights_R2'!$B$3+G361*'GB_index-weights_R2'!$B$4</f>
        <v>3.25</v>
      </c>
      <c r="I361" s="49">
        <f t="shared" si="28"/>
        <v>0.15929203539823006</v>
      </c>
      <c r="J361" s="49">
        <f>INDEX('Skills-all_inputs'!$C:$C,MATCH($B361,'Skills-all_inputs'!$A:$A,0))</f>
        <v>5.0999999999999996</v>
      </c>
      <c r="K361" s="49">
        <f>INDEX('Skills-all_inputs'!$D:$D,MATCH($B361,'Skills-all_inputs'!$A:$A,0))</f>
        <v>5.4</v>
      </c>
      <c r="L361" s="49">
        <f>J361*'GB_index-weights_R2'!$B$7+K361*'GB_index-weights_R2'!$B$8</f>
        <v>5.25</v>
      </c>
      <c r="M361" s="49">
        <f t="shared" si="29"/>
        <v>0.20059880239520955</v>
      </c>
      <c r="N361" s="49">
        <f>INDEX('Productivity-all_inputs'!$D:$D,MATCH($B361,'Productivity-all_inputs'!$A:$A,0))</f>
        <v>3.3877743613300146</v>
      </c>
      <c r="O361" s="49">
        <f t="shared" si="27"/>
        <v>0.66413877760403395</v>
      </c>
    </row>
    <row r="362" spans="1:15" x14ac:dyDescent="0.35">
      <c r="A362" s="17" t="str">
        <f t="shared" si="25"/>
        <v>England</v>
      </c>
      <c r="B362" s="17" t="s">
        <v>916</v>
      </c>
      <c r="C362" s="17" t="s">
        <v>917</v>
      </c>
      <c r="D362" s="49">
        <f>'GB_index-weights_R2'!$B$2*I362+'GB_index-weights_R2'!$B$6*M362+'GB_index-weights_R2'!$B$10*O362</f>
        <v>0.37282477369161904</v>
      </c>
      <c r="E362" s="50">
        <f t="shared" si="26"/>
        <v>205</v>
      </c>
      <c r="F362" s="49">
        <f>INDEX('Unemployment-all_inputs'!$C:$C,MATCH($B362,'Unemployment-all_inputs'!$A:$A,0))</f>
        <v>3.8</v>
      </c>
      <c r="G362" s="49">
        <f>INDEX('Unemployment-all_inputs'!$D:$D,MATCH($B362,'Unemployment-all_inputs'!$A:$A,0))</f>
        <v>3.8</v>
      </c>
      <c r="H362" s="49">
        <f>F362*'GB_index-weights_R2'!$B$3+G362*'GB_index-weights_R2'!$B$4</f>
        <v>3.8</v>
      </c>
      <c r="I362" s="49">
        <f t="shared" si="28"/>
        <v>0.25663716814159288</v>
      </c>
      <c r="J362" s="49">
        <f>INDEX('Skills-all_inputs'!$C:$C,MATCH($B362,'Skills-all_inputs'!$A:$A,0))</f>
        <v>4.5999999999999996</v>
      </c>
      <c r="K362" s="49">
        <f>INDEX('Skills-all_inputs'!$D:$D,MATCH($B362,'Skills-all_inputs'!$A:$A,0))</f>
        <v>6.4</v>
      </c>
      <c r="L362" s="49">
        <f>J362*'GB_index-weights_R2'!$B$7+K362*'GB_index-weights_R2'!$B$8</f>
        <v>5.5</v>
      </c>
      <c r="M362" s="49">
        <f t="shared" si="29"/>
        <v>0.21556886227544908</v>
      </c>
      <c r="N362" s="49">
        <f>INDEX('Productivity-all_inputs'!$D:$D,MATCH($B362,'Productivity-all_inputs'!$A:$A,0))</f>
        <v>3.4078419243808238</v>
      </c>
      <c r="O362" s="49">
        <f t="shared" si="27"/>
        <v>0.64626829065781521</v>
      </c>
    </row>
    <row r="363" spans="1:15" x14ac:dyDescent="0.35">
      <c r="A363" s="17" t="str">
        <f t="shared" si="25"/>
        <v>England</v>
      </c>
      <c r="B363" s="17" t="s">
        <v>918</v>
      </c>
      <c r="C363" s="17" t="s">
        <v>919</v>
      </c>
      <c r="D363" s="49">
        <f>'GB_index-weights_R2'!$B$2*I363+'GB_index-weights_R2'!$B$6*M363+'GB_index-weights_R2'!$B$10*O363</f>
        <v>0.44135154720249414</v>
      </c>
      <c r="E363" s="50">
        <f t="shared" si="26"/>
        <v>117</v>
      </c>
      <c r="F363" s="49">
        <f>INDEX('Unemployment-all_inputs'!$C:$C,MATCH($B363,'Unemployment-all_inputs'!$A:$A,0))</f>
        <v>4.2</v>
      </c>
      <c r="G363" s="49">
        <f>INDEX('Unemployment-all_inputs'!$D:$D,MATCH($B363,'Unemployment-all_inputs'!$A:$A,0))</f>
        <v>4.5</v>
      </c>
      <c r="H363" s="49">
        <f>F363*'GB_index-weights_R2'!$B$3+G363*'GB_index-weights_R2'!$B$4</f>
        <v>4.3499999999999996</v>
      </c>
      <c r="I363" s="49">
        <f t="shared" si="28"/>
        <v>0.35398230088495564</v>
      </c>
      <c r="J363" s="49">
        <f>INDEX('Skills-all_inputs'!$C:$C,MATCH($B363,'Skills-all_inputs'!$A:$A,0))</f>
        <v>3.8</v>
      </c>
      <c r="K363" s="49">
        <f>INDEX('Skills-all_inputs'!$D:$D,MATCH($B363,'Skills-all_inputs'!$A:$A,0))</f>
        <v>3.1</v>
      </c>
      <c r="L363" s="49">
        <f>J363*'GB_index-weights_R2'!$B$7+K363*'GB_index-weights_R2'!$B$8</f>
        <v>3.45</v>
      </c>
      <c r="M363" s="49">
        <f t="shared" si="29"/>
        <v>9.2814371257485026E-2</v>
      </c>
      <c r="N363" s="49">
        <f>INDEX('Productivity-all_inputs'!$D:$D,MATCH($B363,'Productivity-all_inputs'!$A:$A,0))</f>
        <v>3.1484533605716547</v>
      </c>
      <c r="O363" s="49">
        <f t="shared" si="27"/>
        <v>0.87725796946504198</v>
      </c>
    </row>
    <row r="364" spans="1:15" x14ac:dyDescent="0.35">
      <c r="A364" s="17" t="str">
        <f t="shared" si="25"/>
        <v>England</v>
      </c>
      <c r="B364" s="17" t="s">
        <v>920</v>
      </c>
      <c r="C364" s="17" t="s">
        <v>921</v>
      </c>
      <c r="D364" s="49">
        <f>'GB_index-weights_R2'!$B$2*I364+'GB_index-weights_R2'!$B$6*M364+'GB_index-weights_R2'!$B$10*O364</f>
        <v>0.27223537121919128</v>
      </c>
      <c r="E364" s="50">
        <f t="shared" si="26"/>
        <v>312</v>
      </c>
      <c r="F364" s="49">
        <f>INDEX('Unemployment-all_inputs'!$C:$C,MATCH($B364,'Unemployment-all_inputs'!$A:$A,0))</f>
        <v>3.2</v>
      </c>
      <c r="G364" s="49">
        <f>INDEX('Unemployment-all_inputs'!$D:$D,MATCH($B364,'Unemployment-all_inputs'!$A:$A,0))</f>
        <v>2.9</v>
      </c>
      <c r="H364" s="49">
        <f>F364*'GB_index-weights_R2'!$B$3+G364*'GB_index-weights_R2'!$B$4</f>
        <v>3.05</v>
      </c>
      <c r="I364" s="49">
        <f t="shared" si="28"/>
        <v>0.12389380530973446</v>
      </c>
      <c r="J364" s="49">
        <f>INDEX('Skills-all_inputs'!$C:$C,MATCH($B364,'Skills-all_inputs'!$A:$A,0))</f>
        <v>5.3</v>
      </c>
      <c r="K364" s="49">
        <f>INDEX('Skills-all_inputs'!$D:$D,MATCH($B364,'Skills-all_inputs'!$A:$A,0))</f>
        <v>4.0999999999999996</v>
      </c>
      <c r="L364" s="49">
        <f>J364*'GB_index-weights_R2'!$B$7+K364*'GB_index-weights_R2'!$B$8</f>
        <v>4.6999999999999993</v>
      </c>
      <c r="M364" s="49">
        <f t="shared" si="29"/>
        <v>0.16766467065868257</v>
      </c>
      <c r="N364" s="49">
        <f>INDEX('Productivity-all_inputs'!$D:$D,MATCH($B364,'Productivity-all_inputs'!$A:$A,0))</f>
        <v>3.5438536820636788</v>
      </c>
      <c r="O364" s="49">
        <f t="shared" si="27"/>
        <v>0.52514763768915695</v>
      </c>
    </row>
    <row r="366" spans="1:15" x14ac:dyDescent="0.35">
      <c r="A366" s="8" t="s">
        <v>149</v>
      </c>
      <c r="B366" s="8"/>
    </row>
    <row r="367" spans="1:15" x14ac:dyDescent="0.35">
      <c r="A367" s="8">
        <v>1</v>
      </c>
      <c r="B367" s="8" t="s">
        <v>1405</v>
      </c>
    </row>
  </sheetData>
  <sheetProtection algorithmName="SHA-512" hashValue="trD8grM1dPm23OvcO4FaMLHlGtmDLGOUIAUIIup0HgXYCs+Hy/VAHqMB1J2UVGuKThOyBiApLpE38eUGwg7SUw==" saltValue="yRoRJ6TveRkwQHW+zXLVWg=="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EFC0-7D03-4C0C-ABF5-8C80C3528F22}">
  <sheetPr codeName="Sheet57">
    <tabColor theme="5" tint="0.79998168889431442"/>
  </sheetPr>
  <dimension ref="A1:D7"/>
  <sheetViews>
    <sheetView zoomScale="75" zoomScaleNormal="75" workbookViewId="0">
      <selection activeCell="O33" sqref="O33"/>
    </sheetView>
  </sheetViews>
  <sheetFormatPr defaultColWidth="8.7265625" defaultRowHeight="14.5" x14ac:dyDescent="0.35"/>
  <cols>
    <col min="1" max="1" width="7.81640625" style="4" bestFit="1" customWidth="1"/>
    <col min="2" max="2" width="69.81640625" style="4" customWidth="1"/>
    <col min="3" max="3" width="74" style="4" customWidth="1"/>
    <col min="4" max="4" width="72" style="4" bestFit="1" customWidth="1"/>
    <col min="5" max="16384" width="8.7265625" style="4"/>
  </cols>
  <sheetData>
    <row r="1" spans="1:4" ht="14.15" customHeight="1" x14ac:dyDescent="0.35">
      <c r="A1" s="46" t="s">
        <v>1406</v>
      </c>
      <c r="B1" s="47" t="s">
        <v>1407</v>
      </c>
      <c r="C1" s="47" t="s">
        <v>1408</v>
      </c>
      <c r="D1" s="47" t="s">
        <v>1409</v>
      </c>
    </row>
    <row r="2" spans="1:4" x14ac:dyDescent="0.35">
      <c r="A2" s="48" t="s">
        <v>1072</v>
      </c>
      <c r="B2" s="48">
        <f>COUNTIFS('GB_index-scores_R2'!$A$2:$A$364,$A2,'GB_index-scores_R2'!$E$2:$E$364,"&lt;="&amp;121)</f>
        <v>100</v>
      </c>
      <c r="C2" s="48">
        <f>COUNTIFS('GB_index-scores_R2'!$A$2:$A$364,$A2,'GB_index-scores_R2'!$E$2:$E$364,"&lt;="&amp;242,'GB_index-scores_R2'!$E$2:$E$364,"&gt;="&amp;122)</f>
        <v>98</v>
      </c>
      <c r="D2" s="48">
        <f>COUNTIFS('GB_index-scores_R2'!$A$2:$A$364,$A2,'GB_index-scores_R2'!$E$2:$E$364,"&gt;="&amp;243)</f>
        <v>111</v>
      </c>
    </row>
    <row r="3" spans="1:4" x14ac:dyDescent="0.35">
      <c r="A3" s="48" t="s">
        <v>1410</v>
      </c>
      <c r="B3" s="48">
        <f>COUNTIFS('GB_index-scores_R2'!$A$2:$A$364,$A3,'GB_index-scores_R2'!$E$2:$E$364,"&lt;="&amp;121)</f>
        <v>8</v>
      </c>
      <c r="C3" s="48">
        <f>COUNTIFS('GB_index-scores_R2'!$A$2:$A$364,$A3,'GB_index-scores_R2'!$E$2:$E$364,"&lt;="&amp;242,'GB_index-scores_R2'!$E$2:$E$364,"&gt;="&amp;122)</f>
        <v>15</v>
      </c>
      <c r="D3" s="48">
        <f>COUNTIFS('GB_index-scores_R2'!$A$2:$A$364,$A3,'GB_index-scores_R2'!$E$2:$E$364,"&gt;="&amp;243)</f>
        <v>9</v>
      </c>
    </row>
    <row r="4" spans="1:4" x14ac:dyDescent="0.35">
      <c r="A4" s="48" t="s">
        <v>1411</v>
      </c>
      <c r="B4" s="48">
        <f>COUNTIFS('GB_index-scores_R2'!$A$2:$A$364,$A4,'GB_index-scores_R2'!$E$2:$E$364,"&lt;="&amp;121)</f>
        <v>13</v>
      </c>
      <c r="C4" s="48">
        <f>COUNTIFS('GB_index-scores_R2'!$A$2:$A$364,$A4,'GB_index-scores_R2'!$E$2:$E$364,"&lt;="&amp;242,'GB_index-scores_R2'!$E$2:$E$364,"&gt;="&amp;122)</f>
        <v>8</v>
      </c>
      <c r="D4" s="48">
        <f>COUNTIFS('GB_index-scores_R2'!$A$2:$A$364,$A4,'GB_index-scores_R2'!$E$2:$E$364,"&gt;="&amp;243)</f>
        <v>1</v>
      </c>
    </row>
    <row r="6" spans="1:4" x14ac:dyDescent="0.35">
      <c r="A6" s="4" t="s">
        <v>149</v>
      </c>
    </row>
    <row r="7" spans="1:4" x14ac:dyDescent="0.35">
      <c r="A7" s="8">
        <v>1</v>
      </c>
      <c r="B7" s="8" t="s">
        <v>1412</v>
      </c>
    </row>
  </sheetData>
  <sheetProtection algorithmName="SHA-512" hashValue="Pl9Ej9pUo33xcjRp1b7WbgK2dsok3sMo73CEkowoRGho/Mz+y/H1eHdrPld5edImEyh8WC5k4lHAbD28RfhbSw==" saltValue="sQZNmFXIE0NDIzb00jX4e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142A-5969-4215-8560-019AD508F73C}">
  <sheetPr codeName="Sheet58">
    <tabColor theme="4" tint="0.79998168889431442"/>
  </sheetPr>
  <dimension ref="A1"/>
  <sheetViews>
    <sheetView zoomScale="75" zoomScaleNormal="75" workbookViewId="0">
      <selection activeCell="O33" sqref="O33"/>
    </sheetView>
  </sheetViews>
  <sheetFormatPr defaultColWidth="8.7265625" defaultRowHeight="14.5" x14ac:dyDescent="0.35"/>
  <cols>
    <col min="1" max="16384" width="8.7265625" style="1"/>
  </cols>
  <sheetData/>
  <sheetProtection algorithmName="SHA-512" hashValue="nJ+ocC6djuTzDOrB09YLOAtSpjOrxHkPs5KDAZWVrUH+qc2f9O+0/G8kxLUWD/Q7y0NLye4TWOI/SVu6TugG6g==" saltValue="eqkigvFp1O5CskVY4KoAGw=="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56DB-1CEA-4CCB-B87D-CB3E63CAF545}">
  <sheetPr codeName="Sheet59">
    <tabColor theme="4" tint="0.79998168889431442"/>
  </sheetPr>
  <dimension ref="A1:B19"/>
  <sheetViews>
    <sheetView zoomScale="75" zoomScaleNormal="75" workbookViewId="0">
      <selection activeCell="O33" sqref="O33"/>
    </sheetView>
  </sheetViews>
  <sheetFormatPr defaultColWidth="8.7265625" defaultRowHeight="14.5" x14ac:dyDescent="0.35"/>
  <cols>
    <col min="1" max="1" width="106.453125" style="1" bestFit="1" customWidth="1"/>
    <col min="2" max="16384" width="8.7265625" style="1"/>
  </cols>
  <sheetData>
    <row r="1" spans="1:2" x14ac:dyDescent="0.35">
      <c r="A1" s="2" t="s">
        <v>1384</v>
      </c>
      <c r="B1" s="2" t="s">
        <v>1385</v>
      </c>
    </row>
    <row r="2" spans="1:2" x14ac:dyDescent="0.35">
      <c r="A2" s="53" t="s">
        <v>1413</v>
      </c>
      <c r="B2" s="51">
        <f>1/2</f>
        <v>0.5</v>
      </c>
    </row>
    <row r="3" spans="1:2" x14ac:dyDescent="0.35">
      <c r="A3" s="53" t="s">
        <v>1404</v>
      </c>
      <c r="B3" s="51">
        <f>1/3</f>
        <v>0.33333333333333331</v>
      </c>
    </row>
    <row r="4" spans="1:2" x14ac:dyDescent="0.35">
      <c r="A4" s="53" t="s">
        <v>1402</v>
      </c>
      <c r="B4" s="51">
        <f>1/3</f>
        <v>0.33333333333333331</v>
      </c>
    </row>
    <row r="5" spans="1:2" x14ac:dyDescent="0.35">
      <c r="A5" s="45" t="s">
        <v>1390</v>
      </c>
      <c r="B5" s="35">
        <v>0.5</v>
      </c>
    </row>
    <row r="6" spans="1:2" x14ac:dyDescent="0.35">
      <c r="A6" s="45" t="s">
        <v>1391</v>
      </c>
      <c r="B6" s="35">
        <v>0.5</v>
      </c>
    </row>
    <row r="7" spans="1:2" s="120" customFormat="1" x14ac:dyDescent="0.35">
      <c r="A7" s="53" t="s">
        <v>1398</v>
      </c>
      <c r="B7" s="51">
        <f>1/3</f>
        <v>0.33333333333333331</v>
      </c>
    </row>
    <row r="8" spans="1:2" x14ac:dyDescent="0.35">
      <c r="A8" s="44" t="s">
        <v>1387</v>
      </c>
      <c r="B8" s="35">
        <v>0.5</v>
      </c>
    </row>
    <row r="9" spans="1:2" x14ac:dyDescent="0.35">
      <c r="A9" s="44" t="s">
        <v>1388</v>
      </c>
      <c r="B9" s="35">
        <v>0.5</v>
      </c>
    </row>
    <row r="10" spans="1:2" x14ac:dyDescent="0.35">
      <c r="A10" s="53" t="s">
        <v>1414</v>
      </c>
      <c r="B10" s="51">
        <f>1/4</f>
        <v>0.25</v>
      </c>
    </row>
    <row r="11" spans="1:2" x14ac:dyDescent="0.35">
      <c r="A11" s="54" t="s">
        <v>1415</v>
      </c>
      <c r="B11" s="124">
        <f>'Journey_time-weights_input'!C2</f>
        <v>0.7528089887640449</v>
      </c>
    </row>
    <row r="12" spans="1:2" x14ac:dyDescent="0.35">
      <c r="A12" s="54" t="s">
        <v>1416</v>
      </c>
      <c r="B12" s="124">
        <f>'Journey_time-weights_input'!C3</f>
        <v>0.2134831460674157</v>
      </c>
    </row>
    <row r="13" spans="1:2" x14ac:dyDescent="0.35">
      <c r="A13" s="54" t="s">
        <v>1417</v>
      </c>
      <c r="B13" s="124">
        <f>'Journey_time-weights_input'!C4</f>
        <v>3.3707865168539318E-2</v>
      </c>
    </row>
    <row r="14" spans="1:2" x14ac:dyDescent="0.35">
      <c r="A14" s="53" t="s">
        <v>1418</v>
      </c>
      <c r="B14" s="51">
        <f>1/4</f>
        <v>0.25</v>
      </c>
    </row>
    <row r="15" spans="1:2" x14ac:dyDescent="0.35">
      <c r="A15" s="54" t="s">
        <v>1419</v>
      </c>
      <c r="B15" s="43">
        <f>3/4</f>
        <v>0.75</v>
      </c>
    </row>
    <row r="16" spans="1:2" x14ac:dyDescent="0.35">
      <c r="A16" s="52" t="s">
        <v>1478</v>
      </c>
      <c r="B16" s="43">
        <f>1/1</f>
        <v>1</v>
      </c>
    </row>
    <row r="17" spans="1:2" x14ac:dyDescent="0.35">
      <c r="A17" s="54" t="s">
        <v>1420</v>
      </c>
      <c r="B17" s="43">
        <f>1/4</f>
        <v>0.25</v>
      </c>
    </row>
    <row r="18" spans="1:2" x14ac:dyDescent="0.35">
      <c r="A18" s="54">
        <v>2021</v>
      </c>
      <c r="B18" s="43">
        <f>1/2</f>
        <v>0.5</v>
      </c>
    </row>
    <row r="19" spans="1:2" x14ac:dyDescent="0.35">
      <c r="A19" s="54">
        <v>2020</v>
      </c>
      <c r="B19" s="43">
        <f>1/2</f>
        <v>0.5</v>
      </c>
    </row>
  </sheetData>
  <sheetProtection algorithmName="SHA-512" hashValue="3V85P6amK76dlEYBsESkzBOj9g/mWQ0CtyOxc8SUzVEGQAzgwffDQbYtm2kbebZUhz9VfU7tOzcYVevYJyDdHA==" saltValue="E2s9atb0Di27fZGO+IITNQ==" spinCount="100000" sheet="1" objects="1" scenarios="1"/>
  <phoneticPr fontId="6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597A-9729-4ECC-96C2-217EBDD32ECB}">
  <sheetPr codeName="Sheet60">
    <tabColor theme="4" tint="0.79998168889431442"/>
  </sheetPr>
  <dimension ref="A1:AC314"/>
  <sheetViews>
    <sheetView topLeftCell="A296" zoomScale="75" zoomScaleNormal="75" workbookViewId="0">
      <selection activeCell="O33" sqref="O33"/>
    </sheetView>
  </sheetViews>
  <sheetFormatPr defaultColWidth="8.7265625" defaultRowHeight="14.5" x14ac:dyDescent="0.35"/>
  <cols>
    <col min="1" max="1" width="13.54296875" style="4" bestFit="1" customWidth="1"/>
    <col min="2" max="2" width="26.81640625" style="4" customWidth="1"/>
    <col min="3" max="3" width="22.26953125" style="4" bestFit="1" customWidth="1"/>
    <col min="4" max="4" width="47.26953125" style="4" bestFit="1" customWidth="1"/>
    <col min="5" max="5" width="32.1796875" style="4" bestFit="1" customWidth="1"/>
    <col min="6" max="6" width="29.1796875" style="4" bestFit="1" customWidth="1"/>
    <col min="7" max="8" width="62.54296875" style="4" bestFit="1" customWidth="1"/>
    <col min="9" max="9" width="65.54296875" style="4" bestFit="1" customWidth="1"/>
    <col min="10" max="10" width="75.26953125" style="4" bestFit="1" customWidth="1"/>
    <col min="11" max="12" width="42.81640625" style="4" bestFit="1" customWidth="1"/>
    <col min="13" max="13" width="47.26953125" style="4" bestFit="1" customWidth="1"/>
    <col min="14" max="14" width="53.453125" style="4" bestFit="1" customWidth="1"/>
    <col min="15" max="15" width="48.54296875" style="4" bestFit="1" customWidth="1"/>
    <col min="16" max="17" width="90.81640625" style="4" bestFit="1" customWidth="1"/>
    <col min="18" max="18" width="99.1796875" style="4" bestFit="1" customWidth="1"/>
    <col min="19" max="19" width="104.26953125" style="4" bestFit="1" customWidth="1"/>
    <col min="20" max="20" width="89.54296875" style="4" bestFit="1" customWidth="1"/>
    <col min="21" max="21" width="94.54296875" style="4" bestFit="1" customWidth="1"/>
    <col min="22" max="22" width="34.81640625" style="4" bestFit="1" customWidth="1"/>
    <col min="23" max="23" width="67.54296875" style="4" bestFit="1" customWidth="1"/>
    <col min="24" max="24" width="69.7265625" style="4" bestFit="1" customWidth="1"/>
    <col min="25" max="25" width="67.453125" style="4" bestFit="1" customWidth="1"/>
    <col min="26" max="26" width="28.1796875" style="4" bestFit="1" customWidth="1"/>
    <col min="27" max="27" width="21.453125" style="4" bestFit="1" customWidth="1"/>
    <col min="28" max="28" width="35.26953125" style="4" bestFit="1" customWidth="1"/>
    <col min="29" max="29" width="34.453125" style="4" customWidth="1"/>
    <col min="30" max="16384" width="8.7265625" style="4"/>
  </cols>
  <sheetData>
    <row r="1" spans="1:29" s="7" customFormat="1" ht="14.15" customHeight="1" x14ac:dyDescent="0.35">
      <c r="A1" s="55" t="s">
        <v>73</v>
      </c>
      <c r="B1" s="28" t="s">
        <v>71</v>
      </c>
      <c r="C1" s="28" t="s">
        <v>1421</v>
      </c>
      <c r="D1" s="28" t="s">
        <v>1413</v>
      </c>
      <c r="E1" s="28" t="s">
        <v>983</v>
      </c>
      <c r="F1" s="28" t="s">
        <v>1404</v>
      </c>
      <c r="G1" s="28" t="s">
        <v>1399</v>
      </c>
      <c r="H1" s="28" t="s">
        <v>1400</v>
      </c>
      <c r="I1" s="28" t="s">
        <v>1401</v>
      </c>
      <c r="J1" s="28" t="s">
        <v>1422</v>
      </c>
      <c r="K1" s="28" t="s">
        <v>1395</v>
      </c>
      <c r="L1" s="28" t="s">
        <v>1396</v>
      </c>
      <c r="M1" s="28" t="s">
        <v>1397</v>
      </c>
      <c r="N1" s="28" t="s">
        <v>1398</v>
      </c>
      <c r="O1" s="28" t="s">
        <v>1414</v>
      </c>
      <c r="P1" s="28" t="s">
        <v>1053</v>
      </c>
      <c r="Q1" s="28" t="s">
        <v>1415</v>
      </c>
      <c r="R1" s="28" t="s">
        <v>1054</v>
      </c>
      <c r="S1" s="28" t="s">
        <v>1416</v>
      </c>
      <c r="T1" s="28" t="s">
        <v>1055</v>
      </c>
      <c r="U1" s="28" t="s">
        <v>1417</v>
      </c>
      <c r="V1" s="28" t="s">
        <v>1418</v>
      </c>
      <c r="W1" s="28" t="s">
        <v>1468</v>
      </c>
      <c r="X1" s="28" t="s">
        <v>1423</v>
      </c>
      <c r="Y1" s="28" t="s">
        <v>1419</v>
      </c>
      <c r="Z1" s="28" t="s">
        <v>1424</v>
      </c>
      <c r="AA1" s="28" t="s">
        <v>1425</v>
      </c>
      <c r="AB1" s="28" t="s">
        <v>1426</v>
      </c>
      <c r="AC1" s="28" t="s">
        <v>1420</v>
      </c>
    </row>
    <row r="2" spans="1:29" x14ac:dyDescent="0.35">
      <c r="A2" s="17" t="s">
        <v>199</v>
      </c>
      <c r="B2" s="17" t="s">
        <v>200</v>
      </c>
      <c r="C2" s="56">
        <f>D2*'England_index-weights_R2'!$B$2+O2*'England_index-weights_R2'!$B$10+V2*'England_index-weights_R2'!$B$14</f>
        <v>0.26669140400984731</v>
      </c>
      <c r="D2" s="56">
        <f>F2*'England_index-weights_R2'!$B$3+J2*'England_index-weights_R2'!$B$4+N2*'England_index-weights_R2'!$B$7</f>
        <v>0.35948561072977409</v>
      </c>
      <c r="E2" s="56">
        <f>INDEX('Productivity-all_inputs'!$D:$D,MATCH($A2,'Productivity-all_inputs'!$A:$A,0))</f>
        <v>3.487375077903208</v>
      </c>
      <c r="F2" s="56">
        <f>((MAX(E$2:E$310)-E2))/(MAX(E$2:E$310)-MIN(E$2:E$310))</f>
        <v>0.60911233534230846</v>
      </c>
      <c r="G2" s="49">
        <f>INDEX('Skills-all_inputs'!$C:$C,MATCH($A2,'Skills-all_inputs'!$A:$A,0))</f>
        <v>4.5999999999999996</v>
      </c>
      <c r="H2" s="49">
        <f>INDEX('Skills-all_inputs'!$D:$D,MATCH($A2,'Skills-all_inputs'!$A:$A,0))</f>
        <v>6.6</v>
      </c>
      <c r="I2" s="121">
        <f>$G2*'England_index-weights_R2'!$B$5+'England_index-weights_R2'!$B$6*$H2</f>
        <v>5.6</v>
      </c>
      <c r="J2" s="56">
        <f t="shared" ref="J2:J65" si="0">((I2-MIN(I$2:I$310))/(MAX(I$2:I$310)-MIN(I$2:I$310)))</f>
        <v>0.22155688622754485</v>
      </c>
      <c r="K2" s="49">
        <f>INDEX('Unemployment-all_inputs'!$C:$C,MATCH($A2,'Unemployment-all_inputs'!$A:$A,0))</f>
        <v>3.8</v>
      </c>
      <c r="L2" s="49">
        <f>INDEX('Unemployment-all_inputs'!$D:$D,MATCH($A2,'Unemployment-all_inputs'!$A:$A,0))</f>
        <v>3.7</v>
      </c>
      <c r="M2" s="121">
        <f>K2*'England_index-weights_R2'!$B$8+L2*'England_index-weights_R2'!$B$9</f>
        <v>3.75</v>
      </c>
      <c r="N2" s="56">
        <f t="shared" ref="N2:N65" si="1">((M2-MIN(M$2:M$310))/(MAX(M$2:M$310)-MIN(M$2:M$310)))</f>
        <v>0.247787610619469</v>
      </c>
      <c r="O2" s="56">
        <f>Q2*'England_index-weights_R2'!$B$11+S2*'England_index-weights_R2'!$B$12+U2*'England_index-weights_R2'!$B$13</f>
        <v>0.13583121214111307</v>
      </c>
      <c r="P2" s="50">
        <f>INDEX('Journey_time-all_inputs'!$C:$C,MATCH($A2,'Journey_time-all_inputs'!$A:$A,0))</f>
        <v>17.978842512218101</v>
      </c>
      <c r="Q2" s="56">
        <f t="shared" ref="Q2:Q65" si="2">(P2-MIN(P$2:P$314))/(MAX(P$2:P$314)-MIN(P$2:P$314))</f>
        <v>0.10024579429765396</v>
      </c>
      <c r="R2" s="50">
        <f>INDEX('Journey_time-all_inputs'!$D:$D,MATCH($A2,'Journey_time-all_inputs'!$A:$A,0))</f>
        <v>33.254315370755201</v>
      </c>
      <c r="S2" s="56">
        <f t="shared" ref="S2:S65" si="3">(R2-MIN(R$2:R$314))/(MAX(R$2:R$314)-MIN(R$2:R$314))</f>
        <v>0.25138362699277389</v>
      </c>
      <c r="T2" s="50">
        <f>INDEX('Journey_time-all_inputs'!$E:$E,MATCH($A2,'Journey_time-all_inputs'!$A:$A,0))</f>
        <v>29.0627492616564</v>
      </c>
      <c r="U2" s="56">
        <f t="shared" ref="U2:U65" si="4">(T2-MIN(T$2:T$314))/(MAX(T$2:T$314)-MIN(T$2:T$314))</f>
        <v>0.19874024991784905</v>
      </c>
      <c r="V2" s="56">
        <f>Y2*'England_index-weights_R2'!$B$15+AC2*'England_index-weights_R2'!$B$17</f>
        <v>0.21196318243872794</v>
      </c>
      <c r="W2" s="56">
        <f>INDEX('Comm_vacancy-all_inputs'!$C:$C, MATCH(A2,'Comm_vacancy-all_inputs'!$A:$A,0))</f>
        <v>6.2990025738483585E-2</v>
      </c>
      <c r="X2" s="56">
        <f>W2*'England_index-weights_R2'!$B$16</f>
        <v>6.2990025738483585E-2</v>
      </c>
      <c r="Y2" s="56">
        <f t="shared" ref="Y2:Y65" si="5">(X2-MIN(X$2:X$314))/(MAX(X$2:X$314)-MIN(X$2:X$314))</f>
        <v>0.22362047753669964</v>
      </c>
      <c r="Z2" s="57">
        <f>INDEX('Dwellings_vacancy_E-all_inputs'!$G:$G,MATCH($A2,'Dwellings_vacancy_E-all_inputs'!$A:$A,0))</f>
        <v>7.0778922037017375E-3</v>
      </c>
      <c r="AA2" s="57">
        <f>INDEX('Dwellings_vacancy_E-all_inputs'!$L:$L,MATCH($A2,'Dwellings_vacancy_E-all_inputs'!$A:$A,0))</f>
        <v>7.3754721014750941E-3</v>
      </c>
      <c r="AB2" s="57">
        <f>Z2*'England_index-weights_R2'!$B$18+AA2*'England_index-weights_R2'!$B$19</f>
        <v>7.2266821525884158E-3</v>
      </c>
      <c r="AC2" s="56">
        <f t="shared" ref="AC2:AC65" si="6">(AB2-MIN(AB$2:AB$314))/(MAX(AB$2:AB$314)-MIN(AB$2:AB$314))</f>
        <v>0.17699129714481285</v>
      </c>
    </row>
    <row r="3" spans="1:29" x14ac:dyDescent="0.35">
      <c r="A3" s="17" t="s">
        <v>201</v>
      </c>
      <c r="B3" s="17" t="s">
        <v>202</v>
      </c>
      <c r="C3" s="56">
        <f>D3*'England_index-weights_R2'!$B$2+O3*'England_index-weights_R2'!$B$10+V3*'England_index-weights_R2'!$B$14</f>
        <v>0.35567752774346162</v>
      </c>
      <c r="D3" s="56">
        <f>F3*'England_index-weights_R2'!$B$3+J3*'England_index-weights_R2'!$B$4+N3*'England_index-weights_R2'!$B$7</f>
        <v>0.3865663159375281</v>
      </c>
      <c r="E3" s="56">
        <f>INDEX('Productivity-all_inputs'!$D:$D,MATCH($A3,'Productivity-all_inputs'!$A:$A,0))</f>
        <v>3.2809112157876537</v>
      </c>
      <c r="F3" s="56">
        <f t="shared" ref="F3:F66" si="7">((MAX(E$2:E$310)-E3))/(MAX(E$2:E$310)-MIN(E$2:E$310))</f>
        <v>0.80372947083733137</v>
      </c>
      <c r="G3" s="49">
        <f>INDEX('Skills-all_inputs'!$C:$C,MATCH($A3,'Skills-all_inputs'!$A:$A,0))</f>
        <v>4.4000000000000004</v>
      </c>
      <c r="H3" s="49">
        <f>INDEX('Skills-all_inputs'!$D:$D,MATCH($A3,'Skills-all_inputs'!$A:$A,0))</f>
        <v>3.9</v>
      </c>
      <c r="I3" s="121">
        <f>$G3*'England_index-weights_R2'!$B$5+'England_index-weights_R2'!$B$6*$H3</f>
        <v>4.1500000000000004</v>
      </c>
      <c r="J3" s="56">
        <f t="shared" si="0"/>
        <v>0.1347305389221557</v>
      </c>
      <c r="K3" s="49">
        <f>INDEX('Unemployment-all_inputs'!$C:$C,MATCH($A3,'Unemployment-all_inputs'!$A:$A,0))</f>
        <v>4</v>
      </c>
      <c r="L3" s="49">
        <f>INDEX('Unemployment-all_inputs'!$D:$D,MATCH($A3,'Unemployment-all_inputs'!$A:$A,0))</f>
        <v>3.2</v>
      </c>
      <c r="M3" s="121">
        <f>K3*'England_index-weights_R2'!$B$8+L3*'England_index-weights_R2'!$B$9</f>
        <v>3.6</v>
      </c>
      <c r="N3" s="56">
        <f t="shared" si="1"/>
        <v>0.22123893805309733</v>
      </c>
      <c r="O3" s="56">
        <f>Q3*'England_index-weights_R2'!$B$11+S3*'England_index-weights_R2'!$B$12+U3*'England_index-weights_R2'!$B$13</f>
        <v>0.38482956994482492</v>
      </c>
      <c r="P3" s="50">
        <f>INDEX('Journey_time-all_inputs'!$C:$C,MATCH($A3,'Journey_time-all_inputs'!$A:$A,0))</f>
        <v>38.663428748165202</v>
      </c>
      <c r="Q3" s="56">
        <f t="shared" si="2"/>
        <v>0.28266916526592722</v>
      </c>
      <c r="R3" s="50">
        <f>INDEX('Journey_time-all_inputs'!$D:$D,MATCH($A3,'Journey_time-all_inputs'!$A:$A,0))</f>
        <v>81.758568015423407</v>
      </c>
      <c r="S3" s="56">
        <f t="shared" si="3"/>
        <v>0.66997595058181403</v>
      </c>
      <c r="T3" s="50">
        <f>INDEX('Journey_time-all_inputs'!$E:$E,MATCH($A3,'Journey_time-all_inputs'!$A:$A,0))</f>
        <v>104.166029896504</v>
      </c>
      <c r="U3" s="56">
        <f t="shared" si="4"/>
        <v>0.86048486373927791</v>
      </c>
      <c r="V3" s="56">
        <f>Y3*'England_index-weights_R2'!$B$15+AC3*'England_index-weights_R2'!$B$17</f>
        <v>0.26474790915396518</v>
      </c>
      <c r="W3" s="56">
        <f>INDEX('Comm_vacancy-all_inputs'!$C:$C, MATCH(A3,'Comm_vacancy-all_inputs'!$A:$A,0))</f>
        <v>5.0572937527963824E-2</v>
      </c>
      <c r="X3" s="56">
        <f>W3*'England_index-weights_R2'!$B$16</f>
        <v>5.0572937527963824E-2</v>
      </c>
      <c r="Y3" s="56">
        <f t="shared" si="5"/>
        <v>0.17435178742374013</v>
      </c>
      <c r="Z3" s="57">
        <f>INDEX('Dwellings_vacancy_E-all_inputs'!$G:$G,MATCH($A3,'Dwellings_vacancy_E-all_inputs'!$A:$A,0))</f>
        <v>1.6714635966314891E-2</v>
      </c>
      <c r="AA3" s="57">
        <f>INDEX('Dwellings_vacancy_E-all_inputs'!$L:$L,MATCH($A3,'Dwellings_vacancy_E-all_inputs'!$A:$A,0))</f>
        <v>2.0264486861251391E-2</v>
      </c>
      <c r="AB3" s="57">
        <f>Z3*'England_index-weights_R2'!$B$18+AA3*'England_index-weights_R2'!$B$19</f>
        <v>1.8489561413783141E-2</v>
      </c>
      <c r="AC3" s="56">
        <f t="shared" si="6"/>
        <v>0.53593627434464042</v>
      </c>
    </row>
    <row r="4" spans="1:29" x14ac:dyDescent="0.35">
      <c r="A4" s="17" t="s">
        <v>203</v>
      </c>
      <c r="B4" s="17" t="s">
        <v>204</v>
      </c>
      <c r="C4" s="56">
        <f>D4*'England_index-weights_R2'!$B$2+O4*'England_index-weights_R2'!$B$10+V4*'England_index-weights_R2'!$B$14</f>
        <v>0.31403052198367698</v>
      </c>
      <c r="D4" s="56">
        <f>F4*'England_index-weights_R2'!$B$3+J4*'England_index-weights_R2'!$B$4+N4*'England_index-weights_R2'!$B$7</f>
        <v>0.35534006827721282</v>
      </c>
      <c r="E4" s="56">
        <f>INDEX('Productivity-all_inputs'!$D:$D,MATCH($A4,'Productivity-all_inputs'!$A:$A,0))</f>
        <v>3.427514689979529</v>
      </c>
      <c r="F4" s="56">
        <f t="shared" si="7"/>
        <v>0.66553798343372628</v>
      </c>
      <c r="G4" s="49">
        <f>INDEX('Skills-all_inputs'!$C:$C,MATCH($A4,'Skills-all_inputs'!$A:$A,0))</f>
        <v>5.8</v>
      </c>
      <c r="H4" s="49">
        <f>INDEX('Skills-all_inputs'!$D:$D,MATCH($A4,'Skills-all_inputs'!$A:$A,0))</f>
        <v>3.1</v>
      </c>
      <c r="I4" s="121">
        <f>$G4*'England_index-weights_R2'!$B$5+'England_index-weights_R2'!$B$6*$H4</f>
        <v>4.45</v>
      </c>
      <c r="J4" s="56">
        <f t="shared" si="0"/>
        <v>0.1526946107784431</v>
      </c>
      <c r="K4" s="49">
        <f>INDEX('Unemployment-all_inputs'!$C:$C,MATCH($A4,'Unemployment-all_inputs'!$A:$A,0))</f>
        <v>3.7</v>
      </c>
      <c r="L4" s="49">
        <f>INDEX('Unemployment-all_inputs'!$D:$D,MATCH($A4,'Unemployment-all_inputs'!$A:$A,0))</f>
        <v>3.8</v>
      </c>
      <c r="M4" s="121">
        <f>K4*'England_index-weights_R2'!$B$8+L4*'England_index-weights_R2'!$B$9</f>
        <v>3.75</v>
      </c>
      <c r="N4" s="56">
        <f t="shared" si="1"/>
        <v>0.247787610619469</v>
      </c>
      <c r="O4" s="56">
        <f>Q4*'England_index-weights_R2'!$B$11+S4*'England_index-weights_R2'!$B$12+U4*'England_index-weights_R2'!$B$13</f>
        <v>0.189362045208158</v>
      </c>
      <c r="P4" s="50">
        <f>INDEX('Journey_time-all_inputs'!$C:$C,MATCH($A4,'Journey_time-all_inputs'!$A:$A,0))</f>
        <v>22.401531386103599</v>
      </c>
      <c r="Q4" s="56">
        <f t="shared" si="2"/>
        <v>0.13925077142965736</v>
      </c>
      <c r="R4" s="50">
        <f>INDEX('Journey_time-all_inputs'!$D:$D,MATCH($A4,'Journey_time-all_inputs'!$A:$A,0))</f>
        <v>43.198474695565999</v>
      </c>
      <c r="S4" s="56">
        <f t="shared" si="3"/>
        <v>0.33720184974544914</v>
      </c>
      <c r="T4" s="50">
        <f>INDEX('Journey_time-all_inputs'!$E:$E,MATCH($A4,'Journey_time-all_inputs'!$A:$A,0))</f>
        <v>48.748630070955102</v>
      </c>
      <c r="U4" s="56">
        <f t="shared" si="4"/>
        <v>0.37219506419182852</v>
      </c>
      <c r="V4" s="56">
        <f>Y4*'England_index-weights_R2'!$B$15+AC4*'England_index-weights_R2'!$B$17</f>
        <v>0.35607990617212437</v>
      </c>
      <c r="W4" s="56">
        <f>INDEX('Comm_vacancy-all_inputs'!$C:$C, MATCH(A4,'Comm_vacancy-all_inputs'!$A:$A,0))</f>
        <v>8.8857229618319739E-2</v>
      </c>
      <c r="X4" s="56">
        <f>W4*'England_index-weights_R2'!$B$16</f>
        <v>8.8857229618319739E-2</v>
      </c>
      <c r="Y4" s="56">
        <f t="shared" si="5"/>
        <v>0.32625671804956663</v>
      </c>
      <c r="Z4" s="57">
        <f>INDEX('Dwellings_vacancy_E-all_inputs'!$G:$G,MATCH($A4,'Dwellings_vacancy_E-all_inputs'!$A:$A,0))</f>
        <v>1.4714243870500869E-2</v>
      </c>
      <c r="AA4" s="57">
        <f>INDEX('Dwellings_vacancy_E-all_inputs'!$L:$L,MATCH($A4,'Dwellings_vacancy_E-all_inputs'!$A:$A,0))</f>
        <v>1.6592613163010275E-2</v>
      </c>
      <c r="AB4" s="57">
        <f>Z4*'England_index-weights_R2'!$B$18+AA4*'England_index-weights_R2'!$B$19</f>
        <v>1.5653428516755573E-2</v>
      </c>
      <c r="AC4" s="56">
        <f t="shared" si="6"/>
        <v>0.44554947053979754</v>
      </c>
    </row>
    <row r="5" spans="1:29" x14ac:dyDescent="0.35">
      <c r="A5" s="17" t="s">
        <v>209</v>
      </c>
      <c r="B5" s="17" t="s">
        <v>210</v>
      </c>
      <c r="C5" s="56">
        <f>D5*'England_index-weights_R2'!$B$2+O5*'England_index-weights_R2'!$B$10+V5*'England_index-weights_R2'!$B$14</f>
        <v>0.27456566874331662</v>
      </c>
      <c r="D5" s="56">
        <f>F5*'England_index-weights_R2'!$B$3+J5*'England_index-weights_R2'!$B$4+N5*'England_index-weights_R2'!$B$7</f>
        <v>0.39356666855627687</v>
      </c>
      <c r="E5" s="56">
        <f>INDEX('Productivity-all_inputs'!$D:$D,MATCH($A5,'Productivity-all_inputs'!$A:$A,0))</f>
        <v>3.3945083935113587</v>
      </c>
      <c r="F5" s="56">
        <f t="shared" si="7"/>
        <v>0.69665040575361692</v>
      </c>
      <c r="G5" s="49">
        <f>INDEX('Skills-all_inputs'!$C:$C,MATCH($A5,'Skills-all_inputs'!$A:$A,0))</f>
        <v>3.5</v>
      </c>
      <c r="H5" s="49">
        <f>INDEX('Skills-all_inputs'!$D:$D,MATCH($A5,'Skills-all_inputs'!$A:$A,0))</f>
        <v>7.6</v>
      </c>
      <c r="I5" s="121">
        <f>$G5*'England_index-weights_R2'!$B$5+'England_index-weights_R2'!$B$6*$H5</f>
        <v>5.55</v>
      </c>
      <c r="J5" s="56">
        <f t="shared" si="0"/>
        <v>0.21856287425149695</v>
      </c>
      <c r="K5" s="49">
        <f>INDEX('Unemployment-all_inputs'!$C:$C,MATCH($A5,'Unemployment-all_inputs'!$A:$A,0))</f>
        <v>3.4</v>
      </c>
      <c r="L5" s="49">
        <f>INDEX('Unemployment-all_inputs'!$D:$D,MATCH($A5,'Unemployment-all_inputs'!$A:$A,0))</f>
        <v>4.3</v>
      </c>
      <c r="M5" s="121">
        <f>K5*'England_index-weights_R2'!$B$8+L5*'England_index-weights_R2'!$B$9</f>
        <v>3.8499999999999996</v>
      </c>
      <c r="N5" s="56">
        <f t="shared" si="1"/>
        <v>0.26548672566371673</v>
      </c>
      <c r="O5" s="56">
        <f>Q5*'England_index-weights_R2'!$B$11+S5*'England_index-weights_R2'!$B$12+U5*'England_index-weights_R2'!$B$13</f>
        <v>0.19724149495120899</v>
      </c>
      <c r="P5" s="50">
        <f>INDEX('Journey_time-all_inputs'!$C:$C,MATCH($A5,'Journey_time-all_inputs'!$A:$A,0))</f>
        <v>23.689281372798501</v>
      </c>
      <c r="Q5" s="56">
        <f t="shared" si="2"/>
        <v>0.15060781240971718</v>
      </c>
      <c r="R5" s="50">
        <f>INDEX('Journey_time-all_inputs'!$D:$D,MATCH($A5,'Journey_time-all_inputs'!$A:$A,0))</f>
        <v>42.870373671561502</v>
      </c>
      <c r="S5" s="56">
        <f t="shared" si="3"/>
        <v>0.33437033369228752</v>
      </c>
      <c r="T5" s="50">
        <f>INDEX('Journey_time-all_inputs'!$E:$E,MATCH($A5,'Journey_time-all_inputs'!$A:$A,0))</f>
        <v>48.527246627682999</v>
      </c>
      <c r="U5" s="56">
        <f t="shared" si="4"/>
        <v>0.3702444263510285</v>
      </c>
      <c r="V5" s="56">
        <f>Y5*'England_index-weights_R2'!$B$15+AC5*'England_index-weights_R2'!$B$17</f>
        <v>0.11388784290950374</v>
      </c>
      <c r="W5" s="56">
        <f>INDEX('Comm_vacancy-all_inputs'!$C:$C, MATCH(A5,'Comm_vacancy-all_inputs'!$A:$A,0))</f>
        <v>2.8009369649151607E-2</v>
      </c>
      <c r="X5" s="56">
        <f>W5*'England_index-weights_R2'!$B$16</f>
        <v>2.8009369649151607E-2</v>
      </c>
      <c r="Y5" s="56">
        <f t="shared" si="5"/>
        <v>8.482375840304647E-2</v>
      </c>
      <c r="Z5" s="57">
        <f>INDEX('Dwellings_vacancy_E-all_inputs'!$G:$G,MATCH($A5,'Dwellings_vacancy_E-all_inputs'!$A:$A,0))</f>
        <v>7.2382925598321246E-3</v>
      </c>
      <c r="AA5" s="57">
        <f>INDEX('Dwellings_vacancy_E-all_inputs'!$L:$L,MATCH($A5,'Dwellings_vacancy_E-all_inputs'!$A:$A,0))</f>
        <v>8.7267755167698864E-3</v>
      </c>
      <c r="AB5" s="57">
        <f>Z5*'England_index-weights_R2'!$B$18+AA5*'England_index-weights_R2'!$B$19</f>
        <v>7.9825340383010059E-3</v>
      </c>
      <c r="AC5" s="56">
        <f t="shared" si="6"/>
        <v>0.20108009642887556</v>
      </c>
    </row>
    <row r="6" spans="1:29" x14ac:dyDescent="0.35">
      <c r="A6" s="17" t="s">
        <v>211</v>
      </c>
      <c r="B6" s="17" t="s">
        <v>212</v>
      </c>
      <c r="C6" s="56">
        <f>D6*'England_index-weights_R2'!$B$2+O6*'England_index-weights_R2'!$B$10+V6*'England_index-weights_R2'!$B$14</f>
        <v>0.29574101811593156</v>
      </c>
      <c r="D6" s="56">
        <f>F6*'England_index-weights_R2'!$B$3+J6*'England_index-weights_R2'!$B$4+N6*'England_index-weights_R2'!$B$7</f>
        <v>0.50552539835160992</v>
      </c>
      <c r="E6" s="56">
        <f>INDEX('Productivity-all_inputs'!$D:$D,MATCH($A6,'Productivity-all_inputs'!$A:$A,0))</f>
        <v>3.4045251717548299</v>
      </c>
      <c r="F6" s="56">
        <f t="shared" si="7"/>
        <v>0.68720838200835643</v>
      </c>
      <c r="G6" s="49">
        <f>INDEX('Skills-all_inputs'!$C:$C,MATCH($A6,'Skills-all_inputs'!$A:$A,0))</f>
        <v>8.4</v>
      </c>
      <c r="H6" s="49">
        <f>INDEX('Skills-all_inputs'!$D:$D,MATCH($A6,'Skills-all_inputs'!$A:$A,0))</f>
        <v>9.8000000000000007</v>
      </c>
      <c r="I6" s="121">
        <f>$G6*'England_index-weights_R2'!$B$5+'England_index-weights_R2'!$B$6*$H6</f>
        <v>9.1000000000000014</v>
      </c>
      <c r="J6" s="56">
        <f t="shared" si="0"/>
        <v>0.43113772455089822</v>
      </c>
      <c r="K6" s="49">
        <f>INDEX('Unemployment-all_inputs'!$C:$C,MATCH($A6,'Unemployment-all_inputs'!$A:$A,0))</f>
        <v>4.4000000000000004</v>
      </c>
      <c r="L6" s="49">
        <f>INDEX('Unemployment-all_inputs'!$D:$D,MATCH($A6,'Unemployment-all_inputs'!$A:$A,0))</f>
        <v>4.8</v>
      </c>
      <c r="M6" s="121">
        <f>K6*'England_index-weights_R2'!$B$8+L6*'England_index-weights_R2'!$B$9</f>
        <v>4.5999999999999996</v>
      </c>
      <c r="N6" s="56">
        <f t="shared" si="1"/>
        <v>0.39823008849557512</v>
      </c>
      <c r="O6" s="56">
        <f>Q6*'England_index-weights_R2'!$B$11+S6*'England_index-weights_R2'!$B$12+U6*'England_index-weights_R2'!$B$13</f>
        <v>7.7867894139496324E-2</v>
      </c>
      <c r="P6" s="50">
        <f>INDEX('Journey_time-all_inputs'!$C:$C,MATCH($A6,'Journey_time-all_inputs'!$A:$A,0))</f>
        <v>11.891363375597599</v>
      </c>
      <c r="Q6" s="56">
        <f t="shared" si="2"/>
        <v>4.6558548532425914E-2</v>
      </c>
      <c r="R6" s="50">
        <f>INDEX('Journey_time-all_inputs'!$D:$D,MATCH($A6,'Journey_time-all_inputs'!$A:$A,0))</f>
        <v>25.0813592161084</v>
      </c>
      <c r="S6" s="56">
        <f t="shared" si="3"/>
        <v>0.18085091035806003</v>
      </c>
      <c r="T6" s="50">
        <f>INDEX('Journey_time-all_inputs'!$E:$E,MATCH($A6,'Journey_time-all_inputs'!$A:$A,0))</f>
        <v>20.680613190379098</v>
      </c>
      <c r="U6" s="56">
        <f t="shared" si="4"/>
        <v>0.12488417664649902</v>
      </c>
      <c r="V6" s="56">
        <f>Y6*'England_index-weights_R2'!$B$15+AC6*'England_index-weights_R2'!$B$17</f>
        <v>9.4045381621010116E-2</v>
      </c>
      <c r="W6" s="56">
        <f>INDEX('Comm_vacancy-all_inputs'!$C:$C, MATCH(A6,'Comm_vacancy-all_inputs'!$A:$A,0))</f>
        <v>1.9086145755982241E-2</v>
      </c>
      <c r="X6" s="56">
        <f>W6*'England_index-weights_R2'!$B$16</f>
        <v>1.9086145755982241E-2</v>
      </c>
      <c r="Y6" s="56">
        <f t="shared" si="5"/>
        <v>4.9418070262033015E-2</v>
      </c>
      <c r="Z6" s="57">
        <f>INDEX('Dwellings_vacancy_E-all_inputs'!$G:$G,MATCH($A6,'Dwellings_vacancy_E-all_inputs'!$A:$A,0))</f>
        <v>7.44908896034298E-3</v>
      </c>
      <c r="AA6" s="57">
        <f>INDEX('Dwellings_vacancy_E-all_inputs'!$L:$L,MATCH($A6,'Dwellings_vacancy_E-all_inputs'!$A:$A,0))</f>
        <v>1.0200788813194693E-2</v>
      </c>
      <c r="AB6" s="57">
        <f>Z6*'England_index-weights_R2'!$B$18+AA6*'England_index-weights_R2'!$B$19</f>
        <v>8.8249388867688364E-3</v>
      </c>
      <c r="AC6" s="56">
        <f t="shared" si="6"/>
        <v>0.22792731569794145</v>
      </c>
    </row>
    <row r="7" spans="1:29" x14ac:dyDescent="0.35">
      <c r="A7" s="17" t="s">
        <v>213</v>
      </c>
      <c r="B7" s="17" t="s">
        <v>214</v>
      </c>
      <c r="C7" s="56">
        <f>D7*'England_index-weights_R2'!$B$2+O7*'England_index-weights_R2'!$B$10+V7*'England_index-weights_R2'!$B$14</f>
        <v>0.3281651084585136</v>
      </c>
      <c r="D7" s="56">
        <f>F7*'England_index-weights_R2'!$B$3+J7*'England_index-weights_R2'!$B$4+N7*'England_index-weights_R2'!$B$7</f>
        <v>0.49184651200406909</v>
      </c>
      <c r="E7" s="56">
        <f>INDEX('Productivity-all_inputs'!$D:$D,MATCH($A7,'Productivity-all_inputs'!$A:$A,0))</f>
        <v>3.3286266888273199</v>
      </c>
      <c r="F7" s="56">
        <f t="shared" si="7"/>
        <v>0.75875187240137609</v>
      </c>
      <c r="G7" s="49">
        <f>INDEX('Skills-all_inputs'!$C:$C,MATCH($A7,'Skills-all_inputs'!$A:$A,0))</f>
        <v>10.5</v>
      </c>
      <c r="H7" s="49">
        <f>INDEX('Skills-all_inputs'!$D:$D,MATCH($A7,'Skills-all_inputs'!$A:$A,0))</f>
        <v>6.6</v>
      </c>
      <c r="I7" s="121">
        <f>$G7*'England_index-weights_R2'!$B$5+'England_index-weights_R2'!$B$6*$H7</f>
        <v>8.5500000000000007</v>
      </c>
      <c r="J7" s="56">
        <f t="shared" si="0"/>
        <v>0.39820359281437123</v>
      </c>
      <c r="K7" s="49">
        <f>INDEX('Unemployment-all_inputs'!$C:$C,MATCH($A7,'Unemployment-all_inputs'!$A:$A,0))</f>
        <v>4.5999999999999996</v>
      </c>
      <c r="L7" s="49">
        <f>INDEX('Unemployment-all_inputs'!$D:$D,MATCH($A7,'Unemployment-all_inputs'!$A:$A,0))</f>
        <v>3.7</v>
      </c>
      <c r="M7" s="121">
        <f>K7*'England_index-weights_R2'!$B$8+L7*'England_index-weights_R2'!$B$9</f>
        <v>4.1500000000000004</v>
      </c>
      <c r="N7" s="56">
        <f t="shared" si="1"/>
        <v>0.31858407079646023</v>
      </c>
      <c r="O7" s="56">
        <f>Q7*'England_index-weights_R2'!$B$11+S7*'England_index-weights_R2'!$B$12+U7*'England_index-weights_R2'!$B$13</f>
        <v>0.11336503693477326</v>
      </c>
      <c r="P7" s="50">
        <f>INDEX('Journey_time-all_inputs'!$C:$C,MATCH($A7,'Journey_time-all_inputs'!$A:$A,0))</f>
        <v>15.739921734667201</v>
      </c>
      <c r="Q7" s="56">
        <f t="shared" si="2"/>
        <v>8.050010197812657E-2</v>
      </c>
      <c r="R7" s="50">
        <f>INDEX('Journey_time-all_inputs'!$D:$D,MATCH($A7,'Journey_time-all_inputs'!$A:$A,0))</f>
        <v>29.207294448266602</v>
      </c>
      <c r="S7" s="56">
        <f t="shared" si="3"/>
        <v>0.21645778442865427</v>
      </c>
      <c r="T7" s="50">
        <f>INDEX('Journey_time-all_inputs'!$E:$E,MATCH($A7,'Journey_time-all_inputs'!$A:$A,0))</f>
        <v>28.573322734322701</v>
      </c>
      <c r="U7" s="56">
        <f t="shared" si="4"/>
        <v>0.19442785017196998</v>
      </c>
      <c r="V7" s="56">
        <f>Y7*'England_index-weights_R2'!$B$15+AC7*'England_index-weights_R2'!$B$17</f>
        <v>0.21560237289114284</v>
      </c>
      <c r="W7" s="56">
        <f>INDEX('Comm_vacancy-all_inputs'!$C:$C, MATCH(A7,'Comm_vacancy-all_inputs'!$A:$A,0))</f>
        <v>5.249027881194672E-2</v>
      </c>
      <c r="X7" s="56">
        <f>W7*'England_index-weights_R2'!$B$16</f>
        <v>5.249027881194672E-2</v>
      </c>
      <c r="Y7" s="56">
        <f t="shared" si="5"/>
        <v>0.18195944003599318</v>
      </c>
      <c r="Z7" s="57">
        <f>INDEX('Dwellings_vacancy_E-all_inputs'!$G:$G,MATCH($A7,'Dwellings_vacancy_E-all_inputs'!$A:$A,0))</f>
        <v>1.2772029967891545E-2</v>
      </c>
      <c r="AA7" s="57">
        <f>INDEX('Dwellings_vacancy_E-all_inputs'!$L:$L,MATCH($A7,'Dwellings_vacancy_E-all_inputs'!$A:$A,0))</f>
        <v>1.0438223868133464E-2</v>
      </c>
      <c r="AB7" s="57">
        <f>Z7*'England_index-weights_R2'!$B$18+AA7*'England_index-weights_R2'!$B$19</f>
        <v>1.1605126918012505E-2</v>
      </c>
      <c r="AC7" s="56">
        <f t="shared" si="6"/>
        <v>0.31653117145659182</v>
      </c>
    </row>
    <row r="8" spans="1:29" x14ac:dyDescent="0.35">
      <c r="A8" s="17" t="s">
        <v>215</v>
      </c>
      <c r="B8" s="17" t="s">
        <v>216</v>
      </c>
      <c r="C8" s="56">
        <f>D8*'England_index-weights_R2'!$B$2+O8*'England_index-weights_R2'!$B$10+V8*'England_index-weights_R2'!$B$14</f>
        <v>0.26307324825182193</v>
      </c>
      <c r="D8" s="56">
        <f>F8*'England_index-weights_R2'!$B$3+J8*'England_index-weights_R2'!$B$4+N8*'England_index-weights_R2'!$B$7</f>
        <v>0.34982236069378747</v>
      </c>
      <c r="E8" s="56">
        <f>INDEX('Productivity-all_inputs'!$D:$D,MATCH($A8,'Productivity-all_inputs'!$A:$A,0))</f>
        <v>3.475067230228611</v>
      </c>
      <c r="F8" s="56">
        <f t="shared" si="7"/>
        <v>0.62071396883882102</v>
      </c>
      <c r="G8" s="49">
        <f>INDEX('Skills-all_inputs'!$C:$C,MATCH($A8,'Skills-all_inputs'!$A:$A,0))</f>
        <v>6.5</v>
      </c>
      <c r="H8" s="49">
        <f>INDEX('Skills-all_inputs'!$D:$D,MATCH($A8,'Skills-all_inputs'!$A:$A,0))</f>
        <v>6.3</v>
      </c>
      <c r="I8" s="121">
        <f>$G8*'England_index-weights_R2'!$B$5+'England_index-weights_R2'!$B$6*$H8</f>
        <v>6.4</v>
      </c>
      <c r="J8" s="56">
        <f t="shared" si="0"/>
        <v>0.26946107784431134</v>
      </c>
      <c r="K8" s="49">
        <f>INDEX('Unemployment-all_inputs'!$C:$C,MATCH($A8,'Unemployment-all_inputs'!$A:$A,0))</f>
        <v>3.4</v>
      </c>
      <c r="L8" s="49">
        <f>INDEX('Unemployment-all_inputs'!$D:$D,MATCH($A8,'Unemployment-all_inputs'!$A:$A,0))</f>
        <v>3.1</v>
      </c>
      <c r="M8" s="121">
        <f>K8*'England_index-weights_R2'!$B$8+L8*'England_index-weights_R2'!$B$9</f>
        <v>3.25</v>
      </c>
      <c r="N8" s="56">
        <f t="shared" si="1"/>
        <v>0.15929203539823006</v>
      </c>
      <c r="O8" s="56">
        <f>Q8*'England_index-weights_R2'!$B$11+S8*'England_index-weights_R2'!$B$12+U8*'England_index-weights_R2'!$B$13</f>
        <v>0.25962149918473543</v>
      </c>
      <c r="P8" s="50">
        <f>INDEX('Journey_time-all_inputs'!$C:$C,MATCH($A8,'Journey_time-all_inputs'!$A:$A,0))</f>
        <v>29.219083630551602</v>
      </c>
      <c r="Q8" s="56">
        <f t="shared" si="2"/>
        <v>0.19937674388073628</v>
      </c>
      <c r="R8" s="50">
        <f>INDEX('Journey_time-all_inputs'!$D:$D,MATCH($A8,'Journey_time-all_inputs'!$A:$A,0))</f>
        <v>54.187762298583998</v>
      </c>
      <c r="S8" s="56">
        <f t="shared" si="3"/>
        <v>0.43203954296864722</v>
      </c>
      <c r="T8" s="50">
        <f>INDEX('Journey_time-all_inputs'!$E:$E,MATCH($A8,'Journey_time-all_inputs'!$A:$A,0))</f>
        <v>64.7410993549681</v>
      </c>
      <c r="U8" s="56">
        <f t="shared" si="4"/>
        <v>0.51310675700927666</v>
      </c>
      <c r="V8" s="56">
        <f>Y8*'England_index-weights_R2'!$B$15+AC8*'England_index-weights_R2'!$B$17</f>
        <v>9.3026772434977353E-2</v>
      </c>
      <c r="W8" s="56">
        <f>INDEX('Comm_vacancy-all_inputs'!$C:$C, MATCH(A8,'Comm_vacancy-all_inputs'!$A:$A,0))</f>
        <v>1.9569454117182243E-2</v>
      </c>
      <c r="X8" s="56">
        <f>W8*'England_index-weights_R2'!$B$16</f>
        <v>1.9569454117182243E-2</v>
      </c>
      <c r="Y8" s="56">
        <f t="shared" si="5"/>
        <v>5.1335747697616639E-2</v>
      </c>
      <c r="Z8" s="57">
        <f>INDEX('Dwellings_vacancy_E-all_inputs'!$G:$G,MATCH($A8,'Dwellings_vacancy_E-all_inputs'!$A:$A,0))</f>
        <v>7.6500351030091753E-3</v>
      </c>
      <c r="AA8" s="57">
        <f>INDEX('Dwellings_vacancy_E-all_inputs'!$L:$L,MATCH($A8,'Dwellings_vacancy_E-all_inputs'!$A:$A,0))</f>
        <v>9.3831152922730175E-3</v>
      </c>
      <c r="AB8" s="57">
        <f>Z8*'England_index-weights_R2'!$B$18+AA8*'England_index-weights_R2'!$B$19</f>
        <v>8.5165751976410964E-3</v>
      </c>
      <c r="AC8" s="56">
        <f t="shared" si="6"/>
        <v>0.2180998466470595</v>
      </c>
    </row>
    <row r="9" spans="1:29" x14ac:dyDescent="0.35">
      <c r="A9" s="17" t="s">
        <v>217</v>
      </c>
      <c r="B9" s="17" t="s">
        <v>218</v>
      </c>
      <c r="C9" s="56">
        <f>D9*'England_index-weights_R2'!$B$2+O9*'England_index-weights_R2'!$B$10+V9*'England_index-weights_R2'!$B$14</f>
        <v>0.38827680172272322</v>
      </c>
      <c r="D9" s="56">
        <f>F9*'England_index-weights_R2'!$B$3+J9*'England_index-weights_R2'!$B$4+N9*'England_index-weights_R2'!$B$7</f>
        <v>0.62423994181698905</v>
      </c>
      <c r="E9" s="56">
        <f>INDEX('Productivity-all_inputs'!$D:$D,MATCH($A9,'Productivity-all_inputs'!$A:$A,0))</f>
        <v>3.6082115510464816</v>
      </c>
      <c r="F9" s="56">
        <f t="shared" si="7"/>
        <v>0.495209359656892</v>
      </c>
      <c r="G9" s="49">
        <f>INDEX('Skills-all_inputs'!$C:$C,MATCH($A9,'Skills-all_inputs'!$A:$A,0))</f>
        <v>8.6999999999999993</v>
      </c>
      <c r="H9" s="49">
        <f>INDEX('Skills-all_inputs'!$D:$D,MATCH($A9,'Skills-all_inputs'!$A:$A,0))</f>
        <v>8.3000000000000007</v>
      </c>
      <c r="I9" s="121">
        <f>$G9*'England_index-weights_R2'!$B$5+'England_index-weights_R2'!$B$6*$H9</f>
        <v>8.5</v>
      </c>
      <c r="J9" s="56">
        <f t="shared" si="0"/>
        <v>0.39520958083832325</v>
      </c>
      <c r="K9" s="49">
        <f>INDEX('Unemployment-all_inputs'!$C:$C,MATCH($A9,'Unemployment-all_inputs'!$A:$A,0))</f>
        <v>9.1</v>
      </c>
      <c r="L9" s="49">
        <f>INDEX('Unemployment-all_inputs'!$D:$D,MATCH($A9,'Unemployment-all_inputs'!$A:$A,0))</f>
        <v>6.7</v>
      </c>
      <c r="M9" s="121">
        <f>K9*'England_index-weights_R2'!$B$8+L9*'England_index-weights_R2'!$B$9</f>
        <v>7.9</v>
      </c>
      <c r="N9" s="56">
        <f t="shared" si="1"/>
        <v>0.9823008849557523</v>
      </c>
      <c r="O9" s="56">
        <f>Q9*'England_index-weights_R2'!$B$11+S9*'England_index-weights_R2'!$B$12+U9*'England_index-weights_R2'!$B$13</f>
        <v>7.8215240884098328E-2</v>
      </c>
      <c r="P9" s="50">
        <f>INDEX('Journey_time-all_inputs'!$C:$C,MATCH($A9,'Journey_time-all_inputs'!$A:$A,0))</f>
        <v>12.4545850220051</v>
      </c>
      <c r="Q9" s="56">
        <f t="shared" si="2"/>
        <v>5.1525763741275488E-2</v>
      </c>
      <c r="R9" s="50">
        <f>INDEX('Journey_time-all_inputs'!$D:$D,MATCH($A9,'Journey_time-all_inputs'!$A:$A,0))</f>
        <v>23.884422392537299</v>
      </c>
      <c r="S9" s="56">
        <f t="shared" si="3"/>
        <v>0.17052133019035104</v>
      </c>
      <c r="T9" s="50">
        <f>INDEX('Journey_time-all_inputs'!$E:$E,MATCH($A9,'Journey_time-all_inputs'!$A:$A,0))</f>
        <v>16.684623257857201</v>
      </c>
      <c r="U9" s="56">
        <f t="shared" si="4"/>
        <v>8.9674998134208234E-2</v>
      </c>
      <c r="V9" s="56">
        <f>Y9*'England_index-weights_R2'!$B$15+AC9*'England_index-weights_R2'!$B$17</f>
        <v>0.2264120823728164</v>
      </c>
      <c r="W9" s="56">
        <f>INDEX('Comm_vacancy-all_inputs'!$C:$C, MATCH(A9,'Comm_vacancy-all_inputs'!$A:$A,0))</f>
        <v>7.9254978936550299E-2</v>
      </c>
      <c r="X9" s="56">
        <f>W9*'England_index-weights_R2'!$B$16</f>
        <v>7.9254978936550299E-2</v>
      </c>
      <c r="Y9" s="56">
        <f t="shared" si="5"/>
        <v>0.28815677825641522</v>
      </c>
      <c r="Z9" s="57">
        <f>INDEX('Dwellings_vacancy_E-all_inputs'!$G:$G,MATCH($A9,'Dwellings_vacancy_E-all_inputs'!$A:$A,0))</f>
        <v>2.9437504972551517E-3</v>
      </c>
      <c r="AA9" s="57">
        <f>INDEX('Dwellings_vacancy_E-all_inputs'!$L:$L,MATCH($A9,'Dwellings_vacancy_E-all_inputs'!$A:$A,0))</f>
        <v>2.9865870243460176E-3</v>
      </c>
      <c r="AB9" s="57">
        <f>Z9*'England_index-weights_R2'!$B$18+AA9*'England_index-weights_R2'!$B$19</f>
        <v>2.9651687608005847E-3</v>
      </c>
      <c r="AC9" s="56">
        <f t="shared" si="6"/>
        <v>4.1177994722019828E-2</v>
      </c>
    </row>
    <row r="10" spans="1:29" x14ac:dyDescent="0.35">
      <c r="A10" s="17" t="s">
        <v>219</v>
      </c>
      <c r="B10" s="17" t="s">
        <v>220</v>
      </c>
      <c r="C10" s="56">
        <f>D10*'England_index-weights_R2'!$B$2+O10*'England_index-weights_R2'!$B$10+V10*'England_index-weights_R2'!$B$14</f>
        <v>0.30054267497399229</v>
      </c>
      <c r="D10" s="56">
        <f>F10*'England_index-weights_R2'!$B$3+J10*'England_index-weights_R2'!$B$4+N10*'England_index-weights_R2'!$B$7</f>
        <v>0.39849270948706572</v>
      </c>
      <c r="E10" s="56">
        <f>INDEX('Productivity-all_inputs'!$D:$D,MATCH($A10,'Productivity-all_inputs'!$A:$A,0))</f>
        <v>3.6054978451748854</v>
      </c>
      <c r="F10" s="56">
        <f t="shared" si="7"/>
        <v>0.49776735531721972</v>
      </c>
      <c r="G10" s="49">
        <f>INDEX('Skills-all_inputs'!$C:$C,MATCH($A10,'Skills-all_inputs'!$A:$A,0))</f>
        <v>2.4</v>
      </c>
      <c r="H10" s="49">
        <f>INDEX('Skills-all_inputs'!$D:$D,MATCH($A10,'Skills-all_inputs'!$A:$A,0))</f>
        <v>4.9000000000000004</v>
      </c>
      <c r="I10" s="121">
        <f>$G10*'England_index-weights_R2'!$B$5+'England_index-weights_R2'!$B$6*$H10</f>
        <v>3.6500000000000004</v>
      </c>
      <c r="J10" s="56">
        <f t="shared" si="0"/>
        <v>0.10479041916167665</v>
      </c>
      <c r="K10" s="49">
        <f>INDEX('Unemployment-all_inputs'!$C:$C,MATCH($A10,'Unemployment-all_inputs'!$A:$A,0))</f>
        <v>7.5</v>
      </c>
      <c r="L10" s="49">
        <f>INDEX('Unemployment-all_inputs'!$D:$D,MATCH($A10,'Unemployment-all_inputs'!$A:$A,0))</f>
        <v>3.9</v>
      </c>
      <c r="M10" s="121">
        <f>K10*'England_index-weights_R2'!$B$8+L10*'England_index-weights_R2'!$B$9</f>
        <v>5.7</v>
      </c>
      <c r="N10" s="56">
        <f t="shared" si="1"/>
        <v>0.59292035398230092</v>
      </c>
      <c r="O10" s="56">
        <f>Q10*'England_index-weights_R2'!$B$11+S10*'England_index-weights_R2'!$B$12+U10*'England_index-weights_R2'!$B$13</f>
        <v>0.15876678897084517</v>
      </c>
      <c r="P10" s="50">
        <f>INDEX('Journey_time-all_inputs'!$C:$C,MATCH($A10,'Journey_time-all_inputs'!$A:$A,0))</f>
        <v>21.4147498833496</v>
      </c>
      <c r="Q10" s="56">
        <f t="shared" si="2"/>
        <v>0.13054805888379625</v>
      </c>
      <c r="R10" s="50">
        <f>INDEX('Journey_time-all_inputs'!$D:$D,MATCH($A10,'Journey_time-all_inputs'!$A:$A,0))</f>
        <v>33.004478819054803</v>
      </c>
      <c r="S10" s="56">
        <f t="shared" si="3"/>
        <v>0.24922753434127234</v>
      </c>
      <c r="T10" s="50">
        <f>INDEX('Journey_time-all_inputs'!$E:$E,MATCH($A10,'Journey_time-all_inputs'!$A:$A,0))</f>
        <v>31.0292160353229</v>
      </c>
      <c r="U10" s="56">
        <f t="shared" si="4"/>
        <v>0.21606704023556536</v>
      </c>
      <c r="V10" s="56">
        <f>Y10*'England_index-weights_R2'!$B$15+AC10*'England_index-weights_R2'!$B$17</f>
        <v>0.24641849195099258</v>
      </c>
      <c r="W10" s="56">
        <f>INDEX('Comm_vacancy-all_inputs'!$C:$C, MATCH(A10,'Comm_vacancy-all_inputs'!$A:$A,0))</f>
        <v>6.833614433865956E-2</v>
      </c>
      <c r="X10" s="56">
        <f>W10*'England_index-weights_R2'!$B$16</f>
        <v>6.833614433865956E-2</v>
      </c>
      <c r="Y10" s="56">
        <f t="shared" si="5"/>
        <v>0.24483287903965825</v>
      </c>
      <c r="Z10" s="57">
        <f>INDEX('Dwellings_vacancy_E-all_inputs'!$G:$G,MATCH($A10,'Dwellings_vacancy_E-all_inputs'!$A:$A,0))</f>
        <v>9.9808137089991596E-3</v>
      </c>
      <c r="AA10" s="57">
        <f>INDEX('Dwellings_vacancy_E-all_inputs'!$L:$L,MATCH($A10,'Dwellings_vacancy_E-all_inputs'!$A:$A,0))</f>
        <v>9.1280040274502525E-3</v>
      </c>
      <c r="AB10" s="57">
        <f>Z10*'England_index-weights_R2'!$B$18+AA10*'England_index-weights_R2'!$B$19</f>
        <v>9.554408868224706E-3</v>
      </c>
      <c r="AC10" s="56">
        <f t="shared" si="6"/>
        <v>0.25117533068499559</v>
      </c>
    </row>
    <row r="11" spans="1:29" x14ac:dyDescent="0.35">
      <c r="A11" s="17" t="s">
        <v>221</v>
      </c>
      <c r="B11" s="17" t="s">
        <v>222</v>
      </c>
      <c r="C11" s="56">
        <f>D11*'England_index-weights_R2'!$B$2+O11*'England_index-weights_R2'!$B$10+V11*'England_index-weights_R2'!$B$14</f>
        <v>0.33239230725890223</v>
      </c>
      <c r="D11" s="56">
        <f>F11*'England_index-weights_R2'!$B$3+J11*'England_index-weights_R2'!$B$4+N11*'England_index-weights_R2'!$B$7</f>
        <v>0.55849239624960889</v>
      </c>
      <c r="E11" s="56">
        <f>INDEX('Productivity-all_inputs'!$D:$D,MATCH($A11,'Productivity-all_inputs'!$A:$A,0))</f>
        <v>3.2733640101522705</v>
      </c>
      <c r="F11" s="56">
        <f t="shared" si="7"/>
        <v>0.81084362401987764</v>
      </c>
      <c r="G11" s="49">
        <f>INDEX('Skills-all_inputs'!$C:$C,MATCH($A11,'Skills-all_inputs'!$A:$A,0))</f>
        <v>8.6</v>
      </c>
      <c r="H11" s="49">
        <f>INDEX('Skills-all_inputs'!$D:$D,MATCH($A11,'Skills-all_inputs'!$A:$A,0))</f>
        <v>9.3000000000000007</v>
      </c>
      <c r="I11" s="121">
        <f>$G11*'England_index-weights_R2'!$B$5+'England_index-weights_R2'!$B$6*$H11</f>
        <v>8.9499999999999993</v>
      </c>
      <c r="J11" s="56">
        <f t="shared" si="0"/>
        <v>0.42215568862275438</v>
      </c>
      <c r="K11" s="49">
        <f>INDEX('Unemployment-all_inputs'!$C:$C,MATCH($A11,'Unemployment-all_inputs'!$A:$A,0))</f>
        <v>4.9000000000000004</v>
      </c>
      <c r="L11" s="49">
        <f>INDEX('Unemployment-all_inputs'!$D:$D,MATCH($A11,'Unemployment-all_inputs'!$A:$A,0))</f>
        <v>4.8</v>
      </c>
      <c r="M11" s="121">
        <f>K11*'England_index-weights_R2'!$B$8+L11*'England_index-weights_R2'!$B$9</f>
        <v>4.8499999999999996</v>
      </c>
      <c r="N11" s="56">
        <f t="shared" si="1"/>
        <v>0.4424778761061946</v>
      </c>
      <c r="O11" s="56">
        <f>Q11*'England_index-weights_R2'!$B$11+S11*'England_index-weights_R2'!$B$12+U11*'England_index-weights_R2'!$B$13</f>
        <v>0.10038367759747431</v>
      </c>
      <c r="P11" s="50">
        <f>INDEX('Journey_time-all_inputs'!$C:$C,MATCH($A11,'Journey_time-all_inputs'!$A:$A,0))</f>
        <v>13.6888933926561</v>
      </c>
      <c r="Q11" s="56">
        <f t="shared" si="2"/>
        <v>6.2411487594779609E-2</v>
      </c>
      <c r="R11" s="50">
        <f>INDEX('Journey_time-all_inputs'!$D:$D,MATCH($A11,'Journey_time-all_inputs'!$A:$A,0))</f>
        <v>30.2401351721489</v>
      </c>
      <c r="S11" s="56">
        <f t="shared" si="3"/>
        <v>0.22537121314746172</v>
      </c>
      <c r="T11" s="50">
        <f>INDEX('Journey_time-all_inputs'!$E:$E,MATCH($A11,'Journey_time-all_inputs'!$A:$A,0))</f>
        <v>24.3075441318942</v>
      </c>
      <c r="U11" s="56">
        <f t="shared" si="4"/>
        <v>0.15684152917440264</v>
      </c>
      <c r="V11" s="56">
        <f>Y11*'England_index-weights_R2'!$B$15+AC11*'England_index-weights_R2'!$B$17</f>
        <v>0.11220075893891697</v>
      </c>
      <c r="W11" s="56">
        <f>INDEX('Comm_vacancy-all_inputs'!$C:$C, MATCH(A11,'Comm_vacancy-all_inputs'!$A:$A,0))</f>
        <v>1.8554651066474786E-2</v>
      </c>
      <c r="X11" s="56">
        <f>W11*'England_index-weights_R2'!$B$16</f>
        <v>1.8554651066474786E-2</v>
      </c>
      <c r="Y11" s="56">
        <f t="shared" si="5"/>
        <v>4.7309198462939114E-2</v>
      </c>
      <c r="Z11" s="57">
        <f>INDEX('Dwellings_vacancy_E-all_inputs'!$G:$G,MATCH($A11,'Dwellings_vacancy_E-all_inputs'!$A:$A,0))</f>
        <v>9.3457943925233638E-3</v>
      </c>
      <c r="AA11" s="57">
        <f>INDEX('Dwellings_vacancy_E-all_inputs'!$L:$L,MATCH($A11,'Dwellings_vacancy_E-all_inputs'!$A:$A,0))</f>
        <v>1.325850956064939E-2</v>
      </c>
      <c r="AB11" s="57">
        <f>Z11*'England_index-weights_R2'!$B$18+AA11*'England_index-weights_R2'!$B$19</f>
        <v>1.1302151976586378E-2</v>
      </c>
      <c r="AC11" s="56">
        <f t="shared" si="6"/>
        <v>0.30687544036685055</v>
      </c>
    </row>
    <row r="12" spans="1:29" x14ac:dyDescent="0.35">
      <c r="A12" s="17" t="s">
        <v>223</v>
      </c>
      <c r="B12" s="17" t="s">
        <v>224</v>
      </c>
      <c r="C12" s="56">
        <f>D12*'England_index-weights_R2'!$B$2+O12*'England_index-weights_R2'!$B$10+V12*'England_index-weights_R2'!$B$14</f>
        <v>0.35219754292771477</v>
      </c>
      <c r="D12" s="56">
        <f>F12*'England_index-weights_R2'!$B$3+J12*'England_index-weights_R2'!$B$4+N12*'England_index-weights_R2'!$B$7</f>
        <v>0.46224272220465612</v>
      </c>
      <c r="E12" s="56">
        <f>INDEX('Productivity-all_inputs'!$D:$D,MATCH($A12,'Productivity-all_inputs'!$A:$A,0))</f>
        <v>3.6349511120883808</v>
      </c>
      <c r="F12" s="56">
        <f t="shared" si="7"/>
        <v>0.47000409263802667</v>
      </c>
      <c r="G12" s="49">
        <f>INDEX('Skills-all_inputs'!$C:$C,MATCH($A12,'Skills-all_inputs'!$A:$A,0))</f>
        <v>8</v>
      </c>
      <c r="H12" s="49">
        <f>INDEX('Skills-all_inputs'!$D:$D,MATCH($A12,'Skills-all_inputs'!$A:$A,0))</f>
        <v>14.3</v>
      </c>
      <c r="I12" s="121">
        <f>$G12*'England_index-weights_R2'!$B$5+'England_index-weights_R2'!$B$6*$H12</f>
        <v>11.15</v>
      </c>
      <c r="J12" s="56">
        <f t="shared" si="0"/>
        <v>0.55389221556886215</v>
      </c>
      <c r="K12" s="49">
        <f>INDEX('Unemployment-all_inputs'!$C:$C,MATCH($A12,'Unemployment-all_inputs'!$A:$A,0))</f>
        <v>4.2</v>
      </c>
      <c r="L12" s="49">
        <f>INDEX('Unemployment-all_inputs'!$D:$D,MATCH($A12,'Unemployment-all_inputs'!$A:$A,0))</f>
        <v>4.5999999999999996</v>
      </c>
      <c r="M12" s="121">
        <f>K12*'England_index-weights_R2'!$B$8+L12*'England_index-weights_R2'!$B$9</f>
        <v>4.4000000000000004</v>
      </c>
      <c r="N12" s="56">
        <f t="shared" si="1"/>
        <v>0.36283185840707965</v>
      </c>
      <c r="O12" s="56">
        <f>Q12*'England_index-weights_R2'!$B$11+S12*'England_index-weights_R2'!$B$12+U12*'England_index-weights_R2'!$B$13</f>
        <v>8.0494400958214238E-2</v>
      </c>
      <c r="P12" s="50">
        <f>INDEX('Journey_time-all_inputs'!$C:$C,MATCH($A12,'Journey_time-all_inputs'!$A:$A,0))</f>
        <v>12.7046852520741</v>
      </c>
      <c r="Q12" s="56">
        <f t="shared" si="2"/>
        <v>5.373147027698752E-2</v>
      </c>
      <c r="R12" s="50">
        <f>INDEX('Journey_time-all_inputs'!$D:$D,MATCH($A12,'Journey_time-all_inputs'!$A:$A,0))</f>
        <v>23.751727800402399</v>
      </c>
      <c r="S12" s="56">
        <f t="shared" si="3"/>
        <v>0.16937617415513989</v>
      </c>
      <c r="T12" s="50">
        <f>INDEX('Journey_time-all_inputs'!$E:$E,MATCH($A12,'Journey_time-all_inputs'!$A:$A,0))</f>
        <v>19.590829817011201</v>
      </c>
      <c r="U12" s="56">
        <f t="shared" si="4"/>
        <v>0.11528195592508171</v>
      </c>
      <c r="V12" s="56">
        <f>Y12*'England_index-weights_R2'!$B$15+AC12*'England_index-weights_R2'!$B$17</f>
        <v>0.40381032634333269</v>
      </c>
      <c r="W12" s="56">
        <f>INDEX('Comm_vacancy-all_inputs'!$C:$C, MATCH(A12,'Comm_vacancy-all_inputs'!$A:$A,0))</f>
        <v>6.1458404699654912E-2</v>
      </c>
      <c r="X12" s="56">
        <f>W12*'England_index-weights_R2'!$B$16</f>
        <v>6.1458404699654912E-2</v>
      </c>
      <c r="Y12" s="56">
        <f t="shared" si="5"/>
        <v>0.21754329091668284</v>
      </c>
      <c r="Z12" s="57">
        <f>INDEX('Dwellings_vacancy_E-all_inputs'!$G:$G,MATCH($A12,'Dwellings_vacancy_E-all_inputs'!$A:$A,0))</f>
        <v>3.1580519868538992E-2</v>
      </c>
      <c r="AA12" s="57">
        <f>INDEX('Dwellings_vacancy_E-all_inputs'!$L:$L,MATCH($A12,'Dwellings_vacancy_E-all_inputs'!$A:$A,0))</f>
        <v>3.2174800408187765E-2</v>
      </c>
      <c r="AB12" s="57">
        <f>Z12*'England_index-weights_R2'!$B$18+AA12*'England_index-weights_R2'!$B$19</f>
        <v>3.1877660138363378E-2</v>
      </c>
      <c r="AC12" s="56">
        <f t="shared" si="6"/>
        <v>0.9626114326232823</v>
      </c>
    </row>
    <row r="13" spans="1:29" x14ac:dyDescent="0.35">
      <c r="A13" s="17" t="s">
        <v>225</v>
      </c>
      <c r="B13" s="17" t="s">
        <v>226</v>
      </c>
      <c r="C13" s="56">
        <f>D13*'England_index-weights_R2'!$B$2+O13*'England_index-weights_R2'!$B$10+V13*'England_index-weights_R2'!$B$14</f>
        <v>0.2633607617059629</v>
      </c>
      <c r="D13" s="56">
        <f>F13*'England_index-weights_R2'!$B$3+J13*'England_index-weights_R2'!$B$4+N13*'England_index-weights_R2'!$B$7</f>
        <v>0.44670292665494304</v>
      </c>
      <c r="E13" s="56">
        <f>INDEX('Productivity-all_inputs'!$D:$D,MATCH($A13,'Productivity-all_inputs'!$A:$A,0))</f>
        <v>3.6454498961866002</v>
      </c>
      <c r="F13" s="56">
        <f t="shared" si="7"/>
        <v>0.46010772013758117</v>
      </c>
      <c r="G13" s="49">
        <f>INDEX('Skills-all_inputs'!$C:$C,MATCH($A13,'Skills-all_inputs'!$A:$A,0))</f>
        <v>6.5</v>
      </c>
      <c r="H13" s="49">
        <f>INDEX('Skills-all_inputs'!$D:$D,MATCH($A13,'Skills-all_inputs'!$A:$A,0))</f>
        <v>12.8</v>
      </c>
      <c r="I13" s="121">
        <f>$G13*'England_index-weights_R2'!$B$5+'England_index-weights_R2'!$B$6*$H13</f>
        <v>9.65</v>
      </c>
      <c r="J13" s="56">
        <f t="shared" si="0"/>
        <v>0.46407185628742509</v>
      </c>
      <c r="K13" s="49">
        <f>INDEX('Unemployment-all_inputs'!$C:$C,MATCH($A13,'Unemployment-all_inputs'!$A:$A,0))</f>
        <v>4.9000000000000004</v>
      </c>
      <c r="L13" s="49">
        <f>INDEX('Unemployment-all_inputs'!$D:$D,MATCH($A13,'Unemployment-all_inputs'!$A:$A,0))</f>
        <v>4.5</v>
      </c>
      <c r="M13" s="121">
        <f>K13*'England_index-weights_R2'!$B$8+L13*'England_index-weights_R2'!$B$9</f>
        <v>4.7</v>
      </c>
      <c r="N13" s="56">
        <f t="shared" si="1"/>
        <v>0.41592920353982299</v>
      </c>
      <c r="O13" s="56">
        <f>Q13*'England_index-weights_R2'!$B$11+S13*'England_index-weights_R2'!$B$12+U13*'England_index-weights_R2'!$B$13</f>
        <v>7.7829866248096541E-2</v>
      </c>
      <c r="P13" s="50">
        <f>INDEX('Journey_time-all_inputs'!$C:$C,MATCH($A13,'Journey_time-all_inputs'!$A:$A,0))</f>
        <v>12.2889770447128</v>
      </c>
      <c r="Q13" s="56">
        <f t="shared" si="2"/>
        <v>5.0065218911792934E-2</v>
      </c>
      <c r="R13" s="50">
        <f>INDEX('Journey_time-all_inputs'!$D:$D,MATCH($A13,'Journey_time-all_inputs'!$A:$A,0))</f>
        <v>23.652646906126499</v>
      </c>
      <c r="S13" s="56">
        <f t="shared" si="3"/>
        <v>0.16852110476437818</v>
      </c>
      <c r="T13" s="50">
        <f>INDEX('Journey_time-all_inputs'!$E:$E,MATCH($A13,'Journey_time-all_inputs'!$A:$A,0))</f>
        <v>20.526826921342401</v>
      </c>
      <c r="U13" s="56">
        <f t="shared" si="4"/>
        <v>0.12352914615576027</v>
      </c>
      <c r="V13" s="56">
        <f>Y13*'England_index-weights_R2'!$B$15+AC13*'England_index-weights_R2'!$B$17</f>
        <v>8.2207327265868907E-2</v>
      </c>
      <c r="W13" s="56">
        <f>INDEX('Comm_vacancy-all_inputs'!$C:$C, MATCH(A13,'Comm_vacancy-all_inputs'!$A:$A,0))</f>
        <v>2.111194573431667E-2</v>
      </c>
      <c r="X13" s="56">
        <f>W13*'England_index-weights_R2'!$B$16</f>
        <v>2.111194573431667E-2</v>
      </c>
      <c r="Y13" s="56">
        <f t="shared" si="5"/>
        <v>5.7456066744883252E-2</v>
      </c>
      <c r="Z13" s="57">
        <f>INDEX('Dwellings_vacancy_E-all_inputs'!$G:$G,MATCH($A13,'Dwellings_vacancy_E-all_inputs'!$A:$A,0))</f>
        <v>6.5157399836467704E-3</v>
      </c>
      <c r="AA13" s="57">
        <f>INDEX('Dwellings_vacancy_E-all_inputs'!$L:$L,MATCH($A13,'Dwellings_vacancy_E-all_inputs'!$A:$A,0))</f>
        <v>6.6492428318856173E-3</v>
      </c>
      <c r="AB13" s="57">
        <f>Z13*'England_index-weights_R2'!$B$18+AA13*'England_index-weights_R2'!$B$19</f>
        <v>6.5824914077661934E-3</v>
      </c>
      <c r="AC13" s="56">
        <f t="shared" si="6"/>
        <v>0.15646110882882583</v>
      </c>
    </row>
    <row r="14" spans="1:29" x14ac:dyDescent="0.35">
      <c r="A14" s="17" t="s">
        <v>227</v>
      </c>
      <c r="B14" s="17" t="s">
        <v>228</v>
      </c>
      <c r="C14" s="56">
        <f>D14*'England_index-weights_R2'!$B$2+O14*'England_index-weights_R2'!$B$10+V14*'England_index-weights_R2'!$B$14</f>
        <v>0.22152169630776269</v>
      </c>
      <c r="D14" s="56">
        <f>F14*'England_index-weights_R2'!$B$3+J14*'England_index-weights_R2'!$B$4+N14*'England_index-weights_R2'!$B$7</f>
        <v>0.18464403783558489</v>
      </c>
      <c r="E14" s="56">
        <f>INDEX('Productivity-all_inputs'!$D:$D,MATCH($A14,'Productivity-all_inputs'!$A:$A,0))</f>
        <v>3.8607297110405954</v>
      </c>
      <c r="F14" s="56">
        <f t="shared" si="7"/>
        <v>0.25718048402236066</v>
      </c>
      <c r="G14" s="49">
        <f>INDEX('Skills-all_inputs'!$C:$C,MATCH($A14,'Skills-all_inputs'!$A:$A,0))</f>
        <v>2.5</v>
      </c>
      <c r="H14" s="49">
        <f>INDEX('Skills-all_inputs'!$D:$D,MATCH($A14,'Skills-all_inputs'!$A:$A,0))</f>
        <v>5.3</v>
      </c>
      <c r="I14" s="121">
        <f>$G14*'England_index-weights_R2'!$B$5+'England_index-weights_R2'!$B$6*$H14</f>
        <v>3.9</v>
      </c>
      <c r="J14" s="56">
        <f t="shared" si="0"/>
        <v>0.11976047904191615</v>
      </c>
      <c r="K14" s="49">
        <f>INDEX('Unemployment-all_inputs'!$C:$C,MATCH($A14,'Unemployment-all_inputs'!$A:$A,0))</f>
        <v>3.5</v>
      </c>
      <c r="L14" s="49">
        <f>INDEX('Unemployment-all_inputs'!$D:$D,MATCH($A14,'Unemployment-all_inputs'!$A:$A,0))</f>
        <v>3.2</v>
      </c>
      <c r="M14" s="121">
        <f>K14*'England_index-weights_R2'!$B$8+L14*'England_index-weights_R2'!$B$9</f>
        <v>3.35</v>
      </c>
      <c r="N14" s="56">
        <f t="shared" si="1"/>
        <v>0.17699115044247787</v>
      </c>
      <c r="O14" s="56">
        <f>Q14*'England_index-weights_R2'!$B$11+S14*'England_index-weights_R2'!$B$12+U14*'England_index-weights_R2'!$B$13</f>
        <v>8.7002414134236719E-2</v>
      </c>
      <c r="P14" s="50">
        <f>INDEX('Journey_time-all_inputs'!$C:$C,MATCH($A14,'Journey_time-all_inputs'!$A:$A,0))</f>
        <v>12.5957601380321</v>
      </c>
      <c r="Q14" s="56">
        <f t="shared" si="2"/>
        <v>5.2770828074142156E-2</v>
      </c>
      <c r="R14" s="50">
        <f>INDEX('Journey_time-all_inputs'!$D:$D,MATCH($A14,'Journey_time-all_inputs'!$A:$A,0))</f>
        <v>27.42277829775</v>
      </c>
      <c r="S14" s="56">
        <f t="shared" si="3"/>
        <v>0.20105738711918195</v>
      </c>
      <c r="T14" s="50">
        <f>INDEX('Journey_time-all_inputs'!$E:$E,MATCH($A14,'Journey_time-all_inputs'!$A:$A,0))</f>
        <v>21.165851549338502</v>
      </c>
      <c r="U14" s="56">
        <f t="shared" si="4"/>
        <v>0.12915967390502947</v>
      </c>
      <c r="V14" s="56">
        <f>Y14*'England_index-weights_R2'!$B$15+AC14*'England_index-weights_R2'!$B$17</f>
        <v>0.42979629542564435</v>
      </c>
      <c r="W14" s="56">
        <f>INDEX('Comm_vacancy-all_inputs'!$C:$C, MATCH(A14,'Comm_vacancy-all_inputs'!$A:$A,0))</f>
        <v>0.13470908360107861</v>
      </c>
      <c r="X14" s="56">
        <f>W14*'England_index-weights_R2'!$B$16</f>
        <v>0.13470908360107861</v>
      </c>
      <c r="Y14" s="56">
        <f t="shared" si="5"/>
        <v>0.50818832284136783</v>
      </c>
      <c r="Z14" s="57">
        <f>INDEX('Dwellings_vacancy_E-all_inputs'!$G:$G,MATCH($A14,'Dwellings_vacancy_E-all_inputs'!$A:$A,0))</f>
        <v>6.6370264071649136E-3</v>
      </c>
      <c r="AA14" s="57">
        <f>INDEX('Dwellings_vacancy_E-all_inputs'!$L:$L,MATCH($A14,'Dwellings_vacancy_E-all_inputs'!$A:$A,0))</f>
        <v>8.9226486999726858E-3</v>
      </c>
      <c r="AB14" s="57">
        <f>Z14*'England_index-weights_R2'!$B$18+AA14*'England_index-weights_R2'!$B$19</f>
        <v>7.7798375535687997E-3</v>
      </c>
      <c r="AC14" s="56">
        <f t="shared" si="6"/>
        <v>0.194620213178474</v>
      </c>
    </row>
    <row r="15" spans="1:29" x14ac:dyDescent="0.35">
      <c r="A15" s="17" t="s">
        <v>229</v>
      </c>
      <c r="B15" s="17" t="s">
        <v>230</v>
      </c>
      <c r="C15" s="56">
        <f>D15*'England_index-weights_R2'!$B$2+O15*'England_index-weights_R2'!$B$10+V15*'England_index-weights_R2'!$B$14</f>
        <v>0.37396269105065616</v>
      </c>
      <c r="D15" s="56">
        <f>F15*'England_index-weights_R2'!$B$3+J15*'England_index-weights_R2'!$B$4+N15*'England_index-weights_R2'!$B$7</f>
        <v>0.57557097921691391</v>
      </c>
      <c r="E15" s="56">
        <f>INDEX('Productivity-all_inputs'!$D:$D,MATCH($A15,'Productivity-all_inputs'!$A:$A,0))</f>
        <v>3.1945831322991562</v>
      </c>
      <c r="F15" s="56">
        <f t="shared" si="7"/>
        <v>0.88510411988803717</v>
      </c>
      <c r="G15" s="49">
        <f>INDEX('Skills-all_inputs'!$C:$C,MATCH($A15,'Skills-all_inputs'!$A:$A,0))</f>
        <v>9.1999999999999993</v>
      </c>
      <c r="H15" s="49">
        <f>INDEX('Skills-all_inputs'!$D:$D,MATCH($A15,'Skills-all_inputs'!$A:$A,0))</f>
        <v>10</v>
      </c>
      <c r="I15" s="121">
        <f>$G15*'England_index-weights_R2'!$B$5+'England_index-weights_R2'!$B$6*$H15</f>
        <v>9.6</v>
      </c>
      <c r="J15" s="56">
        <f t="shared" si="0"/>
        <v>0.46107784431137711</v>
      </c>
      <c r="K15" s="49">
        <f>INDEX('Unemployment-all_inputs'!$C:$C,MATCH($A15,'Unemployment-all_inputs'!$A:$A,0))</f>
        <v>4.4000000000000004</v>
      </c>
      <c r="L15" s="49">
        <f>INDEX('Unemployment-all_inputs'!$D:$D,MATCH($A15,'Unemployment-all_inputs'!$A:$A,0))</f>
        <v>4.5999999999999996</v>
      </c>
      <c r="M15" s="121">
        <f>K15*'England_index-weights_R2'!$B$8+L15*'England_index-weights_R2'!$B$9</f>
        <v>4.5</v>
      </c>
      <c r="N15" s="56">
        <f t="shared" si="1"/>
        <v>0.38053097345132741</v>
      </c>
      <c r="O15" s="56">
        <f>Q15*'England_index-weights_R2'!$B$11+S15*'England_index-weights_R2'!$B$12+U15*'England_index-weights_R2'!$B$13</f>
        <v>0.15976565683278962</v>
      </c>
      <c r="P15" s="50">
        <f>INDEX('Journey_time-all_inputs'!$C:$C,MATCH($A15,'Journey_time-all_inputs'!$A:$A,0))</f>
        <v>19.3091839688181</v>
      </c>
      <c r="Q15" s="56">
        <f t="shared" si="2"/>
        <v>0.11197846181555961</v>
      </c>
      <c r="R15" s="50">
        <f>INDEX('Journey_time-all_inputs'!$D:$D,MATCH($A15,'Journey_time-all_inputs'!$A:$A,0))</f>
        <v>39.203670133853898</v>
      </c>
      <c r="S15" s="56">
        <f t="shared" si="3"/>
        <v>0.30272663504579578</v>
      </c>
      <c r="T15" s="50">
        <f>INDEX('Journey_time-all_inputs'!$E:$E,MATCH($A15,'Journey_time-all_inputs'!$A:$A,0))</f>
        <v>43.005712587012397</v>
      </c>
      <c r="U15" s="56">
        <f t="shared" si="4"/>
        <v>0.32159348353522194</v>
      </c>
      <c r="V15" s="56">
        <f>Y15*'England_index-weights_R2'!$B$15+AC15*'England_index-weights_R2'!$B$17</f>
        <v>0.18494314893600727</v>
      </c>
      <c r="W15" s="56">
        <f>INDEX('Comm_vacancy-all_inputs'!$C:$C, MATCH(A15,'Comm_vacancy-all_inputs'!$A:$A,0))</f>
        <v>3.7641666220917191E-2</v>
      </c>
      <c r="X15" s="56">
        <f>W15*'England_index-weights_R2'!$B$16</f>
        <v>3.7641666220917191E-2</v>
      </c>
      <c r="Y15" s="56">
        <f t="shared" si="5"/>
        <v>0.12304291468385507</v>
      </c>
      <c r="Z15" s="57">
        <f>INDEX('Dwellings_vacancy_E-all_inputs'!$G:$G,MATCH($A15,'Dwellings_vacancy_E-all_inputs'!$A:$A,0))</f>
        <v>1.1560262529832936E-2</v>
      </c>
      <c r="AA15" s="57">
        <f>INDEX('Dwellings_vacancy_E-all_inputs'!$L:$L,MATCH($A15,'Dwellings_vacancy_E-all_inputs'!$A:$A,0))</f>
        <v>1.5045857651785037E-2</v>
      </c>
      <c r="AB15" s="57">
        <f>Z15*'England_index-weights_R2'!$B$18+AA15*'England_index-weights_R2'!$B$19</f>
        <v>1.3303060090808987E-2</v>
      </c>
      <c r="AC15" s="56">
        <f t="shared" si="6"/>
        <v>0.37064385169246383</v>
      </c>
    </row>
    <row r="16" spans="1:29" x14ac:dyDescent="0.35">
      <c r="A16" s="17" t="s">
        <v>231</v>
      </c>
      <c r="B16" s="17" t="s">
        <v>232</v>
      </c>
      <c r="C16" s="56">
        <f>D16*'England_index-weights_R2'!$B$2+O16*'England_index-weights_R2'!$B$10+V16*'England_index-weights_R2'!$B$14</f>
        <v>0.27079837919986272</v>
      </c>
      <c r="D16" s="56">
        <f>F16*'England_index-weights_R2'!$B$3+J16*'England_index-weights_R2'!$B$4+N16*'England_index-weights_R2'!$B$7</f>
        <v>0.32897967817791396</v>
      </c>
      <c r="E16" s="56">
        <f>INDEX('Productivity-all_inputs'!$D:$D,MATCH($A16,'Productivity-all_inputs'!$A:$A,0))</f>
        <v>3.3568971227655755</v>
      </c>
      <c r="F16" s="56">
        <f t="shared" si="7"/>
        <v>0.73210357271401849</v>
      </c>
      <c r="G16" s="49">
        <f>INDEX('Skills-all_inputs'!$C:$C,MATCH($A16,'Skills-all_inputs'!$A:$A,0))</f>
        <v>3.8</v>
      </c>
      <c r="H16" s="49">
        <f>INDEX('Skills-all_inputs'!$D:$D,MATCH($A16,'Skills-all_inputs'!$A:$A,0))</f>
        <v>2.6</v>
      </c>
      <c r="I16" s="121">
        <f>$G16*'England_index-weights_R2'!$B$5+'England_index-weights_R2'!$B$6*$H16</f>
        <v>3.2</v>
      </c>
      <c r="J16" s="56">
        <f t="shared" si="0"/>
        <v>7.7844311377245512E-2</v>
      </c>
      <c r="K16" s="49">
        <f>INDEX('Unemployment-all_inputs'!$C:$C,MATCH($A16,'Unemployment-all_inputs'!$A:$A,0))</f>
        <v>3.3</v>
      </c>
      <c r="L16" s="49">
        <f>INDEX('Unemployment-all_inputs'!$D:$D,MATCH($A16,'Unemployment-all_inputs'!$A:$A,0))</f>
        <v>3.4</v>
      </c>
      <c r="M16" s="121">
        <f>K16*'England_index-weights_R2'!$B$8+L16*'England_index-weights_R2'!$B$9</f>
        <v>3.3499999999999996</v>
      </c>
      <c r="N16" s="56">
        <f t="shared" si="1"/>
        <v>0.17699115044247779</v>
      </c>
      <c r="O16" s="56">
        <f>Q16*'England_index-weights_R2'!$B$11+S16*'England_index-weights_R2'!$B$12+U16*'England_index-weights_R2'!$B$13</f>
        <v>0.12225677247153371</v>
      </c>
      <c r="P16" s="50">
        <f>INDEX('Journey_time-all_inputs'!$C:$C,MATCH($A16,'Journey_time-all_inputs'!$A:$A,0))</f>
        <v>16.357424591493398</v>
      </c>
      <c r="Q16" s="56">
        <f t="shared" si="2"/>
        <v>8.5946038940066291E-2</v>
      </c>
      <c r="R16" s="50">
        <f>INDEX('Journey_time-all_inputs'!$D:$D,MATCH($A16,'Journey_time-all_inputs'!$A:$A,0))</f>
        <v>31.742517780047301</v>
      </c>
      <c r="S16" s="56">
        <f t="shared" si="3"/>
        <v>0.23833679435880492</v>
      </c>
      <c r="T16" s="50">
        <f>INDEX('Journey_time-all_inputs'!$E:$E,MATCH($A16,'Journey_time-all_inputs'!$A:$A,0))</f>
        <v>28.981348348127</v>
      </c>
      <c r="U16" s="56">
        <f t="shared" si="4"/>
        <v>0.19802301605492204</v>
      </c>
      <c r="V16" s="56">
        <f>Y16*'England_index-weights_R2'!$B$15+AC16*'England_index-weights_R2'!$B$17</f>
        <v>0.30297738797208917</v>
      </c>
      <c r="W16" s="56">
        <f>INDEX('Comm_vacancy-all_inputs'!$C:$C, MATCH(A16,'Comm_vacancy-all_inputs'!$A:$A,0))</f>
        <v>8.4264311734170844E-2</v>
      </c>
      <c r="X16" s="56">
        <f>W16*'England_index-weights_R2'!$B$16</f>
        <v>8.4264311734170844E-2</v>
      </c>
      <c r="Y16" s="56">
        <f t="shared" si="5"/>
        <v>0.30803287650862538</v>
      </c>
      <c r="Z16" s="57">
        <f>INDEX('Dwellings_vacancy_E-all_inputs'!$G:$G,MATCH($A16,'Dwellings_vacancy_E-all_inputs'!$A:$A,0))</f>
        <v>1.094636282217136E-2</v>
      </c>
      <c r="AA16" s="57">
        <f>INDEX('Dwellings_vacancy_E-all_inputs'!$L:$L,MATCH($A16,'Dwellings_vacancy_E-all_inputs'!$A:$A,0))</f>
        <v>1.0461538461538461E-2</v>
      </c>
      <c r="AB16" s="57">
        <f>Z16*'England_index-weights_R2'!$B$18+AA16*'England_index-weights_R2'!$B$19</f>
        <v>1.070395064185491E-2</v>
      </c>
      <c r="AC16" s="56">
        <f t="shared" si="6"/>
        <v>0.28781092236248046</v>
      </c>
    </row>
    <row r="17" spans="1:29" x14ac:dyDescent="0.35">
      <c r="A17" s="17" t="s">
        <v>233</v>
      </c>
      <c r="B17" s="17" t="s">
        <v>234</v>
      </c>
      <c r="C17" s="56">
        <f>D17*'England_index-weights_R2'!$B$2+O17*'England_index-weights_R2'!$B$10+V17*'England_index-weights_R2'!$B$14</f>
        <v>0.31136748459214592</v>
      </c>
      <c r="D17" s="56">
        <f>F17*'England_index-weights_R2'!$B$3+J17*'England_index-weights_R2'!$B$4+N17*'England_index-weights_R2'!$B$7</f>
        <v>0.39700981559953374</v>
      </c>
      <c r="E17" s="56">
        <f>INDEX('Productivity-all_inputs'!$D:$D,MATCH($A17,'Productivity-all_inputs'!$A:$A,0))</f>
        <v>3.4436180975461075</v>
      </c>
      <c r="F17" s="56">
        <f t="shared" si="7"/>
        <v>0.65035857615051684</v>
      </c>
      <c r="G17" s="49">
        <f>INDEX('Skills-all_inputs'!$C:$C,MATCH($A17,'Skills-all_inputs'!$A:$A,0))</f>
        <v>3.9</v>
      </c>
      <c r="H17" s="49">
        <f>INDEX('Skills-all_inputs'!$D:$D,MATCH($A17,'Skills-all_inputs'!$A:$A,0))</f>
        <v>8.5</v>
      </c>
      <c r="I17" s="121">
        <f>$G17*'England_index-weights_R2'!$B$5+'England_index-weights_R2'!$B$6*$H17</f>
        <v>6.2</v>
      </c>
      <c r="J17" s="56">
        <f t="shared" si="0"/>
        <v>0.25748502994011974</v>
      </c>
      <c r="K17" s="49">
        <f>INDEX('Unemployment-all_inputs'!$C:$C,MATCH($A17,'Unemployment-all_inputs'!$A:$A,0))</f>
        <v>4.5</v>
      </c>
      <c r="L17" s="49">
        <f>INDEX('Unemployment-all_inputs'!$D:$D,MATCH($A17,'Unemployment-all_inputs'!$A:$A,0))</f>
        <v>3.4</v>
      </c>
      <c r="M17" s="121">
        <f>K17*'England_index-weights_R2'!$B$8+L17*'England_index-weights_R2'!$B$9</f>
        <v>3.95</v>
      </c>
      <c r="N17" s="56">
        <f t="shared" si="1"/>
        <v>0.2831858407079646</v>
      </c>
      <c r="O17" s="56">
        <f>Q17*'England_index-weights_R2'!$B$11+S17*'England_index-weights_R2'!$B$12+U17*'England_index-weights_R2'!$B$13</f>
        <v>0.105214010880907</v>
      </c>
      <c r="P17" s="50">
        <f>INDEX('Journey_time-all_inputs'!$C:$C,MATCH($A17,'Journey_time-all_inputs'!$A:$A,0))</f>
        <v>14.3816655474394</v>
      </c>
      <c r="Q17" s="56">
        <f t="shared" si="2"/>
        <v>6.852124634687376E-2</v>
      </c>
      <c r="R17" s="50">
        <f>INDEX('Journey_time-all_inputs'!$D:$D,MATCH($A17,'Journey_time-all_inputs'!$A:$A,0))</f>
        <v>30.574034732098799</v>
      </c>
      <c r="S17" s="56">
        <f t="shared" si="3"/>
        <v>0.22825277064034166</v>
      </c>
      <c r="T17" s="50">
        <f>INDEX('Journey_time-all_inputs'!$E:$E,MATCH($A17,'Journey_time-all_inputs'!$A:$A,0))</f>
        <v>23.0135831773799</v>
      </c>
      <c r="U17" s="56">
        <f t="shared" si="4"/>
        <v>0.14544027366456325</v>
      </c>
      <c r="V17" s="56">
        <f>Y17*'England_index-weights_R2'!$B$15+AC17*'England_index-weights_R2'!$B$17</f>
        <v>0.34623629628860919</v>
      </c>
      <c r="W17" s="56">
        <f>INDEX('Comm_vacancy-all_inputs'!$C:$C, MATCH(A17,'Comm_vacancy-all_inputs'!$A:$A,0))</f>
        <v>0.10160260167554812</v>
      </c>
      <c r="X17" s="56">
        <f>W17*'England_index-weights_R2'!$B$16</f>
        <v>0.10160260167554812</v>
      </c>
      <c r="Y17" s="56">
        <f t="shared" si="5"/>
        <v>0.37682797723817096</v>
      </c>
      <c r="Z17" s="57">
        <f>INDEX('Dwellings_vacancy_E-all_inputs'!$G:$G,MATCH($A17,'Dwellings_vacancy_E-all_inputs'!$A:$A,0))</f>
        <v>8.7840120585254301E-3</v>
      </c>
      <c r="AA17" s="57">
        <f>INDEX('Dwellings_vacancy_E-all_inputs'!$L:$L,MATCH($A17,'Dwellings_vacancy_E-all_inputs'!$A:$A,0))</f>
        <v>1.0531015284416198E-2</v>
      </c>
      <c r="AB17" s="57">
        <f>Z17*'England_index-weights_R2'!$B$18+AA17*'England_index-weights_R2'!$B$19</f>
        <v>9.6575136714708142E-3</v>
      </c>
      <c r="AC17" s="56">
        <f t="shared" si="6"/>
        <v>0.25446125343992365</v>
      </c>
    </row>
    <row r="18" spans="1:29" x14ac:dyDescent="0.35">
      <c r="A18" s="17" t="s">
        <v>235</v>
      </c>
      <c r="B18" s="17" t="s">
        <v>236</v>
      </c>
      <c r="C18" s="56">
        <f>D18*'England_index-weights_R2'!$B$2+O18*'England_index-weights_R2'!$B$10+V18*'England_index-weights_R2'!$B$14</f>
        <v>0.24169098936077321</v>
      </c>
      <c r="D18" s="56">
        <f>F18*'England_index-weights_R2'!$B$3+J18*'England_index-weights_R2'!$B$4+N18*'England_index-weights_R2'!$B$7</f>
        <v>0.31167023688559858</v>
      </c>
      <c r="E18" s="56">
        <f>INDEX('Productivity-all_inputs'!$D:$D,MATCH($A18,'Productivity-all_inputs'!$A:$A,0))</f>
        <v>3.8999504241938769</v>
      </c>
      <c r="F18" s="56">
        <f t="shared" si="7"/>
        <v>0.22021022313626162</v>
      </c>
      <c r="G18" s="49">
        <f>INDEX('Skills-all_inputs'!$C:$C,MATCH($A18,'Skills-all_inputs'!$A:$A,0))</f>
        <v>6.5</v>
      </c>
      <c r="H18" s="49">
        <f>INDEX('Skills-all_inputs'!$D:$D,MATCH($A18,'Skills-all_inputs'!$A:$A,0))</f>
        <v>6.1</v>
      </c>
      <c r="I18" s="121">
        <f>$G18*'England_index-weights_R2'!$B$5+'England_index-weights_R2'!$B$6*$H18</f>
        <v>6.3</v>
      </c>
      <c r="J18" s="56">
        <f t="shared" si="0"/>
        <v>0.26347305389221554</v>
      </c>
      <c r="K18" s="49">
        <f>INDEX('Unemployment-all_inputs'!$C:$C,MATCH($A18,'Unemployment-all_inputs'!$A:$A,0))</f>
        <v>5.2</v>
      </c>
      <c r="L18" s="49">
        <f>INDEX('Unemployment-all_inputs'!$D:$D,MATCH($A18,'Unemployment-all_inputs'!$A:$A,0))</f>
        <v>4.5999999999999996</v>
      </c>
      <c r="M18" s="121">
        <f>K18*'England_index-weights_R2'!$B$8+L18*'England_index-weights_R2'!$B$9</f>
        <v>4.9000000000000004</v>
      </c>
      <c r="N18" s="56">
        <f t="shared" si="1"/>
        <v>0.45132743362831862</v>
      </c>
      <c r="O18" s="56">
        <f>Q18*'England_index-weights_R2'!$B$11+S18*'England_index-weights_R2'!$B$12+U18*'England_index-weights_R2'!$B$13</f>
        <v>0.13317572200110608</v>
      </c>
      <c r="P18" s="50">
        <f>INDEX('Journey_time-all_inputs'!$C:$C,MATCH($A18,'Journey_time-all_inputs'!$A:$A,0))</f>
        <v>16.474677092054201</v>
      </c>
      <c r="Q18" s="56">
        <f t="shared" si="2"/>
        <v>8.6980122782149075E-2</v>
      </c>
      <c r="R18" s="50">
        <f>INDEX('Journey_time-all_inputs'!$D:$D,MATCH($A18,'Journey_time-all_inputs'!$A:$A,0))</f>
        <v>37.547367811859097</v>
      </c>
      <c r="S18" s="56">
        <f t="shared" si="3"/>
        <v>0.28843272472397707</v>
      </c>
      <c r="T18" s="50">
        <f>INDEX('Journey_time-all_inputs'!$E:$E,MATCH($A18,'Journey_time-all_inputs'!$A:$A,0))</f>
        <v>27.115534020158201</v>
      </c>
      <c r="U18" s="56">
        <f t="shared" si="4"/>
        <v>0.18158308731296358</v>
      </c>
      <c r="V18" s="56">
        <f>Y18*'England_index-weights_R2'!$B$15+AC18*'England_index-weights_R2'!$B$17</f>
        <v>0.21024776167078957</v>
      </c>
      <c r="W18" s="56">
        <f>INDEX('Comm_vacancy-all_inputs'!$C:$C, MATCH(A18,'Comm_vacancy-all_inputs'!$A:$A,0))</f>
        <v>6.7828133270872837E-2</v>
      </c>
      <c r="X18" s="56">
        <f>W18*'England_index-weights_R2'!$B$16</f>
        <v>6.7828133270872837E-2</v>
      </c>
      <c r="Y18" s="56">
        <f t="shared" si="5"/>
        <v>0.24281718587163087</v>
      </c>
      <c r="Z18" s="57">
        <f>INDEX('Dwellings_vacancy_E-all_inputs'!$G:$G,MATCH($A18,'Dwellings_vacancy_E-all_inputs'!$A:$A,0))</f>
        <v>5.2164893941550917E-3</v>
      </c>
      <c r="AA18" s="57">
        <f>INDEX('Dwellings_vacancy_E-all_inputs'!$L:$L,MATCH($A18,'Dwellings_vacancy_E-all_inputs'!$A:$A,0))</f>
        <v>5.1921718025131338E-3</v>
      </c>
      <c r="AB18" s="57">
        <f>Z18*'England_index-weights_R2'!$B$18+AA18*'England_index-weights_R2'!$B$19</f>
        <v>5.2043305983341132E-3</v>
      </c>
      <c r="AC18" s="56">
        <f t="shared" si="6"/>
        <v>0.11253948906826562</v>
      </c>
    </row>
    <row r="19" spans="1:29" x14ac:dyDescent="0.35">
      <c r="A19" s="17" t="s">
        <v>237</v>
      </c>
      <c r="B19" s="17" t="s">
        <v>238</v>
      </c>
      <c r="C19" s="56">
        <f>D19*'England_index-weights_R2'!$B$2+O19*'England_index-weights_R2'!$B$10+V19*'England_index-weights_R2'!$B$14</f>
        <v>0.42037344768342544</v>
      </c>
      <c r="D19" s="56">
        <f>F19*'England_index-weights_R2'!$B$3+J19*'England_index-weights_R2'!$B$4+N19*'England_index-weights_R2'!$B$7</f>
        <v>0.74285502832008277</v>
      </c>
      <c r="E19" s="56">
        <f>INDEX('Productivity-all_inputs'!$D:$D,MATCH($A19,'Productivity-all_inputs'!$A:$A,0))</f>
        <v>3.4210000089583352</v>
      </c>
      <c r="F19" s="56">
        <f t="shared" si="7"/>
        <v>0.67167885741533817</v>
      </c>
      <c r="G19" s="49">
        <f>INDEX('Skills-all_inputs'!$C:$C,MATCH($A19,'Skills-all_inputs'!$A:$A,0))</f>
        <v>9.5</v>
      </c>
      <c r="H19" s="49">
        <f>INDEX('Skills-all_inputs'!$D:$D,MATCH($A19,'Skills-all_inputs'!$A:$A,0))</f>
        <v>12.9</v>
      </c>
      <c r="I19" s="121">
        <f>$G19*'England_index-weights_R2'!$B$5+'England_index-weights_R2'!$B$6*$H19</f>
        <v>11.2</v>
      </c>
      <c r="J19" s="56">
        <f t="shared" si="0"/>
        <v>0.55688622754491002</v>
      </c>
      <c r="K19" s="49">
        <f>INDEX('Unemployment-all_inputs'!$C:$C,MATCH($A19,'Unemployment-all_inputs'!$A:$A,0))</f>
        <v>8.1</v>
      </c>
      <c r="L19" s="49">
        <f>INDEX('Unemployment-all_inputs'!$D:$D,MATCH($A19,'Unemployment-all_inputs'!$A:$A,0))</f>
        <v>7.9</v>
      </c>
      <c r="M19" s="121">
        <f>K19*'England_index-weights_R2'!$B$8+L19*'England_index-weights_R2'!$B$9</f>
        <v>8</v>
      </c>
      <c r="N19" s="56">
        <f t="shared" si="1"/>
        <v>1</v>
      </c>
      <c r="O19" s="56">
        <f>Q19*'England_index-weights_R2'!$B$11+S19*'England_index-weights_R2'!$B$12+U19*'England_index-weights_R2'!$B$13</f>
        <v>6.9131995402310492E-2</v>
      </c>
      <c r="P19" s="50">
        <f>INDEX('Journey_time-all_inputs'!$C:$C,MATCH($A19,'Journey_time-all_inputs'!$A:$A,0))</f>
        <v>11.570671520863799</v>
      </c>
      <c r="Q19" s="56">
        <f t="shared" si="2"/>
        <v>4.3730273965302144E-2</v>
      </c>
      <c r="R19" s="50">
        <f>INDEX('Journey_time-all_inputs'!$D:$D,MATCH($A19,'Journey_time-all_inputs'!$A:$A,0))</f>
        <v>22.146591235864999</v>
      </c>
      <c r="S19" s="56">
        <f t="shared" si="3"/>
        <v>0.15552382497764364</v>
      </c>
      <c r="T19" s="50">
        <f>INDEX('Journey_time-all_inputs'!$E:$E,MATCH($A19,'Journey_time-all_inputs'!$A:$A,0))</f>
        <v>16.640798605805799</v>
      </c>
      <c r="U19" s="56">
        <f t="shared" si="4"/>
        <v>8.9288853518387584E-2</v>
      </c>
      <c r="V19" s="56">
        <f>Y19*'England_index-weights_R2'!$B$15+AC19*'England_index-weights_R2'!$B$17</f>
        <v>0.12665173869122584</v>
      </c>
      <c r="W19" s="56">
        <f>INDEX('Comm_vacancy-all_inputs'!$C:$C, MATCH(A19,'Comm_vacancy-all_inputs'!$A:$A,0))</f>
        <v>1.9772441540494443E-2</v>
      </c>
      <c r="X19" s="56">
        <f>W19*'England_index-weights_R2'!$B$16</f>
        <v>1.9772441540494443E-2</v>
      </c>
      <c r="Y19" s="56">
        <f t="shared" si="5"/>
        <v>5.21411639342126E-2</v>
      </c>
      <c r="Z19" s="57">
        <f>INDEX('Dwellings_vacancy_E-all_inputs'!$G:$G,MATCH($A19,'Dwellings_vacancy_E-all_inputs'!$A:$A,0))</f>
        <v>1.2717689401004428E-2</v>
      </c>
      <c r="AA19" s="57">
        <f>INDEX('Dwellings_vacancy_E-all_inputs'!$L:$L,MATCH($A19,'Dwellings_vacancy_E-all_inputs'!$A:$A,0))</f>
        <v>1.2604429596348232E-2</v>
      </c>
      <c r="AB19" s="57">
        <f>Z19*'England_index-weights_R2'!$B$18+AA19*'England_index-weights_R2'!$B$19</f>
        <v>1.266105949867633E-2</v>
      </c>
      <c r="AC19" s="56">
        <f t="shared" si="6"/>
        <v>0.35018346296226555</v>
      </c>
    </row>
    <row r="20" spans="1:29" x14ac:dyDescent="0.35">
      <c r="A20" s="17" t="s">
        <v>239</v>
      </c>
      <c r="B20" s="17" t="s">
        <v>240</v>
      </c>
      <c r="C20" s="56">
        <f>D20*'England_index-weights_R2'!$B$2+O20*'England_index-weights_R2'!$B$10+V20*'England_index-weights_R2'!$B$14</f>
        <v>0.20248146577041135</v>
      </c>
      <c r="D20" s="56">
        <f>F20*'England_index-weights_R2'!$B$3+J20*'England_index-weights_R2'!$B$4+N20*'England_index-weights_R2'!$B$7</f>
        <v>0.28829546306795722</v>
      </c>
      <c r="E20" s="56">
        <f>INDEX('Productivity-all_inputs'!$D:$D,MATCH($A20,'Productivity-all_inputs'!$A:$A,0))</f>
        <v>3.6027767550605247</v>
      </c>
      <c r="F20" s="56">
        <f t="shared" si="7"/>
        <v>0.50033231151853441</v>
      </c>
      <c r="G20" s="49">
        <f>INDEX('Skills-all_inputs'!$C:$C,MATCH($A20,'Skills-all_inputs'!$A:$A,0))</f>
        <v>3.8</v>
      </c>
      <c r="H20" s="49">
        <f>INDEX('Skills-all_inputs'!$D:$D,MATCH($A20,'Skills-all_inputs'!$A:$A,0))</f>
        <v>3.9</v>
      </c>
      <c r="I20" s="121">
        <f>$G20*'England_index-weights_R2'!$B$5+'England_index-weights_R2'!$B$6*$H20</f>
        <v>3.8499999999999996</v>
      </c>
      <c r="J20" s="56">
        <f t="shared" si="0"/>
        <v>0.11676646706586823</v>
      </c>
      <c r="K20" s="49">
        <f>INDEX('Unemployment-all_inputs'!$C:$C,MATCH($A20,'Unemployment-all_inputs'!$A:$A,0))</f>
        <v>4.5999999999999996</v>
      </c>
      <c r="L20" s="49">
        <f>INDEX('Unemployment-all_inputs'!$D:$D,MATCH($A20,'Unemployment-all_inputs'!$A:$A,0))</f>
        <v>2.9</v>
      </c>
      <c r="M20" s="121">
        <f>K20*'England_index-weights_R2'!$B$8+L20*'England_index-weights_R2'!$B$9</f>
        <v>3.75</v>
      </c>
      <c r="N20" s="56">
        <f t="shared" si="1"/>
        <v>0.247787610619469</v>
      </c>
      <c r="O20" s="56">
        <f>Q20*'England_index-weights_R2'!$B$11+S20*'England_index-weights_R2'!$B$12+U20*'England_index-weights_R2'!$B$13</f>
        <v>8.2246177758377934E-2</v>
      </c>
      <c r="P20" s="50">
        <f>INDEX('Journey_time-all_inputs'!$C:$C,MATCH($A20,'Journey_time-all_inputs'!$A:$A,0))</f>
        <v>11.746109224029199</v>
      </c>
      <c r="Q20" s="56">
        <f t="shared" si="2"/>
        <v>4.5277510000932622E-2</v>
      </c>
      <c r="R20" s="50">
        <f>INDEX('Journey_time-all_inputs'!$D:$D,MATCH($A20,'Journey_time-all_inputs'!$A:$A,0))</f>
        <v>28.489475633543599</v>
      </c>
      <c r="S20" s="56">
        <f t="shared" si="3"/>
        <v>0.21026299883383154</v>
      </c>
      <c r="T20" s="50">
        <f>INDEX('Journey_time-all_inputs'!$E:$E,MATCH($A20,'Journey_time-all_inputs'!$A:$A,0))</f>
        <v>17.528052096125201</v>
      </c>
      <c r="U20" s="56">
        <f t="shared" si="4"/>
        <v>9.7106557530117529E-2</v>
      </c>
      <c r="V20" s="56">
        <f>Y20*'England_index-weights_R2'!$B$15+AC20*'England_index-weights_R2'!$B$17</f>
        <v>0.15108875918735298</v>
      </c>
      <c r="W20" s="56">
        <f>INDEX('Comm_vacancy-all_inputs'!$C:$C, MATCH(A20,'Comm_vacancy-all_inputs'!$A:$A,0))</f>
        <v>3.7755934009671602E-2</v>
      </c>
      <c r="X20" s="56">
        <f>W20*'England_index-weights_R2'!$B$16</f>
        <v>3.7755934009671602E-2</v>
      </c>
      <c r="Y20" s="56">
        <f t="shared" si="5"/>
        <v>0.12349630795759091</v>
      </c>
      <c r="Z20" s="57">
        <f>INDEX('Dwellings_vacancy_E-all_inputs'!$G:$G,MATCH($A20,'Dwellings_vacancy_E-all_inputs'!$A:$A,0))</f>
        <v>8.8499664949049147E-3</v>
      </c>
      <c r="AA20" s="57">
        <f>INDEX('Dwellings_vacancy_E-all_inputs'!$L:$L,MATCH($A20,'Dwellings_vacancy_E-all_inputs'!$A:$A,0))</f>
        <v>9.1726032499883595E-3</v>
      </c>
      <c r="AB20" s="57">
        <f>Z20*'England_index-weights_R2'!$B$18+AA20*'England_index-weights_R2'!$B$19</f>
        <v>9.0112848724466371E-3</v>
      </c>
      <c r="AC20" s="56">
        <f t="shared" si="6"/>
        <v>0.23386611287663928</v>
      </c>
    </row>
    <row r="21" spans="1:29" x14ac:dyDescent="0.35">
      <c r="A21" s="17" t="s">
        <v>241</v>
      </c>
      <c r="B21" s="17" t="s">
        <v>242</v>
      </c>
      <c r="C21" s="56">
        <f>D21*'England_index-weights_R2'!$B$2+O21*'England_index-weights_R2'!$B$10+V21*'England_index-weights_R2'!$B$14</f>
        <v>0.46614973062450538</v>
      </c>
      <c r="D21" s="56">
        <f>F21*'England_index-weights_R2'!$B$3+J21*'England_index-weights_R2'!$B$4+N21*'England_index-weights_R2'!$B$7</f>
        <v>0.636940663113856</v>
      </c>
      <c r="E21" s="56">
        <f>INDEX('Productivity-all_inputs'!$D:$D,MATCH($A21,'Productivity-all_inputs'!$A:$A,0))</f>
        <v>3.3068867021909143</v>
      </c>
      <c r="F21" s="56">
        <f t="shared" si="7"/>
        <v>0.77924443648268416</v>
      </c>
      <c r="G21" s="49">
        <f>INDEX('Skills-all_inputs'!$C:$C,MATCH($A21,'Skills-all_inputs'!$A:$A,0))</f>
        <v>10.1</v>
      </c>
      <c r="H21" s="49">
        <f>INDEX('Skills-all_inputs'!$D:$D,MATCH($A21,'Skills-all_inputs'!$A:$A,0))</f>
        <v>11.1</v>
      </c>
      <c r="I21" s="121">
        <f>$G21*'England_index-weights_R2'!$B$5+'England_index-weights_R2'!$B$6*$H21</f>
        <v>10.6</v>
      </c>
      <c r="J21" s="56">
        <f t="shared" si="0"/>
        <v>0.52095808383233522</v>
      </c>
      <c r="K21" s="49">
        <f>INDEX('Unemployment-all_inputs'!$C:$C,MATCH($A21,'Unemployment-all_inputs'!$A:$A,0))</f>
        <v>5.9</v>
      </c>
      <c r="L21" s="49">
        <f>INDEX('Unemployment-all_inputs'!$D:$D,MATCH($A21,'Unemployment-all_inputs'!$A:$A,0))</f>
        <v>5.7</v>
      </c>
      <c r="M21" s="121">
        <f>K21*'England_index-weights_R2'!$B$8+L21*'England_index-weights_R2'!$B$9</f>
        <v>5.8000000000000007</v>
      </c>
      <c r="N21" s="56">
        <f t="shared" si="1"/>
        <v>0.61061946902654873</v>
      </c>
      <c r="O21" s="56">
        <f>Q21*'England_index-weights_R2'!$B$11+S21*'England_index-weights_R2'!$B$12+U21*'England_index-weights_R2'!$B$13</f>
        <v>0.1053453656357823</v>
      </c>
      <c r="P21" s="50">
        <f>INDEX('Journey_time-all_inputs'!$C:$C,MATCH($A21,'Journey_time-all_inputs'!$A:$A,0))</f>
        <v>14.1514699102749</v>
      </c>
      <c r="Q21" s="56">
        <f t="shared" si="2"/>
        <v>6.6491084194499672E-2</v>
      </c>
      <c r="R21" s="50">
        <f>INDEX('Journey_time-all_inputs'!$D:$D,MATCH($A21,'Journey_time-all_inputs'!$A:$A,0))</f>
        <v>31.725160001060299</v>
      </c>
      <c r="S21" s="56">
        <f t="shared" si="3"/>
        <v>0.23818699650310468</v>
      </c>
      <c r="T21" s="50">
        <f>INDEX('Journey_time-all_inputs'!$E:$E,MATCH($A21,'Journey_time-all_inputs'!$A:$A,0))</f>
        <v>21.4610443759126</v>
      </c>
      <c r="U21" s="56">
        <f t="shared" si="4"/>
        <v>0.13176065566471967</v>
      </c>
      <c r="V21" s="56">
        <f>Y21*'England_index-weights_R2'!$B$15+AC21*'England_index-weights_R2'!$B$17</f>
        <v>0.48537223063452728</v>
      </c>
      <c r="W21" s="56">
        <f>INDEX('Comm_vacancy-all_inputs'!$C:$C, MATCH(A21,'Comm_vacancy-all_inputs'!$A:$A,0))</f>
        <v>0.12227804869526138</v>
      </c>
      <c r="X21" s="56">
        <f>W21*'England_index-weights_R2'!$B$16</f>
        <v>0.12227804869526138</v>
      </c>
      <c r="Y21" s="56">
        <f t="shared" si="5"/>
        <v>0.45886429484266072</v>
      </c>
      <c r="Z21" s="57">
        <f>INDEX('Dwellings_vacancy_E-all_inputs'!$G:$G,MATCH($A21,'Dwellings_vacancy_E-all_inputs'!$A:$A,0))</f>
        <v>1.7827407189734547E-2</v>
      </c>
      <c r="AA21" s="57">
        <f>INDEX('Dwellings_vacancy_E-all_inputs'!$L:$L,MATCH($A21,'Dwellings_vacancy_E-all_inputs'!$A:$A,0))</f>
        <v>2.0969099038160129E-2</v>
      </c>
      <c r="AB21" s="57">
        <f>Z21*'England_index-weights_R2'!$B$18+AA21*'England_index-weights_R2'!$B$19</f>
        <v>1.9398253113947338E-2</v>
      </c>
      <c r="AC21" s="56">
        <f t="shared" si="6"/>
        <v>0.564896038010127</v>
      </c>
    </row>
    <row r="22" spans="1:29" x14ac:dyDescent="0.35">
      <c r="A22" s="17" t="s">
        <v>243</v>
      </c>
      <c r="B22" s="17" t="s">
        <v>244</v>
      </c>
      <c r="C22" s="56">
        <f>D22*'England_index-weights_R2'!$B$2+O22*'England_index-weights_R2'!$B$10+V22*'England_index-weights_R2'!$B$14</f>
        <v>0.46256152268955431</v>
      </c>
      <c r="D22" s="56">
        <f>F22*'England_index-weights_R2'!$B$3+J22*'England_index-weights_R2'!$B$4+N22*'England_index-weights_R2'!$B$7</f>
        <v>0.58167590341978159</v>
      </c>
      <c r="E22" s="56">
        <f>INDEX('Productivity-all_inputs'!$D:$D,MATCH($A22,'Productivity-all_inputs'!$A:$A,0))</f>
        <v>3.2995337278856551</v>
      </c>
      <c r="F22" s="56">
        <f t="shared" si="7"/>
        <v>0.78617550316910079</v>
      </c>
      <c r="G22" s="49">
        <f>INDEX('Skills-all_inputs'!$C:$C,MATCH($A22,'Skills-all_inputs'!$A:$A,0))</f>
        <v>7.3</v>
      </c>
      <c r="H22" s="49">
        <f>INDEX('Skills-all_inputs'!$D:$D,MATCH($A22,'Skills-all_inputs'!$A:$A,0))</f>
        <v>10.199999999999999</v>
      </c>
      <c r="I22" s="121">
        <f>$G22*'England_index-weights_R2'!$B$5+'England_index-weights_R2'!$B$6*$H22</f>
        <v>8.75</v>
      </c>
      <c r="J22" s="56">
        <f t="shared" si="0"/>
        <v>0.41017964071856278</v>
      </c>
      <c r="K22" s="49">
        <f>INDEX('Unemployment-all_inputs'!$C:$C,MATCH($A22,'Unemployment-all_inputs'!$A:$A,0))</f>
        <v>6</v>
      </c>
      <c r="L22" s="49">
        <f>INDEX('Unemployment-all_inputs'!$D:$D,MATCH($A22,'Unemployment-all_inputs'!$A:$A,0))</f>
        <v>4.9000000000000004</v>
      </c>
      <c r="M22" s="121">
        <f>K22*'England_index-weights_R2'!$B$8+L22*'England_index-weights_R2'!$B$9</f>
        <v>5.45</v>
      </c>
      <c r="N22" s="56">
        <f t="shared" si="1"/>
        <v>0.54867256637168138</v>
      </c>
      <c r="O22" s="56">
        <f>Q22*'England_index-weights_R2'!$B$11+S22*'England_index-weights_R2'!$B$12+U22*'England_index-weights_R2'!$B$13</f>
        <v>0.1055803704389511</v>
      </c>
      <c r="P22" s="50">
        <f>INDEX('Journey_time-all_inputs'!$C:$C,MATCH($A22,'Journey_time-all_inputs'!$A:$A,0))</f>
        <v>13.3033772782738</v>
      </c>
      <c r="Q22" s="56">
        <f t="shared" si="2"/>
        <v>5.9011509062649715E-2</v>
      </c>
      <c r="R22" s="50">
        <f>INDEX('Journey_time-all_inputs'!$D:$D,MATCH($A22,'Journey_time-all_inputs'!$A:$A,0))</f>
        <v>35.174721038939502</v>
      </c>
      <c r="S22" s="56">
        <f t="shared" si="3"/>
        <v>0.26795675258585927</v>
      </c>
      <c r="T22" s="50">
        <f>INDEX('Journey_time-all_inputs'!$E:$E,MATCH($A22,'Journey_time-all_inputs'!$A:$A,0))</f>
        <v>19.812431977651901</v>
      </c>
      <c r="U22" s="56">
        <f t="shared" si="4"/>
        <v>0.11723452091259748</v>
      </c>
      <c r="V22" s="56">
        <f>Y22*'England_index-weights_R2'!$B$15+AC22*'England_index-weights_R2'!$B$17</f>
        <v>0.58131391347970285</v>
      </c>
      <c r="W22" s="56">
        <f>INDEX('Comm_vacancy-all_inputs'!$C:$C, MATCH(A22,'Comm_vacancy-all_inputs'!$A:$A,0))</f>
        <v>0.14461365007154994</v>
      </c>
      <c r="X22" s="56">
        <f>W22*'England_index-weights_R2'!$B$16</f>
        <v>0.14461365007154994</v>
      </c>
      <c r="Y22" s="56">
        <f t="shared" si="5"/>
        <v>0.54748779529928593</v>
      </c>
      <c r="Z22" s="57">
        <f>INDEX('Dwellings_vacancy_E-all_inputs'!$G:$G,MATCH($A22,'Dwellings_vacancy_E-all_inputs'!$A:$A,0))</f>
        <v>2.0177151427682033E-2</v>
      </c>
      <c r="AA22" s="57">
        <f>INDEX('Dwellings_vacancy_E-all_inputs'!$L:$L,MATCH($A22,'Dwellings_vacancy_E-all_inputs'!$A:$A,0))</f>
        <v>2.6017987394660436E-2</v>
      </c>
      <c r="AB22" s="57">
        <f>Z22*'England_index-weights_R2'!$B$18+AA22*'England_index-weights_R2'!$B$19</f>
        <v>2.3097569411171234E-2</v>
      </c>
      <c r="AC22" s="56">
        <f t="shared" si="6"/>
        <v>0.68279226802095361</v>
      </c>
    </row>
    <row r="23" spans="1:29" x14ac:dyDescent="0.35">
      <c r="A23" s="17" t="s">
        <v>247</v>
      </c>
      <c r="B23" s="17" t="s">
        <v>248</v>
      </c>
      <c r="C23" s="56">
        <f>D23*'England_index-weights_R2'!$B$2+O23*'England_index-weights_R2'!$B$10+V23*'England_index-weights_R2'!$B$14</f>
        <v>0.33364078400114461</v>
      </c>
      <c r="D23" s="56">
        <f>F23*'England_index-weights_R2'!$B$3+J23*'England_index-weights_R2'!$B$4+N23*'England_index-weights_R2'!$B$7</f>
        <v>0.38990700025065661</v>
      </c>
      <c r="E23" s="56">
        <f>INDEX('Productivity-all_inputs'!$D:$D,MATCH($A23,'Productivity-all_inputs'!$A:$A,0))</f>
        <v>3.7256934272366524</v>
      </c>
      <c r="F23" s="56">
        <f t="shared" si="7"/>
        <v>0.38446849691009621</v>
      </c>
      <c r="G23" s="49">
        <f>INDEX('Skills-all_inputs'!$C:$C,MATCH($A23,'Skills-all_inputs'!$A:$A,0))</f>
        <v>9.1999999999999993</v>
      </c>
      <c r="H23" s="49">
        <f>INDEX('Skills-all_inputs'!$D:$D,MATCH($A23,'Skills-all_inputs'!$A:$A,0))</f>
        <v>9.3000000000000007</v>
      </c>
      <c r="I23" s="121">
        <f>$G23*'England_index-weights_R2'!$B$5+'England_index-weights_R2'!$B$6*$H23</f>
        <v>9.25</v>
      </c>
      <c r="J23" s="56">
        <f t="shared" si="0"/>
        <v>0.44011976047904183</v>
      </c>
      <c r="K23" s="49">
        <f>INDEX('Unemployment-all_inputs'!$C:$C,MATCH($A23,'Unemployment-all_inputs'!$A:$A,0))</f>
        <v>4.0999999999999996</v>
      </c>
      <c r="L23" s="49">
        <f>INDEX('Unemployment-all_inputs'!$D:$D,MATCH($A23,'Unemployment-all_inputs'!$A:$A,0))</f>
        <v>4.5</v>
      </c>
      <c r="M23" s="121">
        <f>K23*'England_index-weights_R2'!$B$8+L23*'England_index-weights_R2'!$B$9</f>
        <v>4.3</v>
      </c>
      <c r="N23" s="56">
        <f t="shared" si="1"/>
        <v>0.34513274336283178</v>
      </c>
      <c r="O23" s="56">
        <f>Q23*'England_index-weights_R2'!$B$11+S23*'England_index-weights_R2'!$B$12+U23*'England_index-weights_R2'!$B$13</f>
        <v>0.15676790635902799</v>
      </c>
      <c r="P23" s="50">
        <f>INDEX('Journey_time-all_inputs'!$C:$C,MATCH($A23,'Journey_time-all_inputs'!$A:$A,0))</f>
        <v>18.519187851885601</v>
      </c>
      <c r="Q23" s="56">
        <f t="shared" si="2"/>
        <v>0.10501125671613044</v>
      </c>
      <c r="R23" s="50">
        <f>INDEX('Journey_time-all_inputs'!$D:$D,MATCH($A23,'Journey_time-all_inputs'!$A:$A,0))</f>
        <v>41.270059579382597</v>
      </c>
      <c r="S23" s="56">
        <f t="shared" si="3"/>
        <v>0.32055960251321242</v>
      </c>
      <c r="T23" s="50">
        <f>INDEX('Journey_time-all_inputs'!$E:$E,MATCH($A23,'Journey_time-all_inputs'!$A:$A,0))</f>
        <v>37.7538903667472</v>
      </c>
      <c r="U23" s="56">
        <f t="shared" si="4"/>
        <v>0.27531900607390536</v>
      </c>
      <c r="V23" s="56">
        <f>Y23*'England_index-weights_R2'!$B$15+AC23*'England_index-weights_R2'!$B$17</f>
        <v>0.39798122914423717</v>
      </c>
      <c r="W23" s="56">
        <f>INDEX('Comm_vacancy-all_inputs'!$C:$C, MATCH(A23,'Comm_vacancy-all_inputs'!$A:$A,0))</f>
        <v>8.9887851466773444E-2</v>
      </c>
      <c r="X23" s="56">
        <f>W23*'England_index-weights_R2'!$B$16</f>
        <v>8.9887851466773444E-2</v>
      </c>
      <c r="Y23" s="56">
        <f t="shared" si="5"/>
        <v>0.33034603332334334</v>
      </c>
      <c r="Z23" s="57">
        <f>INDEX('Dwellings_vacancy_E-all_inputs'!$G:$G,MATCH($A23,'Dwellings_vacancy_E-all_inputs'!$A:$A,0))</f>
        <v>1.8198609300304217E-2</v>
      </c>
      <c r="AA23" s="57">
        <f>INDEX('Dwellings_vacancy_E-all_inputs'!$L:$L,MATCH($A23,'Dwellings_vacancy_E-all_inputs'!$A:$A,0))</f>
        <v>2.2856514930908491E-2</v>
      </c>
      <c r="AB23" s="57">
        <f>Z23*'England_index-weights_R2'!$B$18+AA23*'England_index-weights_R2'!$B$19</f>
        <v>2.0527562115606354E-2</v>
      </c>
      <c r="AC23" s="56">
        <f t="shared" si="6"/>
        <v>0.60088681660691867</v>
      </c>
    </row>
    <row r="24" spans="1:29" x14ac:dyDescent="0.35">
      <c r="A24" s="17" t="s">
        <v>249</v>
      </c>
      <c r="B24" s="17" t="s">
        <v>250</v>
      </c>
      <c r="C24" s="56">
        <f>D24*'England_index-weights_R2'!$B$2+O24*'England_index-weights_R2'!$B$10+V24*'England_index-weights_R2'!$B$14</f>
        <v>0.44050635738876287</v>
      </c>
      <c r="D24" s="56">
        <f>F24*'England_index-weights_R2'!$B$3+J24*'England_index-weights_R2'!$B$4+N24*'England_index-weights_R2'!$B$7</f>
        <v>0.62113215104071762</v>
      </c>
      <c r="E24" s="56">
        <f>INDEX('Productivity-all_inputs'!$D:$D,MATCH($A24,'Productivity-all_inputs'!$A:$A,0))</f>
        <v>3.3603753871419002</v>
      </c>
      <c r="F24" s="56">
        <f t="shared" si="7"/>
        <v>0.72882488828722114</v>
      </c>
      <c r="G24" s="49">
        <f>INDEX('Skills-all_inputs'!$C:$C,MATCH($A24,'Skills-all_inputs'!$A:$A,0))</f>
        <v>10.1</v>
      </c>
      <c r="H24" s="49">
        <f>INDEX('Skills-all_inputs'!$D:$D,MATCH($A24,'Skills-all_inputs'!$A:$A,0))</f>
        <v>11.2</v>
      </c>
      <c r="I24" s="121">
        <f>$G24*'England_index-weights_R2'!$B$5+'England_index-weights_R2'!$B$6*$H24</f>
        <v>10.649999999999999</v>
      </c>
      <c r="J24" s="56">
        <f t="shared" si="0"/>
        <v>0.52395209580838309</v>
      </c>
      <c r="K24" s="49">
        <f>INDEX('Unemployment-all_inputs'!$C:$C,MATCH($A24,'Unemployment-all_inputs'!$A:$A,0))</f>
        <v>5.7</v>
      </c>
      <c r="L24" s="49">
        <f>INDEX('Unemployment-all_inputs'!$D:$D,MATCH($A24,'Unemployment-all_inputs'!$A:$A,0))</f>
        <v>5.9</v>
      </c>
      <c r="M24" s="121">
        <f>K24*'England_index-weights_R2'!$B$8+L24*'England_index-weights_R2'!$B$9</f>
        <v>5.8000000000000007</v>
      </c>
      <c r="N24" s="56">
        <f t="shared" si="1"/>
        <v>0.61061946902654873</v>
      </c>
      <c r="O24" s="56">
        <f>Q24*'England_index-weights_R2'!$B$11+S24*'England_index-weights_R2'!$B$12+U24*'England_index-weights_R2'!$B$13</f>
        <v>6.7905283489546067E-2</v>
      </c>
      <c r="P24" s="50">
        <f>INDEX('Journey_time-all_inputs'!$C:$C,MATCH($A24,'Journey_time-all_inputs'!$A:$A,0))</f>
        <v>11.674649666830399</v>
      </c>
      <c r="Q24" s="56">
        <f t="shared" si="2"/>
        <v>4.4647287420533574E-2</v>
      </c>
      <c r="R24" s="50">
        <f>INDEX('Journey_time-all_inputs'!$D:$D,MATCH($A24,'Journey_time-all_inputs'!$A:$A,0))</f>
        <v>21.1461600188265</v>
      </c>
      <c r="S24" s="56">
        <f t="shared" si="3"/>
        <v>0.14689009071935094</v>
      </c>
      <c r="T24" s="50">
        <f>INDEX('Journey_time-all_inputs'!$E:$E,MATCH($A24,'Journey_time-all_inputs'!$A:$A,0))</f>
        <v>16.392010524817501</v>
      </c>
      <c r="U24" s="56">
        <f t="shared" si="4"/>
        <v>8.7096749908727344E-2</v>
      </c>
      <c r="V24" s="56">
        <f>Y24*'England_index-weights_R2'!$B$15+AC24*'England_index-weights_R2'!$B$17</f>
        <v>0.45185584398407019</v>
      </c>
      <c r="W24" s="56">
        <f>INDEX('Comm_vacancy-all_inputs'!$C:$C, MATCH(A24,'Comm_vacancy-all_inputs'!$A:$A,0))</f>
        <v>0.12751304176355321</v>
      </c>
      <c r="X24" s="56">
        <f>W24*'England_index-weights_R2'!$B$16</f>
        <v>0.12751304176355321</v>
      </c>
      <c r="Y24" s="56">
        <f t="shared" si="5"/>
        <v>0.47963577096108362</v>
      </c>
      <c r="Z24" s="57">
        <f>INDEX('Dwellings_vacancy_E-all_inputs'!$G:$G,MATCH($A24,'Dwellings_vacancy_E-all_inputs'!$A:$A,0))</f>
        <v>1.2759389747236408E-2</v>
      </c>
      <c r="AA24" s="57">
        <f>INDEX('Dwellings_vacancy_E-all_inputs'!$L:$L,MATCH($A24,'Dwellings_vacancy_E-all_inputs'!$A:$A,0))</f>
        <v>1.371320007144829E-2</v>
      </c>
      <c r="AB24" s="57">
        <f>Z24*'England_index-weights_R2'!$B$18+AA24*'England_index-weights_R2'!$B$19</f>
        <v>1.3236294909342349E-2</v>
      </c>
      <c r="AC24" s="56">
        <f t="shared" si="6"/>
        <v>0.36851606305303003</v>
      </c>
    </row>
    <row r="25" spans="1:29" x14ac:dyDescent="0.35">
      <c r="A25" s="17" t="s">
        <v>251</v>
      </c>
      <c r="B25" s="17" t="s">
        <v>252</v>
      </c>
      <c r="C25" s="56">
        <f>D25*'England_index-weights_R2'!$B$2+O25*'England_index-weights_R2'!$B$10+V25*'England_index-weights_R2'!$B$14</f>
        <v>0.4465536974091473</v>
      </c>
      <c r="D25" s="56">
        <f>F25*'England_index-weights_R2'!$B$3+J25*'England_index-weights_R2'!$B$4+N25*'England_index-weights_R2'!$B$7</f>
        <v>0.60337835640720683</v>
      </c>
      <c r="E25" s="56">
        <f>INDEX('Productivity-all_inputs'!$D:$D,MATCH($A25,'Productivity-all_inputs'!$A:$A,0))</f>
        <v>3.2542429687054919</v>
      </c>
      <c r="F25" s="56">
        <f t="shared" si="7"/>
        <v>0.82886751583282325</v>
      </c>
      <c r="G25" s="49">
        <f>INDEX('Skills-all_inputs'!$C:$C,MATCH($A25,'Skills-all_inputs'!$A:$A,0))</f>
        <v>14.4</v>
      </c>
      <c r="H25" s="49">
        <f>INDEX('Skills-all_inputs'!$D:$D,MATCH($A25,'Skills-all_inputs'!$A:$A,0))</f>
        <v>7.1</v>
      </c>
      <c r="I25" s="121">
        <f>$G25*'England_index-weights_R2'!$B$5+'England_index-weights_R2'!$B$6*$H25</f>
        <v>10.75</v>
      </c>
      <c r="J25" s="56">
        <f t="shared" si="0"/>
        <v>0.52994011976047894</v>
      </c>
      <c r="K25" s="49">
        <f>INDEX('Unemployment-all_inputs'!$C:$C,MATCH($A25,'Unemployment-all_inputs'!$A:$A,0))</f>
        <v>5.9</v>
      </c>
      <c r="L25" s="49">
        <f>INDEX('Unemployment-all_inputs'!$D:$D,MATCH($A25,'Unemployment-all_inputs'!$A:$A,0))</f>
        <v>3.9</v>
      </c>
      <c r="M25" s="121">
        <f>K25*'England_index-weights_R2'!$B$8+L25*'England_index-weights_R2'!$B$9</f>
        <v>4.9000000000000004</v>
      </c>
      <c r="N25" s="56">
        <f t="shared" si="1"/>
        <v>0.45132743362831862</v>
      </c>
      <c r="O25" s="56">
        <f>Q25*'England_index-weights_R2'!$B$11+S25*'England_index-weights_R2'!$B$12+U25*'England_index-weights_R2'!$B$13</f>
        <v>0.29089922405034879</v>
      </c>
      <c r="P25" s="50">
        <f>INDEX('Journey_time-all_inputs'!$C:$C,MATCH($A25,'Journey_time-all_inputs'!$A:$A,0))</f>
        <v>31.134183576386199</v>
      </c>
      <c r="Q25" s="56">
        <f t="shared" si="2"/>
        <v>0.21626656627675622</v>
      </c>
      <c r="R25" s="50">
        <f>INDEX('Journey_time-all_inputs'!$D:$D,MATCH($A25,'Journey_time-all_inputs'!$A:$A,0))</f>
        <v>60.470650114242702</v>
      </c>
      <c r="S25" s="56">
        <f t="shared" si="3"/>
        <v>0.48626094555106475</v>
      </c>
      <c r="T25" s="50">
        <f>INDEX('Journey_time-all_inputs'!$E:$E,MATCH($A25,'Journey_time-all_inputs'!$A:$A,0))</f>
        <v>88.267892905388905</v>
      </c>
      <c r="U25" s="56">
        <f t="shared" si="4"/>
        <v>0.72040434482271598</v>
      </c>
      <c r="V25" s="56">
        <f>Y25*'England_index-weights_R2'!$B$15+AC25*'England_index-weights_R2'!$B$17</f>
        <v>0.28855885277182669</v>
      </c>
      <c r="W25" s="56">
        <f>INDEX('Comm_vacancy-all_inputs'!$C:$C, MATCH(A25,'Comm_vacancy-all_inputs'!$A:$A,0))</f>
        <v>7.8756512448989902E-2</v>
      </c>
      <c r="X25" s="56">
        <f>W25*'England_index-weights_R2'!$B$16</f>
        <v>7.8756512448989902E-2</v>
      </c>
      <c r="Y25" s="56">
        <f t="shared" si="5"/>
        <v>0.28617895620256995</v>
      </c>
      <c r="Z25" s="57">
        <f>INDEX('Dwellings_vacancy_E-all_inputs'!$G:$G,MATCH($A25,'Dwellings_vacancy_E-all_inputs'!$A:$A,0))</f>
        <v>9.844322344322344E-3</v>
      </c>
      <c r="AA25" s="57">
        <f>INDEX('Dwellings_vacancy_E-all_inputs'!$L:$L,MATCH($A25,'Dwellings_vacancy_E-all_inputs'!$A:$A,0))</f>
        <v>1.2058570198105082E-2</v>
      </c>
      <c r="AB25" s="57">
        <f>Z25*'England_index-weights_R2'!$B$18+AA25*'England_index-weights_R2'!$B$19</f>
        <v>1.0951446271213713E-2</v>
      </c>
      <c r="AC25" s="56">
        <f t="shared" si="6"/>
        <v>0.29569854247959687</v>
      </c>
    </row>
    <row r="26" spans="1:29" x14ac:dyDescent="0.35">
      <c r="A26" s="17" t="s">
        <v>253</v>
      </c>
      <c r="B26" s="17" t="s">
        <v>254</v>
      </c>
      <c r="C26" s="56">
        <f>D26*'England_index-weights_R2'!$B$2+O26*'England_index-weights_R2'!$B$10+V26*'England_index-weights_R2'!$B$14</f>
        <v>0.26571470700069327</v>
      </c>
      <c r="D26" s="56">
        <f>F26*'England_index-weights_R2'!$B$3+J26*'England_index-weights_R2'!$B$4+N26*'England_index-weights_R2'!$B$7</f>
        <v>0.37501160125188893</v>
      </c>
      <c r="E26" s="56">
        <f>INDEX('Productivity-all_inputs'!$D:$D,MATCH($A26,'Productivity-all_inputs'!$A:$A,0))</f>
        <v>3.4563166808832348</v>
      </c>
      <c r="F26" s="56">
        <f t="shared" si="7"/>
        <v>0.63838862708246458</v>
      </c>
      <c r="G26" s="49">
        <f>INDEX('Skills-all_inputs'!$C:$C,MATCH($A26,'Skills-all_inputs'!$A:$A,0))</f>
        <v>5</v>
      </c>
      <c r="H26" s="49">
        <f>INDEX('Skills-all_inputs'!$D:$D,MATCH($A26,'Skills-all_inputs'!$A:$A,0))</f>
        <v>5.3</v>
      </c>
      <c r="I26" s="121">
        <f>$G26*'England_index-weights_R2'!$B$5+'England_index-weights_R2'!$B$6*$H26</f>
        <v>5.15</v>
      </c>
      <c r="J26" s="56">
        <f t="shared" si="0"/>
        <v>0.19461077844311375</v>
      </c>
      <c r="K26" s="49">
        <f>INDEX('Unemployment-all_inputs'!$C:$C,MATCH($A26,'Unemployment-all_inputs'!$A:$A,0))</f>
        <v>4.2</v>
      </c>
      <c r="L26" s="49">
        <f>INDEX('Unemployment-all_inputs'!$D:$D,MATCH($A26,'Unemployment-all_inputs'!$A:$A,0))</f>
        <v>3.8</v>
      </c>
      <c r="M26" s="121">
        <f>K26*'England_index-weights_R2'!$B$8+L26*'England_index-weights_R2'!$B$9</f>
        <v>4</v>
      </c>
      <c r="N26" s="56">
        <f t="shared" si="1"/>
        <v>0.29203539823008845</v>
      </c>
      <c r="O26" s="56">
        <f>Q26*'England_index-weights_R2'!$B$11+S26*'England_index-weights_R2'!$B$12+U26*'England_index-weights_R2'!$B$13</f>
        <v>7.2799398999839393E-2</v>
      </c>
      <c r="P26" s="50">
        <f>INDEX('Journey_time-all_inputs'!$C:$C,MATCH($A26,'Journey_time-all_inputs'!$A:$A,0))</f>
        <v>11.711865958301445</v>
      </c>
      <c r="Q26" s="56">
        <f t="shared" si="2"/>
        <v>4.4975508699298498E-2</v>
      </c>
      <c r="R26" s="50">
        <f>INDEX('Journey_time-all_inputs'!$D:$D,MATCH($A26,'Journey_time-all_inputs'!$A:$A,0))</f>
        <v>23.495502811086347</v>
      </c>
      <c r="S26" s="56">
        <f t="shared" si="3"/>
        <v>0.16716494920492569</v>
      </c>
      <c r="T26" s="50">
        <f>INDEX('Journey_time-all_inputs'!$E:$E,MATCH($A26,'Journey_time-all_inputs'!$A:$A,0))</f>
        <v>17.465015166611948</v>
      </c>
      <c r="U26" s="56">
        <f t="shared" si="4"/>
        <v>9.6551131079706518E-2</v>
      </c>
      <c r="V26" s="56">
        <f>Y26*'England_index-weights_R2'!$B$15+AC26*'England_index-weights_R2'!$B$17</f>
        <v>0.24003622649915585</v>
      </c>
      <c r="W26" s="56">
        <f>INDEX('Comm_vacancy-all_inputs'!$C:$C, MATCH(A26,'Comm_vacancy-all_inputs'!$A:$A,0))</f>
        <v>6.0292726357579859E-2</v>
      </c>
      <c r="X26" s="56">
        <f>W26*'England_index-weights_R2'!$B$16</f>
        <v>6.0292726357579859E-2</v>
      </c>
      <c r="Y26" s="56">
        <f t="shared" si="5"/>
        <v>0.2129180966655517</v>
      </c>
      <c r="Z26" s="57">
        <f>INDEX('Dwellings_vacancy_E-all_inputs'!$G:$G,MATCH($A26,'Dwellings_vacancy_E-all_inputs'!$A:$A,0))</f>
        <v>1.135888808251413E-2</v>
      </c>
      <c r="AA26" s="57">
        <f>INDEX('Dwellings_vacancy_E-all_inputs'!$L:$L,MATCH($A26,'Dwellings_vacancy_E-all_inputs'!$A:$A,0))</f>
        <v>1.2156322449634535E-2</v>
      </c>
      <c r="AB26" s="57">
        <f>Z26*'England_index-weights_R2'!$B$18+AA26*'England_index-weights_R2'!$B$19</f>
        <v>1.1757605266074334E-2</v>
      </c>
      <c r="AC26" s="56">
        <f t="shared" si="6"/>
        <v>0.32139061599996827</v>
      </c>
    </row>
    <row r="27" spans="1:29" x14ac:dyDescent="0.35">
      <c r="A27" s="17" t="s">
        <v>255</v>
      </c>
      <c r="B27" s="17" t="s">
        <v>256</v>
      </c>
      <c r="C27" s="56">
        <f>D27*'England_index-weights_R2'!$B$2+O27*'England_index-weights_R2'!$B$10+V27*'England_index-weights_R2'!$B$14</f>
        <v>0.15454054096792935</v>
      </c>
      <c r="D27" s="56">
        <f>F27*'England_index-weights_R2'!$B$3+J27*'England_index-weights_R2'!$B$4+N27*'England_index-weights_R2'!$B$7</f>
        <v>0.17353730005324414</v>
      </c>
      <c r="E27" s="56">
        <f>INDEX('Productivity-all_inputs'!$D:$D,MATCH($A27,'Productivity-all_inputs'!$A:$A,0))</f>
        <v>3.8732821771117156</v>
      </c>
      <c r="F27" s="56">
        <f t="shared" si="7"/>
        <v>0.24534826813175303</v>
      </c>
      <c r="G27" s="49">
        <f>INDEX('Skills-all_inputs'!$C:$C,MATCH($A27,'Skills-all_inputs'!$A:$A,0))</f>
        <v>2.2999999999999998</v>
      </c>
      <c r="H27" s="49">
        <f>INDEX('Skills-all_inputs'!$D:$D,MATCH($A27,'Skills-all_inputs'!$A:$A,0))</f>
        <v>3.6</v>
      </c>
      <c r="I27" s="121">
        <f>$G27*'England_index-weights_R2'!$B$5+'England_index-weights_R2'!$B$6*$H27</f>
        <v>2.95</v>
      </c>
      <c r="J27" s="56">
        <f t="shared" si="0"/>
        <v>6.2874251497005998E-2</v>
      </c>
      <c r="K27" s="49">
        <f>INDEX('Unemployment-all_inputs'!$C:$C,MATCH($A27,'Unemployment-all_inputs'!$A:$A,0))</f>
        <v>3.6</v>
      </c>
      <c r="L27" s="49">
        <f>INDEX('Unemployment-all_inputs'!$D:$D,MATCH($A27,'Unemployment-all_inputs'!$A:$A,0))</f>
        <v>3.5</v>
      </c>
      <c r="M27" s="121">
        <f>K27*'England_index-weights_R2'!$B$8+L27*'England_index-weights_R2'!$B$9</f>
        <v>3.55</v>
      </c>
      <c r="N27" s="56">
        <f t="shared" si="1"/>
        <v>0.21238938053097339</v>
      </c>
      <c r="O27" s="56">
        <f>Q27*'England_index-weights_R2'!$B$11+S27*'England_index-weights_R2'!$B$12+U27*'England_index-weights_R2'!$B$13</f>
        <v>5.3142306611294723E-2</v>
      </c>
      <c r="P27" s="50">
        <f>INDEX('Journey_time-all_inputs'!$C:$C,MATCH($A27,'Journey_time-all_inputs'!$A:$A,0))</f>
        <v>10.0003998658139</v>
      </c>
      <c r="Q27" s="56">
        <f t="shared" si="2"/>
        <v>2.9881592373000716E-2</v>
      </c>
      <c r="R27" s="50">
        <f>INDEX('Journey_time-all_inputs'!$D:$D,MATCH($A27,'Journey_time-all_inputs'!$A:$A,0))</f>
        <v>19.476556554059901</v>
      </c>
      <c r="S27" s="56">
        <f t="shared" si="3"/>
        <v>0.13248139136449577</v>
      </c>
      <c r="T27" s="50">
        <f>INDEX('Journey_time-all_inputs'!$E:$E,MATCH($A27,'Journey_time-all_inputs'!$A:$A,0))</f>
        <v>14.46875746622</v>
      </c>
      <c r="U27" s="56">
        <f t="shared" si="4"/>
        <v>7.0150721162921037E-2</v>
      </c>
      <c r="V27" s="56">
        <f>Y27*'England_index-weights_R2'!$B$15+AC27*'England_index-weights_R2'!$B$17</f>
        <v>0.2179452571539344</v>
      </c>
      <c r="W27" s="56">
        <f>INDEX('Comm_vacancy-all_inputs'!$C:$C, MATCH(A27,'Comm_vacancy-all_inputs'!$A:$A,0))</f>
        <v>7.1716244352159092E-2</v>
      </c>
      <c r="X27" s="56">
        <f>W27*'England_index-weights_R2'!$B$16</f>
        <v>7.1716244352159092E-2</v>
      </c>
      <c r="Y27" s="56">
        <f t="shared" si="5"/>
        <v>0.25824448547206097</v>
      </c>
      <c r="Z27" s="57">
        <f>INDEX('Dwellings_vacancy_E-all_inputs'!$G:$G,MATCH($A27,'Dwellings_vacancy_E-all_inputs'!$A:$A,0))</f>
        <v>2.2217928902627513E-3</v>
      </c>
      <c r="AA27" s="57">
        <f>INDEX('Dwellings_vacancy_E-all_inputs'!$L:$L,MATCH($A27,'Dwellings_vacancy_E-all_inputs'!$A:$A,0))</f>
        <v>7.2146658781785927E-3</v>
      </c>
      <c r="AB27" s="57">
        <f>Z27*'England_index-weights_R2'!$B$18+AA27*'England_index-weights_R2'!$B$19</f>
        <v>4.7182293842206718E-3</v>
      </c>
      <c r="AC27" s="56">
        <f t="shared" si="6"/>
        <v>9.7047572199554621E-2</v>
      </c>
    </row>
    <row r="28" spans="1:29" x14ac:dyDescent="0.35">
      <c r="A28" s="17" t="s">
        <v>257</v>
      </c>
      <c r="B28" s="17" t="s">
        <v>258</v>
      </c>
      <c r="C28" s="56">
        <f>D28*'England_index-weights_R2'!$B$2+O28*'England_index-weights_R2'!$B$10+V28*'England_index-weights_R2'!$B$14</f>
        <v>0.47604805657324711</v>
      </c>
      <c r="D28" s="56">
        <f>F28*'England_index-weights_R2'!$B$3+J28*'England_index-weights_R2'!$B$4+N28*'England_index-weights_R2'!$B$7</f>
        <v>0.66934649807152236</v>
      </c>
      <c r="E28" s="56">
        <f>INDEX('Productivity-all_inputs'!$D:$D,MATCH($A28,'Productivity-all_inputs'!$A:$A,0))</f>
        <v>3.3178157727231046</v>
      </c>
      <c r="F28" s="56">
        <f t="shared" si="7"/>
        <v>0.76894246702999858</v>
      </c>
      <c r="G28" s="49">
        <f>INDEX('Skills-all_inputs'!$C:$C,MATCH($A28,'Skills-all_inputs'!$A:$A,0))</f>
        <v>10.3</v>
      </c>
      <c r="H28" s="49">
        <f>INDEX('Skills-all_inputs'!$D:$D,MATCH($A28,'Skills-all_inputs'!$A:$A,0))</f>
        <v>13.9</v>
      </c>
      <c r="I28" s="121">
        <f>$G28*'England_index-weights_R2'!$B$5+'England_index-weights_R2'!$B$6*$H28</f>
        <v>12.100000000000001</v>
      </c>
      <c r="J28" s="56">
        <f t="shared" si="0"/>
        <v>0.61077844311377238</v>
      </c>
      <c r="K28" s="49">
        <f>INDEX('Unemployment-all_inputs'!$C:$C,MATCH($A28,'Unemployment-all_inputs'!$A:$A,0))</f>
        <v>6</v>
      </c>
      <c r="L28" s="49">
        <f>INDEX('Unemployment-all_inputs'!$D:$D,MATCH($A28,'Unemployment-all_inputs'!$A:$A,0))</f>
        <v>5.8</v>
      </c>
      <c r="M28" s="121">
        <f>K28*'England_index-weights_R2'!$B$8+L28*'England_index-weights_R2'!$B$9</f>
        <v>5.9</v>
      </c>
      <c r="N28" s="56">
        <f t="shared" si="1"/>
        <v>0.62831858407079644</v>
      </c>
      <c r="O28" s="56">
        <f>Q28*'England_index-weights_R2'!$B$11+S28*'England_index-weights_R2'!$B$12+U28*'England_index-weights_R2'!$B$13</f>
        <v>8.4283473572423703E-2</v>
      </c>
      <c r="P28" s="50">
        <f>INDEX('Journey_time-all_inputs'!$C:$C,MATCH($A28,'Journey_time-all_inputs'!$A:$A,0))</f>
        <v>12.720003291416401</v>
      </c>
      <c r="Q28" s="56">
        <f t="shared" si="2"/>
        <v>5.3866564512935589E-2</v>
      </c>
      <c r="R28" s="50">
        <f>INDEX('Journey_time-all_inputs'!$D:$D,MATCH($A28,'Journey_time-all_inputs'!$A:$A,0))</f>
        <v>25.625358412271702</v>
      </c>
      <c r="S28" s="56">
        <f t="shared" si="3"/>
        <v>0.18554563041118094</v>
      </c>
      <c r="T28" s="50">
        <f>INDEX('Journey_time-all_inputs'!$E:$E,MATCH($A28,'Journey_time-all_inputs'!$A:$A,0))</f>
        <v>20.3836333472732</v>
      </c>
      <c r="U28" s="56">
        <f t="shared" si="4"/>
        <v>0.12226744925552971</v>
      </c>
      <c r="V28" s="56">
        <f>Y28*'England_index-weights_R2'!$B$15+AC28*'England_index-weights_R2'!$B$17</f>
        <v>0.48121575657752003</v>
      </c>
      <c r="W28" s="56">
        <f>INDEX('Comm_vacancy-all_inputs'!$C:$C, MATCH(A28,'Comm_vacancy-all_inputs'!$A:$A,0))</f>
        <v>0.1252218058357038</v>
      </c>
      <c r="X28" s="56">
        <f>W28*'England_index-weights_R2'!$B$16</f>
        <v>0.1252218058357038</v>
      </c>
      <c r="Y28" s="56">
        <f t="shared" si="5"/>
        <v>0.47054457413691558</v>
      </c>
      <c r="Z28" s="57">
        <f>INDEX('Dwellings_vacancy_E-all_inputs'!$G:$G,MATCH($A28,'Dwellings_vacancy_E-all_inputs'!$A:$A,0))</f>
        <v>1.6443963924003845E-2</v>
      </c>
      <c r="AA28" s="57">
        <f>INDEX('Dwellings_vacancy_E-all_inputs'!$L:$L,MATCH($A28,'Dwellings_vacancy_E-all_inputs'!$A:$A,0))</f>
        <v>1.9110172441803793E-2</v>
      </c>
      <c r="AB28" s="57">
        <f>Z28*'England_index-weights_R2'!$B$18+AA28*'England_index-weights_R2'!$B$19</f>
        <v>1.7777068182903817E-2</v>
      </c>
      <c r="AC28" s="56">
        <f t="shared" si="6"/>
        <v>0.5132293038993333</v>
      </c>
    </row>
    <row r="29" spans="1:29" x14ac:dyDescent="0.35">
      <c r="A29" s="17" t="s">
        <v>259</v>
      </c>
      <c r="B29" s="17" t="s">
        <v>260</v>
      </c>
      <c r="C29" s="56">
        <f>D29*'England_index-weights_R2'!$B$2+O29*'England_index-weights_R2'!$B$10+V29*'England_index-weights_R2'!$B$14</f>
        <v>0.28055945712136271</v>
      </c>
      <c r="D29" s="56">
        <f>F29*'England_index-weights_R2'!$B$3+J29*'England_index-weights_R2'!$B$4+N29*'England_index-weights_R2'!$B$7</f>
        <v>0.33192523048891565</v>
      </c>
      <c r="E29" s="56">
        <f>INDEX('Productivity-all_inputs'!$D:$D,MATCH($A29,'Productivity-all_inputs'!$A:$A,0))</f>
        <v>3.5890591188317256</v>
      </c>
      <c r="F29" s="56">
        <f t="shared" si="7"/>
        <v>0.513262841061363</v>
      </c>
      <c r="G29" s="49">
        <f>INDEX('Skills-all_inputs'!$C:$C,MATCH($A29,'Skills-all_inputs'!$A:$A,0))</f>
        <v>6.3</v>
      </c>
      <c r="H29" s="49">
        <f>INDEX('Skills-all_inputs'!$D:$D,MATCH($A29,'Skills-all_inputs'!$A:$A,0))</f>
        <v>8</v>
      </c>
      <c r="I29" s="121">
        <f>$G29*'England_index-weights_R2'!$B$5+'England_index-weights_R2'!$B$6*$H29</f>
        <v>7.15</v>
      </c>
      <c r="J29" s="56">
        <f t="shared" si="0"/>
        <v>0.31437125748502986</v>
      </c>
      <c r="K29" s="49">
        <f>INDEX('Unemployment-all_inputs'!$C:$C,MATCH($A29,'Unemployment-all_inputs'!$A:$A,0))</f>
        <v>3.5</v>
      </c>
      <c r="L29" s="49">
        <f>INDEX('Unemployment-all_inputs'!$D:$D,MATCH($A29,'Unemployment-all_inputs'!$A:$A,0))</f>
        <v>3.1</v>
      </c>
      <c r="M29" s="121">
        <f>K29*'England_index-weights_R2'!$B$8+L29*'England_index-weights_R2'!$B$9</f>
        <v>3.3</v>
      </c>
      <c r="N29" s="56">
        <f t="shared" si="1"/>
        <v>0.16814159292035394</v>
      </c>
      <c r="O29" s="56">
        <f>Q29*'England_index-weights_R2'!$B$11+S29*'England_index-weights_R2'!$B$12+U29*'England_index-weights_R2'!$B$13</f>
        <v>0.19310556942634752</v>
      </c>
      <c r="P29" s="50">
        <f>INDEX('Journey_time-all_inputs'!$C:$C,MATCH($A29,'Journey_time-all_inputs'!$A:$A,0))</f>
        <v>22.227114120178399</v>
      </c>
      <c r="Q29" s="56">
        <f t="shared" si="2"/>
        <v>0.13771253492629187</v>
      </c>
      <c r="R29" s="50">
        <f>INDEX('Journey_time-all_inputs'!$D:$D,MATCH($A29,'Journey_time-all_inputs'!$A:$A,0))</f>
        <v>45.672400051359503</v>
      </c>
      <c r="S29" s="56">
        <f t="shared" si="3"/>
        <v>0.35855185735516903</v>
      </c>
      <c r="T29" s="50">
        <f>INDEX('Journey_time-all_inputs'!$E:$E,MATCH($A29,'Journey_time-all_inputs'!$A:$A,0))</f>
        <v>49.905703141664098</v>
      </c>
      <c r="U29" s="56">
        <f t="shared" si="4"/>
        <v>0.38239018304505507</v>
      </c>
      <c r="V29" s="56">
        <f>Y29*'England_index-weights_R2'!$B$15+AC29*'England_index-weights_R2'!$B$17</f>
        <v>0.26528179808127211</v>
      </c>
      <c r="W29" s="56">
        <f>INDEX('Comm_vacancy-all_inputs'!$C:$C, MATCH(A29,'Comm_vacancy-all_inputs'!$A:$A,0))</f>
        <v>7.6006372326749588E-2</v>
      </c>
      <c r="X29" s="56">
        <f>W29*'England_index-weights_R2'!$B$16</f>
        <v>7.6006372326749588E-2</v>
      </c>
      <c r="Y29" s="56">
        <f t="shared" si="5"/>
        <v>0.27526691312510493</v>
      </c>
      <c r="Z29" s="57">
        <f>INDEX('Dwellings_vacancy_E-all_inputs'!$G:$G,MATCH($A29,'Dwellings_vacancy_E-all_inputs'!$A:$A,0))</f>
        <v>9.3398621690243024E-3</v>
      </c>
      <c r="AA29" s="57">
        <f>INDEX('Dwellings_vacancy_E-all_inputs'!$L:$L,MATCH($A29,'Dwellings_vacancy_E-all_inputs'!$A:$A,0))</f>
        <v>8.7743518944623407E-3</v>
      </c>
      <c r="AB29" s="57">
        <f>Z29*'England_index-weights_R2'!$B$18+AA29*'England_index-weights_R2'!$B$19</f>
        <v>9.0571070317433215E-3</v>
      </c>
      <c r="AC29" s="56">
        <f t="shared" si="6"/>
        <v>0.23532645294977353</v>
      </c>
    </row>
    <row r="30" spans="1:29" x14ac:dyDescent="0.35">
      <c r="A30" s="17" t="s">
        <v>261</v>
      </c>
      <c r="B30" s="17" t="s">
        <v>262</v>
      </c>
      <c r="C30" s="56">
        <f>D30*'England_index-weights_R2'!$B$2+O30*'England_index-weights_R2'!$B$10+V30*'England_index-weights_R2'!$B$14</f>
        <v>0.32367867215999413</v>
      </c>
      <c r="D30" s="56">
        <f>F30*'England_index-weights_R2'!$B$3+J30*'England_index-weights_R2'!$B$4+N30*'England_index-weights_R2'!$B$7</f>
        <v>0.39592136308025405</v>
      </c>
      <c r="E30" s="56">
        <f>INDEX('Productivity-all_inputs'!$D:$D,MATCH($A30,'Productivity-all_inputs'!$A:$A,0))</f>
        <v>3.3741687092742358</v>
      </c>
      <c r="F30" s="56">
        <f t="shared" si="7"/>
        <v>0.71582301563576001</v>
      </c>
      <c r="G30" s="49">
        <f>INDEX('Skills-all_inputs'!$C:$C,MATCH($A30,'Skills-all_inputs'!$A:$A,0))</f>
        <v>6.5</v>
      </c>
      <c r="H30" s="49">
        <f>INDEX('Skills-all_inputs'!$D:$D,MATCH($A30,'Skills-all_inputs'!$A:$A,0))</f>
        <v>3.9</v>
      </c>
      <c r="I30" s="121">
        <f>$G30*'England_index-weights_R2'!$B$5+'England_index-weights_R2'!$B$6*$H30</f>
        <v>5.2</v>
      </c>
      <c r="J30" s="56">
        <f t="shared" si="0"/>
        <v>0.19760479041916165</v>
      </c>
      <c r="K30" s="49">
        <f>INDEX('Unemployment-all_inputs'!$C:$C,MATCH($A30,'Unemployment-all_inputs'!$A:$A,0))</f>
        <v>3.7</v>
      </c>
      <c r="L30" s="49">
        <f>INDEX('Unemployment-all_inputs'!$D:$D,MATCH($A30,'Unemployment-all_inputs'!$A:$A,0))</f>
        <v>4.0999999999999996</v>
      </c>
      <c r="M30" s="121">
        <f>K30*'England_index-weights_R2'!$B$8+L30*'England_index-weights_R2'!$B$9</f>
        <v>3.9</v>
      </c>
      <c r="N30" s="56">
        <f t="shared" si="1"/>
        <v>0.27433628318584063</v>
      </c>
      <c r="O30" s="56">
        <f>Q30*'England_index-weights_R2'!$B$11+S30*'England_index-weights_R2'!$B$12+U30*'England_index-weights_R2'!$B$13</f>
        <v>0.30957660337780396</v>
      </c>
      <c r="P30" s="50">
        <f>INDEX('Journey_time-all_inputs'!$C:$C,MATCH($A30,'Journey_time-all_inputs'!$A:$A,0))</f>
        <v>30.5149673546142</v>
      </c>
      <c r="Q30" s="56">
        <f t="shared" si="2"/>
        <v>0.21080551865195157</v>
      </c>
      <c r="R30" s="50">
        <f>INDEX('Journey_time-all_inputs'!$D:$D,MATCH($A30,'Journey_time-all_inputs'!$A:$A,0))</f>
        <v>72.123528987505495</v>
      </c>
      <c r="S30" s="56">
        <f t="shared" si="3"/>
        <v>0.5868254399634304</v>
      </c>
      <c r="T30" s="50">
        <f>INDEX('Journey_time-all_inputs'!$E:$E,MATCH($A30,'Journey_time-all_inputs'!$A:$A,0))</f>
        <v>92.711196799839996</v>
      </c>
      <c r="U30" s="56">
        <f t="shared" si="4"/>
        <v>0.75955486387954241</v>
      </c>
      <c r="V30" s="56">
        <f>Y30*'England_index-weights_R2'!$B$15+AC30*'England_index-weights_R2'!$B$17</f>
        <v>0.19329535910166432</v>
      </c>
      <c r="W30" s="56">
        <f>INDEX('Comm_vacancy-all_inputs'!$C:$C, MATCH(A30,'Comm_vacancy-all_inputs'!$A:$A,0))</f>
        <v>5.2918099140308456E-2</v>
      </c>
      <c r="X30" s="56">
        <f>W30*'England_index-weights_R2'!$B$16</f>
        <v>5.2918099140308456E-2</v>
      </c>
      <c r="Y30" s="56">
        <f t="shared" si="5"/>
        <v>0.18365695130632639</v>
      </c>
      <c r="Z30" s="57">
        <f>INDEX('Dwellings_vacancy_E-all_inputs'!$G:$G,MATCH($A30,'Dwellings_vacancy_E-all_inputs'!$A:$A,0))</f>
        <v>6.9537178777318177E-3</v>
      </c>
      <c r="AA30" s="57">
        <f>INDEX('Dwellings_vacancy_E-all_inputs'!$L:$L,MATCH($A30,'Dwellings_vacancy_E-all_inputs'!$A:$A,0))</f>
        <v>1.033740365178234E-2</v>
      </c>
      <c r="AB30" s="57">
        <f>Z30*'England_index-weights_R2'!$B$18+AA30*'England_index-weights_R2'!$B$19</f>
        <v>8.6455607647570789E-3</v>
      </c>
      <c r="AC30" s="56">
        <f t="shared" si="6"/>
        <v>0.22221058248767811</v>
      </c>
    </row>
    <row r="31" spans="1:29" x14ac:dyDescent="0.35">
      <c r="A31" s="17" t="s">
        <v>263</v>
      </c>
      <c r="B31" s="17" t="s">
        <v>264</v>
      </c>
      <c r="C31" s="56">
        <f>D31*'England_index-weights_R2'!$B$2+O31*'England_index-weights_R2'!$B$10+V31*'England_index-weights_R2'!$B$14</f>
        <v>0.37664977062733612</v>
      </c>
      <c r="D31" s="56">
        <f>F31*'England_index-weights_R2'!$B$3+J31*'England_index-weights_R2'!$B$4+N31*'England_index-weights_R2'!$B$7</f>
        <v>0.56006337346883661</v>
      </c>
      <c r="E31" s="56">
        <f>INDEX('Productivity-all_inputs'!$D:$D,MATCH($A31,'Productivity-all_inputs'!$A:$A,0))</f>
        <v>3.6054978451748854</v>
      </c>
      <c r="F31" s="56">
        <f t="shared" si="7"/>
        <v>0.49776735531721972</v>
      </c>
      <c r="G31" s="49">
        <f>INDEX('Skills-all_inputs'!$C:$C,MATCH($A31,'Skills-all_inputs'!$A:$A,0))</f>
        <v>9</v>
      </c>
      <c r="H31" s="49">
        <f>INDEX('Skills-all_inputs'!$D:$D,MATCH($A31,'Skills-all_inputs'!$A:$A,0))</f>
        <v>7.1</v>
      </c>
      <c r="I31" s="121">
        <f>$G31*'England_index-weights_R2'!$B$5+'England_index-weights_R2'!$B$6*$H31</f>
        <v>8.0500000000000007</v>
      </c>
      <c r="J31" s="56">
        <f t="shared" si="0"/>
        <v>0.36826347305389218</v>
      </c>
      <c r="K31" s="49">
        <f>INDEX('Unemployment-all_inputs'!$C:$C,MATCH($A31,'Unemployment-all_inputs'!$A:$A,0))</f>
        <v>7.5</v>
      </c>
      <c r="L31" s="49">
        <f>INDEX('Unemployment-all_inputs'!$D:$D,MATCH($A31,'Unemployment-all_inputs'!$A:$A,0))</f>
        <v>6.4</v>
      </c>
      <c r="M31" s="121">
        <f>K31*'England_index-weights_R2'!$B$8+L31*'England_index-weights_R2'!$B$9</f>
        <v>6.95</v>
      </c>
      <c r="N31" s="56">
        <f t="shared" si="1"/>
        <v>0.81415929203539816</v>
      </c>
      <c r="O31" s="56">
        <f>Q31*'England_index-weights_R2'!$B$11+S31*'England_index-weights_R2'!$B$12+U31*'England_index-weights_R2'!$B$13</f>
        <v>6.5578753912272345E-2</v>
      </c>
      <c r="P31" s="50">
        <f>INDEX('Journey_time-all_inputs'!$C:$C,MATCH($A31,'Journey_time-all_inputs'!$A:$A,0))</f>
        <v>11.6092529770707</v>
      </c>
      <c r="Q31" s="56">
        <f t="shared" si="2"/>
        <v>4.4070535028194288E-2</v>
      </c>
      <c r="R31" s="50">
        <f>INDEX('Journey_time-all_inputs'!$D:$D,MATCH($A31,'Journey_time-all_inputs'!$A:$A,0))</f>
        <v>20.408481861524098</v>
      </c>
      <c r="S31" s="56">
        <f t="shared" si="3"/>
        <v>0.14052391874288123</v>
      </c>
      <c r="T31" s="50">
        <f>INDEX('Journey_time-all_inputs'!$E:$E,MATCH($A31,'Journey_time-all_inputs'!$A:$A,0))</f>
        <v>14.5964986485672</v>
      </c>
      <c r="U31" s="56">
        <f t="shared" si="4"/>
        <v>7.1276265062826513E-2</v>
      </c>
      <c r="V31" s="56">
        <f>Y31*'England_index-weights_R2'!$B$15+AC31*'England_index-weights_R2'!$B$17</f>
        <v>0.32089358165939896</v>
      </c>
      <c r="W31" s="56">
        <f>INDEX('Comm_vacancy-all_inputs'!$C:$C, MATCH(A31,'Comm_vacancy-all_inputs'!$A:$A,0))</f>
        <v>9.2288935745301282E-2</v>
      </c>
      <c r="X31" s="56">
        <f>W31*'England_index-weights_R2'!$B$16</f>
        <v>9.2288935745301282E-2</v>
      </c>
      <c r="Y31" s="56">
        <f t="shared" si="5"/>
        <v>0.33987308791522941</v>
      </c>
      <c r="Z31" s="57">
        <f>INDEX('Dwellings_vacancy_E-all_inputs'!$G:$G,MATCH($A31,'Dwellings_vacancy_E-all_inputs'!$A:$A,0))</f>
        <v>1.1378267027166216E-2</v>
      </c>
      <c r="AA31" s="57">
        <f>INDEX('Dwellings_vacancy_E-all_inputs'!$L:$L,MATCH($A31,'Dwellings_vacancy_E-all_inputs'!$A:$A,0))</f>
        <v>8.5325487311511579E-3</v>
      </c>
      <c r="AB31" s="57">
        <f>Z31*'England_index-weights_R2'!$B$18+AA31*'England_index-weights_R2'!$B$19</f>
        <v>9.9554078791586863E-3</v>
      </c>
      <c r="AC31" s="56">
        <f t="shared" si="6"/>
        <v>0.26395506289190751</v>
      </c>
    </row>
    <row r="32" spans="1:29" x14ac:dyDescent="0.35">
      <c r="A32" s="17" t="s">
        <v>265</v>
      </c>
      <c r="B32" s="17" t="s">
        <v>266</v>
      </c>
      <c r="C32" s="56">
        <f>D32*'England_index-weights_R2'!$B$2+O32*'England_index-weights_R2'!$B$10+V32*'England_index-weights_R2'!$B$14</f>
        <v>0.2226098127377035</v>
      </c>
      <c r="D32" s="56">
        <f>F32*'England_index-weights_R2'!$B$3+J32*'England_index-weights_R2'!$B$4+N32*'England_index-weights_R2'!$B$7</f>
        <v>0.18447343056402032</v>
      </c>
      <c r="E32" s="56">
        <f>INDEX('Productivity-all_inputs'!$D:$D,MATCH($A32,'Productivity-all_inputs'!$A:$A,0))</f>
        <v>3.9815490680767565</v>
      </c>
      <c r="F32" s="56">
        <f t="shared" si="7"/>
        <v>0.14329364233590616</v>
      </c>
      <c r="G32" s="49">
        <f>INDEX('Skills-all_inputs'!$C:$C,MATCH($A32,'Skills-all_inputs'!$A:$A,0))</f>
        <v>4.9000000000000004</v>
      </c>
      <c r="H32" s="49">
        <f>INDEX('Skills-all_inputs'!$D:$D,MATCH($A32,'Skills-all_inputs'!$A:$A,0))</f>
        <v>5.8</v>
      </c>
      <c r="I32" s="121">
        <f>$G32*'England_index-weights_R2'!$B$5+'England_index-weights_R2'!$B$6*$H32</f>
        <v>5.35</v>
      </c>
      <c r="J32" s="56">
        <f t="shared" si="0"/>
        <v>0.20658682634730532</v>
      </c>
      <c r="K32" s="49">
        <f>INDEX('Unemployment-all_inputs'!$C:$C,MATCH($A32,'Unemployment-all_inputs'!$A:$A,0))</f>
        <v>4</v>
      </c>
      <c r="L32" s="49">
        <f>INDEX('Unemployment-all_inputs'!$D:$D,MATCH($A32,'Unemployment-all_inputs'!$A:$A,0))</f>
        <v>3</v>
      </c>
      <c r="M32" s="121">
        <f>K32*'England_index-weights_R2'!$B$8+L32*'England_index-weights_R2'!$B$9</f>
        <v>3.5</v>
      </c>
      <c r="N32" s="56">
        <f t="shared" si="1"/>
        <v>0.20353982300884954</v>
      </c>
      <c r="O32" s="56">
        <f>Q32*'England_index-weights_R2'!$B$11+S32*'England_index-weights_R2'!$B$12+U32*'England_index-weights_R2'!$B$13</f>
        <v>0.17858615648351664</v>
      </c>
      <c r="P32" s="50">
        <f>INDEX('Journey_time-all_inputs'!$C:$C,MATCH($A32,'Journey_time-all_inputs'!$A:$A,0))</f>
        <v>21.563615851692202</v>
      </c>
      <c r="Q32" s="56">
        <f t="shared" si="2"/>
        <v>0.13186095107596971</v>
      </c>
      <c r="R32" s="50">
        <f>INDEX('Journey_time-all_inputs'!$D:$D,MATCH($A32,'Journey_time-all_inputs'!$A:$A,0))</f>
        <v>41.000200667493601</v>
      </c>
      <c r="S32" s="56">
        <f t="shared" si="3"/>
        <v>0.31823071663600172</v>
      </c>
      <c r="T32" s="50">
        <f>INDEX('Journey_time-all_inputs'!$E:$E,MATCH($A32,'Journey_time-all_inputs'!$A:$A,0))</f>
        <v>44.8337092832991</v>
      </c>
      <c r="U32" s="56">
        <f t="shared" si="4"/>
        <v>0.33770019628632664</v>
      </c>
      <c r="V32" s="56">
        <f>Y32*'England_index-weights_R2'!$B$15+AC32*'England_index-weights_R2'!$B$17</f>
        <v>0.34290623333925674</v>
      </c>
      <c r="W32" s="56">
        <f>INDEX('Comm_vacancy-all_inputs'!$C:$C, MATCH(A32,'Comm_vacancy-all_inputs'!$A:$A,0))</f>
        <v>9.3984665925392508E-2</v>
      </c>
      <c r="X32" s="56">
        <f>W32*'England_index-weights_R2'!$B$16</f>
        <v>9.3984665925392508E-2</v>
      </c>
      <c r="Y32" s="56">
        <f t="shared" si="5"/>
        <v>0.34660142899984275</v>
      </c>
      <c r="Z32" s="57">
        <f>INDEX('Dwellings_vacancy_E-all_inputs'!$G:$G,MATCH($A32,'Dwellings_vacancy_E-all_inputs'!$A:$A,0))</f>
        <v>1.0899102079395085E-2</v>
      </c>
      <c r="AA32" s="57">
        <f>INDEX('Dwellings_vacancy_E-all_inputs'!$L:$L,MATCH($A32,'Dwellings_vacancy_E-all_inputs'!$A:$A,0))</f>
        <v>1.3270649845274934E-2</v>
      </c>
      <c r="AB32" s="57">
        <f>Z32*'England_index-weights_R2'!$B$18+AA32*'England_index-weights_R2'!$B$19</f>
        <v>1.2084875962335009E-2</v>
      </c>
      <c r="AC32" s="56">
        <f t="shared" si="6"/>
        <v>0.33182064635749864</v>
      </c>
    </row>
    <row r="33" spans="1:29" x14ac:dyDescent="0.35">
      <c r="A33" s="17" t="s">
        <v>269</v>
      </c>
      <c r="B33" s="17" t="s">
        <v>270</v>
      </c>
      <c r="C33" s="56">
        <f>D33*'England_index-weights_R2'!$B$2+O33*'England_index-weights_R2'!$B$10+V33*'England_index-weights_R2'!$B$14</f>
        <v>0.25945627844303265</v>
      </c>
      <c r="D33" s="56">
        <f>F33*'England_index-weights_R2'!$B$3+J33*'England_index-weights_R2'!$B$4+N33*'England_index-weights_R2'!$B$7</f>
        <v>0.39374301610579332</v>
      </c>
      <c r="E33" s="56">
        <f>INDEX('Productivity-all_inputs'!$D:$D,MATCH($A33,'Productivity-all_inputs'!$A:$A,0))</f>
        <v>3.5234150143864045</v>
      </c>
      <c r="F33" s="56">
        <f t="shared" si="7"/>
        <v>0.57514034077670917</v>
      </c>
      <c r="G33" s="49">
        <f>INDEX('Skills-all_inputs'!$C:$C,MATCH($A33,'Skills-all_inputs'!$A:$A,0))</f>
        <v>3</v>
      </c>
      <c r="H33" s="49">
        <f>INDEX('Skills-all_inputs'!$D:$D,MATCH($A33,'Skills-all_inputs'!$A:$A,0))</f>
        <v>3.9</v>
      </c>
      <c r="I33" s="121">
        <f>$G33*'England_index-weights_R2'!$B$5+'England_index-weights_R2'!$B$6*$H33</f>
        <v>3.45</v>
      </c>
      <c r="J33" s="56">
        <f t="shared" si="0"/>
        <v>9.2814371257485026E-2</v>
      </c>
      <c r="K33" s="49">
        <f>INDEX('Unemployment-all_inputs'!$C:$C,MATCH($A33,'Unemployment-all_inputs'!$A:$A,0))</f>
        <v>4.8</v>
      </c>
      <c r="L33" s="49">
        <f>INDEX('Unemployment-all_inputs'!$D:$D,MATCH($A33,'Unemployment-all_inputs'!$A:$A,0))</f>
        <v>5.7</v>
      </c>
      <c r="M33" s="121">
        <f>K33*'England_index-weights_R2'!$B$8+L33*'England_index-weights_R2'!$B$9</f>
        <v>5.25</v>
      </c>
      <c r="N33" s="56">
        <f t="shared" si="1"/>
        <v>0.51327433628318575</v>
      </c>
      <c r="O33" s="56">
        <f>Q33*'England_index-weights_R2'!$B$11+S33*'England_index-weights_R2'!$B$12+U33*'England_index-weights_R2'!$B$13</f>
        <v>6.4858524286023747E-2</v>
      </c>
      <c r="P33" s="50">
        <f>INDEX('Journey_time-all_inputs'!$C:$C,MATCH($A33,'Journey_time-all_inputs'!$A:$A,0))</f>
        <v>11.3906655071396</v>
      </c>
      <c r="Q33" s="56">
        <f t="shared" si="2"/>
        <v>4.2142748672624894E-2</v>
      </c>
      <c r="R33" s="50">
        <f>INDEX('Journey_time-all_inputs'!$D:$D,MATCH($A33,'Journey_time-all_inputs'!$A:$A,0))</f>
        <v>20.601976085698301</v>
      </c>
      <c r="S33" s="56">
        <f t="shared" si="3"/>
        <v>0.14219377638384914</v>
      </c>
      <c r="T33" s="50">
        <f>INDEX('Journey_time-all_inputs'!$E:$E,MATCH($A33,'Journey_time-all_inputs'!$A:$A,0))</f>
        <v>15.857553765994901</v>
      </c>
      <c r="U33" s="56">
        <f t="shared" si="4"/>
        <v>8.2387583032371065E-2</v>
      </c>
      <c r="V33" s="56">
        <f>Y33*'England_index-weights_R2'!$B$15+AC33*'England_index-weights_R2'!$B$17</f>
        <v>0.18548055727452006</v>
      </c>
      <c r="W33" s="56">
        <f>INDEX('Comm_vacancy-all_inputs'!$C:$C, MATCH(A33,'Comm_vacancy-all_inputs'!$A:$A,0))</f>
        <v>4.1629001502109256E-2</v>
      </c>
      <c r="X33" s="56">
        <f>W33*'England_index-weights_R2'!$B$16</f>
        <v>4.1629001502109256E-2</v>
      </c>
      <c r="Y33" s="56">
        <f t="shared" si="5"/>
        <v>0.13886391740324375</v>
      </c>
      <c r="Z33" s="57">
        <f>INDEX('Dwellings_vacancy_E-all_inputs'!$G:$G,MATCH($A33,'Dwellings_vacancy_E-all_inputs'!$A:$A,0))</f>
        <v>1.1518892115544842E-2</v>
      </c>
      <c r="AA33" s="57">
        <f>INDEX('Dwellings_vacancy_E-all_inputs'!$L:$L,MATCH($A33,'Dwellings_vacancy_E-all_inputs'!$A:$A,0))</f>
        <v>1.2243566213956524E-2</v>
      </c>
      <c r="AB33" s="57">
        <f>Z33*'England_index-weights_R2'!$B$18+AA33*'England_index-weights_R2'!$B$19</f>
        <v>1.1881229164750682E-2</v>
      </c>
      <c r="AC33" s="56">
        <f t="shared" si="6"/>
        <v>0.32533047688834904</v>
      </c>
    </row>
    <row r="34" spans="1:29" x14ac:dyDescent="0.35">
      <c r="A34" s="17" t="s">
        <v>271</v>
      </c>
      <c r="B34" s="17" t="s">
        <v>272</v>
      </c>
      <c r="C34" s="56">
        <f>D34*'England_index-weights_R2'!$B$2+O34*'England_index-weights_R2'!$B$10+V34*'England_index-weights_R2'!$B$14</f>
        <v>0.2885149997281149</v>
      </c>
      <c r="D34" s="56">
        <f>F34*'England_index-weights_R2'!$B$3+J34*'England_index-weights_R2'!$B$4+N34*'England_index-weights_R2'!$B$7</f>
        <v>0.39963847382720302</v>
      </c>
      <c r="E34" s="56">
        <f>INDEX('Productivity-all_inputs'!$D:$D,MATCH($A34,'Productivity-all_inputs'!$A:$A,0))</f>
        <v>3.4339872044851463</v>
      </c>
      <c r="F34" s="56">
        <f t="shared" si="7"/>
        <v>0.65943685648770312</v>
      </c>
      <c r="G34" s="49">
        <f>INDEX('Skills-all_inputs'!$C:$C,MATCH($A34,'Skills-all_inputs'!$A:$A,0))</f>
        <v>4</v>
      </c>
      <c r="H34" s="49">
        <f>INDEX('Skills-all_inputs'!$D:$D,MATCH($A34,'Skills-all_inputs'!$A:$A,0))</f>
        <v>5.7</v>
      </c>
      <c r="I34" s="121">
        <f>$G34*'England_index-weights_R2'!$B$5+'England_index-weights_R2'!$B$6*$H34</f>
        <v>4.8499999999999996</v>
      </c>
      <c r="J34" s="56">
        <f t="shared" si="0"/>
        <v>0.1766467065868263</v>
      </c>
      <c r="K34" s="49">
        <f>INDEX('Unemployment-all_inputs'!$C:$C,MATCH($A34,'Unemployment-all_inputs'!$A:$A,0))</f>
        <v>4.5999999999999996</v>
      </c>
      <c r="L34" s="49">
        <f>INDEX('Unemployment-all_inputs'!$D:$D,MATCH($A34,'Unemployment-all_inputs'!$A:$A,0))</f>
        <v>4.2</v>
      </c>
      <c r="M34" s="121">
        <f>K34*'England_index-weights_R2'!$B$8+L34*'England_index-weights_R2'!$B$9</f>
        <v>4.4000000000000004</v>
      </c>
      <c r="N34" s="56">
        <f t="shared" si="1"/>
        <v>0.36283185840707965</v>
      </c>
      <c r="O34" s="56">
        <f>Q34*'England_index-weights_R2'!$B$11+S34*'England_index-weights_R2'!$B$12+U34*'England_index-weights_R2'!$B$13</f>
        <v>6.1904660985503401E-2</v>
      </c>
      <c r="P34" s="50">
        <f>INDEX('Journey_time-all_inputs'!$C:$C,MATCH($A34,'Journey_time-all_inputs'!$A:$A,0))</f>
        <v>11.111846581360201</v>
      </c>
      <c r="Q34" s="56">
        <f t="shared" si="2"/>
        <v>3.9683763622102713E-2</v>
      </c>
      <c r="R34" s="50">
        <f>INDEX('Journey_time-all_inputs'!$D:$D,MATCH($A34,'Journey_time-all_inputs'!$A:$A,0))</f>
        <v>20.147311711570101</v>
      </c>
      <c r="S34" s="56">
        <f t="shared" si="3"/>
        <v>0.13827001699281768</v>
      </c>
      <c r="T34" s="50">
        <f>INDEX('Journey_time-all_inputs'!$E:$E,MATCH($A34,'Journey_time-all_inputs'!$A:$A,0))</f>
        <v>14.965106279417199</v>
      </c>
      <c r="U34" s="56">
        <f t="shared" si="4"/>
        <v>7.4524114055128515E-2</v>
      </c>
      <c r="V34" s="56">
        <f>Y34*'England_index-weights_R2'!$B$15+AC34*'England_index-weights_R2'!$B$17</f>
        <v>0.29287839027255008</v>
      </c>
      <c r="W34" s="56">
        <f>INDEX('Comm_vacancy-all_inputs'!$C:$C, MATCH(A34,'Comm_vacancy-all_inputs'!$A:$A,0))</f>
        <v>9.295480235918939E-2</v>
      </c>
      <c r="X34" s="56">
        <f>W34*'England_index-weights_R2'!$B$16</f>
        <v>9.295480235918939E-2</v>
      </c>
      <c r="Y34" s="56">
        <f t="shared" si="5"/>
        <v>0.34251512244860943</v>
      </c>
      <c r="Z34" s="57">
        <f>INDEX('Dwellings_vacancy_E-all_inputs'!$G:$G,MATCH($A34,'Dwellings_vacancy_E-all_inputs'!$A:$A,0))</f>
        <v>6.138723004030117E-3</v>
      </c>
      <c r="AA34" s="57">
        <f>INDEX('Dwellings_vacancy_E-all_inputs'!$L:$L,MATCH($A34,'Dwellings_vacancy_E-all_inputs'!$A:$A,0))</f>
        <v>6.2422611311795826E-3</v>
      </c>
      <c r="AB34" s="57">
        <f>Z34*'England_index-weights_R2'!$B$18+AA34*'England_index-weights_R2'!$B$19</f>
        <v>6.1904920676048494E-3</v>
      </c>
      <c r="AC34" s="56">
        <f t="shared" si="6"/>
        <v>0.14396819374437206</v>
      </c>
    </row>
    <row r="35" spans="1:29" x14ac:dyDescent="0.35">
      <c r="A35" s="17" t="s">
        <v>273</v>
      </c>
      <c r="B35" s="17" t="s">
        <v>274</v>
      </c>
      <c r="C35" s="56">
        <f>D35*'England_index-weights_R2'!$B$2+O35*'England_index-weights_R2'!$B$10+V35*'England_index-weights_R2'!$B$14</f>
        <v>0.20702964160227771</v>
      </c>
      <c r="D35" s="56">
        <f>F35*'England_index-weights_R2'!$B$3+J35*'England_index-weights_R2'!$B$4+N35*'England_index-weights_R2'!$B$7</f>
        <v>0.25812680650364384</v>
      </c>
      <c r="E35" s="56">
        <f>INDEX('Productivity-all_inputs'!$D:$D,MATCH($A35,'Productivity-all_inputs'!$A:$A,0))</f>
        <v>3.5835189384561099</v>
      </c>
      <c r="F35" s="56">
        <f t="shared" si="7"/>
        <v>0.51848513044304956</v>
      </c>
      <c r="G35" s="49">
        <f>INDEX('Skills-all_inputs'!$C:$C,MATCH($A35,'Skills-all_inputs'!$A:$A,0))</f>
        <v>5.6</v>
      </c>
      <c r="H35" s="49">
        <f>INDEX('Skills-all_inputs'!$D:$D,MATCH($A35,'Skills-all_inputs'!$A:$A,0))</f>
        <v>3.2</v>
      </c>
      <c r="I35" s="121">
        <f>$G35*'England_index-weights_R2'!$B$5+'England_index-weights_R2'!$B$6*$H35</f>
        <v>4.4000000000000004</v>
      </c>
      <c r="J35" s="56">
        <f t="shared" si="0"/>
        <v>0.14970059880239522</v>
      </c>
      <c r="K35" s="49">
        <f>INDEX('Unemployment-all_inputs'!$C:$C,MATCH($A35,'Unemployment-all_inputs'!$A:$A,0))</f>
        <v>3.1</v>
      </c>
      <c r="L35" s="49">
        <f>INDEX('Unemployment-all_inputs'!$D:$D,MATCH($A35,'Unemployment-all_inputs'!$A:$A,0))</f>
        <v>2.8</v>
      </c>
      <c r="M35" s="121">
        <f>K35*'England_index-weights_R2'!$B$8+L35*'England_index-weights_R2'!$B$9</f>
        <v>2.95</v>
      </c>
      <c r="N35" s="56">
        <f t="shared" si="1"/>
        <v>0.10619469026548674</v>
      </c>
      <c r="O35" s="56">
        <f>Q35*'England_index-weights_R2'!$B$11+S35*'England_index-weights_R2'!$B$12+U35*'England_index-weights_R2'!$B$13</f>
        <v>0.1429821198503512</v>
      </c>
      <c r="P35" s="50">
        <f>INDEX('Journey_time-all_inputs'!$C:$C,MATCH($A35,'Journey_time-all_inputs'!$A:$A,0))</f>
        <v>17.665006877419799</v>
      </c>
      <c r="Q35" s="56">
        <f t="shared" si="2"/>
        <v>9.7477986724574278E-2</v>
      </c>
      <c r="R35" s="50">
        <f>INDEX('Journey_time-all_inputs'!$D:$D,MATCH($A35,'Journey_time-all_inputs'!$A:$A,0))</f>
        <v>37.254996135372799</v>
      </c>
      <c r="S35" s="56">
        <f t="shared" si="3"/>
        <v>0.2859095533990092</v>
      </c>
      <c r="T35" s="50">
        <f>INDEX('Journey_time-all_inputs'!$E:$E,MATCH($A35,'Journey_time-all_inputs'!$A:$A,0))</f>
        <v>35.3381959873388</v>
      </c>
      <c r="U35" s="56">
        <f t="shared" si="4"/>
        <v>0.25403401385120239</v>
      </c>
      <c r="V35" s="56">
        <f>Y35*'England_index-weights_R2'!$B$15+AC35*'England_index-weights_R2'!$B$17</f>
        <v>0.16888283355147202</v>
      </c>
      <c r="W35" s="56">
        <f>INDEX('Comm_vacancy-all_inputs'!$C:$C, MATCH(A35,'Comm_vacancy-all_inputs'!$A:$A,0))</f>
        <v>5.3347104031860965E-2</v>
      </c>
      <c r="X35" s="56">
        <f>W35*'England_index-weights_R2'!$B$16</f>
        <v>5.3347104031860965E-2</v>
      </c>
      <c r="Y35" s="56">
        <f t="shared" si="5"/>
        <v>0.18535916270246816</v>
      </c>
      <c r="Z35" s="57">
        <f>INDEX('Dwellings_vacancy_E-all_inputs'!$G:$G,MATCH($A35,'Dwellings_vacancy_E-all_inputs'!$A:$A,0))</f>
        <v>4.3181856819843253E-3</v>
      </c>
      <c r="AA35" s="57">
        <f>INDEX('Dwellings_vacancy_E-all_inputs'!$L:$L,MATCH($A35,'Dwellings_vacancy_E-all_inputs'!$A:$A,0))</f>
        <v>6.5243891969850457E-3</v>
      </c>
      <c r="AB35" s="57">
        <f>Z35*'England_index-weights_R2'!$B$18+AA35*'England_index-weights_R2'!$B$19</f>
        <v>5.4212874394846851E-3</v>
      </c>
      <c r="AC35" s="56">
        <f t="shared" si="6"/>
        <v>0.11945384609848365</v>
      </c>
    </row>
    <row r="36" spans="1:29" x14ac:dyDescent="0.35">
      <c r="A36" s="17" t="s">
        <v>275</v>
      </c>
      <c r="B36" s="17" t="s">
        <v>276</v>
      </c>
      <c r="C36" s="56">
        <f>D36*'England_index-weights_R2'!$B$2+O36*'England_index-weights_R2'!$B$10+V36*'England_index-weights_R2'!$B$14</f>
        <v>0.23963518997587882</v>
      </c>
      <c r="D36" s="56">
        <f>F36*'England_index-weights_R2'!$B$3+J36*'England_index-weights_R2'!$B$4+N36*'England_index-weights_R2'!$B$7</f>
        <v>0.28856359959439365</v>
      </c>
      <c r="E36" s="56">
        <f>INDEX('Productivity-all_inputs'!$D:$D,MATCH($A36,'Productivity-all_inputs'!$A:$A,0))</f>
        <v>3.751854253275325</v>
      </c>
      <c r="F36" s="56">
        <f t="shared" si="7"/>
        <v>0.35980875755590103</v>
      </c>
      <c r="G36" s="49">
        <f>INDEX('Skills-all_inputs'!$C:$C,MATCH($A36,'Skills-all_inputs'!$A:$A,0))</f>
        <v>3.3</v>
      </c>
      <c r="H36" s="49">
        <f>INDEX('Skills-all_inputs'!$D:$D,MATCH($A36,'Skills-all_inputs'!$A:$A,0))</f>
        <v>3.8</v>
      </c>
      <c r="I36" s="121">
        <f>$G36*'England_index-weights_R2'!$B$5+'England_index-weights_R2'!$B$6*$H36</f>
        <v>3.55</v>
      </c>
      <c r="J36" s="56">
        <f t="shared" si="0"/>
        <v>9.8802395209580812E-2</v>
      </c>
      <c r="K36" s="49">
        <f>INDEX('Unemployment-all_inputs'!$C:$C,MATCH($A36,'Unemployment-all_inputs'!$A:$A,0))</f>
        <v>5</v>
      </c>
      <c r="L36" s="49">
        <f>INDEX('Unemployment-all_inputs'!$D:$D,MATCH($A36,'Unemployment-all_inputs'!$A:$A,0))</f>
        <v>4.3</v>
      </c>
      <c r="M36" s="121">
        <f>K36*'England_index-weights_R2'!$B$8+L36*'England_index-weights_R2'!$B$9</f>
        <v>4.6500000000000004</v>
      </c>
      <c r="N36" s="56">
        <f t="shared" si="1"/>
        <v>0.40707964601769914</v>
      </c>
      <c r="O36" s="56">
        <f>Q36*'England_index-weights_R2'!$B$11+S36*'England_index-weights_R2'!$B$12+U36*'England_index-weights_R2'!$B$13</f>
        <v>8.1274325705696204E-2</v>
      </c>
      <c r="P36" s="50">
        <f>INDEX('Journey_time-all_inputs'!$C:$C,MATCH($A36,'Journey_time-all_inputs'!$A:$A,0))</f>
        <v>12.9938938381054</v>
      </c>
      <c r="Q36" s="56">
        <f t="shared" si="2"/>
        <v>5.6282084757499122E-2</v>
      </c>
      <c r="R36" s="50">
        <f>INDEX('Journey_time-all_inputs'!$D:$D,MATCH($A36,'Journey_time-all_inputs'!$A:$A,0))</f>
        <v>23.299309901147101</v>
      </c>
      <c r="S36" s="56">
        <f t="shared" si="3"/>
        <v>0.16547180187112812</v>
      </c>
      <c r="T36" s="50">
        <f>INDEX('Journey_time-all_inputs'!$E:$E,MATCH($A36,'Journey_time-all_inputs'!$A:$A,0))</f>
        <v>18.558241841087799</v>
      </c>
      <c r="U36" s="56">
        <f t="shared" si="4"/>
        <v>0.10618369116769601</v>
      </c>
      <c r="V36" s="56">
        <f>Y36*'England_index-weights_R2'!$B$15+AC36*'England_index-weights_R2'!$B$17</f>
        <v>0.30013923500903184</v>
      </c>
      <c r="W36" s="56">
        <f>INDEX('Comm_vacancy-all_inputs'!$C:$C, MATCH(A36,'Comm_vacancy-all_inputs'!$A:$A,0))</f>
        <v>9.2118469142070974E-2</v>
      </c>
      <c r="X36" s="56">
        <f>W36*'England_index-weights_R2'!$B$16</f>
        <v>9.2118469142070974E-2</v>
      </c>
      <c r="Y36" s="56">
        <f t="shared" si="5"/>
        <v>0.33919670822727266</v>
      </c>
      <c r="Z36" s="57">
        <f>INDEX('Dwellings_vacancy_E-all_inputs'!$G:$G,MATCH($A36,'Dwellings_vacancy_E-all_inputs'!$A:$A,0))</f>
        <v>7.9590431939425225E-3</v>
      </c>
      <c r="AA36" s="57">
        <f>INDEX('Dwellings_vacancy_E-all_inputs'!$L:$L,MATCH($A36,'Dwellings_vacancy_E-all_inputs'!$A:$A,0))</f>
        <v>6.8693175279088501E-3</v>
      </c>
      <c r="AB36" s="57">
        <f>Z36*'England_index-weights_R2'!$B$18+AA36*'England_index-weights_R2'!$B$19</f>
        <v>7.4141803609256863E-3</v>
      </c>
      <c r="AC36" s="56">
        <f t="shared" si="6"/>
        <v>0.18296681535430939</v>
      </c>
    </row>
    <row r="37" spans="1:29" x14ac:dyDescent="0.35">
      <c r="A37" s="17" t="s">
        <v>277</v>
      </c>
      <c r="B37" s="17" t="s">
        <v>278</v>
      </c>
      <c r="C37" s="56">
        <f>D37*'England_index-weights_R2'!$B$2+O37*'England_index-weights_R2'!$B$10+V37*'England_index-weights_R2'!$B$14</f>
        <v>0.30160154274589296</v>
      </c>
      <c r="D37" s="56">
        <f>F37*'England_index-weights_R2'!$B$3+J37*'England_index-weights_R2'!$B$4+N37*'England_index-weights_R2'!$B$7</f>
        <v>0.34295632341054572</v>
      </c>
      <c r="E37" s="56">
        <f>INDEX('Productivity-all_inputs'!$D:$D,MATCH($A37,'Productivity-all_inputs'!$A:$A,0))</f>
        <v>3.4995332823830174</v>
      </c>
      <c r="F37" s="56">
        <f t="shared" si="7"/>
        <v>0.59765175863712727</v>
      </c>
      <c r="G37" s="49">
        <f>INDEX('Skills-all_inputs'!$C:$C,MATCH($A37,'Skills-all_inputs'!$A:$A,0))</f>
        <v>5.2</v>
      </c>
      <c r="H37" s="49">
        <f>INDEX('Skills-all_inputs'!$D:$D,MATCH($A37,'Skills-all_inputs'!$A:$A,0))</f>
        <v>6.5</v>
      </c>
      <c r="I37" s="121">
        <f>$G37*'England_index-weights_R2'!$B$5+'England_index-weights_R2'!$B$6*$H37</f>
        <v>5.85</v>
      </c>
      <c r="J37" s="56">
        <f t="shared" si="0"/>
        <v>0.23652694610778438</v>
      </c>
      <c r="K37" s="49">
        <f>INDEX('Unemployment-all_inputs'!$C:$C,MATCH($A37,'Unemployment-all_inputs'!$A:$A,0))</f>
        <v>3.2</v>
      </c>
      <c r="L37" s="49">
        <f>INDEX('Unemployment-all_inputs'!$D:$D,MATCH($A37,'Unemployment-all_inputs'!$A:$A,0))</f>
        <v>3.7</v>
      </c>
      <c r="M37" s="121">
        <f>K37*'England_index-weights_R2'!$B$8+L37*'England_index-weights_R2'!$B$9</f>
        <v>3.45</v>
      </c>
      <c r="N37" s="56">
        <f t="shared" si="1"/>
        <v>0.19469026548672566</v>
      </c>
      <c r="O37" s="56">
        <f>Q37*'England_index-weights_R2'!$B$11+S37*'England_index-weights_R2'!$B$12+U37*'England_index-weights_R2'!$B$13</f>
        <v>0.13486976023170982</v>
      </c>
      <c r="P37" s="50">
        <f>INDEX('Journey_time-all_inputs'!$C:$C,MATCH($A37,'Journey_time-all_inputs'!$A:$A,0))</f>
        <v>16.898851311802201</v>
      </c>
      <c r="Q37" s="56">
        <f t="shared" si="2"/>
        <v>9.0721038368354628E-2</v>
      </c>
      <c r="R37" s="50">
        <f>INDEX('Journey_time-all_inputs'!$D:$D,MATCH($A37,'Journey_time-all_inputs'!$A:$A,0))</f>
        <v>36.4521950379538</v>
      </c>
      <c r="S37" s="56">
        <f t="shared" si="3"/>
        <v>0.27898136961252235</v>
      </c>
      <c r="T37" s="50">
        <f>INDEX('Journey_time-all_inputs'!$E:$E,MATCH($A37,'Journey_time-all_inputs'!$A:$A,0))</f>
        <v>30.1308046331268</v>
      </c>
      <c r="U37" s="56">
        <f t="shared" si="4"/>
        <v>0.20815102243483069</v>
      </c>
      <c r="V37" s="56">
        <f>Y37*'England_index-weights_R2'!$B$15+AC37*'England_index-weights_R2'!$B$17</f>
        <v>0.38562376393077064</v>
      </c>
      <c r="W37" s="56">
        <f>INDEX('Comm_vacancy-all_inputs'!$C:$C, MATCH(A37,'Comm_vacancy-all_inputs'!$A:$A,0))</f>
        <v>0.11189090532494239</v>
      </c>
      <c r="X37" s="56">
        <f>W37*'England_index-weights_R2'!$B$16</f>
        <v>0.11189090532494239</v>
      </c>
      <c r="Y37" s="56">
        <f t="shared" si="5"/>
        <v>0.41765004725138055</v>
      </c>
      <c r="Z37" s="57">
        <f>INDEX('Dwellings_vacancy_E-all_inputs'!$G:$G,MATCH($A37,'Dwellings_vacancy_E-all_inputs'!$A:$A,0))</f>
        <v>1.1158000143051284E-2</v>
      </c>
      <c r="AA37" s="57">
        <f>INDEX('Dwellings_vacancy_E-all_inputs'!$L:$L,MATCH($A37,'Dwellings_vacancy_E-all_inputs'!$A:$A,0))</f>
        <v>1.0358718588145022E-2</v>
      </c>
      <c r="AB37" s="57">
        <f>Z37*'England_index-weights_R2'!$B$18+AA37*'England_index-weights_R2'!$B$19</f>
        <v>1.0758359365598153E-2</v>
      </c>
      <c r="AC37" s="56">
        <f t="shared" si="6"/>
        <v>0.289544913968941</v>
      </c>
    </row>
    <row r="38" spans="1:29" x14ac:dyDescent="0.35">
      <c r="A38" s="17" t="s">
        <v>279</v>
      </c>
      <c r="B38" s="17" t="s">
        <v>280</v>
      </c>
      <c r="C38" s="56">
        <f>D38*'England_index-weights_R2'!$B$2+O38*'England_index-weights_R2'!$B$10+V38*'England_index-weights_R2'!$B$14</f>
        <v>0.30388192040832662</v>
      </c>
      <c r="D38" s="56">
        <f>F38*'England_index-weights_R2'!$B$3+J38*'England_index-weights_R2'!$B$4+N38*'England_index-weights_R2'!$B$7</f>
        <v>0.44857067716651339</v>
      </c>
      <c r="E38" s="56">
        <f>INDEX('Productivity-all_inputs'!$D:$D,MATCH($A38,'Productivity-all_inputs'!$A:$A,0))</f>
        <v>3.5779478934066544</v>
      </c>
      <c r="F38" s="56">
        <f t="shared" si="7"/>
        <v>0.52373651350897288</v>
      </c>
      <c r="G38" s="49">
        <f>INDEX('Skills-all_inputs'!$C:$C,MATCH($A38,'Skills-all_inputs'!$A:$A,0))</f>
        <v>6.9</v>
      </c>
      <c r="H38" s="49">
        <f>INDEX('Skills-all_inputs'!$D:$D,MATCH($A38,'Skills-all_inputs'!$A:$A,0))</f>
        <v>14.6</v>
      </c>
      <c r="I38" s="121">
        <f>$G38*'England_index-weights_R2'!$B$5+'England_index-weights_R2'!$B$6*$H38</f>
        <v>10.75</v>
      </c>
      <c r="J38" s="56">
        <f t="shared" si="0"/>
        <v>0.52994011976047894</v>
      </c>
      <c r="K38" s="49">
        <f>INDEX('Unemployment-all_inputs'!$C:$C,MATCH($A38,'Unemployment-all_inputs'!$A:$A,0))</f>
        <v>4.4000000000000004</v>
      </c>
      <c r="L38" s="49">
        <f>INDEX('Unemployment-all_inputs'!$D:$D,MATCH($A38,'Unemployment-all_inputs'!$A:$A,0))</f>
        <v>3.6</v>
      </c>
      <c r="M38" s="121">
        <f>K38*'England_index-weights_R2'!$B$8+L38*'England_index-weights_R2'!$B$9</f>
        <v>4</v>
      </c>
      <c r="N38" s="56">
        <f t="shared" si="1"/>
        <v>0.29203539823008845</v>
      </c>
      <c r="O38" s="56">
        <f>Q38*'England_index-weights_R2'!$B$11+S38*'England_index-weights_R2'!$B$12+U38*'England_index-weights_R2'!$B$13</f>
        <v>0.11400893913741394</v>
      </c>
      <c r="P38" s="50">
        <f>INDEX('Journey_time-all_inputs'!$C:$C,MATCH($A38,'Journey_time-all_inputs'!$A:$A,0))</f>
        <v>15.1796762081594</v>
      </c>
      <c r="Q38" s="56">
        <f t="shared" si="2"/>
        <v>7.5559134034671432E-2</v>
      </c>
      <c r="R38" s="50">
        <f>INDEX('Journey_time-all_inputs'!$D:$D,MATCH($A38,'Journey_time-all_inputs'!$A:$A,0))</f>
        <v>31.899809045856099</v>
      </c>
      <c r="S38" s="56">
        <f t="shared" si="3"/>
        <v>0.23969422000388191</v>
      </c>
      <c r="T38" s="50">
        <f>INDEX('Journey_time-all_inputs'!$E:$E,MATCH($A38,'Journey_time-all_inputs'!$A:$A,0))</f>
        <v>26.5629812627155</v>
      </c>
      <c r="U38" s="56">
        <f t="shared" si="4"/>
        <v>0.17671447427769987</v>
      </c>
      <c r="V38" s="56">
        <f>Y38*'England_index-weights_R2'!$B$15+AC38*'England_index-weights_R2'!$B$17</f>
        <v>0.2043773881628658</v>
      </c>
      <c r="W38" s="56">
        <f>INDEX('Comm_vacancy-all_inputs'!$C:$C, MATCH(A38,'Comm_vacancy-all_inputs'!$A:$A,0))</f>
        <v>6.4029589848759935E-2</v>
      </c>
      <c r="X38" s="56">
        <f>W38*'England_index-weights_R2'!$B$16</f>
        <v>6.4029589848759935E-2</v>
      </c>
      <c r="Y38" s="56">
        <f t="shared" si="5"/>
        <v>0.22774527403757075</v>
      </c>
      <c r="Z38" s="57">
        <f>INDEX('Dwellings_vacancy_E-all_inputs'!$G:$G,MATCH($A38,'Dwellings_vacancy_E-all_inputs'!$A:$A,0))</f>
        <v>5.5686389951918359E-3</v>
      </c>
      <c r="AA38" s="57">
        <f>INDEX('Dwellings_vacancy_E-all_inputs'!$L:$L,MATCH($A38,'Dwellings_vacancy_E-all_inputs'!$A:$A,0))</f>
        <v>6.2039646052696627E-3</v>
      </c>
      <c r="AB38" s="57">
        <f>Z38*'England_index-weights_R2'!$B$18+AA38*'England_index-weights_R2'!$B$19</f>
        <v>5.8863018002307498E-3</v>
      </c>
      <c r="AC38" s="56">
        <f t="shared" si="6"/>
        <v>0.13427373053875091</v>
      </c>
    </row>
    <row r="39" spans="1:29" x14ac:dyDescent="0.35">
      <c r="A39" s="17" t="s">
        <v>281</v>
      </c>
      <c r="B39" s="17" t="s">
        <v>282</v>
      </c>
      <c r="C39" s="56">
        <f>D39*'England_index-weights_R2'!$B$2+O39*'England_index-weights_R2'!$B$10+V39*'England_index-weights_R2'!$B$14</f>
        <v>0.30973396275748238</v>
      </c>
      <c r="D39" s="56">
        <f>F39*'England_index-weights_R2'!$B$3+J39*'England_index-weights_R2'!$B$4+N39*'England_index-weights_R2'!$B$7</f>
        <v>0.3826900055578174</v>
      </c>
      <c r="E39" s="56">
        <f>INDEX('Productivity-all_inputs'!$D:$D,MATCH($A39,'Productivity-all_inputs'!$A:$A,0))</f>
        <v>3.5174978373583161</v>
      </c>
      <c r="F39" s="56">
        <f t="shared" si="7"/>
        <v>0.58071799505297661</v>
      </c>
      <c r="G39" s="49">
        <f>INDEX('Skills-all_inputs'!$C:$C,MATCH($A39,'Skills-all_inputs'!$A:$A,0))</f>
        <v>6.9</v>
      </c>
      <c r="H39" s="49">
        <f>INDEX('Skills-all_inputs'!$D:$D,MATCH($A39,'Skills-all_inputs'!$A:$A,0))</f>
        <v>5.8</v>
      </c>
      <c r="I39" s="121">
        <f>$G39*'England_index-weights_R2'!$B$5+'England_index-weights_R2'!$B$6*$H39</f>
        <v>6.35</v>
      </c>
      <c r="J39" s="56">
        <f t="shared" si="0"/>
        <v>0.26646706586826341</v>
      </c>
      <c r="K39" s="49">
        <f>INDEX('Unemployment-all_inputs'!$C:$C,MATCH($A39,'Unemployment-all_inputs'!$A:$A,0))</f>
        <v>4.3</v>
      </c>
      <c r="L39" s="49">
        <f>INDEX('Unemployment-all_inputs'!$D:$D,MATCH($A39,'Unemployment-all_inputs'!$A:$A,0))</f>
        <v>3.8</v>
      </c>
      <c r="M39" s="121">
        <f>K39*'England_index-weights_R2'!$B$8+L39*'England_index-weights_R2'!$B$9</f>
        <v>4.05</v>
      </c>
      <c r="N39" s="56">
        <f t="shared" si="1"/>
        <v>0.3008849557522123</v>
      </c>
      <c r="O39" s="56">
        <f>Q39*'England_index-weights_R2'!$B$11+S39*'England_index-weights_R2'!$B$12+U39*'England_index-weights_R2'!$B$13</f>
        <v>0.12583639540513986</v>
      </c>
      <c r="P39" s="50">
        <f>INDEX('Journey_time-all_inputs'!$C:$C,MATCH($A39,'Journey_time-all_inputs'!$A:$A,0))</f>
        <v>17.445099855669401</v>
      </c>
      <c r="Q39" s="56">
        <f t="shared" si="2"/>
        <v>9.5538562858430695E-2</v>
      </c>
      <c r="R39" s="50">
        <f>INDEX('Journey_time-all_inputs'!$D:$D,MATCH($A39,'Journey_time-all_inputs'!$A:$A,0))</f>
        <v>29.872140759624301</v>
      </c>
      <c r="S39" s="56">
        <f t="shared" si="3"/>
        <v>0.22219541663875314</v>
      </c>
      <c r="T39" s="50">
        <f>INDEX('Journey_time-all_inputs'!$E:$E,MATCH($A39,'Journey_time-all_inputs'!$A:$A,0))</f>
        <v>28.3220878882459</v>
      </c>
      <c r="U39" s="56">
        <f t="shared" si="4"/>
        <v>0.19221418780209421</v>
      </c>
      <c r="V39" s="56">
        <f>Y39*'England_index-weights_R2'!$B$15+AC39*'England_index-weights_R2'!$B$17</f>
        <v>0.34771944450915487</v>
      </c>
      <c r="W39" s="56">
        <f>INDEX('Comm_vacancy-all_inputs'!$C:$C, MATCH(A39,'Comm_vacancy-all_inputs'!$A:$A,0))</f>
        <v>9.7013202658356834E-2</v>
      </c>
      <c r="X39" s="56">
        <f>W39*'England_index-weights_R2'!$B$16</f>
        <v>9.7013202658356834E-2</v>
      </c>
      <c r="Y39" s="56">
        <f t="shared" si="5"/>
        <v>0.35861809790501503</v>
      </c>
      <c r="Z39" s="57">
        <f>INDEX('Dwellings_vacancy_E-all_inputs'!$G:$G,MATCH($A39,'Dwellings_vacancy_E-all_inputs'!$A:$A,0))</f>
        <v>1.0545805828369023E-2</v>
      </c>
      <c r="AA39" s="57">
        <f>INDEX('Dwellings_vacancy_E-all_inputs'!$L:$L,MATCH($A39,'Dwellings_vacancy_E-all_inputs'!$A:$A,0))</f>
        <v>1.2569832402234637E-2</v>
      </c>
      <c r="AB39" s="57">
        <f>Z39*'England_index-weights_R2'!$B$18+AA39*'England_index-weights_R2'!$B$19</f>
        <v>1.1557819115301831E-2</v>
      </c>
      <c r="AC39" s="56">
        <f t="shared" si="6"/>
        <v>0.31502348432157451</v>
      </c>
    </row>
    <row r="40" spans="1:29" x14ac:dyDescent="0.35">
      <c r="A40" s="17" t="s">
        <v>283</v>
      </c>
      <c r="B40" s="17" t="s">
        <v>284</v>
      </c>
      <c r="C40" s="56">
        <f>D40*'England_index-weights_R2'!$B$2+O40*'England_index-weights_R2'!$B$10+V40*'England_index-weights_R2'!$B$14</f>
        <v>0.24457258707278448</v>
      </c>
      <c r="D40" s="56">
        <f>F40*'England_index-weights_R2'!$B$3+J40*'England_index-weights_R2'!$B$4+N40*'England_index-weights_R2'!$B$7</f>
        <v>0.32529301240137332</v>
      </c>
      <c r="E40" s="56">
        <f>INDEX('Productivity-all_inputs'!$D:$D,MATCH($A40,'Productivity-all_inputs'!$A:$A,0))</f>
        <v>3.5807372954942331</v>
      </c>
      <c r="F40" s="56">
        <f t="shared" si="7"/>
        <v>0.52110716501928622</v>
      </c>
      <c r="G40" s="49">
        <f>INDEX('Skills-all_inputs'!$C:$C,MATCH($A40,'Skills-all_inputs'!$A:$A,0))</f>
        <v>5.5</v>
      </c>
      <c r="H40" s="49">
        <f>INDEX('Skills-all_inputs'!$D:$D,MATCH($A40,'Skills-all_inputs'!$A:$A,0))</f>
        <v>6.1</v>
      </c>
      <c r="I40" s="121">
        <f>$G40*'England_index-weights_R2'!$B$5+'England_index-weights_R2'!$B$6*$H40</f>
        <v>5.8</v>
      </c>
      <c r="J40" s="56">
        <f t="shared" si="0"/>
        <v>0.23353293413173648</v>
      </c>
      <c r="K40" s="49">
        <f>INDEX('Unemployment-all_inputs'!$C:$C,MATCH($A40,'Unemployment-all_inputs'!$A:$A,0))</f>
        <v>3.6</v>
      </c>
      <c r="L40" s="49">
        <f>INDEX('Unemployment-all_inputs'!$D:$D,MATCH($A40,'Unemployment-all_inputs'!$A:$A,0))</f>
        <v>3.6</v>
      </c>
      <c r="M40" s="121">
        <f>K40*'England_index-weights_R2'!$B$8+L40*'England_index-weights_R2'!$B$9</f>
        <v>3.6</v>
      </c>
      <c r="N40" s="56">
        <f t="shared" si="1"/>
        <v>0.22123893805309733</v>
      </c>
      <c r="O40" s="56">
        <f>Q40*'England_index-weights_R2'!$B$11+S40*'England_index-weights_R2'!$B$12+U40*'England_index-weights_R2'!$B$13</f>
        <v>0.12081004449772968</v>
      </c>
      <c r="P40" s="50">
        <f>INDEX('Journey_time-all_inputs'!$C:$C,MATCH($A40,'Journey_time-all_inputs'!$A:$A,0))</f>
        <v>15.7558226389149</v>
      </c>
      <c r="Q40" s="56">
        <f t="shared" si="2"/>
        <v>8.0640336668887175E-2</v>
      </c>
      <c r="R40" s="50">
        <f>INDEX('Journey_time-all_inputs'!$D:$D,MATCH($A40,'Journey_time-all_inputs'!$A:$A,0))</f>
        <v>33.092455228105898</v>
      </c>
      <c r="S40" s="56">
        <f t="shared" si="3"/>
        <v>0.24998677188185459</v>
      </c>
      <c r="T40" s="50">
        <f>INDEX('Journey_time-all_inputs'!$E:$E,MATCH($A40,'Journey_time-all_inputs'!$A:$A,0))</f>
        <v>29.184640125059001</v>
      </c>
      <c r="U40" s="56">
        <f t="shared" si="4"/>
        <v>0.19981424590908789</v>
      </c>
      <c r="V40" s="56">
        <f>Y40*'England_index-weights_R2'!$B$15+AC40*'England_index-weights_R2'!$B$17</f>
        <v>0.2068942789906616</v>
      </c>
      <c r="W40" s="56">
        <f>INDEX('Comm_vacancy-all_inputs'!$C:$C, MATCH(A40,'Comm_vacancy-all_inputs'!$A:$A,0))</f>
        <v>5.6165288241890918E-2</v>
      </c>
      <c r="X40" s="56">
        <f>W40*'England_index-weights_R2'!$B$16</f>
        <v>5.6165288241890918E-2</v>
      </c>
      <c r="Y40" s="56">
        <f t="shared" si="5"/>
        <v>0.19654119202940562</v>
      </c>
      <c r="Z40" s="57">
        <f>INDEX('Dwellings_vacancy_E-all_inputs'!$G:$G,MATCH($A40,'Dwellings_vacancy_E-all_inputs'!$A:$A,0))</f>
        <v>9.4645455470197745E-3</v>
      </c>
      <c r="AA40" s="57">
        <f>INDEX('Dwellings_vacancy_E-all_inputs'!$L:$L,MATCH($A40,'Dwellings_vacancy_E-all_inputs'!$A:$A,0))</f>
        <v>8.8145325748631535E-3</v>
      </c>
      <c r="AB40" s="57">
        <f>Z40*'England_index-weights_R2'!$B$18+AA40*'England_index-weights_R2'!$B$19</f>
        <v>9.139539060941464E-3</v>
      </c>
      <c r="AC40" s="56">
        <f t="shared" si="6"/>
        <v>0.23795353987442944</v>
      </c>
    </row>
    <row r="41" spans="1:29" x14ac:dyDescent="0.35">
      <c r="A41" s="17" t="s">
        <v>285</v>
      </c>
      <c r="B41" s="17" t="s">
        <v>286</v>
      </c>
      <c r="C41" s="56">
        <f>D41*'England_index-weights_R2'!$B$2+O41*'England_index-weights_R2'!$B$10+V41*'England_index-weights_R2'!$B$14</f>
        <v>0.42619643914894223</v>
      </c>
      <c r="D41" s="56">
        <f>F41*'England_index-weights_R2'!$B$3+J41*'England_index-weights_R2'!$B$4+N41*'England_index-weights_R2'!$B$7</f>
        <v>0.61834699231854495</v>
      </c>
      <c r="E41" s="56">
        <f>INDEX('Productivity-all_inputs'!$D:$D,MATCH($A41,'Productivity-all_inputs'!$A:$A,0))</f>
        <v>3.417726683613366</v>
      </c>
      <c r="F41" s="56">
        <f t="shared" si="7"/>
        <v>0.67476436204386558</v>
      </c>
      <c r="G41" s="49">
        <f>INDEX('Skills-all_inputs'!$C:$C,MATCH($A41,'Skills-all_inputs'!$A:$A,0))</f>
        <v>9.5</v>
      </c>
      <c r="H41" s="49">
        <f>INDEX('Skills-all_inputs'!$D:$D,MATCH($A41,'Skills-all_inputs'!$A:$A,0))</f>
        <v>15.1</v>
      </c>
      <c r="I41" s="121">
        <f>$G41*'England_index-weights_R2'!$B$5+'England_index-weights_R2'!$B$6*$H41</f>
        <v>12.3</v>
      </c>
      <c r="J41" s="56">
        <f t="shared" si="0"/>
        <v>0.62275449101796398</v>
      </c>
      <c r="K41" s="49">
        <f>INDEX('Unemployment-all_inputs'!$C:$C,MATCH($A41,'Unemployment-all_inputs'!$A:$A,0))</f>
        <v>6.1</v>
      </c>
      <c r="L41" s="49">
        <f>INDEX('Unemployment-all_inputs'!$D:$D,MATCH($A41,'Unemployment-all_inputs'!$A:$A,0))</f>
        <v>4.9000000000000004</v>
      </c>
      <c r="M41" s="121">
        <f>K41*'England_index-weights_R2'!$B$8+L41*'England_index-weights_R2'!$B$9</f>
        <v>5.5</v>
      </c>
      <c r="N41" s="56">
        <f t="shared" si="1"/>
        <v>0.55752212389380529</v>
      </c>
      <c r="O41" s="56">
        <f>Q41*'England_index-weights_R2'!$B$11+S41*'England_index-weights_R2'!$B$12+U41*'England_index-weights_R2'!$B$13</f>
        <v>7.4863668019371693E-2</v>
      </c>
      <c r="P41" s="50">
        <f>INDEX('Journey_time-all_inputs'!$C:$C,MATCH($A41,'Journey_time-all_inputs'!$A:$A,0))</f>
        <v>12.02815509181</v>
      </c>
      <c r="Q41" s="56">
        <f t="shared" si="2"/>
        <v>4.7764954389780442E-2</v>
      </c>
      <c r="R41" s="50">
        <f>INDEX('Journey_time-all_inputs'!$D:$D,MATCH($A41,'Journey_time-all_inputs'!$A:$A,0))</f>
        <v>23.493562816123202</v>
      </c>
      <c r="S41" s="56">
        <f t="shared" si="3"/>
        <v>0.16714820702346539</v>
      </c>
      <c r="T41" s="50">
        <f>INDEX('Journey_time-all_inputs'!$E:$E,MATCH($A41,'Journey_time-all_inputs'!$A:$A,0))</f>
        <v>17.357014726787401</v>
      </c>
      <c r="U41" s="56">
        <f t="shared" si="4"/>
        <v>9.5599525387649986E-2</v>
      </c>
      <c r="V41" s="56">
        <f>Y41*'England_index-weights_R2'!$B$15+AC41*'England_index-weights_R2'!$B$17</f>
        <v>0.39322810393930741</v>
      </c>
      <c r="W41" s="56">
        <f>INDEX('Comm_vacancy-all_inputs'!$C:$C, MATCH(A41,'Comm_vacancy-all_inputs'!$A:$A,0))</f>
        <v>9.1198529762314101E-2</v>
      </c>
      <c r="X41" s="56">
        <f>W41*'England_index-weights_R2'!$B$16</f>
        <v>9.1198529762314101E-2</v>
      </c>
      <c r="Y41" s="56">
        <f t="shared" si="5"/>
        <v>0.33554656034593999</v>
      </c>
      <c r="Z41" s="57">
        <f>INDEX('Dwellings_vacancy_E-all_inputs'!$G:$G,MATCH($A41,'Dwellings_vacancy_E-all_inputs'!$A:$A,0))</f>
        <v>1.8210878093669784E-2</v>
      </c>
      <c r="AA41" s="57">
        <f>INDEX('Dwellings_vacancy_E-all_inputs'!$L:$L,MATCH($A41,'Dwellings_vacancy_E-all_inputs'!$A:$A,0))</f>
        <v>2.0672023374726078E-2</v>
      </c>
      <c r="AB41" s="57">
        <f>Z41*'England_index-weights_R2'!$B$18+AA41*'England_index-weights_R2'!$B$19</f>
        <v>1.9441450734197931E-2</v>
      </c>
      <c r="AC41" s="56">
        <f t="shared" si="6"/>
        <v>0.56627273471940975</v>
      </c>
    </row>
    <row r="42" spans="1:29" x14ac:dyDescent="0.35">
      <c r="A42" s="17" t="s">
        <v>287</v>
      </c>
      <c r="B42" s="17" t="s">
        <v>288</v>
      </c>
      <c r="C42" s="56">
        <f>D42*'England_index-weights_R2'!$B$2+O42*'England_index-weights_R2'!$B$10+V42*'England_index-weights_R2'!$B$14</f>
        <v>0.36088827386426092</v>
      </c>
      <c r="D42" s="56">
        <f>F42*'England_index-weights_R2'!$B$3+J42*'England_index-weights_R2'!$B$4+N42*'England_index-weights_R2'!$B$7</f>
        <v>0.47211264718921619</v>
      </c>
      <c r="E42" s="56">
        <f>INDEX('Productivity-all_inputs'!$D:$D,MATCH($A42,'Productivity-all_inputs'!$A:$A,0))</f>
        <v>3.3178157727231046</v>
      </c>
      <c r="F42" s="56">
        <f t="shared" si="7"/>
        <v>0.76894246702999858</v>
      </c>
      <c r="G42" s="49">
        <f>INDEX('Skills-all_inputs'!$C:$C,MATCH($A42,'Skills-all_inputs'!$A:$A,0))</f>
        <v>4.5</v>
      </c>
      <c r="H42" s="49">
        <f>INDEX('Skills-all_inputs'!$D:$D,MATCH($A42,'Skills-all_inputs'!$A:$A,0))</f>
        <v>9.1</v>
      </c>
      <c r="I42" s="121">
        <f>$G42*'England_index-weights_R2'!$B$5+'England_index-weights_R2'!$B$6*$H42</f>
        <v>6.8</v>
      </c>
      <c r="J42" s="56">
        <f t="shared" si="0"/>
        <v>0.29341317365269459</v>
      </c>
      <c r="K42" s="49">
        <f>INDEX('Unemployment-all_inputs'!$C:$C,MATCH($A42,'Unemployment-all_inputs'!$A:$A,0))</f>
        <v>4.5999999999999996</v>
      </c>
      <c r="L42" s="49">
        <f>INDEX('Unemployment-all_inputs'!$D:$D,MATCH($A42,'Unemployment-all_inputs'!$A:$A,0))</f>
        <v>4.0999999999999996</v>
      </c>
      <c r="M42" s="121">
        <f>K42*'England_index-weights_R2'!$B$8+L42*'England_index-weights_R2'!$B$9</f>
        <v>4.3499999999999996</v>
      </c>
      <c r="N42" s="56">
        <f t="shared" si="1"/>
        <v>0.35398230088495564</v>
      </c>
      <c r="O42" s="56">
        <f>Q42*'England_index-weights_R2'!$B$11+S42*'England_index-weights_R2'!$B$12+U42*'England_index-weights_R2'!$B$13</f>
        <v>8.9894129187778199E-2</v>
      </c>
      <c r="P42" s="50">
        <f>INDEX('Journey_time-all_inputs'!$C:$C,MATCH($A42,'Journey_time-all_inputs'!$A:$A,0))</f>
        <v>13.6131995422011</v>
      </c>
      <c r="Q42" s="56">
        <f t="shared" si="2"/>
        <v>6.1743921552894154E-2</v>
      </c>
      <c r="R42" s="50">
        <f>INDEX('Journey_time-all_inputs'!$D:$D,MATCH($A42,'Journey_time-all_inputs'!$A:$A,0))</f>
        <v>25.355110620486801</v>
      </c>
      <c r="S42" s="56">
        <f t="shared" si="3"/>
        <v>0.18321338849547167</v>
      </c>
      <c r="T42" s="50">
        <f>INDEX('Journey_time-all_inputs'!$E:$E,MATCH($A42,'Journey_time-all_inputs'!$A:$A,0))</f>
        <v>20.9843140852938</v>
      </c>
      <c r="U42" s="56">
        <f t="shared" si="4"/>
        <v>0.12756012408479642</v>
      </c>
      <c r="V42" s="56">
        <f>Y42*'England_index-weights_R2'!$B$15+AC42*'England_index-weights_R2'!$B$17</f>
        <v>0.40943367189083318</v>
      </c>
      <c r="W42" s="56">
        <f>INDEX('Comm_vacancy-all_inputs'!$C:$C, MATCH(A42,'Comm_vacancy-all_inputs'!$A:$A,0))</f>
        <v>0.11373021743908546</v>
      </c>
      <c r="X42" s="56">
        <f>W42*'England_index-weights_R2'!$B$16</f>
        <v>0.11373021743908546</v>
      </c>
      <c r="Y42" s="56">
        <f t="shared" si="5"/>
        <v>0.42494809467089983</v>
      </c>
      <c r="Z42" s="57">
        <f>INDEX('Dwellings_vacancy_E-all_inputs'!$G:$G,MATCH($A42,'Dwellings_vacancy_E-all_inputs'!$A:$A,0))</f>
        <v>1.3260455126812907E-2</v>
      </c>
      <c r="AA42" s="57">
        <f>INDEX('Dwellings_vacancy_E-all_inputs'!$L:$L,MATCH($A42,'Dwellings_vacancy_E-all_inputs'!$A:$A,0))</f>
        <v>1.2859093820625309E-2</v>
      </c>
      <c r="AB42" s="57">
        <f>Z42*'England_index-weights_R2'!$B$18+AA42*'England_index-weights_R2'!$B$19</f>
        <v>1.3059774473719109E-2</v>
      </c>
      <c r="AC42" s="56">
        <f t="shared" si="6"/>
        <v>0.36289040355063323</v>
      </c>
    </row>
    <row r="43" spans="1:29" x14ac:dyDescent="0.35">
      <c r="A43" s="17" t="s">
        <v>291</v>
      </c>
      <c r="B43" s="17" t="s">
        <v>292</v>
      </c>
      <c r="C43" s="56">
        <f>D43*'England_index-weights_R2'!$B$2+O43*'England_index-weights_R2'!$B$10+V43*'England_index-weights_R2'!$B$14</f>
        <v>0.33164452112670217</v>
      </c>
      <c r="D43" s="56">
        <f>F43*'England_index-weights_R2'!$B$3+J43*'England_index-weights_R2'!$B$4+N43*'England_index-weights_R2'!$B$7</f>
        <v>0.51917967894348915</v>
      </c>
      <c r="E43" s="56">
        <f>INDEX('Productivity-all_inputs'!$D:$D,MATCH($A43,'Productivity-all_inputs'!$A:$A,0))</f>
        <v>3.3707381741774469</v>
      </c>
      <c r="F43" s="56">
        <f t="shared" si="7"/>
        <v>0.71905670944983069</v>
      </c>
      <c r="G43" s="49">
        <f>INDEX('Skills-all_inputs'!$C:$C,MATCH($A43,'Skills-all_inputs'!$A:$A,0))</f>
        <v>9</v>
      </c>
      <c r="H43" s="49">
        <f>INDEX('Skills-all_inputs'!$D:$D,MATCH($A43,'Skills-all_inputs'!$A:$A,0))</f>
        <v>9.8000000000000007</v>
      </c>
      <c r="I43" s="121">
        <f>$G43*'England_index-weights_R2'!$B$5+'England_index-weights_R2'!$B$6*$H43</f>
        <v>9.4</v>
      </c>
      <c r="J43" s="56">
        <f t="shared" si="0"/>
        <v>0.44910179640718556</v>
      </c>
      <c r="K43" s="49">
        <f>INDEX('Unemployment-all_inputs'!$C:$C,MATCH($A43,'Unemployment-all_inputs'!$A:$A,0))</f>
        <v>4.9000000000000004</v>
      </c>
      <c r="L43" s="49">
        <f>INDEX('Unemployment-all_inputs'!$D:$D,MATCH($A43,'Unemployment-all_inputs'!$A:$A,0))</f>
        <v>4.2</v>
      </c>
      <c r="M43" s="121">
        <f>K43*'England_index-weights_R2'!$B$8+L43*'England_index-weights_R2'!$B$9</f>
        <v>4.5500000000000007</v>
      </c>
      <c r="N43" s="56">
        <f t="shared" si="1"/>
        <v>0.38938053097345143</v>
      </c>
      <c r="O43" s="56">
        <f>Q43*'England_index-weights_R2'!$B$11+S43*'England_index-weights_R2'!$B$12+U43*'England_index-weights_R2'!$B$13</f>
        <v>9.2134333372174027E-2</v>
      </c>
      <c r="P43" s="50">
        <f>INDEX('Journey_time-all_inputs'!$C:$C,MATCH($A43,'Journey_time-all_inputs'!$A:$A,0))</f>
        <v>13.7679241721225</v>
      </c>
      <c r="Q43" s="56">
        <f t="shared" si="2"/>
        <v>6.3108482982362268E-2</v>
      </c>
      <c r="R43" s="50">
        <f>INDEX('Journey_time-all_inputs'!$D:$D,MATCH($A43,'Journey_time-all_inputs'!$A:$A,0))</f>
        <v>25.635245066362401</v>
      </c>
      <c r="S43" s="56">
        <f t="shared" si="3"/>
        <v>0.18563095236302432</v>
      </c>
      <c r="T43" s="50">
        <f>INDEX('Journey_time-all_inputs'!$E:$E,MATCH($A43,'Journey_time-all_inputs'!$A:$A,0))</f>
        <v>23.330545790955401</v>
      </c>
      <c r="U43" s="56">
        <f t="shared" si="4"/>
        <v>0.14823307180258527</v>
      </c>
      <c r="V43" s="56">
        <f>Y43*'England_index-weights_R2'!$B$15+AC43*'England_index-weights_R2'!$B$17</f>
        <v>0.19608439324765647</v>
      </c>
      <c r="W43" s="56">
        <f>INDEX('Comm_vacancy-all_inputs'!$C:$C, MATCH(A43,'Comm_vacancy-all_inputs'!$A:$A,0))</f>
        <v>2.9304715526629894E-2</v>
      </c>
      <c r="X43" s="56">
        <f>W43*'England_index-weights_R2'!$B$16</f>
        <v>2.9304715526629894E-2</v>
      </c>
      <c r="Y43" s="56">
        <f t="shared" si="5"/>
        <v>8.9963449250415106E-2</v>
      </c>
      <c r="Z43" s="57">
        <f>INDEX('Dwellings_vacancy_E-all_inputs'!$G:$G,MATCH($A43,'Dwellings_vacancy_E-all_inputs'!$A:$A,0))</f>
        <v>1.6851324258731665E-2</v>
      </c>
      <c r="AA43" s="57">
        <f>INDEX('Dwellings_vacancy_E-all_inputs'!$L:$L,MATCH($A43,'Dwellings_vacancy_E-all_inputs'!$A:$A,0))</f>
        <v>1.877924332564097E-2</v>
      </c>
      <c r="AB43" s="57">
        <f>Z43*'England_index-weights_R2'!$B$18+AA43*'England_index-weights_R2'!$B$19</f>
        <v>1.7815283792186318E-2</v>
      </c>
      <c r="AC43" s="56">
        <f t="shared" si="6"/>
        <v>0.51444722523938058</v>
      </c>
    </row>
    <row r="44" spans="1:29" x14ac:dyDescent="0.35">
      <c r="A44" s="17" t="s">
        <v>293</v>
      </c>
      <c r="B44" s="17" t="s">
        <v>294</v>
      </c>
      <c r="C44" s="56">
        <f>D44*'England_index-weights_R2'!$B$2+O44*'England_index-weights_R2'!$B$10+V44*'England_index-weights_R2'!$B$14</f>
        <v>0.24319743106380698</v>
      </c>
      <c r="D44" s="56">
        <f>F44*'England_index-weights_R2'!$B$3+J44*'England_index-weights_R2'!$B$4+N44*'England_index-weights_R2'!$B$7</f>
        <v>0.35113980981361032</v>
      </c>
      <c r="E44" s="56">
        <f>INDEX('Productivity-all_inputs'!$D:$D,MATCH($A44,'Productivity-all_inputs'!$A:$A,0))</f>
        <v>3.5263605246161616</v>
      </c>
      <c r="F44" s="56">
        <f t="shared" si="7"/>
        <v>0.57236384150166519</v>
      </c>
      <c r="G44" s="49">
        <f>INDEX('Skills-all_inputs'!$C:$C,MATCH($A44,'Skills-all_inputs'!$A:$A,0))</f>
        <v>4.3</v>
      </c>
      <c r="H44" s="49">
        <f>INDEX('Skills-all_inputs'!$D:$D,MATCH($A44,'Skills-all_inputs'!$A:$A,0))</f>
        <v>6.7</v>
      </c>
      <c r="I44" s="121">
        <f>$G44*'England_index-weights_R2'!$B$5+'England_index-weights_R2'!$B$6*$H44</f>
        <v>5.5</v>
      </c>
      <c r="J44" s="56">
        <f t="shared" si="0"/>
        <v>0.21556886227544908</v>
      </c>
      <c r="K44" s="49">
        <f>INDEX('Unemployment-all_inputs'!$C:$C,MATCH($A44,'Unemployment-all_inputs'!$A:$A,0))</f>
        <v>3.9</v>
      </c>
      <c r="L44" s="49">
        <f>INDEX('Unemployment-all_inputs'!$D:$D,MATCH($A44,'Unemployment-all_inputs'!$A:$A,0))</f>
        <v>3.8</v>
      </c>
      <c r="M44" s="121">
        <f>K44*'England_index-weights_R2'!$B$8+L44*'England_index-weights_R2'!$B$9</f>
        <v>3.8499999999999996</v>
      </c>
      <c r="N44" s="56">
        <f t="shared" si="1"/>
        <v>0.26548672566371673</v>
      </c>
      <c r="O44" s="56">
        <f>Q44*'England_index-weights_R2'!$B$11+S44*'England_index-weights_R2'!$B$12+U44*'England_index-weights_R2'!$B$13</f>
        <v>4.2732453445103867E-2</v>
      </c>
      <c r="P44" s="50">
        <f>INDEX('Journey_time-all_inputs'!$C:$C,MATCH($A44,'Journey_time-all_inputs'!$A:$A,0))</f>
        <v>9.3455256381575005</v>
      </c>
      <c r="Q44" s="56">
        <f t="shared" si="2"/>
        <v>2.4106066442406492E-2</v>
      </c>
      <c r="R44" s="50">
        <f>INDEX('Journey_time-all_inputs'!$D:$D,MATCH($A44,'Journey_time-all_inputs'!$A:$A,0))</f>
        <v>16.658379907021398</v>
      </c>
      <c r="S44" s="56">
        <f t="shared" si="3"/>
        <v>0.1081604906878024</v>
      </c>
      <c r="T44" s="50">
        <f>INDEX('Journey_time-all_inputs'!$E:$E,MATCH($A44,'Journey_time-all_inputs'!$A:$A,0))</f>
        <v>11.539901207127199</v>
      </c>
      <c r="U44" s="56">
        <f t="shared" si="4"/>
        <v>4.4344193968254869E-2</v>
      </c>
      <c r="V44" s="56">
        <f>Y44*'England_index-weights_R2'!$B$15+AC44*'England_index-weights_R2'!$B$17</f>
        <v>0.22777765118290344</v>
      </c>
      <c r="W44" s="56">
        <f>INDEX('Comm_vacancy-all_inputs'!$C:$C, MATCH(A44,'Comm_vacancy-all_inputs'!$A:$A,0))</f>
        <v>7.0492205941897257E-2</v>
      </c>
      <c r="X44" s="56">
        <f>W44*'England_index-weights_R2'!$B$16</f>
        <v>7.0492205941897257E-2</v>
      </c>
      <c r="Y44" s="56">
        <f t="shared" si="5"/>
        <v>0.25338772935507869</v>
      </c>
      <c r="Z44" s="57">
        <f>INDEX('Dwellings_vacancy_E-all_inputs'!$G:$G,MATCH($A44,'Dwellings_vacancy_E-all_inputs'!$A:$A,0))</f>
        <v>6.2886242954747276E-3</v>
      </c>
      <c r="AA44" s="57">
        <f>INDEX('Dwellings_vacancy_E-all_inputs'!$L:$L,MATCH($A44,'Dwellings_vacancy_E-all_inputs'!$A:$A,0))</f>
        <v>6.5303442111599571E-3</v>
      </c>
      <c r="AB44" s="57">
        <f>Z44*'England_index-weights_R2'!$B$18+AA44*'England_index-weights_R2'!$B$19</f>
        <v>6.4094842533173428E-3</v>
      </c>
      <c r="AC44" s="56">
        <f t="shared" si="6"/>
        <v>0.15094741666637762</v>
      </c>
    </row>
    <row r="45" spans="1:29" x14ac:dyDescent="0.35">
      <c r="A45" s="17" t="s">
        <v>295</v>
      </c>
      <c r="B45" s="17" t="s">
        <v>296</v>
      </c>
      <c r="C45" s="56">
        <f>D45*'England_index-weights_R2'!$B$2+O45*'England_index-weights_R2'!$B$10+V45*'England_index-weights_R2'!$B$14</f>
        <v>0.2926138376613594</v>
      </c>
      <c r="D45" s="56">
        <f>F45*'England_index-weights_R2'!$B$3+J45*'England_index-weights_R2'!$B$4+N45*'England_index-weights_R2'!$B$7</f>
        <v>0.29581994791775662</v>
      </c>
      <c r="E45" s="56">
        <f>INDEX('Productivity-all_inputs'!$D:$D,MATCH($A45,'Productivity-all_inputs'!$A:$A,0))</f>
        <v>3.9376907521767239</v>
      </c>
      <c r="F45" s="56">
        <f t="shared" si="7"/>
        <v>0.18463540413692744</v>
      </c>
      <c r="G45" s="49">
        <f>INDEX('Skills-all_inputs'!$C:$C,MATCH($A45,'Skills-all_inputs'!$A:$A,0))</f>
        <v>5.5</v>
      </c>
      <c r="H45" s="49">
        <f>INDEX('Skills-all_inputs'!$D:$D,MATCH($A45,'Skills-all_inputs'!$A:$A,0))</f>
        <v>6.7</v>
      </c>
      <c r="I45" s="121">
        <f>$G45*'England_index-weights_R2'!$B$5+'England_index-weights_R2'!$B$6*$H45</f>
        <v>6.1</v>
      </c>
      <c r="J45" s="56">
        <f t="shared" si="0"/>
        <v>0.25149700598802388</v>
      </c>
      <c r="K45" s="49">
        <f>INDEX('Unemployment-all_inputs'!$C:$C,MATCH($A45,'Unemployment-all_inputs'!$A:$A,0))</f>
        <v>5.7</v>
      </c>
      <c r="L45" s="49">
        <f>INDEX('Unemployment-all_inputs'!$D:$D,MATCH($A45,'Unemployment-all_inputs'!$A:$A,0))</f>
        <v>4.0999999999999996</v>
      </c>
      <c r="M45" s="121">
        <f>K45*'England_index-weights_R2'!$B$8+L45*'England_index-weights_R2'!$B$9</f>
        <v>4.9000000000000004</v>
      </c>
      <c r="N45" s="56">
        <f t="shared" si="1"/>
        <v>0.45132743362831862</v>
      </c>
      <c r="O45" s="56">
        <f>Q45*'England_index-weights_R2'!$B$11+S45*'England_index-weights_R2'!$B$12+U45*'England_index-weights_R2'!$B$13</f>
        <v>2.6330775559758424E-2</v>
      </c>
      <c r="P45" s="50">
        <f>INDEX('Journey_time-all_inputs'!$C:$C,MATCH($A45,'Journey_time-all_inputs'!$A:$A,0))</f>
        <v>8.4902056311952592</v>
      </c>
      <c r="Q45" s="56">
        <f t="shared" si="2"/>
        <v>1.656275099259108E-2</v>
      </c>
      <c r="R45" s="50">
        <f>INDEX('Journey_time-all_inputs'!$D:$D,MATCH($A45,'Journey_time-all_inputs'!$A:$A,0))</f>
        <v>11.1809441794646</v>
      </c>
      <c r="S45" s="56">
        <f t="shared" si="3"/>
        <v>6.0890149975529592E-2</v>
      </c>
      <c r="T45" s="50">
        <f>INDEX('Journey_time-all_inputs'!$E:$E,MATCH($A45,'Journey_time-all_inputs'!$A:$A,0))</f>
        <v>9.4133961952916803</v>
      </c>
      <c r="U45" s="56">
        <f t="shared" si="4"/>
        <v>2.560728625994509E-2</v>
      </c>
      <c r="V45" s="56">
        <f>Y45*'England_index-weights_R2'!$B$15+AC45*'England_index-weights_R2'!$B$17</f>
        <v>0.55248467925016587</v>
      </c>
      <c r="W45" s="56">
        <f>INDEX('Comm_vacancy-all_inputs'!$C:$C, MATCH(A45,'Comm_vacancy-all_inputs'!$A:$A,0))</f>
        <v>0.1601957368833673</v>
      </c>
      <c r="X45" s="56">
        <f>W45*'England_index-weights_R2'!$B$16</f>
        <v>0.1601957368833673</v>
      </c>
      <c r="Y45" s="56">
        <f t="shared" si="5"/>
        <v>0.60931460955951322</v>
      </c>
      <c r="Z45" s="57">
        <f>INDEX('Dwellings_vacancy_E-all_inputs'!$G:$G,MATCH($A45,'Dwellings_vacancy_E-all_inputs'!$A:$A,0))</f>
        <v>1.1116923881768244E-2</v>
      </c>
      <c r="AA45" s="57">
        <f>INDEX('Dwellings_vacancy_E-all_inputs'!$L:$L,MATCH($A45,'Dwellings_vacancy_E-all_inputs'!$A:$A,0))</f>
        <v>1.6201535868140101E-2</v>
      </c>
      <c r="AB45" s="57">
        <f>Z45*'England_index-weights_R2'!$B$18+AA45*'England_index-weights_R2'!$B$19</f>
        <v>1.3659229874954174E-2</v>
      </c>
      <c r="AC45" s="56">
        <f t="shared" si="6"/>
        <v>0.38199488832212403</v>
      </c>
    </row>
    <row r="46" spans="1:29" x14ac:dyDescent="0.35">
      <c r="A46" s="17" t="s">
        <v>297</v>
      </c>
      <c r="B46" s="17" t="s">
        <v>298</v>
      </c>
      <c r="C46" s="56">
        <f>D46*'England_index-weights_R2'!$B$2+O46*'England_index-weights_R2'!$B$10+V46*'England_index-weights_R2'!$B$14</f>
        <v>0.27739897599581631</v>
      </c>
      <c r="D46" s="56">
        <f>F46*'England_index-weights_R2'!$B$3+J46*'England_index-weights_R2'!$B$4+N46*'England_index-weights_R2'!$B$7</f>
        <v>0.36111298697931205</v>
      </c>
      <c r="E46" s="56">
        <f>INDEX('Productivity-all_inputs'!$D:$D,MATCH($A46,'Productivity-all_inputs'!$A:$A,0))</f>
        <v>3.3428618046491918</v>
      </c>
      <c r="F46" s="56">
        <f t="shared" si="7"/>
        <v>0.74533355581897087</v>
      </c>
      <c r="G46" s="49">
        <f>INDEX('Skills-all_inputs'!$C:$C,MATCH($A46,'Skills-all_inputs'!$A:$A,0))</f>
        <v>4.3</v>
      </c>
      <c r="H46" s="49">
        <f>INDEX('Skills-all_inputs'!$D:$D,MATCH($A46,'Skills-all_inputs'!$A:$A,0))</f>
        <v>3.4</v>
      </c>
      <c r="I46" s="121">
        <f>$G46*'England_index-weights_R2'!$B$5+'England_index-weights_R2'!$B$6*$H46</f>
        <v>3.8499999999999996</v>
      </c>
      <c r="J46" s="56">
        <f t="shared" si="0"/>
        <v>0.11676646706586823</v>
      </c>
      <c r="K46" s="49">
        <f>INDEX('Unemployment-all_inputs'!$C:$C,MATCH($A46,'Unemployment-all_inputs'!$A:$A,0))</f>
        <v>3.8</v>
      </c>
      <c r="L46" s="49">
        <f>INDEX('Unemployment-all_inputs'!$D:$D,MATCH($A46,'Unemployment-all_inputs'!$A:$A,0))</f>
        <v>3.4</v>
      </c>
      <c r="M46" s="121">
        <f>K46*'England_index-weights_R2'!$B$8+L46*'England_index-weights_R2'!$B$9</f>
        <v>3.5999999999999996</v>
      </c>
      <c r="N46" s="56">
        <f t="shared" si="1"/>
        <v>0.22123893805309724</v>
      </c>
      <c r="O46" s="56">
        <f>Q46*'England_index-weights_R2'!$B$11+S46*'England_index-weights_R2'!$B$12+U46*'England_index-weights_R2'!$B$13</f>
        <v>0.13344803682329312</v>
      </c>
      <c r="P46" s="50">
        <f>INDEX('Journey_time-all_inputs'!$C:$C,MATCH($A46,'Journey_time-all_inputs'!$A:$A,0))</f>
        <v>16.247191895424301</v>
      </c>
      <c r="Q46" s="56">
        <f t="shared" si="2"/>
        <v>8.4973864791719103E-2</v>
      </c>
      <c r="R46" s="50">
        <f>INDEX('Journey_time-all_inputs'!$D:$D,MATCH($A46,'Journey_time-all_inputs'!$A:$A,0))</f>
        <v>37.822951319657903</v>
      </c>
      <c r="S46" s="56">
        <f t="shared" si="3"/>
        <v>0.29081101393744868</v>
      </c>
      <c r="T46" s="50">
        <f>INDEX('Journey_time-all_inputs'!$E:$E,MATCH($A46,'Journey_time-all_inputs'!$A:$A,0))</f>
        <v>31.4081289579536</v>
      </c>
      <c r="U46" s="56">
        <f t="shared" si="4"/>
        <v>0.21940569047212852</v>
      </c>
      <c r="V46" s="56">
        <f>Y46*'England_index-weights_R2'!$B$15+AC46*'England_index-weights_R2'!$B$17</f>
        <v>0.25392189320134806</v>
      </c>
      <c r="W46" s="56">
        <f>INDEX('Comm_vacancy-all_inputs'!$C:$C, MATCH(A46,'Comm_vacancy-all_inputs'!$A:$A,0))</f>
        <v>7.4426452504859186E-2</v>
      </c>
      <c r="X46" s="56">
        <f>W46*'England_index-weights_R2'!$B$16</f>
        <v>7.4426452504859186E-2</v>
      </c>
      <c r="Y46" s="56">
        <f t="shared" si="5"/>
        <v>0.2689980859420868</v>
      </c>
      <c r="Z46" s="57">
        <f>INDEX('Dwellings_vacancy_E-all_inputs'!$G:$G,MATCH($A46,'Dwellings_vacancy_E-all_inputs'!$A:$A,0))</f>
        <v>7.1645826292666441E-3</v>
      </c>
      <c r="AA46" s="57">
        <f>INDEX('Dwellings_vacancy_E-all_inputs'!$L:$L,MATCH($A46,'Dwellings_vacancy_E-all_inputs'!$A:$A,0))</f>
        <v>9.278256508457575E-3</v>
      </c>
      <c r="AB46" s="57">
        <f>Z46*'England_index-weights_R2'!$B$18+AA46*'England_index-weights_R2'!$B$19</f>
        <v>8.2214195688621091E-3</v>
      </c>
      <c r="AC46" s="56">
        <f t="shared" si="6"/>
        <v>0.20869331497913179</v>
      </c>
    </row>
    <row r="47" spans="1:29" x14ac:dyDescent="0.35">
      <c r="A47" s="17" t="s">
        <v>299</v>
      </c>
      <c r="B47" s="17" t="s">
        <v>300</v>
      </c>
      <c r="C47" s="56">
        <f>D47*'England_index-weights_R2'!$B$2+O47*'England_index-weights_R2'!$B$10+V47*'England_index-weights_R2'!$B$14</f>
        <v>0.31036835710610405</v>
      </c>
      <c r="D47" s="56">
        <f>F47*'England_index-weights_R2'!$B$3+J47*'England_index-weights_R2'!$B$4+N47*'England_index-weights_R2'!$B$7</f>
        <v>0.43526927778523117</v>
      </c>
      <c r="E47" s="56">
        <f>INDEX('Productivity-all_inputs'!$D:$D,MATCH($A47,'Productivity-all_inputs'!$A:$A,0))</f>
        <v>3.3032169733019514</v>
      </c>
      <c r="F47" s="56">
        <f t="shared" si="7"/>
        <v>0.78270359934583722</v>
      </c>
      <c r="G47" s="49">
        <f>INDEX('Skills-all_inputs'!$C:$C,MATCH($A47,'Skills-all_inputs'!$A:$A,0))</f>
        <v>3.9</v>
      </c>
      <c r="H47" s="49">
        <f>INDEX('Skills-all_inputs'!$D:$D,MATCH($A47,'Skills-all_inputs'!$A:$A,0))</f>
        <v>8.8000000000000007</v>
      </c>
      <c r="I47" s="121">
        <f>$G47*'England_index-weights_R2'!$B$5+'England_index-weights_R2'!$B$6*$H47</f>
        <v>6.3500000000000005</v>
      </c>
      <c r="J47" s="56">
        <f t="shared" si="0"/>
        <v>0.26646706586826346</v>
      </c>
      <c r="K47" s="49">
        <f>INDEX('Unemployment-all_inputs'!$C:$C,MATCH($A47,'Unemployment-all_inputs'!$A:$A,0))</f>
        <v>3.5</v>
      </c>
      <c r="L47" s="49">
        <f>INDEX('Unemployment-all_inputs'!$D:$D,MATCH($A47,'Unemployment-all_inputs'!$A:$A,0))</f>
        <v>4.0999999999999996</v>
      </c>
      <c r="M47" s="121">
        <f>K47*'England_index-weights_R2'!$B$8+L47*'England_index-weights_R2'!$B$9</f>
        <v>3.8</v>
      </c>
      <c r="N47" s="56">
        <f t="shared" si="1"/>
        <v>0.25663716814159288</v>
      </c>
      <c r="O47" s="56">
        <f>Q47*'England_index-weights_R2'!$B$11+S47*'England_index-weights_R2'!$B$12+U47*'England_index-weights_R2'!$B$13</f>
        <v>0.10855838313110058</v>
      </c>
      <c r="P47" s="50">
        <f>INDEX('Journey_time-all_inputs'!$C:$C,MATCH($A47,'Journey_time-all_inputs'!$A:$A,0))</f>
        <v>14.9245569391966</v>
      </c>
      <c r="Q47" s="56">
        <f t="shared" si="2"/>
        <v>7.3309163137875069E-2</v>
      </c>
      <c r="R47" s="50">
        <f>INDEX('Journey_time-all_inputs'!$D:$D,MATCH($A47,'Journey_time-all_inputs'!$A:$A,0))</f>
        <v>29.712119822524301</v>
      </c>
      <c r="S47" s="56">
        <f t="shared" si="3"/>
        <v>0.2208144338953576</v>
      </c>
      <c r="T47" s="50">
        <f>INDEX('Journey_time-all_inputs'!$E:$E,MATCH($A47,'Journey_time-all_inputs'!$A:$A,0))</f>
        <v>27.4847134848244</v>
      </c>
      <c r="U47" s="56">
        <f t="shared" si="4"/>
        <v>0.18483597480617622</v>
      </c>
      <c r="V47" s="56">
        <f>Y47*'England_index-weights_R2'!$B$15+AC47*'England_index-weights_R2'!$B$17</f>
        <v>0.26237648972285327</v>
      </c>
      <c r="W47" s="56">
        <f>INDEX('Comm_vacancy-all_inputs'!$C:$C, MATCH(A47,'Comm_vacancy-all_inputs'!$A:$A,0))</f>
        <v>6.0972250556853735E-2</v>
      </c>
      <c r="X47" s="56">
        <f>W47*'England_index-weights_R2'!$B$16</f>
        <v>6.0972250556853735E-2</v>
      </c>
      <c r="Y47" s="56">
        <f t="shared" si="5"/>
        <v>0.21561432195047139</v>
      </c>
      <c r="Z47" s="57">
        <f>INDEX('Dwellings_vacancy_E-all_inputs'!$G:$G,MATCH($A47,'Dwellings_vacancy_E-all_inputs'!$A:$A,0))</f>
        <v>1.4154248610267669E-2</v>
      </c>
      <c r="AA47" s="57">
        <f>INDEX('Dwellings_vacancy_E-all_inputs'!$L:$L,MATCH($A47,'Dwellings_vacancy_E-all_inputs'!$A:$A,0))</f>
        <v>1.446124763705104E-2</v>
      </c>
      <c r="AB47" s="57">
        <f>Z47*'England_index-weights_R2'!$B$18+AA47*'England_index-weights_R2'!$B$19</f>
        <v>1.4307748123659356E-2</v>
      </c>
      <c r="AC47" s="56">
        <f t="shared" si="6"/>
        <v>0.40266299303999886</v>
      </c>
    </row>
    <row r="48" spans="1:29" x14ac:dyDescent="0.35">
      <c r="A48" s="17" t="s">
        <v>303</v>
      </c>
      <c r="B48" s="17" t="s">
        <v>304</v>
      </c>
      <c r="C48" s="56">
        <f>D48*'England_index-weights_R2'!$B$2+O48*'England_index-weights_R2'!$B$10+V48*'England_index-weights_R2'!$B$14</f>
        <v>0.30605360936054488</v>
      </c>
      <c r="D48" s="56">
        <f>F48*'England_index-weights_R2'!$B$3+J48*'England_index-weights_R2'!$B$4+N48*'England_index-weights_R2'!$B$7</f>
        <v>0.35892827289886686</v>
      </c>
      <c r="E48" s="56">
        <f>INDEX('Productivity-all_inputs'!$D:$D,MATCH($A48,'Productivity-all_inputs'!$A:$A,0))</f>
        <v>3.4111477125153233</v>
      </c>
      <c r="F48" s="56">
        <f t="shared" si="7"/>
        <v>0.68096583719058634</v>
      </c>
      <c r="G48" s="49">
        <f>INDEX('Skills-all_inputs'!$C:$C,MATCH($A48,'Skills-all_inputs'!$A:$A,0))</f>
        <v>5.3</v>
      </c>
      <c r="H48" s="49">
        <f>INDEX('Skills-all_inputs'!$D:$D,MATCH($A48,'Skills-all_inputs'!$A:$A,0))</f>
        <v>6.4</v>
      </c>
      <c r="I48" s="121">
        <f>$G48*'England_index-weights_R2'!$B$5+'England_index-weights_R2'!$B$6*$H48</f>
        <v>5.85</v>
      </c>
      <c r="J48" s="56">
        <f t="shared" si="0"/>
        <v>0.23652694610778438</v>
      </c>
      <c r="K48" s="49">
        <f>INDEX('Unemployment-all_inputs'!$C:$C,MATCH($A48,'Unemployment-all_inputs'!$A:$A,0))</f>
        <v>3.5</v>
      </c>
      <c r="L48" s="49">
        <f>INDEX('Unemployment-all_inputs'!$D:$D,MATCH($A48,'Unemployment-all_inputs'!$A:$A,0))</f>
        <v>3</v>
      </c>
      <c r="M48" s="121">
        <f>K48*'England_index-weights_R2'!$B$8+L48*'England_index-weights_R2'!$B$9</f>
        <v>3.25</v>
      </c>
      <c r="N48" s="56">
        <f t="shared" si="1"/>
        <v>0.15929203539823006</v>
      </c>
      <c r="O48" s="56">
        <f>Q48*'England_index-weights_R2'!$B$11+S48*'England_index-weights_R2'!$B$12+U48*'England_index-weights_R2'!$B$13</f>
        <v>8.8083677773751701E-2</v>
      </c>
      <c r="P48" s="50">
        <f>INDEX('Journey_time-all_inputs'!$C:$C,MATCH($A48,'Journey_time-all_inputs'!$A:$A,0))</f>
        <v>12.238704216302001</v>
      </c>
      <c r="Q48" s="56">
        <f t="shared" si="2"/>
        <v>4.9621848243305997E-2</v>
      </c>
      <c r="R48" s="50">
        <f>INDEX('Journey_time-all_inputs'!$D:$D,MATCH($A48,'Journey_time-all_inputs'!$A:$A,0))</f>
        <v>29.1710497003338</v>
      </c>
      <c r="S48" s="56">
        <f t="shared" si="3"/>
        <v>0.21614499178825972</v>
      </c>
      <c r="T48" s="50">
        <f>INDEX('Journey_time-all_inputs'!$E:$E,MATCH($A48,'Journey_time-all_inputs'!$A:$A,0))</f>
        <v>21.943263326350699</v>
      </c>
      <c r="U48" s="56">
        <f t="shared" si="4"/>
        <v>0.13600954852848854</v>
      </c>
      <c r="V48" s="56">
        <f>Y48*'England_index-weights_R2'!$B$15+AC48*'England_index-weights_R2'!$B$17</f>
        <v>0.41827421387069402</v>
      </c>
      <c r="W48" s="56">
        <f>INDEX('Comm_vacancy-all_inputs'!$C:$C, MATCH(A48,'Comm_vacancy-all_inputs'!$A:$A,0))</f>
        <v>0.10609196000362664</v>
      </c>
      <c r="X48" s="56">
        <f>W48*'England_index-weights_R2'!$B$16</f>
        <v>0.10609196000362664</v>
      </c>
      <c r="Y48" s="56">
        <f t="shared" si="5"/>
        <v>0.39464091377547822</v>
      </c>
      <c r="Z48" s="57">
        <f>INDEX('Dwellings_vacancy_E-all_inputs'!$G:$G,MATCH($A48,'Dwellings_vacancy_E-all_inputs'!$A:$A,0))</f>
        <v>1.3878604924911242E-2</v>
      </c>
      <c r="AA48" s="57">
        <f>INDEX('Dwellings_vacancy_E-all_inputs'!$L:$L,MATCH($A48,'Dwellings_vacancy_E-all_inputs'!$A:$A,0))</f>
        <v>2.0165936851809174E-2</v>
      </c>
      <c r="AB48" s="57">
        <f>Z48*'England_index-weights_R2'!$B$18+AA48*'England_index-weights_R2'!$B$19</f>
        <v>1.7022270888360207E-2</v>
      </c>
      <c r="AC48" s="56">
        <f t="shared" si="6"/>
        <v>0.48917411415634149</v>
      </c>
    </row>
    <row r="49" spans="1:29" x14ac:dyDescent="0.35">
      <c r="A49" s="17" t="s">
        <v>307</v>
      </c>
      <c r="B49" s="17" t="s">
        <v>308</v>
      </c>
      <c r="C49" s="56">
        <f>D49*'England_index-weights_R2'!$B$2+O49*'England_index-weights_R2'!$B$10+V49*'England_index-weights_R2'!$B$14</f>
        <v>0.31614043826449179</v>
      </c>
      <c r="D49" s="56">
        <f>F49*'England_index-weights_R2'!$B$3+J49*'England_index-weights_R2'!$B$4+N49*'England_index-weights_R2'!$B$7</f>
        <v>0.4664221025039621</v>
      </c>
      <c r="E49" s="56">
        <f>INDEX('Productivity-all_inputs'!$D:$D,MATCH($A49,'Productivity-all_inputs'!$A:$A,0))</f>
        <v>3.2108436531709366</v>
      </c>
      <c r="F49" s="56">
        <f t="shared" si="7"/>
        <v>0.86977661433187481</v>
      </c>
      <c r="G49" s="49">
        <f>INDEX('Skills-all_inputs'!$C:$C,MATCH($A49,'Skills-all_inputs'!$A:$A,0))</f>
        <v>6</v>
      </c>
      <c r="H49" s="49">
        <f>INDEX('Skills-all_inputs'!$D:$D,MATCH($A49,'Skills-all_inputs'!$A:$A,0))</f>
        <v>7.8</v>
      </c>
      <c r="I49" s="121">
        <f>$G49*'England_index-weights_R2'!$B$5+'England_index-weights_R2'!$B$6*$H49</f>
        <v>6.9</v>
      </c>
      <c r="J49" s="56">
        <f t="shared" si="0"/>
        <v>0.29940119760479039</v>
      </c>
      <c r="K49" s="49">
        <f>INDEX('Unemployment-all_inputs'!$C:$C,MATCH($A49,'Unemployment-all_inputs'!$A:$A,0))</f>
        <v>3.8</v>
      </c>
      <c r="L49" s="49">
        <f>INDEX('Unemployment-all_inputs'!$D:$D,MATCH($A49,'Unemployment-all_inputs'!$A:$A,0))</f>
        <v>3.5</v>
      </c>
      <c r="M49" s="121">
        <f>K49*'England_index-weights_R2'!$B$8+L49*'England_index-weights_R2'!$B$9</f>
        <v>3.65</v>
      </c>
      <c r="N49" s="56">
        <f t="shared" si="1"/>
        <v>0.23008849557522118</v>
      </c>
      <c r="O49" s="56">
        <f>Q49*'England_index-weights_R2'!$B$11+S49*'England_index-weights_R2'!$B$12+U49*'England_index-weights_R2'!$B$13</f>
        <v>0.16078328745382928</v>
      </c>
      <c r="P49" s="50">
        <f>INDEX('Journey_time-all_inputs'!$C:$C,MATCH($A49,'Journey_time-all_inputs'!$A:$A,0))</f>
        <v>19.550289573894101</v>
      </c>
      <c r="Q49" s="56">
        <f t="shared" si="2"/>
        <v>0.11410484214222391</v>
      </c>
      <c r="R49" s="50">
        <f>INDEX('Journey_time-all_inputs'!$D:$D,MATCH($A49,'Journey_time-all_inputs'!$A:$A,0))</f>
        <v>38.797455552192503</v>
      </c>
      <c r="S49" s="56">
        <f t="shared" si="3"/>
        <v>0.29922099798631852</v>
      </c>
      <c r="T49" s="50">
        <f>INDEX('Journey_time-all_inputs'!$E:$E,MATCH($A49,'Journey_time-all_inputs'!$A:$A,0))</f>
        <v>43.562158467298801</v>
      </c>
      <c r="U49" s="56">
        <f t="shared" si="4"/>
        <v>0.32649639937391828</v>
      </c>
      <c r="V49" s="56">
        <f>Y49*'England_index-weights_R2'!$B$15+AC49*'England_index-weights_R2'!$B$17</f>
        <v>0.17093426059621361</v>
      </c>
      <c r="W49" s="56">
        <f>INDEX('Comm_vacancy-all_inputs'!$C:$C, MATCH(A49,'Comm_vacancy-all_inputs'!$A:$A,0))</f>
        <v>4.4745958429561201E-2</v>
      </c>
      <c r="X49" s="56">
        <f>W49*'England_index-weights_R2'!$B$16</f>
        <v>4.4745958429561201E-2</v>
      </c>
      <c r="Y49" s="56">
        <f t="shared" si="5"/>
        <v>0.15123142114892618</v>
      </c>
      <c r="Z49" s="57">
        <f>INDEX('Dwellings_vacancy_E-all_inputs'!$G:$G,MATCH($A49,'Dwellings_vacancy_E-all_inputs'!$A:$A,0))</f>
        <v>8.4732546654883809E-3</v>
      </c>
      <c r="AA49" s="57">
        <f>INDEX('Dwellings_vacancy_E-all_inputs'!$L:$L,MATCH($A49,'Dwellings_vacancy_E-all_inputs'!$A:$A,0))</f>
        <v>9.3093799848330324E-3</v>
      </c>
      <c r="AB49" s="57">
        <f>Z49*'England_index-weights_R2'!$B$18+AA49*'England_index-weights_R2'!$B$19</f>
        <v>8.8913173251607067E-3</v>
      </c>
      <c r="AC49" s="56">
        <f t="shared" si="6"/>
        <v>0.2300427789380759</v>
      </c>
    </row>
    <row r="50" spans="1:29" x14ac:dyDescent="0.35">
      <c r="A50" s="17" t="s">
        <v>309</v>
      </c>
      <c r="B50" s="17" t="s">
        <v>310</v>
      </c>
      <c r="C50" s="56">
        <f>D50*'England_index-weights_R2'!$B$2+O50*'England_index-weights_R2'!$B$10+V50*'England_index-weights_R2'!$B$14</f>
        <v>0.2693310417613638</v>
      </c>
      <c r="D50" s="56">
        <f>F50*'England_index-weights_R2'!$B$3+J50*'England_index-weights_R2'!$B$4+N50*'England_index-weights_R2'!$B$7</f>
        <v>0.3002153909003632</v>
      </c>
      <c r="E50" s="56">
        <f>INDEX('Productivity-all_inputs'!$D:$D,MATCH($A50,'Productivity-all_inputs'!$A:$A,0))</f>
        <v>3.493472657771326</v>
      </c>
      <c r="F50" s="56">
        <f t="shared" si="7"/>
        <v>0.60336462959261628</v>
      </c>
      <c r="G50" s="49">
        <f>INDEX('Skills-all_inputs'!$C:$C,MATCH($A50,'Skills-all_inputs'!$A:$A,0))</f>
        <v>4.9000000000000004</v>
      </c>
      <c r="H50" s="49">
        <f>INDEX('Skills-all_inputs'!$D:$D,MATCH($A50,'Skills-all_inputs'!$A:$A,0))</f>
        <v>4.0999999999999996</v>
      </c>
      <c r="I50" s="121">
        <f>$G50*'England_index-weights_R2'!$B$5+'England_index-weights_R2'!$B$6*$H50</f>
        <v>4.5</v>
      </c>
      <c r="J50" s="56">
        <f t="shared" si="0"/>
        <v>0.155688622754491</v>
      </c>
      <c r="K50" s="49">
        <f>INDEX('Unemployment-all_inputs'!$C:$C,MATCH($A50,'Unemployment-all_inputs'!$A:$A,0))</f>
        <v>3.3</v>
      </c>
      <c r="L50" s="49">
        <f>INDEX('Unemployment-all_inputs'!$D:$D,MATCH($A50,'Unemployment-all_inputs'!$A:$A,0))</f>
        <v>3</v>
      </c>
      <c r="M50" s="121">
        <f>K50*'England_index-weights_R2'!$B$8+L50*'England_index-weights_R2'!$B$9</f>
        <v>3.15</v>
      </c>
      <c r="N50" s="56">
        <f t="shared" si="1"/>
        <v>0.14159292035398227</v>
      </c>
      <c r="O50" s="56">
        <f>Q50*'England_index-weights_R2'!$B$11+S50*'England_index-weights_R2'!$B$12+U50*'England_index-weights_R2'!$B$13</f>
        <v>0.15183938993103771</v>
      </c>
      <c r="P50" s="50">
        <f>INDEX('Journey_time-all_inputs'!$C:$C,MATCH($A50,'Journey_time-all_inputs'!$A:$A,0))</f>
        <v>18.876663679561702</v>
      </c>
      <c r="Q50" s="56">
        <f t="shared" si="2"/>
        <v>0.10816393981940751</v>
      </c>
      <c r="R50" s="50">
        <f>INDEX('Journey_time-all_inputs'!$D:$D,MATCH($A50,'Journey_time-all_inputs'!$A:$A,0))</f>
        <v>36.7956444177739</v>
      </c>
      <c r="S50" s="56">
        <f t="shared" si="3"/>
        <v>0.28194534217359452</v>
      </c>
      <c r="T50" s="50">
        <f>INDEX('Journey_time-all_inputs'!$E:$E,MATCH($A50,'Journey_time-all_inputs'!$A:$A,0))</f>
        <v>40.924245591957003</v>
      </c>
      <c r="U50" s="56">
        <f t="shared" si="4"/>
        <v>0.30325341155458635</v>
      </c>
      <c r="V50" s="56">
        <f>Y50*'England_index-weights_R2'!$B$15+AC50*'England_index-weights_R2'!$B$17</f>
        <v>0.32505399531369095</v>
      </c>
      <c r="W50" s="56">
        <f>INDEX('Comm_vacancy-all_inputs'!$C:$C, MATCH(A50,'Comm_vacancy-all_inputs'!$A:$A,0))</f>
        <v>9.2781406134860356E-2</v>
      </c>
      <c r="X50" s="56">
        <f>W50*'England_index-weights_R2'!$B$16</f>
        <v>9.2781406134860356E-2</v>
      </c>
      <c r="Y50" s="56">
        <f t="shared" si="5"/>
        <v>0.34182711857053544</v>
      </c>
      <c r="Z50" s="57">
        <f>INDEX('Dwellings_vacancy_E-all_inputs'!$G:$G,MATCH($A50,'Dwellings_vacancy_E-all_inputs'!$A:$A,0))</f>
        <v>8.4124939623249073E-3</v>
      </c>
      <c r="AA50" s="57">
        <f>INDEX('Dwellings_vacancy_E-all_inputs'!$L:$L,MATCH($A50,'Dwellings_vacancy_E-all_inputs'!$A:$A,0))</f>
        <v>1.2174798249718823E-2</v>
      </c>
      <c r="AB50" s="57">
        <f>Z50*'England_index-weights_R2'!$B$18+AA50*'England_index-weights_R2'!$B$19</f>
        <v>1.0293646106021865E-2</v>
      </c>
      <c r="AC50" s="56">
        <f t="shared" si="6"/>
        <v>0.27473462554315758</v>
      </c>
    </row>
    <row r="51" spans="1:29" x14ac:dyDescent="0.35">
      <c r="A51" s="17" t="s">
        <v>313</v>
      </c>
      <c r="B51" s="17" t="s">
        <v>314</v>
      </c>
      <c r="C51" s="56">
        <f>D51*'England_index-weights_R2'!$B$2+O51*'England_index-weights_R2'!$B$10+V51*'England_index-weights_R2'!$B$14</f>
        <v>0.24996579129115851</v>
      </c>
      <c r="D51" s="56">
        <f>F51*'England_index-weights_R2'!$B$3+J51*'England_index-weights_R2'!$B$4+N51*'England_index-weights_R2'!$B$7</f>
        <v>0.3057700330356049</v>
      </c>
      <c r="E51" s="56">
        <f>INDEX('Productivity-all_inputs'!$D:$D,MATCH($A51,'Productivity-all_inputs'!$A:$A,0))</f>
        <v>3.487375077903208</v>
      </c>
      <c r="F51" s="56">
        <f t="shared" si="7"/>
        <v>0.60911233534230846</v>
      </c>
      <c r="G51" s="49">
        <f>INDEX('Skills-all_inputs'!$C:$C,MATCH($A51,'Skills-all_inputs'!$A:$A,0))</f>
        <v>4.4000000000000004</v>
      </c>
      <c r="H51" s="49">
        <f>INDEX('Skills-all_inputs'!$D:$D,MATCH($A51,'Skills-all_inputs'!$A:$A,0))</f>
        <v>2.6</v>
      </c>
      <c r="I51" s="121">
        <f>$G51*'England_index-weights_R2'!$B$5+'England_index-weights_R2'!$B$6*$H51</f>
        <v>3.5</v>
      </c>
      <c r="J51" s="56">
        <f t="shared" si="0"/>
        <v>9.5808383233532926E-2</v>
      </c>
      <c r="K51" s="49">
        <f>INDEX('Unemployment-all_inputs'!$C:$C,MATCH($A51,'Unemployment-all_inputs'!$A:$A,0))</f>
        <v>3.8</v>
      </c>
      <c r="L51" s="49">
        <f>INDEX('Unemployment-all_inputs'!$D:$D,MATCH($A51,'Unemployment-all_inputs'!$A:$A,0))</f>
        <v>3.3</v>
      </c>
      <c r="M51" s="121">
        <f>K51*'England_index-weights_R2'!$B$8+L51*'England_index-weights_R2'!$B$9</f>
        <v>3.55</v>
      </c>
      <c r="N51" s="56">
        <f t="shared" si="1"/>
        <v>0.21238938053097339</v>
      </c>
      <c r="O51" s="56">
        <f>Q51*'England_index-weights_R2'!$B$11+S51*'England_index-weights_R2'!$B$12+U51*'England_index-weights_R2'!$B$13</f>
        <v>9.5579666991995674E-2</v>
      </c>
      <c r="P51" s="50">
        <f>INDEX('Journey_time-all_inputs'!$C:$C,MATCH($A51,'Journey_time-all_inputs'!$A:$A,0))</f>
        <v>13.8325337000378</v>
      </c>
      <c r="Q51" s="56">
        <f t="shared" si="2"/>
        <v>6.3678293165874408E-2</v>
      </c>
      <c r="R51" s="50">
        <f>INDEX('Journey_time-all_inputs'!$D:$D,MATCH($A51,'Journey_time-all_inputs'!$A:$A,0))</f>
        <v>27.334391123206402</v>
      </c>
      <c r="S51" s="56">
        <f t="shared" si="3"/>
        <v>0.20029460466712118</v>
      </c>
      <c r="T51" s="50">
        <f>INDEX('Journey_time-all_inputs'!$E:$E,MATCH($A51,'Journey_time-all_inputs'!$A:$A,0))</f>
        <v>22.946486603269101</v>
      </c>
      <c r="U51" s="56">
        <f t="shared" si="4"/>
        <v>0.1448490771662429</v>
      </c>
      <c r="V51" s="56">
        <f>Y51*'England_index-weights_R2'!$B$15+AC51*'England_index-weights_R2'!$B$17</f>
        <v>0.2927434321014285</v>
      </c>
      <c r="W51" s="56">
        <f>INDEX('Comm_vacancy-all_inputs'!$C:$C, MATCH(A51,'Comm_vacancy-all_inputs'!$A:$A,0))</f>
        <v>8.4893030856980439E-2</v>
      </c>
      <c r="X51" s="56">
        <f>W51*'England_index-weights_R2'!$B$16</f>
        <v>8.4893030856980439E-2</v>
      </c>
      <c r="Y51" s="56">
        <f t="shared" si="5"/>
        <v>0.31052751672577023</v>
      </c>
      <c r="Z51" s="57">
        <f>INDEX('Dwellings_vacancy_E-all_inputs'!$G:$G,MATCH($A51,'Dwellings_vacancy_E-all_inputs'!$A:$A,0))</f>
        <v>8.6240584279958492E-3</v>
      </c>
      <c r="AA51" s="57">
        <f>INDEX('Dwellings_vacancy_E-all_inputs'!$L:$L,MATCH($A51,'Dwellings_vacancy_E-all_inputs'!$A:$A,0))</f>
        <v>9.7452393555655086E-3</v>
      </c>
      <c r="AB51" s="57">
        <f>Z51*'England_index-weights_R2'!$B$18+AA51*'England_index-weights_R2'!$B$19</f>
        <v>9.1846488917806789E-3</v>
      </c>
      <c r="AC51" s="56">
        <f t="shared" si="6"/>
        <v>0.23939117822840328</v>
      </c>
    </row>
    <row r="52" spans="1:29" x14ac:dyDescent="0.35">
      <c r="A52" s="17" t="s">
        <v>315</v>
      </c>
      <c r="B52" s="17" t="s">
        <v>316</v>
      </c>
      <c r="C52" s="56">
        <f>D52*'England_index-weights_R2'!$B$2+O52*'England_index-weights_R2'!$B$10+V52*'England_index-weights_R2'!$B$14</f>
        <v>0.26040596241351499</v>
      </c>
      <c r="D52" s="56">
        <f>F52*'England_index-weights_R2'!$B$3+J52*'England_index-weights_R2'!$B$4+N52*'England_index-weights_R2'!$B$7</f>
        <v>0.31587773722009471</v>
      </c>
      <c r="E52" s="56">
        <f>INDEX('Productivity-all_inputs'!$D:$D,MATCH($A52,'Productivity-all_inputs'!$A:$A,0))</f>
        <v>3.4995332823830174</v>
      </c>
      <c r="F52" s="56">
        <f t="shared" si="7"/>
        <v>0.59765175863712727</v>
      </c>
      <c r="G52" s="49">
        <f>INDEX('Skills-all_inputs'!$C:$C,MATCH($A52,'Skills-all_inputs'!$A:$A,0))</f>
        <v>3.9</v>
      </c>
      <c r="H52" s="49">
        <f>INDEX('Skills-all_inputs'!$D:$D,MATCH($A52,'Skills-all_inputs'!$A:$A,0))</f>
        <v>4.2</v>
      </c>
      <c r="I52" s="121">
        <f>$G52*'England_index-weights_R2'!$B$5+'England_index-weights_R2'!$B$6*$H52</f>
        <v>4.05</v>
      </c>
      <c r="J52" s="56">
        <f t="shared" si="0"/>
        <v>0.12874251497005984</v>
      </c>
      <c r="K52" s="49">
        <f>INDEX('Unemployment-all_inputs'!$C:$C,MATCH($A52,'Unemployment-all_inputs'!$A:$A,0))</f>
        <v>3.9</v>
      </c>
      <c r="L52" s="49">
        <f>INDEX('Unemployment-all_inputs'!$D:$D,MATCH($A52,'Unemployment-all_inputs'!$A:$A,0))</f>
        <v>3.3</v>
      </c>
      <c r="M52" s="121">
        <f>K52*'England_index-weights_R2'!$B$8+L52*'England_index-weights_R2'!$B$9</f>
        <v>3.5999999999999996</v>
      </c>
      <c r="N52" s="56">
        <f t="shared" si="1"/>
        <v>0.22123893805309724</v>
      </c>
      <c r="O52" s="56">
        <f>Q52*'England_index-weights_R2'!$B$11+S52*'England_index-weights_R2'!$B$12+U52*'England_index-weights_R2'!$B$13</f>
        <v>7.7103383746396859E-2</v>
      </c>
      <c r="P52" s="50">
        <f>INDEX('Journey_time-all_inputs'!$C:$C,MATCH($A52,'Journey_time-all_inputs'!$A:$A,0))</f>
        <v>12.4490147557919</v>
      </c>
      <c r="Q52" s="56">
        <f t="shared" si="2"/>
        <v>5.1476637946434277E-2</v>
      </c>
      <c r="R52" s="50">
        <f>INDEX('Journey_time-all_inputs'!$D:$D,MATCH($A52,'Journey_time-all_inputs'!$A:$A,0))</f>
        <v>22.466988453530199</v>
      </c>
      <c r="S52" s="56">
        <f t="shared" si="3"/>
        <v>0.15828885708310547</v>
      </c>
      <c r="T52" s="50">
        <f>INDEX('Journey_time-all_inputs'!$E:$E,MATCH($A52,'Journey_time-all_inputs'!$A:$A,0))</f>
        <v>21.858124050823399</v>
      </c>
      <c r="U52" s="56">
        <f t="shared" si="4"/>
        <v>0.13525937547974015</v>
      </c>
      <c r="V52" s="56">
        <f>Y52*'England_index-weights_R2'!$B$15+AC52*'England_index-weights_R2'!$B$17</f>
        <v>0.33276499146747374</v>
      </c>
      <c r="W52" s="56">
        <f>INDEX('Comm_vacancy-all_inputs'!$C:$C, MATCH(A52,'Comm_vacancy-all_inputs'!$A:$A,0))</f>
        <v>0.10344853853191033</v>
      </c>
      <c r="X52" s="56">
        <f>W52*'England_index-weights_R2'!$B$16</f>
        <v>0.10344853853191033</v>
      </c>
      <c r="Y52" s="56">
        <f t="shared" si="5"/>
        <v>0.3841523103992377</v>
      </c>
      <c r="Z52" s="57">
        <f>INDEX('Dwellings_vacancy_E-all_inputs'!$G:$G,MATCH($A52,'Dwellings_vacancy_E-all_inputs'!$A:$A,0))</f>
        <v>6.1947932697903598E-3</v>
      </c>
      <c r="AA52" s="57">
        <f>INDEX('Dwellings_vacancy_E-all_inputs'!$L:$L,MATCH($A52,'Dwellings_vacancy_E-all_inputs'!$A:$A,0))</f>
        <v>8.3597163714382895E-3</v>
      </c>
      <c r="AB52" s="57">
        <f>Z52*'England_index-weights_R2'!$B$18+AA52*'England_index-weights_R2'!$B$19</f>
        <v>7.2772548206143251E-3</v>
      </c>
      <c r="AC52" s="56">
        <f t="shared" si="6"/>
        <v>0.17860303467218192</v>
      </c>
    </row>
    <row r="53" spans="1:29" x14ac:dyDescent="0.35">
      <c r="A53" s="17" t="s">
        <v>317</v>
      </c>
      <c r="B53" s="17" t="s">
        <v>318</v>
      </c>
      <c r="C53" s="56">
        <f>D53*'England_index-weights_R2'!$B$2+O53*'England_index-weights_R2'!$B$10+V53*'England_index-weights_R2'!$B$14</f>
        <v>0.2224027205773059</v>
      </c>
      <c r="D53" s="56">
        <f>F53*'England_index-weights_R2'!$B$3+J53*'England_index-weights_R2'!$B$4+N53*'England_index-weights_R2'!$B$7</f>
        <v>0.31674556533899278</v>
      </c>
      <c r="E53" s="56">
        <f>INDEX('Productivity-all_inputs'!$D:$D,MATCH($A53,'Productivity-all_inputs'!$A:$A,0))</f>
        <v>3.4436180975461075</v>
      </c>
      <c r="F53" s="56">
        <f t="shared" si="7"/>
        <v>0.65035857615051684</v>
      </c>
      <c r="G53" s="49">
        <f>INDEX('Skills-all_inputs'!$C:$C,MATCH($A53,'Skills-all_inputs'!$A:$A,0))</f>
        <v>5.4</v>
      </c>
      <c r="H53" s="49">
        <f>INDEX('Skills-all_inputs'!$D:$D,MATCH($A53,'Skills-all_inputs'!$A:$A,0))</f>
        <v>2.8</v>
      </c>
      <c r="I53" s="121">
        <f>$G53*'England_index-weights_R2'!$B$5+'England_index-weights_R2'!$B$6*$H53</f>
        <v>4.0999999999999996</v>
      </c>
      <c r="J53" s="56">
        <f t="shared" si="0"/>
        <v>0.13173652694610774</v>
      </c>
      <c r="K53" s="49">
        <f>INDEX('Unemployment-all_inputs'!$C:$C,MATCH($A53,'Unemployment-all_inputs'!$A:$A,0))</f>
        <v>3.5</v>
      </c>
      <c r="L53" s="49">
        <f>INDEX('Unemployment-all_inputs'!$D:$D,MATCH($A53,'Unemployment-all_inputs'!$A:$A,0))</f>
        <v>3.1</v>
      </c>
      <c r="M53" s="121">
        <f>K53*'England_index-weights_R2'!$B$8+L53*'England_index-weights_R2'!$B$9</f>
        <v>3.3</v>
      </c>
      <c r="N53" s="56">
        <f t="shared" si="1"/>
        <v>0.16814159292035394</v>
      </c>
      <c r="O53" s="56">
        <f>Q53*'England_index-weights_R2'!$B$11+S53*'England_index-weights_R2'!$B$12+U53*'England_index-weights_R2'!$B$13</f>
        <v>4.8485915292166934E-2</v>
      </c>
      <c r="P53" s="50">
        <f>INDEX('Journey_time-all_inputs'!$C:$C,MATCH($A53,'Journey_time-all_inputs'!$A:$A,0))</f>
        <v>9.6939820583454708</v>
      </c>
      <c r="Q53" s="56">
        <f t="shared" si="2"/>
        <v>2.7179204772616653E-2</v>
      </c>
      <c r="R53" s="50">
        <f>INDEX('Journey_time-all_inputs'!$D:$D,MATCH($A53,'Journey_time-all_inputs'!$A:$A,0))</f>
        <v>18.2704074878813</v>
      </c>
      <c r="S53" s="56">
        <f t="shared" si="3"/>
        <v>0.1220723094247094</v>
      </c>
      <c r="T53" s="50">
        <f>INDEX('Journey_time-all_inputs'!$E:$E,MATCH($A53,'Journey_time-all_inputs'!$A:$A,0))</f>
        <v>13.122493908233601</v>
      </c>
      <c r="U53" s="56">
        <f t="shared" si="4"/>
        <v>5.8288620722687985E-2</v>
      </c>
      <c r="V53" s="56">
        <f>Y53*'England_index-weights_R2'!$B$15+AC53*'England_index-weights_R2'!$B$17</f>
        <v>0.20763383633907109</v>
      </c>
      <c r="W53" s="56">
        <f>INDEX('Comm_vacancy-all_inputs'!$C:$C, MATCH(A53,'Comm_vacancy-all_inputs'!$A:$A,0))</f>
        <v>4.4137312340643116E-2</v>
      </c>
      <c r="X53" s="56">
        <f>W53*'England_index-weights_R2'!$B$16</f>
        <v>4.4137312340643116E-2</v>
      </c>
      <c r="Y53" s="56">
        <f t="shared" si="5"/>
        <v>0.14881642698644895</v>
      </c>
      <c r="Z53" s="57">
        <f>INDEX('Dwellings_vacancy_E-all_inputs'!$G:$G,MATCH($A53,'Dwellings_vacancy_E-all_inputs'!$A:$A,0))</f>
        <v>1.31810508925044E-2</v>
      </c>
      <c r="AA53" s="57">
        <f>INDEX('Dwellings_vacancy_E-all_inputs'!$L:$L,MATCH($A53,'Dwellings_vacancy_E-all_inputs'!$A:$A,0))</f>
        <v>1.4268641581863615E-2</v>
      </c>
      <c r="AB53" s="57">
        <f>Z53*'England_index-weights_R2'!$B$18+AA53*'England_index-weights_R2'!$B$19</f>
        <v>1.3724846237184007E-2</v>
      </c>
      <c r="AC53" s="56">
        <f t="shared" si="6"/>
        <v>0.38408606439693749</v>
      </c>
    </row>
    <row r="54" spans="1:29" x14ac:dyDescent="0.35">
      <c r="A54" s="17" t="s">
        <v>319</v>
      </c>
      <c r="B54" s="17" t="s">
        <v>320</v>
      </c>
      <c r="C54" s="56">
        <f>D54*'England_index-weights_R2'!$B$2+O54*'England_index-weights_R2'!$B$10+V54*'England_index-weights_R2'!$B$14</f>
        <v>0.19923961917160218</v>
      </c>
      <c r="D54" s="56">
        <f>F54*'England_index-weights_R2'!$B$3+J54*'England_index-weights_R2'!$B$4+N54*'England_index-weights_R2'!$B$7</f>
        <v>0.26312192411924307</v>
      </c>
      <c r="E54" s="56">
        <f>INDEX('Productivity-all_inputs'!$D:$D,MATCH($A54,'Productivity-all_inputs'!$A:$A,0))</f>
        <v>3.5638829639392511</v>
      </c>
      <c r="F54" s="56">
        <f t="shared" si="7"/>
        <v>0.53699440888997452</v>
      </c>
      <c r="G54" s="49">
        <f>INDEX('Skills-all_inputs'!$C:$C,MATCH($A54,'Skills-all_inputs'!$A:$A,0))</f>
        <v>5.5</v>
      </c>
      <c r="H54" s="49">
        <f>INDEX('Skills-all_inputs'!$D:$D,MATCH($A54,'Skills-all_inputs'!$A:$A,0))</f>
        <v>2</v>
      </c>
      <c r="I54" s="121">
        <f>$G54*'England_index-weights_R2'!$B$5+'England_index-weights_R2'!$B$6*$H54</f>
        <v>3.75</v>
      </c>
      <c r="J54" s="56">
        <f t="shared" si="0"/>
        <v>0.11077844311377244</v>
      </c>
      <c r="K54" s="49">
        <f>INDEX('Unemployment-all_inputs'!$C:$C,MATCH($A54,'Unemployment-all_inputs'!$A:$A,0))</f>
        <v>3.1</v>
      </c>
      <c r="L54" s="49">
        <f>INDEX('Unemployment-all_inputs'!$D:$D,MATCH($A54,'Unemployment-all_inputs'!$A:$A,0))</f>
        <v>3.2</v>
      </c>
      <c r="M54" s="121">
        <f>K54*'England_index-weights_R2'!$B$8+L54*'England_index-weights_R2'!$B$9</f>
        <v>3.1500000000000004</v>
      </c>
      <c r="N54" s="56">
        <f t="shared" si="1"/>
        <v>0.14159292035398233</v>
      </c>
      <c r="O54" s="56">
        <f>Q54*'England_index-weights_R2'!$B$11+S54*'England_index-weights_R2'!$B$12+U54*'England_index-weights_R2'!$B$13</f>
        <v>8.0543925581008535E-2</v>
      </c>
      <c r="P54" s="50">
        <f>INDEX('Journey_time-all_inputs'!$C:$C,MATCH($A54,'Journey_time-all_inputs'!$A:$A,0))</f>
        <v>11.798240753369001</v>
      </c>
      <c r="Q54" s="56">
        <f t="shared" si="2"/>
        <v>4.5737273092512902E-2</v>
      </c>
      <c r="R54" s="50">
        <f>INDEX('Journey_time-all_inputs'!$D:$D,MATCH($A54,'Journey_time-all_inputs'!$A:$A,0))</f>
        <v>27.137941080878601</v>
      </c>
      <c r="S54" s="56">
        <f t="shared" si="3"/>
        <v>0.19859923827750631</v>
      </c>
      <c r="T54" s="50">
        <f>INDEX('Journey_time-all_inputs'!$E:$E,MATCH($A54,'Journey_time-all_inputs'!$A:$A,0))</f>
        <v>19.0150686638754</v>
      </c>
      <c r="U54" s="56">
        <f t="shared" si="4"/>
        <v>0.11020885074625886</v>
      </c>
      <c r="V54" s="56">
        <f>Y54*'England_index-weights_R2'!$B$15+AC54*'England_index-weights_R2'!$B$17</f>
        <v>0.19017070286691407</v>
      </c>
      <c r="W54" s="56">
        <f>INDEX('Comm_vacancy-all_inputs'!$C:$C, MATCH(A54,'Comm_vacancy-all_inputs'!$A:$A,0))</f>
        <v>5.522089529877957E-2</v>
      </c>
      <c r="X54" s="56">
        <f>W54*'England_index-weights_R2'!$B$16</f>
        <v>5.522089529877957E-2</v>
      </c>
      <c r="Y54" s="56">
        <f t="shared" si="5"/>
        <v>0.19279401696950715</v>
      </c>
      <c r="Z54" s="57">
        <f>INDEX('Dwellings_vacancy_E-all_inputs'!$G:$G,MATCH($A54,'Dwellings_vacancy_E-all_inputs'!$A:$A,0))</f>
        <v>6.7286173728750755E-3</v>
      </c>
      <c r="AA54" s="57">
        <f>INDEX('Dwellings_vacancy_E-all_inputs'!$L:$L,MATCH($A54,'Dwellings_vacancy_E-all_inputs'!$A:$A,0))</f>
        <v>8.0579447713897689E-3</v>
      </c>
      <c r="AB54" s="57">
        <f>Z54*'England_index-weights_R2'!$B$18+AA54*'England_index-weights_R2'!$B$19</f>
        <v>7.3932810721324222E-3</v>
      </c>
      <c r="AC54" s="56">
        <f t="shared" si="6"/>
        <v>0.18230076055913483</v>
      </c>
    </row>
    <row r="55" spans="1:29" x14ac:dyDescent="0.35">
      <c r="A55" s="17" t="s">
        <v>321</v>
      </c>
      <c r="B55" s="17" t="s">
        <v>322</v>
      </c>
      <c r="C55" s="56">
        <f>D55*'England_index-weights_R2'!$B$2+O55*'England_index-weights_R2'!$B$10+V55*'England_index-weights_R2'!$B$14</f>
        <v>0.23930676561989117</v>
      </c>
      <c r="D55" s="56">
        <f>F55*'England_index-weights_R2'!$B$3+J55*'England_index-weights_R2'!$B$4+N55*'England_index-weights_R2'!$B$7</f>
        <v>0.27887690504935747</v>
      </c>
      <c r="E55" s="56">
        <f>INDEX('Productivity-all_inputs'!$D:$D,MATCH($A55,'Productivity-all_inputs'!$A:$A,0))</f>
        <v>3.7062280924485496</v>
      </c>
      <c r="F55" s="56">
        <f t="shared" si="7"/>
        <v>0.40281692679557396</v>
      </c>
      <c r="G55" s="49">
        <f>INDEX('Skills-all_inputs'!$C:$C,MATCH($A55,'Skills-all_inputs'!$A:$A,0))</f>
        <v>4.5</v>
      </c>
      <c r="H55" s="49">
        <f>INDEX('Skills-all_inputs'!$D:$D,MATCH($A55,'Skills-all_inputs'!$A:$A,0))</f>
        <v>6.4</v>
      </c>
      <c r="I55" s="121">
        <f>$G55*'England_index-weights_R2'!$B$5+'England_index-weights_R2'!$B$6*$H55</f>
        <v>5.45</v>
      </c>
      <c r="J55" s="56">
        <f t="shared" si="0"/>
        <v>0.21257485029940118</v>
      </c>
      <c r="K55" s="49">
        <f>INDEX('Unemployment-all_inputs'!$C:$C,MATCH($A55,'Unemployment-all_inputs'!$A:$A,0))</f>
        <v>3.9</v>
      </c>
      <c r="L55" s="49">
        <f>INDEX('Unemployment-all_inputs'!$D:$D,MATCH($A55,'Unemployment-all_inputs'!$A:$A,0))</f>
        <v>3.3</v>
      </c>
      <c r="M55" s="121">
        <f>K55*'England_index-weights_R2'!$B$8+L55*'England_index-weights_R2'!$B$9</f>
        <v>3.5999999999999996</v>
      </c>
      <c r="N55" s="56">
        <f t="shared" si="1"/>
        <v>0.22123893805309724</v>
      </c>
      <c r="O55" s="56">
        <f>Q55*'England_index-weights_R2'!$B$11+S55*'England_index-weights_R2'!$B$12+U55*'England_index-weights_R2'!$B$13</f>
        <v>0.10520362021893444</v>
      </c>
      <c r="P55" s="50">
        <f>INDEX('Journey_time-all_inputs'!$C:$C,MATCH($A55,'Journey_time-all_inputs'!$A:$A,0))</f>
        <v>13.9320811726648</v>
      </c>
      <c r="Q55" s="56">
        <f t="shared" si="2"/>
        <v>6.455623122665273E-2</v>
      </c>
      <c r="R55" s="50">
        <f>INDEX('Journey_time-all_inputs'!$D:$D,MATCH($A55,'Journey_time-all_inputs'!$A:$A,0))</f>
        <v>31.728595704357499</v>
      </c>
      <c r="S55" s="56">
        <f t="shared" si="3"/>
        <v>0.23821664666670728</v>
      </c>
      <c r="T55" s="50">
        <f>INDEX('Journey_time-all_inputs'!$E:$E,MATCH($A55,'Journey_time-all_inputs'!$A:$A,0))</f>
        <v>25.8667025591573</v>
      </c>
      <c r="U55" s="56">
        <f t="shared" si="4"/>
        <v>0.17057947354399802</v>
      </c>
      <c r="V55" s="56">
        <f>Y55*'England_index-weights_R2'!$B$15+AC55*'England_index-weights_R2'!$B$17</f>
        <v>0.29426963216191521</v>
      </c>
      <c r="W55" s="56">
        <f>INDEX('Comm_vacancy-all_inputs'!$C:$C, MATCH(A55,'Comm_vacancy-all_inputs'!$A:$A,0))</f>
        <v>8.1763542172183623E-2</v>
      </c>
      <c r="X55" s="56">
        <f>W55*'England_index-weights_R2'!$B$16</f>
        <v>8.1763542172183623E-2</v>
      </c>
      <c r="Y55" s="56">
        <f t="shared" si="5"/>
        <v>0.29811028930423666</v>
      </c>
      <c r="Z55" s="57">
        <f>INDEX('Dwellings_vacancy_E-all_inputs'!$G:$G,MATCH($A55,'Dwellings_vacancy_E-all_inputs'!$A:$A,0))</f>
        <v>9.7101441201539809E-3</v>
      </c>
      <c r="AA55" s="57">
        <f>INDEX('Dwellings_vacancy_E-all_inputs'!$L:$L,MATCH($A55,'Dwellings_vacancy_E-all_inputs'!$A:$A,0))</f>
        <v>1.1380009831786051E-2</v>
      </c>
      <c r="AB55" s="57">
        <f>Z55*'England_index-weights_R2'!$B$18+AA55*'England_index-weights_R2'!$B$19</f>
        <v>1.0545076975970017E-2</v>
      </c>
      <c r="AC55" s="56">
        <f t="shared" si="6"/>
        <v>0.28274766073495089</v>
      </c>
    </row>
    <row r="56" spans="1:29" x14ac:dyDescent="0.35">
      <c r="A56" s="17" t="s">
        <v>323</v>
      </c>
      <c r="B56" s="17" t="s">
        <v>324</v>
      </c>
      <c r="C56" s="56">
        <f>D56*'England_index-weights_R2'!$B$2+O56*'England_index-weights_R2'!$B$10+V56*'England_index-weights_R2'!$B$14</f>
        <v>0.29780509440283165</v>
      </c>
      <c r="D56" s="56">
        <f>F56*'England_index-weights_R2'!$B$3+J56*'England_index-weights_R2'!$B$4+N56*'England_index-weights_R2'!$B$7</f>
        <v>0.33760063052209321</v>
      </c>
      <c r="E56" s="56">
        <f>INDEX('Productivity-all_inputs'!$D:$D,MATCH($A56,'Productivity-all_inputs'!$A:$A,0))</f>
        <v>3.5610460826040513</v>
      </c>
      <c r="F56" s="56">
        <f t="shared" si="7"/>
        <v>0.53966851230709878</v>
      </c>
      <c r="G56" s="49">
        <f>INDEX('Skills-all_inputs'!$C:$C,MATCH($A56,'Skills-all_inputs'!$A:$A,0))</f>
        <v>6.5</v>
      </c>
      <c r="H56" s="49">
        <f>INDEX('Skills-all_inputs'!$D:$D,MATCH($A56,'Skills-all_inputs'!$A:$A,0))</f>
        <v>6.6</v>
      </c>
      <c r="I56" s="121">
        <f>$G56*'England_index-weights_R2'!$B$5+'England_index-weights_R2'!$B$6*$H56</f>
        <v>6.55</v>
      </c>
      <c r="J56" s="56">
        <f t="shared" si="0"/>
        <v>0.27844311377245506</v>
      </c>
      <c r="K56" s="49">
        <f>INDEX('Unemployment-all_inputs'!$C:$C,MATCH($A56,'Unemployment-all_inputs'!$A:$A,0))</f>
        <v>3.5</v>
      </c>
      <c r="L56" s="49">
        <f>INDEX('Unemployment-all_inputs'!$D:$D,MATCH($A56,'Unemployment-all_inputs'!$A:$A,0))</f>
        <v>3.4</v>
      </c>
      <c r="M56" s="121">
        <f>K56*'England_index-weights_R2'!$B$8+L56*'England_index-weights_R2'!$B$9</f>
        <v>3.45</v>
      </c>
      <c r="N56" s="56">
        <f t="shared" si="1"/>
        <v>0.19469026548672566</v>
      </c>
      <c r="O56" s="56">
        <f>Q56*'England_index-weights_R2'!$B$11+S56*'England_index-weights_R2'!$B$12+U56*'England_index-weights_R2'!$B$13</f>
        <v>0.12402757778829152</v>
      </c>
      <c r="P56" s="50">
        <f>INDEX('Journey_time-all_inputs'!$C:$C,MATCH($A56,'Journey_time-all_inputs'!$A:$A,0))</f>
        <v>15.418531537488301</v>
      </c>
      <c r="Q56" s="56">
        <f t="shared" si="2"/>
        <v>7.7665668526243292E-2</v>
      </c>
      <c r="R56" s="50">
        <f>INDEX('Journey_time-all_inputs'!$D:$D,MATCH($A56,'Journey_time-all_inputs'!$A:$A,0))</f>
        <v>35.992015289877401</v>
      </c>
      <c r="S56" s="56">
        <f t="shared" si="3"/>
        <v>0.27501001247344697</v>
      </c>
      <c r="T56" s="50">
        <f>INDEX('Journey_time-all_inputs'!$E:$E,MATCH($A56,'Journey_time-all_inputs'!$A:$A,0))</f>
        <v>29.5713351186034</v>
      </c>
      <c r="U56" s="56">
        <f t="shared" si="4"/>
        <v>0.20322146496805119</v>
      </c>
      <c r="V56" s="56">
        <f>Y56*'England_index-weights_R2'!$B$15+AC56*'England_index-weights_R2'!$B$17</f>
        <v>0.39199153877884868</v>
      </c>
      <c r="W56" s="56">
        <f>INDEX('Comm_vacancy-all_inputs'!$C:$C, MATCH(A56,'Comm_vacancy-all_inputs'!$A:$A,0))</f>
        <v>0.11532162613850522</v>
      </c>
      <c r="X56" s="56">
        <f>W56*'England_index-weights_R2'!$B$16</f>
        <v>0.11532162613850522</v>
      </c>
      <c r="Y56" s="56">
        <f t="shared" si="5"/>
        <v>0.43126250757716833</v>
      </c>
      <c r="Z56" s="57">
        <f>INDEX('Dwellings_vacancy_E-all_inputs'!$G:$G,MATCH($A56,'Dwellings_vacancy_E-all_inputs'!$A:$A,0))</f>
        <v>9.6963866402526629E-3</v>
      </c>
      <c r="AA56" s="57">
        <f>INDEX('Dwellings_vacancy_E-all_inputs'!$L:$L,MATCH($A56,'Dwellings_vacancy_E-all_inputs'!$A:$A,0))</f>
        <v>1.0856013963212306E-2</v>
      </c>
      <c r="AB56" s="57">
        <f>Z56*'England_index-weights_R2'!$B$18+AA56*'England_index-weights_R2'!$B$19</f>
        <v>1.0276200301732485E-2</v>
      </c>
      <c r="AC56" s="56">
        <f t="shared" si="6"/>
        <v>0.27417863238388979</v>
      </c>
    </row>
    <row r="57" spans="1:29" x14ac:dyDescent="0.35">
      <c r="A57" s="17" t="s">
        <v>325</v>
      </c>
      <c r="B57" s="17" t="s">
        <v>326</v>
      </c>
      <c r="C57" s="56">
        <f>D57*'England_index-weights_R2'!$B$2+O57*'England_index-weights_R2'!$B$10+V57*'England_index-weights_R2'!$B$14</f>
        <v>0.34329360794084002</v>
      </c>
      <c r="D57" s="56">
        <f>F57*'England_index-weights_R2'!$B$3+J57*'England_index-weights_R2'!$B$4+N57*'England_index-weights_R2'!$B$7</f>
        <v>0.49083715032221964</v>
      </c>
      <c r="E57" s="56">
        <f>INDEX('Productivity-all_inputs'!$D:$D,MATCH($A57,'Productivity-all_inputs'!$A:$A,0))</f>
        <v>3.3322045101752038</v>
      </c>
      <c r="F57" s="56">
        <f t="shared" si="7"/>
        <v>0.75537934350017599</v>
      </c>
      <c r="G57" s="49">
        <f>INDEX('Skills-all_inputs'!$C:$C,MATCH($A57,'Skills-all_inputs'!$A:$A,0))</f>
        <v>4.9000000000000004</v>
      </c>
      <c r="H57" s="49">
        <f>INDEX('Skills-all_inputs'!$D:$D,MATCH($A57,'Skills-all_inputs'!$A:$A,0))</f>
        <v>6.3</v>
      </c>
      <c r="I57" s="121">
        <f>$G57*'England_index-weights_R2'!$B$5+'England_index-weights_R2'!$B$6*$H57</f>
        <v>5.6</v>
      </c>
      <c r="J57" s="56">
        <f t="shared" si="0"/>
        <v>0.22155688622754485</v>
      </c>
      <c r="K57" s="49">
        <f>INDEX('Unemployment-all_inputs'!$C:$C,MATCH($A57,'Unemployment-all_inputs'!$A:$A,0))</f>
        <v>5.0999999999999996</v>
      </c>
      <c r="L57" s="49">
        <f>INDEX('Unemployment-all_inputs'!$D:$D,MATCH($A57,'Unemployment-all_inputs'!$A:$A,0))</f>
        <v>5.2</v>
      </c>
      <c r="M57" s="121">
        <f>K57*'England_index-weights_R2'!$B$8+L57*'England_index-weights_R2'!$B$9</f>
        <v>5.15</v>
      </c>
      <c r="N57" s="56">
        <f t="shared" si="1"/>
        <v>0.49557522123893805</v>
      </c>
      <c r="O57" s="56">
        <f>Q57*'England_index-weights_R2'!$B$11+S57*'England_index-weights_R2'!$B$12+U57*'England_index-weights_R2'!$B$13</f>
        <v>8.0326101147567025E-2</v>
      </c>
      <c r="P57" s="50">
        <f>INDEX('Journey_time-all_inputs'!$C:$C,MATCH($A57,'Journey_time-all_inputs'!$A:$A,0))</f>
        <v>12.341649565989</v>
      </c>
      <c r="Q57" s="56">
        <f t="shared" si="2"/>
        <v>5.0529753168315983E-2</v>
      </c>
      <c r="R57" s="50">
        <f>INDEX('Journey_time-all_inputs'!$D:$D,MATCH($A57,'Journey_time-all_inputs'!$A:$A,0))</f>
        <v>25.074773814285098</v>
      </c>
      <c r="S57" s="56">
        <f t="shared" si="3"/>
        <v>0.18079407825570445</v>
      </c>
      <c r="T57" s="50">
        <f>INDEX('Journey_time-all_inputs'!$E:$E,MATCH($A57,'Journey_time-all_inputs'!$A:$A,0))</f>
        <v>18.932426984035601</v>
      </c>
      <c r="U57" s="56">
        <f t="shared" si="4"/>
        <v>0.10948068433263661</v>
      </c>
      <c r="V57" s="56">
        <f>Y57*'England_index-weights_R2'!$B$15+AC57*'England_index-weights_R2'!$B$17</f>
        <v>0.31117402997135368</v>
      </c>
      <c r="W57" s="56">
        <f>INDEX('Comm_vacancy-all_inputs'!$C:$C, MATCH(A57,'Comm_vacancy-all_inputs'!$A:$A,0))</f>
        <v>8.1518337495703475E-2</v>
      </c>
      <c r="X57" s="56">
        <f>W57*'England_index-weights_R2'!$B$16</f>
        <v>8.1518337495703475E-2</v>
      </c>
      <c r="Y57" s="56">
        <f t="shared" si="5"/>
        <v>0.29713736288099402</v>
      </c>
      <c r="Z57" s="57">
        <f>INDEX('Dwellings_vacancy_E-all_inputs'!$G:$G,MATCH($A57,'Dwellings_vacancy_E-all_inputs'!$A:$A,0))</f>
        <v>1.1219344255655237E-2</v>
      </c>
      <c r="AA57" s="57">
        <f>INDEX('Dwellings_vacancy_E-all_inputs'!$L:$L,MATCH($A57,'Dwellings_vacancy_E-all_inputs'!$A:$A,0))</f>
        <v>1.429735234215886E-2</v>
      </c>
      <c r="AB57" s="57">
        <f>Z57*'England_index-weights_R2'!$B$18+AA57*'England_index-weights_R2'!$B$19</f>
        <v>1.2758348298907048E-2</v>
      </c>
      <c r="AC57" s="56">
        <f t="shared" si="6"/>
        <v>0.35328403124243274</v>
      </c>
    </row>
    <row r="58" spans="1:29" x14ac:dyDescent="0.35">
      <c r="A58" s="17" t="s">
        <v>327</v>
      </c>
      <c r="B58" s="17" t="s">
        <v>328</v>
      </c>
      <c r="C58" s="56">
        <f>D58*'England_index-weights_R2'!$B$2+O58*'England_index-weights_R2'!$B$10+V58*'England_index-weights_R2'!$B$14</f>
        <v>0.28638445224730663</v>
      </c>
      <c r="D58" s="56">
        <f>F58*'England_index-weights_R2'!$B$3+J58*'England_index-weights_R2'!$B$4+N58*'England_index-weights_R2'!$B$7</f>
        <v>0.4171539923910435</v>
      </c>
      <c r="E58" s="56">
        <f>INDEX('Productivity-all_inputs'!$D:$D,MATCH($A58,'Productivity-all_inputs'!$A:$A,0))</f>
        <v>3.4404180948154366</v>
      </c>
      <c r="F58" s="56">
        <f t="shared" si="7"/>
        <v>0.65337496535605677</v>
      </c>
      <c r="G58" s="49">
        <f>INDEX('Skills-all_inputs'!$C:$C,MATCH($A58,'Skills-all_inputs'!$A:$A,0))</f>
        <v>8.1</v>
      </c>
      <c r="H58" s="49">
        <f>INDEX('Skills-all_inputs'!$D:$D,MATCH($A58,'Skills-all_inputs'!$A:$A,0))</f>
        <v>7.4</v>
      </c>
      <c r="I58" s="121">
        <f>$G58*'England_index-weights_R2'!$B$5+'England_index-weights_R2'!$B$6*$H58</f>
        <v>7.75</v>
      </c>
      <c r="J58" s="56">
        <f t="shared" si="0"/>
        <v>0.35029940119760472</v>
      </c>
      <c r="K58" s="49">
        <f>INDEX('Unemployment-all_inputs'!$C:$C,MATCH($A58,'Unemployment-all_inputs'!$A:$A,0))</f>
        <v>4.0999999999999996</v>
      </c>
      <c r="L58" s="49">
        <f>INDEX('Unemployment-all_inputs'!$D:$D,MATCH($A58,'Unemployment-all_inputs'!$A:$A,0))</f>
        <v>3.4</v>
      </c>
      <c r="M58" s="121">
        <f>K58*'England_index-weights_R2'!$B$8+L58*'England_index-weights_R2'!$B$9</f>
        <v>3.75</v>
      </c>
      <c r="N58" s="56">
        <f t="shared" si="1"/>
        <v>0.247787610619469</v>
      </c>
      <c r="O58" s="56">
        <f>Q58*'England_index-weights_R2'!$B$11+S58*'England_index-weights_R2'!$B$12+U58*'England_index-weights_R2'!$B$13</f>
        <v>0.16060239433028639</v>
      </c>
      <c r="P58" s="50">
        <f>INDEX('Journey_time-all_inputs'!$C:$C,MATCH($A58,'Journey_time-all_inputs'!$A:$A,0))</f>
        <v>19.2790920596943</v>
      </c>
      <c r="Q58" s="56">
        <f t="shared" si="2"/>
        <v>0.11171307253299834</v>
      </c>
      <c r="R58" s="50">
        <f>INDEX('Journey_time-all_inputs'!$D:$D,MATCH($A58,'Journey_time-all_inputs'!$A:$A,0))</f>
        <v>39.779974114655403</v>
      </c>
      <c r="S58" s="56">
        <f t="shared" si="3"/>
        <v>0.30770014580545141</v>
      </c>
      <c r="T58" s="50">
        <f>INDEX('Journey_time-all_inputs'!$E:$E,MATCH($A58,'Journey_time-all_inputs'!$A:$A,0))</f>
        <v>42.920744834043099</v>
      </c>
      <c r="U58" s="56">
        <f t="shared" si="4"/>
        <v>0.32084482179367541</v>
      </c>
      <c r="V58" s="56">
        <f>Y58*'England_index-weights_R2'!$B$15+AC58*'England_index-weights_R2'!$B$17</f>
        <v>0.15062742987685313</v>
      </c>
      <c r="W58" s="56">
        <f>INDEX('Comm_vacancy-all_inputs'!$C:$C, MATCH(A58,'Comm_vacancy-all_inputs'!$A:$A,0))</f>
        <v>5.5401378291065798E-2</v>
      </c>
      <c r="X58" s="56">
        <f>W58*'England_index-weights_R2'!$B$16</f>
        <v>5.5401378291065798E-2</v>
      </c>
      <c r="Y58" s="56">
        <f t="shared" si="5"/>
        <v>0.19351013982108489</v>
      </c>
      <c r="Z58" s="57">
        <f>INDEX('Dwellings_vacancy_E-all_inputs'!$G:$G,MATCH($A58,'Dwellings_vacancy_E-all_inputs'!$A:$A,0))</f>
        <v>2.2248101089809326E-3</v>
      </c>
      <c r="AA58" s="57">
        <f>INDEX('Dwellings_vacancy_E-all_inputs'!$L:$L,MATCH($A58,'Dwellings_vacancy_E-all_inputs'!$A:$A,0))</f>
        <v>2.5007044237813467E-3</v>
      </c>
      <c r="AB58" s="57">
        <f>Z58*'England_index-weights_R2'!$B$18+AA58*'England_index-weights_R2'!$B$19</f>
        <v>2.3627572663811394E-3</v>
      </c>
      <c r="AC58" s="56">
        <f t="shared" si="6"/>
        <v>2.1979300044157799E-2</v>
      </c>
    </row>
    <row r="59" spans="1:29" x14ac:dyDescent="0.35">
      <c r="A59" s="17" t="s">
        <v>329</v>
      </c>
      <c r="B59" s="17" t="s">
        <v>330</v>
      </c>
      <c r="C59" s="56">
        <f>D59*'England_index-weights_R2'!$B$2+O59*'England_index-weights_R2'!$B$10+V59*'England_index-weights_R2'!$B$14</f>
        <v>0.34580417097081861</v>
      </c>
      <c r="D59" s="56">
        <f>F59*'England_index-weights_R2'!$B$3+J59*'England_index-weights_R2'!$B$4+N59*'England_index-weights_R2'!$B$7</f>
        <v>0.43687297143517911</v>
      </c>
      <c r="E59" s="56">
        <f>INDEX('Productivity-all_inputs'!$D:$D,MATCH($A59,'Productivity-all_inputs'!$A:$A,0))</f>
        <v>3.3428618046491918</v>
      </c>
      <c r="F59" s="56">
        <f t="shared" si="7"/>
        <v>0.74533355581897087</v>
      </c>
      <c r="G59" s="49">
        <f>INDEX('Skills-all_inputs'!$C:$C,MATCH($A59,'Skills-all_inputs'!$A:$A,0))</f>
        <v>6.9</v>
      </c>
      <c r="H59" s="49">
        <f>INDEX('Skills-all_inputs'!$D:$D,MATCH($A59,'Skills-all_inputs'!$A:$A,0))</f>
        <v>7.8</v>
      </c>
      <c r="I59" s="121">
        <f>$G59*'England_index-weights_R2'!$B$5+'England_index-weights_R2'!$B$6*$H59</f>
        <v>7.35</v>
      </c>
      <c r="J59" s="56">
        <f t="shared" si="0"/>
        <v>0.32634730538922146</v>
      </c>
      <c r="K59" s="49">
        <f>INDEX('Unemployment-all_inputs'!$C:$C,MATCH($A59,'Unemployment-all_inputs'!$A:$A,0))</f>
        <v>4.2</v>
      </c>
      <c r="L59" s="49">
        <f>INDEX('Unemployment-all_inputs'!$D:$D,MATCH($A59,'Unemployment-all_inputs'!$A:$A,0))</f>
        <v>3.2</v>
      </c>
      <c r="M59" s="121">
        <f>K59*'England_index-weights_R2'!$B$8+L59*'England_index-weights_R2'!$B$9</f>
        <v>3.7</v>
      </c>
      <c r="N59" s="56">
        <f t="shared" si="1"/>
        <v>0.23893805309734514</v>
      </c>
      <c r="O59" s="56">
        <f>Q59*'England_index-weights_R2'!$B$11+S59*'England_index-weights_R2'!$B$12+U59*'England_index-weights_R2'!$B$13</f>
        <v>0.14679922599897022</v>
      </c>
      <c r="P59" s="50">
        <f>INDEX('Journey_time-all_inputs'!$C:$C,MATCH($A59,'Journey_time-all_inputs'!$A:$A,0))</f>
        <v>18.1609279420076</v>
      </c>
      <c r="Q59" s="56">
        <f t="shared" si="2"/>
        <v>0.10185165856428749</v>
      </c>
      <c r="R59" s="50">
        <f>INDEX('Journey_time-all_inputs'!$D:$D,MATCH($A59,'Journey_time-all_inputs'!$A:$A,0))</f>
        <v>37.527121060564099</v>
      </c>
      <c r="S59" s="56">
        <f t="shared" si="3"/>
        <v>0.28825799500013627</v>
      </c>
      <c r="T59" s="50">
        <f>INDEX('Journey_time-all_inputs'!$E:$E,MATCH($A59,'Journey_time-all_inputs'!$A:$A,0))</f>
        <v>35.416356375760003</v>
      </c>
      <c r="U59" s="56">
        <f t="shared" si="4"/>
        <v>0.25472269503283274</v>
      </c>
      <c r="V59" s="56">
        <f>Y59*'England_index-weights_R2'!$B$15+AC59*'England_index-weights_R2'!$B$17</f>
        <v>0.3626715150139459</v>
      </c>
      <c r="W59" s="56">
        <f>INDEX('Comm_vacancy-all_inputs'!$C:$C, MATCH(A59,'Comm_vacancy-all_inputs'!$A:$A,0))</f>
        <v>0.10281277601704161</v>
      </c>
      <c r="X59" s="56">
        <f>W59*'England_index-weights_R2'!$B$16</f>
        <v>0.10281277601704161</v>
      </c>
      <c r="Y59" s="56">
        <f t="shared" si="5"/>
        <v>0.3816297233160626</v>
      </c>
      <c r="Z59" s="57">
        <f>INDEX('Dwellings_vacancy_E-all_inputs'!$G:$G,MATCH($A59,'Dwellings_vacancy_E-all_inputs'!$A:$A,0))</f>
        <v>1.0237844992019931E-2</v>
      </c>
      <c r="AA59" s="57">
        <f>INDEX('Dwellings_vacancy_E-all_inputs'!$L:$L,MATCH($A59,'Dwellings_vacancy_E-all_inputs'!$A:$A,0))</f>
        <v>1.2298774039403078E-2</v>
      </c>
      <c r="AB59" s="57">
        <f>Z59*'England_index-weights_R2'!$B$18+AA59*'England_index-weights_R2'!$B$19</f>
        <v>1.1268309515711505E-2</v>
      </c>
      <c r="AC59" s="56">
        <f t="shared" si="6"/>
        <v>0.30579689010759575</v>
      </c>
    </row>
    <row r="60" spans="1:29" x14ac:dyDescent="0.35">
      <c r="A60" s="17" t="s">
        <v>333</v>
      </c>
      <c r="B60" s="17" t="s">
        <v>334</v>
      </c>
      <c r="C60" s="56">
        <f>D60*'England_index-weights_R2'!$B$2+O60*'England_index-weights_R2'!$B$10+V60*'England_index-weights_R2'!$B$14</f>
        <v>0.24356672610826238</v>
      </c>
      <c r="D60" s="56">
        <f>F60*'England_index-weights_R2'!$B$3+J60*'England_index-weights_R2'!$B$4+N60*'England_index-weights_R2'!$B$7</f>
        <v>0.19282816749087722</v>
      </c>
      <c r="E60" s="56">
        <f>INDEX('Productivity-all_inputs'!$D:$D,MATCH($A60,'Productivity-all_inputs'!$A:$A,0))</f>
        <v>4.0430512678345503</v>
      </c>
      <c r="F60" s="56">
        <f t="shared" si="7"/>
        <v>8.532038822325444E-2</v>
      </c>
      <c r="G60" s="49">
        <f>INDEX('Skills-all_inputs'!$C:$C,MATCH($A60,'Skills-all_inputs'!$A:$A,0))</f>
        <v>5.3</v>
      </c>
      <c r="H60" s="49">
        <f>INDEX('Skills-all_inputs'!$D:$D,MATCH($A60,'Skills-all_inputs'!$A:$A,0))</f>
        <v>6.4</v>
      </c>
      <c r="I60" s="121">
        <f>$G60*'England_index-weights_R2'!$B$5+'England_index-weights_R2'!$B$6*$H60</f>
        <v>5.85</v>
      </c>
      <c r="J60" s="56">
        <f t="shared" si="0"/>
        <v>0.23652694610778438</v>
      </c>
      <c r="K60" s="49">
        <f>INDEX('Unemployment-all_inputs'!$C:$C,MATCH($A60,'Unemployment-all_inputs'!$A:$A,0))</f>
        <v>3.7</v>
      </c>
      <c r="L60" s="49">
        <f>INDEX('Unemployment-all_inputs'!$D:$D,MATCH($A60,'Unemployment-all_inputs'!$A:$A,0))</f>
        <v>3.9</v>
      </c>
      <c r="M60" s="121">
        <f>K60*'England_index-weights_R2'!$B$8+L60*'England_index-weights_R2'!$B$9</f>
        <v>3.8</v>
      </c>
      <c r="N60" s="56">
        <f t="shared" si="1"/>
        <v>0.25663716814159288</v>
      </c>
      <c r="O60" s="56">
        <f>Q60*'England_index-weights_R2'!$B$11+S60*'England_index-weights_R2'!$B$12+U60*'England_index-weights_R2'!$B$13</f>
        <v>0</v>
      </c>
      <c r="P60" s="50">
        <f>INDEX('Journey_time-all_inputs'!$C:$C,MATCH($A60,'Journey_time-all_inputs'!$A:$A,0))</f>
        <v>6.6121915949874097</v>
      </c>
      <c r="Q60" s="56">
        <f t="shared" si="2"/>
        <v>0</v>
      </c>
      <c r="R60" s="50">
        <f>INDEX('Journey_time-all_inputs'!$D:$D,MATCH($A60,'Journey_time-all_inputs'!$A:$A,0))</f>
        <v>4.1253173761302797</v>
      </c>
      <c r="S60" s="56">
        <f t="shared" si="3"/>
        <v>0</v>
      </c>
      <c r="T60" s="50">
        <f>INDEX('Journey_time-all_inputs'!$E:$E,MATCH($A60,'Journey_time-all_inputs'!$A:$A,0))</f>
        <v>6.5071523572473797</v>
      </c>
      <c r="U60" s="56">
        <f t="shared" si="4"/>
        <v>0</v>
      </c>
      <c r="V60" s="56">
        <f>Y60*'England_index-weights_R2'!$B$15+AC60*'England_index-weights_R2'!$B$17</f>
        <v>0.58861056945129508</v>
      </c>
      <c r="W60" s="56">
        <f>INDEX('Comm_vacancy-all_inputs'!$C:$C, MATCH(A60,'Comm_vacancy-all_inputs'!$A:$A,0))</f>
        <v>0.12041719117457257</v>
      </c>
      <c r="X60" s="56">
        <f>W60*'England_index-weights_R2'!$B$16</f>
        <v>0.12041719117457257</v>
      </c>
      <c r="Y60" s="56">
        <f t="shared" si="5"/>
        <v>0.45148075926839354</v>
      </c>
      <c r="Z60" s="57">
        <f>INDEX('Dwellings_vacancy_E-all_inputs'!$G:$G,MATCH($A60,'Dwellings_vacancy_E-all_inputs'!$A:$A,0))</f>
        <v>2.8396739130434782E-2</v>
      </c>
      <c r="AA60" s="57">
        <f>INDEX('Dwellings_vacancy_E-all_inputs'!$L:$L,MATCH($A60,'Dwellings_vacancy_E-all_inputs'!$A:$A,0))</f>
        <v>3.7704918032786888E-2</v>
      </c>
      <c r="AB60" s="57">
        <f>Z60*'England_index-weights_R2'!$B$18+AA60*'England_index-weights_R2'!$B$19</f>
        <v>3.3050828581610833E-2</v>
      </c>
      <c r="AC60" s="56">
        <f t="shared" si="6"/>
        <v>1</v>
      </c>
    </row>
    <row r="61" spans="1:29" x14ac:dyDescent="0.35">
      <c r="A61" s="17" t="s">
        <v>338</v>
      </c>
      <c r="B61" s="17" t="s">
        <v>339</v>
      </c>
      <c r="C61" s="56">
        <f>D61*'England_index-weights_R2'!$B$2+O61*'England_index-weights_R2'!$B$10+V61*'England_index-weights_R2'!$B$14</f>
        <v>0.28220782548369172</v>
      </c>
      <c r="D61" s="56">
        <f>F61*'England_index-weights_R2'!$B$3+J61*'England_index-weights_R2'!$B$4+N61*'England_index-weights_R2'!$B$7</f>
        <v>0.37307647141345246</v>
      </c>
      <c r="E61" s="56">
        <f>INDEX('Productivity-all_inputs'!$D:$D,MATCH($A61,'Productivity-all_inputs'!$A:$A,0))</f>
        <v>3.417726683613366</v>
      </c>
      <c r="F61" s="56">
        <f t="shared" si="7"/>
        <v>0.67476436204386558</v>
      </c>
      <c r="G61" s="49">
        <f>INDEX('Skills-all_inputs'!$C:$C,MATCH($A61,'Skills-all_inputs'!$A:$A,0))</f>
        <v>4.2</v>
      </c>
      <c r="H61" s="49">
        <f>INDEX('Skills-all_inputs'!$D:$D,MATCH($A61,'Skills-all_inputs'!$A:$A,0))</f>
        <v>4.0999999999999996</v>
      </c>
      <c r="I61" s="121">
        <f>$G61*'England_index-weights_R2'!$B$5+'England_index-weights_R2'!$B$6*$H61</f>
        <v>4.1500000000000004</v>
      </c>
      <c r="J61" s="56">
        <f t="shared" si="0"/>
        <v>0.1347305389221557</v>
      </c>
      <c r="K61" s="49">
        <f>INDEX('Unemployment-all_inputs'!$C:$C,MATCH($A61,'Unemployment-all_inputs'!$A:$A,0))</f>
        <v>3.7</v>
      </c>
      <c r="L61" s="49">
        <f>INDEX('Unemployment-all_inputs'!$D:$D,MATCH($A61,'Unemployment-all_inputs'!$A:$A,0))</f>
        <v>4.5</v>
      </c>
      <c r="M61" s="121">
        <f>K61*'England_index-weights_R2'!$B$8+L61*'England_index-weights_R2'!$B$9</f>
        <v>4.0999999999999996</v>
      </c>
      <c r="N61" s="56">
        <f t="shared" si="1"/>
        <v>0.30973451327433621</v>
      </c>
      <c r="O61" s="56">
        <f>Q61*'England_index-weights_R2'!$B$11+S61*'England_index-weights_R2'!$B$12+U61*'England_index-weights_R2'!$B$13</f>
        <v>7.8024158361769486E-2</v>
      </c>
      <c r="P61" s="50">
        <f>INDEX('Journey_time-all_inputs'!$C:$C,MATCH($A61,'Journey_time-all_inputs'!$A:$A,0))</f>
        <v>12.778558122734401</v>
      </c>
      <c r="Q61" s="56">
        <f t="shared" si="2"/>
        <v>5.4382976569413891E-2</v>
      </c>
      <c r="R61" s="50">
        <f>INDEX('Journey_time-all_inputs'!$D:$D,MATCH($A61,'Journey_time-all_inputs'!$A:$A,0))</f>
        <v>22.055240523458401</v>
      </c>
      <c r="S61" s="56">
        <f t="shared" si="3"/>
        <v>0.1547354671557446</v>
      </c>
      <c r="T61" s="50">
        <f>INDEX('Journey_time-all_inputs'!$E:$E,MATCH($A61,'Journey_time-all_inputs'!$A:$A,0))</f>
        <v>20.145844658274498</v>
      </c>
      <c r="U61" s="56">
        <f t="shared" si="4"/>
        <v>0.12017226269586911</v>
      </c>
      <c r="V61" s="56">
        <f>Y61*'England_index-weights_R2'!$B$15+AC61*'England_index-weights_R2'!$B$17</f>
        <v>0.30465420074609256</v>
      </c>
      <c r="W61" s="56">
        <f>INDEX('Comm_vacancy-all_inputs'!$C:$C, MATCH(A61,'Comm_vacancy-all_inputs'!$A:$A,0))</f>
        <v>9.1124807066025715E-2</v>
      </c>
      <c r="X61" s="56">
        <f>W61*'England_index-weights_R2'!$B$16</f>
        <v>9.1124807066025715E-2</v>
      </c>
      <c r="Y61" s="56">
        <f t="shared" si="5"/>
        <v>0.33525404243705964</v>
      </c>
      <c r="Z61" s="57">
        <f>INDEX('Dwellings_vacancy_E-all_inputs'!$G:$G,MATCH($A61,'Dwellings_vacancy_E-all_inputs'!$A:$A,0))</f>
        <v>7.3119516036297275E-3</v>
      </c>
      <c r="AA61" s="57">
        <f>INDEX('Dwellings_vacancy_E-all_inputs'!$L:$L,MATCH($A61,'Dwellings_vacancy_E-all_inputs'!$A:$A,0))</f>
        <v>9.3920356544838785E-3</v>
      </c>
      <c r="AB61" s="57">
        <f>Z61*'England_index-weights_R2'!$B$18+AA61*'England_index-weights_R2'!$B$19</f>
        <v>8.3519936290568034E-3</v>
      </c>
      <c r="AC61" s="56">
        <f t="shared" si="6"/>
        <v>0.21285467567319127</v>
      </c>
    </row>
    <row r="62" spans="1:29" x14ac:dyDescent="0.35">
      <c r="A62" s="17" t="s">
        <v>342</v>
      </c>
      <c r="B62" s="17" t="s">
        <v>343</v>
      </c>
      <c r="C62" s="56">
        <f>D62*'England_index-weights_R2'!$B$2+O62*'England_index-weights_R2'!$B$10+V62*'England_index-weights_R2'!$B$14</f>
        <v>0.34862577465436018</v>
      </c>
      <c r="D62" s="56">
        <f>F62*'England_index-weights_R2'!$B$3+J62*'England_index-weights_R2'!$B$4+N62*'England_index-weights_R2'!$B$7</f>
        <v>0.36630144288608235</v>
      </c>
      <c r="E62" s="56">
        <f>INDEX('Productivity-all_inputs'!$D:$D,MATCH($A62,'Productivity-all_inputs'!$A:$A,0))</f>
        <v>3.2386784521643803</v>
      </c>
      <c r="F62" s="56">
        <f t="shared" si="7"/>
        <v>0.8435389532144445</v>
      </c>
      <c r="G62" s="49">
        <f>INDEX('Skills-all_inputs'!$C:$C,MATCH($A62,'Skills-all_inputs'!$A:$A,0))</f>
        <v>4.5</v>
      </c>
      <c r="H62" s="49">
        <f>INDEX('Skills-all_inputs'!$D:$D,MATCH($A62,'Skills-all_inputs'!$A:$A,0))</f>
        <v>3.1</v>
      </c>
      <c r="I62" s="121">
        <f>$G62*'England_index-weights_R2'!$B$5+'England_index-weights_R2'!$B$6*$H62</f>
        <v>3.8</v>
      </c>
      <c r="J62" s="56">
        <f t="shared" si="0"/>
        <v>0.11377245508982034</v>
      </c>
      <c r="K62" s="49">
        <f>INDEX('Unemployment-all_inputs'!$C:$C,MATCH($A62,'Unemployment-all_inputs'!$A:$A,0))</f>
        <v>3.1</v>
      </c>
      <c r="L62" s="49">
        <f>INDEX('Unemployment-all_inputs'!$D:$D,MATCH($A62,'Unemployment-all_inputs'!$A:$A,0))</f>
        <v>3.2</v>
      </c>
      <c r="M62" s="121">
        <f>K62*'England_index-weights_R2'!$B$8+L62*'England_index-weights_R2'!$B$9</f>
        <v>3.1500000000000004</v>
      </c>
      <c r="N62" s="56">
        <f t="shared" si="1"/>
        <v>0.14159292035398233</v>
      </c>
      <c r="O62" s="56">
        <f>Q62*'England_index-weights_R2'!$B$11+S62*'England_index-weights_R2'!$B$12+U62*'England_index-weights_R2'!$B$13</f>
        <v>0.29653093107206724</v>
      </c>
      <c r="P62" s="50">
        <f>INDEX('Journey_time-all_inputs'!$C:$C,MATCH($A62,'Journey_time-all_inputs'!$A:$A,0))</f>
        <v>24.1543840010584</v>
      </c>
      <c r="Q62" s="56">
        <f t="shared" si="2"/>
        <v>0.15470968751253766</v>
      </c>
      <c r="R62" s="50">
        <f>INDEX('Journey_time-all_inputs'!$D:$D,MATCH($A62,'Journey_time-all_inputs'!$A:$A,0))</f>
        <v>93.669792503001204</v>
      </c>
      <c r="S62" s="56">
        <f t="shared" si="3"/>
        <v>0.77276997096538425</v>
      </c>
      <c r="T62" s="50">
        <f>INDEX('Journey_time-all_inputs'!$E:$E,MATCH($A62,'Journey_time-all_inputs'!$A:$A,0))</f>
        <v>57.316930024232803</v>
      </c>
      <c r="U62" s="56">
        <f t="shared" si="4"/>
        <v>0.44769145124388826</v>
      </c>
      <c r="V62" s="56">
        <f>Y62*'England_index-weights_R2'!$B$15+AC62*'England_index-weights_R2'!$B$17</f>
        <v>0.36536928177320882</v>
      </c>
      <c r="W62" s="56">
        <f>INDEX('Comm_vacancy-all_inputs'!$C:$C, MATCH(A62,'Comm_vacancy-all_inputs'!$A:$A,0))</f>
        <v>8.0570910150294967E-2</v>
      </c>
      <c r="X62" s="56">
        <f>W62*'England_index-weights_R2'!$B$16</f>
        <v>8.0570910150294967E-2</v>
      </c>
      <c r="Y62" s="56">
        <f t="shared" si="5"/>
        <v>0.29337814787872568</v>
      </c>
      <c r="Z62" s="57">
        <f>INDEX('Dwellings_vacancy_E-all_inputs'!$G:$G,MATCH($A62,'Dwellings_vacancy_E-all_inputs'!$A:$A,0))</f>
        <v>1.6943531610841448E-2</v>
      </c>
      <c r="AA62" s="57">
        <f>INDEX('Dwellings_vacancy_E-all_inputs'!$L:$L,MATCH($A62,'Dwellings_vacancy_E-all_inputs'!$A:$A,0))</f>
        <v>2.2885091479983091E-2</v>
      </c>
      <c r="AB62" s="57">
        <f>Z62*'England_index-weights_R2'!$B$18+AA62*'England_index-weights_R2'!$B$19</f>
        <v>1.9914311545412268E-2</v>
      </c>
      <c r="AC62" s="56">
        <f t="shared" si="6"/>
        <v>0.58134268345665818</v>
      </c>
    </row>
    <row r="63" spans="1:29" x14ac:dyDescent="0.35">
      <c r="A63" s="17" t="s">
        <v>344</v>
      </c>
      <c r="B63" s="17" t="s">
        <v>345</v>
      </c>
      <c r="C63" s="56">
        <f>D63*'England_index-weights_R2'!$B$2+O63*'England_index-weights_R2'!$B$10+V63*'England_index-weights_R2'!$B$14</f>
        <v>0.32592960587914471</v>
      </c>
      <c r="D63" s="56">
        <f>F63*'England_index-weights_R2'!$B$3+J63*'England_index-weights_R2'!$B$4+N63*'England_index-weights_R2'!$B$7</f>
        <v>0.41240350490621047</v>
      </c>
      <c r="E63" s="56">
        <f>INDEX('Productivity-all_inputs'!$D:$D,MATCH($A63,'Productivity-all_inputs'!$A:$A,0))</f>
        <v>3.3032169733019514</v>
      </c>
      <c r="F63" s="56">
        <f t="shared" si="7"/>
        <v>0.78270359934583722</v>
      </c>
      <c r="G63" s="49">
        <f>INDEX('Skills-all_inputs'!$C:$C,MATCH($A63,'Skills-all_inputs'!$A:$A,0))</f>
        <v>5.0999999999999996</v>
      </c>
      <c r="H63" s="49">
        <f>INDEX('Skills-all_inputs'!$D:$D,MATCH($A63,'Skills-all_inputs'!$A:$A,0))</f>
        <v>5.9</v>
      </c>
      <c r="I63" s="121">
        <f>$G63*'England_index-weights_R2'!$B$5+'England_index-weights_R2'!$B$6*$H63</f>
        <v>5.5</v>
      </c>
      <c r="J63" s="56">
        <f t="shared" si="0"/>
        <v>0.21556886227544908</v>
      </c>
      <c r="K63" s="49">
        <f>INDEX('Unemployment-all_inputs'!$C:$C,MATCH($A63,'Unemployment-all_inputs'!$A:$A,0))</f>
        <v>3.9</v>
      </c>
      <c r="L63" s="49">
        <f>INDEX('Unemployment-all_inputs'!$D:$D,MATCH($A63,'Unemployment-all_inputs'!$A:$A,0))</f>
        <v>3.5</v>
      </c>
      <c r="M63" s="121">
        <f>K63*'England_index-weights_R2'!$B$8+L63*'England_index-weights_R2'!$B$9</f>
        <v>3.7</v>
      </c>
      <c r="N63" s="56">
        <f t="shared" si="1"/>
        <v>0.23893805309734514</v>
      </c>
      <c r="O63" s="56">
        <f>Q63*'England_index-weights_R2'!$B$11+S63*'England_index-weights_R2'!$B$12+U63*'England_index-weights_R2'!$B$13</f>
        <v>0.32771978053448481</v>
      </c>
      <c r="P63" s="50">
        <f>INDEX('Journey_time-all_inputs'!$C:$C,MATCH($A63,'Journey_time-all_inputs'!$A:$A,0))</f>
        <v>35.870767220074399</v>
      </c>
      <c r="Q63" s="56">
        <f t="shared" si="2"/>
        <v>0.25803987251061061</v>
      </c>
      <c r="R63" s="50">
        <f>INDEX('Journey_time-all_inputs'!$D:$D,MATCH($A63,'Journey_time-all_inputs'!$A:$A,0))</f>
        <v>63.544535031362699</v>
      </c>
      <c r="S63" s="56">
        <f t="shared" si="3"/>
        <v>0.51278861188433833</v>
      </c>
      <c r="T63" s="50">
        <f>INDEX('Journey_time-all_inputs'!$E:$E,MATCH($A63,'Journey_time-all_inputs'!$A:$A,0))</f>
        <v>87.291564974385096</v>
      </c>
      <c r="U63" s="56">
        <f t="shared" si="4"/>
        <v>0.71180179451860304</v>
      </c>
      <c r="V63" s="56">
        <f>Y63*'England_index-weights_R2'!$B$15+AC63*'England_index-weights_R2'!$B$17</f>
        <v>0.15119163316967324</v>
      </c>
      <c r="W63" s="56">
        <f>INDEX('Comm_vacancy-all_inputs'!$C:$C, MATCH(A63,'Comm_vacancy-all_inputs'!$A:$A,0))</f>
        <v>3.4007958596285082E-2</v>
      </c>
      <c r="X63" s="56">
        <f>W63*'England_index-weights_R2'!$B$16</f>
        <v>3.4007958596285082E-2</v>
      </c>
      <c r="Y63" s="56">
        <f t="shared" si="5"/>
        <v>0.10862504055073706</v>
      </c>
      <c r="Z63" s="57">
        <f>INDEX('Dwellings_vacancy_E-all_inputs'!$G:$G,MATCH($A63,'Dwellings_vacancy_E-all_inputs'!$A:$A,0))</f>
        <v>8.9133467679429548E-3</v>
      </c>
      <c r="AA63" s="57">
        <f>INDEX('Dwellings_vacancy_E-all_inputs'!$L:$L,MATCH($A63,'Dwellings_vacancy_E-all_inputs'!$A:$A,0))</f>
        <v>1.1934806445018492E-2</v>
      </c>
      <c r="AB63" s="57">
        <f>Z63*'England_index-weights_R2'!$B$18+AA63*'England_index-weights_R2'!$B$19</f>
        <v>1.0424076606480724E-2</v>
      </c>
      <c r="AC63" s="56">
        <f t="shared" si="6"/>
        <v>0.27889141102648179</v>
      </c>
    </row>
    <row r="64" spans="1:29" x14ac:dyDescent="0.35">
      <c r="A64" s="17" t="s">
        <v>346</v>
      </c>
      <c r="B64" s="17" t="s">
        <v>347</v>
      </c>
      <c r="C64" s="56">
        <f>D64*'England_index-weights_R2'!$B$2+O64*'England_index-weights_R2'!$B$10+V64*'England_index-weights_R2'!$B$14</f>
        <v>0.20620594289386349</v>
      </c>
      <c r="D64" s="56">
        <f>F64*'England_index-weights_R2'!$B$3+J64*'England_index-weights_R2'!$B$4+N64*'England_index-weights_R2'!$B$7</f>
        <v>0.20567634037156696</v>
      </c>
      <c r="E64" s="56">
        <f>INDEX('Productivity-all_inputs'!$D:$D,MATCH($A64,'Productivity-all_inputs'!$A:$A,0))</f>
        <v>3.8177123259569048</v>
      </c>
      <c r="F64" s="56">
        <f t="shared" si="7"/>
        <v>0.29772956692573366</v>
      </c>
      <c r="G64" s="49">
        <f>INDEX('Skills-all_inputs'!$C:$C,MATCH($A64,'Skills-all_inputs'!$A:$A,0))</f>
        <v>5.8</v>
      </c>
      <c r="H64" s="49">
        <f>INDEX('Skills-all_inputs'!$D:$D,MATCH($A64,'Skills-all_inputs'!$A:$A,0))</f>
        <v>6.3</v>
      </c>
      <c r="I64" s="121">
        <f>$G64*'England_index-weights_R2'!$B$5+'England_index-weights_R2'!$B$6*$H64</f>
        <v>6.05</v>
      </c>
      <c r="J64" s="56">
        <f t="shared" si="0"/>
        <v>0.24850299401197604</v>
      </c>
      <c r="K64" s="49">
        <f>INDEX('Unemployment-all_inputs'!$C:$C,MATCH($A64,'Unemployment-all_inputs'!$A:$A,0))</f>
        <v>2.7</v>
      </c>
      <c r="L64" s="49">
        <f>INDEX('Unemployment-all_inputs'!$D:$D,MATCH($A64,'Unemployment-all_inputs'!$A:$A,0))</f>
        <v>2.8</v>
      </c>
      <c r="M64" s="121">
        <f>K64*'England_index-weights_R2'!$B$8+L64*'England_index-weights_R2'!$B$9</f>
        <v>2.75</v>
      </c>
      <c r="N64" s="56">
        <f t="shared" si="1"/>
        <v>7.0796460176991136E-2</v>
      </c>
      <c r="O64" s="56">
        <f>Q64*'England_index-weights_R2'!$B$11+S64*'England_index-weights_R2'!$B$12+U64*'England_index-weights_R2'!$B$13</f>
        <v>0.21188758715241043</v>
      </c>
      <c r="P64" s="50">
        <f>INDEX('Journey_time-all_inputs'!$C:$C,MATCH($A64,'Journey_time-all_inputs'!$A:$A,0))</f>
        <v>22.919416995796698</v>
      </c>
      <c r="Q64" s="56">
        <f t="shared" si="2"/>
        <v>0.1438181549691932</v>
      </c>
      <c r="R64" s="50">
        <f>INDEX('Journey_time-all_inputs'!$D:$D,MATCH($A64,'Journey_time-all_inputs'!$A:$A,0))</f>
        <v>52.226928621287598</v>
      </c>
      <c r="S64" s="56">
        <f t="shared" si="3"/>
        <v>0.41511752313743622</v>
      </c>
      <c r="T64" s="50">
        <f>INDEX('Journey_time-all_inputs'!$E:$E,MATCH($A64,'Journey_time-all_inputs'!$A:$A,0))</f>
        <v>57.0094241908265</v>
      </c>
      <c r="U64" s="56">
        <f t="shared" si="4"/>
        <v>0.44498197800576622</v>
      </c>
      <c r="V64" s="56">
        <f>Y64*'England_index-weights_R2'!$B$15+AC64*'England_index-weights_R2'!$B$17</f>
        <v>0.20158350367990963</v>
      </c>
      <c r="W64" s="56">
        <f>INDEX('Comm_vacancy-all_inputs'!$C:$C, MATCH(A64,'Comm_vacancy-all_inputs'!$A:$A,0))</f>
        <v>3.2295041576840156E-2</v>
      </c>
      <c r="X64" s="56">
        <f>W64*'England_index-weights_R2'!$B$16</f>
        <v>3.2295041576840156E-2</v>
      </c>
      <c r="Y64" s="56">
        <f t="shared" si="5"/>
        <v>0.10182850529307912</v>
      </c>
      <c r="Z64" s="57">
        <f>INDEX('Dwellings_vacancy_E-all_inputs'!$G:$G,MATCH($A64,'Dwellings_vacancy_E-all_inputs'!$A:$A,0))</f>
        <v>1.8442109102514419E-2</v>
      </c>
      <c r="AA64" s="57">
        <f>INDEX('Dwellings_vacancy_E-all_inputs'!$L:$L,MATCH($A64,'Dwellings_vacancy_E-all_inputs'!$A:$A,0))</f>
        <v>1.6335064099618619E-2</v>
      </c>
      <c r="AB64" s="57">
        <f>Z64*'England_index-weights_R2'!$B$18+AA64*'England_index-weights_R2'!$B$19</f>
        <v>1.738858660106652E-2</v>
      </c>
      <c r="AC64" s="56">
        <f t="shared" si="6"/>
        <v>0.50084849884040117</v>
      </c>
    </row>
    <row r="65" spans="1:29" x14ac:dyDescent="0.35">
      <c r="A65" s="17" t="s">
        <v>348</v>
      </c>
      <c r="B65" s="17" t="s">
        <v>349</v>
      </c>
      <c r="C65" s="56">
        <f>D65*'England_index-weights_R2'!$B$2+O65*'England_index-weights_R2'!$B$10+V65*'England_index-weights_R2'!$B$14</f>
        <v>0.39971787265138803</v>
      </c>
      <c r="D65" s="56">
        <f>F65*'England_index-weights_R2'!$B$3+J65*'England_index-weights_R2'!$B$4+N65*'England_index-weights_R2'!$B$7</f>
        <v>0.57213983117823075</v>
      </c>
      <c r="E65" s="56">
        <f>INDEX('Productivity-all_inputs'!$D:$D,MATCH($A65,'Productivity-all_inputs'!$A:$A,0))</f>
        <v>3.3672958299864741</v>
      </c>
      <c r="F65" s="56">
        <f t="shared" si="7"/>
        <v>0.72230153476197223</v>
      </c>
      <c r="G65" s="49">
        <f>INDEX('Skills-all_inputs'!$C:$C,MATCH($A65,'Skills-all_inputs'!$A:$A,0))</f>
        <v>8.5</v>
      </c>
      <c r="H65" s="49">
        <f>INDEX('Skills-all_inputs'!$D:$D,MATCH($A65,'Skills-all_inputs'!$A:$A,0))</f>
        <v>8.6999999999999993</v>
      </c>
      <c r="I65" s="121">
        <f>$G65*'England_index-weights_R2'!$B$5+'England_index-weights_R2'!$B$6*$H65</f>
        <v>8.6</v>
      </c>
      <c r="J65" s="56">
        <f t="shared" si="0"/>
        <v>0.40119760479041905</v>
      </c>
      <c r="K65" s="49">
        <f>INDEX('Unemployment-all_inputs'!$C:$C,MATCH($A65,'Unemployment-all_inputs'!$A:$A,0))</f>
        <v>5.5</v>
      </c>
      <c r="L65" s="49">
        <f>INDEX('Unemployment-all_inputs'!$D:$D,MATCH($A65,'Unemployment-all_inputs'!$A:$A,0))</f>
        <v>5.9</v>
      </c>
      <c r="M65" s="121">
        <f>K65*'England_index-weights_R2'!$B$8+L65*'England_index-weights_R2'!$B$9</f>
        <v>5.7</v>
      </c>
      <c r="N65" s="56">
        <f t="shared" si="1"/>
        <v>0.59292035398230092</v>
      </c>
      <c r="O65" s="56">
        <f>Q65*'England_index-weights_R2'!$B$11+S65*'England_index-weights_R2'!$B$12+U65*'England_index-weights_R2'!$B$13</f>
        <v>0.14184778792289487</v>
      </c>
      <c r="P65" s="50">
        <f>INDEX('Journey_time-all_inputs'!$C:$C,MATCH($A65,'Journey_time-all_inputs'!$A:$A,0))</f>
        <v>18.0660149283366</v>
      </c>
      <c r="Q65" s="56">
        <f t="shared" si="2"/>
        <v>0.10101459314247443</v>
      </c>
      <c r="R65" s="50">
        <f>INDEX('Journey_time-all_inputs'!$D:$D,MATCH($A65,'Journey_time-all_inputs'!$A:$A,0))</f>
        <v>34.719082610001301</v>
      </c>
      <c r="S65" s="56">
        <f t="shared" si="3"/>
        <v>0.26402458708930115</v>
      </c>
      <c r="T65" s="50">
        <f>INDEX('Journey_time-all_inputs'!$E:$E,MATCH($A65,'Journey_time-all_inputs'!$A:$A,0))</f>
        <v>38.285461041963003</v>
      </c>
      <c r="U65" s="56">
        <f t="shared" si="4"/>
        <v>0.28000274329837832</v>
      </c>
      <c r="V65" s="56">
        <f>Y65*'England_index-weights_R2'!$B$15+AC65*'England_index-weights_R2'!$B$17</f>
        <v>0.31274404032619563</v>
      </c>
      <c r="W65" s="56">
        <f>INDEX('Comm_vacancy-all_inputs'!$C:$C, MATCH(A65,'Comm_vacancy-all_inputs'!$A:$A,0))</f>
        <v>6.878388344889548E-2</v>
      </c>
      <c r="X65" s="56">
        <f>W65*'England_index-weights_R2'!$B$16</f>
        <v>6.878388344889548E-2</v>
      </c>
      <c r="Y65" s="56">
        <f t="shared" si="5"/>
        <v>0.2466094243214238</v>
      </c>
      <c r="Z65" s="57">
        <f>INDEX('Dwellings_vacancy_E-all_inputs'!$G:$G,MATCH($A65,'Dwellings_vacancy_E-all_inputs'!$A:$A,0))</f>
        <v>1.6105060646844631E-2</v>
      </c>
      <c r="AA65" s="57">
        <f>INDEX('Dwellings_vacancy_E-all_inputs'!$L:$L,MATCH($A65,'Dwellings_vacancy_E-all_inputs'!$A:$A,0))</f>
        <v>1.9318455520211289E-2</v>
      </c>
      <c r="AB65" s="57">
        <f>Z65*'England_index-weights_R2'!$B$18+AA65*'England_index-weights_R2'!$B$19</f>
        <v>1.771175808352796E-2</v>
      </c>
      <c r="AC65" s="56">
        <f t="shared" si="6"/>
        <v>0.51114788834051117</v>
      </c>
    </row>
    <row r="66" spans="1:29" x14ac:dyDescent="0.35">
      <c r="A66" s="17" t="s">
        <v>350</v>
      </c>
      <c r="B66" s="17" t="s">
        <v>351</v>
      </c>
      <c r="C66" s="56">
        <f>D66*'England_index-weights_R2'!$B$2+O66*'England_index-weights_R2'!$B$10+V66*'England_index-weights_R2'!$B$14</f>
        <v>0.3429041166385392</v>
      </c>
      <c r="D66" s="56">
        <f>F66*'England_index-weights_R2'!$B$3+J66*'England_index-weights_R2'!$B$4+N66*'England_index-weights_R2'!$B$7</f>
        <v>0.48953037418382661</v>
      </c>
      <c r="E66" s="56">
        <f>INDEX('Productivity-all_inputs'!$D:$D,MATCH($A66,'Productivity-all_inputs'!$A:$A,0))</f>
        <v>3.5890591188317256</v>
      </c>
      <c r="F66" s="56">
        <f t="shared" si="7"/>
        <v>0.513262841061363</v>
      </c>
      <c r="G66" s="49">
        <f>INDEX('Skills-all_inputs'!$C:$C,MATCH($A66,'Skills-all_inputs'!$A:$A,0))</f>
        <v>7.1</v>
      </c>
      <c r="H66" s="49">
        <f>INDEX('Skills-all_inputs'!$D:$D,MATCH($A66,'Skills-all_inputs'!$A:$A,0))</f>
        <v>9.1</v>
      </c>
      <c r="I66" s="121">
        <f>$G66*'England_index-weights_R2'!$B$5+'England_index-weights_R2'!$B$6*$H66</f>
        <v>8.1</v>
      </c>
      <c r="J66" s="56">
        <f t="shared" ref="J66:J129" si="8">((I66-MIN(I$2:I$310))/(MAX(I$2:I$310)-MIN(I$2:I$310)))</f>
        <v>0.37125748502993999</v>
      </c>
      <c r="K66" s="49">
        <f>INDEX('Unemployment-all_inputs'!$C:$C,MATCH($A66,'Unemployment-all_inputs'!$A:$A,0))</f>
        <v>5.7</v>
      </c>
      <c r="L66" s="49">
        <f>INDEX('Unemployment-all_inputs'!$D:$D,MATCH($A66,'Unemployment-all_inputs'!$A:$A,0))</f>
        <v>5.6</v>
      </c>
      <c r="M66" s="121">
        <f>K66*'England_index-weights_R2'!$B$8+L66*'England_index-weights_R2'!$B$9</f>
        <v>5.65</v>
      </c>
      <c r="N66" s="56">
        <f t="shared" ref="N66:N129" si="9">((M66-MIN(M$2:M$310))/(MAX(M$2:M$310)-MIN(M$2:M$310)))</f>
        <v>0.58407079646017701</v>
      </c>
      <c r="O66" s="56">
        <f>Q66*'England_index-weights_R2'!$B$11+S66*'England_index-weights_R2'!$B$12+U66*'England_index-weights_R2'!$B$13</f>
        <v>5.4449774876379781E-2</v>
      </c>
      <c r="P66" s="50">
        <f>INDEX('Journey_time-all_inputs'!$C:$C,MATCH($A66,'Journey_time-all_inputs'!$A:$A,0))</f>
        <v>10.342215352527299</v>
      </c>
      <c r="Q66" s="56">
        <f t="shared" ref="Q66:Q129" si="10">(P66-MIN(P$2:P$314))/(MAX(P$2:P$314)-MIN(P$2:P$314))</f>
        <v>3.2896162382965631E-2</v>
      </c>
      <c r="R66" s="50">
        <f>INDEX('Journey_time-all_inputs'!$D:$D,MATCH($A66,'Journey_time-all_inputs'!$A:$A,0))</f>
        <v>18.866630675886299</v>
      </c>
      <c r="S66" s="56">
        <f t="shared" ref="S66:S129" si="11">(R66-MIN(R$2:R$314))/(MAX(R$2:R$314)-MIN(R$2:R$314))</f>
        <v>0.12721772319848726</v>
      </c>
      <c r="T66" s="50">
        <f>INDEX('Journey_time-all_inputs'!$E:$E,MATCH($A66,'Journey_time-all_inputs'!$A:$A,0))</f>
        <v>15.0134542855694</v>
      </c>
      <c r="U66" s="56">
        <f t="shared" ref="U66:U129" si="12">(T66-MIN(T$2:T$314))/(MAX(T$2:T$314)-MIN(T$2:T$314))</f>
        <v>7.4950114522615144E-2</v>
      </c>
      <c r="V66" s="56">
        <f>Y66*'England_index-weights_R2'!$B$15+AC66*'England_index-weights_R2'!$B$17</f>
        <v>0.33810594331012395</v>
      </c>
      <c r="W66" s="56">
        <f>INDEX('Comm_vacancy-all_inputs'!$C:$C, MATCH(A66,'Comm_vacancy-all_inputs'!$A:$A,0))</f>
        <v>9.1743297908749535E-2</v>
      </c>
      <c r="X66" s="56">
        <f>W66*'England_index-weights_R2'!$B$16</f>
        <v>9.1743297908749535E-2</v>
      </c>
      <c r="Y66" s="56">
        <f t="shared" ref="Y66:Y129" si="13">(X66-MIN(X$2:X$314))/(MAX(X$2:X$314)-MIN(X$2:X$314))</f>
        <v>0.33770809874649671</v>
      </c>
      <c r="Z66" s="57">
        <f>INDEX('Dwellings_vacancy_E-all_inputs'!$G:$G,MATCH($A66,'Dwellings_vacancy_E-all_inputs'!$A:$A,0))</f>
        <v>1.2459988399321146E-2</v>
      </c>
      <c r="AA66" s="57">
        <f>INDEX('Dwellings_vacancy_E-all_inputs'!$L:$L,MATCH($A66,'Dwellings_vacancy_E-all_inputs'!$A:$A,0))</f>
        <v>1.2179101011054095E-2</v>
      </c>
      <c r="AB66" s="57">
        <f>Z66*'England_index-weights_R2'!$B$18+AA66*'England_index-weights_R2'!$B$19</f>
        <v>1.231954470518762E-2</v>
      </c>
      <c r="AC66" s="56">
        <f t="shared" ref="AC66:AC129" si="14">(AB66-MIN(AB$2:AB$314))/(MAX(AB$2:AB$314)-MIN(AB$2:AB$314))</f>
        <v>0.33929947700100566</v>
      </c>
    </row>
    <row r="67" spans="1:29" x14ac:dyDescent="0.35">
      <c r="A67" s="17" t="s">
        <v>352</v>
      </c>
      <c r="B67" s="17" t="s">
        <v>353</v>
      </c>
      <c r="C67" s="56">
        <f>D67*'England_index-weights_R2'!$B$2+O67*'England_index-weights_R2'!$B$10+V67*'England_index-weights_R2'!$B$14</f>
        <v>0.22454208618039778</v>
      </c>
      <c r="D67" s="56">
        <f>F67*'England_index-weights_R2'!$B$3+J67*'England_index-weights_R2'!$B$4+N67*'England_index-weights_R2'!$B$7</f>
        <v>0.32697751018606258</v>
      </c>
      <c r="E67" s="56">
        <f>INDEX('Productivity-all_inputs'!$D:$D,MATCH($A67,'Productivity-all_inputs'!$A:$A,0))</f>
        <v>3.2771447329921766</v>
      </c>
      <c r="F67" s="56">
        <f t="shared" ref="F67:F130" si="15">((MAX(E$2:E$310)-E67))/(MAX(E$2:E$310)-MIN(E$2:E$310))</f>
        <v>0.80727983594740949</v>
      </c>
      <c r="G67" s="49">
        <f>INDEX('Skills-all_inputs'!$C:$C,MATCH($A67,'Skills-all_inputs'!$A:$A,0))</f>
        <v>4.7</v>
      </c>
      <c r="H67" s="49">
        <f>INDEX('Skills-all_inputs'!$D:$D,MATCH($A67,'Skills-all_inputs'!$A:$A,0))</f>
        <v>4.9000000000000004</v>
      </c>
      <c r="I67" s="121">
        <f>$G67*'England_index-weights_R2'!$B$5+'England_index-weights_R2'!$B$6*$H67</f>
        <v>4.8000000000000007</v>
      </c>
      <c r="J67" s="56">
        <f t="shared" si="8"/>
        <v>0.17365269461077845</v>
      </c>
      <c r="K67" s="49">
        <f>INDEX('Unemployment-all_inputs'!$C:$C,MATCH($A67,'Unemployment-all_inputs'!$A:$A,0))</f>
        <v>2.2000000000000002</v>
      </c>
      <c r="L67" s="49">
        <f>INDEX('Unemployment-all_inputs'!$D:$D,MATCH($A67,'Unemployment-all_inputs'!$A:$A,0))</f>
        <v>2.5</v>
      </c>
      <c r="M67" s="121">
        <f>K67*'England_index-weights_R2'!$B$8+L67*'England_index-weights_R2'!$B$9</f>
        <v>2.35</v>
      </c>
      <c r="N67" s="56">
        <f t="shared" si="9"/>
        <v>0</v>
      </c>
      <c r="O67" s="56">
        <f>Q67*'England_index-weights_R2'!$B$11+S67*'England_index-weights_R2'!$B$12+U67*'England_index-weights_R2'!$B$13</f>
        <v>0.15774270700783685</v>
      </c>
      <c r="P67" s="50">
        <f>INDEX('Journey_time-all_inputs'!$C:$C,MATCH($A67,'Journey_time-all_inputs'!$A:$A,0))</f>
        <v>19.0555014749892</v>
      </c>
      <c r="Q67" s="56">
        <f t="shared" si="10"/>
        <v>0.10974116225578007</v>
      </c>
      <c r="R67" s="50">
        <f>INDEX('Journey_time-all_inputs'!$D:$D,MATCH($A67,'Journey_time-all_inputs'!$A:$A,0))</f>
        <v>38.931004677163799</v>
      </c>
      <c r="S67" s="56">
        <f t="shared" si="11"/>
        <v>0.30037352865088829</v>
      </c>
      <c r="T67" s="50">
        <f>INDEX('Journey_time-all_inputs'!$E:$E,MATCH($A67,'Journey_time-all_inputs'!$A:$A,0))</f>
        <v>43.556741456388799</v>
      </c>
      <c r="U67" s="56">
        <f t="shared" si="12"/>
        <v>0.32644866939777872</v>
      </c>
      <c r="V67" s="56">
        <f>Y67*'England_index-weights_R2'!$B$15+AC67*'England_index-weights_R2'!$B$17</f>
        <v>8.64706173416291E-2</v>
      </c>
      <c r="W67" s="56">
        <f>INDEX('Comm_vacancy-all_inputs'!$C:$C, MATCH(A67,'Comm_vacancy-all_inputs'!$A:$A,0))</f>
        <v>1.5843053876418461E-2</v>
      </c>
      <c r="X67" s="56">
        <f>W67*'England_index-weights_R2'!$B$16</f>
        <v>1.5843053876418461E-2</v>
      </c>
      <c r="Y67" s="56">
        <f t="shared" si="13"/>
        <v>3.6550086551752597E-2</v>
      </c>
      <c r="Z67" s="57">
        <f>INDEX('Dwellings_vacancy_E-all_inputs'!$G:$G,MATCH($A67,'Dwellings_vacancy_E-all_inputs'!$A:$A,0))</f>
        <v>8.3001087350489302E-3</v>
      </c>
      <c r="AA67" s="57">
        <f>INDEX('Dwellings_vacancy_E-all_inputs'!$L:$L,MATCH($A67,'Dwellings_vacancy_E-all_inputs'!$A:$A,0))</f>
        <v>9.870946514093518E-3</v>
      </c>
      <c r="AB67" s="57">
        <f>Z67*'England_index-weights_R2'!$B$18+AA67*'England_index-weights_R2'!$B$19</f>
        <v>9.0855276245712241E-3</v>
      </c>
      <c r="AC67" s="56">
        <f t="shared" si="14"/>
        <v>0.23623220971125861</v>
      </c>
    </row>
    <row r="68" spans="1:29" x14ac:dyDescent="0.35">
      <c r="A68" s="17" t="s">
        <v>354</v>
      </c>
      <c r="B68" s="17" t="s">
        <v>355</v>
      </c>
      <c r="C68" s="56">
        <f>D68*'England_index-weights_R2'!$B$2+O68*'England_index-weights_R2'!$B$10+V68*'England_index-weights_R2'!$B$14</f>
        <v>0.25568796679337774</v>
      </c>
      <c r="D68" s="56">
        <f>F68*'England_index-weights_R2'!$B$3+J68*'England_index-weights_R2'!$B$4+N68*'England_index-weights_R2'!$B$7</f>
        <v>0.33729784983727013</v>
      </c>
      <c r="E68" s="56">
        <f>INDEX('Productivity-all_inputs'!$D:$D,MATCH($A68,'Productivity-all_inputs'!$A:$A,0))</f>
        <v>3.6136169696133895</v>
      </c>
      <c r="F68" s="56">
        <f t="shared" si="15"/>
        <v>0.49011409956215229</v>
      </c>
      <c r="G68" s="49">
        <f>INDEX('Skills-all_inputs'!$C:$C,MATCH($A68,'Skills-all_inputs'!$A:$A,0))</f>
        <v>6.7</v>
      </c>
      <c r="H68" s="49">
        <f>INDEX('Skills-all_inputs'!$D:$D,MATCH($A68,'Skills-all_inputs'!$A:$A,0))</f>
        <v>3</v>
      </c>
      <c r="I68" s="121">
        <f>$G68*'England_index-weights_R2'!$B$5+'England_index-weights_R2'!$B$6*$H68</f>
        <v>4.8499999999999996</v>
      </c>
      <c r="J68" s="56">
        <f t="shared" si="8"/>
        <v>0.1766467065868263</v>
      </c>
      <c r="K68" s="49">
        <f>INDEX('Unemployment-all_inputs'!$C:$C,MATCH($A68,'Unemployment-all_inputs'!$A:$A,0))</f>
        <v>4.3</v>
      </c>
      <c r="L68" s="49">
        <f>INDEX('Unemployment-all_inputs'!$D:$D,MATCH($A68,'Unemployment-all_inputs'!$A:$A,0))</f>
        <v>4.3</v>
      </c>
      <c r="M68" s="121">
        <f>K68*'England_index-weights_R2'!$B$8+L68*'England_index-weights_R2'!$B$9</f>
        <v>4.3</v>
      </c>
      <c r="N68" s="56">
        <f t="shared" si="9"/>
        <v>0.34513274336283178</v>
      </c>
      <c r="O68" s="56">
        <f>Q68*'England_index-weights_R2'!$B$11+S68*'England_index-weights_R2'!$B$12+U68*'England_index-weights_R2'!$B$13</f>
        <v>5.6068524894658918E-2</v>
      </c>
      <c r="P68" s="50">
        <f>INDEX('Journey_time-all_inputs'!$C:$C,MATCH($A68,'Journey_time-all_inputs'!$A:$A,0))</f>
        <v>10.1332807526609</v>
      </c>
      <c r="Q68" s="56">
        <f t="shared" si="10"/>
        <v>3.105350749082678E-2</v>
      </c>
      <c r="R68" s="50">
        <f>INDEX('Journey_time-all_inputs'!$D:$D,MATCH($A68,'Journey_time-all_inputs'!$A:$A,0))</f>
        <v>20.656233316726301</v>
      </c>
      <c r="S68" s="56">
        <f t="shared" si="11"/>
        <v>0.14266201698481043</v>
      </c>
      <c r="T68" s="50">
        <f>INDEX('Journey_time-all_inputs'!$E:$E,MATCH($A68,'Journey_time-all_inputs'!$A:$A,0))</f>
        <v>14.033067032139201</v>
      </c>
      <c r="U68" s="56">
        <f t="shared" si="12"/>
        <v>6.6311797009284107E-2</v>
      </c>
      <c r="V68" s="56">
        <f>Y68*'England_index-weights_R2'!$B$15+AC68*'England_index-weights_R2'!$B$17</f>
        <v>0.29208764260431169</v>
      </c>
      <c r="W68" s="56">
        <f>INDEX('Comm_vacancy-all_inputs'!$C:$C, MATCH(A68,'Comm_vacancy-all_inputs'!$A:$A,0))</f>
        <v>0.10478375243566038</v>
      </c>
      <c r="X68" s="56">
        <f>W68*'England_index-weights_R2'!$B$16</f>
        <v>0.10478375243566038</v>
      </c>
      <c r="Y68" s="56">
        <f t="shared" si="13"/>
        <v>0.38945019013908228</v>
      </c>
      <c r="Z68" s="57">
        <f>INDEX('Dwellings_vacancy_E-all_inputs'!$G:$G,MATCH($A68,'Dwellings_vacancy_E-all_inputs'!$A:$A,0))</f>
        <v>2.231755936904143E-3</v>
      </c>
      <c r="AA68" s="57">
        <f>INDEX('Dwellings_vacancy_E-all_inputs'!$L:$L,MATCH($A68,'Dwellings_vacancy_E-all_inputs'!$A:$A,0))</f>
        <v>1.1144374276161966E-3</v>
      </c>
      <c r="AB68" s="57">
        <f>Z68*'England_index-weights_R2'!$B$18+AA68*'England_index-weights_R2'!$B$19</f>
        <v>1.6730966822601698E-3</v>
      </c>
      <c r="AC68" s="56">
        <f t="shared" si="14"/>
        <v>0</v>
      </c>
    </row>
    <row r="69" spans="1:29" x14ac:dyDescent="0.35">
      <c r="A69" s="17" t="s">
        <v>356</v>
      </c>
      <c r="B69" s="17" t="s">
        <v>357</v>
      </c>
      <c r="C69" s="56">
        <f>D69*'England_index-weights_R2'!$B$2+O69*'England_index-weights_R2'!$B$10+V69*'England_index-weights_R2'!$B$14</f>
        <v>0.30025804228552871</v>
      </c>
      <c r="D69" s="56">
        <f>F69*'England_index-weights_R2'!$B$3+J69*'England_index-weights_R2'!$B$4+N69*'England_index-weights_R2'!$B$7</f>
        <v>0.43323192242754993</v>
      </c>
      <c r="E69" s="56">
        <f>INDEX('Productivity-all_inputs'!$D:$D,MATCH($A69,'Productivity-all_inputs'!$A:$A,0))</f>
        <v>3.7727609380946383</v>
      </c>
      <c r="F69" s="56">
        <f t="shared" si="15"/>
        <v>0.34010168111869477</v>
      </c>
      <c r="G69" s="49">
        <f>INDEX('Skills-all_inputs'!$C:$C,MATCH($A69,'Skills-all_inputs'!$A:$A,0))</f>
        <v>5</v>
      </c>
      <c r="H69" s="49">
        <f>INDEX('Skills-all_inputs'!$D:$D,MATCH($A69,'Skills-all_inputs'!$A:$A,0))</f>
        <v>7.5</v>
      </c>
      <c r="I69" s="121">
        <f>$G69*'England_index-weights_R2'!$B$5+'England_index-weights_R2'!$B$6*$H69</f>
        <v>6.25</v>
      </c>
      <c r="J69" s="56">
        <f t="shared" si="8"/>
        <v>0.26047904191616761</v>
      </c>
      <c r="K69" s="49">
        <f>INDEX('Unemployment-all_inputs'!$C:$C,MATCH($A69,'Unemployment-all_inputs'!$A:$A,0))</f>
        <v>7.8</v>
      </c>
      <c r="L69" s="49">
        <f>INDEX('Unemployment-all_inputs'!$D:$D,MATCH($A69,'Unemployment-all_inputs'!$A:$A,0))</f>
        <v>4.8</v>
      </c>
      <c r="M69" s="121">
        <f>K69*'England_index-weights_R2'!$B$8+L69*'England_index-weights_R2'!$B$9</f>
        <v>6.3</v>
      </c>
      <c r="N69" s="56">
        <f t="shared" si="9"/>
        <v>0.69911504424778748</v>
      </c>
      <c r="O69" s="56">
        <f>Q69*'England_index-weights_R2'!$B$11+S69*'England_index-weights_R2'!$B$12+U69*'England_index-weights_R2'!$B$13</f>
        <v>8.5467140485955426E-2</v>
      </c>
      <c r="P69" s="50">
        <f>INDEX('Journey_time-all_inputs'!$C:$C,MATCH($A69,'Journey_time-all_inputs'!$A:$A,0))</f>
        <v>13.0275073733185</v>
      </c>
      <c r="Q69" s="56">
        <f t="shared" si="10"/>
        <v>5.6578532282907101E-2</v>
      </c>
      <c r="R69" s="50">
        <f>INDEX('Journey_time-all_inputs'!$D:$D,MATCH($A69,'Journey_time-all_inputs'!$A:$A,0))</f>
        <v>25.407543686763901</v>
      </c>
      <c r="S69" s="56">
        <f t="shared" si="11"/>
        <v>0.1836658865311927</v>
      </c>
      <c r="T69" s="50">
        <f>INDEX('Journey_time-all_inputs'!$E:$E,MATCH($A69,'Journey_time-all_inputs'!$A:$A,0))</f>
        <v>18.8461702712065</v>
      </c>
      <c r="U69" s="56">
        <f t="shared" si="12"/>
        <v>0.10872066540086554</v>
      </c>
      <c r="V69" s="56">
        <f>Y69*'England_index-weights_R2'!$B$15+AC69*'England_index-weights_R2'!$B$17</f>
        <v>0.24910118380105967</v>
      </c>
      <c r="W69" s="56">
        <f>INDEX('Comm_vacancy-all_inputs'!$C:$C, MATCH(A69,'Comm_vacancy-all_inputs'!$A:$A,0))</f>
        <v>6.8040649344684859E-2</v>
      </c>
      <c r="X69" s="56">
        <f>W69*'England_index-weights_R2'!$B$16</f>
        <v>6.8040649344684859E-2</v>
      </c>
      <c r="Y69" s="56">
        <f t="shared" si="13"/>
        <v>0.24366041001622518</v>
      </c>
      <c r="Z69" s="57">
        <f>INDEX('Dwellings_vacancy_E-all_inputs'!$G:$G,MATCH($A69,'Dwellings_vacancy_E-all_inputs'!$A:$A,0))</f>
        <v>1.0252900737238311E-2</v>
      </c>
      <c r="AA69" s="57">
        <f>INDEX('Dwellings_vacancy_E-all_inputs'!$L:$L,MATCH($A69,'Dwellings_vacancy_E-all_inputs'!$A:$A,0))</f>
        <v>9.7500677963963858E-3</v>
      </c>
      <c r="AB69" s="57">
        <f>Z69*'England_index-weights_R2'!$B$18+AA69*'England_index-weights_R2'!$B$19</f>
        <v>1.0001484266817347E-2</v>
      </c>
      <c r="AC69" s="56">
        <f t="shared" si="14"/>
        <v>0.26542350515556312</v>
      </c>
    </row>
    <row r="70" spans="1:29" x14ac:dyDescent="0.35">
      <c r="A70" s="17" t="s">
        <v>358</v>
      </c>
      <c r="B70" s="17" t="s">
        <v>359</v>
      </c>
      <c r="C70" s="56">
        <f>D70*'England_index-weights_R2'!$B$2+O70*'England_index-weights_R2'!$B$10+V70*'England_index-weights_R2'!$B$14</f>
        <v>0.23290478559256567</v>
      </c>
      <c r="D70" s="56">
        <f>F70*'England_index-weights_R2'!$B$3+J70*'England_index-weights_R2'!$B$4+N70*'England_index-weights_R2'!$B$7</f>
        <v>0.34344486228072818</v>
      </c>
      <c r="E70" s="56">
        <f>INDEX('Productivity-all_inputs'!$D:$D,MATCH($A70,'Productivity-all_inputs'!$A:$A,0))</f>
        <v>3.4372078191851885</v>
      </c>
      <c r="F70" s="56">
        <f t="shared" si="15"/>
        <v>0.65640103801064409</v>
      </c>
      <c r="G70" s="49">
        <f>INDEX('Skills-all_inputs'!$C:$C,MATCH($A70,'Skills-all_inputs'!$A:$A,0))</f>
        <v>5.3</v>
      </c>
      <c r="H70" s="49">
        <f>INDEX('Skills-all_inputs'!$D:$D,MATCH($A70,'Skills-all_inputs'!$A:$A,0))</f>
        <v>3.6</v>
      </c>
      <c r="I70" s="121">
        <f>$G70*'England_index-weights_R2'!$B$5+'England_index-weights_R2'!$B$6*$H70</f>
        <v>4.45</v>
      </c>
      <c r="J70" s="56">
        <f t="shared" si="8"/>
        <v>0.1526946107784431</v>
      </c>
      <c r="K70" s="49">
        <f>INDEX('Unemployment-all_inputs'!$C:$C,MATCH($A70,'Unemployment-all_inputs'!$A:$A,0))</f>
        <v>3.7</v>
      </c>
      <c r="L70" s="49">
        <f>INDEX('Unemployment-all_inputs'!$D:$D,MATCH($A70,'Unemployment-all_inputs'!$A:$A,0))</f>
        <v>3.5</v>
      </c>
      <c r="M70" s="121">
        <f>K70*'England_index-weights_R2'!$B$8+L70*'England_index-weights_R2'!$B$9</f>
        <v>3.6</v>
      </c>
      <c r="N70" s="56">
        <f t="shared" si="9"/>
        <v>0.22123893805309733</v>
      </c>
      <c r="O70" s="56">
        <f>Q70*'England_index-weights_R2'!$B$11+S70*'England_index-weights_R2'!$B$12+U70*'England_index-weights_R2'!$B$13</f>
        <v>8.0293809390941828E-2</v>
      </c>
      <c r="P70" s="50">
        <f>INDEX('Journey_time-all_inputs'!$C:$C,MATCH($A70,'Journey_time-all_inputs'!$A:$A,0))</f>
        <v>12.5973832482834</v>
      </c>
      <c r="Q70" s="56">
        <f t="shared" si="10"/>
        <v>5.2785142754654388E-2</v>
      </c>
      <c r="R70" s="50">
        <f>INDEX('Journey_time-all_inputs'!$D:$D,MATCH($A70,'Journey_time-all_inputs'!$A:$A,0))</f>
        <v>23.691873270679199</v>
      </c>
      <c r="S70" s="56">
        <f t="shared" si="11"/>
        <v>0.16885962879451535</v>
      </c>
      <c r="T70" s="50">
        <f>INDEX('Journey_time-all_inputs'!$E:$E,MATCH($A70,'Journey_time-all_inputs'!$A:$A,0))</f>
        <v>21.685365151015699</v>
      </c>
      <c r="U70" s="56">
        <f t="shared" si="12"/>
        <v>0.13373717471206267</v>
      </c>
      <c r="V70" s="56">
        <f>Y70*'England_index-weights_R2'!$B$15+AC70*'England_index-weights_R2'!$B$17</f>
        <v>0.16443560841786442</v>
      </c>
      <c r="W70" s="56">
        <f>INDEX('Comm_vacancy-all_inputs'!$C:$C, MATCH(A70,'Comm_vacancy-all_inputs'!$A:$A,0))</f>
        <v>4.1078002024817595E-2</v>
      </c>
      <c r="X70" s="56">
        <f>W70*'England_index-weights_R2'!$B$16</f>
        <v>4.1078002024817595E-2</v>
      </c>
      <c r="Y70" s="56">
        <f t="shared" si="13"/>
        <v>0.13667765424405265</v>
      </c>
      <c r="Z70" s="57">
        <f>INDEX('Dwellings_vacancy_E-all_inputs'!$G:$G,MATCH($A70,'Dwellings_vacancy_E-all_inputs'!$A:$A,0))</f>
        <v>9.4055911866695301E-3</v>
      </c>
      <c r="AA70" s="57">
        <f>INDEX('Dwellings_vacancy_E-all_inputs'!$L:$L,MATCH($A70,'Dwellings_vacancy_E-all_inputs'!$A:$A,0))</f>
        <v>9.4857249139774953E-3</v>
      </c>
      <c r="AB70" s="57">
        <f>Z70*'England_index-weights_R2'!$B$18+AA70*'England_index-weights_R2'!$B$19</f>
        <v>9.4456580503235119E-3</v>
      </c>
      <c r="AC70" s="56">
        <f t="shared" si="14"/>
        <v>0.24770947093929976</v>
      </c>
    </row>
    <row r="71" spans="1:29" x14ac:dyDescent="0.35">
      <c r="A71" s="17" t="s">
        <v>360</v>
      </c>
      <c r="B71" s="17" t="s">
        <v>361</v>
      </c>
      <c r="C71" s="56">
        <f>D71*'England_index-weights_R2'!$B$2+O71*'England_index-weights_R2'!$B$10+V71*'England_index-weights_R2'!$B$14</f>
        <v>0.31041656152011327</v>
      </c>
      <c r="D71" s="56">
        <f>F71*'England_index-weights_R2'!$B$3+J71*'England_index-weights_R2'!$B$4+N71*'England_index-weights_R2'!$B$7</f>
        <v>0.47752387049343265</v>
      </c>
      <c r="E71" s="56">
        <f>INDEX('Productivity-all_inputs'!$D:$D,MATCH($A71,'Productivity-all_inputs'!$A:$A,0))</f>
        <v>3.487375077903208</v>
      </c>
      <c r="F71" s="56">
        <f t="shared" si="15"/>
        <v>0.60911233534230846</v>
      </c>
      <c r="G71" s="49">
        <f>INDEX('Skills-all_inputs'!$C:$C,MATCH($A71,'Skills-all_inputs'!$A:$A,0))</f>
        <v>4.9000000000000004</v>
      </c>
      <c r="H71" s="49">
        <f>INDEX('Skills-all_inputs'!$D:$D,MATCH($A71,'Skills-all_inputs'!$A:$A,0))</f>
        <v>6.6</v>
      </c>
      <c r="I71" s="121">
        <f>$G71*'England_index-weights_R2'!$B$5+'England_index-weights_R2'!$B$6*$H71</f>
        <v>5.75</v>
      </c>
      <c r="J71" s="56">
        <f t="shared" si="8"/>
        <v>0.23053892215568858</v>
      </c>
      <c r="K71" s="49">
        <f>INDEX('Unemployment-all_inputs'!$C:$C,MATCH($A71,'Unemployment-all_inputs'!$A:$A,0))</f>
        <v>5.4</v>
      </c>
      <c r="L71" s="49">
        <f>INDEX('Unemployment-all_inputs'!$D:$D,MATCH($A71,'Unemployment-all_inputs'!$A:$A,0))</f>
        <v>6</v>
      </c>
      <c r="M71" s="121">
        <f>K71*'England_index-weights_R2'!$B$8+L71*'England_index-weights_R2'!$B$9</f>
        <v>5.7</v>
      </c>
      <c r="N71" s="56">
        <f t="shared" si="9"/>
        <v>0.59292035398230092</v>
      </c>
      <c r="O71" s="56">
        <f>Q71*'England_index-weights_R2'!$B$11+S71*'England_index-weights_R2'!$B$12+U71*'England_index-weights_R2'!$B$13</f>
        <v>5.3289504287228971E-2</v>
      </c>
      <c r="P71" s="50">
        <f>INDEX('Journey_time-all_inputs'!$C:$C,MATCH($A71,'Journey_time-all_inputs'!$A:$A,0))</f>
        <v>9.8288755854898202</v>
      </c>
      <c r="Q71" s="56">
        <f t="shared" si="10"/>
        <v>2.8368869949515745E-2</v>
      </c>
      <c r="R71" s="50">
        <f>INDEX('Journey_time-all_inputs'!$D:$D,MATCH($A71,'Journey_time-all_inputs'!$A:$A,0))</f>
        <v>20.138246995049698</v>
      </c>
      <c r="S71" s="56">
        <f t="shared" si="11"/>
        <v>0.13819178837276763</v>
      </c>
      <c r="T71" s="50">
        <f>INDEX('Journey_time-all_inputs'!$E:$E,MATCH($A71,'Journey_time-all_inputs'!$A:$A,0))</f>
        <v>14.6940578825467</v>
      </c>
      <c r="U71" s="56">
        <f t="shared" si="12"/>
        <v>7.2135871954413122E-2</v>
      </c>
      <c r="V71" s="56">
        <f>Y71*'England_index-weights_R2'!$B$15+AC71*'England_index-weights_R2'!$B$17</f>
        <v>0.23332900080635888</v>
      </c>
      <c r="W71" s="56">
        <f>INDEX('Comm_vacancy-all_inputs'!$C:$C, MATCH(A71,'Comm_vacancy-all_inputs'!$A:$A,0))</f>
        <v>5.6343940560566672E-2</v>
      </c>
      <c r="X71" s="56">
        <f>W71*'England_index-weights_R2'!$B$16</f>
        <v>5.6343940560566672E-2</v>
      </c>
      <c r="Y71" s="56">
        <f t="shared" si="13"/>
        <v>0.19725005110953522</v>
      </c>
      <c r="Z71" s="57">
        <f>INDEX('Dwellings_vacancy_E-all_inputs'!$G:$G,MATCH($A71,'Dwellings_vacancy_E-all_inputs'!$A:$A,0))</f>
        <v>1.0703214863626615E-2</v>
      </c>
      <c r="AA71" s="57">
        <f>INDEX('Dwellings_vacancy_E-all_inputs'!$L:$L,MATCH($A71,'Dwellings_vacancy_E-all_inputs'!$A:$A,0))</f>
        <v>1.407810182896688E-2</v>
      </c>
      <c r="AB71" s="57">
        <f>Z71*'England_index-weights_R2'!$B$18+AA71*'England_index-weights_R2'!$B$19</f>
        <v>1.2390658346296747E-2</v>
      </c>
      <c r="AC71" s="56">
        <f t="shared" si="14"/>
        <v>0.34156584989682987</v>
      </c>
    </row>
    <row r="72" spans="1:29" x14ac:dyDescent="0.35">
      <c r="A72" s="17" t="s">
        <v>362</v>
      </c>
      <c r="B72" s="17" t="s">
        <v>363</v>
      </c>
      <c r="C72" s="56">
        <f>D72*'England_index-weights_R2'!$B$2+O72*'England_index-weights_R2'!$B$10+V72*'England_index-weights_R2'!$B$14</f>
        <v>0.25684879819115514</v>
      </c>
      <c r="D72" s="56">
        <f>F72*'England_index-weights_R2'!$B$3+J72*'England_index-weights_R2'!$B$4+N72*'England_index-weights_R2'!$B$7</f>
        <v>0.32660683565111004</v>
      </c>
      <c r="E72" s="56">
        <f>INDEX('Productivity-all_inputs'!$D:$D,MATCH($A72,'Productivity-all_inputs'!$A:$A,0))</f>
        <v>3.6454498961866002</v>
      </c>
      <c r="F72" s="56">
        <f t="shared" si="15"/>
        <v>0.46010772013758117</v>
      </c>
      <c r="G72" s="49">
        <f>INDEX('Skills-all_inputs'!$C:$C,MATCH($A72,'Skills-all_inputs'!$A:$A,0))</f>
        <v>6.7</v>
      </c>
      <c r="H72" s="49">
        <f>INDEX('Skills-all_inputs'!$D:$D,MATCH($A72,'Skills-all_inputs'!$A:$A,0))</f>
        <v>5</v>
      </c>
      <c r="I72" s="121">
        <f>$G72*'England_index-weights_R2'!$B$5+'England_index-weights_R2'!$B$6*$H72</f>
        <v>5.85</v>
      </c>
      <c r="J72" s="56">
        <f t="shared" si="8"/>
        <v>0.23652694610778438</v>
      </c>
      <c r="K72" s="49">
        <f>INDEX('Unemployment-all_inputs'!$C:$C,MATCH($A72,'Unemployment-all_inputs'!$A:$A,0))</f>
        <v>4.5999999999999996</v>
      </c>
      <c r="L72" s="49">
        <f>INDEX('Unemployment-all_inputs'!$D:$D,MATCH($A72,'Unemployment-all_inputs'!$A:$A,0))</f>
        <v>3.3</v>
      </c>
      <c r="M72" s="121">
        <f>K72*'England_index-weights_R2'!$B$8+L72*'England_index-weights_R2'!$B$9</f>
        <v>3.9499999999999997</v>
      </c>
      <c r="N72" s="56">
        <f t="shared" si="9"/>
        <v>0.28318584070796454</v>
      </c>
      <c r="O72" s="56">
        <f>Q72*'England_index-weights_R2'!$B$11+S72*'England_index-weights_R2'!$B$12+U72*'England_index-weights_R2'!$B$13</f>
        <v>9.4117315136985721E-2</v>
      </c>
      <c r="P72" s="50">
        <f>INDEX('Journey_time-all_inputs'!$C:$C,MATCH($A72,'Journey_time-all_inputs'!$A:$A,0))</f>
        <v>13.110559512309299</v>
      </c>
      <c r="Q72" s="56">
        <f t="shared" si="10"/>
        <v>5.7310993207578508E-2</v>
      </c>
      <c r="R72" s="50">
        <f>INDEX('Journey_time-all_inputs'!$D:$D,MATCH($A72,'Journey_time-all_inputs'!$A:$A,0))</f>
        <v>29.428563359819801</v>
      </c>
      <c r="S72" s="56">
        <f t="shared" si="11"/>
        <v>0.21836733797859961</v>
      </c>
      <c r="T72" s="50">
        <f>INDEX('Journey_time-all_inputs'!$E:$E,MATCH($A72,'Journey_time-all_inputs'!$A:$A,0))</f>
        <v>21.1713770990225</v>
      </c>
      <c r="U72" s="56">
        <f t="shared" si="12"/>
        <v>0.12920836023019239</v>
      </c>
      <c r="V72" s="56">
        <f>Y72*'England_index-weights_R2'!$B$15+AC72*'England_index-weights_R2'!$B$17</f>
        <v>0.28006420632541473</v>
      </c>
      <c r="W72" s="56">
        <f>INDEX('Comm_vacancy-all_inputs'!$C:$C, MATCH(A72,'Comm_vacancy-all_inputs'!$A:$A,0))</f>
        <v>8.9680706526018228E-2</v>
      </c>
      <c r="X72" s="56">
        <f>W72*'England_index-weights_R2'!$B$16</f>
        <v>8.9680706526018228E-2</v>
      </c>
      <c r="Y72" s="56">
        <f t="shared" si="13"/>
        <v>0.32952412083295046</v>
      </c>
      <c r="Z72" s="57">
        <f>INDEX('Dwellings_vacancy_E-all_inputs'!$G:$G,MATCH($A72,'Dwellings_vacancy_E-all_inputs'!$A:$A,0))</f>
        <v>5.5858882822343555E-3</v>
      </c>
      <c r="AA72" s="57">
        <f>INDEX('Dwellings_vacancy_E-all_inputs'!$L:$L,MATCH($A72,'Dwellings_vacancy_E-all_inputs'!$A:$A,0))</f>
        <v>6.0242246205589973E-3</v>
      </c>
      <c r="AB72" s="57">
        <f>Z72*'England_index-weights_R2'!$B$18+AA72*'England_index-weights_R2'!$B$19</f>
        <v>5.8050564513966764E-3</v>
      </c>
      <c r="AC72" s="56">
        <f t="shared" si="14"/>
        <v>0.13168446280280743</v>
      </c>
    </row>
    <row r="73" spans="1:29" x14ac:dyDescent="0.35">
      <c r="A73" s="17" t="s">
        <v>366</v>
      </c>
      <c r="B73" s="17" t="s">
        <v>367</v>
      </c>
      <c r="C73" s="56">
        <f>D73*'England_index-weights_R2'!$B$2+O73*'England_index-weights_R2'!$B$10+V73*'England_index-weights_R2'!$B$14</f>
        <v>0.38454273826809526</v>
      </c>
      <c r="D73" s="56">
        <f>F73*'England_index-weights_R2'!$B$3+J73*'England_index-weights_R2'!$B$4+N73*'England_index-weights_R2'!$B$7</f>
        <v>0.50053001812902753</v>
      </c>
      <c r="E73" s="56">
        <f>INDEX('Productivity-all_inputs'!$D:$D,MATCH($A73,'Productivity-all_inputs'!$A:$A,0))</f>
        <v>3.459466289786131</v>
      </c>
      <c r="F73" s="56">
        <f t="shared" si="15"/>
        <v>0.63541974014830371</v>
      </c>
      <c r="G73" s="49">
        <f>INDEX('Skills-all_inputs'!$C:$C,MATCH($A73,'Skills-all_inputs'!$A:$A,0))</f>
        <v>5.2</v>
      </c>
      <c r="H73" s="49">
        <f>INDEX('Skills-all_inputs'!$D:$D,MATCH($A73,'Skills-all_inputs'!$A:$A,0))</f>
        <v>9.5</v>
      </c>
      <c r="I73" s="121">
        <f>$G73*'England_index-weights_R2'!$B$5+'England_index-weights_R2'!$B$6*$H73</f>
        <v>7.35</v>
      </c>
      <c r="J73" s="56">
        <f t="shared" si="8"/>
        <v>0.32634730538922146</v>
      </c>
      <c r="K73" s="49">
        <f>INDEX('Unemployment-all_inputs'!$C:$C,MATCH($A73,'Unemployment-all_inputs'!$A:$A,0))</f>
        <v>6</v>
      </c>
      <c r="L73" s="49">
        <f>INDEX('Unemployment-all_inputs'!$D:$D,MATCH($A73,'Unemployment-all_inputs'!$A:$A,0))</f>
        <v>4.8</v>
      </c>
      <c r="M73" s="121">
        <f>K73*'England_index-weights_R2'!$B$8+L73*'England_index-weights_R2'!$B$9</f>
        <v>5.4</v>
      </c>
      <c r="N73" s="56">
        <f t="shared" si="9"/>
        <v>0.53982300884955758</v>
      </c>
      <c r="O73" s="56">
        <f>Q73*'England_index-weights_R2'!$B$11+S73*'England_index-weights_R2'!$B$12+U73*'England_index-weights_R2'!$B$13</f>
        <v>5.9643843710836246E-2</v>
      </c>
      <c r="P73" s="50">
        <f>INDEX('Journey_time-all_inputs'!$C:$C,MATCH($A73,'Journey_time-all_inputs'!$A:$A,0))</f>
        <v>10.9616001013204</v>
      </c>
      <c r="Q73" s="56">
        <f t="shared" si="10"/>
        <v>3.8358696296494549E-2</v>
      </c>
      <c r="R73" s="50">
        <f>INDEX('Journey_time-all_inputs'!$D:$D,MATCH($A73,'Journey_time-all_inputs'!$A:$A,0))</f>
        <v>19.443051704663901</v>
      </c>
      <c r="S73" s="56">
        <f t="shared" si="11"/>
        <v>0.13219224408368072</v>
      </c>
      <c r="T73" s="50">
        <f>INDEX('Journey_time-all_inputs'!$E:$E,MATCH($A73,'Journey_time-all_inputs'!$A:$A,0))</f>
        <v>15.0802810397622</v>
      </c>
      <c r="U73" s="56">
        <f t="shared" si="12"/>
        <v>7.5538933603119252E-2</v>
      </c>
      <c r="V73" s="56">
        <f>Y73*'England_index-weights_R2'!$B$15+AC73*'England_index-weights_R2'!$B$17</f>
        <v>0.4774670731034899</v>
      </c>
      <c r="W73" s="56">
        <f>INDEX('Comm_vacancy-all_inputs'!$C:$C, MATCH(A73,'Comm_vacancy-all_inputs'!$A:$A,0))</f>
        <v>0.14013404810855989</v>
      </c>
      <c r="X73" s="56">
        <f>W73*'England_index-weights_R2'!$B$16</f>
        <v>0.14013404810855989</v>
      </c>
      <c r="Y73" s="56">
        <f t="shared" si="13"/>
        <v>0.52971357019899379</v>
      </c>
      <c r="Z73" s="57">
        <f>INDEX('Dwellings_vacancy_E-all_inputs'!$G:$G,MATCH($A73,'Dwellings_vacancy_E-all_inputs'!$A:$A,0))</f>
        <v>1.0792058363158713E-2</v>
      </c>
      <c r="AA73" s="57">
        <f>INDEX('Dwellings_vacancy_E-all_inputs'!$L:$L,MATCH($A73,'Dwellings_vacancy_E-all_inputs'!$A:$A,0))</f>
        <v>1.268154315132203E-2</v>
      </c>
      <c r="AB73" s="57">
        <f>Z73*'England_index-weights_R2'!$B$18+AA73*'England_index-weights_R2'!$B$19</f>
        <v>1.1736800757240371E-2</v>
      </c>
      <c r="AC73" s="56">
        <f t="shared" si="14"/>
        <v>0.32072758181697841</v>
      </c>
    </row>
    <row r="74" spans="1:29" x14ac:dyDescent="0.35">
      <c r="A74" s="17" t="s">
        <v>368</v>
      </c>
      <c r="B74" s="17" t="s">
        <v>369</v>
      </c>
      <c r="C74" s="56">
        <f>D74*'England_index-weights_R2'!$B$2+O74*'England_index-weights_R2'!$B$10+V74*'England_index-weights_R2'!$B$14</f>
        <v>0.37415683418138923</v>
      </c>
      <c r="D74" s="56">
        <f>F74*'England_index-weights_R2'!$B$3+J74*'England_index-weights_R2'!$B$4+N74*'England_index-weights_R2'!$B$7</f>
        <v>0.45224958209051047</v>
      </c>
      <c r="E74" s="56">
        <f>INDEX('Productivity-all_inputs'!$D:$D,MATCH($A74,'Productivity-all_inputs'!$A:$A,0))</f>
        <v>3.1863526331626408</v>
      </c>
      <c r="F74" s="56">
        <f t="shared" si="15"/>
        <v>0.89286235975253414</v>
      </c>
      <c r="G74" s="49">
        <f>INDEX('Skills-all_inputs'!$C:$C,MATCH($A74,'Skills-all_inputs'!$A:$A,0))</f>
        <v>4.8</v>
      </c>
      <c r="H74" s="49">
        <f>INDEX('Skills-all_inputs'!$D:$D,MATCH($A74,'Skills-all_inputs'!$A:$A,0))</f>
        <v>7.4</v>
      </c>
      <c r="I74" s="121">
        <f>$G74*'England_index-weights_R2'!$B$5+'England_index-weights_R2'!$B$6*$H74</f>
        <v>6.1</v>
      </c>
      <c r="J74" s="56">
        <f t="shared" si="8"/>
        <v>0.25149700598802388</v>
      </c>
      <c r="K74" s="49">
        <f>INDEX('Unemployment-all_inputs'!$C:$C,MATCH($A74,'Unemployment-all_inputs'!$A:$A,0))</f>
        <v>3.9</v>
      </c>
      <c r="L74" s="49">
        <f>INDEX('Unemployment-all_inputs'!$D:$D,MATCH($A74,'Unemployment-all_inputs'!$A:$A,0))</f>
        <v>3.2</v>
      </c>
      <c r="M74" s="121">
        <f>K74*'England_index-weights_R2'!$B$8+L74*'England_index-weights_R2'!$B$9</f>
        <v>3.55</v>
      </c>
      <c r="N74" s="56">
        <f t="shared" si="9"/>
        <v>0.21238938053097339</v>
      </c>
      <c r="O74" s="56">
        <f>Q74*'England_index-weights_R2'!$B$11+S74*'England_index-weights_R2'!$B$12+U74*'England_index-weights_R2'!$B$13</f>
        <v>0.28914810044601852</v>
      </c>
      <c r="P74" s="50">
        <f>INDEX('Journey_time-all_inputs'!$C:$C,MATCH($A74,'Journey_time-all_inputs'!$A:$A,0))</f>
        <v>30.336957669427701</v>
      </c>
      <c r="Q74" s="56">
        <f t="shared" si="10"/>
        <v>0.20923559956020349</v>
      </c>
      <c r="R74" s="50">
        <f>INDEX('Journey_time-all_inputs'!$D:$D,MATCH($A74,'Journey_time-all_inputs'!$A:$A,0))</f>
        <v>64.264502812226098</v>
      </c>
      <c r="S74" s="56">
        <f t="shared" si="11"/>
        <v>0.51900194308456626</v>
      </c>
      <c r="T74" s="50">
        <f>INDEX('Journey_time-all_inputs'!$E:$E,MATCH($A74,'Journey_time-all_inputs'!$A:$A,0))</f>
        <v>76.659307857599998</v>
      </c>
      <c r="U74" s="56">
        <f t="shared" si="12"/>
        <v>0.61811961685175287</v>
      </c>
      <c r="V74" s="56">
        <f>Y74*'England_index-weights_R2'!$B$15+AC74*'England_index-weights_R2'!$B$17</f>
        <v>0.30298007209851752</v>
      </c>
      <c r="W74" s="56">
        <f>INDEX('Comm_vacancy-all_inputs'!$C:$C, MATCH(A74,'Comm_vacancy-all_inputs'!$A:$A,0))</f>
        <v>6.903903113778137E-2</v>
      </c>
      <c r="X74" s="56">
        <f>W74*'England_index-weights_R2'!$B$16</f>
        <v>6.903903113778137E-2</v>
      </c>
      <c r="Y74" s="56">
        <f t="shared" si="13"/>
        <v>0.24762180276342494</v>
      </c>
      <c r="Z74" s="57">
        <f>INDEX('Dwellings_vacancy_E-all_inputs'!$G:$G,MATCH($A74,'Dwellings_vacancy_E-all_inputs'!$A:$A,0))</f>
        <v>1.407381452931558E-2</v>
      </c>
      <c r="AA74" s="57">
        <f>INDEX('Dwellings_vacancy_E-all_inputs'!$L:$L,MATCH($A74,'Dwellings_vacancy_E-all_inputs'!$A:$A,0))</f>
        <v>1.8708135383162679E-2</v>
      </c>
      <c r="AB74" s="57">
        <f>Z74*'England_index-weights_R2'!$B$18+AA74*'England_index-weights_R2'!$B$19</f>
        <v>1.6390974956239129E-2</v>
      </c>
      <c r="AC74" s="56">
        <f t="shared" si="14"/>
        <v>0.46905488010379537</v>
      </c>
    </row>
    <row r="75" spans="1:29" x14ac:dyDescent="0.35">
      <c r="A75" s="17" t="s">
        <v>370</v>
      </c>
      <c r="B75" s="17" t="s">
        <v>371</v>
      </c>
      <c r="C75" s="56">
        <f>D75*'England_index-weights_R2'!$B$2+O75*'England_index-weights_R2'!$B$10+V75*'England_index-weights_R2'!$B$14</f>
        <v>0.39975279770799077</v>
      </c>
      <c r="D75" s="56">
        <f>F75*'England_index-weights_R2'!$B$3+J75*'England_index-weights_R2'!$B$4+N75*'England_index-weights_R2'!$B$7</f>
        <v>0.56570260825013208</v>
      </c>
      <c r="E75" s="56">
        <f>INDEX('Productivity-all_inputs'!$D:$D,MATCH($A75,'Productivity-all_inputs'!$A:$A,0))</f>
        <v>3.3068867021909143</v>
      </c>
      <c r="F75" s="56">
        <f t="shared" si="15"/>
        <v>0.77924443648268416</v>
      </c>
      <c r="G75" s="49">
        <f>INDEX('Skills-all_inputs'!$C:$C,MATCH($A75,'Skills-all_inputs'!$A:$A,0))</f>
        <v>7.3</v>
      </c>
      <c r="H75" s="49">
        <f>INDEX('Skills-all_inputs'!$D:$D,MATCH($A75,'Skills-all_inputs'!$A:$A,0))</f>
        <v>10.9</v>
      </c>
      <c r="I75" s="121">
        <f>$G75*'England_index-weights_R2'!$B$5+'England_index-weights_R2'!$B$6*$H75</f>
        <v>9.1</v>
      </c>
      <c r="J75" s="56">
        <f t="shared" si="8"/>
        <v>0.4311377245508981</v>
      </c>
      <c r="K75" s="49">
        <f>INDEX('Unemployment-all_inputs'!$C:$C,MATCH($A75,'Unemployment-all_inputs'!$A:$A,0))</f>
        <v>5.3</v>
      </c>
      <c r="L75" s="49">
        <f>INDEX('Unemployment-all_inputs'!$D:$D,MATCH($A75,'Unemployment-all_inputs'!$A:$A,0))</f>
        <v>4.9000000000000004</v>
      </c>
      <c r="M75" s="121">
        <f>K75*'England_index-weights_R2'!$B$8+L75*'England_index-weights_R2'!$B$9</f>
        <v>5.0999999999999996</v>
      </c>
      <c r="N75" s="56">
        <f t="shared" si="9"/>
        <v>0.48672566371681403</v>
      </c>
      <c r="O75" s="56">
        <f>Q75*'England_index-weights_R2'!$B$11+S75*'England_index-weights_R2'!$B$12+U75*'England_index-weights_R2'!$B$13</f>
        <v>0.11259040204817072</v>
      </c>
      <c r="P75" s="50">
        <f>INDEX('Journey_time-all_inputs'!$C:$C,MATCH($A75,'Journey_time-all_inputs'!$A:$A,0))</f>
        <v>15.111413367128</v>
      </c>
      <c r="Q75" s="56">
        <f t="shared" si="10"/>
        <v>7.495710422219308E-2</v>
      </c>
      <c r="R75" s="50">
        <f>INDEX('Journey_time-all_inputs'!$D:$D,MATCH($A75,'Journey_time-all_inputs'!$A:$A,0))</f>
        <v>31.1526847004248</v>
      </c>
      <c r="S75" s="56">
        <f t="shared" si="11"/>
        <v>0.23324652730247902</v>
      </c>
      <c r="T75" s="50">
        <f>INDEX('Journey_time-all_inputs'!$E:$E,MATCH($A75,'Journey_time-all_inputs'!$A:$A,0))</f>
        <v>27.947304893035799</v>
      </c>
      <c r="U75" s="56">
        <f t="shared" si="12"/>
        <v>0.18891192688438579</v>
      </c>
      <c r="V75" s="56">
        <f>Y75*'England_index-weights_R2'!$B$15+AC75*'England_index-weights_R2'!$B$17</f>
        <v>0.3550155722835282</v>
      </c>
      <c r="W75" s="56">
        <f>INDEX('Comm_vacancy-all_inputs'!$C:$C, MATCH(A75,'Comm_vacancy-all_inputs'!$A:$A,0))</f>
        <v>9.5865686803784711E-2</v>
      </c>
      <c r="X75" s="56">
        <f>W75*'England_index-weights_R2'!$B$16</f>
        <v>9.5865686803784711E-2</v>
      </c>
      <c r="Y75" s="56">
        <f t="shared" si="13"/>
        <v>0.35406496901681689</v>
      </c>
      <c r="Z75" s="57">
        <f>INDEX('Dwellings_vacancy_E-all_inputs'!$G:$G,MATCH($A75,'Dwellings_vacancy_E-all_inputs'!$A:$A,0))</f>
        <v>1.1108705067128627E-2</v>
      </c>
      <c r="AA75" s="57">
        <f>INDEX('Dwellings_vacancy_E-all_inputs'!$L:$L,MATCH($A75,'Dwellings_vacancy_E-all_inputs'!$A:$A,0))</f>
        <v>1.4695621838478981E-2</v>
      </c>
      <c r="AB75" s="57">
        <f>Z75*'England_index-weights_R2'!$B$18+AA75*'England_index-weights_R2'!$B$19</f>
        <v>1.2902163452803804E-2</v>
      </c>
      <c r="AC75" s="56">
        <f t="shared" si="14"/>
        <v>0.35786738208366209</v>
      </c>
    </row>
    <row r="76" spans="1:29" x14ac:dyDescent="0.35">
      <c r="A76" s="17" t="s">
        <v>372</v>
      </c>
      <c r="B76" s="17" t="s">
        <v>373</v>
      </c>
      <c r="C76" s="56">
        <f>D76*'England_index-weights_R2'!$B$2+O76*'England_index-weights_R2'!$B$10+V76*'England_index-weights_R2'!$B$14</f>
        <v>0.27947193394138281</v>
      </c>
      <c r="D76" s="56">
        <f>F76*'England_index-weights_R2'!$B$3+J76*'England_index-weights_R2'!$B$4+N76*'England_index-weights_R2'!$B$7</f>
        <v>0.3561128103659072</v>
      </c>
      <c r="E76" s="56">
        <f>INDEX('Productivity-all_inputs'!$D:$D,MATCH($A76,'Productivity-all_inputs'!$A:$A,0))</f>
        <v>3.3534067178258069</v>
      </c>
      <c r="F76" s="56">
        <f t="shared" si="15"/>
        <v>0.73539370108871316</v>
      </c>
      <c r="G76" s="49">
        <f>INDEX('Skills-all_inputs'!$C:$C,MATCH($A76,'Skills-all_inputs'!$A:$A,0))</f>
        <v>5.0999999999999996</v>
      </c>
      <c r="H76" s="49">
        <f>INDEX('Skills-all_inputs'!$D:$D,MATCH($A76,'Skills-all_inputs'!$A:$A,0))</f>
        <v>4.5</v>
      </c>
      <c r="I76" s="121">
        <f>$G76*'England_index-weights_R2'!$B$5+'England_index-weights_R2'!$B$6*$H76</f>
        <v>4.8</v>
      </c>
      <c r="J76" s="56">
        <f t="shared" si="8"/>
        <v>0.1736526946107784</v>
      </c>
      <c r="K76" s="49">
        <f>INDEX('Unemployment-all_inputs'!$C:$C,MATCH($A76,'Unemployment-all_inputs'!$A:$A,0))</f>
        <v>3.4</v>
      </c>
      <c r="L76" s="49">
        <f>INDEX('Unemployment-all_inputs'!$D:$D,MATCH($A76,'Unemployment-all_inputs'!$A:$A,0))</f>
        <v>3.1</v>
      </c>
      <c r="M76" s="121">
        <f>K76*'England_index-weights_R2'!$B$8+L76*'England_index-weights_R2'!$B$9</f>
        <v>3.25</v>
      </c>
      <c r="N76" s="56">
        <f t="shared" si="9"/>
        <v>0.15929203539823006</v>
      </c>
      <c r="O76" s="56">
        <f>Q76*'England_index-weights_R2'!$B$11+S76*'England_index-weights_R2'!$B$12+U76*'England_index-weights_R2'!$B$13</f>
        <v>0.2122743785164701</v>
      </c>
      <c r="P76" s="50">
        <f>INDEX('Journey_time-all_inputs'!$C:$C,MATCH($A76,'Journey_time-all_inputs'!$A:$A,0))</f>
        <v>23.567962153696399</v>
      </c>
      <c r="Q76" s="56">
        <f t="shared" si="10"/>
        <v>0.14953786299620744</v>
      </c>
      <c r="R76" s="50">
        <f>INDEX('Journey_time-all_inputs'!$D:$D,MATCH($A76,'Journey_time-all_inputs'!$A:$A,0))</f>
        <v>50.437470456334999</v>
      </c>
      <c r="S76" s="56">
        <f t="shared" si="11"/>
        <v>0.39967447617987784</v>
      </c>
      <c r="T76" s="50">
        <f>INDEX('Journey_time-all_inputs'!$E:$E,MATCH($A76,'Journey_time-all_inputs'!$A:$A,0))</f>
        <v>54.914417564376599</v>
      </c>
      <c r="U76" s="56">
        <f t="shared" si="12"/>
        <v>0.42652260660075519</v>
      </c>
      <c r="V76" s="56">
        <f>Y76*'England_index-weights_R2'!$B$15+AC76*'England_index-weights_R2'!$B$17</f>
        <v>0.19338773651724669</v>
      </c>
      <c r="W76" s="56">
        <f>INDEX('Comm_vacancy-all_inputs'!$C:$C, MATCH(A76,'Comm_vacancy-all_inputs'!$A:$A,0))</f>
        <v>5.2361801641784993E-2</v>
      </c>
      <c r="X76" s="56">
        <f>W76*'England_index-weights_R2'!$B$16</f>
        <v>5.2361801641784993E-2</v>
      </c>
      <c r="Y76" s="56">
        <f t="shared" si="13"/>
        <v>0.18144966658701941</v>
      </c>
      <c r="Z76" s="57">
        <f>INDEX('Dwellings_vacancy_E-all_inputs'!$G:$G,MATCH($A76,'Dwellings_vacancy_E-all_inputs'!$A:$A,0))</f>
        <v>6.8917871465642164E-3</v>
      </c>
      <c r="AA76" s="57">
        <f>INDEX('Dwellings_vacancy_E-all_inputs'!$L:$L,MATCH($A76,'Dwellings_vacancy_E-all_inputs'!$A:$A,0))</f>
        <v>1.0838080662075221E-2</v>
      </c>
      <c r="AB76" s="57">
        <f>Z76*'England_index-weights_R2'!$B$18+AA76*'England_index-weights_R2'!$B$19</f>
        <v>8.8649339043197183E-3</v>
      </c>
      <c r="AC76" s="56">
        <f t="shared" si="14"/>
        <v>0.22920194630792859</v>
      </c>
    </row>
    <row r="77" spans="1:29" x14ac:dyDescent="0.35">
      <c r="A77" s="17" t="s">
        <v>374</v>
      </c>
      <c r="B77" s="17" t="s">
        <v>375</v>
      </c>
      <c r="C77" s="56">
        <f>D77*'England_index-weights_R2'!$B$2+O77*'England_index-weights_R2'!$B$10+V77*'England_index-weights_R2'!$B$14</f>
        <v>0.35595281404090023</v>
      </c>
      <c r="D77" s="56">
        <f>F77*'England_index-weights_R2'!$B$3+J77*'England_index-weights_R2'!$B$4+N77*'England_index-weights_R2'!$B$7</f>
        <v>0.37907198885324378</v>
      </c>
      <c r="E77" s="56">
        <f>INDEX('Productivity-all_inputs'!$D:$D,MATCH($A77,'Productivity-all_inputs'!$A:$A,0))</f>
        <v>3.6532522764707851</v>
      </c>
      <c r="F77" s="56">
        <f t="shared" si="15"/>
        <v>0.45275303401773592</v>
      </c>
      <c r="G77" s="49">
        <f>INDEX('Skills-all_inputs'!$C:$C,MATCH($A77,'Skills-all_inputs'!$A:$A,0))</f>
        <v>4.3</v>
      </c>
      <c r="H77" s="49">
        <f>INDEX('Skills-all_inputs'!$D:$D,MATCH($A77,'Skills-all_inputs'!$A:$A,0))</f>
        <v>6.4</v>
      </c>
      <c r="I77" s="121">
        <f>$G77*'England_index-weights_R2'!$B$5+'England_index-weights_R2'!$B$6*$H77</f>
        <v>5.35</v>
      </c>
      <c r="J77" s="56">
        <f t="shared" si="8"/>
        <v>0.20658682634730532</v>
      </c>
      <c r="K77" s="49">
        <f>INDEX('Unemployment-all_inputs'!$C:$C,MATCH($A77,'Unemployment-all_inputs'!$A:$A,0))</f>
        <v>5.0999999999999996</v>
      </c>
      <c r="L77" s="49">
        <f>INDEX('Unemployment-all_inputs'!$D:$D,MATCH($A77,'Unemployment-all_inputs'!$A:$A,0))</f>
        <v>5</v>
      </c>
      <c r="M77" s="121">
        <f>K77*'England_index-weights_R2'!$B$8+L77*'England_index-weights_R2'!$B$9</f>
        <v>5.05</v>
      </c>
      <c r="N77" s="56">
        <f t="shared" si="9"/>
        <v>0.47787610619469018</v>
      </c>
      <c r="O77" s="56">
        <f>Q77*'England_index-weights_R2'!$B$11+S77*'England_index-weights_R2'!$B$12+U77*'England_index-weights_R2'!$B$13</f>
        <v>0.31232632911148156</v>
      </c>
      <c r="P77" s="50">
        <f>INDEX('Journey_time-all_inputs'!$C:$C,MATCH($A77,'Journey_time-all_inputs'!$A:$A,0))</f>
        <v>35.182870182951604</v>
      </c>
      <c r="Q77" s="56">
        <f t="shared" si="10"/>
        <v>0.25197310883646251</v>
      </c>
      <c r="R77" s="50">
        <f>INDEX('Journey_time-all_inputs'!$D:$D,MATCH($A77,'Journey_time-all_inputs'!$A:$A,0))</f>
        <v>57.086263370442197</v>
      </c>
      <c r="S77" s="56">
        <f t="shared" si="11"/>
        <v>0.45705364446368002</v>
      </c>
      <c r="T77" s="50">
        <f>INDEX('Journey_time-all_inputs'!$E:$E,MATCH($A77,'Journey_time-all_inputs'!$A:$A,0))</f>
        <v>90.901408165272898</v>
      </c>
      <c r="U77" s="56">
        <f t="shared" si="12"/>
        <v>0.74360858468965141</v>
      </c>
      <c r="V77" s="56">
        <f>Y77*'England_index-weights_R2'!$B$15+AC77*'England_index-weights_R2'!$B$17</f>
        <v>0.35334094934563193</v>
      </c>
      <c r="W77" s="56">
        <f>INDEX('Comm_vacancy-all_inputs'!$C:$C, MATCH(A77,'Comm_vacancy-all_inputs'!$A:$A,0))</f>
        <v>9.0315135760336313E-2</v>
      </c>
      <c r="X77" s="56">
        <f>W77*'England_index-weights_R2'!$B$16</f>
        <v>9.0315135760336313E-2</v>
      </c>
      <c r="Y77" s="56">
        <f t="shared" si="13"/>
        <v>0.33204141770757029</v>
      </c>
      <c r="Z77" s="57">
        <f>INDEX('Dwellings_vacancy_E-all_inputs'!$G:$G,MATCH($A77,'Dwellings_vacancy_E-all_inputs'!$A:$A,0))</f>
        <v>1.3282016451588559E-2</v>
      </c>
      <c r="AA77" s="57">
        <f>INDEX('Dwellings_vacancy_E-all_inputs'!$L:$L,MATCH($A77,'Dwellings_vacancy_E-all_inputs'!$A:$A,0))</f>
        <v>1.6248238028115355E-2</v>
      </c>
      <c r="AB77" s="57">
        <f>Z77*'England_index-weights_R2'!$B$18+AA77*'England_index-weights_R2'!$B$19</f>
        <v>1.4765127239851957E-2</v>
      </c>
      <c r="AC77" s="56">
        <f t="shared" si="14"/>
        <v>0.41723954425981685</v>
      </c>
    </row>
    <row r="78" spans="1:29" x14ac:dyDescent="0.35">
      <c r="A78" s="17" t="s">
        <v>376</v>
      </c>
      <c r="B78" s="17" t="s">
        <v>377</v>
      </c>
      <c r="C78" s="56">
        <f>D78*'England_index-weights_R2'!$B$2+O78*'England_index-weights_R2'!$B$10+V78*'England_index-weights_R2'!$B$14</f>
        <v>0.45547554167627474</v>
      </c>
      <c r="D78" s="56">
        <f>F78*'England_index-weights_R2'!$B$3+J78*'England_index-weights_R2'!$B$4+N78*'England_index-weights_R2'!$B$7</f>
        <v>0.67752422313198868</v>
      </c>
      <c r="E78" s="56">
        <f>INDEX('Productivity-all_inputs'!$D:$D,MATCH($A78,'Productivity-all_inputs'!$A:$A,0))</f>
        <v>3.2809112157876537</v>
      </c>
      <c r="F78" s="56">
        <f t="shared" si="15"/>
        <v>0.80372947083733137</v>
      </c>
      <c r="G78" s="49">
        <f>INDEX('Skills-all_inputs'!$C:$C,MATCH($A78,'Skills-all_inputs'!$A:$A,0))</f>
        <v>11.3</v>
      </c>
      <c r="H78" s="49">
        <f>INDEX('Skills-all_inputs'!$D:$D,MATCH($A78,'Skills-all_inputs'!$A:$A,0))</f>
        <v>16.399999999999999</v>
      </c>
      <c r="I78" s="121">
        <f>$G78*'England_index-weights_R2'!$B$5+'England_index-weights_R2'!$B$6*$H78</f>
        <v>13.85</v>
      </c>
      <c r="J78" s="56">
        <f t="shared" si="8"/>
        <v>0.71556886227544891</v>
      </c>
      <c r="K78" s="49">
        <f>INDEX('Unemployment-all_inputs'!$C:$C,MATCH($A78,'Unemployment-all_inputs'!$A:$A,0))</f>
        <v>4.5</v>
      </c>
      <c r="L78" s="49">
        <f>INDEX('Unemployment-all_inputs'!$D:$D,MATCH($A78,'Unemployment-all_inputs'!$A:$A,0))</f>
        <v>6</v>
      </c>
      <c r="M78" s="121">
        <f>K78*'England_index-weights_R2'!$B$8+L78*'England_index-weights_R2'!$B$9</f>
        <v>5.25</v>
      </c>
      <c r="N78" s="56">
        <f t="shared" si="9"/>
        <v>0.51327433628318575</v>
      </c>
      <c r="O78" s="56">
        <f>Q78*'England_index-weights_R2'!$B$11+S78*'England_index-weights_R2'!$B$12+U78*'England_index-weights_R2'!$B$13</f>
        <v>7.4168044543569234E-2</v>
      </c>
      <c r="P78" s="50">
        <f>INDEX('Journey_time-all_inputs'!$C:$C,MATCH($A78,'Journey_time-all_inputs'!$A:$A,0))</f>
        <v>11.685224463733899</v>
      </c>
      <c r="Q78" s="56">
        <f t="shared" si="10"/>
        <v>4.4740549624400563E-2</v>
      </c>
      <c r="R78" s="50">
        <f>INDEX('Journey_time-all_inputs'!$D:$D,MATCH($A78,'Journey_time-all_inputs'!$A:$A,0))</f>
        <v>24.3553579118845</v>
      </c>
      <c r="S78" s="56">
        <f t="shared" si="11"/>
        <v>0.17458550977370196</v>
      </c>
      <c r="T78" s="50">
        <f>INDEX('Journey_time-all_inputs'!$E:$E,MATCH($A78,'Journey_time-all_inputs'!$A:$A,0))</f>
        <v>17.334916824947101</v>
      </c>
      <c r="U78" s="56">
        <f t="shared" si="12"/>
        <v>9.5404817947496057E-2</v>
      </c>
      <c r="V78" s="56">
        <f>Y78*'England_index-weights_R2'!$B$15+AC78*'England_index-weights_R2'!$B$17</f>
        <v>0.39268567589755227</v>
      </c>
      <c r="W78" s="56">
        <f>INDEX('Comm_vacancy-all_inputs'!$C:$C, MATCH(A78,'Comm_vacancy-all_inputs'!$A:$A,0))</f>
        <v>0.1236274539215273</v>
      </c>
      <c r="X78" s="56">
        <f>W78*'England_index-weights_R2'!$B$16</f>
        <v>0.1236274539215273</v>
      </c>
      <c r="Y78" s="56">
        <f t="shared" si="13"/>
        <v>0.46421848310343022</v>
      </c>
      <c r="Z78" s="57">
        <f>INDEX('Dwellings_vacancy_E-all_inputs'!$G:$G,MATCH($A78,'Dwellings_vacancy_E-all_inputs'!$A:$A,0))</f>
        <v>6.5108212595295731E-3</v>
      </c>
      <c r="AA78" s="57">
        <f>INDEX('Dwellings_vacancy_E-all_inputs'!$L:$L,MATCH($A78,'Dwellings_vacancy_E-all_inputs'!$A:$A,0))</f>
        <v>8.0113203439642969E-3</v>
      </c>
      <c r="AB78" s="57">
        <f>Z78*'England_index-weights_R2'!$B$18+AA78*'England_index-weights_R2'!$B$19</f>
        <v>7.261070801746935E-3</v>
      </c>
      <c r="AC78" s="56">
        <f t="shared" si="14"/>
        <v>0.17808725427991828</v>
      </c>
    </row>
    <row r="79" spans="1:29" x14ac:dyDescent="0.35">
      <c r="A79" s="17" t="s">
        <v>382</v>
      </c>
      <c r="B79" s="17" t="s">
        <v>383</v>
      </c>
      <c r="C79" s="56">
        <f>D79*'England_index-weights_R2'!$B$2+O79*'England_index-weights_R2'!$B$10+V79*'England_index-weights_R2'!$B$14</f>
        <v>0.33003832142541978</v>
      </c>
      <c r="D79" s="56">
        <f>F79*'England_index-weights_R2'!$B$3+J79*'England_index-weights_R2'!$B$4+N79*'England_index-weights_R2'!$B$7</f>
        <v>0.47568084816598322</v>
      </c>
      <c r="E79" s="56">
        <f>INDEX('Productivity-all_inputs'!$D:$D,MATCH($A79,'Productivity-all_inputs'!$A:$A,0))</f>
        <v>3.7232808808312687</v>
      </c>
      <c r="F79" s="56">
        <f t="shared" si="15"/>
        <v>0.38674261338672106</v>
      </c>
      <c r="G79" s="49">
        <f>INDEX('Skills-all_inputs'!$C:$C,MATCH($A79,'Skills-all_inputs'!$A:$A,0))</f>
        <v>6.8</v>
      </c>
      <c r="H79" s="49">
        <f>INDEX('Skills-all_inputs'!$D:$D,MATCH($A79,'Skills-all_inputs'!$A:$A,0))</f>
        <v>8.1</v>
      </c>
      <c r="I79" s="121">
        <f>$G79*'England_index-weights_R2'!$B$5+'England_index-weights_R2'!$B$6*$H79</f>
        <v>7.4499999999999993</v>
      </c>
      <c r="J79" s="56">
        <f t="shared" si="8"/>
        <v>0.33233532934131726</v>
      </c>
      <c r="K79" s="49">
        <f>INDEX('Unemployment-all_inputs'!$C:$C,MATCH($A79,'Unemployment-all_inputs'!$A:$A,0))</f>
        <v>7.6</v>
      </c>
      <c r="L79" s="49">
        <f>INDEX('Unemployment-all_inputs'!$D:$D,MATCH($A79,'Unemployment-all_inputs'!$A:$A,0))</f>
        <v>5.0999999999999996</v>
      </c>
      <c r="M79" s="121">
        <f>K79*'England_index-weights_R2'!$B$8+L79*'England_index-weights_R2'!$B$9</f>
        <v>6.35</v>
      </c>
      <c r="N79" s="56">
        <f t="shared" si="9"/>
        <v>0.70796460176991138</v>
      </c>
      <c r="O79" s="56">
        <f>Q79*'England_index-weights_R2'!$B$11+S79*'England_index-weights_R2'!$B$12+U79*'England_index-weights_R2'!$B$13</f>
        <v>9.2455201227796976E-2</v>
      </c>
      <c r="P79" s="50">
        <f>INDEX('Journey_time-all_inputs'!$C:$C,MATCH($A79,'Journey_time-all_inputs'!$A:$A,0))</f>
        <v>13.5770068776605</v>
      </c>
      <c r="Q79" s="56">
        <f t="shared" si="10"/>
        <v>6.1424727937198519E-2</v>
      </c>
      <c r="R79" s="50">
        <f>INDEX('Journey_time-all_inputs'!$D:$D,MATCH($A79,'Journey_time-all_inputs'!$A:$A,0))</f>
        <v>27.257130383680899</v>
      </c>
      <c r="S79" s="56">
        <f t="shared" si="11"/>
        <v>0.19962784349223806</v>
      </c>
      <c r="T79" s="50">
        <f>INDEX('Journey_time-all_inputs'!$E:$E,MATCH($A79,'Journey_time-all_inputs'!$A:$A,0))</f>
        <v>18.617864840477498</v>
      </c>
      <c r="U79" s="56">
        <f t="shared" si="12"/>
        <v>0.1067090370430359</v>
      </c>
      <c r="V79" s="56">
        <f>Y79*'England_index-weights_R2'!$B$15+AC79*'England_index-weights_R2'!$B$17</f>
        <v>0.27633638814191575</v>
      </c>
      <c r="W79" s="56">
        <f>INDEX('Comm_vacancy-all_inputs'!$C:$C, MATCH(A79,'Comm_vacancy-all_inputs'!$A:$A,0))</f>
        <v>9.4178513968948524E-2</v>
      </c>
      <c r="X79" s="56">
        <f>W79*'England_index-weights_R2'!$B$16</f>
        <v>9.4178513968948524E-2</v>
      </c>
      <c r="Y79" s="56">
        <f t="shared" si="13"/>
        <v>0.34737058188214837</v>
      </c>
      <c r="Z79" s="57">
        <f>INDEX('Dwellings_vacancy_E-all_inputs'!$G:$G,MATCH($A79,'Dwellings_vacancy_E-all_inputs'!$A:$A,0))</f>
        <v>3.867566458043746E-3</v>
      </c>
      <c r="AA79" s="57">
        <f>INDEX('Dwellings_vacancy_E-all_inputs'!$L:$L,MATCH($A79,'Dwellings_vacancy_E-all_inputs'!$A:$A,0))</f>
        <v>3.4468937875751504E-3</v>
      </c>
      <c r="AB79" s="57">
        <f>Z79*'England_index-weights_R2'!$B$18+AA79*'England_index-weights_R2'!$B$19</f>
        <v>3.6572301228094484E-3</v>
      </c>
      <c r="AC79" s="56">
        <f t="shared" si="14"/>
        <v>6.3233806921217856E-2</v>
      </c>
    </row>
    <row r="80" spans="1:29" x14ac:dyDescent="0.35">
      <c r="A80" s="17" t="s">
        <v>386</v>
      </c>
      <c r="B80" s="17" t="s">
        <v>387</v>
      </c>
      <c r="C80" s="56">
        <f>D80*'England_index-weights_R2'!$B$2+O80*'England_index-weights_R2'!$B$10+V80*'England_index-weights_R2'!$B$14</f>
        <v>0.28634570588413982</v>
      </c>
      <c r="D80" s="56">
        <f>F80*'England_index-weights_R2'!$B$3+J80*'England_index-weights_R2'!$B$4+N80*'England_index-weights_R2'!$B$7</f>
        <v>0.32196679060178113</v>
      </c>
      <c r="E80" s="56">
        <f>INDEX('Productivity-all_inputs'!$D:$D,MATCH($A80,'Productivity-all_inputs'!$A:$A,0))</f>
        <v>3.459466289786131</v>
      </c>
      <c r="F80" s="56">
        <f t="shared" si="15"/>
        <v>0.63541974014830371</v>
      </c>
      <c r="G80" s="49">
        <f>INDEX('Skills-all_inputs'!$C:$C,MATCH($A80,'Skills-all_inputs'!$A:$A,0))</f>
        <v>5.5</v>
      </c>
      <c r="H80" s="49">
        <f>INDEX('Skills-all_inputs'!$D:$D,MATCH($A80,'Skills-all_inputs'!$A:$A,0))</f>
        <v>5.2</v>
      </c>
      <c r="I80" s="121">
        <f>$G80*'England_index-weights_R2'!$B$5+'England_index-weights_R2'!$B$6*$H80</f>
        <v>5.35</v>
      </c>
      <c r="J80" s="56">
        <f t="shared" si="8"/>
        <v>0.20658682634730532</v>
      </c>
      <c r="K80" s="49">
        <f>INDEX('Unemployment-all_inputs'!$C:$C,MATCH($A80,'Unemployment-all_inputs'!$A:$A,0))</f>
        <v>3.2</v>
      </c>
      <c r="L80" s="49">
        <f>INDEX('Unemployment-all_inputs'!$D:$D,MATCH($A80,'Unemployment-all_inputs'!$A:$A,0))</f>
        <v>2.9</v>
      </c>
      <c r="M80" s="121">
        <f>K80*'England_index-weights_R2'!$B$8+L80*'England_index-weights_R2'!$B$9</f>
        <v>3.05</v>
      </c>
      <c r="N80" s="56">
        <f t="shared" si="9"/>
        <v>0.12389380530973446</v>
      </c>
      <c r="O80" s="56">
        <f>Q80*'England_index-weights_R2'!$B$11+S80*'England_index-weights_R2'!$B$12+U80*'England_index-weights_R2'!$B$13</f>
        <v>0.31521893147983931</v>
      </c>
      <c r="P80" s="50">
        <f>INDEX('Journey_time-all_inputs'!$C:$C,MATCH($A80,'Journey_time-all_inputs'!$A:$A,0))</f>
        <v>31.884846492794299</v>
      </c>
      <c r="Q80" s="56">
        <f t="shared" si="10"/>
        <v>0.22288688046191787</v>
      </c>
      <c r="R80" s="50">
        <f>INDEX('Journey_time-all_inputs'!$D:$D,MATCH($A80,'Journey_time-all_inputs'!$A:$A,0))</f>
        <v>70.923572462378601</v>
      </c>
      <c r="S80" s="56">
        <f t="shared" si="11"/>
        <v>0.57646979973249257</v>
      </c>
      <c r="T80" s="50">
        <f>INDEX('Journey_time-all_inputs'!$E:$E,MATCH($A80,'Journey_time-all_inputs'!$A:$A,0))</f>
        <v>88.529860174686505</v>
      </c>
      <c r="U80" s="56">
        <f t="shared" si="12"/>
        <v>0.72271257194661553</v>
      </c>
      <c r="V80" s="56">
        <f>Y80*'England_index-weights_R2'!$B$15+AC80*'England_index-weights_R2'!$B$17</f>
        <v>0.18623031085315772</v>
      </c>
      <c r="W80" s="56">
        <f>INDEX('Comm_vacancy-all_inputs'!$C:$C, MATCH(A80,'Comm_vacancy-all_inputs'!$A:$A,0))</f>
        <v>4.155143942103541E-2</v>
      </c>
      <c r="X80" s="56">
        <f>W80*'England_index-weights_R2'!$B$16</f>
        <v>4.155143942103541E-2</v>
      </c>
      <c r="Y80" s="56">
        <f t="shared" si="13"/>
        <v>0.13855616553161687</v>
      </c>
      <c r="Z80" s="57">
        <f>INDEX('Dwellings_vacancy_E-all_inputs'!$G:$G,MATCH($A80,'Dwellings_vacancy_E-all_inputs'!$A:$A,0))</f>
        <v>1.0798738833420914E-2</v>
      </c>
      <c r="AA80" s="57">
        <f>INDEX('Dwellings_vacancy_E-all_inputs'!$L:$L,MATCH($A80,'Dwellings_vacancy_E-all_inputs'!$A:$A,0))</f>
        <v>1.3209863364645602E-2</v>
      </c>
      <c r="AB80" s="57">
        <f>Z80*'England_index-weights_R2'!$B$18+AA80*'England_index-weights_R2'!$B$19</f>
        <v>1.2004301099033259E-2</v>
      </c>
      <c r="AC80" s="56">
        <f t="shared" si="14"/>
        <v>0.32925274681778022</v>
      </c>
    </row>
    <row r="81" spans="1:29" x14ac:dyDescent="0.35">
      <c r="A81" s="17" t="s">
        <v>388</v>
      </c>
      <c r="B81" s="17" t="s">
        <v>389</v>
      </c>
      <c r="C81" s="56">
        <f>D81*'England_index-weights_R2'!$B$2+O81*'England_index-weights_R2'!$B$10+V81*'England_index-weights_R2'!$B$14</f>
        <v>0.28955758156736761</v>
      </c>
      <c r="D81" s="56">
        <f>F81*'England_index-weights_R2'!$B$3+J81*'England_index-weights_R2'!$B$4+N81*'England_index-weights_R2'!$B$7</f>
        <v>0.3549534254699413</v>
      </c>
      <c r="E81" s="56">
        <f>INDEX('Productivity-all_inputs'!$D:$D,MATCH($A81,'Productivity-all_inputs'!$A:$A,0))</f>
        <v>3.417726683613366</v>
      </c>
      <c r="F81" s="56">
        <f t="shared" si="15"/>
        <v>0.67476436204386558</v>
      </c>
      <c r="G81" s="49">
        <f>INDEX('Skills-all_inputs'!$C:$C,MATCH($A81,'Skills-all_inputs'!$A:$A,0))</f>
        <v>8.1</v>
      </c>
      <c r="H81" s="49">
        <f>INDEX('Skills-all_inputs'!$D:$D,MATCH($A81,'Skills-all_inputs'!$A:$A,0))</f>
        <v>4</v>
      </c>
      <c r="I81" s="121">
        <f>$G81*'England_index-weights_R2'!$B$5+'England_index-weights_R2'!$B$6*$H81</f>
        <v>6.05</v>
      </c>
      <c r="J81" s="56">
        <f t="shared" si="8"/>
        <v>0.24850299401197604</v>
      </c>
      <c r="K81" s="49">
        <f>INDEX('Unemployment-all_inputs'!$C:$C,MATCH($A81,'Unemployment-all_inputs'!$A:$A,0))</f>
        <v>3.2</v>
      </c>
      <c r="L81" s="49">
        <f>INDEX('Unemployment-all_inputs'!$D:$D,MATCH($A81,'Unemployment-all_inputs'!$A:$A,0))</f>
        <v>3.1</v>
      </c>
      <c r="M81" s="121">
        <f>K81*'England_index-weights_R2'!$B$8+L81*'England_index-weights_R2'!$B$9</f>
        <v>3.1500000000000004</v>
      </c>
      <c r="N81" s="56">
        <f t="shared" si="9"/>
        <v>0.14159292035398233</v>
      </c>
      <c r="O81" s="56">
        <f>Q81*'England_index-weights_R2'!$B$11+S81*'England_index-weights_R2'!$B$12+U81*'England_index-weights_R2'!$B$13</f>
        <v>0.24919766024725071</v>
      </c>
      <c r="P81" s="50">
        <f>INDEX('Journey_time-all_inputs'!$C:$C,MATCH($A81,'Journey_time-all_inputs'!$A:$A,0))</f>
        <v>27.3720543084866</v>
      </c>
      <c r="Q81" s="56">
        <f t="shared" si="10"/>
        <v>0.18308725607736015</v>
      </c>
      <c r="R81" s="50">
        <f>INDEX('Journey_time-all_inputs'!$D:$D,MATCH($A81,'Journey_time-all_inputs'!$A:$A,0))</f>
        <v>55.196848017978397</v>
      </c>
      <c r="S81" s="56">
        <f t="shared" si="11"/>
        <v>0.44074796569347913</v>
      </c>
      <c r="T81" s="50">
        <f>INDEX('Journey_time-all_inputs'!$E:$E,MATCH($A81,'Journey_time-all_inputs'!$A:$A,0))</f>
        <v>64.673532735596297</v>
      </c>
      <c r="U81" s="56">
        <f t="shared" si="12"/>
        <v>0.51251141888202756</v>
      </c>
      <c r="V81" s="56">
        <f>Y81*'England_index-weights_R2'!$B$15+AC81*'England_index-weights_R2'!$B$17</f>
        <v>0.19912581508233709</v>
      </c>
      <c r="W81" s="56">
        <f>INDEX('Comm_vacancy-all_inputs'!$C:$C, MATCH(A81,'Comm_vacancy-all_inputs'!$A:$A,0))</f>
        <v>6.0143026731088421E-2</v>
      </c>
      <c r="X81" s="56">
        <f>W81*'England_index-weights_R2'!$B$16</f>
        <v>6.0143026731088421E-2</v>
      </c>
      <c r="Y81" s="56">
        <f t="shared" si="13"/>
        <v>0.21232411646805388</v>
      </c>
      <c r="Z81" s="57">
        <f>INDEX('Dwellings_vacancy_E-all_inputs'!$G:$G,MATCH($A81,'Dwellings_vacancy_E-all_inputs'!$A:$A,0))</f>
        <v>5.6000226263540455E-3</v>
      </c>
      <c r="AA81" s="57">
        <f>INDEX('Dwellings_vacancy_E-all_inputs'!$L:$L,MATCH($A81,'Dwellings_vacancy_E-all_inputs'!$A:$A,0))</f>
        <v>7.7576070435056927E-3</v>
      </c>
      <c r="AB81" s="57">
        <f>Z81*'England_index-weights_R2'!$B$18+AA81*'England_index-weights_R2'!$B$19</f>
        <v>6.6788148349298691E-3</v>
      </c>
      <c r="AC81" s="56">
        <f t="shared" si="14"/>
        <v>0.15953091092518668</v>
      </c>
    </row>
    <row r="82" spans="1:29" x14ac:dyDescent="0.35">
      <c r="A82" s="17" t="s">
        <v>392</v>
      </c>
      <c r="B82" s="17" t="s">
        <v>393</v>
      </c>
      <c r="C82" s="56">
        <f>D82*'England_index-weights_R2'!$B$2+O82*'England_index-weights_R2'!$B$10+V82*'England_index-weights_R2'!$B$14</f>
        <v>0.28270344964468708</v>
      </c>
      <c r="D82" s="56">
        <f>F82*'England_index-weights_R2'!$B$3+J82*'England_index-weights_R2'!$B$4+N82*'England_index-weights_R2'!$B$7</f>
        <v>0.26692598522532324</v>
      </c>
      <c r="E82" s="56">
        <f>INDEX('Productivity-all_inputs'!$D:$D,MATCH($A82,'Productivity-all_inputs'!$A:$A,0))</f>
        <v>3.4657359027997265</v>
      </c>
      <c r="F82" s="56">
        <f t="shared" si="15"/>
        <v>0.62950987237354816</v>
      </c>
      <c r="G82" s="49">
        <f>INDEX('Skills-all_inputs'!$C:$C,MATCH($A82,'Skills-all_inputs'!$A:$A,0))</f>
        <v>1.8</v>
      </c>
      <c r="H82" s="49">
        <f>INDEX('Skills-all_inputs'!$D:$D,MATCH($A82,'Skills-all_inputs'!$A:$A,0))</f>
        <v>2.4</v>
      </c>
      <c r="I82" s="121">
        <f>$G82*'England_index-weights_R2'!$B$5+'England_index-weights_R2'!$B$6*$H82</f>
        <v>2.1</v>
      </c>
      <c r="J82" s="56">
        <f t="shared" si="8"/>
        <v>1.1976047904191626E-2</v>
      </c>
      <c r="K82" s="49">
        <f>INDEX('Unemployment-all_inputs'!$C:$C,MATCH($A82,'Unemployment-all_inputs'!$A:$A,0))</f>
        <v>3.2</v>
      </c>
      <c r="L82" s="49">
        <f>INDEX('Unemployment-all_inputs'!$D:$D,MATCH($A82,'Unemployment-all_inputs'!$A:$A,0))</f>
        <v>3.3</v>
      </c>
      <c r="M82" s="121">
        <f>K82*'England_index-weights_R2'!$B$8+L82*'England_index-weights_R2'!$B$9</f>
        <v>3.25</v>
      </c>
      <c r="N82" s="56">
        <f t="shared" si="9"/>
        <v>0.15929203539823006</v>
      </c>
      <c r="O82" s="56">
        <f>Q82*'England_index-weights_R2'!$B$11+S82*'England_index-weights_R2'!$B$12+U82*'England_index-weights_R2'!$B$13</f>
        <v>0.25177595219184379</v>
      </c>
      <c r="P82" s="50">
        <f>INDEX('Journey_time-all_inputs'!$C:$C,MATCH($A82,'Journey_time-all_inputs'!$A:$A,0))</f>
        <v>26.236264633111201</v>
      </c>
      <c r="Q82" s="56">
        <f t="shared" si="10"/>
        <v>0.17307039719850745</v>
      </c>
      <c r="R82" s="50">
        <f>INDEX('Journey_time-all_inputs'!$D:$D,MATCH($A82,'Journey_time-all_inputs'!$A:$A,0))</f>
        <v>58.839406073274603</v>
      </c>
      <c r="S82" s="56">
        <f t="shared" si="11"/>
        <v>0.47218328851649805</v>
      </c>
      <c r="T82" s="50">
        <f>INDEX('Journey_time-all_inputs'!$E:$E,MATCH($A82,'Journey_time-all_inputs'!$A:$A,0))</f>
        <v>76.148658154252104</v>
      </c>
      <c r="U82" s="56">
        <f t="shared" si="12"/>
        <v>0.61362021698687952</v>
      </c>
      <c r="V82" s="56">
        <f>Y82*'England_index-weights_R2'!$B$15+AC82*'England_index-weights_R2'!$B$17</f>
        <v>0.34518587593625799</v>
      </c>
      <c r="W82" s="56">
        <f>INDEX('Comm_vacancy-all_inputs'!$C:$C, MATCH(A82,'Comm_vacancy-all_inputs'!$A:$A,0))</f>
        <v>0.10168858675918828</v>
      </c>
      <c r="X82" s="56">
        <f>W82*'England_index-weights_R2'!$B$16</f>
        <v>0.10168858675918828</v>
      </c>
      <c r="Y82" s="56">
        <f t="shared" si="13"/>
        <v>0.37716915001300999</v>
      </c>
      <c r="Z82" s="57">
        <f>INDEX('Dwellings_vacancy_E-all_inputs'!$G:$G,MATCH($A82,'Dwellings_vacancy_E-all_inputs'!$A:$A,0))</f>
        <v>7.910251908255863E-3</v>
      </c>
      <c r="AA82" s="57">
        <f>INDEX('Dwellings_vacancy_E-all_inputs'!$L:$L,MATCH($A82,'Dwellings_vacancy_E-all_inputs'!$A:$A,0))</f>
        <v>1.1076865601942654E-2</v>
      </c>
      <c r="AB82" s="57">
        <f>Z82*'England_index-weights_R2'!$B$18+AA82*'England_index-weights_R2'!$B$19</f>
        <v>9.4935587550992583E-3</v>
      </c>
      <c r="AC82" s="56">
        <f t="shared" si="14"/>
        <v>0.24923605370600185</v>
      </c>
    </row>
    <row r="83" spans="1:29" x14ac:dyDescent="0.35">
      <c r="A83" s="17" t="s">
        <v>394</v>
      </c>
      <c r="B83" s="17" t="s">
        <v>395</v>
      </c>
      <c r="C83" s="56">
        <f>D83*'England_index-weights_R2'!$B$2+O83*'England_index-weights_R2'!$B$10+V83*'England_index-weights_R2'!$B$14</f>
        <v>0.26081571823996424</v>
      </c>
      <c r="D83" s="56">
        <f>F83*'England_index-weights_R2'!$B$3+J83*'England_index-weights_R2'!$B$4+N83*'England_index-weights_R2'!$B$7</f>
        <v>0.33171349562931529</v>
      </c>
      <c r="E83" s="56">
        <f>INDEX('Productivity-all_inputs'!$D:$D,MATCH($A83,'Productivity-all_inputs'!$A:$A,0))</f>
        <v>3.3741687092742358</v>
      </c>
      <c r="F83" s="56">
        <f t="shared" si="15"/>
        <v>0.71582301563576001</v>
      </c>
      <c r="G83" s="49">
        <f>INDEX('Skills-all_inputs'!$C:$C,MATCH($A83,'Skills-all_inputs'!$A:$A,0))</f>
        <v>4.7</v>
      </c>
      <c r="H83" s="49">
        <f>INDEX('Skills-all_inputs'!$D:$D,MATCH($A83,'Skills-all_inputs'!$A:$A,0))</f>
        <v>3.7</v>
      </c>
      <c r="I83" s="121">
        <f>$G83*'England_index-weights_R2'!$B$5+'England_index-weights_R2'!$B$6*$H83</f>
        <v>4.2</v>
      </c>
      <c r="J83" s="56">
        <f t="shared" si="8"/>
        <v>0.1377245508982036</v>
      </c>
      <c r="K83" s="49">
        <f>INDEX('Unemployment-all_inputs'!$C:$C,MATCH($A83,'Unemployment-all_inputs'!$A:$A,0))</f>
        <v>3.3</v>
      </c>
      <c r="L83" s="49">
        <f>INDEX('Unemployment-all_inputs'!$D:$D,MATCH($A83,'Unemployment-all_inputs'!$A:$A,0))</f>
        <v>3</v>
      </c>
      <c r="M83" s="121">
        <f>K83*'England_index-weights_R2'!$B$8+L83*'England_index-weights_R2'!$B$9</f>
        <v>3.15</v>
      </c>
      <c r="N83" s="56">
        <f t="shared" si="9"/>
        <v>0.14159292035398227</v>
      </c>
      <c r="O83" s="56">
        <f>Q83*'England_index-weights_R2'!$B$11+S83*'England_index-weights_R2'!$B$12+U83*'England_index-weights_R2'!$B$13</f>
        <v>0.12642723106006992</v>
      </c>
      <c r="P83" s="50">
        <f>INDEX('Journey_time-all_inputs'!$C:$C,MATCH($A83,'Journey_time-all_inputs'!$A:$A,0))</f>
        <v>16.341283170762399</v>
      </c>
      <c r="Q83" s="56">
        <f t="shared" si="10"/>
        <v>8.5803683064614999E-2</v>
      </c>
      <c r="R83" s="50">
        <f>INDEX('Journey_time-all_inputs'!$D:$D,MATCH($A83,'Journey_time-all_inputs'!$A:$A,0))</f>
        <v>33.723694777736803</v>
      </c>
      <c r="S83" s="56">
        <f t="shared" si="11"/>
        <v>0.25543437730641411</v>
      </c>
      <c r="T83" s="50">
        <f>INDEX('Journey_time-all_inputs'!$E:$E,MATCH($A83,'Journey_time-all_inputs'!$A:$A,0))</f>
        <v>31.0943802043017</v>
      </c>
      <c r="U83" s="56">
        <f t="shared" si="12"/>
        <v>0.21664121006505033</v>
      </c>
      <c r="V83" s="56">
        <f>Y83*'England_index-weights_R2'!$B$15+AC83*'England_index-weights_R2'!$B$17</f>
        <v>0.25340865064115642</v>
      </c>
      <c r="W83" s="56">
        <f>INDEX('Comm_vacancy-all_inputs'!$C:$C, MATCH(A83,'Comm_vacancy-all_inputs'!$A:$A,0))</f>
        <v>7.8236140516312391E-2</v>
      </c>
      <c r="X83" s="56">
        <f>W83*'England_index-weights_R2'!$B$16</f>
        <v>7.8236140516312391E-2</v>
      </c>
      <c r="Y83" s="56">
        <f t="shared" si="13"/>
        <v>0.28411421742807613</v>
      </c>
      <c r="Z83" s="57">
        <f>INDEX('Dwellings_vacancy_E-all_inputs'!$G:$G,MATCH($A83,'Dwellings_vacancy_E-all_inputs'!$A:$A,0))</f>
        <v>6.4472716460886028E-3</v>
      </c>
      <c r="AA83" s="57">
        <f>INDEX('Dwellings_vacancy_E-all_inputs'!$L:$L,MATCH($A83,'Dwellings_vacancy_E-all_inputs'!$A:$A,0))</f>
        <v>7.0208728652751424E-3</v>
      </c>
      <c r="AB83" s="57">
        <f>Z83*'England_index-weights_R2'!$B$18+AA83*'England_index-weights_R2'!$B$19</f>
        <v>6.7340722556818722E-3</v>
      </c>
      <c r="AC83" s="56">
        <f t="shared" si="14"/>
        <v>0.16129195028039725</v>
      </c>
    </row>
    <row r="84" spans="1:29" x14ac:dyDescent="0.35">
      <c r="A84" s="17" t="s">
        <v>396</v>
      </c>
      <c r="B84" s="17" t="s">
        <v>397</v>
      </c>
      <c r="C84" s="56">
        <f>D84*'England_index-weights_R2'!$B$2+O84*'England_index-weights_R2'!$B$10+V84*'England_index-weights_R2'!$B$14</f>
        <v>0.49193876083987725</v>
      </c>
      <c r="D84" s="56">
        <f>F84*'England_index-weights_R2'!$B$3+J84*'England_index-weights_R2'!$B$4+N84*'England_index-weights_R2'!$B$7</f>
        <v>0.57100861708545869</v>
      </c>
      <c r="E84" s="56">
        <f>INDEX('Productivity-all_inputs'!$D:$D,MATCH($A84,'Productivity-all_inputs'!$A:$A,0))</f>
        <v>3.2580965380214821</v>
      </c>
      <c r="F84" s="56">
        <f t="shared" si="15"/>
        <v>0.82523506115516254</v>
      </c>
      <c r="G84" s="49">
        <f>INDEX('Skills-all_inputs'!$C:$C,MATCH($A84,'Skills-all_inputs'!$A:$A,0))</f>
        <v>8.4</v>
      </c>
      <c r="H84" s="49">
        <f>INDEX('Skills-all_inputs'!$D:$D,MATCH($A84,'Skills-all_inputs'!$A:$A,0))</f>
        <v>8.5</v>
      </c>
      <c r="I84" s="121">
        <f>$G84*'England_index-weights_R2'!$B$5+'England_index-weights_R2'!$B$6*$H84</f>
        <v>8.4499999999999993</v>
      </c>
      <c r="J84" s="56">
        <f t="shared" si="8"/>
        <v>0.39221556886227532</v>
      </c>
      <c r="K84" s="49">
        <f>INDEX('Unemployment-all_inputs'!$C:$C,MATCH($A84,'Unemployment-all_inputs'!$A:$A,0))</f>
        <v>5.3</v>
      </c>
      <c r="L84" s="49">
        <f>INDEX('Unemployment-all_inputs'!$D:$D,MATCH($A84,'Unemployment-all_inputs'!$A:$A,0))</f>
        <v>5</v>
      </c>
      <c r="M84" s="121">
        <f>K84*'England_index-weights_R2'!$B$8+L84*'England_index-weights_R2'!$B$9</f>
        <v>5.15</v>
      </c>
      <c r="N84" s="56">
        <f t="shared" si="9"/>
        <v>0.49557522123893805</v>
      </c>
      <c r="O84" s="56">
        <f>Q84*'England_index-weights_R2'!$B$11+S84*'England_index-weights_R2'!$B$12+U84*'England_index-weights_R2'!$B$13</f>
        <v>0.5290870729748216</v>
      </c>
      <c r="P84" s="50">
        <f>INDEX('Journey_time-all_inputs'!$C:$C,MATCH($A84,'Journey_time-all_inputs'!$A:$A,0))</f>
        <v>56.508951130140503</v>
      </c>
      <c r="Q84" s="56">
        <f t="shared" si="10"/>
        <v>0.44005400789585492</v>
      </c>
      <c r="R84" s="50">
        <f>INDEX('Journey_time-all_inputs'!$D:$D,MATCH($A84,'Journey_time-all_inputs'!$A:$A,0))</f>
        <v>94.808879029699597</v>
      </c>
      <c r="S84" s="56">
        <f t="shared" si="11"/>
        <v>0.78260030232772237</v>
      </c>
      <c r="T84" s="50">
        <f>INDEX('Journey_time-all_inputs'!$E:$E,MATCH($A84,'Journey_time-all_inputs'!$A:$A,0))</f>
        <v>110.00223427634199</v>
      </c>
      <c r="U84" s="56">
        <f t="shared" si="12"/>
        <v>0.9119084071700404</v>
      </c>
      <c r="V84" s="56">
        <f>Y84*'England_index-weights_R2'!$B$15+AC84*'England_index-weights_R2'!$B$17</f>
        <v>0.29665073621377003</v>
      </c>
      <c r="W84" s="56">
        <f>INDEX('Comm_vacancy-all_inputs'!$C:$C, MATCH(A84,'Comm_vacancy-all_inputs'!$A:$A,0))</f>
        <v>7.2082266520797217E-2</v>
      </c>
      <c r="X84" s="56">
        <f>W84*'England_index-weights_R2'!$B$16</f>
        <v>7.2082266520797217E-2</v>
      </c>
      <c r="Y84" s="56">
        <f t="shared" si="13"/>
        <v>0.25969679317056205</v>
      </c>
      <c r="Z84" s="57">
        <f>INDEX('Dwellings_vacancy_E-all_inputs'!$G:$G,MATCH($A84,'Dwellings_vacancy_E-all_inputs'!$A:$A,0))</f>
        <v>1.2205068453247888E-2</v>
      </c>
      <c r="AA84" s="57">
        <f>INDEX('Dwellings_vacancy_E-all_inputs'!$L:$L,MATCH($A84,'Dwellings_vacancy_E-all_inputs'!$A:$A,0))</f>
        <v>1.6714764953195727E-2</v>
      </c>
      <c r="AB84" s="57">
        <f>Z84*'England_index-weights_R2'!$B$18+AA84*'England_index-weights_R2'!$B$19</f>
        <v>1.4459916703221807E-2</v>
      </c>
      <c r="AC84" s="56">
        <f t="shared" si="14"/>
        <v>0.40751256534339408</v>
      </c>
    </row>
    <row r="85" spans="1:29" x14ac:dyDescent="0.35">
      <c r="A85" s="17" t="s">
        <v>402</v>
      </c>
      <c r="B85" s="17" t="s">
        <v>403</v>
      </c>
      <c r="C85" s="56">
        <f>D85*'England_index-weights_R2'!$B$2+O85*'England_index-weights_R2'!$B$10+V85*'England_index-weights_R2'!$B$14</f>
        <v>0.30017754218189979</v>
      </c>
      <c r="D85" s="56">
        <f>F85*'England_index-weights_R2'!$B$3+J85*'England_index-weights_R2'!$B$4+N85*'England_index-weights_R2'!$B$7</f>
        <v>0.38434487998403899</v>
      </c>
      <c r="E85" s="56">
        <f>INDEX('Productivity-all_inputs'!$D:$D,MATCH($A85,'Productivity-all_inputs'!$A:$A,0))</f>
        <v>3.4436180975461075</v>
      </c>
      <c r="F85" s="56">
        <f t="shared" si="15"/>
        <v>0.65035857615051684</v>
      </c>
      <c r="G85" s="49">
        <f>INDEX('Skills-all_inputs'!$C:$C,MATCH($A85,'Skills-all_inputs'!$A:$A,0))</f>
        <v>4.5</v>
      </c>
      <c r="H85" s="49">
        <f>INDEX('Skills-all_inputs'!$D:$D,MATCH($A85,'Skills-all_inputs'!$A:$A,0))</f>
        <v>8.6999999999999993</v>
      </c>
      <c r="I85" s="121">
        <f>$G85*'England_index-weights_R2'!$B$5+'England_index-weights_R2'!$B$6*$H85</f>
        <v>6.6</v>
      </c>
      <c r="J85" s="56">
        <f t="shared" si="8"/>
        <v>0.28143712574850288</v>
      </c>
      <c r="K85" s="49">
        <f>INDEX('Unemployment-all_inputs'!$C:$C,MATCH($A85,'Unemployment-all_inputs'!$A:$A,0))</f>
        <v>3.8</v>
      </c>
      <c r="L85" s="49">
        <f>INDEX('Unemployment-all_inputs'!$D:$D,MATCH($A85,'Unemployment-all_inputs'!$A:$A,0))</f>
        <v>3.4</v>
      </c>
      <c r="M85" s="121">
        <f>K85*'England_index-weights_R2'!$B$8+L85*'England_index-weights_R2'!$B$9</f>
        <v>3.5999999999999996</v>
      </c>
      <c r="N85" s="56">
        <f t="shared" si="9"/>
        <v>0.22123893805309724</v>
      </c>
      <c r="O85" s="56">
        <f>Q85*'England_index-weights_R2'!$B$11+S85*'England_index-weights_R2'!$B$12+U85*'England_index-weights_R2'!$B$13</f>
        <v>0.2358759212675591</v>
      </c>
      <c r="P85" s="50">
        <f>INDEX('Journey_time-all_inputs'!$C:$C,MATCH($A85,'Journey_time-all_inputs'!$A:$A,0))</f>
        <v>26.688326124643599</v>
      </c>
      <c r="Q85" s="56">
        <f t="shared" si="10"/>
        <v>0.17705725873054859</v>
      </c>
      <c r="R85" s="50">
        <f>INDEX('Journey_time-all_inputs'!$D:$D,MATCH($A85,'Journey_time-all_inputs'!$A:$A,0))</f>
        <v>50.2156016348778</v>
      </c>
      <c r="S85" s="56">
        <f t="shared" si="11"/>
        <v>0.39775974539975228</v>
      </c>
      <c r="T85" s="50">
        <f>INDEX('Journey_time-all_inputs'!$E:$E,MATCH($A85,'Journey_time-all_inputs'!$A:$A,0))</f>
        <v>66.003337458822699</v>
      </c>
      <c r="U85" s="56">
        <f t="shared" si="12"/>
        <v>0.524228498423571</v>
      </c>
      <c r="V85" s="56">
        <f>Y85*'England_index-weights_R2'!$B$15+AC85*'England_index-weights_R2'!$B$17</f>
        <v>0.19614448749196203</v>
      </c>
      <c r="W85" s="56">
        <f>INDEX('Comm_vacancy-all_inputs'!$C:$C, MATCH(A85,'Comm_vacancy-all_inputs'!$A:$A,0))</f>
        <v>4.9867136456942546E-2</v>
      </c>
      <c r="X85" s="56">
        <f>W85*'England_index-weights_R2'!$B$16</f>
        <v>4.9867136456942546E-2</v>
      </c>
      <c r="Y85" s="56">
        <f t="shared" si="13"/>
        <v>0.17155130041261607</v>
      </c>
      <c r="Z85" s="57">
        <f>INDEX('Dwellings_vacancy_E-all_inputs'!$G:$G,MATCH($A85,'Dwellings_vacancy_E-all_inputs'!$A:$A,0))</f>
        <v>9.1594622386411244E-3</v>
      </c>
      <c r="AA85" s="57">
        <f>INDEX('Dwellings_vacancy_E-all_inputs'!$L:$L,MATCH($A85,'Dwellings_vacancy_E-all_inputs'!$A:$A,0))</f>
        <v>1.1125939994353618E-2</v>
      </c>
      <c r="AB85" s="57">
        <f>Z85*'England_index-weights_R2'!$B$18+AA85*'England_index-weights_R2'!$B$19</f>
        <v>1.0142701116497371E-2</v>
      </c>
      <c r="AC85" s="56">
        <f t="shared" si="14"/>
        <v>0.26992404872999998</v>
      </c>
    </row>
    <row r="86" spans="1:29" x14ac:dyDescent="0.35">
      <c r="A86" s="17" t="s">
        <v>404</v>
      </c>
      <c r="B86" s="17" t="s">
        <v>405</v>
      </c>
      <c r="C86" s="56">
        <f>D86*'England_index-weights_R2'!$B$2+O86*'England_index-weights_R2'!$B$10+V86*'England_index-weights_R2'!$B$14</f>
        <v>0.42879086847196668</v>
      </c>
      <c r="D86" s="56">
        <f>F86*'England_index-weights_R2'!$B$3+J86*'England_index-weights_R2'!$B$4+N86*'England_index-weights_R2'!$B$7</f>
        <v>0.42983985083991555</v>
      </c>
      <c r="E86" s="56">
        <f>INDEX('Productivity-all_inputs'!$D:$D,MATCH($A86,'Productivity-all_inputs'!$A:$A,0))</f>
        <v>3.520460802488973</v>
      </c>
      <c r="F86" s="56">
        <f t="shared" si="15"/>
        <v>0.57792504242489229</v>
      </c>
      <c r="G86" s="49">
        <f>INDEX('Skills-all_inputs'!$C:$C,MATCH($A86,'Skills-all_inputs'!$A:$A,0))</f>
        <v>10.1</v>
      </c>
      <c r="H86" s="49">
        <f>INDEX('Skills-all_inputs'!$D:$D,MATCH($A86,'Skills-all_inputs'!$A:$A,0))</f>
        <v>8.6</v>
      </c>
      <c r="I86" s="121">
        <f>$G86*'England_index-weights_R2'!$B$5+'England_index-weights_R2'!$B$6*$H86</f>
        <v>9.35</v>
      </c>
      <c r="J86" s="56">
        <f t="shared" si="8"/>
        <v>0.44610778443113763</v>
      </c>
      <c r="K86" s="49">
        <f>INDEX('Unemployment-all_inputs'!$C:$C,MATCH($A86,'Unemployment-all_inputs'!$A:$A,0))</f>
        <v>3.7</v>
      </c>
      <c r="L86" s="49">
        <f>INDEX('Unemployment-all_inputs'!$D:$D,MATCH($A86,'Unemployment-all_inputs'!$A:$A,0))</f>
        <v>4</v>
      </c>
      <c r="M86" s="121">
        <f>K86*'England_index-weights_R2'!$B$8+L86*'England_index-weights_R2'!$B$9</f>
        <v>3.85</v>
      </c>
      <c r="N86" s="56">
        <f t="shared" si="9"/>
        <v>0.26548672566371678</v>
      </c>
      <c r="O86" s="56">
        <f>Q86*'England_index-weights_R2'!$B$11+S86*'England_index-weights_R2'!$B$12+U86*'England_index-weights_R2'!$B$13</f>
        <v>0.11804708443288021</v>
      </c>
      <c r="P86" s="50">
        <f>INDEX('Journey_time-all_inputs'!$C:$C,MATCH($A86,'Journey_time-all_inputs'!$A:$A,0))</f>
        <v>15.244345065460699</v>
      </c>
      <c r="Q86" s="56">
        <f t="shared" si="10"/>
        <v>7.6129467461262645E-2</v>
      </c>
      <c r="R86" s="50">
        <f>INDEX('Journey_time-all_inputs'!$D:$D,MATCH($A86,'Journey_time-all_inputs'!$A:$A,0))</f>
        <v>32.813255424622902</v>
      </c>
      <c r="S86" s="56">
        <f t="shared" si="11"/>
        <v>0.24757727399015997</v>
      </c>
      <c r="T86" s="50">
        <f>INDEX('Journey_time-all_inputs'!$E:$E,MATCH($A86,'Journey_time-all_inputs'!$A:$A,0))</f>
        <v>33.047378693229298</v>
      </c>
      <c r="U86" s="56">
        <f t="shared" si="12"/>
        <v>0.23384932960290133</v>
      </c>
      <c r="V86" s="56">
        <f>Y86*'England_index-weights_R2'!$B$15+AC86*'England_index-weights_R2'!$B$17</f>
        <v>0.73743668777515547</v>
      </c>
      <c r="W86" s="56">
        <f>INDEX('Comm_vacancy-all_inputs'!$C:$C, MATCH(A86,'Comm_vacancy-all_inputs'!$A:$A,0))</f>
        <v>0.22797474294978454</v>
      </c>
      <c r="X86" s="56">
        <f>W86*'England_index-weights_R2'!$B$16</f>
        <v>0.22797474294978454</v>
      </c>
      <c r="Y86" s="56">
        <f t="shared" si="13"/>
        <v>0.87824906419450455</v>
      </c>
      <c r="Z86" s="57">
        <f>INDEX('Dwellings_vacancy_E-all_inputs'!$G:$G,MATCH($A86,'Dwellings_vacancy_E-all_inputs'!$A:$A,0))</f>
        <v>1.0446433640544274E-2</v>
      </c>
      <c r="AA86" s="57">
        <f>INDEX('Dwellings_vacancy_E-all_inputs'!$L:$L,MATCH($A86,'Dwellings_vacancy_E-all_inputs'!$A:$A,0))</f>
        <v>1.2667703115103356E-2</v>
      </c>
      <c r="AB86" s="57">
        <f>Z86*'England_index-weights_R2'!$B$18+AA86*'England_index-weights_R2'!$B$19</f>
        <v>1.1557068377823814E-2</v>
      </c>
      <c r="AC86" s="56">
        <f t="shared" si="14"/>
        <v>0.31499955851710831</v>
      </c>
    </row>
    <row r="87" spans="1:29" x14ac:dyDescent="0.35">
      <c r="A87" s="17" t="s">
        <v>406</v>
      </c>
      <c r="B87" s="17" t="s">
        <v>407</v>
      </c>
      <c r="C87" s="56">
        <f>D87*'England_index-weights_R2'!$B$2+O87*'England_index-weights_R2'!$B$10+V87*'England_index-weights_R2'!$B$14</f>
        <v>0.33477476885481777</v>
      </c>
      <c r="D87" s="56">
        <f>F87*'England_index-weights_R2'!$B$3+J87*'England_index-weights_R2'!$B$4+N87*'England_index-weights_R2'!$B$7</f>
        <v>0.37413979086818255</v>
      </c>
      <c r="E87" s="56">
        <f>INDEX('Productivity-all_inputs'!$D:$D,MATCH($A87,'Productivity-all_inputs'!$A:$A,0))</f>
        <v>3.4468078929142076</v>
      </c>
      <c r="F87" s="56">
        <f t="shared" si="15"/>
        <v>0.64735180861747765</v>
      </c>
      <c r="G87" s="49">
        <f>INDEX('Skills-all_inputs'!$C:$C,MATCH($A87,'Skills-all_inputs'!$A:$A,0))</f>
        <v>4.8</v>
      </c>
      <c r="H87" s="49">
        <f>INDEX('Skills-all_inputs'!$D:$D,MATCH($A87,'Skills-all_inputs'!$A:$A,0))</f>
        <v>6</v>
      </c>
      <c r="I87" s="121">
        <f>$G87*'England_index-weights_R2'!$B$5+'England_index-weights_R2'!$B$6*$H87</f>
        <v>5.4</v>
      </c>
      <c r="J87" s="56">
        <f t="shared" si="8"/>
        <v>0.20958083832335328</v>
      </c>
      <c r="K87" s="49">
        <f>INDEX('Unemployment-all_inputs'!$C:$C,MATCH($A87,'Unemployment-all_inputs'!$A:$A,0))</f>
        <v>3.9</v>
      </c>
      <c r="L87" s="49">
        <f>INDEX('Unemployment-all_inputs'!$D:$D,MATCH($A87,'Unemployment-all_inputs'!$A:$A,0))</f>
        <v>3.8</v>
      </c>
      <c r="M87" s="121">
        <f>K87*'England_index-weights_R2'!$B$8+L87*'England_index-weights_R2'!$B$9</f>
        <v>3.8499999999999996</v>
      </c>
      <c r="N87" s="56">
        <f t="shared" si="9"/>
        <v>0.26548672566371673</v>
      </c>
      <c r="O87" s="56">
        <f>Q87*'England_index-weights_R2'!$B$11+S87*'England_index-weights_R2'!$B$12+U87*'England_index-weights_R2'!$B$13</f>
        <v>0.35071975157209867</v>
      </c>
      <c r="P87" s="50">
        <f>INDEX('Journey_time-all_inputs'!$C:$C,MATCH($A87,'Journey_time-all_inputs'!$A:$A,0))</f>
        <v>38.527564345924148</v>
      </c>
      <c r="Q87" s="56">
        <f t="shared" si="10"/>
        <v>0.281470937659695</v>
      </c>
      <c r="R87" s="50">
        <f>INDEX('Journey_time-all_inputs'!$D:$D,MATCH($A87,'Journey_time-all_inputs'!$A:$A,0))</f>
        <v>66.104310526853141</v>
      </c>
      <c r="S87" s="56">
        <f t="shared" si="11"/>
        <v>0.53487950730279221</v>
      </c>
      <c r="T87" s="50">
        <f>INDEX('Journey_time-all_inputs'!$E:$E,MATCH($A87,'Journey_time-all_inputs'!$A:$A,0))</f>
        <v>89.46264699885225</v>
      </c>
      <c r="U87" s="56">
        <f t="shared" si="12"/>
        <v>0.73093147598805719</v>
      </c>
      <c r="V87" s="56">
        <f>Y87*'England_index-weights_R2'!$B$15+AC87*'England_index-weights_R2'!$B$17</f>
        <v>0.2400997421108074</v>
      </c>
      <c r="W87" s="56">
        <f>INDEX('Comm_vacancy-all_inputs'!$C:$C, MATCH(A87,'Comm_vacancy-all_inputs'!$A:$A,0))</f>
        <v>6.3277312658568508E-2</v>
      </c>
      <c r="X87" s="56">
        <f>W87*'England_index-weights_R2'!$B$16</f>
        <v>6.3277312658568508E-2</v>
      </c>
      <c r="Y87" s="56">
        <f t="shared" si="13"/>
        <v>0.2247603784538228</v>
      </c>
      <c r="Z87" s="57">
        <f>INDEX('Dwellings_vacancy_E-all_inputs'!$G:$G,MATCH($A87,'Dwellings_vacancy_E-all_inputs'!$A:$A,0))</f>
        <v>8.6411458023252855E-3</v>
      </c>
      <c r="AA87" s="57">
        <f>INDEX('Dwellings_vacancy_E-all_inputs'!$L:$L,MATCH($A87,'Dwellings_vacancy_E-all_inputs'!$A:$A,0))</f>
        <v>1.2660504878320385E-2</v>
      </c>
      <c r="AB87" s="57">
        <f>Z87*'England_index-weights_R2'!$B$18+AA87*'England_index-weights_R2'!$B$19</f>
        <v>1.0650825340322835E-2</v>
      </c>
      <c r="AC87" s="56">
        <f t="shared" si="14"/>
        <v>0.2861178330817612</v>
      </c>
    </row>
    <row r="88" spans="1:29" x14ac:dyDescent="0.35">
      <c r="A88" s="17" t="s">
        <v>408</v>
      </c>
      <c r="B88" s="17" t="s">
        <v>409</v>
      </c>
      <c r="C88" s="56">
        <f>D88*'England_index-weights_R2'!$B$2+O88*'England_index-weights_R2'!$B$10+V88*'England_index-weights_R2'!$B$14</f>
        <v>0.42312957315677802</v>
      </c>
      <c r="D88" s="56">
        <f>F88*'England_index-weights_R2'!$B$3+J88*'England_index-weights_R2'!$B$4+N88*'England_index-weights_R2'!$B$7</f>
        <v>0.50528853131357265</v>
      </c>
      <c r="E88" s="56">
        <f>INDEX('Productivity-all_inputs'!$D:$D,MATCH($A88,'Productivity-all_inputs'!$A:$A,0))</f>
        <v>3.3032169733019514</v>
      </c>
      <c r="F88" s="56">
        <f t="shared" si="15"/>
        <v>0.78270359934583722</v>
      </c>
      <c r="G88" s="49">
        <f>INDEX('Skills-all_inputs'!$C:$C,MATCH($A88,'Skills-all_inputs'!$A:$A,0))</f>
        <v>8.6999999999999993</v>
      </c>
      <c r="H88" s="49">
        <f>INDEX('Skills-all_inputs'!$D:$D,MATCH($A88,'Skills-all_inputs'!$A:$A,0))</f>
        <v>5.4</v>
      </c>
      <c r="I88" s="121">
        <f>$G88*'England_index-weights_R2'!$B$5+'England_index-weights_R2'!$B$6*$H88</f>
        <v>7.05</v>
      </c>
      <c r="J88" s="56">
        <f t="shared" si="8"/>
        <v>0.30838323353293412</v>
      </c>
      <c r="K88" s="49">
        <f>INDEX('Unemployment-all_inputs'!$C:$C,MATCH($A88,'Unemployment-all_inputs'!$A:$A,0))</f>
        <v>4.8</v>
      </c>
      <c r="L88" s="49">
        <f>INDEX('Unemployment-all_inputs'!$D:$D,MATCH($A88,'Unemployment-all_inputs'!$A:$A,0))</f>
        <v>4.7</v>
      </c>
      <c r="M88" s="121">
        <f>K88*'England_index-weights_R2'!$B$8+L88*'England_index-weights_R2'!$B$9</f>
        <v>4.75</v>
      </c>
      <c r="N88" s="56">
        <f t="shared" si="9"/>
        <v>0.42477876106194684</v>
      </c>
      <c r="O88" s="56">
        <f>Q88*'England_index-weights_R2'!$B$11+S88*'England_index-weights_R2'!$B$12+U88*'England_index-weights_R2'!$B$13</f>
        <v>0.37893176956356173</v>
      </c>
      <c r="P88" s="50">
        <f>INDEX('Journey_time-all_inputs'!$C:$C,MATCH($A88,'Journey_time-all_inputs'!$A:$A,0))</f>
        <v>40.187635915922499</v>
      </c>
      <c r="Q88" s="56">
        <f t="shared" si="10"/>
        <v>0.29611159077178889</v>
      </c>
      <c r="R88" s="50">
        <f>INDEX('Journey_time-all_inputs'!$D:$D,MATCH($A88,'Journey_time-all_inputs'!$A:$A,0))</f>
        <v>70.554618743307003</v>
      </c>
      <c r="S88" s="56">
        <f t="shared" si="11"/>
        <v>0.5732857243959566</v>
      </c>
      <c r="T88" s="50">
        <f>INDEX('Journey_time-all_inputs'!$E:$E,MATCH($A88,'Journey_time-all_inputs'!$A:$A,0))</f>
        <v>119.736021156825</v>
      </c>
      <c r="U88" s="56">
        <f t="shared" si="12"/>
        <v>0.99767404864132114</v>
      </c>
      <c r="V88" s="56">
        <f>Y88*'England_index-weights_R2'!$B$15+AC88*'England_index-weights_R2'!$B$17</f>
        <v>0.30300946043640509</v>
      </c>
      <c r="W88" s="56">
        <f>INDEX('Comm_vacancy-all_inputs'!$C:$C, MATCH(A88,'Comm_vacancy-all_inputs'!$A:$A,0))</f>
        <v>7.6682081531393109E-2</v>
      </c>
      <c r="X88" s="56">
        <f>W88*'England_index-weights_R2'!$B$16</f>
        <v>7.6682081531393109E-2</v>
      </c>
      <c r="Y88" s="56">
        <f t="shared" si="13"/>
        <v>0.27794800122286456</v>
      </c>
      <c r="Z88" s="57">
        <f>INDEX('Dwellings_vacancy_E-all_inputs'!$G:$G,MATCH($A88,'Dwellings_vacancy_E-all_inputs'!$A:$A,0))</f>
        <v>1.3922028342012989E-2</v>
      </c>
      <c r="AA88" s="57">
        <f>INDEX('Dwellings_vacancy_E-all_inputs'!$L:$L,MATCH($A88,'Dwellings_vacancy_E-all_inputs'!$A:$A,0))</f>
        <v>1.3157894736842105E-2</v>
      </c>
      <c r="AB88" s="57">
        <f>Z88*'England_index-weights_R2'!$B$18+AA88*'England_index-weights_R2'!$B$19</f>
        <v>1.3539961539427547E-2</v>
      </c>
      <c r="AC88" s="56">
        <f t="shared" si="14"/>
        <v>0.37819383807702667</v>
      </c>
    </row>
    <row r="89" spans="1:29" x14ac:dyDescent="0.35">
      <c r="A89" s="17" t="s">
        <v>410</v>
      </c>
      <c r="B89" s="17" t="s">
        <v>411</v>
      </c>
      <c r="C89" s="56">
        <f>D89*'England_index-weights_R2'!$B$2+O89*'England_index-weights_R2'!$B$10+V89*'England_index-weights_R2'!$B$14</f>
        <v>0.20049681497700594</v>
      </c>
      <c r="D89" s="56">
        <f>F89*'England_index-weights_R2'!$B$3+J89*'England_index-weights_R2'!$B$4+N89*'England_index-weights_R2'!$B$7</f>
        <v>0.23516577213100759</v>
      </c>
      <c r="E89" s="56">
        <f>INDEX('Productivity-all_inputs'!$D:$D,MATCH($A89,'Productivity-all_inputs'!$A:$A,0))</f>
        <v>3.6938669956249757</v>
      </c>
      <c r="F89" s="56">
        <f t="shared" si="15"/>
        <v>0.414468754048685</v>
      </c>
      <c r="G89" s="49">
        <f>INDEX('Skills-all_inputs'!$C:$C,MATCH($A89,'Skills-all_inputs'!$A:$A,0))</f>
        <v>3.4</v>
      </c>
      <c r="H89" s="49">
        <f>INDEX('Skills-all_inputs'!$D:$D,MATCH($A89,'Skills-all_inputs'!$A:$A,0))</f>
        <v>4.8</v>
      </c>
      <c r="I89" s="121">
        <f>$G89*'England_index-weights_R2'!$B$5+'England_index-weights_R2'!$B$6*$H89</f>
        <v>4.0999999999999996</v>
      </c>
      <c r="J89" s="56">
        <f t="shared" si="8"/>
        <v>0.13173652694610774</v>
      </c>
      <c r="K89" s="49">
        <f>INDEX('Unemployment-all_inputs'!$C:$C,MATCH($A89,'Unemployment-all_inputs'!$A:$A,0))</f>
        <v>3.4</v>
      </c>
      <c r="L89" s="49">
        <f>INDEX('Unemployment-all_inputs'!$D:$D,MATCH($A89,'Unemployment-all_inputs'!$A:$A,0))</f>
        <v>3.1</v>
      </c>
      <c r="M89" s="121">
        <f>K89*'England_index-weights_R2'!$B$8+L89*'England_index-weights_R2'!$B$9</f>
        <v>3.25</v>
      </c>
      <c r="N89" s="56">
        <f t="shared" si="9"/>
        <v>0.15929203539823006</v>
      </c>
      <c r="O89" s="56">
        <f>Q89*'England_index-weights_R2'!$B$11+S89*'England_index-weights_R2'!$B$12+U89*'England_index-weights_R2'!$B$13</f>
        <v>9.0325267361346787E-2</v>
      </c>
      <c r="P89" s="50">
        <f>INDEX('Journey_time-all_inputs'!$C:$C,MATCH($A89,'Journey_time-all_inputs'!$A:$A,0))</f>
        <v>13.6482733692094</v>
      </c>
      <c r="Q89" s="56">
        <f t="shared" si="10"/>
        <v>6.2053247815582115E-2</v>
      </c>
      <c r="R89" s="50">
        <f>INDEX('Journey_time-all_inputs'!$D:$D,MATCH($A89,'Journey_time-all_inputs'!$A:$A,0))</f>
        <v>25.4350576225577</v>
      </c>
      <c r="S89" s="56">
        <f t="shared" si="11"/>
        <v>0.18390333215063925</v>
      </c>
      <c r="T89" s="50">
        <f>INDEX('Journey_time-all_inputs'!$E:$E,MATCH($A89,'Journey_time-all_inputs'!$A:$A,0))</f>
        <v>21.155972335108</v>
      </c>
      <c r="U89" s="56">
        <f t="shared" si="12"/>
        <v>0.1290726268845723</v>
      </c>
      <c r="V89" s="56">
        <f>Y89*'England_index-weights_R2'!$B$15+AC89*'England_index-weights_R2'!$B$17</f>
        <v>0.24133044828466174</v>
      </c>
      <c r="W89" s="56">
        <f>INDEX('Comm_vacancy-all_inputs'!$C:$C, MATCH(A89,'Comm_vacancy-all_inputs'!$A:$A,0))</f>
        <v>7.9000280292216785E-2</v>
      </c>
      <c r="X89" s="56">
        <f>W89*'England_index-weights_R2'!$B$16</f>
        <v>7.9000280292216785E-2</v>
      </c>
      <c r="Y89" s="56">
        <f t="shared" si="13"/>
        <v>0.28714618153944682</v>
      </c>
      <c r="Z89" s="57">
        <f>INDEX('Dwellings_vacancy_E-all_inputs'!$G:$G,MATCH($A89,'Dwellings_vacancy_E-all_inputs'!$A:$A,0))</f>
        <v>4.4719347543005963E-3</v>
      </c>
      <c r="AA89" s="57">
        <f>INDEX('Dwellings_vacancy_E-all_inputs'!$L:$L,MATCH($A89,'Dwellings_vacancy_E-all_inputs'!$A:$A,0))</f>
        <v>5.393500052027332E-3</v>
      </c>
      <c r="AB89" s="57">
        <f>Z89*'England_index-weights_R2'!$B$18+AA89*'England_index-weights_R2'!$B$19</f>
        <v>4.9327174031639637E-3</v>
      </c>
      <c r="AC89" s="56">
        <f t="shared" si="14"/>
        <v>0.10388324852030649</v>
      </c>
    </row>
    <row r="90" spans="1:29" x14ac:dyDescent="0.35">
      <c r="A90" s="17" t="s">
        <v>412</v>
      </c>
      <c r="B90" s="17" t="s">
        <v>413</v>
      </c>
      <c r="C90" s="56">
        <f>D90*'England_index-weights_R2'!$B$2+O90*'England_index-weights_R2'!$B$10+V90*'England_index-weights_R2'!$B$14</f>
        <v>0.31951668180880066</v>
      </c>
      <c r="D90" s="56">
        <f>F90*'England_index-weights_R2'!$B$3+J90*'England_index-weights_R2'!$B$4+N90*'England_index-weights_R2'!$B$7</f>
        <v>0.26211276220967805</v>
      </c>
      <c r="E90" s="56">
        <f>INDEX('Productivity-all_inputs'!$D:$D,MATCH($A90,'Productivity-all_inputs'!$A:$A,0))</f>
        <v>3.3945083935113587</v>
      </c>
      <c r="F90" s="56">
        <f t="shared" si="15"/>
        <v>0.69665040575361692</v>
      </c>
      <c r="G90" s="49">
        <f>INDEX('Skills-all_inputs'!$C:$C,MATCH($A90,'Skills-all_inputs'!$A:$A,0))</f>
        <v>2.2999999999999998</v>
      </c>
      <c r="H90" s="49">
        <f>INDEX('Skills-all_inputs'!$D:$D,MATCH($A90,'Skills-all_inputs'!$A:$A,0))</f>
        <v>4.2</v>
      </c>
      <c r="I90" s="121">
        <f>$G90*'England_index-weights_R2'!$B$5+'England_index-weights_R2'!$B$6*$H90</f>
        <v>3.25</v>
      </c>
      <c r="J90" s="56">
        <f t="shared" si="8"/>
        <v>8.0838323353293398E-2</v>
      </c>
      <c r="K90" s="49">
        <f>INDEX('Unemployment-all_inputs'!$C:$C,MATCH($A90,'Unemployment-all_inputs'!$A:$A,0))</f>
        <v>2.5</v>
      </c>
      <c r="L90" s="49">
        <f>INDEX('Unemployment-all_inputs'!$D:$D,MATCH($A90,'Unemployment-all_inputs'!$A:$A,0))</f>
        <v>2.2999999999999998</v>
      </c>
      <c r="M90" s="121">
        <f>K90*'England_index-weights_R2'!$B$8+L90*'England_index-weights_R2'!$B$9</f>
        <v>2.4</v>
      </c>
      <c r="N90" s="56">
        <f t="shared" si="9"/>
        <v>8.8495575221238625E-3</v>
      </c>
      <c r="O90" s="56">
        <f>Q90*'England_index-weights_R2'!$B$11+S90*'England_index-weights_R2'!$B$12+U90*'England_index-weights_R2'!$B$13</f>
        <v>0.36700376804224027</v>
      </c>
      <c r="P90" s="50">
        <f>INDEX('Journey_time-all_inputs'!$C:$C,MATCH($A90,'Journey_time-all_inputs'!$A:$A,0))</f>
        <v>36.6555647751496</v>
      </c>
      <c r="Q90" s="56">
        <f t="shared" si="10"/>
        <v>0.26496122998382293</v>
      </c>
      <c r="R90" s="50">
        <f>INDEX('Journey_time-all_inputs'!$D:$D,MATCH($A90,'Journey_time-all_inputs'!$A:$A,0))</f>
        <v>78.234846396790104</v>
      </c>
      <c r="S90" s="56">
        <f t="shared" si="11"/>
        <v>0.6395661877342097</v>
      </c>
      <c r="T90" s="50">
        <f>INDEX('Journey_time-all_inputs'!$E:$E,MATCH($A90,'Journey_time-all_inputs'!$A:$A,0))</f>
        <v>110.889376027201</v>
      </c>
      <c r="U90" s="56">
        <f t="shared" si="12"/>
        <v>0.91972512663108963</v>
      </c>
      <c r="V90" s="56">
        <f>Y90*'England_index-weights_R2'!$B$15+AC90*'England_index-weights_R2'!$B$17</f>
        <v>0.38683743477360633</v>
      </c>
      <c r="W90" s="56">
        <f>INDEX('Comm_vacancy-all_inputs'!$C:$C, MATCH(A90,'Comm_vacancy-all_inputs'!$A:$A,0))</f>
        <v>8.1872375945009956E-2</v>
      </c>
      <c r="X90" s="56">
        <f>W90*'England_index-weights_R2'!$B$16</f>
        <v>8.1872375945009956E-2</v>
      </c>
      <c r="Y90" s="56">
        <f t="shared" si="13"/>
        <v>0.29854212141626607</v>
      </c>
      <c r="Z90" s="57">
        <f>INDEX('Dwellings_vacancy_E-all_inputs'!$G:$G,MATCH($A90,'Dwellings_vacancy_E-all_inputs'!$A:$A,0))</f>
        <v>2.16677854851943E-2</v>
      </c>
      <c r="AA90" s="57">
        <f>INDEX('Dwellings_vacancy_E-all_inputs'!$L:$L,MATCH($A90,'Dwellings_vacancy_E-all_inputs'!$A:$A,0))</f>
        <v>2.2577610536218252E-2</v>
      </c>
      <c r="AB90" s="57">
        <f>Z90*'England_index-weights_R2'!$B$18+AA90*'England_index-weights_R2'!$B$19</f>
        <v>2.2122698010706276E-2</v>
      </c>
      <c r="AC90" s="56">
        <f t="shared" si="14"/>
        <v>0.65172337484562715</v>
      </c>
    </row>
    <row r="91" spans="1:29" x14ac:dyDescent="0.35">
      <c r="A91" s="17" t="s">
        <v>414</v>
      </c>
      <c r="B91" s="17" t="s">
        <v>415</v>
      </c>
      <c r="C91" s="56">
        <f>D91*'England_index-weights_R2'!$B$2+O91*'England_index-weights_R2'!$B$10+V91*'England_index-weights_R2'!$B$14</f>
        <v>0.1813246556952651</v>
      </c>
      <c r="D91" s="56">
        <f>F91*'England_index-weights_R2'!$B$3+J91*'England_index-weights_R2'!$B$4+N91*'England_index-weights_R2'!$B$7</f>
        <v>0.16980907256219252</v>
      </c>
      <c r="E91" s="56">
        <f>INDEX('Productivity-all_inputs'!$D:$D,MATCH($A91,'Productivity-all_inputs'!$A:$A,0))</f>
        <v>4.0448041166619646</v>
      </c>
      <c r="F91" s="56">
        <f t="shared" si="15"/>
        <v>8.3668116420084065E-2</v>
      </c>
      <c r="G91" s="49">
        <f>INDEX('Skills-all_inputs'!$C:$C,MATCH($A91,'Skills-all_inputs'!$A:$A,0))</f>
        <v>3.3</v>
      </c>
      <c r="H91" s="49">
        <f>INDEX('Skills-all_inputs'!$D:$D,MATCH($A91,'Skills-all_inputs'!$A:$A,0))</f>
        <v>9.4</v>
      </c>
      <c r="I91" s="121">
        <f>$G91*'England_index-weights_R2'!$B$5+'England_index-weights_R2'!$B$6*$H91</f>
        <v>6.35</v>
      </c>
      <c r="J91" s="56">
        <f t="shared" si="8"/>
        <v>0.26646706586826341</v>
      </c>
      <c r="K91" s="49">
        <f>INDEX('Unemployment-all_inputs'!$C:$C,MATCH($A91,'Unemployment-all_inputs'!$A:$A,0))</f>
        <v>3.4</v>
      </c>
      <c r="L91" s="49">
        <f>INDEX('Unemployment-all_inputs'!$D:$D,MATCH($A91,'Unemployment-all_inputs'!$A:$A,0))</f>
        <v>3.1</v>
      </c>
      <c r="M91" s="121">
        <f>K91*'England_index-weights_R2'!$B$8+L91*'England_index-weights_R2'!$B$9</f>
        <v>3.25</v>
      </c>
      <c r="N91" s="56">
        <f t="shared" si="9"/>
        <v>0.15929203539823006</v>
      </c>
      <c r="O91" s="56">
        <f>Q91*'England_index-weights_R2'!$B$11+S91*'England_index-weights_R2'!$B$12+U91*'England_index-weights_R2'!$B$13</f>
        <v>0.12271600972800253</v>
      </c>
      <c r="P91" s="50">
        <f>INDEX('Journey_time-all_inputs'!$C:$C,MATCH($A91,'Journey_time-all_inputs'!$A:$A,0))</f>
        <v>16.4346520261353</v>
      </c>
      <c r="Q91" s="56">
        <f t="shared" si="10"/>
        <v>8.6627130106111686E-2</v>
      </c>
      <c r="R91" s="50">
        <f>INDEX('Journey_time-all_inputs'!$D:$D,MATCH($A91,'Journey_time-all_inputs'!$A:$A,0))</f>
        <v>32.271071444683997</v>
      </c>
      <c r="S91" s="56">
        <f t="shared" si="11"/>
        <v>0.24289821927638061</v>
      </c>
      <c r="T91" s="50">
        <f>INDEX('Journey_time-all_inputs'!$E:$E,MATCH($A91,'Journey_time-all_inputs'!$A:$A,0))</f>
        <v>25.522537836615101</v>
      </c>
      <c r="U91" s="56">
        <f t="shared" si="12"/>
        <v>0.16754699414383756</v>
      </c>
      <c r="V91" s="56">
        <f>Y91*'England_index-weights_R2'!$B$15+AC91*'England_index-weights_R2'!$B$17</f>
        <v>0.26296446792867278</v>
      </c>
      <c r="W91" s="56">
        <f>INDEX('Comm_vacancy-all_inputs'!$C:$C, MATCH(A91,'Comm_vacancy-all_inputs'!$A:$A,0))</f>
        <v>7.7123517242979278E-2</v>
      </c>
      <c r="X91" s="56">
        <f>W91*'England_index-weights_R2'!$B$16</f>
        <v>7.7123517242979278E-2</v>
      </c>
      <c r="Y91" s="56">
        <f t="shared" si="13"/>
        <v>0.27969953579443235</v>
      </c>
      <c r="Z91" s="57">
        <f>INDEX('Dwellings_vacancy_E-all_inputs'!$G:$G,MATCH($A91,'Dwellings_vacancy_E-all_inputs'!$A:$A,0))</f>
        <v>6.2712127216029492E-3</v>
      </c>
      <c r="AA91" s="57">
        <f>INDEX('Dwellings_vacancy_E-all_inputs'!$L:$L,MATCH($A91,'Dwellings_vacancy_E-all_inputs'!$A:$A,0))</f>
        <v>1.042678695350451E-2</v>
      </c>
      <c r="AB91" s="57">
        <f>Z91*'England_index-weights_R2'!$B$18+AA91*'England_index-weights_R2'!$B$19</f>
        <v>8.3489998375537305E-3</v>
      </c>
      <c r="AC91" s="56">
        <f t="shared" si="14"/>
        <v>0.21275926433139397</v>
      </c>
    </row>
    <row r="92" spans="1:29" x14ac:dyDescent="0.35">
      <c r="A92" s="17" t="s">
        <v>416</v>
      </c>
      <c r="B92" s="17" t="s">
        <v>417</v>
      </c>
      <c r="C92" s="56">
        <f>D92*'England_index-weights_R2'!$B$2+O92*'England_index-weights_R2'!$B$10+V92*'England_index-weights_R2'!$B$14</f>
        <v>0.29986173865747251</v>
      </c>
      <c r="D92" s="56">
        <f>F92*'England_index-weights_R2'!$B$3+J92*'England_index-weights_R2'!$B$4+N92*'England_index-weights_R2'!$B$7</f>
        <v>0.45568444050732565</v>
      </c>
      <c r="E92" s="56">
        <f>INDEX('Productivity-all_inputs'!$D:$D,MATCH($A92,'Productivity-all_inputs'!$A:$A,0))</f>
        <v>3.7447870860522321</v>
      </c>
      <c r="F92" s="56">
        <f t="shared" si="15"/>
        <v>0.36647041653548978</v>
      </c>
      <c r="G92" s="49">
        <f>INDEX('Skills-all_inputs'!$C:$C,MATCH($A92,'Skills-all_inputs'!$A:$A,0))</f>
        <v>7.1</v>
      </c>
      <c r="H92" s="49">
        <f>INDEX('Skills-all_inputs'!$D:$D,MATCH($A92,'Skills-all_inputs'!$A:$A,0))</f>
        <v>4.7</v>
      </c>
      <c r="I92" s="121">
        <f>$G92*'England_index-weights_R2'!$B$5+'England_index-weights_R2'!$B$6*$H92</f>
        <v>5.9</v>
      </c>
      <c r="J92" s="56">
        <f t="shared" si="8"/>
        <v>0.23952095808383231</v>
      </c>
      <c r="K92" s="49">
        <f>INDEX('Unemployment-all_inputs'!$C:$C,MATCH($A92,'Unemployment-all_inputs'!$A:$A,0))</f>
        <v>7.9</v>
      </c>
      <c r="L92" s="49">
        <f>INDEX('Unemployment-all_inputs'!$D:$D,MATCH($A92,'Unemployment-all_inputs'!$A:$A,0))</f>
        <v>5.4</v>
      </c>
      <c r="M92" s="121">
        <f>K92*'England_index-weights_R2'!$B$8+L92*'England_index-weights_R2'!$B$9</f>
        <v>6.65</v>
      </c>
      <c r="N92" s="56">
        <f t="shared" si="9"/>
        <v>0.76106194690265494</v>
      </c>
      <c r="O92" s="56">
        <f>Q92*'England_index-weights_R2'!$B$11+S92*'England_index-weights_R2'!$B$12+U92*'England_index-weights_R2'!$B$13</f>
        <v>8.3492584471882222E-2</v>
      </c>
      <c r="P92" s="50">
        <f>INDEX('Journey_time-all_inputs'!$C:$C,MATCH($A92,'Journey_time-all_inputs'!$A:$A,0))</f>
        <v>12.4728482181986</v>
      </c>
      <c r="Q92" s="56">
        <f t="shared" si="10"/>
        <v>5.1686832170504363E-2</v>
      </c>
      <c r="R92" s="50">
        <f>INDEX('Journey_time-all_inputs'!$D:$D,MATCH($A92,'Journey_time-all_inputs'!$A:$A,0))</f>
        <v>26.530366451786101</v>
      </c>
      <c r="S92" s="56">
        <f t="shared" si="11"/>
        <v>0.19335586142128058</v>
      </c>
      <c r="T92" s="50">
        <f>INDEX('Journey_time-all_inputs'!$E:$E,MATCH($A92,'Journey_time-all_inputs'!$A:$A,0))</f>
        <v>17.631755163430299</v>
      </c>
      <c r="U92" s="56">
        <f t="shared" si="12"/>
        <v>9.8020298523131724E-2</v>
      </c>
      <c r="V92" s="56">
        <f>Y92*'England_index-weights_R2'!$B$15+AC92*'England_index-weights_R2'!$B$17</f>
        <v>0.20458548914335653</v>
      </c>
      <c r="W92" s="56">
        <f>INDEX('Comm_vacancy-all_inputs'!$C:$C, MATCH(A92,'Comm_vacancy-all_inputs'!$A:$A,0))</f>
        <v>5.8858639904361777E-2</v>
      </c>
      <c r="X92" s="56">
        <f>W92*'England_index-weights_R2'!$B$16</f>
        <v>5.8858639904361777E-2</v>
      </c>
      <c r="Y92" s="56">
        <f t="shared" si="13"/>
        <v>0.20722790909009939</v>
      </c>
      <c r="Z92" s="57">
        <f>INDEX('Dwellings_vacancy_E-all_inputs'!$G:$G,MATCH($A92,'Dwellings_vacancy_E-all_inputs'!$A:$A,0))</f>
        <v>7.7751869421886308E-3</v>
      </c>
      <c r="AA92" s="57">
        <f>INDEX('Dwellings_vacancy_E-all_inputs'!$L:$L,MATCH($A92,'Dwellings_vacancy_E-all_inputs'!$A:$A,0))</f>
        <v>7.9123848120808606E-3</v>
      </c>
      <c r="AB92" s="57">
        <f>Z92*'England_index-weights_R2'!$B$18+AA92*'England_index-weights_R2'!$B$19</f>
        <v>7.8437858771347457E-3</v>
      </c>
      <c r="AC92" s="56">
        <f t="shared" si="14"/>
        <v>0.19665822930312796</v>
      </c>
    </row>
    <row r="93" spans="1:29" x14ac:dyDescent="0.35">
      <c r="A93" s="17" t="s">
        <v>418</v>
      </c>
      <c r="B93" s="17" t="s">
        <v>419</v>
      </c>
      <c r="C93" s="56">
        <f>D93*'England_index-weights_R2'!$B$2+O93*'England_index-weights_R2'!$B$10+V93*'England_index-weights_R2'!$B$14</f>
        <v>0.25432645100517115</v>
      </c>
      <c r="D93" s="56">
        <f>F93*'England_index-weights_R2'!$B$3+J93*'England_index-weights_R2'!$B$4+N93*'England_index-weights_R2'!$B$7</f>
        <v>0.30922614694894829</v>
      </c>
      <c r="E93" s="56">
        <f>INDEX('Productivity-all_inputs'!$D:$D,MATCH($A93,'Productivity-all_inputs'!$A:$A,0))</f>
        <v>3.7232808808312687</v>
      </c>
      <c r="F93" s="56">
        <f t="shared" si="15"/>
        <v>0.38674261338672106</v>
      </c>
      <c r="G93" s="49">
        <f>INDEX('Skills-all_inputs'!$C:$C,MATCH($A93,'Skills-all_inputs'!$A:$A,0))</f>
        <v>3.8</v>
      </c>
      <c r="H93" s="49">
        <f>INDEX('Skills-all_inputs'!$D:$D,MATCH($A93,'Skills-all_inputs'!$A:$A,0))</f>
        <v>9.1999999999999993</v>
      </c>
      <c r="I93" s="121">
        <f>$G93*'England_index-weights_R2'!$B$5+'England_index-weights_R2'!$B$6*$H93</f>
        <v>6.5</v>
      </c>
      <c r="J93" s="56">
        <f t="shared" si="8"/>
        <v>0.27544910179640714</v>
      </c>
      <c r="K93" s="49">
        <f>INDEX('Unemployment-all_inputs'!$C:$C,MATCH($A93,'Unemployment-all_inputs'!$A:$A,0))</f>
        <v>4.0999999999999996</v>
      </c>
      <c r="L93" s="49">
        <f>INDEX('Unemployment-all_inputs'!$D:$D,MATCH($A93,'Unemployment-all_inputs'!$A:$A,0))</f>
        <v>3.6</v>
      </c>
      <c r="M93" s="121">
        <f>K93*'England_index-weights_R2'!$B$8+L93*'England_index-weights_R2'!$B$9</f>
        <v>3.8499999999999996</v>
      </c>
      <c r="N93" s="56">
        <f t="shared" si="9"/>
        <v>0.26548672566371673</v>
      </c>
      <c r="O93" s="56">
        <f>Q93*'England_index-weights_R2'!$B$11+S93*'England_index-weights_R2'!$B$12+U93*'England_index-weights_R2'!$B$13</f>
        <v>0.12126865958372213</v>
      </c>
      <c r="P93" s="50">
        <f>INDEX('Journey_time-all_inputs'!$C:$C,MATCH($A93,'Journey_time-all_inputs'!$A:$A,0))</f>
        <v>16.136665279716901</v>
      </c>
      <c r="Q93" s="56">
        <f t="shared" si="10"/>
        <v>8.3999098480753751E-2</v>
      </c>
      <c r="R93" s="50">
        <f>INDEX('Journey_time-all_inputs'!$D:$D,MATCH($A93,'Journey_time-all_inputs'!$A:$A,0))</f>
        <v>32.325174511855302</v>
      </c>
      <c r="S93" s="56">
        <f t="shared" si="11"/>
        <v>0.24336512944127767</v>
      </c>
      <c r="T93" s="50">
        <f>INDEX('Journey_time-all_inputs'!$E:$E,MATCH($A93,'Journey_time-all_inputs'!$A:$A,0))</f>
        <v>26.974968717929901</v>
      </c>
      <c r="U93" s="56">
        <f t="shared" si="12"/>
        <v>0.18034454845216447</v>
      </c>
      <c r="V93" s="56">
        <f>Y93*'England_index-weights_R2'!$B$15+AC93*'England_index-weights_R2'!$B$17</f>
        <v>0.27758485053906595</v>
      </c>
      <c r="W93" s="56">
        <f>INDEX('Comm_vacancy-all_inputs'!$C:$C, MATCH(A93,'Comm_vacancy-all_inputs'!$A:$A,0))</f>
        <v>7.5584484556447173E-2</v>
      </c>
      <c r="X93" s="56">
        <f>W93*'England_index-weights_R2'!$B$16</f>
        <v>7.5584484556447173E-2</v>
      </c>
      <c r="Y93" s="56">
        <f t="shared" si="13"/>
        <v>0.27359294113867194</v>
      </c>
      <c r="Z93" s="57">
        <f>INDEX('Dwellings_vacancy_E-all_inputs'!$G:$G,MATCH($A93,'Dwellings_vacancy_E-all_inputs'!$A:$A,0))</f>
        <v>9.6175986113817107E-3</v>
      </c>
      <c r="AA93" s="57">
        <f>INDEX('Dwellings_vacancy_E-all_inputs'!$L:$L,MATCH($A93,'Dwellings_vacancy_E-all_inputs'!$A:$A,0))</f>
        <v>1.1900103169803266E-2</v>
      </c>
      <c r="AB93" s="57">
        <f>Z93*'England_index-weights_R2'!$B$18+AA93*'England_index-weights_R2'!$B$19</f>
        <v>1.0758850890592489E-2</v>
      </c>
      <c r="AC93" s="56">
        <f t="shared" si="14"/>
        <v>0.28956057874024804</v>
      </c>
    </row>
    <row r="94" spans="1:29" x14ac:dyDescent="0.35">
      <c r="A94" s="17" t="s">
        <v>420</v>
      </c>
      <c r="B94" s="17" t="s">
        <v>421</v>
      </c>
      <c r="C94" s="56">
        <f>D94*'England_index-weights_R2'!$B$2+O94*'England_index-weights_R2'!$B$10+V94*'England_index-weights_R2'!$B$14</f>
        <v>0.24771794208808423</v>
      </c>
      <c r="D94" s="56">
        <f>F94*'England_index-weights_R2'!$B$3+J94*'England_index-weights_R2'!$B$4+N94*'England_index-weights_R2'!$B$7</f>
        <v>0.30035312958235277</v>
      </c>
      <c r="E94" s="56">
        <f>INDEX('Productivity-all_inputs'!$D:$D,MATCH($A94,'Productivity-all_inputs'!$A:$A,0))</f>
        <v>3.5409593240373143</v>
      </c>
      <c r="F94" s="56">
        <f t="shared" si="15"/>
        <v>0.55860270918582688</v>
      </c>
      <c r="G94" s="49">
        <f>INDEX('Skills-all_inputs'!$C:$C,MATCH($A94,'Skills-all_inputs'!$A:$A,0))</f>
        <v>7</v>
      </c>
      <c r="H94" s="49">
        <f>INDEX('Skills-all_inputs'!$D:$D,MATCH($A94,'Skills-all_inputs'!$A:$A,0))</f>
        <v>4.0999999999999996</v>
      </c>
      <c r="I94" s="121">
        <f>$G94*'England_index-weights_R2'!$B$5+'England_index-weights_R2'!$B$6*$H94</f>
        <v>5.55</v>
      </c>
      <c r="J94" s="56">
        <f t="shared" si="8"/>
        <v>0.21856287425149695</v>
      </c>
      <c r="K94" s="49">
        <f>INDEX('Unemployment-all_inputs'!$C:$C,MATCH($A94,'Unemployment-all_inputs'!$A:$A,0))</f>
        <v>3.3</v>
      </c>
      <c r="L94" s="49">
        <f>INDEX('Unemployment-all_inputs'!$D:$D,MATCH($A94,'Unemployment-all_inputs'!$A:$A,0))</f>
        <v>2.8</v>
      </c>
      <c r="M94" s="121">
        <f>K94*'England_index-weights_R2'!$B$8+L94*'England_index-weights_R2'!$B$9</f>
        <v>3.05</v>
      </c>
      <c r="N94" s="56">
        <f t="shared" si="9"/>
        <v>0.12389380530973446</v>
      </c>
      <c r="O94" s="56">
        <f>Q94*'England_index-weights_R2'!$B$11+S94*'England_index-weights_R2'!$B$12+U94*'England_index-weights_R2'!$B$13</f>
        <v>6.8815684924293144E-2</v>
      </c>
      <c r="P94" s="50">
        <f>INDEX('Journey_time-all_inputs'!$C:$C,MATCH($A94,'Journey_time-all_inputs'!$A:$A,0))</f>
        <v>12.411704190080799</v>
      </c>
      <c r="Q94" s="56">
        <f t="shared" si="10"/>
        <v>5.1147585235777497E-2</v>
      </c>
      <c r="R94" s="50">
        <f>INDEX('Journey_time-all_inputs'!$D:$D,MATCH($A94,'Journey_time-all_inputs'!$A:$A,0))</f>
        <v>19.142081004411502</v>
      </c>
      <c r="S94" s="56">
        <f t="shared" si="11"/>
        <v>0.12959486307311646</v>
      </c>
      <c r="T94" s="50">
        <f>INDEX('Journey_time-all_inputs'!$E:$E,MATCH($A94,'Journey_time-all_inputs'!$A:$A,0))</f>
        <v>15.412760162896401</v>
      </c>
      <c r="U94" s="56">
        <f t="shared" si="12"/>
        <v>7.846844969192833E-2</v>
      </c>
      <c r="V94" s="56">
        <f>Y94*'England_index-weights_R2'!$B$15+AC94*'England_index-weights_R2'!$B$17</f>
        <v>0.3213498242633383</v>
      </c>
      <c r="W94" s="56">
        <f>INDEX('Comm_vacancy-all_inputs'!$C:$C, MATCH(A94,'Comm_vacancy-all_inputs'!$A:$A,0))</f>
        <v>9.3837719083160881E-2</v>
      </c>
      <c r="X94" s="56">
        <f>W94*'England_index-weights_R2'!$B$16</f>
        <v>9.3837719083160881E-2</v>
      </c>
      <c r="Y94" s="56">
        <f t="shared" si="13"/>
        <v>0.34601837133686708</v>
      </c>
      <c r="Z94" s="57">
        <f>INDEX('Dwellings_vacancy_E-all_inputs'!$G:$G,MATCH($A94,'Dwellings_vacancy_E-all_inputs'!$A:$A,0))</f>
        <v>8.7461735490722801E-3</v>
      </c>
      <c r="AA94" s="57">
        <f>INDEX('Dwellings_vacancy_E-all_inputs'!$L:$L,MATCH($A94,'Dwellings_vacancy_E-all_inputs'!$A:$A,0))</f>
        <v>1.0122218740206832E-2</v>
      </c>
      <c r="AB94" s="57">
        <f>Z94*'England_index-weights_R2'!$B$18+AA94*'England_index-weights_R2'!$B$19</f>
        <v>9.4341961446395561E-3</v>
      </c>
      <c r="AC94" s="56">
        <f t="shared" si="14"/>
        <v>0.24734418304275191</v>
      </c>
    </row>
    <row r="95" spans="1:29" x14ac:dyDescent="0.35">
      <c r="A95" s="17" t="s">
        <v>422</v>
      </c>
      <c r="B95" s="17" t="s">
        <v>423</v>
      </c>
      <c r="C95" s="56">
        <f>D95*'England_index-weights_R2'!$B$2+O95*'England_index-weights_R2'!$B$10+V95*'England_index-weights_R2'!$B$14</f>
        <v>0.35013922520707053</v>
      </c>
      <c r="D95" s="56">
        <f>F95*'England_index-weights_R2'!$B$3+J95*'England_index-weights_R2'!$B$4+N95*'England_index-weights_R2'!$B$7</f>
        <v>0.42806504479222807</v>
      </c>
      <c r="E95" s="56">
        <f>INDEX('Productivity-all_inputs'!$D:$D,MATCH($A95,'Productivity-all_inputs'!$A:$A,0))</f>
        <v>3.1986731175506815</v>
      </c>
      <c r="F95" s="56">
        <f t="shared" si="15"/>
        <v>0.88124881462680349</v>
      </c>
      <c r="G95" s="49">
        <f>INDEX('Skills-all_inputs'!$C:$C,MATCH($A95,'Skills-all_inputs'!$A:$A,0))</f>
        <v>5.5</v>
      </c>
      <c r="H95" s="49">
        <f>INDEX('Skills-all_inputs'!$D:$D,MATCH($A95,'Skills-all_inputs'!$A:$A,0))</f>
        <v>2.2999999999999998</v>
      </c>
      <c r="I95" s="121">
        <f>$G95*'England_index-weights_R2'!$B$5+'England_index-weights_R2'!$B$6*$H95</f>
        <v>3.9</v>
      </c>
      <c r="J95" s="56">
        <f t="shared" si="8"/>
        <v>0.11976047904191615</v>
      </c>
      <c r="K95" s="49">
        <f>INDEX('Unemployment-all_inputs'!$C:$C,MATCH($A95,'Unemployment-all_inputs'!$A:$A,0))</f>
        <v>4.0999999999999996</v>
      </c>
      <c r="L95" s="49">
        <f>INDEX('Unemployment-all_inputs'!$D:$D,MATCH($A95,'Unemployment-all_inputs'!$A:$A,0))</f>
        <v>3.8</v>
      </c>
      <c r="M95" s="121">
        <f>K95*'England_index-weights_R2'!$B$8+L95*'England_index-weights_R2'!$B$9</f>
        <v>3.9499999999999997</v>
      </c>
      <c r="N95" s="56">
        <f t="shared" si="9"/>
        <v>0.28318584070796454</v>
      </c>
      <c r="O95" s="56">
        <f>Q95*'England_index-weights_R2'!$B$11+S95*'England_index-weights_R2'!$B$12+U95*'England_index-weights_R2'!$B$13</f>
        <v>0.1668012092472945</v>
      </c>
      <c r="P95" s="50">
        <f>INDEX('Journey_time-all_inputs'!$C:$C,MATCH($A95,'Journey_time-all_inputs'!$A:$A,0))</f>
        <v>20.7086616261724</v>
      </c>
      <c r="Q95" s="56">
        <f t="shared" si="10"/>
        <v>0.12432086155888539</v>
      </c>
      <c r="R95" s="50">
        <f>INDEX('Journey_time-all_inputs'!$D:$D,MATCH($A95,'Journey_time-all_inputs'!$A:$A,0))</f>
        <v>38.666884038446199</v>
      </c>
      <c r="S95" s="56">
        <f t="shared" si="11"/>
        <v>0.29809416414488193</v>
      </c>
      <c r="T95" s="50">
        <f>INDEX('Journey_time-all_inputs'!$E:$E,MATCH($A95,'Journey_time-all_inputs'!$A:$A,0))</f>
        <v>38.739907207768802</v>
      </c>
      <c r="U95" s="56">
        <f t="shared" si="12"/>
        <v>0.28400692660371124</v>
      </c>
      <c r="V95" s="56">
        <f>Y95*'England_index-weights_R2'!$B$15+AC95*'England_index-weights_R2'!$B$17</f>
        <v>0.3776256019965315</v>
      </c>
      <c r="W95" s="56">
        <f>INDEX('Comm_vacancy-all_inputs'!$C:$C, MATCH(A95,'Comm_vacancy-all_inputs'!$A:$A,0))</f>
        <v>9.7309463247864575E-2</v>
      </c>
      <c r="X95" s="56">
        <f>W95*'England_index-weights_R2'!$B$16</f>
        <v>9.7309463247864575E-2</v>
      </c>
      <c r="Y95" s="56">
        <f t="shared" si="13"/>
        <v>0.35979360466873223</v>
      </c>
      <c r="Z95" s="57">
        <f>INDEX('Dwellings_vacancy_E-all_inputs'!$G:$G,MATCH($A95,'Dwellings_vacancy_E-all_inputs'!$A:$A,0))</f>
        <v>1.4132911148009422E-2</v>
      </c>
      <c r="AA95" s="57">
        <f>INDEX('Dwellings_vacancy_E-all_inputs'!$L:$L,MATCH($A95,'Dwellings_vacancy_E-all_inputs'!$A:$A,0))</f>
        <v>1.6268517800356784E-2</v>
      </c>
      <c r="AB95" s="57">
        <f>Z95*'England_index-weights_R2'!$B$18+AA95*'England_index-weights_R2'!$B$19</f>
        <v>1.5200714474183103E-2</v>
      </c>
      <c r="AC95" s="56">
        <f t="shared" si="14"/>
        <v>0.43112159397992939</v>
      </c>
    </row>
    <row r="96" spans="1:29" x14ac:dyDescent="0.35">
      <c r="A96" s="17" t="s">
        <v>424</v>
      </c>
      <c r="B96" s="17" t="s">
        <v>425</v>
      </c>
      <c r="C96" s="56">
        <f>D96*'England_index-weights_R2'!$B$2+O96*'England_index-weights_R2'!$B$10+V96*'England_index-weights_R2'!$B$14</f>
        <v>0.244938479099436</v>
      </c>
      <c r="D96" s="56">
        <f>F96*'England_index-weights_R2'!$B$3+J96*'England_index-weights_R2'!$B$4+N96*'England_index-weights_R2'!$B$7</f>
        <v>0.30186409034016615</v>
      </c>
      <c r="E96" s="56">
        <f>INDEX('Productivity-all_inputs'!$D:$D,MATCH($A96,'Productivity-all_inputs'!$A:$A,0))</f>
        <v>3.5779478934066544</v>
      </c>
      <c r="F96" s="56">
        <f t="shared" si="15"/>
        <v>0.52373651350897288</v>
      </c>
      <c r="G96" s="49">
        <f>INDEX('Skills-all_inputs'!$C:$C,MATCH($A96,'Skills-all_inputs'!$A:$A,0))</f>
        <v>3.8</v>
      </c>
      <c r="H96" s="49">
        <f>INDEX('Skills-all_inputs'!$D:$D,MATCH($A96,'Skills-all_inputs'!$A:$A,0))</f>
        <v>3</v>
      </c>
      <c r="I96" s="121">
        <f>$G96*'England_index-weights_R2'!$B$5+'England_index-weights_R2'!$B$6*$H96</f>
        <v>3.4</v>
      </c>
      <c r="J96" s="56">
        <f t="shared" si="8"/>
        <v>8.9820359281437112E-2</v>
      </c>
      <c r="K96" s="49">
        <f>INDEX('Unemployment-all_inputs'!$C:$C,MATCH($A96,'Unemployment-all_inputs'!$A:$A,0))</f>
        <v>3.9</v>
      </c>
      <c r="L96" s="49">
        <f>INDEX('Unemployment-all_inputs'!$D:$D,MATCH($A96,'Unemployment-all_inputs'!$A:$A,0))</f>
        <v>4.0999999999999996</v>
      </c>
      <c r="M96" s="121">
        <f>K96*'England_index-weights_R2'!$B$8+L96*'England_index-weights_R2'!$B$9</f>
        <v>4</v>
      </c>
      <c r="N96" s="56">
        <f t="shared" si="9"/>
        <v>0.29203539823008845</v>
      </c>
      <c r="O96" s="56">
        <f>Q96*'England_index-weights_R2'!$B$11+S96*'England_index-weights_R2'!$B$12+U96*'England_index-weights_R2'!$B$13</f>
        <v>3.9041177600003196E-2</v>
      </c>
      <c r="P96" s="50">
        <f>INDEX('Journey_time-all_inputs'!$C:$C,MATCH($A96,'Journey_time-all_inputs'!$A:$A,0))</f>
        <v>8.9348424129817197</v>
      </c>
      <c r="Q96" s="56">
        <f t="shared" si="10"/>
        <v>2.0484131853911302E-2</v>
      </c>
      <c r="R96" s="50">
        <f>INDEX('Journey_time-all_inputs'!$D:$D,MATCH($A96,'Journey_time-all_inputs'!$A:$A,0))</f>
        <v>16.118916810072999</v>
      </c>
      <c r="S96" s="56">
        <f t="shared" si="11"/>
        <v>0.10350491722919365</v>
      </c>
      <c r="T96" s="50">
        <f>INDEX('Journey_time-all_inputs'!$E:$E,MATCH($A96,'Journey_time-all_inputs'!$A:$A,0))</f>
        <v>11.638335934543401</v>
      </c>
      <c r="U96" s="56">
        <f t="shared" si="12"/>
        <v>4.5211514944516293E-2</v>
      </c>
      <c r="V96" s="56">
        <f>Y96*'England_index-weights_R2'!$B$15+AC96*'England_index-weights_R2'!$B$17</f>
        <v>0.33698455811740852</v>
      </c>
      <c r="W96" s="56">
        <f>INDEX('Comm_vacancy-all_inputs'!$C:$C, MATCH(A96,'Comm_vacancy-all_inputs'!$A:$A,0))</f>
        <v>9.4680013308802699E-2</v>
      </c>
      <c r="X96" s="56">
        <f>W96*'England_index-weights_R2'!$B$16</f>
        <v>9.4680013308802699E-2</v>
      </c>
      <c r="Y96" s="56">
        <f t="shared" si="13"/>
        <v>0.34936043772823927</v>
      </c>
      <c r="Z96" s="57">
        <f>INDEX('Dwellings_vacancy_E-all_inputs'!$G:$G,MATCH($A96,'Dwellings_vacancy_E-all_inputs'!$A:$A,0))</f>
        <v>1.0536619069553201E-2</v>
      </c>
      <c r="AA96" s="57">
        <f>INDEX('Dwellings_vacancy_E-all_inputs'!$L:$L,MATCH($A96,'Dwellings_vacancy_E-all_inputs'!$A:$A,0))</f>
        <v>1.1627234337941807E-2</v>
      </c>
      <c r="AB96" s="57">
        <f>Z96*'England_index-weights_R2'!$B$18+AA96*'England_index-weights_R2'!$B$19</f>
        <v>1.1081926703747504E-2</v>
      </c>
      <c r="AC96" s="56">
        <f t="shared" si="14"/>
        <v>0.29985691928491626</v>
      </c>
    </row>
    <row r="97" spans="1:29" x14ac:dyDescent="0.35">
      <c r="A97" s="17" t="s">
        <v>428</v>
      </c>
      <c r="B97" s="17" t="s">
        <v>429</v>
      </c>
      <c r="C97" s="56">
        <f>D97*'England_index-weights_R2'!$B$2+O97*'England_index-weights_R2'!$B$10+V97*'England_index-weights_R2'!$B$14</f>
        <v>0.19117226988446029</v>
      </c>
      <c r="D97" s="56">
        <f>F97*'England_index-weights_R2'!$B$3+J97*'England_index-weights_R2'!$B$4+N97*'England_index-weights_R2'!$B$7</f>
        <v>0.23275704315728421</v>
      </c>
      <c r="E97" s="56">
        <f>INDEX('Productivity-all_inputs'!$D:$D,MATCH($A97,'Productivity-all_inputs'!$A:$A,0))</f>
        <v>3.6375861597263857</v>
      </c>
      <c r="F97" s="56">
        <f t="shared" si="15"/>
        <v>0.46752024186653235</v>
      </c>
      <c r="G97" s="49">
        <f>INDEX('Skills-all_inputs'!$C:$C,MATCH($A97,'Skills-all_inputs'!$A:$A,0))</f>
        <v>3.4</v>
      </c>
      <c r="H97" s="49">
        <f>INDEX('Skills-all_inputs'!$D:$D,MATCH($A97,'Skills-all_inputs'!$A:$A,0))</f>
        <v>1.9</v>
      </c>
      <c r="I97" s="121">
        <f>$G97*'England_index-weights_R2'!$B$5+'England_index-weights_R2'!$B$6*$H97</f>
        <v>2.65</v>
      </c>
      <c r="J97" s="56">
        <f t="shared" si="8"/>
        <v>4.4910179640718556E-2</v>
      </c>
      <c r="K97" s="49">
        <f>INDEX('Unemployment-all_inputs'!$C:$C,MATCH($A97,'Unemployment-all_inputs'!$A:$A,0))</f>
        <v>3.8</v>
      </c>
      <c r="L97" s="49">
        <f>INDEX('Unemployment-all_inputs'!$D:$D,MATCH($A97,'Unemployment-all_inputs'!$A:$A,0))</f>
        <v>3</v>
      </c>
      <c r="M97" s="121">
        <f>K97*'England_index-weights_R2'!$B$8+L97*'England_index-weights_R2'!$B$9</f>
        <v>3.4</v>
      </c>
      <c r="N97" s="56">
        <f t="shared" si="9"/>
        <v>0.18584070796460173</v>
      </c>
      <c r="O97" s="56">
        <f>Q97*'England_index-weights_R2'!$B$11+S97*'England_index-weights_R2'!$B$12+U97*'England_index-weights_R2'!$B$13</f>
        <v>9.7841124773337354E-2</v>
      </c>
      <c r="P97" s="50">
        <f>INDEX('Journey_time-all_inputs'!$C:$C,MATCH($A97,'Journey_time-all_inputs'!$A:$A,0))</f>
        <v>13.448801299932301</v>
      </c>
      <c r="Q97" s="56">
        <f t="shared" si="10"/>
        <v>6.0294045727782686E-2</v>
      </c>
      <c r="R97" s="50">
        <f>INDEX('Journey_time-all_inputs'!$D:$D,MATCH($A97,'Journey_time-all_inputs'!$A:$A,0))</f>
        <v>30.2363449497898</v>
      </c>
      <c r="S97" s="56">
        <f t="shared" si="11"/>
        <v>0.22533850347979942</v>
      </c>
      <c r="T97" s="50">
        <f>INDEX('Journey_time-all_inputs'!$E:$E,MATCH($A97,'Journey_time-all_inputs'!$A:$A,0))</f>
        <v>21.137419821813499</v>
      </c>
      <c r="U97" s="56">
        <f t="shared" si="12"/>
        <v>0.12890915831646571</v>
      </c>
      <c r="V97" s="56">
        <f>Y97*'England_index-weights_R2'!$B$15+AC97*'England_index-weights_R2'!$B$17</f>
        <v>0.20133386844993539</v>
      </c>
      <c r="W97" s="56">
        <f>INDEX('Comm_vacancy-all_inputs'!$C:$C, MATCH(A97,'Comm_vacancy-all_inputs'!$A:$A,0))</f>
        <v>5.4965240676564969E-2</v>
      </c>
      <c r="X97" s="56">
        <f>W97*'England_index-weights_R2'!$B$16</f>
        <v>5.4965240676564969E-2</v>
      </c>
      <c r="Y97" s="56">
        <f t="shared" si="13"/>
        <v>0.19177962711060564</v>
      </c>
      <c r="Z97" s="57">
        <f>INDEX('Dwellings_vacancy_E-all_inputs'!$G:$G,MATCH($A97,'Dwellings_vacancy_E-all_inputs'!$A:$A,0))</f>
        <v>8.117212549210601E-3</v>
      </c>
      <c r="AA97" s="57">
        <f>INDEX('Dwellings_vacancy_E-all_inputs'!$L:$L,MATCH($A97,'Dwellings_vacancy_E-all_inputs'!$A:$A,0))</f>
        <v>9.6625236477552428E-3</v>
      </c>
      <c r="AB97" s="57">
        <f>Z97*'England_index-weights_R2'!$B$18+AA97*'England_index-weights_R2'!$B$19</f>
        <v>8.8898680984829219E-3</v>
      </c>
      <c r="AC97" s="56">
        <f t="shared" si="14"/>
        <v>0.22999659246792459</v>
      </c>
    </row>
    <row r="98" spans="1:29" x14ac:dyDescent="0.35">
      <c r="A98" s="17" t="s">
        <v>430</v>
      </c>
      <c r="B98" s="17" t="s">
        <v>431</v>
      </c>
      <c r="C98" s="56">
        <f>D98*'England_index-weights_R2'!$B$2+O98*'England_index-weights_R2'!$B$10+V98*'England_index-weights_R2'!$B$14</f>
        <v>0.3206643282810912</v>
      </c>
      <c r="D98" s="56">
        <f>F98*'England_index-weights_R2'!$B$3+J98*'England_index-weights_R2'!$B$4+N98*'England_index-weights_R2'!$B$7</f>
        <v>0.42686523874136201</v>
      </c>
      <c r="E98" s="56">
        <f>INDEX('Productivity-all_inputs'!$D:$D,MATCH($A98,'Productivity-all_inputs'!$A:$A,0))</f>
        <v>3.3068867021909143</v>
      </c>
      <c r="F98" s="56">
        <f t="shared" si="15"/>
        <v>0.77924443648268416</v>
      </c>
      <c r="G98" s="49">
        <f>INDEX('Skills-all_inputs'!$C:$C,MATCH($A98,'Skills-all_inputs'!$A:$A,0))</f>
        <v>5.7</v>
      </c>
      <c r="H98" s="49">
        <f>INDEX('Skills-all_inputs'!$D:$D,MATCH($A98,'Skills-all_inputs'!$A:$A,0))</f>
        <v>4.5</v>
      </c>
      <c r="I98" s="121">
        <f>$G98*'England_index-weights_R2'!$B$5+'England_index-weights_R2'!$B$6*$H98</f>
        <v>5.0999999999999996</v>
      </c>
      <c r="J98" s="56">
        <f t="shared" si="8"/>
        <v>0.19161676646706582</v>
      </c>
      <c r="K98" s="49">
        <f>INDEX('Unemployment-all_inputs'!$C:$C,MATCH($A98,'Unemployment-all_inputs'!$A:$A,0))</f>
        <v>4.5999999999999996</v>
      </c>
      <c r="L98" s="49">
        <f>INDEX('Unemployment-all_inputs'!$D:$D,MATCH($A98,'Unemployment-all_inputs'!$A:$A,0))</f>
        <v>3.6</v>
      </c>
      <c r="M98" s="121">
        <f>K98*'England_index-weights_R2'!$B$8+L98*'England_index-weights_R2'!$B$9</f>
        <v>4.0999999999999996</v>
      </c>
      <c r="N98" s="56">
        <f t="shared" si="9"/>
        <v>0.30973451327433621</v>
      </c>
      <c r="O98" s="56">
        <f>Q98*'England_index-weights_R2'!$B$11+S98*'England_index-weights_R2'!$B$12+U98*'England_index-weights_R2'!$B$13</f>
        <v>0.19119206312510365</v>
      </c>
      <c r="P98" s="50">
        <f>INDEX('Journey_time-all_inputs'!$C:$C,MATCH($A98,'Journey_time-all_inputs'!$A:$A,0))</f>
        <v>21.289981562759799</v>
      </c>
      <c r="Q98" s="56">
        <f t="shared" si="10"/>
        <v>0.12944769084295593</v>
      </c>
      <c r="R98" s="50">
        <f>INDEX('Journey_time-all_inputs'!$D:$D,MATCH($A98,'Journey_time-all_inputs'!$A:$A,0))</f>
        <v>47.985771281862</v>
      </c>
      <c r="S98" s="56">
        <f t="shared" si="11"/>
        <v>0.37851628080055377</v>
      </c>
      <c r="T98" s="50">
        <f>INDEX('Journey_time-all_inputs'!$E:$E,MATCH($A98,'Journey_time-all_inputs'!$A:$A,0))</f>
        <v>50.061507912708798</v>
      </c>
      <c r="U98" s="56">
        <f t="shared" si="12"/>
        <v>0.38376299881521825</v>
      </c>
      <c r="V98" s="56">
        <f>Y98*'England_index-weights_R2'!$B$15+AC98*'England_index-weights_R2'!$B$17</f>
        <v>0.23773477251653702</v>
      </c>
      <c r="W98" s="56">
        <f>INDEX('Comm_vacancy-all_inputs'!$C:$C, MATCH(A98,'Comm_vacancy-all_inputs'!$A:$A,0))</f>
        <v>6.1299094602409621E-2</v>
      </c>
      <c r="X98" s="56">
        <f>W98*'England_index-weights_R2'!$B$16</f>
        <v>6.1299094602409621E-2</v>
      </c>
      <c r="Y98" s="56">
        <f t="shared" si="13"/>
        <v>0.21691117816367894</v>
      </c>
      <c r="Z98" s="57">
        <f>INDEX('Dwellings_vacancy_E-all_inputs'!$G:$G,MATCH($A98,'Dwellings_vacancy_E-all_inputs'!$A:$A,0))</f>
        <v>9.7503388570679018E-3</v>
      </c>
      <c r="AA98" s="57">
        <f>INDEX('Dwellings_vacancy_E-all_inputs'!$L:$L,MATCH($A98,'Dwellings_vacancy_E-all_inputs'!$A:$A,0))</f>
        <v>1.243539338251535E-2</v>
      </c>
      <c r="AB98" s="57">
        <f>Z98*'England_index-weights_R2'!$B$18+AA98*'England_index-weights_R2'!$B$19</f>
        <v>1.1092866119791626E-2</v>
      </c>
      <c r="AC98" s="56">
        <f t="shared" si="14"/>
        <v>0.30020555557511125</v>
      </c>
    </row>
    <row r="99" spans="1:29" x14ac:dyDescent="0.35">
      <c r="A99" s="17" t="s">
        <v>436</v>
      </c>
      <c r="B99" s="17" t="s">
        <v>437</v>
      </c>
      <c r="C99" s="56">
        <f>D99*'England_index-weights_R2'!$B$2+O99*'England_index-weights_R2'!$B$10+V99*'England_index-weights_R2'!$B$14</f>
        <v>0.35485144455619405</v>
      </c>
      <c r="D99" s="56">
        <f>F99*'England_index-weights_R2'!$B$3+J99*'England_index-weights_R2'!$B$4+N99*'England_index-weights_R2'!$B$7</f>
        <v>0.42857809554990695</v>
      </c>
      <c r="E99" s="56">
        <f>INDEX('Productivity-all_inputs'!$D:$D,MATCH($A99,'Productivity-all_inputs'!$A:$A,0))</f>
        <v>3.5145260669691587</v>
      </c>
      <c r="F99" s="56">
        <f t="shared" si="15"/>
        <v>0.58351924770106978</v>
      </c>
      <c r="G99" s="49">
        <f>INDEX('Skills-all_inputs'!$C:$C,MATCH($A99,'Skills-all_inputs'!$A:$A,0))</f>
        <v>9.5</v>
      </c>
      <c r="H99" s="49">
        <f>INDEX('Skills-all_inputs'!$D:$D,MATCH($A99,'Skills-all_inputs'!$A:$A,0))</f>
        <v>8</v>
      </c>
      <c r="I99" s="121">
        <f>$G99*'England_index-weights_R2'!$B$5+'England_index-weights_R2'!$B$6*$H99</f>
        <v>8.75</v>
      </c>
      <c r="J99" s="56">
        <f t="shared" si="8"/>
        <v>0.41017964071856278</v>
      </c>
      <c r="K99" s="49">
        <f>INDEX('Unemployment-all_inputs'!$C:$C,MATCH($A99,'Unemployment-all_inputs'!$A:$A,0))</f>
        <v>4.0999999999999996</v>
      </c>
      <c r="L99" s="49">
        <f>INDEX('Unemployment-all_inputs'!$D:$D,MATCH($A99,'Unemployment-all_inputs'!$A:$A,0))</f>
        <v>3.9</v>
      </c>
      <c r="M99" s="121">
        <f>K99*'England_index-weights_R2'!$B$8+L99*'England_index-weights_R2'!$B$9</f>
        <v>4</v>
      </c>
      <c r="N99" s="56">
        <f t="shared" si="9"/>
        <v>0.29203539823008845</v>
      </c>
      <c r="O99" s="56">
        <f>Q99*'England_index-weights_R2'!$B$11+S99*'England_index-weights_R2'!$B$12+U99*'England_index-weights_R2'!$B$13</f>
        <v>0.24559759664688915</v>
      </c>
      <c r="P99" s="50">
        <f>INDEX('Journey_time-all_inputs'!$C:$C,MATCH($A99,'Journey_time-all_inputs'!$A:$A,0))</f>
        <v>26.705864590492698</v>
      </c>
      <c r="Q99" s="56">
        <f t="shared" si="10"/>
        <v>0.17721193555247333</v>
      </c>
      <c r="R99" s="50">
        <f>INDEX('Journey_time-all_inputs'!$D:$D,MATCH($A99,'Journey_time-all_inputs'!$A:$A,0))</f>
        <v>52.7594681630803</v>
      </c>
      <c r="S99" s="56">
        <f t="shared" si="11"/>
        <v>0.41971334622608558</v>
      </c>
      <c r="T99" s="50">
        <f>INDEX('Journey_time-all_inputs'!$E:$E,MATCH($A99,'Journey_time-all_inputs'!$A:$A,0))</f>
        <v>82.563735073684597</v>
      </c>
      <c r="U99" s="56">
        <f t="shared" si="12"/>
        <v>0.67014428042059981</v>
      </c>
      <c r="V99" s="56">
        <f>Y99*'England_index-weights_R2'!$B$15+AC99*'England_index-weights_R2'!$B$17</f>
        <v>0.31665199047807319</v>
      </c>
      <c r="W99" s="56">
        <f>INDEX('Comm_vacancy-all_inputs'!$C:$C, MATCH(A99,'Comm_vacancy-all_inputs'!$A:$A,0))</f>
        <v>8.398700883026608E-2</v>
      </c>
      <c r="X99" s="56">
        <f>W99*'England_index-weights_R2'!$B$16</f>
        <v>8.398700883026608E-2</v>
      </c>
      <c r="Y99" s="56">
        <f t="shared" si="13"/>
        <v>0.30693259030559006</v>
      </c>
      <c r="Z99" s="57">
        <f>INDEX('Dwellings_vacancy_E-all_inputs'!$G:$G,MATCH($A99,'Dwellings_vacancy_E-all_inputs'!$A:$A,0))</f>
        <v>1.2839080909695854E-2</v>
      </c>
      <c r="AA99" s="57">
        <f>INDEX('Dwellings_vacancy_E-all_inputs'!$L:$L,MATCH($A99,'Dwellings_vacancy_E-all_inputs'!$A:$A,0))</f>
        <v>1.2208591377065994E-2</v>
      </c>
      <c r="AB99" s="57">
        <f>Z99*'England_index-weights_R2'!$B$18+AA99*'England_index-weights_R2'!$B$19</f>
        <v>1.2523836143380925E-2</v>
      </c>
      <c r="AC99" s="56">
        <f t="shared" si="14"/>
        <v>0.34581019099552263</v>
      </c>
    </row>
    <row r="100" spans="1:29" x14ac:dyDescent="0.35">
      <c r="A100" s="17" t="s">
        <v>438</v>
      </c>
      <c r="B100" s="17" t="s">
        <v>439</v>
      </c>
      <c r="C100" s="56">
        <f>D100*'England_index-weights_R2'!$B$2+O100*'England_index-weights_R2'!$B$10+V100*'England_index-weights_R2'!$B$14</f>
        <v>0.32439397826291405</v>
      </c>
      <c r="D100" s="56">
        <f>F100*'England_index-weights_R2'!$B$3+J100*'England_index-weights_R2'!$B$4+N100*'England_index-weights_R2'!$B$7</f>
        <v>0.30544818656375261</v>
      </c>
      <c r="E100" s="56">
        <f>INDEX('Productivity-all_inputs'!$D:$D,MATCH($A100,'Productivity-all_inputs'!$A:$A,0))</f>
        <v>3.5524868292083815</v>
      </c>
      <c r="F100" s="56">
        <f t="shared" si="15"/>
        <v>0.54773664278171419</v>
      </c>
      <c r="G100" s="49">
        <f>INDEX('Skills-all_inputs'!$C:$C,MATCH($A100,'Skills-all_inputs'!$A:$A,0))</f>
        <v>5.4</v>
      </c>
      <c r="H100" s="49">
        <f>INDEX('Skills-all_inputs'!$D:$D,MATCH($A100,'Skills-all_inputs'!$A:$A,0))</f>
        <v>4.8</v>
      </c>
      <c r="I100" s="121">
        <f>$G100*'England_index-weights_R2'!$B$5+'England_index-weights_R2'!$B$6*$H100</f>
        <v>5.0999999999999996</v>
      </c>
      <c r="J100" s="56">
        <f t="shared" si="8"/>
        <v>0.19161676646706582</v>
      </c>
      <c r="K100" s="49">
        <f>INDEX('Unemployment-all_inputs'!$C:$C,MATCH($A100,'Unemployment-all_inputs'!$A:$A,0))</f>
        <v>3.7</v>
      </c>
      <c r="L100" s="49">
        <f>INDEX('Unemployment-all_inputs'!$D:$D,MATCH($A100,'Unemployment-all_inputs'!$A:$A,0))</f>
        <v>3</v>
      </c>
      <c r="M100" s="121">
        <f>K100*'England_index-weights_R2'!$B$8+L100*'England_index-weights_R2'!$B$9</f>
        <v>3.35</v>
      </c>
      <c r="N100" s="56">
        <f t="shared" si="9"/>
        <v>0.17699115044247787</v>
      </c>
      <c r="O100" s="56">
        <f>Q100*'England_index-weights_R2'!$B$11+S100*'England_index-weights_R2'!$B$12+U100*'England_index-weights_R2'!$B$13</f>
        <v>0.34654734559533934</v>
      </c>
      <c r="P100" s="50">
        <f>INDEX('Journey_time-all_inputs'!$C:$C,MATCH($A100,'Journey_time-all_inputs'!$A:$A,0))</f>
        <v>36.576382507347503</v>
      </c>
      <c r="Q100" s="56">
        <f t="shared" si="10"/>
        <v>0.2642628985766291</v>
      </c>
      <c r="R100" s="50">
        <f>INDEX('Journey_time-all_inputs'!$D:$D,MATCH($A100,'Journey_time-all_inputs'!$A:$A,0))</f>
        <v>69.895294150989002</v>
      </c>
      <c r="S100" s="56">
        <f t="shared" si="11"/>
        <v>0.56759574469212282</v>
      </c>
      <c r="T100" s="50">
        <f>INDEX('Journey_time-all_inputs'!$E:$E,MATCH($A100,'Journey_time-all_inputs'!$A:$A,0))</f>
        <v>95.515068340849297</v>
      </c>
      <c r="U100" s="56">
        <f t="shared" si="12"/>
        <v>0.78426013473357192</v>
      </c>
      <c r="V100" s="56">
        <f>Y100*'England_index-weights_R2'!$B$15+AC100*'England_index-weights_R2'!$B$17</f>
        <v>0.34013219432881159</v>
      </c>
      <c r="W100" s="56">
        <f>INDEX('Comm_vacancy-all_inputs'!$C:$C, MATCH(A100,'Comm_vacancy-all_inputs'!$A:$A,0))</f>
        <v>9.2334289376771156E-2</v>
      </c>
      <c r="X100" s="56">
        <f>W100*'England_index-weights_R2'!$B$16</f>
        <v>9.2334289376771156E-2</v>
      </c>
      <c r="Y100" s="56">
        <f t="shared" si="13"/>
        <v>0.34005304266601338</v>
      </c>
      <c r="Z100" s="57">
        <f>INDEX('Dwellings_vacancy_E-all_inputs'!$G:$G,MATCH($A100,'Dwellings_vacancy_E-all_inputs'!$A:$A,0))</f>
        <v>1.0921128082156076E-2</v>
      </c>
      <c r="AA100" s="57">
        <f>INDEX('Dwellings_vacancy_E-all_inputs'!$L:$L,MATCH($A100,'Dwellings_vacancy_E-all_inputs'!$A:$A,0))</f>
        <v>1.3785120488266862E-2</v>
      </c>
      <c r="AB100" s="57">
        <f>Z100*'England_index-weights_R2'!$B$18+AA100*'England_index-weights_R2'!$B$19</f>
        <v>1.2353124285211469E-2</v>
      </c>
      <c r="AC100" s="56">
        <f t="shared" si="14"/>
        <v>0.3403696493172062</v>
      </c>
    </row>
    <row r="101" spans="1:29" x14ac:dyDescent="0.35">
      <c r="A101" s="17" t="s">
        <v>440</v>
      </c>
      <c r="B101" s="17" t="s">
        <v>441</v>
      </c>
      <c r="C101" s="56">
        <f>D101*'England_index-weights_R2'!$B$2+O101*'England_index-weights_R2'!$B$10+V101*'England_index-weights_R2'!$B$14</f>
        <v>0.28831496662598294</v>
      </c>
      <c r="D101" s="56">
        <f>F101*'England_index-weights_R2'!$B$3+J101*'England_index-weights_R2'!$B$4+N101*'England_index-weights_R2'!$B$7</f>
        <v>0.34052077270147652</v>
      </c>
      <c r="E101" s="56">
        <f>INDEX('Productivity-all_inputs'!$D:$D,MATCH($A101,'Productivity-all_inputs'!$A:$A,0))</f>
        <v>3.6532522764707851</v>
      </c>
      <c r="F101" s="56">
        <f t="shared" si="15"/>
        <v>0.45275303401773592</v>
      </c>
      <c r="G101" s="49">
        <f>INDEX('Skills-all_inputs'!$C:$C,MATCH($A101,'Skills-all_inputs'!$A:$A,0))</f>
        <v>7.4</v>
      </c>
      <c r="H101" s="49">
        <f>INDEX('Skills-all_inputs'!$D:$D,MATCH($A101,'Skills-all_inputs'!$A:$A,0))</f>
        <v>8.6</v>
      </c>
      <c r="I101" s="121">
        <f>$G101*'England_index-weights_R2'!$B$5+'England_index-weights_R2'!$B$6*$H101</f>
        <v>8</v>
      </c>
      <c r="J101" s="56">
        <f t="shared" si="8"/>
        <v>0.36526946107784425</v>
      </c>
      <c r="K101" s="49">
        <f>INDEX('Unemployment-all_inputs'!$C:$C,MATCH($A101,'Unemployment-all_inputs'!$A:$A,0))</f>
        <v>3.9</v>
      </c>
      <c r="L101" s="49">
        <f>INDEX('Unemployment-all_inputs'!$D:$D,MATCH($A101,'Unemployment-all_inputs'!$A:$A,0))</f>
        <v>3.1</v>
      </c>
      <c r="M101" s="121">
        <f>K101*'England_index-weights_R2'!$B$8+L101*'England_index-weights_R2'!$B$9</f>
        <v>3.5</v>
      </c>
      <c r="N101" s="56">
        <f t="shared" si="9"/>
        <v>0.20353982300884954</v>
      </c>
      <c r="O101" s="56">
        <f>Q101*'England_index-weights_R2'!$B$11+S101*'England_index-weights_R2'!$B$12+U101*'England_index-weights_R2'!$B$13</f>
        <v>0.1157505292984224</v>
      </c>
      <c r="P101" s="50">
        <f>INDEX('Journey_time-all_inputs'!$C:$C,MATCH($A101,'Journey_time-all_inputs'!$A:$A,0))</f>
        <v>15.961885748270999</v>
      </c>
      <c r="Q101" s="56">
        <f t="shared" si="10"/>
        <v>8.2457667052591721E-2</v>
      </c>
      <c r="R101" s="50">
        <f>INDEX('Journey_time-all_inputs'!$D:$D,MATCH($A101,'Journey_time-all_inputs'!$A:$A,0))</f>
        <v>29.416384950591699</v>
      </c>
      <c r="S101" s="56">
        <f t="shared" si="11"/>
        <v>0.21826223815047205</v>
      </c>
      <c r="T101" s="50">
        <f>INDEX('Journey_time-all_inputs'!$E:$E,MATCH($A101,'Journey_time-all_inputs'!$A:$A,0))</f>
        <v>30.3463586808477</v>
      </c>
      <c r="U101" s="56">
        <f t="shared" si="12"/>
        <v>0.21005029672566011</v>
      </c>
      <c r="V101" s="56">
        <f>Y101*'England_index-weights_R2'!$B$15+AC101*'England_index-weights_R2'!$B$17</f>
        <v>0.35646779180255633</v>
      </c>
      <c r="W101" s="56">
        <f>INDEX('Comm_vacancy-all_inputs'!$C:$C, MATCH(A101,'Comm_vacancy-all_inputs'!$A:$A,0))</f>
        <v>8.1711886917749749E-2</v>
      </c>
      <c r="X101" s="56">
        <f>W101*'England_index-weights_R2'!$B$16</f>
        <v>8.1711886917749749E-2</v>
      </c>
      <c r="Y101" s="56">
        <f t="shared" si="13"/>
        <v>0.2979053308888448</v>
      </c>
      <c r="Z101" s="57">
        <f>INDEX('Dwellings_vacancy_E-all_inputs'!$G:$G,MATCH($A101,'Dwellings_vacancy_E-all_inputs'!$A:$A,0))</f>
        <v>1.592996920884546E-2</v>
      </c>
      <c r="AA101" s="57">
        <f>INDEX('Dwellings_vacancy_E-all_inputs'!$L:$L,MATCH($A101,'Dwellings_vacancy_E-all_inputs'!$A:$A,0))</f>
        <v>2.0811868947043066E-2</v>
      </c>
      <c r="AB101" s="57">
        <f>Z101*'England_index-weights_R2'!$B$18+AA101*'England_index-weights_R2'!$B$19</f>
        <v>1.8370919077944262E-2</v>
      </c>
      <c r="AC101" s="56">
        <f t="shared" si="14"/>
        <v>0.53215517454369099</v>
      </c>
    </row>
    <row r="102" spans="1:29" x14ac:dyDescent="0.35">
      <c r="A102" s="17" t="s">
        <v>442</v>
      </c>
      <c r="B102" s="17" t="s">
        <v>443</v>
      </c>
      <c r="C102" s="56">
        <f>D102*'England_index-weights_R2'!$B$2+O102*'England_index-weights_R2'!$B$10+V102*'England_index-weights_R2'!$B$14</f>
        <v>0.44944889330064264</v>
      </c>
      <c r="D102" s="56">
        <f>F102*'England_index-weights_R2'!$B$3+J102*'England_index-weights_R2'!$B$4+N102*'England_index-weights_R2'!$B$7</f>
        <v>0.6409379103793138</v>
      </c>
      <c r="E102" s="56">
        <f>INDEX('Productivity-all_inputs'!$D:$D,MATCH($A102,'Productivity-all_inputs'!$A:$A,0))</f>
        <v>3.2995337278856551</v>
      </c>
      <c r="F102" s="56">
        <f t="shared" si="15"/>
        <v>0.78617550316910079</v>
      </c>
      <c r="G102" s="49">
        <f>INDEX('Skills-all_inputs'!$C:$C,MATCH($A102,'Skills-all_inputs'!$A:$A,0))</f>
        <v>9.1999999999999993</v>
      </c>
      <c r="H102" s="49">
        <f>INDEX('Skills-all_inputs'!$D:$D,MATCH($A102,'Skills-all_inputs'!$A:$A,0))</f>
        <v>10.1</v>
      </c>
      <c r="I102" s="121">
        <f>$G102*'England_index-weights_R2'!$B$5+'England_index-weights_R2'!$B$6*$H102</f>
        <v>9.6499999999999986</v>
      </c>
      <c r="J102" s="56">
        <f t="shared" si="8"/>
        <v>0.46407185628742498</v>
      </c>
      <c r="K102" s="49">
        <f>INDEX('Unemployment-all_inputs'!$C:$C,MATCH($A102,'Unemployment-all_inputs'!$A:$A,0))</f>
        <v>6.2</v>
      </c>
      <c r="L102" s="49">
        <f>INDEX('Unemployment-all_inputs'!$D:$D,MATCH($A102,'Unemployment-all_inputs'!$A:$A,0))</f>
        <v>6.1</v>
      </c>
      <c r="M102" s="121">
        <f>K102*'England_index-weights_R2'!$B$8+L102*'England_index-weights_R2'!$B$9</f>
        <v>6.15</v>
      </c>
      <c r="N102" s="56">
        <f t="shared" si="9"/>
        <v>0.67256637168141598</v>
      </c>
      <c r="O102" s="56">
        <f>Q102*'England_index-weights_R2'!$B$11+S102*'England_index-weights_R2'!$B$12+U102*'England_index-weights_R2'!$B$13</f>
        <v>5.825293037224355E-2</v>
      </c>
      <c r="P102" s="50">
        <f>INDEX('Journey_time-all_inputs'!$C:$C,MATCH($A102,'Journey_time-all_inputs'!$A:$A,0))</f>
        <v>10.536223864448401</v>
      </c>
      <c r="Q102" s="56">
        <f t="shared" si="10"/>
        <v>3.4607179772314207E-2</v>
      </c>
      <c r="R102" s="50">
        <f>INDEX('Journey_time-all_inputs'!$D:$D,MATCH($A102,'Journey_time-all_inputs'!$A:$A,0))</f>
        <v>19.958643507691701</v>
      </c>
      <c r="S102" s="56">
        <f t="shared" si="11"/>
        <v>0.13664180796901548</v>
      </c>
      <c r="T102" s="50">
        <f>INDEX('Journey_time-all_inputs'!$E:$E,MATCH($A102,'Journey_time-all_inputs'!$A:$A,0))</f>
        <v>16.7077157448193</v>
      </c>
      <c r="U102" s="56">
        <f t="shared" si="12"/>
        <v>8.9878468991110058E-2</v>
      </c>
      <c r="V102" s="56">
        <f>Y102*'England_index-weights_R2'!$B$15+AC102*'England_index-weights_R2'!$B$17</f>
        <v>0.45766682207169934</v>
      </c>
      <c r="W102" s="56">
        <f>INDEX('Comm_vacancy-all_inputs'!$C:$C, MATCH(A102,'Comm_vacancy-all_inputs'!$A:$A,0))</f>
        <v>0.12510532524435458</v>
      </c>
      <c r="X102" s="56">
        <f>W102*'England_index-weights_R2'!$B$16</f>
        <v>0.12510532524435458</v>
      </c>
      <c r="Y102" s="56">
        <f t="shared" si="13"/>
        <v>0.47008240087519249</v>
      </c>
      <c r="Z102" s="57">
        <f>INDEX('Dwellings_vacancy_E-all_inputs'!$G:$G,MATCH($A102,'Dwellings_vacancy_E-all_inputs'!$A:$A,0))</f>
        <v>1.2764397679984475E-2</v>
      </c>
      <c r="AA102" s="57">
        <f>INDEX('Dwellings_vacancy_E-all_inputs'!$L:$L,MATCH($A102,'Dwellings_vacancy_E-all_inputs'!$A:$A,0))</f>
        <v>1.6965453150495455E-2</v>
      </c>
      <c r="AB102" s="57">
        <f>Z102*'England_index-weights_R2'!$B$18+AA102*'England_index-weights_R2'!$B$19</f>
        <v>1.4864925415239965E-2</v>
      </c>
      <c r="AC102" s="56">
        <f t="shared" si="14"/>
        <v>0.42042008566121986</v>
      </c>
    </row>
    <row r="103" spans="1:29" x14ac:dyDescent="0.35">
      <c r="A103" s="17" t="s">
        <v>444</v>
      </c>
      <c r="B103" s="17" t="s">
        <v>445</v>
      </c>
      <c r="C103" s="56">
        <f>D103*'England_index-weights_R2'!$B$2+O103*'England_index-weights_R2'!$B$10+V103*'England_index-weights_R2'!$B$14</f>
        <v>0.30503655698829735</v>
      </c>
      <c r="D103" s="56">
        <f>F103*'England_index-weights_R2'!$B$3+J103*'England_index-weights_R2'!$B$4+N103*'England_index-weights_R2'!$B$7</f>
        <v>0.46279610869677645</v>
      </c>
      <c r="E103" s="56">
        <f>INDEX('Productivity-all_inputs'!$D:$D,MATCH($A103,'Productivity-all_inputs'!$A:$A,0))</f>
        <v>3.3877743613300146</v>
      </c>
      <c r="F103" s="56">
        <f t="shared" si="15"/>
        <v>0.70299804470619531</v>
      </c>
      <c r="G103" s="49">
        <f>INDEX('Skills-all_inputs'!$C:$C,MATCH($A103,'Skills-all_inputs'!$A:$A,0))</f>
        <v>6.5</v>
      </c>
      <c r="H103" s="49">
        <f>INDEX('Skills-all_inputs'!$D:$D,MATCH($A103,'Skills-all_inputs'!$A:$A,0))</f>
        <v>6.3</v>
      </c>
      <c r="I103" s="121">
        <f>$G103*'England_index-weights_R2'!$B$5+'England_index-weights_R2'!$B$6*$H103</f>
        <v>6.4</v>
      </c>
      <c r="J103" s="56">
        <f t="shared" si="8"/>
        <v>0.26946107784431134</v>
      </c>
      <c r="K103" s="49">
        <f>INDEX('Unemployment-all_inputs'!$C:$C,MATCH($A103,'Unemployment-all_inputs'!$A:$A,0))</f>
        <v>5.6</v>
      </c>
      <c r="L103" s="49">
        <f>INDEX('Unemployment-all_inputs'!$D:$D,MATCH($A103,'Unemployment-all_inputs'!$A:$A,0))</f>
        <v>3.8</v>
      </c>
      <c r="M103" s="121">
        <f>K103*'England_index-weights_R2'!$B$8+L103*'England_index-weights_R2'!$B$9</f>
        <v>4.6999999999999993</v>
      </c>
      <c r="N103" s="56">
        <f t="shared" si="9"/>
        <v>0.41592920353982282</v>
      </c>
      <c r="O103" s="56">
        <f>Q103*'England_index-weights_R2'!$B$11+S103*'England_index-weights_R2'!$B$12+U103*'England_index-weights_R2'!$B$13</f>
        <v>8.5027698803875146E-2</v>
      </c>
      <c r="P103" s="50">
        <f>INDEX('Journey_time-all_inputs'!$C:$C,MATCH($A103,'Journey_time-all_inputs'!$A:$A,0))</f>
        <v>12.6609934057771</v>
      </c>
      <c r="Q103" s="56">
        <f t="shared" si="10"/>
        <v>5.3346139200290674E-2</v>
      </c>
      <c r="R103" s="50">
        <f>INDEX('Journey_time-all_inputs'!$D:$D,MATCH($A103,'Journey_time-all_inputs'!$A:$A,0))</f>
        <v>26.373513139140101</v>
      </c>
      <c r="S103" s="56">
        <f t="shared" si="11"/>
        <v>0.1920022153176261</v>
      </c>
      <c r="T103" s="50">
        <f>INDEX('Journey_time-all_inputs'!$E:$E,MATCH($A103,'Journey_time-all_inputs'!$A:$A,0))</f>
        <v>19.567598145673401</v>
      </c>
      <c r="U103" s="56">
        <f t="shared" si="12"/>
        <v>0.11507725869683938</v>
      </c>
      <c r="V103" s="56">
        <f>Y103*'England_index-weights_R2'!$B$15+AC103*'England_index-weights_R2'!$B$17</f>
        <v>0.20952631175576134</v>
      </c>
      <c r="W103" s="56">
        <f>INDEX('Comm_vacancy-all_inputs'!$C:$C, MATCH(A103,'Comm_vacancy-all_inputs'!$A:$A,0))</f>
        <v>5.7279851831442963E-2</v>
      </c>
      <c r="X103" s="56">
        <f>W103*'England_index-weights_R2'!$B$16</f>
        <v>5.7279851831442963E-2</v>
      </c>
      <c r="Y103" s="56">
        <f t="shared" si="13"/>
        <v>0.20096357247591845</v>
      </c>
      <c r="Z103" s="57">
        <f>INDEX('Dwellings_vacancy_E-all_inputs'!$G:$G,MATCH($A103,'Dwellings_vacancy_E-all_inputs'!$A:$A,0))</f>
        <v>7.1760316735191105E-3</v>
      </c>
      <c r="AA103" s="57">
        <f>INDEX('Dwellings_vacancy_E-all_inputs'!$L:$L,MATCH($A103,'Dwellings_vacancy_E-all_inputs'!$A:$A,0))</f>
        <v>1.093115858794701E-2</v>
      </c>
      <c r="AB103" s="57">
        <f>Z103*'England_index-weights_R2'!$B$18+AA103*'England_index-weights_R2'!$B$19</f>
        <v>9.0535951307330609E-3</v>
      </c>
      <c r="AC103" s="56">
        <f t="shared" si="14"/>
        <v>0.23521452959528999</v>
      </c>
    </row>
    <row r="104" spans="1:29" x14ac:dyDescent="0.35">
      <c r="A104" s="17" t="s">
        <v>448</v>
      </c>
      <c r="B104" s="17" t="s">
        <v>449</v>
      </c>
      <c r="C104" s="56">
        <f>D104*'England_index-weights_R2'!$B$2+O104*'England_index-weights_R2'!$B$10+V104*'England_index-weights_R2'!$B$14</f>
        <v>0.34658829435303173</v>
      </c>
      <c r="D104" s="56">
        <f>F104*'England_index-weights_R2'!$B$3+J104*'England_index-weights_R2'!$B$4+N104*'England_index-weights_R2'!$B$7</f>
        <v>0.43808836971494158</v>
      </c>
      <c r="E104" s="56">
        <f>INDEX('Productivity-all_inputs'!$D:$D,MATCH($A104,'Productivity-all_inputs'!$A:$A,0))</f>
        <v>3.3638415951183864</v>
      </c>
      <c r="F104" s="56">
        <f t="shared" si="15"/>
        <v>0.72555756847395425</v>
      </c>
      <c r="G104" s="49">
        <f>INDEX('Skills-all_inputs'!$C:$C,MATCH($A104,'Skills-all_inputs'!$A:$A,0))</f>
        <v>7.1</v>
      </c>
      <c r="H104" s="49">
        <f>INDEX('Skills-all_inputs'!$D:$D,MATCH($A104,'Skills-all_inputs'!$A:$A,0))</f>
        <v>7.2</v>
      </c>
      <c r="I104" s="121">
        <f>$G104*'England_index-weights_R2'!$B$5+'England_index-weights_R2'!$B$6*$H104</f>
        <v>7.15</v>
      </c>
      <c r="J104" s="56">
        <f t="shared" si="8"/>
        <v>0.31437125748502986</v>
      </c>
      <c r="K104" s="49">
        <f>INDEX('Unemployment-all_inputs'!$C:$C,MATCH($A104,'Unemployment-all_inputs'!$A:$A,0))</f>
        <v>3.8</v>
      </c>
      <c r="L104" s="49">
        <f>INDEX('Unemployment-all_inputs'!$D:$D,MATCH($A104,'Unemployment-all_inputs'!$A:$A,0))</f>
        <v>4</v>
      </c>
      <c r="M104" s="121">
        <f>K104*'England_index-weights_R2'!$B$8+L104*'England_index-weights_R2'!$B$9</f>
        <v>3.9</v>
      </c>
      <c r="N104" s="56">
        <f t="shared" si="9"/>
        <v>0.27433628318584063</v>
      </c>
      <c r="O104" s="56">
        <f>Q104*'England_index-weights_R2'!$B$11+S104*'England_index-weights_R2'!$B$12+U104*'England_index-weights_R2'!$B$13</f>
        <v>4.9496418273183143E-2</v>
      </c>
      <c r="P104" s="50">
        <f>INDEX('Journey_time-all_inputs'!$C:$C,MATCH($A104,'Journey_time-all_inputs'!$A:$A,0))</f>
        <v>9.5220612221195005</v>
      </c>
      <c r="Q104" s="56">
        <f t="shared" si="10"/>
        <v>2.5662985007508556E-2</v>
      </c>
      <c r="R104" s="50">
        <f>INDEX('Journey_time-all_inputs'!$D:$D,MATCH($A104,'Journey_time-all_inputs'!$A:$A,0))</f>
        <v>19.441609327201999</v>
      </c>
      <c r="S104" s="56">
        <f t="shared" si="11"/>
        <v>0.13217979634765037</v>
      </c>
      <c r="T104" s="50">
        <f>INDEX('Journey_time-all_inputs'!$E:$E,MATCH($A104,'Journey_time-all_inputs'!$A:$A,0))</f>
        <v>13.1027929888513</v>
      </c>
      <c r="U104" s="56">
        <f t="shared" si="12"/>
        <v>5.811503340162337E-2</v>
      </c>
      <c r="V104" s="56">
        <f>Y104*'England_index-weights_R2'!$B$15+AC104*'England_index-weights_R2'!$B$17</f>
        <v>0.4606800197090607</v>
      </c>
      <c r="W104" s="56">
        <f>INDEX('Comm_vacancy-all_inputs'!$C:$C, MATCH(A104,'Comm_vacancy-all_inputs'!$A:$A,0))</f>
        <v>0.1471803527920279</v>
      </c>
      <c r="X104" s="56">
        <f>W104*'England_index-weights_R2'!$B$16</f>
        <v>0.1471803527920279</v>
      </c>
      <c r="Y104" s="56">
        <f t="shared" si="13"/>
        <v>0.55767199297939773</v>
      </c>
      <c r="Z104" s="57">
        <f>INDEX('Dwellings_vacancy_E-all_inputs'!$G:$G,MATCH($A104,'Dwellings_vacancy_E-all_inputs'!$A:$A,0))</f>
        <v>7.3535833435223836E-3</v>
      </c>
      <c r="AA104" s="57">
        <f>INDEX('Dwellings_vacancy_E-all_inputs'!$L:$L,MATCH($A104,'Dwellings_vacancy_E-all_inputs'!$A:$A,0))</f>
        <v>6.642469518641201E-3</v>
      </c>
      <c r="AB104" s="57">
        <f>Z104*'England_index-weights_R2'!$B$18+AA104*'England_index-weights_R2'!$B$19</f>
        <v>6.9980264310817927E-3</v>
      </c>
      <c r="AC104" s="56">
        <f t="shared" si="14"/>
        <v>0.1697040998980496</v>
      </c>
    </row>
    <row r="105" spans="1:29" x14ac:dyDescent="0.35">
      <c r="A105" s="17" t="s">
        <v>450</v>
      </c>
      <c r="B105" s="17" t="s">
        <v>451</v>
      </c>
      <c r="C105" s="56">
        <f>D105*'England_index-weights_R2'!$B$2+O105*'England_index-weights_R2'!$B$10+V105*'England_index-weights_R2'!$B$14</f>
        <v>0.33332687957768903</v>
      </c>
      <c r="D105" s="56">
        <f>F105*'England_index-weights_R2'!$B$3+J105*'England_index-weights_R2'!$B$4+N105*'England_index-weights_R2'!$B$7</f>
        <v>0.45628180308883437</v>
      </c>
      <c r="E105" s="56">
        <f>INDEX('Productivity-all_inputs'!$D:$D,MATCH($A105,'Productivity-all_inputs'!$A:$A,0))</f>
        <v>3.3775875160230218</v>
      </c>
      <c r="F105" s="56">
        <f t="shared" si="15"/>
        <v>0.71260037720672897</v>
      </c>
      <c r="G105" s="49">
        <f>INDEX('Skills-all_inputs'!$C:$C,MATCH($A105,'Skills-all_inputs'!$A:$A,0))</f>
        <v>3.5</v>
      </c>
      <c r="H105" s="49">
        <f>INDEX('Skills-all_inputs'!$D:$D,MATCH($A105,'Skills-all_inputs'!$A:$A,0))</f>
        <v>10.1</v>
      </c>
      <c r="I105" s="121">
        <f>$G105*'England_index-weights_R2'!$B$5+'England_index-weights_R2'!$B$6*$H105</f>
        <v>6.8</v>
      </c>
      <c r="J105" s="56">
        <f t="shared" si="8"/>
        <v>0.29341317365269459</v>
      </c>
      <c r="K105" s="49">
        <f>INDEX('Unemployment-all_inputs'!$C:$C,MATCH($A105,'Unemployment-all_inputs'!$A:$A,0))</f>
        <v>4.2</v>
      </c>
      <c r="L105" s="49">
        <f>INDEX('Unemployment-all_inputs'!$D:$D,MATCH($A105,'Unemployment-all_inputs'!$A:$A,0))</f>
        <v>4.5999999999999996</v>
      </c>
      <c r="M105" s="121">
        <f>K105*'England_index-weights_R2'!$B$8+L105*'England_index-weights_R2'!$B$9</f>
        <v>4.4000000000000004</v>
      </c>
      <c r="N105" s="56">
        <f t="shared" si="9"/>
        <v>0.36283185840707965</v>
      </c>
      <c r="O105" s="56">
        <f>Q105*'England_index-weights_R2'!$B$11+S105*'England_index-weights_R2'!$B$12+U105*'England_index-weights_R2'!$B$13</f>
        <v>0.20642717289296772</v>
      </c>
      <c r="P105" s="50">
        <f>INDEX('Journey_time-all_inputs'!$C:$C,MATCH($A105,'Journey_time-all_inputs'!$A:$A,0))</f>
        <v>24.311248257809101</v>
      </c>
      <c r="Q105" s="56">
        <f t="shared" si="10"/>
        <v>0.15609311893216959</v>
      </c>
      <c r="R105" s="50">
        <f>INDEX('Journey_time-all_inputs'!$D:$D,MATCH($A105,'Journey_time-all_inputs'!$A:$A,0))</f>
        <v>46.036100348839803</v>
      </c>
      <c r="S105" s="56">
        <f t="shared" si="11"/>
        <v>0.36169059559586725</v>
      </c>
      <c r="T105" s="50">
        <f>INDEX('Journey_time-all_inputs'!$E:$E,MATCH($A105,'Journey_time-all_inputs'!$A:$A,0))</f>
        <v>45.914067139001403</v>
      </c>
      <c r="U105" s="56">
        <f t="shared" si="12"/>
        <v>0.34721936756576266</v>
      </c>
      <c r="V105" s="56">
        <f>Y105*'England_index-weights_R2'!$B$15+AC105*'England_index-weights_R2'!$B$17</f>
        <v>0.21431673924011971</v>
      </c>
      <c r="W105" s="56">
        <f>INDEX('Comm_vacancy-all_inputs'!$C:$C, MATCH(A105,'Comm_vacancy-all_inputs'!$A:$A,0))</f>
        <v>6.3501873705520157E-2</v>
      </c>
      <c r="X105" s="56">
        <f>W105*'England_index-weights_R2'!$B$16</f>
        <v>6.3501873705520157E-2</v>
      </c>
      <c r="Y105" s="56">
        <f t="shared" si="13"/>
        <v>0.22565139480533178</v>
      </c>
      <c r="Z105" s="57">
        <f>INDEX('Dwellings_vacancy_E-all_inputs'!$G:$G,MATCH($A105,'Dwellings_vacancy_E-all_inputs'!$A:$A,0))</f>
        <v>7.230777722581001E-3</v>
      </c>
      <c r="AA105" s="57">
        <f>INDEX('Dwellings_vacancy_E-all_inputs'!$L:$L,MATCH($A105,'Dwellings_vacancy_E-all_inputs'!$A:$A,0))</f>
        <v>7.4310273117981426E-3</v>
      </c>
      <c r="AB105" s="57">
        <f>Z105*'England_index-weights_R2'!$B$18+AA105*'England_index-weights_R2'!$B$19</f>
        <v>7.3309025171895718E-3</v>
      </c>
      <c r="AC105" s="56">
        <f t="shared" si="14"/>
        <v>0.18031277254448355</v>
      </c>
    </row>
    <row r="106" spans="1:29" x14ac:dyDescent="0.35">
      <c r="A106" s="17" t="s">
        <v>452</v>
      </c>
      <c r="B106" s="17" t="s">
        <v>453</v>
      </c>
      <c r="C106" s="56">
        <f>D106*'England_index-weights_R2'!$B$2+O106*'England_index-weights_R2'!$B$10+V106*'England_index-weights_R2'!$B$14</f>
        <v>0.35649960339000814</v>
      </c>
      <c r="D106" s="56">
        <f>F106*'England_index-weights_R2'!$B$3+J106*'England_index-weights_R2'!$B$4+N106*'England_index-weights_R2'!$B$7</f>
        <v>0.53633821089208777</v>
      </c>
      <c r="E106" s="56">
        <f>INDEX('Productivity-all_inputs'!$D:$D,MATCH($A106,'Productivity-all_inputs'!$A:$A,0))</f>
        <v>3.4242626545931514</v>
      </c>
      <c r="F106" s="56">
        <f t="shared" si="15"/>
        <v>0.66860341970397796</v>
      </c>
      <c r="G106" s="49">
        <f>INDEX('Skills-all_inputs'!$C:$C,MATCH($A106,'Skills-all_inputs'!$A:$A,0))</f>
        <v>9.6999999999999993</v>
      </c>
      <c r="H106" s="49">
        <f>INDEX('Skills-all_inputs'!$D:$D,MATCH($A106,'Skills-all_inputs'!$A:$A,0))</f>
        <v>12.8</v>
      </c>
      <c r="I106" s="121">
        <f>$G106*'England_index-weights_R2'!$B$5+'England_index-weights_R2'!$B$6*$H106</f>
        <v>11.25</v>
      </c>
      <c r="J106" s="56">
        <f t="shared" si="8"/>
        <v>0.559880239520958</v>
      </c>
      <c r="K106" s="49">
        <f>INDEX('Unemployment-all_inputs'!$C:$C,MATCH($A106,'Unemployment-all_inputs'!$A:$A,0))</f>
        <v>4.3</v>
      </c>
      <c r="L106" s="49">
        <f>INDEX('Unemployment-all_inputs'!$D:$D,MATCH($A106,'Unemployment-all_inputs'!$A:$A,0))</f>
        <v>4.7</v>
      </c>
      <c r="M106" s="121">
        <f>K106*'England_index-weights_R2'!$B$8+L106*'England_index-weights_R2'!$B$9</f>
        <v>4.5</v>
      </c>
      <c r="N106" s="56">
        <f t="shared" si="9"/>
        <v>0.38053097345132741</v>
      </c>
      <c r="O106" s="56">
        <f>Q106*'England_index-weights_R2'!$B$11+S106*'England_index-weights_R2'!$B$12+U106*'England_index-weights_R2'!$B$13</f>
        <v>0.1426807200063101</v>
      </c>
      <c r="P106" s="50">
        <f>INDEX('Journey_time-all_inputs'!$C:$C,MATCH($A106,'Journey_time-all_inputs'!$A:$A,0))</f>
        <v>17.207921905409599</v>
      </c>
      <c r="Q106" s="56">
        <f t="shared" si="10"/>
        <v>9.3446821659830037E-2</v>
      </c>
      <c r="R106" s="50">
        <f>INDEX('Journey_time-all_inputs'!$D:$D,MATCH($A106,'Journey_time-all_inputs'!$A:$A,0))</f>
        <v>38.235389748579699</v>
      </c>
      <c r="S106" s="56">
        <f t="shared" si="11"/>
        <v>0.29437036287875784</v>
      </c>
      <c r="T106" s="50">
        <f>INDEX('Journey_time-all_inputs'!$E:$E,MATCH($A106,'Journey_time-all_inputs'!$A:$A,0))</f>
        <v>38.459555467282399</v>
      </c>
      <c r="U106" s="56">
        <f t="shared" si="12"/>
        <v>0.28153671155219645</v>
      </c>
      <c r="V106" s="56">
        <f>Y106*'England_index-weights_R2'!$B$15+AC106*'England_index-weights_R2'!$B$17</f>
        <v>0.21064127176954703</v>
      </c>
      <c r="W106" s="56">
        <f>INDEX('Comm_vacancy-all_inputs'!$C:$C, MATCH(A106,'Comm_vacancy-all_inputs'!$A:$A,0))</f>
        <v>5.9100418410041843E-2</v>
      </c>
      <c r="X106" s="56">
        <f>W106*'England_index-weights_R2'!$B$16</f>
        <v>5.9100418410041843E-2</v>
      </c>
      <c r="Y106" s="56">
        <f t="shared" si="13"/>
        <v>0.20818724110662107</v>
      </c>
      <c r="Z106" s="57">
        <f>INDEX('Dwellings_vacancy_E-all_inputs'!$G:$G,MATCH($A106,'Dwellings_vacancy_E-all_inputs'!$A:$A,0))</f>
        <v>7.5269562005033366E-3</v>
      </c>
      <c r="AA106" s="57">
        <f>INDEX('Dwellings_vacancy_E-all_inputs'!$L:$L,MATCH($A106,'Dwellings_vacancy_E-all_inputs'!$A:$A,0))</f>
        <v>9.5001393663476721E-3</v>
      </c>
      <c r="AB106" s="57">
        <f>Z106*'England_index-weights_R2'!$B$18+AA106*'England_index-weights_R2'!$B$19</f>
        <v>8.5135477834255048E-3</v>
      </c>
      <c r="AC106" s="56">
        <f t="shared" si="14"/>
        <v>0.21800336375832483</v>
      </c>
    </row>
    <row r="107" spans="1:29" x14ac:dyDescent="0.35">
      <c r="A107" s="17" t="s">
        <v>454</v>
      </c>
      <c r="B107" s="17" t="s">
        <v>455</v>
      </c>
      <c r="C107" s="56">
        <f>D107*'England_index-weights_R2'!$B$2+O107*'England_index-weights_R2'!$B$10+V107*'England_index-weights_R2'!$B$14</f>
        <v>0.50794196445730921</v>
      </c>
      <c r="D107" s="56">
        <f>F107*'England_index-weights_R2'!$B$3+J107*'England_index-weights_R2'!$B$4+N107*'England_index-weights_R2'!$B$7</f>
        <v>0.64299811461136436</v>
      </c>
      <c r="E107" s="56">
        <f>INDEX('Productivity-all_inputs'!$D:$D,MATCH($A107,'Productivity-all_inputs'!$A:$A,0))</f>
        <v>3.3672958299864741</v>
      </c>
      <c r="F107" s="56">
        <f t="shared" si="15"/>
        <v>0.72230153476197223</v>
      </c>
      <c r="G107" s="49">
        <f>INDEX('Skills-all_inputs'!$C:$C,MATCH($A107,'Skills-all_inputs'!$A:$A,0))</f>
        <v>11.1</v>
      </c>
      <c r="H107" s="49">
        <f>INDEX('Skills-all_inputs'!$D:$D,MATCH($A107,'Skills-all_inputs'!$A:$A,0))</f>
        <v>13.2</v>
      </c>
      <c r="I107" s="121">
        <f>$G107*'England_index-weights_R2'!$B$5+'England_index-weights_R2'!$B$6*$H107</f>
        <v>12.149999999999999</v>
      </c>
      <c r="J107" s="56">
        <f t="shared" si="8"/>
        <v>0.61377245508982015</v>
      </c>
      <c r="K107" s="49">
        <f>INDEX('Unemployment-all_inputs'!$C:$C,MATCH($A107,'Unemployment-all_inputs'!$A:$A,0))</f>
        <v>5.3</v>
      </c>
      <c r="L107" s="49">
        <f>INDEX('Unemployment-all_inputs'!$D:$D,MATCH($A107,'Unemployment-all_inputs'!$A:$A,0))</f>
        <v>6.1</v>
      </c>
      <c r="M107" s="121">
        <f>K107*'England_index-weights_R2'!$B$8+L107*'England_index-weights_R2'!$B$9</f>
        <v>5.6999999999999993</v>
      </c>
      <c r="N107" s="56">
        <f t="shared" si="9"/>
        <v>0.5929203539823007</v>
      </c>
      <c r="O107" s="56">
        <f>Q107*'England_index-weights_R2'!$B$11+S107*'England_index-weights_R2'!$B$12+U107*'England_index-weights_R2'!$B$13</f>
        <v>0.42122234899871558</v>
      </c>
      <c r="P107" s="50">
        <f>INDEX('Journey_time-all_inputs'!$C:$C,MATCH($A107,'Journey_time-all_inputs'!$A:$A,0))</f>
        <v>45.619232172996298</v>
      </c>
      <c r="Q107" s="56">
        <f t="shared" si="10"/>
        <v>0.34401441501257984</v>
      </c>
      <c r="R107" s="50">
        <f>INDEX('Journey_time-all_inputs'!$D:$D,MATCH($A107,'Journey_time-all_inputs'!$A:$A,0))</f>
        <v>74.097381431298899</v>
      </c>
      <c r="S107" s="56">
        <f t="shared" si="11"/>
        <v>0.60385981191679794</v>
      </c>
      <c r="T107" s="50">
        <f>INDEX('Journey_time-all_inputs'!$E:$E,MATCH($A107,'Journey_time-all_inputs'!$A:$A,0))</f>
        <v>118.732164915654</v>
      </c>
      <c r="U107" s="56">
        <f t="shared" si="12"/>
        <v>0.98882894287456036</v>
      </c>
      <c r="V107" s="56">
        <f>Y107*'England_index-weights_R2'!$B$15+AC107*'England_index-weights_R2'!$B$17</f>
        <v>0.32454927960779256</v>
      </c>
      <c r="W107" s="56">
        <f>INDEX('Comm_vacancy-all_inputs'!$C:$C, MATCH(A107,'Comm_vacancy-all_inputs'!$A:$A,0))</f>
        <v>8.4199109519394688E-2</v>
      </c>
      <c r="X107" s="56">
        <f>W107*'England_index-weights_R2'!$B$16</f>
        <v>8.4199109519394688E-2</v>
      </c>
      <c r="Y107" s="56">
        <f t="shared" si="13"/>
        <v>0.30777416628123377</v>
      </c>
      <c r="Z107" s="57">
        <f>INDEX('Dwellings_vacancy_E-all_inputs'!$G:$G,MATCH($A107,'Dwellings_vacancy_E-all_inputs'!$A:$A,0))</f>
        <v>1.1939677587103485E-2</v>
      </c>
      <c r="AA107" s="57">
        <f>INDEX('Dwellings_vacancy_E-all_inputs'!$L:$L,MATCH($A107,'Dwellings_vacancy_E-all_inputs'!$A:$A,0))</f>
        <v>1.4931946395990185E-2</v>
      </c>
      <c r="AB107" s="57">
        <f>Z107*'England_index-weights_R2'!$B$18+AA107*'England_index-weights_R2'!$B$19</f>
        <v>1.3435811991546835E-2</v>
      </c>
      <c r="AC107" s="56">
        <f t="shared" si="14"/>
        <v>0.37487461958746882</v>
      </c>
    </row>
    <row r="108" spans="1:29" x14ac:dyDescent="0.35">
      <c r="A108" s="17" t="s">
        <v>456</v>
      </c>
      <c r="B108" s="17" t="s">
        <v>457</v>
      </c>
      <c r="C108" s="56">
        <f>D108*'England_index-weights_R2'!$B$2+O108*'England_index-weights_R2'!$B$10+V108*'England_index-weights_R2'!$B$14</f>
        <v>0.29630419072781522</v>
      </c>
      <c r="D108" s="56">
        <f>F108*'England_index-weights_R2'!$B$3+J108*'England_index-weights_R2'!$B$4+N108*'England_index-weights_R2'!$B$7</f>
        <v>0.40322091595747411</v>
      </c>
      <c r="E108" s="56">
        <f>INDEX('Productivity-all_inputs'!$D:$D,MATCH($A108,'Productivity-all_inputs'!$A:$A,0))</f>
        <v>3.6506582412937387</v>
      </c>
      <c r="F108" s="56">
        <f t="shared" si="15"/>
        <v>0.45519822558955458</v>
      </c>
      <c r="G108" s="49">
        <f>INDEX('Skills-all_inputs'!$C:$C,MATCH($A108,'Skills-all_inputs'!$A:$A,0))</f>
        <v>2.2999999999999998</v>
      </c>
      <c r="H108" s="49">
        <f>INDEX('Skills-all_inputs'!$D:$D,MATCH($A108,'Skills-all_inputs'!$A:$A,0))</f>
        <v>6.6</v>
      </c>
      <c r="I108" s="121">
        <f>$G108*'England_index-weights_R2'!$B$5+'England_index-weights_R2'!$B$6*$H108</f>
        <v>4.4499999999999993</v>
      </c>
      <c r="J108" s="56">
        <f t="shared" si="8"/>
        <v>0.15269461077844304</v>
      </c>
      <c r="K108" s="49">
        <f>INDEX('Unemployment-all_inputs'!$C:$C,MATCH($A108,'Unemployment-all_inputs'!$A:$A,0))</f>
        <v>6.8</v>
      </c>
      <c r="L108" s="49">
        <f>INDEX('Unemployment-all_inputs'!$D:$D,MATCH($A108,'Unemployment-all_inputs'!$A:$A,0))</f>
        <v>4.7</v>
      </c>
      <c r="M108" s="121">
        <f>K108*'England_index-weights_R2'!$B$8+L108*'England_index-weights_R2'!$B$9</f>
        <v>5.75</v>
      </c>
      <c r="N108" s="56">
        <f t="shared" si="9"/>
        <v>0.60176991150442471</v>
      </c>
      <c r="O108" s="56">
        <f>Q108*'England_index-weights_R2'!$B$11+S108*'England_index-weights_R2'!$B$12+U108*'England_index-weights_R2'!$B$13</f>
        <v>7.6314303133172862E-2</v>
      </c>
      <c r="P108" s="50">
        <f>INDEX('Journey_time-all_inputs'!$C:$C,MATCH($A108,'Journey_time-all_inputs'!$A:$A,0))</f>
        <v>11.9559028468578</v>
      </c>
      <c r="Q108" s="56">
        <f t="shared" si="10"/>
        <v>4.7127740865958549E-2</v>
      </c>
      <c r="R108" s="50">
        <f>INDEX('Journey_time-all_inputs'!$D:$D,MATCH($A108,'Journey_time-all_inputs'!$A:$A,0))</f>
        <v>24.682604869576501</v>
      </c>
      <c r="S108" s="56">
        <f t="shared" si="11"/>
        <v>0.17740965522361227</v>
      </c>
      <c r="T108" s="50">
        <f>INDEX('Journey_time-all_inputs'!$E:$E,MATCH($A108,'Journey_time-all_inputs'!$A:$A,0))</f>
        <v>16.480559228089401</v>
      </c>
      <c r="U108" s="56">
        <f t="shared" si="12"/>
        <v>8.7876963861509907E-2</v>
      </c>
      <c r="V108" s="56">
        <f>Y108*'England_index-weights_R2'!$B$15+AC108*'England_index-weights_R2'!$B$17</f>
        <v>0.30246062786313987</v>
      </c>
      <c r="W108" s="56">
        <f>INDEX('Comm_vacancy-all_inputs'!$C:$C, MATCH(A108,'Comm_vacancy-all_inputs'!$A:$A,0))</f>
        <v>9.4419100771389847E-2</v>
      </c>
      <c r="X108" s="56">
        <f>W108*'England_index-weights_R2'!$B$16</f>
        <v>9.4419100771389847E-2</v>
      </c>
      <c r="Y108" s="56">
        <f t="shared" si="13"/>
        <v>0.34832518544248287</v>
      </c>
      <c r="Z108" s="57">
        <f>INDEX('Dwellings_vacancy_E-all_inputs'!$G:$G,MATCH($A108,'Dwellings_vacancy_E-all_inputs'!$A:$A,0))</f>
        <v>7.6385000459647159E-3</v>
      </c>
      <c r="AA108" s="57">
        <f>INDEX('Dwellings_vacancy_E-all_inputs'!$L:$L,MATCH($A108,'Dwellings_vacancy_E-all_inputs'!$A:$A,0))</f>
        <v>6.0539955525116471E-3</v>
      </c>
      <c r="AB108" s="57">
        <f>Z108*'England_index-weights_R2'!$B$18+AA108*'England_index-weights_R2'!$B$19</f>
        <v>6.8462477992381815E-3</v>
      </c>
      <c r="AC108" s="56">
        <f t="shared" si="14"/>
        <v>0.16486695512511107</v>
      </c>
    </row>
    <row r="109" spans="1:29" x14ac:dyDescent="0.35">
      <c r="A109" s="17" t="s">
        <v>458</v>
      </c>
      <c r="B109" s="17" t="s">
        <v>459</v>
      </c>
      <c r="C109" s="56">
        <f>D109*'England_index-weights_R2'!$B$2+O109*'England_index-weights_R2'!$B$10+V109*'England_index-weights_R2'!$B$14</f>
        <v>0.22427074234168387</v>
      </c>
      <c r="D109" s="56">
        <f>F109*'England_index-weights_R2'!$B$3+J109*'England_index-weights_R2'!$B$4+N109*'England_index-weights_R2'!$B$7</f>
        <v>0.25226519946377679</v>
      </c>
      <c r="E109" s="56">
        <f>INDEX('Productivity-all_inputs'!$D:$D,MATCH($A109,'Productivity-all_inputs'!$A:$A,0))</f>
        <v>3.5862928653388351</v>
      </c>
      <c r="F109" s="56">
        <f t="shared" si="15"/>
        <v>0.51587036920368812</v>
      </c>
      <c r="G109" s="49">
        <f>INDEX('Skills-all_inputs'!$C:$C,MATCH($A109,'Skills-all_inputs'!$A:$A,0))</f>
        <v>5.2</v>
      </c>
      <c r="H109" s="49">
        <f>INDEX('Skills-all_inputs'!$D:$D,MATCH($A109,'Skills-all_inputs'!$A:$A,0))</f>
        <v>3.1</v>
      </c>
      <c r="I109" s="121">
        <f>$G109*'England_index-weights_R2'!$B$5+'England_index-weights_R2'!$B$6*$H109</f>
        <v>4.1500000000000004</v>
      </c>
      <c r="J109" s="56">
        <f t="shared" si="8"/>
        <v>0.1347305389221557</v>
      </c>
      <c r="K109" s="49">
        <f>INDEX('Unemployment-all_inputs'!$C:$C,MATCH($A109,'Unemployment-all_inputs'!$A:$A,0))</f>
        <v>2.8</v>
      </c>
      <c r="L109" s="49">
        <f>INDEX('Unemployment-all_inputs'!$D:$D,MATCH($A109,'Unemployment-all_inputs'!$A:$A,0))</f>
        <v>3.1</v>
      </c>
      <c r="M109" s="121">
        <f>K109*'England_index-weights_R2'!$B$8+L109*'England_index-weights_R2'!$B$9</f>
        <v>2.95</v>
      </c>
      <c r="N109" s="56">
        <f t="shared" si="9"/>
        <v>0.10619469026548674</v>
      </c>
      <c r="O109" s="56">
        <f>Q109*'England_index-weights_R2'!$B$11+S109*'England_index-weights_R2'!$B$12+U109*'England_index-weights_R2'!$B$13</f>
        <v>8.1540493053886651E-2</v>
      </c>
      <c r="P109" s="50">
        <f>INDEX('Journey_time-all_inputs'!$C:$C,MATCH($A109,'Journey_time-all_inputs'!$A:$A,0))</f>
        <v>12.7566370984848</v>
      </c>
      <c r="Q109" s="56">
        <f t="shared" si="10"/>
        <v>5.4189648692652213E-2</v>
      </c>
      <c r="R109" s="50">
        <f>INDEX('Journey_time-all_inputs'!$D:$D,MATCH($A109,'Journey_time-all_inputs'!$A:$A,0))</f>
        <v>24.032356573013701</v>
      </c>
      <c r="S109" s="56">
        <f t="shared" si="11"/>
        <v>0.1717980040687736</v>
      </c>
      <c r="T109" s="50">
        <f>INDEX('Journey_time-all_inputs'!$E:$E,MATCH($A109,'Journey_time-all_inputs'!$A:$A,0))</f>
        <v>20.210859187139999</v>
      </c>
      <c r="U109" s="56">
        <f t="shared" si="12"/>
        <v>0.12074511402717196</v>
      </c>
      <c r="V109" s="56">
        <f>Y109*'England_index-weights_R2'!$B$15+AC109*'England_index-weights_R2'!$B$17</f>
        <v>0.31101207738529529</v>
      </c>
      <c r="W109" s="56">
        <f>INDEX('Comm_vacancy-all_inputs'!$C:$C, MATCH(A109,'Comm_vacancy-all_inputs'!$A:$A,0))</f>
        <v>8.5050498577412662E-2</v>
      </c>
      <c r="X109" s="56">
        <f>W109*'England_index-weights_R2'!$B$16</f>
        <v>8.5050498577412662E-2</v>
      </c>
      <c r="Y109" s="56">
        <f t="shared" si="13"/>
        <v>0.31115231927120085</v>
      </c>
      <c r="Z109" s="57">
        <f>INDEX('Dwellings_vacancy_E-all_inputs'!$G:$G,MATCH($A109,'Dwellings_vacancy_E-all_inputs'!$A:$A,0))</f>
        <v>1.1891835090546079E-2</v>
      </c>
      <c r="AA109" s="57">
        <f>INDEX('Dwellings_vacancy_E-all_inputs'!$L:$L,MATCH($A109,'Dwellings_vacancy_E-all_inputs'!$A:$A,0))</f>
        <v>1.0945662603504033E-2</v>
      </c>
      <c r="AB109" s="57">
        <f>Z109*'England_index-weights_R2'!$B$18+AA109*'England_index-weights_R2'!$B$19</f>
        <v>1.1418748847025057E-2</v>
      </c>
      <c r="AC109" s="56">
        <f t="shared" si="14"/>
        <v>0.31059135172757873</v>
      </c>
    </row>
    <row r="110" spans="1:29" x14ac:dyDescent="0.35">
      <c r="A110" s="17" t="s">
        <v>462</v>
      </c>
      <c r="B110" s="17" t="s">
        <v>463</v>
      </c>
      <c r="C110" s="56">
        <f>D110*'England_index-weights_R2'!$B$2+O110*'England_index-weights_R2'!$B$10+V110*'England_index-weights_R2'!$B$14</f>
        <v>0.3496616342487755</v>
      </c>
      <c r="D110" s="56">
        <f>F110*'England_index-weights_R2'!$B$3+J110*'England_index-weights_R2'!$B$4+N110*'England_index-weights_R2'!$B$7</f>
        <v>0.52710490059249271</v>
      </c>
      <c r="E110" s="56">
        <f>INDEX('Productivity-all_inputs'!$D:$D,MATCH($A110,'Productivity-all_inputs'!$A:$A,0))</f>
        <v>3.5862928653388351</v>
      </c>
      <c r="F110" s="56">
        <f t="shared" si="15"/>
        <v>0.51587036920368812</v>
      </c>
      <c r="G110" s="49">
        <f>INDEX('Skills-all_inputs'!$C:$C,MATCH($A110,'Skills-all_inputs'!$A:$A,0))</f>
        <v>7.6</v>
      </c>
      <c r="H110" s="49">
        <f>INDEX('Skills-all_inputs'!$D:$D,MATCH($A110,'Skills-all_inputs'!$A:$A,0))</f>
        <v>10.8</v>
      </c>
      <c r="I110" s="121">
        <f>$G110*'England_index-weights_R2'!$B$5+'England_index-weights_R2'!$B$6*$H110</f>
        <v>9.1999999999999993</v>
      </c>
      <c r="J110" s="56">
        <f t="shared" si="8"/>
        <v>0.43712574850299385</v>
      </c>
      <c r="K110" s="49">
        <f>INDEX('Unemployment-all_inputs'!$C:$C,MATCH($A110,'Unemployment-all_inputs'!$A:$A,0))</f>
        <v>5.7</v>
      </c>
      <c r="L110" s="49">
        <f>INDEX('Unemployment-all_inputs'!$D:$D,MATCH($A110,'Unemployment-all_inputs'!$A:$A,0))</f>
        <v>6.1</v>
      </c>
      <c r="M110" s="121">
        <f>K110*'England_index-weights_R2'!$B$8+L110*'England_index-weights_R2'!$B$9</f>
        <v>5.9</v>
      </c>
      <c r="N110" s="56">
        <f t="shared" si="9"/>
        <v>0.62831858407079644</v>
      </c>
      <c r="O110" s="56">
        <f>Q110*'England_index-weights_R2'!$B$11+S110*'England_index-weights_R2'!$B$12+U110*'England_index-weights_R2'!$B$13</f>
        <v>7.4482589197140098E-2</v>
      </c>
      <c r="P110" s="50">
        <f>INDEX('Journey_time-all_inputs'!$C:$C,MATCH($A110,'Journey_time-all_inputs'!$A:$A,0))</f>
        <v>12.3067558170046</v>
      </c>
      <c r="Q110" s="56">
        <f t="shared" si="10"/>
        <v>5.0222015065999354E-2</v>
      </c>
      <c r="R110" s="50">
        <f>INDEX('Journey_time-all_inputs'!$D:$D,MATCH($A110,'Journey_time-all_inputs'!$A:$A,0))</f>
        <v>22.390329527616601</v>
      </c>
      <c r="S110" s="56">
        <f t="shared" si="11"/>
        <v>0.15762728956742619</v>
      </c>
      <c r="T110" s="50">
        <f>INDEX('Journey_time-all_inputs'!$E:$E,MATCH($A110,'Journey_time-all_inputs'!$A:$A,0))</f>
        <v>16.6896144062021</v>
      </c>
      <c r="U110" s="56">
        <f t="shared" si="12"/>
        <v>8.9718975780805052E-2</v>
      </c>
      <c r="V110" s="56">
        <f>Y110*'England_index-weights_R2'!$B$15+AC110*'England_index-weights_R2'!$B$17</f>
        <v>0.26995414661297651</v>
      </c>
      <c r="W110" s="56">
        <f>INDEX('Comm_vacancy-all_inputs'!$C:$C, MATCH(A110,'Comm_vacancy-all_inputs'!$A:$A,0))</f>
        <v>6.4786800833139244E-2</v>
      </c>
      <c r="X110" s="56">
        <f>W110*'England_index-weights_R2'!$B$16</f>
        <v>6.4786800833139244E-2</v>
      </c>
      <c r="Y110" s="56">
        <f t="shared" si="13"/>
        <v>0.23074974599645615</v>
      </c>
      <c r="Z110" s="57">
        <f>INDEX('Dwellings_vacancy_E-all_inputs'!$G:$G,MATCH($A110,'Dwellings_vacancy_E-all_inputs'!$A:$A,0))</f>
        <v>1.5167609925990422E-2</v>
      </c>
      <c r="AA110" s="57">
        <f>INDEX('Dwellings_vacancy_E-all_inputs'!$L:$L,MATCH($A110,'Dwellings_vacancy_E-all_inputs'!$A:$A,0))</f>
        <v>1.2500552144529352E-2</v>
      </c>
      <c r="AB110" s="57">
        <f>Z110*'England_index-weights_R2'!$B$18+AA110*'England_index-weights_R2'!$B$19</f>
        <v>1.3834081035259887E-2</v>
      </c>
      <c r="AC110" s="56">
        <f t="shared" si="14"/>
        <v>0.38756734846253754</v>
      </c>
    </row>
    <row r="111" spans="1:29" x14ac:dyDescent="0.35">
      <c r="A111" s="17" t="s">
        <v>464</v>
      </c>
      <c r="B111" s="17" t="s">
        <v>465</v>
      </c>
      <c r="C111" s="56">
        <f>D111*'England_index-weights_R2'!$B$2+O111*'England_index-weights_R2'!$B$10+V111*'England_index-weights_R2'!$B$14</f>
        <v>0.31649710976464374</v>
      </c>
      <c r="D111" s="56">
        <f>F111*'England_index-weights_R2'!$B$3+J111*'England_index-weights_R2'!$B$4+N111*'England_index-weights_R2'!$B$7</f>
        <v>0.4215829312041991</v>
      </c>
      <c r="E111" s="56">
        <f>INDEX('Productivity-all_inputs'!$D:$D,MATCH($A111,'Productivity-all_inputs'!$A:$A,0))</f>
        <v>3.6375861597263857</v>
      </c>
      <c r="F111" s="56">
        <f t="shared" si="15"/>
        <v>0.46752024186653235</v>
      </c>
      <c r="G111" s="49">
        <f>INDEX('Skills-all_inputs'!$C:$C,MATCH($A111,'Skills-all_inputs'!$A:$A,0))</f>
        <v>8.6</v>
      </c>
      <c r="H111" s="49">
        <f>INDEX('Skills-all_inputs'!$D:$D,MATCH($A111,'Skills-all_inputs'!$A:$A,0))</f>
        <v>10.3</v>
      </c>
      <c r="I111" s="121">
        <f>$G111*'England_index-weights_R2'!$B$5+'England_index-weights_R2'!$B$6*$H111</f>
        <v>9.4499999999999993</v>
      </c>
      <c r="J111" s="56">
        <f t="shared" si="8"/>
        <v>0.45209580838323338</v>
      </c>
      <c r="K111" s="49">
        <f>INDEX('Unemployment-all_inputs'!$C:$C,MATCH($A111,'Unemployment-all_inputs'!$A:$A,0))</f>
        <v>4.3</v>
      </c>
      <c r="L111" s="49">
        <f>INDEX('Unemployment-all_inputs'!$D:$D,MATCH($A111,'Unemployment-all_inputs'!$A:$A,0))</f>
        <v>4.3</v>
      </c>
      <c r="M111" s="121">
        <f>K111*'England_index-weights_R2'!$B$8+L111*'England_index-weights_R2'!$B$9</f>
        <v>4.3</v>
      </c>
      <c r="N111" s="56">
        <f t="shared" si="9"/>
        <v>0.34513274336283178</v>
      </c>
      <c r="O111" s="56">
        <f>Q111*'England_index-weights_R2'!$B$11+S111*'England_index-weights_R2'!$B$12+U111*'England_index-weights_R2'!$B$13</f>
        <v>7.4830109091100425E-2</v>
      </c>
      <c r="P111" s="50">
        <f>INDEX('Journey_time-all_inputs'!$C:$C,MATCH($A111,'Journey_time-all_inputs'!$A:$A,0))</f>
        <v>11.7665628018562</v>
      </c>
      <c r="Q111" s="56">
        <f t="shared" si="10"/>
        <v>4.5457896041678214E-2</v>
      </c>
      <c r="R111" s="50">
        <f>INDEX('Journey_time-all_inputs'!$D:$D,MATCH($A111,'Journey_time-all_inputs'!$A:$A,0))</f>
        <v>24.3923292753745</v>
      </c>
      <c r="S111" s="56">
        <f t="shared" si="11"/>
        <v>0.17490457311569196</v>
      </c>
      <c r="T111" s="50">
        <f>INDEX('Journey_time-all_inputs'!$E:$E,MATCH($A111,'Journey_time-all_inputs'!$A:$A,0))</f>
        <v>17.516480082668799</v>
      </c>
      <c r="U111" s="56">
        <f t="shared" si="12"/>
        <v>9.7004595039116973E-2</v>
      </c>
      <c r="V111" s="56">
        <f>Y111*'England_index-weights_R2'!$B$15+AC111*'England_index-weights_R2'!$B$17</f>
        <v>0.34799246755907642</v>
      </c>
      <c r="W111" s="56">
        <f>INDEX('Comm_vacancy-all_inputs'!$C:$C, MATCH(A111,'Comm_vacancy-all_inputs'!$A:$A,0))</f>
        <v>0.10616698240930052</v>
      </c>
      <c r="X111" s="56">
        <f>W111*'England_index-weights_R2'!$B$16</f>
        <v>0.10616698240930052</v>
      </c>
      <c r="Y111" s="56">
        <f t="shared" si="13"/>
        <v>0.39493858868879195</v>
      </c>
      <c r="Z111" s="57">
        <f>INDEX('Dwellings_vacancy_E-all_inputs'!$G:$G,MATCH($A111,'Dwellings_vacancy_E-all_inputs'!$A:$A,0))</f>
        <v>7.4743884591260716E-3</v>
      </c>
      <c r="AA111" s="57">
        <f>INDEX('Dwellings_vacancy_E-all_inputs'!$L:$L,MATCH($A111,'Dwellings_vacancy_E-all_inputs'!$A:$A,0))</f>
        <v>8.8718567903826977E-3</v>
      </c>
      <c r="AB111" s="57">
        <f>Z111*'England_index-weights_R2'!$B$18+AA111*'England_index-weights_R2'!$B$19</f>
        <v>8.1731226247543851E-3</v>
      </c>
      <c r="AC111" s="56">
        <f t="shared" si="14"/>
        <v>0.20715410416992977</v>
      </c>
    </row>
    <row r="112" spans="1:29" x14ac:dyDescent="0.35">
      <c r="A112" s="17" t="s">
        <v>466</v>
      </c>
      <c r="B112" s="17" t="s">
        <v>467</v>
      </c>
      <c r="C112" s="56">
        <f>D112*'England_index-weights_R2'!$B$2+O112*'England_index-weights_R2'!$B$10+V112*'England_index-weights_R2'!$B$14</f>
        <v>0.25043229398154976</v>
      </c>
      <c r="D112" s="56">
        <f>F112*'England_index-weights_R2'!$B$3+J112*'England_index-weights_R2'!$B$4+N112*'England_index-weights_R2'!$B$7</f>
        <v>0.27008206519137323</v>
      </c>
      <c r="E112" s="56">
        <f>INDEX('Productivity-all_inputs'!$D:$D,MATCH($A112,'Productivity-all_inputs'!$A:$A,0))</f>
        <v>3.4626060097907989</v>
      </c>
      <c r="F112" s="56">
        <f t="shared" si="15"/>
        <v>0.63246017469552296</v>
      </c>
      <c r="G112" s="49">
        <f>INDEX('Skills-all_inputs'!$C:$C,MATCH($A112,'Skills-all_inputs'!$A:$A,0))</f>
        <v>2.7</v>
      </c>
      <c r="H112" s="49">
        <f>INDEX('Skills-all_inputs'!$D:$D,MATCH($A112,'Skills-all_inputs'!$A:$A,0))</f>
        <v>2.9</v>
      </c>
      <c r="I112" s="121">
        <f>$G112*'England_index-weights_R2'!$B$5+'England_index-weights_R2'!$B$6*$H112</f>
        <v>2.8</v>
      </c>
      <c r="J112" s="56">
        <f t="shared" si="8"/>
        <v>5.3892215568862263E-2</v>
      </c>
      <c r="K112" s="49">
        <f>INDEX('Unemployment-all_inputs'!$C:$C,MATCH($A112,'Unemployment-all_inputs'!$A:$A,0))</f>
        <v>3.4</v>
      </c>
      <c r="L112" s="49">
        <f>INDEX('Unemployment-all_inputs'!$D:$D,MATCH($A112,'Unemployment-all_inputs'!$A:$A,0))</f>
        <v>2.7</v>
      </c>
      <c r="M112" s="121">
        <f>K112*'England_index-weights_R2'!$B$8+L112*'England_index-weights_R2'!$B$9</f>
        <v>3.05</v>
      </c>
      <c r="N112" s="56">
        <f t="shared" si="9"/>
        <v>0.12389380530973446</v>
      </c>
      <c r="O112" s="56">
        <f>Q112*'England_index-weights_R2'!$B$11+S112*'England_index-weights_R2'!$B$12+U112*'England_index-weights_R2'!$B$13</f>
        <v>0.1989926924345454</v>
      </c>
      <c r="P112" s="50">
        <f>INDEX('Journey_time-all_inputs'!$C:$C,MATCH($A112,'Journey_time-all_inputs'!$A:$A,0))</f>
        <v>20.8649524548415</v>
      </c>
      <c r="Q112" s="56">
        <f t="shared" si="10"/>
        <v>0.12569923574979347</v>
      </c>
      <c r="R112" s="50">
        <f>INDEX('Journey_time-all_inputs'!$D:$D,MATCH($A112,'Journey_time-all_inputs'!$A:$A,0))</f>
        <v>53.709587722260501</v>
      </c>
      <c r="S112" s="56">
        <f t="shared" si="11"/>
        <v>0.42791289023057111</v>
      </c>
      <c r="T112" s="50">
        <f>INDEX('Journey_time-all_inputs'!$E:$E,MATCH($A112,'Journey_time-all_inputs'!$A:$A,0))</f>
        <v>50.321290037634903</v>
      </c>
      <c r="U112" s="56">
        <f t="shared" si="12"/>
        <v>0.38605197235250965</v>
      </c>
      <c r="V112" s="56">
        <f>Y112*'England_index-weights_R2'!$B$15+AC112*'England_index-weights_R2'!$B$17</f>
        <v>0.26257235310890703</v>
      </c>
      <c r="W112" s="56">
        <f>INDEX('Comm_vacancy-all_inputs'!$C:$C, MATCH(A112,'Comm_vacancy-all_inputs'!$A:$A,0))</f>
        <v>6.7516413676597442E-2</v>
      </c>
      <c r="X112" s="56">
        <f>W112*'England_index-weights_R2'!$B$16</f>
        <v>6.7516413676597442E-2</v>
      </c>
      <c r="Y112" s="56">
        <f t="shared" si="13"/>
        <v>0.24158034066024867</v>
      </c>
      <c r="Z112" s="57">
        <f>INDEX('Dwellings_vacancy_E-all_inputs'!$G:$G,MATCH($A112,'Dwellings_vacancy_E-all_inputs'!$A:$A,0))</f>
        <v>1.0908308016171089E-2</v>
      </c>
      <c r="AA112" s="57">
        <f>INDEX('Dwellings_vacancy_E-all_inputs'!$L:$L,MATCH($A112,'Dwellings_vacancy_E-all_inputs'!$A:$A,0))</f>
        <v>1.2867825580266097E-2</v>
      </c>
      <c r="AB112" s="57">
        <f>Z112*'England_index-weights_R2'!$B$18+AA112*'England_index-weights_R2'!$B$19</f>
        <v>1.1888066798218593E-2</v>
      </c>
      <c r="AC112" s="56">
        <f t="shared" si="14"/>
        <v>0.32554839045488226</v>
      </c>
    </row>
    <row r="113" spans="1:29" x14ac:dyDescent="0.35">
      <c r="A113" s="17" t="s">
        <v>468</v>
      </c>
      <c r="B113" s="17" t="s">
        <v>469</v>
      </c>
      <c r="C113" s="56">
        <f>D113*'England_index-weights_R2'!$B$2+O113*'England_index-weights_R2'!$B$10+V113*'England_index-weights_R2'!$B$14</f>
        <v>0.264779100915153</v>
      </c>
      <c r="D113" s="56">
        <f>F113*'England_index-weights_R2'!$B$3+J113*'England_index-weights_R2'!$B$4+N113*'England_index-weights_R2'!$B$7</f>
        <v>0.33029192743502411</v>
      </c>
      <c r="E113" s="56">
        <f>INDEX('Productivity-all_inputs'!$D:$D,MATCH($A113,'Productivity-all_inputs'!$A:$A,0))</f>
        <v>3.8133070324889884</v>
      </c>
      <c r="F113" s="56">
        <f t="shared" si="15"/>
        <v>0.30188208827719898</v>
      </c>
      <c r="G113" s="49">
        <f>INDEX('Skills-all_inputs'!$C:$C,MATCH($A113,'Skills-all_inputs'!$A:$A,0))</f>
        <v>2.9</v>
      </c>
      <c r="H113" s="49">
        <f>INDEX('Skills-all_inputs'!$D:$D,MATCH($A113,'Skills-all_inputs'!$A:$A,0))</f>
        <v>4.7</v>
      </c>
      <c r="I113" s="121">
        <f>$G113*'England_index-weights_R2'!$B$5+'England_index-weights_R2'!$B$6*$H113</f>
        <v>3.8</v>
      </c>
      <c r="J113" s="56">
        <f t="shared" si="8"/>
        <v>0.11377245508982034</v>
      </c>
      <c r="K113" s="49">
        <f>INDEX('Unemployment-all_inputs'!$C:$C,MATCH($A113,'Unemployment-all_inputs'!$A:$A,0))</f>
        <v>6.7</v>
      </c>
      <c r="L113" s="49">
        <f>INDEX('Unemployment-all_inputs'!$D:$D,MATCH($A113,'Unemployment-all_inputs'!$A:$A,0))</f>
        <v>4.5</v>
      </c>
      <c r="M113" s="121">
        <f>K113*'England_index-weights_R2'!$B$8+L113*'England_index-weights_R2'!$B$9</f>
        <v>5.6</v>
      </c>
      <c r="N113" s="56">
        <f t="shared" si="9"/>
        <v>0.57522123893805299</v>
      </c>
      <c r="O113" s="56">
        <f>Q113*'England_index-weights_R2'!$B$11+S113*'England_index-weights_R2'!$B$12+U113*'England_index-weights_R2'!$B$13</f>
        <v>3.0898009390501965E-2</v>
      </c>
      <c r="P113" s="50">
        <f>INDEX('Journey_time-all_inputs'!$C:$C,MATCH($A113,'Journey_time-all_inputs'!$A:$A,0))</f>
        <v>8.5055886103586502</v>
      </c>
      <c r="Q113" s="56">
        <f t="shared" si="10"/>
        <v>1.6698417951674056E-2</v>
      </c>
      <c r="R113" s="50">
        <f>INDEX('Journey_time-all_inputs'!$D:$D,MATCH($A113,'Journey_time-all_inputs'!$A:$A,0))</f>
        <v>13.558100756402</v>
      </c>
      <c r="S113" s="56">
        <f t="shared" si="11"/>
        <v>8.1405041780270693E-2</v>
      </c>
      <c r="T113" s="50">
        <f>INDEX('Journey_time-all_inputs'!$E:$E,MATCH($A113,'Journey_time-all_inputs'!$A:$A,0))</f>
        <v>9.70133437399301</v>
      </c>
      <c r="U113" s="56">
        <f t="shared" si="12"/>
        <v>2.8144346389123342E-2</v>
      </c>
      <c r="V113" s="56">
        <f>Y113*'England_index-weights_R2'!$B$15+AC113*'England_index-weights_R2'!$B$17</f>
        <v>0.36763453940006185</v>
      </c>
      <c r="W113" s="56">
        <f>INDEX('Comm_vacancy-all_inputs'!$C:$C, MATCH(A113,'Comm_vacancy-all_inputs'!$A:$A,0))</f>
        <v>0.1234551170978708</v>
      </c>
      <c r="X113" s="56">
        <f>W113*'England_index-weights_R2'!$B$16</f>
        <v>0.1234551170978708</v>
      </c>
      <c r="Y113" s="56">
        <f t="shared" si="13"/>
        <v>0.46353468272963644</v>
      </c>
      <c r="Z113" s="57">
        <f>INDEX('Dwellings_vacancy_E-all_inputs'!$G:$G,MATCH($A113,'Dwellings_vacancy_E-all_inputs'!$A:$A,0))</f>
        <v>4.0519550683204651E-3</v>
      </c>
      <c r="AA113" s="57">
        <f>INDEX('Dwellings_vacancy_E-all_inputs'!$L:$L,MATCH($A113,'Dwellings_vacancy_E-all_inputs'!$A:$A,0))</f>
        <v>4.3105404056445395E-3</v>
      </c>
      <c r="AB113" s="57">
        <f>Z113*'England_index-weights_R2'!$B$18+AA113*'England_index-weights_R2'!$B$19</f>
        <v>4.1812477369825019E-3</v>
      </c>
      <c r="AC113" s="56">
        <f t="shared" si="14"/>
        <v>7.9934109411338175E-2</v>
      </c>
    </row>
    <row r="114" spans="1:29" x14ac:dyDescent="0.35">
      <c r="A114" s="17" t="s">
        <v>470</v>
      </c>
      <c r="B114" s="17" t="s">
        <v>471</v>
      </c>
      <c r="C114" s="56">
        <f>D114*'England_index-weights_R2'!$B$2+O114*'England_index-weights_R2'!$B$10+V114*'England_index-weights_R2'!$B$14</f>
        <v>0.25679476014513225</v>
      </c>
      <c r="D114" s="56">
        <f>F114*'England_index-weights_R2'!$B$3+J114*'England_index-weights_R2'!$B$4+N114*'England_index-weights_R2'!$B$7</f>
        <v>0.33253486174663816</v>
      </c>
      <c r="E114" s="56">
        <f>INDEX('Productivity-all_inputs'!$D:$D,MATCH($A114,'Productivity-all_inputs'!$A:$A,0))</f>
        <v>3.3741687092742358</v>
      </c>
      <c r="F114" s="56">
        <f t="shared" si="15"/>
        <v>0.71582301563576001</v>
      </c>
      <c r="G114" s="49">
        <f>INDEX('Skills-all_inputs'!$C:$C,MATCH($A114,'Skills-all_inputs'!$A:$A,0))</f>
        <v>2.7</v>
      </c>
      <c r="H114" s="49">
        <f>INDEX('Skills-all_inputs'!$D:$D,MATCH($A114,'Skills-all_inputs'!$A:$A,0))</f>
        <v>4.5999999999999996</v>
      </c>
      <c r="I114" s="121">
        <f>$G114*'England_index-weights_R2'!$B$5+'England_index-weights_R2'!$B$6*$H114</f>
        <v>3.65</v>
      </c>
      <c r="J114" s="56">
        <f t="shared" si="8"/>
        <v>0.10479041916167663</v>
      </c>
      <c r="K114" s="49">
        <f>INDEX('Unemployment-all_inputs'!$C:$C,MATCH($A114,'Unemployment-all_inputs'!$A:$A,0))</f>
        <v>3.4</v>
      </c>
      <c r="L114" s="49">
        <f>INDEX('Unemployment-all_inputs'!$D:$D,MATCH($A114,'Unemployment-all_inputs'!$A:$A,0))</f>
        <v>3.3</v>
      </c>
      <c r="M114" s="121">
        <f>K114*'England_index-weights_R2'!$B$8+L114*'England_index-weights_R2'!$B$9</f>
        <v>3.3499999999999996</v>
      </c>
      <c r="N114" s="56">
        <f t="shared" si="9"/>
        <v>0.17699115044247779</v>
      </c>
      <c r="O114" s="56">
        <f>Q114*'England_index-weights_R2'!$B$11+S114*'England_index-weights_R2'!$B$12+U114*'England_index-weights_R2'!$B$13</f>
        <v>0.18951929738684767</v>
      </c>
      <c r="P114" s="50">
        <f>INDEX('Journey_time-all_inputs'!$C:$C,MATCH($A114,'Journey_time-all_inputs'!$A:$A,0))</f>
        <v>20.7084083208374</v>
      </c>
      <c r="Q114" s="56">
        <f t="shared" si="10"/>
        <v>0.12431862758559881</v>
      </c>
      <c r="R114" s="50">
        <f>INDEX('Journey_time-all_inputs'!$D:$D,MATCH($A114,'Journey_time-all_inputs'!$A:$A,0))</f>
        <v>49.511855826589198</v>
      </c>
      <c r="S114" s="56">
        <f t="shared" si="11"/>
        <v>0.39168641003129245</v>
      </c>
      <c r="T114" s="50">
        <f>INDEX('Journey_time-all_inputs'!$E:$E,MATCH($A114,'Journey_time-all_inputs'!$A:$A,0))</f>
        <v>47.9633517223781</v>
      </c>
      <c r="U114" s="56">
        <f t="shared" si="12"/>
        <v>0.36527587619992208</v>
      </c>
      <c r="V114" s="56">
        <f>Y114*'England_index-weights_R2'!$B$15+AC114*'England_index-weights_R2'!$B$17</f>
        <v>0.17259001970040491</v>
      </c>
      <c r="W114" s="56">
        <f>INDEX('Comm_vacancy-all_inputs'!$C:$C, MATCH(A114,'Comm_vacancy-all_inputs'!$A:$A,0))</f>
        <v>3.9356783954140939E-2</v>
      </c>
      <c r="X114" s="56">
        <f>W114*'England_index-weights_R2'!$B$16</f>
        <v>3.9356783954140939E-2</v>
      </c>
      <c r="Y114" s="56">
        <f t="shared" si="13"/>
        <v>0.12984818196333309</v>
      </c>
      <c r="Z114" s="57">
        <f>INDEX('Dwellings_vacancy_E-all_inputs'!$G:$G,MATCH($A114,'Dwellings_vacancy_E-all_inputs'!$A:$A,0))</f>
        <v>9.117070929360838E-3</v>
      </c>
      <c r="AA114" s="57">
        <f>INDEX('Dwellings_vacancy_E-all_inputs'!$L:$L,MATCH($A114,'Dwellings_vacancy_E-all_inputs'!$A:$A,0))</f>
        <v>1.3106940720881739E-2</v>
      </c>
      <c r="AB114" s="57">
        <f>Z114*'England_index-weights_R2'!$B$18+AA114*'England_index-weights_R2'!$B$19</f>
        <v>1.1112005825121288E-2</v>
      </c>
      <c r="AC114" s="56">
        <f t="shared" si="14"/>
        <v>0.30081553291162039</v>
      </c>
    </row>
    <row r="115" spans="1:29" x14ac:dyDescent="0.35">
      <c r="A115" s="17" t="s">
        <v>472</v>
      </c>
      <c r="B115" s="17" t="s">
        <v>473</v>
      </c>
      <c r="C115" s="56">
        <f>D115*'England_index-weights_R2'!$B$2+O115*'England_index-weights_R2'!$B$10+V115*'England_index-weights_R2'!$B$14</f>
        <v>0.30952887196713663</v>
      </c>
      <c r="D115" s="56">
        <f>F115*'England_index-weights_R2'!$B$3+J115*'England_index-weights_R2'!$B$4+N115*'England_index-weights_R2'!$B$7</f>
        <v>0.48507373501065199</v>
      </c>
      <c r="E115" s="56">
        <f>INDEX('Productivity-all_inputs'!$D:$D,MATCH($A115,'Productivity-all_inputs'!$A:$A,0))</f>
        <v>3.4688560301359703</v>
      </c>
      <c r="F115" s="56">
        <f t="shared" si="15"/>
        <v>0.62656877537798961</v>
      </c>
      <c r="G115" s="49">
        <f>INDEX('Skills-all_inputs'!$C:$C,MATCH($A115,'Skills-all_inputs'!$A:$A,0))</f>
        <v>4.4000000000000004</v>
      </c>
      <c r="H115" s="49">
        <f>INDEX('Skills-all_inputs'!$D:$D,MATCH($A115,'Skills-all_inputs'!$A:$A,0))</f>
        <v>5.5</v>
      </c>
      <c r="I115" s="121">
        <f>$G115*'England_index-weights_R2'!$B$5+'England_index-weights_R2'!$B$6*$H115</f>
        <v>4.95</v>
      </c>
      <c r="J115" s="56">
        <f t="shared" si="8"/>
        <v>0.18263473053892215</v>
      </c>
      <c r="K115" s="49">
        <f>INDEX('Unemployment-all_inputs'!$C:$C,MATCH($A115,'Unemployment-all_inputs'!$A:$A,0))</f>
        <v>6.6</v>
      </c>
      <c r="L115" s="49">
        <f>INDEX('Unemployment-all_inputs'!$D:$D,MATCH($A115,'Unemployment-all_inputs'!$A:$A,0))</f>
        <v>5.4</v>
      </c>
      <c r="M115" s="121">
        <f>K115*'England_index-weights_R2'!$B$8+L115*'England_index-weights_R2'!$B$9</f>
        <v>6</v>
      </c>
      <c r="N115" s="56">
        <f t="shared" si="9"/>
        <v>0.64601769911504414</v>
      </c>
      <c r="O115" s="56">
        <f>Q115*'England_index-weights_R2'!$B$11+S115*'England_index-weights_R2'!$B$12+U115*'England_index-weights_R2'!$B$13</f>
        <v>9.2120666527726186E-2</v>
      </c>
      <c r="P115" s="50">
        <f>INDEX('Journey_time-all_inputs'!$C:$C,MATCH($A115,'Journey_time-all_inputs'!$A:$A,0))</f>
        <v>13.4240429799507</v>
      </c>
      <c r="Q115" s="56">
        <f t="shared" si="10"/>
        <v>6.007569491626364E-2</v>
      </c>
      <c r="R115" s="50">
        <f>INDEX('Journey_time-all_inputs'!$D:$D,MATCH($A115,'Journey_time-all_inputs'!$A:$A,0))</f>
        <v>27.571533494425601</v>
      </c>
      <c r="S115" s="56">
        <f t="shared" si="11"/>
        <v>0.20234114637795345</v>
      </c>
      <c r="T115" s="50">
        <f>INDEX('Journey_time-all_inputs'!$E:$E,MATCH($A115,'Journey_time-all_inputs'!$A:$A,0))</f>
        <v>18.9605704636841</v>
      </c>
      <c r="U115" s="56">
        <f t="shared" si="12"/>
        <v>0.10972866013228424</v>
      </c>
      <c r="V115" s="56">
        <f>Y115*'England_index-weights_R2'!$B$15+AC115*'England_index-weights_R2'!$B$17</f>
        <v>0.17584735131951648</v>
      </c>
      <c r="W115" s="56">
        <f>INDEX('Comm_vacancy-all_inputs'!$C:$C, MATCH(A115,'Comm_vacancy-all_inputs'!$A:$A,0))</f>
        <v>3.6069945031039982E-2</v>
      </c>
      <c r="X115" s="56">
        <f>W115*'England_index-weights_R2'!$B$16</f>
        <v>3.6069945031039982E-2</v>
      </c>
      <c r="Y115" s="56">
        <f t="shared" si="13"/>
        <v>0.11680661814354155</v>
      </c>
      <c r="Z115" s="57">
        <f>INDEX('Dwellings_vacancy_E-all_inputs'!$G:$G,MATCH($A115,'Dwellings_vacancy_E-all_inputs'!$A:$A,0))</f>
        <v>1.3044748324904607E-2</v>
      </c>
      <c r="AA115" s="57">
        <f>INDEX('Dwellings_vacancy_E-all_inputs'!$L:$L,MATCH($A115,'Dwellings_vacancy_E-all_inputs'!$A:$A,0))</f>
        <v>1.2452212909866197E-2</v>
      </c>
      <c r="AB115" s="57">
        <f>Z115*'England_index-weights_R2'!$B$18+AA115*'England_index-weights_R2'!$B$19</f>
        <v>1.2748480617385403E-2</v>
      </c>
      <c r="AC115" s="56">
        <f t="shared" si="14"/>
        <v>0.35296955084744125</v>
      </c>
    </row>
    <row r="116" spans="1:29" x14ac:dyDescent="0.35">
      <c r="A116" s="17" t="s">
        <v>474</v>
      </c>
      <c r="B116" s="17" t="s">
        <v>475</v>
      </c>
      <c r="C116" s="56">
        <f>D116*'England_index-weights_R2'!$B$2+O116*'England_index-weights_R2'!$B$10+V116*'England_index-weights_R2'!$B$14</f>
        <v>0.33583936559181704</v>
      </c>
      <c r="D116" s="56">
        <f>F116*'England_index-weights_R2'!$B$3+J116*'England_index-weights_R2'!$B$4+N116*'England_index-weights_R2'!$B$7</f>
        <v>0.47540748116255371</v>
      </c>
      <c r="E116" s="56">
        <f>INDEX('Productivity-all_inputs'!$D:$D,MATCH($A116,'Productivity-all_inputs'!$A:$A,0))</f>
        <v>3.4904285153900978</v>
      </c>
      <c r="F116" s="56">
        <f t="shared" si="15"/>
        <v>0.60623410158739099</v>
      </c>
      <c r="G116" s="49">
        <f>INDEX('Skills-all_inputs'!$C:$C,MATCH($A116,'Skills-all_inputs'!$A:$A,0))</f>
        <v>3.8</v>
      </c>
      <c r="H116" s="49">
        <f>INDEX('Skills-all_inputs'!$D:$D,MATCH($A116,'Skills-all_inputs'!$A:$A,0))</f>
        <v>13.2</v>
      </c>
      <c r="I116" s="121">
        <f>$G116*'England_index-weights_R2'!$B$5+'England_index-weights_R2'!$B$6*$H116</f>
        <v>8.5</v>
      </c>
      <c r="J116" s="56">
        <f t="shared" si="8"/>
        <v>0.39520958083832325</v>
      </c>
      <c r="K116" s="49">
        <f>INDEX('Unemployment-all_inputs'!$C:$C,MATCH($A116,'Unemployment-all_inputs'!$A:$A,0))</f>
        <v>5</v>
      </c>
      <c r="L116" s="49">
        <f>INDEX('Unemployment-all_inputs'!$D:$D,MATCH($A116,'Unemployment-all_inputs'!$A:$A,0))</f>
        <v>4.5</v>
      </c>
      <c r="M116" s="121">
        <f>K116*'England_index-weights_R2'!$B$8+L116*'England_index-weights_R2'!$B$9</f>
        <v>4.75</v>
      </c>
      <c r="N116" s="56">
        <f t="shared" si="9"/>
        <v>0.42477876106194684</v>
      </c>
      <c r="O116" s="56">
        <f>Q116*'England_index-weights_R2'!$B$11+S116*'England_index-weights_R2'!$B$12+U116*'England_index-weights_R2'!$B$13</f>
        <v>6.1850228134563111E-2</v>
      </c>
      <c r="P116" s="50">
        <f>INDEX('Journey_time-all_inputs'!$C:$C,MATCH($A116,'Journey_time-all_inputs'!$A:$A,0))</f>
        <v>10.4893425904566</v>
      </c>
      <c r="Q116" s="56">
        <f t="shared" si="10"/>
        <v>3.4193720206852421E-2</v>
      </c>
      <c r="R116" s="50">
        <f>INDEX('Journey_time-all_inputs'!$D:$D,MATCH($A116,'Journey_time-all_inputs'!$A:$A,0))</f>
        <v>22.371891982169</v>
      </c>
      <c r="S116" s="56">
        <f t="shared" si="11"/>
        <v>0.15746817331329629</v>
      </c>
      <c r="T116" s="50">
        <f>INDEX('Journey_time-all_inputs'!$E:$E,MATCH($A116,'Journey_time-all_inputs'!$A:$A,0))</f>
        <v>14.897896382469201</v>
      </c>
      <c r="U116" s="56">
        <f t="shared" si="12"/>
        <v>7.3931919054791934E-2</v>
      </c>
      <c r="V116" s="56">
        <f>Y116*'England_index-weights_R2'!$B$15+AC116*'England_index-weights_R2'!$B$17</f>
        <v>0.33069227190759753</v>
      </c>
      <c r="W116" s="56">
        <f>INDEX('Comm_vacancy-all_inputs'!$C:$C, MATCH(A116,'Comm_vacancy-all_inputs'!$A:$A,0))</f>
        <v>8.9701686974270167E-2</v>
      </c>
      <c r="X116" s="56">
        <f>W116*'England_index-weights_R2'!$B$16</f>
        <v>8.9701686974270167E-2</v>
      </c>
      <c r="Y116" s="56">
        <f t="shared" si="13"/>
        <v>0.32960736733855878</v>
      </c>
      <c r="Z116" s="57">
        <f>INDEX('Dwellings_vacancy_E-all_inputs'!$G:$G,MATCH($A116,'Dwellings_vacancy_E-all_inputs'!$A:$A,0))</f>
        <v>1.1325731130245908E-2</v>
      </c>
      <c r="AA116" s="57">
        <f>INDEX('Dwellings_vacancy_E-all_inputs'!$L:$L,MATCH($A116,'Dwellings_vacancy_E-all_inputs'!$A:$A,0))</f>
        <v>1.297746020070404E-2</v>
      </c>
      <c r="AB116" s="57">
        <f>Z116*'England_index-weights_R2'!$B$18+AA116*'England_index-weights_R2'!$B$19</f>
        <v>1.2151595665474975E-2</v>
      </c>
      <c r="AC116" s="56">
        <f t="shared" si="14"/>
        <v>0.33394698561471392</v>
      </c>
    </row>
    <row r="117" spans="1:29" x14ac:dyDescent="0.35">
      <c r="A117" s="17" t="s">
        <v>476</v>
      </c>
      <c r="B117" s="17" t="s">
        <v>477</v>
      </c>
      <c r="C117" s="56">
        <f>D117*'England_index-weights_R2'!$B$2+O117*'England_index-weights_R2'!$B$10+V117*'England_index-weights_R2'!$B$14</f>
        <v>0.24494399613241608</v>
      </c>
      <c r="D117" s="56">
        <f>F117*'England_index-weights_R2'!$B$3+J117*'England_index-weights_R2'!$B$4+N117*'England_index-weights_R2'!$B$7</f>
        <v>0.2733378954679983</v>
      </c>
      <c r="E117" s="56">
        <f>INDEX('Productivity-all_inputs'!$D:$D,MATCH($A117,'Productivity-all_inputs'!$A:$A,0))</f>
        <v>3.417726683613366</v>
      </c>
      <c r="F117" s="56">
        <f t="shared" si="15"/>
        <v>0.67476436204386558</v>
      </c>
      <c r="G117" s="49">
        <f>INDEX('Skills-all_inputs'!$C:$C,MATCH($A117,'Skills-all_inputs'!$A:$A,0))</f>
        <v>3.5</v>
      </c>
      <c r="H117" s="49">
        <f>INDEX('Skills-all_inputs'!$D:$D,MATCH($A117,'Skills-all_inputs'!$A:$A,0))</f>
        <v>1.9</v>
      </c>
      <c r="I117" s="121">
        <f>$G117*'England_index-weights_R2'!$B$5+'England_index-weights_R2'!$B$6*$H117</f>
        <v>2.7</v>
      </c>
      <c r="J117" s="56">
        <f t="shared" si="8"/>
        <v>4.7904191616766477E-2</v>
      </c>
      <c r="K117" s="49">
        <f>INDEX('Unemployment-all_inputs'!$C:$C,MATCH($A117,'Unemployment-all_inputs'!$A:$A,0))</f>
        <v>3.1</v>
      </c>
      <c r="L117" s="49">
        <f>INDEX('Unemployment-all_inputs'!$D:$D,MATCH($A117,'Unemployment-all_inputs'!$A:$A,0))</f>
        <v>2.7</v>
      </c>
      <c r="M117" s="121">
        <f>K117*'England_index-weights_R2'!$B$8+L117*'England_index-weights_R2'!$B$9</f>
        <v>2.9000000000000004</v>
      </c>
      <c r="N117" s="56">
        <f t="shared" si="9"/>
        <v>9.7345132743362872E-2</v>
      </c>
      <c r="O117" s="56">
        <f>Q117*'England_index-weights_R2'!$B$11+S117*'England_index-weights_R2'!$B$12+U117*'England_index-weights_R2'!$B$13</f>
        <v>0.13726063889835424</v>
      </c>
      <c r="P117" s="50">
        <f>INDEX('Journey_time-all_inputs'!$C:$C,MATCH($A117,'Journey_time-all_inputs'!$A:$A,0))</f>
        <v>16.531053818820499</v>
      </c>
      <c r="Q117" s="56">
        <f t="shared" si="10"/>
        <v>8.7477325502259215E-2</v>
      </c>
      <c r="R117" s="50">
        <f>INDEX('Journey_time-all_inputs'!$D:$D,MATCH($A117,'Journey_time-all_inputs'!$A:$A,0))</f>
        <v>38.4141275600578</v>
      </c>
      <c r="S117" s="56">
        <f t="shared" si="11"/>
        <v>0.29591287248854281</v>
      </c>
      <c r="T117" s="50">
        <f>INDEX('Journey_time-all_inputs'!$E:$E,MATCH($A117,'Journey_time-all_inputs'!$A:$A,0))</f>
        <v>34.232375947127302</v>
      </c>
      <c r="U117" s="56">
        <f t="shared" si="12"/>
        <v>0.24429049200661579</v>
      </c>
      <c r="V117" s="56">
        <f>Y117*'England_index-weights_R2'!$B$15+AC117*'England_index-weights_R2'!$B$17</f>
        <v>0.29583955469531348</v>
      </c>
      <c r="W117" s="56">
        <f>INDEX('Comm_vacancy-all_inputs'!$C:$C, MATCH(A117,'Comm_vacancy-all_inputs'!$A:$A,0))</f>
        <v>7.6352048388496491E-2</v>
      </c>
      <c r="X117" s="56">
        <f>W117*'England_index-weights_R2'!$B$16</f>
        <v>7.6352048388496491E-2</v>
      </c>
      <c r="Y117" s="56">
        <f t="shared" si="13"/>
        <v>0.27663849126620627</v>
      </c>
      <c r="Z117" s="57">
        <f>INDEX('Dwellings_vacancy_E-all_inputs'!$G:$G,MATCH($A117,'Dwellings_vacancy_E-all_inputs'!$A:$A,0))</f>
        <v>1.1074820222868749E-2</v>
      </c>
      <c r="AA117" s="57">
        <f>INDEX('Dwellings_vacancy_E-all_inputs'!$L:$L,MATCH($A117,'Dwellings_vacancy_E-all_inputs'!$A:$A,0))</f>
        <v>1.4451836529322972E-2</v>
      </c>
      <c r="AB117" s="57">
        <f>Z117*'England_index-weights_R2'!$B$18+AA117*'England_index-weights_R2'!$B$19</f>
        <v>1.276332837609586E-2</v>
      </c>
      <c r="AC117" s="56">
        <f t="shared" si="14"/>
        <v>0.35344274498263512</v>
      </c>
    </row>
    <row r="118" spans="1:29" x14ac:dyDescent="0.35">
      <c r="A118" s="17" t="s">
        <v>478</v>
      </c>
      <c r="B118" s="17" t="s">
        <v>479</v>
      </c>
      <c r="C118" s="56">
        <f>D118*'England_index-weights_R2'!$B$2+O118*'England_index-weights_R2'!$B$10+V118*'England_index-weights_R2'!$B$14</f>
        <v>0.27313045576232248</v>
      </c>
      <c r="D118" s="56">
        <f>F118*'England_index-weights_R2'!$B$3+J118*'England_index-weights_R2'!$B$4+N118*'England_index-weights_R2'!$B$7</f>
        <v>0.42617082531814776</v>
      </c>
      <c r="E118" s="56">
        <f>INDEX('Productivity-all_inputs'!$D:$D,MATCH($A118,'Productivity-all_inputs'!$A:$A,0))</f>
        <v>3.648057459593681</v>
      </c>
      <c r="F118" s="56">
        <f t="shared" si="15"/>
        <v>0.45764977657444234</v>
      </c>
      <c r="G118" s="49">
        <f>INDEX('Skills-all_inputs'!$C:$C,MATCH($A118,'Skills-all_inputs'!$A:$A,0))</f>
        <v>6.5</v>
      </c>
      <c r="H118" s="49">
        <f>INDEX('Skills-all_inputs'!$D:$D,MATCH($A118,'Skills-all_inputs'!$A:$A,0))</f>
        <v>5.8</v>
      </c>
      <c r="I118" s="121">
        <f>$G118*'England_index-weights_R2'!$B$5+'England_index-weights_R2'!$B$6*$H118</f>
        <v>6.15</v>
      </c>
      <c r="J118" s="56">
        <f t="shared" si="8"/>
        <v>0.25449101796407181</v>
      </c>
      <c r="K118" s="49">
        <f>INDEX('Unemployment-all_inputs'!$C:$C,MATCH($A118,'Unemployment-all_inputs'!$A:$A,0))</f>
        <v>6.7</v>
      </c>
      <c r="L118" s="49">
        <f>INDEX('Unemployment-all_inputs'!$D:$D,MATCH($A118,'Unemployment-all_inputs'!$A:$A,0))</f>
        <v>4.4000000000000004</v>
      </c>
      <c r="M118" s="121">
        <f>K118*'England_index-weights_R2'!$B$8+L118*'England_index-weights_R2'!$B$9</f>
        <v>5.5500000000000007</v>
      </c>
      <c r="N118" s="56">
        <f t="shared" si="9"/>
        <v>0.56637168141592931</v>
      </c>
      <c r="O118" s="56">
        <f>Q118*'England_index-weights_R2'!$B$11+S118*'England_index-weights_R2'!$B$12+U118*'England_index-weights_R2'!$B$13</f>
        <v>8.1267335875463032E-2</v>
      </c>
      <c r="P118" s="50">
        <f>INDEX('Journey_time-all_inputs'!$C:$C,MATCH($A118,'Journey_time-all_inputs'!$A:$A,0))</f>
        <v>13.063192800471599</v>
      </c>
      <c r="Q118" s="56">
        <f t="shared" si="10"/>
        <v>5.6893252424826006E-2</v>
      </c>
      <c r="R118" s="50">
        <f>INDEX('Journey_time-all_inputs'!$D:$D,MATCH($A118,'Journey_time-all_inputs'!$A:$A,0))</f>
        <v>23.258123380509002</v>
      </c>
      <c r="S118" s="56">
        <f t="shared" si="11"/>
        <v>0.16511636166878649</v>
      </c>
      <c r="T118" s="50">
        <f>INDEX('Journey_time-all_inputs'!$E:$E,MATCH($A118,'Journey_time-all_inputs'!$A:$A,0))</f>
        <v>17.241083015565199</v>
      </c>
      <c r="U118" s="56">
        <f t="shared" si="12"/>
        <v>9.4578036248641625E-2</v>
      </c>
      <c r="V118" s="56">
        <f>Y118*'England_index-weights_R2'!$B$15+AC118*'England_index-weights_R2'!$B$17</f>
        <v>0.15891283653753141</v>
      </c>
      <c r="W118" s="56">
        <f>INDEX('Comm_vacancy-all_inputs'!$C:$C, MATCH(A118,'Comm_vacancy-all_inputs'!$A:$A,0))</f>
        <v>3.7881202728045821E-2</v>
      </c>
      <c r="X118" s="56">
        <f>W118*'England_index-weights_R2'!$B$16</f>
        <v>3.7881202728045821E-2</v>
      </c>
      <c r="Y118" s="56">
        <f t="shared" si="13"/>
        <v>0.12399335086827895</v>
      </c>
      <c r="Z118" s="57">
        <f>INDEX('Dwellings_vacancy_E-all_inputs'!$G:$G,MATCH($A118,'Dwellings_vacancy_E-all_inputs'!$A:$A,0))</f>
        <v>8.9632794679859931E-3</v>
      </c>
      <c r="AA118" s="57">
        <f>INDEX('Dwellings_vacancy_E-all_inputs'!$L:$L,MATCH($A118,'Dwellings_vacancy_E-all_inputs'!$A:$A,0))</f>
        <v>1.0929728213372463E-2</v>
      </c>
      <c r="AB118" s="57">
        <f>Z118*'England_index-weights_R2'!$B$18+AA118*'England_index-weights_R2'!$B$19</f>
        <v>9.9465038406792283E-3</v>
      </c>
      <c r="AC118" s="56">
        <f t="shared" si="14"/>
        <v>0.26367129354528873</v>
      </c>
    </row>
    <row r="119" spans="1:29" x14ac:dyDescent="0.35">
      <c r="A119" s="17" t="s">
        <v>480</v>
      </c>
      <c r="B119" s="17" t="s">
        <v>481</v>
      </c>
      <c r="C119" s="56">
        <f>D119*'England_index-weights_R2'!$B$2+O119*'England_index-weights_R2'!$B$10+V119*'England_index-weights_R2'!$B$14</f>
        <v>0.21769271435485882</v>
      </c>
      <c r="D119" s="56">
        <f>F119*'England_index-weights_R2'!$B$3+J119*'England_index-weights_R2'!$B$4+N119*'England_index-weights_R2'!$B$7</f>
        <v>0.19021859878706035</v>
      </c>
      <c r="E119" s="56">
        <f>INDEX('Productivity-all_inputs'!$D:$D,MATCH($A119,'Productivity-all_inputs'!$A:$A,0))</f>
        <v>3.8458832029236012</v>
      </c>
      <c r="F119" s="56">
        <f t="shared" si="15"/>
        <v>0.2711751117127788</v>
      </c>
      <c r="G119" s="49">
        <f>INDEX('Skills-all_inputs'!$C:$C,MATCH($A119,'Skills-all_inputs'!$A:$A,0))</f>
        <v>2.8</v>
      </c>
      <c r="H119" s="49">
        <f>INDEX('Skills-all_inputs'!$D:$D,MATCH($A119,'Skills-all_inputs'!$A:$A,0))</f>
        <v>4.5</v>
      </c>
      <c r="I119" s="121">
        <f>$G119*'England_index-weights_R2'!$B$5+'England_index-weights_R2'!$B$6*$H119</f>
        <v>3.65</v>
      </c>
      <c r="J119" s="56">
        <f t="shared" si="8"/>
        <v>0.10479041916167663</v>
      </c>
      <c r="K119" s="49">
        <f>INDEX('Unemployment-all_inputs'!$C:$C,MATCH($A119,'Unemployment-all_inputs'!$A:$A,0))</f>
        <v>3.7</v>
      </c>
      <c r="L119" s="49">
        <f>INDEX('Unemployment-all_inputs'!$D:$D,MATCH($A119,'Unemployment-all_inputs'!$A:$A,0))</f>
        <v>3.2</v>
      </c>
      <c r="M119" s="121">
        <f>K119*'England_index-weights_R2'!$B$8+L119*'England_index-weights_R2'!$B$9</f>
        <v>3.45</v>
      </c>
      <c r="N119" s="56">
        <f t="shared" si="9"/>
        <v>0.19469026548672566</v>
      </c>
      <c r="O119" s="56">
        <f>Q119*'England_index-weights_R2'!$B$11+S119*'England_index-weights_R2'!$B$12+U119*'England_index-weights_R2'!$B$13</f>
        <v>0.14850649136469823</v>
      </c>
      <c r="P119" s="50">
        <f>INDEX('Journey_time-all_inputs'!$C:$C,MATCH($A119,'Journey_time-all_inputs'!$A:$A,0))</f>
        <v>16.703145144829701</v>
      </c>
      <c r="Q119" s="56">
        <f t="shared" si="10"/>
        <v>8.8995048866260612E-2</v>
      </c>
      <c r="R119" s="50">
        <f>INDEX('Journey_time-all_inputs'!$D:$D,MATCH($A119,'Journey_time-all_inputs'!$A:$A,0))</f>
        <v>43.972733564719697</v>
      </c>
      <c r="S119" s="56">
        <f t="shared" si="11"/>
        <v>0.34388371373524707</v>
      </c>
      <c r="T119" s="50">
        <f>INDEX('Journey_time-all_inputs'!$E:$E,MATCH($A119,'Journey_time-all_inputs'!$A:$A,0))</f>
        <v>33.768849231638598</v>
      </c>
      <c r="U119" s="56">
        <f t="shared" si="12"/>
        <v>0.24020629881632974</v>
      </c>
      <c r="V119" s="56">
        <f>Y119*'England_index-weights_R2'!$B$15+AC119*'England_index-weights_R2'!$B$17</f>
        <v>0.34182716848061639</v>
      </c>
      <c r="W119" s="56">
        <f>INDEX('Comm_vacancy-all_inputs'!$C:$C, MATCH(A119,'Comm_vacancy-all_inputs'!$A:$A,0))</f>
        <v>0.10698500188037402</v>
      </c>
      <c r="X119" s="56">
        <f>W119*'England_index-weights_R2'!$B$16</f>
        <v>0.10698500188037402</v>
      </c>
      <c r="Y119" s="56">
        <f t="shared" si="13"/>
        <v>0.39818433738151227</v>
      </c>
      <c r="Z119" s="57">
        <f>INDEX('Dwellings_vacancy_E-all_inputs'!$G:$G,MATCH($A119,'Dwellings_vacancy_E-all_inputs'!$A:$A,0))</f>
        <v>5.832278559551287E-3</v>
      </c>
      <c r="AA119" s="57">
        <f>INDEX('Dwellings_vacancy_E-all_inputs'!$L:$L,MATCH($A119,'Dwellings_vacancy_E-all_inputs'!$A:$A,0))</f>
        <v>8.3552764836945514E-3</v>
      </c>
      <c r="AB119" s="57">
        <f>Z119*'England_index-weights_R2'!$B$18+AA119*'England_index-weights_R2'!$B$19</f>
        <v>7.0937775216229192E-3</v>
      </c>
      <c r="AC119" s="56">
        <f t="shared" si="14"/>
        <v>0.17275566177792875</v>
      </c>
    </row>
    <row r="120" spans="1:29" x14ac:dyDescent="0.35">
      <c r="A120" s="17" t="s">
        <v>482</v>
      </c>
      <c r="B120" s="17" t="s">
        <v>483</v>
      </c>
      <c r="C120" s="56">
        <f>D120*'England_index-weights_R2'!$B$2+O120*'England_index-weights_R2'!$B$10+V120*'England_index-weights_R2'!$B$14</f>
        <v>0.53757059664898188</v>
      </c>
      <c r="D120" s="56">
        <f>F120*'England_index-weights_R2'!$B$3+J120*'England_index-weights_R2'!$B$4+N120*'England_index-weights_R2'!$B$7</f>
        <v>0.68714234419408604</v>
      </c>
      <c r="E120" s="56">
        <f>INDEX('Productivity-all_inputs'!$D:$D,MATCH($A120,'Productivity-all_inputs'!$A:$A,0))</f>
        <v>3.3428618046491918</v>
      </c>
      <c r="F120" s="56">
        <f t="shared" si="15"/>
        <v>0.74533355581897087</v>
      </c>
      <c r="G120" s="49">
        <f>INDEX('Skills-all_inputs'!$C:$C,MATCH($A120,'Skills-all_inputs'!$A:$A,0))</f>
        <v>7.2</v>
      </c>
      <c r="H120" s="49">
        <f>INDEX('Skills-all_inputs'!$D:$D,MATCH($A120,'Skills-all_inputs'!$A:$A,0))</f>
        <v>11</v>
      </c>
      <c r="I120" s="121">
        <f>$G120*'England_index-weights_R2'!$B$5+'England_index-weights_R2'!$B$6*$H120</f>
        <v>9.1</v>
      </c>
      <c r="J120" s="56">
        <f t="shared" si="8"/>
        <v>0.4311377245508981</v>
      </c>
      <c r="K120" s="49">
        <f>INDEX('Unemployment-all_inputs'!$C:$C,MATCH($A120,'Unemployment-all_inputs'!$A:$A,0))</f>
        <v>7</v>
      </c>
      <c r="L120" s="49">
        <f>INDEX('Unemployment-all_inputs'!$D:$D,MATCH($A120,'Unemployment-all_inputs'!$A:$A,0))</f>
        <v>7.7</v>
      </c>
      <c r="M120" s="121">
        <f>K120*'England_index-weights_R2'!$B$8+L120*'England_index-weights_R2'!$B$9</f>
        <v>7.35</v>
      </c>
      <c r="N120" s="56">
        <f t="shared" si="9"/>
        <v>0.88495575221238931</v>
      </c>
      <c r="O120" s="56">
        <f>Q120*'England_index-weights_R2'!$B$11+S120*'England_index-weights_R2'!$B$12+U120*'England_index-weights_R2'!$B$13</f>
        <v>0.20429947067005783</v>
      </c>
      <c r="P120" s="50">
        <f>INDEX('Journey_time-all_inputs'!$C:$C,MATCH($A120,'Journey_time-all_inputs'!$A:$A,0))</f>
        <v>23.217813852329201</v>
      </c>
      <c r="Q120" s="56">
        <f t="shared" si="10"/>
        <v>0.14644980347470671</v>
      </c>
      <c r="R120" s="50">
        <f>INDEX('Journey_time-all_inputs'!$D:$D,MATCH($A120,'Journey_time-all_inputs'!$A:$A,0))</f>
        <v>47.277359088299598</v>
      </c>
      <c r="S120" s="56">
        <f t="shared" si="11"/>
        <v>0.37240267446721942</v>
      </c>
      <c r="T120" s="50">
        <f>INDEX('Journey_time-all_inputs'!$E:$E,MATCH($A120,'Journey_time-all_inputs'!$A:$A,0))</f>
        <v>55.493133564856002</v>
      </c>
      <c r="U120" s="56">
        <f t="shared" si="12"/>
        <v>0.43162174731754344</v>
      </c>
      <c r="V120" s="56">
        <f>Y120*'England_index-weights_R2'!$B$15+AC120*'England_index-weights_R2'!$B$17</f>
        <v>0.5716982275376975</v>
      </c>
      <c r="W120" s="56">
        <f>INDEX('Comm_vacancy-all_inputs'!$C:$C, MATCH(A120,'Comm_vacancy-all_inputs'!$A:$A,0))</f>
        <v>0.13960817707719275</v>
      </c>
      <c r="X120" s="56">
        <f>W120*'England_index-weights_R2'!$B$16</f>
        <v>0.13960817707719275</v>
      </c>
      <c r="Y120" s="56">
        <f t="shared" si="13"/>
        <v>0.52762701202653439</v>
      </c>
      <c r="Z120" s="57">
        <f>INDEX('Dwellings_vacancy_E-all_inputs'!$G:$G,MATCH($A120,'Dwellings_vacancy_E-all_inputs'!$A:$A,0))</f>
        <v>2.1095399871453493E-2</v>
      </c>
      <c r="AA120" s="57">
        <f>INDEX('Dwellings_vacancy_E-all_inputs'!$L:$L,MATCH($A120,'Dwellings_vacancy_E-all_inputs'!$A:$A,0))</f>
        <v>2.6425109623817215E-2</v>
      </c>
      <c r="AB120" s="57">
        <f>Z120*'England_index-weights_R2'!$B$18+AA120*'England_index-weights_R2'!$B$19</f>
        <v>2.3760254747635354E-2</v>
      </c>
      <c r="AC120" s="56">
        <f t="shared" si="14"/>
        <v>0.70391187407118672</v>
      </c>
    </row>
    <row r="121" spans="1:29" x14ac:dyDescent="0.35">
      <c r="A121" s="17" t="s">
        <v>484</v>
      </c>
      <c r="B121" s="17" t="s">
        <v>485</v>
      </c>
      <c r="C121" s="56">
        <f>D121*'England_index-weights_R2'!$B$2+O121*'England_index-weights_R2'!$B$10+V121*'England_index-weights_R2'!$B$14</f>
        <v>0.48553342066835536</v>
      </c>
      <c r="D121" s="56">
        <f>F121*'England_index-weights_R2'!$B$3+J121*'England_index-weights_R2'!$B$4+N121*'England_index-weights_R2'!$B$7</f>
        <v>0.65394756143915744</v>
      </c>
      <c r="E121" s="56">
        <f>INDEX('Productivity-all_inputs'!$D:$D,MATCH($A121,'Productivity-all_inputs'!$A:$A,0))</f>
        <v>3.2884018875168111</v>
      </c>
      <c r="F121" s="56">
        <f t="shared" si="15"/>
        <v>0.7966686076919629</v>
      </c>
      <c r="G121" s="49">
        <f>INDEX('Skills-all_inputs'!$C:$C,MATCH($A121,'Skills-all_inputs'!$A:$A,0))</f>
        <v>11.6</v>
      </c>
      <c r="H121" s="49">
        <f>INDEX('Skills-all_inputs'!$D:$D,MATCH($A121,'Skills-all_inputs'!$A:$A,0))</f>
        <v>12.2</v>
      </c>
      <c r="I121" s="121">
        <f>$G121*'England_index-weights_R2'!$B$5+'England_index-weights_R2'!$B$6*$H121</f>
        <v>11.899999999999999</v>
      </c>
      <c r="J121" s="56">
        <f t="shared" si="8"/>
        <v>0.59880239520958067</v>
      </c>
      <c r="K121" s="49">
        <f>INDEX('Unemployment-all_inputs'!$C:$C,MATCH($A121,'Unemployment-all_inputs'!$A:$A,0))</f>
        <v>6</v>
      </c>
      <c r="L121" s="49">
        <f>INDEX('Unemployment-all_inputs'!$D:$D,MATCH($A121,'Unemployment-all_inputs'!$A:$A,0))</f>
        <v>5.0999999999999996</v>
      </c>
      <c r="M121" s="121">
        <f>K121*'England_index-weights_R2'!$B$8+L121*'England_index-weights_R2'!$B$9</f>
        <v>5.55</v>
      </c>
      <c r="N121" s="56">
        <f t="shared" si="9"/>
        <v>0.56637168141592908</v>
      </c>
      <c r="O121" s="56">
        <f>Q121*'England_index-weights_R2'!$B$11+S121*'England_index-weights_R2'!$B$12+U121*'England_index-weights_R2'!$B$13</f>
        <v>0.47452834169227498</v>
      </c>
      <c r="P121" s="50">
        <f>INDEX('Journey_time-all_inputs'!$C:$C,MATCH($A121,'Journey_time-all_inputs'!$A:$A,0))</f>
        <v>55.213845888664899</v>
      </c>
      <c r="Q121" s="56">
        <f t="shared" si="10"/>
        <v>0.42863209878857605</v>
      </c>
      <c r="R121" s="50">
        <f>INDEX('Journey_time-all_inputs'!$D:$D,MATCH($A121,'Journey_time-all_inputs'!$A:$A,0))</f>
        <v>68.250804574362803</v>
      </c>
      <c r="S121" s="56">
        <f t="shared" si="11"/>
        <v>0.55340377851462552</v>
      </c>
      <c r="T121" s="50">
        <f>INDEX('Journey_time-all_inputs'!$E:$E,MATCH($A121,'Journey_time-all_inputs'!$A:$A,0))</f>
        <v>120</v>
      </c>
      <c r="U121" s="56">
        <f t="shared" si="12"/>
        <v>1</v>
      </c>
      <c r="V121" s="56">
        <f>Y121*'England_index-weights_R2'!$B$15+AC121*'England_index-weights_R2'!$B$17</f>
        <v>0.15971021810283162</v>
      </c>
      <c r="W121" s="56">
        <f>INDEX('Comm_vacancy-all_inputs'!$C:$C, MATCH(A121,'Comm_vacancy-all_inputs'!$A:$A,0))</f>
        <v>1.9822458753398269E-2</v>
      </c>
      <c r="X121" s="56">
        <f>W121*'England_index-weights_R2'!$B$16</f>
        <v>1.9822458753398269E-2</v>
      </c>
      <c r="Y121" s="56">
        <f t="shared" si="13"/>
        <v>5.2339622906323692E-2</v>
      </c>
      <c r="Z121" s="57">
        <f>INDEX('Dwellings_vacancy_E-all_inputs'!$G:$G,MATCH($A121,'Dwellings_vacancy_E-all_inputs'!$A:$A,0))</f>
        <v>1.4792080121844279E-2</v>
      </c>
      <c r="AA121" s="57">
        <f>INDEX('Dwellings_vacancy_E-all_inputs'!$L:$L,MATCH($A121,'Dwellings_vacancy_E-all_inputs'!$A:$A,0))</f>
        <v>1.8791076552809406E-2</v>
      </c>
      <c r="AB121" s="57">
        <f>Z121*'England_index-weights_R2'!$B$18+AA121*'England_index-weights_R2'!$B$19</f>
        <v>1.6791578337326842E-2</v>
      </c>
      <c r="AC121" s="56">
        <f t="shared" si="14"/>
        <v>0.48182200369235539</v>
      </c>
    </row>
    <row r="122" spans="1:29" x14ac:dyDescent="0.35">
      <c r="A122" s="17" t="s">
        <v>486</v>
      </c>
      <c r="B122" s="17" t="s">
        <v>487</v>
      </c>
      <c r="C122" s="56">
        <f>D122*'England_index-weights_R2'!$B$2+O122*'England_index-weights_R2'!$B$10+V122*'England_index-weights_R2'!$B$14</f>
        <v>0.30536728061974777</v>
      </c>
      <c r="D122" s="56">
        <f>F122*'England_index-weights_R2'!$B$3+J122*'England_index-weights_R2'!$B$4+N122*'England_index-weights_R2'!$B$7</f>
        <v>0.43589597234343092</v>
      </c>
      <c r="E122" s="56">
        <f>INDEX('Productivity-all_inputs'!$D:$D,MATCH($A122,'Productivity-all_inputs'!$A:$A,0))</f>
        <v>3.655839600035736</v>
      </c>
      <c r="F122" s="56">
        <f t="shared" si="15"/>
        <v>0.45031416895123</v>
      </c>
      <c r="G122" s="49">
        <f>INDEX('Skills-all_inputs'!$C:$C,MATCH($A122,'Skills-all_inputs'!$A:$A,0))</f>
        <v>11</v>
      </c>
      <c r="H122" s="49">
        <f>INDEX('Skills-all_inputs'!$D:$D,MATCH($A122,'Skills-all_inputs'!$A:$A,0))</f>
        <v>10.5</v>
      </c>
      <c r="I122" s="121">
        <f>$G122*'England_index-weights_R2'!$B$5+'England_index-weights_R2'!$B$6*$H122</f>
        <v>10.75</v>
      </c>
      <c r="J122" s="56">
        <f t="shared" si="8"/>
        <v>0.52994011976047894</v>
      </c>
      <c r="K122" s="49">
        <f>INDEX('Unemployment-all_inputs'!$C:$C,MATCH($A122,'Unemployment-all_inputs'!$A:$A,0))</f>
        <v>3.8</v>
      </c>
      <c r="L122" s="49">
        <f>INDEX('Unemployment-all_inputs'!$D:$D,MATCH($A122,'Unemployment-all_inputs'!$A:$A,0))</f>
        <v>4.5999999999999996</v>
      </c>
      <c r="M122" s="121">
        <f>K122*'England_index-weights_R2'!$B$8+L122*'England_index-weights_R2'!$B$9</f>
        <v>4.1999999999999993</v>
      </c>
      <c r="N122" s="56">
        <f t="shared" si="9"/>
        <v>0.32743362831858391</v>
      </c>
      <c r="O122" s="56">
        <f>Q122*'England_index-weights_R2'!$B$11+S122*'England_index-weights_R2'!$B$12+U122*'England_index-weights_R2'!$B$13</f>
        <v>8.2278036534087121E-2</v>
      </c>
      <c r="P122" s="50">
        <f>INDEX('Journey_time-all_inputs'!$C:$C,MATCH($A122,'Journey_time-all_inputs'!$A:$A,0))</f>
        <v>12.746056456089301</v>
      </c>
      <c r="Q122" s="56">
        <f t="shared" si="10"/>
        <v>5.4096334935694268E-2</v>
      </c>
      <c r="R122" s="50">
        <f>INDEX('Journey_time-all_inputs'!$D:$D,MATCH($A122,'Journey_time-all_inputs'!$A:$A,0))</f>
        <v>24.135681788811599</v>
      </c>
      <c r="S122" s="56">
        <f t="shared" si="11"/>
        <v>0.17268970200880848</v>
      </c>
      <c r="T122" s="50">
        <f>INDEX('Journey_time-all_inputs'!$E:$E,MATCH($A122,'Journey_time-all_inputs'!$A:$A,0))</f>
        <v>22.289712617883101</v>
      </c>
      <c r="U122" s="56">
        <f t="shared" si="12"/>
        <v>0.13906215755829224</v>
      </c>
      <c r="V122" s="56">
        <f>Y122*'England_index-weights_R2'!$B$15+AC122*'England_index-weights_R2'!$B$17</f>
        <v>0.26739914125804215</v>
      </c>
      <c r="W122" s="56">
        <f>INDEX('Comm_vacancy-all_inputs'!$C:$C, MATCH(A122,'Comm_vacancy-all_inputs'!$A:$A,0))</f>
        <v>8.8566450687722426E-2</v>
      </c>
      <c r="X122" s="56">
        <f>W122*'England_index-weights_R2'!$B$16</f>
        <v>8.8566450687722426E-2</v>
      </c>
      <c r="Y122" s="56">
        <f t="shared" si="13"/>
        <v>0.32510296148602386</v>
      </c>
      <c r="Z122" s="57">
        <f>INDEX('Dwellings_vacancy_E-all_inputs'!$G:$G,MATCH($A122,'Dwellings_vacancy_E-all_inputs'!$A:$A,0))</f>
        <v>3.6688294084690318E-3</v>
      </c>
      <c r="AA122" s="57">
        <f>INDEX('Dwellings_vacancy_E-all_inputs'!$L:$L,MATCH($A122,'Dwellings_vacancy_E-all_inputs'!$A:$A,0))</f>
        <v>5.5944310809825787E-3</v>
      </c>
      <c r="AB122" s="57">
        <f>Z122*'England_index-weights_R2'!$B$18+AA122*'England_index-weights_R2'!$B$19</f>
        <v>4.631630244725805E-3</v>
      </c>
      <c r="AC122" s="56">
        <f t="shared" si="14"/>
        <v>9.4287680574097185E-2</v>
      </c>
    </row>
    <row r="123" spans="1:29" x14ac:dyDescent="0.35">
      <c r="A123" s="17" t="s">
        <v>488</v>
      </c>
      <c r="B123" s="17" t="s">
        <v>489</v>
      </c>
      <c r="C123" s="56">
        <f>D123*'England_index-weights_R2'!$B$2+O123*'England_index-weights_R2'!$B$10+V123*'England_index-weights_R2'!$B$14</f>
        <v>0.26143303958026237</v>
      </c>
      <c r="D123" s="56">
        <f>F123*'England_index-weights_R2'!$B$3+J123*'England_index-weights_R2'!$B$4+N123*'England_index-weights_R2'!$B$7</f>
        <v>0.4166566937994628</v>
      </c>
      <c r="E123" s="56">
        <f>INDEX('Productivity-all_inputs'!$D:$D,MATCH($A123,'Productivity-all_inputs'!$A:$A,0))</f>
        <v>3.6863763238958178</v>
      </c>
      <c r="F123" s="56">
        <f t="shared" si="15"/>
        <v>0.42152961719405391</v>
      </c>
      <c r="G123" s="49">
        <f>INDEX('Skills-all_inputs'!$C:$C,MATCH($A123,'Skills-all_inputs'!$A:$A,0))</f>
        <v>6.8</v>
      </c>
      <c r="H123" s="49">
        <f>INDEX('Skills-all_inputs'!$D:$D,MATCH($A123,'Skills-all_inputs'!$A:$A,0))</f>
        <v>9.3000000000000007</v>
      </c>
      <c r="I123" s="121">
        <f>$G123*'England_index-weights_R2'!$B$5+'England_index-weights_R2'!$B$6*$H123</f>
        <v>8.0500000000000007</v>
      </c>
      <c r="J123" s="56">
        <f t="shared" si="8"/>
        <v>0.36826347305389218</v>
      </c>
      <c r="K123" s="49">
        <f>INDEX('Unemployment-all_inputs'!$C:$C,MATCH($A123,'Unemployment-all_inputs'!$A:$A,0))</f>
        <v>5.0999999999999996</v>
      </c>
      <c r="L123" s="49">
        <f>INDEX('Unemployment-all_inputs'!$D:$D,MATCH($A123,'Unemployment-all_inputs'!$A:$A,0))</f>
        <v>4.8</v>
      </c>
      <c r="M123" s="121">
        <f>K123*'England_index-weights_R2'!$B$8+L123*'England_index-weights_R2'!$B$9</f>
        <v>4.9499999999999993</v>
      </c>
      <c r="N123" s="56">
        <f t="shared" si="9"/>
        <v>0.4601769911504423</v>
      </c>
      <c r="O123" s="56">
        <f>Q123*'England_index-weights_R2'!$B$11+S123*'England_index-weights_R2'!$B$12+U123*'England_index-weights_R2'!$B$13</f>
        <v>8.9705847679200118E-2</v>
      </c>
      <c r="P123" s="50">
        <f>INDEX('Journey_time-all_inputs'!$C:$C,MATCH($A123,'Journey_time-all_inputs'!$A:$A,0))</f>
        <v>13.495924409313</v>
      </c>
      <c r="Q123" s="56">
        <f t="shared" si="10"/>
        <v>6.0709638109746528E-2</v>
      </c>
      <c r="R123" s="50">
        <f>INDEX('Journey_time-all_inputs'!$D:$D,MATCH($A123,'Journey_time-all_inputs'!$A:$A,0))</f>
        <v>25.8584112598339</v>
      </c>
      <c r="S123" s="56">
        <f t="shared" si="11"/>
        <v>0.18755687948030411</v>
      </c>
      <c r="T123" s="50">
        <f>INDEX('Journey_time-all_inputs'!$E:$E,MATCH($A123,'Journey_time-all_inputs'!$A:$A,0))</f>
        <v>19.849900401665099</v>
      </c>
      <c r="U123" s="56">
        <f t="shared" si="12"/>
        <v>0.11756465999000559</v>
      </c>
      <c r="V123" s="56">
        <f>Y123*'England_index-weights_R2'!$B$15+AC123*'England_index-weights_R2'!$B$17</f>
        <v>0.12271292304292374</v>
      </c>
      <c r="W123" s="56">
        <f>INDEX('Comm_vacancy-all_inputs'!$C:$C, MATCH(A123,'Comm_vacancy-all_inputs'!$A:$A,0))</f>
        <v>3.3501210846654236E-2</v>
      </c>
      <c r="X123" s="56">
        <f>W123*'England_index-weights_R2'!$B$16</f>
        <v>3.3501210846654236E-2</v>
      </c>
      <c r="Y123" s="56">
        <f t="shared" si="13"/>
        <v>0.10661435999353124</v>
      </c>
      <c r="Z123" s="57">
        <f>INDEX('Dwellings_vacancy_E-all_inputs'!$G:$G,MATCH($A123,'Dwellings_vacancy_E-all_inputs'!$A:$A,0))</f>
        <v>6.9948038599897218E-3</v>
      </c>
      <c r="AA123" s="57">
        <f>INDEX('Dwellings_vacancy_E-all_inputs'!$L:$L,MATCH($A123,'Dwellings_vacancy_E-all_inputs'!$A:$A,0))</f>
        <v>7.0831142761554272E-3</v>
      </c>
      <c r="AB123" s="57">
        <f>Z123*'England_index-weights_R2'!$B$18+AA123*'England_index-weights_R2'!$B$19</f>
        <v>7.0389590680725745E-3</v>
      </c>
      <c r="AC123" s="56">
        <f t="shared" si="14"/>
        <v>0.17100861219110125</v>
      </c>
    </row>
    <row r="124" spans="1:29" x14ac:dyDescent="0.35">
      <c r="A124" s="17" t="s">
        <v>490</v>
      </c>
      <c r="B124" s="17" t="s">
        <v>491</v>
      </c>
      <c r="C124" s="56">
        <f>D124*'England_index-weights_R2'!$B$2+O124*'England_index-weights_R2'!$B$10+V124*'England_index-weights_R2'!$B$14</f>
        <v>0.3482672527405003</v>
      </c>
      <c r="D124" s="56">
        <f>F124*'England_index-weights_R2'!$B$3+J124*'England_index-weights_R2'!$B$4+N124*'England_index-weights_R2'!$B$7</f>
        <v>0.43384350613615036</v>
      </c>
      <c r="E124" s="56">
        <f>INDEX('Productivity-all_inputs'!$D:$D,MATCH($A124,'Productivity-all_inputs'!$A:$A,0))</f>
        <v>3.1696855806774291</v>
      </c>
      <c r="F124" s="56">
        <f t="shared" si="15"/>
        <v>0.90857307047246472</v>
      </c>
      <c r="G124" s="49">
        <f>INDEX('Skills-all_inputs'!$C:$C,MATCH($A124,'Skills-all_inputs'!$A:$A,0))</f>
        <v>5</v>
      </c>
      <c r="H124" s="49">
        <f>INDEX('Skills-all_inputs'!$D:$D,MATCH($A124,'Skills-all_inputs'!$A:$A,0))</f>
        <v>6.9</v>
      </c>
      <c r="I124" s="121">
        <f>$G124*'England_index-weights_R2'!$B$5+'England_index-weights_R2'!$B$6*$H124</f>
        <v>5.95</v>
      </c>
      <c r="J124" s="56">
        <f t="shared" si="8"/>
        <v>0.24251497005988024</v>
      </c>
      <c r="K124" s="49">
        <f>INDEX('Unemployment-all_inputs'!$C:$C,MATCH($A124,'Unemployment-all_inputs'!$A:$A,0))</f>
        <v>3.2</v>
      </c>
      <c r="L124" s="49">
        <f>INDEX('Unemployment-all_inputs'!$D:$D,MATCH($A124,'Unemployment-all_inputs'!$A:$A,0))</f>
        <v>3.2</v>
      </c>
      <c r="M124" s="121">
        <f>K124*'England_index-weights_R2'!$B$8+L124*'England_index-weights_R2'!$B$9</f>
        <v>3.2</v>
      </c>
      <c r="N124" s="56">
        <f t="shared" si="9"/>
        <v>0.15044247787610621</v>
      </c>
      <c r="O124" s="56">
        <f>Q124*'England_index-weights_R2'!$B$11+S124*'England_index-weights_R2'!$B$12+U124*'England_index-weights_R2'!$B$13</f>
        <v>0.2118659661680212</v>
      </c>
      <c r="P124" s="50">
        <f>INDEX('Journey_time-all_inputs'!$C:$C,MATCH($A124,'Journey_time-all_inputs'!$A:$A,0))</f>
        <v>24.155927148783</v>
      </c>
      <c r="Q124" s="56">
        <f t="shared" si="10"/>
        <v>0.15472329698031298</v>
      </c>
      <c r="R124" s="50">
        <f>INDEX('Journey_time-all_inputs'!$D:$D,MATCH($A124,'Journey_time-all_inputs'!$A:$A,0))</f>
        <v>48.398210640729801</v>
      </c>
      <c r="S124" s="56">
        <f t="shared" si="11"/>
        <v>0.3820756377673088</v>
      </c>
      <c r="T124" s="50">
        <f>INDEX('Journey_time-all_inputs'!$E:$E,MATCH($A124,'Journey_time-all_inputs'!$A:$A,0))</f>
        <v>53.0457636498111</v>
      </c>
      <c r="U124" s="56">
        <f t="shared" si="12"/>
        <v>0.4100576578980179</v>
      </c>
      <c r="V124" s="56">
        <f>Y124*'England_index-weights_R2'!$B$15+AC124*'England_index-weights_R2'!$B$17</f>
        <v>0.3135160325216792</v>
      </c>
      <c r="W124" s="56">
        <f>INDEX('Comm_vacancy-all_inputs'!$C:$C, MATCH(A124,'Comm_vacancy-all_inputs'!$A:$A,0))</f>
        <v>0.10801378904711431</v>
      </c>
      <c r="X124" s="56">
        <f>W124*'England_index-weights_R2'!$B$16</f>
        <v>0.10801378904711431</v>
      </c>
      <c r="Y124" s="56">
        <f t="shared" si="13"/>
        <v>0.40226637298043594</v>
      </c>
      <c r="Z124" s="57">
        <f>INDEX('Dwellings_vacancy_E-all_inputs'!$G:$G,MATCH($A124,'Dwellings_vacancy_E-all_inputs'!$A:$A,0))</f>
        <v>3.5938798684195124E-3</v>
      </c>
      <c r="AA124" s="57">
        <f>INDEX('Dwellings_vacancy_E-all_inputs'!$L:$L,MATCH($A124,'Dwellings_vacancy_E-all_inputs'!$A:$A,0))</f>
        <v>2.718451191981751E-3</v>
      </c>
      <c r="AB124" s="57">
        <f>Z124*'England_index-weights_R2'!$B$18+AA124*'England_index-weights_R2'!$B$19</f>
        <v>3.1561655302006315E-3</v>
      </c>
      <c r="AC124" s="56">
        <f t="shared" si="14"/>
        <v>4.726501114540891E-2</v>
      </c>
    </row>
    <row r="125" spans="1:29" x14ac:dyDescent="0.35">
      <c r="A125" s="17" t="s">
        <v>492</v>
      </c>
      <c r="B125" s="17" t="s">
        <v>493</v>
      </c>
      <c r="C125" s="56">
        <f>D125*'England_index-weights_R2'!$B$2+O125*'England_index-weights_R2'!$B$10+V125*'England_index-weights_R2'!$B$14</f>
        <v>0.28640554900152437</v>
      </c>
      <c r="D125" s="56">
        <f>F125*'England_index-weights_R2'!$B$3+J125*'England_index-weights_R2'!$B$4+N125*'England_index-weights_R2'!$B$7</f>
        <v>0.35244791526727409</v>
      </c>
      <c r="E125" s="56">
        <f>INDEX('Productivity-all_inputs'!$D:$D,MATCH($A125,'Productivity-all_inputs'!$A:$A,0))</f>
        <v>3.7565381025877511</v>
      </c>
      <c r="F125" s="56">
        <f t="shared" si="15"/>
        <v>0.35539366366521075</v>
      </c>
      <c r="G125" s="49">
        <f>INDEX('Skills-all_inputs'!$C:$C,MATCH($A125,'Skills-all_inputs'!$A:$A,0))</f>
        <v>6.2</v>
      </c>
      <c r="H125" s="49">
        <f>INDEX('Skills-all_inputs'!$D:$D,MATCH($A125,'Skills-all_inputs'!$A:$A,0))</f>
        <v>10.7</v>
      </c>
      <c r="I125" s="121">
        <f>$G125*'England_index-weights_R2'!$B$5+'England_index-weights_R2'!$B$6*$H125</f>
        <v>8.4499999999999993</v>
      </c>
      <c r="J125" s="56">
        <f t="shared" si="8"/>
        <v>0.39221556886227532</v>
      </c>
      <c r="K125" s="49">
        <f>INDEX('Unemployment-all_inputs'!$C:$C,MATCH($A125,'Unemployment-all_inputs'!$A:$A,0))</f>
        <v>4.3</v>
      </c>
      <c r="L125" s="49">
        <f>INDEX('Unemployment-all_inputs'!$D:$D,MATCH($A125,'Unemployment-all_inputs'!$A:$A,0))</f>
        <v>3.9</v>
      </c>
      <c r="M125" s="121">
        <f>K125*'England_index-weights_R2'!$B$8+L125*'England_index-weights_R2'!$B$9</f>
        <v>4.0999999999999996</v>
      </c>
      <c r="N125" s="56">
        <f t="shared" si="9"/>
        <v>0.30973451327433621</v>
      </c>
      <c r="O125" s="56">
        <f>Q125*'England_index-weights_R2'!$B$11+S125*'England_index-weights_R2'!$B$12+U125*'England_index-weights_R2'!$B$13</f>
        <v>0.14125102741076601</v>
      </c>
      <c r="P125" s="50">
        <f>INDEX('Journey_time-all_inputs'!$C:$C,MATCH($A125,'Journey_time-all_inputs'!$A:$A,0))</f>
        <v>18.360660573592799</v>
      </c>
      <c r="Q125" s="56">
        <f t="shared" si="10"/>
        <v>0.10361315862672604</v>
      </c>
      <c r="R125" s="50">
        <f>INDEX('Journey_time-all_inputs'!$D:$D,MATCH($A125,'Journey_time-all_inputs'!$A:$A,0))</f>
        <v>33.704382384034801</v>
      </c>
      <c r="S125" s="56">
        <f t="shared" si="11"/>
        <v>0.2552677111006072</v>
      </c>
      <c r="T125" s="50">
        <f>INDEX('Journey_time-all_inputs'!$E:$E,MATCH($A125,'Journey_time-all_inputs'!$A:$A,0))</f>
        <v>35.984017923464499</v>
      </c>
      <c r="U125" s="56">
        <f t="shared" si="12"/>
        <v>0.25972443355199787</v>
      </c>
      <c r="V125" s="56">
        <f>Y125*'England_index-weights_R2'!$B$15+AC125*'England_index-weights_R2'!$B$17</f>
        <v>0.29947533806078325</v>
      </c>
      <c r="W125" s="56">
        <f>INDEX('Comm_vacancy-all_inputs'!$C:$C, MATCH(A125,'Comm_vacancy-all_inputs'!$A:$A,0))</f>
        <v>7.2548567356860327E-2</v>
      </c>
      <c r="X125" s="56">
        <f>W125*'England_index-weights_R2'!$B$16</f>
        <v>7.2548567356860327E-2</v>
      </c>
      <c r="Y125" s="56">
        <f t="shared" si="13"/>
        <v>0.26154698791846953</v>
      </c>
      <c r="Z125" s="57">
        <f>INDEX('Dwellings_vacancy_E-all_inputs'!$G:$G,MATCH($A125,'Dwellings_vacancy_E-all_inputs'!$A:$A,0))</f>
        <v>1.6376432373905982E-2</v>
      </c>
      <c r="AA125" s="57">
        <f>INDEX('Dwellings_vacancy_E-all_inputs'!$L:$L,MATCH($A125,'Dwellings_vacancy_E-all_inputs'!$A:$A,0))</f>
        <v>1.2904108339792986E-2</v>
      </c>
      <c r="AB125" s="57">
        <f>Z125*'England_index-weights_R2'!$B$18+AA125*'England_index-weights_R2'!$B$19</f>
        <v>1.4640270356849484E-2</v>
      </c>
      <c r="AC125" s="56">
        <f t="shared" si="14"/>
        <v>0.41326038848772434</v>
      </c>
    </row>
    <row r="126" spans="1:29" x14ac:dyDescent="0.35">
      <c r="A126" s="17" t="s">
        <v>494</v>
      </c>
      <c r="B126" s="17" t="s">
        <v>495</v>
      </c>
      <c r="C126" s="56">
        <f>D126*'England_index-weights_R2'!$B$2+O126*'England_index-weights_R2'!$B$10+V126*'England_index-weights_R2'!$B$14</f>
        <v>0.3669896423649221</v>
      </c>
      <c r="D126" s="56">
        <f>F126*'England_index-weights_R2'!$B$3+J126*'England_index-weights_R2'!$B$4+N126*'England_index-weights_R2'!$B$7</f>
        <v>0.47436853888750879</v>
      </c>
      <c r="E126" s="56">
        <f>INDEX('Productivity-all_inputs'!$D:$D,MATCH($A126,'Productivity-all_inputs'!$A:$A,0))</f>
        <v>3.2068032436339315</v>
      </c>
      <c r="F126" s="56">
        <f t="shared" si="15"/>
        <v>0.87358518849231837</v>
      </c>
      <c r="G126" s="49">
        <f>INDEX('Skills-all_inputs'!$C:$C,MATCH($A126,'Skills-all_inputs'!$A:$A,0))</f>
        <v>5.0999999999999996</v>
      </c>
      <c r="H126" s="49">
        <f>INDEX('Skills-all_inputs'!$D:$D,MATCH($A126,'Skills-all_inputs'!$A:$A,0))</f>
        <v>7.3</v>
      </c>
      <c r="I126" s="121">
        <f>$G126*'England_index-weights_R2'!$B$5+'England_index-weights_R2'!$B$6*$H126</f>
        <v>6.1999999999999993</v>
      </c>
      <c r="J126" s="56">
        <f t="shared" si="8"/>
        <v>0.25748502994011963</v>
      </c>
      <c r="K126" s="49">
        <f>INDEX('Unemployment-all_inputs'!$C:$C,MATCH($A126,'Unemployment-all_inputs'!$A:$A,0))</f>
        <v>4.3</v>
      </c>
      <c r="L126" s="49">
        <f>INDEX('Unemployment-all_inputs'!$D:$D,MATCH($A126,'Unemployment-all_inputs'!$A:$A,0))</f>
        <v>3.7</v>
      </c>
      <c r="M126" s="121">
        <f>K126*'England_index-weights_R2'!$B$8+L126*'England_index-weights_R2'!$B$9</f>
        <v>4</v>
      </c>
      <c r="N126" s="56">
        <f t="shared" si="9"/>
        <v>0.29203539823008845</v>
      </c>
      <c r="O126" s="56">
        <f>Q126*'England_index-weights_R2'!$B$11+S126*'England_index-weights_R2'!$B$12+U126*'England_index-weights_R2'!$B$13</f>
        <v>0.25263850510821295</v>
      </c>
      <c r="P126" s="50">
        <f>INDEX('Journey_time-all_inputs'!$C:$C,MATCH($A126,'Journey_time-all_inputs'!$A:$A,0))</f>
        <v>29.202394671912302</v>
      </c>
      <c r="Q126" s="56">
        <f t="shared" si="10"/>
        <v>0.19922955910951567</v>
      </c>
      <c r="R126" s="50">
        <f>INDEX('Journey_time-all_inputs'!$D:$D,MATCH($A126,'Journey_time-all_inputs'!$A:$A,0))</f>
        <v>51.175516455553897</v>
      </c>
      <c r="S126" s="56">
        <f t="shared" si="11"/>
        <v>0.4060438226368136</v>
      </c>
      <c r="T126" s="50">
        <f>INDEX('Journey_time-all_inputs'!$E:$E,MATCH($A126,'Journey_time-all_inputs'!$A:$A,0))</f>
        <v>60.288154255843402</v>
      </c>
      <c r="U126" s="56">
        <f t="shared" si="12"/>
        <v>0.4738712880646479</v>
      </c>
      <c r="V126" s="56">
        <f>Y126*'England_index-weights_R2'!$B$15+AC126*'England_index-weights_R2'!$B$17</f>
        <v>0.26658298657645768</v>
      </c>
      <c r="W126" s="56">
        <f>INDEX('Comm_vacancy-all_inputs'!$C:$C, MATCH(A126,'Comm_vacancy-all_inputs'!$A:$A,0))</f>
        <v>6.2431362121723802E-2</v>
      </c>
      <c r="X126" s="56">
        <f>W126*'England_index-weights_R2'!$B$16</f>
        <v>6.2431362121723802E-2</v>
      </c>
      <c r="Y126" s="56">
        <f t="shared" si="13"/>
        <v>0.22140380450153474</v>
      </c>
      <c r="Z126" s="57">
        <f>INDEX('Dwellings_vacancy_E-all_inputs'!$G:$G,MATCH($A126,'Dwellings_vacancy_E-all_inputs'!$A:$A,0))</f>
        <v>1.2103841963143683E-2</v>
      </c>
      <c r="AA126" s="57">
        <f>INDEX('Dwellings_vacancy_E-all_inputs'!$L:$L,MATCH($A126,'Dwellings_vacancy_E-all_inputs'!$A:$A,0))</f>
        <v>1.6477611940298509E-2</v>
      </c>
      <c r="AB126" s="57">
        <f>Z126*'England_index-weights_R2'!$B$18+AA126*'England_index-weights_R2'!$B$19</f>
        <v>1.4290726951721096E-2</v>
      </c>
      <c r="AC126" s="56">
        <f t="shared" si="14"/>
        <v>0.40212053280122645</v>
      </c>
    </row>
    <row r="127" spans="1:29" x14ac:dyDescent="0.35">
      <c r="A127" s="17" t="s">
        <v>498</v>
      </c>
      <c r="B127" s="17" t="s">
        <v>499</v>
      </c>
      <c r="C127" s="56">
        <f>D127*'England_index-weights_R2'!$B$2+O127*'England_index-weights_R2'!$B$10+V127*'England_index-weights_R2'!$B$14</f>
        <v>0.30683942433565226</v>
      </c>
      <c r="D127" s="56">
        <f>F127*'England_index-weights_R2'!$B$3+J127*'England_index-weights_R2'!$B$4+N127*'England_index-weights_R2'!$B$7</f>
        <v>0.38711739554786839</v>
      </c>
      <c r="E127" s="56">
        <f>INDEX('Productivity-all_inputs'!$D:$D,MATCH($A127,'Productivity-all_inputs'!$A:$A,0))</f>
        <v>3.8480176754522337</v>
      </c>
      <c r="F127" s="56">
        <f t="shared" si="15"/>
        <v>0.26916311346253402</v>
      </c>
      <c r="G127" s="49">
        <f>INDEX('Skills-all_inputs'!$C:$C,MATCH($A127,'Skills-all_inputs'!$A:$A,0))</f>
        <v>6.6</v>
      </c>
      <c r="H127" s="49">
        <f>INDEX('Skills-all_inputs'!$D:$D,MATCH($A127,'Skills-all_inputs'!$A:$A,0))</f>
        <v>6.9</v>
      </c>
      <c r="I127" s="121">
        <f>$G127*'England_index-weights_R2'!$B$5+'England_index-weights_R2'!$B$6*$H127</f>
        <v>6.75</v>
      </c>
      <c r="J127" s="56">
        <f t="shared" si="8"/>
        <v>0.29041916167664661</v>
      </c>
      <c r="K127" s="49">
        <f>INDEX('Unemployment-all_inputs'!$C:$C,MATCH($A127,'Unemployment-all_inputs'!$A:$A,0))</f>
        <v>6.2</v>
      </c>
      <c r="L127" s="49">
        <f>INDEX('Unemployment-all_inputs'!$D:$D,MATCH($A127,'Unemployment-all_inputs'!$A:$A,0))</f>
        <v>5.3</v>
      </c>
      <c r="M127" s="121">
        <f>K127*'England_index-weights_R2'!$B$8+L127*'England_index-weights_R2'!$B$9</f>
        <v>5.75</v>
      </c>
      <c r="N127" s="56">
        <f t="shared" si="9"/>
        <v>0.60176991150442471</v>
      </c>
      <c r="O127" s="56">
        <f>Q127*'England_index-weights_R2'!$B$11+S127*'England_index-weights_R2'!$B$12+U127*'England_index-weights_R2'!$B$13</f>
        <v>6.5103248394731209E-2</v>
      </c>
      <c r="P127" s="50">
        <f>INDEX('Journey_time-all_inputs'!$C:$C,MATCH($A127,'Journey_time-all_inputs'!$A:$A,0))</f>
        <v>11.502305816374401</v>
      </c>
      <c r="Q127" s="56">
        <f t="shared" si="10"/>
        <v>4.3127336970125364E-2</v>
      </c>
      <c r="R127" s="50">
        <f>INDEX('Journey_time-all_inputs'!$D:$D,MATCH($A127,'Journey_time-all_inputs'!$A:$A,0))</f>
        <v>20.318991222579299</v>
      </c>
      <c r="S127" s="56">
        <f t="shared" si="11"/>
        <v>0.13975161337885889</v>
      </c>
      <c r="T127" s="50">
        <f>INDEX('Journey_time-all_inputs'!$E:$E,MATCH($A127,'Journey_time-all_inputs'!$A:$A,0))</f>
        <v>15.9413162859287</v>
      </c>
      <c r="U127" s="56">
        <f t="shared" si="12"/>
        <v>8.3125625311453386E-2</v>
      </c>
      <c r="V127" s="56">
        <f>Y127*'England_index-weights_R2'!$B$15+AC127*'England_index-weights_R2'!$B$17</f>
        <v>0.3880196578521411</v>
      </c>
      <c r="W127" s="56">
        <f>INDEX('Comm_vacancy-all_inputs'!$C:$C, MATCH(A127,'Comm_vacancy-all_inputs'!$A:$A,0))</f>
        <v>0.12466690239914917</v>
      </c>
      <c r="X127" s="56">
        <f>W127*'England_index-weights_R2'!$B$16</f>
        <v>0.12466690239914917</v>
      </c>
      <c r="Y127" s="56">
        <f t="shared" si="13"/>
        <v>0.46834282079549494</v>
      </c>
      <c r="Z127" s="57">
        <f>INDEX('Dwellings_vacancy_E-all_inputs'!$G:$G,MATCH($A127,'Dwellings_vacancy_E-all_inputs'!$A:$A,0))</f>
        <v>4.7829090715842057E-3</v>
      </c>
      <c r="AA127" s="57">
        <f>INDEX('Dwellings_vacancy_E-all_inputs'!$L:$L,MATCH($A127,'Dwellings_vacancy_E-all_inputs'!$A:$A,0))</f>
        <v>7.7914858515941614E-3</v>
      </c>
      <c r="AB127" s="57">
        <f>Z127*'England_index-weights_R2'!$B$18+AA127*'England_index-weights_R2'!$B$19</f>
        <v>6.2871974615891831E-3</v>
      </c>
      <c r="AC127" s="56">
        <f t="shared" si="14"/>
        <v>0.14705016902207957</v>
      </c>
    </row>
    <row r="128" spans="1:29" x14ac:dyDescent="0.35">
      <c r="A128" s="17" t="s">
        <v>500</v>
      </c>
      <c r="B128" s="17" t="s">
        <v>501</v>
      </c>
      <c r="C128" s="56">
        <f>D128*'England_index-weights_R2'!$B$2+O128*'England_index-weights_R2'!$B$10+V128*'England_index-weights_R2'!$B$14</f>
        <v>0.25649607265333169</v>
      </c>
      <c r="D128" s="56">
        <f>F128*'England_index-weights_R2'!$B$3+J128*'England_index-weights_R2'!$B$4+N128*'England_index-weights_R2'!$B$7</f>
        <v>0.38542550165231054</v>
      </c>
      <c r="E128" s="56">
        <f>INDEX('Productivity-all_inputs'!$D:$D,MATCH($A128,'Productivity-all_inputs'!$A:$A,0))</f>
        <v>3.493472657771326</v>
      </c>
      <c r="F128" s="56">
        <f t="shared" si="15"/>
        <v>0.60336462959261628</v>
      </c>
      <c r="G128" s="49">
        <f>INDEX('Skills-all_inputs'!$C:$C,MATCH($A128,'Skills-all_inputs'!$A:$A,0))</f>
        <v>7.8</v>
      </c>
      <c r="H128" s="49">
        <f>INDEX('Skills-all_inputs'!$D:$D,MATCH($A128,'Skills-all_inputs'!$A:$A,0))</f>
        <v>5.6</v>
      </c>
      <c r="I128" s="121">
        <f>$G128*'England_index-weights_R2'!$B$5+'England_index-weights_R2'!$B$6*$H128</f>
        <v>6.6999999999999993</v>
      </c>
      <c r="J128" s="56">
        <f t="shared" si="8"/>
        <v>0.28742514970059868</v>
      </c>
      <c r="K128" s="49">
        <f>INDEX('Unemployment-all_inputs'!$C:$C,MATCH($A128,'Unemployment-all_inputs'!$A:$A,0))</f>
        <v>4</v>
      </c>
      <c r="L128" s="49">
        <f>INDEX('Unemployment-all_inputs'!$D:$D,MATCH($A128,'Unemployment-all_inputs'!$A:$A,0))</f>
        <v>3.7</v>
      </c>
      <c r="M128" s="121">
        <f>K128*'England_index-weights_R2'!$B$8+L128*'England_index-weights_R2'!$B$9</f>
        <v>3.85</v>
      </c>
      <c r="N128" s="56">
        <f t="shared" si="9"/>
        <v>0.26548672566371678</v>
      </c>
      <c r="O128" s="56">
        <f>Q128*'England_index-weights_R2'!$B$11+S128*'England_index-weights_R2'!$B$12+U128*'England_index-weights_R2'!$B$13</f>
        <v>0.10164803277494931</v>
      </c>
      <c r="P128" s="50">
        <f>INDEX('Journey_time-all_inputs'!$C:$C,MATCH($A128,'Journey_time-all_inputs'!$A:$A,0))</f>
        <v>13.6787271268566</v>
      </c>
      <c r="Q128" s="56">
        <f t="shared" si="10"/>
        <v>6.2321828345319678E-2</v>
      </c>
      <c r="R128" s="50">
        <f>INDEX('Journey_time-all_inputs'!$D:$D,MATCH($A128,'Journey_time-all_inputs'!$A:$A,0))</f>
        <v>30.863790482787302</v>
      </c>
      <c r="S128" s="56">
        <f t="shared" si="11"/>
        <v>0.23075336649206066</v>
      </c>
      <c r="T128" s="50">
        <f>INDEX('Journey_time-all_inputs'!$E:$E,MATCH($A128,'Journey_time-all_inputs'!$A:$A,0))</f>
        <v>24.923199966442201</v>
      </c>
      <c r="U128" s="56">
        <f t="shared" si="12"/>
        <v>0.16226615149497328</v>
      </c>
      <c r="V128" s="56">
        <f>Y128*'England_index-weights_R2'!$B$15+AC128*'England_index-weights_R2'!$B$17</f>
        <v>0.15348525453375633</v>
      </c>
      <c r="W128" s="56">
        <f>INDEX('Comm_vacancy-all_inputs'!$C:$C, MATCH(A128,'Comm_vacancy-all_inputs'!$A:$A,0))</f>
        <v>4.1970479719735464E-2</v>
      </c>
      <c r="X128" s="56">
        <f>W128*'England_index-weights_R2'!$B$16</f>
        <v>4.1970479719735464E-2</v>
      </c>
      <c r="Y128" s="56">
        <f t="shared" si="13"/>
        <v>0.1402188392818125</v>
      </c>
      <c r="Z128" s="57">
        <f>INDEX('Dwellings_vacancy_E-all_inputs'!$G:$G,MATCH($A128,'Dwellings_vacancy_E-all_inputs'!$A:$A,0))</f>
        <v>6.6827104755464509E-3</v>
      </c>
      <c r="AA128" s="57">
        <f>INDEX('Dwellings_vacancy_E-all_inputs'!$L:$L,MATCH($A128,'Dwellings_vacancy_E-all_inputs'!$A:$A,0))</f>
        <v>8.7931413497471973E-3</v>
      </c>
      <c r="AB128" s="57">
        <f>Z128*'England_index-weights_R2'!$B$18+AA128*'England_index-weights_R2'!$B$19</f>
        <v>7.7379259126468241E-3</v>
      </c>
      <c r="AC128" s="56">
        <f t="shared" si="14"/>
        <v>0.19328450028958788</v>
      </c>
    </row>
    <row r="129" spans="1:29" x14ac:dyDescent="0.35">
      <c r="A129" s="17" t="s">
        <v>502</v>
      </c>
      <c r="B129" s="17" t="s">
        <v>503</v>
      </c>
      <c r="C129" s="56">
        <f>D129*'England_index-weights_R2'!$B$2+O129*'England_index-weights_R2'!$B$10+V129*'England_index-weights_R2'!$B$14</f>
        <v>0.23111507463218883</v>
      </c>
      <c r="D129" s="56">
        <f>F129*'England_index-weights_R2'!$B$3+J129*'England_index-weights_R2'!$B$4+N129*'England_index-weights_R2'!$B$7</f>
        <v>0.31502553098111213</v>
      </c>
      <c r="E129" s="56">
        <f>INDEX('Productivity-all_inputs'!$D:$D,MATCH($A129,'Productivity-all_inputs'!$A:$A,0))</f>
        <v>3.4843122883726618</v>
      </c>
      <c r="F129" s="56">
        <f t="shared" si="15"/>
        <v>0.61199938452830815</v>
      </c>
      <c r="G129" s="49">
        <f>INDEX('Skills-all_inputs'!$C:$C,MATCH($A129,'Skills-all_inputs'!$A:$A,0))</f>
        <v>4.5</v>
      </c>
      <c r="H129" s="49">
        <f>INDEX('Skills-all_inputs'!$D:$D,MATCH($A129,'Skills-all_inputs'!$A:$A,0))</f>
        <v>5.4</v>
      </c>
      <c r="I129" s="121">
        <f>$G129*'England_index-weights_R2'!$B$5+'England_index-weights_R2'!$B$6*$H129</f>
        <v>4.95</v>
      </c>
      <c r="J129" s="56">
        <f t="shared" si="8"/>
        <v>0.18263473053892215</v>
      </c>
      <c r="K129" s="49">
        <f>INDEX('Unemployment-all_inputs'!$C:$C,MATCH($A129,'Unemployment-all_inputs'!$A:$A,0))</f>
        <v>3.4</v>
      </c>
      <c r="L129" s="49">
        <f>INDEX('Unemployment-all_inputs'!$D:$D,MATCH($A129,'Unemployment-all_inputs'!$A:$A,0))</f>
        <v>3</v>
      </c>
      <c r="M129" s="121">
        <f>K129*'England_index-weights_R2'!$B$8+L129*'England_index-weights_R2'!$B$9</f>
        <v>3.2</v>
      </c>
      <c r="N129" s="56">
        <f t="shared" si="9"/>
        <v>0.15044247787610621</v>
      </c>
      <c r="O129" s="56">
        <f>Q129*'England_index-weights_R2'!$B$11+S129*'England_index-weights_R2'!$B$12+U129*'England_index-weights_R2'!$B$13</f>
        <v>0.13681612234839374</v>
      </c>
      <c r="P129" s="50">
        <f>INDEX('Journey_time-all_inputs'!$C:$C,MATCH($A129,'Journey_time-all_inputs'!$A:$A,0))</f>
        <v>16.860387957752199</v>
      </c>
      <c r="Q129" s="56">
        <f t="shared" si="10"/>
        <v>9.0381818882670467E-2</v>
      </c>
      <c r="R129" s="50">
        <f>INDEX('Journey_time-all_inputs'!$D:$D,MATCH($A129,'Journey_time-all_inputs'!$A:$A,0))</f>
        <v>36.767426995417097</v>
      </c>
      <c r="S129" s="56">
        <f t="shared" si="11"/>
        <v>0.28170182545606964</v>
      </c>
      <c r="T129" s="50">
        <f>INDEX('Journey_time-all_inputs'!$E:$E,MATCH($A129,'Journey_time-all_inputs'!$A:$A,0))</f>
        <v>35.588496845522698</v>
      </c>
      <c r="U129" s="56">
        <f t="shared" si="12"/>
        <v>0.25623944673426641</v>
      </c>
      <c r="V129" s="56">
        <f>Y129*'England_index-weights_R2'!$B$15+AC129*'England_index-weights_R2'!$B$17</f>
        <v>0.15759311421813732</v>
      </c>
      <c r="W129" s="56">
        <f>INDEX('Comm_vacancy-all_inputs'!$C:$C, MATCH(A129,'Comm_vacancy-all_inputs'!$A:$A,0))</f>
        <v>4.5224580439026787E-2</v>
      </c>
      <c r="X129" s="56">
        <f>W129*'England_index-weights_R2'!$B$16</f>
        <v>4.5224580439026787E-2</v>
      </c>
      <c r="Y129" s="56">
        <f t="shared" si="13"/>
        <v>0.15313050401487732</v>
      </c>
      <c r="Z129" s="57">
        <f>INDEX('Dwellings_vacancy_E-all_inputs'!$G:$G,MATCH($A129,'Dwellings_vacancy_E-all_inputs'!$A:$A,0))</f>
        <v>5.2583126589586353E-3</v>
      </c>
      <c r="AA129" s="57">
        <f>INDEX('Dwellings_vacancy_E-all_inputs'!$L:$L,MATCH($A129,'Dwellings_vacancy_E-all_inputs'!$A:$A,0))</f>
        <v>8.8178691989778211E-3</v>
      </c>
      <c r="AB129" s="57">
        <f>Z129*'England_index-weights_R2'!$B$18+AA129*'England_index-weights_R2'!$B$19</f>
        <v>7.0380909289682282E-3</v>
      </c>
      <c r="AC129" s="56">
        <f t="shared" si="14"/>
        <v>0.17098094482791737</v>
      </c>
    </row>
    <row r="130" spans="1:29" x14ac:dyDescent="0.35">
      <c r="A130" s="17" t="s">
        <v>504</v>
      </c>
      <c r="B130" s="17" t="s">
        <v>505</v>
      </c>
      <c r="C130" s="56">
        <f>D130*'England_index-weights_R2'!$B$2+O130*'England_index-weights_R2'!$B$10+V130*'England_index-weights_R2'!$B$14</f>
        <v>0.2868412323164603</v>
      </c>
      <c r="D130" s="56">
        <f>F130*'England_index-weights_R2'!$B$3+J130*'England_index-weights_R2'!$B$4+N130*'England_index-weights_R2'!$B$7</f>
        <v>0.3639986766874489</v>
      </c>
      <c r="E130" s="56">
        <f>INDEX('Productivity-all_inputs'!$D:$D,MATCH($A130,'Productivity-all_inputs'!$A:$A,0))</f>
        <v>4.1075897889721213</v>
      </c>
      <c r="F130" s="56">
        <f t="shared" si="15"/>
        <v>2.4485034354647248E-2</v>
      </c>
      <c r="G130" s="49">
        <f>INDEX('Skills-all_inputs'!$C:$C,MATCH($A130,'Skills-all_inputs'!$A:$A,0))</f>
        <v>5.8</v>
      </c>
      <c r="H130" s="49">
        <f>INDEX('Skills-all_inputs'!$D:$D,MATCH($A130,'Skills-all_inputs'!$A:$A,0))</f>
        <v>10.6</v>
      </c>
      <c r="I130" s="121">
        <f>$G130*'England_index-weights_R2'!$B$5+'England_index-weights_R2'!$B$6*$H130</f>
        <v>8.1999999999999993</v>
      </c>
      <c r="J130" s="56">
        <f t="shared" ref="J130:J193" si="16">((I130-MIN(I$2:I$310))/(MAX(I$2:I$310)-MIN(I$2:I$310)))</f>
        <v>0.37724550898203579</v>
      </c>
      <c r="K130" s="49">
        <f>INDEX('Unemployment-all_inputs'!$C:$C,MATCH($A130,'Unemployment-all_inputs'!$A:$A,0))</f>
        <v>8.1</v>
      </c>
      <c r="L130" s="49">
        <f>INDEX('Unemployment-all_inputs'!$D:$D,MATCH($A130,'Unemployment-all_inputs'!$A:$A,0))</f>
        <v>4.4000000000000004</v>
      </c>
      <c r="M130" s="121">
        <f>K130*'England_index-weights_R2'!$B$8+L130*'England_index-weights_R2'!$B$9</f>
        <v>6.25</v>
      </c>
      <c r="N130" s="56">
        <f t="shared" ref="N130:N193" si="17">((M130-MIN(M$2:M$310))/(MAX(M$2:M$310)-MIN(M$2:M$310)))</f>
        <v>0.69026548672566368</v>
      </c>
      <c r="O130" s="56">
        <f>Q130*'England_index-weights_R2'!$B$11+S130*'England_index-weights_R2'!$B$12+U130*'England_index-weights_R2'!$B$13</f>
        <v>5.5105796281207112E-2</v>
      </c>
      <c r="P130" s="50">
        <f>INDEX('Journey_time-all_inputs'!$C:$C,MATCH($A130,'Journey_time-all_inputs'!$A:$A,0))</f>
        <v>10.454077781393501</v>
      </c>
      <c r="Q130" s="56">
        <f t="shared" ref="Q130:Q193" si="18">(P130-MIN(P$2:P$314))/(MAX(P$2:P$314)-MIN(P$2:P$314))</f>
        <v>3.3882709617979095E-2</v>
      </c>
      <c r="R130" s="50">
        <f>INDEX('Journey_time-all_inputs'!$D:$D,MATCH($A130,'Journey_time-all_inputs'!$A:$A,0))</f>
        <v>19.1631319691536</v>
      </c>
      <c r="S130" s="56">
        <f t="shared" ref="S130:S193" si="19">(R130-MIN(R$2:R$314))/(MAX(R$2:R$314)-MIN(R$2:R$314))</f>
        <v>0.12977653316933954</v>
      </c>
      <c r="T130" s="50">
        <f>INDEX('Journey_time-all_inputs'!$E:$E,MATCH($A130,'Journey_time-all_inputs'!$A:$A,0))</f>
        <v>12.882431273373101</v>
      </c>
      <c r="U130" s="56">
        <f t="shared" ref="U130:U193" si="20">(T130-MIN(T$2:T$314))/(MAX(T$2:T$314)-MIN(T$2:T$314))</f>
        <v>5.6173398135127596E-2</v>
      </c>
      <c r="V130" s="56">
        <f>Y130*'England_index-weights_R2'!$B$15+AC130*'England_index-weights_R2'!$B$17</f>
        <v>0.36426177960973621</v>
      </c>
      <c r="W130" s="56">
        <f>INDEX('Comm_vacancy-all_inputs'!$C:$C, MATCH(A130,'Comm_vacancy-all_inputs'!$A:$A,0))</f>
        <v>0.10450410361925763</v>
      </c>
      <c r="X130" s="56">
        <f>W130*'England_index-weights_R2'!$B$16</f>
        <v>0.10450410361925763</v>
      </c>
      <c r="Y130" s="56">
        <f t="shared" ref="Y130:Y193" si="21">(X130-MIN(X$2:X$314))/(MAX(X$2:X$314)-MIN(X$2:X$314))</f>
        <v>0.38834059579279023</v>
      </c>
      <c r="Z130" s="57">
        <f>INDEX('Dwellings_vacancy_E-all_inputs'!$G:$G,MATCH($A130,'Dwellings_vacancy_E-all_inputs'!$A:$A,0))</f>
        <v>1.2258242858096064E-2</v>
      </c>
      <c r="AA130" s="57">
        <f>INDEX('Dwellings_vacancy_E-all_inputs'!$L:$L,MATCH($A130,'Dwellings_vacancy_E-all_inputs'!$A:$A,0))</f>
        <v>9.4141355980999E-3</v>
      </c>
      <c r="AB130" s="57">
        <f>Z130*'England_index-weights_R2'!$B$18+AA130*'England_index-weights_R2'!$B$19</f>
        <v>1.0836189228097981E-2</v>
      </c>
      <c r="AC130" s="56">
        <f t="shared" ref="AC130:AC193" si="22">(AB130-MIN(AB$2:AB$314))/(MAX(AB$2:AB$314)-MIN(AB$2:AB$314))</f>
        <v>0.29202533106057404</v>
      </c>
    </row>
    <row r="131" spans="1:29" x14ac:dyDescent="0.35">
      <c r="A131" s="17" t="s">
        <v>506</v>
      </c>
      <c r="B131" s="17" t="s">
        <v>507</v>
      </c>
      <c r="C131" s="56">
        <f>D131*'England_index-weights_R2'!$B$2+O131*'England_index-weights_R2'!$B$10+V131*'England_index-weights_R2'!$B$14</f>
        <v>0.23024607448396506</v>
      </c>
      <c r="D131" s="56">
        <f>F131*'England_index-weights_R2'!$B$3+J131*'England_index-weights_R2'!$B$4+N131*'England_index-weights_R2'!$B$7</f>
        <v>0.26906173008047163</v>
      </c>
      <c r="E131" s="56">
        <f>INDEX('Productivity-all_inputs'!$D:$D,MATCH($A131,'Productivity-all_inputs'!$A:$A,0))</f>
        <v>3.5409593240373143</v>
      </c>
      <c r="F131" s="56">
        <f t="shared" ref="F131:F194" si="23">((MAX(E$2:E$310)-E131))/(MAX(E$2:E$310)-MIN(E$2:E$310))</f>
        <v>0.55860270918582688</v>
      </c>
      <c r="G131" s="49">
        <f>INDEX('Skills-all_inputs'!$C:$C,MATCH($A131,'Skills-all_inputs'!$A:$A,0))</f>
        <v>2.1</v>
      </c>
      <c r="H131" s="49">
        <f>INDEX('Skills-all_inputs'!$D:$D,MATCH($A131,'Skills-all_inputs'!$A:$A,0))</f>
        <v>3.5</v>
      </c>
      <c r="I131" s="121">
        <f>$G131*'England_index-weights_R2'!$B$5+'England_index-weights_R2'!$B$6*$H131</f>
        <v>2.8</v>
      </c>
      <c r="J131" s="56">
        <f t="shared" si="16"/>
        <v>5.3892215568862263E-2</v>
      </c>
      <c r="K131" s="49">
        <f>INDEX('Unemployment-all_inputs'!$C:$C,MATCH($A131,'Unemployment-all_inputs'!$A:$A,0))</f>
        <v>3.3</v>
      </c>
      <c r="L131" s="49">
        <f>INDEX('Unemployment-all_inputs'!$D:$D,MATCH($A131,'Unemployment-all_inputs'!$A:$A,0))</f>
        <v>3.6</v>
      </c>
      <c r="M131" s="121">
        <f>K131*'England_index-weights_R2'!$B$8+L131*'England_index-weights_R2'!$B$9</f>
        <v>3.45</v>
      </c>
      <c r="N131" s="56">
        <f t="shared" si="17"/>
        <v>0.19469026548672566</v>
      </c>
      <c r="O131" s="56">
        <f>Q131*'England_index-weights_R2'!$B$11+S131*'England_index-weights_R2'!$B$12+U131*'England_index-weights_R2'!$B$13</f>
        <v>0.17987742278579369</v>
      </c>
      <c r="P131" s="50">
        <f>INDEX('Journey_time-all_inputs'!$C:$C,MATCH($A131,'Journey_time-all_inputs'!$A:$A,0))</f>
        <v>19.796347060874702</v>
      </c>
      <c r="Q131" s="56">
        <f t="shared" si="18"/>
        <v>0.11627489455298841</v>
      </c>
      <c r="R131" s="50">
        <f>INDEX('Journey_time-all_inputs'!$D:$D,MATCH($A131,'Journey_time-all_inputs'!$A:$A,0))</f>
        <v>48.501292361300003</v>
      </c>
      <c r="S131" s="56">
        <f t="shared" si="19"/>
        <v>0.38296523434039981</v>
      </c>
      <c r="T131" s="50">
        <f>INDEX('Journey_time-all_inputs'!$E:$E,MATCH($A131,'Journey_time-all_inputs'!$A:$A,0))</f>
        <v>42.156513318394502</v>
      </c>
      <c r="U131" s="56">
        <f t="shared" si="20"/>
        <v>0.31411108013927436</v>
      </c>
      <c r="V131" s="56">
        <f>Y131*'England_index-weights_R2'!$B$15+AC131*'England_index-weights_R2'!$B$17</f>
        <v>0.20298341498912326</v>
      </c>
      <c r="W131" s="56">
        <f>INDEX('Comm_vacancy-all_inputs'!$C:$C, MATCH(A131,'Comm_vacancy-all_inputs'!$A:$A,0))</f>
        <v>5.699345771879983E-2</v>
      </c>
      <c r="X131" s="56">
        <f>W131*'England_index-weights_R2'!$B$16</f>
        <v>5.699345771879983E-2</v>
      </c>
      <c r="Y131" s="56">
        <f t="shared" si="21"/>
        <v>0.19982721405220713</v>
      </c>
      <c r="Z131" s="57">
        <f>INDEX('Dwellings_vacancy_E-all_inputs'!$G:$G,MATCH($A131,'Dwellings_vacancy_E-all_inputs'!$A:$A,0))</f>
        <v>7.0993003402015538E-3</v>
      </c>
      <c r="AA131" s="57">
        <f>INDEX('Dwellings_vacancy_E-all_inputs'!$L:$L,MATCH($A131,'Dwellings_vacancy_E-all_inputs'!$A:$A,0))</f>
        <v>9.5794179363196796E-3</v>
      </c>
      <c r="AB131" s="57">
        <f>Z131*'England_index-weights_R2'!$B$18+AA131*'England_index-weights_R2'!$B$19</f>
        <v>8.3393591382606158E-3</v>
      </c>
      <c r="AC131" s="56">
        <f t="shared" si="22"/>
        <v>0.21245201779987161</v>
      </c>
    </row>
    <row r="132" spans="1:29" x14ac:dyDescent="0.35">
      <c r="A132" s="17" t="s">
        <v>508</v>
      </c>
      <c r="B132" s="17" t="s">
        <v>509</v>
      </c>
      <c r="C132" s="56">
        <f>D132*'England_index-weights_R2'!$B$2+O132*'England_index-weights_R2'!$B$10+V132*'England_index-weights_R2'!$B$14</f>
        <v>0.42070105666497815</v>
      </c>
      <c r="D132" s="56">
        <f>F132*'England_index-weights_R2'!$B$3+J132*'England_index-weights_R2'!$B$4+N132*'England_index-weights_R2'!$B$7</f>
        <v>0.49061911605806408</v>
      </c>
      <c r="E132" s="56">
        <f>INDEX('Productivity-all_inputs'!$D:$D,MATCH($A132,'Productivity-all_inputs'!$A:$A,0))</f>
        <v>3.3499040872746049</v>
      </c>
      <c r="F132" s="56">
        <f t="shared" si="23"/>
        <v>0.73869535357931115</v>
      </c>
      <c r="G132" s="49">
        <f>INDEX('Skills-all_inputs'!$C:$C,MATCH($A132,'Skills-all_inputs'!$A:$A,0))</f>
        <v>6</v>
      </c>
      <c r="H132" s="49">
        <f>INDEX('Skills-all_inputs'!$D:$D,MATCH($A132,'Skills-all_inputs'!$A:$A,0))</f>
        <v>8.1</v>
      </c>
      <c r="I132" s="121">
        <f>$G132*'England_index-weights_R2'!$B$5+'England_index-weights_R2'!$B$6*$H132</f>
        <v>7.05</v>
      </c>
      <c r="J132" s="56">
        <f t="shared" si="16"/>
        <v>0.30838323353293412</v>
      </c>
      <c r="K132" s="49">
        <f>INDEX('Unemployment-all_inputs'!$C:$C,MATCH($A132,'Unemployment-all_inputs'!$A:$A,0))</f>
        <v>5.2</v>
      </c>
      <c r="L132" s="49">
        <f>INDEX('Unemployment-all_inputs'!$D:$D,MATCH($A132,'Unemployment-all_inputs'!$A:$A,0))</f>
        <v>4.3</v>
      </c>
      <c r="M132" s="121">
        <f>K132*'England_index-weights_R2'!$B$8+L132*'England_index-weights_R2'!$B$9</f>
        <v>4.75</v>
      </c>
      <c r="N132" s="56">
        <f t="shared" si="17"/>
        <v>0.42477876106194684</v>
      </c>
      <c r="O132" s="56">
        <f>Q132*'England_index-weights_R2'!$B$11+S132*'England_index-weights_R2'!$B$12+U132*'England_index-weights_R2'!$B$13</f>
        <v>0.15282830595351013</v>
      </c>
      <c r="P132" s="50">
        <f>INDEX('Journey_time-all_inputs'!$C:$C,MATCH($A132,'Journey_time-all_inputs'!$A:$A,0))</f>
        <v>18.313779279800698</v>
      </c>
      <c r="Q132" s="56">
        <f t="shared" si="18"/>
        <v>0.10319969888663966</v>
      </c>
      <c r="R132" s="50">
        <f>INDEX('Journey_time-all_inputs'!$D:$D,MATCH($A132,'Journey_time-all_inputs'!$A:$A,0))</f>
        <v>40.775905834476397</v>
      </c>
      <c r="S132" s="56">
        <f t="shared" si="19"/>
        <v>0.3162950493449399</v>
      </c>
      <c r="T132" s="50">
        <f>INDEX('Journey_time-all_inputs'!$E:$E,MATCH($A132,'Journey_time-all_inputs'!$A:$A,0))</f>
        <v>32.146452724478898</v>
      </c>
      <c r="U132" s="56">
        <f t="shared" si="20"/>
        <v>0.22591115563456199</v>
      </c>
      <c r="V132" s="56">
        <f>Y132*'England_index-weights_R2'!$B$15+AC132*'England_index-weights_R2'!$B$17</f>
        <v>0.5487376885902745</v>
      </c>
      <c r="W132" s="56">
        <f>INDEX('Comm_vacancy-all_inputs'!$C:$C, MATCH(A132,'Comm_vacancy-all_inputs'!$A:$A,0))</f>
        <v>0.14697106667909587</v>
      </c>
      <c r="X132" s="56">
        <f>W132*'England_index-weights_R2'!$B$16</f>
        <v>0.14697106667909587</v>
      </c>
      <c r="Y132" s="56">
        <f t="shared" si="21"/>
        <v>0.5568415847171565</v>
      </c>
      <c r="Z132" s="57">
        <f>INDEX('Dwellings_vacancy_E-all_inputs'!$G:$G,MATCH($A132,'Dwellings_vacancy_E-all_inputs'!$A:$A,0))</f>
        <v>1.5464765560734851E-2</v>
      </c>
      <c r="AA132" s="57">
        <f>INDEX('Dwellings_vacancy_E-all_inputs'!$L:$L,MATCH($A132,'Dwellings_vacancy_E-all_inputs'!$A:$A,0))</f>
        <v>2.0792024675038556E-2</v>
      </c>
      <c r="AB132" s="57">
        <f>Z132*'England_index-weights_R2'!$B$18+AA132*'England_index-weights_R2'!$B$19</f>
        <v>1.8128395117886702E-2</v>
      </c>
      <c r="AC132" s="56">
        <f t="shared" si="22"/>
        <v>0.52442600020962826</v>
      </c>
    </row>
    <row r="133" spans="1:29" x14ac:dyDescent="0.35">
      <c r="A133" s="17" t="s">
        <v>512</v>
      </c>
      <c r="B133" s="17" t="s">
        <v>513</v>
      </c>
      <c r="C133" s="56">
        <f>D133*'England_index-weights_R2'!$B$2+O133*'England_index-weights_R2'!$B$10+V133*'England_index-weights_R2'!$B$14</f>
        <v>0.27515361053418258</v>
      </c>
      <c r="D133" s="56">
        <f>F133*'England_index-weights_R2'!$B$3+J133*'England_index-weights_R2'!$B$4+N133*'England_index-weights_R2'!$B$7</f>
        <v>0.40938356466585107</v>
      </c>
      <c r="E133" s="56">
        <f>INDEX('Productivity-all_inputs'!$D:$D,MATCH($A133,'Productivity-all_inputs'!$A:$A,0))</f>
        <v>3.5779478934066544</v>
      </c>
      <c r="F133" s="56">
        <f t="shared" si="23"/>
        <v>0.52373651350897288</v>
      </c>
      <c r="G133" s="49">
        <f>INDEX('Skills-all_inputs'!$C:$C,MATCH($A133,'Skills-all_inputs'!$A:$A,0))</f>
        <v>7.4</v>
      </c>
      <c r="H133" s="49">
        <f>INDEX('Skills-all_inputs'!$D:$D,MATCH($A133,'Skills-all_inputs'!$A:$A,0))</f>
        <v>8.4</v>
      </c>
      <c r="I133" s="121">
        <f>$G133*'England_index-weights_R2'!$B$5+'England_index-weights_R2'!$B$6*$H133</f>
        <v>7.9</v>
      </c>
      <c r="J133" s="56">
        <f t="shared" si="16"/>
        <v>0.35928143712574845</v>
      </c>
      <c r="K133" s="49">
        <f>INDEX('Unemployment-all_inputs'!$C:$C,MATCH($A133,'Unemployment-all_inputs'!$A:$A,0))</f>
        <v>4.2</v>
      </c>
      <c r="L133" s="49">
        <f>INDEX('Unemployment-all_inputs'!$D:$D,MATCH($A133,'Unemployment-all_inputs'!$A:$A,0))</f>
        <v>4.4000000000000004</v>
      </c>
      <c r="M133" s="121">
        <f>K133*'England_index-weights_R2'!$B$8+L133*'England_index-weights_R2'!$B$9</f>
        <v>4.3000000000000007</v>
      </c>
      <c r="N133" s="56">
        <f t="shared" si="17"/>
        <v>0.34513274336283195</v>
      </c>
      <c r="O133" s="56">
        <f>Q133*'England_index-weights_R2'!$B$11+S133*'England_index-weights_R2'!$B$12+U133*'England_index-weights_R2'!$B$13</f>
        <v>4.4002529437597221E-2</v>
      </c>
      <c r="P133" s="50">
        <f>INDEX('Journey_time-all_inputs'!$C:$C,MATCH($A133,'Journey_time-all_inputs'!$A:$A,0))</f>
        <v>9.3344032558034105</v>
      </c>
      <c r="Q133" s="56">
        <f t="shared" si="18"/>
        <v>2.4007974923480915E-2</v>
      </c>
      <c r="R133" s="50">
        <f>INDEX('Journey_time-all_inputs'!$D:$D,MATCH($A133,'Journey_time-all_inputs'!$A:$A,0))</f>
        <v>17.271021882395999</v>
      </c>
      <c r="S133" s="56">
        <f t="shared" si="19"/>
        <v>0.11344759880755659</v>
      </c>
      <c r="T133" s="50">
        <f>INDEX('Journey_time-all_inputs'!$E:$E,MATCH($A133,'Journey_time-all_inputs'!$A:$A,0))</f>
        <v>12.264509186620201</v>
      </c>
      <c r="U133" s="56">
        <f t="shared" si="20"/>
        <v>5.0728807576452345E-2</v>
      </c>
      <c r="V133" s="56">
        <f>Y133*'England_index-weights_R2'!$B$15+AC133*'England_index-weights_R2'!$B$17</f>
        <v>0.23784478336743101</v>
      </c>
      <c r="W133" s="56">
        <f>INDEX('Comm_vacancy-all_inputs'!$C:$C, MATCH(A133,'Comm_vacancy-all_inputs'!$A:$A,0))</f>
        <v>6.627073278255044E-2</v>
      </c>
      <c r="X133" s="56">
        <f>W133*'England_index-weights_R2'!$B$16</f>
        <v>6.627073278255044E-2</v>
      </c>
      <c r="Y133" s="56">
        <f t="shared" si="21"/>
        <v>0.23663771120413826</v>
      </c>
      <c r="Z133" s="57">
        <f>INDEX('Dwellings_vacancy_E-all_inputs'!$G:$G,MATCH($A133,'Dwellings_vacancy_E-all_inputs'!$A:$A,0))</f>
        <v>8.5291012273987065E-3</v>
      </c>
      <c r="AA133" s="57">
        <f>INDEX('Dwellings_vacancy_E-all_inputs'!$L:$L,MATCH($A133,'Dwellings_vacancy_E-all_inputs'!$A:$A,0))</f>
        <v>9.9704029497842232E-3</v>
      </c>
      <c r="AB133" s="57">
        <f>Z133*'England_index-weights_R2'!$B$18+AA133*'England_index-weights_R2'!$B$19</f>
        <v>9.249752088591464E-3</v>
      </c>
      <c r="AC133" s="56">
        <f t="shared" si="22"/>
        <v>0.24146599985730921</v>
      </c>
    </row>
    <row r="134" spans="1:29" x14ac:dyDescent="0.35">
      <c r="A134" s="17" t="s">
        <v>516</v>
      </c>
      <c r="B134" s="17" t="s">
        <v>517</v>
      </c>
      <c r="C134" s="56">
        <f>D134*'England_index-weights_R2'!$B$2+O134*'England_index-weights_R2'!$B$10+V134*'England_index-weights_R2'!$B$14</f>
        <v>0.28408030048133781</v>
      </c>
      <c r="D134" s="56">
        <f>F134*'England_index-weights_R2'!$B$3+J134*'England_index-weights_R2'!$B$4+N134*'England_index-weights_R2'!$B$7</f>
        <v>0.44179386539576793</v>
      </c>
      <c r="E134" s="56">
        <f>INDEX('Productivity-all_inputs'!$D:$D,MATCH($A134,'Productivity-all_inputs'!$A:$A,0))</f>
        <v>3.3877743613300146</v>
      </c>
      <c r="F134" s="56">
        <f t="shared" si="23"/>
        <v>0.70299804470619531</v>
      </c>
      <c r="G134" s="49">
        <f>INDEX('Skills-all_inputs'!$C:$C,MATCH($A134,'Skills-all_inputs'!$A:$A,0))</f>
        <v>5.6</v>
      </c>
      <c r="H134" s="49">
        <f>INDEX('Skills-all_inputs'!$D:$D,MATCH($A134,'Skills-all_inputs'!$A:$A,0))</f>
        <v>4.8</v>
      </c>
      <c r="I134" s="121">
        <f>$G134*'England_index-weights_R2'!$B$5+'England_index-weights_R2'!$B$6*$H134</f>
        <v>5.1999999999999993</v>
      </c>
      <c r="J134" s="56">
        <f t="shared" si="16"/>
        <v>0.1976047904191616</v>
      </c>
      <c r="K134" s="49">
        <f>INDEX('Unemployment-all_inputs'!$C:$C,MATCH($A134,'Unemployment-all_inputs'!$A:$A,0))</f>
        <v>4.7</v>
      </c>
      <c r="L134" s="49">
        <f>INDEX('Unemployment-all_inputs'!$D:$D,MATCH($A134,'Unemployment-all_inputs'!$A:$A,0))</f>
        <v>4.8</v>
      </c>
      <c r="M134" s="121">
        <f>K134*'England_index-weights_R2'!$B$8+L134*'England_index-weights_R2'!$B$9</f>
        <v>4.75</v>
      </c>
      <c r="N134" s="56">
        <f t="shared" si="17"/>
        <v>0.42477876106194684</v>
      </c>
      <c r="O134" s="56">
        <f>Q134*'England_index-weights_R2'!$B$11+S134*'England_index-weights_R2'!$B$12+U134*'England_index-weights_R2'!$B$13</f>
        <v>0.16730705924610362</v>
      </c>
      <c r="P134" s="50">
        <f>INDEX('Journey_time-all_inputs'!$C:$C,MATCH($A134,'Journey_time-all_inputs'!$A:$A,0))</f>
        <v>20.993227083468799</v>
      </c>
      <c r="Q134" s="56">
        <f t="shared" si="18"/>
        <v>0.12683052693913466</v>
      </c>
      <c r="R134" s="50">
        <f>INDEX('Journey_time-all_inputs'!$D:$D,MATCH($A134,'Journey_time-all_inputs'!$A:$A,0))</f>
        <v>37.560900387175998</v>
      </c>
      <c r="S134" s="56">
        <f t="shared" si="19"/>
        <v>0.28854951102285159</v>
      </c>
      <c r="T134" s="50">
        <f>INDEX('Journey_time-all_inputs'!$E:$E,MATCH($A134,'Journey_time-all_inputs'!$A:$A,0))</f>
        <v>40.942481013004702</v>
      </c>
      <c r="U134" s="56">
        <f t="shared" si="20"/>
        <v>0.30341408618233995</v>
      </c>
      <c r="V134" s="56">
        <f>Y134*'England_index-weights_R2'!$B$15+AC134*'England_index-weights_R2'!$B$17</f>
        <v>8.5426411887711634E-2</v>
      </c>
      <c r="W134" s="56">
        <f>INDEX('Comm_vacancy-all_inputs'!$C:$C, MATCH(A134,'Comm_vacancy-all_inputs'!$A:$A,0))</f>
        <v>2.1690661948943812E-2</v>
      </c>
      <c r="X134" s="56">
        <f>W134*'England_index-weights_R2'!$B$16</f>
        <v>2.1690661948943812E-2</v>
      </c>
      <c r="Y134" s="56">
        <f t="shared" si="21"/>
        <v>5.9752304748383445E-2</v>
      </c>
      <c r="Z134" s="57">
        <f>INDEX('Dwellings_vacancy_E-all_inputs'!$G:$G,MATCH($A134,'Dwellings_vacancy_E-all_inputs'!$A:$A,0))</f>
        <v>6.1591490203280171E-3</v>
      </c>
      <c r="AA134" s="57">
        <f>INDEX('Dwellings_vacancy_E-all_inputs'!$L:$L,MATCH($A134,'Dwellings_vacancy_E-all_inputs'!$A:$A,0))</f>
        <v>7.3815899463028295E-3</v>
      </c>
      <c r="AB134" s="57">
        <f>Z134*'England_index-weights_R2'!$B$18+AA134*'England_index-weights_R2'!$B$19</f>
        <v>6.7703694833154233E-3</v>
      </c>
      <c r="AC134" s="56">
        <f t="shared" si="22"/>
        <v>0.16244873330569623</v>
      </c>
    </row>
    <row r="135" spans="1:29" x14ac:dyDescent="0.35">
      <c r="A135" s="17" t="s">
        <v>518</v>
      </c>
      <c r="B135" s="17" t="s">
        <v>519</v>
      </c>
      <c r="C135" s="56">
        <f>D135*'England_index-weights_R2'!$B$2+O135*'England_index-weights_R2'!$B$10+V135*'England_index-weights_R2'!$B$14</f>
        <v>0.46584869538008489</v>
      </c>
      <c r="D135" s="56">
        <f>F135*'England_index-weights_R2'!$B$3+J135*'England_index-weights_R2'!$B$4+N135*'England_index-weights_R2'!$B$7</f>
        <v>0.31447209486945094</v>
      </c>
      <c r="E135" s="56">
        <f>INDEX('Productivity-all_inputs'!$D:$D,MATCH($A135,'Productivity-all_inputs'!$A:$A,0))</f>
        <v>3.6712245188752153</v>
      </c>
      <c r="F135" s="56">
        <f t="shared" si="23"/>
        <v>0.43581202410281544</v>
      </c>
      <c r="G135" s="49">
        <f>INDEX('Skills-all_inputs'!$C:$C,MATCH($A135,'Skills-all_inputs'!$A:$A,0))</f>
        <v>5.0999999999999996</v>
      </c>
      <c r="H135" s="49">
        <f>INDEX('Skills-all_inputs'!$D:$D,MATCH($A135,'Skills-all_inputs'!$A:$A,0))</f>
        <v>5.9</v>
      </c>
      <c r="I135" s="121">
        <f>$G135*'England_index-weights_R2'!$B$5+'England_index-weights_R2'!$B$6*$H135</f>
        <v>5.5</v>
      </c>
      <c r="J135" s="56">
        <f t="shared" si="16"/>
        <v>0.21556886227544908</v>
      </c>
      <c r="K135" s="49">
        <f>INDEX('Unemployment-all_inputs'!$C:$C,MATCH($A135,'Unemployment-all_inputs'!$A:$A,0))</f>
        <v>4.5</v>
      </c>
      <c r="L135" s="49">
        <f>INDEX('Unemployment-all_inputs'!$D:$D,MATCH($A135,'Unemployment-all_inputs'!$A:$A,0))</f>
        <v>3.5</v>
      </c>
      <c r="M135" s="121">
        <f>K135*'England_index-weights_R2'!$B$8+L135*'England_index-weights_R2'!$B$9</f>
        <v>4</v>
      </c>
      <c r="N135" s="56">
        <f t="shared" si="17"/>
        <v>0.29203539823008845</v>
      </c>
      <c r="O135" s="56">
        <f>Q135*'England_index-weights_R2'!$B$11+S135*'England_index-weights_R2'!$B$12+U135*'England_index-weights_R2'!$B$13</f>
        <v>0.99999999999999989</v>
      </c>
      <c r="P135" s="50">
        <f>INDEX('Journey_time-all_inputs'!$C:$C,MATCH($A135,'Journey_time-all_inputs'!$A:$A,0))</f>
        <v>120</v>
      </c>
      <c r="Q135" s="56">
        <f t="shared" si="18"/>
        <v>1</v>
      </c>
      <c r="R135" s="50">
        <f>INDEX('Journey_time-all_inputs'!$D:$D,MATCH($A135,'Journey_time-all_inputs'!$A:$A,0))</f>
        <v>120</v>
      </c>
      <c r="S135" s="56">
        <f t="shared" si="19"/>
        <v>1</v>
      </c>
      <c r="T135" s="50">
        <f>INDEX('Journey_time-all_inputs'!$E:$E,MATCH($A135,'Journey_time-all_inputs'!$A:$A,0))</f>
        <v>120</v>
      </c>
      <c r="U135" s="56">
        <f t="shared" si="20"/>
        <v>1</v>
      </c>
      <c r="V135" s="56">
        <f>Y135*'England_index-weights_R2'!$B$15+AC135*'England_index-weights_R2'!$B$17</f>
        <v>0.23445059178143782</v>
      </c>
      <c r="W135" s="56">
        <f>INDEX('Comm_vacancy-all_inputs'!$C:$C, MATCH(A135,'Comm_vacancy-all_inputs'!$A:$A,0))</f>
        <v>1.9438535602328708E-2</v>
      </c>
      <c r="X135" s="56">
        <f>W135*'England_index-weights_R2'!$B$16</f>
        <v>1.9438535602328708E-2</v>
      </c>
      <c r="Y135" s="56">
        <f t="shared" si="21"/>
        <v>5.0816287448240044E-2</v>
      </c>
      <c r="Z135" s="57">
        <f>INDEX('Dwellings_vacancy_E-all_inputs'!$G:$G,MATCH($A135,'Dwellings_vacancy_E-all_inputs'!$A:$A,0))</f>
        <v>2.475685234305924E-2</v>
      </c>
      <c r="AA135" s="57">
        <f>INDEX('Dwellings_vacancy_E-all_inputs'!$L:$L,MATCH($A135,'Dwellings_vacancy_E-all_inputs'!$A:$A,0))</f>
        <v>2.7874564459930314E-2</v>
      </c>
      <c r="AB135" s="57">
        <f>Z135*'England_index-weights_R2'!$B$18+AA135*'England_index-weights_R2'!$B$19</f>
        <v>2.6315708401494775E-2</v>
      </c>
      <c r="AC135" s="56">
        <f t="shared" si="22"/>
        <v>0.78535350478103116</v>
      </c>
    </row>
    <row r="136" spans="1:29" x14ac:dyDescent="0.35">
      <c r="A136" s="17" t="s">
        <v>520</v>
      </c>
      <c r="B136" s="17" t="s">
        <v>521</v>
      </c>
      <c r="C136" s="56">
        <f>D136*'England_index-weights_R2'!$B$2+O136*'England_index-weights_R2'!$B$10+V136*'England_index-weights_R2'!$B$14</f>
        <v>0.26946724353367629</v>
      </c>
      <c r="D136" s="56">
        <f>F136*'England_index-weights_R2'!$B$3+J136*'England_index-weights_R2'!$B$4+N136*'England_index-weights_R2'!$B$7</f>
        <v>0.41851550295956091</v>
      </c>
      <c r="E136" s="56">
        <f>INDEX('Productivity-all_inputs'!$D:$D,MATCH($A136,'Productivity-all_inputs'!$A:$A,0))</f>
        <v>3.8308129500026027</v>
      </c>
      <c r="F136" s="56">
        <f t="shared" si="23"/>
        <v>0.28538064591434636</v>
      </c>
      <c r="G136" s="49">
        <f>INDEX('Skills-all_inputs'!$C:$C,MATCH($A136,'Skills-all_inputs'!$A:$A,0))</f>
        <v>5.9</v>
      </c>
      <c r="H136" s="49">
        <f>INDEX('Skills-all_inputs'!$D:$D,MATCH($A136,'Skills-all_inputs'!$A:$A,0))</f>
        <v>10.5</v>
      </c>
      <c r="I136" s="121">
        <f>$G136*'England_index-weights_R2'!$B$5+'England_index-weights_R2'!$B$6*$H136</f>
        <v>8.1999999999999993</v>
      </c>
      <c r="J136" s="56">
        <f t="shared" si="16"/>
        <v>0.37724550898203579</v>
      </c>
      <c r="K136" s="49">
        <f>INDEX('Unemployment-all_inputs'!$C:$C,MATCH($A136,'Unemployment-all_inputs'!$A:$A,0))</f>
        <v>6.6</v>
      </c>
      <c r="L136" s="49">
        <f>INDEX('Unemployment-all_inputs'!$D:$D,MATCH($A136,'Unemployment-all_inputs'!$A:$A,0))</f>
        <v>4.8</v>
      </c>
      <c r="M136" s="121">
        <f>K136*'England_index-weights_R2'!$B$8+L136*'England_index-weights_R2'!$B$9</f>
        <v>5.6999999999999993</v>
      </c>
      <c r="N136" s="56">
        <f t="shared" si="17"/>
        <v>0.5929203539823007</v>
      </c>
      <c r="O136" s="56">
        <f>Q136*'England_index-weights_R2'!$B$11+S136*'England_index-weights_R2'!$B$12+U136*'England_index-weights_R2'!$B$13</f>
        <v>3.9898872083977042E-2</v>
      </c>
      <c r="P136" s="50">
        <f>INDEX('Journey_time-all_inputs'!$C:$C,MATCH($A136,'Journey_time-all_inputs'!$A:$A,0))</f>
        <v>9.2823738929608197</v>
      </c>
      <c r="Q136" s="56">
        <f t="shared" si="18"/>
        <v>2.3549112867899544E-2</v>
      </c>
      <c r="R136" s="50">
        <f>INDEX('Journey_time-all_inputs'!$D:$D,MATCH($A136,'Journey_time-all_inputs'!$A:$A,0))</f>
        <v>15.348288402425601</v>
      </c>
      <c r="S136" s="56">
        <f t="shared" si="19"/>
        <v>9.6854384168845481E-2</v>
      </c>
      <c r="T136" s="50">
        <f>INDEX('Journey_time-all_inputs'!$E:$E,MATCH($A136,'Journey_time-all_inputs'!$A:$A,0))</f>
        <v>11.537751357960101</v>
      </c>
      <c r="U136" s="56">
        <f t="shared" si="20"/>
        <v>4.4325251372208059E-2</v>
      </c>
      <c r="V136" s="56">
        <f>Y136*'England_index-weights_R2'!$B$15+AC136*'England_index-weights_R2'!$B$17</f>
        <v>0.20093909613160624</v>
      </c>
      <c r="W136" s="56">
        <f>INDEX('Comm_vacancy-all_inputs'!$C:$C, MATCH(A136,'Comm_vacancy-all_inputs'!$A:$A,0))</f>
        <v>5.9782119135361959E-2</v>
      </c>
      <c r="X136" s="56">
        <f>W136*'England_index-weights_R2'!$B$16</f>
        <v>5.9782119135361959E-2</v>
      </c>
      <c r="Y136" s="56">
        <f t="shared" si="21"/>
        <v>0.21089210244094919</v>
      </c>
      <c r="Z136" s="57">
        <f>INDEX('Dwellings_vacancy_E-all_inputs'!$G:$G,MATCH($A136,'Dwellings_vacancy_E-all_inputs'!$A:$A,0))</f>
        <v>7.8683221540364404E-3</v>
      </c>
      <c r="AA136" s="57">
        <f>INDEX('Dwellings_vacancy_E-all_inputs'!$L:$L,MATCH($A136,'Dwellings_vacancy_E-all_inputs'!$A:$A,0))</f>
        <v>6.2140808021120247E-3</v>
      </c>
      <c r="AB136" s="57">
        <f>Z136*'England_index-weights_R2'!$B$18+AA136*'England_index-weights_R2'!$B$19</f>
        <v>7.0412014780742325E-3</v>
      </c>
      <c r="AC136" s="56">
        <f t="shared" si="22"/>
        <v>0.17108007720357732</v>
      </c>
    </row>
    <row r="137" spans="1:29" x14ac:dyDescent="0.35">
      <c r="A137" s="17" t="s">
        <v>522</v>
      </c>
      <c r="B137" s="17" t="s">
        <v>523</v>
      </c>
      <c r="C137" s="56">
        <f>D137*'England_index-weights_R2'!$B$2+O137*'England_index-weights_R2'!$B$10+V137*'England_index-weights_R2'!$B$14</f>
        <v>0.30632389821067352</v>
      </c>
      <c r="D137" s="56">
        <f>F137*'England_index-weights_R2'!$B$3+J137*'England_index-weights_R2'!$B$4+N137*'England_index-weights_R2'!$B$7</f>
        <v>0.3621826357077087</v>
      </c>
      <c r="E137" s="56">
        <f>INDEX('Productivity-all_inputs'!$D:$D,MATCH($A137,'Productivity-all_inputs'!$A:$A,0))</f>
        <v>3.6963514689526371</v>
      </c>
      <c r="F137" s="56">
        <f t="shared" si="23"/>
        <v>0.41212683775743286</v>
      </c>
      <c r="G137" s="49">
        <f>INDEX('Skills-all_inputs'!$C:$C,MATCH($A137,'Skills-all_inputs'!$A:$A,0))</f>
        <v>3.3</v>
      </c>
      <c r="H137" s="49">
        <f>INDEX('Skills-all_inputs'!$D:$D,MATCH($A137,'Skills-all_inputs'!$A:$A,0))</f>
        <v>4.7</v>
      </c>
      <c r="I137" s="121">
        <f>$G137*'England_index-weights_R2'!$B$5+'England_index-weights_R2'!$B$6*$H137</f>
        <v>4</v>
      </c>
      <c r="J137" s="56">
        <f t="shared" si="16"/>
        <v>0.12574850299401197</v>
      </c>
      <c r="K137" s="49">
        <f>INDEX('Unemployment-all_inputs'!$C:$C,MATCH($A137,'Unemployment-all_inputs'!$A:$A,0))</f>
        <v>6.8</v>
      </c>
      <c r="L137" s="49">
        <f>INDEX('Unemployment-all_inputs'!$D:$D,MATCH($A137,'Unemployment-all_inputs'!$A:$A,0))</f>
        <v>4.0999999999999996</v>
      </c>
      <c r="M137" s="121">
        <f>K137*'England_index-weights_R2'!$B$8+L137*'England_index-weights_R2'!$B$9</f>
        <v>5.4499999999999993</v>
      </c>
      <c r="N137" s="56">
        <f t="shared" si="17"/>
        <v>0.54867256637168127</v>
      </c>
      <c r="O137" s="56">
        <f>Q137*'England_index-weights_R2'!$B$11+S137*'England_index-weights_R2'!$B$12+U137*'England_index-weights_R2'!$B$13</f>
        <v>3.2308545347248099E-2</v>
      </c>
      <c r="P137" s="50">
        <f>INDEX('Journey_time-all_inputs'!$C:$C,MATCH($A137,'Journey_time-all_inputs'!$A:$A,0))</f>
        <v>9.2115195587472307</v>
      </c>
      <c r="Q137" s="56">
        <f t="shared" si="18"/>
        <v>2.2924227924709682E-2</v>
      </c>
      <c r="R137" s="50">
        <f>INDEX('Journey_time-all_inputs'!$D:$D,MATCH($A137,'Journey_time-all_inputs'!$A:$A,0))</f>
        <v>11.8558967026365</v>
      </c>
      <c r="S137" s="56">
        <f t="shared" si="19"/>
        <v>6.67149989234469E-2</v>
      </c>
      <c r="T137" s="50">
        <f>INDEX('Journey_time-all_inputs'!$E:$E,MATCH($A137,'Journey_time-all_inputs'!$A:$A,0))</f>
        <v>9.2291756122169595</v>
      </c>
      <c r="U137" s="56">
        <f t="shared" si="20"/>
        <v>2.398409513468051E-2</v>
      </c>
      <c r="V137" s="56">
        <f>Y137*'England_index-weights_R2'!$B$15+AC137*'England_index-weights_R2'!$B$17</f>
        <v>0.46862177608002858</v>
      </c>
      <c r="W137" s="56">
        <f>INDEX('Comm_vacancy-all_inputs'!$C:$C, MATCH(A137,'Comm_vacancy-all_inputs'!$A:$A,0))</f>
        <v>0.12365296219329398</v>
      </c>
      <c r="X137" s="56">
        <f>W137*'England_index-weights_R2'!$B$16</f>
        <v>0.12365296219329398</v>
      </c>
      <c r="Y137" s="56">
        <f t="shared" si="21"/>
        <v>0.46431969516826238</v>
      </c>
      <c r="Z137" s="57">
        <f>INDEX('Dwellings_vacancy_E-all_inputs'!$G:$G,MATCH($A137,'Dwellings_vacancy_E-all_inputs'!$A:$A,0))</f>
        <v>1.8007884972170686E-2</v>
      </c>
      <c r="AA137" s="57">
        <f>INDEX('Dwellings_vacancy_E-all_inputs'!$L:$L,MATCH($A137,'Dwellings_vacancy_E-all_inputs'!$A:$A,0))</f>
        <v>1.555682254517529E-2</v>
      </c>
      <c r="AB137" s="57">
        <f>Z137*'England_index-weights_R2'!$B$18+AA137*'England_index-weights_R2'!$B$19</f>
        <v>1.6782353758672989E-2</v>
      </c>
      <c r="AC137" s="56">
        <f t="shared" si="22"/>
        <v>0.48152801881532725</v>
      </c>
    </row>
    <row r="138" spans="1:29" x14ac:dyDescent="0.35">
      <c r="A138" s="17" t="s">
        <v>524</v>
      </c>
      <c r="B138" s="17" t="s">
        <v>525</v>
      </c>
      <c r="C138" s="56">
        <f>D138*'England_index-weights_R2'!$B$2+O138*'England_index-weights_R2'!$B$10+V138*'England_index-weights_R2'!$B$14</f>
        <v>0.36792099095931674</v>
      </c>
      <c r="D138" s="56">
        <f>F138*'England_index-weights_R2'!$B$3+J138*'England_index-weights_R2'!$B$4+N138*'England_index-weights_R2'!$B$7</f>
        <v>0.41926327377607342</v>
      </c>
      <c r="E138" s="56">
        <f>INDEX('Productivity-all_inputs'!$D:$D,MATCH($A138,'Productivity-all_inputs'!$A:$A,0))</f>
        <v>3.4210000089583352</v>
      </c>
      <c r="F138" s="56">
        <f t="shared" si="23"/>
        <v>0.67167885741533817</v>
      </c>
      <c r="G138" s="49">
        <f>INDEX('Skills-all_inputs'!$C:$C,MATCH($A138,'Skills-all_inputs'!$A:$A,0))</f>
        <v>7.1</v>
      </c>
      <c r="H138" s="49">
        <f>INDEX('Skills-all_inputs'!$D:$D,MATCH($A138,'Skills-all_inputs'!$A:$A,0))</f>
        <v>8</v>
      </c>
      <c r="I138" s="121">
        <f>$G138*'England_index-weights_R2'!$B$5+'England_index-weights_R2'!$B$6*$H138</f>
        <v>7.55</v>
      </c>
      <c r="J138" s="56">
        <f t="shared" si="16"/>
        <v>0.33832335329341312</v>
      </c>
      <c r="K138" s="49">
        <f>INDEX('Unemployment-all_inputs'!$C:$C,MATCH($A138,'Unemployment-all_inputs'!$A:$A,0))</f>
        <v>4.0999999999999996</v>
      </c>
      <c r="L138" s="49">
        <f>INDEX('Unemployment-all_inputs'!$D:$D,MATCH($A138,'Unemployment-all_inputs'!$A:$A,0))</f>
        <v>3.4</v>
      </c>
      <c r="M138" s="121">
        <f>K138*'England_index-weights_R2'!$B$8+L138*'England_index-weights_R2'!$B$9</f>
        <v>3.75</v>
      </c>
      <c r="N138" s="56">
        <f t="shared" si="17"/>
        <v>0.247787610619469</v>
      </c>
      <c r="O138" s="56">
        <f>Q138*'England_index-weights_R2'!$B$11+S138*'England_index-weights_R2'!$B$12+U138*'England_index-weights_R2'!$B$13</f>
        <v>0.35031712597474995</v>
      </c>
      <c r="P138" s="50">
        <f>INDEX('Journey_time-all_inputs'!$C:$C,MATCH($A138,'Journey_time-all_inputs'!$A:$A,0))</f>
        <v>34.0570376864613</v>
      </c>
      <c r="Q138" s="56">
        <f t="shared" si="18"/>
        <v>0.24204406520887145</v>
      </c>
      <c r="R138" s="50">
        <f>INDEX('Journey_time-all_inputs'!$D:$D,MATCH($A138,'Journey_time-all_inputs'!$A:$A,0))</f>
        <v>81.230582639945695</v>
      </c>
      <c r="S138" s="56">
        <f t="shared" si="19"/>
        <v>0.66541943000698267</v>
      </c>
      <c r="T138" s="50">
        <f>INDEX('Journey_time-all_inputs'!$E:$E,MATCH($A138,'Journey_time-all_inputs'!$A:$A,0))</f>
        <v>94.2107430286121</v>
      </c>
      <c r="U138" s="56">
        <f t="shared" si="20"/>
        <v>0.77276755754189819</v>
      </c>
      <c r="V138" s="56">
        <f>Y138*'England_index-weights_R2'!$B$15+AC138*'England_index-weights_R2'!$B$17</f>
        <v>0.28284029031037028</v>
      </c>
      <c r="W138" s="56">
        <f>INDEX('Comm_vacancy-all_inputs'!$C:$C, MATCH(A138,'Comm_vacancy-all_inputs'!$A:$A,0))</f>
        <v>6.7839873586645796E-2</v>
      </c>
      <c r="X138" s="56">
        <f>W138*'England_index-weights_R2'!$B$16</f>
        <v>6.7839873586645796E-2</v>
      </c>
      <c r="Y138" s="56">
        <f t="shared" si="21"/>
        <v>0.24286376925493616</v>
      </c>
      <c r="Z138" s="57">
        <f>INDEX('Dwellings_vacancy_E-all_inputs'!$G:$G,MATCH($A138,'Dwellings_vacancy_E-all_inputs'!$A:$A,0))</f>
        <v>1.3828723758747084E-2</v>
      </c>
      <c r="AA138" s="57">
        <f>INDEX('Dwellings_vacancy_E-all_inputs'!$L:$L,MATCH($A138,'Dwellings_vacancy_E-all_inputs'!$A:$A,0))</f>
        <v>1.4793478564836824E-2</v>
      </c>
      <c r="AB138" s="57">
        <f>Z138*'England_index-weights_R2'!$B$18+AA138*'England_index-weights_R2'!$B$19</f>
        <v>1.4311101161791955E-2</v>
      </c>
      <c r="AC138" s="56">
        <f t="shared" si="22"/>
        <v>0.40276985347667271</v>
      </c>
    </row>
    <row r="139" spans="1:29" x14ac:dyDescent="0.35">
      <c r="A139" s="17" t="s">
        <v>526</v>
      </c>
      <c r="B139" s="17" t="s">
        <v>527</v>
      </c>
      <c r="C139" s="56">
        <f>D139*'England_index-weights_R2'!$B$2+O139*'England_index-weights_R2'!$B$10+V139*'England_index-weights_R2'!$B$14</f>
        <v>0.41427214839002879</v>
      </c>
      <c r="D139" s="56">
        <f>F139*'England_index-weights_R2'!$B$3+J139*'England_index-weights_R2'!$B$4+N139*'England_index-weights_R2'!$B$7</f>
        <v>0.57661662294299876</v>
      </c>
      <c r="E139" s="56">
        <f>INDEX('Productivity-all_inputs'!$D:$D,MATCH($A139,'Productivity-all_inputs'!$A:$A,0))</f>
        <v>3.3638415951183864</v>
      </c>
      <c r="F139" s="56">
        <f t="shared" si="23"/>
        <v>0.72555756847395425</v>
      </c>
      <c r="G139" s="49">
        <f>INDEX('Skills-all_inputs'!$C:$C,MATCH($A139,'Skills-all_inputs'!$A:$A,0))</f>
        <v>11.3</v>
      </c>
      <c r="H139" s="49">
        <f>INDEX('Skills-all_inputs'!$D:$D,MATCH($A139,'Skills-all_inputs'!$A:$A,0))</f>
        <v>8.9</v>
      </c>
      <c r="I139" s="121">
        <f>$G139*'England_index-weights_R2'!$B$5+'England_index-weights_R2'!$B$6*$H139</f>
        <v>10.100000000000001</v>
      </c>
      <c r="J139" s="56">
        <f t="shared" si="16"/>
        <v>0.49101796407185627</v>
      </c>
      <c r="K139" s="49">
        <f>INDEX('Unemployment-all_inputs'!$C:$C,MATCH($A139,'Unemployment-all_inputs'!$A:$A,0))</f>
        <v>5.5</v>
      </c>
      <c r="L139" s="49">
        <f>INDEX('Unemployment-all_inputs'!$D:$D,MATCH($A139,'Unemployment-all_inputs'!$A:$A,0))</f>
        <v>5</v>
      </c>
      <c r="M139" s="121">
        <f>K139*'England_index-weights_R2'!$B$8+L139*'England_index-weights_R2'!$B$9</f>
        <v>5.25</v>
      </c>
      <c r="N139" s="56">
        <f t="shared" si="17"/>
        <v>0.51327433628318575</v>
      </c>
      <c r="O139" s="56">
        <f>Q139*'England_index-weights_R2'!$B$11+S139*'England_index-weights_R2'!$B$12+U139*'England_index-weights_R2'!$B$13</f>
        <v>6.5534301066805703E-2</v>
      </c>
      <c r="P139" s="50">
        <f>INDEX('Journey_time-all_inputs'!$C:$C,MATCH($A139,'Journey_time-all_inputs'!$A:$A,0))</f>
        <v>11.1145207743848</v>
      </c>
      <c r="Q139" s="56">
        <f t="shared" si="18"/>
        <v>3.9707348106733084E-2</v>
      </c>
      <c r="R139" s="50">
        <f>INDEX('Journey_time-all_inputs'!$D:$D,MATCH($A139,'Journey_time-all_inputs'!$A:$A,0))</f>
        <v>21.993861897035401</v>
      </c>
      <c r="S139" s="56">
        <f t="shared" si="19"/>
        <v>0.15420576882101658</v>
      </c>
      <c r="T139" s="50">
        <f>INDEX('Journey_time-all_inputs'!$E:$E,MATCH($A139,'Journey_time-all_inputs'!$A:$A,0))</f>
        <v>15.6717324977273</v>
      </c>
      <c r="U139" s="56">
        <f t="shared" si="20"/>
        <v>8.0750288065092421E-2</v>
      </c>
      <c r="V139" s="56">
        <f>Y139*'England_index-weights_R2'!$B$15+AC139*'England_index-weights_R2'!$B$17</f>
        <v>0.43832104660731208</v>
      </c>
      <c r="W139" s="56">
        <f>INDEX('Comm_vacancy-all_inputs'!$C:$C, MATCH(A139,'Comm_vacancy-all_inputs'!$A:$A,0))</f>
        <v>0.11293186933546315</v>
      </c>
      <c r="X139" s="56">
        <f>W139*'England_index-weights_R2'!$B$16</f>
        <v>0.11293186933546315</v>
      </c>
      <c r="Y139" s="56">
        <f t="shared" si="21"/>
        <v>0.4217803982953266</v>
      </c>
      <c r="Z139" s="57">
        <f>INDEX('Dwellings_vacancy_E-all_inputs'!$G:$G,MATCH($A139,'Dwellings_vacancy_E-all_inputs'!$A:$A,0))</f>
        <v>1.4842517384444575E-2</v>
      </c>
      <c r="AA139" s="57">
        <f>INDEX('Dwellings_vacancy_E-all_inputs'!$L:$L,MATCH($A139,'Dwellings_vacancy_E-all_inputs'!$A:$A,0))</f>
        <v>1.9124764721699383E-2</v>
      </c>
      <c r="AB139" s="57">
        <f>Z139*'England_index-weights_R2'!$B$18+AA139*'England_index-weights_R2'!$B$19</f>
        <v>1.6983641053071978E-2</v>
      </c>
      <c r="AC139" s="56">
        <f t="shared" si="22"/>
        <v>0.48794299154326859</v>
      </c>
    </row>
    <row r="140" spans="1:29" x14ac:dyDescent="0.35">
      <c r="A140" s="17" t="s">
        <v>528</v>
      </c>
      <c r="B140" s="17" t="s">
        <v>529</v>
      </c>
      <c r="C140" s="56">
        <f>D140*'England_index-weights_R2'!$B$2+O140*'England_index-weights_R2'!$B$10+V140*'England_index-weights_R2'!$B$14</f>
        <v>0.26790680482239365</v>
      </c>
      <c r="D140" s="56">
        <f>F140*'England_index-weights_R2'!$B$3+J140*'England_index-weights_R2'!$B$4+N140*'England_index-weights_R2'!$B$7</f>
        <v>0.29919706026597026</v>
      </c>
      <c r="E140" s="56">
        <f>INDEX('Productivity-all_inputs'!$D:$D,MATCH($A140,'Productivity-all_inputs'!$A:$A,0))</f>
        <v>3.6136169696133895</v>
      </c>
      <c r="F140" s="56">
        <f t="shared" si="23"/>
        <v>0.49011409956215229</v>
      </c>
      <c r="G140" s="49">
        <f>INDEX('Skills-all_inputs'!$C:$C,MATCH($A140,'Skills-all_inputs'!$A:$A,0))</f>
        <v>1.7</v>
      </c>
      <c r="H140" s="49">
        <f>INDEX('Skills-all_inputs'!$D:$D,MATCH($A140,'Skills-all_inputs'!$A:$A,0))</f>
        <v>3</v>
      </c>
      <c r="I140" s="121">
        <f>$G140*'England_index-weights_R2'!$B$5+'England_index-weights_R2'!$B$6*$H140</f>
        <v>2.35</v>
      </c>
      <c r="J140" s="56">
        <f t="shared" si="16"/>
        <v>2.6946107784431145E-2</v>
      </c>
      <c r="K140" s="49">
        <f>INDEX('Unemployment-all_inputs'!$C:$C,MATCH($A140,'Unemployment-all_inputs'!$A:$A,0))</f>
        <v>4.5</v>
      </c>
      <c r="L140" s="49">
        <f>INDEX('Unemployment-all_inputs'!$D:$D,MATCH($A140,'Unemployment-all_inputs'!$A:$A,0))</f>
        <v>4.5</v>
      </c>
      <c r="M140" s="121">
        <f>K140*'England_index-weights_R2'!$B$8+L140*'England_index-weights_R2'!$B$9</f>
        <v>4.5</v>
      </c>
      <c r="N140" s="56">
        <f t="shared" si="17"/>
        <v>0.38053097345132741</v>
      </c>
      <c r="O140" s="56">
        <f>Q140*'England_index-weights_R2'!$B$11+S140*'England_index-weights_R2'!$B$12+U140*'England_index-weights_R2'!$B$13</f>
        <v>5.2388517714571217E-2</v>
      </c>
      <c r="P140" s="50">
        <f>INDEX('Journey_time-all_inputs'!$C:$C,MATCH($A140,'Journey_time-all_inputs'!$A:$A,0))</f>
        <v>10.334465876564</v>
      </c>
      <c r="Q140" s="56">
        <f t="shared" si="18"/>
        <v>3.2827817504690722E-2</v>
      </c>
      <c r="R140" s="50">
        <f>INDEX('Journey_time-all_inputs'!$D:$D,MATCH($A140,'Journey_time-all_inputs'!$A:$A,0))</f>
        <v>18.0064196025277</v>
      </c>
      <c r="S140" s="56">
        <f t="shared" si="19"/>
        <v>0.1197940905819402</v>
      </c>
      <c r="T140" s="50">
        <f>INDEX('Journey_time-all_inputs'!$E:$E,MATCH($A140,'Journey_time-all_inputs'!$A:$A,0))</f>
        <v>13.5825455100581</v>
      </c>
      <c r="U140" s="56">
        <f t="shared" si="20"/>
        <v>6.2342194241898893E-2</v>
      </c>
      <c r="V140" s="56">
        <f>Y140*'England_index-weights_R2'!$B$15+AC140*'England_index-weights_R2'!$B$17</f>
        <v>0.42084458104306288</v>
      </c>
      <c r="W140" s="56">
        <f>INDEX('Comm_vacancy-all_inputs'!$C:$C, MATCH(A140,'Comm_vacancy-all_inputs'!$A:$A,0))</f>
        <v>0.12905221646760487</v>
      </c>
      <c r="X140" s="56">
        <f>W140*'England_index-weights_R2'!$B$16</f>
        <v>0.12905221646760487</v>
      </c>
      <c r="Y140" s="56">
        <f t="shared" si="21"/>
        <v>0.48574292911587402</v>
      </c>
      <c r="Z140" s="57">
        <f>INDEX('Dwellings_vacancy_E-all_inputs'!$G:$G,MATCH($A140,'Dwellings_vacancy_E-all_inputs'!$A:$A,0))</f>
        <v>1.0001644515540671E-2</v>
      </c>
      <c r="AA140" s="57">
        <f>INDEX('Dwellings_vacancy_E-all_inputs'!$L:$L,MATCH($A140,'Dwellings_vacancy_E-all_inputs'!$A:$A,0))</f>
        <v>7.5366679202707784E-3</v>
      </c>
      <c r="AB140" s="57">
        <f>Z140*'England_index-weights_R2'!$B$18+AA140*'England_index-weights_R2'!$B$19</f>
        <v>8.7691562179057249E-3</v>
      </c>
      <c r="AC140" s="56">
        <f t="shared" si="22"/>
        <v>0.22614953682462952</v>
      </c>
    </row>
    <row r="141" spans="1:29" x14ac:dyDescent="0.35">
      <c r="A141" s="17" t="s">
        <v>530</v>
      </c>
      <c r="B141" s="17" t="s">
        <v>531</v>
      </c>
      <c r="C141" s="56">
        <f>D141*'England_index-weights_R2'!$B$2+O141*'England_index-weights_R2'!$B$10+V141*'England_index-weights_R2'!$B$14</f>
        <v>0.33959495561348496</v>
      </c>
      <c r="D141" s="56">
        <f>F141*'England_index-weights_R2'!$B$3+J141*'England_index-weights_R2'!$B$4+N141*'England_index-weights_R2'!$B$7</f>
        <v>0.55112661946764918</v>
      </c>
      <c r="E141" s="56">
        <f>INDEX('Productivity-all_inputs'!$D:$D,MATCH($A141,'Productivity-all_inputs'!$A:$A,0))</f>
        <v>3.2846635654062037</v>
      </c>
      <c r="F141" s="56">
        <f t="shared" si="23"/>
        <v>0.80019242795411083</v>
      </c>
      <c r="G141" s="49">
        <f>INDEX('Skills-all_inputs'!$C:$C,MATCH($A141,'Skills-all_inputs'!$A:$A,0))</f>
        <v>9.3000000000000007</v>
      </c>
      <c r="H141" s="49">
        <f>INDEX('Skills-all_inputs'!$D:$D,MATCH($A141,'Skills-all_inputs'!$A:$A,0))</f>
        <v>9.4</v>
      </c>
      <c r="I141" s="121">
        <f>$G141*'England_index-weights_R2'!$B$5+'England_index-weights_R2'!$B$6*$H141</f>
        <v>9.3500000000000014</v>
      </c>
      <c r="J141" s="56">
        <f t="shared" si="16"/>
        <v>0.44610778443113769</v>
      </c>
      <c r="K141" s="49">
        <f>INDEX('Unemployment-all_inputs'!$C:$C,MATCH($A141,'Unemployment-all_inputs'!$A:$A,0))</f>
        <v>5.4</v>
      </c>
      <c r="L141" s="49">
        <f>INDEX('Unemployment-all_inputs'!$D:$D,MATCH($A141,'Unemployment-all_inputs'!$A:$A,0))</f>
        <v>3.9</v>
      </c>
      <c r="M141" s="121">
        <f>K141*'England_index-weights_R2'!$B$8+L141*'England_index-weights_R2'!$B$9</f>
        <v>4.6500000000000004</v>
      </c>
      <c r="N141" s="56">
        <f t="shared" si="17"/>
        <v>0.40707964601769914</v>
      </c>
      <c r="O141" s="56">
        <f>Q141*'England_index-weights_R2'!$B$11+S141*'England_index-weights_R2'!$B$12+U141*'England_index-weights_R2'!$B$13</f>
        <v>9.6010381762281147E-2</v>
      </c>
      <c r="P141" s="50">
        <f>INDEX('Journey_time-all_inputs'!$C:$C,MATCH($A141,'Journey_time-all_inputs'!$A:$A,0))</f>
        <v>13.6510377459003</v>
      </c>
      <c r="Q141" s="56">
        <f t="shared" si="18"/>
        <v>6.2077627656146855E-2</v>
      </c>
      <c r="R141" s="50">
        <f>INDEX('Journey_time-all_inputs'!$D:$D,MATCH($A141,'Journey_time-all_inputs'!$A:$A,0))</f>
        <v>28.411867713279701</v>
      </c>
      <c r="S141" s="56">
        <f t="shared" si="19"/>
        <v>0.20959324148471489</v>
      </c>
      <c r="T141" s="50">
        <f>INDEX('Journey_time-all_inputs'!$E:$E,MATCH($A141,'Journey_time-all_inputs'!$A:$A,0))</f>
        <v>21.7700993474614</v>
      </c>
      <c r="U141" s="56">
        <f t="shared" si="20"/>
        <v>0.13448377855720034</v>
      </c>
      <c r="V141" s="56">
        <f>Y141*'England_index-weights_R2'!$B$15+AC141*'England_index-weights_R2'!$B$17</f>
        <v>0.16011620175636043</v>
      </c>
      <c r="W141" s="56">
        <f>INDEX('Comm_vacancy-all_inputs'!$C:$C, MATCH(A141,'Comm_vacancy-all_inputs'!$A:$A,0))</f>
        <v>3.1213804077733387E-2</v>
      </c>
      <c r="X141" s="56">
        <f>W141*'England_index-weights_R2'!$B$16</f>
        <v>3.1213804077733387E-2</v>
      </c>
      <c r="Y141" s="56">
        <f t="shared" si="21"/>
        <v>9.753835655781673E-2</v>
      </c>
      <c r="Z141" s="57">
        <f>INDEX('Dwellings_vacancy_E-all_inputs'!$G:$G,MATCH($A141,'Dwellings_vacancy_E-all_inputs'!$A:$A,0))</f>
        <v>1.2085713363668635E-2</v>
      </c>
      <c r="AA141" s="57">
        <f>INDEX('Dwellings_vacancy_E-all_inputs'!$L:$L,MATCH($A141,'Dwellings_vacancy_E-all_inputs'!$A:$A,0))</f>
        <v>1.3089951600632374E-2</v>
      </c>
      <c r="AB141" s="57">
        <f>Z141*'England_index-weights_R2'!$B$18+AA141*'England_index-weights_R2'!$B$19</f>
        <v>1.2587832482150504E-2</v>
      </c>
      <c r="AC141" s="56">
        <f t="shared" si="22"/>
        <v>0.34784973735199154</v>
      </c>
    </row>
    <row r="142" spans="1:29" x14ac:dyDescent="0.35">
      <c r="A142" s="17" t="s">
        <v>532</v>
      </c>
      <c r="B142" s="17" t="s">
        <v>533</v>
      </c>
      <c r="C142" s="56">
        <f>D142*'England_index-weights_R2'!$B$2+O142*'England_index-weights_R2'!$B$10+V142*'England_index-weights_R2'!$B$14</f>
        <v>0.36687097046256434</v>
      </c>
      <c r="D142" s="56">
        <f>F142*'England_index-weights_R2'!$B$3+J142*'England_index-weights_R2'!$B$4+N142*'England_index-weights_R2'!$B$7</f>
        <v>0.53787079575641705</v>
      </c>
      <c r="E142" s="56">
        <f>INDEX('Productivity-all_inputs'!$D:$D,MATCH($A142,'Productivity-all_inputs'!$A:$A,0))</f>
        <v>3.4688560301359703</v>
      </c>
      <c r="F142" s="56">
        <f t="shared" si="23"/>
        <v>0.62656877537798961</v>
      </c>
      <c r="G142" s="49">
        <f>INDEX('Skills-all_inputs'!$C:$C,MATCH($A142,'Skills-all_inputs'!$A:$A,0))</f>
        <v>13.2</v>
      </c>
      <c r="H142" s="49">
        <f>INDEX('Skills-all_inputs'!$D:$D,MATCH($A142,'Skills-all_inputs'!$A:$A,0))</f>
        <v>14.7</v>
      </c>
      <c r="I142" s="121">
        <f>$G142*'England_index-weights_R2'!$B$5+'England_index-weights_R2'!$B$6*$H142</f>
        <v>13.95</v>
      </c>
      <c r="J142" s="56">
        <f t="shared" si="16"/>
        <v>0.72155688622754477</v>
      </c>
      <c r="K142" s="49">
        <f>INDEX('Unemployment-all_inputs'!$C:$C,MATCH($A142,'Unemployment-all_inputs'!$A:$A,0))</f>
        <v>4.3</v>
      </c>
      <c r="L142" s="49">
        <f>INDEX('Unemployment-all_inputs'!$D:$D,MATCH($A142,'Unemployment-all_inputs'!$A:$A,0))</f>
        <v>3.4</v>
      </c>
      <c r="M142" s="121">
        <f>K142*'England_index-weights_R2'!$B$8+L142*'England_index-weights_R2'!$B$9</f>
        <v>3.8499999999999996</v>
      </c>
      <c r="N142" s="56">
        <f t="shared" si="17"/>
        <v>0.26548672566371673</v>
      </c>
      <c r="O142" s="56">
        <f>Q142*'England_index-weights_R2'!$B$11+S142*'England_index-weights_R2'!$B$12+U142*'England_index-weights_R2'!$B$13</f>
        <v>4.4195096554624842E-2</v>
      </c>
      <c r="P142" s="50">
        <f>INDEX('Journey_time-all_inputs'!$C:$C,MATCH($A142,'Journey_time-all_inputs'!$A:$A,0))</f>
        <v>9.0590988180777394</v>
      </c>
      <c r="Q142" s="56">
        <f t="shared" si="18"/>
        <v>2.1579985163397496E-2</v>
      </c>
      <c r="R142" s="50">
        <f>INDEX('Journey_time-all_inputs'!$D:$D,MATCH($A142,'Journey_time-all_inputs'!$A:$A,0))</f>
        <v>18.292399812878301</v>
      </c>
      <c r="S142" s="56">
        <f t="shared" si="19"/>
        <v>0.1222621034720285</v>
      </c>
      <c r="T142" s="50">
        <f>INDEX('Journey_time-all_inputs'!$E:$E,MATCH($A142,'Journey_time-all_inputs'!$A:$A,0))</f>
        <v>12.731274955643601</v>
      </c>
      <c r="U142" s="56">
        <f t="shared" si="20"/>
        <v>5.4841540481812716E-2</v>
      </c>
      <c r="V142" s="56">
        <f>Y142*'England_index-weights_R2'!$B$15+AC142*'England_index-weights_R2'!$B$17</f>
        <v>0.34754719378279819</v>
      </c>
      <c r="W142" s="56">
        <f>INDEX('Comm_vacancy-all_inputs'!$C:$C, MATCH(A142,'Comm_vacancy-all_inputs'!$A:$A,0))</f>
        <v>8.9103645773173035E-2</v>
      </c>
      <c r="X142" s="56">
        <f>W142*'England_index-weights_R2'!$B$16</f>
        <v>8.9103645773173035E-2</v>
      </c>
      <c r="Y142" s="56">
        <f t="shared" si="21"/>
        <v>0.32723445139304153</v>
      </c>
      <c r="Z142" s="57">
        <f>INDEX('Dwellings_vacancy_E-all_inputs'!$G:$G,MATCH($A142,'Dwellings_vacancy_E-all_inputs'!$A:$A,0))</f>
        <v>1.3330994562357481E-2</v>
      </c>
      <c r="AA142" s="57">
        <f>INDEX('Dwellings_vacancy_E-all_inputs'!$L:$L,MATCH($A142,'Dwellings_vacancy_E-all_inputs'!$A:$A,0))</f>
        <v>1.5649890849017641E-2</v>
      </c>
      <c r="AB142" s="57">
        <f>Z142*'England_index-weights_R2'!$B$18+AA142*'England_index-weights_R2'!$B$19</f>
        <v>1.449044270568756E-2</v>
      </c>
      <c r="AC142" s="56">
        <f t="shared" si="22"/>
        <v>0.40848542095206808</v>
      </c>
    </row>
    <row r="143" spans="1:29" x14ac:dyDescent="0.35">
      <c r="A143" s="17" t="s">
        <v>534</v>
      </c>
      <c r="B143" s="17" t="s">
        <v>535</v>
      </c>
      <c r="C143" s="56">
        <f>D143*'England_index-weights_R2'!$B$2+O143*'England_index-weights_R2'!$B$10+V143*'England_index-weights_R2'!$B$14</f>
        <v>0.20697522691644954</v>
      </c>
      <c r="D143" s="56">
        <f>F143*'England_index-weights_R2'!$B$3+J143*'England_index-weights_R2'!$B$4+N143*'England_index-weights_R2'!$B$7</f>
        <v>0.31749821360958896</v>
      </c>
      <c r="E143" s="56">
        <f>INDEX('Productivity-all_inputs'!$D:$D,MATCH($A143,'Productivity-all_inputs'!$A:$A,0))</f>
        <v>3.8416005411316001</v>
      </c>
      <c r="F143" s="56">
        <f t="shared" si="23"/>
        <v>0.27521203789304544</v>
      </c>
      <c r="G143" s="49">
        <f>INDEX('Skills-all_inputs'!$C:$C,MATCH($A143,'Skills-all_inputs'!$A:$A,0))</f>
        <v>3.5</v>
      </c>
      <c r="H143" s="49">
        <f>INDEX('Skills-all_inputs'!$D:$D,MATCH($A143,'Skills-all_inputs'!$A:$A,0))</f>
        <v>4.3</v>
      </c>
      <c r="I143" s="121">
        <f>$G143*'England_index-weights_R2'!$B$5+'England_index-weights_R2'!$B$6*$H143</f>
        <v>3.9</v>
      </c>
      <c r="J143" s="56">
        <f t="shared" si="16"/>
        <v>0.11976047904191615</v>
      </c>
      <c r="K143" s="49">
        <f>INDEX('Unemployment-all_inputs'!$C:$C,MATCH($A143,'Unemployment-all_inputs'!$A:$A,0))</f>
        <v>5.5</v>
      </c>
      <c r="L143" s="49">
        <f>INDEX('Unemployment-all_inputs'!$D:$D,MATCH($A143,'Unemployment-all_inputs'!$A:$A,0))</f>
        <v>5.5</v>
      </c>
      <c r="M143" s="121">
        <f>K143*'England_index-weights_R2'!$B$8+L143*'England_index-weights_R2'!$B$9</f>
        <v>5.5</v>
      </c>
      <c r="N143" s="56">
        <f t="shared" si="17"/>
        <v>0.55752212389380529</v>
      </c>
      <c r="O143" s="56">
        <f>Q143*'England_index-weights_R2'!$B$11+S143*'England_index-weights_R2'!$B$12+U143*'England_index-weights_R2'!$B$13</f>
        <v>7.0717883793523978E-2</v>
      </c>
      <c r="P143" s="50">
        <f>INDEX('Journey_time-all_inputs'!$C:$C,MATCH($A143,'Journey_time-all_inputs'!$A:$A,0))</f>
        <v>12.021570151874201</v>
      </c>
      <c r="Q143" s="56">
        <f t="shared" si="18"/>
        <v>4.7706879892809147E-2</v>
      </c>
      <c r="R143" s="50">
        <f>INDEX('Journey_time-all_inputs'!$D:$D,MATCH($A143,'Journey_time-all_inputs'!$A:$A,0))</f>
        <v>21.620163587624798</v>
      </c>
      <c r="S143" s="56">
        <f t="shared" si="19"/>
        <v>0.15098074760888838</v>
      </c>
      <c r="T143" s="50">
        <f>INDEX('Journey_time-all_inputs'!$E:$E,MATCH($A143,'Journey_time-all_inputs'!$A:$A,0))</f>
        <v>15.166524233015799</v>
      </c>
      <c r="U143" s="56">
        <f t="shared" si="20"/>
        <v>7.629883341218098E-2</v>
      </c>
      <c r="V143" s="56">
        <f>Y143*'England_index-weights_R2'!$B$15+AC143*'England_index-weights_R2'!$B$17</f>
        <v>0.12218659665309622</v>
      </c>
      <c r="W143" s="56">
        <f>INDEX('Comm_vacancy-all_inputs'!$C:$C, MATCH(A143,'Comm_vacancy-all_inputs'!$A:$A,0))</f>
        <v>2.6650307035803844E-2</v>
      </c>
      <c r="X143" s="56">
        <f>W143*'England_index-weights_R2'!$B$16</f>
        <v>2.6650307035803844E-2</v>
      </c>
      <c r="Y143" s="56">
        <f t="shared" si="21"/>
        <v>7.9431251431531846E-2</v>
      </c>
      <c r="Z143" s="57">
        <f>INDEX('Dwellings_vacancy_E-all_inputs'!$G:$G,MATCH($A143,'Dwellings_vacancy_E-all_inputs'!$A:$A,0))</f>
        <v>1.100031489451034E-2</v>
      </c>
      <c r="AA143" s="57">
        <f>INDEX('Dwellings_vacancy_E-all_inputs'!$L:$L,MATCH($A143,'Dwellings_vacancy_E-all_inputs'!$A:$A,0))</f>
        <v>8.0631495707184815E-3</v>
      </c>
      <c r="AB143" s="57">
        <f>Z143*'England_index-weights_R2'!$B$18+AA143*'England_index-weights_R2'!$B$19</f>
        <v>9.5317322326144115E-3</v>
      </c>
      <c r="AC143" s="56">
        <f t="shared" si="22"/>
        <v>0.25045263231778936</v>
      </c>
    </row>
    <row r="144" spans="1:29" x14ac:dyDescent="0.35">
      <c r="A144" s="17" t="s">
        <v>536</v>
      </c>
      <c r="B144" s="17" t="s">
        <v>537</v>
      </c>
      <c r="C144" s="56">
        <f>D144*'England_index-weights_R2'!$B$2+O144*'England_index-weights_R2'!$B$10+V144*'England_index-weights_R2'!$B$14</f>
        <v>0.33240651215845884</v>
      </c>
      <c r="D144" s="56">
        <f>F144*'England_index-weights_R2'!$B$3+J144*'England_index-weights_R2'!$B$4+N144*'England_index-weights_R2'!$B$7</f>
        <v>0.41375666920360255</v>
      </c>
      <c r="E144" s="56">
        <f>INDEX('Productivity-all_inputs'!$D:$D,MATCH($A144,'Productivity-all_inputs'!$A:$A,0))</f>
        <v>3.4111477125153233</v>
      </c>
      <c r="F144" s="56">
        <f t="shared" si="23"/>
        <v>0.68096583719058634</v>
      </c>
      <c r="G144" s="49">
        <f>INDEX('Skills-all_inputs'!$C:$C,MATCH($A144,'Skills-all_inputs'!$A:$A,0))</f>
        <v>4.7</v>
      </c>
      <c r="H144" s="49">
        <f>INDEX('Skills-all_inputs'!$D:$D,MATCH($A144,'Skills-all_inputs'!$A:$A,0))</f>
        <v>5.4</v>
      </c>
      <c r="I144" s="121">
        <f>$G144*'England_index-weights_R2'!$B$5+'England_index-weights_R2'!$B$6*$H144</f>
        <v>5.0500000000000007</v>
      </c>
      <c r="J144" s="56">
        <f t="shared" si="16"/>
        <v>0.18862275449101798</v>
      </c>
      <c r="K144" s="49">
        <f>INDEX('Unemployment-all_inputs'!$C:$C,MATCH($A144,'Unemployment-all_inputs'!$A:$A,0))</f>
        <v>5</v>
      </c>
      <c r="L144" s="49">
        <f>INDEX('Unemployment-all_inputs'!$D:$D,MATCH($A144,'Unemployment-all_inputs'!$A:$A,0))</f>
        <v>3.9</v>
      </c>
      <c r="M144" s="121">
        <f>K144*'England_index-weights_R2'!$B$8+L144*'England_index-weights_R2'!$B$9</f>
        <v>4.45</v>
      </c>
      <c r="N144" s="56">
        <f t="shared" si="17"/>
        <v>0.37168141592920351</v>
      </c>
      <c r="O144" s="56">
        <f>Q144*'England_index-weights_R2'!$B$11+S144*'England_index-weights_R2'!$B$12+U144*'England_index-weights_R2'!$B$13</f>
        <v>9.1707973889380734E-2</v>
      </c>
      <c r="P144" s="50">
        <f>INDEX('Journey_time-all_inputs'!$C:$C,MATCH($A144,'Journey_time-all_inputs'!$A:$A,0))</f>
        <v>14.018826950018701</v>
      </c>
      <c r="Q144" s="56">
        <f t="shared" si="18"/>
        <v>6.5321267420350479E-2</v>
      </c>
      <c r="R144" s="50">
        <f>INDEX('Journey_time-all_inputs'!$D:$D,MATCH($A144,'Journey_time-all_inputs'!$A:$A,0))</f>
        <v>24.4051734719005</v>
      </c>
      <c r="S144" s="56">
        <f t="shared" si="19"/>
        <v>0.17501541869675552</v>
      </c>
      <c r="T144" s="50">
        <f>INDEX('Journey_time-all_inputs'!$E:$E,MATCH($A144,'Journey_time-all_inputs'!$A:$A,0))</f>
        <v>23.916645113843501</v>
      </c>
      <c r="U144" s="56">
        <f t="shared" si="20"/>
        <v>0.15339726791768318</v>
      </c>
      <c r="V144" s="56">
        <f>Y144*'England_index-weights_R2'!$B$15+AC144*'England_index-weights_R2'!$B$17</f>
        <v>0.41040473633724972</v>
      </c>
      <c r="W144" s="56">
        <f>INDEX('Comm_vacancy-all_inputs'!$C:$C, MATCH(A144,'Comm_vacancy-all_inputs'!$A:$A,0))</f>
        <v>0.10664200835872012</v>
      </c>
      <c r="X144" s="56">
        <f>W144*'England_index-weights_R2'!$B$16</f>
        <v>0.10664200835872012</v>
      </c>
      <c r="Y144" s="56">
        <f t="shared" si="21"/>
        <v>0.3968234030591804</v>
      </c>
      <c r="Z144" s="57">
        <f>INDEX('Dwellings_vacancy_E-all_inputs'!$G:$G,MATCH($A144,'Dwellings_vacancy_E-all_inputs'!$A:$A,0))</f>
        <v>1.5231334850631058E-2</v>
      </c>
      <c r="AA144" s="57">
        <f>INDEX('Dwellings_vacancy_E-all_inputs'!$L:$L,MATCH($A144,'Dwellings_vacancy_E-all_inputs'!$A:$A,0))</f>
        <v>1.6426906694527045E-2</v>
      </c>
      <c r="AB144" s="57">
        <f>Z144*'England_index-weights_R2'!$B$18+AA144*'England_index-weights_R2'!$B$19</f>
        <v>1.5829120772579051E-2</v>
      </c>
      <c r="AC144" s="56">
        <f t="shared" si="22"/>
        <v>0.45114873617145762</v>
      </c>
    </row>
    <row r="145" spans="1:29" x14ac:dyDescent="0.35">
      <c r="A145" s="17" t="s">
        <v>538</v>
      </c>
      <c r="B145" s="17" t="s">
        <v>539</v>
      </c>
      <c r="C145" s="56">
        <f>D145*'England_index-weights_R2'!$B$2+O145*'England_index-weights_R2'!$B$10+V145*'England_index-weights_R2'!$B$14</f>
        <v>0.33719259204974655</v>
      </c>
      <c r="D145" s="56">
        <f>F145*'England_index-weights_R2'!$B$3+J145*'England_index-weights_R2'!$B$4+N145*'England_index-weights_R2'!$B$7</f>
        <v>0.40883348759228799</v>
      </c>
      <c r="E145" s="56">
        <f>INDEX('Productivity-all_inputs'!$D:$D,MATCH($A145,'Productivity-all_inputs'!$A:$A,0))</f>
        <v>3.5085558999826545</v>
      </c>
      <c r="F145" s="56">
        <f t="shared" si="23"/>
        <v>0.58914685141551593</v>
      </c>
      <c r="G145" s="49">
        <f>INDEX('Skills-all_inputs'!$C:$C,MATCH($A145,'Skills-all_inputs'!$A:$A,0))</f>
        <v>4.2</v>
      </c>
      <c r="H145" s="49">
        <f>INDEX('Skills-all_inputs'!$D:$D,MATCH($A145,'Skills-all_inputs'!$A:$A,0))</f>
        <v>6.7</v>
      </c>
      <c r="I145" s="121">
        <f>$G145*'England_index-weights_R2'!$B$5+'England_index-weights_R2'!$B$6*$H145</f>
        <v>5.45</v>
      </c>
      <c r="J145" s="56">
        <f t="shared" si="16"/>
        <v>0.21257485029940118</v>
      </c>
      <c r="K145" s="49">
        <f>INDEX('Unemployment-all_inputs'!$C:$C,MATCH($A145,'Unemployment-all_inputs'!$A:$A,0))</f>
        <v>5.5</v>
      </c>
      <c r="L145" s="49">
        <f>INDEX('Unemployment-all_inputs'!$D:$D,MATCH($A145,'Unemployment-all_inputs'!$A:$A,0))</f>
        <v>4</v>
      </c>
      <c r="M145" s="121">
        <f>K145*'England_index-weights_R2'!$B$8+L145*'England_index-weights_R2'!$B$9</f>
        <v>4.75</v>
      </c>
      <c r="N145" s="56">
        <f t="shared" si="17"/>
        <v>0.42477876106194684</v>
      </c>
      <c r="O145" s="56">
        <f>Q145*'England_index-weights_R2'!$B$11+S145*'England_index-weights_R2'!$B$12+U145*'England_index-weights_R2'!$B$13</f>
        <v>7.5080028329180593E-2</v>
      </c>
      <c r="P145" s="50">
        <f>INDEX('Journey_time-all_inputs'!$C:$C,MATCH($A145,'Journey_time-all_inputs'!$A:$A,0))</f>
        <v>12.1419456010911</v>
      </c>
      <c r="Q145" s="56">
        <f t="shared" si="18"/>
        <v>4.8768505925714974E-2</v>
      </c>
      <c r="R145" s="50">
        <f>INDEX('Journey_time-all_inputs'!$D:$D,MATCH($A145,'Journey_time-all_inputs'!$A:$A,0))</f>
        <v>22.921022225527299</v>
      </c>
      <c r="S145" s="56">
        <f t="shared" si="19"/>
        <v>0.16220717436964249</v>
      </c>
      <c r="T145" s="50">
        <f>INDEX('Journey_time-all_inputs'!$E:$E,MATCH($A145,'Journey_time-all_inputs'!$A:$A,0))</f>
        <v>19.0933696119512</v>
      </c>
      <c r="U145" s="56">
        <f t="shared" si="20"/>
        <v>0.11089877041698799</v>
      </c>
      <c r="V145" s="56">
        <f>Y145*'England_index-weights_R2'!$B$15+AC145*'England_index-weights_R2'!$B$17</f>
        <v>0.45602336468522958</v>
      </c>
      <c r="W145" s="56">
        <f>INDEX('Comm_vacancy-all_inputs'!$C:$C, MATCH(A145,'Comm_vacancy-all_inputs'!$A:$A,0))</f>
        <v>0.14113737553343605</v>
      </c>
      <c r="X145" s="56">
        <f>W145*'England_index-weights_R2'!$B$16</f>
        <v>0.14113737553343605</v>
      </c>
      <c r="Y145" s="56">
        <f t="shared" si="21"/>
        <v>0.53369458629068733</v>
      </c>
      <c r="Z145" s="57">
        <f>INDEX('Dwellings_vacancy_E-all_inputs'!$G:$G,MATCH($A145,'Dwellings_vacancy_E-all_inputs'!$A:$A,0))</f>
        <v>7.8119107707481216E-3</v>
      </c>
      <c r="AA145" s="57">
        <f>INDEX('Dwellings_vacancy_E-all_inputs'!$L:$L,MATCH($A145,'Dwellings_vacancy_E-all_inputs'!$A:$A,0))</f>
        <v>9.5293597406514753E-3</v>
      </c>
      <c r="AB145" s="57">
        <f>Z145*'England_index-weights_R2'!$B$18+AA145*'England_index-weights_R2'!$B$19</f>
        <v>8.6706352556997976E-3</v>
      </c>
      <c r="AC145" s="56">
        <f t="shared" si="22"/>
        <v>0.22300969986885624</v>
      </c>
    </row>
    <row r="146" spans="1:29" x14ac:dyDescent="0.35">
      <c r="A146" s="17" t="s">
        <v>540</v>
      </c>
      <c r="B146" s="17" t="s">
        <v>541</v>
      </c>
      <c r="C146" s="56">
        <f>D146*'England_index-weights_R2'!$B$2+O146*'England_index-weights_R2'!$B$10+V146*'England_index-weights_R2'!$B$14</f>
        <v>0.44601235380199999</v>
      </c>
      <c r="D146" s="56">
        <f>F146*'England_index-weights_R2'!$B$3+J146*'England_index-weights_R2'!$B$4+N146*'England_index-weights_R2'!$B$7</f>
        <v>0.68651604611625316</v>
      </c>
      <c r="E146" s="56">
        <f>INDEX('Productivity-all_inputs'!$D:$D,MATCH($A146,'Productivity-all_inputs'!$A:$A,0))</f>
        <v>3.4339872044851463</v>
      </c>
      <c r="F146" s="56">
        <f t="shared" si="23"/>
        <v>0.65943685648770312</v>
      </c>
      <c r="G146" s="49">
        <f>INDEX('Skills-all_inputs'!$C:$C,MATCH($A146,'Skills-all_inputs'!$A:$A,0))</f>
        <v>11.2</v>
      </c>
      <c r="H146" s="49">
        <f>INDEX('Skills-all_inputs'!$D:$D,MATCH($A146,'Skills-all_inputs'!$A:$A,0))</f>
        <v>16.899999999999999</v>
      </c>
      <c r="I146" s="121">
        <f>$G146*'England_index-weights_R2'!$B$5+'England_index-weights_R2'!$B$6*$H146</f>
        <v>14.049999999999999</v>
      </c>
      <c r="J146" s="56">
        <f t="shared" si="16"/>
        <v>0.72754491017964051</v>
      </c>
      <c r="K146" s="49">
        <f>INDEX('Unemployment-all_inputs'!$C:$C,MATCH($A146,'Unemployment-all_inputs'!$A:$A,0))</f>
        <v>7.2</v>
      </c>
      <c r="L146" s="49">
        <f>INDEX('Unemployment-all_inputs'!$D:$D,MATCH($A146,'Unemployment-all_inputs'!$A:$A,0))</f>
        <v>5.0999999999999996</v>
      </c>
      <c r="M146" s="121">
        <f>K146*'England_index-weights_R2'!$B$8+L146*'England_index-weights_R2'!$B$9</f>
        <v>6.15</v>
      </c>
      <c r="N146" s="56">
        <f t="shared" si="17"/>
        <v>0.67256637168141598</v>
      </c>
      <c r="O146" s="56">
        <f>Q146*'England_index-weights_R2'!$B$11+S146*'England_index-weights_R2'!$B$12+U146*'England_index-weights_R2'!$B$13</f>
        <v>4.8889167890796309E-2</v>
      </c>
      <c r="P146" s="50">
        <f>INDEX('Journey_time-all_inputs'!$C:$C,MATCH($A146,'Journey_time-all_inputs'!$A:$A,0))</f>
        <v>9.7353717095936094</v>
      </c>
      <c r="Q146" s="56">
        <f t="shared" si="18"/>
        <v>2.7544232122826105E-2</v>
      </c>
      <c r="R146" s="50">
        <f>INDEX('Journey_time-all_inputs'!$D:$D,MATCH($A146,'Journey_time-all_inputs'!$A:$A,0))</f>
        <v>18.393492802195698</v>
      </c>
      <c r="S146" s="56">
        <f t="shared" si="19"/>
        <v>0.12313453726885318</v>
      </c>
      <c r="T146" s="50">
        <f>INDEX('Journey_time-all_inputs'!$E:$E,MATCH($A146,'Journey_time-all_inputs'!$A:$A,0))</f>
        <v>12.791485200010101</v>
      </c>
      <c r="U146" s="56">
        <f t="shared" si="20"/>
        <v>5.53720606477709E-2</v>
      </c>
      <c r="V146" s="56">
        <f>Y146*'England_index-weights_R2'!$B$15+AC146*'England_index-weights_R2'!$B$17</f>
        <v>0.36212815508469737</v>
      </c>
      <c r="W146" s="56">
        <f>INDEX('Comm_vacancy-all_inputs'!$C:$C, MATCH(A146,'Comm_vacancy-all_inputs'!$A:$A,0))</f>
        <v>9.504028534554286E-2</v>
      </c>
      <c r="X146" s="56">
        <f>W146*'England_index-weights_R2'!$B$16</f>
        <v>9.504028534554286E-2</v>
      </c>
      <c r="Y146" s="56">
        <f t="shared" si="21"/>
        <v>0.3507899299758242</v>
      </c>
      <c r="Z146" s="57">
        <f>INDEX('Dwellings_vacancy_E-all_inputs'!$G:$G,MATCH($A146,'Dwellings_vacancy_E-all_inputs'!$A:$A,0))</f>
        <v>1.3651064352822782E-2</v>
      </c>
      <c r="AA146" s="57">
        <f>INDEX('Dwellings_vacancy_E-all_inputs'!$L:$L,MATCH($A146,'Dwellings_vacancy_E-all_inputs'!$A:$A,0))</f>
        <v>1.4555256064690027E-2</v>
      </c>
      <c r="AB146" s="57">
        <f>Z146*'England_index-weights_R2'!$B$18+AA146*'England_index-weights_R2'!$B$19</f>
        <v>1.4103160208756405E-2</v>
      </c>
      <c r="AC146" s="56">
        <f t="shared" si="22"/>
        <v>0.39614283041131682</v>
      </c>
    </row>
    <row r="147" spans="1:29" x14ac:dyDescent="0.35">
      <c r="A147" s="17" t="s">
        <v>542</v>
      </c>
      <c r="B147" s="17" t="s">
        <v>543</v>
      </c>
      <c r="C147" s="56">
        <f>D147*'England_index-weights_R2'!$B$2+O147*'England_index-weights_R2'!$B$10+V147*'England_index-weights_R2'!$B$14</f>
        <v>0.35072901737598855</v>
      </c>
      <c r="D147" s="56">
        <f>F147*'England_index-weights_R2'!$B$3+J147*'England_index-weights_R2'!$B$4+N147*'England_index-weights_R2'!$B$7</f>
        <v>0.47633547641754842</v>
      </c>
      <c r="E147" s="56">
        <f>INDEX('Productivity-all_inputs'!$D:$D,MATCH($A147,'Productivity-all_inputs'!$A:$A,0))</f>
        <v>3.3141860046725258</v>
      </c>
      <c r="F147" s="56">
        <f t="shared" si="23"/>
        <v>0.77236396197481183</v>
      </c>
      <c r="G147" s="49">
        <f>INDEX('Skills-all_inputs'!$C:$C,MATCH($A147,'Skills-all_inputs'!$A:$A,0))</f>
        <v>6</v>
      </c>
      <c r="H147" s="49">
        <f>INDEX('Skills-all_inputs'!$D:$D,MATCH($A147,'Skills-all_inputs'!$A:$A,0))</f>
        <v>8.5</v>
      </c>
      <c r="I147" s="121">
        <f>$G147*'England_index-weights_R2'!$B$5+'England_index-weights_R2'!$B$6*$H147</f>
        <v>7.25</v>
      </c>
      <c r="J147" s="56">
        <f t="shared" si="16"/>
        <v>0.32035928143712566</v>
      </c>
      <c r="K147" s="49">
        <f>INDEX('Unemployment-all_inputs'!$C:$C,MATCH($A147,'Unemployment-all_inputs'!$A:$A,0))</f>
        <v>4.2</v>
      </c>
      <c r="L147" s="49">
        <f>INDEX('Unemployment-all_inputs'!$D:$D,MATCH($A147,'Unemployment-all_inputs'!$A:$A,0))</f>
        <v>4.3</v>
      </c>
      <c r="M147" s="121">
        <f>K147*'England_index-weights_R2'!$B$8+L147*'England_index-weights_R2'!$B$9</f>
        <v>4.25</v>
      </c>
      <c r="N147" s="56">
        <f t="shared" si="17"/>
        <v>0.33628318584070793</v>
      </c>
      <c r="O147" s="56">
        <f>Q147*'England_index-weights_R2'!$B$11+S147*'England_index-weights_R2'!$B$12+U147*'England_index-weights_R2'!$B$13</f>
        <v>0.20894709371901179</v>
      </c>
      <c r="P147" s="50">
        <f>INDEX('Journey_time-all_inputs'!$C:$C,MATCH($A147,'Journey_time-all_inputs'!$A:$A,0))</f>
        <v>24.011390727086098</v>
      </c>
      <c r="Q147" s="56">
        <f t="shared" si="18"/>
        <v>0.15344858831692096</v>
      </c>
      <c r="R147" s="50">
        <f>INDEX('Journey_time-all_inputs'!$D:$D,MATCH($A147,'Journey_time-all_inputs'!$A:$A,0))</f>
        <v>46.826794825863203</v>
      </c>
      <c r="S147" s="56">
        <f t="shared" si="19"/>
        <v>0.36851429909277345</v>
      </c>
      <c r="T147" s="50">
        <f>INDEX('Journey_time-all_inputs'!$E:$E,MATCH($A147,'Journey_time-all_inputs'!$A:$A,0))</f>
        <v>56.196751353088501</v>
      </c>
      <c r="U147" s="56">
        <f t="shared" si="20"/>
        <v>0.43782141366521771</v>
      </c>
      <c r="V147" s="56">
        <f>Y147*'England_index-weights_R2'!$B$15+AC147*'England_index-weights_R2'!$B$17</f>
        <v>0.24129802294984556</v>
      </c>
      <c r="W147" s="56">
        <f>INDEX('Comm_vacancy-all_inputs'!$C:$C, MATCH(A147,'Comm_vacancy-all_inputs'!$A:$A,0))</f>
        <v>6.6997857595128857E-2</v>
      </c>
      <c r="X147" s="56">
        <f>W147*'England_index-weights_R2'!$B$16</f>
        <v>6.6997857595128857E-2</v>
      </c>
      <c r="Y147" s="56">
        <f t="shared" si="21"/>
        <v>0.23952280684467817</v>
      </c>
      <c r="Z147" s="57">
        <f>INDEX('Dwellings_vacancy_E-all_inputs'!$G:$G,MATCH($A147,'Dwellings_vacancy_E-all_inputs'!$A:$A,0))</f>
        <v>9.4161958568738224E-3</v>
      </c>
      <c r="AA147" s="57">
        <f>INDEX('Dwellings_vacancy_E-all_inputs'!$L:$L,MATCH($A147,'Dwellings_vacancy_E-all_inputs'!$A:$A,0))</f>
        <v>9.4069803816418645E-3</v>
      </c>
      <c r="AB147" s="57">
        <f>Z147*'England_index-weights_R2'!$B$18+AA147*'England_index-weights_R2'!$B$19</f>
        <v>9.4115881192578434E-3</v>
      </c>
      <c r="AC147" s="56">
        <f t="shared" si="22"/>
        <v>0.24662367126534776</v>
      </c>
    </row>
    <row r="148" spans="1:29" x14ac:dyDescent="0.35">
      <c r="A148" s="17" t="s">
        <v>544</v>
      </c>
      <c r="B148" s="17" t="s">
        <v>545</v>
      </c>
      <c r="C148" s="56">
        <f>D148*'England_index-weights_R2'!$B$2+O148*'England_index-weights_R2'!$B$10+V148*'England_index-weights_R2'!$B$14</f>
        <v>0.31513708227199466</v>
      </c>
      <c r="D148" s="56">
        <f>F148*'England_index-weights_R2'!$B$3+J148*'England_index-weights_R2'!$B$4+N148*'England_index-weights_R2'!$B$7</f>
        <v>0.45359815347169691</v>
      </c>
      <c r="E148" s="56">
        <f>INDEX('Productivity-all_inputs'!$D:$D,MATCH($A148,'Productivity-all_inputs'!$A:$A,0))</f>
        <v>3.3672958299864741</v>
      </c>
      <c r="F148" s="56">
        <f t="shared" si="23"/>
        <v>0.72230153476197223</v>
      </c>
      <c r="G148" s="49">
        <f>INDEX('Skills-all_inputs'!$C:$C,MATCH($A148,'Skills-all_inputs'!$A:$A,0))</f>
        <v>2.8</v>
      </c>
      <c r="H148" s="49">
        <f>INDEX('Skills-all_inputs'!$D:$D,MATCH($A148,'Skills-all_inputs'!$A:$A,0))</f>
        <v>4</v>
      </c>
      <c r="I148" s="121">
        <f>$G148*'England_index-weights_R2'!$B$5+'England_index-weights_R2'!$B$6*$H148</f>
        <v>3.4</v>
      </c>
      <c r="J148" s="56">
        <f t="shared" si="16"/>
        <v>8.9820359281437112E-2</v>
      </c>
      <c r="K148" s="49">
        <f>INDEX('Unemployment-all_inputs'!$C:$C,MATCH($A148,'Unemployment-all_inputs'!$A:$A,0))</f>
        <v>5.7</v>
      </c>
      <c r="L148" s="49">
        <f>INDEX('Unemployment-all_inputs'!$D:$D,MATCH($A148,'Unemployment-all_inputs'!$A:$A,0))</f>
        <v>5.2</v>
      </c>
      <c r="M148" s="121">
        <f>K148*'England_index-weights_R2'!$B$8+L148*'England_index-weights_R2'!$B$9</f>
        <v>5.45</v>
      </c>
      <c r="N148" s="56">
        <f t="shared" si="17"/>
        <v>0.54867256637168138</v>
      </c>
      <c r="O148" s="56">
        <f>Q148*'England_index-weights_R2'!$B$11+S148*'England_index-weights_R2'!$B$12+U148*'England_index-weights_R2'!$B$13</f>
        <v>0.11295939834921957</v>
      </c>
      <c r="P148" s="50">
        <f>INDEX('Journey_time-all_inputs'!$C:$C,MATCH($A148,'Journey_time-all_inputs'!$A:$A,0))</f>
        <v>16.233599930438899</v>
      </c>
      <c r="Q148" s="56">
        <f t="shared" si="18"/>
        <v>8.4853993306622119E-2</v>
      </c>
      <c r="R148" s="50">
        <f>INDEX('Journey_time-all_inputs'!$D:$D,MATCH($A148,'Journey_time-all_inputs'!$A:$A,0))</f>
        <v>28.334675925167801</v>
      </c>
      <c r="S148" s="56">
        <f t="shared" si="19"/>
        <v>0.20892707536141714</v>
      </c>
      <c r="T148" s="50">
        <f>INDEX('Journey_time-all_inputs'!$E:$E,MATCH($A148,'Journey_time-all_inputs'!$A:$A,0))</f>
        <v>21.584846258443399</v>
      </c>
      <c r="U148" s="56">
        <f t="shared" si="20"/>
        <v>0.1328514898899785</v>
      </c>
      <c r="V148" s="56">
        <f>Y148*'England_index-weights_R2'!$B$15+AC148*'England_index-weights_R2'!$B$17</f>
        <v>0.24039262379536541</v>
      </c>
      <c r="W148" s="56">
        <f>INDEX('Comm_vacancy-all_inputs'!$C:$C, MATCH(A148,'Comm_vacancy-all_inputs'!$A:$A,0))</f>
        <v>6.2034966387326113E-2</v>
      </c>
      <c r="X148" s="56">
        <f>W148*'England_index-weights_R2'!$B$16</f>
        <v>6.2034966387326113E-2</v>
      </c>
      <c r="Y148" s="56">
        <f t="shared" si="21"/>
        <v>0.21983098015906186</v>
      </c>
      <c r="Z148" s="57">
        <f>INDEX('Dwellings_vacancy_E-all_inputs'!$G:$G,MATCH($A148,'Dwellings_vacancy_E-all_inputs'!$A:$A,0))</f>
        <v>1.1099390714296959E-2</v>
      </c>
      <c r="AA148" s="57">
        <f>INDEX('Dwellings_vacancy_E-all_inputs'!$L:$L,MATCH($A148,'Dwellings_vacancy_E-all_inputs'!$A:$A,0))</f>
        <v>1.1203819698867799E-2</v>
      </c>
      <c r="AB148" s="57">
        <f>Z148*'England_index-weights_R2'!$B$18+AA148*'England_index-weights_R2'!$B$19</f>
        <v>1.1151605206582378E-2</v>
      </c>
      <c r="AC148" s="56">
        <f t="shared" si="22"/>
        <v>0.30207755470427611</v>
      </c>
    </row>
    <row r="149" spans="1:29" x14ac:dyDescent="0.35">
      <c r="A149" s="17" t="s">
        <v>546</v>
      </c>
      <c r="B149" s="17" t="s">
        <v>547</v>
      </c>
      <c r="C149" s="56">
        <f>D149*'England_index-weights_R2'!$B$2+O149*'England_index-weights_R2'!$B$10+V149*'England_index-weights_R2'!$B$14</f>
        <v>0.26499677528741777</v>
      </c>
      <c r="D149" s="56">
        <f>F149*'England_index-weights_R2'!$B$3+J149*'England_index-weights_R2'!$B$4+N149*'England_index-weights_R2'!$B$7</f>
        <v>0.3850468385095917</v>
      </c>
      <c r="E149" s="56">
        <f>INDEX('Productivity-all_inputs'!$D:$D,MATCH($A149,'Productivity-all_inputs'!$A:$A,0))</f>
        <v>3.3393219779440679</v>
      </c>
      <c r="F149" s="56">
        <f t="shared" si="23"/>
        <v>0.74867027017876719</v>
      </c>
      <c r="G149" s="49">
        <f>INDEX('Skills-all_inputs'!$C:$C,MATCH($A149,'Skills-all_inputs'!$A:$A,0))</f>
        <v>4</v>
      </c>
      <c r="H149" s="49">
        <f>INDEX('Skills-all_inputs'!$D:$D,MATCH($A149,'Skills-all_inputs'!$A:$A,0))</f>
        <v>5.0999999999999996</v>
      </c>
      <c r="I149" s="121">
        <f>$G149*'England_index-weights_R2'!$B$5+'England_index-weights_R2'!$B$6*$H149</f>
        <v>4.55</v>
      </c>
      <c r="J149" s="56">
        <f t="shared" si="16"/>
        <v>0.1586826347305389</v>
      </c>
      <c r="K149" s="49">
        <f>INDEX('Unemployment-all_inputs'!$C:$C,MATCH($A149,'Unemployment-all_inputs'!$A:$A,0))</f>
        <v>3.8</v>
      </c>
      <c r="L149" s="49">
        <f>INDEX('Unemployment-all_inputs'!$D:$D,MATCH($A149,'Unemployment-all_inputs'!$A:$A,0))</f>
        <v>3.7</v>
      </c>
      <c r="M149" s="121">
        <f>K149*'England_index-weights_R2'!$B$8+L149*'England_index-weights_R2'!$B$9</f>
        <v>3.75</v>
      </c>
      <c r="N149" s="56">
        <f t="shared" si="17"/>
        <v>0.247787610619469</v>
      </c>
      <c r="O149" s="56">
        <f>Q149*'England_index-weights_R2'!$B$11+S149*'England_index-weights_R2'!$B$12+U149*'England_index-weights_R2'!$B$13</f>
        <v>9.0244350824536052E-2</v>
      </c>
      <c r="P149" s="50">
        <f>INDEX('Journey_time-all_inputs'!$C:$C,MATCH($A149,'Journey_time-all_inputs'!$A:$A,0))</f>
        <v>12.6087472054496</v>
      </c>
      <c r="Q149" s="56">
        <f t="shared" si="18"/>
        <v>5.2885364791979673E-2</v>
      </c>
      <c r="R149" s="50">
        <f>INDEX('Journey_time-all_inputs'!$D:$D,MATCH($A149,'Journey_time-all_inputs'!$A:$A,0))</f>
        <v>29.103632758373301</v>
      </c>
      <c r="S149" s="56">
        <f t="shared" si="19"/>
        <v>0.21556318271285249</v>
      </c>
      <c r="T149" s="50">
        <f>INDEX('Journey_time-all_inputs'!$E:$E,MATCH($A149,'Journey_time-all_inputs'!$A:$A,0))</f>
        <v>21.364399306296601</v>
      </c>
      <c r="U149" s="56">
        <f t="shared" si="20"/>
        <v>0.13090910359229116</v>
      </c>
      <c r="V149" s="56">
        <f>Y149*'England_index-weights_R2'!$B$15+AC149*'England_index-weights_R2'!$B$17</f>
        <v>0.19964907330595161</v>
      </c>
      <c r="W149" s="56">
        <f>INDEX('Comm_vacancy-all_inputs'!$C:$C, MATCH(A149,'Comm_vacancy-all_inputs'!$A:$A,0))</f>
        <v>5.0659443501080578E-2</v>
      </c>
      <c r="X149" s="56">
        <f>W149*'England_index-weights_R2'!$B$16</f>
        <v>5.0659443501080578E-2</v>
      </c>
      <c r="Y149" s="56">
        <f t="shared" si="21"/>
        <v>0.17469502699087139</v>
      </c>
      <c r="Z149" s="57">
        <f>INDEX('Dwellings_vacancy_E-all_inputs'!$G:$G,MATCH($A149,'Dwellings_vacancy_E-all_inputs'!$A:$A,0))</f>
        <v>9.5792068503221892E-3</v>
      </c>
      <c r="AA149" s="57">
        <f>INDEX('Dwellings_vacancy_E-all_inputs'!$L:$L,MATCH($A149,'Dwellings_vacancy_E-all_inputs'!$A:$A,0))</f>
        <v>1.0994064956965463E-2</v>
      </c>
      <c r="AB149" s="57">
        <f>Z149*'England_index-weights_R2'!$B$18+AA149*'England_index-weights_R2'!$B$19</f>
        <v>1.0286635903643825E-2</v>
      </c>
      <c r="AC149" s="56">
        <f t="shared" si="22"/>
        <v>0.27451121225119229</v>
      </c>
    </row>
    <row r="150" spans="1:29" x14ac:dyDescent="0.35">
      <c r="A150" s="17" t="s">
        <v>548</v>
      </c>
      <c r="B150" s="17" t="s">
        <v>549</v>
      </c>
      <c r="C150" s="56">
        <f>D150*'England_index-weights_R2'!$B$2+O150*'England_index-weights_R2'!$B$10+V150*'England_index-weights_R2'!$B$14</f>
        <v>0.35977242900162776</v>
      </c>
      <c r="D150" s="56">
        <f>F150*'England_index-weights_R2'!$B$3+J150*'England_index-weights_R2'!$B$4+N150*'England_index-weights_R2'!$B$7</f>
        <v>0.56197321828867053</v>
      </c>
      <c r="E150" s="56">
        <f>INDEX('Productivity-all_inputs'!$D:$D,MATCH($A150,'Productivity-all_inputs'!$A:$A,0))</f>
        <v>3.3945083935113587</v>
      </c>
      <c r="F150" s="56">
        <f t="shared" si="23"/>
        <v>0.69665040575361692</v>
      </c>
      <c r="G150" s="49">
        <f>INDEX('Skills-all_inputs'!$C:$C,MATCH($A150,'Skills-all_inputs'!$A:$A,0))</f>
        <v>6.4</v>
      </c>
      <c r="H150" s="49">
        <f>INDEX('Skills-all_inputs'!$D:$D,MATCH($A150,'Skills-all_inputs'!$A:$A,0))</f>
        <v>6.5</v>
      </c>
      <c r="I150" s="121">
        <f>$G150*'England_index-weights_R2'!$B$5+'England_index-weights_R2'!$B$6*$H150</f>
        <v>6.45</v>
      </c>
      <c r="J150" s="56">
        <f t="shared" si="16"/>
        <v>0.27245508982035926</v>
      </c>
      <c r="K150" s="49">
        <f>INDEX('Unemployment-all_inputs'!$C:$C,MATCH($A150,'Unemployment-all_inputs'!$A:$A,0))</f>
        <v>6.6</v>
      </c>
      <c r="L150" s="49">
        <f>INDEX('Unemployment-all_inputs'!$D:$D,MATCH($A150,'Unemployment-all_inputs'!$A:$A,0))</f>
        <v>6.2</v>
      </c>
      <c r="M150" s="121">
        <f>K150*'England_index-weights_R2'!$B$8+L150*'England_index-weights_R2'!$B$9</f>
        <v>6.4</v>
      </c>
      <c r="N150" s="56">
        <f t="shared" si="17"/>
        <v>0.71681415929203551</v>
      </c>
      <c r="O150" s="56">
        <f>Q150*'England_index-weights_R2'!$B$11+S150*'England_index-weights_R2'!$B$12+U150*'England_index-weights_R2'!$B$13</f>
        <v>4.327142518490918E-2</v>
      </c>
      <c r="P150" s="50">
        <f>INDEX('Journey_time-all_inputs'!$C:$C,MATCH($A150,'Journey_time-all_inputs'!$A:$A,0))</f>
        <v>9.4113825335601398</v>
      </c>
      <c r="Q150" s="56">
        <f t="shared" si="18"/>
        <v>2.4686877521913411E-2</v>
      </c>
      <c r="R150" s="50">
        <f>INDEX('Journey_time-all_inputs'!$D:$D,MATCH($A150,'Journey_time-all_inputs'!$A:$A,0))</f>
        <v>16.5162046141823</v>
      </c>
      <c r="S150" s="56">
        <f t="shared" si="19"/>
        <v>0.10693351608368977</v>
      </c>
      <c r="T150" s="50">
        <f>INDEX('Journey_time-all_inputs'!$E:$E,MATCH($A150,'Journey_time-all_inputs'!$A:$A,0))</f>
        <v>12.7643626775894</v>
      </c>
      <c r="U150" s="56">
        <f t="shared" si="20"/>
        <v>5.5133080632870972E-2</v>
      </c>
      <c r="V150" s="56">
        <f>Y150*'England_index-weights_R2'!$B$15+AC150*'England_index-weights_R2'!$B$17</f>
        <v>0.27187185424426097</v>
      </c>
      <c r="W150" s="56">
        <f>INDEX('Comm_vacancy-all_inputs'!$C:$C, MATCH(A150,'Comm_vacancy-all_inputs'!$A:$A,0))</f>
        <v>7.5662516612324954E-2</v>
      </c>
      <c r="X150" s="56">
        <f>W150*'England_index-weights_R2'!$B$16</f>
        <v>7.5662516612324954E-2</v>
      </c>
      <c r="Y150" s="56">
        <f t="shared" si="21"/>
        <v>0.27390255778266603</v>
      </c>
      <c r="Z150" s="57">
        <f>INDEX('Dwellings_vacancy_E-all_inputs'!$G:$G,MATCH($A150,'Dwellings_vacancy_E-all_inputs'!$A:$A,0))</f>
        <v>8.3041361423306179E-3</v>
      </c>
      <c r="AA150" s="57">
        <f>INDEX('Dwellings_vacancy_E-all_inputs'!$L:$L,MATCH($A150,'Dwellings_vacancy_E-all_inputs'!$A:$A,0))</f>
        <v>1.1721188301930413E-2</v>
      </c>
      <c r="AB150" s="57">
        <f>Z150*'England_index-weights_R2'!$B$18+AA150*'England_index-weights_R2'!$B$19</f>
        <v>1.0012662222130516E-2</v>
      </c>
      <c r="AC150" s="56">
        <f t="shared" si="22"/>
        <v>0.26577974362904566</v>
      </c>
    </row>
    <row r="151" spans="1:29" x14ac:dyDescent="0.35">
      <c r="A151" s="17" t="s">
        <v>550</v>
      </c>
      <c r="B151" s="17" t="s">
        <v>551</v>
      </c>
      <c r="C151" s="56">
        <f>D151*'England_index-weights_R2'!$B$2+O151*'England_index-weights_R2'!$B$10+V151*'England_index-weights_R2'!$B$14</f>
        <v>0.44136619884024575</v>
      </c>
      <c r="D151" s="56">
        <f>F151*'England_index-weights_R2'!$B$3+J151*'England_index-weights_R2'!$B$4+N151*'England_index-weights_R2'!$B$7</f>
        <v>0.56546019111668877</v>
      </c>
      <c r="E151" s="56">
        <f>INDEX('Productivity-all_inputs'!$D:$D,MATCH($A151,'Productivity-all_inputs'!$A:$A,0))</f>
        <v>3.3978584803966405</v>
      </c>
      <c r="F151" s="56">
        <f t="shared" si="23"/>
        <v>0.69349254409883454</v>
      </c>
      <c r="G151" s="49">
        <f>INDEX('Skills-all_inputs'!$C:$C,MATCH($A151,'Skills-all_inputs'!$A:$A,0))</f>
        <v>12.2</v>
      </c>
      <c r="H151" s="49">
        <f>INDEX('Skills-all_inputs'!$D:$D,MATCH($A151,'Skills-all_inputs'!$A:$A,0))</f>
        <v>11.5</v>
      </c>
      <c r="I151" s="121">
        <f>$G151*'England_index-weights_R2'!$B$5+'England_index-weights_R2'!$B$6*$H151</f>
        <v>11.85</v>
      </c>
      <c r="J151" s="56">
        <f t="shared" si="16"/>
        <v>0.5958083832335328</v>
      </c>
      <c r="K151" s="49">
        <f>INDEX('Unemployment-all_inputs'!$C:$C,MATCH($A151,'Unemployment-all_inputs'!$A:$A,0))</f>
        <v>5.3</v>
      </c>
      <c r="L151" s="49">
        <f>INDEX('Unemployment-all_inputs'!$D:$D,MATCH($A151,'Unemployment-all_inputs'!$A:$A,0))</f>
        <v>4</v>
      </c>
      <c r="M151" s="121">
        <f>K151*'England_index-weights_R2'!$B$8+L151*'England_index-weights_R2'!$B$9</f>
        <v>4.6500000000000004</v>
      </c>
      <c r="N151" s="56">
        <f t="shared" si="17"/>
        <v>0.40707964601769914</v>
      </c>
      <c r="O151" s="56">
        <f>Q151*'England_index-weights_R2'!$B$11+S151*'England_index-weights_R2'!$B$12+U151*'England_index-weights_R2'!$B$13</f>
        <v>5.0814717025825504E-2</v>
      </c>
      <c r="P151" s="50">
        <f>INDEX('Journey_time-all_inputs'!$C:$C,MATCH($A151,'Journey_time-all_inputs'!$A:$A,0))</f>
        <v>10.0879785961327</v>
      </c>
      <c r="Q151" s="56">
        <f t="shared" si="18"/>
        <v>3.0653974620710938E-2</v>
      </c>
      <c r="R151" s="50">
        <f>INDEX('Journey_time-all_inputs'!$D:$D,MATCH($A151,'Journey_time-all_inputs'!$A:$A,0))</f>
        <v>17.939673570735</v>
      </c>
      <c r="S151" s="56">
        <f t="shared" si="19"/>
        <v>0.11921807146990207</v>
      </c>
      <c r="T151" s="50">
        <f>INDEX('Journey_time-all_inputs'!$E:$E,MATCH($A151,'Journey_time-all_inputs'!$A:$A,0))</f>
        <v>14.2076480388774</v>
      </c>
      <c r="U151" s="56">
        <f t="shared" si="20"/>
        <v>6.7850052594232838E-2</v>
      </c>
      <c r="V151" s="56">
        <f>Y151*'England_index-weights_R2'!$B$15+AC151*'England_index-weights_R2'!$B$17</f>
        <v>0.58372969610177994</v>
      </c>
      <c r="W151" s="56">
        <f>INDEX('Comm_vacancy-all_inputs'!$C:$C, MATCH(A151,'Comm_vacancy-all_inputs'!$A:$A,0))</f>
        <v>0.14842453482600615</v>
      </c>
      <c r="X151" s="56">
        <f>W151*'England_index-weights_R2'!$B$16</f>
        <v>0.14842453482600615</v>
      </c>
      <c r="Y151" s="56">
        <f t="shared" si="21"/>
        <v>0.56260867523830715</v>
      </c>
      <c r="Z151" s="57">
        <f>INDEX('Dwellings_vacancy_E-all_inputs'!$G:$G,MATCH($A151,'Dwellings_vacancy_E-all_inputs'!$A:$A,0))</f>
        <v>2.25836494559662E-2</v>
      </c>
      <c r="AA151" s="57">
        <f>INDEX('Dwellings_vacancy_E-all_inputs'!$L:$L,MATCH($A151,'Dwellings_vacancy_E-all_inputs'!$A:$A,0))</f>
        <v>2.1371150101064173E-2</v>
      </c>
      <c r="AB151" s="57">
        <f>Z151*'England_index-weights_R2'!$B$18+AA151*'England_index-weights_R2'!$B$19</f>
        <v>2.1977399778515185E-2</v>
      </c>
      <c r="AC151" s="56">
        <f t="shared" si="22"/>
        <v>0.6470927586921984</v>
      </c>
    </row>
    <row r="152" spans="1:29" x14ac:dyDescent="0.35">
      <c r="A152" s="17" t="s">
        <v>552</v>
      </c>
      <c r="B152" s="17" t="s">
        <v>553</v>
      </c>
      <c r="C152" s="56">
        <f>D152*'England_index-weights_R2'!$B$2+O152*'England_index-weights_R2'!$B$10+V152*'England_index-weights_R2'!$B$14</f>
        <v>0.46553902720354268</v>
      </c>
      <c r="D152" s="56">
        <f>F152*'England_index-weights_R2'!$B$3+J152*'England_index-weights_R2'!$B$4+N152*'England_index-weights_R2'!$B$7</f>
        <v>0.55431106199614533</v>
      </c>
      <c r="E152" s="56">
        <f>INDEX('Productivity-all_inputs'!$D:$D,MATCH($A152,'Productivity-all_inputs'!$A:$A,0))</f>
        <v>3.591817741270805</v>
      </c>
      <c r="F152" s="56">
        <f t="shared" si="23"/>
        <v>0.51066250610925668</v>
      </c>
      <c r="G152" s="49">
        <f>INDEX('Skills-all_inputs'!$C:$C,MATCH($A152,'Skills-all_inputs'!$A:$A,0))</f>
        <v>10.9</v>
      </c>
      <c r="H152" s="49">
        <f>INDEX('Skills-all_inputs'!$D:$D,MATCH($A152,'Skills-all_inputs'!$A:$A,0))</f>
        <v>10.4</v>
      </c>
      <c r="I152" s="121">
        <f>$G152*'England_index-weights_R2'!$B$5+'England_index-weights_R2'!$B$6*$H152</f>
        <v>10.65</v>
      </c>
      <c r="J152" s="56">
        <f t="shared" si="16"/>
        <v>0.52395209580838309</v>
      </c>
      <c r="K152" s="49">
        <f>INDEX('Unemployment-all_inputs'!$C:$C,MATCH($A152,'Unemployment-all_inputs'!$A:$A,0))</f>
        <v>7.3</v>
      </c>
      <c r="L152" s="49">
        <f>INDEX('Unemployment-all_inputs'!$D:$D,MATCH($A152,'Unemployment-all_inputs'!$A:$A,0))</f>
        <v>4.5</v>
      </c>
      <c r="M152" s="121">
        <f>K152*'England_index-weights_R2'!$B$8+L152*'England_index-weights_R2'!$B$9</f>
        <v>5.9</v>
      </c>
      <c r="N152" s="56">
        <f t="shared" si="17"/>
        <v>0.62831858407079644</v>
      </c>
      <c r="O152" s="56">
        <f>Q152*'England_index-weights_R2'!$B$11+S152*'England_index-weights_R2'!$B$12+U152*'England_index-weights_R2'!$B$13</f>
        <v>5.089305321006516E-2</v>
      </c>
      <c r="P152" s="50">
        <f>INDEX('Journey_time-all_inputs'!$C:$C,MATCH($A152,'Journey_time-all_inputs'!$A:$A,0))</f>
        <v>10.1047161840262</v>
      </c>
      <c r="Q152" s="56">
        <f t="shared" si="18"/>
        <v>3.0801588267441941E-2</v>
      </c>
      <c r="R152" s="50">
        <f>INDEX('Journey_time-all_inputs'!$D:$D,MATCH($A152,'Journey_time-all_inputs'!$A:$A,0))</f>
        <v>18.1084399601861</v>
      </c>
      <c r="S152" s="56">
        <f t="shared" si="19"/>
        <v>0.12067452757946415</v>
      </c>
      <c r="T152" s="50">
        <f>INDEX('Journey_time-all_inputs'!$E:$E,MATCH($A152,'Journey_time-all_inputs'!$A:$A,0))</f>
        <v>13.0503667672173</v>
      </c>
      <c r="U152" s="56">
        <f t="shared" si="20"/>
        <v>5.7653099255790451E-2</v>
      </c>
      <c r="V152" s="56">
        <f>Y152*'England_index-weights_R2'!$B$15+AC152*'England_index-weights_R2'!$B$17</f>
        <v>0.70264093161181507</v>
      </c>
      <c r="W152" s="56">
        <f>INDEX('Comm_vacancy-all_inputs'!$C:$C, MATCH(A152,'Comm_vacancy-all_inputs'!$A:$A,0))</f>
        <v>0.22370928089922854</v>
      </c>
      <c r="X152" s="56">
        <f>W152*'England_index-weights_R2'!$B$16</f>
        <v>0.22370928089922854</v>
      </c>
      <c r="Y152" s="56">
        <f t="shared" si="21"/>
        <v>0.86132450632759738</v>
      </c>
      <c r="Z152" s="57">
        <f>INDEX('Dwellings_vacancy_E-all_inputs'!$G:$G,MATCH($A152,'Dwellings_vacancy_E-all_inputs'!$A:$A,0))</f>
        <v>8.6262296702753465E-3</v>
      </c>
      <c r="AA152" s="57">
        <f>INDEX('Dwellings_vacancy_E-all_inputs'!$L:$L,MATCH($A152,'Dwellings_vacancy_E-all_inputs'!$A:$A,0))</f>
        <v>8.9397372559216481E-3</v>
      </c>
      <c r="AB152" s="57">
        <f>Z152*'England_index-weights_R2'!$B$18+AA152*'England_index-weights_R2'!$B$19</f>
        <v>8.7829834630984982E-3</v>
      </c>
      <c r="AC152" s="56">
        <f t="shared" si="22"/>
        <v>0.2265902074644682</v>
      </c>
    </row>
    <row r="153" spans="1:29" x14ac:dyDescent="0.35">
      <c r="A153" s="17" t="s">
        <v>554</v>
      </c>
      <c r="B153" s="17" t="s">
        <v>555</v>
      </c>
      <c r="C153" s="56">
        <f>D153*'England_index-weights_R2'!$B$2+O153*'England_index-weights_R2'!$B$10+V153*'England_index-weights_R2'!$B$14</f>
        <v>0.28802302112718819</v>
      </c>
      <c r="D153" s="56">
        <f>F153*'England_index-weights_R2'!$B$3+J153*'England_index-weights_R2'!$B$4+N153*'England_index-weights_R2'!$B$7</f>
        <v>0.37730115965982802</v>
      </c>
      <c r="E153" s="56">
        <f>INDEX('Productivity-all_inputs'!$D:$D,MATCH($A153,'Productivity-all_inputs'!$A:$A,0))</f>
        <v>3.4719664525503626</v>
      </c>
      <c r="F153" s="56">
        <f t="shared" si="23"/>
        <v>0.62363682644384755</v>
      </c>
      <c r="G153" s="49">
        <f>INDEX('Skills-all_inputs'!$C:$C,MATCH($A153,'Skills-all_inputs'!$A:$A,0))</f>
        <v>3.7</v>
      </c>
      <c r="H153" s="49">
        <f>INDEX('Skills-all_inputs'!$D:$D,MATCH($A153,'Skills-all_inputs'!$A:$A,0))</f>
        <v>8.8000000000000007</v>
      </c>
      <c r="I153" s="121">
        <f>$G153*'England_index-weights_R2'!$B$5+'England_index-weights_R2'!$B$6*$H153</f>
        <v>6.25</v>
      </c>
      <c r="J153" s="56">
        <f t="shared" si="16"/>
        <v>0.26047904191616761</v>
      </c>
      <c r="K153" s="49">
        <f>INDEX('Unemployment-all_inputs'!$C:$C,MATCH($A153,'Unemployment-all_inputs'!$A:$A,0))</f>
        <v>3.7</v>
      </c>
      <c r="L153" s="49">
        <f>INDEX('Unemployment-all_inputs'!$D:$D,MATCH($A153,'Unemployment-all_inputs'!$A:$A,0))</f>
        <v>3.8</v>
      </c>
      <c r="M153" s="121">
        <f>K153*'England_index-weights_R2'!$B$8+L153*'England_index-weights_R2'!$B$9</f>
        <v>3.75</v>
      </c>
      <c r="N153" s="56">
        <f t="shared" si="17"/>
        <v>0.247787610619469</v>
      </c>
      <c r="O153" s="56">
        <f>Q153*'England_index-weights_R2'!$B$11+S153*'England_index-weights_R2'!$B$12+U153*'England_index-weights_R2'!$B$13</f>
        <v>8.8417114696434707E-2</v>
      </c>
      <c r="P153" s="50">
        <f>INDEX('Journey_time-all_inputs'!$C:$C,MATCH($A153,'Journey_time-all_inputs'!$A:$A,0))</f>
        <v>13.217674709894901</v>
      </c>
      <c r="Q153" s="56">
        <f t="shared" si="18"/>
        <v>5.8255673231757066E-2</v>
      </c>
      <c r="R153" s="50">
        <f>INDEX('Journey_time-all_inputs'!$D:$D,MATCH($A153,'Journey_time-all_inputs'!$A:$A,0))</f>
        <v>25.976479039967</v>
      </c>
      <c r="S153" s="56">
        <f t="shared" si="19"/>
        <v>0.18857580593998943</v>
      </c>
      <c r="T153" s="50">
        <f>INDEX('Journey_time-all_inputs'!$E:$E,MATCH($A153,'Journey_time-all_inputs'!$A:$A,0))</f>
        <v>20.998402948968302</v>
      </c>
      <c r="U153" s="56">
        <f t="shared" si="20"/>
        <v>0.12768426286505552</v>
      </c>
      <c r="V153" s="56">
        <f>Y153*'England_index-weights_R2'!$B$15+AC153*'England_index-weights_R2'!$B$17</f>
        <v>0.30907265049266192</v>
      </c>
      <c r="W153" s="56">
        <f>INDEX('Comm_vacancy-all_inputs'!$C:$C, MATCH(A153,'Comm_vacancy-all_inputs'!$A:$A,0))</f>
        <v>9.5869353387791456E-2</v>
      </c>
      <c r="X153" s="56">
        <f>W153*'England_index-weights_R2'!$B$16</f>
        <v>9.5869353387791456E-2</v>
      </c>
      <c r="Y153" s="56">
        <f t="shared" si="21"/>
        <v>0.35407951733830245</v>
      </c>
      <c r="Z153" s="57">
        <f>INDEX('Dwellings_vacancy_E-all_inputs'!$G:$G,MATCH($A153,'Dwellings_vacancy_E-all_inputs'!$A:$A,0))</f>
        <v>6.7946944421840667E-3</v>
      </c>
      <c r="AA153" s="57">
        <f>INDEX('Dwellings_vacancy_E-all_inputs'!$L:$L,MATCH($A153,'Dwellings_vacancy_E-all_inputs'!$A:$A,0))</f>
        <v>7.4742160424234828E-3</v>
      </c>
      <c r="AB153" s="57">
        <f>Z153*'England_index-weights_R2'!$B$18+AA153*'England_index-weights_R2'!$B$19</f>
        <v>7.1344552423037748E-3</v>
      </c>
      <c r="AC153" s="56">
        <f t="shared" si="22"/>
        <v>0.17405204995574022</v>
      </c>
    </row>
    <row r="154" spans="1:29" x14ac:dyDescent="0.35">
      <c r="A154" s="17" t="s">
        <v>556</v>
      </c>
      <c r="B154" s="17" t="s">
        <v>557</v>
      </c>
      <c r="C154" s="56">
        <f>D154*'England_index-weights_R2'!$B$2+O154*'England_index-weights_R2'!$B$10+V154*'England_index-weights_R2'!$B$14</f>
        <v>0.33670634635104402</v>
      </c>
      <c r="D154" s="56">
        <f>F154*'England_index-weights_R2'!$B$3+J154*'England_index-weights_R2'!$B$4+N154*'England_index-weights_R2'!$B$7</f>
        <v>0.41993281876147726</v>
      </c>
      <c r="E154" s="56">
        <f>INDEX('Productivity-all_inputs'!$D:$D,MATCH($A154,'Productivity-all_inputs'!$A:$A,0))</f>
        <v>3.3393219779440679</v>
      </c>
      <c r="F154" s="56">
        <f t="shared" si="23"/>
        <v>0.74867027017876719</v>
      </c>
      <c r="G154" s="49">
        <f>INDEX('Skills-all_inputs'!$C:$C,MATCH($A154,'Skills-all_inputs'!$A:$A,0))</f>
        <v>7.2</v>
      </c>
      <c r="H154" s="49">
        <f>INDEX('Skills-all_inputs'!$D:$D,MATCH($A154,'Skills-all_inputs'!$A:$A,0))</f>
        <v>5.0999999999999996</v>
      </c>
      <c r="I154" s="121">
        <f>$G154*'England_index-weights_R2'!$B$5+'England_index-weights_R2'!$B$6*$H154</f>
        <v>6.15</v>
      </c>
      <c r="J154" s="56">
        <f t="shared" si="16"/>
        <v>0.25449101796407181</v>
      </c>
      <c r="K154" s="49">
        <f>INDEX('Unemployment-all_inputs'!$C:$C,MATCH($A154,'Unemployment-all_inputs'!$A:$A,0))</f>
        <v>3.6</v>
      </c>
      <c r="L154" s="49">
        <f>INDEX('Unemployment-all_inputs'!$D:$D,MATCH($A154,'Unemployment-all_inputs'!$A:$A,0))</f>
        <v>4</v>
      </c>
      <c r="M154" s="121">
        <f>K154*'England_index-weights_R2'!$B$8+L154*'England_index-weights_R2'!$B$9</f>
        <v>3.8</v>
      </c>
      <c r="N154" s="56">
        <f t="shared" si="17"/>
        <v>0.25663716814159288</v>
      </c>
      <c r="O154" s="56">
        <f>Q154*'England_index-weights_R2'!$B$11+S154*'England_index-weights_R2'!$B$12+U154*'England_index-weights_R2'!$B$13</f>
        <v>0.26183096788157378</v>
      </c>
      <c r="P154" s="50">
        <f>INDEX('Journey_time-all_inputs'!$C:$C,MATCH($A154,'Journey_time-all_inputs'!$A:$A,0))</f>
        <v>28.7085087514177</v>
      </c>
      <c r="Q154" s="56">
        <f t="shared" si="18"/>
        <v>0.19487383579638412</v>
      </c>
      <c r="R154" s="50">
        <f>INDEX('Journey_time-all_inputs'!$D:$D,MATCH($A154,'Journey_time-all_inputs'!$A:$A,0))</f>
        <v>56.489480400826302</v>
      </c>
      <c r="S154" s="56">
        <f t="shared" si="19"/>
        <v>0.45190339976740718</v>
      </c>
      <c r="T154" s="50">
        <f>INDEX('Journey_time-all_inputs'!$E:$E,MATCH($A154,'Journey_time-all_inputs'!$A:$A,0))</f>
        <v>69.315779517773905</v>
      </c>
      <c r="U154" s="56">
        <f t="shared" si="20"/>
        <v>0.5534148491738663</v>
      </c>
      <c r="V154" s="56">
        <f>Y154*'England_index-weights_R2'!$B$15+AC154*'England_index-weights_R2'!$B$17</f>
        <v>0.24512877999964769</v>
      </c>
      <c r="W154" s="56">
        <f>INDEX('Comm_vacancy-all_inputs'!$C:$C, MATCH(A154,'Comm_vacancy-all_inputs'!$A:$A,0))</f>
        <v>6.7038838608310114E-2</v>
      </c>
      <c r="X154" s="56">
        <f>W154*'England_index-weights_R2'!$B$16</f>
        <v>6.7038838608310114E-2</v>
      </c>
      <c r="Y154" s="56">
        <f t="shared" si="21"/>
        <v>0.23968541186162826</v>
      </c>
      <c r="Z154" s="57">
        <f>INDEX('Dwellings_vacancy_E-all_inputs'!$G:$G,MATCH($A154,'Dwellings_vacancy_E-all_inputs'!$A:$A,0))</f>
        <v>8.2489948703729377E-3</v>
      </c>
      <c r="AA154" s="57">
        <f>INDEX('Dwellings_vacancy_E-all_inputs'!$L:$L,MATCH($A154,'Dwellings_vacancy_E-all_inputs'!$A:$A,0))</f>
        <v>1.1505172049820562E-2</v>
      </c>
      <c r="AB154" s="57">
        <f>Z154*'England_index-weights_R2'!$B$18+AA154*'England_index-weights_R2'!$B$19</f>
        <v>9.8770834600967507E-3</v>
      </c>
      <c r="AC154" s="56">
        <f t="shared" si="22"/>
        <v>0.26145888441370602</v>
      </c>
    </row>
    <row r="155" spans="1:29" x14ac:dyDescent="0.35">
      <c r="A155" s="17" t="s">
        <v>558</v>
      </c>
      <c r="B155" s="17" t="s">
        <v>559</v>
      </c>
      <c r="C155" s="56">
        <f>D155*'England_index-weights_R2'!$B$2+O155*'England_index-weights_R2'!$B$10+V155*'England_index-weights_R2'!$B$14</f>
        <v>0.3417213875445726</v>
      </c>
      <c r="D155" s="56">
        <f>F155*'England_index-weights_R2'!$B$3+J155*'England_index-weights_R2'!$B$4+N155*'England_index-weights_R2'!$B$7</f>
        <v>0.41519468479918753</v>
      </c>
      <c r="E155" s="56">
        <f>INDEX('Productivity-all_inputs'!$D:$D,MATCH($A155,'Productivity-all_inputs'!$A:$A,0))</f>
        <v>3.4436180975461075</v>
      </c>
      <c r="F155" s="56">
        <f t="shared" si="23"/>
        <v>0.65035857615051684</v>
      </c>
      <c r="G155" s="49">
        <f>INDEX('Skills-all_inputs'!$C:$C,MATCH($A155,'Skills-all_inputs'!$A:$A,0))</f>
        <v>7.3</v>
      </c>
      <c r="H155" s="49">
        <f>INDEX('Skills-all_inputs'!$D:$D,MATCH($A155,'Skills-all_inputs'!$A:$A,0))</f>
        <v>8.4</v>
      </c>
      <c r="I155" s="121">
        <f>$G155*'England_index-weights_R2'!$B$5+'England_index-weights_R2'!$B$6*$H155</f>
        <v>7.85</v>
      </c>
      <c r="J155" s="56">
        <f t="shared" si="16"/>
        <v>0.35628742514970052</v>
      </c>
      <c r="K155" s="49">
        <f>INDEX('Unemployment-all_inputs'!$C:$C,MATCH($A155,'Unemployment-all_inputs'!$A:$A,0))</f>
        <v>4</v>
      </c>
      <c r="L155" s="49">
        <f>INDEX('Unemployment-all_inputs'!$D:$D,MATCH($A155,'Unemployment-all_inputs'!$A:$A,0))</f>
        <v>3.4</v>
      </c>
      <c r="M155" s="121">
        <f>K155*'England_index-weights_R2'!$B$8+L155*'England_index-weights_R2'!$B$9</f>
        <v>3.7</v>
      </c>
      <c r="N155" s="56">
        <f t="shared" si="17"/>
        <v>0.23893805309734514</v>
      </c>
      <c r="O155" s="56">
        <f>Q155*'England_index-weights_R2'!$B$11+S155*'England_index-weights_R2'!$B$12+U155*'England_index-weights_R2'!$B$13</f>
        <v>0.22636907666755993</v>
      </c>
      <c r="P155" s="50">
        <f>INDEX('Journey_time-all_inputs'!$C:$C,MATCH($A155,'Journey_time-all_inputs'!$A:$A,0))</f>
        <v>26.820199246579801</v>
      </c>
      <c r="Q155" s="56">
        <f t="shared" si="18"/>
        <v>0.17822028607706156</v>
      </c>
      <c r="R155" s="50">
        <f>INDEX('Journey_time-all_inputs'!$D:$D,MATCH($A155,'Journey_time-all_inputs'!$A:$A,0))</f>
        <v>46.524833708154198</v>
      </c>
      <c r="S155" s="56">
        <f t="shared" si="19"/>
        <v>0.36590837076683214</v>
      </c>
      <c r="T155" s="50">
        <f>INDEX('Journey_time-all_inputs'!$E:$E,MATCH($A155,'Journey_time-all_inputs'!$A:$A,0))</f>
        <v>53.940716720033599</v>
      </c>
      <c r="U155" s="56">
        <f t="shared" si="20"/>
        <v>0.41794320389330025</v>
      </c>
      <c r="V155" s="56">
        <f>Y155*'England_index-weights_R2'!$B$15+AC155*'England_index-weights_R2'!$B$17</f>
        <v>0.31012710391235554</v>
      </c>
      <c r="W155" s="56">
        <f>INDEX('Comm_vacancy-all_inputs'!$C:$C, MATCH(A155,'Comm_vacancy-all_inputs'!$A:$A,0))</f>
        <v>7.7297778410005791E-2</v>
      </c>
      <c r="X155" s="56">
        <f>W155*'England_index-weights_R2'!$B$16</f>
        <v>7.7297778410005791E-2</v>
      </c>
      <c r="Y155" s="56">
        <f t="shared" si="21"/>
        <v>0.28039097160380982</v>
      </c>
      <c r="Z155" s="57">
        <f>INDEX('Dwellings_vacancy_E-all_inputs'!$G:$G,MATCH($A155,'Dwellings_vacancy_E-all_inputs'!$A:$A,0))</f>
        <v>1.2236275343630827E-2</v>
      </c>
      <c r="AA155" s="57">
        <f>INDEX('Dwellings_vacancy_E-all_inputs'!$L:$L,MATCH($A155,'Dwellings_vacancy_E-all_inputs'!$A:$A,0))</f>
        <v>1.6170402587264415E-2</v>
      </c>
      <c r="AB155" s="57">
        <f>Z155*'England_index-weights_R2'!$B$18+AA155*'England_index-weights_R2'!$B$19</f>
        <v>1.4203338965447621E-2</v>
      </c>
      <c r="AC155" s="56">
        <f t="shared" si="22"/>
        <v>0.39933550083799252</v>
      </c>
    </row>
    <row r="156" spans="1:29" x14ac:dyDescent="0.35">
      <c r="A156" s="17" t="s">
        <v>560</v>
      </c>
      <c r="B156" s="17" t="s">
        <v>561</v>
      </c>
      <c r="C156" s="56">
        <f>D156*'England_index-weights_R2'!$B$2+O156*'England_index-weights_R2'!$B$10+V156*'England_index-weights_R2'!$B$14</f>
        <v>0.45314182270888387</v>
      </c>
      <c r="D156" s="56">
        <f>F156*'England_index-weights_R2'!$B$3+J156*'England_index-weights_R2'!$B$4+N156*'England_index-weights_R2'!$B$7</f>
        <v>0.58688446528292448</v>
      </c>
      <c r="E156" s="56">
        <f>INDEX('Productivity-all_inputs'!$D:$D,MATCH($A156,'Productivity-all_inputs'!$A:$A,0))</f>
        <v>3.5085558999826545</v>
      </c>
      <c r="F156" s="56">
        <f t="shared" si="23"/>
        <v>0.58914685141551593</v>
      </c>
      <c r="G156" s="49">
        <f>INDEX('Skills-all_inputs'!$C:$C,MATCH($A156,'Skills-all_inputs'!$A:$A,0))</f>
        <v>7.4</v>
      </c>
      <c r="H156" s="49">
        <f>INDEX('Skills-all_inputs'!$D:$D,MATCH($A156,'Skills-all_inputs'!$A:$A,0))</f>
        <v>10.7</v>
      </c>
      <c r="I156" s="121">
        <f>$G156*'England_index-weights_R2'!$B$5+'England_index-weights_R2'!$B$6*$H156</f>
        <v>9.0500000000000007</v>
      </c>
      <c r="J156" s="56">
        <f t="shared" si="16"/>
        <v>0.42814371257485023</v>
      </c>
      <c r="K156" s="49">
        <f>INDEX('Unemployment-all_inputs'!$C:$C,MATCH($A156,'Unemployment-all_inputs'!$A:$A,0))</f>
        <v>6.9</v>
      </c>
      <c r="L156" s="49">
        <f>INDEX('Unemployment-all_inputs'!$D:$D,MATCH($A156,'Unemployment-all_inputs'!$A:$A,0))</f>
        <v>6.2</v>
      </c>
      <c r="M156" s="121">
        <f>K156*'England_index-weights_R2'!$B$8+L156*'England_index-weights_R2'!$B$9</f>
        <v>6.5500000000000007</v>
      </c>
      <c r="N156" s="56">
        <f t="shared" si="17"/>
        <v>0.74336283185840724</v>
      </c>
      <c r="O156" s="56">
        <f>Q156*'England_index-weights_R2'!$B$11+S156*'England_index-weights_R2'!$B$12+U156*'England_index-weights_R2'!$B$13</f>
        <v>6.2208381070974067E-2</v>
      </c>
      <c r="P156" s="50">
        <f>INDEX('Journey_time-all_inputs'!$C:$C,MATCH($A156,'Journey_time-all_inputs'!$A:$A,0))</f>
        <v>11.3315827293795</v>
      </c>
      <c r="Q156" s="56">
        <f t="shared" si="18"/>
        <v>4.1621680503205298E-2</v>
      </c>
      <c r="R156" s="50">
        <f>INDEX('Journey_time-all_inputs'!$D:$D,MATCH($A156,'Journey_time-all_inputs'!$A:$A,0))</f>
        <v>19.4236896396155</v>
      </c>
      <c r="S156" s="56">
        <f t="shared" si="19"/>
        <v>0.1320251492135161</v>
      </c>
      <c r="T156" s="50">
        <f>INDEX('Journey_time-all_inputs'!$E:$E,MATCH($A156,'Journey_time-all_inputs'!$A:$A,0))</f>
        <v>15.5644674698414</v>
      </c>
      <c r="U156" s="56">
        <f t="shared" si="20"/>
        <v>7.9805162181710382E-2</v>
      </c>
      <c r="V156" s="56">
        <f>Y156*'England_index-weights_R2'!$B$15+AC156*'England_index-weights_R2'!$B$17</f>
        <v>0.57658997919871235</v>
      </c>
      <c r="W156" s="56">
        <f>INDEX('Comm_vacancy-all_inputs'!$C:$C, MATCH(A156,'Comm_vacancy-all_inputs'!$A:$A,0))</f>
        <v>0.18372110269966163</v>
      </c>
      <c r="X156" s="56">
        <f>W156*'England_index-weights_R2'!$B$16</f>
        <v>0.18372110269966163</v>
      </c>
      <c r="Y156" s="56">
        <f t="shared" si="21"/>
        <v>0.70265887341156963</v>
      </c>
      <c r="Z156" s="57">
        <f>INDEX('Dwellings_vacancy_E-all_inputs'!$G:$G,MATCH($A156,'Dwellings_vacancy_E-all_inputs'!$A:$A,0))</f>
        <v>9.3189901666782902E-3</v>
      </c>
      <c r="AA156" s="57">
        <f>INDEX('Dwellings_vacancy_E-all_inputs'!$L:$L,MATCH($A156,'Dwellings_vacancy_E-all_inputs'!$A:$A,0))</f>
        <v>6.4768389833889696E-3</v>
      </c>
      <c r="AB156" s="57">
        <f>Z156*'England_index-weights_R2'!$B$18+AA156*'England_index-weights_R2'!$B$19</f>
        <v>7.8979145750336308E-3</v>
      </c>
      <c r="AC156" s="56">
        <f t="shared" si="22"/>
        <v>0.19838329656014042</v>
      </c>
    </row>
    <row r="157" spans="1:29" x14ac:dyDescent="0.35">
      <c r="A157" s="17" t="s">
        <v>562</v>
      </c>
      <c r="B157" s="17" t="s">
        <v>563</v>
      </c>
      <c r="C157" s="56">
        <f>D157*'England_index-weights_R2'!$B$2+O157*'England_index-weights_R2'!$B$10+V157*'England_index-weights_R2'!$B$14</f>
        <v>0.37757777896470701</v>
      </c>
      <c r="D157" s="56">
        <f>F157*'England_index-weights_R2'!$B$3+J157*'England_index-weights_R2'!$B$4+N157*'England_index-weights_R2'!$B$7</f>
        <v>0.63382243061112298</v>
      </c>
      <c r="E157" s="56">
        <f>INDEX('Productivity-all_inputs'!$D:$D,MATCH($A157,'Productivity-all_inputs'!$A:$A,0))</f>
        <v>3.202746442938317</v>
      </c>
      <c r="F157" s="56">
        <f t="shared" si="23"/>
        <v>0.87740921330016985</v>
      </c>
      <c r="G157" s="49">
        <f>INDEX('Skills-all_inputs'!$C:$C,MATCH($A157,'Skills-all_inputs'!$A:$A,0))</f>
        <v>9.8000000000000007</v>
      </c>
      <c r="H157" s="49">
        <f>INDEX('Skills-all_inputs'!$D:$D,MATCH($A157,'Skills-all_inputs'!$A:$A,0))</f>
        <v>8.4</v>
      </c>
      <c r="I157" s="121">
        <f>$G157*'England_index-weights_R2'!$B$5+'England_index-weights_R2'!$B$6*$H157</f>
        <v>9.1000000000000014</v>
      </c>
      <c r="J157" s="56">
        <f t="shared" si="16"/>
        <v>0.43113772455089822</v>
      </c>
      <c r="K157" s="49">
        <f>INDEX('Unemployment-all_inputs'!$C:$C,MATCH($A157,'Unemployment-all_inputs'!$A:$A,0))</f>
        <v>6.4</v>
      </c>
      <c r="L157" s="49">
        <f>INDEX('Unemployment-all_inputs'!$D:$D,MATCH($A157,'Unemployment-all_inputs'!$A:$A,0))</f>
        <v>5</v>
      </c>
      <c r="M157" s="121">
        <f>K157*'England_index-weights_R2'!$B$8+L157*'England_index-weights_R2'!$B$9</f>
        <v>5.7</v>
      </c>
      <c r="N157" s="56">
        <f t="shared" si="17"/>
        <v>0.59292035398230092</v>
      </c>
      <c r="O157" s="56">
        <f>Q157*'England_index-weights_R2'!$B$11+S157*'England_index-weights_R2'!$B$12+U157*'England_index-weights_R2'!$B$13</f>
        <v>9.4242362628967152E-2</v>
      </c>
      <c r="P157" s="50">
        <f>INDEX('Journey_time-all_inputs'!$C:$C,MATCH($A157,'Journey_time-all_inputs'!$A:$A,0))</f>
        <v>12.466523310840699</v>
      </c>
      <c r="Q157" s="56">
        <f t="shared" si="18"/>
        <v>5.1631050976327753E-2</v>
      </c>
      <c r="R157" s="50">
        <f>INDEX('Journey_time-all_inputs'!$D:$D,MATCH($A157,'Journey_time-all_inputs'!$A:$A,0))</f>
        <v>31.910855793861401</v>
      </c>
      <c r="S157" s="56">
        <f t="shared" si="19"/>
        <v>0.23978955358111517</v>
      </c>
      <c r="T157" s="50">
        <f>INDEX('Journey_time-all_inputs'!$E:$E,MATCH($A157,'Journey_time-all_inputs'!$A:$A,0))</f>
        <v>20.591173660628101</v>
      </c>
      <c r="U157" s="56">
        <f t="shared" si="20"/>
        <v>0.12409611350764352</v>
      </c>
      <c r="V157" s="56">
        <f>Y157*'England_index-weights_R2'!$B$15+AC157*'England_index-weights_R2'!$B$17</f>
        <v>0.14842389200761491</v>
      </c>
      <c r="W157" s="56">
        <f>INDEX('Comm_vacancy-all_inputs'!$C:$C, MATCH(A157,'Comm_vacancy-all_inputs'!$A:$A,0))</f>
        <v>1.8865872239746784E-2</v>
      </c>
      <c r="X157" s="56">
        <f>W157*'England_index-weights_R2'!$B$16</f>
        <v>1.8865872239746784E-2</v>
      </c>
      <c r="Y157" s="56">
        <f t="shared" si="21"/>
        <v>4.8544066032740162E-2</v>
      </c>
      <c r="Z157" s="57">
        <f>INDEX('Dwellings_vacancy_E-all_inputs'!$G:$G,MATCH($A157,'Dwellings_vacancy_E-all_inputs'!$A:$A,0))</f>
        <v>1.4223238645482266E-2</v>
      </c>
      <c r="AA157" s="57">
        <f>INDEX('Dwellings_vacancy_E-all_inputs'!$L:$L,MATCH($A157,'Dwellings_vacancy_E-all_inputs'!$A:$A,0))</f>
        <v>1.7241379310344827E-2</v>
      </c>
      <c r="AB157" s="57">
        <f>Z157*'England_index-weights_R2'!$B$18+AA157*'England_index-weights_R2'!$B$19</f>
        <v>1.5732308977913546E-2</v>
      </c>
      <c r="AC157" s="56">
        <f t="shared" si="22"/>
        <v>0.44806336993223916</v>
      </c>
    </row>
    <row r="158" spans="1:29" x14ac:dyDescent="0.35">
      <c r="A158" s="17" t="s">
        <v>564</v>
      </c>
      <c r="B158" s="17" t="s">
        <v>565</v>
      </c>
      <c r="C158" s="56">
        <f>D158*'England_index-weights_R2'!$B$2+O158*'England_index-weights_R2'!$B$10+V158*'England_index-weights_R2'!$B$14</f>
        <v>0.26383938218180636</v>
      </c>
      <c r="D158" s="56">
        <f>F158*'England_index-weights_R2'!$B$3+J158*'England_index-weights_R2'!$B$4+N158*'England_index-weights_R2'!$B$7</f>
        <v>0.38525261703680891</v>
      </c>
      <c r="E158" s="56">
        <f>INDEX('Productivity-all_inputs'!$D:$D,MATCH($A158,'Productivity-all_inputs'!$A:$A,0))</f>
        <v>3.6000482404073204</v>
      </c>
      <c r="F158" s="56">
        <f t="shared" si="23"/>
        <v>0.5029042662447597</v>
      </c>
      <c r="G158" s="49">
        <f>INDEX('Skills-all_inputs'!$C:$C,MATCH($A158,'Skills-all_inputs'!$A:$A,0))</f>
        <v>4.2</v>
      </c>
      <c r="H158" s="49">
        <f>INDEX('Skills-all_inputs'!$D:$D,MATCH($A158,'Skills-all_inputs'!$A:$A,0))</f>
        <v>8.4</v>
      </c>
      <c r="I158" s="121">
        <f>$G158*'England_index-weights_R2'!$B$5+'England_index-weights_R2'!$B$6*$H158</f>
        <v>6.3000000000000007</v>
      </c>
      <c r="J158" s="56">
        <f t="shared" si="16"/>
        <v>0.26347305389221554</v>
      </c>
      <c r="K158" s="49">
        <f>INDEX('Unemployment-all_inputs'!$C:$C,MATCH($A158,'Unemployment-all_inputs'!$A:$A,0))</f>
        <v>4.2</v>
      </c>
      <c r="L158" s="49">
        <f>INDEX('Unemployment-all_inputs'!$D:$D,MATCH($A158,'Unemployment-all_inputs'!$A:$A,0))</f>
        <v>4.9000000000000004</v>
      </c>
      <c r="M158" s="121">
        <f>K158*'England_index-weights_R2'!$B$8+L158*'England_index-weights_R2'!$B$9</f>
        <v>4.5500000000000007</v>
      </c>
      <c r="N158" s="56">
        <f t="shared" si="17"/>
        <v>0.38938053097345143</v>
      </c>
      <c r="O158" s="56">
        <f>Q158*'England_index-weights_R2'!$B$11+S158*'England_index-weights_R2'!$B$12+U158*'England_index-weights_R2'!$B$13</f>
        <v>7.1100473908977682E-2</v>
      </c>
      <c r="P158" s="50">
        <f>INDEX('Journey_time-all_inputs'!$C:$C,MATCH($A158,'Journey_time-all_inputs'!$A:$A,0))</f>
        <v>11.481403593811701</v>
      </c>
      <c r="Q158" s="56">
        <f t="shared" si="18"/>
        <v>4.2942994201209332E-2</v>
      </c>
      <c r="R158" s="50">
        <f>INDEX('Journey_time-all_inputs'!$D:$D,MATCH($A158,'Journey_time-all_inputs'!$A:$A,0))</f>
        <v>23.440778227309401</v>
      </c>
      <c r="S158" s="56">
        <f t="shared" si="19"/>
        <v>0.16669267534373566</v>
      </c>
      <c r="T158" s="50">
        <f>INDEX('Journey_time-all_inputs'!$E:$E,MATCH($A158,'Journey_time-all_inputs'!$A:$A,0))</f>
        <v>17.2360373558821</v>
      </c>
      <c r="U158" s="56">
        <f t="shared" si="20"/>
        <v>9.4533578295670162E-2</v>
      </c>
      <c r="V158" s="56">
        <f>Y158*'England_index-weights_R2'!$B$15+AC158*'England_index-weights_R2'!$B$17</f>
        <v>0.21375182074462995</v>
      </c>
      <c r="W158" s="56">
        <f>INDEX('Comm_vacancy-all_inputs'!$C:$C, MATCH(A158,'Comm_vacancy-all_inputs'!$A:$A,0))</f>
        <v>4.8154504432932954E-2</v>
      </c>
      <c r="X158" s="56">
        <f>W158*'England_index-weights_R2'!$B$16</f>
        <v>4.8154504432932954E-2</v>
      </c>
      <c r="Y158" s="56">
        <f t="shared" si="21"/>
        <v>0.16475589596369114</v>
      </c>
      <c r="Z158" s="57">
        <f>INDEX('Dwellings_vacancy_E-all_inputs'!$G:$G,MATCH($A158,'Dwellings_vacancy_E-all_inputs'!$A:$A,0))</f>
        <v>1.1758084765574267E-2</v>
      </c>
      <c r="AA158" s="57">
        <f>INDEX('Dwellings_vacancy_E-all_inputs'!$L:$L,MATCH($A158,'Dwellings_vacancy_E-all_inputs'!$A:$A,0))</f>
        <v>1.4226489199214489E-2</v>
      </c>
      <c r="AB158" s="57">
        <f>Z158*'England_index-weights_R2'!$B$18+AA158*'England_index-weights_R2'!$B$19</f>
        <v>1.2992286982394378E-2</v>
      </c>
      <c r="AC158" s="56">
        <f t="shared" si="22"/>
        <v>0.36073959508744641</v>
      </c>
    </row>
    <row r="159" spans="1:29" x14ac:dyDescent="0.35">
      <c r="A159" s="17" t="s">
        <v>566</v>
      </c>
      <c r="B159" s="17" t="s">
        <v>567</v>
      </c>
      <c r="C159" s="56">
        <f>D159*'England_index-weights_R2'!$B$2+O159*'England_index-weights_R2'!$B$10+V159*'England_index-weights_R2'!$B$14</f>
        <v>0.28024074511427155</v>
      </c>
      <c r="D159" s="56">
        <f>F159*'England_index-weights_R2'!$B$3+J159*'England_index-weights_R2'!$B$4+N159*'England_index-weights_R2'!$B$7</f>
        <v>0.3538429640802937</v>
      </c>
      <c r="E159" s="56">
        <f>INDEX('Productivity-all_inputs'!$D:$D,MATCH($A159,'Productivity-all_inputs'!$A:$A,0))</f>
        <v>3.5115454388310208</v>
      </c>
      <c r="F159" s="56">
        <f t="shared" si="23"/>
        <v>0.58632884984779121</v>
      </c>
      <c r="G159" s="49">
        <f>INDEX('Skills-all_inputs'!$C:$C,MATCH($A159,'Skills-all_inputs'!$A:$A,0))</f>
        <v>6.6</v>
      </c>
      <c r="H159" s="49">
        <f>INDEX('Skills-all_inputs'!$D:$D,MATCH($A159,'Skills-all_inputs'!$A:$A,0))</f>
        <v>4.5</v>
      </c>
      <c r="I159" s="121">
        <f>$G159*'England_index-weights_R2'!$B$5+'England_index-weights_R2'!$B$6*$H159</f>
        <v>5.55</v>
      </c>
      <c r="J159" s="56">
        <f t="shared" si="16"/>
        <v>0.21856287425149695</v>
      </c>
      <c r="K159" s="49">
        <f>INDEX('Unemployment-all_inputs'!$C:$C,MATCH($A159,'Unemployment-all_inputs'!$A:$A,0))</f>
        <v>4.0999999999999996</v>
      </c>
      <c r="L159" s="49">
        <f>INDEX('Unemployment-all_inputs'!$D:$D,MATCH($A159,'Unemployment-all_inputs'!$A:$A,0))</f>
        <v>3.5</v>
      </c>
      <c r="M159" s="121">
        <f>K159*'England_index-weights_R2'!$B$8+L159*'England_index-weights_R2'!$B$9</f>
        <v>3.8</v>
      </c>
      <c r="N159" s="56">
        <f t="shared" si="17"/>
        <v>0.25663716814159288</v>
      </c>
      <c r="O159" s="56">
        <f>Q159*'England_index-weights_R2'!$B$11+S159*'England_index-weights_R2'!$B$12+U159*'England_index-weights_R2'!$B$13</f>
        <v>0.25580151547232721</v>
      </c>
      <c r="P159" s="50">
        <f>INDEX('Journey_time-all_inputs'!$C:$C,MATCH($A159,'Journey_time-all_inputs'!$A:$A,0))</f>
        <v>28.8826547790303</v>
      </c>
      <c r="Q159" s="56">
        <f t="shared" si="18"/>
        <v>0.19640968017032745</v>
      </c>
      <c r="R159" s="50">
        <f>INDEX('Journey_time-all_inputs'!$D:$D,MATCH($A159,'Journey_time-all_inputs'!$A:$A,0))</f>
        <v>51.5948182128122</v>
      </c>
      <c r="S159" s="56">
        <f t="shared" si="19"/>
        <v>0.40966240218985844</v>
      </c>
      <c r="T159" s="50">
        <f>INDEX('Journey_time-all_inputs'!$E:$E,MATCH($A159,'Journey_time-all_inputs'!$A:$A,0))</f>
        <v>75.484347180017394</v>
      </c>
      <c r="U159" s="56">
        <f t="shared" si="20"/>
        <v>0.60776688800595735</v>
      </c>
      <c r="V159" s="56">
        <f>Y159*'England_index-weights_R2'!$B$15+AC159*'England_index-weights_R2'!$B$17</f>
        <v>0.15747553682417167</v>
      </c>
      <c r="W159" s="56">
        <f>INDEX('Comm_vacancy-all_inputs'!$C:$C, MATCH(A159,'Comm_vacancy-all_inputs'!$A:$A,0))</f>
        <v>4.0259923499013112E-2</v>
      </c>
      <c r="X159" s="56">
        <f>W159*'England_index-weights_R2'!$B$16</f>
        <v>4.0259923499013112E-2</v>
      </c>
      <c r="Y159" s="56">
        <f t="shared" si="21"/>
        <v>0.13343167123317407</v>
      </c>
      <c r="Z159" s="57">
        <f>INDEX('Dwellings_vacancy_E-all_inputs'!$G:$G,MATCH($A159,'Dwellings_vacancy_E-all_inputs'!$A:$A,0))</f>
        <v>8.1037975774817875E-3</v>
      </c>
      <c r="AA159" s="57">
        <f>INDEX('Dwellings_vacancy_E-all_inputs'!$L:$L,MATCH($A159,'Dwellings_vacancy_E-all_inputs'!$A:$A,0))</f>
        <v>9.6514979474189889E-3</v>
      </c>
      <c r="AB159" s="57">
        <f>Z159*'England_index-weights_R2'!$B$18+AA159*'England_index-weights_R2'!$B$19</f>
        <v>8.8776477624503882E-3</v>
      </c>
      <c r="AC159" s="56">
        <f t="shared" si="22"/>
        <v>0.2296071335971645</v>
      </c>
    </row>
    <row r="160" spans="1:29" x14ac:dyDescent="0.35">
      <c r="A160" s="17" t="s">
        <v>568</v>
      </c>
      <c r="B160" s="17" t="s">
        <v>569</v>
      </c>
      <c r="C160" s="56">
        <f>D160*'England_index-weights_R2'!$B$2+O160*'England_index-weights_R2'!$B$10+V160*'England_index-weights_R2'!$B$14</f>
        <v>0.37151207208109377</v>
      </c>
      <c r="D160" s="56">
        <f>F160*'England_index-weights_R2'!$B$3+J160*'England_index-weights_R2'!$B$4+N160*'England_index-weights_R2'!$B$7</f>
        <v>0.45558329812055087</v>
      </c>
      <c r="E160" s="56">
        <f>INDEX('Productivity-all_inputs'!$D:$D,MATCH($A160,'Productivity-all_inputs'!$A:$A,0))</f>
        <v>3.2268439945173775</v>
      </c>
      <c r="F160" s="56">
        <f t="shared" si="23"/>
        <v>0.85469435941384897</v>
      </c>
      <c r="G160" s="49">
        <f>INDEX('Skills-all_inputs'!$C:$C,MATCH($A160,'Skills-all_inputs'!$A:$A,0))</f>
        <v>5.6</v>
      </c>
      <c r="H160" s="49">
        <f>INDEX('Skills-all_inputs'!$D:$D,MATCH($A160,'Skills-all_inputs'!$A:$A,0))</f>
        <v>8.8000000000000007</v>
      </c>
      <c r="I160" s="121">
        <f>$G160*'England_index-weights_R2'!$B$5+'England_index-weights_R2'!$B$6*$H160</f>
        <v>7.2</v>
      </c>
      <c r="J160" s="56">
        <f t="shared" si="16"/>
        <v>0.31736526946107785</v>
      </c>
      <c r="K160" s="49">
        <f>INDEX('Unemployment-all_inputs'!$C:$C,MATCH($A160,'Unemployment-all_inputs'!$A:$A,0))</f>
        <v>3.4</v>
      </c>
      <c r="L160" s="49">
        <f>INDEX('Unemployment-all_inputs'!$D:$D,MATCH($A160,'Unemployment-all_inputs'!$A:$A,0))</f>
        <v>3.5</v>
      </c>
      <c r="M160" s="121">
        <f>K160*'England_index-weights_R2'!$B$8+L160*'England_index-weights_R2'!$B$9</f>
        <v>3.45</v>
      </c>
      <c r="N160" s="56">
        <f t="shared" si="17"/>
        <v>0.19469026548672566</v>
      </c>
      <c r="O160" s="56">
        <f>Q160*'England_index-weights_R2'!$B$11+S160*'England_index-weights_R2'!$B$12+U160*'England_index-weights_R2'!$B$13</f>
        <v>0.32491766375538311</v>
      </c>
      <c r="P160" s="50">
        <f>INDEX('Journey_time-all_inputs'!$C:$C,MATCH($A160,'Journey_time-all_inputs'!$A:$A,0))</f>
        <v>32.928752750458301</v>
      </c>
      <c r="Q160" s="56">
        <f t="shared" si="18"/>
        <v>0.23209339280524893</v>
      </c>
      <c r="R160" s="50">
        <f>INDEX('Journey_time-all_inputs'!$D:$D,MATCH($A160,'Journey_time-all_inputs'!$A:$A,0))</f>
        <v>73.102738271390805</v>
      </c>
      <c r="S160" s="56">
        <f t="shared" si="19"/>
        <v>0.59527602866591545</v>
      </c>
      <c r="T160" s="50">
        <f>INDEX('Journey_time-all_inputs'!$E:$E,MATCH($A160,'Journey_time-all_inputs'!$A:$A,0))</f>
        <v>84.3318541583035</v>
      </c>
      <c r="U160" s="56">
        <f t="shared" si="20"/>
        <v>0.68572340387500907</v>
      </c>
      <c r="V160" s="56">
        <f>Y160*'England_index-weights_R2'!$B$15+AC160*'England_index-weights_R2'!$B$17</f>
        <v>0.24996402832789036</v>
      </c>
      <c r="W160" s="56">
        <f>INDEX('Comm_vacancy-all_inputs'!$C:$C, MATCH(A160,'Comm_vacancy-all_inputs'!$A:$A,0))</f>
        <v>6.5594128411084224E-2</v>
      </c>
      <c r="X160" s="56">
        <f>W160*'England_index-weights_R2'!$B$16</f>
        <v>6.5594128411084224E-2</v>
      </c>
      <c r="Y160" s="56">
        <f t="shared" si="21"/>
        <v>0.2339530712513834</v>
      </c>
      <c r="Z160" s="57">
        <f>INDEX('Dwellings_vacancy_E-all_inputs'!$G:$G,MATCH($A160,'Dwellings_vacancy_E-all_inputs'!$A:$A,0))</f>
        <v>9.4278654248241781E-3</v>
      </c>
      <c r="AA160" s="57">
        <f>INDEX('Dwellings_vacancy_E-all_inputs'!$L:$L,MATCH($A160,'Dwellings_vacancy_E-all_inputs'!$A:$A,0))</f>
        <v>1.261926158199652E-2</v>
      </c>
      <c r="AB160" s="57">
        <f>Z160*'England_index-weights_R2'!$B$18+AA160*'England_index-weights_R2'!$B$19</f>
        <v>1.1023563503410348E-2</v>
      </c>
      <c r="AC160" s="56">
        <f t="shared" si="22"/>
        <v>0.29799689955741127</v>
      </c>
    </row>
    <row r="161" spans="1:29" x14ac:dyDescent="0.35">
      <c r="A161" s="17" t="s">
        <v>572</v>
      </c>
      <c r="B161" s="17" t="s">
        <v>573</v>
      </c>
      <c r="C161" s="56">
        <f>D161*'England_index-weights_R2'!$B$2+O161*'England_index-weights_R2'!$B$10+V161*'England_index-weights_R2'!$B$14</f>
        <v>0.31089966288897875</v>
      </c>
      <c r="D161" s="56">
        <f>F161*'England_index-weights_R2'!$B$3+J161*'England_index-weights_R2'!$B$4+N161*'England_index-weights_R2'!$B$7</f>
        <v>0.41372772617934495</v>
      </c>
      <c r="E161" s="56">
        <f>INDEX('Productivity-all_inputs'!$D:$D,MATCH($A161,'Productivity-all_inputs'!$A:$A,0))</f>
        <v>3.6054978451748854</v>
      </c>
      <c r="F161" s="56">
        <f t="shared" si="23"/>
        <v>0.49776735531721972</v>
      </c>
      <c r="G161" s="49">
        <f>INDEX('Skills-all_inputs'!$C:$C,MATCH($A161,'Skills-all_inputs'!$A:$A,0))</f>
        <v>4.7</v>
      </c>
      <c r="H161" s="49">
        <f>INDEX('Skills-all_inputs'!$D:$D,MATCH($A161,'Skills-all_inputs'!$A:$A,0))</f>
        <v>5.9</v>
      </c>
      <c r="I161" s="121">
        <f>$G161*'England_index-weights_R2'!$B$5+'England_index-weights_R2'!$B$6*$H161</f>
        <v>5.3000000000000007</v>
      </c>
      <c r="J161" s="56">
        <f t="shared" si="16"/>
        <v>0.20359281437125751</v>
      </c>
      <c r="K161" s="49">
        <f>INDEX('Unemployment-all_inputs'!$C:$C,MATCH($A161,'Unemployment-all_inputs'!$A:$A,0))</f>
        <v>6.5</v>
      </c>
      <c r="L161" s="49">
        <f>INDEX('Unemployment-all_inputs'!$D:$D,MATCH($A161,'Unemployment-all_inputs'!$A:$A,0))</f>
        <v>4.3</v>
      </c>
      <c r="M161" s="121">
        <f>K161*'England_index-weights_R2'!$B$8+L161*'England_index-weights_R2'!$B$9</f>
        <v>5.4</v>
      </c>
      <c r="N161" s="56">
        <f t="shared" si="17"/>
        <v>0.53982300884955758</v>
      </c>
      <c r="O161" s="56">
        <f>Q161*'England_index-weights_R2'!$B$11+S161*'England_index-weights_R2'!$B$12+U161*'England_index-weights_R2'!$B$13</f>
        <v>5.9847297295427308E-2</v>
      </c>
      <c r="P161" s="50">
        <f>INDEX('Journey_time-all_inputs'!$C:$C,MATCH($A161,'Journey_time-all_inputs'!$A:$A,0))</f>
        <v>10.661470751045201</v>
      </c>
      <c r="Q161" s="56">
        <f t="shared" si="18"/>
        <v>3.5711768425703012E-2</v>
      </c>
      <c r="R161" s="50">
        <f>INDEX('Journey_time-all_inputs'!$D:$D,MATCH($A161,'Journey_time-all_inputs'!$A:$A,0))</f>
        <v>20.882228599934201</v>
      </c>
      <c r="S161" s="56">
        <f t="shared" si="19"/>
        <v>0.14461235918286836</v>
      </c>
      <c r="T161" s="50">
        <f>INDEX('Journey_time-all_inputs'!$E:$E,MATCH($A161,'Journey_time-all_inputs'!$A:$A,0))</f>
        <v>13.546968058587099</v>
      </c>
      <c r="U161" s="56">
        <f t="shared" si="20"/>
        <v>6.2028716765476853E-2</v>
      </c>
      <c r="V161" s="56">
        <f>Y161*'England_index-weights_R2'!$B$15+AC161*'England_index-weights_R2'!$B$17</f>
        <v>0.35629590190179772</v>
      </c>
      <c r="W161" s="56">
        <f>INDEX('Comm_vacancy-all_inputs'!$C:$C, MATCH(A161,'Comm_vacancy-all_inputs'!$A:$A,0))</f>
        <v>0.1061167586139992</v>
      </c>
      <c r="X161" s="56">
        <f>W161*'England_index-weights_R2'!$B$16</f>
        <v>0.1061167586139992</v>
      </c>
      <c r="Y161" s="56">
        <f t="shared" si="21"/>
        <v>0.39473931003625723</v>
      </c>
      <c r="Z161" s="57">
        <f>INDEX('Dwellings_vacancy_E-all_inputs'!$G:$G,MATCH($A161,'Dwellings_vacancy_E-all_inputs'!$A:$A,0))</f>
        <v>1.0371275208776237E-2</v>
      </c>
      <c r="AA161" s="57">
        <f>INDEX('Dwellings_vacancy_E-all_inputs'!$L:$L,MATCH($A161,'Dwellings_vacancy_E-all_inputs'!$A:$A,0))</f>
        <v>8.0968310067256882E-3</v>
      </c>
      <c r="AB161" s="57">
        <f>Z161*'England_index-weights_R2'!$B$18+AA161*'England_index-weights_R2'!$B$19</f>
        <v>9.2340531077509634E-3</v>
      </c>
      <c r="AC161" s="56">
        <f t="shared" si="22"/>
        <v>0.24096567749841924</v>
      </c>
    </row>
    <row r="162" spans="1:29" x14ac:dyDescent="0.35">
      <c r="A162" s="17" t="s">
        <v>574</v>
      </c>
      <c r="B162" s="17" t="s">
        <v>575</v>
      </c>
      <c r="C162" s="56">
        <f>D162*'England_index-weights_R2'!$B$2+O162*'England_index-weights_R2'!$B$10+V162*'England_index-weights_R2'!$B$14</f>
        <v>0.28160492842280777</v>
      </c>
      <c r="D162" s="56">
        <f>F162*'England_index-weights_R2'!$B$3+J162*'England_index-weights_R2'!$B$4+N162*'England_index-weights_R2'!$B$7</f>
        <v>0.38929597963936019</v>
      </c>
      <c r="E162" s="56">
        <f>INDEX('Productivity-all_inputs'!$D:$D,MATCH($A162,'Productivity-all_inputs'!$A:$A,0))</f>
        <v>3.3178157727231046</v>
      </c>
      <c r="F162" s="56">
        <f t="shared" si="23"/>
        <v>0.76894246702999858</v>
      </c>
      <c r="G162" s="49">
        <f>INDEX('Skills-all_inputs'!$C:$C,MATCH($A162,'Skills-all_inputs'!$A:$A,0))</f>
        <v>7.8</v>
      </c>
      <c r="H162" s="49">
        <f>INDEX('Skills-all_inputs'!$D:$D,MATCH($A162,'Skills-all_inputs'!$A:$A,0))</f>
        <v>4.3</v>
      </c>
      <c r="I162" s="121">
        <f>$G162*'England_index-weights_R2'!$B$5+'England_index-weights_R2'!$B$6*$H162</f>
        <v>6.05</v>
      </c>
      <c r="J162" s="56">
        <f t="shared" si="16"/>
        <v>0.24850299401197604</v>
      </c>
      <c r="K162" s="49">
        <f>INDEX('Unemployment-all_inputs'!$C:$C,MATCH($A162,'Unemployment-all_inputs'!$A:$A,0))</f>
        <v>3.4</v>
      </c>
      <c r="L162" s="49">
        <f>INDEX('Unemployment-all_inputs'!$D:$D,MATCH($A162,'Unemployment-all_inputs'!$A:$A,0))</f>
        <v>3</v>
      </c>
      <c r="M162" s="121">
        <f>K162*'England_index-weights_R2'!$B$8+L162*'England_index-weights_R2'!$B$9</f>
        <v>3.2</v>
      </c>
      <c r="N162" s="56">
        <f t="shared" si="17"/>
        <v>0.15044247787610621</v>
      </c>
      <c r="O162" s="56">
        <f>Q162*'England_index-weights_R2'!$B$11+S162*'England_index-weights_R2'!$B$12+U162*'England_index-weights_R2'!$B$13</f>
        <v>0.28173393669453106</v>
      </c>
      <c r="P162" s="50">
        <f>INDEX('Journey_time-all_inputs'!$C:$C,MATCH($A162,'Journey_time-all_inputs'!$A:$A,0))</f>
        <v>29.527122626983299</v>
      </c>
      <c r="Q162" s="56">
        <f t="shared" si="18"/>
        <v>0.20209342921723566</v>
      </c>
      <c r="R162" s="50">
        <f>INDEX('Journey_time-all_inputs'!$D:$D,MATCH($A162,'Journey_time-all_inputs'!$A:$A,0))</f>
        <v>62.842873104220402</v>
      </c>
      <c r="S162" s="56">
        <f t="shared" si="19"/>
        <v>0.50673326043694844</v>
      </c>
      <c r="T162" s="50">
        <f>INDEX('Journey_time-all_inputs'!$E:$E,MATCH($A162,'Journey_time-all_inputs'!$A:$A,0))</f>
        <v>78.617808887888202</v>
      </c>
      <c r="U162" s="56">
        <f t="shared" si="20"/>
        <v>0.63537621998548588</v>
      </c>
      <c r="V162" s="56">
        <f>Y162*'England_index-weights_R2'!$B$15+AC162*'England_index-weights_R2'!$B$17</f>
        <v>6.6093817717979758E-2</v>
      </c>
      <c r="W162" s="56">
        <f>INDEX('Comm_vacancy-all_inputs'!$C:$C, MATCH(A162,'Comm_vacancy-all_inputs'!$A:$A,0))</f>
        <v>1.4711563622827661E-2</v>
      </c>
      <c r="X162" s="56">
        <f>W162*'England_index-weights_R2'!$B$16</f>
        <v>1.4711563622827661E-2</v>
      </c>
      <c r="Y162" s="56">
        <f t="shared" si="21"/>
        <v>3.2060544259319645E-2</v>
      </c>
      <c r="Z162" s="57">
        <f>INDEX('Dwellings_vacancy_E-all_inputs'!$G:$G,MATCH($A162,'Dwellings_vacancy_E-all_inputs'!$A:$A,0))</f>
        <v>7.6682528891910268E-3</v>
      </c>
      <c r="AA162" s="57">
        <f>INDEX('Dwellings_vacancy_E-all_inputs'!$L:$L,MATCH($A162,'Dwellings_vacancy_E-all_inputs'!$A:$A,0))</f>
        <v>6.2330102419066967E-3</v>
      </c>
      <c r="AB162" s="57">
        <f>Z162*'England_index-weights_R2'!$B$18+AA162*'England_index-weights_R2'!$B$19</f>
        <v>6.9506315655488617E-3</v>
      </c>
      <c r="AC162" s="56">
        <f t="shared" si="22"/>
        <v>0.16819363809396007</v>
      </c>
    </row>
    <row r="163" spans="1:29" x14ac:dyDescent="0.35">
      <c r="A163" s="17" t="s">
        <v>576</v>
      </c>
      <c r="B163" s="17" t="s">
        <v>577</v>
      </c>
      <c r="C163" s="56">
        <f>D163*'England_index-weights_R2'!$B$2+O163*'England_index-weights_R2'!$B$10+V163*'England_index-weights_R2'!$B$14</f>
        <v>0.28348066762387614</v>
      </c>
      <c r="D163" s="56">
        <f>F163*'England_index-weights_R2'!$B$3+J163*'England_index-weights_R2'!$B$4+N163*'England_index-weights_R2'!$B$7</f>
        <v>0.36658952747212553</v>
      </c>
      <c r="E163" s="56">
        <f>INDEX('Productivity-all_inputs'!$D:$D,MATCH($A163,'Productivity-all_inputs'!$A:$A,0))</f>
        <v>3.4339872044851463</v>
      </c>
      <c r="F163" s="56">
        <f t="shared" si="23"/>
        <v>0.65943685648770312</v>
      </c>
      <c r="G163" s="49">
        <f>INDEX('Skills-all_inputs'!$C:$C,MATCH($A163,'Skills-all_inputs'!$A:$A,0))</f>
        <v>8</v>
      </c>
      <c r="H163" s="49">
        <f>INDEX('Skills-all_inputs'!$D:$D,MATCH($A163,'Skills-all_inputs'!$A:$A,0))</f>
        <v>4.3</v>
      </c>
      <c r="I163" s="121">
        <f>$G163*'England_index-weights_R2'!$B$5+'England_index-weights_R2'!$B$6*$H163</f>
        <v>6.15</v>
      </c>
      <c r="J163" s="56">
        <f t="shared" si="16"/>
        <v>0.25449101796407181</v>
      </c>
      <c r="K163" s="49">
        <f>INDEX('Unemployment-all_inputs'!$C:$C,MATCH($A163,'Unemployment-all_inputs'!$A:$A,0))</f>
        <v>3.4</v>
      </c>
      <c r="L163" s="49">
        <f>INDEX('Unemployment-all_inputs'!$D:$D,MATCH($A163,'Unemployment-all_inputs'!$A:$A,0))</f>
        <v>3.4</v>
      </c>
      <c r="M163" s="121">
        <f>K163*'England_index-weights_R2'!$B$8+L163*'England_index-weights_R2'!$B$9</f>
        <v>3.4</v>
      </c>
      <c r="N163" s="56">
        <f t="shared" si="17"/>
        <v>0.18584070796460173</v>
      </c>
      <c r="O163" s="56">
        <f>Q163*'England_index-weights_R2'!$B$11+S163*'England_index-weights_R2'!$B$12+U163*'England_index-weights_R2'!$B$13</f>
        <v>0.27141756228931885</v>
      </c>
      <c r="P163" s="50">
        <f>INDEX('Journey_time-all_inputs'!$C:$C,MATCH($A163,'Journey_time-all_inputs'!$A:$A,0))</f>
        <v>28.344042591557599</v>
      </c>
      <c r="Q163" s="56">
        <f t="shared" si="18"/>
        <v>0.19165950292420925</v>
      </c>
      <c r="R163" s="50">
        <f>INDEX('Journey_time-all_inputs'!$D:$D,MATCH($A163,'Journey_time-all_inputs'!$A:$A,0))</f>
        <v>62.044757110250899</v>
      </c>
      <c r="S163" s="56">
        <f t="shared" si="19"/>
        <v>0.49984550915343301</v>
      </c>
      <c r="T163" s="50">
        <f>INDEX('Journey_time-all_inputs'!$E:$E,MATCH($A163,'Journey_time-all_inputs'!$A:$A,0))</f>
        <v>75.2804765690111</v>
      </c>
      <c r="U163" s="56">
        <f t="shared" si="20"/>
        <v>0.6059705579707112</v>
      </c>
      <c r="V163" s="56">
        <f>Y163*'England_index-weights_R2'!$B$15+AC163*'England_index-weights_R2'!$B$17</f>
        <v>0.12932605326193475</v>
      </c>
      <c r="W163" s="56">
        <f>INDEX('Comm_vacancy-all_inputs'!$C:$C, MATCH(A163,'Comm_vacancy-all_inputs'!$A:$A,0))</f>
        <v>3.0536423526488676E-2</v>
      </c>
      <c r="X163" s="56">
        <f>W163*'England_index-weights_R2'!$B$16</f>
        <v>3.0536423526488676E-2</v>
      </c>
      <c r="Y163" s="56">
        <f t="shared" si="21"/>
        <v>9.4850636868465815E-2</v>
      </c>
      <c r="Z163" s="57">
        <f>INDEX('Dwellings_vacancy_E-all_inputs'!$G:$G,MATCH($A163,'Dwellings_vacancy_E-all_inputs'!$A:$A,0))</f>
        <v>7.6070706182393812E-3</v>
      </c>
      <c r="AA163" s="57">
        <f>INDEX('Dwellings_vacancy_E-all_inputs'!$L:$L,MATCH($A163,'Dwellings_vacancy_E-all_inputs'!$A:$A,0))</f>
        <v>1.0345601436265709E-2</v>
      </c>
      <c r="AB163" s="57">
        <f>Z163*'England_index-weights_R2'!$B$18+AA163*'England_index-weights_R2'!$B$19</f>
        <v>8.9763360272525454E-3</v>
      </c>
      <c r="AC163" s="56">
        <f t="shared" si="22"/>
        <v>0.2327523024423416</v>
      </c>
    </row>
    <row r="164" spans="1:29" x14ac:dyDescent="0.35">
      <c r="A164" s="17" t="s">
        <v>578</v>
      </c>
      <c r="B164" s="17" t="s">
        <v>579</v>
      </c>
      <c r="C164" s="56">
        <f>D164*'England_index-weights_R2'!$B$2+O164*'England_index-weights_R2'!$B$10+V164*'England_index-weights_R2'!$B$14</f>
        <v>0.2555757414244999</v>
      </c>
      <c r="D164" s="56">
        <f>F164*'England_index-weights_R2'!$B$3+J164*'England_index-weights_R2'!$B$4+N164*'England_index-weights_R2'!$B$7</f>
        <v>0.27334162239735937</v>
      </c>
      <c r="E164" s="56">
        <f>INDEX('Productivity-all_inputs'!$D:$D,MATCH($A164,'Productivity-all_inputs'!$A:$A,0))</f>
        <v>3.4812400893356918</v>
      </c>
      <c r="F164" s="56">
        <f t="shared" si="23"/>
        <v>0.61489530331099085</v>
      </c>
      <c r="G164" s="49">
        <f>INDEX('Skills-all_inputs'!$C:$C,MATCH($A164,'Skills-all_inputs'!$A:$A,0))</f>
        <v>4.5999999999999996</v>
      </c>
      <c r="H164" s="49">
        <f>INDEX('Skills-all_inputs'!$D:$D,MATCH($A164,'Skills-all_inputs'!$A:$A,0))</f>
        <v>2.8</v>
      </c>
      <c r="I164" s="121">
        <f>$G164*'England_index-weights_R2'!$B$5+'England_index-weights_R2'!$B$6*$H164</f>
        <v>3.6999999999999997</v>
      </c>
      <c r="J164" s="56">
        <f t="shared" si="16"/>
        <v>0.10778443113772453</v>
      </c>
      <c r="K164" s="49">
        <f>INDEX('Unemployment-all_inputs'!$C:$C,MATCH($A164,'Unemployment-all_inputs'!$A:$A,0))</f>
        <v>2.9</v>
      </c>
      <c r="L164" s="49">
        <f>INDEX('Unemployment-all_inputs'!$D:$D,MATCH($A164,'Unemployment-all_inputs'!$A:$A,0))</f>
        <v>2.9</v>
      </c>
      <c r="M164" s="121">
        <f>K164*'England_index-weights_R2'!$B$8+L164*'England_index-weights_R2'!$B$9</f>
        <v>2.9</v>
      </c>
      <c r="N164" s="56">
        <f t="shared" si="17"/>
        <v>9.7345132743362789E-2</v>
      </c>
      <c r="O164" s="56">
        <f>Q164*'England_index-weights_R2'!$B$11+S164*'England_index-weights_R2'!$B$12+U164*'England_index-weights_R2'!$B$13</f>
        <v>0.22262597385419133</v>
      </c>
      <c r="P164" s="50">
        <f>INDEX('Journey_time-all_inputs'!$C:$C,MATCH($A164,'Journey_time-all_inputs'!$A:$A,0))</f>
        <v>26.2834053713053</v>
      </c>
      <c r="Q164" s="56">
        <f t="shared" si="18"/>
        <v>0.17348614505409451</v>
      </c>
      <c r="R164" s="50">
        <f>INDEX('Journey_time-all_inputs'!$D:$D,MATCH($A164,'Journey_time-all_inputs'!$A:$A,0))</f>
        <v>45.463740096091698</v>
      </c>
      <c r="S164" s="56">
        <f t="shared" si="19"/>
        <v>0.35675111925998809</v>
      </c>
      <c r="T164" s="50">
        <f>INDEX('Journey_time-all_inputs'!$E:$E,MATCH($A164,'Journey_time-all_inputs'!$A:$A,0))</f>
        <v>59.919485007528003</v>
      </c>
      <c r="U164" s="56">
        <f t="shared" si="20"/>
        <v>0.47062289615297537</v>
      </c>
      <c r="V164" s="56">
        <f>Y164*'England_index-weights_R2'!$B$15+AC164*'England_index-weights_R2'!$B$17</f>
        <v>0.25299374704908961</v>
      </c>
      <c r="W164" s="56">
        <f>INDEX('Comm_vacancy-all_inputs'!$C:$C, MATCH(A164,'Comm_vacancy-all_inputs'!$A:$A,0))</f>
        <v>7.0820727144795981E-2</v>
      </c>
      <c r="X164" s="56">
        <f>W164*'England_index-weights_R2'!$B$16</f>
        <v>7.0820727144795981E-2</v>
      </c>
      <c r="Y164" s="56">
        <f t="shared" si="21"/>
        <v>0.25469124021581668</v>
      </c>
      <c r="Z164" s="57">
        <f>INDEX('Dwellings_vacancy_E-all_inputs'!$G:$G,MATCH($A164,'Dwellings_vacancy_E-all_inputs'!$A:$A,0))</f>
        <v>7.5955159002516585E-3</v>
      </c>
      <c r="AA164" s="57">
        <f>INDEX('Dwellings_vacancy_E-all_inputs'!$L:$L,MATCH($A164,'Dwellings_vacancy_E-all_inputs'!$A:$A,0))</f>
        <v>1.1307836485586382E-2</v>
      </c>
      <c r="AB164" s="57">
        <f>Z164*'England_index-weights_R2'!$B$18+AA164*'England_index-weights_R2'!$B$19</f>
        <v>9.4516761929190202E-3</v>
      </c>
      <c r="AC164" s="56">
        <f t="shared" si="22"/>
        <v>0.24790126754890851</v>
      </c>
    </row>
    <row r="165" spans="1:29" x14ac:dyDescent="0.35">
      <c r="A165" s="17" t="s">
        <v>580</v>
      </c>
      <c r="B165" s="17" t="s">
        <v>581</v>
      </c>
      <c r="C165" s="56">
        <f>D165*'England_index-weights_R2'!$B$2+O165*'England_index-weights_R2'!$B$10+V165*'England_index-weights_R2'!$B$14</f>
        <v>0.45102322429971387</v>
      </c>
      <c r="D165" s="56">
        <f>F165*'England_index-weights_R2'!$B$3+J165*'England_index-weights_R2'!$B$4+N165*'England_index-weights_R2'!$B$7</f>
        <v>0.77785105396760768</v>
      </c>
      <c r="E165" s="56">
        <f>INDEX('Productivity-all_inputs'!$D:$D,MATCH($A165,'Productivity-all_inputs'!$A:$A,0))</f>
        <v>3.3775875160230218</v>
      </c>
      <c r="F165" s="56">
        <f t="shared" si="23"/>
        <v>0.71260037720672897</v>
      </c>
      <c r="G165" s="49">
        <f>INDEX('Skills-all_inputs'!$C:$C,MATCH($A165,'Skills-all_inputs'!$A:$A,0))</f>
        <v>12.1</v>
      </c>
      <c r="H165" s="49">
        <f>INDEX('Skills-all_inputs'!$D:$D,MATCH($A165,'Skills-all_inputs'!$A:$A,0))</f>
        <v>15.1</v>
      </c>
      <c r="I165" s="121">
        <f>$G165*'England_index-weights_R2'!$B$5+'England_index-weights_R2'!$B$6*$H165</f>
        <v>13.6</v>
      </c>
      <c r="J165" s="56">
        <f t="shared" si="16"/>
        <v>0.70059880239520944</v>
      </c>
      <c r="K165" s="49">
        <f>INDEX('Unemployment-all_inputs'!$C:$C,MATCH($A165,'Unemployment-all_inputs'!$A:$A,0))</f>
        <v>7.5</v>
      </c>
      <c r="L165" s="49">
        <f>INDEX('Unemployment-all_inputs'!$D:$D,MATCH($A165,'Unemployment-all_inputs'!$A:$A,0))</f>
        <v>7.6</v>
      </c>
      <c r="M165" s="121">
        <f>K165*'England_index-weights_R2'!$B$8+L165*'England_index-weights_R2'!$B$9</f>
        <v>7.55</v>
      </c>
      <c r="N165" s="56">
        <f t="shared" si="17"/>
        <v>0.92035398230088472</v>
      </c>
      <c r="O165" s="56">
        <f>Q165*'England_index-weights_R2'!$B$11+S165*'England_index-weights_R2'!$B$12+U165*'England_index-weights_R2'!$B$13</f>
        <v>5.6316945418672222E-2</v>
      </c>
      <c r="P165" s="50">
        <f>INDEX('Journey_time-all_inputs'!$C:$C,MATCH($A165,'Journey_time-all_inputs'!$A:$A,0))</f>
        <v>10.6380152303714</v>
      </c>
      <c r="Q165" s="56">
        <f t="shared" si="18"/>
        <v>3.5504907379495819E-2</v>
      </c>
      <c r="R165" s="50">
        <f>INDEX('Journey_time-all_inputs'!$D:$D,MATCH($A165,'Journey_time-all_inputs'!$A:$A,0))</f>
        <v>18.711147248618399</v>
      </c>
      <c r="S165" s="56">
        <f t="shared" si="19"/>
        <v>0.12587589922324843</v>
      </c>
      <c r="T165" s="50">
        <f>INDEX('Journey_time-all_inputs'!$E:$E,MATCH($A165,'Journey_time-all_inputs'!$A:$A,0))</f>
        <v>15.6523024616288</v>
      </c>
      <c r="U165" s="56">
        <f t="shared" si="20"/>
        <v>8.057908753129614E-2</v>
      </c>
      <c r="V165" s="56">
        <f>Y165*'England_index-weights_R2'!$B$15+AC165*'England_index-weights_R2'!$B$17</f>
        <v>0.1920738438449679</v>
      </c>
      <c r="W165" s="56">
        <f>INDEX('Comm_vacancy-all_inputs'!$C:$C, MATCH(A165,'Comm_vacancy-all_inputs'!$A:$A,0))</f>
        <v>1.367871375644512E-2</v>
      </c>
      <c r="X165" s="56">
        <f>W165*'England_index-weights_R2'!$B$16</f>
        <v>1.367871375644512E-2</v>
      </c>
      <c r="Y165" s="56">
        <f t="shared" si="21"/>
        <v>2.7962388625948093E-2</v>
      </c>
      <c r="Z165" s="57">
        <f>INDEX('Dwellings_vacancy_E-all_inputs'!$G:$G,MATCH($A165,'Dwellings_vacancy_E-all_inputs'!$A:$A,0))</f>
        <v>2.2035609545024759E-2</v>
      </c>
      <c r="AA165" s="57">
        <f>INDEX('Dwellings_vacancy_E-all_inputs'!$L:$L,MATCH($A165,'Dwellings_vacancy_E-all_inputs'!$A:$A,0))</f>
        <v>2.4260938434434047E-2</v>
      </c>
      <c r="AB165" s="57">
        <f>Z165*'England_index-weights_R2'!$B$18+AA165*'England_index-weights_R2'!$B$19</f>
        <v>2.3148273989729403E-2</v>
      </c>
      <c r="AC165" s="56">
        <f t="shared" si="22"/>
        <v>0.6844082095020273</v>
      </c>
    </row>
    <row r="166" spans="1:29" x14ac:dyDescent="0.35">
      <c r="A166" s="17" t="s">
        <v>584</v>
      </c>
      <c r="B166" s="17" t="s">
        <v>585</v>
      </c>
      <c r="C166" s="56">
        <f>D166*'England_index-weights_R2'!$B$2+O166*'England_index-weights_R2'!$B$10+V166*'England_index-weights_R2'!$B$14</f>
        <v>0.24672843407711298</v>
      </c>
      <c r="D166" s="56">
        <f>F166*'England_index-weights_R2'!$B$3+J166*'England_index-weights_R2'!$B$4+N166*'England_index-weights_R2'!$B$7</f>
        <v>0.27774074254089226</v>
      </c>
      <c r="E166" s="56">
        <f>INDEX('Productivity-all_inputs'!$D:$D,MATCH($A166,'Productivity-all_inputs'!$A:$A,0))</f>
        <v>3.7819143200811256</v>
      </c>
      <c r="F166" s="56">
        <f t="shared" si="23"/>
        <v>0.33147351266321529</v>
      </c>
      <c r="G166" s="49">
        <f>INDEX('Skills-all_inputs'!$C:$C,MATCH($A166,'Skills-all_inputs'!$A:$A,0))</f>
        <v>5.7</v>
      </c>
      <c r="H166" s="49">
        <f>INDEX('Skills-all_inputs'!$D:$D,MATCH($A166,'Skills-all_inputs'!$A:$A,0))</f>
        <v>5.4</v>
      </c>
      <c r="I166" s="121">
        <f>$G166*'England_index-weights_R2'!$B$5+'England_index-weights_R2'!$B$6*$H166</f>
        <v>5.5500000000000007</v>
      </c>
      <c r="J166" s="56">
        <f t="shared" si="16"/>
        <v>0.21856287425149701</v>
      </c>
      <c r="K166" s="49">
        <f>INDEX('Unemployment-all_inputs'!$C:$C,MATCH($A166,'Unemployment-all_inputs'!$A:$A,0))</f>
        <v>3.8</v>
      </c>
      <c r="L166" s="49">
        <f>INDEX('Unemployment-all_inputs'!$D:$D,MATCH($A166,'Unemployment-all_inputs'!$A:$A,0))</f>
        <v>4.0999999999999996</v>
      </c>
      <c r="M166" s="121">
        <f>K166*'England_index-weights_R2'!$B$8+L166*'England_index-weights_R2'!$B$9</f>
        <v>3.9499999999999997</v>
      </c>
      <c r="N166" s="56">
        <f t="shared" si="17"/>
        <v>0.28318584070796454</v>
      </c>
      <c r="O166" s="56">
        <f>Q166*'England_index-weights_R2'!$B$11+S166*'England_index-weights_R2'!$B$12+U166*'England_index-weights_R2'!$B$13</f>
        <v>5.4373785190062474E-2</v>
      </c>
      <c r="P166" s="50">
        <f>INDEX('Journey_time-all_inputs'!$C:$C,MATCH($A166,'Journey_time-all_inputs'!$A:$A,0))</f>
        <v>9.9768682438782399</v>
      </c>
      <c r="Q166" s="56">
        <f t="shared" si="18"/>
        <v>2.9674060167672191E-2</v>
      </c>
      <c r="R166" s="50">
        <f>INDEX('Journey_time-all_inputs'!$D:$D,MATCH($A166,'Journey_time-all_inputs'!$A:$A,0))</f>
        <v>20.0285929128787</v>
      </c>
      <c r="S166" s="56">
        <f t="shared" si="19"/>
        <v>0.13724547223460881</v>
      </c>
      <c r="T166" s="50">
        <f>INDEX('Journey_time-all_inputs'!$E:$E,MATCH($A166,'Journey_time-all_inputs'!$A:$A,0))</f>
        <v>15.7167518580105</v>
      </c>
      <c r="U166" s="56">
        <f t="shared" si="20"/>
        <v>8.1146959407985414E-2</v>
      </c>
      <c r="V166" s="56">
        <f>Y166*'England_index-weights_R2'!$B$15+AC166*'England_index-weights_R2'!$B$17</f>
        <v>0.37705846603660498</v>
      </c>
      <c r="W166" s="56">
        <f>INDEX('Comm_vacancy-all_inputs'!$C:$C, MATCH(A166,'Comm_vacancy-all_inputs'!$A:$A,0))</f>
        <v>0.10664719935060088</v>
      </c>
      <c r="X166" s="56">
        <f>W166*'England_index-weights_R2'!$B$16</f>
        <v>0.10664719935060088</v>
      </c>
      <c r="Y166" s="56">
        <f t="shared" si="21"/>
        <v>0.39684399994679331</v>
      </c>
      <c r="Z166" s="57">
        <f>INDEX('Dwellings_vacancy_E-all_inputs'!$G:$G,MATCH($A166,'Dwellings_vacancy_E-all_inputs'!$A:$A,0))</f>
        <v>1.5896962852487564E-2</v>
      </c>
      <c r="AA166" s="57">
        <f>INDEX('Dwellings_vacancy_E-all_inputs'!$L:$L,MATCH($A166,'Dwellings_vacancy_E-all_inputs'!$A:$A,0))</f>
        <v>7.3867583562703901E-3</v>
      </c>
      <c r="AB166" s="57">
        <f>Z166*'England_index-weights_R2'!$B$18+AA166*'England_index-weights_R2'!$B$19</f>
        <v>1.1641860604378978E-2</v>
      </c>
      <c r="AC166" s="56">
        <f t="shared" si="22"/>
        <v>0.31770186430604008</v>
      </c>
    </row>
    <row r="167" spans="1:29" x14ac:dyDescent="0.35">
      <c r="A167" s="17" t="s">
        <v>586</v>
      </c>
      <c r="B167" s="17" t="s">
        <v>587</v>
      </c>
      <c r="C167" s="56">
        <f>D167*'England_index-weights_R2'!$B$2+O167*'England_index-weights_R2'!$B$10+V167*'England_index-weights_R2'!$B$14</f>
        <v>0.21332573021652129</v>
      </c>
      <c r="D167" s="56">
        <f>F167*'England_index-weights_R2'!$B$3+J167*'England_index-weights_R2'!$B$4+N167*'England_index-weights_R2'!$B$7</f>
        <v>0.15003002642679109</v>
      </c>
      <c r="E167" s="56">
        <f>INDEX('Productivity-all_inputs'!$D:$D,MATCH($A167,'Productivity-all_inputs'!$A:$A,0))</f>
        <v>3.9239515762934198</v>
      </c>
      <c r="F167" s="56">
        <f t="shared" si="23"/>
        <v>0.19758623740659872</v>
      </c>
      <c r="G167" s="49">
        <f>INDEX('Skills-all_inputs'!$C:$C,MATCH($A167,'Skills-all_inputs'!$A:$A,0))</f>
        <v>4.8</v>
      </c>
      <c r="H167" s="49">
        <f>INDEX('Skills-all_inputs'!$D:$D,MATCH($A167,'Skills-all_inputs'!$A:$A,0))</f>
        <v>3</v>
      </c>
      <c r="I167" s="121">
        <f>$G167*'England_index-weights_R2'!$B$5+'England_index-weights_R2'!$B$6*$H167</f>
        <v>3.9</v>
      </c>
      <c r="J167" s="56">
        <f t="shared" si="16"/>
        <v>0.11976047904191615</v>
      </c>
      <c r="K167" s="49">
        <f>INDEX('Unemployment-all_inputs'!$C:$C,MATCH($A167,'Unemployment-all_inputs'!$A:$A,0))</f>
        <v>3.2</v>
      </c>
      <c r="L167" s="49">
        <f>INDEX('Unemployment-all_inputs'!$D:$D,MATCH($A167,'Unemployment-all_inputs'!$A:$A,0))</f>
        <v>3</v>
      </c>
      <c r="M167" s="121">
        <f>K167*'England_index-weights_R2'!$B$8+L167*'England_index-weights_R2'!$B$9</f>
        <v>3.1</v>
      </c>
      <c r="N167" s="56">
        <f t="shared" si="17"/>
        <v>0.13274336283185839</v>
      </c>
      <c r="O167" s="56">
        <f>Q167*'England_index-weights_R2'!$B$11+S167*'England_index-weights_R2'!$B$12+U167*'England_index-weights_R2'!$B$13</f>
        <v>0.16509451709557169</v>
      </c>
      <c r="P167" s="50">
        <f>INDEX('Journey_time-all_inputs'!$C:$C,MATCH($A167,'Journey_time-all_inputs'!$A:$A,0))</f>
        <v>20.6153547895881</v>
      </c>
      <c r="Q167" s="56">
        <f t="shared" si="18"/>
        <v>0.12349796147909006</v>
      </c>
      <c r="R167" s="50">
        <f>INDEX('Journey_time-all_inputs'!$D:$D,MATCH($A167,'Journey_time-all_inputs'!$A:$A,0))</f>
        <v>38.240611713683997</v>
      </c>
      <c r="S167" s="56">
        <f t="shared" si="19"/>
        <v>0.29441542850470864</v>
      </c>
      <c r="T167" s="50">
        <f>INDEX('Journey_time-all_inputs'!$E:$E,MATCH($A167,'Journey_time-all_inputs'!$A:$A,0))</f>
        <v>37.723566689291502</v>
      </c>
      <c r="U167" s="56">
        <f t="shared" si="20"/>
        <v>0.27505182027246039</v>
      </c>
      <c r="V167" s="56">
        <f>Y167*'England_index-weights_R2'!$B$15+AC167*'England_index-weights_R2'!$B$17</f>
        <v>0.3881483509169314</v>
      </c>
      <c r="W167" s="56">
        <f>INDEX('Comm_vacancy-all_inputs'!$C:$C, MATCH(A167,'Comm_vacancy-all_inputs'!$A:$A,0))</f>
        <v>0.1130844508880029</v>
      </c>
      <c r="X167" s="56">
        <f>W167*'England_index-weights_R2'!$B$16</f>
        <v>0.1130844508880029</v>
      </c>
      <c r="Y167" s="56">
        <f t="shared" si="21"/>
        <v>0.42238581343787718</v>
      </c>
      <c r="Z167" s="57">
        <f>INDEX('Dwellings_vacancy_E-all_inputs'!$G:$G,MATCH($A167,'Dwellings_vacancy_E-all_inputs'!$A:$A,0))</f>
        <v>1.0320293972010113E-2</v>
      </c>
      <c r="AA167" s="57">
        <f>INDEX('Dwellings_vacancy_E-all_inputs'!$L:$L,MATCH($A167,'Dwellings_vacancy_E-all_inputs'!$A:$A,0))</f>
        <v>1.0938565657625517E-2</v>
      </c>
      <c r="AB167" s="57">
        <f>Z167*'England_index-weights_R2'!$B$18+AA167*'England_index-weights_R2'!$B$19</f>
        <v>1.0629429814817815E-2</v>
      </c>
      <c r="AC167" s="56">
        <f t="shared" si="22"/>
        <v>0.2854359633540941</v>
      </c>
    </row>
    <row r="168" spans="1:29" x14ac:dyDescent="0.35">
      <c r="A168" s="17" t="s">
        <v>596</v>
      </c>
      <c r="B168" s="17" t="s">
        <v>597</v>
      </c>
      <c r="C168" s="56">
        <f>D168*'England_index-weights_R2'!$B$2+O168*'England_index-weights_R2'!$B$10+V168*'England_index-weights_R2'!$B$14</f>
        <v>0.20863222043347321</v>
      </c>
      <c r="D168" s="56">
        <f>F168*'England_index-weights_R2'!$B$3+J168*'England_index-weights_R2'!$B$4+N168*'England_index-weights_R2'!$B$7</f>
        <v>0.25155320769370915</v>
      </c>
      <c r="E168" s="56">
        <f>INDEX('Productivity-all_inputs'!$D:$D,MATCH($A168,'Productivity-all_inputs'!$A:$A,0))</f>
        <v>3.6216707044204863</v>
      </c>
      <c r="F168" s="56">
        <f t="shared" si="23"/>
        <v>0.48252248143521587</v>
      </c>
      <c r="G168" s="49">
        <f>INDEX('Skills-all_inputs'!$C:$C,MATCH($A168,'Skills-all_inputs'!$A:$A,0))</f>
        <v>1.7</v>
      </c>
      <c r="H168" s="49">
        <f>INDEX('Skills-all_inputs'!$D:$D,MATCH($A168,'Skills-all_inputs'!$A:$A,0))</f>
        <v>3.8</v>
      </c>
      <c r="I168" s="121">
        <f>$G168*'England_index-weights_R2'!$B$5+'England_index-weights_R2'!$B$6*$H168</f>
        <v>2.75</v>
      </c>
      <c r="J168" s="56">
        <f t="shared" si="16"/>
        <v>5.089820359281437E-2</v>
      </c>
      <c r="K168" s="49">
        <f>INDEX('Unemployment-all_inputs'!$C:$C,MATCH($A168,'Unemployment-all_inputs'!$A:$A,0))</f>
        <v>3.7</v>
      </c>
      <c r="L168" s="49">
        <f>INDEX('Unemployment-all_inputs'!$D:$D,MATCH($A168,'Unemployment-all_inputs'!$A:$A,0))</f>
        <v>3.5</v>
      </c>
      <c r="M168" s="121">
        <f>K168*'England_index-weights_R2'!$B$8+L168*'England_index-weights_R2'!$B$9</f>
        <v>3.6</v>
      </c>
      <c r="N168" s="56">
        <f t="shared" si="17"/>
        <v>0.22123893805309733</v>
      </c>
      <c r="O168" s="56">
        <f>Q168*'England_index-weights_R2'!$B$11+S168*'England_index-weights_R2'!$B$12+U168*'England_index-weights_R2'!$B$13</f>
        <v>0.23923018802039819</v>
      </c>
      <c r="P168" s="50">
        <f>INDEX('Journey_time-all_inputs'!$C:$C,MATCH($A168,'Journey_time-all_inputs'!$A:$A,0))</f>
        <v>26.720924813571699</v>
      </c>
      <c r="Q168" s="56">
        <f t="shared" si="18"/>
        <v>0.17734475603194863</v>
      </c>
      <c r="R168" s="50">
        <f>INDEX('Journey_time-all_inputs'!$D:$D,MATCH($A168,'Journey_time-all_inputs'!$A:$A,0))</f>
        <v>53.059910618893298</v>
      </c>
      <c r="S168" s="56">
        <f t="shared" si="19"/>
        <v>0.42230616848035002</v>
      </c>
      <c r="T168" s="50">
        <f>INDEX('Journey_time-all_inputs'!$E:$E,MATCH($A168,'Journey_time-all_inputs'!$A:$A,0))</f>
        <v>58.9246138963506</v>
      </c>
      <c r="U168" s="56">
        <f t="shared" si="20"/>
        <v>0.46185695951607814</v>
      </c>
      <c r="V168" s="56">
        <f>Y168*'England_index-weights_R2'!$B$15+AC168*'England_index-weights_R2'!$B$17</f>
        <v>9.2192278326076307E-2</v>
      </c>
      <c r="W168" s="56">
        <f>INDEX('Comm_vacancy-all_inputs'!$C:$C, MATCH(A168,'Comm_vacancy-all_inputs'!$A:$A,0))</f>
        <v>2.0908561291541578E-2</v>
      </c>
      <c r="X168" s="56">
        <f>W168*'England_index-weights_R2'!$B$16</f>
        <v>2.0908561291541578E-2</v>
      </c>
      <c r="Y168" s="56">
        <f t="shared" si="21"/>
        <v>5.6649075209106489E-2</v>
      </c>
      <c r="Z168" s="57">
        <f>INDEX('Dwellings_vacancy_E-all_inputs'!$G:$G,MATCH($A168,'Dwellings_vacancy_E-all_inputs'!$A:$A,0))</f>
        <v>7.6127461229107997E-3</v>
      </c>
      <c r="AA168" s="57">
        <f>INDEX('Dwellings_vacancy_E-all_inputs'!$L:$L,MATCH($A168,'Dwellings_vacancy_E-all_inputs'!$A:$A,0))</f>
        <v>8.2106070161120804E-3</v>
      </c>
      <c r="AB168" s="57">
        <f>Z168*'England_index-weights_R2'!$B$18+AA168*'England_index-weights_R2'!$B$19</f>
        <v>7.9116765695114409E-3</v>
      </c>
      <c r="AC168" s="56">
        <f t="shared" si="22"/>
        <v>0.19882188767698578</v>
      </c>
    </row>
    <row r="169" spans="1:29" x14ac:dyDescent="0.35">
      <c r="A169" s="17" t="s">
        <v>598</v>
      </c>
      <c r="B169" s="17" t="s">
        <v>599</v>
      </c>
      <c r="C169" s="56">
        <f>D169*'England_index-weights_R2'!$B$2+O169*'England_index-weights_R2'!$B$10+V169*'England_index-weights_R2'!$B$14</f>
        <v>0.3496754042448883</v>
      </c>
      <c r="D169" s="56">
        <f>F169*'England_index-weights_R2'!$B$3+J169*'England_index-weights_R2'!$B$4+N169*'England_index-weights_R2'!$B$7</f>
        <v>0.54739096147421451</v>
      </c>
      <c r="E169" s="56">
        <f>INDEX('Productivity-all_inputs'!$D:$D,MATCH($A169,'Productivity-all_inputs'!$A:$A,0))</f>
        <v>3.3463891451671604</v>
      </c>
      <c r="F169" s="56">
        <f t="shared" si="23"/>
        <v>0.74200861119917894</v>
      </c>
      <c r="G169" s="49">
        <f>INDEX('Skills-all_inputs'!$C:$C,MATCH($A169,'Skills-all_inputs'!$A:$A,0))</f>
        <v>7.2</v>
      </c>
      <c r="H169" s="49">
        <f>INDEX('Skills-all_inputs'!$D:$D,MATCH($A169,'Skills-all_inputs'!$A:$A,0))</f>
        <v>11</v>
      </c>
      <c r="I169" s="121">
        <f>$G169*'England_index-weights_R2'!$B$5+'England_index-weights_R2'!$B$6*$H169</f>
        <v>9.1</v>
      </c>
      <c r="J169" s="56">
        <f t="shared" si="16"/>
        <v>0.4311377245508981</v>
      </c>
      <c r="K169" s="49">
        <f>INDEX('Unemployment-all_inputs'!$C:$C,MATCH($A169,'Unemployment-all_inputs'!$A:$A,0))</f>
        <v>5.4</v>
      </c>
      <c r="L169" s="49">
        <f>INDEX('Unemployment-all_inputs'!$D:$D,MATCH($A169,'Unemployment-all_inputs'!$A:$A,0))</f>
        <v>4.5999999999999996</v>
      </c>
      <c r="M169" s="121">
        <f>K169*'England_index-weights_R2'!$B$8+L169*'England_index-weights_R2'!$B$9</f>
        <v>5</v>
      </c>
      <c r="N169" s="56">
        <f t="shared" si="17"/>
        <v>0.46902654867256632</v>
      </c>
      <c r="O169" s="56">
        <f>Q169*'England_index-weights_R2'!$B$11+S169*'England_index-weights_R2'!$B$12+U169*'England_index-weights_R2'!$B$13</f>
        <v>0.14149801963180489</v>
      </c>
      <c r="P169" s="50">
        <f>INDEX('Journey_time-all_inputs'!$C:$C,MATCH($A169,'Journey_time-all_inputs'!$A:$A,0))</f>
        <v>17.353542475747599</v>
      </c>
      <c r="Q169" s="56">
        <f t="shared" si="18"/>
        <v>9.4731091744827661E-2</v>
      </c>
      <c r="R169" s="50">
        <f>INDEX('Journey_time-all_inputs'!$D:$D,MATCH($A169,'Journey_time-all_inputs'!$A:$A,0))</f>
        <v>37.444748480322197</v>
      </c>
      <c r="S169" s="56">
        <f t="shared" si="19"/>
        <v>0.28754711857418502</v>
      </c>
      <c r="T169" s="50">
        <f>INDEX('Journey_time-all_inputs'!$E:$E,MATCH($A169,'Journey_time-all_inputs'!$A:$A,0))</f>
        <v>36.126718032939102</v>
      </c>
      <c r="U169" s="56">
        <f t="shared" si="20"/>
        <v>0.26098178247255527</v>
      </c>
      <c r="V169" s="56">
        <f>Y169*'England_index-weights_R2'!$B$15+AC169*'England_index-weights_R2'!$B$17</f>
        <v>0.16242167439931932</v>
      </c>
      <c r="W169" s="56">
        <f>INDEX('Comm_vacancy-all_inputs'!$C:$C, MATCH(A169,'Comm_vacancy-all_inputs'!$A:$A,0))</f>
        <v>2.5197894738882076E-2</v>
      </c>
      <c r="X169" s="56">
        <f>W169*'England_index-weights_R2'!$B$16</f>
        <v>2.5197894738882076E-2</v>
      </c>
      <c r="Y169" s="56">
        <f t="shared" si="21"/>
        <v>7.3668350326209442E-2</v>
      </c>
      <c r="Z169" s="57">
        <f>INDEX('Dwellings_vacancy_E-all_inputs'!$G:$G,MATCH($A169,'Dwellings_vacancy_E-all_inputs'!$A:$A,0))</f>
        <v>1.5002166377816291E-2</v>
      </c>
      <c r="AA169" s="57">
        <f>INDEX('Dwellings_vacancy_E-all_inputs'!$L:$L,MATCH($A169,'Dwellings_vacancy_E-all_inputs'!$A:$A,0))</f>
        <v>1.5246142542248348E-2</v>
      </c>
      <c r="AB169" s="57">
        <f>Z169*'England_index-weights_R2'!$B$18+AA169*'England_index-weights_R2'!$B$19</f>
        <v>1.5124154460032319E-2</v>
      </c>
      <c r="AC169" s="56">
        <f t="shared" si="22"/>
        <v>0.42868164661864894</v>
      </c>
    </row>
    <row r="170" spans="1:29" x14ac:dyDescent="0.35">
      <c r="A170" s="17" t="s">
        <v>600</v>
      </c>
      <c r="B170" s="17" t="s">
        <v>601</v>
      </c>
      <c r="C170" s="56">
        <f>D170*'England_index-weights_R2'!$B$2+O170*'England_index-weights_R2'!$B$10+V170*'England_index-weights_R2'!$B$14</f>
        <v>0.42813143604479331</v>
      </c>
      <c r="D170" s="56">
        <f>F170*'England_index-weights_R2'!$B$3+J170*'England_index-weights_R2'!$B$4+N170*'England_index-weights_R2'!$B$7</f>
        <v>0.64686372484306953</v>
      </c>
      <c r="E170" s="56">
        <f>INDEX('Productivity-all_inputs'!$D:$D,MATCH($A170,'Productivity-all_inputs'!$A:$A,0))</f>
        <v>3.414442608412176</v>
      </c>
      <c r="F170" s="56">
        <f t="shared" si="23"/>
        <v>0.67785999971070399</v>
      </c>
      <c r="G170" s="49">
        <f>INDEX('Skills-all_inputs'!$C:$C,MATCH($A170,'Skills-all_inputs'!$A:$A,0))</f>
        <v>8.6</v>
      </c>
      <c r="H170" s="49">
        <f>INDEX('Skills-all_inputs'!$D:$D,MATCH($A170,'Skills-all_inputs'!$A:$A,0))</f>
        <v>9</v>
      </c>
      <c r="I170" s="121">
        <f>$G170*'England_index-weights_R2'!$B$5+'England_index-weights_R2'!$B$6*$H170</f>
        <v>8.8000000000000007</v>
      </c>
      <c r="J170" s="56">
        <f t="shared" si="16"/>
        <v>0.4131736526946107</v>
      </c>
      <c r="K170" s="49">
        <f>INDEX('Unemployment-all_inputs'!$C:$C,MATCH($A170,'Unemployment-all_inputs'!$A:$A,0))</f>
        <v>7.3</v>
      </c>
      <c r="L170" s="49">
        <f>INDEX('Unemployment-all_inputs'!$D:$D,MATCH($A170,'Unemployment-all_inputs'!$A:$A,0))</f>
        <v>7</v>
      </c>
      <c r="M170" s="121">
        <f>K170*'England_index-weights_R2'!$B$8+L170*'England_index-weights_R2'!$B$9</f>
        <v>7.15</v>
      </c>
      <c r="N170" s="56">
        <f t="shared" si="17"/>
        <v>0.8495575221238939</v>
      </c>
      <c r="O170" s="56">
        <f>Q170*'England_index-weights_R2'!$B$11+S170*'England_index-weights_R2'!$B$12+U170*'England_index-weights_R2'!$B$13</f>
        <v>5.3912982522170069E-2</v>
      </c>
      <c r="P170" s="50">
        <f>INDEX('Journey_time-all_inputs'!$C:$C,MATCH($A170,'Journey_time-all_inputs'!$A:$A,0))</f>
        <v>10.306792516565499</v>
      </c>
      <c r="Q170" s="56">
        <f t="shared" si="18"/>
        <v>3.2583758108995789E-2</v>
      </c>
      <c r="R170" s="50">
        <f>INDEX('Journey_time-all_inputs'!$D:$D,MATCH($A170,'Journey_time-all_inputs'!$A:$A,0))</f>
        <v>18.678760408178402</v>
      </c>
      <c r="S170" s="56">
        <f t="shared" si="19"/>
        <v>0.12559640037408976</v>
      </c>
      <c r="T170" s="50">
        <f>INDEX('Journey_time-all_inputs'!$E:$E,MATCH($A170,'Journey_time-all_inputs'!$A:$A,0))</f>
        <v>15.1633291757928</v>
      </c>
      <c r="U170" s="56">
        <f t="shared" si="20"/>
        <v>7.6270681354237591E-2</v>
      </c>
      <c r="V170" s="56">
        <f>Y170*'England_index-weights_R2'!$B$15+AC170*'England_index-weights_R2'!$B$17</f>
        <v>0.36488531197086416</v>
      </c>
      <c r="W170" s="56">
        <f>INDEX('Comm_vacancy-all_inputs'!$C:$C, MATCH(A170,'Comm_vacancy-all_inputs'!$A:$A,0))</f>
        <v>9.5746242236452728E-2</v>
      </c>
      <c r="X170" s="56">
        <f>W170*'England_index-weights_R2'!$B$16</f>
        <v>9.5746242236452728E-2</v>
      </c>
      <c r="Y170" s="56">
        <f t="shared" si="21"/>
        <v>0.35359103525120422</v>
      </c>
      <c r="Z170" s="57">
        <f>INDEX('Dwellings_vacancy_E-all_inputs'!$G:$G,MATCH($A170,'Dwellings_vacancy_E-all_inputs'!$A:$A,0))</f>
        <v>1.4466081058274197E-2</v>
      </c>
      <c r="AA170" s="57">
        <f>INDEX('Dwellings_vacancy_E-all_inputs'!$L:$L,MATCH($A170,'Dwellings_vacancy_E-all_inputs'!$A:$A,0))</f>
        <v>1.3904992013750943E-2</v>
      </c>
      <c r="AB170" s="57">
        <f>Z170*'England_index-weights_R2'!$B$18+AA170*'England_index-weights_R2'!$B$19</f>
        <v>1.418553653601257E-2</v>
      </c>
      <c r="AC170" s="56">
        <f t="shared" si="22"/>
        <v>0.39876814212984385</v>
      </c>
    </row>
    <row r="171" spans="1:29" x14ac:dyDescent="0.35">
      <c r="A171" s="17" t="s">
        <v>602</v>
      </c>
      <c r="B171" s="17" t="s">
        <v>603</v>
      </c>
      <c r="C171" s="56">
        <f>D171*'England_index-weights_R2'!$B$2+O171*'England_index-weights_R2'!$B$10+V171*'England_index-weights_R2'!$B$14</f>
        <v>0.33509604418772304</v>
      </c>
      <c r="D171" s="56">
        <f>F171*'England_index-weights_R2'!$B$3+J171*'England_index-weights_R2'!$B$4+N171*'England_index-weights_R2'!$B$7</f>
        <v>0.55190719023660173</v>
      </c>
      <c r="E171" s="56">
        <f>INDEX('Productivity-all_inputs'!$D:$D,MATCH($A171,'Productivity-all_inputs'!$A:$A,0))</f>
        <v>3.3068867021909143</v>
      </c>
      <c r="F171" s="56">
        <f t="shared" si="23"/>
        <v>0.77924443648268416</v>
      </c>
      <c r="G171" s="49">
        <f>INDEX('Skills-all_inputs'!$C:$C,MATCH($A171,'Skills-all_inputs'!$A:$A,0))</f>
        <v>11.1</v>
      </c>
      <c r="H171" s="49">
        <f>INDEX('Skills-all_inputs'!$D:$D,MATCH($A171,'Skills-all_inputs'!$A:$A,0))</f>
        <v>6.9</v>
      </c>
      <c r="I171" s="121">
        <f>$G171*'England_index-weights_R2'!$B$5+'England_index-weights_R2'!$B$6*$H171</f>
        <v>9</v>
      </c>
      <c r="J171" s="56">
        <f t="shared" si="16"/>
        <v>0.4251497005988023</v>
      </c>
      <c r="K171" s="49">
        <f>INDEX('Unemployment-all_inputs'!$C:$C,MATCH($A171,'Unemployment-all_inputs'!$A:$A,0))</f>
        <v>3.8</v>
      </c>
      <c r="L171" s="49">
        <f>INDEX('Unemployment-all_inputs'!$D:$D,MATCH($A171,'Unemployment-all_inputs'!$A:$A,0))</f>
        <v>6</v>
      </c>
      <c r="M171" s="121">
        <f>K171*'England_index-weights_R2'!$B$8+L171*'England_index-weights_R2'!$B$9</f>
        <v>4.9000000000000004</v>
      </c>
      <c r="N171" s="56">
        <f t="shared" si="17"/>
        <v>0.45132743362831862</v>
      </c>
      <c r="O171" s="56">
        <f>Q171*'England_index-weights_R2'!$B$11+S171*'England_index-weights_R2'!$B$12+U171*'England_index-weights_R2'!$B$13</f>
        <v>8.1636917810782444E-2</v>
      </c>
      <c r="P171" s="50">
        <f>INDEX('Journey_time-all_inputs'!$C:$C,MATCH($A171,'Journey_time-all_inputs'!$A:$A,0))</f>
        <v>12.233412640790601</v>
      </c>
      <c r="Q171" s="56">
        <f t="shared" si="18"/>
        <v>4.9575180302670802E-2</v>
      </c>
      <c r="R171" s="50">
        <f>INDEX('Journey_time-all_inputs'!$D:$D,MATCH($A171,'Journey_time-all_inputs'!$A:$A,0))</f>
        <v>25.814030552864399</v>
      </c>
      <c r="S171" s="56">
        <f t="shared" si="19"/>
        <v>0.18717387340887812</v>
      </c>
      <c r="T171" s="50">
        <f>INDEX('Journey_time-all_inputs'!$E:$E,MATCH($A171,'Journey_time-all_inputs'!$A:$A,0))</f>
        <v>21.179697237795502</v>
      </c>
      <c r="U171" s="56">
        <f t="shared" si="20"/>
        <v>0.12928167003733715</v>
      </c>
      <c r="V171" s="56">
        <f>Y171*'England_index-weights_R2'!$B$15+AC171*'England_index-weights_R2'!$B$17</f>
        <v>0.15493287846690618</v>
      </c>
      <c r="W171" s="56">
        <f>INDEX('Comm_vacancy-all_inputs'!$C:$C, MATCH(A171,'Comm_vacancy-all_inputs'!$A:$A,0))</f>
        <v>3.8936286815246093E-2</v>
      </c>
      <c r="X171" s="56">
        <f>W171*'England_index-weights_R2'!$B$16</f>
        <v>3.8936286815246093E-2</v>
      </c>
      <c r="Y171" s="56">
        <f t="shared" si="21"/>
        <v>0.12817972774295922</v>
      </c>
      <c r="Z171" s="57">
        <f>INDEX('Dwellings_vacancy_E-all_inputs'!$G:$G,MATCH($A171,'Dwellings_vacancy_E-all_inputs'!$A:$A,0))</f>
        <v>9.6889342172361038E-3</v>
      </c>
      <c r="AA171" s="57">
        <f>INDEX('Dwellings_vacancy_E-all_inputs'!$L:$L,MATCH($A171,'Dwellings_vacancy_E-all_inputs'!$A:$A,0))</f>
        <v>8.4168629384163158E-3</v>
      </c>
      <c r="AB171" s="57">
        <f>Z171*'England_index-weights_R2'!$B$18+AA171*'England_index-weights_R2'!$B$19</f>
        <v>9.0528985778262107E-3</v>
      </c>
      <c r="AC171" s="56">
        <f t="shared" si="22"/>
        <v>0.23519233063874703</v>
      </c>
    </row>
    <row r="172" spans="1:29" x14ac:dyDescent="0.35">
      <c r="A172" s="17" t="s">
        <v>604</v>
      </c>
      <c r="B172" s="17" t="s">
        <v>605</v>
      </c>
      <c r="C172" s="56">
        <f>D172*'England_index-weights_R2'!$B$2+O172*'England_index-weights_R2'!$B$10+V172*'England_index-weights_R2'!$B$14</f>
        <v>0.34929329059686681</v>
      </c>
      <c r="D172" s="56">
        <f>F172*'England_index-weights_R2'!$B$3+J172*'England_index-weights_R2'!$B$4+N172*'England_index-weights_R2'!$B$7</f>
        <v>0.52602567829024671</v>
      </c>
      <c r="E172" s="56">
        <f>INDEX('Productivity-all_inputs'!$D:$D,MATCH($A172,'Productivity-all_inputs'!$A:$A,0))</f>
        <v>3.5409593240373143</v>
      </c>
      <c r="F172" s="56">
        <f t="shared" si="23"/>
        <v>0.55860270918582688</v>
      </c>
      <c r="G172" s="49">
        <f>INDEX('Skills-all_inputs'!$C:$C,MATCH($A172,'Skills-all_inputs'!$A:$A,0))</f>
        <v>4.4000000000000004</v>
      </c>
      <c r="H172" s="49">
        <f>INDEX('Skills-all_inputs'!$D:$D,MATCH($A172,'Skills-all_inputs'!$A:$A,0))</f>
        <v>10.1</v>
      </c>
      <c r="I172" s="121">
        <f>$G172*'England_index-weights_R2'!$B$5+'England_index-weights_R2'!$B$6*$H172</f>
        <v>7.25</v>
      </c>
      <c r="J172" s="56">
        <f t="shared" si="16"/>
        <v>0.32035928143712566</v>
      </c>
      <c r="K172" s="49">
        <f>INDEX('Unemployment-all_inputs'!$C:$C,MATCH($A172,'Unemployment-all_inputs'!$A:$A,0))</f>
        <v>6.9</v>
      </c>
      <c r="L172" s="49">
        <f>INDEX('Unemployment-all_inputs'!$D:$D,MATCH($A172,'Unemployment-all_inputs'!$A:$A,0))</f>
        <v>5.7</v>
      </c>
      <c r="M172" s="121">
        <f>K172*'England_index-weights_R2'!$B$8+L172*'England_index-weights_R2'!$B$9</f>
        <v>6.3000000000000007</v>
      </c>
      <c r="N172" s="56">
        <f t="shared" si="17"/>
        <v>0.6991150442477877</v>
      </c>
      <c r="O172" s="56">
        <f>Q172*'England_index-weights_R2'!$B$11+S172*'England_index-weights_R2'!$B$12+U172*'England_index-weights_R2'!$B$13</f>
        <v>4.9308493360177084E-2</v>
      </c>
      <c r="P172" s="50">
        <f>INDEX('Journey_time-all_inputs'!$C:$C,MATCH($A172,'Journey_time-all_inputs'!$A:$A,0))</f>
        <v>9.7104840213564891</v>
      </c>
      <c r="Q172" s="56">
        <f t="shared" si="18"/>
        <v>2.7324740375104663E-2</v>
      </c>
      <c r="R172" s="50">
        <f>INDEX('Journey_time-all_inputs'!$D:$D,MATCH($A172,'Journey_time-all_inputs'!$A:$A,0))</f>
        <v>18.7025160198497</v>
      </c>
      <c r="S172" s="56">
        <f t="shared" si="19"/>
        <v>0.12580141160806577</v>
      </c>
      <c r="T172" s="50">
        <f>INDEX('Journey_time-all_inputs'!$E:$E,MATCH($A172,'Journey_time-all_inputs'!$A:$A,0))</f>
        <v>12.842757539472</v>
      </c>
      <c r="U172" s="56">
        <f t="shared" si="20"/>
        <v>5.5823827790166446E-2</v>
      </c>
      <c r="V172" s="56">
        <f>Y172*'England_index-weights_R2'!$B$15+AC172*'England_index-weights_R2'!$B$17</f>
        <v>0.29581331244679676</v>
      </c>
      <c r="W172" s="56">
        <f>INDEX('Comm_vacancy-all_inputs'!$C:$C, MATCH(A172,'Comm_vacancy-all_inputs'!$A:$A,0))</f>
        <v>6.4786800833139244E-2</v>
      </c>
      <c r="X172" s="56">
        <f>W172*'England_index-weights_R2'!$B$16</f>
        <v>6.4786800833139244E-2</v>
      </c>
      <c r="Y172" s="56">
        <f t="shared" si="21"/>
        <v>0.23074974599645615</v>
      </c>
      <c r="Z172" s="57">
        <f>INDEX('Dwellings_vacancy_E-all_inputs'!$G:$G,MATCH($A172,'Dwellings_vacancy_E-all_inputs'!$A:$A,0))</f>
        <v>1.8492750282002091E-2</v>
      </c>
      <c r="AA172" s="57">
        <f>INDEX('Dwellings_vacancy_E-all_inputs'!$L:$L,MATCH($A172,'Dwellings_vacancy_E-all_inputs'!$A:$A,0))</f>
        <v>1.5666627569913372E-2</v>
      </c>
      <c r="AB172" s="57">
        <f>Z172*'England_index-weights_R2'!$B$18+AA172*'England_index-weights_R2'!$B$19</f>
        <v>1.707968892595773E-2</v>
      </c>
      <c r="AC172" s="56">
        <f t="shared" si="22"/>
        <v>0.49100401179781855</v>
      </c>
    </row>
    <row r="173" spans="1:29" x14ac:dyDescent="0.35">
      <c r="A173" s="17" t="s">
        <v>610</v>
      </c>
      <c r="B173" s="17" t="s">
        <v>611</v>
      </c>
      <c r="C173" s="56">
        <f>D173*'England_index-weights_R2'!$B$2+O173*'England_index-weights_R2'!$B$10+V173*'England_index-weights_R2'!$B$14</f>
        <v>0.25208175430791424</v>
      </c>
      <c r="D173" s="56">
        <f>F173*'England_index-weights_R2'!$B$3+J173*'England_index-weights_R2'!$B$4+N173*'England_index-weights_R2'!$B$7</f>
        <v>0.3263063049859799</v>
      </c>
      <c r="E173" s="56">
        <f>INDEX('Productivity-all_inputs'!$D:$D,MATCH($A173,'Productivity-all_inputs'!$A:$A,0))</f>
        <v>3.2809112157876537</v>
      </c>
      <c r="F173" s="56">
        <f t="shared" si="23"/>
        <v>0.80372947083733137</v>
      </c>
      <c r="G173" s="49">
        <f>INDEX('Skills-all_inputs'!$C:$C,MATCH($A173,'Skills-all_inputs'!$A:$A,0))</f>
        <v>2.5</v>
      </c>
      <c r="H173" s="49">
        <f>INDEX('Skills-all_inputs'!$D:$D,MATCH($A173,'Skills-all_inputs'!$A:$A,0))</f>
        <v>3.9</v>
      </c>
      <c r="I173" s="121">
        <f>$G173*'England_index-weights_R2'!$B$5+'England_index-weights_R2'!$B$6*$H173</f>
        <v>3.2</v>
      </c>
      <c r="J173" s="56">
        <f t="shared" si="16"/>
        <v>7.7844311377245512E-2</v>
      </c>
      <c r="K173" s="49">
        <f>INDEX('Unemployment-all_inputs'!$C:$C,MATCH($A173,'Unemployment-all_inputs'!$A:$A,0))</f>
        <v>3.2</v>
      </c>
      <c r="L173" s="49">
        <f>INDEX('Unemployment-all_inputs'!$D:$D,MATCH($A173,'Unemployment-all_inputs'!$A:$A,0))</f>
        <v>2.6</v>
      </c>
      <c r="M173" s="121">
        <f>K173*'England_index-weights_R2'!$B$8+L173*'England_index-weights_R2'!$B$9</f>
        <v>2.9000000000000004</v>
      </c>
      <c r="N173" s="56">
        <f t="shared" si="17"/>
        <v>9.7345132743362872E-2</v>
      </c>
      <c r="O173" s="56">
        <f>Q173*'England_index-weights_R2'!$B$11+S173*'England_index-weights_R2'!$B$12+U173*'England_index-weights_R2'!$B$13</f>
        <v>0.17024951595632562</v>
      </c>
      <c r="P173" s="50">
        <f>INDEX('Journey_time-all_inputs'!$C:$C,MATCH($A173,'Journey_time-all_inputs'!$A:$A,0))</f>
        <v>20.291458183527102</v>
      </c>
      <c r="Q173" s="56">
        <f t="shared" si="18"/>
        <v>0.12064142327963864</v>
      </c>
      <c r="R173" s="50">
        <f>INDEX('Journey_time-all_inputs'!$D:$D,MATCH($A173,'Journey_time-all_inputs'!$A:$A,0))</f>
        <v>41.324910244106697</v>
      </c>
      <c r="S173" s="56">
        <f t="shared" si="19"/>
        <v>0.3210329644545965</v>
      </c>
      <c r="T173" s="50">
        <f>INDEX('Journey_time-all_inputs'!$E:$E,MATCH($A173,'Journey_time-all_inputs'!$A:$A,0))</f>
        <v>43.188238788393797</v>
      </c>
      <c r="U173" s="56">
        <f t="shared" si="20"/>
        <v>0.32320174524662026</v>
      </c>
      <c r="V173" s="56">
        <f>Y173*'England_index-weights_R2'!$B$15+AC173*'England_index-weights_R2'!$B$17</f>
        <v>0.18546489130337157</v>
      </c>
      <c r="W173" s="56">
        <f>INDEX('Comm_vacancy-all_inputs'!$C:$C, MATCH(A173,'Comm_vacancy-all_inputs'!$A:$A,0))</f>
        <v>4.0451182125981061E-2</v>
      </c>
      <c r="X173" s="56">
        <f>W173*'England_index-weights_R2'!$B$16</f>
        <v>4.0451182125981061E-2</v>
      </c>
      <c r="Y173" s="56">
        <f t="shared" si="21"/>
        <v>0.13419054979340936</v>
      </c>
      <c r="Z173" s="57">
        <f>INDEX('Dwellings_vacancy_E-all_inputs'!$G:$G,MATCH($A173,'Dwellings_vacancy_E-all_inputs'!$A:$A,0))</f>
        <v>9.7074923024290105E-3</v>
      </c>
      <c r="AA173" s="57">
        <f>INDEX('Dwellings_vacancy_E-all_inputs'!$L:$L,MATCH($A173,'Dwellings_vacancy_E-all_inputs'!$A:$A,0))</f>
        <v>1.4930871581502188E-2</v>
      </c>
      <c r="AB173" s="57">
        <f>Z173*'England_index-weights_R2'!$B$18+AA173*'England_index-weights_R2'!$B$19</f>
        <v>1.2319181941965599E-2</v>
      </c>
      <c r="AC173" s="56">
        <f t="shared" si="22"/>
        <v>0.33928791583325824</v>
      </c>
    </row>
    <row r="174" spans="1:29" x14ac:dyDescent="0.35">
      <c r="A174" s="17" t="s">
        <v>612</v>
      </c>
      <c r="B174" s="17" t="s">
        <v>613</v>
      </c>
      <c r="C174" s="56">
        <f>D174*'England_index-weights_R2'!$B$2+O174*'England_index-weights_R2'!$B$10+V174*'England_index-weights_R2'!$B$14</f>
        <v>0.30454779437677804</v>
      </c>
      <c r="D174" s="56">
        <f>F174*'England_index-weights_R2'!$B$3+J174*'England_index-weights_R2'!$B$4+N174*'England_index-weights_R2'!$B$7</f>
        <v>0.39540435095625104</v>
      </c>
      <c r="E174" s="56">
        <f>INDEX('Productivity-all_inputs'!$D:$D,MATCH($A174,'Productivity-all_inputs'!$A:$A,0))</f>
        <v>3.3568971227655755</v>
      </c>
      <c r="F174" s="56">
        <f t="shared" si="23"/>
        <v>0.73210357271401849</v>
      </c>
      <c r="G174" s="49">
        <f>INDEX('Skills-all_inputs'!$C:$C,MATCH($A174,'Skills-all_inputs'!$A:$A,0))</f>
        <v>2.8</v>
      </c>
      <c r="H174" s="49">
        <f>INDEX('Skills-all_inputs'!$D:$D,MATCH($A174,'Skills-all_inputs'!$A:$A,0))</f>
        <v>7.3</v>
      </c>
      <c r="I174" s="121">
        <f>$G174*'England_index-weights_R2'!$B$5+'England_index-weights_R2'!$B$6*$H174</f>
        <v>5.05</v>
      </c>
      <c r="J174" s="56">
        <f t="shared" si="16"/>
        <v>0.18862275449101792</v>
      </c>
      <c r="K174" s="49">
        <f>INDEX('Unemployment-all_inputs'!$C:$C,MATCH($A174,'Unemployment-all_inputs'!$A:$A,0))</f>
        <v>3.4</v>
      </c>
      <c r="L174" s="49">
        <f>INDEX('Unemployment-all_inputs'!$D:$D,MATCH($A174,'Unemployment-all_inputs'!$A:$A,0))</f>
        <v>4.3</v>
      </c>
      <c r="M174" s="121">
        <f>K174*'England_index-weights_R2'!$B$8+L174*'England_index-weights_R2'!$B$9</f>
        <v>3.8499999999999996</v>
      </c>
      <c r="N174" s="56">
        <f t="shared" si="17"/>
        <v>0.26548672566371673</v>
      </c>
      <c r="O174" s="56">
        <f>Q174*'England_index-weights_R2'!$B$11+S174*'England_index-weights_R2'!$B$12+U174*'England_index-weights_R2'!$B$13</f>
        <v>0.14829177837788388</v>
      </c>
      <c r="P174" s="50">
        <f>INDEX('Journey_time-all_inputs'!$C:$C,MATCH($A174,'Journey_time-all_inputs'!$A:$A,0))</f>
        <v>18.380165545517201</v>
      </c>
      <c r="Q174" s="56">
        <f t="shared" si="18"/>
        <v>0.10378517863662633</v>
      </c>
      <c r="R174" s="50">
        <f>INDEX('Journey_time-all_inputs'!$D:$D,MATCH($A174,'Journey_time-all_inputs'!$A:$A,0))</f>
        <v>37.351665976099099</v>
      </c>
      <c r="S174" s="56">
        <f t="shared" si="19"/>
        <v>0.2867438153666565</v>
      </c>
      <c r="T174" s="50">
        <f>INDEX('Journey_time-all_inputs'!$E:$E,MATCH($A174,'Journey_time-all_inputs'!$A:$A,0))</f>
        <v>36.6292442208604</v>
      </c>
      <c r="U174" s="56">
        <f t="shared" si="20"/>
        <v>0.26540960500374355</v>
      </c>
      <c r="V174" s="56">
        <f>Y174*'England_index-weights_R2'!$B$15+AC174*'England_index-weights_R2'!$B$17</f>
        <v>0.27909069721672608</v>
      </c>
      <c r="W174" s="56">
        <f>INDEX('Comm_vacancy-all_inputs'!$C:$C, MATCH(A174,'Comm_vacancy-all_inputs'!$A:$A,0))</f>
        <v>6.7789904546684002E-2</v>
      </c>
      <c r="X174" s="56">
        <f>W174*'England_index-weights_R2'!$B$16</f>
        <v>6.7789904546684002E-2</v>
      </c>
      <c r="Y174" s="56">
        <f t="shared" si="21"/>
        <v>0.24266550142407434</v>
      </c>
      <c r="Z174" s="57">
        <f>INDEX('Dwellings_vacancy_E-all_inputs'!$G:$G,MATCH($A174,'Dwellings_vacancy_E-all_inputs'!$A:$A,0))</f>
        <v>1.2469364062432816E-2</v>
      </c>
      <c r="AA174" s="57">
        <f>INDEX('Dwellings_vacancy_E-all_inputs'!$L:$L,MATCH($A174,'Dwellings_vacancy_E-all_inputs'!$A:$A,0))</f>
        <v>1.5248935615605178E-2</v>
      </c>
      <c r="AB174" s="57">
        <f>Z174*'England_index-weights_R2'!$B$18+AA174*'England_index-weights_R2'!$B$19</f>
        <v>1.3859149839018998E-2</v>
      </c>
      <c r="AC174" s="56">
        <f t="shared" si="22"/>
        <v>0.38836628459468131</v>
      </c>
    </row>
    <row r="175" spans="1:29" x14ac:dyDescent="0.35">
      <c r="A175" s="17" t="s">
        <v>614</v>
      </c>
      <c r="B175" s="17" t="s">
        <v>615</v>
      </c>
      <c r="C175" s="56">
        <f>D175*'England_index-weights_R2'!$B$2+O175*'England_index-weights_R2'!$B$10+V175*'England_index-weights_R2'!$B$14</f>
        <v>0.48314318245899501</v>
      </c>
      <c r="D175" s="56">
        <f>F175*'England_index-weights_R2'!$B$3+J175*'England_index-weights_R2'!$B$4+N175*'England_index-weights_R2'!$B$7</f>
        <v>0.5851730101435233</v>
      </c>
      <c r="E175" s="56">
        <f>INDEX('Productivity-all_inputs'!$D:$D,MATCH($A175,'Productivity-all_inputs'!$A:$A,0))</f>
        <v>3.3032169733019514</v>
      </c>
      <c r="F175" s="56">
        <f t="shared" si="23"/>
        <v>0.78270359934583722</v>
      </c>
      <c r="G175" s="49">
        <f>INDEX('Skills-all_inputs'!$C:$C,MATCH($A175,'Skills-all_inputs'!$A:$A,0))</f>
        <v>11.7</v>
      </c>
      <c r="H175" s="49">
        <f>INDEX('Skills-all_inputs'!$D:$D,MATCH($A175,'Skills-all_inputs'!$A:$A,0))</f>
        <v>10.7</v>
      </c>
      <c r="I175" s="121">
        <f>$G175*'England_index-weights_R2'!$B$5+'England_index-weights_R2'!$B$6*$H175</f>
        <v>11.2</v>
      </c>
      <c r="J175" s="56">
        <f t="shared" si="16"/>
        <v>0.55688622754491002</v>
      </c>
      <c r="K175" s="49">
        <f>INDEX('Unemployment-all_inputs'!$C:$C,MATCH($A175,'Unemployment-all_inputs'!$A:$A,0))</f>
        <v>4.8</v>
      </c>
      <c r="L175" s="49">
        <f>INDEX('Unemployment-all_inputs'!$D:$D,MATCH($A175,'Unemployment-all_inputs'!$A:$A,0))</f>
        <v>4.5999999999999996</v>
      </c>
      <c r="M175" s="121">
        <f>K175*'England_index-weights_R2'!$B$8+L175*'England_index-weights_R2'!$B$9</f>
        <v>4.6999999999999993</v>
      </c>
      <c r="N175" s="56">
        <f t="shared" si="17"/>
        <v>0.41592920353982282</v>
      </c>
      <c r="O175" s="56">
        <f>Q175*'England_index-weights_R2'!$B$11+S175*'England_index-weights_R2'!$B$12+U175*'England_index-weights_R2'!$B$13</f>
        <v>8.8400155142445327E-2</v>
      </c>
      <c r="P175" s="50">
        <f>INDEX('Journey_time-all_inputs'!$C:$C,MATCH($A175,'Journey_time-all_inputs'!$A:$A,0))</f>
        <v>12.335828677250401</v>
      </c>
      <c r="Q175" s="56">
        <f t="shared" si="18"/>
        <v>5.0478417060664908E-2</v>
      </c>
      <c r="R175" s="50">
        <f>INDEX('Journey_time-all_inputs'!$D:$D,MATCH($A175,'Journey_time-all_inputs'!$A:$A,0))</f>
        <v>29.249014512269799</v>
      </c>
      <c r="S175" s="56">
        <f t="shared" si="19"/>
        <v>0.21681782911709258</v>
      </c>
      <c r="T175" s="50">
        <f>INDEX('Journey_time-all_inputs'!$E:$E,MATCH($A175,'Journey_time-all_inputs'!$A:$A,0))</f>
        <v>20.354078433522901</v>
      </c>
      <c r="U175" s="56">
        <f t="shared" si="20"/>
        <v>0.12200703712944286</v>
      </c>
      <c r="V175" s="56">
        <f>Y175*'England_index-weights_R2'!$B$15+AC175*'England_index-weights_R2'!$B$17</f>
        <v>0.67382655440648809</v>
      </c>
      <c r="W175" s="56">
        <f>INDEX('Comm_vacancy-all_inputs'!$C:$C, MATCH(A175,'Comm_vacancy-all_inputs'!$A:$A,0))</f>
        <v>0.18263370648615157</v>
      </c>
      <c r="X175" s="56">
        <f>W175*'England_index-weights_R2'!$B$16</f>
        <v>0.18263370648615157</v>
      </c>
      <c r="Y175" s="56">
        <f t="shared" si="21"/>
        <v>0.6983442880462144</v>
      </c>
      <c r="Z175" s="57">
        <f>INDEX('Dwellings_vacancy_E-all_inputs'!$G:$G,MATCH($A175,'Dwellings_vacancy_E-all_inputs'!$A:$A,0))</f>
        <v>1.8456398811561265E-2</v>
      </c>
      <c r="AA175" s="57">
        <f>INDEX('Dwellings_vacancy_E-all_inputs'!$L:$L,MATCH($A175,'Dwellings_vacancy_E-all_inputs'!$A:$A,0))</f>
        <v>2.2560227257056965E-2</v>
      </c>
      <c r="AB175" s="57">
        <f>Z175*'England_index-weights_R2'!$B$18+AA175*'England_index-weights_R2'!$B$19</f>
        <v>2.0508313034309115E-2</v>
      </c>
      <c r="AC175" s="56">
        <f t="shared" si="22"/>
        <v>0.60027335348730937</v>
      </c>
    </row>
    <row r="176" spans="1:29" x14ac:dyDescent="0.35">
      <c r="A176" s="17" t="s">
        <v>616</v>
      </c>
      <c r="B176" s="17" t="s">
        <v>617</v>
      </c>
      <c r="C176" s="56">
        <f>D176*'England_index-weights_R2'!$B$2+O176*'England_index-weights_R2'!$B$10+V176*'England_index-weights_R2'!$B$14</f>
        <v>0.27222038514671848</v>
      </c>
      <c r="D176" s="56">
        <f>F176*'England_index-weights_R2'!$B$3+J176*'England_index-weights_R2'!$B$4+N176*'England_index-weights_R2'!$B$7</f>
        <v>0.33321302483146253</v>
      </c>
      <c r="E176" s="56">
        <f>INDEX('Productivity-all_inputs'!$D:$D,MATCH($A176,'Productivity-all_inputs'!$A:$A,0))</f>
        <v>3.5751506887855933</v>
      </c>
      <c r="F176" s="56">
        <f t="shared" si="23"/>
        <v>0.52637321682918725</v>
      </c>
      <c r="G176" s="49">
        <f>INDEX('Skills-all_inputs'!$C:$C,MATCH($A176,'Skills-all_inputs'!$A:$A,0))</f>
        <v>4.8</v>
      </c>
      <c r="H176" s="49">
        <f>INDEX('Skills-all_inputs'!$D:$D,MATCH($A176,'Skills-all_inputs'!$A:$A,0))</f>
        <v>8.6</v>
      </c>
      <c r="I176" s="121">
        <f>$G176*'England_index-weights_R2'!$B$5+'England_index-weights_R2'!$B$6*$H176</f>
        <v>6.6999999999999993</v>
      </c>
      <c r="J176" s="56">
        <f t="shared" si="16"/>
        <v>0.28742514970059868</v>
      </c>
      <c r="K176" s="49">
        <f>INDEX('Unemployment-all_inputs'!$C:$C,MATCH($A176,'Unemployment-all_inputs'!$A:$A,0))</f>
        <v>3.5</v>
      </c>
      <c r="L176" s="49">
        <f>INDEX('Unemployment-all_inputs'!$D:$D,MATCH($A176,'Unemployment-all_inputs'!$A:$A,0))</f>
        <v>3.3</v>
      </c>
      <c r="M176" s="121">
        <f>K176*'England_index-weights_R2'!$B$8+L176*'England_index-weights_R2'!$B$9</f>
        <v>3.4</v>
      </c>
      <c r="N176" s="56">
        <f t="shared" si="17"/>
        <v>0.18584070796460173</v>
      </c>
      <c r="O176" s="56">
        <f>Q176*'England_index-weights_R2'!$B$11+S176*'England_index-weights_R2'!$B$12+U176*'England_index-weights_R2'!$B$13</f>
        <v>0.11660919374496381</v>
      </c>
      <c r="P176" s="50">
        <f>INDEX('Journey_time-all_inputs'!$C:$C,MATCH($A176,'Journey_time-all_inputs'!$A:$A,0))</f>
        <v>15.2276770195826</v>
      </c>
      <c r="Q176" s="56">
        <f t="shared" si="18"/>
        <v>7.5982467125754252E-2</v>
      </c>
      <c r="R176" s="50">
        <f>INDEX('Journey_time-all_inputs'!$D:$D,MATCH($A176,'Journey_time-all_inputs'!$A:$A,0))</f>
        <v>32.493976096090599</v>
      </c>
      <c r="S176" s="56">
        <f t="shared" si="19"/>
        <v>0.2448218892822796</v>
      </c>
      <c r="T176" s="50">
        <f>INDEX('Journey_time-all_inputs'!$E:$E,MATCH($A176,'Journey_time-all_inputs'!$A:$A,0))</f>
        <v>30.5592016289574</v>
      </c>
      <c r="U176" s="56">
        <f t="shared" si="20"/>
        <v>0.21192568317097754</v>
      </c>
      <c r="V176" s="56">
        <f>Y176*'England_index-weights_R2'!$B$15+AC176*'England_index-weights_R2'!$B$17</f>
        <v>0.30584629717898509</v>
      </c>
      <c r="W176" s="56">
        <f>INDEX('Comm_vacancy-all_inputs'!$C:$C, MATCH(A176,'Comm_vacancy-all_inputs'!$A:$A,0))</f>
        <v>8.6138938012999655E-2</v>
      </c>
      <c r="X176" s="56">
        <f>W176*'England_index-weights_R2'!$B$16</f>
        <v>8.6138938012999655E-2</v>
      </c>
      <c r="Y176" s="56">
        <f t="shared" si="21"/>
        <v>0.31547104394718634</v>
      </c>
      <c r="Z176" s="57">
        <f>INDEX('Dwellings_vacancy_E-all_inputs'!$G:$G,MATCH($A176,'Dwellings_vacancy_E-all_inputs'!$A:$A,0))</f>
        <v>1.3760518692233412E-2</v>
      </c>
      <c r="AA176" s="57">
        <f>INDEX('Dwellings_vacancy_E-all_inputs'!$L:$L,MATCH($A176,'Dwellings_vacancy_E-all_inputs'!$A:$A,0))</f>
        <v>6.9671845607190133E-3</v>
      </c>
      <c r="AB176" s="57">
        <f>Z176*'England_index-weights_R2'!$B$18+AA176*'England_index-weights_R2'!$B$19</f>
        <v>1.0363851626476213E-2</v>
      </c>
      <c r="AC176" s="56">
        <f t="shared" si="22"/>
        <v>0.27697205687438142</v>
      </c>
    </row>
    <row r="177" spans="1:29" x14ac:dyDescent="0.35">
      <c r="A177" s="17" t="s">
        <v>618</v>
      </c>
      <c r="B177" s="17" t="s">
        <v>619</v>
      </c>
      <c r="C177" s="56">
        <f>D177*'England_index-weights_R2'!$B$2+O177*'England_index-weights_R2'!$B$10+V177*'England_index-weights_R2'!$B$14</f>
        <v>0.30301360716808945</v>
      </c>
      <c r="D177" s="56">
        <f>F177*'England_index-weights_R2'!$B$3+J177*'England_index-weights_R2'!$B$4+N177*'England_index-weights_R2'!$B$7</f>
        <v>0.36169420318729373</v>
      </c>
      <c r="E177" s="56">
        <f>INDEX('Productivity-all_inputs'!$D:$D,MATCH($A177,'Productivity-all_inputs'!$A:$A,0))</f>
        <v>3.493472657771326</v>
      </c>
      <c r="F177" s="56">
        <f t="shared" si="23"/>
        <v>0.60336462959261628</v>
      </c>
      <c r="G177" s="49">
        <f>INDEX('Skills-all_inputs'!$C:$C,MATCH($A177,'Skills-all_inputs'!$A:$A,0))</f>
        <v>7.6</v>
      </c>
      <c r="H177" s="49">
        <f>INDEX('Skills-all_inputs'!$D:$D,MATCH($A177,'Skills-all_inputs'!$A:$A,0))</f>
        <v>4.9000000000000004</v>
      </c>
      <c r="I177" s="121">
        <f>$G177*'England_index-weights_R2'!$B$5+'England_index-weights_R2'!$B$6*$H177</f>
        <v>6.25</v>
      </c>
      <c r="J177" s="56">
        <f t="shared" si="16"/>
        <v>0.26047904191616761</v>
      </c>
      <c r="K177" s="49">
        <f>INDEX('Unemployment-all_inputs'!$C:$C,MATCH($A177,'Unemployment-all_inputs'!$A:$A,0))</f>
        <v>3.7</v>
      </c>
      <c r="L177" s="49">
        <f>INDEX('Unemployment-all_inputs'!$D:$D,MATCH($A177,'Unemployment-all_inputs'!$A:$A,0))</f>
        <v>3.5</v>
      </c>
      <c r="M177" s="121">
        <f>K177*'England_index-weights_R2'!$B$8+L177*'England_index-weights_R2'!$B$9</f>
        <v>3.6</v>
      </c>
      <c r="N177" s="56">
        <f t="shared" si="17"/>
        <v>0.22123893805309733</v>
      </c>
      <c r="O177" s="56">
        <f>Q177*'England_index-weights_R2'!$B$11+S177*'England_index-weights_R2'!$B$12+U177*'England_index-weights_R2'!$B$13</f>
        <v>0.20408779545605837</v>
      </c>
      <c r="P177" s="50">
        <f>INDEX('Journey_time-all_inputs'!$C:$C,MATCH($A177,'Journey_time-all_inputs'!$A:$A,0))</f>
        <v>23.602735502995401</v>
      </c>
      <c r="Q177" s="56">
        <f t="shared" si="18"/>
        <v>0.14984453925874525</v>
      </c>
      <c r="R177" s="50">
        <f>INDEX('Journey_time-all_inputs'!$D:$D,MATCH($A177,'Journey_time-all_inputs'!$A:$A,0))</f>
        <v>45.8636866196371</v>
      </c>
      <c r="S177" s="56">
        <f t="shared" si="19"/>
        <v>0.36020266289738162</v>
      </c>
      <c r="T177" s="50">
        <f>INDEX('Journey_time-all_inputs'!$E:$E,MATCH($A177,'Journey_time-all_inputs'!$A:$A,0))</f>
        <v>54.9451079370873</v>
      </c>
      <c r="U177" s="56">
        <f t="shared" si="20"/>
        <v>0.42679302340100417</v>
      </c>
      <c r="V177" s="56">
        <f>Y177*'England_index-weights_R2'!$B$15+AC177*'England_index-weights_R2'!$B$17</f>
        <v>0.28457822684171191</v>
      </c>
      <c r="W177" s="56">
        <f>INDEX('Comm_vacancy-all_inputs'!$C:$C, MATCH(A177,'Comm_vacancy-all_inputs'!$A:$A,0))</f>
        <v>8.6621540596949806E-2</v>
      </c>
      <c r="X177" s="56">
        <f>W177*'England_index-weights_R2'!$B$16</f>
        <v>8.6621540596949806E-2</v>
      </c>
      <c r="Y177" s="56">
        <f t="shared" si="21"/>
        <v>0.31738592099027679</v>
      </c>
      <c r="Z177" s="57">
        <f>INDEX('Dwellings_vacancy_E-all_inputs'!$G:$G,MATCH($A177,'Dwellings_vacancy_E-all_inputs'!$A:$A,0))</f>
        <v>6.4048575066105182E-3</v>
      </c>
      <c r="AA177" s="57">
        <f>INDEX('Dwellings_vacancy_E-all_inputs'!$L:$L,MATCH($A177,'Dwellings_vacancy_E-all_inputs'!$A:$A,0))</f>
        <v>8.6235882829961037E-3</v>
      </c>
      <c r="AB177" s="57">
        <f>Z177*'England_index-weights_R2'!$B$18+AA177*'England_index-weights_R2'!$B$19</f>
        <v>7.5142228948033105E-3</v>
      </c>
      <c r="AC177" s="56">
        <f t="shared" si="22"/>
        <v>0.1861551443960173</v>
      </c>
    </row>
    <row r="178" spans="1:29" x14ac:dyDescent="0.35">
      <c r="A178" s="17" t="s">
        <v>622</v>
      </c>
      <c r="B178" s="17" t="s">
        <v>623</v>
      </c>
      <c r="C178" s="56">
        <f>D178*'England_index-weights_R2'!$B$2+O178*'England_index-weights_R2'!$B$10+V178*'England_index-weights_R2'!$B$14</f>
        <v>0.39814388259937755</v>
      </c>
      <c r="D178" s="56">
        <f>F178*'England_index-weights_R2'!$B$3+J178*'England_index-weights_R2'!$B$4+N178*'England_index-weights_R2'!$B$7</f>
        <v>0.46202512137989799</v>
      </c>
      <c r="E178" s="56">
        <f>INDEX('Productivity-all_inputs'!$D:$D,MATCH($A178,'Productivity-all_inputs'!$A:$A,0))</f>
        <v>3.505557396986398</v>
      </c>
      <c r="F178" s="56">
        <f t="shared" si="23"/>
        <v>0.59197330277569671</v>
      </c>
      <c r="G178" s="49">
        <f>INDEX('Skills-all_inputs'!$C:$C,MATCH($A178,'Skills-all_inputs'!$A:$A,0))</f>
        <v>7.2</v>
      </c>
      <c r="H178" s="49">
        <f>INDEX('Skills-all_inputs'!$D:$D,MATCH($A178,'Skills-all_inputs'!$A:$A,0))</f>
        <v>11.3</v>
      </c>
      <c r="I178" s="121">
        <f>$G178*'England_index-weights_R2'!$B$5+'England_index-weights_R2'!$B$6*$H178</f>
        <v>9.25</v>
      </c>
      <c r="J178" s="56">
        <f t="shared" si="16"/>
        <v>0.44011976047904183</v>
      </c>
      <c r="K178" s="49">
        <f>INDEX('Unemployment-all_inputs'!$C:$C,MATCH($A178,'Unemployment-all_inputs'!$A:$A,0))</f>
        <v>4.4000000000000004</v>
      </c>
      <c r="L178" s="49">
        <f>INDEX('Unemployment-all_inputs'!$D:$D,MATCH($A178,'Unemployment-all_inputs'!$A:$A,0))</f>
        <v>4.3</v>
      </c>
      <c r="M178" s="121">
        <f>K178*'England_index-weights_R2'!$B$8+L178*'England_index-weights_R2'!$B$9</f>
        <v>4.3499999999999996</v>
      </c>
      <c r="N178" s="56">
        <f t="shared" si="17"/>
        <v>0.35398230088495564</v>
      </c>
      <c r="O178" s="56">
        <f>Q178*'England_index-weights_R2'!$B$11+S178*'England_index-weights_R2'!$B$12+U178*'England_index-weights_R2'!$B$13</f>
        <v>0.11486542012468928</v>
      </c>
      <c r="P178" s="50">
        <f>INDEX('Journey_time-all_inputs'!$C:$C,MATCH($A178,'Journey_time-all_inputs'!$A:$A,0))</f>
        <v>15.6700849679185</v>
      </c>
      <c r="Q178" s="56">
        <f t="shared" si="18"/>
        <v>7.9884191257820134E-2</v>
      </c>
      <c r="R178" s="50">
        <f>INDEX('Journey_time-all_inputs'!$D:$D,MATCH($A178,'Journey_time-all_inputs'!$A:$A,0))</f>
        <v>29.6740455125815</v>
      </c>
      <c r="S178" s="56">
        <f t="shared" si="19"/>
        <v>0.22048585211130742</v>
      </c>
      <c r="T178" s="50">
        <f>INDEX('Journey_time-all_inputs'!$E:$E,MATCH($A178,'Journey_time-all_inputs'!$A:$A,0))</f>
        <v>32.2908504237719</v>
      </c>
      <c r="U178" s="56">
        <f t="shared" si="20"/>
        <v>0.22718346223618618</v>
      </c>
      <c r="V178" s="56">
        <f>Y178*'England_index-weights_R2'!$B$15+AC178*'England_index-weights_R2'!$B$17</f>
        <v>0.55365986751302487</v>
      </c>
      <c r="W178" s="56">
        <f>INDEX('Comm_vacancy-all_inputs'!$C:$C, MATCH(A178,'Comm_vacancy-all_inputs'!$A:$A,0))</f>
        <v>0.15998329969351482</v>
      </c>
      <c r="X178" s="56">
        <f>W178*'England_index-weights_R2'!$B$16</f>
        <v>0.15998329969351482</v>
      </c>
      <c r="Y178" s="56">
        <f t="shared" si="21"/>
        <v>0.60847169841175774</v>
      </c>
      <c r="Z178" s="57">
        <f>INDEX('Dwellings_vacancy_E-all_inputs'!$G:$G,MATCH($A178,'Dwellings_vacancy_E-all_inputs'!$A:$A,0))</f>
        <v>1.3222415648961476E-2</v>
      </c>
      <c r="AA178" s="57">
        <f>INDEX('Dwellings_vacancy_E-all_inputs'!$L:$L,MATCH($A178,'Dwellings_vacancy_E-all_inputs'!$A:$A,0))</f>
        <v>1.4549733878948354E-2</v>
      </c>
      <c r="AB178" s="57">
        <f>Z178*'England_index-weights_R2'!$B$18+AA178*'England_index-weights_R2'!$B$19</f>
        <v>1.3886074763954915E-2</v>
      </c>
      <c r="AC178" s="56">
        <f t="shared" si="22"/>
        <v>0.3892243748168262</v>
      </c>
    </row>
    <row r="179" spans="1:29" x14ac:dyDescent="0.35">
      <c r="A179" s="17" t="s">
        <v>624</v>
      </c>
      <c r="B179" s="17" t="s">
        <v>625</v>
      </c>
      <c r="C179" s="56">
        <f>D179*'England_index-weights_R2'!$B$2+O179*'England_index-weights_R2'!$B$10+V179*'England_index-weights_R2'!$B$14</f>
        <v>0.35780556244151213</v>
      </c>
      <c r="D179" s="56">
        <f>F179*'England_index-weights_R2'!$B$3+J179*'England_index-weights_R2'!$B$4+N179*'England_index-weights_R2'!$B$7</f>
        <v>0.42792181126139434</v>
      </c>
      <c r="E179" s="56">
        <f>INDEX('Productivity-all_inputs'!$D:$D,MATCH($A179,'Productivity-all_inputs'!$A:$A,0))</f>
        <v>3.2695689391837188</v>
      </c>
      <c r="F179" s="56">
        <f t="shared" si="23"/>
        <v>0.8144209369371691</v>
      </c>
      <c r="G179" s="49">
        <f>INDEX('Skills-all_inputs'!$C:$C,MATCH($A179,'Skills-all_inputs'!$A:$A,0))</f>
        <v>6.7</v>
      </c>
      <c r="H179" s="49">
        <f>INDEX('Skills-all_inputs'!$D:$D,MATCH($A179,'Skills-all_inputs'!$A:$A,0))</f>
        <v>4.5</v>
      </c>
      <c r="I179" s="121">
        <f>$G179*'England_index-weights_R2'!$B$5+'England_index-weights_R2'!$B$6*$H179</f>
        <v>5.6</v>
      </c>
      <c r="J179" s="56">
        <f t="shared" si="16"/>
        <v>0.22155688622754485</v>
      </c>
      <c r="K179" s="49">
        <f>INDEX('Unemployment-all_inputs'!$C:$C,MATCH($A179,'Unemployment-all_inputs'!$A:$A,0))</f>
        <v>3.7</v>
      </c>
      <c r="L179" s="49">
        <f>INDEX('Unemployment-all_inputs'!$D:$D,MATCH($A179,'Unemployment-all_inputs'!$A:$A,0))</f>
        <v>3.8</v>
      </c>
      <c r="M179" s="121">
        <f>K179*'England_index-weights_R2'!$B$8+L179*'England_index-weights_R2'!$B$9</f>
        <v>3.75</v>
      </c>
      <c r="N179" s="56">
        <f t="shared" si="17"/>
        <v>0.247787610619469</v>
      </c>
      <c r="O179" s="56">
        <f>Q179*'England_index-weights_R2'!$B$11+S179*'England_index-weights_R2'!$B$12+U179*'England_index-weights_R2'!$B$13</f>
        <v>0.4261528515214219</v>
      </c>
      <c r="P179" s="50">
        <f>INDEX('Journey_time-all_inputs'!$C:$C,MATCH($A179,'Journey_time-all_inputs'!$A:$A,0))</f>
        <v>44.295836678972698</v>
      </c>
      <c r="Q179" s="56">
        <f t="shared" si="18"/>
        <v>0.33234300595512162</v>
      </c>
      <c r="R179" s="50">
        <f>INDEX('Journey_time-all_inputs'!$D:$D,MATCH($A179,'Journey_time-all_inputs'!$A:$A,0))</f>
        <v>83.810703869176095</v>
      </c>
      <c r="S179" s="56">
        <f t="shared" si="19"/>
        <v>0.68768590936904916</v>
      </c>
      <c r="T179" s="50">
        <f>INDEX('Journey_time-all_inputs'!$E:$E,MATCH($A179,'Journey_time-all_inputs'!$A:$A,0))</f>
        <v>104.662958979981</v>
      </c>
      <c r="U179" s="56">
        <f t="shared" si="20"/>
        <v>0.86486336946715614</v>
      </c>
      <c r="V179" s="56">
        <f>Y179*'England_index-weights_R2'!$B$15+AC179*'England_index-weights_R2'!$B$17</f>
        <v>0.14922577572183804</v>
      </c>
      <c r="W179" s="56">
        <f>INDEX('Comm_vacancy-all_inputs'!$C:$C, MATCH(A179,'Comm_vacancy-all_inputs'!$A:$A,0))</f>
        <v>3.5213306279826377E-2</v>
      </c>
      <c r="X179" s="56">
        <f>W179*'England_index-weights_R2'!$B$16</f>
        <v>3.5213306279826377E-2</v>
      </c>
      <c r="Y179" s="56">
        <f t="shared" si="21"/>
        <v>0.1134076353500925</v>
      </c>
      <c r="Z179" s="57">
        <f>INDEX('Dwellings_vacancy_E-all_inputs'!$G:$G,MATCH($A179,'Dwellings_vacancy_E-all_inputs'!$A:$A,0))</f>
        <v>9.0786204880900188E-3</v>
      </c>
      <c r="AA179" s="57">
        <f>INDEX('Dwellings_vacancy_E-all_inputs'!$L:$L,MATCH($A179,'Dwellings_vacancy_E-all_inputs'!$A:$A,0))</f>
        <v>1.0375657676882888E-2</v>
      </c>
      <c r="AB179" s="57">
        <f>Z179*'England_index-weights_R2'!$B$18+AA179*'England_index-weights_R2'!$B$19</f>
        <v>9.7271390824864544E-3</v>
      </c>
      <c r="AC179" s="56">
        <f t="shared" si="22"/>
        <v>0.25668019683707466</v>
      </c>
    </row>
    <row r="180" spans="1:29" x14ac:dyDescent="0.35">
      <c r="A180" s="17" t="s">
        <v>626</v>
      </c>
      <c r="B180" s="17" t="s">
        <v>627</v>
      </c>
      <c r="C180" s="56">
        <f>D180*'England_index-weights_R2'!$B$2+O180*'England_index-weights_R2'!$B$10+V180*'England_index-weights_R2'!$B$14</f>
        <v>0.30318134716489104</v>
      </c>
      <c r="D180" s="56">
        <f>F180*'England_index-weights_R2'!$B$3+J180*'England_index-weights_R2'!$B$4+N180*'England_index-weights_R2'!$B$7</f>
        <v>0.42775824959220599</v>
      </c>
      <c r="E180" s="56">
        <f>INDEX('Productivity-all_inputs'!$D:$D,MATCH($A180,'Productivity-all_inputs'!$A:$A,0))</f>
        <v>3.2771447329921766</v>
      </c>
      <c r="F180" s="56">
        <f t="shared" si="23"/>
        <v>0.80727983594740949</v>
      </c>
      <c r="G180" s="49">
        <f>INDEX('Skills-all_inputs'!$C:$C,MATCH($A180,'Skills-all_inputs'!$A:$A,0))</f>
        <v>4.4000000000000004</v>
      </c>
      <c r="H180" s="49">
        <f>INDEX('Skills-all_inputs'!$D:$D,MATCH($A180,'Skills-all_inputs'!$A:$A,0))</f>
        <v>8.5</v>
      </c>
      <c r="I180" s="121">
        <f>$G180*'England_index-weights_R2'!$B$5+'England_index-weights_R2'!$B$6*$H180</f>
        <v>6.45</v>
      </c>
      <c r="J180" s="56">
        <f t="shared" si="16"/>
        <v>0.27245508982035926</v>
      </c>
      <c r="K180" s="49">
        <f>INDEX('Unemployment-all_inputs'!$C:$C,MATCH($A180,'Unemployment-all_inputs'!$A:$A,0))</f>
        <v>3.9</v>
      </c>
      <c r="L180" s="49">
        <f>INDEX('Unemployment-all_inputs'!$D:$D,MATCH($A180,'Unemployment-all_inputs'!$A:$A,0))</f>
        <v>3.1</v>
      </c>
      <c r="M180" s="121">
        <f>K180*'England_index-weights_R2'!$B$8+L180*'England_index-weights_R2'!$B$9</f>
        <v>3.5</v>
      </c>
      <c r="N180" s="56">
        <f t="shared" si="17"/>
        <v>0.20353982300884954</v>
      </c>
      <c r="O180" s="56">
        <f>Q180*'England_index-weights_R2'!$B$11+S180*'England_index-weights_R2'!$B$12+U180*'England_index-weights_R2'!$B$13</f>
        <v>0.14510468331918816</v>
      </c>
      <c r="P180" s="50">
        <f>INDEX('Journey_time-all_inputs'!$C:$C,MATCH($A180,'Journey_time-all_inputs'!$A:$A,0))</f>
        <v>17.473878385120376</v>
      </c>
      <c r="Q180" s="56">
        <f t="shared" si="18"/>
        <v>9.5792369064369345E-2</v>
      </c>
      <c r="R180" s="50">
        <f>INDEX('Journey_time-all_inputs'!$D:$D,MATCH($A180,'Journey_time-all_inputs'!$A:$A,0))</f>
        <v>38.860445723936891</v>
      </c>
      <c r="S180" s="56">
        <f t="shared" si="19"/>
        <v>0.29976460397787802</v>
      </c>
      <c r="T180" s="50">
        <f>INDEX('Journey_time-all_inputs'!$E:$E,MATCH($A180,'Journey_time-all_inputs'!$A:$A,0))</f>
        <v>36.798416565134026</v>
      </c>
      <c r="U180" s="56">
        <f t="shared" si="20"/>
        <v>0.2669002041717734</v>
      </c>
      <c r="V180" s="56">
        <f>Y180*'England_index-weights_R2'!$B$15+AC180*'England_index-weights_R2'!$B$17</f>
        <v>0.21210420615596398</v>
      </c>
      <c r="W180" s="56">
        <f>INDEX('Comm_vacancy-all_inputs'!$C:$C, MATCH(A180,'Comm_vacancy-all_inputs'!$A:$A,0))</f>
        <v>6.1306811881986514E-2</v>
      </c>
      <c r="X180" s="56">
        <f>W180*'England_index-weights_R2'!$B$16</f>
        <v>6.1306811881986514E-2</v>
      </c>
      <c r="Y180" s="56">
        <f t="shared" si="21"/>
        <v>0.2169417988896932</v>
      </c>
      <c r="Z180" s="57">
        <f>INDEX('Dwellings_vacancy_E-all_inputs'!$G:$G,MATCH($A180,'Dwellings_vacancy_E-all_inputs'!$A:$A,0))</f>
        <v>7.4132440329623432E-3</v>
      </c>
      <c r="AA180" s="57">
        <f>INDEX('Dwellings_vacancy_E-all_inputs'!$L:$L,MATCH($A180,'Dwellings_vacancy_E-all_inputs'!$A:$A,0))</f>
        <v>8.33289103550767E-3</v>
      </c>
      <c r="AB180" s="57">
        <f>Z180*'England_index-weights_R2'!$B$18+AA180*'England_index-weights_R2'!$B$19</f>
        <v>7.8730675342350061E-3</v>
      </c>
      <c r="AC180" s="56">
        <f t="shared" si="22"/>
        <v>0.19759142795477641</v>
      </c>
    </row>
    <row r="181" spans="1:29" x14ac:dyDescent="0.35">
      <c r="A181" s="17" t="s">
        <v>628</v>
      </c>
      <c r="B181" s="17" t="s">
        <v>629</v>
      </c>
      <c r="C181" s="56">
        <f>D181*'England_index-weights_R2'!$B$2+O181*'England_index-weights_R2'!$B$10+V181*'England_index-weights_R2'!$B$14</f>
        <v>0.27235144390013855</v>
      </c>
      <c r="D181" s="56">
        <f>F181*'England_index-weights_R2'!$B$3+J181*'England_index-weights_R2'!$B$4+N181*'England_index-weights_R2'!$B$7</f>
        <v>0.32680217826797453</v>
      </c>
      <c r="E181" s="56">
        <f>INDEX('Productivity-all_inputs'!$D:$D,MATCH($A181,'Productivity-all_inputs'!$A:$A,0))</f>
        <v>3.4210000089583352</v>
      </c>
      <c r="F181" s="56">
        <f t="shared" si="23"/>
        <v>0.67167885741533817</v>
      </c>
      <c r="G181" s="49">
        <f>INDEX('Skills-all_inputs'!$C:$C,MATCH($A181,'Skills-all_inputs'!$A:$A,0))</f>
        <v>4.2</v>
      </c>
      <c r="H181" s="49">
        <f>INDEX('Skills-all_inputs'!$D:$D,MATCH($A181,'Skills-all_inputs'!$A:$A,0))</f>
        <v>4</v>
      </c>
      <c r="I181" s="121">
        <f>$G181*'England_index-weights_R2'!$B$5+'England_index-weights_R2'!$B$6*$H181</f>
        <v>4.0999999999999996</v>
      </c>
      <c r="J181" s="56">
        <f t="shared" si="16"/>
        <v>0.13173652694610774</v>
      </c>
      <c r="K181" s="49">
        <f>INDEX('Unemployment-all_inputs'!$C:$C,MATCH($A181,'Unemployment-all_inputs'!$A:$A,0))</f>
        <v>3.3</v>
      </c>
      <c r="L181" s="49">
        <f>INDEX('Unemployment-all_inputs'!$D:$D,MATCH($A181,'Unemployment-all_inputs'!$A:$A,0))</f>
        <v>3.4</v>
      </c>
      <c r="M181" s="121">
        <f>K181*'England_index-weights_R2'!$B$8+L181*'England_index-weights_R2'!$B$9</f>
        <v>3.3499999999999996</v>
      </c>
      <c r="N181" s="56">
        <f t="shared" si="17"/>
        <v>0.17699115044247779</v>
      </c>
      <c r="O181" s="56">
        <f>Q181*'England_index-weights_R2'!$B$11+S181*'England_index-weights_R2'!$B$12+U181*'England_index-weights_R2'!$B$13</f>
        <v>0.23450709577942908</v>
      </c>
      <c r="P181" s="50">
        <f>INDEX('Journey_time-all_inputs'!$C:$C,MATCH($A181,'Journey_time-all_inputs'!$A:$A,0))</f>
        <v>24.661123504157601</v>
      </c>
      <c r="Q181" s="56">
        <f t="shared" si="18"/>
        <v>0.15917877030218969</v>
      </c>
      <c r="R181" s="50">
        <f>INDEX('Journey_time-all_inputs'!$D:$D,MATCH($A181,'Journey_time-all_inputs'!$A:$A,0))</f>
        <v>53.5056561867776</v>
      </c>
      <c r="S181" s="56">
        <f t="shared" si="19"/>
        <v>0.42615295845889262</v>
      </c>
      <c r="T181" s="50">
        <f>INDEX('Journey_time-all_inputs'!$E:$E,MATCH($A181,'Journey_time-all_inputs'!$A:$A,0))</f>
        <v>86.301995104981302</v>
      </c>
      <c r="U181" s="56">
        <f t="shared" si="20"/>
        <v>0.70308256780117395</v>
      </c>
      <c r="V181" s="56">
        <f>Y181*'England_index-weights_R2'!$B$15+AC181*'England_index-weights_R2'!$B$17</f>
        <v>0.20129432328517596</v>
      </c>
      <c r="W181" s="56">
        <f>INDEX('Comm_vacancy-all_inputs'!$C:$C, MATCH(A181,'Comm_vacancy-all_inputs'!$A:$A,0))</f>
        <v>6.4375377370782041E-2</v>
      </c>
      <c r="X181" s="56">
        <f>W181*'England_index-weights_R2'!$B$16</f>
        <v>6.4375377370782041E-2</v>
      </c>
      <c r="Y181" s="56">
        <f t="shared" si="21"/>
        <v>0.2291172944322557</v>
      </c>
      <c r="Z181" s="57">
        <f>INDEX('Dwellings_vacancy_E-all_inputs'!$G:$G,MATCH($A181,'Dwellings_vacancy_E-all_inputs'!$A:$A,0))</f>
        <v>4.3321225342402318E-3</v>
      </c>
      <c r="AA181" s="57">
        <f>INDEX('Dwellings_vacancy_E-all_inputs'!$L:$L,MATCH($A181,'Dwellings_vacancy_E-all_inputs'!$A:$A,0))</f>
        <v>6.408259072308427E-3</v>
      </c>
      <c r="AB181" s="57">
        <f>Z181*'England_index-weights_R2'!$B$18+AA181*'England_index-weights_R2'!$B$19</f>
        <v>5.3701908032743294E-3</v>
      </c>
      <c r="AC181" s="56">
        <f t="shared" si="22"/>
        <v>0.11782540984393673</v>
      </c>
    </row>
    <row r="182" spans="1:29" x14ac:dyDescent="0.35">
      <c r="A182" s="17" t="s">
        <v>630</v>
      </c>
      <c r="B182" s="17" t="s">
        <v>631</v>
      </c>
      <c r="C182" s="56">
        <f>D182*'England_index-weights_R2'!$B$2+O182*'England_index-weights_R2'!$B$10+V182*'England_index-weights_R2'!$B$14</f>
        <v>0.30099169237580209</v>
      </c>
      <c r="D182" s="56">
        <f>F182*'England_index-weights_R2'!$B$3+J182*'England_index-weights_R2'!$B$4+N182*'England_index-weights_R2'!$B$7</f>
        <v>0.46546740000244885</v>
      </c>
      <c r="E182" s="56">
        <f>INDEX('Productivity-all_inputs'!$D:$D,MATCH($A182,'Productivity-all_inputs'!$A:$A,0))</f>
        <v>3.459466289786131</v>
      </c>
      <c r="F182" s="56">
        <f t="shared" si="23"/>
        <v>0.63541974014830371</v>
      </c>
      <c r="G182" s="49">
        <f>INDEX('Skills-all_inputs'!$C:$C,MATCH($A182,'Skills-all_inputs'!$A:$A,0))</f>
        <v>4.8</v>
      </c>
      <c r="H182" s="49">
        <f>INDEX('Skills-all_inputs'!$D:$D,MATCH($A182,'Skills-all_inputs'!$A:$A,0))</f>
        <v>5.5</v>
      </c>
      <c r="I182" s="121">
        <f>$G182*'England_index-weights_R2'!$B$5+'England_index-weights_R2'!$B$6*$H182</f>
        <v>5.15</v>
      </c>
      <c r="J182" s="56">
        <f t="shared" si="16"/>
        <v>0.19461077844311375</v>
      </c>
      <c r="K182" s="49">
        <f>INDEX('Unemployment-all_inputs'!$C:$C,MATCH($A182,'Unemployment-all_inputs'!$A:$A,0))</f>
        <v>5.8</v>
      </c>
      <c r="L182" s="49">
        <f>INDEX('Unemployment-all_inputs'!$D:$D,MATCH($A182,'Unemployment-all_inputs'!$A:$A,0))</f>
        <v>5.3</v>
      </c>
      <c r="M182" s="121">
        <f>K182*'England_index-weights_R2'!$B$8+L182*'England_index-weights_R2'!$B$9</f>
        <v>5.55</v>
      </c>
      <c r="N182" s="56">
        <f t="shared" si="17"/>
        <v>0.56637168141592908</v>
      </c>
      <c r="O182" s="56">
        <f>Q182*'England_index-weights_R2'!$B$11+S182*'England_index-weights_R2'!$B$12+U182*'England_index-weights_R2'!$B$13</f>
        <v>7.5158026555789015E-2</v>
      </c>
      <c r="P182" s="50">
        <f>INDEX('Journey_time-all_inputs'!$C:$C,MATCH($A182,'Journey_time-all_inputs'!$A:$A,0))</f>
        <v>11.977848897112199</v>
      </c>
      <c r="Q182" s="56">
        <f t="shared" si="18"/>
        <v>4.732128945432186E-2</v>
      </c>
      <c r="R182" s="50">
        <f>INDEX('Journey_time-all_inputs'!$D:$D,MATCH($A182,'Journey_time-all_inputs'!$A:$A,0))</f>
        <v>23.5424904888777</v>
      </c>
      <c r="S182" s="56">
        <f t="shared" si="19"/>
        <v>0.16757045346804308</v>
      </c>
      <c r="T182" s="50">
        <f>INDEX('Journey_time-all_inputs'!$E:$E,MATCH($A182,'Journey_time-all_inputs'!$A:$A,0))</f>
        <v>19.1691466254894</v>
      </c>
      <c r="U182" s="56">
        <f t="shared" si="20"/>
        <v>0.11156645137761317</v>
      </c>
      <c r="V182" s="56">
        <f>Y182*'England_index-weights_R2'!$B$15+AC182*'England_index-weights_R2'!$B$17</f>
        <v>0.19787394294252153</v>
      </c>
      <c r="W182" s="56">
        <f>INDEX('Comm_vacancy-all_inputs'!$C:$C, MATCH(A182,'Comm_vacancy-all_inputs'!$A:$A,0))</f>
        <v>4.731869511815065E-2</v>
      </c>
      <c r="X182" s="56">
        <f>W182*'England_index-weights_R2'!$B$16</f>
        <v>4.731869511815065E-2</v>
      </c>
      <c r="Y182" s="56">
        <f t="shared" si="21"/>
        <v>0.16143956048911126</v>
      </c>
      <c r="Z182" s="57">
        <f>INDEX('Dwellings_vacancy_E-all_inputs'!$G:$G,MATCH($A182,'Dwellings_vacancy_E-all_inputs'!$A:$A,0))</f>
        <v>1.0467593062176692E-2</v>
      </c>
      <c r="AA182" s="57">
        <f>INDEX('Dwellings_vacancy_E-all_inputs'!$L:$L,MATCH($A182,'Dwellings_vacancy_E-all_inputs'!$A:$A,0))</f>
        <v>1.2155641072628428E-2</v>
      </c>
      <c r="AB182" s="57">
        <f>Z182*'England_index-weights_R2'!$B$18+AA182*'England_index-weights_R2'!$B$19</f>
        <v>1.1311617067402559E-2</v>
      </c>
      <c r="AC182" s="56">
        <f t="shared" si="22"/>
        <v>0.30717709030275231</v>
      </c>
    </row>
    <row r="183" spans="1:29" x14ac:dyDescent="0.35">
      <c r="A183" s="17" t="s">
        <v>632</v>
      </c>
      <c r="B183" s="17" t="s">
        <v>633</v>
      </c>
      <c r="C183" s="56">
        <f>D183*'England_index-weights_R2'!$B$2+O183*'England_index-weights_R2'!$B$10+V183*'England_index-weights_R2'!$B$14</f>
        <v>0.32143291311257938</v>
      </c>
      <c r="D183" s="56">
        <f>F183*'England_index-weights_R2'!$B$3+J183*'England_index-weights_R2'!$B$4+N183*'England_index-weights_R2'!$B$7</f>
        <v>0.37091092849112833</v>
      </c>
      <c r="E183" s="56">
        <f>INDEX('Productivity-all_inputs'!$D:$D,MATCH($A183,'Productivity-all_inputs'!$A:$A,0))</f>
        <v>3.5496173867804286</v>
      </c>
      <c r="F183" s="56">
        <f t="shared" si="23"/>
        <v>0.55044143896286646</v>
      </c>
      <c r="G183" s="49">
        <f>INDEX('Skills-all_inputs'!$C:$C,MATCH($A183,'Skills-all_inputs'!$A:$A,0))</f>
        <v>7.9</v>
      </c>
      <c r="H183" s="49">
        <f>INDEX('Skills-all_inputs'!$D:$D,MATCH($A183,'Skills-all_inputs'!$A:$A,0))</f>
        <v>6.7</v>
      </c>
      <c r="I183" s="121">
        <f>$G183*'England_index-weights_R2'!$B$5+'England_index-weights_R2'!$B$6*$H183</f>
        <v>7.3000000000000007</v>
      </c>
      <c r="J183" s="56">
        <f t="shared" si="16"/>
        <v>0.32335329341317359</v>
      </c>
      <c r="K183" s="49">
        <f>INDEX('Unemployment-all_inputs'!$C:$C,MATCH($A183,'Unemployment-all_inputs'!$A:$A,0))</f>
        <v>3.3</v>
      </c>
      <c r="L183" s="49">
        <f>INDEX('Unemployment-all_inputs'!$D:$D,MATCH($A183,'Unemployment-all_inputs'!$A:$A,0))</f>
        <v>4.0999999999999996</v>
      </c>
      <c r="M183" s="121">
        <f>K183*'England_index-weights_R2'!$B$8+L183*'England_index-weights_R2'!$B$9</f>
        <v>3.6999999999999997</v>
      </c>
      <c r="N183" s="56">
        <f t="shared" si="17"/>
        <v>0.23893805309734506</v>
      </c>
      <c r="O183" s="56">
        <f>Q183*'England_index-weights_R2'!$B$11+S183*'England_index-weights_R2'!$B$12+U183*'England_index-weights_R2'!$B$13</f>
        <v>9.147960255515368E-2</v>
      </c>
      <c r="P183" s="50">
        <f>INDEX('Journey_time-all_inputs'!$C:$C,MATCH($A183,'Journey_time-all_inputs'!$A:$A,0))</f>
        <v>12.637410636275</v>
      </c>
      <c r="Q183" s="56">
        <f t="shared" si="18"/>
        <v>5.3138155909725038E-2</v>
      </c>
      <c r="R183" s="50">
        <f>INDEX('Journey_time-all_inputs'!$D:$D,MATCH($A183,'Journey_time-all_inputs'!$A:$A,0))</f>
        <v>29.368658496976199</v>
      </c>
      <c r="S183" s="56">
        <f t="shared" si="19"/>
        <v>0.21785035824249924</v>
      </c>
      <c r="T183" s="50">
        <f>INDEX('Journey_time-all_inputs'!$E:$E,MATCH($A183,'Journey_time-all_inputs'!$A:$A,0))</f>
        <v>23.238698278100099</v>
      </c>
      <c r="U183" s="56">
        <f t="shared" si="20"/>
        <v>0.14742379161653851</v>
      </c>
      <c r="V183" s="56">
        <f>Y183*'England_index-weights_R2'!$B$15+AC183*'England_index-weights_R2'!$B$17</f>
        <v>0.45243019291290731</v>
      </c>
      <c r="W183" s="56">
        <f>INDEX('Comm_vacancy-all_inputs'!$C:$C, MATCH(A183,'Comm_vacancy-all_inputs'!$A:$A,0))</f>
        <v>0.12591010481635481</v>
      </c>
      <c r="X183" s="56">
        <f>W183*'England_index-weights_R2'!$B$16</f>
        <v>0.12591010481635481</v>
      </c>
      <c r="Y183" s="56">
        <f t="shared" si="21"/>
        <v>0.47327561611775859</v>
      </c>
      <c r="Z183" s="57">
        <f>INDEX('Dwellings_vacancy_E-all_inputs'!$G:$G,MATCH($A183,'Dwellings_vacancy_E-all_inputs'!$A:$A,0))</f>
        <v>1.2954274910720537E-2</v>
      </c>
      <c r="AA183" s="57">
        <f>INDEX('Dwellings_vacancy_E-all_inputs'!$L:$L,MATCH($A183,'Dwellings_vacancy_E-all_inputs'!$A:$A,0))</f>
        <v>1.4859892442683272E-2</v>
      </c>
      <c r="AB183" s="57">
        <f>Z183*'England_index-weights_R2'!$B$18+AA183*'England_index-weights_R2'!$B$19</f>
        <v>1.3907083676701903E-2</v>
      </c>
      <c r="AC183" s="56">
        <f t="shared" si="22"/>
        <v>0.38989392329835371</v>
      </c>
    </row>
    <row r="184" spans="1:29" x14ac:dyDescent="0.35">
      <c r="A184" s="17" t="s">
        <v>634</v>
      </c>
      <c r="B184" s="17" t="s">
        <v>635</v>
      </c>
      <c r="C184" s="56">
        <f>D184*'England_index-weights_R2'!$B$2+O184*'England_index-weights_R2'!$B$10+V184*'England_index-weights_R2'!$B$14</f>
        <v>0.29013345389529643</v>
      </c>
      <c r="D184" s="56">
        <f>F184*'England_index-weights_R2'!$B$3+J184*'England_index-weights_R2'!$B$4+N184*'England_index-weights_R2'!$B$7</f>
        <v>0.40159641871969193</v>
      </c>
      <c r="E184" s="56">
        <f>INDEX('Productivity-all_inputs'!$D:$D,MATCH($A184,'Productivity-all_inputs'!$A:$A,0))</f>
        <v>3.5263605246161616</v>
      </c>
      <c r="F184" s="56">
        <f t="shared" si="23"/>
        <v>0.57236384150166519</v>
      </c>
      <c r="G184" s="49">
        <f>INDEX('Skills-all_inputs'!$C:$C,MATCH($A184,'Skills-all_inputs'!$A:$A,0))</f>
        <v>6</v>
      </c>
      <c r="H184" s="49">
        <f>INDEX('Skills-all_inputs'!$D:$D,MATCH($A184,'Skills-all_inputs'!$A:$A,0))</f>
        <v>7.1</v>
      </c>
      <c r="I184" s="121">
        <f>$G184*'England_index-weights_R2'!$B$5+'England_index-weights_R2'!$B$6*$H184</f>
        <v>6.55</v>
      </c>
      <c r="J184" s="56">
        <f t="shared" si="16"/>
        <v>0.27844311377245506</v>
      </c>
      <c r="K184" s="49">
        <f>INDEX('Unemployment-all_inputs'!$C:$C,MATCH($A184,'Unemployment-all_inputs'!$A:$A,0))</f>
        <v>4.5</v>
      </c>
      <c r="L184" s="49">
        <f>INDEX('Unemployment-all_inputs'!$D:$D,MATCH($A184,'Unemployment-all_inputs'!$A:$A,0))</f>
        <v>4.2</v>
      </c>
      <c r="M184" s="121">
        <f>K184*'England_index-weights_R2'!$B$8+L184*'England_index-weights_R2'!$B$9</f>
        <v>4.3499999999999996</v>
      </c>
      <c r="N184" s="56">
        <f t="shared" si="17"/>
        <v>0.35398230088495564</v>
      </c>
      <c r="O184" s="56">
        <f>Q184*'England_index-weights_R2'!$B$11+S184*'England_index-weights_R2'!$B$12+U184*'England_index-weights_R2'!$B$13</f>
        <v>8.8506073060330176E-2</v>
      </c>
      <c r="P184" s="50">
        <f>INDEX('Journey_time-all_inputs'!$C:$C,MATCH($A184,'Journey_time-all_inputs'!$A:$A,0))</f>
        <v>12.6999794155013</v>
      </c>
      <c r="Q184" s="56">
        <f t="shared" si="18"/>
        <v>5.3689968138098031E-2</v>
      </c>
      <c r="R184" s="50">
        <f>INDEX('Journey_time-all_inputs'!$D:$D,MATCH($A184,'Journey_time-all_inputs'!$A:$A,0))</f>
        <v>27.721336408815802</v>
      </c>
      <c r="S184" s="56">
        <f t="shared" si="19"/>
        <v>0.2036339474540648</v>
      </c>
      <c r="T184" s="50">
        <f>INDEX('Journey_time-all_inputs'!$E:$E,MATCH($A184,'Journey_time-all_inputs'!$A:$A,0))</f>
        <v>22.0468819143119</v>
      </c>
      <c r="U184" s="56">
        <f t="shared" si="20"/>
        <v>0.13692254516319602</v>
      </c>
      <c r="V184" s="56">
        <f>Y184*'England_index-weights_R2'!$B$15+AC184*'England_index-weights_R2'!$B$17</f>
        <v>0.26883490508147162</v>
      </c>
      <c r="W184" s="56">
        <f>INDEX('Comm_vacancy-all_inputs'!$C:$C, MATCH(A184,'Comm_vacancy-all_inputs'!$A:$A,0))</f>
        <v>7.7913166135719622E-2</v>
      </c>
      <c r="X184" s="56">
        <f>W184*'England_index-weights_R2'!$B$16</f>
        <v>7.7913166135719622E-2</v>
      </c>
      <c r="Y184" s="56">
        <f t="shared" si="21"/>
        <v>0.28283271532371246</v>
      </c>
      <c r="Z184" s="57">
        <f>INDEX('Dwellings_vacancy_E-all_inputs'!$G:$G,MATCH($A184,'Dwellings_vacancy_E-all_inputs'!$A:$A,0))</f>
        <v>6.8890342271637232E-3</v>
      </c>
      <c r="AA184" s="57">
        <f>INDEX('Dwellings_vacancy_E-all_inputs'!$L:$L,MATCH($A184,'Dwellings_vacancy_E-all_inputs'!$A:$A,0))</f>
        <v>1.0692701069270108E-2</v>
      </c>
      <c r="AB184" s="57">
        <f>Z184*'England_index-weights_R2'!$B$18+AA184*'England_index-weights_R2'!$B$19</f>
        <v>8.790867648216915E-3</v>
      </c>
      <c r="AC184" s="56">
        <f t="shared" si="22"/>
        <v>0.22684147435474908</v>
      </c>
    </row>
    <row r="185" spans="1:29" x14ac:dyDescent="0.35">
      <c r="A185" s="17" t="s">
        <v>636</v>
      </c>
      <c r="B185" s="17" t="s">
        <v>637</v>
      </c>
      <c r="C185" s="56">
        <f>D185*'England_index-weights_R2'!$B$2+O185*'England_index-weights_R2'!$B$10+V185*'England_index-weights_R2'!$B$14</f>
        <v>0.38876470314910905</v>
      </c>
      <c r="D185" s="56">
        <f>F185*'England_index-weights_R2'!$B$3+J185*'England_index-weights_R2'!$B$4+N185*'England_index-weights_R2'!$B$7</f>
        <v>0.55299874446335817</v>
      </c>
      <c r="E185" s="56">
        <f>INDEX('Productivity-all_inputs'!$D:$D,MATCH($A185,'Productivity-all_inputs'!$A:$A,0))</f>
        <v>3.2995337278856551</v>
      </c>
      <c r="F185" s="56">
        <f t="shared" si="23"/>
        <v>0.78617550316910079</v>
      </c>
      <c r="G185" s="49">
        <f>INDEX('Skills-all_inputs'!$C:$C,MATCH($A185,'Skills-all_inputs'!$A:$A,0))</f>
        <v>6.7</v>
      </c>
      <c r="H185" s="49">
        <f>INDEX('Skills-all_inputs'!$D:$D,MATCH($A185,'Skills-all_inputs'!$A:$A,0))</f>
        <v>9.6999999999999993</v>
      </c>
      <c r="I185" s="121">
        <f>$G185*'England_index-weights_R2'!$B$5+'England_index-weights_R2'!$B$6*$H185</f>
        <v>8.1999999999999993</v>
      </c>
      <c r="J185" s="56">
        <f t="shared" si="16"/>
        <v>0.37724550898203579</v>
      </c>
      <c r="K185" s="49">
        <f>INDEX('Unemployment-all_inputs'!$C:$C,MATCH($A185,'Unemployment-all_inputs'!$A:$A,0))</f>
        <v>5.0999999999999996</v>
      </c>
      <c r="L185" s="49">
        <f>INDEX('Unemployment-all_inputs'!$D:$D,MATCH($A185,'Unemployment-all_inputs'!$A:$A,0))</f>
        <v>5.2</v>
      </c>
      <c r="M185" s="121">
        <f>K185*'England_index-weights_R2'!$B$8+L185*'England_index-weights_R2'!$B$9</f>
        <v>5.15</v>
      </c>
      <c r="N185" s="56">
        <f t="shared" si="17"/>
        <v>0.49557522123893805</v>
      </c>
      <c r="O185" s="56">
        <f>Q185*'England_index-weights_R2'!$B$11+S185*'England_index-weights_R2'!$B$12+U185*'England_index-weights_R2'!$B$13</f>
        <v>0.27259474421769209</v>
      </c>
      <c r="P185" s="50">
        <f>INDEX('Journey_time-all_inputs'!$C:$C,MATCH($A185,'Journey_time-all_inputs'!$A:$A,0))</f>
        <v>30.849431808110499</v>
      </c>
      <c r="Q185" s="56">
        <f t="shared" si="18"/>
        <v>0.21375525776589241</v>
      </c>
      <c r="R185" s="50">
        <f>INDEX('Journey_time-all_inputs'!$D:$D,MATCH($A185,'Journey_time-all_inputs'!$A:$A,0))</f>
        <v>54.739685935598501</v>
      </c>
      <c r="S185" s="56">
        <f t="shared" si="19"/>
        <v>0.4368026510481407</v>
      </c>
      <c r="T185" s="50">
        <f>INDEX('Journey_time-all_inputs'!$E:$E,MATCH($A185,'Journey_time-all_inputs'!$A:$A,0))</f>
        <v>68.552920228512207</v>
      </c>
      <c r="U185" s="56">
        <f t="shared" si="20"/>
        <v>0.54669319838171249</v>
      </c>
      <c r="V185" s="56">
        <f>Y185*'England_index-weights_R2'!$B$15+AC185*'England_index-weights_R2'!$B$17</f>
        <v>0.17646657945202759</v>
      </c>
      <c r="W185" s="56">
        <f>INDEX('Comm_vacancy-all_inputs'!$C:$C, MATCH(A185,'Comm_vacancy-all_inputs'!$A:$A,0))</f>
        <v>2.7803184442131163E-2</v>
      </c>
      <c r="X185" s="56">
        <f>W185*'England_index-weights_R2'!$B$16</f>
        <v>2.7803184442131163E-2</v>
      </c>
      <c r="Y185" s="56">
        <f t="shared" si="21"/>
        <v>8.4005653957113624E-2</v>
      </c>
      <c r="Z185" s="57">
        <f>INDEX('Dwellings_vacancy_E-all_inputs'!$G:$G,MATCH($A185,'Dwellings_vacancy_E-all_inputs'!$A:$A,0))</f>
        <v>1.3326188154929849E-2</v>
      </c>
      <c r="AA185" s="57">
        <f>INDEX('Dwellings_vacancy_E-all_inputs'!$L:$L,MATCH($A185,'Dwellings_vacancy_E-all_inputs'!$A:$A,0))</f>
        <v>1.8501532036144342E-2</v>
      </c>
      <c r="AB185" s="57">
        <f>Z185*'England_index-weights_R2'!$B$18+AA185*'England_index-weights_R2'!$B$19</f>
        <v>1.5913860095537094E-2</v>
      </c>
      <c r="AC185" s="56">
        <f t="shared" si="22"/>
        <v>0.45384935593676951</v>
      </c>
    </row>
    <row r="186" spans="1:29" x14ac:dyDescent="0.35">
      <c r="A186" s="17" t="s">
        <v>638</v>
      </c>
      <c r="B186" s="17" t="s">
        <v>639</v>
      </c>
      <c r="C186" s="56">
        <f>D186*'England_index-weights_R2'!$B$2+O186*'England_index-weights_R2'!$B$10+V186*'England_index-weights_R2'!$B$14</f>
        <v>0.31998688115795137</v>
      </c>
      <c r="D186" s="56">
        <f>F186*'England_index-weights_R2'!$B$3+J186*'England_index-weights_R2'!$B$4+N186*'England_index-weights_R2'!$B$7</f>
        <v>0.51752965898444458</v>
      </c>
      <c r="E186" s="56">
        <f>INDEX('Productivity-all_inputs'!$D:$D,MATCH($A186,'Productivity-all_inputs'!$A:$A,0))</f>
        <v>3.3286266888273199</v>
      </c>
      <c r="F186" s="56">
        <f t="shared" si="23"/>
        <v>0.75875187240137609</v>
      </c>
      <c r="G186" s="49">
        <f>INDEX('Skills-all_inputs'!$C:$C,MATCH($A186,'Skills-all_inputs'!$A:$A,0))</f>
        <v>7.3</v>
      </c>
      <c r="H186" s="49">
        <f>INDEX('Skills-all_inputs'!$D:$D,MATCH($A186,'Skills-all_inputs'!$A:$A,0))</f>
        <v>10.6</v>
      </c>
      <c r="I186" s="121">
        <f>$G186*'England_index-weights_R2'!$B$5+'England_index-weights_R2'!$B$6*$H186</f>
        <v>8.9499999999999993</v>
      </c>
      <c r="J186" s="56">
        <f t="shared" si="16"/>
        <v>0.42215568862275438</v>
      </c>
      <c r="K186" s="49">
        <f>INDEX('Unemployment-all_inputs'!$C:$C,MATCH($A186,'Unemployment-all_inputs'!$A:$A,0))</f>
        <v>4.8</v>
      </c>
      <c r="L186" s="49">
        <f>INDEX('Unemployment-all_inputs'!$D:$D,MATCH($A186,'Unemployment-all_inputs'!$A:$A,0))</f>
        <v>4.0999999999999996</v>
      </c>
      <c r="M186" s="121">
        <f>K186*'England_index-weights_R2'!$B$8+L186*'England_index-weights_R2'!$B$9</f>
        <v>4.4499999999999993</v>
      </c>
      <c r="N186" s="56">
        <f t="shared" si="17"/>
        <v>0.3716814159292034</v>
      </c>
      <c r="O186" s="56">
        <f>Q186*'England_index-weights_R2'!$B$11+S186*'England_index-weights_R2'!$B$12+U186*'England_index-weights_R2'!$B$13</f>
        <v>4.0148478890097601E-2</v>
      </c>
      <c r="P186" s="50">
        <f>INDEX('Journey_time-all_inputs'!$C:$C,MATCH($A186,'Journey_time-all_inputs'!$A:$A,0))</f>
        <v>9.07441113230594</v>
      </c>
      <c r="Q186" s="56">
        <f t="shared" si="18"/>
        <v>2.1715028907902251E-2</v>
      </c>
      <c r="R186" s="50">
        <f>INDEX('Journey_time-all_inputs'!$D:$D,MATCH($A186,'Journey_time-all_inputs'!$A:$A,0))</f>
        <v>16.2603365439176</v>
      </c>
      <c r="S186" s="56">
        <f t="shared" si="19"/>
        <v>0.10472537134947504</v>
      </c>
      <c r="T186" s="50">
        <f>INDEX('Journey_time-all_inputs'!$E:$E,MATCH($A186,'Journey_time-all_inputs'!$A:$A,0))</f>
        <v>11.3693988911884</v>
      </c>
      <c r="U186" s="56">
        <f t="shared" si="20"/>
        <v>4.2841876249736621E-2</v>
      </c>
      <c r="V186" s="56">
        <f>Y186*'England_index-weights_R2'!$B$15+AC186*'England_index-weights_R2'!$B$17</f>
        <v>0.20473972777281862</v>
      </c>
      <c r="W186" s="56">
        <f>INDEX('Comm_vacancy-all_inputs'!$C:$C, MATCH(A186,'Comm_vacancy-all_inputs'!$A:$A,0))</f>
        <v>5.1108448729022135E-2</v>
      </c>
      <c r="X186" s="56">
        <f>W186*'England_index-weights_R2'!$B$16</f>
        <v>5.1108448729022135E-2</v>
      </c>
      <c r="Y186" s="56">
        <f t="shared" si="21"/>
        <v>0.17647659599154977</v>
      </c>
      <c r="Z186" s="57">
        <f>INDEX('Dwellings_vacancy_E-all_inputs'!$G:$G,MATCH($A186,'Dwellings_vacancy_E-all_inputs'!$A:$A,0))</f>
        <v>9.5076504486327016E-3</v>
      </c>
      <c r="AA186" s="57">
        <f>INDEX('Dwellings_vacancy_E-all_inputs'!$L:$L,MATCH($A186,'Dwellings_vacancy_E-all_inputs'!$A:$A,0))</f>
        <v>1.2008077320302745E-2</v>
      </c>
      <c r="AB186" s="57">
        <f>Z186*'England_index-weights_R2'!$B$18+AA186*'England_index-weights_R2'!$B$19</f>
        <v>1.0757863884467724E-2</v>
      </c>
      <c r="AC186" s="56">
        <f t="shared" si="22"/>
        <v>0.28952912311662515</v>
      </c>
    </row>
    <row r="187" spans="1:29" x14ac:dyDescent="0.35">
      <c r="A187" s="17" t="s">
        <v>640</v>
      </c>
      <c r="B187" s="17" t="s">
        <v>641</v>
      </c>
      <c r="C187" s="56">
        <f>D187*'England_index-weights_R2'!$B$2+O187*'England_index-weights_R2'!$B$10+V187*'England_index-weights_R2'!$B$14</f>
        <v>0.38740101924486836</v>
      </c>
      <c r="D187" s="56">
        <f>F187*'England_index-weights_R2'!$B$3+J187*'England_index-weights_R2'!$B$4+N187*'England_index-weights_R2'!$B$7</f>
        <v>0.60522966960552949</v>
      </c>
      <c r="E187" s="56">
        <f>INDEX('Productivity-all_inputs'!$D:$D,MATCH($A187,'Productivity-all_inputs'!$A:$A,0))</f>
        <v>3.427514689979529</v>
      </c>
      <c r="F187" s="56">
        <f t="shared" si="23"/>
        <v>0.66553798343372628</v>
      </c>
      <c r="G187" s="49">
        <f>INDEX('Skills-all_inputs'!$C:$C,MATCH($A187,'Skills-all_inputs'!$A:$A,0))</f>
        <v>6.4</v>
      </c>
      <c r="H187" s="49">
        <f>INDEX('Skills-all_inputs'!$D:$D,MATCH($A187,'Skills-all_inputs'!$A:$A,0))</f>
        <v>10.1</v>
      </c>
      <c r="I187" s="121">
        <f>$G187*'England_index-weights_R2'!$B$5+'England_index-weights_R2'!$B$6*$H187</f>
        <v>8.25</v>
      </c>
      <c r="J187" s="56">
        <f t="shared" si="16"/>
        <v>0.38023952095808372</v>
      </c>
      <c r="K187" s="49">
        <f>INDEX('Unemployment-all_inputs'!$C:$C,MATCH($A187,'Unemployment-all_inputs'!$A:$A,0))</f>
        <v>6.8</v>
      </c>
      <c r="L187" s="49">
        <f>INDEX('Unemployment-all_inputs'!$D:$D,MATCH($A187,'Unemployment-all_inputs'!$A:$A,0))</f>
        <v>6.6</v>
      </c>
      <c r="M187" s="121">
        <f>K187*'England_index-weights_R2'!$B$8+L187*'England_index-weights_R2'!$B$9</f>
        <v>6.6999999999999993</v>
      </c>
      <c r="N187" s="56">
        <f t="shared" si="17"/>
        <v>0.76991150442477863</v>
      </c>
      <c r="O187" s="56">
        <f>Q187*'England_index-weights_R2'!$B$11+S187*'England_index-weights_R2'!$B$12+U187*'England_index-weights_R2'!$B$13</f>
        <v>4.7875762132589796E-2</v>
      </c>
      <c r="P187" s="50">
        <f>INDEX('Journey_time-all_inputs'!$C:$C,MATCH($A187,'Journey_time-all_inputs'!$A:$A,0))</f>
        <v>9.82531988292906</v>
      </c>
      <c r="Q187" s="56">
        <f t="shared" si="18"/>
        <v>2.8337511176374459E-2</v>
      </c>
      <c r="R187" s="50">
        <f>INDEX('Journey_time-all_inputs'!$D:$D,MATCH($A187,'Journey_time-all_inputs'!$A:$A,0))</f>
        <v>17.363425735076099</v>
      </c>
      <c r="S187" s="56">
        <f t="shared" si="19"/>
        <v>0.1142450452435485</v>
      </c>
      <c r="T187" s="50">
        <f>INDEX('Journey_time-all_inputs'!$E:$E,MATCH($A187,'Journey_time-all_inputs'!$A:$A,0))</f>
        <v>13.758351175572001</v>
      </c>
      <c r="U187" s="56">
        <f t="shared" si="20"/>
        <v>6.389124045199393E-2</v>
      </c>
      <c r="V187" s="56">
        <f>Y187*'England_index-weights_R2'!$B$15+AC187*'England_index-weights_R2'!$B$17</f>
        <v>0.29126897563582466</v>
      </c>
      <c r="W187" s="56">
        <f>INDEX('Comm_vacancy-all_inputs'!$C:$C, MATCH(A187,'Comm_vacancy-all_inputs'!$A:$A,0))</f>
        <v>7.4632386261463152E-2</v>
      </c>
      <c r="X187" s="56">
        <f>W187*'England_index-weights_R2'!$B$16</f>
        <v>7.4632386261463152E-2</v>
      </c>
      <c r="Y187" s="56">
        <f t="shared" si="21"/>
        <v>0.26981519267966497</v>
      </c>
      <c r="Z187" s="57">
        <f>INDEX('Dwellings_vacancy_E-all_inputs'!$G:$G,MATCH($A187,'Dwellings_vacancy_E-all_inputs'!$A:$A,0))</f>
        <v>1.1669830735606145E-2</v>
      </c>
      <c r="AA187" s="57">
        <f>INDEX('Dwellings_vacancy_E-all_inputs'!$L:$L,MATCH($A187,'Dwellings_vacancy_E-all_inputs'!$A:$A,0))</f>
        <v>1.3994108584064439E-2</v>
      </c>
      <c r="AB187" s="57">
        <f>Z187*'England_index-weights_R2'!$B$18+AA187*'England_index-weights_R2'!$B$19</f>
        <v>1.2831969659835293E-2</v>
      </c>
      <c r="AC187" s="56">
        <f t="shared" si="22"/>
        <v>0.35563032450430387</v>
      </c>
    </row>
    <row r="188" spans="1:29" x14ac:dyDescent="0.35">
      <c r="A188" s="17" t="s">
        <v>642</v>
      </c>
      <c r="B188" s="17" t="s">
        <v>643</v>
      </c>
      <c r="C188" s="56">
        <f>D188*'England_index-weights_R2'!$B$2+O188*'England_index-weights_R2'!$B$10+V188*'England_index-weights_R2'!$B$14</f>
        <v>0.33936904056844208</v>
      </c>
      <c r="D188" s="56">
        <f>F188*'England_index-weights_R2'!$B$3+J188*'England_index-weights_R2'!$B$4+N188*'England_index-weights_R2'!$B$7</f>
        <v>0.45784415784222743</v>
      </c>
      <c r="E188" s="56">
        <f>INDEX('Productivity-all_inputs'!$D:$D,MATCH($A188,'Productivity-all_inputs'!$A:$A,0))</f>
        <v>3.2846635654062037</v>
      </c>
      <c r="F188" s="56">
        <f t="shared" si="23"/>
        <v>0.80019242795411083</v>
      </c>
      <c r="G188" s="49">
        <f>INDEX('Skills-all_inputs'!$C:$C,MATCH($A188,'Skills-all_inputs'!$A:$A,0))</f>
        <v>6.2</v>
      </c>
      <c r="H188" s="49">
        <f>INDEX('Skills-all_inputs'!$D:$D,MATCH($A188,'Skills-all_inputs'!$A:$A,0))</f>
        <v>6.7</v>
      </c>
      <c r="I188" s="121">
        <f>$G188*'England_index-weights_R2'!$B$5+'England_index-weights_R2'!$B$6*$H188</f>
        <v>6.45</v>
      </c>
      <c r="J188" s="56">
        <f t="shared" si="16"/>
        <v>0.27245508982035926</v>
      </c>
      <c r="K188" s="49">
        <f>INDEX('Unemployment-all_inputs'!$C:$C,MATCH($A188,'Unemployment-all_inputs'!$A:$A,0))</f>
        <v>3.9</v>
      </c>
      <c r="L188" s="49">
        <f>INDEX('Unemployment-all_inputs'!$D:$D,MATCH($A188,'Unemployment-all_inputs'!$A:$A,0))</f>
        <v>4.2</v>
      </c>
      <c r="M188" s="121">
        <f>K188*'England_index-weights_R2'!$B$8+L188*'England_index-weights_R2'!$B$9</f>
        <v>4.05</v>
      </c>
      <c r="N188" s="56">
        <f t="shared" si="17"/>
        <v>0.3008849557522123</v>
      </c>
      <c r="O188" s="56">
        <f>Q188*'England_index-weights_R2'!$B$11+S188*'England_index-weights_R2'!$B$12+U188*'England_index-weights_R2'!$B$13</f>
        <v>7.1437110580070767E-2</v>
      </c>
      <c r="P188" s="50">
        <f>INDEX('Journey_time-all_inputs'!$C:$C,MATCH($A188,'Journey_time-all_inputs'!$A:$A,0))</f>
        <v>11.8092859749763</v>
      </c>
      <c r="Q188" s="56">
        <f t="shared" si="18"/>
        <v>4.5834684108411954E-2</v>
      </c>
      <c r="R188" s="50">
        <f>INDEX('Journey_time-all_inputs'!$D:$D,MATCH($A188,'Journey_time-all_inputs'!$A:$A,0))</f>
        <v>22.3059268971707</v>
      </c>
      <c r="S188" s="56">
        <f t="shared" si="19"/>
        <v>0.15689889378212879</v>
      </c>
      <c r="T188" s="50">
        <f>INDEX('Journey_time-all_inputs'!$E:$E,MATCH($A188,'Journey_time-all_inputs'!$A:$A,0))</f>
        <v>18.0796406488301</v>
      </c>
      <c r="U188" s="56">
        <f t="shared" si="20"/>
        <v>0.10196667483408335</v>
      </c>
      <c r="V188" s="56">
        <f>Y188*'England_index-weights_R2'!$B$15+AC188*'England_index-weights_R2'!$B$17</f>
        <v>0.37035073600924273</v>
      </c>
      <c r="W188" s="56">
        <f>INDEX('Comm_vacancy-all_inputs'!$C:$C, MATCH(A188,'Comm_vacancy-all_inputs'!$A:$A,0))</f>
        <v>9.2521136750526201E-2</v>
      </c>
      <c r="X188" s="56">
        <f>W188*'England_index-weights_R2'!$B$16</f>
        <v>9.2521136750526201E-2</v>
      </c>
      <c r="Y188" s="56">
        <f t="shared" si="21"/>
        <v>0.34079441819624101</v>
      </c>
      <c r="Z188" s="57">
        <f>INDEX('Dwellings_vacancy_E-all_inputs'!$G:$G,MATCH($A188,'Dwellings_vacancy_E-all_inputs'!$A:$A,0))</f>
        <v>1.7883729787749731E-2</v>
      </c>
      <c r="AA188" s="57">
        <f>INDEX('Dwellings_vacancy_E-all_inputs'!$L:$L,MATCH($A188,'Dwellings_vacancy_E-all_inputs'!$A:$A,0))</f>
        <v>1.4268457080831246E-2</v>
      </c>
      <c r="AB188" s="57">
        <f>Z188*'England_index-weights_R2'!$B$18+AA188*'England_index-weights_R2'!$B$19</f>
        <v>1.6076093434290489E-2</v>
      </c>
      <c r="AC188" s="56">
        <f t="shared" si="22"/>
        <v>0.45901968944824778</v>
      </c>
    </row>
    <row r="189" spans="1:29" x14ac:dyDescent="0.35">
      <c r="A189" s="17" t="s">
        <v>644</v>
      </c>
      <c r="B189" s="17" t="s">
        <v>645</v>
      </c>
      <c r="C189" s="56">
        <f>D189*'England_index-weights_R2'!$B$2+O189*'England_index-weights_R2'!$B$10+V189*'England_index-weights_R2'!$B$14</f>
        <v>0.32344903695130112</v>
      </c>
      <c r="D189" s="56">
        <f>F189*'England_index-weights_R2'!$B$3+J189*'England_index-weights_R2'!$B$4+N189*'England_index-weights_R2'!$B$7</f>
        <v>0.47070564872522574</v>
      </c>
      <c r="E189" s="56">
        <f>INDEX('Productivity-all_inputs'!$D:$D,MATCH($A189,'Productivity-all_inputs'!$A:$A,0))</f>
        <v>3.2542429687054919</v>
      </c>
      <c r="F189" s="56">
        <f t="shared" si="23"/>
        <v>0.82886751583282325</v>
      </c>
      <c r="G189" s="49">
        <f>INDEX('Skills-all_inputs'!$C:$C,MATCH($A189,'Skills-all_inputs'!$A:$A,0))</f>
        <v>6.9</v>
      </c>
      <c r="H189" s="49">
        <f>INDEX('Skills-all_inputs'!$D:$D,MATCH($A189,'Skills-all_inputs'!$A:$A,0))</f>
        <v>8.4</v>
      </c>
      <c r="I189" s="121">
        <f>$G189*'England_index-weights_R2'!$B$5+'England_index-weights_R2'!$B$6*$H189</f>
        <v>7.65</v>
      </c>
      <c r="J189" s="56">
        <f t="shared" si="16"/>
        <v>0.34431137724550892</v>
      </c>
      <c r="K189" s="49">
        <f>INDEX('Unemployment-all_inputs'!$C:$C,MATCH($A189,'Unemployment-all_inputs'!$A:$A,0))</f>
        <v>4.5</v>
      </c>
      <c r="L189" s="49">
        <f>INDEX('Unemployment-all_inputs'!$D:$D,MATCH($A189,'Unemployment-all_inputs'!$A:$A,0))</f>
        <v>2.9</v>
      </c>
      <c r="M189" s="121">
        <f>K189*'England_index-weights_R2'!$B$8+L189*'England_index-weights_R2'!$B$9</f>
        <v>3.7</v>
      </c>
      <c r="N189" s="56">
        <f t="shared" si="17"/>
        <v>0.23893805309734514</v>
      </c>
      <c r="O189" s="56">
        <f>Q189*'England_index-weights_R2'!$B$11+S189*'England_index-weights_R2'!$B$12+U189*'England_index-weights_R2'!$B$13</f>
        <v>0.10369237631130246</v>
      </c>
      <c r="P189" s="50">
        <f>INDEX('Journey_time-all_inputs'!$C:$C,MATCH($A189,'Journey_time-all_inputs'!$A:$A,0))</f>
        <v>14.3880728511991</v>
      </c>
      <c r="Q189" s="56">
        <f t="shared" si="18"/>
        <v>6.8577754218838383E-2</v>
      </c>
      <c r="R189" s="50">
        <f>INDEX('Journey_time-all_inputs'!$D:$D,MATCH($A189,'Journey_time-all_inputs'!$A:$A,0))</f>
        <v>29.8198915474294</v>
      </c>
      <c r="S189" s="56">
        <f t="shared" si="19"/>
        <v>0.22174450526612396</v>
      </c>
      <c r="T189" s="50">
        <f>INDEX('Journey_time-all_inputs'!$E:$E,MATCH($A189,'Journey_time-all_inputs'!$A:$A,0))</f>
        <v>22.425143115164701</v>
      </c>
      <c r="U189" s="56">
        <f t="shared" si="20"/>
        <v>0.14025545299579772</v>
      </c>
      <c r="V189" s="56">
        <f>Y189*'England_index-weights_R2'!$B$15+AC189*'England_index-weights_R2'!$B$17</f>
        <v>0.24869247404345049</v>
      </c>
      <c r="W189" s="56">
        <f>INDEX('Comm_vacancy-all_inputs'!$C:$C, MATCH(A189,'Comm_vacancy-all_inputs'!$A:$A,0))</f>
        <v>7.7403188704009029E-2</v>
      </c>
      <c r="X189" s="56">
        <f>W189*'England_index-weights_R2'!$B$16</f>
        <v>7.7403188704009029E-2</v>
      </c>
      <c r="Y189" s="56">
        <f t="shared" si="21"/>
        <v>0.280809219990381</v>
      </c>
      <c r="Z189" s="57">
        <f>INDEX('Dwellings_vacancy_E-all_inputs'!$G:$G,MATCH($A189,'Dwellings_vacancy_E-all_inputs'!$A:$A,0))</f>
        <v>6.3012516184721623E-3</v>
      </c>
      <c r="AA189" s="57">
        <f>INDEX('Dwellings_vacancy_E-all_inputs'!$L:$L,MATCH($A189,'Dwellings_vacancy_E-all_inputs'!$A:$A,0))</f>
        <v>6.6052494350773506E-3</v>
      </c>
      <c r="AB189" s="57">
        <f>Z189*'England_index-weights_R2'!$B$18+AA189*'England_index-weights_R2'!$B$19</f>
        <v>6.4532505267747564E-3</v>
      </c>
      <c r="AC189" s="56">
        <f t="shared" si="22"/>
        <v>0.15234223620265899</v>
      </c>
    </row>
    <row r="190" spans="1:29" x14ac:dyDescent="0.35">
      <c r="A190" s="17" t="s">
        <v>646</v>
      </c>
      <c r="B190" s="17" t="s">
        <v>647</v>
      </c>
      <c r="C190" s="56">
        <f>D190*'England_index-weights_R2'!$B$2+O190*'England_index-weights_R2'!$B$10+V190*'England_index-weights_R2'!$B$14</f>
        <v>0.46096011487677635</v>
      </c>
      <c r="D190" s="56">
        <f>F190*'England_index-weights_R2'!$B$3+J190*'England_index-weights_R2'!$B$4+N190*'England_index-weights_R2'!$B$7</f>
        <v>0.61840502342557035</v>
      </c>
      <c r="E190" s="56">
        <f>INDEX('Productivity-all_inputs'!$D:$D,MATCH($A190,'Productivity-all_inputs'!$A:$A,0))</f>
        <v>3.3322045101752038</v>
      </c>
      <c r="F190" s="56">
        <f t="shared" si="23"/>
        <v>0.75537934350017599</v>
      </c>
      <c r="G190" s="49">
        <f>INDEX('Skills-all_inputs'!$C:$C,MATCH($A190,'Skills-all_inputs'!$A:$A,0))</f>
        <v>9.5</v>
      </c>
      <c r="H190" s="49">
        <f>INDEX('Skills-all_inputs'!$D:$D,MATCH($A190,'Skills-all_inputs'!$A:$A,0))</f>
        <v>13.3</v>
      </c>
      <c r="I190" s="121">
        <f>$G190*'England_index-weights_R2'!$B$5+'England_index-weights_R2'!$B$6*$H190</f>
        <v>11.4</v>
      </c>
      <c r="J190" s="56">
        <f t="shared" si="16"/>
        <v>0.56886227544910173</v>
      </c>
      <c r="K190" s="49">
        <f>INDEX('Unemployment-all_inputs'!$C:$C,MATCH($A190,'Unemployment-all_inputs'!$A:$A,0))</f>
        <v>6</v>
      </c>
      <c r="L190" s="49">
        <f>INDEX('Unemployment-all_inputs'!$D:$D,MATCH($A190,'Unemployment-all_inputs'!$A:$A,0))</f>
        <v>4.7</v>
      </c>
      <c r="M190" s="121">
        <f>K190*'England_index-weights_R2'!$B$8+L190*'England_index-weights_R2'!$B$9</f>
        <v>5.35</v>
      </c>
      <c r="N190" s="56">
        <f t="shared" si="17"/>
        <v>0.53097345132743357</v>
      </c>
      <c r="O190" s="56">
        <f>Q190*'England_index-weights_R2'!$B$11+S190*'England_index-weights_R2'!$B$12+U190*'England_index-weights_R2'!$B$13</f>
        <v>7.7442671648348643E-2</v>
      </c>
      <c r="P190" s="50">
        <f>INDEX('Journey_time-all_inputs'!$C:$C,MATCH($A190,'Journey_time-all_inputs'!$A:$A,0))</f>
        <v>11.9871461130142</v>
      </c>
      <c r="Q190" s="56">
        <f t="shared" si="18"/>
        <v>4.7403284300441391E-2</v>
      </c>
      <c r="R190" s="50">
        <f>INDEX('Journey_time-all_inputs'!$D:$D,MATCH($A190,'Journey_time-all_inputs'!$A:$A,0))</f>
        <v>24.953691366504401</v>
      </c>
      <c r="S190" s="56">
        <f t="shared" si="19"/>
        <v>0.17974913517548277</v>
      </c>
      <c r="T190" s="50">
        <f>INDEX('Journey_time-all_inputs'!$E:$E,MATCH($A190,'Journey_time-all_inputs'!$A:$A,0))</f>
        <v>17.899721789428</v>
      </c>
      <c r="U190" s="56">
        <f t="shared" si="20"/>
        <v>0.10038138674642835</v>
      </c>
      <c r="V190" s="56">
        <f>Y190*'England_index-weights_R2'!$B$15+AC190*'England_index-weights_R2'!$B$17</f>
        <v>0.52958774100761585</v>
      </c>
      <c r="W190" s="56">
        <f>INDEX('Comm_vacancy-all_inputs'!$C:$C, MATCH(A190,'Comm_vacancy-all_inputs'!$A:$A,0))</f>
        <v>0.1553634006291538</v>
      </c>
      <c r="X190" s="56">
        <f>W190*'England_index-weights_R2'!$B$16</f>
        <v>0.1553634006291538</v>
      </c>
      <c r="Y190" s="56">
        <f t="shared" si="21"/>
        <v>0.59014080057998441</v>
      </c>
      <c r="Z190" s="57">
        <f>INDEX('Dwellings_vacancy_E-all_inputs'!$G:$G,MATCH($A190,'Dwellings_vacancy_E-all_inputs'!$A:$A,0))</f>
        <v>1.1929802530373904E-2</v>
      </c>
      <c r="AA190" s="57">
        <f>INDEX('Dwellings_vacancy_E-all_inputs'!$L:$L,MATCH($A190,'Dwellings_vacancy_E-all_inputs'!$A:$A,0))</f>
        <v>1.3250809129502753E-2</v>
      </c>
      <c r="AB190" s="57">
        <f>Z190*'England_index-weights_R2'!$B$18+AA190*'England_index-weights_R2'!$B$19</f>
        <v>1.2590305829938329E-2</v>
      </c>
      <c r="AC190" s="56">
        <f t="shared" si="22"/>
        <v>0.34792856229051033</v>
      </c>
    </row>
    <row r="191" spans="1:29" x14ac:dyDescent="0.35">
      <c r="A191" s="17" t="s">
        <v>650</v>
      </c>
      <c r="B191" s="17" t="s">
        <v>651</v>
      </c>
      <c r="C191" s="56">
        <f>D191*'England_index-weights_R2'!$B$2+O191*'England_index-weights_R2'!$B$10+V191*'England_index-weights_R2'!$B$14</f>
        <v>0.28376664037697868</v>
      </c>
      <c r="D191" s="56">
        <f>F191*'England_index-weights_R2'!$B$3+J191*'England_index-weights_R2'!$B$4+N191*'England_index-weights_R2'!$B$7</f>
        <v>0.43569942801626554</v>
      </c>
      <c r="E191" s="56">
        <f>INDEX('Productivity-all_inputs'!$D:$D,MATCH($A191,'Productivity-all_inputs'!$A:$A,0))</f>
        <v>3.4210000089583352</v>
      </c>
      <c r="F191" s="56">
        <f t="shared" si="23"/>
        <v>0.67167885741533817</v>
      </c>
      <c r="G191" s="49">
        <f>INDEX('Skills-all_inputs'!$C:$C,MATCH($A191,'Skills-all_inputs'!$A:$A,0))</f>
        <v>6.2</v>
      </c>
      <c r="H191" s="49">
        <f>INDEX('Skills-all_inputs'!$D:$D,MATCH($A191,'Skills-all_inputs'!$A:$A,0))</f>
        <v>7</v>
      </c>
      <c r="I191" s="121">
        <f>$G191*'England_index-weights_R2'!$B$5+'England_index-weights_R2'!$B$6*$H191</f>
        <v>6.6</v>
      </c>
      <c r="J191" s="56">
        <f t="shared" si="16"/>
        <v>0.28143712574850288</v>
      </c>
      <c r="K191" s="49">
        <f>INDEX('Unemployment-all_inputs'!$C:$C,MATCH($A191,'Unemployment-all_inputs'!$A:$A,0))</f>
        <v>4.9000000000000004</v>
      </c>
      <c r="L191" s="49">
        <f>INDEX('Unemployment-all_inputs'!$D:$D,MATCH($A191,'Unemployment-all_inputs'!$A:$A,0))</f>
        <v>3.8</v>
      </c>
      <c r="M191" s="121">
        <f>K191*'England_index-weights_R2'!$B$8+L191*'England_index-weights_R2'!$B$9</f>
        <v>4.3499999999999996</v>
      </c>
      <c r="N191" s="56">
        <f t="shared" si="17"/>
        <v>0.35398230088495564</v>
      </c>
      <c r="O191" s="56">
        <f>Q191*'England_index-weights_R2'!$B$11+S191*'England_index-weights_R2'!$B$12+U191*'England_index-weights_R2'!$B$13</f>
        <v>3.7939330386984479E-2</v>
      </c>
      <c r="P191" s="50">
        <f>INDEX('Journey_time-all_inputs'!$C:$C,MATCH($A191,'Journey_time-all_inputs'!$A:$A,0))</f>
        <v>9.0402583063497595</v>
      </c>
      <c r="Q191" s="56">
        <f t="shared" si="18"/>
        <v>2.1413825220869258E-2</v>
      </c>
      <c r="R191" s="50">
        <f>INDEX('Journey_time-all_inputs'!$D:$D,MATCH($A191,'Journey_time-all_inputs'!$A:$A,0))</f>
        <v>15.1265748172251</v>
      </c>
      <c r="S191" s="56">
        <f t="shared" si="19"/>
        <v>9.494099307961E-2</v>
      </c>
      <c r="T191" s="50">
        <f>INDEX('Journey_time-all_inputs'!$E:$E,MATCH($A191,'Journey_time-all_inputs'!$A:$A,0))</f>
        <v>11.727643505429301</v>
      </c>
      <c r="U191" s="56">
        <f t="shared" si="20"/>
        <v>4.5998415376929606E-2</v>
      </c>
      <c r="V191" s="56">
        <f>Y191*'England_index-weights_R2'!$B$15+AC191*'England_index-weights_R2'!$B$17</f>
        <v>0.22572837508839924</v>
      </c>
      <c r="W191" s="56">
        <f>INDEX('Comm_vacancy-all_inputs'!$C:$C, MATCH(A191,'Comm_vacancy-all_inputs'!$A:$A,0))</f>
        <v>6.5341075901228535E-2</v>
      </c>
      <c r="X191" s="56">
        <f>W191*'England_index-weights_R2'!$B$16</f>
        <v>6.5341075901228535E-2</v>
      </c>
      <c r="Y191" s="56">
        <f t="shared" si="21"/>
        <v>0.23294900608900307</v>
      </c>
      <c r="Z191" s="57">
        <f>INDEX('Dwellings_vacancy_E-all_inputs'!$G:$G,MATCH($A191,'Dwellings_vacancy_E-all_inputs'!$A:$A,0))</f>
        <v>8.4212361607532045E-3</v>
      </c>
      <c r="AA191" s="57">
        <f>INDEX('Dwellings_vacancy_E-all_inputs'!$L:$L,MATCH($A191,'Dwellings_vacancy_E-all_inputs'!$A:$A,0))</f>
        <v>7.7312439328803221E-3</v>
      </c>
      <c r="AB191" s="57">
        <f>Z191*'England_index-weights_R2'!$B$18+AA191*'England_index-weights_R2'!$B$19</f>
        <v>8.0762400468167642E-3</v>
      </c>
      <c r="AC191" s="56">
        <f t="shared" si="22"/>
        <v>0.20406648208658773</v>
      </c>
    </row>
    <row r="192" spans="1:29" x14ac:dyDescent="0.35">
      <c r="A192" s="17" t="s">
        <v>654</v>
      </c>
      <c r="B192" s="17" t="s">
        <v>655</v>
      </c>
      <c r="C192" s="56">
        <f>D192*'England_index-weights_R2'!$B$2+O192*'England_index-weights_R2'!$B$10+V192*'England_index-weights_R2'!$B$14</f>
        <v>0.45480863154739293</v>
      </c>
      <c r="D192" s="56">
        <f>F192*'England_index-weights_R2'!$B$3+J192*'England_index-weights_R2'!$B$4+N192*'England_index-weights_R2'!$B$7</f>
        <v>0.62086162138085144</v>
      </c>
      <c r="E192" s="56">
        <f>INDEX('Productivity-all_inputs'!$D:$D,MATCH($A192,'Productivity-all_inputs'!$A:$A,0))</f>
        <v>3.4404180948154366</v>
      </c>
      <c r="F192" s="56">
        <f t="shared" si="23"/>
        <v>0.65337496535605677</v>
      </c>
      <c r="G192" s="49">
        <f>INDEX('Skills-all_inputs'!$C:$C,MATCH($A192,'Skills-all_inputs'!$A:$A,0))</f>
        <v>9.9</v>
      </c>
      <c r="H192" s="49">
        <f>INDEX('Skills-all_inputs'!$D:$D,MATCH($A192,'Skills-all_inputs'!$A:$A,0))</f>
        <v>20.100000000000001</v>
      </c>
      <c r="I192" s="121">
        <f>$G192*'England_index-weights_R2'!$B$5+'England_index-weights_R2'!$B$6*$H192</f>
        <v>15</v>
      </c>
      <c r="J192" s="56">
        <f t="shared" si="16"/>
        <v>0.78443113772455075</v>
      </c>
      <c r="K192" s="49">
        <f>INDEX('Unemployment-all_inputs'!$C:$C,MATCH($A192,'Unemployment-all_inputs'!$A:$A,0))</f>
        <v>4.9000000000000004</v>
      </c>
      <c r="L192" s="49">
        <f>INDEX('Unemployment-all_inputs'!$D:$D,MATCH($A192,'Unemployment-all_inputs'!$A:$A,0))</f>
        <v>4.5999999999999996</v>
      </c>
      <c r="M192" s="121">
        <f>K192*'England_index-weights_R2'!$B$8+L192*'England_index-weights_R2'!$B$9</f>
        <v>4.75</v>
      </c>
      <c r="N192" s="56">
        <f t="shared" si="17"/>
        <v>0.42477876106194684</v>
      </c>
      <c r="O192" s="56">
        <f>Q192*'England_index-weights_R2'!$B$11+S192*'England_index-weights_R2'!$B$12+U192*'England_index-weights_R2'!$B$13</f>
        <v>0.11643067215581947</v>
      </c>
      <c r="P192" s="50">
        <f>INDEX('Journey_time-all_inputs'!$C:$C,MATCH($A192,'Journey_time-all_inputs'!$A:$A,0))</f>
        <v>14.410079146307501</v>
      </c>
      <c r="Q192" s="56">
        <f t="shared" si="18"/>
        <v>6.877183412405885E-2</v>
      </c>
      <c r="R192" s="50">
        <f>INDEX('Journey_time-all_inputs'!$D:$D,MATCH($A192,'Journey_time-all_inputs'!$A:$A,0))</f>
        <v>34.4874582763875</v>
      </c>
      <c r="S192" s="56">
        <f t="shared" si="19"/>
        <v>0.26202566611390865</v>
      </c>
      <c r="T192" s="50">
        <f>INDEX('Journey_time-all_inputs'!$E:$E,MATCH($A192,'Journey_time-all_inputs'!$A:$A,0))</f>
        <v>35.868859709608898</v>
      </c>
      <c r="U192" s="56">
        <f t="shared" si="20"/>
        <v>0.25870975979724203</v>
      </c>
      <c r="V192" s="56">
        <f>Y192*'England_index-weights_R2'!$B$15+AC192*'England_index-weights_R2'!$B$17</f>
        <v>0.46108061127204925</v>
      </c>
      <c r="W192" s="56">
        <f>INDEX('Comm_vacancy-all_inputs'!$C:$C, MATCH(A192,'Comm_vacancy-all_inputs'!$A:$A,0))</f>
        <v>0.11891846142248166</v>
      </c>
      <c r="X192" s="56">
        <f>W192*'England_index-weights_R2'!$B$16</f>
        <v>0.11891846142248166</v>
      </c>
      <c r="Y192" s="56">
        <f t="shared" si="21"/>
        <v>0.44553407913961085</v>
      </c>
      <c r="Z192" s="57">
        <f>INDEX('Dwellings_vacancy_E-all_inputs'!$G:$G,MATCH($A192,'Dwellings_vacancy_E-all_inputs'!$A:$A,0))</f>
        <v>1.5782671372471045E-2</v>
      </c>
      <c r="AA192" s="57">
        <f>INDEX('Dwellings_vacancy_E-all_inputs'!$L:$L,MATCH($A192,'Dwellings_vacancy_E-all_inputs'!$A:$A,0))</f>
        <v>1.9425739104313215E-2</v>
      </c>
      <c r="AB192" s="57">
        <f>Z192*'England_index-weights_R2'!$B$18+AA192*'England_index-weights_R2'!$B$19</f>
        <v>1.760420523839213E-2</v>
      </c>
      <c r="AC192" s="56">
        <f t="shared" si="22"/>
        <v>0.50772020766936443</v>
      </c>
    </row>
    <row r="193" spans="1:29" x14ac:dyDescent="0.35">
      <c r="A193" s="17" t="s">
        <v>658</v>
      </c>
      <c r="B193" s="17" t="s">
        <v>659</v>
      </c>
      <c r="C193" s="56">
        <f>D193*'England_index-weights_R2'!$B$2+O193*'England_index-weights_R2'!$B$10+V193*'England_index-weights_R2'!$B$14</f>
        <v>0.33589228450274916</v>
      </c>
      <c r="D193" s="56">
        <f>F193*'England_index-weights_R2'!$B$3+J193*'England_index-weights_R2'!$B$4+N193*'England_index-weights_R2'!$B$7</f>
        <v>0.4890440031365631</v>
      </c>
      <c r="E193" s="56">
        <f>INDEX('Productivity-all_inputs'!$D:$D,MATCH($A193,'Productivity-all_inputs'!$A:$A,0))</f>
        <v>3.5322256440685598</v>
      </c>
      <c r="F193" s="56">
        <f t="shared" si="23"/>
        <v>0.56683525778020494</v>
      </c>
      <c r="G193" s="49">
        <f>INDEX('Skills-all_inputs'!$C:$C,MATCH($A193,'Skills-all_inputs'!$A:$A,0))</f>
        <v>7.8</v>
      </c>
      <c r="H193" s="49">
        <f>INDEX('Skills-all_inputs'!$D:$D,MATCH($A193,'Skills-all_inputs'!$A:$A,0))</f>
        <v>10.7</v>
      </c>
      <c r="I193" s="121">
        <f>$G193*'England_index-weights_R2'!$B$5+'England_index-weights_R2'!$B$6*$H193</f>
        <v>9.25</v>
      </c>
      <c r="J193" s="56">
        <f t="shared" si="16"/>
        <v>0.44011976047904183</v>
      </c>
      <c r="K193" s="49">
        <f>INDEX('Unemployment-all_inputs'!$C:$C,MATCH($A193,'Unemployment-all_inputs'!$A:$A,0))</f>
        <v>5</v>
      </c>
      <c r="L193" s="49">
        <f>INDEX('Unemployment-all_inputs'!$D:$D,MATCH($A193,'Unemployment-all_inputs'!$A:$A,0))</f>
        <v>4.9000000000000004</v>
      </c>
      <c r="M193" s="121">
        <f>K193*'England_index-weights_R2'!$B$8+L193*'England_index-weights_R2'!$B$9</f>
        <v>4.95</v>
      </c>
      <c r="N193" s="56">
        <f t="shared" si="17"/>
        <v>0.46017699115044247</v>
      </c>
      <c r="O193" s="56">
        <f>Q193*'England_index-weights_R2'!$B$11+S193*'England_index-weights_R2'!$B$12+U193*'England_index-weights_R2'!$B$13</f>
        <v>7.4780748350086607E-2</v>
      </c>
      <c r="P193" s="50">
        <f>INDEX('Journey_time-all_inputs'!$C:$C,MATCH($A193,'Journey_time-all_inputs'!$A:$A,0))</f>
        <v>11.7635871574616</v>
      </c>
      <c r="Q193" s="56">
        <f t="shared" si="18"/>
        <v>4.5431652969901308E-2</v>
      </c>
      <c r="R193" s="50">
        <f>INDEX('Journey_time-all_inputs'!$D:$D,MATCH($A193,'Journey_time-all_inputs'!$A:$A,0))</f>
        <v>24.151520776285299</v>
      </c>
      <c r="S193" s="56">
        <f t="shared" si="19"/>
        <v>0.17282639267423289</v>
      </c>
      <c r="T193" s="50">
        <f>INDEX('Journey_time-all_inputs'!$E:$E,MATCH($A193,'Journey_time-all_inputs'!$A:$A,0))</f>
        <v>18.9105735717581</v>
      </c>
      <c r="U193" s="56">
        <f t="shared" si="20"/>
        <v>0.10928813112129866</v>
      </c>
      <c r="V193" s="56">
        <f>Y193*'England_index-weights_R2'!$B$15+AC193*'England_index-weights_R2'!$B$17</f>
        <v>0.29070038338778398</v>
      </c>
      <c r="W193" s="56">
        <f>INDEX('Comm_vacancy-all_inputs'!$C:$C, MATCH(A193,'Comm_vacancy-all_inputs'!$A:$A,0))</f>
        <v>8.5018463429026817E-2</v>
      </c>
      <c r="X193" s="56">
        <f>W193*'England_index-weights_R2'!$B$16</f>
        <v>8.5018463429026817E-2</v>
      </c>
      <c r="Y193" s="56">
        <f t="shared" si="21"/>
        <v>0.31102520977726911</v>
      </c>
      <c r="Z193" s="57">
        <f>INDEX('Dwellings_vacancy_E-all_inputs'!$G:$G,MATCH($A193,'Dwellings_vacancy_E-all_inputs'!$A:$A,0))</f>
        <v>7.1057634348773591E-3</v>
      </c>
      <c r="AA193" s="57">
        <f>INDEX('Dwellings_vacancy_E-all_inputs'!$L:$L,MATCH($A193,'Dwellings_vacancy_E-all_inputs'!$A:$A,0))</f>
        <v>1.0656985595502986E-2</v>
      </c>
      <c r="AB193" s="57">
        <f>Z193*'England_index-weights_R2'!$B$18+AA193*'England_index-weights_R2'!$B$19</f>
        <v>8.8813745151901727E-3</v>
      </c>
      <c r="AC193" s="56">
        <f t="shared" si="22"/>
        <v>0.22972590421932862</v>
      </c>
    </row>
    <row r="194" spans="1:29" x14ac:dyDescent="0.35">
      <c r="A194" s="17" t="s">
        <v>660</v>
      </c>
      <c r="B194" s="17" t="s">
        <v>661</v>
      </c>
      <c r="C194" s="56">
        <f>D194*'England_index-weights_R2'!$B$2+O194*'England_index-weights_R2'!$B$10+V194*'England_index-weights_R2'!$B$14</f>
        <v>0.32971741504094809</v>
      </c>
      <c r="D194" s="56">
        <f>F194*'England_index-weights_R2'!$B$3+J194*'England_index-weights_R2'!$B$4+N194*'England_index-weights_R2'!$B$7</f>
        <v>0.45358504806283573</v>
      </c>
      <c r="E194" s="56">
        <f>INDEX('Productivity-all_inputs'!$D:$D,MATCH($A194,'Productivity-all_inputs'!$A:$A,0))</f>
        <v>3.4078419243808238</v>
      </c>
      <c r="F194" s="56">
        <f t="shared" si="23"/>
        <v>0.68408194192047689</v>
      </c>
      <c r="G194" s="49">
        <f>INDEX('Skills-all_inputs'!$C:$C,MATCH($A194,'Skills-all_inputs'!$A:$A,0))</f>
        <v>6.7</v>
      </c>
      <c r="H194" s="49">
        <f>INDEX('Skills-all_inputs'!$D:$D,MATCH($A194,'Skills-all_inputs'!$A:$A,0))</f>
        <v>6.4</v>
      </c>
      <c r="I194" s="121">
        <f>$G194*'England_index-weights_R2'!$B$5+'England_index-weights_R2'!$B$6*$H194</f>
        <v>6.5500000000000007</v>
      </c>
      <c r="J194" s="56">
        <f t="shared" ref="J194:J257" si="24">((I194-MIN(I$2:I$310))/(MAX(I$2:I$310)-MIN(I$2:I$310)))</f>
        <v>0.27844311377245506</v>
      </c>
      <c r="K194" s="49">
        <f>INDEX('Unemployment-all_inputs'!$C:$C,MATCH($A194,'Unemployment-all_inputs'!$A:$A,0))</f>
        <v>4.2</v>
      </c>
      <c r="L194" s="49">
        <f>INDEX('Unemployment-all_inputs'!$D:$D,MATCH($A194,'Unemployment-all_inputs'!$A:$A,0))</f>
        <v>5</v>
      </c>
      <c r="M194" s="121">
        <f>K194*'England_index-weights_R2'!$B$8+L194*'England_index-weights_R2'!$B$9</f>
        <v>4.5999999999999996</v>
      </c>
      <c r="N194" s="56">
        <f t="shared" ref="N194:N257" si="25">((M194-MIN(M$2:M$310))/(MAX(M$2:M$310)-MIN(M$2:M$310)))</f>
        <v>0.39823008849557512</v>
      </c>
      <c r="O194" s="56">
        <f>Q194*'England_index-weights_R2'!$B$11+S194*'England_index-weights_R2'!$B$12+U194*'England_index-weights_R2'!$B$13</f>
        <v>8.2719143033805037E-2</v>
      </c>
      <c r="P194" s="50">
        <f>INDEX('Journey_time-all_inputs'!$C:$C,MATCH($A194,'Journey_time-all_inputs'!$A:$A,0))</f>
        <v>12.3721717743864</v>
      </c>
      <c r="Q194" s="56">
        <f t="shared" ref="Q194:Q257" si="26">(P194-MIN(P$2:P$314))/(MAX(P$2:P$314)-MIN(P$2:P$314))</f>
        <v>5.0798937385091537E-2</v>
      </c>
      <c r="R194" s="50">
        <f>INDEX('Journey_time-all_inputs'!$D:$D,MATCH($A194,'Journey_time-all_inputs'!$A:$A,0))</f>
        <v>26.2347331260106</v>
      </c>
      <c r="S194" s="56">
        <f t="shared" ref="S194:S257" si="27">(R194-MIN(R$2:R$314))/(MAX(R$2:R$314)-MIN(R$2:R$314))</f>
        <v>0.19080454202103567</v>
      </c>
      <c r="T194" s="50">
        <f>INDEX('Journey_time-all_inputs'!$E:$E,MATCH($A194,'Journey_time-all_inputs'!$A:$A,0))</f>
        <v>19.1119943767807</v>
      </c>
      <c r="U194" s="56">
        <f t="shared" ref="U194:U257" si="28">(T194-MIN(T$2:T$314))/(MAX(T$2:T$314)-MIN(T$2:T$314))</f>
        <v>0.11106287560261278</v>
      </c>
      <c r="V194" s="56">
        <f>Y194*'England_index-weights_R2'!$B$15+AC194*'England_index-weights_R2'!$B$17</f>
        <v>0.32898042100431601</v>
      </c>
      <c r="W194" s="56">
        <f>INDEX('Comm_vacancy-all_inputs'!$C:$C, MATCH(A194,'Comm_vacancy-all_inputs'!$A:$A,0))</f>
        <v>0.103377011095136</v>
      </c>
      <c r="X194" s="56">
        <f>W194*'England_index-weights_R2'!$B$16</f>
        <v>0.103377011095136</v>
      </c>
      <c r="Y194" s="56">
        <f t="shared" ref="Y194:Y257" si="29">(X194-MIN(X$2:X$314))/(MAX(X$2:X$314)-MIN(X$2:X$314))</f>
        <v>0.38386850287067209</v>
      </c>
      <c r="Z194" s="57">
        <f>INDEX('Dwellings_vacancy_E-all_inputs'!$G:$G,MATCH($A194,'Dwellings_vacancy_E-all_inputs'!$A:$A,0))</f>
        <v>5.7972519295331048E-3</v>
      </c>
      <c r="AA194" s="57">
        <f>INDEX('Dwellings_vacancy_E-all_inputs'!$L:$L,MATCH($A194,'Dwellings_vacancy_E-all_inputs'!$A:$A,0))</f>
        <v>7.8606792321723271E-3</v>
      </c>
      <c r="AB194" s="57">
        <f>Z194*'England_index-weights_R2'!$B$18+AA194*'England_index-weights_R2'!$B$19</f>
        <v>6.828965580852716E-3</v>
      </c>
      <c r="AC194" s="56">
        <f t="shared" ref="AC194:AC257" si="30">(AB194-MIN(AB$2:AB$314))/(MAX(AB$2:AB$314)-MIN(AB$2:AB$314))</f>
        <v>0.1643161754052479</v>
      </c>
    </row>
    <row r="195" spans="1:29" x14ac:dyDescent="0.35">
      <c r="A195" s="17" t="s">
        <v>662</v>
      </c>
      <c r="B195" s="17" t="s">
        <v>663</v>
      </c>
      <c r="C195" s="56">
        <f>D195*'England_index-weights_R2'!$B$2+O195*'England_index-weights_R2'!$B$10+V195*'England_index-weights_R2'!$B$14</f>
        <v>0.30932811365424262</v>
      </c>
      <c r="D195" s="56">
        <f>F195*'England_index-weights_R2'!$B$3+J195*'England_index-weights_R2'!$B$4+N195*'England_index-weights_R2'!$B$7</f>
        <v>0.44715924941707907</v>
      </c>
      <c r="E195" s="56">
        <f>INDEX('Productivity-all_inputs'!$D:$D,MATCH($A195,'Productivity-all_inputs'!$A:$A,0))</f>
        <v>3.5380565643793527</v>
      </c>
      <c r="F195" s="56">
        <f t="shared" ref="F195:F258" si="31">((MAX(E$2:E$310)-E195))/(MAX(E$2:E$310)-MIN(E$2:E$310))</f>
        <v>0.5613389108817286</v>
      </c>
      <c r="G195" s="49">
        <f>INDEX('Skills-all_inputs'!$C:$C,MATCH($A195,'Skills-all_inputs'!$A:$A,0))</f>
        <v>6.7</v>
      </c>
      <c r="H195" s="49">
        <f>INDEX('Skills-all_inputs'!$D:$D,MATCH($A195,'Skills-all_inputs'!$A:$A,0))</f>
        <v>6.9</v>
      </c>
      <c r="I195" s="121">
        <f>$G195*'England_index-weights_R2'!$B$5+'England_index-weights_R2'!$B$6*$H195</f>
        <v>6.8000000000000007</v>
      </c>
      <c r="J195" s="56">
        <f t="shared" si="24"/>
        <v>0.29341317365269459</v>
      </c>
      <c r="K195" s="49">
        <f>INDEX('Unemployment-all_inputs'!$C:$C,MATCH($A195,'Unemployment-all_inputs'!$A:$A,0))</f>
        <v>4.8</v>
      </c>
      <c r="L195" s="49">
        <f>INDEX('Unemployment-all_inputs'!$D:$D,MATCH($A195,'Unemployment-all_inputs'!$A:$A,0))</f>
        <v>5.4</v>
      </c>
      <c r="M195" s="121">
        <f>K195*'England_index-weights_R2'!$B$8+L195*'England_index-weights_R2'!$B$9</f>
        <v>5.0999999999999996</v>
      </c>
      <c r="N195" s="56">
        <f t="shared" si="25"/>
        <v>0.48672566371681403</v>
      </c>
      <c r="O195" s="56">
        <f>Q195*'England_index-weights_R2'!$B$11+S195*'England_index-weights_R2'!$B$12+U195*'England_index-weights_R2'!$B$13</f>
        <v>4.6300216975159826E-2</v>
      </c>
      <c r="P195" s="50">
        <f>INDEX('Journey_time-all_inputs'!$C:$C,MATCH($A195,'Journey_time-all_inputs'!$A:$A,0))</f>
        <v>9.6568132480847897</v>
      </c>
      <c r="Q195" s="56">
        <f t="shared" si="26"/>
        <v>2.6851402244430229E-2</v>
      </c>
      <c r="R195" s="50">
        <f>INDEX('Journey_time-all_inputs'!$D:$D,MATCH($A195,'Journey_time-all_inputs'!$A:$A,0))</f>
        <v>17.220282938394501</v>
      </c>
      <c r="S195" s="56">
        <f t="shared" si="27"/>
        <v>0.11300972106884297</v>
      </c>
      <c r="T195" s="50">
        <f>INDEX('Journey_time-all_inputs'!$E:$E,MATCH($A195,'Journey_time-all_inputs'!$A:$A,0))</f>
        <v>13.108299658017399</v>
      </c>
      <c r="U195" s="56">
        <f t="shared" si="28"/>
        <v>5.8163553368127625E-2</v>
      </c>
      <c r="V195" s="56">
        <f>Y195*'England_index-weights_R2'!$B$15+AC195*'England_index-weights_R2'!$B$17</f>
        <v>0.29669373880765237</v>
      </c>
      <c r="W195" s="56">
        <f>INDEX('Comm_vacancy-all_inputs'!$C:$C, MATCH(A195,'Comm_vacancy-all_inputs'!$A:$A,0))</f>
        <v>7.3870624664143403E-2</v>
      </c>
      <c r="X195" s="56">
        <f>W195*'England_index-weights_R2'!$B$16</f>
        <v>7.3870624664143403E-2</v>
      </c>
      <c r="Y195" s="56">
        <f t="shared" si="29"/>
        <v>0.26679266473736496</v>
      </c>
      <c r="Z195" s="57">
        <f>INDEX('Dwellings_vacancy_E-all_inputs'!$G:$G,MATCH($A195,'Dwellings_vacancy_E-all_inputs'!$A:$A,0))</f>
        <v>1.3778083706654329E-2</v>
      </c>
      <c r="AA195" s="57">
        <f>INDEX('Dwellings_vacancy_E-all_inputs'!$L:$L,MATCH($A195,'Dwellings_vacancy_E-all_inputs'!$A:$A,0))</f>
        <v>1.3816630156991604E-2</v>
      </c>
      <c r="AB195" s="57">
        <f>Z195*'England_index-weights_R2'!$B$18+AA195*'England_index-weights_R2'!$B$19</f>
        <v>1.3797356931822966E-2</v>
      </c>
      <c r="AC195" s="56">
        <f t="shared" si="30"/>
        <v>0.38639696101851451</v>
      </c>
    </row>
    <row r="196" spans="1:29" x14ac:dyDescent="0.35">
      <c r="A196" s="17" t="s">
        <v>666</v>
      </c>
      <c r="B196" s="17" t="s">
        <v>667</v>
      </c>
      <c r="C196" s="56">
        <f>D196*'England_index-weights_R2'!$B$2+O196*'England_index-weights_R2'!$B$10+V196*'England_index-weights_R2'!$B$14</f>
        <v>0.39796209230472246</v>
      </c>
      <c r="D196" s="56">
        <f>F196*'England_index-weights_R2'!$B$3+J196*'England_index-weights_R2'!$B$4+N196*'England_index-weights_R2'!$B$7</f>
        <v>0.50849610172533699</v>
      </c>
      <c r="E196" s="56">
        <f>INDEX('Productivity-all_inputs'!$D:$D,MATCH($A196,'Productivity-all_inputs'!$A:$A,0))</f>
        <v>3.3945083935113587</v>
      </c>
      <c r="F196" s="56">
        <f t="shared" si="31"/>
        <v>0.69665040575361692</v>
      </c>
      <c r="G196" s="49">
        <f>INDEX('Skills-all_inputs'!$C:$C,MATCH($A196,'Skills-all_inputs'!$A:$A,0))</f>
        <v>10.1</v>
      </c>
      <c r="H196" s="49">
        <f>INDEX('Skills-all_inputs'!$D:$D,MATCH($A196,'Skills-all_inputs'!$A:$A,0))</f>
        <v>6.9</v>
      </c>
      <c r="I196" s="121">
        <f>$G196*'England_index-weights_R2'!$B$5+'England_index-weights_R2'!$B$6*$H196</f>
        <v>8.5</v>
      </c>
      <c r="J196" s="56">
        <f t="shared" si="24"/>
        <v>0.39520958083832325</v>
      </c>
      <c r="K196" s="49">
        <f>INDEX('Unemployment-all_inputs'!$C:$C,MATCH($A196,'Unemployment-all_inputs'!$A:$A,0))</f>
        <v>5.4</v>
      </c>
      <c r="L196" s="49">
        <f>INDEX('Unemployment-all_inputs'!$D:$D,MATCH($A196,'Unemployment-all_inputs'!$A:$A,0))</f>
        <v>4.2</v>
      </c>
      <c r="M196" s="121">
        <f>K196*'England_index-weights_R2'!$B$8+L196*'England_index-weights_R2'!$B$9</f>
        <v>4.8000000000000007</v>
      </c>
      <c r="N196" s="56">
        <f t="shared" si="25"/>
        <v>0.43362831858407086</v>
      </c>
      <c r="O196" s="56">
        <f>Q196*'England_index-weights_R2'!$B$11+S196*'England_index-weights_R2'!$B$12+U196*'England_index-weights_R2'!$B$13</f>
        <v>5.1573253995803515E-2</v>
      </c>
      <c r="P196" s="50">
        <f>INDEX('Journey_time-all_inputs'!$C:$C,MATCH($A196,'Journey_time-all_inputs'!$A:$A,0))</f>
        <v>10.0635302143021</v>
      </c>
      <c r="Q196" s="56">
        <f t="shared" si="26"/>
        <v>3.0438357243723877E-2</v>
      </c>
      <c r="R196" s="50">
        <f>INDEX('Journey_time-all_inputs'!$D:$D,MATCH($A196,'Journey_time-all_inputs'!$A:$A,0))</f>
        <v>18.433966096303202</v>
      </c>
      <c r="S196" s="56">
        <f t="shared" si="27"/>
        <v>0.123483822317071</v>
      </c>
      <c r="T196" s="50">
        <f>INDEX('Journey_time-all_inputs'!$E:$E,MATCH($A196,'Journey_time-all_inputs'!$A:$A,0))</f>
        <v>14.2419564912843</v>
      </c>
      <c r="U196" s="56">
        <f t="shared" si="28"/>
        <v>6.8152348757554909E-2</v>
      </c>
      <c r="V196" s="56">
        <f>Y196*'England_index-weights_R2'!$B$15+AC196*'England_index-weights_R2'!$B$17</f>
        <v>0.52328291177241215</v>
      </c>
      <c r="W196" s="56">
        <f>INDEX('Comm_vacancy-all_inputs'!$C:$C, MATCH(A196,'Comm_vacancy-all_inputs'!$A:$A,0))</f>
        <v>0.13154840295703174</v>
      </c>
      <c r="X196" s="56">
        <f>W196*'England_index-weights_R2'!$B$16</f>
        <v>0.13154840295703174</v>
      </c>
      <c r="Y196" s="56">
        <f t="shared" si="29"/>
        <v>0.4956473315431304</v>
      </c>
      <c r="Z196" s="57">
        <f>INDEX('Dwellings_vacancy_E-all_inputs'!$G:$G,MATCH($A196,'Dwellings_vacancy_E-all_inputs'!$A:$A,0))</f>
        <v>1.8447224895733076E-2</v>
      </c>
      <c r="AA196" s="57">
        <f>INDEX('Dwellings_vacancy_E-all_inputs'!$L:$L,MATCH($A196,'Dwellings_vacancy_E-all_inputs'!$A:$A,0))</f>
        <v>2.2940681258904288E-2</v>
      </c>
      <c r="AB196" s="57">
        <f>Z196*'England_index-weights_R2'!$B$18+AA196*'England_index-weights_R2'!$B$19</f>
        <v>2.069395307731868E-2</v>
      </c>
      <c r="AC196" s="56">
        <f t="shared" si="30"/>
        <v>0.60618965246025736</v>
      </c>
    </row>
    <row r="197" spans="1:29" x14ac:dyDescent="0.35">
      <c r="A197" s="17" t="s">
        <v>668</v>
      </c>
      <c r="B197" s="17" t="s">
        <v>669</v>
      </c>
      <c r="C197" s="56">
        <f>D197*'England_index-weights_R2'!$B$2+O197*'England_index-weights_R2'!$B$10+V197*'England_index-weights_R2'!$B$14</f>
        <v>0.28711962900908394</v>
      </c>
      <c r="D197" s="56">
        <f>F197*'England_index-weights_R2'!$B$3+J197*'England_index-weights_R2'!$B$4+N197*'England_index-weights_R2'!$B$7</f>
        <v>0.29473815777848589</v>
      </c>
      <c r="E197" s="56">
        <f>INDEX('Productivity-all_inputs'!$D:$D,MATCH($A197,'Productivity-all_inputs'!$A:$A,0))</f>
        <v>3.8066624897703196</v>
      </c>
      <c r="F197" s="56">
        <f t="shared" si="31"/>
        <v>0.30814537259887786</v>
      </c>
      <c r="G197" s="49">
        <f>INDEX('Skills-all_inputs'!$C:$C,MATCH($A197,'Skills-all_inputs'!$A:$A,0))</f>
        <v>4.2</v>
      </c>
      <c r="H197" s="49">
        <f>INDEX('Skills-all_inputs'!$D:$D,MATCH($A197,'Skills-all_inputs'!$A:$A,0))</f>
        <v>8.1999999999999993</v>
      </c>
      <c r="I197" s="121">
        <f>$G197*'England_index-weights_R2'!$B$5+'England_index-weights_R2'!$B$6*$H197</f>
        <v>6.1999999999999993</v>
      </c>
      <c r="J197" s="56">
        <f t="shared" si="24"/>
        <v>0.25748502994011963</v>
      </c>
      <c r="K197" s="49">
        <f>INDEX('Unemployment-all_inputs'!$C:$C,MATCH($A197,'Unemployment-all_inputs'!$A:$A,0))</f>
        <v>4.3</v>
      </c>
      <c r="L197" s="49">
        <f>INDEX('Unemployment-all_inputs'!$D:$D,MATCH($A197,'Unemployment-all_inputs'!$A:$A,0))</f>
        <v>4</v>
      </c>
      <c r="M197" s="121">
        <f>K197*'England_index-weights_R2'!$B$8+L197*'England_index-weights_R2'!$B$9</f>
        <v>4.1500000000000004</v>
      </c>
      <c r="N197" s="56">
        <f t="shared" si="25"/>
        <v>0.31858407079646023</v>
      </c>
      <c r="O197" s="56">
        <f>Q197*'England_index-weights_R2'!$B$11+S197*'England_index-weights_R2'!$B$12+U197*'England_index-weights_R2'!$B$13</f>
        <v>4.9083926957492502E-2</v>
      </c>
      <c r="P197" s="50">
        <f>INDEX('Journey_time-all_inputs'!$C:$C,MATCH($A197,'Journey_time-all_inputs'!$A:$A,0))</f>
        <v>10.259083197043999</v>
      </c>
      <c r="Q197" s="56">
        <f t="shared" si="26"/>
        <v>3.2162995769617238E-2</v>
      </c>
      <c r="R197" s="50">
        <f>INDEX('Journey_time-all_inputs'!$D:$D,MATCH($A197,'Journey_time-all_inputs'!$A:$A,0))</f>
        <v>16.626674762728999</v>
      </c>
      <c r="S197" s="56">
        <f t="shared" si="27"/>
        <v>0.10788687488515711</v>
      </c>
      <c r="T197" s="50">
        <f>INDEX('Journey_time-all_inputs'!$E:$E,MATCH($A197,'Journey_time-all_inputs'!$A:$A,0))</f>
        <v>12.7000091284124</v>
      </c>
      <c r="U197" s="56">
        <f t="shared" si="28"/>
        <v>5.456605327816428E-2</v>
      </c>
      <c r="V197" s="56">
        <f>Y197*'England_index-weights_R2'!$B$15+AC197*'England_index-weights_R2'!$B$17</f>
        <v>0.50991827352187136</v>
      </c>
      <c r="W197" s="56">
        <f>INDEX('Comm_vacancy-all_inputs'!$C:$C, MATCH(A197,'Comm_vacancy-all_inputs'!$A:$A,0))</f>
        <v>0.16012108672934533</v>
      </c>
      <c r="X197" s="56">
        <f>W197*'England_index-weights_R2'!$B$16</f>
        <v>0.16012108672934533</v>
      </c>
      <c r="Y197" s="56">
        <f t="shared" si="29"/>
        <v>0.60901841167132575</v>
      </c>
      <c r="Z197" s="57">
        <f>INDEX('Dwellings_vacancy_E-all_inputs'!$G:$G,MATCH($A197,'Dwellings_vacancy_E-all_inputs'!$A:$A,0))</f>
        <v>7.9846694346854038E-3</v>
      </c>
      <c r="AA197" s="57">
        <f>INDEX('Dwellings_vacancy_E-all_inputs'!$L:$L,MATCH($A197,'Dwellings_vacancy_E-all_inputs'!$A:$A,0))</f>
        <v>8.7044562878798529E-3</v>
      </c>
      <c r="AB197" s="57">
        <f>Z197*'England_index-weights_R2'!$B$18+AA197*'England_index-weights_R2'!$B$19</f>
        <v>8.3445628612826284E-3</v>
      </c>
      <c r="AC197" s="56">
        <f t="shared" si="30"/>
        <v>0.21261785907350808</v>
      </c>
    </row>
    <row r="198" spans="1:29" x14ac:dyDescent="0.35">
      <c r="A198" s="17" t="s">
        <v>670</v>
      </c>
      <c r="B198" s="17" t="s">
        <v>671</v>
      </c>
      <c r="C198" s="56">
        <f>D198*'England_index-weights_R2'!$B$2+O198*'England_index-weights_R2'!$B$10+V198*'England_index-weights_R2'!$B$14</f>
        <v>0.29130638591299801</v>
      </c>
      <c r="D198" s="56">
        <f>F198*'England_index-weights_R2'!$B$3+J198*'England_index-weights_R2'!$B$4+N198*'England_index-weights_R2'!$B$7</f>
        <v>0.51376140611278909</v>
      </c>
      <c r="E198" s="56">
        <f>INDEX('Productivity-all_inputs'!$D:$D,MATCH($A198,'Productivity-all_inputs'!$A:$A,0))</f>
        <v>3.6375861597263857</v>
      </c>
      <c r="F198" s="56">
        <f t="shared" si="31"/>
        <v>0.46752024186653235</v>
      </c>
      <c r="G198" s="49">
        <f>INDEX('Skills-all_inputs'!$C:$C,MATCH($A198,'Skills-all_inputs'!$A:$A,0))</f>
        <v>9</v>
      </c>
      <c r="H198" s="49">
        <f>INDEX('Skills-all_inputs'!$D:$D,MATCH($A198,'Skills-all_inputs'!$A:$A,0))</f>
        <v>8.1999999999999993</v>
      </c>
      <c r="I198" s="121">
        <f>$G198*'England_index-weights_R2'!$B$5+'England_index-weights_R2'!$B$6*$H198</f>
        <v>8.6</v>
      </c>
      <c r="J198" s="56">
        <f t="shared" si="24"/>
        <v>0.40119760479041905</v>
      </c>
      <c r="K198" s="49">
        <f>INDEX('Unemployment-all_inputs'!$C:$C,MATCH($A198,'Unemployment-all_inputs'!$A:$A,0))</f>
        <v>8.1</v>
      </c>
      <c r="L198" s="49">
        <f>INDEX('Unemployment-all_inputs'!$D:$D,MATCH($A198,'Unemployment-all_inputs'!$A:$A,0))</f>
        <v>4.2</v>
      </c>
      <c r="M198" s="121">
        <f>K198*'England_index-weights_R2'!$B$8+L198*'England_index-weights_R2'!$B$9</f>
        <v>6.15</v>
      </c>
      <c r="N198" s="56">
        <f t="shared" si="25"/>
        <v>0.67256637168141598</v>
      </c>
      <c r="O198" s="56">
        <f>Q198*'England_index-weights_R2'!$B$11+S198*'England_index-weights_R2'!$B$12+U198*'England_index-weights_R2'!$B$13</f>
        <v>8.7184516511546586E-2</v>
      </c>
      <c r="P198" s="50">
        <f>INDEX('Journey_time-all_inputs'!$C:$C,MATCH($A198,'Journey_time-all_inputs'!$A:$A,0))</f>
        <v>13.4284935409803</v>
      </c>
      <c r="Q198" s="56">
        <f t="shared" si="26"/>
        <v>6.0114945706028468E-2</v>
      </c>
      <c r="R198" s="50">
        <f>INDEX('Journey_time-all_inputs'!$D:$D,MATCH($A198,'Journey_time-all_inputs'!$A:$A,0))</f>
        <v>25.0976118383829</v>
      </c>
      <c r="S198" s="56">
        <f t="shared" si="27"/>
        <v>0.18099117069713044</v>
      </c>
      <c r="T198" s="50">
        <f>INDEX('Journey_time-all_inputs'!$E:$E,MATCH($A198,'Journey_time-all_inputs'!$A:$A,0))</f>
        <v>17.587397180353999</v>
      </c>
      <c r="U198" s="56">
        <f t="shared" si="28"/>
        <v>9.7629454659420356E-2</v>
      </c>
      <c r="V198" s="56">
        <f>Y198*'England_index-weights_R2'!$B$15+AC198*'England_index-weights_R2'!$B$17</f>
        <v>5.051821491486725E-2</v>
      </c>
      <c r="W198" s="56">
        <f>INDEX('Comm_vacancy-all_inputs'!$C:$C, MATCH(A198,'Comm_vacancy-all_inputs'!$A:$A,0))</f>
        <v>1.0709876432310849E-2</v>
      </c>
      <c r="X198" s="56">
        <f>W198*'England_index-weights_R2'!$B$16</f>
        <v>1.0709876432310849E-2</v>
      </c>
      <c r="Y198" s="56">
        <f t="shared" si="29"/>
        <v>1.6182595840499508E-2</v>
      </c>
      <c r="Z198" s="57">
        <f>INDEX('Dwellings_vacancy_E-all_inputs'!$G:$G,MATCH($A198,'Dwellings_vacancy_E-all_inputs'!$A:$A,0))</f>
        <v>6.7005326307409442E-3</v>
      </c>
      <c r="AA198" s="57">
        <f>INDEX('Dwellings_vacancy_E-all_inputs'!$L:$L,MATCH($A198,'Dwellings_vacancy_E-all_inputs'!$A:$A,0))</f>
        <v>6.2801978405268126E-3</v>
      </c>
      <c r="AB198" s="57">
        <f>Z198*'England_index-weights_R2'!$B$18+AA198*'England_index-weights_R2'!$B$19</f>
        <v>6.4903652356338784E-3</v>
      </c>
      <c r="AC198" s="56">
        <f t="shared" si="30"/>
        <v>0.15352507213797048</v>
      </c>
    </row>
    <row r="199" spans="1:29" x14ac:dyDescent="0.35">
      <c r="A199" s="17" t="s">
        <v>672</v>
      </c>
      <c r="B199" s="17" t="s">
        <v>673</v>
      </c>
      <c r="C199" s="56">
        <f>D199*'England_index-weights_R2'!$B$2+O199*'England_index-weights_R2'!$B$10+V199*'England_index-weights_R2'!$B$14</f>
        <v>0.44966661364676885</v>
      </c>
      <c r="D199" s="56">
        <f>F199*'England_index-weights_R2'!$B$3+J199*'England_index-weights_R2'!$B$4+N199*'England_index-weights_R2'!$B$7</f>
        <v>0.69873841315887797</v>
      </c>
      <c r="E199" s="56">
        <f>INDEX('Productivity-all_inputs'!$D:$D,MATCH($A199,'Productivity-all_inputs'!$A:$A,0))</f>
        <v>3.2771447329921766</v>
      </c>
      <c r="F199" s="56">
        <f t="shared" si="31"/>
        <v>0.80727983594740949</v>
      </c>
      <c r="G199" s="49">
        <f>INDEX('Skills-all_inputs'!$C:$C,MATCH($A199,'Skills-all_inputs'!$A:$A,0))</f>
        <v>10.7</v>
      </c>
      <c r="H199" s="49">
        <f>INDEX('Skills-all_inputs'!$D:$D,MATCH($A199,'Skills-all_inputs'!$A:$A,0))</f>
        <v>12.8</v>
      </c>
      <c r="I199" s="121">
        <f>$G199*'England_index-weights_R2'!$B$5+'England_index-weights_R2'!$B$6*$H199</f>
        <v>11.75</v>
      </c>
      <c r="J199" s="56">
        <f t="shared" si="24"/>
        <v>0.58982035928143706</v>
      </c>
      <c r="K199" s="49">
        <f>INDEX('Unemployment-all_inputs'!$C:$C,MATCH($A199,'Unemployment-all_inputs'!$A:$A,0))</f>
        <v>6</v>
      </c>
      <c r="L199" s="49">
        <f>INDEX('Unemployment-all_inputs'!$D:$D,MATCH($A199,'Unemployment-all_inputs'!$A:$A,0))</f>
        <v>6.6</v>
      </c>
      <c r="M199" s="121">
        <f>K199*'England_index-weights_R2'!$B$8+L199*'England_index-weights_R2'!$B$9</f>
        <v>6.3</v>
      </c>
      <c r="N199" s="56">
        <f t="shared" si="25"/>
        <v>0.69911504424778748</v>
      </c>
      <c r="O199" s="56">
        <f>Q199*'England_index-weights_R2'!$B$11+S199*'England_index-weights_R2'!$B$12+U199*'England_index-weights_R2'!$B$13</f>
        <v>0.19241953416890414</v>
      </c>
      <c r="P199" s="50">
        <f>INDEX('Journey_time-all_inputs'!$C:$C,MATCH($A199,'Journey_time-all_inputs'!$A:$A,0))</f>
        <v>22.662878655157598</v>
      </c>
      <c r="Q199" s="56">
        <f t="shared" si="26"/>
        <v>0.14155566886731211</v>
      </c>
      <c r="R199" s="50">
        <f>INDEX('Journey_time-all_inputs'!$D:$D,MATCH($A199,'Journey_time-all_inputs'!$A:$A,0))</f>
        <v>42.805241138983902</v>
      </c>
      <c r="S199" s="56">
        <f t="shared" si="27"/>
        <v>0.33380823909920865</v>
      </c>
      <c r="T199" s="50">
        <f>INDEX('Journey_time-all_inputs'!$E:$E,MATCH($A199,'Journey_time-all_inputs'!$A:$A,0))</f>
        <v>55.640180273471003</v>
      </c>
      <c r="U199" s="56">
        <f t="shared" si="28"/>
        <v>0.43291739467919804</v>
      </c>
      <c r="V199" s="56">
        <f>Y199*'England_index-weights_R2'!$B$15+AC199*'England_index-weights_R2'!$B$17</f>
        <v>0.20877009410041542</v>
      </c>
      <c r="W199" s="56">
        <f>INDEX('Comm_vacancy-all_inputs'!$C:$C, MATCH(A199,'Comm_vacancy-all_inputs'!$A:$A,0))</f>
        <v>4.2972035863031124E-2</v>
      </c>
      <c r="X199" s="56">
        <f>W199*'England_index-weights_R2'!$B$16</f>
        <v>4.2972035863031124E-2</v>
      </c>
      <c r="Y199" s="56">
        <f t="shared" si="29"/>
        <v>0.14419282725855564</v>
      </c>
      <c r="Z199" s="57">
        <f>INDEX('Dwellings_vacancy_E-all_inputs'!$G:$G,MATCH($A199,'Dwellings_vacancy_E-all_inputs'!$A:$A,0))</f>
        <v>1.3040087349867415E-2</v>
      </c>
      <c r="AA199" s="57">
        <f>INDEX('Dwellings_vacancy_E-all_inputs'!$L:$L,MATCH($A199,'Dwellings_vacancy_E-all_inputs'!$A:$A,0))</f>
        <v>1.5565299091763232E-2</v>
      </c>
      <c r="AB199" s="57">
        <f>Z199*'England_index-weights_R2'!$B$18+AA199*'England_index-weights_R2'!$B$19</f>
        <v>1.4302693220815323E-2</v>
      </c>
      <c r="AC199" s="56">
        <f t="shared" si="30"/>
        <v>0.40250189462599473</v>
      </c>
    </row>
    <row r="200" spans="1:29" x14ac:dyDescent="0.35">
      <c r="A200" s="17" t="s">
        <v>674</v>
      </c>
      <c r="B200" s="17" t="s">
        <v>675</v>
      </c>
      <c r="C200" s="56">
        <f>D200*'England_index-weights_R2'!$B$2+O200*'England_index-weights_R2'!$B$10+V200*'England_index-weights_R2'!$B$14</f>
        <v>0.3467759525979659</v>
      </c>
      <c r="D200" s="56">
        <f>F200*'England_index-weights_R2'!$B$3+J200*'England_index-weights_R2'!$B$4+N200*'England_index-weights_R2'!$B$7</f>
        <v>0.46548459470718806</v>
      </c>
      <c r="E200" s="56">
        <f>INDEX('Productivity-all_inputs'!$D:$D,MATCH($A200,'Productivity-all_inputs'!$A:$A,0))</f>
        <v>3.4688560301359703</v>
      </c>
      <c r="F200" s="56">
        <f t="shared" si="31"/>
        <v>0.62656877537798961</v>
      </c>
      <c r="G200" s="49">
        <f>INDEX('Skills-all_inputs'!$C:$C,MATCH($A200,'Skills-all_inputs'!$A:$A,0))</f>
        <v>8.8000000000000007</v>
      </c>
      <c r="H200" s="49">
        <f>INDEX('Skills-all_inputs'!$D:$D,MATCH($A200,'Skills-all_inputs'!$A:$A,0))</f>
        <v>8.3000000000000007</v>
      </c>
      <c r="I200" s="121">
        <f>$G200*'England_index-weights_R2'!$B$5+'England_index-weights_R2'!$B$6*$H200</f>
        <v>8.5500000000000007</v>
      </c>
      <c r="J200" s="56">
        <f t="shared" si="24"/>
        <v>0.39820359281437123</v>
      </c>
      <c r="K200" s="49">
        <f>INDEX('Unemployment-all_inputs'!$C:$C,MATCH($A200,'Unemployment-all_inputs'!$A:$A,0))</f>
        <v>4.3</v>
      </c>
      <c r="L200" s="49">
        <f>INDEX('Unemployment-all_inputs'!$D:$D,MATCH($A200,'Unemployment-all_inputs'!$A:$A,0))</f>
        <v>4.5999999999999996</v>
      </c>
      <c r="M200" s="121">
        <f>K200*'England_index-weights_R2'!$B$8+L200*'England_index-weights_R2'!$B$9</f>
        <v>4.4499999999999993</v>
      </c>
      <c r="N200" s="56">
        <f t="shared" si="25"/>
        <v>0.3716814159292034</v>
      </c>
      <c r="O200" s="56">
        <f>Q200*'England_index-weights_R2'!$B$11+S200*'England_index-weights_R2'!$B$12+U200*'England_index-weights_R2'!$B$13</f>
        <v>6.1111067538572289E-2</v>
      </c>
      <c r="P200" s="50">
        <f>INDEX('Journey_time-all_inputs'!$C:$C,MATCH($A200,'Journey_time-all_inputs'!$A:$A,0))</f>
        <v>10.5286820706876</v>
      </c>
      <c r="Q200" s="56">
        <f t="shared" si="26"/>
        <v>3.4540666503675467E-2</v>
      </c>
      <c r="R200" s="50">
        <f>INDEX('Journey_time-all_inputs'!$D:$D,MATCH($A200,'Journey_time-all_inputs'!$A:$A,0))</f>
        <v>21.465347136825699</v>
      </c>
      <c r="S200" s="56">
        <f t="shared" si="27"/>
        <v>0.14964467964914574</v>
      </c>
      <c r="T200" s="50">
        <f>INDEX('Journey_time-all_inputs'!$E:$E,MATCH($A200,'Journey_time-all_inputs'!$A:$A,0))</f>
        <v>17.153214322293898</v>
      </c>
      <c r="U200" s="56">
        <f t="shared" si="28"/>
        <v>9.3803813950969719E-2</v>
      </c>
      <c r="V200" s="56">
        <f>Y200*'England_index-weights_R2'!$B$15+AC200*'England_index-weights_R2'!$B$17</f>
        <v>0.39502355343891515</v>
      </c>
      <c r="W200" s="56">
        <f>INDEX('Comm_vacancy-all_inputs'!$C:$C, MATCH(A200,'Comm_vacancy-all_inputs'!$A:$A,0))</f>
        <v>0.12045844378605956</v>
      </c>
      <c r="X200" s="56">
        <f>W200*'England_index-weights_R2'!$B$16</f>
        <v>0.12045844378605956</v>
      </c>
      <c r="Y200" s="56">
        <f t="shared" si="29"/>
        <v>0.45164444193676506</v>
      </c>
      <c r="Z200" s="57">
        <f>INDEX('Dwellings_vacancy_E-all_inputs'!$G:$G,MATCH($A200,'Dwellings_vacancy_E-all_inputs'!$A:$A,0))</f>
        <v>9.2639969838149358E-3</v>
      </c>
      <c r="AA200" s="57">
        <f>INDEX('Dwellings_vacancy_E-all_inputs'!$L:$L,MATCH($A200,'Dwellings_vacancy_E-all_inputs'!$A:$A,0))</f>
        <v>8.2122723330442324E-3</v>
      </c>
      <c r="AB200" s="57">
        <f>Z200*'England_index-weights_R2'!$B$18+AA200*'England_index-weights_R2'!$B$19</f>
        <v>8.7381346584295833E-3</v>
      </c>
      <c r="AC200" s="56">
        <f t="shared" si="30"/>
        <v>0.22516088794536543</v>
      </c>
    </row>
    <row r="201" spans="1:29" x14ac:dyDescent="0.35">
      <c r="A201" s="17" t="s">
        <v>676</v>
      </c>
      <c r="B201" s="17" t="s">
        <v>677</v>
      </c>
      <c r="C201" s="56">
        <f>D201*'England_index-weights_R2'!$B$2+O201*'England_index-weights_R2'!$B$10+V201*'England_index-weights_R2'!$B$14</f>
        <v>0.17842475993003898</v>
      </c>
      <c r="D201" s="56">
        <f>F201*'England_index-weights_R2'!$B$3+J201*'England_index-weights_R2'!$B$4+N201*'England_index-weights_R2'!$B$7</f>
        <v>0.15593794747671824</v>
      </c>
      <c r="E201" s="56">
        <f>INDEX('Productivity-all_inputs'!$D:$D,MATCH($A201,'Productivity-all_inputs'!$A:$A,0))</f>
        <v>3.9019726695746448</v>
      </c>
      <c r="F201" s="56">
        <f t="shared" si="31"/>
        <v>0.21830401253242812</v>
      </c>
      <c r="G201" s="49">
        <f>INDEX('Skills-all_inputs'!$C:$C,MATCH($A201,'Skills-all_inputs'!$A:$A,0))</f>
        <v>2</v>
      </c>
      <c r="H201" s="49">
        <f>INDEX('Skills-all_inputs'!$D:$D,MATCH($A201,'Skills-all_inputs'!$A:$A,0))</f>
        <v>5.7</v>
      </c>
      <c r="I201" s="121">
        <f>$G201*'England_index-weights_R2'!$B$5+'England_index-weights_R2'!$B$6*$H201</f>
        <v>3.85</v>
      </c>
      <c r="J201" s="56">
        <f t="shared" si="24"/>
        <v>0.11676646706586825</v>
      </c>
      <c r="K201" s="49">
        <f>INDEX('Unemployment-all_inputs'!$C:$C,MATCH($A201,'Unemployment-all_inputs'!$A:$A,0))</f>
        <v>3.2</v>
      </c>
      <c r="L201" s="49">
        <f>INDEX('Unemployment-all_inputs'!$D:$D,MATCH($A201,'Unemployment-all_inputs'!$A:$A,0))</f>
        <v>3</v>
      </c>
      <c r="M201" s="121">
        <f>K201*'England_index-weights_R2'!$B$8+L201*'England_index-weights_R2'!$B$9</f>
        <v>3.1</v>
      </c>
      <c r="N201" s="56">
        <f t="shared" si="25"/>
        <v>0.13274336283185839</v>
      </c>
      <c r="O201" s="56">
        <f>Q201*'England_index-weights_R2'!$B$11+S201*'England_index-weights_R2'!$B$12+U201*'England_index-weights_R2'!$B$13</f>
        <v>9.0500754826569246E-2</v>
      </c>
      <c r="P201" s="50">
        <f>INDEX('Journey_time-all_inputs'!$C:$C,MATCH($A201,'Journey_time-all_inputs'!$A:$A,0))</f>
        <v>13.703404537115</v>
      </c>
      <c r="Q201" s="56">
        <f t="shared" si="26"/>
        <v>6.2539465590500873E-2</v>
      </c>
      <c r="R201" s="50">
        <f>INDEX('Journey_time-all_inputs'!$D:$D,MATCH($A201,'Journey_time-all_inputs'!$A:$A,0))</f>
        <v>25.339511899360101</v>
      </c>
      <c r="S201" s="56">
        <f t="shared" si="27"/>
        <v>0.18307877133170919</v>
      </c>
      <c r="T201" s="50">
        <f>INDEX('Journey_time-all_inputs'!$E:$E,MATCH($A201,'Journey_time-all_inputs'!$A:$A,0))</f>
        <v>21.107111736518501</v>
      </c>
      <c r="U201" s="56">
        <f t="shared" si="28"/>
        <v>0.12864210989954342</v>
      </c>
      <c r="V201" s="56">
        <f>Y201*'England_index-weights_R2'!$B$15+AC201*'England_index-weights_R2'!$B$17</f>
        <v>0.31132238994015021</v>
      </c>
      <c r="W201" s="56">
        <f>INDEX('Comm_vacancy-all_inputs'!$C:$C, MATCH(A201,'Comm_vacancy-all_inputs'!$A:$A,0))</f>
        <v>9.1986439542944248E-2</v>
      </c>
      <c r="X201" s="56">
        <f>W201*'England_index-weights_R2'!$B$16</f>
        <v>9.1986439542944248E-2</v>
      </c>
      <c r="Y201" s="56">
        <f t="shared" si="29"/>
        <v>0.33867283940272797</v>
      </c>
      <c r="Z201" s="57">
        <f>INDEX('Dwellings_vacancy_E-all_inputs'!$G:$G,MATCH($A201,'Dwellings_vacancy_E-all_inputs'!$A:$A,0))</f>
        <v>8.1225979394761484E-3</v>
      </c>
      <c r="AA201" s="57">
        <f>INDEX('Dwellings_vacancy_E-all_inputs'!$L:$L,MATCH($A201,'Dwellings_vacancy_E-all_inputs'!$A:$A,0))</f>
        <v>9.6116059732774435E-3</v>
      </c>
      <c r="AB201" s="57">
        <f>Z201*'England_index-weights_R2'!$B$18+AA201*'England_index-weights_R2'!$B$19</f>
        <v>8.867101956376796E-3</v>
      </c>
      <c r="AC201" s="56">
        <f t="shared" si="30"/>
        <v>0.22927104155241698</v>
      </c>
    </row>
    <row r="202" spans="1:29" x14ac:dyDescent="0.35">
      <c r="A202" s="17" t="s">
        <v>682</v>
      </c>
      <c r="B202" s="17" t="s">
        <v>683</v>
      </c>
      <c r="C202" s="56">
        <f>D202*'England_index-weights_R2'!$B$2+O202*'England_index-weights_R2'!$B$10+V202*'England_index-weights_R2'!$B$14</f>
        <v>0.18506102118037865</v>
      </c>
      <c r="D202" s="56">
        <f>F202*'England_index-weights_R2'!$B$3+J202*'England_index-weights_R2'!$B$4+N202*'England_index-weights_R2'!$B$7</f>
        <v>0.22601850767120918</v>
      </c>
      <c r="E202" s="56">
        <f>INDEX('Productivity-all_inputs'!$D:$D,MATCH($A202,'Productivity-all_inputs'!$A:$A,0))</f>
        <v>3.572345637857985</v>
      </c>
      <c r="F202" s="56">
        <f t="shared" si="31"/>
        <v>0.52901731624133153</v>
      </c>
      <c r="G202" s="49">
        <f>INDEX('Skills-all_inputs'!$C:$C,MATCH($A202,'Skills-all_inputs'!$A:$A,0))</f>
        <v>2.4</v>
      </c>
      <c r="H202" s="49">
        <f>INDEX('Skills-all_inputs'!$D:$D,MATCH($A202,'Skills-all_inputs'!$A:$A,0))</f>
        <v>4.9000000000000004</v>
      </c>
      <c r="I202" s="121">
        <f>$G202*'England_index-weights_R2'!$B$5+'England_index-weights_R2'!$B$6*$H202</f>
        <v>3.6500000000000004</v>
      </c>
      <c r="J202" s="56">
        <f t="shared" si="24"/>
        <v>0.10479041916167665</v>
      </c>
      <c r="K202" s="49">
        <f>INDEX('Unemployment-all_inputs'!$C:$C,MATCH($A202,'Unemployment-all_inputs'!$A:$A,0))</f>
        <v>2.9</v>
      </c>
      <c r="L202" s="49">
        <f>INDEX('Unemployment-all_inputs'!$D:$D,MATCH($A202,'Unemployment-all_inputs'!$A:$A,0))</f>
        <v>2.2999999999999998</v>
      </c>
      <c r="M202" s="121">
        <f>K202*'England_index-weights_R2'!$B$8+L202*'England_index-weights_R2'!$B$9</f>
        <v>2.5999999999999996</v>
      </c>
      <c r="N202" s="56">
        <f t="shared" si="25"/>
        <v>4.4247787610619385E-2</v>
      </c>
      <c r="O202" s="56">
        <f>Q202*'England_index-weights_R2'!$B$11+S202*'England_index-weights_R2'!$B$12+U202*'England_index-weights_R2'!$B$13</f>
        <v>0.19091729907771543</v>
      </c>
      <c r="P202" s="50">
        <f>INDEX('Journey_time-all_inputs'!$C:$C,MATCH($A202,'Journey_time-all_inputs'!$A:$A,0))</f>
        <v>21.798884906707599</v>
      </c>
      <c r="Q202" s="56">
        <f t="shared" si="26"/>
        <v>0.13393585717323753</v>
      </c>
      <c r="R202" s="50">
        <f>INDEX('Journey_time-all_inputs'!$D:$D,MATCH($A202,'Journey_time-all_inputs'!$A:$A,0))</f>
        <v>45.537353756089502</v>
      </c>
      <c r="S202" s="56">
        <f t="shared" si="27"/>
        <v>0.35738640609168326</v>
      </c>
      <c r="T202" s="50">
        <f>INDEX('Journey_time-all_inputs'!$E:$E,MATCH($A202,'Journey_time-all_inputs'!$A:$A,0))</f>
        <v>52.948254297772401</v>
      </c>
      <c r="U202" s="56">
        <f t="shared" si="28"/>
        <v>0.40919849052259322</v>
      </c>
      <c r="V202" s="56">
        <f>Y202*'England_index-weights_R2'!$B$15+AC202*'England_index-weights_R2'!$B$17</f>
        <v>9.7289770301380918E-2</v>
      </c>
      <c r="W202" s="56">
        <f>INDEX('Comm_vacancy-all_inputs'!$C:$C, MATCH(A202,'Comm_vacancy-all_inputs'!$A:$A,0))</f>
        <v>2.2508191016213965E-2</v>
      </c>
      <c r="X202" s="56">
        <f>W202*'England_index-weights_R2'!$B$16</f>
        <v>2.2508191016213965E-2</v>
      </c>
      <c r="Y202" s="56">
        <f t="shared" si="29"/>
        <v>6.2996107610277088E-2</v>
      </c>
      <c r="Z202" s="57">
        <f>INDEX('Dwellings_vacancy_E-all_inputs'!$G:$G,MATCH($A202,'Dwellings_vacancy_E-all_inputs'!$A:$A,0))</f>
        <v>7.3703890127274031E-3</v>
      </c>
      <c r="AA202" s="57">
        <f>INDEX('Dwellings_vacancy_E-all_inputs'!$L:$L,MATCH($A202,'Dwellings_vacancy_E-all_inputs'!$A:$A,0))</f>
        <v>8.5376131325345349E-3</v>
      </c>
      <c r="AB202" s="57">
        <f>Z202*'England_index-weights_R2'!$B$18+AA202*'England_index-weights_R2'!$B$19</f>
        <v>7.9540010726309694E-3</v>
      </c>
      <c r="AC202" s="56">
        <f t="shared" si="30"/>
        <v>0.20017075837469239</v>
      </c>
    </row>
    <row r="203" spans="1:29" x14ac:dyDescent="0.35">
      <c r="A203" s="17" t="s">
        <v>684</v>
      </c>
      <c r="B203" s="17" t="s">
        <v>685</v>
      </c>
      <c r="C203" s="56">
        <f>D203*'England_index-weights_R2'!$B$2+O203*'England_index-weights_R2'!$B$10+V203*'England_index-weights_R2'!$B$14</f>
        <v>0.18187091409937572</v>
      </c>
      <c r="D203" s="56">
        <f>F203*'England_index-weights_R2'!$B$3+J203*'England_index-weights_R2'!$B$4+N203*'England_index-weights_R2'!$B$7</f>
        <v>0.18109373633098852</v>
      </c>
      <c r="E203" s="56">
        <f>INDEX('Productivity-all_inputs'!$D:$D,MATCH($A203,'Productivity-all_inputs'!$A:$A,0))</f>
        <v>3.8670256394974101</v>
      </c>
      <c r="F203" s="56">
        <f t="shared" si="31"/>
        <v>0.25124581076287716</v>
      </c>
      <c r="G203" s="49">
        <f>INDEX('Skills-all_inputs'!$C:$C,MATCH($A203,'Skills-all_inputs'!$A:$A,0))</f>
        <v>1.3</v>
      </c>
      <c r="H203" s="49">
        <f>INDEX('Skills-all_inputs'!$D:$D,MATCH($A203,'Skills-all_inputs'!$A:$A,0))</f>
        <v>2.5</v>
      </c>
      <c r="I203" s="121">
        <f>$G203*'England_index-weights_R2'!$B$5+'England_index-weights_R2'!$B$6*$H203</f>
        <v>1.9</v>
      </c>
      <c r="J203" s="56">
        <f t="shared" si="24"/>
        <v>0</v>
      </c>
      <c r="K203" s="49">
        <f>INDEX('Unemployment-all_inputs'!$C:$C,MATCH($A203,'Unemployment-all_inputs'!$A:$A,0))</f>
        <v>4.5</v>
      </c>
      <c r="L203" s="49">
        <f>INDEX('Unemployment-all_inputs'!$D:$D,MATCH($A203,'Unemployment-all_inputs'!$A:$A,0))</f>
        <v>3.5</v>
      </c>
      <c r="M203" s="121">
        <f>K203*'England_index-weights_R2'!$B$8+L203*'England_index-weights_R2'!$B$9</f>
        <v>4</v>
      </c>
      <c r="N203" s="56">
        <f t="shared" si="25"/>
        <v>0.29203539823008845</v>
      </c>
      <c r="O203" s="56">
        <f>Q203*'England_index-weights_R2'!$B$11+S203*'England_index-weights_R2'!$B$12+U203*'England_index-weights_R2'!$B$13</f>
        <v>7.8807526449583651E-2</v>
      </c>
      <c r="P203" s="50">
        <f>INDEX('Journey_time-all_inputs'!$C:$C,MATCH($A203,'Journey_time-all_inputs'!$A:$A,0))</f>
        <v>13.058855157445899</v>
      </c>
      <c r="Q203" s="56">
        <f t="shared" si="26"/>
        <v>5.6854997491718857E-2</v>
      </c>
      <c r="R203" s="50">
        <f>INDEX('Journey_time-all_inputs'!$D:$D,MATCH($A203,'Journey_time-all_inputs'!$A:$A,0))</f>
        <v>22.076278471936199</v>
      </c>
      <c r="S203" s="56">
        <f t="shared" si="27"/>
        <v>0.15491702492143952</v>
      </c>
      <c r="T203" s="50">
        <f>INDEX('Journey_time-all_inputs'!$E:$E,MATCH($A203,'Journey_time-all_inputs'!$A:$A,0))</f>
        <v>16.387141637552201</v>
      </c>
      <c r="U203" s="56">
        <f t="shared" si="28"/>
        <v>8.7053849520144042E-2</v>
      </c>
      <c r="V203" s="56">
        <f>Y203*'England_index-weights_R2'!$B$15+AC203*'England_index-weights_R2'!$B$17</f>
        <v>0.28648865728594219</v>
      </c>
      <c r="W203" s="56">
        <f>INDEX('Comm_vacancy-all_inputs'!$C:$C, MATCH(A203,'Comm_vacancy-all_inputs'!$A:$A,0))</f>
        <v>9.2572789715058362E-2</v>
      </c>
      <c r="X203" s="56">
        <f>W203*'England_index-weights_R2'!$B$16</f>
        <v>9.2572789715058362E-2</v>
      </c>
      <c r="Y203" s="56">
        <f t="shared" si="29"/>
        <v>0.34099936752572996</v>
      </c>
      <c r="Z203" s="57">
        <f>INDEX('Dwellings_vacancy_E-all_inputs'!$G:$G,MATCH($A203,'Dwellings_vacancy_E-all_inputs'!$A:$A,0))</f>
        <v>5.7740287513365811E-3</v>
      </c>
      <c r="AA203" s="57">
        <f>INDEX('Dwellings_vacancy_E-all_inputs'!$L:$L,MATCH($A203,'Dwellings_vacancy_E-all_inputs'!$A:$A,0))</f>
        <v>5.288358464946759E-3</v>
      </c>
      <c r="AB203" s="57">
        <f>Z203*'England_index-weights_R2'!$B$18+AA203*'England_index-weights_R2'!$B$19</f>
        <v>5.5311936081416701E-3</v>
      </c>
      <c r="AC203" s="56">
        <f t="shared" si="30"/>
        <v>0.12295652656657891</v>
      </c>
    </row>
    <row r="204" spans="1:29" x14ac:dyDescent="0.35">
      <c r="A204" s="17" t="s">
        <v>686</v>
      </c>
      <c r="B204" s="17" t="s">
        <v>687</v>
      </c>
      <c r="C204" s="56">
        <f>D204*'England_index-weights_R2'!$B$2+O204*'England_index-weights_R2'!$B$10+V204*'England_index-weights_R2'!$B$14</f>
        <v>0.33526184032060963</v>
      </c>
      <c r="D204" s="56">
        <f>F204*'England_index-weights_R2'!$B$3+J204*'England_index-weights_R2'!$B$4+N204*'England_index-weights_R2'!$B$7</f>
        <v>0.44158585483899454</v>
      </c>
      <c r="E204" s="56">
        <f>INDEX('Productivity-all_inputs'!$D:$D,MATCH($A204,'Productivity-all_inputs'!$A:$A,0))</f>
        <v>3.0726933146901194</v>
      </c>
      <c r="F204" s="56">
        <f t="shared" si="31"/>
        <v>1</v>
      </c>
      <c r="G204" s="49">
        <f>INDEX('Skills-all_inputs'!$C:$C,MATCH($A204,'Skills-all_inputs'!$A:$A,0))</f>
        <v>3.8</v>
      </c>
      <c r="H204" s="49">
        <f>INDEX('Skills-all_inputs'!$D:$D,MATCH($A204,'Skills-all_inputs'!$A:$A,0))</f>
        <v>7.3</v>
      </c>
      <c r="I204" s="121">
        <f>$G204*'England_index-weights_R2'!$B$5+'England_index-weights_R2'!$B$6*$H204</f>
        <v>5.55</v>
      </c>
      <c r="J204" s="56">
        <f t="shared" si="24"/>
        <v>0.21856287425149695</v>
      </c>
      <c r="K204" s="49">
        <f>INDEX('Unemployment-all_inputs'!$C:$C,MATCH($A204,'Unemployment-all_inputs'!$A:$A,0))</f>
        <v>3</v>
      </c>
      <c r="L204" s="49">
        <f>INDEX('Unemployment-all_inputs'!$D:$D,MATCH($A204,'Unemployment-all_inputs'!$A:$A,0))</f>
        <v>2.9</v>
      </c>
      <c r="M204" s="121">
        <f>K204*'England_index-weights_R2'!$B$8+L204*'England_index-weights_R2'!$B$9</f>
        <v>2.95</v>
      </c>
      <c r="N204" s="56">
        <f t="shared" si="25"/>
        <v>0.10619469026548674</v>
      </c>
      <c r="O204" s="56">
        <f>Q204*'England_index-weights_R2'!$B$11+S204*'England_index-weights_R2'!$B$12+U204*'England_index-weights_R2'!$B$13</f>
        <v>0.3444204598541783</v>
      </c>
      <c r="P204" s="50">
        <f>INDEX('Journey_time-all_inputs'!$C:$C,MATCH($A204,'Journey_time-all_inputs'!$A:$A,0))</f>
        <v>37.018777285707898</v>
      </c>
      <c r="Q204" s="56">
        <f t="shared" si="26"/>
        <v>0.2681645065588576</v>
      </c>
      <c r="R204" s="50">
        <f>INDEX('Journey_time-all_inputs'!$D:$D,MATCH($A204,'Journey_time-all_inputs'!$A:$A,0))</f>
        <v>68.262249283480998</v>
      </c>
      <c r="S204" s="56">
        <f t="shared" si="27"/>
        <v>0.55350254650137665</v>
      </c>
      <c r="T204" s="50">
        <f>INDEX('Journey_time-all_inputs'!$E:$E,MATCH($A204,'Journey_time-all_inputs'!$A:$A,0))</f>
        <v>88.594660361659706</v>
      </c>
      <c r="U204" s="56">
        <f t="shared" si="28"/>
        <v>0.72328353468408402</v>
      </c>
      <c r="V204" s="56">
        <f>Y204*'England_index-weights_R2'!$B$15+AC204*'England_index-weights_R2'!$B$17</f>
        <v>0.11345519175027102</v>
      </c>
      <c r="W204" s="56">
        <f>INDEX('Comm_vacancy-all_inputs'!$C:$C, MATCH(A204,'Comm_vacancy-all_inputs'!$A:$A,0))</f>
        <v>1.3324935401385726E-2</v>
      </c>
      <c r="X204" s="56">
        <f>W204*'England_index-weights_R2'!$B$16</f>
        <v>1.3324935401385726E-2</v>
      </c>
      <c r="Y204" s="56">
        <f t="shared" si="29"/>
        <v>2.6558662096138393E-2</v>
      </c>
      <c r="Z204" s="57">
        <f>INDEX('Dwellings_vacancy_E-all_inputs'!$G:$G,MATCH($A204,'Dwellings_vacancy_E-all_inputs'!$A:$A,0))</f>
        <v>9.5536926895518192E-3</v>
      </c>
      <c r="AA204" s="57">
        <f>INDEX('Dwellings_vacancy_E-all_inputs'!$L:$L,MATCH($A204,'Dwellings_vacancy_E-all_inputs'!$A:$A,0))</f>
        <v>1.7272129916455457E-2</v>
      </c>
      <c r="AB204" s="57">
        <f>Z204*'England_index-weights_R2'!$B$18+AA204*'England_index-weights_R2'!$B$19</f>
        <v>1.3412911303003639E-2</v>
      </c>
      <c r="AC204" s="56">
        <f t="shared" si="30"/>
        <v>0.37414478071266893</v>
      </c>
    </row>
    <row r="205" spans="1:29" x14ac:dyDescent="0.35">
      <c r="A205" s="17" t="s">
        <v>688</v>
      </c>
      <c r="B205" s="17" t="s">
        <v>689</v>
      </c>
      <c r="C205" s="56">
        <f>D205*'England_index-weights_R2'!$B$2+O205*'England_index-weights_R2'!$B$10+V205*'England_index-weights_R2'!$B$14</f>
        <v>0.43210276704925354</v>
      </c>
      <c r="D205" s="56">
        <f>F205*'England_index-weights_R2'!$B$3+J205*'England_index-weights_R2'!$B$4+N205*'England_index-weights_R2'!$B$7</f>
        <v>0.61540470535188674</v>
      </c>
      <c r="E205" s="56">
        <f>INDEX('Productivity-all_inputs'!$D:$D,MATCH($A205,'Productivity-all_inputs'!$A:$A,0))</f>
        <v>3.3286266888273199</v>
      </c>
      <c r="F205" s="56">
        <f t="shared" si="31"/>
        <v>0.75875187240137609</v>
      </c>
      <c r="G205" s="49">
        <f>INDEX('Skills-all_inputs'!$C:$C,MATCH($A205,'Skills-all_inputs'!$A:$A,0))</f>
        <v>9.8000000000000007</v>
      </c>
      <c r="H205" s="49">
        <f>INDEX('Skills-all_inputs'!$D:$D,MATCH($A205,'Skills-all_inputs'!$A:$A,0))</f>
        <v>11.7</v>
      </c>
      <c r="I205" s="121">
        <f>$G205*'England_index-weights_R2'!$B$5+'England_index-weights_R2'!$B$6*$H205</f>
        <v>10.75</v>
      </c>
      <c r="J205" s="56">
        <f t="shared" si="24"/>
        <v>0.52994011976047894</v>
      </c>
      <c r="K205" s="49">
        <f>INDEX('Unemployment-all_inputs'!$C:$C,MATCH($A205,'Unemployment-all_inputs'!$A:$A,0))</f>
        <v>6.3</v>
      </c>
      <c r="L205" s="49">
        <f>INDEX('Unemployment-all_inputs'!$D:$D,MATCH($A205,'Unemployment-all_inputs'!$A:$A,0))</f>
        <v>4.7</v>
      </c>
      <c r="M205" s="121">
        <f>K205*'England_index-weights_R2'!$B$8+L205*'England_index-weights_R2'!$B$9</f>
        <v>5.5</v>
      </c>
      <c r="N205" s="56">
        <f t="shared" si="25"/>
        <v>0.55752212389380529</v>
      </c>
      <c r="O205" s="56">
        <f>Q205*'England_index-weights_R2'!$B$11+S205*'England_index-weights_R2'!$B$12+U205*'England_index-weights_R2'!$B$13</f>
        <v>9.3875889194582854E-2</v>
      </c>
      <c r="P205" s="50">
        <f>INDEX('Journey_time-all_inputs'!$C:$C,MATCH($A205,'Journey_time-all_inputs'!$A:$A,0))</f>
        <v>13.409651764916701</v>
      </c>
      <c r="Q205" s="56">
        <f t="shared" si="26"/>
        <v>5.9948774612957355E-2</v>
      </c>
      <c r="R205" s="50">
        <f>INDEX('Journey_time-all_inputs'!$D:$D,MATCH($A205,'Journey_time-all_inputs'!$A:$A,0))</f>
        <v>28.299463525729699</v>
      </c>
      <c r="S205" s="56">
        <f t="shared" si="27"/>
        <v>0.20862319190179721</v>
      </c>
      <c r="T205" s="50">
        <f>INDEX('Journey_time-all_inputs'!$E:$E,MATCH($A205,'Journey_time-all_inputs'!$A:$A,0))</f>
        <v>20.6765676688246</v>
      </c>
      <c r="U205" s="56">
        <f t="shared" si="28"/>
        <v>0.12484853103852879</v>
      </c>
      <c r="V205" s="56">
        <f>Y205*'England_index-weights_R2'!$B$15+AC205*'England_index-weights_R2'!$B$17</f>
        <v>0.40372576829865803</v>
      </c>
      <c r="W205" s="56">
        <f>INDEX('Comm_vacancy-all_inputs'!$C:$C, MATCH(A205,'Comm_vacancy-all_inputs'!$A:$A,0))</f>
        <v>0.10588138491984858</v>
      </c>
      <c r="X205" s="56">
        <f>W205*'England_index-weights_R2'!$B$16</f>
        <v>0.10588138491984858</v>
      </c>
      <c r="Y205" s="56">
        <f t="shared" si="29"/>
        <v>0.39380539111732538</v>
      </c>
      <c r="Z205" s="57">
        <f>INDEX('Dwellings_vacancy_E-all_inputs'!$G:$G,MATCH($A205,'Dwellings_vacancy_E-all_inputs'!$A:$A,0))</f>
        <v>1.4522027555706753E-2</v>
      </c>
      <c r="AA205" s="57">
        <f>INDEX('Dwellings_vacancy_E-all_inputs'!$L:$L,MATCH($A205,'Dwellings_vacancy_E-all_inputs'!$A:$A,0))</f>
        <v>1.6027837259100643E-2</v>
      </c>
      <c r="AB205" s="57">
        <f>Z205*'England_index-weights_R2'!$B$18+AA205*'England_index-weights_R2'!$B$19</f>
        <v>1.5274932407403699E-2</v>
      </c>
      <c r="AC205" s="56">
        <f t="shared" si="30"/>
        <v>0.43348689984265593</v>
      </c>
    </row>
    <row r="206" spans="1:29" x14ac:dyDescent="0.35">
      <c r="A206" s="17" t="s">
        <v>690</v>
      </c>
      <c r="B206" s="17" t="s">
        <v>691</v>
      </c>
      <c r="C206" s="56">
        <f>D206*'England_index-weights_R2'!$B$2+O206*'England_index-weights_R2'!$B$10+V206*'England_index-weights_R2'!$B$14</f>
        <v>0.2848813057911026</v>
      </c>
      <c r="D206" s="56">
        <f>F206*'England_index-weights_R2'!$B$3+J206*'England_index-weights_R2'!$B$4+N206*'England_index-weights_R2'!$B$7</f>
        <v>0.40364398414978875</v>
      </c>
      <c r="E206" s="56">
        <f>INDEX('Productivity-all_inputs'!$D:$D,MATCH($A206,'Productivity-all_inputs'!$A:$A,0))</f>
        <v>3.3638415951183864</v>
      </c>
      <c r="F206" s="56">
        <f t="shared" si="31"/>
        <v>0.72555756847395425</v>
      </c>
      <c r="G206" s="49">
        <f>INDEX('Skills-all_inputs'!$C:$C,MATCH($A206,'Skills-all_inputs'!$A:$A,0))</f>
        <v>5.3</v>
      </c>
      <c r="H206" s="49">
        <f>INDEX('Skills-all_inputs'!$D:$D,MATCH($A206,'Skills-all_inputs'!$A:$A,0))</f>
        <v>8.8000000000000007</v>
      </c>
      <c r="I206" s="121">
        <f>$G206*'England_index-weights_R2'!$B$5+'England_index-weights_R2'!$B$6*$H206</f>
        <v>7.0500000000000007</v>
      </c>
      <c r="J206" s="56">
        <f t="shared" si="24"/>
        <v>0.30838323353293412</v>
      </c>
      <c r="K206" s="49">
        <f>INDEX('Unemployment-all_inputs'!$C:$C,MATCH($A206,'Unemployment-all_inputs'!$A:$A,0))</f>
        <v>3.4</v>
      </c>
      <c r="L206" s="49">
        <f>INDEX('Unemployment-all_inputs'!$D:$D,MATCH($A206,'Unemployment-all_inputs'!$A:$A,0))</f>
        <v>3.3</v>
      </c>
      <c r="M206" s="121">
        <f>K206*'England_index-weights_R2'!$B$8+L206*'England_index-weights_R2'!$B$9</f>
        <v>3.3499999999999996</v>
      </c>
      <c r="N206" s="56">
        <f t="shared" si="25"/>
        <v>0.17699115044247779</v>
      </c>
      <c r="O206" s="56">
        <f>Q206*'England_index-weights_R2'!$B$11+S206*'England_index-weights_R2'!$B$12+U206*'England_index-weights_R2'!$B$13</f>
        <v>0.14321853707056378</v>
      </c>
      <c r="P206" s="50">
        <f>INDEX('Journey_time-all_inputs'!$C:$C,MATCH($A206,'Journey_time-all_inputs'!$A:$A,0))</f>
        <v>18.4662512826152</v>
      </c>
      <c r="Q206" s="56">
        <f t="shared" si="26"/>
        <v>0.10454439374369064</v>
      </c>
      <c r="R206" s="50">
        <f>INDEX('Journey_time-all_inputs'!$D:$D,MATCH($A206,'Journey_time-all_inputs'!$A:$A,0))</f>
        <v>34.901318250102698</v>
      </c>
      <c r="S206" s="56">
        <f t="shared" si="27"/>
        <v>0.26559728300505125</v>
      </c>
      <c r="T206" s="50">
        <f>INDEX('Journey_time-all_inputs'!$E:$E,MATCH($A206,'Journey_time-all_inputs'!$A:$A,0))</f>
        <v>32.823383630881096</v>
      </c>
      <c r="U206" s="56">
        <f t="shared" si="28"/>
        <v>0.23187568045231094</v>
      </c>
      <c r="V206" s="56">
        <f>Y206*'England_index-weights_R2'!$B$15+AC206*'England_index-weights_R2'!$B$17</f>
        <v>0.18901871779426921</v>
      </c>
      <c r="W206" s="56">
        <f>INDEX('Comm_vacancy-all_inputs'!$C:$C, MATCH(A206,'Comm_vacancy-all_inputs'!$A:$A,0))</f>
        <v>4.9345855798403775E-2</v>
      </c>
      <c r="X206" s="56">
        <f>W206*'England_index-weights_R2'!$B$16</f>
        <v>4.9345855798403775E-2</v>
      </c>
      <c r="Y206" s="56">
        <f t="shared" si="29"/>
        <v>0.16948295598339089</v>
      </c>
      <c r="Z206" s="57">
        <f>INDEX('Dwellings_vacancy_E-all_inputs'!$G:$G,MATCH($A206,'Dwellings_vacancy_E-all_inputs'!$A:$A,0))</f>
        <v>1.0184140265888635E-2</v>
      </c>
      <c r="AA206" s="57">
        <f>INDEX('Dwellings_vacancy_E-all_inputs'!$L:$L,MATCH($A206,'Dwellings_vacancy_E-all_inputs'!$A:$A,0))</f>
        <v>8.7019377797547884E-3</v>
      </c>
      <c r="AB206" s="57">
        <f>Z206*'England_index-weights_R2'!$B$18+AA206*'England_index-weights_R2'!$B$19</f>
        <v>9.4430390228217118E-3</v>
      </c>
      <c r="AC206" s="56">
        <f t="shared" si="30"/>
        <v>0.2476260032269042</v>
      </c>
    </row>
    <row r="207" spans="1:29" x14ac:dyDescent="0.35">
      <c r="A207" s="17" t="s">
        <v>692</v>
      </c>
      <c r="B207" s="17" t="s">
        <v>693</v>
      </c>
      <c r="C207" s="56">
        <f>D207*'England_index-weights_R2'!$B$2+O207*'England_index-weights_R2'!$B$10+V207*'England_index-weights_R2'!$B$14</f>
        <v>0.39821089497595136</v>
      </c>
      <c r="D207" s="56">
        <f>F207*'England_index-weights_R2'!$B$3+J207*'England_index-weights_R2'!$B$4+N207*'England_index-weights_R2'!$B$7</f>
        <v>0.48754722129297279</v>
      </c>
      <c r="E207" s="56">
        <f>INDEX('Productivity-all_inputs'!$D:$D,MATCH($A207,'Productivity-all_inputs'!$A:$A,0))</f>
        <v>3.2580965380214821</v>
      </c>
      <c r="F207" s="56">
        <f t="shared" si="31"/>
        <v>0.82523506115516254</v>
      </c>
      <c r="G207" s="49">
        <f>INDEX('Skills-all_inputs'!$C:$C,MATCH($A207,'Skills-all_inputs'!$A:$A,0))</f>
        <v>5.7</v>
      </c>
      <c r="H207" s="49">
        <f>INDEX('Skills-all_inputs'!$D:$D,MATCH($A207,'Skills-all_inputs'!$A:$A,0))</f>
        <v>12</v>
      </c>
      <c r="I207" s="121">
        <f>$G207*'England_index-weights_R2'!$B$5+'England_index-weights_R2'!$B$6*$H207</f>
        <v>8.85</v>
      </c>
      <c r="J207" s="56">
        <f t="shared" si="24"/>
        <v>0.41616766467065858</v>
      </c>
      <c r="K207" s="49">
        <f>INDEX('Unemployment-all_inputs'!$C:$C,MATCH($A207,'Unemployment-all_inputs'!$A:$A,0))</f>
        <v>3.5</v>
      </c>
      <c r="L207" s="49">
        <f>INDEX('Unemployment-all_inputs'!$D:$D,MATCH($A207,'Unemployment-all_inputs'!$A:$A,0))</f>
        <v>3.7</v>
      </c>
      <c r="M207" s="121">
        <f>K207*'England_index-weights_R2'!$B$8+L207*'England_index-weights_R2'!$B$9</f>
        <v>3.6</v>
      </c>
      <c r="N207" s="56">
        <f t="shared" si="25"/>
        <v>0.22123893805309733</v>
      </c>
      <c r="O207" s="56">
        <f>Q207*'England_index-weights_R2'!$B$11+S207*'England_index-weights_R2'!$B$12+U207*'England_index-weights_R2'!$B$13</f>
        <v>0.19539106739177245</v>
      </c>
      <c r="P207" s="50">
        <f>INDEX('Journey_time-all_inputs'!$C:$C,MATCH($A207,'Journey_time-all_inputs'!$A:$A,0))</f>
        <v>23.784090186836799</v>
      </c>
      <c r="Q207" s="56">
        <f t="shared" si="26"/>
        <v>0.15144395886471923</v>
      </c>
      <c r="R207" s="50">
        <f>INDEX('Journey_time-all_inputs'!$D:$D,MATCH($A207,'Journey_time-all_inputs'!$A:$A,0))</f>
        <v>41.695001262284201</v>
      </c>
      <c r="S207" s="56">
        <f t="shared" si="27"/>
        <v>0.32422685469703044</v>
      </c>
      <c r="T207" s="50">
        <f>INDEX('Journey_time-all_inputs'!$E:$E,MATCH($A207,'Journey_time-all_inputs'!$A:$A,0))</f>
        <v>47.468594259163297</v>
      </c>
      <c r="U207" s="56">
        <f t="shared" si="28"/>
        <v>0.36091650489599481</v>
      </c>
      <c r="V207" s="56">
        <f>Y207*'England_index-weights_R2'!$B$15+AC207*'England_index-weights_R2'!$B$17</f>
        <v>0.42235806992608743</v>
      </c>
      <c r="W207" s="56">
        <f>INDEX('Comm_vacancy-all_inputs'!$C:$C, MATCH(A207,'Comm_vacancy-all_inputs'!$A:$A,0))</f>
        <v>0.10851496269168891</v>
      </c>
      <c r="X207" s="56">
        <f>W207*'England_index-weights_R2'!$B$16</f>
        <v>0.10851496269168891</v>
      </c>
      <c r="Y207" s="56">
        <f t="shared" si="29"/>
        <v>0.40425493652840278</v>
      </c>
      <c r="Z207" s="57">
        <f>INDEX('Dwellings_vacancy_E-all_inputs'!$G:$G,MATCH($A207,'Dwellings_vacancy_E-all_inputs'!$A:$A,0))</f>
        <v>1.4619883040935672E-2</v>
      </c>
      <c r="AA207" s="57">
        <f>INDEX('Dwellings_vacancy_E-all_inputs'!$L:$L,MATCH($A207,'Dwellings_vacancy_E-all_inputs'!$A:$A,0))</f>
        <v>1.8639798488664986E-2</v>
      </c>
      <c r="AB207" s="57">
        <f>Z207*'England_index-weights_R2'!$B$18+AA207*'England_index-weights_R2'!$B$19</f>
        <v>1.6629840764800327E-2</v>
      </c>
      <c r="AC207" s="56">
        <f t="shared" si="30"/>
        <v>0.47666747011914129</v>
      </c>
    </row>
    <row r="208" spans="1:29" x14ac:dyDescent="0.35">
      <c r="A208" s="17" t="s">
        <v>694</v>
      </c>
      <c r="B208" s="17" t="s">
        <v>695</v>
      </c>
      <c r="C208" s="56">
        <f>D208*'England_index-weights_R2'!$B$2+O208*'England_index-weights_R2'!$B$10+V208*'England_index-weights_R2'!$B$14</f>
        <v>0.4194862095464934</v>
      </c>
      <c r="D208" s="56">
        <f>F208*'England_index-weights_R2'!$B$3+J208*'England_index-weights_R2'!$B$4+N208*'England_index-weights_R2'!$B$7</f>
        <v>0.42046795940848014</v>
      </c>
      <c r="E208" s="56">
        <f>INDEX('Productivity-all_inputs'!$D:$D,MATCH($A208,'Productivity-all_inputs'!$A:$A,0))</f>
        <v>3.2464909919011742</v>
      </c>
      <c r="F208" s="56">
        <f t="shared" si="31"/>
        <v>0.83617469058302618</v>
      </c>
      <c r="G208" s="49">
        <f>INDEX('Skills-all_inputs'!$C:$C,MATCH($A208,'Skills-all_inputs'!$A:$A,0))</f>
        <v>8.5</v>
      </c>
      <c r="H208" s="49">
        <f>INDEX('Skills-all_inputs'!$D:$D,MATCH($A208,'Skills-all_inputs'!$A:$A,0))</f>
        <v>3</v>
      </c>
      <c r="I208" s="121">
        <f>$G208*'England_index-weights_R2'!$B$5+'England_index-weights_R2'!$B$6*$H208</f>
        <v>5.75</v>
      </c>
      <c r="J208" s="56">
        <f t="shared" si="24"/>
        <v>0.23053892215568858</v>
      </c>
      <c r="K208" s="49">
        <f>INDEX('Unemployment-all_inputs'!$C:$C,MATCH($A208,'Unemployment-all_inputs'!$A:$A,0))</f>
        <v>3.3</v>
      </c>
      <c r="L208" s="49">
        <f>INDEX('Unemployment-all_inputs'!$D:$D,MATCH($A208,'Unemployment-all_inputs'!$A:$A,0))</f>
        <v>3.6</v>
      </c>
      <c r="M208" s="121">
        <f>K208*'England_index-weights_R2'!$B$8+L208*'England_index-weights_R2'!$B$9</f>
        <v>3.45</v>
      </c>
      <c r="N208" s="56">
        <f t="shared" si="25"/>
        <v>0.19469026548672566</v>
      </c>
      <c r="O208" s="56">
        <f>Q208*'England_index-weights_R2'!$B$11+S208*'England_index-weights_R2'!$B$12+U208*'England_index-weights_R2'!$B$13</f>
        <v>0.43926203508415079</v>
      </c>
      <c r="P208" s="50">
        <f>INDEX('Journey_time-all_inputs'!$C:$C,MATCH($A208,'Journey_time-all_inputs'!$A:$A,0))</f>
        <v>48.364929407544203</v>
      </c>
      <c r="Q208" s="56">
        <f t="shared" si="26"/>
        <v>0.36822951602891207</v>
      </c>
      <c r="R208" s="50">
        <f>INDEX('Journey_time-all_inputs'!$D:$D,MATCH($A208,'Journey_time-all_inputs'!$A:$A,0))</f>
        <v>74.597212019964005</v>
      </c>
      <c r="S208" s="56">
        <f t="shared" si="27"/>
        <v>0.60817335631965563</v>
      </c>
      <c r="T208" s="50">
        <f>INDEX('Journey_time-all_inputs'!$E:$E,MATCH($A208,'Journey_time-all_inputs'!$A:$A,0))</f>
        <v>114.99306549113901</v>
      </c>
      <c r="U208" s="56">
        <f t="shared" si="28"/>
        <v>0.95588325949295427</v>
      </c>
      <c r="V208" s="56">
        <f>Y208*'England_index-weights_R2'!$B$15+AC208*'England_index-weights_R2'!$B$17</f>
        <v>0.3977468842848626</v>
      </c>
      <c r="W208" s="56">
        <f>INDEX('Comm_vacancy-all_inputs'!$C:$C, MATCH(A208,'Comm_vacancy-all_inputs'!$A:$A,0))</f>
        <v>0.12751571303225301</v>
      </c>
      <c r="X208" s="56">
        <f>W208*'England_index-weights_R2'!$B$16</f>
        <v>0.12751571303225301</v>
      </c>
      <c r="Y208" s="56">
        <f t="shared" si="29"/>
        <v>0.47964637005706712</v>
      </c>
      <c r="Z208" s="57">
        <f>INDEX('Dwellings_vacancy_E-all_inputs'!$G:$G,MATCH($A208,'Dwellings_vacancy_E-all_inputs'!$A:$A,0))</f>
        <v>5.0180962319870326E-3</v>
      </c>
      <c r="AA208" s="57">
        <f>INDEX('Dwellings_vacancy_E-all_inputs'!$L:$L,MATCH($A208,'Dwellings_vacancy_E-all_inputs'!$A:$A,0))</f>
        <v>7.8699666867887413E-3</v>
      </c>
      <c r="AB208" s="57">
        <f>Z208*'England_index-weights_R2'!$B$18+AA208*'England_index-weights_R2'!$B$19</f>
        <v>6.4440314593878865E-3</v>
      </c>
      <c r="AC208" s="56">
        <f t="shared" si="30"/>
        <v>0.15204842696824902</v>
      </c>
    </row>
    <row r="209" spans="1:29" x14ac:dyDescent="0.35">
      <c r="A209" s="17" t="s">
        <v>696</v>
      </c>
      <c r="B209" s="17" t="s">
        <v>697</v>
      </c>
      <c r="C209" s="56">
        <f>D209*'England_index-weights_R2'!$B$2+O209*'England_index-weights_R2'!$B$10+V209*'England_index-weights_R2'!$B$14</f>
        <v>0.33078609691224187</v>
      </c>
      <c r="D209" s="56">
        <f>F209*'England_index-weights_R2'!$B$3+J209*'England_index-weights_R2'!$B$4+N209*'England_index-weights_R2'!$B$7</f>
        <v>0.46277733551168632</v>
      </c>
      <c r="E209" s="56">
        <f>INDEX('Productivity-all_inputs'!$D:$D,MATCH($A209,'Productivity-all_inputs'!$A:$A,0))</f>
        <v>3.3178157727231046</v>
      </c>
      <c r="F209" s="56">
        <f t="shared" si="31"/>
        <v>0.76894246702999858</v>
      </c>
      <c r="G209" s="49">
        <f>INDEX('Skills-all_inputs'!$C:$C,MATCH($A209,'Skills-all_inputs'!$A:$A,0))</f>
        <v>2.8</v>
      </c>
      <c r="H209" s="49">
        <f>INDEX('Skills-all_inputs'!$D:$D,MATCH($A209,'Skills-all_inputs'!$A:$A,0))</f>
        <v>7.5</v>
      </c>
      <c r="I209" s="121">
        <f>$G209*'England_index-weights_R2'!$B$5+'England_index-weights_R2'!$B$6*$H209</f>
        <v>5.15</v>
      </c>
      <c r="J209" s="56">
        <f t="shared" si="24"/>
        <v>0.19461077844311375</v>
      </c>
      <c r="K209" s="49">
        <f>INDEX('Unemployment-all_inputs'!$C:$C,MATCH($A209,'Unemployment-all_inputs'!$A:$A,0))</f>
        <v>5.2</v>
      </c>
      <c r="L209" s="49">
        <f>INDEX('Unemployment-all_inputs'!$D:$D,MATCH($A209,'Unemployment-all_inputs'!$A:$A,0))</f>
        <v>4.3</v>
      </c>
      <c r="M209" s="121">
        <f>K209*'England_index-weights_R2'!$B$8+L209*'England_index-weights_R2'!$B$9</f>
        <v>4.75</v>
      </c>
      <c r="N209" s="56">
        <f t="shared" si="25"/>
        <v>0.42477876106194684</v>
      </c>
      <c r="O209" s="56">
        <f>Q209*'England_index-weights_R2'!$B$11+S209*'England_index-weights_R2'!$B$12+U209*'England_index-weights_R2'!$B$13</f>
        <v>9.6573768192488488E-2</v>
      </c>
      <c r="P209" s="50">
        <f>INDEX('Journey_time-all_inputs'!$C:$C,MATCH($A209,'Journey_time-all_inputs'!$A:$A,0))</f>
        <v>13.7779045921513</v>
      </c>
      <c r="Q209" s="56">
        <f t="shared" si="26"/>
        <v>6.3196503204017401E-2</v>
      </c>
      <c r="R209" s="50">
        <f>INDEX('Journey_time-all_inputs'!$D:$D,MATCH($A209,'Journey_time-all_inputs'!$A:$A,0))</f>
        <v>27.825951238599501</v>
      </c>
      <c r="S209" s="56">
        <f t="shared" si="27"/>
        <v>0.2045367747793683</v>
      </c>
      <c r="T209" s="50">
        <f>INDEX('Journey_time-all_inputs'!$E:$E,MATCH($A209,'Journey_time-all_inputs'!$A:$A,0))</f>
        <v>24.465539270281202</v>
      </c>
      <c r="U209" s="56">
        <f t="shared" si="28"/>
        <v>0.15823364455143793</v>
      </c>
      <c r="V209" s="56">
        <f>Y209*'England_index-weights_R2'!$B$15+AC209*'England_index-weights_R2'!$B$17</f>
        <v>0.30101594843310636</v>
      </c>
      <c r="W209" s="56">
        <f>INDEX('Comm_vacancy-all_inputs'!$C:$C, MATCH(A209,'Comm_vacancy-all_inputs'!$A:$A,0))</f>
        <v>8.4165310080364958E-2</v>
      </c>
      <c r="X209" s="56">
        <f>W209*'England_index-weights_R2'!$B$16</f>
        <v>8.4165310080364958E-2</v>
      </c>
      <c r="Y209" s="56">
        <f t="shared" si="29"/>
        <v>0.30764005641108433</v>
      </c>
      <c r="Z209" s="57">
        <f>INDEX('Dwellings_vacancy_E-all_inputs'!$G:$G,MATCH($A209,'Dwellings_vacancy_E-all_inputs'!$A:$A,0))</f>
        <v>9.4127241681037782E-3</v>
      </c>
      <c r="AA209" s="57">
        <f>INDEX('Dwellings_vacancy_E-all_inputs'!$L:$L,MATCH($A209,'Dwellings_vacancy_E-all_inputs'!$A:$A,0))</f>
        <v>1.1576767745910056E-2</v>
      </c>
      <c r="AB209" s="57">
        <f>Z209*'England_index-weights_R2'!$B$18+AA209*'England_index-weights_R2'!$B$19</f>
        <v>1.0494745957006918E-2</v>
      </c>
      <c r="AC209" s="56">
        <f t="shared" si="30"/>
        <v>0.28114362449917246</v>
      </c>
    </row>
    <row r="210" spans="1:29" x14ac:dyDescent="0.35">
      <c r="A210" s="17" t="s">
        <v>698</v>
      </c>
      <c r="B210" s="17" t="s">
        <v>699</v>
      </c>
      <c r="C210" s="56">
        <f>D210*'England_index-weights_R2'!$B$2+O210*'England_index-weights_R2'!$B$10+V210*'England_index-weights_R2'!$B$14</f>
        <v>0.24361280109362082</v>
      </c>
      <c r="D210" s="56">
        <f>F210*'England_index-weights_R2'!$B$3+J210*'England_index-weights_R2'!$B$4+N210*'England_index-weights_R2'!$B$7</f>
        <v>0.29218224279015326</v>
      </c>
      <c r="E210" s="56">
        <f>INDEX('Productivity-all_inputs'!$D:$D,MATCH($A210,'Productivity-all_inputs'!$A:$A,0))</f>
        <v>3.5807372954942331</v>
      </c>
      <c r="F210" s="56">
        <f t="shared" si="31"/>
        <v>0.52110716501928622</v>
      </c>
      <c r="G210" s="49">
        <f>INDEX('Skills-all_inputs'!$C:$C,MATCH($A210,'Skills-all_inputs'!$A:$A,0))</f>
        <v>2.9</v>
      </c>
      <c r="H210" s="49">
        <f>INDEX('Skills-all_inputs'!$D:$D,MATCH($A210,'Skills-all_inputs'!$A:$A,0))</f>
        <v>4.2</v>
      </c>
      <c r="I210" s="121">
        <f>$G210*'England_index-weights_R2'!$B$5+'England_index-weights_R2'!$B$6*$H210</f>
        <v>3.55</v>
      </c>
      <c r="J210" s="56">
        <f t="shared" si="24"/>
        <v>9.8802395209580812E-2</v>
      </c>
      <c r="K210" s="49">
        <f>INDEX('Unemployment-all_inputs'!$C:$C,MATCH($A210,'Unemployment-all_inputs'!$A:$A,0))</f>
        <v>3.7</v>
      </c>
      <c r="L210" s="49">
        <f>INDEX('Unemployment-all_inputs'!$D:$D,MATCH($A210,'Unemployment-all_inputs'!$A:$A,0))</f>
        <v>3.9</v>
      </c>
      <c r="M210" s="121">
        <f>K210*'England_index-weights_R2'!$B$8+L210*'England_index-weights_R2'!$B$9</f>
        <v>3.8</v>
      </c>
      <c r="N210" s="56">
        <f t="shared" si="25"/>
        <v>0.25663716814159288</v>
      </c>
      <c r="O210" s="56">
        <f>Q210*'England_index-weights_R2'!$B$11+S210*'England_index-weights_R2'!$B$12+U210*'England_index-weights_R2'!$B$13</f>
        <v>8.6732995201987434E-2</v>
      </c>
      <c r="P210" s="50">
        <f>INDEX('Journey_time-all_inputs'!$C:$C,MATCH($A210,'Journey_time-all_inputs'!$A:$A,0))</f>
        <v>12.3722581508197</v>
      </c>
      <c r="Q210" s="56">
        <f t="shared" si="26"/>
        <v>5.0799699163932802E-2</v>
      </c>
      <c r="R210" s="50">
        <f>INDEX('Journey_time-all_inputs'!$D:$D,MATCH($A210,'Journey_time-all_inputs'!$A:$A,0))</f>
        <v>28.152048464779099</v>
      </c>
      <c r="S210" s="56">
        <f t="shared" si="27"/>
        <v>0.20735099803155285</v>
      </c>
      <c r="T210" s="50">
        <f>INDEX('Journey_time-all_inputs'!$E:$E,MATCH($A210,'Journey_time-all_inputs'!$A:$A,0))</f>
        <v>20.731126452873902</v>
      </c>
      <c r="U210" s="56">
        <f t="shared" si="28"/>
        <v>0.12532925546462689</v>
      </c>
      <c r="V210" s="56">
        <f>Y210*'England_index-weights_R2'!$B$15+AC210*'England_index-weights_R2'!$B$17</f>
        <v>0.30335372359218943</v>
      </c>
      <c r="W210" s="56">
        <f>INDEX('Comm_vacancy-all_inputs'!$C:$C, MATCH(A210,'Comm_vacancy-all_inputs'!$A:$A,0))</f>
        <v>6.8200081192561685E-2</v>
      </c>
      <c r="X210" s="56">
        <f>W210*'England_index-weights_R2'!$B$16</f>
        <v>6.8200081192561685E-2</v>
      </c>
      <c r="Y210" s="56">
        <f t="shared" si="29"/>
        <v>0.24429300585302732</v>
      </c>
      <c r="Z210" s="57">
        <f>INDEX('Dwellings_vacancy_E-all_inputs'!$G:$G,MATCH($A210,'Dwellings_vacancy_E-all_inputs'!$A:$A,0))</f>
        <v>1.4758617830566093E-2</v>
      </c>
      <c r="AA210" s="57">
        <f>INDEX('Dwellings_vacancy_E-all_inputs'!$L:$L,MATCH($A210,'Dwellings_vacancy_E-all_inputs'!$A:$A,0))</f>
        <v>1.8743827355061044E-2</v>
      </c>
      <c r="AB210" s="57">
        <f>Z210*'England_index-weights_R2'!$B$18+AA210*'England_index-weights_R2'!$B$19</f>
        <v>1.6751222592813569E-2</v>
      </c>
      <c r="AC210" s="56">
        <f t="shared" si="30"/>
        <v>0.48053587680967563</v>
      </c>
    </row>
    <row r="211" spans="1:29" x14ac:dyDescent="0.35">
      <c r="A211" s="17" t="s">
        <v>700</v>
      </c>
      <c r="B211" s="17" t="s">
        <v>701</v>
      </c>
      <c r="C211" s="56">
        <f>D211*'England_index-weights_R2'!$B$2+O211*'England_index-weights_R2'!$B$10+V211*'England_index-weights_R2'!$B$14</f>
        <v>0.18551421221729447</v>
      </c>
      <c r="D211" s="56">
        <f>F211*'England_index-weights_R2'!$B$3+J211*'England_index-weights_R2'!$B$4+N211*'England_index-weights_R2'!$B$7</f>
        <v>0.12994365251797285</v>
      </c>
      <c r="E211" s="56">
        <f>INDEX('Productivity-all_inputs'!$D:$D,MATCH($A211,'Productivity-all_inputs'!$A:$A,0))</f>
        <v>4.133565275375382</v>
      </c>
      <c r="F211" s="56">
        <f t="shared" si="31"/>
        <v>0</v>
      </c>
      <c r="G211" s="49">
        <f>INDEX('Skills-all_inputs'!$C:$C,MATCH($A211,'Skills-all_inputs'!$A:$A,0))</f>
        <v>7.2</v>
      </c>
      <c r="H211" s="49">
        <f>INDEX('Skills-all_inputs'!$D:$D,MATCH($A211,'Skills-all_inputs'!$A:$A,0))</f>
        <v>4.3</v>
      </c>
      <c r="I211" s="121">
        <f>$G211*'England_index-weights_R2'!$B$5+'England_index-weights_R2'!$B$6*$H211</f>
        <v>5.75</v>
      </c>
      <c r="J211" s="56">
        <f t="shared" si="24"/>
        <v>0.23053892215568858</v>
      </c>
      <c r="K211" s="49">
        <f>INDEX('Unemployment-all_inputs'!$C:$C,MATCH($A211,'Unemployment-all_inputs'!$A:$A,0))</f>
        <v>3.5</v>
      </c>
      <c r="L211" s="49">
        <f>INDEX('Unemployment-all_inputs'!$D:$D,MATCH($A211,'Unemployment-all_inputs'!$A:$A,0))</f>
        <v>3</v>
      </c>
      <c r="M211" s="121">
        <f>K211*'England_index-weights_R2'!$B$8+L211*'England_index-weights_R2'!$B$9</f>
        <v>3.25</v>
      </c>
      <c r="N211" s="56">
        <f t="shared" si="25"/>
        <v>0.15929203539823006</v>
      </c>
      <c r="O211" s="56">
        <f>Q211*'England_index-weights_R2'!$B$11+S211*'England_index-weights_R2'!$B$12+U211*'England_index-weights_R2'!$B$13</f>
        <v>8.4787855456711136E-2</v>
      </c>
      <c r="P211" s="50">
        <f>INDEX('Journey_time-all_inputs'!$C:$C,MATCH($A211,'Journey_time-all_inputs'!$A:$A,0))</f>
        <v>12.2500870299426</v>
      </c>
      <c r="Q211" s="56">
        <f t="shared" si="26"/>
        <v>4.9722236581353246E-2</v>
      </c>
      <c r="R211" s="50">
        <f>INDEX('Journey_time-all_inputs'!$D:$D,MATCH($A211,'Journey_time-all_inputs'!$A:$A,0))</f>
        <v>27.812739010324599</v>
      </c>
      <c r="S211" s="56">
        <f t="shared" si="27"/>
        <v>0.2044227530795826</v>
      </c>
      <c r="T211" s="50">
        <f>INDEX('Journey_time-all_inputs'!$E:$E,MATCH($A211,'Journey_time-all_inputs'!$A:$A,0))</f>
        <v>19.017732868591601</v>
      </c>
      <c r="U211" s="56">
        <f t="shared" si="28"/>
        <v>0.11023232539485157</v>
      </c>
      <c r="V211" s="56">
        <f>Y211*'England_index-weights_R2'!$B$15+AC211*'England_index-weights_R2'!$B$17</f>
        <v>0.39738168837652105</v>
      </c>
      <c r="W211" s="56">
        <f>INDEX('Comm_vacancy-all_inputs'!$C:$C, MATCH(A211,'Comm_vacancy-all_inputs'!$A:$A,0))</f>
        <v>0.10945400529186555</v>
      </c>
      <c r="X211" s="56">
        <f>W211*'England_index-weights_R2'!$B$16</f>
        <v>0.10945400529186555</v>
      </c>
      <c r="Y211" s="56">
        <f t="shared" si="29"/>
        <v>0.40798088242542674</v>
      </c>
      <c r="Z211" s="57">
        <f>INDEX('Dwellings_vacancy_E-all_inputs'!$G:$G,MATCH($A211,'Dwellings_vacancy_E-all_inputs'!$A:$A,0))</f>
        <v>1.2845683513771246E-2</v>
      </c>
      <c r="AA211" s="57">
        <f>INDEX('Dwellings_vacancy_E-all_inputs'!$L:$L,MATCH($A211,'Dwellings_vacancy_E-all_inputs'!$A:$A,0))</f>
        <v>1.3442909994634133E-2</v>
      </c>
      <c r="AB211" s="57">
        <f>Z211*'England_index-weights_R2'!$B$18+AA211*'England_index-weights_R2'!$B$19</f>
        <v>1.314429675420269E-2</v>
      </c>
      <c r="AC211" s="56">
        <f t="shared" si="30"/>
        <v>0.36558410622980397</v>
      </c>
    </row>
    <row r="212" spans="1:29" x14ac:dyDescent="0.35">
      <c r="A212" s="17" t="s">
        <v>702</v>
      </c>
      <c r="B212" s="17" t="s">
        <v>703</v>
      </c>
      <c r="C212" s="56">
        <f>D212*'England_index-weights_R2'!$B$2+O212*'England_index-weights_R2'!$B$10+V212*'England_index-weights_R2'!$B$14</f>
        <v>0.19970671143612595</v>
      </c>
      <c r="D212" s="56">
        <f>F212*'England_index-weights_R2'!$B$3+J212*'England_index-weights_R2'!$B$4+N212*'England_index-weights_R2'!$B$7</f>
        <v>0.24460408476262097</v>
      </c>
      <c r="E212" s="56">
        <f>INDEX('Productivity-all_inputs'!$D:$D,MATCH($A212,'Productivity-all_inputs'!$A:$A,0))</f>
        <v>3.6027767550605247</v>
      </c>
      <c r="F212" s="56">
        <f t="shared" si="31"/>
        <v>0.50033231151853441</v>
      </c>
      <c r="G212" s="49">
        <f>INDEX('Skills-all_inputs'!$C:$C,MATCH($A212,'Skills-all_inputs'!$A:$A,0))</f>
        <v>2.9</v>
      </c>
      <c r="H212" s="49">
        <f>INDEX('Skills-all_inputs'!$D:$D,MATCH($A212,'Skills-all_inputs'!$A:$A,0))</f>
        <v>1.9</v>
      </c>
      <c r="I212" s="121">
        <f>$G212*'England_index-weights_R2'!$B$5+'England_index-weights_R2'!$B$6*$H212</f>
        <v>2.4</v>
      </c>
      <c r="J212" s="56">
        <f t="shared" si="24"/>
        <v>2.9940119760479039E-2</v>
      </c>
      <c r="K212" s="49">
        <f>INDEX('Unemployment-all_inputs'!$C:$C,MATCH($A212,'Unemployment-all_inputs'!$A:$A,0))</f>
        <v>3.4</v>
      </c>
      <c r="L212" s="49">
        <f>INDEX('Unemployment-all_inputs'!$D:$D,MATCH($A212,'Unemployment-all_inputs'!$A:$A,0))</f>
        <v>3.6</v>
      </c>
      <c r="M212" s="121">
        <f>K212*'England_index-weights_R2'!$B$8+L212*'England_index-weights_R2'!$B$9</f>
        <v>3.5</v>
      </c>
      <c r="N212" s="56">
        <f t="shared" si="25"/>
        <v>0.20353982300884954</v>
      </c>
      <c r="O212" s="56">
        <f>Q212*'England_index-weights_R2'!$B$11+S212*'England_index-weights_R2'!$B$12+U212*'England_index-weights_R2'!$B$13</f>
        <v>0.13226529326478012</v>
      </c>
      <c r="P212" s="50">
        <f>INDEX('Journey_time-all_inputs'!$C:$C,MATCH($A212,'Journey_time-all_inputs'!$A:$A,0))</f>
        <v>17.712042186579001</v>
      </c>
      <c r="Q212" s="56">
        <f t="shared" si="26"/>
        <v>9.7892804770895417E-2</v>
      </c>
      <c r="R212" s="50">
        <f>INDEX('Journey_time-all_inputs'!$D:$D,MATCH($A212,'Journey_time-all_inputs'!$A:$A,0))</f>
        <v>31.361232382594</v>
      </c>
      <c r="S212" s="56">
        <f t="shared" si="27"/>
        <v>0.23504629647937636</v>
      </c>
      <c r="T212" s="50">
        <f>INDEX('Journey_time-all_inputs'!$E:$E,MATCH($A212,'Journey_time-all_inputs'!$A:$A,0))</f>
        <v>34.763600851780801</v>
      </c>
      <c r="U212" s="56">
        <f t="shared" si="28"/>
        <v>0.24897118260242906</v>
      </c>
      <c r="V212" s="56">
        <f>Y212*'England_index-weights_R2'!$B$15+AC212*'England_index-weights_R2'!$B$17</f>
        <v>0.17735338295448172</v>
      </c>
      <c r="W212" s="56">
        <f>INDEX('Comm_vacancy-all_inputs'!$C:$C, MATCH(A212,'Comm_vacancy-all_inputs'!$A:$A,0))</f>
        <v>4.7019705705506315E-2</v>
      </c>
      <c r="X212" s="56">
        <f>W212*'England_index-weights_R2'!$B$16</f>
        <v>4.7019705705506315E-2</v>
      </c>
      <c r="Y212" s="56">
        <f t="shared" si="29"/>
        <v>0.16025322626413976</v>
      </c>
      <c r="Z212" s="57">
        <f>INDEX('Dwellings_vacancy_E-all_inputs'!$G:$G,MATCH($A212,'Dwellings_vacancy_E-all_inputs'!$A:$A,0))</f>
        <v>7.8675111128594464E-3</v>
      </c>
      <c r="AA212" s="57">
        <f>INDEX('Dwellings_vacancy_E-all_inputs'!$L:$L,MATCH($A212,'Dwellings_vacancy_E-all_inputs'!$A:$A,0))</f>
        <v>9.8279608476367041E-3</v>
      </c>
      <c r="AB212" s="57">
        <f>Z212*'England_index-weights_R2'!$B$18+AA212*'England_index-weights_R2'!$B$19</f>
        <v>8.8477359802480761E-3</v>
      </c>
      <c r="AC212" s="56">
        <f t="shared" si="30"/>
        <v>0.22865385302550756</v>
      </c>
    </row>
    <row r="213" spans="1:29" x14ac:dyDescent="0.35">
      <c r="A213" s="17" t="s">
        <v>704</v>
      </c>
      <c r="B213" s="17" t="s">
        <v>705</v>
      </c>
      <c r="C213" s="56">
        <f>D213*'England_index-weights_R2'!$B$2+O213*'England_index-weights_R2'!$B$10+V213*'England_index-weights_R2'!$B$14</f>
        <v>0.20026774992906776</v>
      </c>
      <c r="D213" s="56">
        <f>F213*'England_index-weights_R2'!$B$3+J213*'England_index-weights_R2'!$B$4+N213*'England_index-weights_R2'!$B$7</f>
        <v>0.20549942816769567</v>
      </c>
      <c r="E213" s="56">
        <f>INDEX('Productivity-all_inputs'!$D:$D,MATCH($A213,'Productivity-all_inputs'!$A:$A,0))</f>
        <v>4.0181832012565364</v>
      </c>
      <c r="F213" s="56">
        <f t="shared" si="31"/>
        <v>0.10876154559152962</v>
      </c>
      <c r="G213" s="49">
        <f>INDEX('Skills-all_inputs'!$C:$C,MATCH($A213,'Skills-all_inputs'!$A:$A,0))</f>
        <v>5</v>
      </c>
      <c r="H213" s="49">
        <f>INDEX('Skills-all_inputs'!$D:$D,MATCH($A213,'Skills-all_inputs'!$A:$A,0))</f>
        <v>6.3</v>
      </c>
      <c r="I213" s="121">
        <f>$G213*'England_index-weights_R2'!$B$5+'England_index-weights_R2'!$B$6*$H213</f>
        <v>5.65</v>
      </c>
      <c r="J213" s="56">
        <f t="shared" si="24"/>
        <v>0.22455089820359281</v>
      </c>
      <c r="K213" s="49">
        <f>INDEX('Unemployment-all_inputs'!$C:$C,MATCH($A213,'Unemployment-all_inputs'!$A:$A,0))</f>
        <v>3.6</v>
      </c>
      <c r="L213" s="49">
        <f>INDEX('Unemployment-all_inputs'!$D:$D,MATCH($A213,'Unemployment-all_inputs'!$A:$A,0))</f>
        <v>4.3</v>
      </c>
      <c r="M213" s="121">
        <f>K213*'England_index-weights_R2'!$B$8+L213*'England_index-weights_R2'!$B$9</f>
        <v>3.95</v>
      </c>
      <c r="N213" s="56">
        <f t="shared" si="25"/>
        <v>0.2831858407079646</v>
      </c>
      <c r="O213" s="56">
        <f>Q213*'England_index-weights_R2'!$B$11+S213*'England_index-weights_R2'!$B$12+U213*'England_index-weights_R2'!$B$13</f>
        <v>6.325052054642237E-2</v>
      </c>
      <c r="P213" s="50">
        <f>INDEX('Journey_time-all_inputs'!$C:$C,MATCH($A213,'Journey_time-all_inputs'!$A:$A,0))</f>
        <v>10.5271733126417</v>
      </c>
      <c r="Q213" s="56">
        <f t="shared" si="26"/>
        <v>3.4527360328460314E-2</v>
      </c>
      <c r="R213" s="50">
        <f>INDEX('Journey_time-all_inputs'!$D:$D,MATCH($A213,'Journey_time-all_inputs'!$A:$A,0))</f>
        <v>22.761157810384798</v>
      </c>
      <c r="S213" s="56">
        <f t="shared" si="27"/>
        <v>0.16082754241275143</v>
      </c>
      <c r="T213" s="50">
        <f>INDEX('Journey_time-all_inputs'!$E:$E,MATCH($A213,'Journey_time-all_inputs'!$A:$A,0))</f>
        <v>16.352274070651799</v>
      </c>
      <c r="U213" s="56">
        <f t="shared" si="28"/>
        <v>8.6746626927490827E-2</v>
      </c>
      <c r="V213" s="56">
        <f>Y213*'England_index-weights_R2'!$B$15+AC213*'England_index-weights_R2'!$B$17</f>
        <v>0.32682162283445737</v>
      </c>
      <c r="W213" s="56">
        <f>INDEX('Comm_vacancy-all_inputs'!$C:$C, MATCH(A213,'Comm_vacancy-all_inputs'!$A:$A,0))</f>
        <v>9.8017519452378604E-2</v>
      </c>
      <c r="X213" s="56">
        <f>W213*'England_index-weights_R2'!$B$16</f>
        <v>9.8017519452378604E-2</v>
      </c>
      <c r="Y213" s="56">
        <f t="shared" si="29"/>
        <v>0.36260303962895146</v>
      </c>
      <c r="Z213" s="57">
        <f>INDEX('Dwellings_vacancy_E-all_inputs'!$G:$G,MATCH($A213,'Dwellings_vacancy_E-all_inputs'!$A:$A,0))</f>
        <v>7.9113516299445952E-3</v>
      </c>
      <c r="AA213" s="57">
        <f>INDEX('Dwellings_vacancy_E-all_inputs'!$L:$L,MATCH($A213,'Dwellings_vacancy_E-all_inputs'!$A:$A,0))</f>
        <v>9.2082460360570079E-3</v>
      </c>
      <c r="AB213" s="57">
        <f>Z213*'England_index-weights_R2'!$B$18+AA213*'England_index-weights_R2'!$B$19</f>
        <v>8.5597988330008007E-3</v>
      </c>
      <c r="AC213" s="56">
        <f t="shared" si="30"/>
        <v>0.21947737245097521</v>
      </c>
    </row>
    <row r="214" spans="1:29" x14ac:dyDescent="0.35">
      <c r="A214" s="17" t="s">
        <v>706</v>
      </c>
      <c r="B214" s="17" t="s">
        <v>707</v>
      </c>
      <c r="C214" s="56">
        <f>D214*'England_index-weights_R2'!$B$2+O214*'England_index-weights_R2'!$B$10+V214*'England_index-weights_R2'!$B$14</f>
        <v>0.30403430772200435</v>
      </c>
      <c r="D214" s="56">
        <f>F214*'England_index-weights_R2'!$B$3+J214*'England_index-weights_R2'!$B$4+N214*'England_index-weights_R2'!$B$7</f>
        <v>0.33702841276490908</v>
      </c>
      <c r="E214" s="56">
        <f>INDEX('Productivity-all_inputs'!$D:$D,MATCH($A214,'Productivity-all_inputs'!$A:$A,0))</f>
        <v>3.3428618046491918</v>
      </c>
      <c r="F214" s="56">
        <f t="shared" si="31"/>
        <v>0.74533355581897087</v>
      </c>
      <c r="G214" s="49">
        <f>INDEX('Skills-all_inputs'!$C:$C,MATCH($A214,'Skills-all_inputs'!$A:$A,0))</f>
        <v>1.7</v>
      </c>
      <c r="H214" s="49">
        <f>INDEX('Skills-all_inputs'!$D:$D,MATCH($A214,'Skills-all_inputs'!$A:$A,0))</f>
        <v>2.7</v>
      </c>
      <c r="I214" s="121">
        <f>$G214*'England_index-weights_R2'!$B$5+'England_index-weights_R2'!$B$6*$H214</f>
        <v>2.2000000000000002</v>
      </c>
      <c r="J214" s="56">
        <f t="shared" si="24"/>
        <v>1.7964071856287438E-2</v>
      </c>
      <c r="K214" s="49">
        <f>INDEX('Unemployment-all_inputs'!$C:$C,MATCH($A214,'Unemployment-all_inputs'!$A:$A,0))</f>
        <v>4</v>
      </c>
      <c r="L214" s="49">
        <f>INDEX('Unemployment-all_inputs'!$D:$D,MATCH($A214,'Unemployment-all_inputs'!$A:$A,0))</f>
        <v>3.5</v>
      </c>
      <c r="M214" s="121">
        <f>K214*'England_index-weights_R2'!$B$8+L214*'England_index-weights_R2'!$B$9</f>
        <v>3.75</v>
      </c>
      <c r="N214" s="56">
        <f t="shared" si="25"/>
        <v>0.247787610619469</v>
      </c>
      <c r="O214" s="56">
        <f>Q214*'England_index-weights_R2'!$B$11+S214*'England_index-weights_R2'!$B$12+U214*'England_index-weights_R2'!$B$13</f>
        <v>0.28735287478298283</v>
      </c>
      <c r="P214" s="50">
        <f>INDEX('Journey_time-all_inputs'!$C:$C,MATCH($A214,'Journey_time-all_inputs'!$A:$A,0))</f>
        <v>29.147623348158699</v>
      </c>
      <c r="Q214" s="56">
        <f t="shared" si="26"/>
        <v>0.1987465149046399</v>
      </c>
      <c r="R214" s="50">
        <f>INDEX('Journey_time-all_inputs'!$D:$D,MATCH($A214,'Journey_time-all_inputs'!$A:$A,0))</f>
        <v>66.757034490602905</v>
      </c>
      <c r="S214" s="56">
        <f t="shared" si="27"/>
        <v>0.54051252349726597</v>
      </c>
      <c r="T214" s="50">
        <f>INDEX('Journey_time-all_inputs'!$E:$E,MATCH($A214,'Journey_time-all_inputs'!$A:$A,0))</f>
        <v>81.739722877508598</v>
      </c>
      <c r="U214" s="56">
        <f t="shared" si="28"/>
        <v>0.66288380354218202</v>
      </c>
      <c r="V214" s="56">
        <f>Y214*'England_index-weights_R2'!$B$15+AC214*'England_index-weights_R2'!$B$17</f>
        <v>0.25472753057521635</v>
      </c>
      <c r="W214" s="56">
        <f>INDEX('Comm_vacancy-all_inputs'!$C:$C, MATCH(A214,'Comm_vacancy-all_inputs'!$A:$A,0))</f>
        <v>6.5939845454209334E-2</v>
      </c>
      <c r="X214" s="56">
        <f>W214*'England_index-weights_R2'!$B$16</f>
        <v>6.5939845454209334E-2</v>
      </c>
      <c r="Y214" s="56">
        <f t="shared" si="29"/>
        <v>0.23532481199895008</v>
      </c>
      <c r="Z214" s="57">
        <f>INDEX('Dwellings_vacancy_E-all_inputs'!$G:$G,MATCH($A214,'Dwellings_vacancy_E-all_inputs'!$A:$A,0))</f>
        <v>8.1874814595075639E-3</v>
      </c>
      <c r="AA214" s="57">
        <f>INDEX('Dwellings_vacancy_E-all_inputs'!$L:$L,MATCH($A214,'Dwellings_vacancy_E-all_inputs'!$A:$A,0))</f>
        <v>1.4797136038186158E-2</v>
      </c>
      <c r="AB214" s="57">
        <f>Z214*'England_index-weights_R2'!$B$18+AA214*'England_index-weights_R2'!$B$19</f>
        <v>1.1492308748846861E-2</v>
      </c>
      <c r="AC214" s="56">
        <f t="shared" si="30"/>
        <v>0.31293568630401525</v>
      </c>
    </row>
    <row r="215" spans="1:29" x14ac:dyDescent="0.35">
      <c r="A215" s="17" t="s">
        <v>708</v>
      </c>
      <c r="B215" s="17" t="s">
        <v>709</v>
      </c>
      <c r="C215" s="56">
        <f>D215*'England_index-weights_R2'!$B$2+O215*'England_index-weights_R2'!$B$10+V215*'England_index-weights_R2'!$B$14</f>
        <v>0.31628819608228048</v>
      </c>
      <c r="D215" s="56">
        <f>F215*'England_index-weights_R2'!$B$3+J215*'England_index-weights_R2'!$B$4+N215*'England_index-weights_R2'!$B$7</f>
        <v>0.36256330044446372</v>
      </c>
      <c r="E215" s="56">
        <f>INDEX('Productivity-all_inputs'!$D:$D,MATCH($A215,'Productivity-all_inputs'!$A:$A,0))</f>
        <v>3.3741687092742358</v>
      </c>
      <c r="F215" s="56">
        <f t="shared" si="31"/>
        <v>0.71582301563576001</v>
      </c>
      <c r="G215" s="49">
        <f>INDEX('Skills-all_inputs'!$C:$C,MATCH($A215,'Skills-all_inputs'!$A:$A,0))</f>
        <v>4.4000000000000004</v>
      </c>
      <c r="H215" s="49">
        <f>INDEX('Skills-all_inputs'!$D:$D,MATCH($A215,'Skills-all_inputs'!$A:$A,0))</f>
        <v>6.5</v>
      </c>
      <c r="I215" s="121">
        <f>$G215*'England_index-weights_R2'!$B$5+'England_index-weights_R2'!$B$6*$H215</f>
        <v>5.45</v>
      </c>
      <c r="J215" s="56">
        <f t="shared" si="24"/>
        <v>0.21257485029940118</v>
      </c>
      <c r="K215" s="49">
        <f>INDEX('Unemployment-all_inputs'!$C:$C,MATCH($A215,'Unemployment-all_inputs'!$A:$A,0))</f>
        <v>3.5</v>
      </c>
      <c r="L215" s="49">
        <f>INDEX('Unemployment-all_inputs'!$D:$D,MATCH($A215,'Unemployment-all_inputs'!$A:$A,0))</f>
        <v>3</v>
      </c>
      <c r="M215" s="121">
        <f>K215*'England_index-weights_R2'!$B$8+L215*'England_index-weights_R2'!$B$9</f>
        <v>3.25</v>
      </c>
      <c r="N215" s="56">
        <f t="shared" si="25"/>
        <v>0.15929203539823006</v>
      </c>
      <c r="O215" s="56">
        <f>Q215*'England_index-weights_R2'!$B$11+S215*'England_index-weights_R2'!$B$12+U215*'England_index-weights_R2'!$B$13</f>
        <v>0.40132224189451021</v>
      </c>
      <c r="P215" s="50">
        <f>INDEX('Journey_time-all_inputs'!$C:$C,MATCH($A215,'Journey_time-all_inputs'!$A:$A,0))</f>
        <v>39.238165897523501</v>
      </c>
      <c r="Q215" s="56">
        <f t="shared" si="26"/>
        <v>0.2877379390383718</v>
      </c>
      <c r="R215" s="50">
        <f>INDEX('Journey_time-all_inputs'!$D:$D,MATCH($A215,'Journey_time-all_inputs'!$A:$A,0))</f>
        <v>88.096345363585399</v>
      </c>
      <c r="S215" s="56">
        <f t="shared" si="27"/>
        <v>0.72467105053504954</v>
      </c>
      <c r="T215" s="50">
        <f>INDEX('Journey_time-all_inputs'!$E:$E,MATCH($A215,'Journey_time-all_inputs'!$A:$A,0))</f>
        <v>107.534235130429</v>
      </c>
      <c r="U215" s="56">
        <f t="shared" si="28"/>
        <v>0.89016255095818775</v>
      </c>
      <c r="V215" s="56">
        <f>Y215*'England_index-weights_R2'!$B$15+AC215*'England_index-weights_R2'!$B$17</f>
        <v>0.13870394154568436</v>
      </c>
      <c r="W215" s="56">
        <f>INDEX('Comm_vacancy-all_inputs'!$C:$C, MATCH(A215,'Comm_vacancy-all_inputs'!$A:$A,0))</f>
        <v>1.9380080792401926E-2</v>
      </c>
      <c r="X215" s="56">
        <f>W215*'England_index-weights_R2'!$B$16</f>
        <v>1.9380080792401926E-2</v>
      </c>
      <c r="Y215" s="56">
        <f t="shared" si="29"/>
        <v>5.0584349664834868E-2</v>
      </c>
      <c r="Z215" s="57">
        <f>INDEX('Dwellings_vacancy_E-all_inputs'!$G:$G,MATCH($A215,'Dwellings_vacancy_E-all_inputs'!$A:$A,0))</f>
        <v>1.2946462569492041E-2</v>
      </c>
      <c r="AA215" s="57">
        <f>INDEX('Dwellings_vacancy_E-all_inputs'!$L:$L,MATCH($A215,'Dwellings_vacancy_E-all_inputs'!$A:$A,0))</f>
        <v>1.5694118552140632E-2</v>
      </c>
      <c r="AB215" s="57">
        <f>Z215*'England_index-weights_R2'!$B$18+AA215*'England_index-weights_R2'!$B$19</f>
        <v>1.4320290560816337E-2</v>
      </c>
      <c r="AC215" s="56">
        <f t="shared" si="30"/>
        <v>0.40306271718823283</v>
      </c>
    </row>
    <row r="216" spans="1:29" x14ac:dyDescent="0.35">
      <c r="A216" s="17" t="s">
        <v>710</v>
      </c>
      <c r="B216" s="17" t="s">
        <v>711</v>
      </c>
      <c r="C216" s="56">
        <f>D216*'England_index-weights_R2'!$B$2+O216*'England_index-weights_R2'!$B$10+V216*'England_index-weights_R2'!$B$14</f>
        <v>0.32169039544481476</v>
      </c>
      <c r="D216" s="56">
        <f>F216*'England_index-weights_R2'!$B$3+J216*'England_index-weights_R2'!$B$4+N216*'England_index-weights_R2'!$B$7</f>
        <v>0.47347496486555607</v>
      </c>
      <c r="E216" s="56">
        <f>INDEX('Productivity-all_inputs'!$D:$D,MATCH($A216,'Productivity-all_inputs'!$A:$A,0))</f>
        <v>3.5524868292083815</v>
      </c>
      <c r="F216" s="56">
        <f t="shared" si="31"/>
        <v>0.54773664278171419</v>
      </c>
      <c r="G216" s="49">
        <f>INDEX('Skills-all_inputs'!$C:$C,MATCH($A216,'Skills-all_inputs'!$A:$A,0))</f>
        <v>7.2</v>
      </c>
      <c r="H216" s="49">
        <f>INDEX('Skills-all_inputs'!$D:$D,MATCH($A216,'Skills-all_inputs'!$A:$A,0))</f>
        <v>8.9</v>
      </c>
      <c r="I216" s="121">
        <f>$G216*'England_index-weights_R2'!$B$5+'England_index-weights_R2'!$B$6*$H216</f>
        <v>8.0500000000000007</v>
      </c>
      <c r="J216" s="56">
        <f t="shared" si="24"/>
        <v>0.36826347305389218</v>
      </c>
      <c r="K216" s="49">
        <f>INDEX('Unemployment-all_inputs'!$C:$C,MATCH($A216,'Unemployment-all_inputs'!$A:$A,0))</f>
        <v>5.5</v>
      </c>
      <c r="L216" s="49">
        <f>INDEX('Unemployment-all_inputs'!$D:$D,MATCH($A216,'Unemployment-all_inputs'!$A:$A,0))</f>
        <v>4.9000000000000004</v>
      </c>
      <c r="M216" s="121">
        <f>K216*'England_index-weights_R2'!$B$8+L216*'England_index-weights_R2'!$B$9</f>
        <v>5.2</v>
      </c>
      <c r="N216" s="56">
        <f t="shared" si="25"/>
        <v>0.50442477876106195</v>
      </c>
      <c r="O216" s="56">
        <f>Q216*'England_index-weights_R2'!$B$11+S216*'England_index-weights_R2'!$B$12+U216*'England_index-weights_R2'!$B$13</f>
        <v>7.0923397604136337E-2</v>
      </c>
      <c r="P216" s="50">
        <f>INDEX('Journey_time-all_inputs'!$C:$C,MATCH($A216,'Journey_time-all_inputs'!$A:$A,0))</f>
        <v>11.7957247062535</v>
      </c>
      <c r="Q216" s="56">
        <f t="shared" si="26"/>
        <v>4.5715083342566298E-2</v>
      </c>
      <c r="R216" s="50">
        <f>INDEX('Journey_time-all_inputs'!$D:$D,MATCH($A216,'Journey_time-all_inputs'!$A:$A,0))</f>
        <v>22.1027799125747</v>
      </c>
      <c r="S216" s="56">
        <f t="shared" si="27"/>
        <v>0.1551457326946856</v>
      </c>
      <c r="T216" s="50">
        <f>INDEX('Journey_time-all_inputs'!$E:$E,MATCH($A216,'Journey_time-all_inputs'!$A:$A,0))</f>
        <v>17.9132925596567</v>
      </c>
      <c r="U216" s="56">
        <f t="shared" si="28"/>
        <v>0.10050096053905551</v>
      </c>
      <c r="V216" s="56">
        <f>Y216*'England_index-weights_R2'!$B$15+AC216*'England_index-weights_R2'!$B$17</f>
        <v>0.26888825444401054</v>
      </c>
      <c r="W216" s="56">
        <f>INDEX('Comm_vacancy-all_inputs'!$C:$C, MATCH(A216,'Comm_vacancy-all_inputs'!$A:$A,0))</f>
        <v>7.6314354916020524E-2</v>
      </c>
      <c r="X216" s="56">
        <f>W216*'England_index-weights_R2'!$B$16</f>
        <v>7.6314354916020524E-2</v>
      </c>
      <c r="Y216" s="56">
        <f t="shared" si="29"/>
        <v>0.27648893059761681</v>
      </c>
      <c r="Z216" s="57">
        <f>INDEX('Dwellings_vacancy_E-all_inputs'!$G:$G,MATCH($A216,'Dwellings_vacancy_E-all_inputs'!$A:$A,0))</f>
        <v>9.8656037947163853E-3</v>
      </c>
      <c r="AA216" s="57">
        <f>INDEX('Dwellings_vacancy_E-all_inputs'!$L:$L,MATCH($A216,'Dwellings_vacancy_E-all_inputs'!$A:$A,0))</f>
        <v>8.9238448158511681E-3</v>
      </c>
      <c r="AB216" s="57">
        <f>Z216*'England_index-weights_R2'!$B$18+AA216*'England_index-weights_R2'!$B$19</f>
        <v>9.3947243052837776E-3</v>
      </c>
      <c r="AC216" s="56">
        <f t="shared" si="30"/>
        <v>0.24608622598319163</v>
      </c>
    </row>
    <row r="217" spans="1:29" x14ac:dyDescent="0.35">
      <c r="A217" s="17" t="s">
        <v>712</v>
      </c>
      <c r="B217" s="17" t="s">
        <v>713</v>
      </c>
      <c r="C217" s="56">
        <f>D217*'England_index-weights_R2'!$B$2+O217*'England_index-weights_R2'!$B$10+V217*'England_index-weights_R2'!$B$14</f>
        <v>0.45657431762789041</v>
      </c>
      <c r="D217" s="56">
        <f>F217*'England_index-weights_R2'!$B$3+J217*'England_index-weights_R2'!$B$4+N217*'England_index-weights_R2'!$B$7</f>
        <v>0.75692678456433493</v>
      </c>
      <c r="E217" s="56">
        <f>INDEX('Productivity-all_inputs'!$D:$D,MATCH($A217,'Productivity-all_inputs'!$A:$A,0))</f>
        <v>3.414442608412176</v>
      </c>
      <c r="F217" s="56">
        <f t="shared" si="31"/>
        <v>0.67785999971070399</v>
      </c>
      <c r="G217" s="49">
        <f>INDEX('Skills-all_inputs'!$C:$C,MATCH($A217,'Skills-all_inputs'!$A:$A,0))</f>
        <v>16.899999999999999</v>
      </c>
      <c r="H217" s="49">
        <f>INDEX('Skills-all_inputs'!$D:$D,MATCH($A217,'Skills-all_inputs'!$A:$A,0))</f>
        <v>20.3</v>
      </c>
      <c r="I217" s="121">
        <f>$G217*'England_index-weights_R2'!$B$5+'England_index-weights_R2'!$B$6*$H217</f>
        <v>18.600000000000001</v>
      </c>
      <c r="J217" s="56">
        <f t="shared" si="24"/>
        <v>1</v>
      </c>
      <c r="K217" s="49">
        <f>INDEX('Unemployment-all_inputs'!$C:$C,MATCH($A217,'Unemployment-all_inputs'!$A:$A,0))</f>
        <v>6</v>
      </c>
      <c r="L217" s="49">
        <f>INDEX('Unemployment-all_inputs'!$D:$D,MATCH($A217,'Unemployment-all_inputs'!$A:$A,0))</f>
        <v>5.4</v>
      </c>
      <c r="M217" s="121">
        <f>K217*'England_index-weights_R2'!$B$8+L217*'England_index-weights_R2'!$B$9</f>
        <v>5.7</v>
      </c>
      <c r="N217" s="56">
        <f t="shared" si="25"/>
        <v>0.59292035398230092</v>
      </c>
      <c r="O217" s="56">
        <f>Q217*'England_index-weights_R2'!$B$11+S217*'England_index-weights_R2'!$B$12+U217*'England_index-weights_R2'!$B$13</f>
        <v>7.22229680802456E-2</v>
      </c>
      <c r="P217" s="50">
        <f>INDEX('Journey_time-all_inputs'!$C:$C,MATCH($A217,'Journey_time-all_inputs'!$A:$A,0))</f>
        <v>11.692003204474499</v>
      </c>
      <c r="Q217" s="56">
        <f t="shared" si="26"/>
        <v>4.4800333306931818E-2</v>
      </c>
      <c r="R217" s="50">
        <f>INDEX('Journey_time-all_inputs'!$D:$D,MATCH($A217,'Journey_time-all_inputs'!$A:$A,0))</f>
        <v>23.318309850153401</v>
      </c>
      <c r="S217" s="56">
        <f t="shared" si="27"/>
        <v>0.1656357716751963</v>
      </c>
      <c r="T217" s="50">
        <f>INDEX('Journey_time-all_inputs'!$E:$E,MATCH($A217,'Journey_time-all_inputs'!$A:$A,0))</f>
        <v>17.067365453242399</v>
      </c>
      <c r="U217" s="56">
        <f t="shared" si="28"/>
        <v>9.3047388582899557E-2</v>
      </c>
      <c r="V217" s="56">
        <f>Y217*'England_index-weights_R2'!$B$15+AC217*'England_index-weights_R2'!$B$17</f>
        <v>0.24022073330264621</v>
      </c>
      <c r="W217" s="56">
        <f>INDEX('Comm_vacancy-all_inputs'!$C:$C, MATCH(A217,'Comm_vacancy-all_inputs'!$A:$A,0))</f>
        <v>6.1723346777886101E-2</v>
      </c>
      <c r="X217" s="56">
        <f>W217*'England_index-weights_R2'!$B$16</f>
        <v>6.1723346777886101E-2</v>
      </c>
      <c r="Y217" s="56">
        <f t="shared" si="29"/>
        <v>0.21859453166885831</v>
      </c>
      <c r="Z217" s="57">
        <f>INDEX('Dwellings_vacancy_E-all_inputs'!$G:$G,MATCH($A217,'Dwellings_vacancy_E-all_inputs'!$A:$A,0))</f>
        <v>1.0808818551753707E-2</v>
      </c>
      <c r="AA217" s="57">
        <f>INDEX('Dwellings_vacancy_E-all_inputs'!$L:$L,MATCH($A217,'Dwellings_vacancy_E-all_inputs'!$A:$A,0))</f>
        <v>1.1684025286436108E-2</v>
      </c>
      <c r="AB217" s="57">
        <f>Z217*'England_index-weights_R2'!$B$18+AA217*'England_index-weights_R2'!$B$19</f>
        <v>1.1246421919094907E-2</v>
      </c>
      <c r="AC217" s="56">
        <f t="shared" si="30"/>
        <v>0.30509933820400992</v>
      </c>
    </row>
    <row r="218" spans="1:29" x14ac:dyDescent="0.35">
      <c r="A218" s="17" t="s">
        <v>714</v>
      </c>
      <c r="B218" s="17" t="s">
        <v>715</v>
      </c>
      <c r="C218" s="56">
        <f>D218*'England_index-weights_R2'!$B$2+O218*'England_index-weights_R2'!$B$10+V218*'England_index-weights_R2'!$B$14</f>
        <v>0.4170568809543217</v>
      </c>
      <c r="D218" s="56">
        <f>F218*'England_index-weights_R2'!$B$3+J218*'England_index-weights_R2'!$B$4+N218*'England_index-weights_R2'!$B$7</f>
        <v>0.50708207048732168</v>
      </c>
      <c r="E218" s="56">
        <f>INDEX('Productivity-all_inputs'!$D:$D,MATCH($A218,'Productivity-all_inputs'!$A:$A,0))</f>
        <v>3.2268439945173775</v>
      </c>
      <c r="F218" s="56">
        <f t="shared" si="31"/>
        <v>0.85469435941384897</v>
      </c>
      <c r="G218" s="49">
        <f>INDEX('Skills-all_inputs'!$C:$C,MATCH($A218,'Skills-all_inputs'!$A:$A,0))</f>
        <v>7.4</v>
      </c>
      <c r="H218" s="49">
        <f>INDEX('Skills-all_inputs'!$D:$D,MATCH($A218,'Skills-all_inputs'!$A:$A,0))</f>
        <v>9.5</v>
      </c>
      <c r="I218" s="121">
        <f>$G218*'England_index-weights_R2'!$B$5+'England_index-weights_R2'!$B$6*$H218</f>
        <v>8.4499999999999993</v>
      </c>
      <c r="J218" s="56">
        <f t="shared" si="24"/>
        <v>0.39221556886227532</v>
      </c>
      <c r="K218" s="49">
        <f>INDEX('Unemployment-all_inputs'!$C:$C,MATCH($A218,'Unemployment-all_inputs'!$A:$A,0))</f>
        <v>4.4000000000000004</v>
      </c>
      <c r="L218" s="49">
        <f>INDEX('Unemployment-all_inputs'!$D:$D,MATCH($A218,'Unemployment-all_inputs'!$A:$A,0))</f>
        <v>3.4</v>
      </c>
      <c r="M218" s="121">
        <f>K218*'England_index-weights_R2'!$B$8+L218*'England_index-weights_R2'!$B$9</f>
        <v>3.9000000000000004</v>
      </c>
      <c r="N218" s="56">
        <f t="shared" si="25"/>
        <v>0.27433628318584075</v>
      </c>
      <c r="O218" s="56">
        <f>Q218*'England_index-weights_R2'!$B$11+S218*'England_index-weights_R2'!$B$12+U218*'England_index-weights_R2'!$B$13</f>
        <v>0.57980879495324833</v>
      </c>
      <c r="P218" s="50">
        <f>INDEX('Journey_time-all_inputs'!$C:$C,MATCH($A218,'Journey_time-all_inputs'!$A:$A,0))</f>
        <v>66.212412093746295</v>
      </c>
      <c r="Q218" s="56">
        <f t="shared" si="26"/>
        <v>0.52563164715091282</v>
      </c>
      <c r="R218" s="50">
        <f>INDEX('Journey_time-all_inputs'!$D:$D,MATCH($A218,'Journey_time-all_inputs'!$A:$A,0))</f>
        <v>85.781222351716707</v>
      </c>
      <c r="S218" s="56">
        <f t="shared" si="27"/>
        <v>0.70469150919396462</v>
      </c>
      <c r="T218" s="50">
        <f>INDEX('Journey_time-all_inputs'!$E:$E,MATCH($A218,'Journey_time-all_inputs'!$A:$A,0))</f>
        <v>119.868488915985</v>
      </c>
      <c r="U218" s="56">
        <f t="shared" si="28"/>
        <v>0.99884123901420674</v>
      </c>
      <c r="V218" s="56">
        <f>Y218*'England_index-weights_R2'!$B$15+AC218*'England_index-weights_R2'!$B$17</f>
        <v>7.4254587889395318E-2</v>
      </c>
      <c r="W218" s="56">
        <f>INDEX('Comm_vacancy-all_inputs'!$C:$C, MATCH(A218,'Comm_vacancy-all_inputs'!$A:$A,0))</f>
        <v>7.1063052599241675E-3</v>
      </c>
      <c r="X218" s="56">
        <f>W218*'England_index-weights_R2'!$B$16</f>
        <v>7.1063052599241675E-3</v>
      </c>
      <c r="Y218" s="56">
        <f t="shared" si="29"/>
        <v>1.8842975291531406E-3</v>
      </c>
      <c r="Z218" s="57">
        <f>INDEX('Dwellings_vacancy_E-all_inputs'!$G:$G,MATCH($A218,'Dwellings_vacancy_E-all_inputs'!$A:$A,0))</f>
        <v>9.497393044607904E-3</v>
      </c>
      <c r="AA218" s="57">
        <f>INDEX('Dwellings_vacancy_E-all_inputs'!$L:$L,MATCH($A218,'Dwellings_vacancy_E-all_inputs'!$A:$A,0))</f>
        <v>1.2133574832503912E-2</v>
      </c>
      <c r="AB218" s="57">
        <f>Z218*'England_index-weights_R2'!$B$18+AA218*'England_index-weights_R2'!$B$19</f>
        <v>1.0815483938555907E-2</v>
      </c>
      <c r="AC218" s="56">
        <f t="shared" si="30"/>
        <v>0.29136545897012184</v>
      </c>
    </row>
    <row r="219" spans="1:29" x14ac:dyDescent="0.35">
      <c r="A219" s="17" t="s">
        <v>718</v>
      </c>
      <c r="B219" s="17" t="s">
        <v>719</v>
      </c>
      <c r="C219" s="56">
        <f>D219*'England_index-weights_R2'!$B$2+O219*'England_index-weights_R2'!$B$10+V219*'England_index-weights_R2'!$B$14</f>
        <v>0.38410873215059793</v>
      </c>
      <c r="D219" s="56">
        <f>F219*'England_index-weights_R2'!$B$3+J219*'England_index-weights_R2'!$B$4+N219*'England_index-weights_R2'!$B$7</f>
        <v>0.45533722490635636</v>
      </c>
      <c r="E219" s="56">
        <f>INDEX('Productivity-all_inputs'!$D:$D,MATCH($A219,'Productivity-all_inputs'!$A:$A,0))</f>
        <v>3.4111477125153233</v>
      </c>
      <c r="F219" s="56">
        <f t="shared" si="31"/>
        <v>0.68096583719058634</v>
      </c>
      <c r="G219" s="49">
        <f>INDEX('Skills-all_inputs'!$C:$C,MATCH($A219,'Skills-all_inputs'!$A:$A,0))</f>
        <v>9.6999999999999993</v>
      </c>
      <c r="H219" s="49">
        <f>INDEX('Skills-all_inputs'!$D:$D,MATCH($A219,'Skills-all_inputs'!$A:$A,0))</f>
        <v>9</v>
      </c>
      <c r="I219" s="121">
        <f>$G219*'England_index-weights_R2'!$B$5+'England_index-weights_R2'!$B$6*$H219</f>
        <v>9.35</v>
      </c>
      <c r="J219" s="56">
        <f t="shared" si="24"/>
        <v>0.44610778443113763</v>
      </c>
      <c r="K219" s="49">
        <f>INDEX('Unemployment-all_inputs'!$C:$C,MATCH($A219,'Unemployment-all_inputs'!$A:$A,0))</f>
        <v>3.8</v>
      </c>
      <c r="L219" s="49">
        <f>INDEX('Unemployment-all_inputs'!$D:$D,MATCH($A219,'Unemployment-all_inputs'!$A:$A,0))</f>
        <v>3.6</v>
      </c>
      <c r="M219" s="121">
        <f>K219*'England_index-weights_R2'!$B$8+L219*'England_index-weights_R2'!$B$9</f>
        <v>3.7</v>
      </c>
      <c r="N219" s="56">
        <f t="shared" si="25"/>
        <v>0.23893805309734514</v>
      </c>
      <c r="O219" s="56">
        <f>Q219*'England_index-weights_R2'!$B$11+S219*'England_index-weights_R2'!$B$12+U219*'England_index-weights_R2'!$B$13</f>
        <v>0.18511513875015689</v>
      </c>
      <c r="P219" s="50">
        <f>INDEX('Journey_time-all_inputs'!$C:$C,MATCH($A219,'Journey_time-all_inputs'!$A:$A,0))</f>
        <v>21.0941484805866</v>
      </c>
      <c r="Q219" s="56">
        <f t="shared" si="26"/>
        <v>0.12772058203886211</v>
      </c>
      <c r="R219" s="50">
        <f>INDEX('Journey_time-all_inputs'!$D:$D,MATCH($A219,'Journey_time-all_inputs'!$A:$A,0))</f>
        <v>46.388503443865297</v>
      </c>
      <c r="S219" s="56">
        <f t="shared" si="27"/>
        <v>0.36473183883421462</v>
      </c>
      <c r="T219" s="50">
        <f>INDEX('Journey_time-all_inputs'!$E:$E,MATCH($A219,'Journey_time-all_inputs'!$A:$A,0))</f>
        <v>43.886529204473099</v>
      </c>
      <c r="U219" s="56">
        <f t="shared" si="28"/>
        <v>0.32935447143670887</v>
      </c>
      <c r="V219" s="56">
        <f>Y219*'England_index-weights_R2'!$B$15+AC219*'England_index-weights_R2'!$B$17</f>
        <v>0.44064534003952216</v>
      </c>
      <c r="W219" s="56">
        <f>INDEX('Comm_vacancy-all_inputs'!$C:$C, MATCH(A219,'Comm_vacancy-all_inputs'!$A:$A,0))</f>
        <v>0.14152154622594421</v>
      </c>
      <c r="X219" s="56">
        <f>W219*'England_index-weights_R2'!$B$16</f>
        <v>0.14152154622594421</v>
      </c>
      <c r="Y219" s="56">
        <f t="shared" si="29"/>
        <v>0.53521890394703042</v>
      </c>
      <c r="Z219" s="57">
        <f>INDEX('Dwellings_vacancy_E-all_inputs'!$G:$G,MATCH($A219,'Dwellings_vacancy_E-all_inputs'!$A:$A,0))</f>
        <v>5.7906777237632257E-3</v>
      </c>
      <c r="AA219" s="57">
        <f>INDEX('Dwellings_vacancy_E-all_inputs'!$L:$L,MATCH($A219,'Dwellings_vacancy_E-all_inputs'!$A:$A,0))</f>
        <v>7.4033947273383889E-3</v>
      </c>
      <c r="AB219" s="57">
        <f>Z219*'England_index-weights_R2'!$B$18+AA219*'England_index-weights_R2'!$B$19</f>
        <v>6.5970362255508078E-3</v>
      </c>
      <c r="AC219" s="56">
        <f t="shared" si="30"/>
        <v>0.15692464831699754</v>
      </c>
    </row>
    <row r="220" spans="1:29" x14ac:dyDescent="0.35">
      <c r="A220" s="17" t="s">
        <v>720</v>
      </c>
      <c r="B220" s="17" t="s">
        <v>721</v>
      </c>
      <c r="C220" s="56">
        <f>D220*'England_index-weights_R2'!$B$2+O220*'England_index-weights_R2'!$B$10+V220*'England_index-weights_R2'!$B$14</f>
        <v>0.27934233541571873</v>
      </c>
      <c r="D220" s="56">
        <f>F220*'England_index-weights_R2'!$B$3+J220*'England_index-weights_R2'!$B$4+N220*'England_index-weights_R2'!$B$7</f>
        <v>0.39328062685359233</v>
      </c>
      <c r="E220" s="56">
        <f>INDEX('Productivity-all_inputs'!$D:$D,MATCH($A220,'Productivity-all_inputs'!$A:$A,0))</f>
        <v>3.3741687092742358</v>
      </c>
      <c r="F220" s="56">
        <f t="shared" si="31"/>
        <v>0.71582301563576001</v>
      </c>
      <c r="G220" s="49">
        <f>INDEX('Skills-all_inputs'!$C:$C,MATCH($A220,'Skills-all_inputs'!$A:$A,0))</f>
        <v>6.4</v>
      </c>
      <c r="H220" s="49">
        <f>INDEX('Skills-all_inputs'!$D:$D,MATCH($A220,'Skills-all_inputs'!$A:$A,0))</f>
        <v>6.1</v>
      </c>
      <c r="I220" s="121">
        <f>$G220*'England_index-weights_R2'!$B$5+'England_index-weights_R2'!$B$6*$H220</f>
        <v>6.25</v>
      </c>
      <c r="J220" s="56">
        <f t="shared" si="24"/>
        <v>0.26047904191616761</v>
      </c>
      <c r="K220" s="49">
        <f>INDEX('Unemployment-all_inputs'!$C:$C,MATCH($A220,'Unemployment-all_inputs'!$A:$A,0))</f>
        <v>3.9</v>
      </c>
      <c r="L220" s="49">
        <f>INDEX('Unemployment-all_inputs'!$D:$D,MATCH($A220,'Unemployment-all_inputs'!$A:$A,0))</f>
        <v>3.1</v>
      </c>
      <c r="M220" s="121">
        <f>K220*'England_index-weights_R2'!$B$8+L220*'England_index-weights_R2'!$B$9</f>
        <v>3.5</v>
      </c>
      <c r="N220" s="56">
        <f t="shared" si="25"/>
        <v>0.20353982300884954</v>
      </c>
      <c r="O220" s="56">
        <f>Q220*'England_index-weights_R2'!$B$11+S220*'England_index-weights_R2'!$B$12+U220*'England_index-weights_R2'!$B$13</f>
        <v>9.0012970810515514E-2</v>
      </c>
      <c r="P220" s="50">
        <f>INDEX('Journey_time-all_inputs'!$C:$C,MATCH($A220,'Journey_time-all_inputs'!$A:$A,0))</f>
        <v>13.253508115167801</v>
      </c>
      <c r="Q220" s="56">
        <f t="shared" si="26"/>
        <v>5.8571698435674106E-2</v>
      </c>
      <c r="R220" s="50">
        <f>INDEX('Journey_time-all_inputs'!$D:$D,MATCH($A220,'Journey_time-all_inputs'!$A:$A,0))</f>
        <v>26.334032063838801</v>
      </c>
      <c r="S220" s="56">
        <f t="shared" si="27"/>
        <v>0.19166149313045555</v>
      </c>
      <c r="T220" s="50">
        <f>INDEX('Journey_time-all_inputs'!$E:$E,MATCH($A220,'Journey_time-all_inputs'!$A:$A,0))</f>
        <v>23.3526020688718</v>
      </c>
      <c r="U220" s="56">
        <f t="shared" si="28"/>
        <v>0.14842741248902064</v>
      </c>
      <c r="V220" s="56">
        <f>Y220*'England_index-weights_R2'!$B$15+AC220*'England_index-weights_R2'!$B$17</f>
        <v>0.24079511714517474</v>
      </c>
      <c r="W220" s="56">
        <f>INDEX('Comm_vacancy-all_inputs'!$C:$C, MATCH(A220,'Comm_vacancy-all_inputs'!$A:$A,0))</f>
        <v>4.6543153121398104E-2</v>
      </c>
      <c r="X220" s="56">
        <f>W220*'England_index-weights_R2'!$B$16</f>
        <v>4.6543153121398104E-2</v>
      </c>
      <c r="Y220" s="56">
        <f t="shared" si="29"/>
        <v>0.15836235449203898</v>
      </c>
      <c r="Z220" s="57">
        <f>INDEX('Dwellings_vacancy_E-all_inputs'!$G:$G,MATCH($A220,'Dwellings_vacancy_E-all_inputs'!$A:$A,0))</f>
        <v>1.6847581174349934E-2</v>
      </c>
      <c r="AA220" s="57">
        <f>INDEX('Dwellings_vacancy_E-all_inputs'!$L:$L,MATCH($A220,'Dwellings_vacancy_E-all_inputs'!$A:$A,0))</f>
        <v>1.7129140204595855E-2</v>
      </c>
      <c r="AB220" s="57">
        <f>Z220*'England_index-weights_R2'!$B$18+AA220*'England_index-weights_R2'!$B$19</f>
        <v>1.6988360689472896E-2</v>
      </c>
      <c r="AC220" s="56">
        <f t="shared" si="30"/>
        <v>0.48809340510458199</v>
      </c>
    </row>
    <row r="221" spans="1:29" x14ac:dyDescent="0.35">
      <c r="A221" s="17" t="s">
        <v>722</v>
      </c>
      <c r="B221" s="17" t="s">
        <v>723</v>
      </c>
      <c r="C221" s="56">
        <f>D221*'England_index-weights_R2'!$B$2+O221*'England_index-weights_R2'!$B$10+V221*'England_index-weights_R2'!$B$14</f>
        <v>0.2707115201237475</v>
      </c>
      <c r="D221" s="56">
        <f>F221*'England_index-weights_R2'!$B$3+J221*'England_index-weights_R2'!$B$4+N221*'England_index-weights_R2'!$B$7</f>
        <v>0.35715518653785838</v>
      </c>
      <c r="E221" s="56">
        <f>INDEX('Productivity-all_inputs'!$D:$D,MATCH($A221,'Productivity-all_inputs'!$A:$A,0))</f>
        <v>3.5025498759224432</v>
      </c>
      <c r="F221" s="56">
        <f t="shared" si="31"/>
        <v>0.59480825475426746</v>
      </c>
      <c r="G221" s="49">
        <f>INDEX('Skills-all_inputs'!$C:$C,MATCH($A221,'Skills-all_inputs'!$A:$A,0))</f>
        <v>7.5</v>
      </c>
      <c r="H221" s="49">
        <f>INDEX('Skills-all_inputs'!$D:$D,MATCH($A221,'Skills-all_inputs'!$A:$A,0))</f>
        <v>6.9</v>
      </c>
      <c r="I221" s="121">
        <f>$G221*'England_index-weights_R2'!$B$5+'England_index-weights_R2'!$B$6*$H221</f>
        <v>7.2</v>
      </c>
      <c r="J221" s="56">
        <f t="shared" si="24"/>
        <v>0.31736526946107785</v>
      </c>
      <c r="K221" s="49">
        <f>INDEX('Unemployment-all_inputs'!$C:$C,MATCH($A221,'Unemployment-all_inputs'!$A:$A,0))</f>
        <v>3.6</v>
      </c>
      <c r="L221" s="49">
        <f>INDEX('Unemployment-all_inputs'!$D:$D,MATCH($A221,'Unemployment-all_inputs'!$A:$A,0))</f>
        <v>2.9</v>
      </c>
      <c r="M221" s="121">
        <f>K221*'England_index-weights_R2'!$B$8+L221*'England_index-weights_R2'!$B$9</f>
        <v>3.25</v>
      </c>
      <c r="N221" s="56">
        <f t="shared" si="25"/>
        <v>0.15929203539823006</v>
      </c>
      <c r="O221" s="56">
        <f>Q221*'England_index-weights_R2'!$B$11+S221*'England_index-weights_R2'!$B$12+U221*'England_index-weights_R2'!$B$13</f>
        <v>0.19597296201589204</v>
      </c>
      <c r="P221" s="50">
        <f>INDEX('Journey_time-all_inputs'!$C:$C,MATCH($A221,'Journey_time-all_inputs'!$A:$A,0))</f>
        <v>22.4746511629981</v>
      </c>
      <c r="Q221" s="56">
        <f t="shared" si="26"/>
        <v>0.13989563596953206</v>
      </c>
      <c r="R221" s="50">
        <f>INDEX('Journey_time-all_inputs'!$D:$D,MATCH($A221,'Journey_time-all_inputs'!$A:$A,0))</f>
        <v>46.144487517742903</v>
      </c>
      <c r="S221" s="56">
        <f t="shared" si="27"/>
        <v>0.36262597825624454</v>
      </c>
      <c r="T221" s="50">
        <f>INDEX('Journey_time-all_inputs'!$E:$E,MATCH($A221,'Journey_time-all_inputs'!$A:$A,0))</f>
        <v>51.098205535362197</v>
      </c>
      <c r="U221" s="56">
        <f t="shared" si="28"/>
        <v>0.3928974741956992</v>
      </c>
      <c r="V221" s="56">
        <f>Y221*'England_index-weights_R2'!$B$15+AC221*'England_index-weights_R2'!$B$17</f>
        <v>0.17256274540338118</v>
      </c>
      <c r="W221" s="56">
        <f>INDEX('Comm_vacancy-all_inputs'!$C:$C, MATCH(A221,'Comm_vacancy-all_inputs'!$A:$A,0))</f>
        <v>4.1254834550923936E-2</v>
      </c>
      <c r="X221" s="56">
        <f>W221*'England_index-weights_R2'!$B$16</f>
        <v>4.1254834550923936E-2</v>
      </c>
      <c r="Y221" s="56">
        <f t="shared" si="29"/>
        <v>0.13737929272667565</v>
      </c>
      <c r="Z221" s="57">
        <f>INDEX('Dwellings_vacancy_E-all_inputs'!$G:$G,MATCH($A221,'Dwellings_vacancy_E-all_inputs'!$A:$A,0))</f>
        <v>9.2927207021166747E-3</v>
      </c>
      <c r="AA221" s="57">
        <f>INDEX('Dwellings_vacancy_E-all_inputs'!$L:$L,MATCH($A221,'Dwellings_vacancy_E-all_inputs'!$A:$A,0))</f>
        <v>1.1506589456869009E-2</v>
      </c>
      <c r="AB221" s="57">
        <f>Z221*'England_index-weights_R2'!$B$18+AA221*'England_index-weights_R2'!$B$19</f>
        <v>1.0399655079492842E-2</v>
      </c>
      <c r="AC221" s="56">
        <f t="shared" si="30"/>
        <v>0.27811310343349777</v>
      </c>
    </row>
    <row r="222" spans="1:29" x14ac:dyDescent="0.35">
      <c r="A222" s="17" t="s">
        <v>724</v>
      </c>
      <c r="B222" s="17" t="s">
        <v>725</v>
      </c>
      <c r="C222" s="56">
        <f>D222*'England_index-weights_R2'!$B$2+O222*'England_index-weights_R2'!$B$10+V222*'England_index-weights_R2'!$B$14</f>
        <v>0.22849364437066327</v>
      </c>
      <c r="D222" s="56">
        <f>F222*'England_index-weights_R2'!$B$3+J222*'England_index-weights_R2'!$B$4+N222*'England_index-weights_R2'!$B$7</f>
        <v>0.26637353641339861</v>
      </c>
      <c r="E222" s="56">
        <f>INDEX('Productivity-all_inputs'!$D:$D,MATCH($A222,'Productivity-all_inputs'!$A:$A,0))</f>
        <v>3.7612001156935624</v>
      </c>
      <c r="F222" s="56">
        <f t="shared" si="31"/>
        <v>0.35099915303755697</v>
      </c>
      <c r="G222" s="49">
        <f>INDEX('Skills-all_inputs'!$C:$C,MATCH($A222,'Skills-all_inputs'!$A:$A,0))</f>
        <v>5.3</v>
      </c>
      <c r="H222" s="49">
        <f>INDEX('Skills-all_inputs'!$D:$D,MATCH($A222,'Skills-all_inputs'!$A:$A,0))</f>
        <v>4.5999999999999996</v>
      </c>
      <c r="I222" s="121">
        <f>$G222*'England_index-weights_R2'!$B$5+'England_index-weights_R2'!$B$6*$H222</f>
        <v>4.9499999999999993</v>
      </c>
      <c r="J222" s="56">
        <f t="shared" si="24"/>
        <v>0.1826347305389221</v>
      </c>
      <c r="K222" s="49">
        <f>INDEX('Unemployment-all_inputs'!$C:$C,MATCH($A222,'Unemployment-all_inputs'!$A:$A,0))</f>
        <v>3.7</v>
      </c>
      <c r="L222" s="49">
        <f>INDEX('Unemployment-all_inputs'!$D:$D,MATCH($A222,'Unemployment-all_inputs'!$A:$A,0))</f>
        <v>4</v>
      </c>
      <c r="M222" s="121">
        <f>K222*'England_index-weights_R2'!$B$8+L222*'England_index-weights_R2'!$B$9</f>
        <v>3.85</v>
      </c>
      <c r="N222" s="56">
        <f t="shared" si="25"/>
        <v>0.26548672566371678</v>
      </c>
      <c r="O222" s="56">
        <f>Q222*'England_index-weights_R2'!$B$11+S222*'England_index-weights_R2'!$B$12+U222*'England_index-weights_R2'!$B$13</f>
        <v>0.13432246660902472</v>
      </c>
      <c r="P222" s="50">
        <f>INDEX('Journey_time-all_inputs'!$C:$C,MATCH($A222,'Journey_time-all_inputs'!$A:$A,0))</f>
        <v>17.0756593257159</v>
      </c>
      <c r="Q222" s="56">
        <f t="shared" si="26"/>
        <v>9.2280359572290027E-2</v>
      </c>
      <c r="R222" s="50">
        <f>INDEX('Journey_time-all_inputs'!$D:$D,MATCH($A222,'Journey_time-all_inputs'!$A:$A,0))</f>
        <v>35.2491818242992</v>
      </c>
      <c r="S222" s="56">
        <f t="shared" si="27"/>
        <v>0.26859935012031289</v>
      </c>
      <c r="T222" s="50">
        <f>INDEX('Journey_time-all_inputs'!$E:$E,MATCH($A222,'Journey_time-all_inputs'!$A:$A,0))</f>
        <v>31.798193023775401</v>
      </c>
      <c r="U222" s="56">
        <f t="shared" si="28"/>
        <v>0.22284259485794164</v>
      </c>
      <c r="V222" s="56">
        <f>Y222*'England_index-weights_R2'!$B$15+AC222*'England_index-weights_R2'!$B$17</f>
        <v>0.24690503804683114</v>
      </c>
      <c r="W222" s="56">
        <f>INDEX('Comm_vacancy-all_inputs'!$C:$C, MATCH(A222,'Comm_vacancy-all_inputs'!$A:$A,0))</f>
        <v>7.4868718930544476E-2</v>
      </c>
      <c r="X222" s="56">
        <f>W222*'England_index-weights_R2'!$B$16</f>
        <v>7.4868718930544476E-2</v>
      </c>
      <c r="Y222" s="56">
        <f t="shared" si="29"/>
        <v>0.27075291663226375</v>
      </c>
      <c r="Z222" s="57">
        <f>INDEX('Dwellings_vacancy_E-all_inputs'!$G:$G,MATCH($A222,'Dwellings_vacancy_E-all_inputs'!$A:$A,0))</f>
        <v>5.7645928511205662E-3</v>
      </c>
      <c r="AA222" s="57">
        <f>INDEX('Dwellings_vacancy_E-all_inputs'!$L:$L,MATCH($A222,'Dwellings_vacancy_E-all_inputs'!$A:$A,0))</f>
        <v>8.5864866465328368E-3</v>
      </c>
      <c r="AB222" s="57">
        <f>Z222*'England_index-weights_R2'!$B$18+AA222*'England_index-weights_R2'!$B$19</f>
        <v>7.1755397488267019E-3</v>
      </c>
      <c r="AC222" s="56">
        <f t="shared" si="30"/>
        <v>0.17536140229053332</v>
      </c>
    </row>
    <row r="223" spans="1:29" x14ac:dyDescent="0.35">
      <c r="A223" s="17" t="s">
        <v>726</v>
      </c>
      <c r="B223" s="17" t="s">
        <v>727</v>
      </c>
      <c r="C223" s="56">
        <f>D223*'England_index-weights_R2'!$B$2+O223*'England_index-weights_R2'!$B$10+V223*'England_index-weights_R2'!$B$14</f>
        <v>0.32371381966235674</v>
      </c>
      <c r="D223" s="56">
        <f>F223*'England_index-weights_R2'!$B$3+J223*'England_index-weights_R2'!$B$4+N223*'England_index-weights_R2'!$B$7</f>
        <v>0.48145121791265444</v>
      </c>
      <c r="E223" s="56">
        <f>INDEX('Productivity-all_inputs'!$D:$D,MATCH($A223,'Productivity-all_inputs'!$A:$A,0))</f>
        <v>3.3978584803966405</v>
      </c>
      <c r="F223" s="56">
        <f t="shared" si="31"/>
        <v>0.69349254409883454</v>
      </c>
      <c r="G223" s="49">
        <f>INDEX('Skills-all_inputs'!$C:$C,MATCH($A223,'Skills-all_inputs'!$A:$A,0))</f>
        <v>7.4</v>
      </c>
      <c r="H223" s="49">
        <f>INDEX('Skills-all_inputs'!$D:$D,MATCH($A223,'Skills-all_inputs'!$A:$A,0))</f>
        <v>6.7</v>
      </c>
      <c r="I223" s="121">
        <f>$G223*'England_index-weights_R2'!$B$5+'England_index-weights_R2'!$B$6*$H223</f>
        <v>7.0500000000000007</v>
      </c>
      <c r="J223" s="56">
        <f t="shared" si="24"/>
        <v>0.30838323353293412</v>
      </c>
      <c r="K223" s="49">
        <f>INDEX('Unemployment-all_inputs'!$C:$C,MATCH($A223,'Unemployment-all_inputs'!$A:$A,0))</f>
        <v>5.5</v>
      </c>
      <c r="L223" s="49">
        <f>INDEX('Unemployment-all_inputs'!$D:$D,MATCH($A223,'Unemployment-all_inputs'!$A:$A,0))</f>
        <v>4.2</v>
      </c>
      <c r="M223" s="121">
        <f>K223*'England_index-weights_R2'!$B$8+L223*'England_index-weights_R2'!$B$9</f>
        <v>4.8499999999999996</v>
      </c>
      <c r="N223" s="56">
        <f t="shared" si="25"/>
        <v>0.4424778761061946</v>
      </c>
      <c r="O223" s="56">
        <f>Q223*'England_index-weights_R2'!$B$11+S223*'England_index-weights_R2'!$B$12+U223*'England_index-weights_R2'!$B$13</f>
        <v>7.2703953984041864E-2</v>
      </c>
      <c r="P223" s="50">
        <f>INDEX('Journey_time-all_inputs'!$C:$C,MATCH($A223,'Journey_time-all_inputs'!$A:$A,0))</f>
        <v>12.0447927475794</v>
      </c>
      <c r="Q223" s="56">
        <f t="shared" si="26"/>
        <v>4.7911686706097661E-2</v>
      </c>
      <c r="R223" s="50">
        <f>INDEX('Journey_time-all_inputs'!$D:$D,MATCH($A223,'Journey_time-all_inputs'!$A:$A,0))</f>
        <v>22.120936482802499</v>
      </c>
      <c r="S223" s="56">
        <f t="shared" si="27"/>
        <v>0.15530242412905815</v>
      </c>
      <c r="T223" s="50">
        <f>INDEX('Journey_time-all_inputs'!$E:$E,MATCH($A223,'Journey_time-all_inputs'!$A:$A,0))</f>
        <v>18.2280443623651</v>
      </c>
      <c r="U223" s="56">
        <f t="shared" si="28"/>
        <v>0.10327427893969306</v>
      </c>
      <c r="V223" s="56">
        <f>Y223*'England_index-weights_R2'!$B$15+AC223*'England_index-weights_R2'!$B$17</f>
        <v>0.25924888884007619</v>
      </c>
      <c r="W223" s="56">
        <f>INDEX('Comm_vacancy-all_inputs'!$C:$C, MATCH(A223,'Comm_vacancy-all_inputs'!$A:$A,0))</f>
        <v>6.6195215983541486E-2</v>
      </c>
      <c r="X223" s="56">
        <f>W223*'England_index-weights_R2'!$B$16</f>
        <v>6.6195215983541486E-2</v>
      </c>
      <c r="Y223" s="56">
        <f t="shared" si="29"/>
        <v>0.23633807463028011</v>
      </c>
      <c r="Z223" s="57">
        <f>INDEX('Dwellings_vacancy_E-all_inputs'!$G:$G,MATCH($A223,'Dwellings_vacancy_E-all_inputs'!$A:$A,0))</f>
        <v>1.1873229668869745E-2</v>
      </c>
      <c r="AA223" s="57">
        <f>INDEX('Dwellings_vacancy_E-all_inputs'!$L:$L,MATCH($A223,'Dwellings_vacancy_E-all_inputs'!$A:$A,0))</f>
        <v>1.2055584269332426E-2</v>
      </c>
      <c r="AB223" s="57">
        <f>Z223*'England_index-weights_R2'!$B$18+AA223*'England_index-weights_R2'!$B$19</f>
        <v>1.1964406969101084E-2</v>
      </c>
      <c r="AC223" s="56">
        <f t="shared" si="30"/>
        <v>0.32798133146946434</v>
      </c>
    </row>
    <row r="224" spans="1:29" x14ac:dyDescent="0.35">
      <c r="A224" s="17" t="s">
        <v>730</v>
      </c>
      <c r="B224" s="17" t="s">
        <v>731</v>
      </c>
      <c r="C224" s="56">
        <f>D224*'England_index-weights_R2'!$B$2+O224*'England_index-weights_R2'!$B$10+V224*'England_index-weights_R2'!$B$14</f>
        <v>0.2966089940485111</v>
      </c>
      <c r="D224" s="56">
        <f>F224*'England_index-weights_R2'!$B$3+J224*'England_index-weights_R2'!$B$4+N224*'England_index-weights_R2'!$B$7</f>
        <v>0.40295391568860695</v>
      </c>
      <c r="E224" s="56">
        <f>INDEX('Productivity-all_inputs'!$D:$D,MATCH($A224,'Productivity-all_inputs'!$A:$A,0))</f>
        <v>3.2733640101522705</v>
      </c>
      <c r="F224" s="56">
        <f t="shared" si="31"/>
        <v>0.81084362401987764</v>
      </c>
      <c r="G224" s="49">
        <f>INDEX('Skills-all_inputs'!$C:$C,MATCH($A224,'Skills-all_inputs'!$A:$A,0))</f>
        <v>4.5999999999999996</v>
      </c>
      <c r="H224" s="49">
        <f>INDEX('Skills-all_inputs'!$D:$D,MATCH($A224,'Skills-all_inputs'!$A:$A,0))</f>
        <v>5.4</v>
      </c>
      <c r="I224" s="121">
        <f>$G224*'England_index-weights_R2'!$B$5+'England_index-weights_R2'!$B$6*$H224</f>
        <v>5</v>
      </c>
      <c r="J224" s="56">
        <f t="shared" si="24"/>
        <v>0.18562874251497002</v>
      </c>
      <c r="K224" s="49">
        <f>INDEX('Unemployment-all_inputs'!$C:$C,MATCH($A224,'Unemployment-all_inputs'!$A:$A,0))</f>
        <v>3.6</v>
      </c>
      <c r="L224" s="49">
        <f>INDEX('Unemployment-all_inputs'!$D:$D,MATCH($A224,'Unemployment-all_inputs'!$A:$A,0))</f>
        <v>3.5</v>
      </c>
      <c r="M224" s="121">
        <f>K224*'England_index-weights_R2'!$B$8+L224*'England_index-weights_R2'!$B$9</f>
        <v>3.55</v>
      </c>
      <c r="N224" s="56">
        <f t="shared" si="25"/>
        <v>0.21238938053097339</v>
      </c>
      <c r="O224" s="56">
        <f>Q224*'England_index-weights_R2'!$B$11+S224*'England_index-weights_R2'!$B$12+U224*'England_index-weights_R2'!$B$13</f>
        <v>0.2412714156390143</v>
      </c>
      <c r="P224" s="50">
        <f>INDEX('Journey_time-all_inputs'!$C:$C,MATCH($A224,'Journey_time-all_inputs'!$A:$A,0))</f>
        <v>27.164536225397999</v>
      </c>
      <c r="Q224" s="56">
        <f t="shared" si="26"/>
        <v>0.18125709385791444</v>
      </c>
      <c r="R224" s="50">
        <f>INDEX('Journey_time-all_inputs'!$D:$D,MATCH($A224,'Journey_time-all_inputs'!$A:$A,0))</f>
        <v>51.582949459385603</v>
      </c>
      <c r="S224" s="56">
        <f t="shared" si="27"/>
        <v>0.40955997469527688</v>
      </c>
      <c r="T224" s="50">
        <f>INDEX('Journey_time-all_inputs'!$E:$E,MATCH($A224,'Journey_time-all_inputs'!$A:$A,0))</f>
        <v>65.042646565685104</v>
      </c>
      <c r="U224" s="56">
        <f t="shared" si="28"/>
        <v>0.51576372806058202</v>
      </c>
      <c r="V224" s="56">
        <f>Y224*'England_index-weights_R2'!$B$15+AC224*'England_index-weights_R2'!$B$17</f>
        <v>0.13925672917781623</v>
      </c>
      <c r="W224" s="56">
        <f>INDEX('Comm_vacancy-all_inputs'!$C:$C, MATCH(A224,'Comm_vacancy-all_inputs'!$A:$A,0))</f>
        <v>2.8282440279701886E-2</v>
      </c>
      <c r="X224" s="56">
        <f>W224*'England_index-weights_R2'!$B$16</f>
        <v>2.8282440279701886E-2</v>
      </c>
      <c r="Y224" s="56">
        <f t="shared" si="29"/>
        <v>8.5907251734770887E-2</v>
      </c>
      <c r="Z224" s="57">
        <f>INDEX('Dwellings_vacancy_E-all_inputs'!$G:$G,MATCH($A224,'Dwellings_vacancy_E-all_inputs'!$A:$A,0))</f>
        <v>9.998130543457941E-3</v>
      </c>
      <c r="AA224" s="57">
        <f>INDEX('Dwellings_vacancy_E-all_inputs'!$L:$L,MATCH($A224,'Dwellings_vacancy_E-all_inputs'!$A:$A,0))</f>
        <v>1.213109704877639E-2</v>
      </c>
      <c r="AB224" s="57">
        <f>Z224*'England_index-weights_R2'!$B$18+AA224*'England_index-weights_R2'!$B$19</f>
        <v>1.1064613796117166E-2</v>
      </c>
      <c r="AC224" s="56">
        <f t="shared" si="30"/>
        <v>0.29930516150695224</v>
      </c>
    </row>
    <row r="225" spans="1:29" x14ac:dyDescent="0.35">
      <c r="A225" s="17" t="s">
        <v>732</v>
      </c>
      <c r="B225" s="17" t="s">
        <v>733</v>
      </c>
      <c r="C225" s="56">
        <f>D225*'England_index-weights_R2'!$B$2+O225*'England_index-weights_R2'!$B$10+V225*'England_index-weights_R2'!$B$14</f>
        <v>0.295446870073308</v>
      </c>
      <c r="D225" s="56">
        <f>F225*'England_index-weights_R2'!$B$3+J225*'England_index-weights_R2'!$B$4+N225*'England_index-weights_R2'!$B$7</f>
        <v>0.34811075767970046</v>
      </c>
      <c r="E225" s="56">
        <f>INDEX('Productivity-all_inputs'!$D:$D,MATCH($A225,'Productivity-all_inputs'!$A:$A,0))</f>
        <v>3.9815490680767565</v>
      </c>
      <c r="F225" s="56">
        <f t="shared" si="31"/>
        <v>0.14329364233590616</v>
      </c>
      <c r="G225" s="49">
        <f>INDEX('Skills-all_inputs'!$C:$C,MATCH($A225,'Skills-all_inputs'!$A:$A,0))</f>
        <v>6.3</v>
      </c>
      <c r="H225" s="49">
        <f>INDEX('Skills-all_inputs'!$D:$D,MATCH($A225,'Skills-all_inputs'!$A:$A,0))</f>
        <v>7.2</v>
      </c>
      <c r="I225" s="121">
        <f>$G225*'England_index-weights_R2'!$B$5+'England_index-weights_R2'!$B$6*$H225</f>
        <v>6.75</v>
      </c>
      <c r="J225" s="56">
        <f t="shared" si="24"/>
        <v>0.29041916167664661</v>
      </c>
      <c r="K225" s="49">
        <f>INDEX('Unemployment-all_inputs'!$C:$C,MATCH($A225,'Unemployment-all_inputs'!$A:$A,0))</f>
        <v>7</v>
      </c>
      <c r="L225" s="49">
        <f>INDEX('Unemployment-all_inputs'!$D:$D,MATCH($A225,'Unemployment-all_inputs'!$A:$A,0))</f>
        <v>4.5999999999999996</v>
      </c>
      <c r="M225" s="121">
        <f>K225*'England_index-weights_R2'!$B$8+L225*'England_index-weights_R2'!$B$9</f>
        <v>5.8</v>
      </c>
      <c r="N225" s="56">
        <f t="shared" si="25"/>
        <v>0.61061946902654862</v>
      </c>
      <c r="O225" s="56">
        <f>Q225*'England_index-weights_R2'!$B$11+S225*'England_index-weights_R2'!$B$12+U225*'England_index-weights_R2'!$B$13</f>
        <v>6.1375037200673513E-2</v>
      </c>
      <c r="P225" s="50">
        <f>INDEX('Journey_time-all_inputs'!$C:$C,MATCH($A225,'Journey_time-all_inputs'!$A:$A,0))</f>
        <v>10.7436437216502</v>
      </c>
      <c r="Q225" s="56">
        <f t="shared" si="26"/>
        <v>3.6436475709148188E-2</v>
      </c>
      <c r="R225" s="50">
        <f>INDEX('Journey_time-all_inputs'!$D:$D,MATCH($A225,'Journey_time-all_inputs'!$A:$A,0))</f>
        <v>21.4485797485641</v>
      </c>
      <c r="S225" s="56">
        <f t="shared" si="27"/>
        <v>0.14949997687299207</v>
      </c>
      <c r="T225" s="50">
        <f>INDEX('Journey_time-all_inputs'!$E:$E,MATCH($A225,'Journey_time-all_inputs'!$A:$A,0))</f>
        <v>13.3407412441146</v>
      </c>
      <c r="U225" s="56">
        <f t="shared" si="28"/>
        <v>6.021162592005503E-2</v>
      </c>
      <c r="V225" s="56">
        <f>Y225*'England_index-weights_R2'!$B$15+AC225*'England_index-weights_R2'!$B$17</f>
        <v>0.42419092773315753</v>
      </c>
      <c r="W225" s="56">
        <f>INDEX('Comm_vacancy-all_inputs'!$C:$C, MATCH(A225,'Comm_vacancy-all_inputs'!$A:$A,0))</f>
        <v>0.14062425954093449</v>
      </c>
      <c r="X225" s="56">
        <f>W225*'England_index-weights_R2'!$B$16</f>
        <v>0.14062425954093449</v>
      </c>
      <c r="Y225" s="56">
        <f t="shared" si="29"/>
        <v>0.53165863773350908</v>
      </c>
      <c r="Z225" s="57">
        <f>INDEX('Dwellings_vacancy_E-all_inputs'!$G:$G,MATCH($A225,'Dwellings_vacancy_E-all_inputs'!$A:$A,0))</f>
        <v>4.206730769230769E-3</v>
      </c>
      <c r="AA225" s="57">
        <f>INDEX('Dwellings_vacancy_E-all_inputs'!$L:$L,MATCH($A225,'Dwellings_vacancy_E-all_inputs'!$A:$A,0))</f>
        <v>5.5272030510160842E-3</v>
      </c>
      <c r="AB225" s="57">
        <f>Z225*'England_index-weights_R2'!$B$18+AA225*'England_index-weights_R2'!$B$19</f>
        <v>4.8669669101234266E-3</v>
      </c>
      <c r="AC225" s="56">
        <f t="shared" si="30"/>
        <v>0.10178779773210285</v>
      </c>
    </row>
    <row r="226" spans="1:29" x14ac:dyDescent="0.35">
      <c r="A226" s="17" t="s">
        <v>734</v>
      </c>
      <c r="B226" s="17" t="s">
        <v>735</v>
      </c>
      <c r="C226" s="56">
        <f>D226*'England_index-weights_R2'!$B$2+O226*'England_index-weights_R2'!$B$10+V226*'England_index-weights_R2'!$B$14</f>
        <v>0.20993318692467086</v>
      </c>
      <c r="D226" s="56">
        <f>F226*'England_index-weights_R2'!$B$3+J226*'England_index-weights_R2'!$B$4+N226*'England_index-weights_R2'!$B$7</f>
        <v>0.28336473668001028</v>
      </c>
      <c r="E226" s="56">
        <f>INDEX('Productivity-all_inputs'!$D:$D,MATCH($A226,'Productivity-all_inputs'!$A:$A,0))</f>
        <v>3.8110970868381857</v>
      </c>
      <c r="F226" s="56">
        <f t="shared" si="31"/>
        <v>0.30396522906392992</v>
      </c>
      <c r="G226" s="49">
        <f>INDEX('Skills-all_inputs'!$C:$C,MATCH($A226,'Skills-all_inputs'!$A:$A,0))</f>
        <v>5.9</v>
      </c>
      <c r="H226" s="49">
        <f>INDEX('Skills-all_inputs'!$D:$D,MATCH($A226,'Skills-all_inputs'!$A:$A,0))</f>
        <v>5.5</v>
      </c>
      <c r="I226" s="121">
        <f>$G226*'England_index-weights_R2'!$B$5+'England_index-weights_R2'!$B$6*$H226</f>
        <v>5.7</v>
      </c>
      <c r="J226" s="56">
        <f t="shared" si="24"/>
        <v>0.22754491017964071</v>
      </c>
      <c r="K226" s="49">
        <f>INDEX('Unemployment-all_inputs'!$C:$C,MATCH($A226,'Unemployment-all_inputs'!$A:$A,0))</f>
        <v>4.2</v>
      </c>
      <c r="L226" s="49">
        <f>INDEX('Unemployment-all_inputs'!$D:$D,MATCH($A226,'Unemployment-all_inputs'!$A:$A,0))</f>
        <v>4.0999999999999996</v>
      </c>
      <c r="M226" s="121">
        <f>K226*'England_index-weights_R2'!$B$8+L226*'England_index-weights_R2'!$B$9</f>
        <v>4.1500000000000004</v>
      </c>
      <c r="N226" s="56">
        <f t="shared" si="25"/>
        <v>0.31858407079646023</v>
      </c>
      <c r="O226" s="56">
        <f>Q226*'England_index-weights_R2'!$B$11+S226*'England_index-weights_R2'!$B$12+U226*'England_index-weights_R2'!$B$13</f>
        <v>6.7165687253820022E-2</v>
      </c>
      <c r="P226" s="50">
        <f>INDEX('Journey_time-all_inputs'!$C:$C,MATCH($A226,'Journey_time-all_inputs'!$A:$A,0))</f>
        <v>11.1949333061303</v>
      </c>
      <c r="Q226" s="56">
        <f t="shared" si="26"/>
        <v>4.041652956880238E-2</v>
      </c>
      <c r="R226" s="50">
        <f>INDEX('Journey_time-all_inputs'!$D:$D,MATCH($A226,'Journey_time-all_inputs'!$A:$A,0))</f>
        <v>22.393788805520899</v>
      </c>
      <c r="S226" s="56">
        <f t="shared" si="27"/>
        <v>0.157657143180191</v>
      </c>
      <c r="T226" s="50">
        <f>INDEX('Journey_time-all_inputs'!$E:$E,MATCH($A226,'Journey_time-all_inputs'!$A:$A,0))</f>
        <v>16.886185407251599</v>
      </c>
      <c r="U226" s="56">
        <f t="shared" si="28"/>
        <v>9.1450988018864809E-2</v>
      </c>
      <c r="V226" s="56">
        <f>Y226*'England_index-weights_R2'!$B$15+AC226*'England_index-weights_R2'!$B$17</f>
        <v>0.20583758708484293</v>
      </c>
      <c r="W226" s="56">
        <f>INDEX('Comm_vacancy-all_inputs'!$C:$C, MATCH(A226,'Comm_vacancy-all_inputs'!$A:$A,0))</f>
        <v>7.0072935387281959E-2</v>
      </c>
      <c r="X226" s="56">
        <f>W226*'England_index-weights_R2'!$B$16</f>
        <v>7.0072935387281959E-2</v>
      </c>
      <c r="Y226" s="56">
        <f t="shared" si="29"/>
        <v>0.25172414199235632</v>
      </c>
      <c r="Z226" s="57">
        <f>INDEX('Dwellings_vacancy_E-all_inputs'!$G:$G,MATCH($A226,'Dwellings_vacancy_E-all_inputs'!$A:$A,0))</f>
        <v>3.9937826518716812E-3</v>
      </c>
      <c r="AA226" s="57">
        <f>INDEX('Dwellings_vacancy_E-all_inputs'!$L:$L,MATCH($A226,'Dwellings_vacancy_E-all_inputs'!$A:$A,0))</f>
        <v>3.6309478513268179E-3</v>
      </c>
      <c r="AB226" s="57">
        <f>Z226*'England_index-weights_R2'!$B$18+AA226*'England_index-weights_R2'!$B$19</f>
        <v>3.8123652515992495E-3</v>
      </c>
      <c r="AC226" s="56">
        <f t="shared" si="30"/>
        <v>6.8177922362302759E-2</v>
      </c>
    </row>
    <row r="227" spans="1:29" x14ac:dyDescent="0.35">
      <c r="A227" s="17" t="s">
        <v>736</v>
      </c>
      <c r="B227" s="17" t="s">
        <v>737</v>
      </c>
      <c r="C227" s="56">
        <f>D227*'England_index-weights_R2'!$B$2+O227*'England_index-weights_R2'!$B$10+V227*'England_index-weights_R2'!$B$14</f>
        <v>0.32761031069674246</v>
      </c>
      <c r="D227" s="56">
        <f>F227*'England_index-weights_R2'!$B$3+J227*'England_index-weights_R2'!$B$4+N227*'England_index-weights_R2'!$B$7</f>
        <v>0.39913856018797844</v>
      </c>
      <c r="E227" s="56">
        <f>INDEX('Productivity-all_inputs'!$D:$D,MATCH($A227,'Productivity-all_inputs'!$A:$A,0))</f>
        <v>3.2846635654062037</v>
      </c>
      <c r="F227" s="56">
        <f t="shared" si="31"/>
        <v>0.80019242795411083</v>
      </c>
      <c r="G227" s="49">
        <f>INDEX('Skills-all_inputs'!$C:$C,MATCH($A227,'Skills-all_inputs'!$A:$A,0))</f>
        <v>3.7</v>
      </c>
      <c r="H227" s="49">
        <f>INDEX('Skills-all_inputs'!$D:$D,MATCH($A227,'Skills-all_inputs'!$A:$A,0))</f>
        <v>4.5</v>
      </c>
      <c r="I227" s="121">
        <f>$G227*'England_index-weights_R2'!$B$5+'England_index-weights_R2'!$B$6*$H227</f>
        <v>4.0999999999999996</v>
      </c>
      <c r="J227" s="56">
        <f t="shared" si="24"/>
        <v>0.13173652694610774</v>
      </c>
      <c r="K227" s="49">
        <f>INDEX('Unemployment-all_inputs'!$C:$C,MATCH($A227,'Unemployment-all_inputs'!$A:$A,0))</f>
        <v>3.9</v>
      </c>
      <c r="L227" s="49">
        <f>INDEX('Unemployment-all_inputs'!$D:$D,MATCH($A227,'Unemployment-all_inputs'!$A:$A,0))</f>
        <v>3.8</v>
      </c>
      <c r="M227" s="121">
        <f>K227*'England_index-weights_R2'!$B$8+L227*'England_index-weights_R2'!$B$9</f>
        <v>3.8499999999999996</v>
      </c>
      <c r="N227" s="56">
        <f t="shared" si="25"/>
        <v>0.26548672566371673</v>
      </c>
      <c r="O227" s="56">
        <f>Q227*'England_index-weights_R2'!$B$11+S227*'England_index-weights_R2'!$B$12+U227*'England_index-weights_R2'!$B$13</f>
        <v>0.19667432822766273</v>
      </c>
      <c r="P227" s="50">
        <f>INDEX('Journey_time-all_inputs'!$C:$C,MATCH($A227,'Journey_time-all_inputs'!$A:$A,0))</f>
        <v>23.410642845075664</v>
      </c>
      <c r="Q227" s="56">
        <f t="shared" si="26"/>
        <v>0.1481504183420273</v>
      </c>
      <c r="R227" s="50">
        <f>INDEX('Journey_time-all_inputs'!$D:$D,MATCH($A227,'Journey_time-all_inputs'!$A:$A,0))</f>
        <v>44.261157000130133</v>
      </c>
      <c r="S227" s="56">
        <f t="shared" si="27"/>
        <v>0.34637281168899647</v>
      </c>
      <c r="T227" s="50">
        <f>INDEX('Journey_time-all_inputs'!$E:$E,MATCH($A227,'Journey_time-all_inputs'!$A:$A,0))</f>
        <v>44.219076373328633</v>
      </c>
      <c r="U227" s="56">
        <f t="shared" si="28"/>
        <v>0.33228458708507386</v>
      </c>
      <c r="V227" s="56">
        <f>Y227*'England_index-weights_R2'!$B$15+AC227*'England_index-weights_R2'!$B$17</f>
        <v>0.31548979418335021</v>
      </c>
      <c r="W227" s="56">
        <f>INDEX('Comm_vacancy-all_inputs'!$C:$C, MATCH(A227,'Comm_vacancy-all_inputs'!$A:$A,0))</f>
        <v>8.3534783444210434E-2</v>
      </c>
      <c r="X227" s="56">
        <f>W227*'England_index-weights_R2'!$B$16</f>
        <v>8.3534783444210434E-2</v>
      </c>
      <c r="Y227" s="56">
        <f t="shared" si="29"/>
        <v>0.30513824431810543</v>
      </c>
      <c r="Z227" s="57">
        <f>INDEX('Dwellings_vacancy_E-all_inputs'!$G:$G,MATCH($A227,'Dwellings_vacancy_E-all_inputs'!$A:$A,0))</f>
        <v>1.041881434442566E-2</v>
      </c>
      <c r="AA227" s="57">
        <f>INDEX('Dwellings_vacancy_E-all_inputs'!$L:$L,MATCH($A227,'Dwellings_vacancy_E-all_inputs'!$A:$A,0))</f>
        <v>1.4674936316314099E-2</v>
      </c>
      <c r="AB227" s="57">
        <f>Z227*'England_index-weights_R2'!$B$18+AA227*'England_index-weights_R2'!$B$19</f>
        <v>1.254687533036988E-2</v>
      </c>
      <c r="AC227" s="56">
        <f t="shared" si="30"/>
        <v>0.34654444377908444</v>
      </c>
    </row>
    <row r="228" spans="1:29" x14ac:dyDescent="0.35">
      <c r="A228" s="17" t="s">
        <v>740</v>
      </c>
      <c r="B228" s="17" t="s">
        <v>741</v>
      </c>
      <c r="C228" s="56">
        <f>D228*'England_index-weights_R2'!$B$2+O228*'England_index-weights_R2'!$B$10+V228*'England_index-weights_R2'!$B$14</f>
        <v>0.21704152870126744</v>
      </c>
      <c r="D228" s="56">
        <f>F228*'England_index-weights_R2'!$B$3+J228*'England_index-weights_R2'!$B$4+N228*'England_index-weights_R2'!$B$7</f>
        <v>0.27692740300396912</v>
      </c>
      <c r="E228" s="56">
        <f>INDEX('Productivity-all_inputs'!$D:$D,MATCH($A228,'Productivity-all_inputs'!$A:$A,0))</f>
        <v>3.55820113047182</v>
      </c>
      <c r="F228" s="56">
        <f t="shared" si="31"/>
        <v>0.54235022342555805</v>
      </c>
      <c r="G228" s="49">
        <f>INDEX('Skills-all_inputs'!$C:$C,MATCH($A228,'Skills-all_inputs'!$A:$A,0))</f>
        <v>3.2</v>
      </c>
      <c r="H228" s="49">
        <f>INDEX('Skills-all_inputs'!$D:$D,MATCH($A228,'Skills-all_inputs'!$A:$A,0))</f>
        <v>5.8</v>
      </c>
      <c r="I228" s="121">
        <f>$G228*'England_index-weights_R2'!$B$5+'England_index-weights_R2'!$B$6*$H228</f>
        <v>4.5</v>
      </c>
      <c r="J228" s="56">
        <f t="shared" si="24"/>
        <v>0.155688622754491</v>
      </c>
      <c r="K228" s="49">
        <f>INDEX('Unemployment-all_inputs'!$C:$C,MATCH($A228,'Unemployment-all_inputs'!$A:$A,0))</f>
        <v>3.3</v>
      </c>
      <c r="L228" s="49">
        <f>INDEX('Unemployment-all_inputs'!$D:$D,MATCH($A228,'Unemployment-all_inputs'!$A:$A,0))</f>
        <v>2.9</v>
      </c>
      <c r="M228" s="121">
        <f>K228*'England_index-weights_R2'!$B$8+L228*'England_index-weights_R2'!$B$9</f>
        <v>3.0999999999999996</v>
      </c>
      <c r="N228" s="56">
        <f t="shared" si="25"/>
        <v>0.13274336283185831</v>
      </c>
      <c r="O228" s="56">
        <f>Q228*'England_index-weights_R2'!$B$11+S228*'England_index-weights_R2'!$B$12+U228*'England_index-weights_R2'!$B$13</f>
        <v>0.16432322373090305</v>
      </c>
      <c r="P228" s="50">
        <f>INDEX('Journey_time-all_inputs'!$C:$C,MATCH($A228,'Journey_time-all_inputs'!$A:$A,0))</f>
        <v>19.307720568610499</v>
      </c>
      <c r="Q228" s="56">
        <f t="shared" si="26"/>
        <v>0.11196555566428826</v>
      </c>
      <c r="R228" s="50">
        <f>INDEX('Journey_time-all_inputs'!$D:$D,MATCH($A228,'Journey_time-all_inputs'!$A:$A,0))</f>
        <v>42.136769896733597</v>
      </c>
      <c r="S228" s="56">
        <f t="shared" si="27"/>
        <v>0.32803932368892724</v>
      </c>
      <c r="T228" s="50">
        <f>INDEX('Journey_time-all_inputs'!$E:$E,MATCH($A228,'Journey_time-all_inputs'!$A:$A,0))</f>
        <v>40.189088021542801</v>
      </c>
      <c r="U228" s="56">
        <f t="shared" si="28"/>
        <v>0.29677584415114699</v>
      </c>
      <c r="V228" s="56">
        <f>Y228*'England_index-weights_R2'!$B$15+AC228*'England_index-weights_R2'!$B$17</f>
        <v>0.14998808506622854</v>
      </c>
      <c r="W228" s="56">
        <f>INDEX('Comm_vacancy-all_inputs'!$C:$C, MATCH(A228,'Comm_vacancy-all_inputs'!$A:$A,0))</f>
        <v>3.1670538082662826E-2</v>
      </c>
      <c r="X228" s="56">
        <f>W228*'England_index-weights_R2'!$B$16</f>
        <v>3.1670538082662826E-2</v>
      </c>
      <c r="Y228" s="56">
        <f t="shared" si="29"/>
        <v>9.9350591904091817E-2</v>
      </c>
      <c r="Z228" s="57">
        <f>INDEX('Dwellings_vacancy_E-all_inputs'!$G:$G,MATCH($A228,'Dwellings_vacancy_E-all_inputs'!$A:$A,0))</f>
        <v>9.6588094752483901E-3</v>
      </c>
      <c r="AA228" s="57">
        <f>INDEX('Dwellings_vacancy_E-all_inputs'!$L:$L,MATCH($A228,'Dwellings_vacancy_E-all_inputs'!$A:$A,0))</f>
        <v>1.263329383886256E-2</v>
      </c>
      <c r="AB228" s="57">
        <f>Z228*'England_index-weights_R2'!$B$18+AA228*'England_index-weights_R2'!$B$19</f>
        <v>1.1146051657055475E-2</v>
      </c>
      <c r="AC228" s="56">
        <f t="shared" si="30"/>
        <v>0.30190056455263869</v>
      </c>
    </row>
    <row r="229" spans="1:29" x14ac:dyDescent="0.35">
      <c r="A229" s="17" t="s">
        <v>742</v>
      </c>
      <c r="B229" s="17" t="s">
        <v>743</v>
      </c>
      <c r="C229" s="56">
        <f>D229*'England_index-weights_R2'!$B$2+O229*'England_index-weights_R2'!$B$10+V229*'England_index-weights_R2'!$B$14</f>
        <v>0.21891316683337361</v>
      </c>
      <c r="D229" s="56">
        <f>F229*'England_index-weights_R2'!$B$3+J229*'England_index-weights_R2'!$B$4+N229*'England_index-weights_R2'!$B$7</f>
        <v>0.18135852706893041</v>
      </c>
      <c r="E229" s="56">
        <f>INDEX('Productivity-all_inputs'!$D:$D,MATCH($A229,'Productivity-all_inputs'!$A:$A,0))</f>
        <v>3.8958936234982624</v>
      </c>
      <c r="F229" s="56">
        <f t="shared" si="31"/>
        <v>0.22403424794411317</v>
      </c>
      <c r="G229" s="49">
        <f>INDEX('Skills-all_inputs'!$C:$C,MATCH($A229,'Skills-all_inputs'!$A:$A,0))</f>
        <v>5.2</v>
      </c>
      <c r="H229" s="49">
        <f>INDEX('Skills-all_inputs'!$D:$D,MATCH($A229,'Skills-all_inputs'!$A:$A,0))</f>
        <v>1.9</v>
      </c>
      <c r="I229" s="121">
        <f>$G229*'England_index-weights_R2'!$B$5+'England_index-weights_R2'!$B$6*$H229</f>
        <v>3.55</v>
      </c>
      <c r="J229" s="56">
        <f t="shared" si="24"/>
        <v>9.8802395209580812E-2</v>
      </c>
      <c r="K229" s="49">
        <f>INDEX('Unemployment-all_inputs'!$C:$C,MATCH($A229,'Unemployment-all_inputs'!$A:$A,0))</f>
        <v>4.2</v>
      </c>
      <c r="L229" s="49">
        <f>INDEX('Unemployment-all_inputs'!$D:$D,MATCH($A229,'Unemployment-all_inputs'!$A:$A,0))</f>
        <v>3</v>
      </c>
      <c r="M229" s="121">
        <f>K229*'England_index-weights_R2'!$B$8+L229*'England_index-weights_R2'!$B$9</f>
        <v>3.6</v>
      </c>
      <c r="N229" s="56">
        <f t="shared" si="25"/>
        <v>0.22123893805309733</v>
      </c>
      <c r="O229" s="56">
        <f>Q229*'England_index-weights_R2'!$B$11+S229*'England_index-weights_R2'!$B$12+U229*'England_index-weights_R2'!$B$13</f>
        <v>0.13959156655796712</v>
      </c>
      <c r="P229" s="50">
        <f>INDEX('Journey_time-all_inputs'!$C:$C,MATCH($A229,'Journey_time-all_inputs'!$A:$A,0))</f>
        <v>17.5833167037989</v>
      </c>
      <c r="Q229" s="56">
        <f t="shared" si="26"/>
        <v>9.6757537367892929E-2</v>
      </c>
      <c r="R229" s="50">
        <f>INDEX('Journey_time-all_inputs'!$D:$D,MATCH($A229,'Journey_time-all_inputs'!$A:$A,0))</f>
        <v>35.928394769287699</v>
      </c>
      <c r="S229" s="56">
        <f t="shared" si="27"/>
        <v>0.27446096656325264</v>
      </c>
      <c r="T229" s="50">
        <f>INDEX('Journey_time-all_inputs'!$E:$E,MATCH($A229,'Journey_time-all_inputs'!$A:$A,0))</f>
        <v>33.977568588257803</v>
      </c>
      <c r="U229" s="56">
        <f t="shared" si="28"/>
        <v>0.24204535176948325</v>
      </c>
      <c r="V229" s="56">
        <f>Y229*'England_index-weights_R2'!$B$15+AC229*'England_index-weights_R2'!$B$17</f>
        <v>0.37334404663766652</v>
      </c>
      <c r="W229" s="56">
        <f>INDEX('Comm_vacancy-all_inputs'!$C:$C, MATCH(A229,'Comm_vacancy-all_inputs'!$A:$A,0))</f>
        <v>0.11052159709173084</v>
      </c>
      <c r="X229" s="56">
        <f>W229*'England_index-weights_R2'!$B$16</f>
        <v>0.11052159709173084</v>
      </c>
      <c r="Y229" s="56">
        <f t="shared" si="29"/>
        <v>0.4122168875711531</v>
      </c>
      <c r="Z229" s="57">
        <f>INDEX('Dwellings_vacancy_E-all_inputs'!$G:$G,MATCH($A229,'Dwellings_vacancy_E-all_inputs'!$A:$A,0))</f>
        <v>8.6249017483483095E-3</v>
      </c>
      <c r="AA229" s="57">
        <f>INDEX('Dwellings_vacancy_E-all_inputs'!$L:$L,MATCH($A229,'Dwellings_vacancy_E-all_inputs'!$A:$A,0))</f>
        <v>1.0832220933540495E-2</v>
      </c>
      <c r="AB229" s="57">
        <f>Z229*'England_index-weights_R2'!$B$18+AA229*'England_index-weights_R2'!$B$19</f>
        <v>9.7285613409444013E-3</v>
      </c>
      <c r="AC229" s="56">
        <f t="shared" si="30"/>
        <v>0.25672552383720676</v>
      </c>
    </row>
    <row r="230" spans="1:29" x14ac:dyDescent="0.35">
      <c r="A230" s="17" t="s">
        <v>744</v>
      </c>
      <c r="B230" s="17" t="s">
        <v>745</v>
      </c>
      <c r="C230" s="56">
        <f>D230*'England_index-weights_R2'!$B$2+O230*'England_index-weights_R2'!$B$10+V230*'England_index-weights_R2'!$B$14</f>
        <v>0.15352326382260267</v>
      </c>
      <c r="D230" s="56">
        <f>F230*'England_index-weights_R2'!$B$3+J230*'England_index-weights_R2'!$B$4+N230*'England_index-weights_R2'!$B$7</f>
        <v>0.15292870743444026</v>
      </c>
      <c r="E230" s="56">
        <f>INDEX('Productivity-all_inputs'!$D:$D,MATCH($A230,'Productivity-all_inputs'!$A:$A,0))</f>
        <v>3.8607297110405954</v>
      </c>
      <c r="F230" s="56">
        <f t="shared" si="31"/>
        <v>0.25718048402236066</v>
      </c>
      <c r="G230" s="49">
        <f>INDEX('Skills-all_inputs'!$C:$C,MATCH($A230,'Skills-all_inputs'!$A:$A,0))</f>
        <v>2.6</v>
      </c>
      <c r="H230" s="49">
        <f>INDEX('Skills-all_inputs'!$D:$D,MATCH($A230,'Skills-all_inputs'!$A:$A,0))</f>
        <v>3.5</v>
      </c>
      <c r="I230" s="121">
        <f>$G230*'England_index-weights_R2'!$B$5+'England_index-weights_R2'!$B$6*$H230</f>
        <v>3.05</v>
      </c>
      <c r="J230" s="56">
        <f t="shared" si="24"/>
        <v>6.8862275449101784E-2</v>
      </c>
      <c r="K230" s="49">
        <f>INDEX('Unemployment-all_inputs'!$C:$C,MATCH($A230,'Unemployment-all_inputs'!$A:$A,0))</f>
        <v>3.1</v>
      </c>
      <c r="L230" s="49">
        <f>INDEX('Unemployment-all_inputs'!$D:$D,MATCH($A230,'Unemployment-all_inputs'!$A:$A,0))</f>
        <v>3.1</v>
      </c>
      <c r="M230" s="121">
        <f>K230*'England_index-weights_R2'!$B$8+L230*'England_index-weights_R2'!$B$9</f>
        <v>3.1</v>
      </c>
      <c r="N230" s="56">
        <f t="shared" si="25"/>
        <v>0.13274336283185839</v>
      </c>
      <c r="O230" s="56">
        <f>Q230*'England_index-weights_R2'!$B$11+S230*'England_index-weights_R2'!$B$12+U230*'England_index-weights_R2'!$B$13</f>
        <v>0.11091041046891127</v>
      </c>
      <c r="P230" s="50">
        <f>INDEX('Journey_time-all_inputs'!$C:$C,MATCH($A230,'Journey_time-all_inputs'!$A:$A,0))</f>
        <v>14.898705939564101</v>
      </c>
      <c r="Q230" s="56">
        <f t="shared" si="26"/>
        <v>7.3081175667298326E-2</v>
      </c>
      <c r="R230" s="50">
        <f>INDEX('Journey_time-all_inputs'!$D:$D,MATCH($A230,'Journey_time-all_inputs'!$A:$A,0))</f>
        <v>31.423011802672601</v>
      </c>
      <c r="S230" s="56">
        <f t="shared" si="27"/>
        <v>0.23557945366850228</v>
      </c>
      <c r="T230" s="50">
        <f>INDEX('Journey_time-all_inputs'!$E:$E,MATCH($A230,'Journey_time-all_inputs'!$A:$A,0))</f>
        <v>25.3688367387882</v>
      </c>
      <c r="U230" s="56">
        <f t="shared" si="28"/>
        <v>0.16619271410752448</v>
      </c>
      <c r="V230" s="56">
        <f>Y230*'England_index-weights_R2'!$B$15+AC230*'England_index-weights_R2'!$B$17</f>
        <v>0.19732522995261886</v>
      </c>
      <c r="W230" s="56">
        <f>INDEX('Comm_vacancy-all_inputs'!$C:$C, MATCH(A230,'Comm_vacancy-all_inputs'!$A:$A,0))</f>
        <v>5.9690241855497067E-2</v>
      </c>
      <c r="X230" s="56">
        <f>W230*'England_index-weights_R2'!$B$16</f>
        <v>5.9690241855497067E-2</v>
      </c>
      <c r="Y230" s="56">
        <f t="shared" si="29"/>
        <v>0.21052755053044173</v>
      </c>
      <c r="Z230" s="57">
        <f>INDEX('Dwellings_vacancy_E-all_inputs'!$G:$G,MATCH($A230,'Dwellings_vacancy_E-all_inputs'!$A:$A,0))</f>
        <v>5.6291720633655472E-3</v>
      </c>
      <c r="AA230" s="57">
        <f>INDEX('Dwellings_vacancy_E-all_inputs'!$L:$L,MATCH($A230,'Dwellings_vacancy_E-all_inputs'!$A:$A,0))</f>
        <v>7.6147043727755387E-3</v>
      </c>
      <c r="AB230" s="57">
        <f>Z230*'England_index-weights_R2'!$B$18+AA230*'England_index-weights_R2'!$B$19</f>
        <v>6.6219382180705433E-3</v>
      </c>
      <c r="AC230" s="56">
        <f t="shared" si="30"/>
        <v>0.15771826821915022</v>
      </c>
    </row>
    <row r="231" spans="1:29" x14ac:dyDescent="0.35">
      <c r="A231" s="17" t="s">
        <v>746</v>
      </c>
      <c r="B231" s="17" t="s">
        <v>747</v>
      </c>
      <c r="C231" s="56">
        <f>D231*'England_index-weights_R2'!$B$2+O231*'England_index-weights_R2'!$B$10+V231*'England_index-weights_R2'!$B$14</f>
        <v>0.24810695623334639</v>
      </c>
      <c r="D231" s="56">
        <f>F231*'England_index-weights_R2'!$B$3+J231*'England_index-weights_R2'!$B$4+N231*'England_index-weights_R2'!$B$7</f>
        <v>0.32162885755917336</v>
      </c>
      <c r="E231" s="56">
        <f>INDEX('Productivity-all_inputs'!$D:$D,MATCH($A231,'Productivity-all_inputs'!$A:$A,0))</f>
        <v>3.380994674344636</v>
      </c>
      <c r="F231" s="56">
        <f t="shared" si="31"/>
        <v>0.70938871882769761</v>
      </c>
      <c r="G231" s="49">
        <f>INDEX('Skills-all_inputs'!$C:$C,MATCH($A231,'Skills-all_inputs'!$A:$A,0))</f>
        <v>3.8</v>
      </c>
      <c r="H231" s="49">
        <f>INDEX('Skills-all_inputs'!$D:$D,MATCH($A231,'Skills-all_inputs'!$A:$A,0))</f>
        <v>4.0999999999999996</v>
      </c>
      <c r="I231" s="121">
        <f>$G231*'England_index-weights_R2'!$B$5+'England_index-weights_R2'!$B$6*$H231</f>
        <v>3.9499999999999997</v>
      </c>
      <c r="J231" s="56">
        <f t="shared" si="24"/>
        <v>0.12275449101796404</v>
      </c>
      <c r="K231" s="49">
        <f>INDEX('Unemployment-all_inputs'!$C:$C,MATCH($A231,'Unemployment-all_inputs'!$A:$A,0))</f>
        <v>3.2</v>
      </c>
      <c r="L231" s="49">
        <f>INDEX('Unemployment-all_inputs'!$D:$D,MATCH($A231,'Unemployment-all_inputs'!$A:$A,0))</f>
        <v>3</v>
      </c>
      <c r="M231" s="121">
        <f>K231*'England_index-weights_R2'!$B$8+L231*'England_index-weights_R2'!$B$9</f>
        <v>3.1</v>
      </c>
      <c r="N231" s="56">
        <f t="shared" si="25"/>
        <v>0.13274336283185839</v>
      </c>
      <c r="O231" s="56">
        <f>Q231*'England_index-weights_R2'!$B$11+S231*'England_index-weights_R2'!$B$12+U231*'England_index-weights_R2'!$B$13</f>
        <v>0.27887238786394097</v>
      </c>
      <c r="P231" s="50">
        <f>INDEX('Journey_time-all_inputs'!$C:$C,MATCH($A231,'Journey_time-all_inputs'!$A:$A,0))</f>
        <v>29.545702658463</v>
      </c>
      <c r="Q231" s="56">
        <f t="shared" si="26"/>
        <v>0.20225729190883418</v>
      </c>
      <c r="R231" s="50">
        <f>INDEX('Journey_time-all_inputs'!$D:$D,MATCH($A231,'Journey_time-all_inputs'!$A:$A,0))</f>
        <v>62.991690890326502</v>
      </c>
      <c r="S231" s="56">
        <f t="shared" si="27"/>
        <v>0.50801755984330943</v>
      </c>
      <c r="T231" s="50">
        <f>INDEX('Journey_time-all_inputs'!$E:$E,MATCH($A231,'Journey_time-all_inputs'!$A:$A,0))</f>
        <v>67.644626748071502</v>
      </c>
      <c r="U231" s="56">
        <f t="shared" si="28"/>
        <v>0.53869010832532593</v>
      </c>
      <c r="V231" s="56">
        <f>Y231*'England_index-weights_R2'!$B$15+AC231*'England_index-weights_R2'!$B$17</f>
        <v>7.0297721951097875E-2</v>
      </c>
      <c r="W231" s="56">
        <f>INDEX('Comm_vacancy-all_inputs'!$C:$C, MATCH(A231,'Comm_vacancy-all_inputs'!$A:$A,0))</f>
        <v>2.2365988909426988E-2</v>
      </c>
      <c r="X231" s="56">
        <f>W231*'England_index-weights_R2'!$B$16</f>
        <v>2.2365988909426988E-2</v>
      </c>
      <c r="Y231" s="56">
        <f t="shared" si="29"/>
        <v>6.2431876172607037E-2</v>
      </c>
      <c r="Z231" s="57">
        <f>INDEX('Dwellings_vacancy_E-all_inputs'!$G:$G,MATCH($A231,'Dwellings_vacancy_E-all_inputs'!$A:$A,0))</f>
        <v>4.2122623637700866E-3</v>
      </c>
      <c r="AA231" s="57">
        <f>INDEX('Dwellings_vacancy_E-all_inputs'!$L:$L,MATCH($A231,'Dwellings_vacancy_E-all_inputs'!$A:$A,0))</f>
        <v>5.0263715457782984E-3</v>
      </c>
      <c r="AB231" s="57">
        <f>Z231*'England_index-weights_R2'!$B$18+AA231*'England_index-weights_R2'!$B$19</f>
        <v>4.619316954774192E-3</v>
      </c>
      <c r="AC231" s="56">
        <f t="shared" si="30"/>
        <v>9.3895259286570415E-2</v>
      </c>
    </row>
    <row r="232" spans="1:29" x14ac:dyDescent="0.35">
      <c r="A232" s="17" t="s">
        <v>748</v>
      </c>
      <c r="B232" s="17" t="s">
        <v>749</v>
      </c>
      <c r="C232" s="56">
        <f>D232*'England_index-weights_R2'!$B$2+O232*'England_index-weights_R2'!$B$10+V232*'England_index-weights_R2'!$B$14</f>
        <v>0.31658508660709134</v>
      </c>
      <c r="D232" s="56">
        <f>F232*'England_index-weights_R2'!$B$3+J232*'England_index-weights_R2'!$B$4+N232*'England_index-weights_R2'!$B$7</f>
        <v>0.41672308459715718</v>
      </c>
      <c r="E232" s="56">
        <f>INDEX('Productivity-all_inputs'!$D:$D,MATCH($A232,'Productivity-all_inputs'!$A:$A,0))</f>
        <v>3.4372078191851885</v>
      </c>
      <c r="F232" s="56">
        <f t="shared" si="31"/>
        <v>0.65640103801064409</v>
      </c>
      <c r="G232" s="49">
        <f>INDEX('Skills-all_inputs'!$C:$C,MATCH($A232,'Skills-all_inputs'!$A:$A,0))</f>
        <v>8.1</v>
      </c>
      <c r="H232" s="49">
        <f>INDEX('Skills-all_inputs'!$D:$D,MATCH($A232,'Skills-all_inputs'!$A:$A,0))</f>
        <v>4.3</v>
      </c>
      <c r="I232" s="121">
        <f>$G232*'England_index-weights_R2'!$B$5+'England_index-weights_R2'!$B$6*$H232</f>
        <v>6.1999999999999993</v>
      </c>
      <c r="J232" s="56">
        <f t="shared" si="24"/>
        <v>0.25748502994011963</v>
      </c>
      <c r="K232" s="49">
        <f>INDEX('Unemployment-all_inputs'!$C:$C,MATCH($A232,'Unemployment-all_inputs'!$A:$A,0))</f>
        <v>4.2</v>
      </c>
      <c r="L232" s="49">
        <f>INDEX('Unemployment-all_inputs'!$D:$D,MATCH($A232,'Unemployment-all_inputs'!$A:$A,0))</f>
        <v>4.3</v>
      </c>
      <c r="M232" s="121">
        <f>K232*'England_index-weights_R2'!$B$8+L232*'England_index-weights_R2'!$B$9</f>
        <v>4.25</v>
      </c>
      <c r="N232" s="56">
        <f t="shared" si="25"/>
        <v>0.33628318584070793</v>
      </c>
      <c r="O232" s="56">
        <f>Q232*'England_index-weights_R2'!$B$11+S232*'England_index-weights_R2'!$B$12+U232*'England_index-weights_R2'!$B$13</f>
        <v>0.17989647572216169</v>
      </c>
      <c r="P232" s="50">
        <f>INDEX('Journey_time-all_inputs'!$C:$C,MATCH($A232,'Journey_time-all_inputs'!$A:$A,0))</f>
        <v>18.793687170116701</v>
      </c>
      <c r="Q232" s="56">
        <f t="shared" si="26"/>
        <v>0.10743214589365657</v>
      </c>
      <c r="R232" s="50">
        <f>INDEX('Journey_time-all_inputs'!$D:$D,MATCH($A232,'Journey_time-all_inputs'!$A:$A,0))</f>
        <v>52.2594803443072</v>
      </c>
      <c r="S232" s="56">
        <f t="shared" si="27"/>
        <v>0.41539844492537564</v>
      </c>
      <c r="T232" s="50">
        <f>INDEX('Journey_time-all_inputs'!$E:$E,MATCH($A232,'Journey_time-all_inputs'!$A:$A,0))</f>
        <v>41.321541535298998</v>
      </c>
      <c r="U232" s="56">
        <f t="shared" si="28"/>
        <v>0.30675403693842185</v>
      </c>
      <c r="V232" s="56">
        <f>Y232*'England_index-weights_R2'!$B$15+AC232*'England_index-weights_R2'!$B$17</f>
        <v>0.25299770151188944</v>
      </c>
      <c r="W232" s="56">
        <f>INDEX('Comm_vacancy-all_inputs'!$C:$C, MATCH(A232,'Comm_vacancy-all_inputs'!$A:$A,0))</f>
        <v>6.9479178266159625E-2</v>
      </c>
      <c r="X232" s="56">
        <f>W232*'England_index-weights_R2'!$B$16</f>
        <v>6.9479178266159625E-2</v>
      </c>
      <c r="Y232" s="56">
        <f t="shared" si="29"/>
        <v>0.24936822447715695</v>
      </c>
      <c r="Z232" s="57">
        <f>INDEX('Dwellings_vacancy_E-all_inputs'!$G:$G,MATCH($A232,'Dwellings_vacancy_E-all_inputs'!$A:$A,0))</f>
        <v>7.569787711631683E-3</v>
      </c>
      <c r="AA232" s="57">
        <f>INDEX('Dwellings_vacancy_E-all_inputs'!$L:$L,MATCH($A232,'Dwellings_vacancy_E-all_inputs'!$A:$A,0))</f>
        <v>1.2336702295256793E-2</v>
      </c>
      <c r="AB232" s="57">
        <f>Z232*'England_index-weights_R2'!$B$18+AA232*'England_index-weights_R2'!$B$19</f>
        <v>9.9532450034442374E-3</v>
      </c>
      <c r="AC232" s="56">
        <f t="shared" si="30"/>
        <v>0.26388613261608684</v>
      </c>
    </row>
    <row r="233" spans="1:29" x14ac:dyDescent="0.35">
      <c r="A233" s="17" t="s">
        <v>750</v>
      </c>
      <c r="B233" s="17" t="s">
        <v>751</v>
      </c>
      <c r="C233" s="56">
        <f>D233*'England_index-weights_R2'!$B$2+O233*'England_index-weights_R2'!$B$10+V233*'England_index-weights_R2'!$B$14</f>
        <v>0.27142002135402588</v>
      </c>
      <c r="D233" s="56">
        <f>F233*'England_index-weights_R2'!$B$3+J233*'England_index-weights_R2'!$B$4+N233*'England_index-weights_R2'!$B$7</f>
        <v>0.36315446260031825</v>
      </c>
      <c r="E233" s="56">
        <f>INDEX('Productivity-all_inputs'!$D:$D,MATCH($A233,'Productivity-all_inputs'!$A:$A,0))</f>
        <v>3.3322045101752038</v>
      </c>
      <c r="F233" s="56">
        <f t="shared" si="31"/>
        <v>0.75537934350017599</v>
      </c>
      <c r="G233" s="49">
        <f>INDEX('Skills-all_inputs'!$C:$C,MATCH($A233,'Skills-all_inputs'!$A:$A,0))</f>
        <v>2.6</v>
      </c>
      <c r="H233" s="49">
        <f>INDEX('Skills-all_inputs'!$D:$D,MATCH($A233,'Skills-all_inputs'!$A:$A,0))</f>
        <v>2.9</v>
      </c>
      <c r="I233" s="121">
        <f>$G233*'England_index-weights_R2'!$B$5+'England_index-weights_R2'!$B$6*$H233</f>
        <v>2.75</v>
      </c>
      <c r="J233" s="56">
        <f t="shared" si="24"/>
        <v>5.089820359281437E-2</v>
      </c>
      <c r="K233" s="49">
        <f>INDEX('Unemployment-all_inputs'!$C:$C,MATCH($A233,'Unemployment-all_inputs'!$A:$A,0))</f>
        <v>4.0999999999999996</v>
      </c>
      <c r="L233" s="49">
        <f>INDEX('Unemployment-all_inputs'!$D:$D,MATCH($A233,'Unemployment-all_inputs'!$A:$A,0))</f>
        <v>3.8</v>
      </c>
      <c r="M233" s="121">
        <f>K233*'England_index-weights_R2'!$B$8+L233*'England_index-weights_R2'!$B$9</f>
        <v>3.9499999999999997</v>
      </c>
      <c r="N233" s="56">
        <f t="shared" si="25"/>
        <v>0.28318584070796454</v>
      </c>
      <c r="O233" s="56">
        <f>Q233*'England_index-weights_R2'!$B$11+S233*'England_index-weights_R2'!$B$12+U233*'England_index-weights_R2'!$B$13</f>
        <v>0.1700332673662511</v>
      </c>
      <c r="P233" s="50">
        <f>INDEX('Journey_time-all_inputs'!$C:$C,MATCH($A233,'Journey_time-all_inputs'!$A:$A,0))</f>
        <v>20.5809315335846</v>
      </c>
      <c r="Q233" s="56">
        <f t="shared" si="26"/>
        <v>0.12319437279096107</v>
      </c>
      <c r="R233" s="50">
        <f>INDEX('Journey_time-all_inputs'!$D:$D,MATCH($A233,'Journey_time-all_inputs'!$A:$A,0))</f>
        <v>39.376760887741902</v>
      </c>
      <c r="S233" s="56">
        <f t="shared" si="27"/>
        <v>0.30422041047601517</v>
      </c>
      <c r="T233" s="50">
        <f>INDEX('Journey_time-all_inputs'!$E:$E,MATCH($A233,'Journey_time-all_inputs'!$A:$A,0))</f>
        <v>48.073908546290703</v>
      </c>
      <c r="U233" s="56">
        <f t="shared" si="28"/>
        <v>0.36625000651922296</v>
      </c>
      <c r="V233" s="56">
        <f>Y233*'England_index-weights_R2'!$B$15+AC233*'England_index-weights_R2'!$B$17</f>
        <v>0.18933789284921576</v>
      </c>
      <c r="W233" s="56">
        <f>INDEX('Comm_vacancy-all_inputs'!$C:$C, MATCH(A233,'Comm_vacancy-all_inputs'!$A:$A,0))</f>
        <v>4.7995596608684771E-2</v>
      </c>
      <c r="X233" s="56">
        <f>W233*'England_index-weights_R2'!$B$16</f>
        <v>4.7995596608684771E-2</v>
      </c>
      <c r="Y233" s="56">
        <f t="shared" si="29"/>
        <v>0.164125379354912</v>
      </c>
      <c r="Z233" s="57">
        <f>INDEX('Dwellings_vacancy_E-all_inputs'!$G:$G,MATCH($A233,'Dwellings_vacancy_E-all_inputs'!$A:$A,0))</f>
        <v>8.3270249810749441E-3</v>
      </c>
      <c r="AA233" s="57">
        <f>INDEX('Dwellings_vacancy_E-all_inputs'!$L:$L,MATCH($A233,'Dwellings_vacancy_E-all_inputs'!$A:$A,0))</f>
        <v>1.1647824597464886E-2</v>
      </c>
      <c r="AB233" s="57">
        <f>Z233*'England_index-weights_R2'!$B$18+AA233*'England_index-weights_R2'!$B$19</f>
        <v>9.987424789269915E-3</v>
      </c>
      <c r="AC233" s="56">
        <f t="shared" si="30"/>
        <v>0.26497543333212698</v>
      </c>
    </row>
    <row r="234" spans="1:29" x14ac:dyDescent="0.35">
      <c r="A234" s="17" t="s">
        <v>752</v>
      </c>
      <c r="B234" s="17" t="s">
        <v>753</v>
      </c>
      <c r="C234" s="56">
        <f>D234*'England_index-weights_R2'!$B$2+O234*'England_index-weights_R2'!$B$10+V234*'England_index-weights_R2'!$B$14</f>
        <v>0.25713880746824169</v>
      </c>
      <c r="D234" s="56">
        <f>F234*'England_index-weights_R2'!$B$3+J234*'England_index-weights_R2'!$B$4+N234*'England_index-weights_R2'!$B$7</f>
        <v>0.29315981609424541</v>
      </c>
      <c r="E234" s="56">
        <f>INDEX('Productivity-all_inputs'!$D:$D,MATCH($A234,'Productivity-all_inputs'!$A:$A,0))</f>
        <v>3.3393219779440679</v>
      </c>
      <c r="F234" s="56">
        <f t="shared" si="31"/>
        <v>0.74867027017876719</v>
      </c>
      <c r="G234" s="49">
        <f>INDEX('Skills-all_inputs'!$C:$C,MATCH($A234,'Skills-all_inputs'!$A:$A,0))</f>
        <v>3.3</v>
      </c>
      <c r="H234" s="49">
        <f>INDEX('Skills-all_inputs'!$D:$D,MATCH($A234,'Skills-all_inputs'!$A:$A,0))</f>
        <v>2.8</v>
      </c>
      <c r="I234" s="121">
        <f>$G234*'England_index-weights_R2'!$B$5+'England_index-weights_R2'!$B$6*$H234</f>
        <v>3.05</v>
      </c>
      <c r="J234" s="56">
        <f t="shared" si="24"/>
        <v>6.8862275449101784E-2</v>
      </c>
      <c r="K234" s="49">
        <f>INDEX('Unemployment-all_inputs'!$C:$C,MATCH($A234,'Unemployment-all_inputs'!$A:$A,0))</f>
        <v>2.9</v>
      </c>
      <c r="L234" s="49">
        <f>INDEX('Unemployment-all_inputs'!$D:$D,MATCH($A234,'Unemployment-all_inputs'!$A:$A,0))</f>
        <v>2.5</v>
      </c>
      <c r="M234" s="121">
        <f>K234*'England_index-weights_R2'!$B$8+L234*'England_index-weights_R2'!$B$9</f>
        <v>2.7</v>
      </c>
      <c r="N234" s="56">
        <f t="shared" si="25"/>
        <v>6.194690265486727E-2</v>
      </c>
      <c r="O234" s="56">
        <f>Q234*'England_index-weights_R2'!$B$11+S234*'England_index-weights_R2'!$B$12+U234*'England_index-weights_R2'!$B$13</f>
        <v>0.20335997103916306</v>
      </c>
      <c r="P234" s="50">
        <f>INDEX('Journey_time-all_inputs'!$C:$C,MATCH($A234,'Journey_time-all_inputs'!$A:$A,0))</f>
        <v>22.472543933642999</v>
      </c>
      <c r="Q234" s="56">
        <f t="shared" si="26"/>
        <v>0.13987705170209855</v>
      </c>
      <c r="R234" s="50">
        <f>INDEX('Journey_time-all_inputs'!$D:$D,MATCH($A234,'Journey_time-all_inputs'!$A:$A,0))</f>
        <v>50.0766632114507</v>
      </c>
      <c r="S234" s="56">
        <f t="shared" si="27"/>
        <v>0.39656070502025809</v>
      </c>
      <c r="T234" s="50">
        <f>INDEX('Journey_time-all_inputs'!$E:$E,MATCH($A234,'Journey_time-all_inputs'!$A:$A,0))</f>
        <v>51.6251581411911</v>
      </c>
      <c r="U234" s="56">
        <f t="shared" si="28"/>
        <v>0.3975405210200032</v>
      </c>
      <c r="V234" s="56">
        <f>Y234*'England_index-weights_R2'!$B$15+AC234*'England_index-weights_R2'!$B$17</f>
        <v>0.23887562664531298</v>
      </c>
      <c r="W234" s="56">
        <f>INDEX('Comm_vacancy-all_inputs'!$C:$C, MATCH(A234,'Comm_vacancy-all_inputs'!$A:$A,0))</f>
        <v>3.9040252431053461E-2</v>
      </c>
      <c r="X234" s="56">
        <f>W234*'England_index-weights_R2'!$B$16</f>
        <v>3.9040252431053461E-2</v>
      </c>
      <c r="Y234" s="56">
        <f t="shared" si="29"/>
        <v>0.12859224391589555</v>
      </c>
      <c r="Z234" s="57">
        <f>INDEX('Dwellings_vacancy_E-all_inputs'!$G:$G,MATCH($A234,'Dwellings_vacancy_E-all_inputs'!$A:$A,0))</f>
        <v>1.7293631852104405E-2</v>
      </c>
      <c r="AA234" s="57">
        <f>INDEX('Dwellings_vacancy_E-all_inputs'!$L:$L,MATCH($A234,'Dwellings_vacancy_E-all_inputs'!$A:$A,0))</f>
        <v>2.1805966750170803E-2</v>
      </c>
      <c r="AB234" s="57">
        <f>Z234*'England_index-weights_R2'!$B$18+AA234*'England_index-weights_R2'!$B$19</f>
        <v>1.9549799301137604E-2</v>
      </c>
      <c r="AC234" s="56">
        <f t="shared" si="30"/>
        <v>0.56972577483356523</v>
      </c>
    </row>
    <row r="235" spans="1:29" x14ac:dyDescent="0.35">
      <c r="A235" s="17" t="s">
        <v>756</v>
      </c>
      <c r="B235" s="17" t="s">
        <v>757</v>
      </c>
      <c r="C235" s="56">
        <f>D235*'England_index-weights_R2'!$B$2+O235*'England_index-weights_R2'!$B$10+V235*'England_index-weights_R2'!$B$14</f>
        <v>0.29360232381176626</v>
      </c>
      <c r="D235" s="56">
        <f>F235*'England_index-weights_R2'!$B$3+J235*'England_index-weights_R2'!$B$4+N235*'England_index-weights_R2'!$B$7</f>
        <v>0.35167357546963463</v>
      </c>
      <c r="E235" s="56">
        <f>INDEX('Productivity-all_inputs'!$D:$D,MATCH($A235,'Productivity-all_inputs'!$A:$A,0))</f>
        <v>3.3741687092742358</v>
      </c>
      <c r="F235" s="56">
        <f t="shared" si="31"/>
        <v>0.71582301563576001</v>
      </c>
      <c r="G235" s="49">
        <f>INDEX('Skills-all_inputs'!$C:$C,MATCH($A235,'Skills-all_inputs'!$A:$A,0))</f>
        <v>3.8</v>
      </c>
      <c r="H235" s="49">
        <f>INDEX('Skills-all_inputs'!$D:$D,MATCH($A235,'Skills-all_inputs'!$A:$A,0))</f>
        <v>6.6</v>
      </c>
      <c r="I235" s="121">
        <f>$G235*'England_index-weights_R2'!$B$5+'England_index-weights_R2'!$B$6*$H235</f>
        <v>5.1999999999999993</v>
      </c>
      <c r="J235" s="56">
        <f t="shared" si="24"/>
        <v>0.1976047904191616</v>
      </c>
      <c r="K235" s="49">
        <f>INDEX('Unemployment-all_inputs'!$C:$C,MATCH($A235,'Unemployment-all_inputs'!$A:$A,0))</f>
        <v>3.4</v>
      </c>
      <c r="L235" s="49">
        <f>INDEX('Unemployment-all_inputs'!$D:$D,MATCH($A235,'Unemployment-all_inputs'!$A:$A,0))</f>
        <v>2.9</v>
      </c>
      <c r="M235" s="121">
        <f>K235*'England_index-weights_R2'!$B$8+L235*'England_index-weights_R2'!$B$9</f>
        <v>3.15</v>
      </c>
      <c r="N235" s="56">
        <f t="shared" si="25"/>
        <v>0.14159292035398227</v>
      </c>
      <c r="O235" s="56">
        <f>Q235*'England_index-weights_R2'!$B$11+S235*'England_index-weights_R2'!$B$12+U235*'England_index-weights_R2'!$B$13</f>
        <v>0.22291021503489603</v>
      </c>
      <c r="P235" s="50">
        <f>INDEX('Journey_time-all_inputs'!$C:$C,MATCH($A235,'Journey_time-all_inputs'!$A:$A,0))</f>
        <v>24.6929081010495</v>
      </c>
      <c r="Q235" s="56">
        <f t="shared" si="26"/>
        <v>0.15945908788958291</v>
      </c>
      <c r="R235" s="50">
        <f>INDEX('Journey_time-all_inputs'!$D:$D,MATCH($A235,'Journey_time-all_inputs'!$A:$A,0))</f>
        <v>51.247320991338597</v>
      </c>
      <c r="S235" s="56">
        <f t="shared" si="27"/>
        <v>0.40666349670330293</v>
      </c>
      <c r="T235" s="50">
        <f>INDEX('Journey_time-all_inputs'!$E:$E,MATCH($A235,'Journey_time-all_inputs'!$A:$A,0))</f>
        <v>60.554103859605</v>
      </c>
      <c r="U235" s="56">
        <f t="shared" si="28"/>
        <v>0.47621460404697963</v>
      </c>
      <c r="V235" s="56">
        <f>Y235*'England_index-weights_R2'!$B$15+AC235*'England_index-weights_R2'!$B$17</f>
        <v>0.24815192927289981</v>
      </c>
      <c r="W235" s="56">
        <f>INDEX('Comm_vacancy-all_inputs'!$C:$C, MATCH(A235,'Comm_vacancy-all_inputs'!$A:$A,0))</f>
        <v>7.8236753625007191E-2</v>
      </c>
      <c r="X235" s="56">
        <f>W235*'England_index-weights_R2'!$B$16</f>
        <v>7.8236753625007191E-2</v>
      </c>
      <c r="Y235" s="56">
        <f t="shared" si="29"/>
        <v>0.28411665012902643</v>
      </c>
      <c r="Z235" s="57">
        <f>INDEX('Dwellings_vacancy_E-all_inputs'!$G:$G,MATCH($A235,'Dwellings_vacancy_E-all_inputs'!$A:$A,0))</f>
        <v>6.1488724425920347E-3</v>
      </c>
      <c r="AA235" s="57">
        <f>INDEX('Dwellings_vacancy_E-all_inputs'!$L:$L,MATCH($A235,'Dwellings_vacancy_E-all_inputs'!$A:$A,0))</f>
        <v>5.999262122840506E-3</v>
      </c>
      <c r="AB235" s="57">
        <f>Z235*'England_index-weights_R2'!$B$18+AA235*'England_index-weights_R2'!$B$19</f>
        <v>6.0740672827162704E-3</v>
      </c>
      <c r="AC235" s="56">
        <f t="shared" si="30"/>
        <v>0.14025776670452</v>
      </c>
    </row>
    <row r="236" spans="1:29" x14ac:dyDescent="0.35">
      <c r="A236" s="17" t="s">
        <v>758</v>
      </c>
      <c r="B236" s="17" t="s">
        <v>759</v>
      </c>
      <c r="C236" s="56">
        <f>D236*'England_index-weights_R2'!$B$2+O236*'England_index-weights_R2'!$B$10+V236*'England_index-weights_R2'!$B$14</f>
        <v>0.25535133058267961</v>
      </c>
      <c r="D236" s="56">
        <f>F236*'England_index-weights_R2'!$B$3+J236*'England_index-weights_R2'!$B$4+N236*'England_index-weights_R2'!$B$7</f>
        <v>0.29390371558946288</v>
      </c>
      <c r="E236" s="56">
        <f>INDEX('Productivity-all_inputs'!$D:$D,MATCH($A236,'Productivity-all_inputs'!$A:$A,0))</f>
        <v>3.6027767550605247</v>
      </c>
      <c r="F236" s="56">
        <f t="shared" si="31"/>
        <v>0.50033231151853441</v>
      </c>
      <c r="G236" s="49">
        <f>INDEX('Skills-all_inputs'!$C:$C,MATCH($A236,'Skills-all_inputs'!$A:$A,0))</f>
        <v>4.7</v>
      </c>
      <c r="H236" s="49">
        <f>INDEX('Skills-all_inputs'!$D:$D,MATCH($A236,'Skills-all_inputs'!$A:$A,0))</f>
        <v>7.7</v>
      </c>
      <c r="I236" s="121">
        <f>$G236*'England_index-weights_R2'!$B$5+'England_index-weights_R2'!$B$6*$H236</f>
        <v>6.2</v>
      </c>
      <c r="J236" s="56">
        <f t="shared" si="24"/>
        <v>0.25748502994011974</v>
      </c>
      <c r="K236" s="49">
        <f>INDEX('Unemployment-all_inputs'!$C:$C,MATCH($A236,'Unemployment-all_inputs'!$A:$A,0))</f>
        <v>3.3</v>
      </c>
      <c r="L236" s="49">
        <f>INDEX('Unemployment-all_inputs'!$D:$D,MATCH($A236,'Unemployment-all_inputs'!$A:$A,0))</f>
        <v>2.8</v>
      </c>
      <c r="M236" s="121">
        <f>K236*'England_index-weights_R2'!$B$8+L236*'England_index-weights_R2'!$B$9</f>
        <v>3.05</v>
      </c>
      <c r="N236" s="56">
        <f t="shared" si="25"/>
        <v>0.12389380530973446</v>
      </c>
      <c r="O236" s="56">
        <f>Q236*'England_index-weights_R2'!$B$11+S236*'England_index-weights_R2'!$B$12+U236*'England_index-weights_R2'!$B$13</f>
        <v>0.18051448851481938</v>
      </c>
      <c r="P236" s="50">
        <f>INDEX('Journey_time-all_inputs'!$C:$C,MATCH($A236,'Journey_time-all_inputs'!$A:$A,0))</f>
        <v>20.509585412456001</v>
      </c>
      <c r="Q236" s="56">
        <f t="shared" si="26"/>
        <v>0.12256515063619682</v>
      </c>
      <c r="R236" s="50">
        <f>INDEX('Journey_time-all_inputs'!$D:$D,MATCH($A236,'Journey_time-all_inputs'!$A:$A,0))</f>
        <v>46.003694919007799</v>
      </c>
      <c r="S236" s="56">
        <f t="shared" si="27"/>
        <v>0.36141093632001664</v>
      </c>
      <c r="T236" s="50">
        <f>INDEX('Journey_time-all_inputs'!$E:$E,MATCH($A236,'Journey_time-all_inputs'!$A:$A,0))</f>
        <v>43.850710135527599</v>
      </c>
      <c r="U236" s="56">
        <f t="shared" si="28"/>
        <v>0.32903886503780833</v>
      </c>
      <c r="V236" s="56">
        <f>Y236*'England_index-weights_R2'!$B$15+AC236*'England_index-weights_R2'!$B$17</f>
        <v>0.25308340263697321</v>
      </c>
      <c r="W236" s="56">
        <f>INDEX('Comm_vacancy-all_inputs'!$C:$C, MATCH(A236,'Comm_vacancy-all_inputs'!$A:$A,0))</f>
        <v>7.4387503001819844E-2</v>
      </c>
      <c r="X236" s="56">
        <f>W236*'England_index-weights_R2'!$B$16</f>
        <v>7.4387503001819844E-2</v>
      </c>
      <c r="Y236" s="56">
        <f t="shared" si="29"/>
        <v>0.26884354157848361</v>
      </c>
      <c r="Z236" s="57">
        <f>INDEX('Dwellings_vacancy_E-all_inputs'!$G:$G,MATCH($A236,'Dwellings_vacancy_E-all_inputs'!$A:$A,0))</f>
        <v>7.7787381158167671E-3</v>
      </c>
      <c r="AA236" s="57">
        <f>INDEX('Dwellings_vacancy_E-all_inputs'!$L:$L,MATCH($A236,'Dwellings_vacancy_E-all_inputs'!$A:$A,0))</f>
        <v>8.4827170745209145E-3</v>
      </c>
      <c r="AB236" s="57">
        <f>Z236*'England_index-weights_R2'!$B$18+AA236*'England_index-weights_R2'!$B$19</f>
        <v>8.1307275951688403E-3</v>
      </c>
      <c r="AC236" s="56">
        <f t="shared" si="30"/>
        <v>0.20580298581244191</v>
      </c>
    </row>
    <row r="237" spans="1:29" x14ac:dyDescent="0.35">
      <c r="A237" s="17" t="s">
        <v>760</v>
      </c>
      <c r="B237" s="17" t="s">
        <v>761</v>
      </c>
      <c r="C237" s="56">
        <f>D237*'England_index-weights_R2'!$B$2+O237*'England_index-weights_R2'!$B$10+V237*'England_index-weights_R2'!$B$14</f>
        <v>0.21533389026254707</v>
      </c>
      <c r="D237" s="56">
        <f>F237*'England_index-weights_R2'!$B$3+J237*'England_index-weights_R2'!$B$4+N237*'England_index-weights_R2'!$B$7</f>
        <v>0.26649789898646092</v>
      </c>
      <c r="E237" s="56">
        <f>INDEX('Productivity-all_inputs'!$D:$D,MATCH($A237,'Productivity-all_inputs'!$A:$A,0))</f>
        <v>3.6963514689526371</v>
      </c>
      <c r="F237" s="56">
        <f t="shared" si="31"/>
        <v>0.41212683775743286</v>
      </c>
      <c r="G237" s="49">
        <f>INDEX('Skills-all_inputs'!$C:$C,MATCH($A237,'Skills-all_inputs'!$A:$A,0))</f>
        <v>10.3</v>
      </c>
      <c r="H237" s="49">
        <f>INDEX('Skills-all_inputs'!$D:$D,MATCH($A237,'Skills-all_inputs'!$A:$A,0))</f>
        <v>2.2999999999999998</v>
      </c>
      <c r="I237" s="121">
        <f>$G237*'England_index-weights_R2'!$B$5+'England_index-weights_R2'!$B$6*$H237</f>
        <v>6.3000000000000007</v>
      </c>
      <c r="J237" s="56">
        <f t="shared" si="24"/>
        <v>0.26347305389221554</v>
      </c>
      <c r="K237" s="49">
        <f>INDEX('Unemployment-all_inputs'!$C:$C,MATCH($A237,'Unemployment-all_inputs'!$A:$A,0))</f>
        <v>3.2</v>
      </c>
      <c r="L237" s="49">
        <f>INDEX('Unemployment-all_inputs'!$D:$D,MATCH($A237,'Unemployment-all_inputs'!$A:$A,0))</f>
        <v>2.9</v>
      </c>
      <c r="M237" s="121">
        <f>K237*'England_index-weights_R2'!$B$8+L237*'England_index-weights_R2'!$B$9</f>
        <v>3.05</v>
      </c>
      <c r="N237" s="56">
        <f t="shared" si="25"/>
        <v>0.12389380530973446</v>
      </c>
      <c r="O237" s="56">
        <f>Q237*'England_index-weights_R2'!$B$11+S237*'England_index-weights_R2'!$B$12+U237*'England_index-weights_R2'!$B$13</f>
        <v>6.4533058075544991E-2</v>
      </c>
      <c r="P237" s="50">
        <f>INDEX('Journey_time-all_inputs'!$C:$C,MATCH($A237,'Journey_time-all_inputs'!$A:$A,0))</f>
        <v>10.9388171776266</v>
      </c>
      <c r="Q237" s="56">
        <f t="shared" si="26"/>
        <v>3.8157767078315988E-2</v>
      </c>
      <c r="R237" s="50">
        <f>INDEX('Journey_time-all_inputs'!$D:$D,MATCH($A237,'Journey_time-all_inputs'!$A:$A,0))</f>
        <v>21.801573909280702</v>
      </c>
      <c r="S237" s="56">
        <f t="shared" si="27"/>
        <v>0.15254632101584875</v>
      </c>
      <c r="T237" s="50">
        <f>INDEX('Journey_time-all_inputs'!$E:$E,MATCH($A237,'Journey_time-all_inputs'!$A:$A,0))</f>
        <v>17.421066269534801</v>
      </c>
      <c r="U237" s="56">
        <f t="shared" si="28"/>
        <v>9.6163891725069048E-2</v>
      </c>
      <c r="V237" s="56">
        <f>Y237*'England_index-weights_R2'!$B$15+AC237*'England_index-weights_R2'!$B$17</f>
        <v>0.26380670500172138</v>
      </c>
      <c r="W237" s="56">
        <f>INDEX('Comm_vacancy-all_inputs'!$C:$C, MATCH(A237,'Comm_vacancy-all_inputs'!$A:$A,0))</f>
        <v>6.9278411240670038E-2</v>
      </c>
      <c r="X237" s="56">
        <f>W237*'England_index-weights_R2'!$B$16</f>
        <v>6.9278411240670038E-2</v>
      </c>
      <c r="Y237" s="56">
        <f t="shared" si="29"/>
        <v>0.24857161836499556</v>
      </c>
      <c r="Z237" s="57">
        <f>INDEX('Dwellings_vacancy_E-all_inputs'!$G:$G,MATCH($A237,'Dwellings_vacancy_E-all_inputs'!$A:$A,0))</f>
        <v>9.5777362809469305E-3</v>
      </c>
      <c r="AA237" s="57">
        <f>INDEX('Dwellings_vacancy_E-all_inputs'!$L:$L,MATCH($A237,'Dwellings_vacancy_E-all_inputs'!$A:$A,0))</f>
        <v>1.3192023992866985E-2</v>
      </c>
      <c r="AB237" s="57">
        <f>Z237*'England_index-weights_R2'!$B$18+AA237*'England_index-weights_R2'!$B$19</f>
        <v>1.1384880136906958E-2</v>
      </c>
      <c r="AC237" s="56">
        <f t="shared" si="30"/>
        <v>0.30951196491189875</v>
      </c>
    </row>
    <row r="238" spans="1:29" x14ac:dyDescent="0.35">
      <c r="A238" s="17" t="s">
        <v>762</v>
      </c>
      <c r="B238" s="17" t="s">
        <v>763</v>
      </c>
      <c r="C238" s="56">
        <f>D238*'England_index-weights_R2'!$B$2+O238*'England_index-weights_R2'!$B$10+V238*'England_index-weights_R2'!$B$14</f>
        <v>0.28772057449020144</v>
      </c>
      <c r="D238" s="56">
        <f>F238*'England_index-weights_R2'!$B$3+J238*'England_index-weights_R2'!$B$4+N238*'England_index-weights_R2'!$B$7</f>
        <v>0.44239400346713376</v>
      </c>
      <c r="E238" s="56">
        <f>INDEX('Productivity-all_inputs'!$D:$D,MATCH($A238,'Productivity-all_inputs'!$A:$A,0))</f>
        <v>3.4210000089583352</v>
      </c>
      <c r="F238" s="56">
        <f t="shared" si="31"/>
        <v>0.67167885741533817</v>
      </c>
      <c r="G238" s="49">
        <f>INDEX('Skills-all_inputs'!$C:$C,MATCH($A238,'Skills-all_inputs'!$A:$A,0))</f>
        <v>8.5</v>
      </c>
      <c r="H238" s="49">
        <f>INDEX('Skills-all_inputs'!$D:$D,MATCH($A238,'Skills-all_inputs'!$A:$A,0))</f>
        <v>10.1</v>
      </c>
      <c r="I238" s="121">
        <f>$G238*'England_index-weights_R2'!$B$5+'England_index-weights_R2'!$B$6*$H238</f>
        <v>9.3000000000000007</v>
      </c>
      <c r="J238" s="56">
        <f t="shared" si="24"/>
        <v>0.44311377245508976</v>
      </c>
      <c r="K238" s="49">
        <f>INDEX('Unemployment-all_inputs'!$C:$C,MATCH($A238,'Unemployment-all_inputs'!$A:$A,0))</f>
        <v>3.7</v>
      </c>
      <c r="L238" s="49">
        <f>INDEX('Unemployment-all_inputs'!$D:$D,MATCH($A238,'Unemployment-all_inputs'!$A:$A,0))</f>
        <v>3.4</v>
      </c>
      <c r="M238" s="121">
        <f>K238*'England_index-weights_R2'!$B$8+L238*'England_index-weights_R2'!$B$9</f>
        <v>3.55</v>
      </c>
      <c r="N238" s="56">
        <f t="shared" si="25"/>
        <v>0.21238938053097339</v>
      </c>
      <c r="O238" s="56">
        <f>Q238*'England_index-weights_R2'!$B$11+S238*'England_index-weights_R2'!$B$12+U238*'England_index-weights_R2'!$B$13</f>
        <v>0.19316362764654213</v>
      </c>
      <c r="P238" s="50">
        <f>INDEX('Journey_time-all_inputs'!$C:$C,MATCH($A238,'Journey_time-all_inputs'!$A:$A,0))</f>
        <v>21.979154172699101</v>
      </c>
      <c r="Q238" s="56">
        <f t="shared" si="26"/>
        <v>0.13552570416408502</v>
      </c>
      <c r="R238" s="50">
        <f>INDEX('Journey_time-all_inputs'!$D:$D,MATCH($A238,'Journey_time-all_inputs'!$A:$A,0))</f>
        <v>46.521374564591099</v>
      </c>
      <c r="S238" s="56">
        <f t="shared" si="27"/>
        <v>0.36587851831343354</v>
      </c>
      <c r="T238" s="50">
        <f>INDEX('Journey_time-all_inputs'!$E:$E,MATCH($A238,'Journey_time-all_inputs'!$A:$A,0))</f>
        <v>50.3777684872815</v>
      </c>
      <c r="U238" s="56">
        <f t="shared" si="28"/>
        <v>0.38654961119777309</v>
      </c>
      <c r="V238" s="56">
        <f>Y238*'England_index-weights_R2'!$B$15+AC238*'England_index-weights_R2'!$B$17</f>
        <v>7.2930663379996291E-2</v>
      </c>
      <c r="W238" s="56">
        <f>INDEX('Comm_vacancy-all_inputs'!$C:$C, MATCH(A238,'Comm_vacancy-all_inputs'!$A:$A,0))</f>
        <v>6.6314095689546087E-3</v>
      </c>
      <c r="X238" s="56">
        <f>W238*'England_index-weights_R2'!$B$16</f>
        <v>6.6314095689546087E-3</v>
      </c>
      <c r="Y238" s="56">
        <f t="shared" si="29"/>
        <v>0</v>
      </c>
      <c r="Z238" s="57">
        <f>INDEX('Dwellings_vacancy_E-all_inputs'!$G:$G,MATCH($A238,'Dwellings_vacancy_E-all_inputs'!$A:$A,0))</f>
        <v>9.9369756022116545E-3</v>
      </c>
      <c r="AA238" s="57">
        <f>INDEX('Dwellings_vacancy_E-all_inputs'!$L:$L,MATCH($A238,'Dwellings_vacancy_E-all_inputs'!$A:$A,0))</f>
        <v>1.1716408184543203E-2</v>
      </c>
      <c r="AB238" s="57">
        <f>Z238*'England_index-weights_R2'!$B$18+AA238*'England_index-weights_R2'!$B$19</f>
        <v>1.0826691893377429E-2</v>
      </c>
      <c r="AC238" s="56">
        <f t="shared" si="30"/>
        <v>0.29172265351998516</v>
      </c>
    </row>
    <row r="239" spans="1:29" x14ac:dyDescent="0.35">
      <c r="A239" s="17" t="s">
        <v>764</v>
      </c>
      <c r="B239" s="17" t="s">
        <v>765</v>
      </c>
      <c r="C239" s="56">
        <f>D239*'England_index-weights_R2'!$B$2+O239*'England_index-weights_R2'!$B$10+V239*'England_index-weights_R2'!$B$14</f>
        <v>0.298637821153376</v>
      </c>
      <c r="D239" s="56">
        <f>F239*'England_index-weights_R2'!$B$3+J239*'England_index-weights_R2'!$B$4+N239*'England_index-weights_R2'!$B$7</f>
        <v>0.37649144765303583</v>
      </c>
      <c r="E239" s="56">
        <f>INDEX('Productivity-all_inputs'!$D:$D,MATCH($A239,'Productivity-all_inputs'!$A:$A,0))</f>
        <v>3.4078419243808238</v>
      </c>
      <c r="F239" s="56">
        <f t="shared" si="31"/>
        <v>0.68408194192047689</v>
      </c>
      <c r="G239" s="49">
        <f>INDEX('Skills-all_inputs'!$C:$C,MATCH($A239,'Skills-all_inputs'!$A:$A,0))</f>
        <v>6.5</v>
      </c>
      <c r="H239" s="49">
        <f>INDEX('Skills-all_inputs'!$D:$D,MATCH($A239,'Skills-all_inputs'!$A:$A,0))</f>
        <v>3.9</v>
      </c>
      <c r="I239" s="121">
        <f>$G239*'England_index-weights_R2'!$B$5+'England_index-weights_R2'!$B$6*$H239</f>
        <v>5.2</v>
      </c>
      <c r="J239" s="56">
        <f t="shared" si="24"/>
        <v>0.19760479041916165</v>
      </c>
      <c r="K239" s="49">
        <f>INDEX('Unemployment-all_inputs'!$C:$C,MATCH($A239,'Unemployment-all_inputs'!$A:$A,0))</f>
        <v>3.8</v>
      </c>
      <c r="L239" s="49">
        <f>INDEX('Unemployment-all_inputs'!$D:$D,MATCH($A239,'Unemployment-all_inputs'!$A:$A,0))</f>
        <v>3.7</v>
      </c>
      <c r="M239" s="121">
        <f>K239*'England_index-weights_R2'!$B$8+L239*'England_index-weights_R2'!$B$9</f>
        <v>3.75</v>
      </c>
      <c r="N239" s="56">
        <f t="shared" si="25"/>
        <v>0.247787610619469</v>
      </c>
      <c r="O239" s="56">
        <f>Q239*'England_index-weights_R2'!$B$11+S239*'England_index-weights_R2'!$B$12+U239*'England_index-weights_R2'!$B$13</f>
        <v>0.15055405953800421</v>
      </c>
      <c r="P239" s="50">
        <f>INDEX('Journey_time-all_inputs'!$C:$C,MATCH($A239,'Journey_time-all_inputs'!$A:$A,0))</f>
        <v>18.036235421427001</v>
      </c>
      <c r="Q239" s="56">
        <f t="shared" si="26"/>
        <v>0.10075195902573388</v>
      </c>
      <c r="R239" s="50">
        <f>INDEX('Journey_time-all_inputs'!$D:$D,MATCH($A239,'Journey_time-all_inputs'!$A:$A,0))</f>
        <v>40.532403670497303</v>
      </c>
      <c r="S239" s="56">
        <f t="shared" si="27"/>
        <v>0.31419362254086819</v>
      </c>
      <c r="T239" s="50">
        <f>INDEX('Journey_time-all_inputs'!$E:$E,MATCH($A239,'Journey_time-all_inputs'!$A:$A,0))</f>
        <v>32.203870608986598</v>
      </c>
      <c r="U239" s="56">
        <f t="shared" si="28"/>
        <v>0.22641707196057081</v>
      </c>
      <c r="V239" s="56">
        <f>Y239*'England_index-weights_R2'!$B$15+AC239*'England_index-weights_R2'!$B$17</f>
        <v>0.29101432976942815</v>
      </c>
      <c r="W239" s="56">
        <f>INDEX('Comm_vacancy-all_inputs'!$C:$C, MATCH(A239,'Comm_vacancy-all_inputs'!$A:$A,0))</f>
        <v>8.3889227864318849E-2</v>
      </c>
      <c r="X239" s="56">
        <f>W239*'England_index-weights_R2'!$B$16</f>
        <v>8.3889227864318849E-2</v>
      </c>
      <c r="Y239" s="56">
        <f t="shared" si="29"/>
        <v>0.30654461366980207</v>
      </c>
      <c r="Z239" s="57">
        <f>INDEX('Dwellings_vacancy_E-all_inputs'!$G:$G,MATCH($A239,'Dwellings_vacancy_E-all_inputs'!$A:$A,0))</f>
        <v>8.5674901919202632E-3</v>
      </c>
      <c r="AA239" s="57">
        <f>INDEX('Dwellings_vacancy_E-all_inputs'!$L:$L,MATCH($A239,'Dwellings_vacancy_E-all_inputs'!$A:$A,0))</f>
        <v>1.0117611902068347E-2</v>
      </c>
      <c r="AB239" s="57">
        <f>Z239*'England_index-weights_R2'!$B$18+AA239*'England_index-weights_R2'!$B$19</f>
        <v>9.3425510469943053E-3</v>
      </c>
      <c r="AC239" s="56">
        <f t="shared" si="30"/>
        <v>0.24442347806830642</v>
      </c>
    </row>
    <row r="240" spans="1:29" x14ac:dyDescent="0.35">
      <c r="A240" s="17" t="s">
        <v>766</v>
      </c>
      <c r="B240" s="17" t="s">
        <v>767</v>
      </c>
      <c r="C240" s="56">
        <f>D240*'England_index-weights_R2'!$B$2+O240*'England_index-weights_R2'!$B$10+V240*'England_index-weights_R2'!$B$14</f>
        <v>0.48043958063694175</v>
      </c>
      <c r="D240" s="56">
        <f>F240*'England_index-weights_R2'!$B$3+J240*'England_index-weights_R2'!$B$4+N240*'England_index-weights_R2'!$B$7</f>
        <v>0.69791267074486607</v>
      </c>
      <c r="E240" s="56">
        <f>INDEX('Productivity-all_inputs'!$D:$D,MATCH($A240,'Productivity-all_inputs'!$A:$A,0))</f>
        <v>3.2733640101522705</v>
      </c>
      <c r="F240" s="56">
        <f t="shared" si="31"/>
        <v>0.81084362401987764</v>
      </c>
      <c r="G240" s="49">
        <f>INDEX('Skills-all_inputs'!$C:$C,MATCH($A240,'Skills-all_inputs'!$A:$A,0))</f>
        <v>8.5</v>
      </c>
      <c r="H240" s="49">
        <f>INDEX('Skills-all_inputs'!$D:$D,MATCH($A240,'Skills-all_inputs'!$A:$A,0))</f>
        <v>8</v>
      </c>
      <c r="I240" s="121">
        <f>$G240*'England_index-weights_R2'!$B$5+'England_index-weights_R2'!$B$6*$H240</f>
        <v>8.25</v>
      </c>
      <c r="J240" s="56">
        <f t="shared" si="24"/>
        <v>0.38023952095808372</v>
      </c>
      <c r="K240" s="49">
        <f>INDEX('Unemployment-all_inputs'!$C:$C,MATCH($A240,'Unemployment-all_inputs'!$A:$A,0))</f>
        <v>6.6</v>
      </c>
      <c r="L240" s="49">
        <f>INDEX('Unemployment-all_inputs'!$D:$D,MATCH($A240,'Unemployment-all_inputs'!$A:$A,0))</f>
        <v>8.3000000000000007</v>
      </c>
      <c r="M240" s="121">
        <f>K240*'England_index-weights_R2'!$B$8+L240*'England_index-weights_R2'!$B$9</f>
        <v>7.45</v>
      </c>
      <c r="N240" s="56">
        <f t="shared" si="25"/>
        <v>0.90265486725663702</v>
      </c>
      <c r="O240" s="56">
        <f>Q240*'England_index-weights_R2'!$B$11+S240*'England_index-weights_R2'!$B$12+U240*'England_index-weights_R2'!$B$13</f>
        <v>0.13729941655932892</v>
      </c>
      <c r="P240" s="50">
        <f>INDEX('Journey_time-all_inputs'!$C:$C,MATCH($A240,'Journey_time-all_inputs'!$A:$A,0))</f>
        <v>17.545146105099899</v>
      </c>
      <c r="Q240" s="56">
        <f t="shared" si="26"/>
        <v>9.642089977663923E-2</v>
      </c>
      <c r="R240" s="50">
        <f>INDEX('Journey_time-all_inputs'!$D:$D,MATCH($A240,'Journey_time-all_inputs'!$A:$A,0))</f>
        <v>34.698910341194001</v>
      </c>
      <c r="S240" s="56">
        <f t="shared" si="27"/>
        <v>0.26385050015028638</v>
      </c>
      <c r="T240" s="50">
        <f>INDEX('Journey_time-all_inputs'!$E:$E,MATCH($A240,'Journey_time-all_inputs'!$A:$A,0))</f>
        <v>34.739946599942499</v>
      </c>
      <c r="U240" s="56">
        <f t="shared" si="28"/>
        <v>0.24876276196333505</v>
      </c>
      <c r="V240" s="56">
        <f>Y240*'England_index-weights_R2'!$B$15+AC240*'England_index-weights_R2'!$B$17</f>
        <v>0.38863356449870606</v>
      </c>
      <c r="W240" s="56">
        <f>INDEX('Comm_vacancy-all_inputs'!$C:$C, MATCH(A240,'Comm_vacancy-all_inputs'!$A:$A,0))</f>
        <v>0.10866396358633734</v>
      </c>
      <c r="X240" s="56">
        <f>W240*'England_index-weights_R2'!$B$16</f>
        <v>0.10866396358633734</v>
      </c>
      <c r="Y240" s="56">
        <f t="shared" si="29"/>
        <v>0.40484614428826776</v>
      </c>
      <c r="Z240" s="57">
        <f>INDEX('Dwellings_vacancy_E-all_inputs'!$G:$G,MATCH($A240,'Dwellings_vacancy_E-all_inputs'!$A:$A,0))</f>
        <v>1.2088189152846257E-2</v>
      </c>
      <c r="AA240" s="57">
        <f>INDEX('Dwellings_vacancy_E-all_inputs'!$L:$L,MATCH($A240,'Dwellings_vacancy_E-all_inputs'!$A:$A,0))</f>
        <v>1.2594599907330703E-2</v>
      </c>
      <c r="AB240" s="57">
        <f>Z240*'England_index-weights_R2'!$B$18+AA240*'England_index-weights_R2'!$B$19</f>
        <v>1.234139453008848E-2</v>
      </c>
      <c r="AC240" s="56">
        <f t="shared" si="30"/>
        <v>0.33999582513002108</v>
      </c>
    </row>
    <row r="241" spans="1:29" x14ac:dyDescent="0.35">
      <c r="A241" s="17" t="s">
        <v>768</v>
      </c>
      <c r="B241" s="17" t="s">
        <v>769</v>
      </c>
      <c r="C241" s="56">
        <f>D241*'England_index-weights_R2'!$B$2+O241*'England_index-weights_R2'!$B$10+V241*'England_index-weights_R2'!$B$14</f>
        <v>0.30203161770327591</v>
      </c>
      <c r="D241" s="56">
        <f>F241*'England_index-weights_R2'!$B$3+J241*'England_index-weights_R2'!$B$4+N241*'England_index-weights_R2'!$B$7</f>
        <v>0.38145382783672499</v>
      </c>
      <c r="E241" s="56">
        <f>INDEX('Productivity-all_inputs'!$D:$D,MATCH($A241,'Productivity-all_inputs'!$A:$A,0))</f>
        <v>3.6963514689526371</v>
      </c>
      <c r="F241" s="56">
        <f t="shared" si="31"/>
        <v>0.41212683775743286</v>
      </c>
      <c r="G241" s="49">
        <f>INDEX('Skills-all_inputs'!$C:$C,MATCH($A241,'Skills-all_inputs'!$A:$A,0))</f>
        <v>4.5</v>
      </c>
      <c r="H241" s="49">
        <f>INDEX('Skills-all_inputs'!$D:$D,MATCH($A241,'Skills-all_inputs'!$A:$A,0))</f>
        <v>7.5</v>
      </c>
      <c r="I241" s="121">
        <f>$G241*'England_index-weights_R2'!$B$5+'England_index-weights_R2'!$B$6*$H241</f>
        <v>6</v>
      </c>
      <c r="J241" s="56">
        <f t="shared" si="24"/>
        <v>0.24550898203592808</v>
      </c>
      <c r="K241" s="49">
        <f>INDEX('Unemployment-all_inputs'!$C:$C,MATCH($A241,'Unemployment-all_inputs'!$A:$A,0))</f>
        <v>5</v>
      </c>
      <c r="L241" s="49">
        <f>INDEX('Unemployment-all_inputs'!$D:$D,MATCH($A241,'Unemployment-all_inputs'!$A:$A,0))</f>
        <v>5.2</v>
      </c>
      <c r="M241" s="121">
        <f>K241*'England_index-weights_R2'!$B$8+L241*'England_index-weights_R2'!$B$9</f>
        <v>5.0999999999999996</v>
      </c>
      <c r="N241" s="56">
        <f t="shared" si="25"/>
        <v>0.48672566371681403</v>
      </c>
      <c r="O241" s="56">
        <f>Q241*'England_index-weights_R2'!$B$11+S241*'England_index-weights_R2'!$B$12+U241*'England_index-weights_R2'!$B$13</f>
        <v>5.1051106540815037E-2</v>
      </c>
      <c r="P241" s="50">
        <f>INDEX('Journey_time-all_inputs'!$C:$C,MATCH($A241,'Journey_time-all_inputs'!$A:$A,0))</f>
        <v>10.1385637130441</v>
      </c>
      <c r="Q241" s="56">
        <f t="shared" si="26"/>
        <v>3.1100099452145313E-2</v>
      </c>
      <c r="R241" s="50">
        <f>INDEX('Journey_time-all_inputs'!$D:$D,MATCH($A241,'Journey_time-all_inputs'!$A:$A,0))</f>
        <v>18.080772974549301</v>
      </c>
      <c r="S241" s="56">
        <f t="shared" si="27"/>
        <v>0.12043576113790584</v>
      </c>
      <c r="T241" s="50">
        <f>INDEX('Journey_time-all_inputs'!$E:$E,MATCH($A241,'Journey_time-all_inputs'!$A:$A,0))</f>
        <v>12.997519180261101</v>
      </c>
      <c r="U241" s="56">
        <f t="shared" si="28"/>
        <v>5.7187452406197332E-2</v>
      </c>
      <c r="V241" s="56">
        <f>Y241*'England_index-weights_R2'!$B$15+AC241*'England_index-weights_R2'!$B$17</f>
        <v>0.39416770859883854</v>
      </c>
      <c r="W241" s="56">
        <f>INDEX('Comm_vacancy-all_inputs'!$C:$C, MATCH(A241,'Comm_vacancy-all_inputs'!$A:$A,0))</f>
        <v>0.11960782895306782</v>
      </c>
      <c r="X241" s="56">
        <f>W241*'England_index-weights_R2'!$B$16</f>
        <v>0.11960782895306782</v>
      </c>
      <c r="Y241" s="56">
        <f t="shared" si="29"/>
        <v>0.44826936092730169</v>
      </c>
      <c r="Z241" s="57">
        <f>INDEX('Dwellings_vacancy_E-all_inputs'!$G:$G,MATCH($A241,'Dwellings_vacancy_E-all_inputs'!$A:$A,0))</f>
        <v>8.5502362692695018E-3</v>
      </c>
      <c r="AA241" s="57">
        <f>INDEX('Dwellings_vacancy_E-all_inputs'!$L:$L,MATCH($A241,'Dwellings_vacancy_E-all_inputs'!$A:$A,0))</f>
        <v>9.346611610395919E-3</v>
      </c>
      <c r="AB241" s="57">
        <f>Z241*'England_index-weights_R2'!$B$18+AA241*'England_index-weights_R2'!$B$19</f>
        <v>8.9484239398327104E-3</v>
      </c>
      <c r="AC241" s="56">
        <f t="shared" si="30"/>
        <v>0.23186275161344908</v>
      </c>
    </row>
    <row r="242" spans="1:29" x14ac:dyDescent="0.35">
      <c r="A242" s="17" t="s">
        <v>770</v>
      </c>
      <c r="B242" s="17" t="s">
        <v>771</v>
      </c>
      <c r="C242" s="56">
        <f>D242*'England_index-weights_R2'!$B$2+O242*'England_index-weights_R2'!$B$10+V242*'England_index-weights_R2'!$B$14</f>
        <v>0.36259455011974195</v>
      </c>
      <c r="D242" s="56">
        <f>F242*'England_index-weights_R2'!$B$3+J242*'England_index-weights_R2'!$B$4+N242*'England_index-weights_R2'!$B$7</f>
        <v>0.53296166766080588</v>
      </c>
      <c r="E242" s="56">
        <f>INDEX('Productivity-all_inputs'!$D:$D,MATCH($A242,'Productivity-all_inputs'!$A:$A,0))</f>
        <v>3.2542429687054919</v>
      </c>
      <c r="F242" s="56">
        <f t="shared" si="31"/>
        <v>0.82886751583282325</v>
      </c>
      <c r="G242" s="49">
        <f>INDEX('Skills-all_inputs'!$C:$C,MATCH($A242,'Skills-all_inputs'!$A:$A,0))</f>
        <v>7</v>
      </c>
      <c r="H242" s="49">
        <f>INDEX('Skills-all_inputs'!$D:$D,MATCH($A242,'Skills-all_inputs'!$A:$A,0))</f>
        <v>10.4</v>
      </c>
      <c r="I242" s="121">
        <f>$G242*'England_index-weights_R2'!$B$5+'England_index-weights_R2'!$B$6*$H242</f>
        <v>8.6999999999999993</v>
      </c>
      <c r="J242" s="56">
        <f t="shared" si="24"/>
        <v>0.40718562874251485</v>
      </c>
      <c r="K242" s="49">
        <f>INDEX('Unemployment-all_inputs'!$C:$C,MATCH($A242,'Unemployment-all_inputs'!$A:$A,0))</f>
        <v>4.9000000000000004</v>
      </c>
      <c r="L242" s="49">
        <f>INDEX('Unemployment-all_inputs'!$D:$D,MATCH($A242,'Unemployment-all_inputs'!$A:$A,0))</f>
        <v>3.9</v>
      </c>
      <c r="M242" s="121">
        <f>K242*'England_index-weights_R2'!$B$8+L242*'England_index-weights_R2'!$B$9</f>
        <v>4.4000000000000004</v>
      </c>
      <c r="N242" s="56">
        <f t="shared" si="25"/>
        <v>0.36283185840707965</v>
      </c>
      <c r="O242" s="56">
        <f>Q242*'England_index-weights_R2'!$B$11+S242*'England_index-weights_R2'!$B$12+U242*'England_index-weights_R2'!$B$13</f>
        <v>5.2171113622575739E-2</v>
      </c>
      <c r="P242" s="50">
        <f>INDEX('Journey_time-all_inputs'!$C:$C,MATCH($A242,'Journey_time-all_inputs'!$A:$A,0))</f>
        <v>10.272355631536101</v>
      </c>
      <c r="Q242" s="56">
        <f t="shared" si="26"/>
        <v>3.2280049222530742E-2</v>
      </c>
      <c r="R242" s="50">
        <f>INDEX('Journey_time-all_inputs'!$D:$D,MATCH($A242,'Journey_time-all_inputs'!$A:$A,0))</f>
        <v>17.991375663940499</v>
      </c>
      <c r="S242" s="56">
        <f t="shared" si="27"/>
        <v>0.1196642611986224</v>
      </c>
      <c r="T242" s="50">
        <f>INDEX('Journey_time-all_inputs'!$E:$E,MATCH($A242,'Journey_time-all_inputs'!$A:$A,0))</f>
        <v>14.332289438117501</v>
      </c>
      <c r="U242" s="56">
        <f t="shared" si="28"/>
        <v>6.8948283908618763E-2</v>
      </c>
      <c r="V242" s="56">
        <f>Y242*'England_index-weights_R2'!$B$15+AC242*'England_index-weights_R2'!$B$17</f>
        <v>0.33228375153478018</v>
      </c>
      <c r="W242" s="56">
        <f>INDEX('Comm_vacancy-all_inputs'!$C:$C, MATCH(A242,'Comm_vacancy-all_inputs'!$A:$A,0))</f>
        <v>9.9044768538908257E-2</v>
      </c>
      <c r="X242" s="56">
        <f>W242*'England_index-weights_R2'!$B$16</f>
        <v>9.9044768538908257E-2</v>
      </c>
      <c r="Y242" s="56">
        <f t="shared" si="29"/>
        <v>0.36667897241246605</v>
      </c>
      <c r="Z242" s="57">
        <f>INDEX('Dwellings_vacancy_E-all_inputs'!$G:$G,MATCH($A242,'Dwellings_vacancy_E-all_inputs'!$A:$A,0))</f>
        <v>8.0450125857558855E-3</v>
      </c>
      <c r="AA242" s="57">
        <f>INDEX('Dwellings_vacancy_E-all_inputs'!$L:$L,MATCH($A242,'Dwellings_vacancy_E-all_inputs'!$A:$A,0))</f>
        <v>9.6783376031881578E-3</v>
      </c>
      <c r="AB242" s="57">
        <f>Z242*'England_index-weights_R2'!$B$18+AA242*'England_index-weights_R2'!$B$19</f>
        <v>8.8616750944720216E-3</v>
      </c>
      <c r="AC242" s="56">
        <f t="shared" si="30"/>
        <v>0.22909808890172248</v>
      </c>
    </row>
    <row r="243" spans="1:29" x14ac:dyDescent="0.35">
      <c r="A243" s="17" t="s">
        <v>772</v>
      </c>
      <c r="B243" s="17" t="s">
        <v>773</v>
      </c>
      <c r="C243" s="56">
        <f>D243*'England_index-weights_R2'!$B$2+O243*'England_index-weights_R2'!$B$10+V243*'England_index-weights_R2'!$B$14</f>
        <v>0.26942984292432792</v>
      </c>
      <c r="D243" s="56">
        <f>F243*'England_index-weights_R2'!$B$3+J243*'England_index-weights_R2'!$B$4+N243*'England_index-weights_R2'!$B$7</f>
        <v>0.38507397217452333</v>
      </c>
      <c r="E243" s="56">
        <f>INDEX('Productivity-all_inputs'!$D:$D,MATCH($A243,'Productivity-all_inputs'!$A:$A,0))</f>
        <v>3.6454498961866002</v>
      </c>
      <c r="F243" s="56">
        <f t="shared" si="31"/>
        <v>0.46010772013758117</v>
      </c>
      <c r="G243" s="49">
        <f>INDEX('Skills-all_inputs'!$C:$C,MATCH($A243,'Skills-all_inputs'!$A:$A,0))</f>
        <v>2.7</v>
      </c>
      <c r="H243" s="49">
        <f>INDEX('Skills-all_inputs'!$D:$D,MATCH($A243,'Skills-all_inputs'!$A:$A,0))</f>
        <v>5.4</v>
      </c>
      <c r="I243" s="121">
        <f>$G243*'England_index-weights_R2'!$B$5+'England_index-weights_R2'!$B$6*$H243</f>
        <v>4.0500000000000007</v>
      </c>
      <c r="J243" s="56">
        <f t="shared" si="24"/>
        <v>0.1287425149700599</v>
      </c>
      <c r="K243" s="49">
        <f>INDEX('Unemployment-all_inputs'!$C:$C,MATCH($A243,'Unemployment-all_inputs'!$A:$A,0))</f>
        <v>6</v>
      </c>
      <c r="L243" s="49">
        <f>INDEX('Unemployment-all_inputs'!$D:$D,MATCH($A243,'Unemployment-all_inputs'!$A:$A,0))</f>
        <v>5.0999999999999996</v>
      </c>
      <c r="M243" s="121">
        <f>K243*'England_index-weights_R2'!$B$8+L243*'England_index-weights_R2'!$B$9</f>
        <v>5.55</v>
      </c>
      <c r="N243" s="56">
        <f t="shared" si="25"/>
        <v>0.56637168141592908</v>
      </c>
      <c r="O243" s="56">
        <f>Q243*'England_index-weights_R2'!$B$11+S243*'England_index-weights_R2'!$B$12+U243*'England_index-weights_R2'!$B$13</f>
        <v>4.8553875656574541E-2</v>
      </c>
      <c r="P243" s="50">
        <f>INDEX('Journey_time-all_inputs'!$C:$C,MATCH($A243,'Journey_time-all_inputs'!$A:$A,0))</f>
        <v>10.2809720874791</v>
      </c>
      <c r="Q243" s="56">
        <f t="shared" si="26"/>
        <v>3.2356040248940045E-2</v>
      </c>
      <c r="R243" s="50">
        <f>INDEX('Journey_time-all_inputs'!$D:$D,MATCH($A243,'Journey_time-all_inputs'!$A:$A,0))</f>
        <v>16.408720891098898</v>
      </c>
      <c r="S243" s="56">
        <f t="shared" si="27"/>
        <v>0.1060059301723454</v>
      </c>
      <c r="T243" s="50">
        <f>INDEX('Journey_time-all_inputs'!$E:$E,MATCH($A243,'Journey_time-all_inputs'!$A:$A,0))</f>
        <v>11.778046335464699</v>
      </c>
      <c r="U243" s="56">
        <f t="shared" si="28"/>
        <v>4.6442521160529771E-2</v>
      </c>
      <c r="V243" s="56">
        <f>Y243*'England_index-weights_R2'!$B$15+AC243*'England_index-weights_R2'!$B$17</f>
        <v>0.25901755169169061</v>
      </c>
      <c r="W243" s="56">
        <f>INDEX('Comm_vacancy-all_inputs'!$C:$C, MATCH(A243,'Comm_vacancy-all_inputs'!$A:$A,0))</f>
        <v>4.924710665583279E-2</v>
      </c>
      <c r="X243" s="56">
        <f>W243*'England_index-weights_R2'!$B$16</f>
        <v>4.924710665583279E-2</v>
      </c>
      <c r="Y243" s="56">
        <f t="shared" si="29"/>
        <v>0.1690911378033341</v>
      </c>
      <c r="Z243" s="57">
        <f>INDEX('Dwellings_vacancy_E-all_inputs'!$G:$G,MATCH($A243,'Dwellings_vacancy_E-all_inputs'!$A:$A,0))</f>
        <v>1.9417545215754478E-2</v>
      </c>
      <c r="AA243" s="57">
        <f>INDEX('Dwellings_vacancy_E-all_inputs'!$L:$L,MATCH($A243,'Dwellings_vacancy_E-all_inputs'!$A:$A,0))</f>
        <v>1.7113536171135361E-2</v>
      </c>
      <c r="AB243" s="57">
        <f>Z243*'England_index-weights_R2'!$B$18+AA243*'England_index-weights_R2'!$B$19</f>
        <v>1.826554069344492E-2</v>
      </c>
      <c r="AC243" s="56">
        <f t="shared" si="30"/>
        <v>0.52879679335676</v>
      </c>
    </row>
    <row r="244" spans="1:29" x14ac:dyDescent="0.35">
      <c r="A244" s="17" t="s">
        <v>774</v>
      </c>
      <c r="B244" s="17" t="s">
        <v>775</v>
      </c>
      <c r="C244" s="56">
        <f>D244*'England_index-weights_R2'!$B$2+O244*'England_index-weights_R2'!$B$10+V244*'England_index-weights_R2'!$B$14</f>
        <v>0.19385538891875359</v>
      </c>
      <c r="D244" s="56">
        <f>F244*'England_index-weights_R2'!$B$3+J244*'England_index-weights_R2'!$B$4+N244*'England_index-weights_R2'!$B$7</f>
        <v>0.23733121774162436</v>
      </c>
      <c r="E244" s="56">
        <f>INDEX('Productivity-all_inputs'!$D:$D,MATCH($A244,'Productivity-all_inputs'!$A:$A,0))</f>
        <v>3.7681526350084442</v>
      </c>
      <c r="F244" s="56">
        <f t="shared" si="31"/>
        <v>0.34444556356348799</v>
      </c>
      <c r="G244" s="49">
        <f>INDEX('Skills-all_inputs'!$C:$C,MATCH($A244,'Skills-all_inputs'!$A:$A,0))</f>
        <v>5.2</v>
      </c>
      <c r="H244" s="49">
        <f>INDEX('Skills-all_inputs'!$D:$D,MATCH($A244,'Skills-all_inputs'!$A:$A,0))</f>
        <v>2.6</v>
      </c>
      <c r="I244" s="121">
        <f>$G244*'England_index-weights_R2'!$B$5+'England_index-weights_R2'!$B$6*$H244</f>
        <v>3.9000000000000004</v>
      </c>
      <c r="J244" s="56">
        <f t="shared" si="24"/>
        <v>0.11976047904191617</v>
      </c>
      <c r="K244" s="49">
        <f>INDEX('Unemployment-all_inputs'!$C:$C,MATCH($A244,'Unemployment-all_inputs'!$A:$A,0))</f>
        <v>3.7</v>
      </c>
      <c r="L244" s="49">
        <f>INDEX('Unemployment-all_inputs'!$D:$D,MATCH($A244,'Unemployment-all_inputs'!$A:$A,0))</f>
        <v>3.8</v>
      </c>
      <c r="M244" s="121">
        <f>K244*'England_index-weights_R2'!$B$8+L244*'England_index-weights_R2'!$B$9</f>
        <v>3.75</v>
      </c>
      <c r="N244" s="56">
        <f t="shared" si="25"/>
        <v>0.247787610619469</v>
      </c>
      <c r="O244" s="56">
        <f>Q244*'England_index-weights_R2'!$B$11+S244*'England_index-weights_R2'!$B$12+U244*'England_index-weights_R2'!$B$13</f>
        <v>8.0250815903870634E-2</v>
      </c>
      <c r="P244" s="50">
        <f>INDEX('Journey_time-all_inputs'!$C:$C,MATCH($A244,'Journey_time-all_inputs'!$A:$A,0))</f>
        <v>12.380892304107499</v>
      </c>
      <c r="Q244" s="56">
        <f t="shared" si="26"/>
        <v>5.0875846268363625E-2</v>
      </c>
      <c r="R244" s="50">
        <f>INDEX('Journey_time-all_inputs'!$D:$D,MATCH($A244,'Journey_time-all_inputs'!$A:$A,0))</f>
        <v>24.866984705548699</v>
      </c>
      <c r="S244" s="56">
        <f t="shared" si="27"/>
        <v>0.17900085557727966</v>
      </c>
      <c r="T244" s="50">
        <f>INDEX('Journey_time-all_inputs'!$E:$E,MATCH($A244,'Journey_time-all_inputs'!$A:$A,0))</f>
        <v>19.090658958040901</v>
      </c>
      <c r="U244" s="56">
        <f t="shared" si="28"/>
        <v>0.11087488649860372</v>
      </c>
      <c r="V244" s="56">
        <f>Y244*'England_index-weights_R2'!$B$15+AC244*'England_index-weights_R2'!$B$17</f>
        <v>0.22050830428789497</v>
      </c>
      <c r="W244" s="56">
        <f>INDEX('Comm_vacancy-all_inputs'!$C:$C, MATCH(A244,'Comm_vacancy-all_inputs'!$A:$A,0))</f>
        <v>6.4998989286436229E-2</v>
      </c>
      <c r="X244" s="56">
        <f>W244*'England_index-weights_R2'!$B$16</f>
        <v>6.4998989286436229E-2</v>
      </c>
      <c r="Y244" s="56">
        <f t="shared" si="29"/>
        <v>0.23159167020395116</v>
      </c>
      <c r="Z244" s="57">
        <f>INDEX('Dwellings_vacancy_E-all_inputs'!$G:$G,MATCH($A244,'Dwellings_vacancy_E-all_inputs'!$A:$A,0))</f>
        <v>2.3670286828181564E-3</v>
      </c>
      <c r="AA244" s="57">
        <f>INDEX('Dwellings_vacancy_E-all_inputs'!$L:$L,MATCH($A244,'Dwellings_vacancy_E-all_inputs'!$A:$A,0))</f>
        <v>1.2730640283215718E-2</v>
      </c>
      <c r="AB244" s="57">
        <f>Z244*'England_index-weights_R2'!$B$18+AA244*'England_index-weights_R2'!$B$19</f>
        <v>7.5488344830169371E-3</v>
      </c>
      <c r="AC244" s="56">
        <f t="shared" si="30"/>
        <v>0.18725820653972639</v>
      </c>
    </row>
    <row r="245" spans="1:29" x14ac:dyDescent="0.35">
      <c r="A245" s="17" t="s">
        <v>776</v>
      </c>
      <c r="B245" s="17" t="s">
        <v>777</v>
      </c>
      <c r="C245" s="56">
        <f>D245*'England_index-weights_R2'!$B$2+O245*'England_index-weights_R2'!$B$10+V245*'England_index-weights_R2'!$B$14</f>
        <v>0.22104767181371154</v>
      </c>
      <c r="D245" s="56">
        <f>F245*'England_index-weights_R2'!$B$3+J245*'England_index-weights_R2'!$B$4+N245*'England_index-weights_R2'!$B$7</f>
        <v>0.32079167965234201</v>
      </c>
      <c r="E245" s="56">
        <f>INDEX('Productivity-all_inputs'!$D:$D,MATCH($A245,'Productivity-all_inputs'!$A:$A,0))</f>
        <v>3.4688560301359703</v>
      </c>
      <c r="F245" s="56">
        <f t="shared" si="31"/>
        <v>0.62656877537798961</v>
      </c>
      <c r="G245" s="49">
        <f>INDEX('Skills-all_inputs'!$C:$C,MATCH($A245,'Skills-all_inputs'!$A:$A,0))</f>
        <v>3.2</v>
      </c>
      <c r="H245" s="49">
        <f>INDEX('Skills-all_inputs'!$D:$D,MATCH($A245,'Skills-all_inputs'!$A:$A,0))</f>
        <v>6.2</v>
      </c>
      <c r="I245" s="121">
        <f>$G245*'England_index-weights_R2'!$B$5+'England_index-weights_R2'!$B$6*$H245</f>
        <v>4.7</v>
      </c>
      <c r="J245" s="56">
        <f t="shared" si="24"/>
        <v>0.16766467065868262</v>
      </c>
      <c r="K245" s="49">
        <f>INDEX('Unemployment-all_inputs'!$C:$C,MATCH($A245,'Unemployment-all_inputs'!$A:$A,0))</f>
        <v>3.2</v>
      </c>
      <c r="L245" s="49">
        <f>INDEX('Unemployment-all_inputs'!$D:$D,MATCH($A245,'Unemployment-all_inputs'!$A:$A,0))</f>
        <v>3.4</v>
      </c>
      <c r="M245" s="121">
        <f>K245*'England_index-weights_R2'!$B$8+L245*'England_index-weights_R2'!$B$9</f>
        <v>3.3</v>
      </c>
      <c r="N245" s="56">
        <f t="shared" si="25"/>
        <v>0.16814159292035394</v>
      </c>
      <c r="O245" s="56">
        <f>Q245*'England_index-weights_R2'!$B$11+S245*'England_index-weights_R2'!$B$12+U245*'England_index-weights_R2'!$B$13</f>
        <v>5.5507499973108686E-2</v>
      </c>
      <c r="P245" s="50">
        <f>INDEX('Journey_time-all_inputs'!$C:$C,MATCH($A245,'Journey_time-all_inputs'!$A:$A,0))</f>
        <v>10.358264149005601</v>
      </c>
      <c r="Q245" s="56">
        <f t="shared" si="26"/>
        <v>3.3037701378242593E-2</v>
      </c>
      <c r="R245" s="50">
        <f>INDEX('Journey_time-all_inputs'!$D:$D,MATCH($A245,'Journey_time-all_inputs'!$A:$A,0))</f>
        <v>19.386651309174901</v>
      </c>
      <c r="S245" s="56">
        <f t="shared" si="27"/>
        <v>0.13170550794588196</v>
      </c>
      <c r="T245" s="50">
        <f>INDEX('Journey_time-all_inputs'!$E:$E,MATCH($A245,'Journey_time-all_inputs'!$A:$A,0))</f>
        <v>14.9902454039565</v>
      </c>
      <c r="U245" s="56">
        <f t="shared" si="28"/>
        <v>7.474561809755445E-2</v>
      </c>
      <c r="V245" s="56">
        <f>Y245*'England_index-weights_R2'!$B$15+AC245*'England_index-weights_R2'!$B$17</f>
        <v>0.18709982797705343</v>
      </c>
      <c r="W245" s="56">
        <f>INDEX('Comm_vacancy-all_inputs'!$C:$C, MATCH(A245,'Comm_vacancy-all_inputs'!$A:$A,0))</f>
        <v>5.3196771255218864E-2</v>
      </c>
      <c r="X245" s="56">
        <f>W245*'England_index-weights_R2'!$B$16</f>
        <v>5.3196771255218864E-2</v>
      </c>
      <c r="Y245" s="56">
        <f t="shared" si="29"/>
        <v>0.1847626702832611</v>
      </c>
      <c r="Z245" s="57">
        <f>INDEX('Dwellings_vacancy_E-all_inputs'!$G:$G,MATCH($A245,'Dwellings_vacancy_E-all_inputs'!$A:$A,0))</f>
        <v>6.3785472533194479E-3</v>
      </c>
      <c r="AA245" s="57">
        <f>INDEX('Dwellings_vacancy_E-all_inputs'!$L:$L,MATCH($A245,'Dwellings_vacancy_E-all_inputs'!$A:$A,0))</f>
        <v>9.1491908376920422E-3</v>
      </c>
      <c r="AB245" s="57">
        <f>Z245*'England_index-weights_R2'!$B$18+AA245*'England_index-weights_R2'!$B$19</f>
        <v>7.7638690455057446E-3</v>
      </c>
      <c r="AC245" s="56">
        <f t="shared" si="30"/>
        <v>0.1941113010584305</v>
      </c>
    </row>
    <row r="246" spans="1:29" x14ac:dyDescent="0.35">
      <c r="A246" s="17" t="s">
        <v>778</v>
      </c>
      <c r="B246" s="17" t="s">
        <v>779</v>
      </c>
      <c r="C246" s="56">
        <f>D246*'England_index-weights_R2'!$B$2+O246*'England_index-weights_R2'!$B$10+V246*'England_index-weights_R2'!$B$14</f>
        <v>0.38077360358643686</v>
      </c>
      <c r="D246" s="56">
        <f>F246*'England_index-weights_R2'!$B$3+J246*'England_index-weights_R2'!$B$4+N246*'England_index-weights_R2'!$B$7</f>
        <v>0.51244517851520321</v>
      </c>
      <c r="E246" s="56">
        <f>INDEX('Productivity-all_inputs'!$D:$D,MATCH($A246,'Productivity-all_inputs'!$A:$A,0))</f>
        <v>3.2542429687054919</v>
      </c>
      <c r="F246" s="56">
        <f t="shared" si="31"/>
        <v>0.82886751583282325</v>
      </c>
      <c r="G246" s="49">
        <f>INDEX('Skills-all_inputs'!$C:$C,MATCH($A246,'Skills-all_inputs'!$A:$A,0))</f>
        <v>7.7</v>
      </c>
      <c r="H246" s="49">
        <f>INDEX('Skills-all_inputs'!$D:$D,MATCH($A246,'Skills-all_inputs'!$A:$A,0))</f>
        <v>10.6</v>
      </c>
      <c r="I246" s="121">
        <f>$G246*'England_index-weights_R2'!$B$5+'England_index-weights_R2'!$B$6*$H246</f>
        <v>9.15</v>
      </c>
      <c r="J246" s="56">
        <f t="shared" si="24"/>
        <v>0.43413173652694603</v>
      </c>
      <c r="K246" s="49">
        <f>INDEX('Unemployment-all_inputs'!$C:$C,MATCH($A246,'Unemployment-all_inputs'!$A:$A,0))</f>
        <v>4.0999999999999996</v>
      </c>
      <c r="L246" s="49">
        <f>INDEX('Unemployment-all_inputs'!$D:$D,MATCH($A246,'Unemployment-all_inputs'!$A:$A,0))</f>
        <v>3.7</v>
      </c>
      <c r="M246" s="121">
        <f>K246*'England_index-weights_R2'!$B$8+L246*'England_index-weights_R2'!$B$9</f>
        <v>3.9</v>
      </c>
      <c r="N246" s="56">
        <f t="shared" si="25"/>
        <v>0.27433628318584063</v>
      </c>
      <c r="O246" s="56">
        <f>Q246*'England_index-weights_R2'!$B$11+S246*'England_index-weights_R2'!$B$12+U246*'England_index-weights_R2'!$B$13</f>
        <v>5.7457082086920519E-2</v>
      </c>
      <c r="P246" s="50">
        <f>INDEX('Journey_time-all_inputs'!$C:$C,MATCH($A246,'Journey_time-all_inputs'!$A:$A,0))</f>
        <v>10.484307410180699</v>
      </c>
      <c r="Q246" s="56">
        <f t="shared" si="26"/>
        <v>3.4149313490233341E-2</v>
      </c>
      <c r="R246" s="50">
        <f>INDEX('Journey_time-all_inputs'!$D:$D,MATCH($A246,'Journey_time-all_inputs'!$A:$A,0))</f>
        <v>19.812913835710901</v>
      </c>
      <c r="S246" s="56">
        <f t="shared" si="27"/>
        <v>0.13538415902723724</v>
      </c>
      <c r="T246" s="50">
        <f>INDEX('Journey_time-all_inputs'!$E:$E,MATCH($A246,'Journey_time-all_inputs'!$A:$A,0))</f>
        <v>16.092655383075201</v>
      </c>
      <c r="U246" s="56">
        <f t="shared" si="28"/>
        <v>8.4459093457594878E-2</v>
      </c>
      <c r="V246" s="56">
        <f>Y246*'England_index-weights_R2'!$B$15+AC246*'England_index-weights_R2'!$B$17</f>
        <v>0.44074697522842043</v>
      </c>
      <c r="W246" s="56">
        <f>INDEX('Comm_vacancy-all_inputs'!$C:$C, MATCH(A246,'Comm_vacancy-all_inputs'!$A:$A,0))</f>
        <v>0.123230319045428</v>
      </c>
      <c r="X246" s="56">
        <f>W246*'England_index-weights_R2'!$B$16</f>
        <v>0.123230319045428</v>
      </c>
      <c r="Y246" s="56">
        <f t="shared" si="29"/>
        <v>0.46264272598454237</v>
      </c>
      <c r="Z246" s="57">
        <f>INDEX('Dwellings_vacancy_E-all_inputs'!$G:$G,MATCH($A246,'Dwellings_vacancy_E-all_inputs'!$A:$A,0))</f>
        <v>1.1344653952001538E-2</v>
      </c>
      <c r="AA246" s="57">
        <f>INDEX('Dwellings_vacancy_E-all_inputs'!$L:$L,MATCH($A246,'Dwellings_vacancy_E-all_inputs'!$A:$A,0))</f>
        <v>1.5538586279089469E-2</v>
      </c>
      <c r="AB246" s="57">
        <f>Z246*'England_index-weights_R2'!$B$18+AA246*'England_index-weights_R2'!$B$19</f>
        <v>1.3441620115545503E-2</v>
      </c>
      <c r="AC246" s="56">
        <f t="shared" si="30"/>
        <v>0.3750597229600548</v>
      </c>
    </row>
    <row r="247" spans="1:29" x14ac:dyDescent="0.35">
      <c r="A247" s="17" t="s">
        <v>780</v>
      </c>
      <c r="B247" s="17" t="s">
        <v>781</v>
      </c>
      <c r="C247" s="56">
        <f>D247*'England_index-weights_R2'!$B$2+O247*'England_index-weights_R2'!$B$10+V247*'England_index-weights_R2'!$B$14</f>
        <v>0.28635499458049335</v>
      </c>
      <c r="D247" s="56">
        <f>F247*'England_index-weights_R2'!$B$3+J247*'England_index-weights_R2'!$B$4+N247*'England_index-weights_R2'!$B$7</f>
        <v>0.35551997354835774</v>
      </c>
      <c r="E247" s="56">
        <f>INDEX('Productivity-all_inputs'!$D:$D,MATCH($A247,'Productivity-all_inputs'!$A:$A,0))</f>
        <v>3.3672958299864741</v>
      </c>
      <c r="F247" s="56">
        <f t="shared" si="31"/>
        <v>0.72230153476197223</v>
      </c>
      <c r="G247" s="49">
        <f>INDEX('Skills-all_inputs'!$C:$C,MATCH($A247,'Skills-all_inputs'!$A:$A,0))</f>
        <v>5.8</v>
      </c>
      <c r="H247" s="49">
        <f>INDEX('Skills-all_inputs'!$D:$D,MATCH($A247,'Skills-all_inputs'!$A:$A,0))</f>
        <v>2.7</v>
      </c>
      <c r="I247" s="121">
        <f>$G247*'England_index-weights_R2'!$B$5+'England_index-weights_R2'!$B$6*$H247</f>
        <v>4.25</v>
      </c>
      <c r="J247" s="56">
        <f t="shared" si="24"/>
        <v>0.14071856287425147</v>
      </c>
      <c r="K247" s="49">
        <f>INDEX('Unemployment-all_inputs'!$C:$C,MATCH($A247,'Unemployment-all_inputs'!$A:$A,0))</f>
        <v>3.8</v>
      </c>
      <c r="L247" s="49">
        <f>INDEX('Unemployment-all_inputs'!$D:$D,MATCH($A247,'Unemployment-all_inputs'!$A:$A,0))</f>
        <v>3.2</v>
      </c>
      <c r="M247" s="121">
        <f>K247*'England_index-weights_R2'!$B$8+L247*'England_index-weights_R2'!$B$9</f>
        <v>3.5</v>
      </c>
      <c r="N247" s="56">
        <f t="shared" si="25"/>
        <v>0.20353982300884954</v>
      </c>
      <c r="O247" s="56">
        <f>Q247*'England_index-weights_R2'!$B$11+S247*'England_index-weights_R2'!$B$12+U247*'England_index-weights_R2'!$B$13</f>
        <v>0.12167057334621263</v>
      </c>
      <c r="P247" s="50">
        <f>INDEX('Journey_time-all_inputs'!$C:$C,MATCH($A247,'Journey_time-all_inputs'!$A:$A,0))</f>
        <v>15.723310007004301</v>
      </c>
      <c r="Q247" s="56">
        <f t="shared" si="26"/>
        <v>8.0353598329307788E-2</v>
      </c>
      <c r="R247" s="50">
        <f>INDEX('Journey_time-all_inputs'!$D:$D,MATCH($A247,'Journey_time-all_inputs'!$A:$A,0))</f>
        <v>33.777204070559797</v>
      </c>
      <c r="S247" s="56">
        <f t="shared" si="27"/>
        <v>0.2558961631910554</v>
      </c>
      <c r="T247" s="50">
        <f>INDEX('Journey_time-all_inputs'!$E:$E,MATCH($A247,'Journey_time-all_inputs'!$A:$A,0))</f>
        <v>28.561189917763301</v>
      </c>
      <c r="U247" s="56">
        <f t="shared" si="28"/>
        <v>0.19432094637308397</v>
      </c>
      <c r="V247" s="56">
        <f>Y247*'England_index-weights_R2'!$B$15+AC247*'England_index-weights_R2'!$B$17</f>
        <v>0.31270945787904519</v>
      </c>
      <c r="W247" s="56">
        <f>INDEX('Comm_vacancy-all_inputs'!$C:$C, MATCH(A247,'Comm_vacancy-all_inputs'!$A:$A,0))</f>
        <v>8.5952564481770632E-2</v>
      </c>
      <c r="X247" s="56">
        <f>W247*'England_index-weights_R2'!$B$16</f>
        <v>8.5952564481770632E-2</v>
      </c>
      <c r="Y247" s="56">
        <f t="shared" si="29"/>
        <v>0.31473154853572577</v>
      </c>
      <c r="Z247" s="57">
        <f>INDEX('Dwellings_vacancy_E-all_inputs'!$G:$G,MATCH($A247,'Dwellings_vacancy_E-all_inputs'!$A:$A,0))</f>
        <v>1.0445326787155873E-2</v>
      </c>
      <c r="AA247" s="57">
        <f>INDEX('Dwellings_vacancy_E-all_inputs'!$L:$L,MATCH($A247,'Dwellings_vacancy_E-all_inputs'!$A:$A,0))</f>
        <v>1.2144401929795375E-2</v>
      </c>
      <c r="AB247" s="57">
        <f>Z247*'England_index-weights_R2'!$B$18+AA247*'England_index-weights_R2'!$B$19</f>
        <v>1.1294864358475624E-2</v>
      </c>
      <c r="AC247" s="56">
        <f t="shared" si="30"/>
        <v>0.30664318590900352</v>
      </c>
    </row>
    <row r="248" spans="1:29" x14ac:dyDescent="0.35">
      <c r="A248" s="17" t="s">
        <v>782</v>
      </c>
      <c r="B248" s="17" t="s">
        <v>783</v>
      </c>
      <c r="C248" s="56">
        <f>D248*'England_index-weights_R2'!$B$2+O248*'England_index-weights_R2'!$B$10+V248*'England_index-weights_R2'!$B$14</f>
        <v>0.35649870250552451</v>
      </c>
      <c r="D248" s="56">
        <f>F248*'England_index-weights_R2'!$B$3+J248*'England_index-weights_R2'!$B$4+N248*'England_index-weights_R2'!$B$7</f>
        <v>0.37767729146909196</v>
      </c>
      <c r="E248" s="56">
        <f>INDEX('Productivity-all_inputs'!$D:$D,MATCH($A248,'Productivity-all_inputs'!$A:$A,0))</f>
        <v>3.3463891451671604</v>
      </c>
      <c r="F248" s="56">
        <f t="shared" si="31"/>
        <v>0.74200861119917894</v>
      </c>
      <c r="G248" s="49">
        <f>INDEX('Skills-all_inputs'!$C:$C,MATCH($A248,'Skills-all_inputs'!$A:$A,0))</f>
        <v>5.7</v>
      </c>
      <c r="H248" s="49">
        <f>INDEX('Skills-all_inputs'!$D:$D,MATCH($A248,'Skills-all_inputs'!$A:$A,0))</f>
        <v>8.5</v>
      </c>
      <c r="I248" s="121">
        <f>$G248*'England_index-weights_R2'!$B$5+'England_index-weights_R2'!$B$6*$H248</f>
        <v>7.1</v>
      </c>
      <c r="J248" s="56">
        <f t="shared" si="24"/>
        <v>0.31137724550898194</v>
      </c>
      <c r="K248" s="49">
        <f>INDEX('Unemployment-all_inputs'!$C:$C,MATCH($A248,'Unemployment-all_inputs'!$A:$A,0))</f>
        <v>2.9</v>
      </c>
      <c r="L248" s="49">
        <f>INDEX('Unemployment-all_inputs'!$D:$D,MATCH($A248,'Unemployment-all_inputs'!$A:$A,0))</f>
        <v>2.7</v>
      </c>
      <c r="M248" s="121">
        <f>K248*'England_index-weights_R2'!$B$8+L248*'England_index-weights_R2'!$B$9</f>
        <v>2.8</v>
      </c>
      <c r="N248" s="56">
        <f t="shared" si="25"/>
        <v>7.9646017699114988E-2</v>
      </c>
      <c r="O248" s="56">
        <f>Q248*'England_index-weights_R2'!$B$11+S248*'England_index-weights_R2'!$B$12+U248*'England_index-weights_R2'!$B$13</f>
        <v>0.25929566041036345</v>
      </c>
      <c r="P248" s="50">
        <f>INDEX('Journey_time-all_inputs'!$C:$C,MATCH($A248,'Journey_time-all_inputs'!$A:$A,0))</f>
        <v>27.767031092602998</v>
      </c>
      <c r="Q248" s="56">
        <f t="shared" si="26"/>
        <v>0.18657067100240723</v>
      </c>
      <c r="R248" s="50">
        <f>INDEX('Journey_time-all_inputs'!$D:$D,MATCH($A248,'Journey_time-all_inputs'!$A:$A,0))</f>
        <v>60.1515891489057</v>
      </c>
      <c r="S248" s="56">
        <f t="shared" si="27"/>
        <v>0.48350744532036571</v>
      </c>
      <c r="T248" s="50">
        <f>INDEX('Journey_time-all_inputs'!$E:$E,MATCH($A248,'Journey_time-all_inputs'!$A:$A,0))</f>
        <v>59.108717443712699</v>
      </c>
      <c r="U248" s="56">
        <f t="shared" si="28"/>
        <v>0.46347911942470615</v>
      </c>
      <c r="V248" s="56">
        <f>Y248*'England_index-weights_R2'!$B$15+AC248*'England_index-weights_R2'!$B$17</f>
        <v>0.41134456667355068</v>
      </c>
      <c r="W248" s="56">
        <f>INDEX('Comm_vacancy-all_inputs'!$C:$C, MATCH(A248,'Comm_vacancy-all_inputs'!$A:$A,0))</f>
        <v>0.10689118012769465</v>
      </c>
      <c r="X248" s="56">
        <f>W248*'England_index-weights_R2'!$B$16</f>
        <v>0.10689118012769465</v>
      </c>
      <c r="Y248" s="56">
        <f t="shared" si="29"/>
        <v>0.39781207016553977</v>
      </c>
      <c r="Z248" s="57">
        <f>INDEX('Dwellings_vacancy_E-all_inputs'!$G:$G,MATCH($A248,'Dwellings_vacancy_E-all_inputs'!$A:$A,0))</f>
        <v>1.3862792722606663E-2</v>
      </c>
      <c r="AA248" s="57">
        <f>INDEX('Dwellings_vacancy_E-all_inputs'!$L:$L,MATCH($A248,'Dwellings_vacancy_E-all_inputs'!$A:$A,0))</f>
        <v>1.7845233988731748E-2</v>
      </c>
      <c r="AB248" s="57">
        <f>Z248*'England_index-weights_R2'!$B$18+AA248*'England_index-weights_R2'!$B$19</f>
        <v>1.5854013355669206E-2</v>
      </c>
      <c r="AC248" s="56">
        <f t="shared" si="30"/>
        <v>0.45194205619758321</v>
      </c>
    </row>
    <row r="249" spans="1:29" x14ac:dyDescent="0.35">
      <c r="A249" s="17" t="s">
        <v>784</v>
      </c>
      <c r="B249" s="17" t="s">
        <v>785</v>
      </c>
      <c r="C249" s="56">
        <f>D249*'England_index-weights_R2'!$B$2+O249*'England_index-weights_R2'!$B$10+V249*'England_index-weights_R2'!$B$14</f>
        <v>0.25868072573517253</v>
      </c>
      <c r="D249" s="56">
        <f>F249*'England_index-weights_R2'!$B$3+J249*'England_index-weights_R2'!$B$4+N249*'England_index-weights_R2'!$B$7</f>
        <v>0.34240703140235823</v>
      </c>
      <c r="E249" s="56">
        <f>INDEX('Productivity-all_inputs'!$D:$D,MATCH($A249,'Productivity-all_inputs'!$A:$A,0))</f>
        <v>3.4812400893356918</v>
      </c>
      <c r="F249" s="56">
        <f t="shared" si="31"/>
        <v>0.61489530331099085</v>
      </c>
      <c r="G249" s="49">
        <f>INDEX('Skills-all_inputs'!$C:$C,MATCH($A249,'Skills-all_inputs'!$A:$A,0))</f>
        <v>4.5999999999999996</v>
      </c>
      <c r="H249" s="49">
        <f>INDEX('Skills-all_inputs'!$D:$D,MATCH($A249,'Skills-all_inputs'!$A:$A,0))</f>
        <v>4.4000000000000004</v>
      </c>
      <c r="I249" s="121">
        <f>$G249*'England_index-weights_R2'!$B$5+'England_index-weights_R2'!$B$6*$H249</f>
        <v>4.5</v>
      </c>
      <c r="J249" s="56">
        <f t="shared" si="24"/>
        <v>0.155688622754491</v>
      </c>
      <c r="K249" s="49">
        <f>INDEX('Unemployment-all_inputs'!$C:$C,MATCH($A249,'Unemployment-all_inputs'!$A:$A,0))</f>
        <v>4.0999999999999996</v>
      </c>
      <c r="L249" s="49">
        <f>INDEX('Unemployment-all_inputs'!$D:$D,MATCH($A249,'Unemployment-all_inputs'!$A:$A,0))</f>
        <v>3.5</v>
      </c>
      <c r="M249" s="121">
        <f>K249*'England_index-weights_R2'!$B$8+L249*'England_index-weights_R2'!$B$9</f>
        <v>3.8</v>
      </c>
      <c r="N249" s="56">
        <f t="shared" si="25"/>
        <v>0.25663716814159288</v>
      </c>
      <c r="O249" s="56">
        <f>Q249*'England_index-weights_R2'!$B$11+S249*'England_index-weights_R2'!$B$12+U249*'England_index-weights_R2'!$B$13</f>
        <v>3.7818057525363831E-2</v>
      </c>
      <c r="P249" s="50">
        <f>INDEX('Journey_time-all_inputs'!$C:$C,MATCH($A249,'Journey_time-all_inputs'!$A:$A,0))</f>
        <v>8.6896045762322096</v>
      </c>
      <c r="Q249" s="56">
        <f t="shared" si="26"/>
        <v>1.8321308176487895E-2</v>
      </c>
      <c r="R249" s="50">
        <f>INDEX('Journey_time-all_inputs'!$D:$D,MATCH($A249,'Journey_time-all_inputs'!$A:$A,0))</f>
        <v>16.179105134197599</v>
      </c>
      <c r="S249" s="56">
        <f t="shared" si="27"/>
        <v>0.10402434323979143</v>
      </c>
      <c r="T249" s="50">
        <f>INDEX('Journey_time-all_inputs'!$E:$E,MATCH($A249,'Journey_time-all_inputs'!$A:$A,0))</f>
        <v>12.628841188951601</v>
      </c>
      <c r="U249" s="56">
        <f t="shared" si="28"/>
        <v>5.393898345888528E-2</v>
      </c>
      <c r="V249" s="56">
        <f>Y249*'England_index-weights_R2'!$B$15+AC249*'England_index-weights_R2'!$B$17</f>
        <v>0.31209078261060985</v>
      </c>
      <c r="W249" s="56">
        <f>INDEX('Comm_vacancy-all_inputs'!$C:$C, MATCH(A249,'Comm_vacancy-all_inputs'!$A:$A,0))</f>
        <v>9.9379939498566661E-2</v>
      </c>
      <c r="X249" s="56">
        <f>W249*'England_index-weights_R2'!$B$16</f>
        <v>9.9379939498566661E-2</v>
      </c>
      <c r="Y249" s="56">
        <f t="shared" si="29"/>
        <v>0.36800886826778284</v>
      </c>
      <c r="Z249" s="57">
        <f>INDEX('Dwellings_vacancy_E-all_inputs'!$G:$G,MATCH($A249,'Dwellings_vacancy_E-all_inputs'!$A:$A,0))</f>
        <v>5.8119291855264219E-3</v>
      </c>
      <c r="AA249" s="57">
        <f>INDEX('Dwellings_vacancy_E-all_inputs'!$L:$L,MATCH($A249,'Dwellings_vacancy_E-all_inputs'!$A:$A,0))</f>
        <v>6.5921697885682126E-3</v>
      </c>
      <c r="AB249" s="57">
        <f>Z249*'England_index-weights_R2'!$B$18+AA249*'England_index-weights_R2'!$B$19</f>
        <v>6.2020494870473168E-3</v>
      </c>
      <c r="AC249" s="56">
        <f t="shared" si="30"/>
        <v>0.14433652563909088</v>
      </c>
    </row>
    <row r="250" spans="1:29" x14ac:dyDescent="0.35">
      <c r="A250" s="17" t="s">
        <v>788</v>
      </c>
      <c r="B250" s="17" t="s">
        <v>789</v>
      </c>
      <c r="C250" s="56">
        <f>D250*'England_index-weights_R2'!$B$2+O250*'England_index-weights_R2'!$B$10+V250*'England_index-weights_R2'!$B$14</f>
        <v>0.36772991429355806</v>
      </c>
      <c r="D250" s="56">
        <f>F250*'England_index-weights_R2'!$B$3+J250*'England_index-weights_R2'!$B$4+N250*'England_index-weights_R2'!$B$7</f>
        <v>0.42796669097433071</v>
      </c>
      <c r="E250" s="56">
        <f>INDEX('Productivity-all_inputs'!$D:$D,MATCH($A250,'Productivity-all_inputs'!$A:$A,0))</f>
        <v>3.417726683613366</v>
      </c>
      <c r="F250" s="56">
        <f t="shared" si="31"/>
        <v>0.67476436204386558</v>
      </c>
      <c r="G250" s="49">
        <f>INDEX('Skills-all_inputs'!$C:$C,MATCH($A250,'Skills-all_inputs'!$A:$A,0))</f>
        <v>6.7</v>
      </c>
      <c r="H250" s="49">
        <f>INDEX('Skills-all_inputs'!$D:$D,MATCH($A250,'Skills-all_inputs'!$A:$A,0))</f>
        <v>7.1</v>
      </c>
      <c r="I250" s="121">
        <f>$G250*'England_index-weights_R2'!$B$5+'England_index-weights_R2'!$B$6*$H250</f>
        <v>6.9</v>
      </c>
      <c r="J250" s="56">
        <f t="shared" si="24"/>
        <v>0.29940119760479039</v>
      </c>
      <c r="K250" s="49">
        <f>INDEX('Unemployment-all_inputs'!$C:$C,MATCH($A250,'Unemployment-all_inputs'!$A:$A,0))</f>
        <v>4.5</v>
      </c>
      <c r="L250" s="49">
        <f>INDEX('Unemployment-all_inputs'!$D:$D,MATCH($A250,'Unemployment-all_inputs'!$A:$A,0))</f>
        <v>3.7</v>
      </c>
      <c r="M250" s="121">
        <f>K250*'England_index-weights_R2'!$B$8+L250*'England_index-weights_R2'!$B$9</f>
        <v>4.0999999999999996</v>
      </c>
      <c r="N250" s="56">
        <f t="shared" si="25"/>
        <v>0.30973451327433621</v>
      </c>
      <c r="O250" s="56">
        <f>Q250*'England_index-weights_R2'!$B$11+S250*'England_index-weights_R2'!$B$12+U250*'England_index-weights_R2'!$B$13</f>
        <v>7.0026943178732121E-2</v>
      </c>
      <c r="P250" s="50">
        <f>INDEX('Journey_time-all_inputs'!$C:$C,MATCH($A250,'Journey_time-all_inputs'!$A:$A,0))</f>
        <v>11.575989599569899</v>
      </c>
      <c r="Q250" s="56">
        <f t="shared" si="26"/>
        <v>4.3777175645305554E-2</v>
      </c>
      <c r="R250" s="50">
        <f>INDEX('Journey_time-all_inputs'!$D:$D,MATCH($A250,'Journey_time-all_inputs'!$A:$A,0))</f>
        <v>22.650755564290701</v>
      </c>
      <c r="S250" s="56">
        <f t="shared" si="27"/>
        <v>0.1598747696103226</v>
      </c>
      <c r="T250" s="50">
        <f>INDEX('Journey_time-all_inputs'!$E:$E,MATCH($A250,'Journey_time-all_inputs'!$A:$A,0))</f>
        <v>16.4077596378545</v>
      </c>
      <c r="U250" s="56">
        <f t="shared" si="28"/>
        <v>8.7235517358519199E-2</v>
      </c>
      <c r="V250" s="56">
        <f>Y250*'England_index-weights_R2'!$B$15+AC250*'England_index-weights_R2'!$B$17</f>
        <v>0.54495933204683877</v>
      </c>
      <c r="W250" s="56">
        <f>INDEX('Comm_vacancy-all_inputs'!$C:$C, MATCH(A250,'Comm_vacancy-all_inputs'!$A:$A,0))</f>
        <v>0.16074563445392653</v>
      </c>
      <c r="X250" s="56">
        <f>W250*'England_index-weights_R2'!$B$16</f>
        <v>0.16074563445392653</v>
      </c>
      <c r="Y250" s="56">
        <f t="shared" si="29"/>
        <v>0.61149650055830618</v>
      </c>
      <c r="Z250" s="57">
        <f>INDEX('Dwellings_vacancy_E-all_inputs'!$G:$G,MATCH($A250,'Dwellings_vacancy_E-all_inputs'!$A:$A,0))</f>
        <v>1.0364653675477523E-2</v>
      </c>
      <c r="AA250" s="57">
        <f>INDEX('Dwellings_vacancy_E-all_inputs'!$L:$L,MATCH($A250,'Dwellings_vacancy_E-all_inputs'!$A:$A,0))</f>
        <v>1.4654002713704206E-2</v>
      </c>
      <c r="AB250" s="57">
        <f>Z250*'England_index-weights_R2'!$B$18+AA250*'England_index-weights_R2'!$B$19</f>
        <v>1.2509328194590864E-2</v>
      </c>
      <c r="AC250" s="56">
        <f t="shared" si="30"/>
        <v>0.34534782651243645</v>
      </c>
    </row>
    <row r="251" spans="1:29" x14ac:dyDescent="0.35">
      <c r="A251" s="17" t="s">
        <v>790</v>
      </c>
      <c r="B251" s="17" t="s">
        <v>791</v>
      </c>
      <c r="C251" s="56">
        <f>D251*'England_index-weights_R2'!$B$2+O251*'England_index-weights_R2'!$B$10+V251*'England_index-weights_R2'!$B$14</f>
        <v>0.40174301387527045</v>
      </c>
      <c r="D251" s="56">
        <f>F251*'England_index-weights_R2'!$B$3+J251*'England_index-weights_R2'!$B$4+N251*'England_index-weights_R2'!$B$7</f>
        <v>0.50251755934589393</v>
      </c>
      <c r="E251" s="56">
        <f>INDEX('Productivity-all_inputs'!$D:$D,MATCH($A251,'Productivity-all_inputs'!$A:$A,0))</f>
        <v>3.5380565643793527</v>
      </c>
      <c r="F251" s="56">
        <f t="shared" si="31"/>
        <v>0.5613389108817286</v>
      </c>
      <c r="G251" s="49">
        <f>INDEX('Skills-all_inputs'!$C:$C,MATCH($A251,'Skills-all_inputs'!$A:$A,0))</f>
        <v>6.5</v>
      </c>
      <c r="H251" s="49">
        <f>INDEX('Skills-all_inputs'!$D:$D,MATCH($A251,'Skills-all_inputs'!$A:$A,0))</f>
        <v>9.1</v>
      </c>
      <c r="I251" s="121">
        <f>$G251*'England_index-weights_R2'!$B$5+'England_index-weights_R2'!$B$6*$H251</f>
        <v>7.8</v>
      </c>
      <c r="J251" s="56">
        <f t="shared" si="24"/>
        <v>0.35329341317365265</v>
      </c>
      <c r="K251" s="49">
        <f>INDEX('Unemployment-all_inputs'!$C:$C,MATCH($A251,'Unemployment-all_inputs'!$A:$A,0))</f>
        <v>5.6</v>
      </c>
      <c r="L251" s="49">
        <f>INDEX('Unemployment-all_inputs'!$D:$D,MATCH($A251,'Unemployment-all_inputs'!$A:$A,0))</f>
        <v>5.8</v>
      </c>
      <c r="M251" s="121">
        <f>K251*'England_index-weights_R2'!$B$8+L251*'England_index-weights_R2'!$B$9</f>
        <v>5.6999999999999993</v>
      </c>
      <c r="N251" s="56">
        <f t="shared" si="25"/>
        <v>0.5929203539823007</v>
      </c>
      <c r="O251" s="56">
        <f>Q251*'England_index-weights_R2'!$B$11+S251*'England_index-weights_R2'!$B$12+U251*'England_index-weights_R2'!$B$13</f>
        <v>8.2353781203515677E-2</v>
      </c>
      <c r="P251" s="50">
        <f>INDEX('Journey_time-all_inputs'!$C:$C,MATCH($A251,'Journey_time-all_inputs'!$A:$A,0))</f>
        <v>11.648845070230699</v>
      </c>
      <c r="Q251" s="56">
        <f t="shared" si="26"/>
        <v>4.4419709191774376E-2</v>
      </c>
      <c r="R251" s="50">
        <f>INDEX('Journey_time-all_inputs'!$D:$D,MATCH($A251,'Journey_time-all_inputs'!$A:$A,0))</f>
        <v>28.599939744445301</v>
      </c>
      <c r="S251" s="56">
        <f t="shared" si="27"/>
        <v>0.21121630553034496</v>
      </c>
      <c r="T251" s="50">
        <f>INDEX('Journey_time-all_inputs'!$E:$E,MATCH($A251,'Journey_time-all_inputs'!$A:$A,0))</f>
        <v>19.379367613358799</v>
      </c>
      <c r="U251" s="56">
        <f t="shared" si="28"/>
        <v>0.11341873539581952</v>
      </c>
      <c r="V251" s="56">
        <f>Y251*'England_index-weights_R2'!$B$15+AC251*'England_index-weights_R2'!$B$17</f>
        <v>0.51958315560577817</v>
      </c>
      <c r="W251" s="56">
        <f>INDEX('Comm_vacancy-all_inputs'!$C:$C, MATCH(A251,'Comm_vacancy-all_inputs'!$A:$A,0))</f>
        <v>0.1425250198805475</v>
      </c>
      <c r="X251" s="56">
        <f>W251*'England_index-weights_R2'!$B$16</f>
        <v>0.1425250198805475</v>
      </c>
      <c r="Y251" s="56">
        <f t="shared" si="29"/>
        <v>0.53920050025100796</v>
      </c>
      <c r="Z251" s="57">
        <f>INDEX('Dwellings_vacancy_E-all_inputs'!$G:$G,MATCH($A251,'Dwellings_vacancy_E-all_inputs'!$A:$A,0))</f>
        <v>1.3753469912133795E-2</v>
      </c>
      <c r="AA251" s="57">
        <f>INDEX('Dwellings_vacancy_E-all_inputs'!$L:$L,MATCH($A251,'Dwellings_vacancy_E-all_inputs'!$A:$A,0))</f>
        <v>1.8506118679288849E-2</v>
      </c>
      <c r="AB251" s="57">
        <f>Z251*'England_index-weights_R2'!$B$18+AA251*'England_index-weights_R2'!$B$19</f>
        <v>1.6129794295711323E-2</v>
      </c>
      <c r="AC251" s="56">
        <f t="shared" si="30"/>
        <v>0.46073112167008873</v>
      </c>
    </row>
    <row r="252" spans="1:29" x14ac:dyDescent="0.35">
      <c r="A252" s="17" t="s">
        <v>792</v>
      </c>
      <c r="B252" s="17" t="s">
        <v>793</v>
      </c>
      <c r="C252" s="56">
        <f>D252*'England_index-weights_R2'!$B$2+O252*'England_index-weights_R2'!$B$10+V252*'England_index-weights_R2'!$B$14</f>
        <v>0.40591363935828634</v>
      </c>
      <c r="D252" s="56">
        <f>F252*'England_index-weights_R2'!$B$3+J252*'England_index-weights_R2'!$B$4+N252*'England_index-weights_R2'!$B$7</f>
        <v>0.59784064194607545</v>
      </c>
      <c r="E252" s="56">
        <f>INDEX('Productivity-all_inputs'!$D:$D,MATCH($A252,'Productivity-all_inputs'!$A:$A,0))</f>
        <v>3.3672958299864741</v>
      </c>
      <c r="F252" s="56">
        <f t="shared" si="31"/>
        <v>0.72230153476197223</v>
      </c>
      <c r="G252" s="49">
        <f>INDEX('Skills-all_inputs'!$C:$C,MATCH($A252,'Skills-all_inputs'!$A:$A,0))</f>
        <v>12.2</v>
      </c>
      <c r="H252" s="49">
        <f>INDEX('Skills-all_inputs'!$D:$D,MATCH($A252,'Skills-all_inputs'!$A:$A,0))</f>
        <v>12.6</v>
      </c>
      <c r="I252" s="121">
        <f>$G252*'England_index-weights_R2'!$B$5+'England_index-weights_R2'!$B$6*$H252</f>
        <v>12.399999999999999</v>
      </c>
      <c r="J252" s="56">
        <f t="shared" si="24"/>
        <v>0.62874251497005962</v>
      </c>
      <c r="K252" s="49">
        <f>INDEX('Unemployment-all_inputs'!$C:$C,MATCH($A252,'Unemployment-all_inputs'!$A:$A,0))</f>
        <v>4.5999999999999996</v>
      </c>
      <c r="L252" s="49">
        <f>INDEX('Unemployment-all_inputs'!$D:$D,MATCH($A252,'Unemployment-all_inputs'!$A:$A,0))</f>
        <v>5.0999999999999996</v>
      </c>
      <c r="M252" s="121">
        <f>K252*'England_index-weights_R2'!$B$8+L252*'England_index-weights_R2'!$B$9</f>
        <v>4.8499999999999996</v>
      </c>
      <c r="N252" s="56">
        <f t="shared" si="25"/>
        <v>0.4424778761061946</v>
      </c>
      <c r="O252" s="56">
        <f>Q252*'England_index-weights_R2'!$B$11+S252*'England_index-weights_R2'!$B$12+U252*'England_index-weights_R2'!$B$13</f>
        <v>9.8311910202184757E-2</v>
      </c>
      <c r="P252" s="50">
        <f>INDEX('Journey_time-all_inputs'!$C:$C,MATCH($A252,'Journey_time-all_inputs'!$A:$A,0))</f>
        <v>13.581439431647</v>
      </c>
      <c r="Q252" s="56">
        <f t="shared" si="26"/>
        <v>6.146381991762262E-2</v>
      </c>
      <c r="R252" s="50">
        <f>INDEX('Journey_time-all_inputs'!$D:$D,MATCH($A252,'Journey_time-all_inputs'!$A:$A,0))</f>
        <v>29.897725616396301</v>
      </c>
      <c r="S252" s="56">
        <f t="shared" si="27"/>
        <v>0.22241621428145347</v>
      </c>
      <c r="T252" s="50">
        <f>INDEX('Journey_time-all_inputs'!$E:$E,MATCH($A252,'Journey_time-all_inputs'!$A:$A,0))</f>
        <v>21.858043687555298</v>
      </c>
      <c r="U252" s="56">
        <f t="shared" si="28"/>
        <v>0.13525866738870385</v>
      </c>
      <c r="V252" s="56">
        <f>Y252*'England_index-weights_R2'!$B$15+AC252*'England_index-weights_R2'!$B$17</f>
        <v>0.32966136333880969</v>
      </c>
      <c r="W252" s="56">
        <f>INDEX('Comm_vacancy-all_inputs'!$C:$C, MATCH(A252,'Comm_vacancy-all_inputs'!$A:$A,0))</f>
        <v>6.8901575314428351E-2</v>
      </c>
      <c r="X252" s="56">
        <f>W252*'England_index-weights_R2'!$B$16</f>
        <v>6.8901575314428351E-2</v>
      </c>
      <c r="Y252" s="56">
        <f t="shared" si="29"/>
        <v>0.24707640369319331</v>
      </c>
      <c r="Z252" s="57">
        <f>INDEX('Dwellings_vacancy_E-all_inputs'!$G:$G,MATCH($A252,'Dwellings_vacancy_E-all_inputs'!$A:$A,0))</f>
        <v>1.6300227445034118E-2</v>
      </c>
      <c r="AA252" s="57">
        <f>INDEX('Dwellings_vacancy_E-all_inputs'!$L:$L,MATCH($A252,'Dwellings_vacancy_E-all_inputs'!$A:$A,0))</f>
        <v>2.3281990008398486E-2</v>
      </c>
      <c r="AB252" s="57">
        <f>Z252*'England_index-weights_R2'!$B$18+AA252*'England_index-weights_R2'!$B$19</f>
        <v>1.97911087267163E-2</v>
      </c>
      <c r="AC252" s="56">
        <f t="shared" si="30"/>
        <v>0.5774162422756588</v>
      </c>
    </row>
    <row r="253" spans="1:29" x14ac:dyDescent="0.35">
      <c r="A253" s="17" t="s">
        <v>794</v>
      </c>
      <c r="B253" s="17" t="s">
        <v>795</v>
      </c>
      <c r="C253" s="56">
        <f>D253*'England_index-weights_R2'!$B$2+O253*'England_index-weights_R2'!$B$10+V253*'England_index-weights_R2'!$B$14</f>
        <v>0.29859501849890618</v>
      </c>
      <c r="D253" s="56">
        <f>F253*'England_index-weights_R2'!$B$3+J253*'England_index-weights_R2'!$B$4+N253*'England_index-weights_R2'!$B$7</f>
        <v>0.26809990386753452</v>
      </c>
      <c r="E253" s="56">
        <f>INDEX('Productivity-all_inputs'!$D:$D,MATCH($A253,'Productivity-all_inputs'!$A:$A,0))</f>
        <v>3.6938669956249757</v>
      </c>
      <c r="F253" s="56">
        <f t="shared" si="31"/>
        <v>0.414468754048685</v>
      </c>
      <c r="G253" s="49">
        <f>INDEX('Skills-all_inputs'!$C:$C,MATCH($A253,'Skills-all_inputs'!$A:$A,0))</f>
        <v>5.7</v>
      </c>
      <c r="H253" s="49">
        <f>INDEX('Skills-all_inputs'!$D:$D,MATCH($A253,'Skills-all_inputs'!$A:$A,0))</f>
        <v>5.8</v>
      </c>
      <c r="I253" s="121">
        <f>$G253*'England_index-weights_R2'!$B$5+'England_index-weights_R2'!$B$6*$H253</f>
        <v>5.75</v>
      </c>
      <c r="J253" s="56">
        <f t="shared" si="24"/>
        <v>0.23053892215568858</v>
      </c>
      <c r="K253" s="49">
        <f>INDEX('Unemployment-all_inputs'!$C:$C,MATCH($A253,'Unemployment-all_inputs'!$A:$A,0))</f>
        <v>3.6</v>
      </c>
      <c r="L253" s="49">
        <f>INDEX('Unemployment-all_inputs'!$D:$D,MATCH($A253,'Unemployment-all_inputs'!$A:$A,0))</f>
        <v>2.9</v>
      </c>
      <c r="M253" s="121">
        <f>K253*'England_index-weights_R2'!$B$8+L253*'England_index-weights_R2'!$B$9</f>
        <v>3.25</v>
      </c>
      <c r="N253" s="56">
        <f t="shared" si="25"/>
        <v>0.15929203539823006</v>
      </c>
      <c r="O253" s="56">
        <f>Q253*'England_index-weights_R2'!$B$11+S253*'England_index-weights_R2'!$B$12+U253*'England_index-weights_R2'!$B$13</f>
        <v>0.24127881499252368</v>
      </c>
      <c r="P253" s="50">
        <f>INDEX('Journey_time-all_inputs'!$C:$C,MATCH($A253,'Journey_time-all_inputs'!$A:$A,0))</f>
        <v>23.786632511180201</v>
      </c>
      <c r="Q253" s="56">
        <f t="shared" si="26"/>
        <v>0.15146638036116725</v>
      </c>
      <c r="R253" s="50">
        <f>INDEX('Journey_time-all_inputs'!$D:$D,MATCH($A253,'Journey_time-all_inputs'!$A:$A,0))</f>
        <v>64.549800094301901</v>
      </c>
      <c r="S253" s="56">
        <f t="shared" si="27"/>
        <v>0.52146406229486764</v>
      </c>
      <c r="T253" s="50">
        <f>INDEX('Journey_time-all_inputs'!$E:$E,MATCH($A253,'Journey_time-all_inputs'!$A:$A,0))</f>
        <v>60.141975556603001</v>
      </c>
      <c r="U253" s="56">
        <f t="shared" si="28"/>
        <v>0.47258328884463946</v>
      </c>
      <c r="V253" s="56">
        <f>Y253*'England_index-weights_R2'!$B$15+AC253*'England_index-weights_R2'!$B$17</f>
        <v>0.41690145126803202</v>
      </c>
      <c r="W253" s="56">
        <f>INDEX('Comm_vacancy-all_inputs'!$C:$C, MATCH(A253,'Comm_vacancy-all_inputs'!$A:$A,0))</f>
        <v>0.10336130143559942</v>
      </c>
      <c r="X253" s="56">
        <f>W253*'England_index-weights_R2'!$B$16</f>
        <v>0.10336130143559942</v>
      </c>
      <c r="Y253" s="56">
        <f t="shared" si="29"/>
        <v>0.38380616987163352</v>
      </c>
      <c r="Z253" s="57">
        <f>INDEX('Dwellings_vacancy_E-all_inputs'!$G:$G,MATCH($A253,'Dwellings_vacancy_E-all_inputs'!$A:$A,0))</f>
        <v>1.5086659451775994E-2</v>
      </c>
      <c r="AA253" s="57">
        <f>INDEX('Dwellings_vacancy_E-all_inputs'!$L:$L,MATCH($A253,'Dwellings_vacancy_E-all_inputs'!$A:$A,0))</f>
        <v>2.0653107046159941E-2</v>
      </c>
      <c r="AB253" s="57">
        <f>Z253*'England_index-weights_R2'!$B$18+AA253*'England_index-weights_R2'!$B$19</f>
        <v>1.7869883248967967E-2</v>
      </c>
      <c r="AC253" s="56">
        <f t="shared" si="30"/>
        <v>0.51618729545722764</v>
      </c>
    </row>
    <row r="254" spans="1:29" x14ac:dyDescent="0.35">
      <c r="A254" s="17" t="s">
        <v>796</v>
      </c>
      <c r="B254" s="17" t="s">
        <v>797</v>
      </c>
      <c r="C254" s="56">
        <f>D254*'England_index-weights_R2'!$B$2+O254*'England_index-weights_R2'!$B$10+V254*'England_index-weights_R2'!$B$14</f>
        <v>0.28005455362750736</v>
      </c>
      <c r="D254" s="56">
        <f>F254*'England_index-weights_R2'!$B$3+J254*'England_index-weights_R2'!$B$4+N254*'England_index-weights_R2'!$B$7</f>
        <v>0.32983368683866743</v>
      </c>
      <c r="E254" s="56">
        <f>INDEX('Productivity-all_inputs'!$D:$D,MATCH($A254,'Productivity-all_inputs'!$A:$A,0))</f>
        <v>3.380994674344636</v>
      </c>
      <c r="F254" s="56">
        <f t="shared" si="31"/>
        <v>0.70938871882769761</v>
      </c>
      <c r="G254" s="49">
        <f>INDEX('Skills-all_inputs'!$C:$C,MATCH($A254,'Skills-all_inputs'!$A:$A,0))</f>
        <v>5.5</v>
      </c>
      <c r="H254" s="49">
        <f>INDEX('Skills-all_inputs'!$D:$D,MATCH($A254,'Skills-all_inputs'!$A:$A,0))</f>
        <v>4.7</v>
      </c>
      <c r="I254" s="121">
        <f>$G254*'England_index-weights_R2'!$B$5+'England_index-weights_R2'!$B$6*$H254</f>
        <v>5.0999999999999996</v>
      </c>
      <c r="J254" s="56">
        <f t="shared" si="24"/>
        <v>0.19161676646706582</v>
      </c>
      <c r="K254" s="49">
        <f>INDEX('Unemployment-all_inputs'!$C:$C,MATCH($A254,'Unemployment-all_inputs'!$A:$A,0))</f>
        <v>3</v>
      </c>
      <c r="L254" s="49">
        <f>INDEX('Unemployment-all_inputs'!$D:$D,MATCH($A254,'Unemployment-all_inputs'!$A:$A,0))</f>
        <v>2.7</v>
      </c>
      <c r="M254" s="121">
        <f>K254*'England_index-weights_R2'!$B$8+L254*'England_index-weights_R2'!$B$9</f>
        <v>2.85</v>
      </c>
      <c r="N254" s="56">
        <f t="shared" si="25"/>
        <v>8.8495575221238937E-2</v>
      </c>
      <c r="O254" s="56">
        <f>Q254*'England_index-weights_R2'!$B$11+S254*'England_index-weights_R2'!$B$12+U254*'England_index-weights_R2'!$B$13</f>
        <v>0.12579905016486484</v>
      </c>
      <c r="P254" s="50">
        <f>INDEX('Journey_time-all_inputs'!$C:$C,MATCH($A254,'Journey_time-all_inputs'!$A:$A,0))</f>
        <v>16.483892497093901</v>
      </c>
      <c r="Q254" s="56">
        <f t="shared" si="26"/>
        <v>8.7061396114523446E-2</v>
      </c>
      <c r="R254" s="50">
        <f>INDEX('Journey_time-all_inputs'!$D:$D,MATCH($A254,'Journey_time-all_inputs'!$A:$A,0))</f>
        <v>32.273064252744</v>
      </c>
      <c r="S254" s="56">
        <f t="shared" si="27"/>
        <v>0.24291541723554544</v>
      </c>
      <c r="T254" s="50">
        <f>INDEX('Journey_time-all_inputs'!$E:$E,MATCH($A254,'Journey_time-all_inputs'!$A:$A,0))</f>
        <v>34.789910374715198</v>
      </c>
      <c r="U254" s="56">
        <f t="shared" si="28"/>
        <v>0.24920299917484615</v>
      </c>
      <c r="V254" s="56">
        <f>Y254*'England_index-weights_R2'!$B$15+AC254*'England_index-weights_R2'!$B$17</f>
        <v>0.33475179066782978</v>
      </c>
      <c r="W254" s="56">
        <f>INDEX('Comm_vacancy-all_inputs'!$C:$C, MATCH(A254,'Comm_vacancy-all_inputs'!$A:$A,0))</f>
        <v>8.458964636168724E-2</v>
      </c>
      <c r="X254" s="56">
        <f>W254*'England_index-weights_R2'!$B$16</f>
        <v>8.458964636168724E-2</v>
      </c>
      <c r="Y254" s="56">
        <f t="shared" si="29"/>
        <v>0.30932374363257326</v>
      </c>
      <c r="Z254" s="57">
        <f>INDEX('Dwellings_vacancy_E-all_inputs'!$G:$G,MATCH($A254,'Dwellings_vacancy_E-all_inputs'!$A:$A,0))</f>
        <v>1.2141503706837874E-2</v>
      </c>
      <c r="AA254" s="57">
        <f>INDEX('Dwellings_vacancy_E-all_inputs'!$L:$L,MATCH($A254,'Dwellings_vacancy_E-all_inputs'!$A:$A,0))</f>
        <v>1.6999440194066056E-2</v>
      </c>
      <c r="AB254" s="57">
        <f>Z254*'England_index-weights_R2'!$B$18+AA254*'England_index-weights_R2'!$B$19</f>
        <v>1.4570471950451965E-2</v>
      </c>
      <c r="AC254" s="56">
        <f t="shared" si="30"/>
        <v>0.41103593177359954</v>
      </c>
    </row>
    <row r="255" spans="1:29" x14ac:dyDescent="0.35">
      <c r="A255" s="17" t="s">
        <v>798</v>
      </c>
      <c r="B255" s="17" t="s">
        <v>799</v>
      </c>
      <c r="C255" s="56">
        <f>D255*'England_index-weights_R2'!$B$2+O255*'England_index-weights_R2'!$B$10+V255*'England_index-weights_R2'!$B$14</f>
        <v>0.41701007434983661</v>
      </c>
      <c r="D255" s="56">
        <f>F255*'England_index-weights_R2'!$B$3+J255*'England_index-weights_R2'!$B$4+N255*'England_index-weights_R2'!$B$7</f>
        <v>0.55586547529344466</v>
      </c>
      <c r="E255" s="56">
        <f>INDEX('Productivity-all_inputs'!$D:$D,MATCH($A255,'Productivity-all_inputs'!$A:$A,0))</f>
        <v>3.591817741270805</v>
      </c>
      <c r="F255" s="56">
        <f t="shared" si="31"/>
        <v>0.51066250610925668</v>
      </c>
      <c r="G255" s="49">
        <f>INDEX('Skills-all_inputs'!$C:$C,MATCH($A255,'Skills-all_inputs'!$A:$A,0))</f>
        <v>8.6</v>
      </c>
      <c r="H255" s="49">
        <f>INDEX('Skills-all_inputs'!$D:$D,MATCH($A255,'Skills-all_inputs'!$A:$A,0))</f>
        <v>9.9</v>
      </c>
      <c r="I255" s="121">
        <f>$G255*'England_index-weights_R2'!$B$5+'England_index-weights_R2'!$B$6*$H255</f>
        <v>9.25</v>
      </c>
      <c r="J255" s="56">
        <f t="shared" si="24"/>
        <v>0.44011976047904183</v>
      </c>
      <c r="K255" s="49">
        <f>INDEX('Unemployment-all_inputs'!$C:$C,MATCH($A255,'Unemployment-all_inputs'!$A:$A,0))</f>
        <v>6.5</v>
      </c>
      <c r="L255" s="49">
        <f>INDEX('Unemployment-all_inputs'!$D:$D,MATCH($A255,'Unemployment-all_inputs'!$A:$A,0))</f>
        <v>6.3</v>
      </c>
      <c r="M255" s="121">
        <f>K255*'England_index-weights_R2'!$B$8+L255*'England_index-weights_R2'!$B$9</f>
        <v>6.4</v>
      </c>
      <c r="N255" s="56">
        <f t="shared" si="25"/>
        <v>0.71681415929203551</v>
      </c>
      <c r="O255" s="56">
        <f>Q255*'England_index-weights_R2'!$B$11+S255*'England_index-weights_R2'!$B$12+U255*'England_index-weights_R2'!$B$13</f>
        <v>5.9884596051140222E-2</v>
      </c>
      <c r="P255" s="50">
        <f>INDEX('Journey_time-all_inputs'!$C:$C,MATCH($A255,'Journey_time-all_inputs'!$A:$A,0))</f>
        <v>10.506560362317201</v>
      </c>
      <c r="Q255" s="56">
        <f t="shared" si="26"/>
        <v>3.4345568735391754E-2</v>
      </c>
      <c r="R255" s="50">
        <f>INDEX('Journey_time-all_inputs'!$D:$D,MATCH($A255,'Journey_time-all_inputs'!$A:$A,0))</f>
        <v>21.017775564498098</v>
      </c>
      <c r="S255" s="56">
        <f t="shared" si="27"/>
        <v>0.14578213122879388</v>
      </c>
      <c r="T255" s="50">
        <f>INDEX('Journey_time-all_inputs'!$E:$E,MATCH($A255,'Journey_time-all_inputs'!$A:$A,0))</f>
        <v>16.294603404610399</v>
      </c>
      <c r="U255" s="56">
        <f t="shared" si="28"/>
        <v>8.6238483311049621E-2</v>
      </c>
      <c r="V255" s="56">
        <f>Y255*'England_index-weights_R2'!$B$15+AC255*'England_index-weights_R2'!$B$17</f>
        <v>0.49642475076131698</v>
      </c>
      <c r="W255" s="56">
        <f>INDEX('Comm_vacancy-all_inputs'!$C:$C, MATCH(A255,'Comm_vacancy-all_inputs'!$A:$A,0))</f>
        <v>0.13141989806745097</v>
      </c>
      <c r="X255" s="56">
        <f>W255*'England_index-weights_R2'!$B$16</f>
        <v>0.13141989806745097</v>
      </c>
      <c r="Y255" s="56">
        <f t="shared" si="29"/>
        <v>0.49513744810867183</v>
      </c>
      <c r="Z255" s="57">
        <f>INDEX('Dwellings_vacancy_E-all_inputs'!$G:$G,MATCH($A255,'Dwellings_vacancy_E-all_inputs'!$A:$A,0))</f>
        <v>1.6455123101181832E-2</v>
      </c>
      <c r="AA255" s="57">
        <f>INDEX('Dwellings_vacancy_E-all_inputs'!$L:$L,MATCH($A255,'Dwellings_vacancy_E-all_inputs'!$A:$A,0))</f>
        <v>1.8286791563567811E-2</v>
      </c>
      <c r="AB255" s="57">
        <f>Z255*'England_index-weights_R2'!$B$18+AA255*'England_index-weights_R2'!$B$19</f>
        <v>1.7370957332374821E-2</v>
      </c>
      <c r="AC255" s="56">
        <f t="shared" si="30"/>
        <v>0.5002866587192526</v>
      </c>
    </row>
    <row r="256" spans="1:29" x14ac:dyDescent="0.35">
      <c r="A256" s="17" t="s">
        <v>800</v>
      </c>
      <c r="B256" s="17" t="s">
        <v>801</v>
      </c>
      <c r="C256" s="56">
        <f>D256*'England_index-weights_R2'!$B$2+O256*'England_index-weights_R2'!$B$10+V256*'England_index-weights_R2'!$B$14</f>
        <v>0.23027362012540079</v>
      </c>
      <c r="D256" s="56">
        <f>F256*'England_index-weights_R2'!$B$3+J256*'England_index-weights_R2'!$B$4+N256*'England_index-weights_R2'!$B$7</f>
        <v>0.25111414204766691</v>
      </c>
      <c r="E256" s="56">
        <f>INDEX('Productivity-all_inputs'!$D:$D,MATCH($A256,'Productivity-all_inputs'!$A:$A,0))</f>
        <v>3.6402142821326553</v>
      </c>
      <c r="F256" s="56">
        <f t="shared" si="31"/>
        <v>0.46504291896267119</v>
      </c>
      <c r="G256" s="49">
        <f>INDEX('Skills-all_inputs'!$C:$C,MATCH($A256,'Skills-all_inputs'!$A:$A,0))</f>
        <v>4.0999999999999996</v>
      </c>
      <c r="H256" s="49">
        <f>INDEX('Skills-all_inputs'!$D:$D,MATCH($A256,'Skills-all_inputs'!$A:$A,0))</f>
        <v>4.5999999999999996</v>
      </c>
      <c r="I256" s="121">
        <f>$G256*'England_index-weights_R2'!$B$5+'England_index-weights_R2'!$B$6*$H256</f>
        <v>4.3499999999999996</v>
      </c>
      <c r="J256" s="56">
        <f t="shared" si="24"/>
        <v>0.14670658682634727</v>
      </c>
      <c r="K256" s="49">
        <f>INDEX('Unemployment-all_inputs'!$C:$C,MATCH($A256,'Unemployment-all_inputs'!$A:$A,0))</f>
        <v>2.9</v>
      </c>
      <c r="L256" s="49">
        <f>INDEX('Unemployment-all_inputs'!$D:$D,MATCH($A256,'Unemployment-all_inputs'!$A:$A,0))</f>
        <v>3.4</v>
      </c>
      <c r="M256" s="121">
        <f>K256*'England_index-weights_R2'!$B$8+L256*'England_index-weights_R2'!$B$9</f>
        <v>3.15</v>
      </c>
      <c r="N256" s="56">
        <f t="shared" si="25"/>
        <v>0.14159292035398227</v>
      </c>
      <c r="O256" s="56">
        <f>Q256*'England_index-weights_R2'!$B$11+S256*'England_index-weights_R2'!$B$12+U256*'England_index-weights_R2'!$B$13</f>
        <v>8.2834839002494137E-2</v>
      </c>
      <c r="P256" s="50">
        <f>INDEX('Journey_time-all_inputs'!$C:$C,MATCH($A256,'Journey_time-all_inputs'!$A:$A,0))</f>
        <v>12.423419881328201</v>
      </c>
      <c r="Q256" s="56">
        <f t="shared" si="26"/>
        <v>5.1250909318077013E-2</v>
      </c>
      <c r="R256" s="50">
        <f>INDEX('Journey_time-all_inputs'!$D:$D,MATCH($A256,'Journey_time-all_inputs'!$A:$A,0))</f>
        <v>25.982187520588401</v>
      </c>
      <c r="S256" s="56">
        <f t="shared" si="27"/>
        <v>0.18862507020110442</v>
      </c>
      <c r="T256" s="50">
        <f>INDEX('Journey_time-all_inputs'!$E:$E,MATCH($A256,'Journey_time-all_inputs'!$A:$A,0))</f>
        <v>19.922514378541099</v>
      </c>
      <c r="U256" s="56">
        <f t="shared" si="28"/>
        <v>0.11820447102994504</v>
      </c>
      <c r="V256" s="56">
        <f>Y256*'England_index-weights_R2'!$B$15+AC256*'England_index-weights_R2'!$B$17</f>
        <v>0.33603135740377521</v>
      </c>
      <c r="W256" s="56">
        <f>INDEX('Comm_vacancy-all_inputs'!$C:$C, MATCH(A256,'Comm_vacancy-all_inputs'!$A:$A,0))</f>
        <v>9.4255342559945998E-2</v>
      </c>
      <c r="X256" s="56">
        <f>W256*'England_index-weights_R2'!$B$16</f>
        <v>9.4255342559945998E-2</v>
      </c>
      <c r="Y256" s="56">
        <f t="shared" si="29"/>
        <v>0.34767542340195517</v>
      </c>
      <c r="Z256" s="57">
        <f>INDEX('Dwellings_vacancy_E-all_inputs'!$G:$G,MATCH($A256,'Dwellings_vacancy_E-all_inputs'!$A:$A,0))</f>
        <v>1.0894370788958921E-2</v>
      </c>
      <c r="AA256" s="57">
        <f>INDEX('Dwellings_vacancy_E-all_inputs'!$L:$L,MATCH($A256,'Dwellings_vacancy_E-all_inputs'!$A:$A,0))</f>
        <v>1.1347439973687095E-2</v>
      </c>
      <c r="AB256" s="57">
        <f>Z256*'England_index-weights_R2'!$B$18+AA256*'England_index-weights_R2'!$B$19</f>
        <v>1.1120905381323008E-2</v>
      </c>
      <c r="AC256" s="56">
        <f t="shared" si="30"/>
        <v>0.30109915940923548</v>
      </c>
    </row>
    <row r="257" spans="1:29" x14ac:dyDescent="0.35">
      <c r="A257" s="17" t="s">
        <v>802</v>
      </c>
      <c r="B257" s="17" t="s">
        <v>803</v>
      </c>
      <c r="C257" s="56">
        <f>D257*'England_index-weights_R2'!$B$2+O257*'England_index-weights_R2'!$B$10+V257*'England_index-weights_R2'!$B$14</f>
        <v>0.30096883247932293</v>
      </c>
      <c r="D257" s="56">
        <f>F257*'England_index-weights_R2'!$B$3+J257*'England_index-weights_R2'!$B$4+N257*'England_index-weights_R2'!$B$7</f>
        <v>0.42024066019725614</v>
      </c>
      <c r="E257" s="56">
        <f>INDEX('Productivity-all_inputs'!$D:$D,MATCH($A257,'Productivity-all_inputs'!$A:$A,0))</f>
        <v>3.5610460826040513</v>
      </c>
      <c r="F257" s="56">
        <f t="shared" si="31"/>
        <v>0.53966851230709878</v>
      </c>
      <c r="G257" s="49">
        <f>INDEX('Skills-all_inputs'!$C:$C,MATCH($A257,'Skills-all_inputs'!$A:$A,0))</f>
        <v>6</v>
      </c>
      <c r="H257" s="49">
        <f>INDEX('Skills-all_inputs'!$D:$D,MATCH($A257,'Skills-all_inputs'!$A:$A,0))</f>
        <v>7.4</v>
      </c>
      <c r="I257" s="121">
        <f>$G257*'England_index-weights_R2'!$B$5+'England_index-weights_R2'!$B$6*$H257</f>
        <v>6.7</v>
      </c>
      <c r="J257" s="56">
        <f t="shared" si="24"/>
        <v>0.28742514970059879</v>
      </c>
      <c r="K257" s="49">
        <f>INDEX('Unemployment-all_inputs'!$C:$C,MATCH($A257,'Unemployment-all_inputs'!$A:$A,0))</f>
        <v>4.9000000000000004</v>
      </c>
      <c r="L257" s="49">
        <f>INDEX('Unemployment-all_inputs'!$D:$D,MATCH($A257,'Unemployment-all_inputs'!$A:$A,0))</f>
        <v>4.7</v>
      </c>
      <c r="M257" s="121">
        <f>K257*'England_index-weights_R2'!$B$8+L257*'England_index-weights_R2'!$B$9</f>
        <v>4.8000000000000007</v>
      </c>
      <c r="N257" s="56">
        <f t="shared" si="25"/>
        <v>0.43362831858407086</v>
      </c>
      <c r="O257" s="56">
        <f>Q257*'England_index-weights_R2'!$B$11+S257*'England_index-weights_R2'!$B$12+U257*'England_index-weights_R2'!$B$13</f>
        <v>6.1554146568963464E-2</v>
      </c>
      <c r="P257" s="50">
        <f>INDEX('Journey_time-all_inputs'!$C:$C,MATCH($A257,'Journey_time-all_inputs'!$A:$A,0))</f>
        <v>10.8942694673145</v>
      </c>
      <c r="Q257" s="56">
        <f t="shared" si="26"/>
        <v>3.7764887888403618E-2</v>
      </c>
      <c r="R257" s="50">
        <f>INDEX('Journey_time-all_inputs'!$D:$D,MATCH($A257,'Journey_time-all_inputs'!$A:$A,0))</f>
        <v>20.862849949045799</v>
      </c>
      <c r="S257" s="56">
        <f t="shared" si="27"/>
        <v>0.14444512117669139</v>
      </c>
      <c r="T257" s="50">
        <f>INDEX('Journey_time-all_inputs'!$E:$E,MATCH($A257,'Journey_time-all_inputs'!$A:$A,0))</f>
        <v>14.210072850447601</v>
      </c>
      <c r="U257" s="56">
        <f t="shared" si="28"/>
        <v>6.7871417919190005E-2</v>
      </c>
      <c r="V257" s="56">
        <f>Y257*'England_index-weights_R2'!$B$15+AC257*'England_index-weights_R2'!$B$17</f>
        <v>0.30183986295381593</v>
      </c>
      <c r="W257" s="56">
        <f>INDEX('Comm_vacancy-all_inputs'!$C:$C, MATCH(A257,'Comm_vacancy-all_inputs'!$A:$A,0))</f>
        <v>8.3181300760393539E-2</v>
      </c>
      <c r="X257" s="56">
        <f>W257*'England_index-weights_R2'!$B$16</f>
        <v>8.3181300760393539E-2</v>
      </c>
      <c r="Y257" s="56">
        <f t="shared" si="29"/>
        <v>0.30373569095664044</v>
      </c>
      <c r="Z257" s="57">
        <f>INDEX('Dwellings_vacancy_E-all_inputs'!$G:$G,MATCH($A257,'Dwellings_vacancy_E-all_inputs'!$A:$A,0))</f>
        <v>1.0443708766999309E-2</v>
      </c>
      <c r="AA257" s="57">
        <f>INDEX('Dwellings_vacancy_E-all_inputs'!$L:$L,MATCH($A257,'Dwellings_vacancy_E-all_inputs'!$A:$A,0))</f>
        <v>1.1487664493324735E-2</v>
      </c>
      <c r="AB257" s="57">
        <f>Z257*'England_index-weights_R2'!$B$18+AA257*'England_index-weights_R2'!$B$19</f>
        <v>1.0965686630162022E-2</v>
      </c>
      <c r="AC257" s="56">
        <f t="shared" si="30"/>
        <v>0.2961523789453423</v>
      </c>
    </row>
    <row r="258" spans="1:29" x14ac:dyDescent="0.35">
      <c r="A258" s="17" t="s">
        <v>804</v>
      </c>
      <c r="B258" s="17" t="s">
        <v>805</v>
      </c>
      <c r="C258" s="56">
        <f>D258*'England_index-weights_R2'!$B$2+O258*'England_index-weights_R2'!$B$10+V258*'England_index-weights_R2'!$B$14</f>
        <v>0.40420278965515438</v>
      </c>
      <c r="D258" s="56">
        <f>F258*'England_index-weights_R2'!$B$3+J258*'England_index-weights_R2'!$B$4+N258*'England_index-weights_R2'!$B$7</f>
        <v>0.51664590311408121</v>
      </c>
      <c r="E258" s="56">
        <f>INDEX('Productivity-all_inputs'!$D:$D,MATCH($A258,'Productivity-all_inputs'!$A:$A,0))</f>
        <v>3.380994674344636</v>
      </c>
      <c r="F258" s="56">
        <f t="shared" si="31"/>
        <v>0.70938871882769761</v>
      </c>
      <c r="G258" s="49">
        <f>INDEX('Skills-all_inputs'!$C:$C,MATCH($A258,'Skills-all_inputs'!$A:$A,0))</f>
        <v>6.9</v>
      </c>
      <c r="H258" s="49">
        <f>INDEX('Skills-all_inputs'!$D:$D,MATCH($A258,'Skills-all_inputs'!$A:$A,0))</f>
        <v>9.9</v>
      </c>
      <c r="I258" s="121">
        <f>$G258*'England_index-weights_R2'!$B$5+'England_index-weights_R2'!$B$6*$H258</f>
        <v>8.4</v>
      </c>
      <c r="J258" s="56">
        <f t="shared" ref="J258:J310" si="32">((I258-MIN(I$2:I$310))/(MAX(I$2:I$310)-MIN(I$2:I$310)))</f>
        <v>0.3892215568862275</v>
      </c>
      <c r="K258" s="49">
        <f>INDEX('Unemployment-all_inputs'!$C:$C,MATCH($A258,'Unemployment-all_inputs'!$A:$A,0))</f>
        <v>4.5</v>
      </c>
      <c r="L258" s="49">
        <f>INDEX('Unemployment-all_inputs'!$D:$D,MATCH($A258,'Unemployment-all_inputs'!$A:$A,0))</f>
        <v>5.3</v>
      </c>
      <c r="M258" s="121">
        <f>K258*'England_index-weights_R2'!$B$8+L258*'England_index-weights_R2'!$B$9</f>
        <v>4.9000000000000004</v>
      </c>
      <c r="N258" s="56">
        <f t="shared" ref="N258:N310" si="33">((M258-MIN(M$2:M$310))/(MAX(M$2:M$310)-MIN(M$2:M$310)))</f>
        <v>0.45132743362831862</v>
      </c>
      <c r="O258" s="56">
        <f>Q258*'England_index-weights_R2'!$B$11+S258*'England_index-weights_R2'!$B$12+U258*'England_index-weights_R2'!$B$13</f>
        <v>0.27761717217134857</v>
      </c>
      <c r="P258" s="50">
        <f>INDEX('Journey_time-all_inputs'!$C:$C,MATCH($A258,'Journey_time-all_inputs'!$A:$A,0))</f>
        <v>32.408411166419597</v>
      </c>
      <c r="Q258" s="56">
        <f t="shared" ref="Q258:Q310" si="34">(P258-MIN(P$2:P$314))/(MAX(P$2:P$314)-MIN(P$2:P$314))</f>
        <v>0.22750434931496394</v>
      </c>
      <c r="R258" s="50">
        <f>INDEX('Journey_time-all_inputs'!$D:$D,MATCH($A258,'Journey_time-all_inputs'!$A:$A,0))</f>
        <v>52.071127682306397</v>
      </c>
      <c r="S258" s="56">
        <f t="shared" ref="S258:S310" si="35">(R258-MIN(R$2:R$314))/(MAX(R$2:R$314)-MIN(R$2:R$314))</f>
        <v>0.41377295903203165</v>
      </c>
      <c r="T258" s="50">
        <f>INDEX('Journey_time-all_inputs'!$E:$E,MATCH($A258,'Journey_time-all_inputs'!$A:$A,0))</f>
        <v>67.1672142633943</v>
      </c>
      <c r="U258" s="56">
        <f t="shared" ref="U258:U310" si="36">(T258-MIN(T$2:T$314))/(MAX(T$2:T$314)-MIN(T$2:T$314))</f>
        <v>0.53448356584627932</v>
      </c>
      <c r="V258" s="56">
        <f>Y258*'England_index-weights_R2'!$B$15+AC258*'England_index-weights_R2'!$B$17</f>
        <v>0.30590218022110655</v>
      </c>
      <c r="W258" s="56">
        <f>INDEX('Comm_vacancy-all_inputs'!$C:$C, MATCH(A258,'Comm_vacancy-all_inputs'!$A:$A,0))</f>
        <v>9.0826698570184189E-2</v>
      </c>
      <c r="X258" s="56">
        <f>W258*'England_index-weights_R2'!$B$16</f>
        <v>9.0826698570184189E-2</v>
      </c>
      <c r="Y258" s="56">
        <f t="shared" ref="Y258:Y310" si="37">(X258-MIN(X$2:X$314))/(MAX(X$2:X$314)-MIN(X$2:X$314))</f>
        <v>0.33407120352566222</v>
      </c>
      <c r="Z258" s="57">
        <f>INDEX('Dwellings_vacancy_E-all_inputs'!$G:$G,MATCH($A258,'Dwellings_vacancy_E-all_inputs'!$A:$A,0))</f>
        <v>7.9419673566381091E-3</v>
      </c>
      <c r="AA258" s="57">
        <f>INDEX('Dwellings_vacancy_E-all_inputs'!$L:$L,MATCH($A258,'Dwellings_vacancy_E-all_inputs'!$A:$A,0))</f>
        <v>9.2979788379902433E-3</v>
      </c>
      <c r="AB258" s="57">
        <f>Z258*'England_index-weights_R2'!$B$18+AA258*'England_index-weights_R2'!$B$19</f>
        <v>8.6199730973141771E-3</v>
      </c>
      <c r="AC258" s="56">
        <f t="shared" ref="AC258:AC310" si="38">(AB258-MIN(AB$2:AB$314))/(MAX(AB$2:AB$314)-MIN(AB$2:AB$314))</f>
        <v>0.22139511030743964</v>
      </c>
    </row>
    <row r="259" spans="1:29" x14ac:dyDescent="0.35">
      <c r="A259" s="17" t="s">
        <v>808</v>
      </c>
      <c r="B259" s="17" t="s">
        <v>809</v>
      </c>
      <c r="C259" s="56">
        <f>D259*'England_index-weights_R2'!$B$2+O259*'England_index-weights_R2'!$B$10+V259*'England_index-weights_R2'!$B$14</f>
        <v>0.21195096510486219</v>
      </c>
      <c r="D259" s="56">
        <f>F259*'England_index-weights_R2'!$B$3+J259*'England_index-weights_R2'!$B$4+N259*'England_index-weights_R2'!$B$7</f>
        <v>0.24852215506843989</v>
      </c>
      <c r="E259" s="56">
        <f>INDEX('Productivity-all_inputs'!$D:$D,MATCH($A259,'Productivity-all_inputs'!$A:$A,0))</f>
        <v>3.8691155044168695</v>
      </c>
      <c r="F259" s="56">
        <f t="shared" ref="F259:F310" si="39">((MAX(E$2:E$310)-E259))/(MAX(E$2:E$310)-MIN(E$2:E$310))</f>
        <v>0.24927586057387463</v>
      </c>
      <c r="G259" s="49">
        <f>INDEX('Skills-all_inputs'!$C:$C,MATCH($A259,'Skills-all_inputs'!$A:$A,0))</f>
        <v>6</v>
      </c>
      <c r="H259" s="49">
        <f>INDEX('Skills-all_inputs'!$D:$D,MATCH($A259,'Skills-all_inputs'!$A:$A,0))</f>
        <v>6.1</v>
      </c>
      <c r="I259" s="121">
        <f>$G259*'England_index-weights_R2'!$B$5+'England_index-weights_R2'!$B$6*$H259</f>
        <v>6.05</v>
      </c>
      <c r="J259" s="56">
        <f t="shared" si="32"/>
        <v>0.24850299401197604</v>
      </c>
      <c r="K259" s="49">
        <f>INDEX('Unemployment-all_inputs'!$C:$C,MATCH($A259,'Unemployment-all_inputs'!$A:$A,0))</f>
        <v>4.0999999999999996</v>
      </c>
      <c r="L259" s="49">
        <f>INDEX('Unemployment-all_inputs'!$D:$D,MATCH($A259,'Unemployment-all_inputs'!$A:$A,0))</f>
        <v>3.4</v>
      </c>
      <c r="M259" s="121">
        <f>K259*'England_index-weights_R2'!$B$8+L259*'England_index-weights_R2'!$B$9</f>
        <v>3.75</v>
      </c>
      <c r="N259" s="56">
        <f t="shared" si="33"/>
        <v>0.247787610619469</v>
      </c>
      <c r="O259" s="56">
        <f>Q259*'England_index-weights_R2'!$B$11+S259*'England_index-weights_R2'!$B$12+U259*'England_index-weights_R2'!$B$13</f>
        <v>7.0764172743314507E-2</v>
      </c>
      <c r="P259" s="50">
        <f>INDEX('Journey_time-all_inputs'!$C:$C,MATCH($A259,'Journey_time-all_inputs'!$A:$A,0))</f>
        <v>11.183137364946401</v>
      </c>
      <c r="Q259" s="56">
        <f t="shared" si="34"/>
        <v>4.0312497739015483E-2</v>
      </c>
      <c r="R259" s="50">
        <f>INDEX('Journey_time-all_inputs'!$D:$D,MATCH($A259,'Journey_time-all_inputs'!$A:$A,0))</f>
        <v>24.341673527279902</v>
      </c>
      <c r="S259" s="56">
        <f t="shared" si="35"/>
        <v>0.17446741335872393</v>
      </c>
      <c r="T259" s="50">
        <f>INDEX('Journey_time-all_inputs'!$E:$E,MATCH($A259,'Journey_time-all_inputs'!$A:$A,0))</f>
        <v>17.182787909174898</v>
      </c>
      <c r="U259" s="56">
        <f t="shared" si="36"/>
        <v>9.4064390608400064E-2</v>
      </c>
      <c r="V259" s="56">
        <f>Y259*'England_index-weights_R2'!$B$15+AC259*'England_index-weights_R2'!$B$17</f>
        <v>0.27999537753925452</v>
      </c>
      <c r="W259" s="56">
        <f>INDEX('Comm_vacancy-all_inputs'!$C:$C, MATCH(A259,'Comm_vacancy-all_inputs'!$A:$A,0))</f>
        <v>8.8492574557516607E-2</v>
      </c>
      <c r="X259" s="56">
        <f>W259*'England_index-weights_R2'!$B$16</f>
        <v>8.8492574557516607E-2</v>
      </c>
      <c r="Y259" s="56">
        <f t="shared" si="37"/>
        <v>0.32480983477997599</v>
      </c>
      <c r="Z259" s="57">
        <f>INDEX('Dwellings_vacancy_E-all_inputs'!$G:$G,MATCH($A259,'Dwellings_vacancy_E-all_inputs'!$A:$A,0))</f>
        <v>5.2564559669943459E-3</v>
      </c>
      <c r="AA259" s="57">
        <f>INDEX('Dwellings_vacancy_E-all_inputs'!$L:$L,MATCH($A259,'Dwellings_vacancy_E-all_inputs'!$A:$A,0))</f>
        <v>7.2239210294087466E-3</v>
      </c>
      <c r="AB259" s="57">
        <f>Z259*'England_index-weights_R2'!$B$18+AA259*'England_index-weights_R2'!$B$19</f>
        <v>6.2401884982015467E-3</v>
      </c>
      <c r="AC259" s="56">
        <f t="shared" si="38"/>
        <v>0.14555200581708996</v>
      </c>
    </row>
    <row r="260" spans="1:29" x14ac:dyDescent="0.35">
      <c r="A260" s="17" t="s">
        <v>810</v>
      </c>
      <c r="B260" s="17" t="s">
        <v>811</v>
      </c>
      <c r="C260" s="56">
        <f>D260*'England_index-weights_R2'!$B$2+O260*'England_index-weights_R2'!$B$10+V260*'England_index-weights_R2'!$B$14</f>
        <v>0.37369259737189781</v>
      </c>
      <c r="D260" s="56">
        <f>F260*'England_index-weights_R2'!$B$3+J260*'England_index-weights_R2'!$B$4+N260*'England_index-weights_R2'!$B$7</f>
        <v>0.47794280645170917</v>
      </c>
      <c r="E260" s="56">
        <f>INDEX('Productivity-all_inputs'!$D:$D,MATCH($A260,'Productivity-all_inputs'!$A:$A,0))</f>
        <v>3.3877743613300146</v>
      </c>
      <c r="F260" s="56">
        <f t="shared" si="39"/>
        <v>0.70299804470619531</v>
      </c>
      <c r="G260" s="49">
        <f>INDEX('Skills-all_inputs'!$C:$C,MATCH($A260,'Skills-all_inputs'!$A:$A,0))</f>
        <v>7.7</v>
      </c>
      <c r="H260" s="49">
        <f>INDEX('Skills-all_inputs'!$D:$D,MATCH($A260,'Skills-all_inputs'!$A:$A,0))</f>
        <v>7.8</v>
      </c>
      <c r="I260" s="121">
        <f>$G260*'England_index-weights_R2'!$B$5+'England_index-weights_R2'!$B$6*$H260</f>
        <v>7.75</v>
      </c>
      <c r="J260" s="56">
        <f t="shared" si="32"/>
        <v>0.35029940119760472</v>
      </c>
      <c r="K260" s="49">
        <f>INDEX('Unemployment-all_inputs'!$C:$C,MATCH($A260,'Unemployment-all_inputs'!$A:$A,0))</f>
        <v>4.4000000000000004</v>
      </c>
      <c r="L260" s="49">
        <f>INDEX('Unemployment-all_inputs'!$D:$D,MATCH($A260,'Unemployment-all_inputs'!$A:$A,0))</f>
        <v>4.5999999999999996</v>
      </c>
      <c r="M260" s="121">
        <f>K260*'England_index-weights_R2'!$B$8+L260*'England_index-weights_R2'!$B$9</f>
        <v>4.5</v>
      </c>
      <c r="N260" s="56">
        <f t="shared" si="33"/>
        <v>0.38053097345132741</v>
      </c>
      <c r="O260" s="56">
        <f>Q260*'England_index-weights_R2'!$B$11+S260*'England_index-weights_R2'!$B$12+U260*'England_index-weights_R2'!$B$13</f>
        <v>7.7583334633436182E-2</v>
      </c>
      <c r="P260" s="50">
        <f>INDEX('Journey_time-all_inputs'!$C:$C,MATCH($A260,'Journey_time-all_inputs'!$A:$A,0))</f>
        <v>12.565178439248101</v>
      </c>
      <c r="Q260" s="56">
        <f t="shared" si="34"/>
        <v>5.2501119194376493E-2</v>
      </c>
      <c r="R260" s="50">
        <f>INDEX('Journey_time-all_inputs'!$D:$D,MATCH($A260,'Journey_time-all_inputs'!$A:$A,0))</f>
        <v>22.911436210922599</v>
      </c>
      <c r="S260" s="56">
        <f t="shared" si="35"/>
        <v>0.16212444694042644</v>
      </c>
      <c r="T260" s="50">
        <f>INDEX('Journey_time-all_inputs'!$E:$E,MATCH($A260,'Journey_time-all_inputs'!$A:$A,0))</f>
        <v>18.1203951731279</v>
      </c>
      <c r="U260" s="56">
        <f t="shared" si="36"/>
        <v>0.10232576816149801</v>
      </c>
      <c r="V260" s="56">
        <f>Y260*'England_index-weights_R2'!$B$15+AC260*'England_index-weights_R2'!$B$17</f>
        <v>0.46130144195073658</v>
      </c>
      <c r="W260" s="56">
        <f>INDEX('Comm_vacancy-all_inputs'!$C:$C, MATCH(A260,'Comm_vacancy-all_inputs'!$A:$A,0))</f>
        <v>0.14253033869463802</v>
      </c>
      <c r="X260" s="56">
        <f>W260*'England_index-weights_R2'!$B$16</f>
        <v>0.14253033869463802</v>
      </c>
      <c r="Y260" s="56">
        <f t="shared" si="37"/>
        <v>0.53922160431330923</v>
      </c>
      <c r="Z260" s="57">
        <f>INDEX('Dwellings_vacancy_E-all_inputs'!$G:$G,MATCH($A260,'Dwellings_vacancy_E-all_inputs'!$A:$A,0))</f>
        <v>7.9617990528204566E-3</v>
      </c>
      <c r="AA260" s="57">
        <f>INDEX('Dwellings_vacancy_E-all_inputs'!$L:$L,MATCH($A260,'Dwellings_vacancy_E-all_inputs'!$A:$A,0))</f>
        <v>9.6638324673279791E-3</v>
      </c>
      <c r="AB260" s="57">
        <f>Z260*'England_index-weights_R2'!$B$18+AA260*'England_index-weights_R2'!$B$19</f>
        <v>8.812815760074217E-3</v>
      </c>
      <c r="AC260" s="56">
        <f t="shared" si="38"/>
        <v>0.22754095486301856</v>
      </c>
    </row>
    <row r="261" spans="1:29" x14ac:dyDescent="0.35">
      <c r="A261" s="17" t="s">
        <v>812</v>
      </c>
      <c r="B261" s="17" t="s">
        <v>813</v>
      </c>
      <c r="C261" s="56">
        <f>D261*'England_index-weights_R2'!$B$2+O261*'England_index-weights_R2'!$B$10+V261*'England_index-weights_R2'!$B$14</f>
        <v>0.31086485350477072</v>
      </c>
      <c r="D261" s="56">
        <f>F261*'England_index-weights_R2'!$B$3+J261*'England_index-weights_R2'!$B$4+N261*'England_index-weights_R2'!$B$7</f>
        <v>0.43765094446115632</v>
      </c>
      <c r="E261" s="56">
        <f>INDEX('Productivity-all_inputs'!$D:$D,MATCH($A261,'Productivity-all_inputs'!$A:$A,0))</f>
        <v>3.4339872044851463</v>
      </c>
      <c r="F261" s="56">
        <f t="shared" si="39"/>
        <v>0.65943685648770312</v>
      </c>
      <c r="G261" s="49">
        <f>INDEX('Skills-all_inputs'!$C:$C,MATCH($A261,'Skills-all_inputs'!$A:$A,0))</f>
        <v>6.5</v>
      </c>
      <c r="H261" s="49">
        <f>INDEX('Skills-all_inputs'!$D:$D,MATCH($A261,'Skills-all_inputs'!$A:$A,0))</f>
        <v>7.6</v>
      </c>
      <c r="I261" s="121">
        <f>$G261*'England_index-weights_R2'!$B$5+'England_index-weights_R2'!$B$6*$H261</f>
        <v>7.05</v>
      </c>
      <c r="J261" s="56">
        <f t="shared" si="32"/>
        <v>0.30838323353293412</v>
      </c>
      <c r="K261" s="49">
        <f>INDEX('Unemployment-all_inputs'!$C:$C,MATCH($A261,'Unemployment-all_inputs'!$A:$A,0))</f>
        <v>4.0999999999999996</v>
      </c>
      <c r="L261" s="49">
        <f>INDEX('Unemployment-all_inputs'!$D:$D,MATCH($A261,'Unemployment-all_inputs'!$A:$A,0))</f>
        <v>4.5</v>
      </c>
      <c r="M261" s="121">
        <f>K261*'England_index-weights_R2'!$B$8+L261*'England_index-weights_R2'!$B$9</f>
        <v>4.3</v>
      </c>
      <c r="N261" s="56">
        <f t="shared" si="33"/>
        <v>0.34513274336283178</v>
      </c>
      <c r="O261" s="56">
        <f>Q261*'England_index-weights_R2'!$B$11+S261*'England_index-weights_R2'!$B$12+U261*'England_index-weights_R2'!$B$13</f>
        <v>7.1350309664830872E-2</v>
      </c>
      <c r="P261" s="50">
        <f>INDEX('Journey_time-all_inputs'!$C:$C,MATCH($A261,'Journey_time-all_inputs'!$A:$A,0))</f>
        <v>11.613282520774</v>
      </c>
      <c r="Q261" s="56">
        <f t="shared" si="34"/>
        <v>4.410607274393271E-2</v>
      </c>
      <c r="R261" s="50">
        <f>INDEX('Journey_time-all_inputs'!$D:$D,MATCH($A261,'Journey_time-all_inputs'!$A:$A,0))</f>
        <v>23.171365616073299</v>
      </c>
      <c r="S261" s="56">
        <f t="shared" si="35"/>
        <v>0.1643676410468943</v>
      </c>
      <c r="T261" s="50">
        <f>INDEX('Journey_time-all_inputs'!$E:$E,MATCH($A261,'Journey_time-all_inputs'!$A:$A,0))</f>
        <v>16.8004053331412</v>
      </c>
      <c r="U261" s="56">
        <f t="shared" si="36"/>
        <v>9.0695168811821797E-2</v>
      </c>
      <c r="V261" s="56">
        <f>Y261*'England_index-weights_R2'!$B$15+AC261*'England_index-weights_R2'!$B$17</f>
        <v>0.29680721543193939</v>
      </c>
      <c r="W261" s="56">
        <f>INDEX('Comm_vacancy-all_inputs'!$C:$C, MATCH(A261,'Comm_vacancy-all_inputs'!$A:$A,0))</f>
        <v>8.708700307521465E-2</v>
      </c>
      <c r="X261" s="56">
        <f>W261*'England_index-weights_R2'!$B$16</f>
        <v>8.708700307521465E-2</v>
      </c>
      <c r="Y261" s="56">
        <f t="shared" si="37"/>
        <v>0.31923278929080251</v>
      </c>
      <c r="Z261" s="57">
        <f>INDEX('Dwellings_vacancy_E-all_inputs'!$G:$G,MATCH($A261,'Dwellings_vacancy_E-all_inputs'!$A:$A,0))</f>
        <v>7.6702680116993967E-3</v>
      </c>
      <c r="AA261" s="57">
        <f>INDEX('Dwellings_vacancy_E-all_inputs'!$L:$L,MATCH($A261,'Dwellings_vacancy_E-all_inputs'!$A:$A,0))</f>
        <v>1.0080217950658393E-2</v>
      </c>
      <c r="AB261" s="57">
        <f>Z261*'England_index-weights_R2'!$B$18+AA261*'England_index-weights_R2'!$B$19</f>
        <v>8.8752429811788953E-3</v>
      </c>
      <c r="AC261" s="56">
        <f t="shared" si="38"/>
        <v>0.22953049385534996</v>
      </c>
    </row>
    <row r="262" spans="1:29" x14ac:dyDescent="0.35">
      <c r="A262" s="17" t="s">
        <v>814</v>
      </c>
      <c r="B262" s="17" t="s">
        <v>815</v>
      </c>
      <c r="C262" s="56">
        <f>D262*'England_index-weights_R2'!$B$2+O262*'England_index-weights_R2'!$B$10+V262*'England_index-weights_R2'!$B$14</f>
        <v>0.2999378342495741</v>
      </c>
      <c r="D262" s="56">
        <f>F262*'England_index-weights_R2'!$B$3+J262*'England_index-weights_R2'!$B$4+N262*'England_index-weights_R2'!$B$7</f>
        <v>0.33895605539412771</v>
      </c>
      <c r="E262" s="56">
        <f>INDEX('Productivity-all_inputs'!$D:$D,MATCH($A262,'Productivity-all_inputs'!$A:$A,0))</f>
        <v>3.3707381741774469</v>
      </c>
      <c r="F262" s="56">
        <f t="shared" si="39"/>
        <v>0.71905670944983069</v>
      </c>
      <c r="G262" s="49">
        <f>INDEX('Skills-all_inputs'!$C:$C,MATCH($A262,'Skills-all_inputs'!$A:$A,0))</f>
        <v>3.1</v>
      </c>
      <c r="H262" s="49">
        <f>INDEX('Skills-all_inputs'!$D:$D,MATCH($A262,'Skills-all_inputs'!$A:$A,0))</f>
        <v>7.1</v>
      </c>
      <c r="I262" s="121">
        <f>$G262*'England_index-weights_R2'!$B$5+'England_index-weights_R2'!$B$6*$H262</f>
        <v>5.0999999999999996</v>
      </c>
      <c r="J262" s="56">
        <f t="shared" si="32"/>
        <v>0.19161676646706582</v>
      </c>
      <c r="K262" s="49">
        <f>INDEX('Unemployment-all_inputs'!$C:$C,MATCH($A262,'Unemployment-all_inputs'!$A:$A,0))</f>
        <v>2.9</v>
      </c>
      <c r="L262" s="49">
        <f>INDEX('Unemployment-all_inputs'!$D:$D,MATCH($A262,'Unemployment-all_inputs'!$A:$A,0))</f>
        <v>3</v>
      </c>
      <c r="M262" s="121">
        <f>K262*'England_index-weights_R2'!$B$8+L262*'England_index-weights_R2'!$B$9</f>
        <v>2.95</v>
      </c>
      <c r="N262" s="56">
        <f t="shared" si="33"/>
        <v>0.10619469026548674</v>
      </c>
      <c r="O262" s="56">
        <f>Q262*'England_index-weights_R2'!$B$11+S262*'England_index-weights_R2'!$B$12+U262*'England_index-weights_R2'!$B$13</f>
        <v>0.20423798370876056</v>
      </c>
      <c r="P262" s="50">
        <f>INDEX('Journey_time-all_inputs'!$C:$C,MATCH($A262,'Journey_time-all_inputs'!$A:$A,0))</f>
        <v>23.653495788098301</v>
      </c>
      <c r="Q262" s="56">
        <f t="shared" si="34"/>
        <v>0.15029220894931361</v>
      </c>
      <c r="R262" s="50">
        <f>INDEX('Journey_time-all_inputs'!$D:$D,MATCH($A262,'Journey_time-all_inputs'!$A:$A,0))</f>
        <v>47.068462727350799</v>
      </c>
      <c r="S262" s="56">
        <f t="shared" si="35"/>
        <v>0.37059989618797373</v>
      </c>
      <c r="T262" s="50">
        <f>INDEX('Journey_time-all_inputs'!$E:$E,MATCH($A262,'Journey_time-all_inputs'!$A:$A,0))</f>
        <v>46.842681515239903</v>
      </c>
      <c r="U262" s="56">
        <f t="shared" si="36"/>
        <v>0.35540150763472589</v>
      </c>
      <c r="V262" s="56">
        <f>Y262*'England_index-weights_R2'!$B$15+AC262*'England_index-weights_R2'!$B$17</f>
        <v>0.31760124250128041</v>
      </c>
      <c r="W262" s="56">
        <f>INDEX('Comm_vacancy-all_inputs'!$C:$C, MATCH(A262,'Comm_vacancy-all_inputs'!$A:$A,0))</f>
        <v>9.2452712766181874E-2</v>
      </c>
      <c r="X262" s="56">
        <f>W262*'England_index-weights_R2'!$B$16</f>
        <v>9.2452712766181874E-2</v>
      </c>
      <c r="Y262" s="56">
        <f t="shared" si="37"/>
        <v>0.34052292458809397</v>
      </c>
      <c r="Z262" s="57">
        <f>INDEX('Dwellings_vacancy_E-all_inputs'!$G:$G,MATCH($A262,'Dwellings_vacancy_E-all_inputs'!$A:$A,0))</f>
        <v>7.0588874107457983E-3</v>
      </c>
      <c r="AA262" s="57">
        <f>INDEX('Dwellings_vacancy_E-all_inputs'!$L:$L,MATCH($A262,'Dwellings_vacancy_E-all_inputs'!$A:$A,0))</f>
        <v>1.1903136858773103E-2</v>
      </c>
      <c r="AB262" s="57">
        <f>Z262*'England_index-weights_R2'!$B$18+AA262*'England_index-weights_R2'!$B$19</f>
        <v>9.4810121347594506E-3</v>
      </c>
      <c r="AC262" s="56">
        <f t="shared" si="38"/>
        <v>0.2488361962408398</v>
      </c>
    </row>
    <row r="263" spans="1:29" x14ac:dyDescent="0.35">
      <c r="A263" s="17" t="s">
        <v>816</v>
      </c>
      <c r="B263" s="17" t="s">
        <v>817</v>
      </c>
      <c r="C263" s="56">
        <f>D263*'England_index-weights_R2'!$B$2+O263*'England_index-weights_R2'!$B$10+V263*'England_index-weights_R2'!$B$14</f>
        <v>0.25040423760229025</v>
      </c>
      <c r="D263" s="56">
        <f>F263*'England_index-weights_R2'!$B$3+J263*'England_index-weights_R2'!$B$4+N263*'England_index-weights_R2'!$B$7</f>
        <v>0.351704595454987</v>
      </c>
      <c r="E263" s="56">
        <f>INDEX('Productivity-all_inputs'!$D:$D,MATCH($A263,'Productivity-all_inputs'!$A:$A,0))</f>
        <v>3.3672958299864741</v>
      </c>
      <c r="F263" s="56">
        <f t="shared" si="39"/>
        <v>0.72230153476197223</v>
      </c>
      <c r="G263" s="49">
        <f>INDEX('Skills-all_inputs'!$C:$C,MATCH($A263,'Skills-all_inputs'!$A:$A,0))</f>
        <v>4.5999999999999996</v>
      </c>
      <c r="H263" s="49">
        <f>INDEX('Skills-all_inputs'!$D:$D,MATCH($A263,'Skills-all_inputs'!$A:$A,0))</f>
        <v>4.7</v>
      </c>
      <c r="I263" s="121">
        <f>$G263*'England_index-weights_R2'!$B$5+'England_index-weights_R2'!$B$6*$H263</f>
        <v>4.6500000000000004</v>
      </c>
      <c r="J263" s="56">
        <f t="shared" si="32"/>
        <v>0.16467065868263472</v>
      </c>
      <c r="K263" s="49">
        <f>INDEX('Unemployment-all_inputs'!$C:$C,MATCH($A263,'Unemployment-all_inputs'!$A:$A,0))</f>
        <v>3.2</v>
      </c>
      <c r="L263" s="49">
        <f>INDEX('Unemployment-all_inputs'!$D:$D,MATCH($A263,'Unemployment-all_inputs'!$A:$A,0))</f>
        <v>3.4</v>
      </c>
      <c r="M263" s="121">
        <f>K263*'England_index-weights_R2'!$B$8+L263*'England_index-weights_R2'!$B$9</f>
        <v>3.3</v>
      </c>
      <c r="N263" s="56">
        <f t="shared" si="33"/>
        <v>0.16814159292035394</v>
      </c>
      <c r="O263" s="56">
        <f>Q263*'England_index-weights_R2'!$B$11+S263*'England_index-weights_R2'!$B$12+U263*'England_index-weights_R2'!$B$13</f>
        <v>0.13518954111427781</v>
      </c>
      <c r="P263" s="50">
        <f>INDEX('Journey_time-all_inputs'!$C:$C,MATCH($A263,'Journey_time-all_inputs'!$A:$A,0))</f>
        <v>17.394596948384802</v>
      </c>
      <c r="Q263" s="56">
        <f t="shared" si="34"/>
        <v>9.5093163057561395E-2</v>
      </c>
      <c r="R263" s="50">
        <f>INDEX('Journey_time-all_inputs'!$D:$D,MATCH($A263,'Journey_time-all_inputs'!$A:$A,0))</f>
        <v>34.328910467727098</v>
      </c>
      <c r="S263" s="56">
        <f t="shared" si="35"/>
        <v>0.26065739648787611</v>
      </c>
      <c r="T263" s="50">
        <f>INDEX('Journey_time-all_inputs'!$E:$E,MATCH($A263,'Journey_time-all_inputs'!$A:$A,0))</f>
        <v>33.296635931207803</v>
      </c>
      <c r="U263" s="56">
        <f t="shared" si="36"/>
        <v>0.23604556701482268</v>
      </c>
      <c r="V263" s="56">
        <f>Y263*'England_index-weights_R2'!$B$15+AC263*'England_index-weights_R2'!$B$17</f>
        <v>0.16301821838490904</v>
      </c>
      <c r="W263" s="56">
        <f>INDEX('Comm_vacancy-all_inputs'!$C:$C, MATCH(A263,'Comm_vacancy-all_inputs'!$A:$A,0))</f>
        <v>5.044492816389335E-2</v>
      </c>
      <c r="X263" s="56">
        <f>W263*'England_index-weights_R2'!$B$16</f>
        <v>5.044492816389335E-2</v>
      </c>
      <c r="Y263" s="56">
        <f t="shared" si="37"/>
        <v>0.17384387014208613</v>
      </c>
      <c r="Z263" s="57">
        <f>INDEX('Dwellings_vacancy_E-all_inputs'!$G:$G,MATCH($A263,'Dwellings_vacancy_E-all_inputs'!$A:$A,0))</f>
        <v>5.3244910647387974E-3</v>
      </c>
      <c r="AA263" s="57">
        <f>INDEX('Dwellings_vacancy_E-all_inputs'!$L:$L,MATCH($A263,'Dwellings_vacancy_E-all_inputs'!$A:$A,0))</f>
        <v>6.2138798113298673E-3</v>
      </c>
      <c r="AB263" s="57">
        <f>Z263*'England_index-weights_R2'!$B$18+AA263*'England_index-weights_R2'!$B$19</f>
        <v>5.7691854380343324E-3</v>
      </c>
      <c r="AC263" s="56">
        <f t="shared" si="38"/>
        <v>0.1305412631133778</v>
      </c>
    </row>
    <row r="264" spans="1:29" x14ac:dyDescent="0.35">
      <c r="A264" s="17" t="s">
        <v>818</v>
      </c>
      <c r="B264" s="17" t="s">
        <v>819</v>
      </c>
      <c r="C264" s="56">
        <f>D264*'England_index-weights_R2'!$B$2+O264*'England_index-weights_R2'!$B$10+V264*'England_index-weights_R2'!$B$14</f>
        <v>0.28021806352583528</v>
      </c>
      <c r="D264" s="56">
        <f>F264*'England_index-weights_R2'!$B$3+J264*'England_index-weights_R2'!$B$4+N264*'England_index-weights_R2'!$B$7</f>
        <v>0.44046186009181365</v>
      </c>
      <c r="E264" s="56">
        <f>INDEX('Productivity-all_inputs'!$D:$D,MATCH($A264,'Productivity-all_inputs'!$A:$A,0))</f>
        <v>3.427514689979529</v>
      </c>
      <c r="F264" s="56">
        <f t="shared" si="39"/>
        <v>0.66553798343372628</v>
      </c>
      <c r="G264" s="49">
        <f>INDEX('Skills-all_inputs'!$C:$C,MATCH($A264,'Skills-all_inputs'!$A:$A,0))</f>
        <v>5.9</v>
      </c>
      <c r="H264" s="49">
        <f>INDEX('Skills-all_inputs'!$D:$D,MATCH($A264,'Skills-all_inputs'!$A:$A,0))</f>
        <v>6.8</v>
      </c>
      <c r="I264" s="121">
        <f>$G264*'England_index-weights_R2'!$B$5+'England_index-weights_R2'!$B$6*$H264</f>
        <v>6.35</v>
      </c>
      <c r="J264" s="56">
        <f t="shared" si="32"/>
        <v>0.26646706586826341</v>
      </c>
      <c r="K264" s="49">
        <f>INDEX('Unemployment-all_inputs'!$C:$C,MATCH($A264,'Unemployment-all_inputs'!$A:$A,0))</f>
        <v>4.3</v>
      </c>
      <c r="L264" s="49">
        <f>INDEX('Unemployment-all_inputs'!$D:$D,MATCH($A264,'Unemployment-all_inputs'!$A:$A,0))</f>
        <v>4.8</v>
      </c>
      <c r="M264" s="121">
        <f>K264*'England_index-weights_R2'!$B$8+L264*'England_index-weights_R2'!$B$9</f>
        <v>4.55</v>
      </c>
      <c r="N264" s="56">
        <f t="shared" si="33"/>
        <v>0.38938053097345127</v>
      </c>
      <c r="O264" s="56">
        <f>Q264*'England_index-weights_R2'!$B$11+S264*'England_index-weights_R2'!$B$12+U264*'England_index-weights_R2'!$B$13</f>
        <v>8.8960690406308024E-2</v>
      </c>
      <c r="P264" s="50">
        <f>INDEX('Journey_time-all_inputs'!$C:$C,MATCH($A264,'Journey_time-all_inputs'!$A:$A,0))</f>
        <v>12.309046580656</v>
      </c>
      <c r="Q264" s="56">
        <f t="shared" si="34"/>
        <v>5.0242217975673888E-2</v>
      </c>
      <c r="R264" s="50">
        <f>INDEX('Journey_time-all_inputs'!$D:$D,MATCH($A264,'Journey_time-all_inputs'!$A:$A,0))</f>
        <v>29.530699006014501</v>
      </c>
      <c r="S264" s="56">
        <f t="shared" si="35"/>
        <v>0.21924876991767325</v>
      </c>
      <c r="T264" s="50">
        <f>INDEX('Journey_time-all_inputs'!$E:$E,MATCH($A264,'Journey_time-all_inputs'!$A:$A,0))</f>
        <v>21.092731574445001</v>
      </c>
      <c r="U264" s="56">
        <f t="shared" si="36"/>
        <v>0.12851540445182424</v>
      </c>
      <c r="V264" s="56">
        <f>Y264*'England_index-weights_R2'!$B$15+AC264*'England_index-weights_R2'!$B$17</f>
        <v>0.15098784351340572</v>
      </c>
      <c r="W264" s="56">
        <f>INDEX('Comm_vacancy-all_inputs'!$C:$C, MATCH(A264,'Comm_vacancy-all_inputs'!$A:$A,0))</f>
        <v>4.0187410350367811E-2</v>
      </c>
      <c r="X264" s="56">
        <f>W264*'England_index-weights_R2'!$B$16</f>
        <v>4.0187410350367811E-2</v>
      </c>
      <c r="Y264" s="56">
        <f t="shared" si="37"/>
        <v>0.1331439525837492</v>
      </c>
      <c r="Z264" s="57">
        <f>INDEX('Dwellings_vacancy_E-all_inputs'!$G:$G,MATCH($A264,'Dwellings_vacancy_E-all_inputs'!$A:$A,0))</f>
        <v>6.8189087187360067E-3</v>
      </c>
      <c r="AA264" s="57">
        <f>INDEX('Dwellings_vacancy_E-all_inputs'!$L:$L,MATCH($A264,'Dwellings_vacancy_E-all_inputs'!$A:$A,0))</f>
        <v>9.362001747225953E-3</v>
      </c>
      <c r="AB264" s="57">
        <f>Z264*'England_index-weights_R2'!$B$18+AA264*'England_index-weights_R2'!$B$19</f>
        <v>8.0904552329809799E-3</v>
      </c>
      <c r="AC264" s="56">
        <f t="shared" si="38"/>
        <v>0.20451951630237533</v>
      </c>
    </row>
    <row r="265" spans="1:29" x14ac:dyDescent="0.35">
      <c r="A265" s="17" t="s">
        <v>820</v>
      </c>
      <c r="B265" s="17" t="s">
        <v>821</v>
      </c>
      <c r="C265" s="56">
        <f>D265*'England_index-weights_R2'!$B$2+O265*'England_index-weights_R2'!$B$10+V265*'England_index-weights_R2'!$B$14</f>
        <v>0.51961348058282897</v>
      </c>
      <c r="D265" s="56">
        <f>F265*'England_index-weights_R2'!$B$3+J265*'England_index-weights_R2'!$B$4+N265*'England_index-weights_R2'!$B$7</f>
        <v>0.55922544342958513</v>
      </c>
      <c r="E265" s="56">
        <f>INDEX('Productivity-all_inputs'!$D:$D,MATCH($A265,'Productivity-all_inputs'!$A:$A,0))</f>
        <v>3.2733640101522705</v>
      </c>
      <c r="F265" s="56">
        <f t="shared" si="39"/>
        <v>0.81084362401987764</v>
      </c>
      <c r="G265" s="49">
        <f>INDEX('Skills-all_inputs'!$C:$C,MATCH($A265,'Skills-all_inputs'!$A:$A,0))</f>
        <v>4.7</v>
      </c>
      <c r="H265" s="49">
        <f>INDEX('Skills-all_inputs'!$D:$D,MATCH($A265,'Skills-all_inputs'!$A:$A,0))</f>
        <v>11.5</v>
      </c>
      <c r="I265" s="121">
        <f>$G265*'England_index-weights_R2'!$B$5+'England_index-weights_R2'!$B$6*$H265</f>
        <v>8.1</v>
      </c>
      <c r="J265" s="56">
        <f t="shared" si="32"/>
        <v>0.37125748502993999</v>
      </c>
      <c r="K265" s="49">
        <f>INDEX('Unemployment-all_inputs'!$C:$C,MATCH($A265,'Unemployment-all_inputs'!$A:$A,0))</f>
        <v>5.4</v>
      </c>
      <c r="L265" s="49">
        <f>INDEX('Unemployment-all_inputs'!$D:$D,MATCH($A265,'Unemployment-all_inputs'!$A:$A,0))</f>
        <v>4.9000000000000004</v>
      </c>
      <c r="M265" s="121">
        <f>K265*'England_index-weights_R2'!$B$8+L265*'England_index-weights_R2'!$B$9</f>
        <v>5.15</v>
      </c>
      <c r="N265" s="56">
        <f t="shared" si="33"/>
        <v>0.49557522123893805</v>
      </c>
      <c r="O265" s="56">
        <f>Q265*'England_index-weights_R2'!$B$11+S265*'England_index-weights_R2'!$B$12+U265*'England_index-weights_R2'!$B$13</f>
        <v>0.23864622837122348</v>
      </c>
      <c r="P265" s="50">
        <f>INDEX('Journey_time-all_inputs'!$C:$C,MATCH($A265,'Journey_time-all_inputs'!$A:$A,0))</f>
        <v>27.858952514390499</v>
      </c>
      <c r="Q265" s="56">
        <f t="shared" si="34"/>
        <v>0.187381352706909</v>
      </c>
      <c r="R265" s="50">
        <f>INDEX('Journey_time-all_inputs'!$D:$D,MATCH($A265,'Journey_time-all_inputs'!$A:$A,0))</f>
        <v>45.789201373820099</v>
      </c>
      <c r="S265" s="56">
        <f t="shared" si="35"/>
        <v>0.35955985426886711</v>
      </c>
      <c r="T265" s="50">
        <f>INDEX('Journey_time-all_inputs'!$E:$E,MATCH($A265,'Journey_time-all_inputs'!$A:$A,0))</f>
        <v>76.620251640066201</v>
      </c>
      <c r="U265" s="56">
        <f t="shared" si="36"/>
        <v>0.61777548752250444</v>
      </c>
      <c r="V265" s="56">
        <f>Y265*'England_index-weights_R2'!$B$15+AC265*'England_index-weights_R2'!$B$17</f>
        <v>0.7213568071009222</v>
      </c>
      <c r="W265" s="56">
        <f>INDEX('Comm_vacancy-all_inputs'!$C:$C, MATCH(A265,'Comm_vacancy-all_inputs'!$A:$A,0))</f>
        <v>0.21398018114717815</v>
      </c>
      <c r="X265" s="56">
        <f>W265*'England_index-weights_R2'!$B$16</f>
        <v>0.21398018114717815</v>
      </c>
      <c r="Y265" s="56">
        <f t="shared" si="37"/>
        <v>0.82272125308214294</v>
      </c>
      <c r="Z265" s="57">
        <f>INDEX('Dwellings_vacancy_E-all_inputs'!$G:$G,MATCH($A265,'Dwellings_vacancy_E-all_inputs'!$A:$A,0))</f>
        <v>1.1973951403963307E-2</v>
      </c>
      <c r="AA265" s="57">
        <f>INDEX('Dwellings_vacancy_E-all_inputs'!$L:$L,MATCH($A265,'Dwellings_vacancy_E-all_inputs'!$A:$A,0))</f>
        <v>1.7557804493775992E-2</v>
      </c>
      <c r="AB265" s="57">
        <f>Z265*'England_index-weights_R2'!$B$18+AA265*'England_index-weights_R2'!$B$19</f>
        <v>1.476587794886965E-2</v>
      </c>
      <c r="AC265" s="56">
        <f t="shared" si="38"/>
        <v>0.41726346915726009</v>
      </c>
    </row>
    <row r="266" spans="1:29" x14ac:dyDescent="0.35">
      <c r="A266" s="17" t="s">
        <v>822</v>
      </c>
      <c r="B266" s="17" t="s">
        <v>823</v>
      </c>
      <c r="C266" s="56">
        <f>D266*'England_index-weights_R2'!$B$2+O266*'England_index-weights_R2'!$B$10+V266*'England_index-weights_R2'!$B$14</f>
        <v>0.18692933262082168</v>
      </c>
      <c r="D266" s="56">
        <f>F266*'England_index-weights_R2'!$B$3+J266*'England_index-weights_R2'!$B$4+N266*'England_index-weights_R2'!$B$7</f>
        <v>0.2503515191179031</v>
      </c>
      <c r="E266" s="56">
        <f>INDEX('Productivity-all_inputs'!$D:$D,MATCH($A266,'Productivity-all_inputs'!$A:$A,0))</f>
        <v>3.4719664525503626</v>
      </c>
      <c r="F266" s="56">
        <f t="shared" si="39"/>
        <v>0.62363682644384755</v>
      </c>
      <c r="G266" s="49">
        <f>INDEX('Skills-all_inputs'!$C:$C,MATCH($A266,'Skills-all_inputs'!$A:$A,0))</f>
        <v>1.9</v>
      </c>
      <c r="H266" s="49">
        <f>INDEX('Skills-all_inputs'!$D:$D,MATCH($A266,'Skills-all_inputs'!$A:$A,0))</f>
        <v>3.2</v>
      </c>
      <c r="I266" s="121">
        <f>$G266*'England_index-weights_R2'!$B$5+'England_index-weights_R2'!$B$6*$H266</f>
        <v>2.5499999999999998</v>
      </c>
      <c r="J266" s="56">
        <f t="shared" si="32"/>
        <v>3.8922155688622742E-2</v>
      </c>
      <c r="K266" s="49">
        <f>INDEX('Unemployment-all_inputs'!$C:$C,MATCH($A266,'Unemployment-all_inputs'!$A:$A,0))</f>
        <v>2.7</v>
      </c>
      <c r="L266" s="49">
        <f>INDEX('Unemployment-all_inputs'!$D:$D,MATCH($A266,'Unemployment-all_inputs'!$A:$A,0))</f>
        <v>3</v>
      </c>
      <c r="M266" s="121">
        <f>K266*'England_index-weights_R2'!$B$8+L266*'England_index-weights_R2'!$B$9</f>
        <v>2.85</v>
      </c>
      <c r="N266" s="56">
        <f t="shared" si="33"/>
        <v>8.8495575221238937E-2</v>
      </c>
      <c r="O266" s="56">
        <f>Q266*'England_index-weights_R2'!$B$11+S266*'England_index-weights_R2'!$B$12+U266*'England_index-weights_R2'!$B$13</f>
        <v>0.1120018956627496</v>
      </c>
      <c r="P266" s="50">
        <f>INDEX('Journey_time-all_inputs'!$C:$C,MATCH($A266,'Journey_time-all_inputs'!$A:$A,0))</f>
        <v>14.318006767809299</v>
      </c>
      <c r="Q266" s="56">
        <f t="shared" si="34"/>
        <v>6.795982108850103E-2</v>
      </c>
      <c r="R266" s="50">
        <f>INDEX('Journey_time-all_inputs'!$D:$D,MATCH($A266,'Journey_time-all_inputs'!$A:$A,0))</f>
        <v>33.922848381012301</v>
      </c>
      <c r="S266" s="56">
        <f t="shared" si="35"/>
        <v>0.25715307546174759</v>
      </c>
      <c r="T266" s="50">
        <f>INDEX('Journey_time-all_inputs'!$E:$E,MATCH($A266,'Journey_time-all_inputs'!$A:$A,0))</f>
        <v>26.5179187175534</v>
      </c>
      <c r="U266" s="56">
        <f t="shared" si="36"/>
        <v>0.17631742242731419</v>
      </c>
      <c r="V266" s="56">
        <f>Y266*'England_index-weights_R2'!$B$15+AC266*'England_index-weights_R2'!$B$17</f>
        <v>0.13501239658473091</v>
      </c>
      <c r="W266" s="56">
        <f>INDEX('Comm_vacancy-all_inputs'!$C:$C, MATCH(A266,'Comm_vacancy-all_inputs'!$A:$A,0))</f>
        <v>4.6073747680890537E-2</v>
      </c>
      <c r="X266" s="56">
        <f>W266*'England_index-weights_R2'!$B$16</f>
        <v>4.6073747680890537E-2</v>
      </c>
      <c r="Y266" s="56">
        <f t="shared" si="37"/>
        <v>0.1564998412527345</v>
      </c>
      <c r="Z266" s="57">
        <f>INDEX('Dwellings_vacancy_E-all_inputs'!$G:$G,MATCH($A266,'Dwellings_vacancy_E-all_inputs'!$A:$A,0))</f>
        <v>3.6238383983351872E-3</v>
      </c>
      <c r="AA266" s="57">
        <f>INDEX('Dwellings_vacancy_E-all_inputs'!$L:$L,MATCH($A266,'Dwellings_vacancy_E-all_inputs'!$A:$A,0))</f>
        <v>4.1497568644656502E-3</v>
      </c>
      <c r="AB266" s="57">
        <f>Z266*'England_index-weights_R2'!$B$18+AA266*'England_index-weights_R2'!$B$19</f>
        <v>3.8867976314004189E-3</v>
      </c>
      <c r="AC266" s="56">
        <f t="shared" si="38"/>
        <v>7.0550062580720177E-2</v>
      </c>
    </row>
    <row r="267" spans="1:29" x14ac:dyDescent="0.35">
      <c r="A267" s="17" t="s">
        <v>824</v>
      </c>
      <c r="B267" s="17" t="s">
        <v>825</v>
      </c>
      <c r="C267" s="56">
        <f>D267*'England_index-weights_R2'!$B$2+O267*'England_index-weights_R2'!$B$10+V267*'England_index-weights_R2'!$B$14</f>
        <v>0.19144652607191243</v>
      </c>
      <c r="D267" s="56">
        <f>F267*'England_index-weights_R2'!$B$3+J267*'England_index-weights_R2'!$B$4+N267*'England_index-weights_R2'!$B$7</f>
        <v>0.24261000820780126</v>
      </c>
      <c r="E267" s="56">
        <f>INDEX('Productivity-all_inputs'!$D:$D,MATCH($A267,'Productivity-all_inputs'!$A:$A,0))</f>
        <v>3.5496173867804286</v>
      </c>
      <c r="F267" s="56">
        <f t="shared" si="39"/>
        <v>0.55044143896286646</v>
      </c>
      <c r="G267" s="49">
        <f>INDEX('Skills-all_inputs'!$C:$C,MATCH($A267,'Skills-all_inputs'!$A:$A,0))</f>
        <v>2.8</v>
      </c>
      <c r="H267" s="49">
        <f>INDEX('Skills-all_inputs'!$D:$D,MATCH($A267,'Skills-all_inputs'!$A:$A,0))</f>
        <v>1.9</v>
      </c>
      <c r="I267" s="121">
        <f>$G267*'England_index-weights_R2'!$B$5+'England_index-weights_R2'!$B$6*$H267</f>
        <v>2.3499999999999996</v>
      </c>
      <c r="J267" s="56">
        <f t="shared" si="32"/>
        <v>2.6946107784431118E-2</v>
      </c>
      <c r="K267" s="49">
        <f>INDEX('Unemployment-all_inputs'!$C:$C,MATCH($A267,'Unemployment-all_inputs'!$A:$A,0))</f>
        <v>3.5</v>
      </c>
      <c r="L267" s="49">
        <f>INDEX('Unemployment-all_inputs'!$D:$D,MATCH($A267,'Unemployment-all_inputs'!$A:$A,0))</f>
        <v>2.9</v>
      </c>
      <c r="M267" s="121">
        <f>K267*'England_index-weights_R2'!$B$8+L267*'England_index-weights_R2'!$B$9</f>
        <v>3.2</v>
      </c>
      <c r="N267" s="56">
        <f t="shared" si="33"/>
        <v>0.15044247787610621</v>
      </c>
      <c r="O267" s="56">
        <f>Q267*'England_index-weights_R2'!$B$11+S267*'England_index-weights_R2'!$B$12+U267*'England_index-weights_R2'!$B$13</f>
        <v>0.10241481832500735</v>
      </c>
      <c r="P267" s="50">
        <f>INDEX('Journey_time-all_inputs'!$C:$C,MATCH($A267,'Journey_time-all_inputs'!$A:$A,0))</f>
        <v>13.958838535206301</v>
      </c>
      <c r="Q267" s="56">
        <f t="shared" si="34"/>
        <v>6.4792212174850664E-2</v>
      </c>
      <c r="R267" s="50">
        <f>INDEX('Journey_time-all_inputs'!$D:$D,MATCH($A267,'Journey_time-all_inputs'!$A:$A,0))</f>
        <v>30.419120145507701</v>
      </c>
      <c r="S267" s="56">
        <f t="shared" si="35"/>
        <v>0.22691585576745307</v>
      </c>
      <c r="T267" s="50">
        <f>INDEX('Journey_time-all_inputs'!$E:$E,MATCH($A267,'Journey_time-all_inputs'!$A:$A,0))</f>
        <v>24.001672134720899</v>
      </c>
      <c r="U267" s="56">
        <f t="shared" si="36"/>
        <v>0.15414645187635026</v>
      </c>
      <c r="V267" s="56">
        <f>Y267*'England_index-weights_R2'!$B$15+AC267*'England_index-weights_R2'!$B$17</f>
        <v>0.17815126954703986</v>
      </c>
      <c r="W267" s="56">
        <f>INDEX('Comm_vacancy-all_inputs'!$C:$C, MATCH(A267,'Comm_vacancy-all_inputs'!$A:$A,0))</f>
        <v>5.2192191785479847E-2</v>
      </c>
      <c r="X267" s="56">
        <f>W267*'England_index-weights_R2'!$B$16</f>
        <v>5.2192191785479847E-2</v>
      </c>
      <c r="Y267" s="56">
        <f t="shared" si="37"/>
        <v>0.18077668631107016</v>
      </c>
      <c r="Z267" s="57">
        <f>INDEX('Dwellings_vacancy_E-all_inputs'!$G:$G,MATCH($A267,'Dwellings_vacancy_E-all_inputs'!$A:$A,0))</f>
        <v>6.1294092394285574E-3</v>
      </c>
      <c r="AA267" s="57">
        <f>INDEX('Dwellings_vacancy_E-all_inputs'!$L:$L,MATCH($A267,'Dwellings_vacancy_E-all_inputs'!$A:$A,0))</f>
        <v>7.9024719317689011E-3</v>
      </c>
      <c r="AB267" s="57">
        <f>Z267*'England_index-weights_R2'!$B$18+AA267*'England_index-weights_R2'!$B$19</f>
        <v>7.0159405855987293E-3</v>
      </c>
      <c r="AC267" s="56">
        <f t="shared" si="38"/>
        <v>0.17027501925494892</v>
      </c>
    </row>
    <row r="268" spans="1:29" x14ac:dyDescent="0.35">
      <c r="A268" s="17" t="s">
        <v>826</v>
      </c>
      <c r="B268" s="17" t="s">
        <v>827</v>
      </c>
      <c r="C268" s="56">
        <f>D268*'England_index-weights_R2'!$B$2+O268*'England_index-weights_R2'!$B$10+V268*'England_index-weights_R2'!$B$14</f>
        <v>0.4952335341017603</v>
      </c>
      <c r="D268" s="56">
        <f>F268*'England_index-weights_R2'!$B$3+J268*'England_index-weights_R2'!$B$4+N268*'England_index-weights_R2'!$B$7</f>
        <v>0.6332344580191579</v>
      </c>
      <c r="E268" s="56">
        <f>INDEX('Productivity-all_inputs'!$D:$D,MATCH($A268,'Productivity-all_inputs'!$A:$A,0))</f>
        <v>3.2425923514855168</v>
      </c>
      <c r="F268" s="56">
        <f t="shared" si="39"/>
        <v>0.83984963021771986</v>
      </c>
      <c r="G268" s="49">
        <f>INDEX('Skills-all_inputs'!$C:$C,MATCH($A268,'Skills-all_inputs'!$A:$A,0))</f>
        <v>9.1999999999999993</v>
      </c>
      <c r="H268" s="49">
        <f>INDEX('Skills-all_inputs'!$D:$D,MATCH($A268,'Skills-all_inputs'!$A:$A,0))</f>
        <v>9.9</v>
      </c>
      <c r="I268" s="121">
        <f>$G268*'England_index-weights_R2'!$B$5+'England_index-weights_R2'!$B$6*$H268</f>
        <v>9.5500000000000007</v>
      </c>
      <c r="J268" s="56">
        <f t="shared" si="32"/>
        <v>0.45808383233532929</v>
      </c>
      <c r="K268" s="49">
        <f>INDEX('Unemployment-all_inputs'!$C:$C,MATCH($A268,'Unemployment-all_inputs'!$A:$A,0))</f>
        <v>5.7</v>
      </c>
      <c r="L268" s="49">
        <f>INDEX('Unemployment-all_inputs'!$D:$D,MATCH($A268,'Unemployment-all_inputs'!$A:$A,0))</f>
        <v>5.8</v>
      </c>
      <c r="M268" s="121">
        <f>K268*'England_index-weights_R2'!$B$8+L268*'England_index-weights_R2'!$B$9</f>
        <v>5.75</v>
      </c>
      <c r="N268" s="56">
        <f t="shared" si="33"/>
        <v>0.60176991150442471</v>
      </c>
      <c r="O268" s="56">
        <f>Q268*'England_index-weights_R2'!$B$11+S268*'England_index-weights_R2'!$B$12+U268*'England_index-weights_R2'!$B$13</f>
        <v>0.32938698384573767</v>
      </c>
      <c r="P268" s="50">
        <f>INDEX('Journey_time-all_inputs'!$C:$C,MATCH($A268,'Journey_time-all_inputs'!$A:$A,0))</f>
        <v>37.9194896729202</v>
      </c>
      <c r="Q268" s="56">
        <f t="shared" si="34"/>
        <v>0.27610815058798488</v>
      </c>
      <c r="R268" s="50">
        <f>INDEX('Journey_time-all_inputs'!$D:$D,MATCH($A268,'Journey_time-all_inputs'!$A:$A,0))</f>
        <v>54.681872966590497</v>
      </c>
      <c r="S268" s="56">
        <f t="shared" si="35"/>
        <v>0.43630372438272186</v>
      </c>
      <c r="T268" s="50">
        <f>INDEX('Journey_time-all_inputs'!$E:$E,MATCH($A268,'Journey_time-all_inputs'!$A:$A,0))</f>
        <v>102.08419723990301</v>
      </c>
      <c r="U268" s="56">
        <f t="shared" si="36"/>
        <v>0.84214156986798405</v>
      </c>
      <c r="V268" s="56">
        <f>Y268*'England_index-weights_R2'!$B$15+AC268*'England_index-weights_R2'!$B$17</f>
        <v>0.38507823652298767</v>
      </c>
      <c r="W268" s="56">
        <f>INDEX('Comm_vacancy-all_inputs'!$C:$C, MATCH(A268,'Comm_vacancy-all_inputs'!$A:$A,0))</f>
        <v>9.3998068312341851E-2</v>
      </c>
      <c r="X268" s="56">
        <f>W268*'England_index-weights_R2'!$B$16</f>
        <v>9.3998068312341851E-2</v>
      </c>
      <c r="Y268" s="56">
        <f t="shared" si="37"/>
        <v>0.34665460717158364</v>
      </c>
      <c r="Z268" s="57">
        <f>INDEX('Dwellings_vacancy_E-all_inputs'!$G:$G,MATCH($A268,'Dwellings_vacancy_E-all_inputs'!$A:$A,0))</f>
        <v>1.5198432287693159E-2</v>
      </c>
      <c r="AA268" s="57">
        <f>INDEX('Dwellings_vacancy_E-all_inputs'!$L:$L,MATCH($A268,'Dwellings_vacancy_E-all_inputs'!$A:$A,0))</f>
        <v>1.9547402450943538E-2</v>
      </c>
      <c r="AB268" s="57">
        <f>Z268*'England_index-weights_R2'!$B$18+AA268*'England_index-weights_R2'!$B$19</f>
        <v>1.7372917369318348E-2</v>
      </c>
      <c r="AC268" s="56">
        <f t="shared" si="38"/>
        <v>0.50034912457719971</v>
      </c>
    </row>
    <row r="269" spans="1:29" x14ac:dyDescent="0.35">
      <c r="A269" s="17" t="s">
        <v>828</v>
      </c>
      <c r="B269" s="17" t="s">
        <v>829</v>
      </c>
      <c r="C269" s="56">
        <f>D269*'England_index-weights_R2'!$B$2+O269*'England_index-weights_R2'!$B$10+V269*'England_index-weights_R2'!$B$14</f>
        <v>0.20448274254898435</v>
      </c>
      <c r="D269" s="56">
        <f>F269*'England_index-weights_R2'!$B$3+J269*'England_index-weights_R2'!$B$4+N269*'England_index-weights_R2'!$B$7</f>
        <v>0.16602606241034876</v>
      </c>
      <c r="E269" s="56">
        <f>INDEX('Productivity-all_inputs'!$D:$D,MATCH($A269,'Productivity-all_inputs'!$A:$A,0))</f>
        <v>4.0018637094279352</v>
      </c>
      <c r="F269" s="56">
        <f t="shared" si="39"/>
        <v>0.12414463839950589</v>
      </c>
      <c r="G269" s="49">
        <f>INDEX('Skills-all_inputs'!$C:$C,MATCH($A269,'Skills-all_inputs'!$A:$A,0))</f>
        <v>3</v>
      </c>
      <c r="H269" s="49">
        <f>INDEX('Skills-all_inputs'!$D:$D,MATCH($A269,'Skills-all_inputs'!$A:$A,0))</f>
        <v>5.9</v>
      </c>
      <c r="I269" s="121">
        <f>$G269*'England_index-weights_R2'!$B$5+'England_index-weights_R2'!$B$6*$H269</f>
        <v>4.45</v>
      </c>
      <c r="J269" s="56">
        <f t="shared" si="32"/>
        <v>0.1526946107784431</v>
      </c>
      <c r="K269" s="49">
        <f>INDEX('Unemployment-all_inputs'!$C:$C,MATCH($A269,'Unemployment-all_inputs'!$A:$A,0))</f>
        <v>3.6</v>
      </c>
      <c r="L269" s="49">
        <f>INDEX('Unemployment-all_inputs'!$D:$D,MATCH($A269,'Unemployment-all_inputs'!$A:$A,0))</f>
        <v>3.6</v>
      </c>
      <c r="M269" s="121">
        <f>K269*'England_index-weights_R2'!$B$8+L269*'England_index-weights_R2'!$B$9</f>
        <v>3.6</v>
      </c>
      <c r="N269" s="56">
        <f t="shared" si="33"/>
        <v>0.22123893805309733</v>
      </c>
      <c r="O269" s="56">
        <f>Q269*'England_index-weights_R2'!$B$11+S269*'England_index-weights_R2'!$B$12+U269*'England_index-weights_R2'!$B$13</f>
        <v>8.15013284428278E-2</v>
      </c>
      <c r="P269" s="50">
        <f>INDEX('Journey_time-all_inputs'!$C:$C,MATCH($A269,'Journey_time-all_inputs'!$A:$A,0))</f>
        <v>12.2715779763697</v>
      </c>
      <c r="Q269" s="56">
        <f t="shared" si="34"/>
        <v>4.9911771476942167E-2</v>
      </c>
      <c r="R269" s="50">
        <f>INDEX('Journey_time-all_inputs'!$D:$D,MATCH($A269,'Journey_time-all_inputs'!$A:$A,0))</f>
        <v>26.170082563048201</v>
      </c>
      <c r="S269" s="56">
        <f t="shared" si="35"/>
        <v>0.1902466068319292</v>
      </c>
      <c r="T269" s="50">
        <f>INDEX('Journey_time-all_inputs'!$E:$E,MATCH($A269,'Journey_time-all_inputs'!$A:$A,0))</f>
        <v>17.6613812259315</v>
      </c>
      <c r="U269" s="56">
        <f t="shared" si="36"/>
        <v>9.8281337549965E-2</v>
      </c>
      <c r="V269" s="56">
        <f>Y269*'England_index-weights_R2'!$B$15+AC269*'England_index-weights_R2'!$B$17</f>
        <v>0.40437751693241208</v>
      </c>
      <c r="W269" s="56">
        <f>INDEX('Comm_vacancy-all_inputs'!$C:$C, MATCH(A269,'Comm_vacancy-all_inputs'!$A:$A,0))</f>
        <v>0.12617616640268467</v>
      </c>
      <c r="X269" s="56">
        <f>W269*'England_index-weights_R2'!$B$16</f>
        <v>0.12617616640268467</v>
      </c>
      <c r="Y269" s="56">
        <f t="shared" si="37"/>
        <v>0.47433129886927056</v>
      </c>
      <c r="Z269" s="57">
        <f>INDEX('Dwellings_vacancy_E-all_inputs'!$G:$G,MATCH($A269,'Dwellings_vacancy_E-all_inputs'!$A:$A,0))</f>
        <v>7.7047743032492896E-3</v>
      </c>
      <c r="AA269" s="57">
        <f>INDEX('Dwellings_vacancy_E-all_inputs'!$L:$L,MATCH($A269,'Dwellings_vacancy_E-all_inputs'!$A:$A,0))</f>
        <v>7.8483715963694606E-3</v>
      </c>
      <c r="AB269" s="57">
        <f>Z269*'England_index-weights_R2'!$B$18+AA269*'England_index-weights_R2'!$B$19</f>
        <v>7.7765729498093751E-3</v>
      </c>
      <c r="AC269" s="56">
        <f t="shared" si="38"/>
        <v>0.19451617112183661</v>
      </c>
    </row>
    <row r="270" spans="1:29" x14ac:dyDescent="0.35">
      <c r="A270" s="17" t="s">
        <v>830</v>
      </c>
      <c r="B270" s="17" t="s">
        <v>831</v>
      </c>
      <c r="C270" s="56">
        <f>D270*'England_index-weights_R2'!$B$2+O270*'England_index-weights_R2'!$B$10+V270*'England_index-weights_R2'!$B$14</f>
        <v>0.29075125782396627</v>
      </c>
      <c r="D270" s="56">
        <f>F270*'England_index-weights_R2'!$B$3+J270*'England_index-weights_R2'!$B$4+N270*'England_index-weights_R2'!$B$7</f>
        <v>0.44741107296325888</v>
      </c>
      <c r="E270" s="56">
        <f>INDEX('Productivity-all_inputs'!$D:$D,MATCH($A270,'Productivity-all_inputs'!$A:$A,0))</f>
        <v>3.5890591188317256</v>
      </c>
      <c r="F270" s="56">
        <f t="shared" si="39"/>
        <v>0.513262841061363</v>
      </c>
      <c r="G270" s="49">
        <f>INDEX('Skills-all_inputs'!$C:$C,MATCH($A270,'Skills-all_inputs'!$A:$A,0))</f>
        <v>7.9</v>
      </c>
      <c r="H270" s="49">
        <f>INDEX('Skills-all_inputs'!$D:$D,MATCH($A270,'Skills-all_inputs'!$A:$A,0))</f>
        <v>9.4</v>
      </c>
      <c r="I270" s="121">
        <f>$G270*'England_index-weights_R2'!$B$5+'England_index-weights_R2'!$B$6*$H270</f>
        <v>8.65</v>
      </c>
      <c r="J270" s="56">
        <f t="shared" si="32"/>
        <v>0.40419161676646698</v>
      </c>
      <c r="K270" s="49">
        <f>INDEX('Unemployment-all_inputs'!$C:$C,MATCH($A270,'Unemployment-all_inputs'!$A:$A,0))</f>
        <v>4.9000000000000004</v>
      </c>
      <c r="L270" s="49">
        <f>INDEX('Unemployment-all_inputs'!$D:$D,MATCH($A270,'Unemployment-all_inputs'!$A:$A,0))</f>
        <v>4.5999999999999996</v>
      </c>
      <c r="M270" s="121">
        <f>K270*'England_index-weights_R2'!$B$8+L270*'England_index-weights_R2'!$B$9</f>
        <v>4.75</v>
      </c>
      <c r="N270" s="56">
        <f t="shared" si="33"/>
        <v>0.42477876106194684</v>
      </c>
      <c r="O270" s="56">
        <f>Q270*'England_index-weights_R2'!$B$11+S270*'England_index-weights_R2'!$B$12+U270*'England_index-weights_R2'!$B$13</f>
        <v>9.411525266635791E-2</v>
      </c>
      <c r="P270" s="50">
        <f>INDEX('Journey_time-all_inputs'!$C:$C,MATCH($A270,'Journey_time-all_inputs'!$A:$A,0))</f>
        <v>13.4011882892401</v>
      </c>
      <c r="Q270" s="56">
        <f t="shared" si="34"/>
        <v>5.9874132763929187E-2</v>
      </c>
      <c r="R270" s="50">
        <f>INDEX('Journey_time-all_inputs'!$D:$D,MATCH($A270,'Journey_time-all_inputs'!$A:$A,0))</f>
        <v>27.925817393755899</v>
      </c>
      <c r="S270" s="56">
        <f t="shared" si="35"/>
        <v>0.2053986209816191</v>
      </c>
      <c r="T270" s="50">
        <f>INDEX('Journey_time-all_inputs'!$E:$E,MATCH($A270,'Journey_time-all_inputs'!$A:$A,0))</f>
        <v>23.9894693021329</v>
      </c>
      <c r="U270" s="56">
        <f t="shared" si="36"/>
        <v>0.15403893115727893</v>
      </c>
      <c r="V270" s="56">
        <f>Y270*'England_index-weights_R2'!$B$15+AC270*'England_index-weights_R2'!$B$17</f>
        <v>0.17406763270298947</v>
      </c>
      <c r="W270" s="56">
        <f>INDEX('Comm_vacancy-all_inputs'!$C:$C, MATCH(A270,'Comm_vacancy-all_inputs'!$A:$A,0))</f>
        <v>4.9693667614119766E-2</v>
      </c>
      <c r="X270" s="56">
        <f>W270*'England_index-weights_R2'!$B$16</f>
        <v>4.9693667614119766E-2</v>
      </c>
      <c r="Y270" s="56">
        <f t="shared" si="37"/>
        <v>0.17086300839790294</v>
      </c>
      <c r="Z270" s="57">
        <f>INDEX('Dwellings_vacancy_E-all_inputs'!$G:$G,MATCH($A270,'Dwellings_vacancy_E-all_inputs'!$A:$A,0))</f>
        <v>7.8750530614634714E-3</v>
      </c>
      <c r="AA270" s="57">
        <f>INDEX('Dwellings_vacancy_E-all_inputs'!$L:$L,MATCH($A270,'Dwellings_vacancy_E-all_inputs'!$A:$A,0))</f>
        <v>6.9981583793738492E-3</v>
      </c>
      <c r="AB270" s="57">
        <f>Z270*'England_index-weights_R2'!$B$18+AA270*'England_index-weights_R2'!$B$19</f>
        <v>7.4366057204186603E-3</v>
      </c>
      <c r="AC270" s="56">
        <f t="shared" si="38"/>
        <v>0.18368150561824903</v>
      </c>
    </row>
    <row r="271" spans="1:29" x14ac:dyDescent="0.35">
      <c r="A271" s="17" t="s">
        <v>832</v>
      </c>
      <c r="B271" s="17" t="s">
        <v>833</v>
      </c>
      <c r="C271" s="56">
        <f>D271*'England_index-weights_R2'!$B$2+O271*'England_index-weights_R2'!$B$10+V271*'England_index-weights_R2'!$B$14</f>
        <v>0.23158397940338263</v>
      </c>
      <c r="D271" s="56">
        <f>F271*'England_index-weights_R2'!$B$3+J271*'England_index-weights_R2'!$B$4+N271*'England_index-weights_R2'!$B$7</f>
        <v>0.26793877115091913</v>
      </c>
      <c r="E271" s="56">
        <f>INDEX('Productivity-all_inputs'!$D:$D,MATCH($A271,'Productivity-all_inputs'!$A:$A,0))</f>
        <v>3.7037680666076871</v>
      </c>
      <c r="F271" s="56">
        <f t="shared" si="39"/>
        <v>0.40513579837671504</v>
      </c>
      <c r="G271" s="49">
        <f>INDEX('Skills-all_inputs'!$C:$C,MATCH($A271,'Skills-all_inputs'!$A:$A,0))</f>
        <v>4.7</v>
      </c>
      <c r="H271" s="49">
        <f>INDEX('Skills-all_inputs'!$D:$D,MATCH($A271,'Skills-all_inputs'!$A:$A,0))</f>
        <v>6.8</v>
      </c>
      <c r="I271" s="121">
        <f>$G271*'England_index-weights_R2'!$B$5+'England_index-weights_R2'!$B$6*$H271</f>
        <v>5.75</v>
      </c>
      <c r="J271" s="56">
        <f t="shared" si="32"/>
        <v>0.23053892215568858</v>
      </c>
      <c r="K271" s="49">
        <f>INDEX('Unemployment-all_inputs'!$C:$C,MATCH($A271,'Unemployment-all_inputs'!$A:$A,0))</f>
        <v>3.1</v>
      </c>
      <c r="L271" s="49">
        <f>INDEX('Unemployment-all_inputs'!$D:$D,MATCH($A271,'Unemployment-all_inputs'!$A:$A,0))</f>
        <v>3.5</v>
      </c>
      <c r="M271" s="121">
        <f>K271*'England_index-weights_R2'!$B$8+L271*'England_index-weights_R2'!$B$9</f>
        <v>3.3</v>
      </c>
      <c r="N271" s="56">
        <f t="shared" si="33"/>
        <v>0.16814159292035394</v>
      </c>
      <c r="O271" s="56">
        <f>Q271*'England_index-weights_R2'!$B$11+S271*'England_index-weights_R2'!$B$12+U271*'England_index-weights_R2'!$B$13</f>
        <v>0.14702898203863293</v>
      </c>
      <c r="P271" s="50">
        <f>INDEX('Journey_time-all_inputs'!$C:$C,MATCH($A271,'Journey_time-all_inputs'!$A:$A,0))</f>
        <v>18.969512754284001</v>
      </c>
      <c r="Q271" s="56">
        <f t="shared" si="34"/>
        <v>0.10898280276444874</v>
      </c>
      <c r="R271" s="50">
        <f>INDEX('Journey_time-all_inputs'!$D:$D,MATCH($A271,'Journey_time-all_inputs'!$A:$A,0))</f>
        <v>35.087129006046503</v>
      </c>
      <c r="S271" s="56">
        <f t="shared" si="35"/>
        <v>0.26720083221646052</v>
      </c>
      <c r="T271" s="50">
        <f>INDEX('Journey_time-all_inputs'!$E:$E,MATCH($A271,'Journey_time-all_inputs'!$A:$A,0))</f>
        <v>33.250448241190199</v>
      </c>
      <c r="U271" s="56">
        <f t="shared" si="36"/>
        <v>0.23563860136917256</v>
      </c>
      <c r="V271" s="56">
        <f>Y271*'England_index-weights_R2'!$B$15+AC271*'England_index-weights_R2'!$B$17</f>
        <v>0.24342939327305935</v>
      </c>
      <c r="W271" s="56">
        <f>INDEX('Comm_vacancy-all_inputs'!$C:$C, MATCH(A271,'Comm_vacancy-all_inputs'!$A:$A,0))</f>
        <v>7.3556174657316578E-2</v>
      </c>
      <c r="X271" s="56">
        <f>W271*'England_index-weights_R2'!$B$16</f>
        <v>7.3556174657316578E-2</v>
      </c>
      <c r="Y271" s="56">
        <f t="shared" si="37"/>
        <v>0.26554498575822688</v>
      </c>
      <c r="Z271" s="57">
        <f>INDEX('Dwellings_vacancy_E-all_inputs'!$G:$G,MATCH($A271,'Dwellings_vacancy_E-all_inputs'!$A:$A,0))</f>
        <v>7.219757037899178E-3</v>
      </c>
      <c r="AA271" s="57">
        <f>INDEX('Dwellings_vacancy_E-all_inputs'!$L:$L,MATCH($A271,'Dwellings_vacancy_E-all_inputs'!$A:$A,0))</f>
        <v>7.2393380129391711E-3</v>
      </c>
      <c r="AB271" s="57">
        <f>Z271*'England_index-weights_R2'!$B$18+AA271*'England_index-weights_R2'!$B$19</f>
        <v>7.2295475254191745E-3</v>
      </c>
      <c r="AC271" s="56">
        <f t="shared" si="38"/>
        <v>0.17708261581755663</v>
      </c>
    </row>
    <row r="272" spans="1:29" x14ac:dyDescent="0.35">
      <c r="A272" s="17" t="s">
        <v>834</v>
      </c>
      <c r="B272" s="17" t="s">
        <v>835</v>
      </c>
      <c r="C272" s="56">
        <f>D272*'England_index-weights_R2'!$B$2+O272*'England_index-weights_R2'!$B$10+V272*'England_index-weights_R2'!$B$14</f>
        <v>0.3879418471746986</v>
      </c>
      <c r="D272" s="56">
        <f>F272*'England_index-weights_R2'!$B$3+J272*'England_index-weights_R2'!$B$4+N272*'England_index-weights_R2'!$B$7</f>
        <v>0.53769098698898032</v>
      </c>
      <c r="E272" s="56">
        <f>INDEX('Productivity-all_inputs'!$D:$D,MATCH($A272,'Productivity-all_inputs'!$A:$A,0))</f>
        <v>3.1945831322991562</v>
      </c>
      <c r="F272" s="56">
        <f t="shared" si="39"/>
        <v>0.88510411988803717</v>
      </c>
      <c r="G272" s="49">
        <f>INDEX('Skills-all_inputs'!$C:$C,MATCH($A272,'Skills-all_inputs'!$A:$A,0))</f>
        <v>9</v>
      </c>
      <c r="H272" s="49">
        <f>INDEX('Skills-all_inputs'!$D:$D,MATCH($A272,'Skills-all_inputs'!$A:$A,0))</f>
        <v>6.7</v>
      </c>
      <c r="I272" s="121">
        <f>$G272*'England_index-weights_R2'!$B$5+'England_index-weights_R2'!$B$6*$H272</f>
        <v>7.85</v>
      </c>
      <c r="J272" s="56">
        <f t="shared" si="32"/>
        <v>0.35628742514970052</v>
      </c>
      <c r="K272" s="49">
        <f>INDEX('Unemployment-all_inputs'!$C:$C,MATCH($A272,'Unemployment-all_inputs'!$A:$A,0))</f>
        <v>4.3</v>
      </c>
      <c r="L272" s="49">
        <f>INDEX('Unemployment-all_inputs'!$D:$D,MATCH($A272,'Unemployment-all_inputs'!$A:$A,0))</f>
        <v>4.5999999999999996</v>
      </c>
      <c r="M272" s="121">
        <f>K272*'England_index-weights_R2'!$B$8+L272*'England_index-weights_R2'!$B$9</f>
        <v>4.4499999999999993</v>
      </c>
      <c r="N272" s="56">
        <f t="shared" si="33"/>
        <v>0.3716814159292034</v>
      </c>
      <c r="O272" s="56">
        <f>Q272*'England_index-weights_R2'!$B$11+S272*'England_index-weights_R2'!$B$12+U272*'England_index-weights_R2'!$B$13</f>
        <v>7.9351779599080269E-2</v>
      </c>
      <c r="P272" s="50">
        <f>INDEX('Journey_time-all_inputs'!$C:$C,MATCH($A272,'Journey_time-all_inputs'!$A:$A,0))</f>
        <v>12.366817863781099</v>
      </c>
      <c r="Q272" s="56">
        <f t="shared" si="34"/>
        <v>5.0751719693166691E-2</v>
      </c>
      <c r="R272" s="50">
        <f>INDEX('Journey_time-all_inputs'!$D:$D,MATCH($A272,'Journey_time-all_inputs'!$A:$A,0))</f>
        <v>24.708052141701199</v>
      </c>
      <c r="S272" s="56">
        <f t="shared" si="35"/>
        <v>0.17762926550903846</v>
      </c>
      <c r="T272" s="50">
        <f>INDEX('Journey_time-all_inputs'!$E:$E,MATCH($A272,'Journey_time-all_inputs'!$A:$A,0))</f>
        <v>17.364147526838298</v>
      </c>
      <c r="U272" s="56">
        <f t="shared" si="36"/>
        <v>9.5662373401415132E-2</v>
      </c>
      <c r="V272" s="56">
        <f>Y272*'England_index-weights_R2'!$B$15+AC272*'England_index-weights_R2'!$B$17</f>
        <v>0.39703363512175333</v>
      </c>
      <c r="W272" s="56">
        <f>INDEX('Comm_vacancy-all_inputs'!$C:$C, MATCH(A272,'Comm_vacancy-all_inputs'!$A:$A,0))</f>
        <v>0.10357770179993786</v>
      </c>
      <c r="X272" s="56">
        <f>W272*'England_index-weights_R2'!$B$16</f>
        <v>0.10357770179993786</v>
      </c>
      <c r="Y272" s="56">
        <f t="shared" si="37"/>
        <v>0.38466480615657911</v>
      </c>
      <c r="Z272" s="57">
        <f>INDEX('Dwellings_vacancy_E-all_inputs'!$G:$G,MATCH($A272,'Dwellings_vacancy_E-all_inputs'!$A:$A,0))</f>
        <v>1.3616842987325862E-2</v>
      </c>
      <c r="AA272" s="57">
        <f>INDEX('Dwellings_vacancy_E-all_inputs'!$L:$L,MATCH($A272,'Dwellings_vacancy_E-all_inputs'!$A:$A,0))</f>
        <v>1.6974015088013411E-2</v>
      </c>
      <c r="AB272" s="57">
        <f>Z272*'England_index-weights_R2'!$B$18+AA272*'England_index-weights_R2'!$B$19</f>
        <v>1.5295429037669638E-2</v>
      </c>
      <c r="AC272" s="56">
        <f t="shared" si="38"/>
        <v>0.43414012201727598</v>
      </c>
    </row>
    <row r="273" spans="1:29" x14ac:dyDescent="0.35">
      <c r="A273" s="17" t="s">
        <v>838</v>
      </c>
      <c r="B273" s="17" t="s">
        <v>839</v>
      </c>
      <c r="C273" s="56">
        <f>D273*'England_index-weights_R2'!$B$2+O273*'England_index-weights_R2'!$B$10+V273*'England_index-weights_R2'!$B$14</f>
        <v>0.35091628659772955</v>
      </c>
      <c r="D273" s="56">
        <f>F273*'England_index-weights_R2'!$B$3+J273*'England_index-weights_R2'!$B$4+N273*'England_index-weights_R2'!$B$7</f>
        <v>0.41010308178897381</v>
      </c>
      <c r="E273" s="56">
        <f>INDEX('Productivity-all_inputs'!$D:$D,MATCH($A273,'Productivity-all_inputs'!$A:$A,0))</f>
        <v>3.2228678461377385</v>
      </c>
      <c r="F273" s="56">
        <f t="shared" si="39"/>
        <v>0.85844235966929039</v>
      </c>
      <c r="G273" s="49">
        <f>INDEX('Skills-all_inputs'!$C:$C,MATCH($A273,'Skills-all_inputs'!$A:$A,0))</f>
        <v>3.8</v>
      </c>
      <c r="H273" s="49">
        <f>INDEX('Skills-all_inputs'!$D:$D,MATCH($A273,'Skills-all_inputs'!$A:$A,0))</f>
        <v>7.1</v>
      </c>
      <c r="I273" s="121">
        <f>$G273*'England_index-weights_R2'!$B$5+'England_index-weights_R2'!$B$6*$H273</f>
        <v>5.4499999999999993</v>
      </c>
      <c r="J273" s="56">
        <f t="shared" si="32"/>
        <v>0.21257485029940112</v>
      </c>
      <c r="K273" s="49">
        <f>INDEX('Unemployment-all_inputs'!$C:$C,MATCH($A273,'Unemployment-all_inputs'!$A:$A,0))</f>
        <v>3.1</v>
      </c>
      <c r="L273" s="49">
        <f>INDEX('Unemployment-all_inputs'!$D:$D,MATCH($A273,'Unemployment-all_inputs'!$A:$A,0))</f>
        <v>3.4</v>
      </c>
      <c r="M273" s="121">
        <f>K273*'England_index-weights_R2'!$B$8+L273*'England_index-weights_R2'!$B$9</f>
        <v>3.25</v>
      </c>
      <c r="N273" s="56">
        <f t="shared" si="33"/>
        <v>0.15929203539823006</v>
      </c>
      <c r="O273" s="56">
        <f>Q273*'England_index-weights_R2'!$B$11+S273*'England_index-weights_R2'!$B$12+U273*'England_index-weights_R2'!$B$13</f>
        <v>0.3532291900005925</v>
      </c>
      <c r="P273" s="50">
        <f>INDEX('Journey_time-all_inputs'!$C:$C,MATCH($A273,'Journey_time-all_inputs'!$A:$A,0))</f>
        <v>37.354513493893499</v>
      </c>
      <c r="Q273" s="56">
        <f t="shared" si="34"/>
        <v>0.27112546164660722</v>
      </c>
      <c r="R273" s="50">
        <f>INDEX('Journey_time-all_inputs'!$D:$D,MATCH($A273,'Journey_time-all_inputs'!$A:$A,0))</f>
        <v>72.679318555023698</v>
      </c>
      <c r="S273" s="56">
        <f t="shared" si="35"/>
        <v>0.59162191107284701</v>
      </c>
      <c r="T273" s="50">
        <f>INDEX('Journey_time-all_inputs'!$E:$E,MATCH($A273,'Journey_time-all_inputs'!$A:$A,0))</f>
        <v>83.348455949496497</v>
      </c>
      <c r="U273" s="56">
        <f t="shared" si="36"/>
        <v>0.67705855644865409</v>
      </c>
      <c r="V273" s="56">
        <f>Y273*'England_index-weights_R2'!$B$15+AC273*'England_index-weights_R2'!$B$17</f>
        <v>0.23022979281237799</v>
      </c>
      <c r="W273" s="56">
        <f>INDEX('Comm_vacancy-all_inputs'!$C:$C, MATCH(A273,'Comm_vacancy-all_inputs'!$A:$A,0))</f>
        <v>6.1652140149683593E-2</v>
      </c>
      <c r="X273" s="56">
        <f>W273*'England_index-weights_R2'!$B$16</f>
        <v>6.1652140149683593E-2</v>
      </c>
      <c r="Y273" s="56">
        <f t="shared" si="37"/>
        <v>0.2183119970488718</v>
      </c>
      <c r="Z273" s="57">
        <f>INDEX('Dwellings_vacancy_E-all_inputs'!$G:$G,MATCH($A273,'Dwellings_vacancy_E-all_inputs'!$A:$A,0))</f>
        <v>7.6908878360917986E-3</v>
      </c>
      <c r="AA273" s="57">
        <f>INDEX('Dwellings_vacancy_E-all_inputs'!$L:$L,MATCH($A273,'Dwellings_vacancy_E-all_inputs'!$A:$A,0))</f>
        <v>1.2347203358439314E-2</v>
      </c>
      <c r="AB273" s="57">
        <f>Z273*'England_index-weights_R2'!$B$18+AA273*'England_index-weights_R2'!$B$19</f>
        <v>1.0019045597265557E-2</v>
      </c>
      <c r="AC273" s="56">
        <f t="shared" si="38"/>
        <v>0.26598318010289651</v>
      </c>
    </row>
    <row r="274" spans="1:29" x14ac:dyDescent="0.35">
      <c r="A274" s="17" t="s">
        <v>840</v>
      </c>
      <c r="B274" s="17" t="s">
        <v>841</v>
      </c>
      <c r="C274" s="56">
        <f>D274*'England_index-weights_R2'!$B$2+O274*'England_index-weights_R2'!$B$10+V274*'England_index-weights_R2'!$B$14</f>
        <v>0.30445829020110227</v>
      </c>
      <c r="D274" s="56">
        <f>F274*'England_index-weights_R2'!$B$3+J274*'England_index-weights_R2'!$B$4+N274*'England_index-weights_R2'!$B$7</f>
        <v>0.39453915265713801</v>
      </c>
      <c r="E274" s="56">
        <f>INDEX('Productivity-all_inputs'!$D:$D,MATCH($A274,'Productivity-all_inputs'!$A:$A,0))</f>
        <v>4.1026433650367959</v>
      </c>
      <c r="F274" s="56">
        <f t="shared" si="39"/>
        <v>2.9147636552305765E-2</v>
      </c>
      <c r="G274" s="49">
        <f>INDEX('Skills-all_inputs'!$C:$C,MATCH($A274,'Skills-all_inputs'!$A:$A,0))</f>
        <v>9.9</v>
      </c>
      <c r="H274" s="49">
        <f>INDEX('Skills-all_inputs'!$D:$D,MATCH($A274,'Skills-all_inputs'!$A:$A,0))</f>
        <v>9.6999999999999993</v>
      </c>
      <c r="I274" s="121">
        <f>$G274*'England_index-weights_R2'!$B$5+'England_index-weights_R2'!$B$6*$H274</f>
        <v>9.8000000000000007</v>
      </c>
      <c r="J274" s="56">
        <f t="shared" si="32"/>
        <v>0.47305389221556882</v>
      </c>
      <c r="K274" s="49">
        <f>INDEX('Unemployment-all_inputs'!$C:$C,MATCH($A274,'Unemployment-all_inputs'!$A:$A,0))</f>
        <v>7.3</v>
      </c>
      <c r="L274" s="49">
        <f>INDEX('Unemployment-all_inputs'!$D:$D,MATCH($A274,'Unemployment-all_inputs'!$A:$A,0))</f>
        <v>5.0999999999999996</v>
      </c>
      <c r="M274" s="121">
        <f>K274*'England_index-weights_R2'!$B$8+L274*'England_index-weights_R2'!$B$9</f>
        <v>6.1999999999999993</v>
      </c>
      <c r="N274" s="56">
        <f t="shared" si="33"/>
        <v>0.68141592920353966</v>
      </c>
      <c r="O274" s="56">
        <f>Q274*'England_index-weights_R2'!$B$11+S274*'England_index-weights_R2'!$B$12+U274*'England_index-weights_R2'!$B$13</f>
        <v>2.3739467100719877E-2</v>
      </c>
      <c r="P274" s="50">
        <f>INDEX('Journey_time-all_inputs'!$C:$C,MATCH($A274,'Journey_time-all_inputs'!$A:$A,0))</f>
        <v>8.0554667281536396</v>
      </c>
      <c r="Q274" s="56">
        <f t="shared" si="34"/>
        <v>1.272866239738016E-2</v>
      </c>
      <c r="R274" s="50">
        <f>INDEX('Journey_time-all_inputs'!$D:$D,MATCH($A274,'Journey_time-all_inputs'!$A:$A,0))</f>
        <v>11.3857679613954</v>
      </c>
      <c r="S274" s="56">
        <f t="shared" si="35"/>
        <v>6.2657781845518484E-2</v>
      </c>
      <c r="T274" s="50">
        <f>INDEX('Journey_time-all_inputs'!$E:$E,MATCH($A274,'Journey_time-all_inputs'!$A:$A,0))</f>
        <v>9.1361890635354204</v>
      </c>
      <c r="U274" s="56">
        <f t="shared" si="36"/>
        <v>2.3164778758249127E-2</v>
      </c>
      <c r="V274" s="56">
        <f>Y274*'England_index-weights_R2'!$B$15+AC274*'England_index-weights_R2'!$B$17</f>
        <v>0.40501538838941331</v>
      </c>
      <c r="W274" s="56">
        <f>INDEX('Comm_vacancy-all_inputs'!$C:$C, MATCH(A274,'Comm_vacancy-all_inputs'!$A:$A,0))</f>
        <v>0.13122418664914881</v>
      </c>
      <c r="X274" s="56">
        <f>W274*'England_index-weights_R2'!$B$16</f>
        <v>0.13122418664914881</v>
      </c>
      <c r="Y274" s="56">
        <f t="shared" si="37"/>
        <v>0.4943609017029108</v>
      </c>
      <c r="Z274" s="57">
        <f>INDEX('Dwellings_vacancy_E-all_inputs'!$G:$G,MATCH($A274,'Dwellings_vacancy_E-all_inputs'!$A:$A,0))</f>
        <v>4.0452181843589801E-3</v>
      </c>
      <c r="AA274" s="57">
        <f>INDEX('Dwellings_vacancy_E-all_inputs'!$L:$L,MATCH($A274,'Dwellings_vacancy_E-all_inputs'!$A:$A,0))</f>
        <v>7.8971463451854105E-3</v>
      </c>
      <c r="AB274" s="57">
        <f>Z274*'England_index-weights_R2'!$B$18+AA274*'England_index-weights_R2'!$B$19</f>
        <v>5.9711822647721957E-3</v>
      </c>
      <c r="AC274" s="56">
        <f t="shared" si="38"/>
        <v>0.13697884844892091</v>
      </c>
    </row>
    <row r="275" spans="1:29" x14ac:dyDescent="0.35">
      <c r="A275" s="17" t="s">
        <v>842</v>
      </c>
      <c r="B275" s="17" t="s">
        <v>843</v>
      </c>
      <c r="C275" s="56">
        <f>D275*'England_index-weights_R2'!$B$2+O275*'England_index-weights_R2'!$B$10+V275*'England_index-weights_R2'!$B$14</f>
        <v>0.36628046677246073</v>
      </c>
      <c r="D275" s="56">
        <f>F275*'England_index-weights_R2'!$B$3+J275*'England_index-weights_R2'!$B$4+N275*'England_index-weights_R2'!$B$7</f>
        <v>0.29400446112703893</v>
      </c>
      <c r="E275" s="56">
        <f>INDEX('Productivity-all_inputs'!$D:$D,MATCH($A275,'Productivity-all_inputs'!$A:$A,0))</f>
        <v>3.597312260588446</v>
      </c>
      <c r="F275" s="56">
        <f t="shared" si="39"/>
        <v>0.50548325779158798</v>
      </c>
      <c r="G275" s="49">
        <f>INDEX('Skills-all_inputs'!$C:$C,MATCH($A275,'Skills-all_inputs'!$A:$A,0))</f>
        <v>4.3</v>
      </c>
      <c r="H275" s="49">
        <f>INDEX('Skills-all_inputs'!$D:$D,MATCH($A275,'Skills-all_inputs'!$A:$A,0))</f>
        <v>3.8</v>
      </c>
      <c r="I275" s="121">
        <f>$G275*'England_index-weights_R2'!$B$5+'England_index-weights_R2'!$B$6*$H275</f>
        <v>4.05</v>
      </c>
      <c r="J275" s="56">
        <f t="shared" si="32"/>
        <v>0.12874251497005984</v>
      </c>
      <c r="K275" s="49">
        <f>INDEX('Unemployment-all_inputs'!$C:$C,MATCH($A275,'Unemployment-all_inputs'!$A:$A,0))</f>
        <v>4.0999999999999996</v>
      </c>
      <c r="L275" s="49">
        <f>INDEX('Unemployment-all_inputs'!$D:$D,MATCH($A275,'Unemployment-all_inputs'!$A:$A,0))</f>
        <v>3.4</v>
      </c>
      <c r="M275" s="121">
        <f>K275*'England_index-weights_R2'!$B$8+L275*'England_index-weights_R2'!$B$9</f>
        <v>3.75</v>
      </c>
      <c r="N275" s="56">
        <f t="shared" si="33"/>
        <v>0.247787610619469</v>
      </c>
      <c r="O275" s="56">
        <f>Q275*'England_index-weights_R2'!$B$11+S275*'England_index-weights_R2'!$B$12+U275*'England_index-weights_R2'!$B$13</f>
        <v>6.1094620315975928E-2</v>
      </c>
      <c r="P275" s="50">
        <f>INDEX('Journey_time-all_inputs'!$C:$C,MATCH($A275,'Journey_time-all_inputs'!$A:$A,0))</f>
        <v>10.872593643955501</v>
      </c>
      <c r="Q275" s="56">
        <f t="shared" si="34"/>
        <v>3.7573722509480566E-2</v>
      </c>
      <c r="R275" s="50">
        <f>INDEX('Journey_time-all_inputs'!$D:$D,MATCH($A275,'Journey_time-all_inputs'!$A:$A,0))</f>
        <v>20.573019108491501</v>
      </c>
      <c r="S275" s="56">
        <f t="shared" si="35"/>
        <v>0.14194387729846572</v>
      </c>
      <c r="T275" s="50">
        <f>INDEX('Journey_time-all_inputs'!$E:$E,MATCH($A275,'Journey_time-all_inputs'!$A:$A,0))</f>
        <v>14.9452748853894</v>
      </c>
      <c r="U275" s="56">
        <f t="shared" si="36"/>
        <v>7.4349377105270467E-2</v>
      </c>
      <c r="V275" s="56">
        <f>Y275*'England_index-weights_R2'!$B$15+AC275*'England_index-weights_R2'!$B$17</f>
        <v>0.81601832451978906</v>
      </c>
      <c r="W275" s="56">
        <f>INDEX('Comm_vacancy-all_inputs'!$C:$C, MATCH(A275,'Comm_vacancy-all_inputs'!$A:$A,0))</f>
        <v>0.25865938478101735</v>
      </c>
      <c r="X275" s="56">
        <f>W275*'England_index-weights_R2'!$B$16</f>
        <v>0.25865938478101735</v>
      </c>
      <c r="Y275" s="56">
        <f t="shared" si="37"/>
        <v>1</v>
      </c>
      <c r="Z275" s="57">
        <f>INDEX('Dwellings_vacancy_E-all_inputs'!$G:$G,MATCH($A275,'Dwellings_vacancy_E-all_inputs'!$A:$A,0))</f>
        <v>1.0397400649837541E-2</v>
      </c>
      <c r="AA275" s="57">
        <f>INDEX('Dwellings_vacancy_E-all_inputs'!$L:$L,MATCH($A275,'Dwellings_vacancy_E-all_inputs'!$A:$A,0))</f>
        <v>9.5208350124929477E-3</v>
      </c>
      <c r="AB275" s="57">
        <f>Z275*'England_index-weights_R2'!$B$18+AA275*'England_index-weights_R2'!$B$19</f>
        <v>9.9591178311652442E-3</v>
      </c>
      <c r="AC275" s="56">
        <f t="shared" si="38"/>
        <v>0.26407329807915619</v>
      </c>
    </row>
    <row r="276" spans="1:29" x14ac:dyDescent="0.35">
      <c r="A276" s="17" t="s">
        <v>844</v>
      </c>
      <c r="B276" s="17" t="s">
        <v>845</v>
      </c>
      <c r="C276" s="56">
        <f>D276*'England_index-weights_R2'!$B$2+O276*'England_index-weights_R2'!$B$10+V276*'England_index-weights_R2'!$B$14</f>
        <v>0.2427079036965723</v>
      </c>
      <c r="D276" s="56">
        <f>F276*'England_index-weights_R2'!$B$3+J276*'England_index-weights_R2'!$B$4+N276*'England_index-weights_R2'!$B$7</f>
        <v>0.28939128704955219</v>
      </c>
      <c r="E276" s="56">
        <f>INDEX('Productivity-all_inputs'!$D:$D,MATCH($A276,'Productivity-all_inputs'!$A:$A,0))</f>
        <v>3.648057459593681</v>
      </c>
      <c r="F276" s="56">
        <f t="shared" si="39"/>
        <v>0.45764977657444234</v>
      </c>
      <c r="G276" s="49">
        <f>INDEX('Skills-all_inputs'!$C:$C,MATCH($A276,'Skills-all_inputs'!$A:$A,0))</f>
        <v>7</v>
      </c>
      <c r="H276" s="49">
        <f>INDEX('Skills-all_inputs'!$D:$D,MATCH($A276,'Skills-all_inputs'!$A:$A,0))</f>
        <v>4.5999999999999996</v>
      </c>
      <c r="I276" s="121">
        <f>$G276*'England_index-weights_R2'!$B$5+'England_index-weights_R2'!$B$6*$H276</f>
        <v>5.8</v>
      </c>
      <c r="J276" s="56">
        <f t="shared" si="32"/>
        <v>0.23353293413173648</v>
      </c>
      <c r="K276" s="49">
        <f>INDEX('Unemployment-all_inputs'!$C:$C,MATCH($A276,'Unemployment-all_inputs'!$A:$A,0))</f>
        <v>3.5</v>
      </c>
      <c r="L276" s="49">
        <f>INDEX('Unemployment-all_inputs'!$D:$D,MATCH($A276,'Unemployment-all_inputs'!$A:$A,0))</f>
        <v>3.2</v>
      </c>
      <c r="M276" s="121">
        <f>K276*'England_index-weights_R2'!$B$8+L276*'England_index-weights_R2'!$B$9</f>
        <v>3.35</v>
      </c>
      <c r="N276" s="56">
        <f t="shared" si="33"/>
        <v>0.17699115044247787</v>
      </c>
      <c r="O276" s="56">
        <f>Q276*'England_index-weights_R2'!$B$11+S276*'England_index-weights_R2'!$B$12+U276*'England_index-weights_R2'!$B$13</f>
        <v>0.12125767402952971</v>
      </c>
      <c r="P276" s="50">
        <f>INDEX('Journey_time-all_inputs'!$C:$C,MATCH($A276,'Journey_time-all_inputs'!$A:$A,0))</f>
        <v>16.041496184558699</v>
      </c>
      <c r="Q276" s="56">
        <f t="shared" si="34"/>
        <v>8.3159774601961917E-2</v>
      </c>
      <c r="R276" s="50">
        <f>INDEX('Journey_time-all_inputs'!$D:$D,MATCH($A276,'Journey_time-all_inputs'!$A:$A,0))</f>
        <v>32.189045046515801</v>
      </c>
      <c r="S276" s="56">
        <f t="shared" si="35"/>
        <v>0.24219033040617371</v>
      </c>
      <c r="T276" s="50">
        <f>INDEX('Journey_time-all_inputs'!$E:$E,MATCH($A276,'Journey_time-all_inputs'!$A:$A,0))</f>
        <v>29.909824422274198</v>
      </c>
      <c r="U276" s="56">
        <f t="shared" si="36"/>
        <v>0.20620393752646543</v>
      </c>
      <c r="V276" s="56">
        <f>Y276*'England_index-weights_R2'!$B$15+AC276*'England_index-weights_R2'!$B$17</f>
        <v>0.27079136665765507</v>
      </c>
      <c r="W276" s="56">
        <f>INDEX('Comm_vacancy-all_inputs'!$C:$C, MATCH(A276,'Comm_vacancy-all_inputs'!$A:$A,0))</f>
        <v>7.7050979754451576E-2</v>
      </c>
      <c r="X276" s="56">
        <f>W276*'England_index-weights_R2'!$B$16</f>
        <v>7.7050979754451576E-2</v>
      </c>
      <c r="Y276" s="56">
        <f t="shared" si="37"/>
        <v>0.27941172056889374</v>
      </c>
      <c r="Z276" s="57">
        <f>INDEX('Dwellings_vacancy_E-all_inputs'!$G:$G,MATCH($A276,'Dwellings_vacancy_E-all_inputs'!$A:$A,0))</f>
        <v>8.7078090673057724E-3</v>
      </c>
      <c r="AA276" s="57">
        <f>INDEX('Dwellings_vacancy_E-all_inputs'!$L:$L,MATCH($A276,'Dwellings_vacancy_E-all_inputs'!$A:$A,0))</f>
        <v>1.0009099181073703E-2</v>
      </c>
      <c r="AB276" s="57">
        <f>Z276*'England_index-weights_R2'!$B$18+AA276*'England_index-weights_R2'!$B$19</f>
        <v>9.358454124189737E-3</v>
      </c>
      <c r="AC276" s="56">
        <f t="shared" si="38"/>
        <v>0.24493030492393905</v>
      </c>
    </row>
    <row r="277" spans="1:29" x14ac:dyDescent="0.35">
      <c r="A277" s="17" t="s">
        <v>846</v>
      </c>
      <c r="B277" s="17" t="s">
        <v>847</v>
      </c>
      <c r="C277" s="56">
        <f>D277*'England_index-weights_R2'!$B$2+O277*'England_index-weights_R2'!$B$10+V277*'England_index-weights_R2'!$B$14</f>
        <v>0.27355962939464512</v>
      </c>
      <c r="D277" s="56">
        <f>F277*'England_index-weights_R2'!$B$3+J277*'England_index-weights_R2'!$B$4+N277*'England_index-weights_R2'!$B$7</f>
        <v>0.39666266742959777</v>
      </c>
      <c r="E277" s="56">
        <f>INDEX('Productivity-all_inputs'!$D:$D,MATCH($A277,'Productivity-all_inputs'!$A:$A,0))</f>
        <v>3.3322045101752038</v>
      </c>
      <c r="F277" s="56">
        <f t="shared" si="39"/>
        <v>0.75537934350017599</v>
      </c>
      <c r="G277" s="49">
        <f>INDEX('Skills-all_inputs'!$C:$C,MATCH($A277,'Skills-all_inputs'!$A:$A,0))</f>
        <v>5.8</v>
      </c>
      <c r="H277" s="49">
        <f>INDEX('Skills-all_inputs'!$D:$D,MATCH($A277,'Skills-all_inputs'!$A:$A,0))</f>
        <v>6.9</v>
      </c>
      <c r="I277" s="121">
        <f>$G277*'England_index-weights_R2'!$B$5+'England_index-weights_R2'!$B$6*$H277</f>
        <v>6.35</v>
      </c>
      <c r="J277" s="56">
        <f t="shared" si="32"/>
        <v>0.26646706586826341</v>
      </c>
      <c r="K277" s="49">
        <f>INDEX('Unemployment-all_inputs'!$C:$C,MATCH($A277,'Unemployment-all_inputs'!$A:$A,0))</f>
        <v>3.6</v>
      </c>
      <c r="L277" s="49">
        <f>INDEX('Unemployment-all_inputs'!$D:$D,MATCH($A277,'Unemployment-all_inputs'!$A:$A,0))</f>
        <v>3</v>
      </c>
      <c r="M277" s="121">
        <f>K277*'England_index-weights_R2'!$B$8+L277*'England_index-weights_R2'!$B$9</f>
        <v>3.3</v>
      </c>
      <c r="N277" s="56">
        <f t="shared" si="33"/>
        <v>0.16814159292035394</v>
      </c>
      <c r="O277" s="56">
        <f>Q277*'England_index-weights_R2'!$B$11+S277*'England_index-weights_R2'!$B$12+U277*'England_index-weights_R2'!$B$13</f>
        <v>0.18718162623806772</v>
      </c>
      <c r="P277" s="50">
        <f>INDEX('Journey_time-all_inputs'!$C:$C,MATCH($A277,'Journey_time-all_inputs'!$A:$A,0))</f>
        <v>20.307545780962801</v>
      </c>
      <c r="Q277" s="56">
        <f t="shared" si="34"/>
        <v>0.12078330447182321</v>
      </c>
      <c r="R277" s="50">
        <f>INDEX('Journey_time-all_inputs'!$D:$D,MATCH($A277,'Journey_time-all_inputs'!$A:$A,0))</f>
        <v>50.131034265916803</v>
      </c>
      <c r="S277" s="56">
        <f t="shared" si="35"/>
        <v>0.39702992791895281</v>
      </c>
      <c r="T277" s="50">
        <f>INDEX('Journey_time-all_inputs'!$E:$E,MATCH($A277,'Journey_time-all_inputs'!$A:$A,0))</f>
        <v>45.212552806835298</v>
      </c>
      <c r="U277" s="56">
        <f t="shared" si="36"/>
        <v>0.34103823503858971</v>
      </c>
      <c r="V277" s="56">
        <f>Y277*'England_index-weights_R2'!$B$15+AC277*'England_index-weights_R2'!$B$17</f>
        <v>0.11373155648131736</v>
      </c>
      <c r="W277" s="56">
        <f>INDEX('Comm_vacancy-all_inputs'!$C:$C, MATCH(A277,'Comm_vacancy-all_inputs'!$A:$A,0))</f>
        <v>3.2175409902569292E-2</v>
      </c>
      <c r="X277" s="56">
        <f>W277*'England_index-weights_R2'!$B$16</f>
        <v>3.2175409902569292E-2</v>
      </c>
      <c r="Y277" s="56">
        <f t="shared" si="37"/>
        <v>0.10135382912203024</v>
      </c>
      <c r="Z277" s="57">
        <f>INDEX('Dwellings_vacancy_E-all_inputs'!$G:$G,MATCH($A277,'Dwellings_vacancy_E-all_inputs'!$A:$A,0))</f>
        <v>6.1842105263157894E-3</v>
      </c>
      <c r="AA277" s="57">
        <f>INDEX('Dwellings_vacancy_E-all_inputs'!$L:$L,MATCH($A277,'Dwellings_vacancy_E-all_inputs'!$A:$A,0))</f>
        <v>6.6295694773556273E-3</v>
      </c>
      <c r="AB277" s="57">
        <f>Z277*'England_index-weights_R2'!$B$18+AA277*'England_index-weights_R2'!$B$19</f>
        <v>6.4068900018357088E-3</v>
      </c>
      <c r="AC277" s="56">
        <f t="shared" si="38"/>
        <v>0.15086473855917867</v>
      </c>
    </row>
    <row r="278" spans="1:29" x14ac:dyDescent="0.35">
      <c r="A278" s="17" t="s">
        <v>850</v>
      </c>
      <c r="B278" s="17" t="s">
        <v>851</v>
      </c>
      <c r="C278" s="56">
        <f>D278*'England_index-weights_R2'!$B$2+O278*'England_index-weights_R2'!$B$10+V278*'England_index-weights_R2'!$B$14</f>
        <v>0.22589843622237091</v>
      </c>
      <c r="D278" s="56">
        <f>F278*'England_index-weights_R2'!$B$3+J278*'England_index-weights_R2'!$B$4+N278*'England_index-weights_R2'!$B$7</f>
        <v>0.22826678964533326</v>
      </c>
      <c r="E278" s="56">
        <f>INDEX('Productivity-all_inputs'!$D:$D,MATCH($A278,'Productivity-all_inputs'!$A:$A,0))</f>
        <v>3.6054978451748854</v>
      </c>
      <c r="F278" s="56">
        <f t="shared" si="39"/>
        <v>0.49776735531721972</v>
      </c>
      <c r="G278" s="49">
        <f>INDEX('Skills-all_inputs'!$C:$C,MATCH($A278,'Skills-all_inputs'!$A:$A,0))</f>
        <v>2.6</v>
      </c>
      <c r="H278" s="49">
        <f>INDEX('Skills-all_inputs'!$D:$D,MATCH($A278,'Skills-all_inputs'!$A:$A,0))</f>
        <v>3.9</v>
      </c>
      <c r="I278" s="121">
        <f>$G278*'England_index-weights_R2'!$B$5+'England_index-weights_R2'!$B$6*$H278</f>
        <v>3.25</v>
      </c>
      <c r="J278" s="56">
        <f t="shared" si="32"/>
        <v>8.0838323353293398E-2</v>
      </c>
      <c r="K278" s="49">
        <f>INDEX('Unemployment-all_inputs'!$C:$C,MATCH($A278,'Unemployment-all_inputs'!$A:$A,0))</f>
        <v>3.2</v>
      </c>
      <c r="L278" s="49">
        <f>INDEX('Unemployment-all_inputs'!$D:$D,MATCH($A278,'Unemployment-all_inputs'!$A:$A,0))</f>
        <v>2.7</v>
      </c>
      <c r="M278" s="121">
        <f>K278*'England_index-weights_R2'!$B$8+L278*'England_index-weights_R2'!$B$9</f>
        <v>2.95</v>
      </c>
      <c r="N278" s="56">
        <f t="shared" si="33"/>
        <v>0.10619469026548674</v>
      </c>
      <c r="O278" s="56">
        <f>Q278*'England_index-weights_R2'!$B$11+S278*'England_index-weights_R2'!$B$12+U278*'England_index-weights_R2'!$B$13</f>
        <v>0.13113216425247684</v>
      </c>
      <c r="P278" s="50">
        <f>INDEX('Journey_time-all_inputs'!$C:$C,MATCH($A278,'Journey_time-all_inputs'!$A:$A,0))</f>
        <v>16.362306083096499</v>
      </c>
      <c r="Q278" s="56">
        <f t="shared" si="34"/>
        <v>8.5989090231662513E-2</v>
      </c>
      <c r="R278" s="50">
        <f>INDEX('Journey_time-all_inputs'!$D:$D,MATCH($A278,'Journey_time-all_inputs'!$A:$A,0))</f>
        <v>36.3335044647134</v>
      </c>
      <c r="S278" s="56">
        <f t="shared" si="35"/>
        <v>0.27795706844031831</v>
      </c>
      <c r="T278" s="50">
        <f>INDEX('Journey_time-all_inputs'!$E:$E,MATCH($A278,'Journey_time-all_inputs'!$A:$A,0))</f>
        <v>30.276688539177901</v>
      </c>
      <c r="U278" s="56">
        <f t="shared" si="36"/>
        <v>0.20943642419433453</v>
      </c>
      <c r="V278" s="56">
        <f>Y278*'England_index-weights_R2'!$B$15+AC278*'England_index-weights_R2'!$B$17</f>
        <v>0.31592800134634025</v>
      </c>
      <c r="W278" s="56">
        <f>INDEX('Comm_vacancy-all_inputs'!$C:$C, MATCH(A278,'Comm_vacancy-all_inputs'!$A:$A,0))</f>
        <v>0.10084197483363619</v>
      </c>
      <c r="X278" s="56">
        <f>W278*'England_index-weights_R2'!$B$16</f>
        <v>0.10084197483363619</v>
      </c>
      <c r="Y278" s="56">
        <f t="shared" si="37"/>
        <v>0.37380995179368642</v>
      </c>
      <c r="Z278" s="57">
        <f>INDEX('Dwellings_vacancy_E-all_inputs'!$G:$G,MATCH($A278,'Dwellings_vacancy_E-all_inputs'!$A:$A,0))</f>
        <v>6.3438322902773505E-3</v>
      </c>
      <c r="AA278" s="57">
        <f>INDEX('Dwellings_vacancy_E-all_inputs'!$L:$L,MATCH($A278,'Dwellings_vacancy_E-all_inputs'!$A:$A,0))</f>
        <v>5.9313433880393319E-3</v>
      </c>
      <c r="AB278" s="57">
        <f>Z278*'England_index-weights_R2'!$B$18+AA278*'England_index-weights_R2'!$B$19</f>
        <v>6.1375878391583417E-3</v>
      </c>
      <c r="AC278" s="56">
        <f t="shared" si="38"/>
        <v>0.14228215000430164</v>
      </c>
    </row>
    <row r="279" spans="1:29" x14ac:dyDescent="0.35">
      <c r="A279" s="17" t="s">
        <v>852</v>
      </c>
      <c r="B279" s="17" t="s">
        <v>853</v>
      </c>
      <c r="C279" s="56">
        <f>D279*'England_index-weights_R2'!$B$2+O279*'England_index-weights_R2'!$B$10+V279*'England_index-weights_R2'!$B$14</f>
        <v>0.34185418021168895</v>
      </c>
      <c r="D279" s="56">
        <f>F279*'England_index-weights_R2'!$B$3+J279*'England_index-weights_R2'!$B$4+N279*'England_index-weights_R2'!$B$7</f>
        <v>0.48595344044492728</v>
      </c>
      <c r="E279" s="56">
        <f>INDEX('Productivity-all_inputs'!$D:$D,MATCH($A279,'Productivity-all_inputs'!$A:$A,0))</f>
        <v>3.3911470458086539</v>
      </c>
      <c r="F279" s="56">
        <f t="shared" si="39"/>
        <v>0.69981888208937904</v>
      </c>
      <c r="G279" s="49">
        <f>INDEX('Skills-all_inputs'!$C:$C,MATCH($A279,'Skills-all_inputs'!$A:$A,0))</f>
        <v>7.9</v>
      </c>
      <c r="H279" s="49">
        <f>INDEX('Skills-all_inputs'!$D:$D,MATCH($A279,'Skills-all_inputs'!$A:$A,0))</f>
        <v>9.1</v>
      </c>
      <c r="I279" s="121">
        <f>$G279*'England_index-weights_R2'!$B$5+'England_index-weights_R2'!$B$6*$H279</f>
        <v>8.5</v>
      </c>
      <c r="J279" s="56">
        <f t="shared" si="32"/>
        <v>0.39520958083832325</v>
      </c>
      <c r="K279" s="49">
        <f>INDEX('Unemployment-all_inputs'!$C:$C,MATCH($A279,'Unemployment-all_inputs'!$A:$A,0))</f>
        <v>4.4000000000000004</v>
      </c>
      <c r="L279" s="49">
        <f>INDEX('Unemployment-all_inputs'!$D:$D,MATCH($A279,'Unemployment-all_inputs'!$A:$A,0))</f>
        <v>4.4000000000000004</v>
      </c>
      <c r="M279" s="121">
        <f>K279*'England_index-weights_R2'!$B$8+L279*'England_index-weights_R2'!$B$9</f>
        <v>4.4000000000000004</v>
      </c>
      <c r="N279" s="56">
        <f t="shared" si="33"/>
        <v>0.36283185840707965</v>
      </c>
      <c r="O279" s="56">
        <f>Q279*'England_index-weights_R2'!$B$11+S279*'England_index-weights_R2'!$B$12+U279*'England_index-weights_R2'!$B$13</f>
        <v>7.7121604610926667E-2</v>
      </c>
      <c r="P279" s="50">
        <f>INDEX('Journey_time-all_inputs'!$C:$C,MATCH($A279,'Journey_time-all_inputs'!$A:$A,0))</f>
        <v>12.012335577754</v>
      </c>
      <c r="Q279" s="56">
        <f t="shared" si="34"/>
        <v>4.7625437502748863E-2</v>
      </c>
      <c r="R279" s="50">
        <f>INDEX('Journey_time-all_inputs'!$D:$D,MATCH($A279,'Journey_time-all_inputs'!$A:$A,0))</f>
        <v>24.3973968482792</v>
      </c>
      <c r="S279" s="56">
        <f t="shared" si="35"/>
        <v>0.17494830633497635</v>
      </c>
      <c r="T279" s="50">
        <f>INDEX('Journey_time-all_inputs'!$E:$E,MATCH($A279,'Journey_time-all_inputs'!$A:$A,0))</f>
        <v>19.7063961618999</v>
      </c>
      <c r="U279" s="56">
        <f t="shared" si="36"/>
        <v>0.11630022577458335</v>
      </c>
      <c r="V279" s="56">
        <f>Y279*'England_index-weights_R2'!$B$15+AC279*'England_index-weights_R2'!$B$17</f>
        <v>0.31838823534597466</v>
      </c>
      <c r="W279" s="56">
        <f>INDEX('Comm_vacancy-all_inputs'!$C:$C, MATCH(A279,'Comm_vacancy-all_inputs'!$A:$A,0))</f>
        <v>8.9493129493129486E-2</v>
      </c>
      <c r="X279" s="56">
        <f>W279*'England_index-weights_R2'!$B$16</f>
        <v>8.9493129493129486E-2</v>
      </c>
      <c r="Y279" s="56">
        <f t="shared" si="37"/>
        <v>0.32877985015136874</v>
      </c>
      <c r="Z279" s="57">
        <f>INDEX('Dwellings_vacancy_E-all_inputs'!$G:$G,MATCH($A279,'Dwellings_vacancy_E-all_inputs'!$A:$A,0))</f>
        <v>9.2488824529371027E-3</v>
      </c>
      <c r="AA279" s="57">
        <f>INDEX('Dwellings_vacancy_E-all_inputs'!$L:$L,MATCH($A279,'Dwellings_vacancy_E-all_inputs'!$A:$A,0))</f>
        <v>1.2121520468580078E-2</v>
      </c>
      <c r="AB279" s="57">
        <f>Z279*'England_index-weights_R2'!$B$18+AA279*'England_index-weights_R2'!$B$19</f>
        <v>1.0685201460758589E-2</v>
      </c>
      <c r="AC279" s="56">
        <f t="shared" si="38"/>
        <v>0.28721339092979242</v>
      </c>
    </row>
    <row r="280" spans="1:29" x14ac:dyDescent="0.35">
      <c r="A280" s="17" t="s">
        <v>854</v>
      </c>
      <c r="B280" s="17" t="s">
        <v>855</v>
      </c>
      <c r="C280" s="56">
        <f>D280*'England_index-weights_R2'!$B$2+O280*'England_index-weights_R2'!$B$10+V280*'England_index-weights_R2'!$B$14</f>
        <v>0.40910395967375435</v>
      </c>
      <c r="D280" s="56">
        <f>F280*'England_index-weights_R2'!$B$3+J280*'England_index-weights_R2'!$B$4+N280*'England_index-weights_R2'!$B$7</f>
        <v>0.67122496407682342</v>
      </c>
      <c r="E280" s="56">
        <f>INDEX('Productivity-all_inputs'!$D:$D,MATCH($A280,'Productivity-all_inputs'!$A:$A,0))</f>
        <v>3.2542429687054919</v>
      </c>
      <c r="F280" s="56">
        <f t="shared" si="39"/>
        <v>0.82886751583282325</v>
      </c>
      <c r="G280" s="49">
        <f>INDEX('Skills-all_inputs'!$C:$C,MATCH($A280,'Skills-all_inputs'!$A:$A,0))</f>
        <v>9.1999999999999993</v>
      </c>
      <c r="H280" s="49">
        <f>INDEX('Skills-all_inputs'!$D:$D,MATCH($A280,'Skills-all_inputs'!$A:$A,0))</f>
        <v>12.3</v>
      </c>
      <c r="I280" s="121">
        <f>$G280*'England_index-weights_R2'!$B$5+'England_index-weights_R2'!$B$6*$H280</f>
        <v>10.75</v>
      </c>
      <c r="J280" s="56">
        <f t="shared" si="32"/>
        <v>0.52994011976047894</v>
      </c>
      <c r="K280" s="49">
        <f>INDEX('Unemployment-all_inputs'!$C:$C,MATCH($A280,'Unemployment-all_inputs'!$A:$A,0))</f>
        <v>6.4</v>
      </c>
      <c r="L280" s="49">
        <f>INDEX('Unemployment-all_inputs'!$D:$D,MATCH($A280,'Unemployment-all_inputs'!$A:$A,0))</f>
        <v>5.7</v>
      </c>
      <c r="M280" s="121">
        <f>K280*'England_index-weights_R2'!$B$8+L280*'England_index-weights_R2'!$B$9</f>
        <v>6.0500000000000007</v>
      </c>
      <c r="N280" s="56">
        <f t="shared" si="33"/>
        <v>0.65486725663716816</v>
      </c>
      <c r="O280" s="56">
        <f>Q280*'England_index-weights_R2'!$B$11+S280*'England_index-weights_R2'!$B$12+U280*'England_index-weights_R2'!$B$13</f>
        <v>6.7434922561182817E-2</v>
      </c>
      <c r="P280" s="50">
        <f>INDEX('Journey_time-all_inputs'!$C:$C,MATCH($A280,'Journey_time-all_inputs'!$A:$A,0))</f>
        <v>11.118588446732</v>
      </c>
      <c r="Q280" s="56">
        <f t="shared" si="34"/>
        <v>3.9743222090051204E-2</v>
      </c>
      <c r="R280" s="50">
        <f>INDEX('Journey_time-all_inputs'!$D:$D,MATCH($A280,'Journey_time-all_inputs'!$A:$A,0))</f>
        <v>22.792414965063099</v>
      </c>
      <c r="S280" s="56">
        <f t="shared" si="35"/>
        <v>0.16109729205927054</v>
      </c>
      <c r="T280" s="50">
        <f>INDEX('Journey_time-all_inputs'!$E:$E,MATCH($A280,'Journey_time-all_inputs'!$A:$A,0))</f>
        <v>17.026565267717</v>
      </c>
      <c r="U280" s="56">
        <f t="shared" si="36"/>
        <v>9.2687892928566981E-2</v>
      </c>
      <c r="V280" s="56">
        <f>Y280*'England_index-weights_R2'!$B$15+AC280*'England_index-weights_R2'!$B$17</f>
        <v>0.22653098798018778</v>
      </c>
      <c r="W280" s="56">
        <f>INDEX('Comm_vacancy-all_inputs'!$C:$C, MATCH(A280,'Comm_vacancy-all_inputs'!$A:$A,0))</f>
        <v>6.3316181713445829E-2</v>
      </c>
      <c r="X280" s="56">
        <f>W280*'England_index-weights_R2'!$B$16</f>
        <v>6.3316181713445829E-2</v>
      </c>
      <c r="Y280" s="56">
        <f t="shared" si="37"/>
        <v>0.22491460361412341</v>
      </c>
      <c r="Z280" s="57">
        <f>INDEX('Dwellings_vacancy_E-all_inputs'!$G:$G,MATCH($A280,'Dwellings_vacancy_E-all_inputs'!$A:$A,0))</f>
        <v>8.7964049475431783E-3</v>
      </c>
      <c r="AA280" s="57">
        <f>INDEX('Dwellings_vacancy_E-all_inputs'!$L:$L,MATCH($A280,'Dwellings_vacancy_E-all_inputs'!$A:$A,0))</f>
        <v>9.070156484159899E-3</v>
      </c>
      <c r="AB280" s="57">
        <f>Z280*'England_index-weights_R2'!$B$18+AA280*'England_index-weights_R2'!$B$19</f>
        <v>8.9332807158515395E-3</v>
      </c>
      <c r="AC280" s="56">
        <f t="shared" si="38"/>
        <v>0.23138014107838092</v>
      </c>
    </row>
    <row r="281" spans="1:29" x14ac:dyDescent="0.35">
      <c r="A281" s="17" t="s">
        <v>856</v>
      </c>
      <c r="B281" s="17" t="s">
        <v>857</v>
      </c>
      <c r="C281" s="56">
        <f>D281*'England_index-weights_R2'!$B$2+O281*'England_index-weights_R2'!$B$10+V281*'England_index-weights_R2'!$B$14</f>
        <v>0.35814388225681015</v>
      </c>
      <c r="D281" s="56">
        <f>F281*'England_index-weights_R2'!$B$3+J281*'England_index-weights_R2'!$B$4+N281*'England_index-weights_R2'!$B$7</f>
        <v>0.55743215008434233</v>
      </c>
      <c r="E281" s="56">
        <f>INDEX('Productivity-all_inputs'!$D:$D,MATCH($A281,'Productivity-all_inputs'!$A:$A,0))</f>
        <v>3.5438536820636788</v>
      </c>
      <c r="F281" s="56">
        <f t="shared" si="39"/>
        <v>0.55587442704281043</v>
      </c>
      <c r="G281" s="49">
        <f>INDEX('Skills-all_inputs'!$C:$C,MATCH($A281,'Skills-all_inputs'!$A:$A,0))</f>
        <v>4.7</v>
      </c>
      <c r="H281" s="49">
        <f>INDEX('Skills-all_inputs'!$D:$D,MATCH($A281,'Skills-all_inputs'!$A:$A,0))</f>
        <v>8.9</v>
      </c>
      <c r="I281" s="121">
        <f>$G281*'England_index-weights_R2'!$B$5+'England_index-weights_R2'!$B$6*$H281</f>
        <v>6.8000000000000007</v>
      </c>
      <c r="J281" s="56">
        <f t="shared" si="32"/>
        <v>0.29341317365269459</v>
      </c>
      <c r="K281" s="49">
        <f>INDEX('Unemployment-all_inputs'!$C:$C,MATCH($A281,'Unemployment-all_inputs'!$A:$A,0))</f>
        <v>8.1</v>
      </c>
      <c r="L281" s="49">
        <f>INDEX('Unemployment-all_inputs'!$D:$D,MATCH($A281,'Unemployment-all_inputs'!$A:$A,0))</f>
        <v>5.9</v>
      </c>
      <c r="M281" s="121">
        <f>K281*'England_index-weights_R2'!$B$8+L281*'England_index-weights_R2'!$B$9</f>
        <v>7</v>
      </c>
      <c r="N281" s="56">
        <f t="shared" si="33"/>
        <v>0.82300884955752218</v>
      </c>
      <c r="O281" s="56">
        <f>Q281*'England_index-weights_R2'!$B$11+S281*'England_index-weights_R2'!$B$12+U281*'England_index-weights_R2'!$B$13</f>
        <v>6.9549101373829983E-2</v>
      </c>
      <c r="P281" s="50">
        <f>INDEX('Journey_time-all_inputs'!$C:$C,MATCH($A281,'Journey_time-all_inputs'!$A:$A,0))</f>
        <v>11.5410646859049</v>
      </c>
      <c r="Q281" s="56">
        <f t="shared" si="34"/>
        <v>4.3469162692623284E-2</v>
      </c>
      <c r="R281" s="50">
        <f>INDEX('Journey_time-all_inputs'!$D:$D,MATCH($A281,'Journey_time-all_inputs'!$A:$A,0))</f>
        <v>22.606062385975001</v>
      </c>
      <c r="S281" s="56">
        <f t="shared" si="35"/>
        <v>0.15948906690716375</v>
      </c>
      <c r="T281" s="50">
        <f>INDEX('Journey_time-all_inputs'!$E:$E,MATCH($A281,'Journey_time-all_inputs'!$A:$A,0))</f>
        <v>15.8568388190074</v>
      </c>
      <c r="U281" s="56">
        <f t="shared" si="36"/>
        <v>8.238128354299927E-2</v>
      </c>
      <c r="V281" s="56">
        <f>Y281*'England_index-weights_R2'!$B$15+AC281*'England_index-weights_R2'!$B$17</f>
        <v>0.24816212748472594</v>
      </c>
      <c r="W281" s="56">
        <f>INDEX('Comm_vacancy-all_inputs'!$C:$C, MATCH(A281,'Comm_vacancy-all_inputs'!$A:$A,0))</f>
        <v>6.7438539168392583E-2</v>
      </c>
      <c r="X281" s="56">
        <f>W281*'England_index-weights_R2'!$B$16</f>
        <v>6.7438539168392583E-2</v>
      </c>
      <c r="Y281" s="56">
        <f t="shared" si="37"/>
        <v>0.24127134913603659</v>
      </c>
      <c r="Z281" s="57">
        <f>INDEX('Dwellings_vacancy_E-all_inputs'!$G:$G,MATCH($A281,'Dwellings_vacancy_E-all_inputs'!$A:$A,0))</f>
        <v>1.0574941903677708E-2</v>
      </c>
      <c r="AA281" s="57">
        <f>INDEX('Dwellings_vacancy_E-all_inputs'!$L:$L,MATCH($A281,'Dwellings_vacancy_E-all_inputs'!$A:$A,0))</f>
        <v>9.6420828420371984E-3</v>
      </c>
      <c r="AB281" s="57">
        <f>Z281*'England_index-weights_R2'!$B$18+AA281*'England_index-weights_R2'!$B$19</f>
        <v>1.0108512372857453E-2</v>
      </c>
      <c r="AC281" s="56">
        <f t="shared" si="38"/>
        <v>0.26883446253079396</v>
      </c>
    </row>
    <row r="282" spans="1:29" x14ac:dyDescent="0.35">
      <c r="A282" s="17" t="s">
        <v>858</v>
      </c>
      <c r="B282" s="17" t="s">
        <v>859</v>
      </c>
      <c r="C282" s="56">
        <f>D282*'England_index-weights_R2'!$B$2+O282*'England_index-weights_R2'!$B$10+V282*'England_index-weights_R2'!$B$14</f>
        <v>0.24208707530250567</v>
      </c>
      <c r="D282" s="56">
        <f>F282*'England_index-weights_R2'!$B$3+J282*'England_index-weights_R2'!$B$4+N282*'England_index-weights_R2'!$B$7</f>
        <v>0.33272542518056381</v>
      </c>
      <c r="E282" s="56">
        <f>INDEX('Productivity-all_inputs'!$D:$D,MATCH($A282,'Productivity-all_inputs'!$A:$A,0))</f>
        <v>3.5610460826040513</v>
      </c>
      <c r="F282" s="56">
        <f t="shared" si="39"/>
        <v>0.53966851230709878</v>
      </c>
      <c r="G282" s="49">
        <f>INDEX('Skills-all_inputs'!$C:$C,MATCH($A282,'Skills-all_inputs'!$A:$A,0))</f>
        <v>2.6</v>
      </c>
      <c r="H282" s="49">
        <f>INDEX('Skills-all_inputs'!$D:$D,MATCH($A282,'Skills-all_inputs'!$A:$A,0))</f>
        <v>4.0999999999999996</v>
      </c>
      <c r="I282" s="121">
        <f>$G282*'England_index-weights_R2'!$B$5+'England_index-weights_R2'!$B$6*$H282</f>
        <v>3.3499999999999996</v>
      </c>
      <c r="J282" s="56">
        <f t="shared" si="32"/>
        <v>8.6826347305389184E-2</v>
      </c>
      <c r="K282" s="49">
        <f>INDEX('Unemployment-all_inputs'!$C:$C,MATCH($A282,'Unemployment-all_inputs'!$A:$A,0))</f>
        <v>5.3</v>
      </c>
      <c r="L282" s="49">
        <f>INDEX('Unemployment-all_inputs'!$D:$D,MATCH($A282,'Unemployment-all_inputs'!$A:$A,0))</f>
        <v>3.6</v>
      </c>
      <c r="M282" s="121">
        <f>K282*'England_index-weights_R2'!$B$8+L282*'England_index-weights_R2'!$B$9</f>
        <v>4.45</v>
      </c>
      <c r="N282" s="56">
        <f t="shared" si="33"/>
        <v>0.37168141592920351</v>
      </c>
      <c r="O282" s="56">
        <f>Q282*'England_index-weights_R2'!$B$11+S282*'England_index-weights_R2'!$B$12+U282*'England_index-weights_R2'!$B$13</f>
        <v>8.60324234729581E-2</v>
      </c>
      <c r="P282" s="50">
        <f>INDEX('Journey_time-all_inputs'!$C:$C,MATCH($A282,'Journey_time-all_inputs'!$A:$A,0))</f>
        <v>13.7911315029699</v>
      </c>
      <c r="Q282" s="56">
        <f t="shared" si="34"/>
        <v>6.3313155170438298E-2</v>
      </c>
      <c r="R282" s="50">
        <f>INDEX('Journey_time-all_inputs'!$D:$D,MATCH($A282,'Journey_time-all_inputs'!$A:$A,0))</f>
        <v>23.3179362826207</v>
      </c>
      <c r="S282" s="56">
        <f t="shared" si="35"/>
        <v>0.16563254778258887</v>
      </c>
      <c r="T282" s="50">
        <f>INDEX('Journey_time-all_inputs'!$E:$E,MATCH($A282,'Journey_time-all_inputs'!$A:$A,0))</f>
        <v>16.641529660509299</v>
      </c>
      <c r="U282" s="56">
        <f t="shared" si="36"/>
        <v>8.9295294934905761E-2</v>
      </c>
      <c r="V282" s="56">
        <f>Y282*'England_index-weights_R2'!$B$15+AC282*'England_index-weights_R2'!$B$17</f>
        <v>0.21686502737593699</v>
      </c>
      <c r="W282" s="56">
        <f>INDEX('Comm_vacancy-all_inputs'!$C:$C, MATCH(A282,'Comm_vacancy-all_inputs'!$A:$A,0))</f>
        <v>7.9129968099125148E-2</v>
      </c>
      <c r="X282" s="56">
        <f>W282*'England_index-weights_R2'!$B$16</f>
        <v>7.9129968099125148E-2</v>
      </c>
      <c r="Y282" s="56">
        <f t="shared" si="37"/>
        <v>0.28766075856923579</v>
      </c>
      <c r="Z282" s="57">
        <f>INDEX('Dwellings_vacancy_E-all_inputs'!$G:$G,MATCH($A282,'Dwellings_vacancy_E-all_inputs'!$A:$A,0))</f>
        <v>1.7815251759426105E-3</v>
      </c>
      <c r="AA282" s="57">
        <f>INDEX('Dwellings_vacancy_E-all_inputs'!$L:$L,MATCH($A282,'Dwellings_vacancy_E-all_inputs'!$A:$A,0))</f>
        <v>1.8456767252617568E-3</v>
      </c>
      <c r="AB282" s="57">
        <f>Z282*'England_index-weights_R2'!$B$18+AA282*'England_index-weights_R2'!$B$19</f>
        <v>1.8136009506021836E-3</v>
      </c>
      <c r="AC282" s="56">
        <f t="shared" si="38"/>
        <v>4.4778337960406072E-3</v>
      </c>
    </row>
    <row r="283" spans="1:29" x14ac:dyDescent="0.35">
      <c r="A283" s="17" t="s">
        <v>860</v>
      </c>
      <c r="B283" s="17" t="s">
        <v>861</v>
      </c>
      <c r="C283" s="56">
        <f>D283*'England_index-weights_R2'!$B$2+O283*'England_index-weights_R2'!$B$10+V283*'England_index-weights_R2'!$B$14</f>
        <v>0.27644307230548665</v>
      </c>
      <c r="D283" s="56">
        <f>F283*'England_index-weights_R2'!$B$3+J283*'England_index-weights_R2'!$B$4+N283*'England_index-weights_R2'!$B$7</f>
        <v>0.32893935546704212</v>
      </c>
      <c r="E283" s="56">
        <f>INDEX('Productivity-all_inputs'!$D:$D,MATCH($A283,'Productivity-all_inputs'!$A:$A,0))</f>
        <v>3.4904285153900978</v>
      </c>
      <c r="F283" s="56">
        <f t="shared" si="39"/>
        <v>0.60623410158739099</v>
      </c>
      <c r="G283" s="49">
        <f>INDEX('Skills-all_inputs'!$C:$C,MATCH($A283,'Skills-all_inputs'!$A:$A,0))</f>
        <v>4.7</v>
      </c>
      <c r="H283" s="49">
        <f>INDEX('Skills-all_inputs'!$D:$D,MATCH($A283,'Skills-all_inputs'!$A:$A,0))</f>
        <v>5.9</v>
      </c>
      <c r="I283" s="121">
        <f>$G283*'England_index-weights_R2'!$B$5+'England_index-weights_R2'!$B$6*$H283</f>
        <v>5.3000000000000007</v>
      </c>
      <c r="J283" s="56">
        <f t="shared" si="32"/>
        <v>0.20359281437125751</v>
      </c>
      <c r="K283" s="49">
        <f>INDEX('Unemployment-all_inputs'!$C:$C,MATCH($A283,'Unemployment-all_inputs'!$A:$A,0))</f>
        <v>3.6</v>
      </c>
      <c r="L283" s="49">
        <f>INDEX('Unemployment-all_inputs'!$D:$D,MATCH($A283,'Unemployment-all_inputs'!$A:$A,0))</f>
        <v>3.1</v>
      </c>
      <c r="M283" s="121">
        <f>K283*'England_index-weights_R2'!$B$8+L283*'England_index-weights_R2'!$B$9</f>
        <v>3.35</v>
      </c>
      <c r="N283" s="56">
        <f t="shared" si="33"/>
        <v>0.17699115044247787</v>
      </c>
      <c r="O283" s="56">
        <f>Q283*'England_index-weights_R2'!$B$11+S283*'England_index-weights_R2'!$B$12+U283*'England_index-weights_R2'!$B$13</f>
        <v>6.8492096774837988E-2</v>
      </c>
      <c r="P283" s="50">
        <f>INDEX('Journey_time-all_inputs'!$C:$C,MATCH($A283,'Journey_time-all_inputs'!$A:$A,0))</f>
        <v>11.473814836201999</v>
      </c>
      <c r="Q283" s="56">
        <f t="shared" si="34"/>
        <v>4.2876066744753041E-2</v>
      </c>
      <c r="R283" s="50">
        <f>INDEX('Journey_time-all_inputs'!$D:$D,MATCH($A283,'Journey_time-all_inputs'!$A:$A,0))</f>
        <v>21.987959358428402</v>
      </c>
      <c r="S283" s="56">
        <f t="shared" si="35"/>
        <v>0.15415482983699227</v>
      </c>
      <c r="T283" s="50">
        <f>INDEX('Journey_time-all_inputs'!$E:$E,MATCH($A283,'Journey_time-all_inputs'!$A:$A,0))</f>
        <v>17.635442871013499</v>
      </c>
      <c r="U283" s="56">
        <f t="shared" si="36"/>
        <v>9.8052791386424823E-2</v>
      </c>
      <c r="V283" s="56">
        <f>Y283*'England_index-weights_R2'!$B$15+AC283*'England_index-weights_R2'!$B$17</f>
        <v>0.37940148151302427</v>
      </c>
      <c r="W283" s="56">
        <f>INDEX('Comm_vacancy-all_inputs'!$C:$C, MATCH(A283,'Comm_vacancy-all_inputs'!$A:$A,0))</f>
        <v>0.11685219138587025</v>
      </c>
      <c r="X283" s="56">
        <f>W283*'England_index-weights_R2'!$B$16</f>
        <v>0.11685219138587025</v>
      </c>
      <c r="Y283" s="56">
        <f t="shared" si="37"/>
        <v>0.4373355050135726</v>
      </c>
      <c r="Z283" s="57">
        <f>INDEX('Dwellings_vacancy_E-all_inputs'!$G:$G,MATCH($A283,'Dwellings_vacancy_E-all_inputs'!$A:$A,0))</f>
        <v>7.3294715687433499E-3</v>
      </c>
      <c r="AA283" s="57">
        <f>INDEX('Dwellings_vacancy_E-all_inputs'!$L:$L,MATCH($A283,'Dwellings_vacancy_E-all_inputs'!$A:$A,0))</f>
        <v>8.9192081905359096E-3</v>
      </c>
      <c r="AB283" s="57">
        <f>Z283*'England_index-weights_R2'!$B$18+AA283*'England_index-weights_R2'!$B$19</f>
        <v>8.1243398796396298E-3</v>
      </c>
      <c r="AC283" s="56">
        <f t="shared" si="38"/>
        <v>0.20559941101137916</v>
      </c>
    </row>
    <row r="284" spans="1:29" x14ac:dyDescent="0.35">
      <c r="A284" s="17" t="s">
        <v>862</v>
      </c>
      <c r="B284" s="17" t="s">
        <v>863</v>
      </c>
      <c r="C284" s="56">
        <f>D284*'England_index-weights_R2'!$B$2+O284*'England_index-weights_R2'!$B$10+V284*'England_index-weights_R2'!$B$14</f>
        <v>0.20494188934055479</v>
      </c>
      <c r="D284" s="56">
        <f>F284*'England_index-weights_R2'!$B$3+J284*'England_index-weights_R2'!$B$4+N284*'England_index-weights_R2'!$B$7</f>
        <v>0.21205738994527296</v>
      </c>
      <c r="E284" s="56">
        <f>INDEX('Productivity-all_inputs'!$D:$D,MATCH($A284,'Productivity-all_inputs'!$A:$A,0))</f>
        <v>3.7612001156935624</v>
      </c>
      <c r="F284" s="56">
        <f t="shared" si="39"/>
        <v>0.35099915303755697</v>
      </c>
      <c r="G284" s="49">
        <f>INDEX('Skills-all_inputs'!$C:$C,MATCH($A284,'Skills-all_inputs'!$A:$A,0))</f>
        <v>1.3</v>
      </c>
      <c r="H284" s="49">
        <f>INDEX('Skills-all_inputs'!$D:$D,MATCH($A284,'Skills-all_inputs'!$A:$A,0))</f>
        <v>7</v>
      </c>
      <c r="I284" s="121">
        <f>$G284*'England_index-weights_R2'!$B$5+'England_index-weights_R2'!$B$6*$H284</f>
        <v>4.1500000000000004</v>
      </c>
      <c r="J284" s="56">
        <f t="shared" si="32"/>
        <v>0.1347305389221557</v>
      </c>
      <c r="K284" s="49">
        <f>INDEX('Unemployment-all_inputs'!$C:$C,MATCH($A284,'Unemployment-all_inputs'!$A:$A,0))</f>
        <v>3.3</v>
      </c>
      <c r="L284" s="49">
        <f>INDEX('Unemployment-all_inputs'!$D:$D,MATCH($A284,'Unemployment-all_inputs'!$A:$A,0))</f>
        <v>3.1</v>
      </c>
      <c r="M284" s="121">
        <f>K284*'England_index-weights_R2'!$B$8+L284*'England_index-weights_R2'!$B$9</f>
        <v>3.2</v>
      </c>
      <c r="N284" s="56">
        <f t="shared" si="33"/>
        <v>0.15044247787610621</v>
      </c>
      <c r="O284" s="56">
        <f>Q284*'England_index-weights_R2'!$B$11+S284*'England_index-weights_R2'!$B$12+U284*'England_index-weights_R2'!$B$13</f>
        <v>7.0320608850423891E-2</v>
      </c>
      <c r="P284" s="50">
        <f>INDEX('Journey_time-all_inputs'!$C:$C,MATCH($A284,'Journey_time-all_inputs'!$A:$A,0))</f>
        <v>11.1342260754662</v>
      </c>
      <c r="Q284" s="56">
        <f t="shared" si="34"/>
        <v>3.9881134877626602E-2</v>
      </c>
      <c r="R284" s="50">
        <f>INDEX('Journey_time-all_inputs'!$D:$D,MATCH($A284,'Journey_time-all_inputs'!$A:$A,0))</f>
        <v>24.3209150359611</v>
      </c>
      <c r="S284" s="56">
        <f t="shared" si="35"/>
        <v>0.17428826731190208</v>
      </c>
      <c r="T284" s="50">
        <f>INDEX('Journey_time-all_inputs'!$E:$E,MATCH($A284,'Journey_time-all_inputs'!$A:$A,0))</f>
        <v>16.911460563437899</v>
      </c>
      <c r="U284" s="56">
        <f t="shared" si="36"/>
        <v>9.1673690653535325E-2</v>
      </c>
      <c r="V284" s="56">
        <f>Y284*'England_index-weights_R2'!$B$15+AC284*'England_index-weights_R2'!$B$17</f>
        <v>0.32533216862124942</v>
      </c>
      <c r="W284" s="56">
        <f>INDEX('Comm_vacancy-all_inputs'!$C:$C, MATCH(A284,'Comm_vacancy-all_inputs'!$A:$A,0))</f>
        <v>8.3143278041825114E-2</v>
      </c>
      <c r="X284" s="56">
        <f>W284*'England_index-weights_R2'!$B$16</f>
        <v>8.3143278041825114E-2</v>
      </c>
      <c r="Y284" s="56">
        <f t="shared" si="37"/>
        <v>0.30358482390096364</v>
      </c>
      <c r="Z284" s="57">
        <f>INDEX('Dwellings_vacancy_E-all_inputs'!$G:$G,MATCH($A284,'Dwellings_vacancy_E-all_inputs'!$A:$A,0))</f>
        <v>1.2958694162357485E-2</v>
      </c>
      <c r="AA284" s="57">
        <f>INDEX('Dwellings_vacancy_E-all_inputs'!$L:$L,MATCH($A284,'Dwellings_vacancy_E-all_inputs'!$A:$A,0))</f>
        <v>1.4898164445561982E-2</v>
      </c>
      <c r="AB284" s="57">
        <f>Z284*'England_index-weights_R2'!$B$18+AA284*'England_index-weights_R2'!$B$19</f>
        <v>1.3928429303959733E-2</v>
      </c>
      <c r="AC284" s="56">
        <f t="shared" si="38"/>
        <v>0.39057420278210669</v>
      </c>
    </row>
    <row r="285" spans="1:29" x14ac:dyDescent="0.35">
      <c r="A285" s="17" t="s">
        <v>864</v>
      </c>
      <c r="B285" s="17" t="s">
        <v>865</v>
      </c>
      <c r="C285" s="56">
        <f>D285*'England_index-weights_R2'!$B$2+O285*'England_index-weights_R2'!$B$10+V285*'England_index-weights_R2'!$B$14</f>
        <v>0.26165213674955545</v>
      </c>
      <c r="D285" s="56">
        <f>F285*'England_index-weights_R2'!$B$3+J285*'England_index-weights_R2'!$B$4+N285*'England_index-weights_R2'!$B$7</f>
        <v>0.33193255797801491</v>
      </c>
      <c r="E285" s="56">
        <f>INDEX('Productivity-all_inputs'!$D:$D,MATCH($A285,'Productivity-all_inputs'!$A:$A,0))</f>
        <v>3.6428355156125294</v>
      </c>
      <c r="F285" s="56">
        <f t="shared" si="39"/>
        <v>0.46257208970427427</v>
      </c>
      <c r="G285" s="49">
        <f>INDEX('Skills-all_inputs'!$C:$C,MATCH($A285,'Skills-all_inputs'!$A:$A,0))</f>
        <v>4.5999999999999996</v>
      </c>
      <c r="H285" s="49">
        <f>INDEX('Skills-all_inputs'!$D:$D,MATCH($A285,'Skills-all_inputs'!$A:$A,0))</f>
        <v>4.3</v>
      </c>
      <c r="I285" s="121">
        <f>$G285*'England_index-weights_R2'!$B$5+'England_index-weights_R2'!$B$6*$H285</f>
        <v>4.4499999999999993</v>
      </c>
      <c r="J285" s="56">
        <f t="shared" si="32"/>
        <v>0.15269461077844304</v>
      </c>
      <c r="K285" s="49">
        <f>INDEX('Unemployment-all_inputs'!$C:$C,MATCH($A285,'Unemployment-all_inputs'!$A:$A,0))</f>
        <v>5</v>
      </c>
      <c r="L285" s="49">
        <f>INDEX('Unemployment-all_inputs'!$D:$D,MATCH($A285,'Unemployment-all_inputs'!$A:$A,0))</f>
        <v>4</v>
      </c>
      <c r="M285" s="121">
        <f>K285*'England_index-weights_R2'!$B$8+L285*'England_index-weights_R2'!$B$9</f>
        <v>4.5</v>
      </c>
      <c r="N285" s="56">
        <f t="shared" si="33"/>
        <v>0.38053097345132741</v>
      </c>
      <c r="O285" s="56">
        <f>Q285*'England_index-weights_R2'!$B$11+S285*'England_index-weights_R2'!$B$12+U285*'England_index-weights_R2'!$B$13</f>
        <v>3.7925079251014036E-2</v>
      </c>
      <c r="P285" s="50">
        <f>INDEX('Journey_time-all_inputs'!$C:$C,MATCH($A285,'Journey_time-all_inputs'!$A:$A,0))</f>
        <v>9.0121773552069993</v>
      </c>
      <c r="Q285" s="56">
        <f t="shared" si="34"/>
        <v>2.1166171160545089E-2</v>
      </c>
      <c r="R285" s="50">
        <f>INDEX('Journey_time-all_inputs'!$D:$D,MATCH($A285,'Journey_time-all_inputs'!$A:$A,0))</f>
        <v>15.3703450190376</v>
      </c>
      <c r="S285" s="56">
        <f t="shared" si="35"/>
        <v>9.7044733053628152E-2</v>
      </c>
      <c r="T285" s="50">
        <f>INDEX('Journey_time-all_inputs'!$E:$E,MATCH($A285,'Journey_time-all_inputs'!$A:$A,0))</f>
        <v>10.795239665084599</v>
      </c>
      <c r="U285" s="56">
        <f t="shared" si="36"/>
        <v>3.7782885854931197E-2</v>
      </c>
      <c r="V285" s="56">
        <f>Y285*'England_index-weights_R2'!$B$15+AC285*'England_index-weights_R2'!$B$17</f>
        <v>0.34481835179117781</v>
      </c>
      <c r="W285" s="56">
        <f>INDEX('Comm_vacancy-all_inputs'!$C:$C, MATCH(A285,'Comm_vacancy-all_inputs'!$A:$A,0))</f>
        <v>0.10161621260212356</v>
      </c>
      <c r="X285" s="56">
        <f>W285*'England_index-weights_R2'!$B$16</f>
        <v>0.10161621260212356</v>
      </c>
      <c r="Y285" s="56">
        <f t="shared" si="37"/>
        <v>0.37688198285625357</v>
      </c>
      <c r="Z285" s="57">
        <f>INDEX('Dwellings_vacancy_E-all_inputs'!$G:$G,MATCH($A285,'Dwellings_vacancy_E-all_inputs'!$A:$A,0))</f>
        <v>8.5267645665561345E-3</v>
      </c>
      <c r="AA285" s="57">
        <f>INDEX('Dwellings_vacancy_E-all_inputs'!$L:$L,MATCH($A285,'Dwellings_vacancy_E-all_inputs'!$A:$A,0))</f>
        <v>1.0422160275245486E-2</v>
      </c>
      <c r="AB285" s="57">
        <f>Z285*'England_index-weights_R2'!$B$18+AA285*'England_index-weights_R2'!$B$19</f>
        <v>9.4744624209008102E-3</v>
      </c>
      <c r="AC285" s="56">
        <f t="shared" si="38"/>
        <v>0.24862745859595045</v>
      </c>
    </row>
    <row r="286" spans="1:29" x14ac:dyDescent="0.35">
      <c r="A286" s="17" t="s">
        <v>866</v>
      </c>
      <c r="B286" s="17" t="s">
        <v>867</v>
      </c>
      <c r="C286" s="56">
        <f>D286*'England_index-weights_R2'!$B$2+O286*'England_index-weights_R2'!$B$10+V286*'England_index-weights_R2'!$B$14</f>
        <v>0.25079309420265494</v>
      </c>
      <c r="D286" s="56">
        <f>F286*'England_index-weights_R2'!$B$3+J286*'England_index-weights_R2'!$B$4+N286*'England_index-weights_R2'!$B$7</f>
        <v>0.27616597770383589</v>
      </c>
      <c r="E286" s="56">
        <f>INDEX('Productivity-all_inputs'!$D:$D,MATCH($A286,'Productivity-all_inputs'!$A:$A,0))</f>
        <v>3.5610460826040513</v>
      </c>
      <c r="F286" s="56">
        <f t="shared" si="39"/>
        <v>0.53966851230709878</v>
      </c>
      <c r="G286" s="49">
        <f>INDEX('Skills-all_inputs'!$C:$C,MATCH($A286,'Skills-all_inputs'!$A:$A,0))</f>
        <v>5.5</v>
      </c>
      <c r="H286" s="49">
        <f>INDEX('Skills-all_inputs'!$D:$D,MATCH($A286,'Skills-all_inputs'!$A:$A,0))</f>
        <v>4.4000000000000004</v>
      </c>
      <c r="I286" s="121">
        <f>$G286*'England_index-weights_R2'!$B$5+'England_index-weights_R2'!$B$6*$H286</f>
        <v>4.95</v>
      </c>
      <c r="J286" s="56">
        <f t="shared" si="32"/>
        <v>0.18263473053892215</v>
      </c>
      <c r="K286" s="49">
        <f>INDEX('Unemployment-all_inputs'!$C:$C,MATCH($A286,'Unemployment-all_inputs'!$A:$A,0))</f>
        <v>2.9</v>
      </c>
      <c r="L286" s="49">
        <f>INDEX('Unemployment-all_inputs'!$D:$D,MATCH($A286,'Unemployment-all_inputs'!$A:$A,0))</f>
        <v>3</v>
      </c>
      <c r="M286" s="121">
        <f>K286*'England_index-weights_R2'!$B$8+L286*'England_index-weights_R2'!$B$9</f>
        <v>2.95</v>
      </c>
      <c r="N286" s="56">
        <f t="shared" si="33"/>
        <v>0.10619469026548674</v>
      </c>
      <c r="O286" s="56">
        <f>Q286*'England_index-weights_R2'!$B$11+S286*'England_index-weights_R2'!$B$12+U286*'England_index-weights_R2'!$B$13</f>
        <v>0.19000856544843839</v>
      </c>
      <c r="P286" s="50">
        <f>INDEX('Journey_time-all_inputs'!$C:$C,MATCH($A286,'Journey_time-all_inputs'!$A:$A,0))</f>
        <v>22.288819780041901</v>
      </c>
      <c r="Q286" s="56">
        <f t="shared" si="34"/>
        <v>0.13825673505443173</v>
      </c>
      <c r="R286" s="50">
        <f>INDEX('Journey_time-all_inputs'!$D:$D,MATCH($A286,'Journey_time-all_inputs'!$A:$A,0))</f>
        <v>44.031505155839099</v>
      </c>
      <c r="S286" s="56">
        <f t="shared" si="35"/>
        <v>0.34439091332180533</v>
      </c>
      <c r="T286" s="50">
        <f>INDEX('Journey_time-all_inputs'!$E:$E,MATCH($A286,'Journey_time-all_inputs'!$A:$A,0))</f>
        <v>48.2775791634689</v>
      </c>
      <c r="U286" s="56">
        <f t="shared" si="36"/>
        <v>0.36804457438326404</v>
      </c>
      <c r="V286" s="56">
        <f>Y286*'England_index-weights_R2'!$B$15+AC286*'England_index-weights_R2'!$B$17</f>
        <v>0.26083185595450975</v>
      </c>
      <c r="W286" s="56">
        <f>INDEX('Comm_vacancy-all_inputs'!$C:$C, MATCH(A286,'Comm_vacancy-all_inputs'!$A:$A,0))</f>
        <v>6.291554692169099E-2</v>
      </c>
      <c r="X286" s="56">
        <f>W286*'England_index-weights_R2'!$B$16</f>
        <v>6.291554692169099E-2</v>
      </c>
      <c r="Y286" s="56">
        <f t="shared" si="37"/>
        <v>0.2233249594826823</v>
      </c>
      <c r="Z286" s="57">
        <f>INDEX('Dwellings_vacancy_E-all_inputs'!$G:$G,MATCH($A286,'Dwellings_vacancy_E-all_inputs'!$A:$A,0))</f>
        <v>1.1409013120365089E-2</v>
      </c>
      <c r="AA286" s="57">
        <f>INDEX('Dwellings_vacancy_E-all_inputs'!$L:$L,MATCH($A286,'Dwellings_vacancy_E-all_inputs'!$A:$A,0))</f>
        <v>1.5367092389274778E-2</v>
      </c>
      <c r="AB286" s="57">
        <f>Z286*'England_index-weights_R2'!$B$18+AA286*'England_index-weights_R2'!$B$19</f>
        <v>1.3388052754819933E-2</v>
      </c>
      <c r="AC286" s="56">
        <f t="shared" si="38"/>
        <v>0.37335254536999202</v>
      </c>
    </row>
    <row r="287" spans="1:29" x14ac:dyDescent="0.35">
      <c r="A287" s="17" t="s">
        <v>868</v>
      </c>
      <c r="B287" s="17" t="s">
        <v>869</v>
      </c>
      <c r="C287" s="56">
        <f>D287*'England_index-weights_R2'!$B$2+O287*'England_index-weights_R2'!$B$10+V287*'England_index-weights_R2'!$B$14</f>
        <v>0.30400637979550088</v>
      </c>
      <c r="D287" s="56">
        <f>F287*'England_index-weights_R2'!$B$3+J287*'England_index-weights_R2'!$B$4+N287*'England_index-weights_R2'!$B$7</f>
        <v>0.36817289527813313</v>
      </c>
      <c r="E287" s="56">
        <f>INDEX('Productivity-all_inputs'!$D:$D,MATCH($A287,'Productivity-all_inputs'!$A:$A,0))</f>
        <v>3.2503744919275719</v>
      </c>
      <c r="F287" s="56">
        <f t="shared" si="39"/>
        <v>0.83251402259450746</v>
      </c>
      <c r="G287" s="49">
        <f>INDEX('Skills-all_inputs'!$C:$C,MATCH($A287,'Skills-all_inputs'!$A:$A,0))</f>
        <v>1.8</v>
      </c>
      <c r="H287" s="49">
        <f>INDEX('Skills-all_inputs'!$D:$D,MATCH($A287,'Skills-all_inputs'!$A:$A,0))</f>
        <v>3.4</v>
      </c>
      <c r="I287" s="121">
        <f>$G287*'England_index-weights_R2'!$B$5+'England_index-weights_R2'!$B$6*$H287</f>
        <v>2.6</v>
      </c>
      <c r="J287" s="56">
        <f t="shared" si="32"/>
        <v>4.1916167664670663E-2</v>
      </c>
      <c r="K287" s="49">
        <f>INDEX('Unemployment-all_inputs'!$C:$C,MATCH($A287,'Unemployment-all_inputs'!$A:$A,0))</f>
        <v>3.6</v>
      </c>
      <c r="L287" s="49">
        <f>INDEX('Unemployment-all_inputs'!$D:$D,MATCH($A287,'Unemployment-all_inputs'!$A:$A,0))</f>
        <v>3.7</v>
      </c>
      <c r="M287" s="121">
        <f>K287*'England_index-weights_R2'!$B$8+L287*'England_index-weights_R2'!$B$9</f>
        <v>3.6500000000000004</v>
      </c>
      <c r="N287" s="56">
        <f t="shared" si="33"/>
        <v>0.23008849557522126</v>
      </c>
      <c r="O287" s="56">
        <f>Q287*'England_index-weights_R2'!$B$11+S287*'England_index-weights_R2'!$B$12+U287*'England_index-weights_R2'!$B$13</f>
        <v>0.30628282659110623</v>
      </c>
      <c r="P287" s="50">
        <f>INDEX('Journey_time-all_inputs'!$C:$C,MATCH($A287,'Journey_time-all_inputs'!$A:$A,0))</f>
        <v>31.662763858727001</v>
      </c>
      <c r="Q287" s="56">
        <f t="shared" si="34"/>
        <v>0.22092826923914835</v>
      </c>
      <c r="R287" s="50">
        <f>INDEX('Journey_time-all_inputs'!$D:$D,MATCH($A287,'Journey_time-all_inputs'!$A:$A,0))</f>
        <v>66.919112254772102</v>
      </c>
      <c r="S287" s="56">
        <f t="shared" si="35"/>
        <v>0.54191125668469831</v>
      </c>
      <c r="T287" s="50">
        <f>INDEX('Journey_time-all_inputs'!$E:$E,MATCH($A287,'Journey_time-all_inputs'!$A:$A,0))</f>
        <v>88.2471091912753</v>
      </c>
      <c r="U287" s="56">
        <f t="shared" si="36"/>
        <v>0.72022121685874918</v>
      </c>
      <c r="V287" s="56">
        <f>Y287*'England_index-weights_R2'!$B$15+AC287*'England_index-weights_R2'!$B$17</f>
        <v>0.17339690203463107</v>
      </c>
      <c r="W287" s="56">
        <f>INDEX('Comm_vacancy-all_inputs'!$C:$C, MATCH(A287,'Comm_vacancy-all_inputs'!$A:$A,0))</f>
        <v>4.3752037590364327E-2</v>
      </c>
      <c r="X287" s="56">
        <f>W287*'England_index-weights_R2'!$B$16</f>
        <v>4.3752037590364327E-2</v>
      </c>
      <c r="Y287" s="56">
        <f t="shared" si="37"/>
        <v>0.14728772863478934</v>
      </c>
      <c r="Z287" s="57">
        <f>INDEX('Dwellings_vacancy_E-all_inputs'!$G:$G,MATCH($A287,'Dwellings_vacancy_E-all_inputs'!$A:$A,0))</f>
        <v>7.8705542004651428E-3</v>
      </c>
      <c r="AA287" s="57">
        <f>INDEX('Dwellings_vacancy_E-all_inputs'!$L:$L,MATCH($A287,'Dwellings_vacancy_E-all_inputs'!$A:$A,0))</f>
        <v>1.1272722030819795E-2</v>
      </c>
      <c r="AB287" s="57">
        <f>Z287*'England_index-weights_R2'!$B$18+AA287*'England_index-weights_R2'!$B$19</f>
        <v>9.5716381156424682E-3</v>
      </c>
      <c r="AC287" s="56">
        <f t="shared" si="38"/>
        <v>0.25172442223415625</v>
      </c>
    </row>
    <row r="288" spans="1:29" x14ac:dyDescent="0.35">
      <c r="A288" s="17" t="s">
        <v>870</v>
      </c>
      <c r="B288" s="17" t="s">
        <v>871</v>
      </c>
      <c r="C288" s="56">
        <f>D288*'England_index-weights_R2'!$B$2+O288*'England_index-weights_R2'!$B$10+V288*'England_index-weights_R2'!$B$14</f>
        <v>0.26573772810382174</v>
      </c>
      <c r="D288" s="56">
        <f>F288*'England_index-weights_R2'!$B$3+J288*'England_index-weights_R2'!$B$4+N288*'England_index-weights_R2'!$B$7</f>
        <v>0.38720741004865999</v>
      </c>
      <c r="E288" s="56">
        <f>INDEX('Productivity-all_inputs'!$D:$D,MATCH($A288,'Productivity-all_inputs'!$A:$A,0))</f>
        <v>3.3843902633457743</v>
      </c>
      <c r="F288" s="56">
        <f t="shared" si="39"/>
        <v>0.70618796593104738</v>
      </c>
      <c r="G288" s="49">
        <f>INDEX('Skills-all_inputs'!$C:$C,MATCH($A288,'Skills-all_inputs'!$A:$A,0))</f>
        <v>7.6</v>
      </c>
      <c r="H288" s="49">
        <f>INDEX('Skills-all_inputs'!$D:$D,MATCH($A288,'Skills-all_inputs'!$A:$A,0))</f>
        <v>5.5</v>
      </c>
      <c r="I288" s="121">
        <f>$G288*'England_index-weights_R2'!$B$5+'England_index-weights_R2'!$B$6*$H288</f>
        <v>6.55</v>
      </c>
      <c r="J288" s="56">
        <f t="shared" si="32"/>
        <v>0.27844311377245506</v>
      </c>
      <c r="K288" s="49">
        <f>INDEX('Unemployment-all_inputs'!$C:$C,MATCH($A288,'Unemployment-all_inputs'!$A:$A,0))</f>
        <v>3.4</v>
      </c>
      <c r="L288" s="49">
        <f>INDEX('Unemployment-all_inputs'!$D:$D,MATCH($A288,'Unemployment-all_inputs'!$A:$A,0))</f>
        <v>3.3</v>
      </c>
      <c r="M288" s="121">
        <f>K288*'England_index-weights_R2'!$B$8+L288*'England_index-weights_R2'!$B$9</f>
        <v>3.3499999999999996</v>
      </c>
      <c r="N288" s="56">
        <f t="shared" si="33"/>
        <v>0.17699115044247779</v>
      </c>
      <c r="O288" s="56">
        <f>Q288*'England_index-weights_R2'!$B$11+S288*'England_index-weights_R2'!$B$12+U288*'England_index-weights_R2'!$B$13</f>
        <v>4.6642456252464701E-2</v>
      </c>
      <c r="P288" s="50">
        <f>INDEX('Journey_time-all_inputs'!$C:$C,MATCH($A288,'Journey_time-all_inputs'!$A:$A,0))</f>
        <v>9.5299644696057495</v>
      </c>
      <c r="Q288" s="56">
        <f t="shared" si="34"/>
        <v>2.5732686041485854E-2</v>
      </c>
      <c r="R288" s="50">
        <f>INDEX('Journey_time-all_inputs'!$D:$D,MATCH($A288,'Journey_time-all_inputs'!$A:$A,0))</f>
        <v>17.675163851979999</v>
      </c>
      <c r="S288" s="56">
        <f t="shared" si="35"/>
        <v>0.11693534919817339</v>
      </c>
      <c r="T288" s="50">
        <f>INDEX('Journey_time-all_inputs'!$E:$E,MATCH($A288,'Journey_time-all_inputs'!$A:$A,0))</f>
        <v>14.2744896190306</v>
      </c>
      <c r="U288" s="56">
        <f t="shared" si="36"/>
        <v>6.8439002308170765E-2</v>
      </c>
      <c r="V288" s="56">
        <f>Y288*'England_index-weights_R2'!$B$15+AC288*'England_index-weights_R2'!$B$17</f>
        <v>0.24189363606550221</v>
      </c>
      <c r="W288" s="56">
        <f>INDEX('Comm_vacancy-all_inputs'!$C:$C, MATCH(A288,'Comm_vacancy-all_inputs'!$A:$A,0))</f>
        <v>6.8707238872761672E-2</v>
      </c>
      <c r="X288" s="56">
        <f>W288*'England_index-weights_R2'!$B$16</f>
        <v>6.8707238872761672E-2</v>
      </c>
      <c r="Y288" s="56">
        <f t="shared" si="37"/>
        <v>0.24630531293827551</v>
      </c>
      <c r="Z288" s="57">
        <f>INDEX('Dwellings_vacancy_E-all_inputs'!$G:$G,MATCH($A288,'Dwellings_vacancy_E-all_inputs'!$A:$A,0))</f>
        <v>7.1278214293157708E-3</v>
      </c>
      <c r="AA288" s="57">
        <f>INDEX('Dwellings_vacancy_E-all_inputs'!$L:$L,MATCH($A288,'Dwellings_vacancy_E-all_inputs'!$A:$A,0))</f>
        <v>1.0567948771606746E-2</v>
      </c>
      <c r="AB288" s="57">
        <f>Z288*'England_index-weights_R2'!$B$18+AA288*'England_index-weights_R2'!$B$19</f>
        <v>8.8478851004612589E-3</v>
      </c>
      <c r="AC288" s="56">
        <f t="shared" si="38"/>
        <v>0.22865860544718228</v>
      </c>
    </row>
    <row r="289" spans="1:29" x14ac:dyDescent="0.35">
      <c r="A289" s="17" t="s">
        <v>872</v>
      </c>
      <c r="B289" s="17" t="s">
        <v>873</v>
      </c>
      <c r="C289" s="56">
        <f>D289*'England_index-weights_R2'!$B$2+O289*'England_index-weights_R2'!$B$10+V289*'England_index-weights_R2'!$B$14</f>
        <v>0.14794771523545239</v>
      </c>
      <c r="D289" s="56">
        <f>F289*'England_index-weights_R2'!$B$3+J289*'England_index-weights_R2'!$B$4+N289*'England_index-weights_R2'!$B$7</f>
        <v>0.17662124996716103</v>
      </c>
      <c r="E289" s="56">
        <f>INDEX('Productivity-all_inputs'!$D:$D,MATCH($A289,'Productivity-all_inputs'!$A:$A,0))</f>
        <v>3.7727609380946383</v>
      </c>
      <c r="F289" s="56">
        <f t="shared" si="39"/>
        <v>0.34010168111869477</v>
      </c>
      <c r="G289" s="49">
        <f>INDEX('Skills-all_inputs'!$C:$C,MATCH($A289,'Skills-all_inputs'!$A:$A,0))</f>
        <v>2.6</v>
      </c>
      <c r="H289" s="49">
        <f>INDEX('Skills-all_inputs'!$D:$D,MATCH($A289,'Skills-all_inputs'!$A:$A,0))</f>
        <v>3.4</v>
      </c>
      <c r="I289" s="121">
        <f>$G289*'England_index-weights_R2'!$B$5+'England_index-weights_R2'!$B$6*$H289</f>
        <v>3</v>
      </c>
      <c r="J289" s="56">
        <f t="shared" si="32"/>
        <v>6.5868263473053884E-2</v>
      </c>
      <c r="K289" s="49">
        <f>INDEX('Unemployment-all_inputs'!$C:$C,MATCH($A289,'Unemployment-all_inputs'!$A:$A,0))</f>
        <v>3.1</v>
      </c>
      <c r="L289" s="49">
        <f>INDEX('Unemployment-all_inputs'!$D:$D,MATCH($A289,'Unemployment-all_inputs'!$A:$A,0))</f>
        <v>3</v>
      </c>
      <c r="M289" s="121">
        <f>K289*'England_index-weights_R2'!$B$8+L289*'England_index-weights_R2'!$B$9</f>
        <v>3.05</v>
      </c>
      <c r="N289" s="56">
        <f t="shared" si="33"/>
        <v>0.12389380530973446</v>
      </c>
      <c r="O289" s="56">
        <f>Q289*'England_index-weights_R2'!$B$11+S289*'England_index-weights_R2'!$B$12+U289*'England_index-weights_R2'!$B$13</f>
        <v>0.10264061399230377</v>
      </c>
      <c r="P289" s="50">
        <f>INDEX('Journey_time-all_inputs'!$C:$C,MATCH($A289,'Journey_time-all_inputs'!$A:$A,0))</f>
        <v>13.814017856408499</v>
      </c>
      <c r="Q289" s="56">
        <f t="shared" si="34"/>
        <v>6.3514996565562989E-2</v>
      </c>
      <c r="R289" s="50">
        <f>INDEX('Journey_time-all_inputs'!$D:$D,MATCH($A289,'Journey_time-all_inputs'!$A:$A,0))</f>
        <v>30.859201417266899</v>
      </c>
      <c r="S289" s="56">
        <f t="shared" si="35"/>
        <v>0.23071376279765143</v>
      </c>
      <c r="T289" s="50">
        <f>INDEX('Journey_time-all_inputs'!$E:$E,MATCH($A289,'Journey_time-all_inputs'!$A:$A,0))</f>
        <v>25.269350419677799</v>
      </c>
      <c r="U289" s="56">
        <f t="shared" si="36"/>
        <v>0.16531612742231278</v>
      </c>
      <c r="V289" s="56">
        <f>Y289*'England_index-weights_R2'!$B$15+AC289*'England_index-weights_R2'!$B$17</f>
        <v>0.13590774701518374</v>
      </c>
      <c r="W289" s="56">
        <f>INDEX('Comm_vacancy-all_inputs'!$C:$C, MATCH(A289,'Comm_vacancy-all_inputs'!$A:$A,0))</f>
        <v>3.7931456440574531E-2</v>
      </c>
      <c r="X289" s="56">
        <f>W289*'England_index-weights_R2'!$B$16</f>
        <v>3.7931456440574531E-2</v>
      </c>
      <c r="Y289" s="56">
        <f t="shared" si="37"/>
        <v>0.12419274822679213</v>
      </c>
      <c r="Z289" s="57">
        <f>INDEX('Dwellings_vacancy_E-all_inputs'!$G:$G,MATCH($A289,'Dwellings_vacancy_E-all_inputs'!$A:$A,0))</f>
        <v>7.1853500312722722E-3</v>
      </c>
      <c r="AA289" s="57">
        <f>INDEX('Dwellings_vacancy_E-all_inputs'!$L:$L,MATCH($A289,'Dwellings_vacancy_E-all_inputs'!$A:$A,0))</f>
        <v>6.8953375781227073E-3</v>
      </c>
      <c r="AB289" s="57">
        <f>Z289*'England_index-weights_R2'!$B$18+AA289*'England_index-weights_R2'!$B$19</f>
        <v>7.0403438046974902E-3</v>
      </c>
      <c r="AC289" s="56">
        <f t="shared" si="38"/>
        <v>0.17105274338035859</v>
      </c>
    </row>
    <row r="290" spans="1:29" x14ac:dyDescent="0.35">
      <c r="A290" s="17" t="s">
        <v>874</v>
      </c>
      <c r="B290" s="17" t="s">
        <v>875</v>
      </c>
      <c r="C290" s="56">
        <f>D290*'England_index-weights_R2'!$B$2+O290*'England_index-weights_R2'!$B$10+V290*'England_index-weights_R2'!$B$14</f>
        <v>0.28098773820768974</v>
      </c>
      <c r="D290" s="56">
        <f>F290*'England_index-weights_R2'!$B$3+J290*'England_index-weights_R2'!$B$4+N290*'England_index-weights_R2'!$B$7</f>
        <v>0.36915438603322104</v>
      </c>
      <c r="E290" s="56">
        <f>INDEX('Productivity-all_inputs'!$D:$D,MATCH($A290,'Productivity-all_inputs'!$A:$A,0))</f>
        <v>3.2268439945173775</v>
      </c>
      <c r="F290" s="56">
        <f t="shared" si="39"/>
        <v>0.85469435941384897</v>
      </c>
      <c r="G290" s="49">
        <f>INDEX('Skills-all_inputs'!$C:$C,MATCH($A290,'Skills-all_inputs'!$A:$A,0))</f>
        <v>3.8</v>
      </c>
      <c r="H290" s="49">
        <f>INDEX('Skills-all_inputs'!$D:$D,MATCH($A290,'Skills-all_inputs'!$A:$A,0))</f>
        <v>4.5999999999999996</v>
      </c>
      <c r="I290" s="121">
        <f>$G290*'England_index-weights_R2'!$B$5+'England_index-weights_R2'!$B$6*$H290</f>
        <v>4.1999999999999993</v>
      </c>
      <c r="J290" s="56">
        <f t="shared" si="32"/>
        <v>0.13772455089820354</v>
      </c>
      <c r="K290" s="49">
        <f>INDEX('Unemployment-all_inputs'!$C:$C,MATCH($A290,'Unemployment-all_inputs'!$A:$A,0))</f>
        <v>3</v>
      </c>
      <c r="L290" s="49">
        <f>INDEX('Unemployment-all_inputs'!$D:$D,MATCH($A290,'Unemployment-all_inputs'!$A:$A,0))</f>
        <v>3</v>
      </c>
      <c r="M290" s="121">
        <f>K290*'England_index-weights_R2'!$B$8+L290*'England_index-weights_R2'!$B$9</f>
        <v>3</v>
      </c>
      <c r="N290" s="56">
        <f t="shared" si="33"/>
        <v>0.11504424778761059</v>
      </c>
      <c r="O290" s="56">
        <f>Q290*'England_index-weights_R2'!$B$11+S290*'England_index-weights_R2'!$B$12+U290*'England_index-weights_R2'!$B$13</f>
        <v>0.34984775445749278</v>
      </c>
      <c r="P290" s="50">
        <f>INDEX('Journey_time-all_inputs'!$C:$C,MATCH($A290,'Journey_time-all_inputs'!$A:$A,0))</f>
        <v>35.0479577291349</v>
      </c>
      <c r="Q290" s="56">
        <f t="shared" si="34"/>
        <v>0.25078327673974532</v>
      </c>
      <c r="R290" s="50">
        <f>INDEX('Journey_time-all_inputs'!$D:$D,MATCH($A290,'Journey_time-all_inputs'!$A:$A,0))</f>
        <v>77.551251642291803</v>
      </c>
      <c r="S290" s="56">
        <f t="shared" si="35"/>
        <v>0.63366675621889534</v>
      </c>
      <c r="T290" s="50">
        <f>INDEX('Journey_time-all_inputs'!$E:$E,MATCH($A290,'Journey_time-all_inputs'!$A:$A,0))</f>
        <v>93.302783767144106</v>
      </c>
      <c r="U290" s="56">
        <f t="shared" si="36"/>
        <v>0.7647674123316377</v>
      </c>
      <c r="V290" s="56">
        <f>Y290*'England_index-weights_R2'!$B$15+AC290*'England_index-weights_R2'!$B$17</f>
        <v>3.5794426306824188E-2</v>
      </c>
      <c r="W290" s="56">
        <f>INDEX('Comm_vacancy-all_inputs'!$C:$C, MATCH(A290,'Comm_vacancy-all_inputs'!$A:$A,0))</f>
        <v>1.0983290637860786E-2</v>
      </c>
      <c r="X290" s="56">
        <f>W290*'England_index-weights_R2'!$B$16</f>
        <v>1.0983290637860786E-2</v>
      </c>
      <c r="Y290" s="56">
        <f t="shared" si="37"/>
        <v>1.7267452413742539E-2</v>
      </c>
      <c r="Z290" s="57">
        <f>INDEX('Dwellings_vacancy_E-all_inputs'!$G:$G,MATCH($A290,'Dwellings_vacancy_E-all_inputs'!$A:$A,0))</f>
        <v>3.6380524808421705E-3</v>
      </c>
      <c r="AA290" s="57">
        <f>INDEX('Dwellings_vacancy_E-all_inputs'!$L:$L,MATCH($A290,'Dwellings_vacancy_E-all_inputs'!$A:$A,0))</f>
        <v>5.4424432263116681E-3</v>
      </c>
      <c r="AB290" s="57">
        <f>Z290*'England_index-weights_R2'!$B$18+AA290*'England_index-weights_R2'!$B$19</f>
        <v>4.5402478535769191E-3</v>
      </c>
      <c r="AC290" s="56">
        <f t="shared" si="38"/>
        <v>9.1375347986069139E-2</v>
      </c>
    </row>
    <row r="291" spans="1:29" x14ac:dyDescent="0.35">
      <c r="A291" s="17" t="s">
        <v>878</v>
      </c>
      <c r="B291" s="17" t="s">
        <v>879</v>
      </c>
      <c r="C291" s="56">
        <f>D291*'England_index-weights_R2'!$B$2+O291*'England_index-weights_R2'!$B$10+V291*'England_index-weights_R2'!$B$14</f>
        <v>0.32540709171232285</v>
      </c>
      <c r="D291" s="56">
        <f>F291*'England_index-weights_R2'!$B$3+J291*'England_index-weights_R2'!$B$4+N291*'England_index-weights_R2'!$B$7</f>
        <v>0.49901175105529072</v>
      </c>
      <c r="E291" s="56">
        <f>INDEX('Productivity-all_inputs'!$D:$D,MATCH($A291,'Productivity-all_inputs'!$A:$A,0))</f>
        <v>3.3672958299864741</v>
      </c>
      <c r="F291" s="56">
        <f t="shared" si="39"/>
        <v>0.72230153476197223</v>
      </c>
      <c r="G291" s="49">
        <f>INDEX('Skills-all_inputs'!$C:$C,MATCH($A291,'Skills-all_inputs'!$A:$A,0))</f>
        <v>14</v>
      </c>
      <c r="H291" s="49">
        <f>INDEX('Skills-all_inputs'!$D:$D,MATCH($A291,'Skills-all_inputs'!$A:$A,0))</f>
        <v>7.4</v>
      </c>
      <c r="I291" s="121">
        <f>$G291*'England_index-weights_R2'!$B$5+'England_index-weights_R2'!$B$6*$H291</f>
        <v>10.7</v>
      </c>
      <c r="J291" s="56">
        <f t="shared" si="32"/>
        <v>0.52694610778443096</v>
      </c>
      <c r="K291" s="49">
        <f>INDEX('Unemployment-all_inputs'!$C:$C,MATCH($A291,'Unemployment-all_inputs'!$A:$A,0))</f>
        <v>4.0999999999999996</v>
      </c>
      <c r="L291" s="49">
        <f>INDEX('Unemployment-all_inputs'!$D:$D,MATCH($A291,'Unemployment-all_inputs'!$A:$A,0))</f>
        <v>3.4</v>
      </c>
      <c r="M291" s="121">
        <f>K291*'England_index-weights_R2'!$B$8+L291*'England_index-weights_R2'!$B$9</f>
        <v>3.75</v>
      </c>
      <c r="N291" s="56">
        <f t="shared" si="33"/>
        <v>0.247787610619469</v>
      </c>
      <c r="O291" s="56">
        <f>Q291*'England_index-weights_R2'!$B$11+S291*'England_index-weights_R2'!$B$12+U291*'England_index-weights_R2'!$B$13</f>
        <v>0.13320337693154033</v>
      </c>
      <c r="P291" s="50">
        <f>INDEX('Journey_time-all_inputs'!$C:$C,MATCH($A291,'Journey_time-all_inputs'!$A:$A,0))</f>
        <v>17.192618705326002</v>
      </c>
      <c r="Q291" s="56">
        <f t="shared" si="34"/>
        <v>9.3311858295612476E-2</v>
      </c>
      <c r="R291" s="50">
        <f>INDEX('Journey_time-all_inputs'!$D:$D,MATCH($A291,'Journey_time-all_inputs'!$A:$A,0))</f>
        <v>33.770195706894398</v>
      </c>
      <c r="S291" s="56">
        <f t="shared" si="35"/>
        <v>0.25583568092256759</v>
      </c>
      <c r="T291" s="50">
        <f>INDEX('Journey_time-all_inputs'!$E:$E,MATCH($A291,'Journey_time-all_inputs'!$A:$A,0))</f>
        <v>34.5901291438011</v>
      </c>
      <c r="U291" s="56">
        <f t="shared" si="36"/>
        <v>0.24744270119075679</v>
      </c>
      <c r="V291" s="56">
        <f>Y291*'England_index-weights_R2'!$B$15+AC291*'England_index-weights_R2'!$B$17</f>
        <v>0.17040148780716952</v>
      </c>
      <c r="W291" s="56">
        <f>INDEX('Comm_vacancy-all_inputs'!$C:$C, MATCH(A291,'Comm_vacancy-all_inputs'!$A:$A,0))</f>
        <v>2.7878461063580488E-2</v>
      </c>
      <c r="X291" s="56">
        <f>W291*'England_index-weights_R2'!$B$16</f>
        <v>2.7878461063580488E-2</v>
      </c>
      <c r="Y291" s="56">
        <f t="shared" si="37"/>
        <v>8.4304337551210598E-2</v>
      </c>
      <c r="Z291" s="57">
        <f>INDEX('Dwellings_vacancy_E-all_inputs'!$G:$G,MATCH($A291,'Dwellings_vacancy_E-all_inputs'!$A:$A,0))</f>
        <v>1.5000303649871455E-2</v>
      </c>
      <c r="AA291" s="57">
        <f>INDEX('Dwellings_vacancy_E-all_inputs'!$L:$L,MATCH($A291,'Dwellings_vacancy_E-all_inputs'!$A:$A,0))</f>
        <v>1.5248713902154086E-2</v>
      </c>
      <c r="AB291" s="57">
        <f>Z291*'England_index-weights_R2'!$B$18+AA291*'England_index-weights_R2'!$B$19</f>
        <v>1.512450877601277E-2</v>
      </c>
      <c r="AC291" s="56">
        <f t="shared" si="38"/>
        <v>0.4286929385750462</v>
      </c>
    </row>
    <row r="292" spans="1:29" x14ac:dyDescent="0.35">
      <c r="A292" s="17" t="s">
        <v>880</v>
      </c>
      <c r="B292" s="17" t="s">
        <v>881</v>
      </c>
      <c r="C292" s="56">
        <f>D292*'England_index-weights_R2'!$B$2+O292*'England_index-weights_R2'!$B$10+V292*'England_index-weights_R2'!$B$14</f>
        <v>0.36078184256778345</v>
      </c>
      <c r="D292" s="56">
        <f>F292*'England_index-weights_R2'!$B$3+J292*'England_index-weights_R2'!$B$4+N292*'England_index-weights_R2'!$B$7</f>
        <v>0.39523508714074262</v>
      </c>
      <c r="E292" s="56">
        <f>INDEX('Productivity-all_inputs'!$D:$D,MATCH($A292,'Productivity-all_inputs'!$A:$A,0))</f>
        <v>3.4372078191851885</v>
      </c>
      <c r="F292" s="56">
        <f t="shared" si="39"/>
        <v>0.65640103801064409</v>
      </c>
      <c r="G292" s="49">
        <f>INDEX('Skills-all_inputs'!$C:$C,MATCH($A292,'Skills-all_inputs'!$A:$A,0))</f>
        <v>3.5</v>
      </c>
      <c r="H292" s="49">
        <f>INDEX('Skills-all_inputs'!$D:$D,MATCH($A292,'Skills-all_inputs'!$A:$A,0))</f>
        <v>3.2</v>
      </c>
      <c r="I292" s="121">
        <f>$G292*'England_index-weights_R2'!$B$5+'England_index-weights_R2'!$B$6*$H292</f>
        <v>3.35</v>
      </c>
      <c r="J292" s="56">
        <f t="shared" si="32"/>
        <v>8.6826347305389212E-2</v>
      </c>
      <c r="K292" s="49">
        <f>INDEX('Unemployment-all_inputs'!$C:$C,MATCH($A292,'Unemployment-all_inputs'!$A:$A,0))</f>
        <v>5</v>
      </c>
      <c r="L292" s="49">
        <f>INDEX('Unemployment-all_inputs'!$D:$D,MATCH($A292,'Unemployment-all_inputs'!$A:$A,0))</f>
        <v>4.7</v>
      </c>
      <c r="M292" s="121">
        <f>K292*'England_index-weights_R2'!$B$8+L292*'England_index-weights_R2'!$B$9</f>
        <v>4.8499999999999996</v>
      </c>
      <c r="N292" s="56">
        <f t="shared" si="33"/>
        <v>0.4424778761061946</v>
      </c>
      <c r="O292" s="56">
        <f>Q292*'England_index-weights_R2'!$B$11+S292*'England_index-weights_R2'!$B$12+U292*'England_index-weights_R2'!$B$13</f>
        <v>0.23791402989952276</v>
      </c>
      <c r="P292" s="50">
        <f>INDEX('Journey_time-all_inputs'!$C:$C,MATCH($A292,'Journey_time-all_inputs'!$A:$A,0))</f>
        <v>27.2882106587059</v>
      </c>
      <c r="Q292" s="56">
        <f t="shared" si="34"/>
        <v>0.1823478145892487</v>
      </c>
      <c r="R292" s="50">
        <f>INDEX('Journey_time-all_inputs'!$D:$D,MATCH($A292,'Journey_time-all_inputs'!$A:$A,0))</f>
        <v>48.707690645707302</v>
      </c>
      <c r="S292" s="56">
        <f t="shared" si="35"/>
        <v>0.38474645418699277</v>
      </c>
      <c r="T292" s="50">
        <f>INDEX('Journey_time-all_inputs'!$E:$E,MATCH($A292,'Journey_time-all_inputs'!$A:$A,0))</f>
        <v>68.809522218323806</v>
      </c>
      <c r="U292" s="56">
        <f t="shared" si="36"/>
        <v>0.54895415134166747</v>
      </c>
      <c r="V292" s="56">
        <f>Y292*'England_index-weights_R2'!$B$15+AC292*'England_index-weights_R2'!$B$17</f>
        <v>0.41474316609012563</v>
      </c>
      <c r="W292" s="56">
        <f>INDEX('Comm_vacancy-all_inputs'!$C:$C, MATCH(A292,'Comm_vacancy-all_inputs'!$A:$A,0))</f>
        <v>0.11252627130012824</v>
      </c>
      <c r="X292" s="56">
        <f>W292*'England_index-weights_R2'!$B$16</f>
        <v>0.11252627130012824</v>
      </c>
      <c r="Y292" s="56">
        <f t="shared" si="37"/>
        <v>0.42017106093905243</v>
      </c>
      <c r="Z292" s="57">
        <f>INDEX('Dwellings_vacancy_E-all_inputs'!$G:$G,MATCH($A292,'Dwellings_vacancy_E-all_inputs'!$A:$A,0))</f>
        <v>1.2498861670157544E-2</v>
      </c>
      <c r="AA292" s="57">
        <f>INDEX('Dwellings_vacancy_E-all_inputs'!$L:$L,MATCH($A292,'Dwellings_vacancy_E-all_inputs'!$A:$A,0))</f>
        <v>1.5852841263605481E-2</v>
      </c>
      <c r="AB292" s="57">
        <f>Z292*'England_index-weights_R2'!$B$18+AA292*'England_index-weights_R2'!$B$19</f>
        <v>1.4175851466881512E-2</v>
      </c>
      <c r="AC292" s="56">
        <f t="shared" si="38"/>
        <v>0.39845948154334498</v>
      </c>
    </row>
    <row r="293" spans="1:29" x14ac:dyDescent="0.35">
      <c r="A293" s="17" t="s">
        <v>884</v>
      </c>
      <c r="B293" s="17" t="s">
        <v>885</v>
      </c>
      <c r="C293" s="56">
        <f>D293*'England_index-weights_R2'!$B$2+O293*'England_index-weights_R2'!$B$10+V293*'England_index-weights_R2'!$B$14</f>
        <v>0.29003493916036127</v>
      </c>
      <c r="D293" s="56">
        <f>F293*'England_index-weights_R2'!$B$3+J293*'England_index-weights_R2'!$B$4+N293*'England_index-weights_R2'!$B$7</f>
        <v>0.408583111409418</v>
      </c>
      <c r="E293" s="56">
        <f>INDEX('Productivity-all_inputs'!$D:$D,MATCH($A293,'Productivity-all_inputs'!$A:$A,0))</f>
        <v>3.4499875458315872</v>
      </c>
      <c r="F293" s="56">
        <f t="shared" si="39"/>
        <v>0.64435460156967739</v>
      </c>
      <c r="G293" s="49">
        <f>INDEX('Skills-all_inputs'!$C:$C,MATCH($A293,'Skills-all_inputs'!$A:$A,0))</f>
        <v>4.8</v>
      </c>
      <c r="H293" s="49">
        <f>INDEX('Skills-all_inputs'!$D:$D,MATCH($A293,'Skills-all_inputs'!$A:$A,0))</f>
        <v>6.3</v>
      </c>
      <c r="I293" s="121">
        <f>$G293*'England_index-weights_R2'!$B$5+'England_index-weights_R2'!$B$6*$H293</f>
        <v>5.55</v>
      </c>
      <c r="J293" s="56">
        <f t="shared" si="32"/>
        <v>0.21856287425149695</v>
      </c>
      <c r="K293" s="49">
        <f>INDEX('Unemployment-all_inputs'!$C:$C,MATCH($A293,'Unemployment-all_inputs'!$A:$A,0))</f>
        <v>5.4</v>
      </c>
      <c r="L293" s="49">
        <f>INDEX('Unemployment-all_inputs'!$D:$D,MATCH($A293,'Unemployment-all_inputs'!$A:$A,0))</f>
        <v>3.4</v>
      </c>
      <c r="M293" s="121">
        <f>K293*'England_index-weights_R2'!$B$8+L293*'England_index-weights_R2'!$B$9</f>
        <v>4.4000000000000004</v>
      </c>
      <c r="N293" s="56">
        <f t="shared" si="33"/>
        <v>0.36283185840707965</v>
      </c>
      <c r="O293" s="56">
        <f>Q293*'England_index-weights_R2'!$B$11+S293*'England_index-weights_R2'!$B$12+U293*'England_index-weights_R2'!$B$13</f>
        <v>0.11798200743044326</v>
      </c>
      <c r="P293" s="50">
        <f>INDEX('Journey_time-all_inputs'!$C:$C,MATCH($A293,'Journey_time-all_inputs'!$A:$A,0))</f>
        <v>14.517643736547727</v>
      </c>
      <c r="Q293" s="56">
        <f t="shared" si="34"/>
        <v>6.9720477472521969E-2</v>
      </c>
      <c r="R293" s="50">
        <f>INDEX('Journey_time-all_inputs'!$D:$D,MATCH($A293,'Journey_time-all_inputs'!$A:$A,0))</f>
        <v>36.269014253008415</v>
      </c>
      <c r="S293" s="56">
        <f t="shared" si="35"/>
        <v>0.27740051708462388</v>
      </c>
      <c r="T293" s="50">
        <f>INDEX('Journey_time-all_inputs'!$E:$E,MATCH($A293,'Journey_time-all_inputs'!$A:$A,0))</f>
        <v>27.63637479518956</v>
      </c>
      <c r="U293" s="56">
        <f t="shared" si="36"/>
        <v>0.18617228201420888</v>
      </c>
      <c r="V293" s="56">
        <f>Y293*'England_index-weights_R2'!$B$15+AC293*'England_index-weights_R2'!$B$17</f>
        <v>0.22499152639216582</v>
      </c>
      <c r="W293" s="56">
        <f>INDEX('Comm_vacancy-all_inputs'!$C:$C, MATCH(A293,'Comm_vacancy-all_inputs'!$A:$A,0))</f>
        <v>6.7013468218300024E-2</v>
      </c>
      <c r="X293" s="56">
        <f>W293*'England_index-weights_R2'!$B$16</f>
        <v>6.7013468218300024E-2</v>
      </c>
      <c r="Y293" s="56">
        <f t="shared" si="37"/>
        <v>0.23958474688588999</v>
      </c>
      <c r="Z293" s="57">
        <f>INDEX('Dwellings_vacancy_E-all_inputs'!$G:$G,MATCH($A293,'Dwellings_vacancy_E-all_inputs'!$A:$A,0))</f>
        <v>7.0235296802610859E-3</v>
      </c>
      <c r="AA293" s="57">
        <f>INDEX('Dwellings_vacancy_E-all_inputs'!$L:$L,MATCH($A293,'Dwellings_vacancy_E-all_inputs'!$A:$A,0))</f>
        <v>7.6946983125762564E-3</v>
      </c>
      <c r="AB293" s="57">
        <f>Z293*'England_index-weights_R2'!$B$18+AA293*'England_index-weights_R2'!$B$19</f>
        <v>7.3591139964186711E-3</v>
      </c>
      <c r="AC293" s="56">
        <f t="shared" si="38"/>
        <v>0.18121186491099342</v>
      </c>
    </row>
    <row r="294" spans="1:29" x14ac:dyDescent="0.35">
      <c r="A294" s="17" t="s">
        <v>886</v>
      </c>
      <c r="B294" s="17" t="s">
        <v>887</v>
      </c>
      <c r="C294" s="56">
        <f>D294*'England_index-weights_R2'!$B$2+O294*'England_index-weights_R2'!$B$10+V294*'England_index-weights_R2'!$B$14</f>
        <v>0.24538224818016655</v>
      </c>
      <c r="D294" s="56">
        <f>F294*'England_index-weights_R2'!$B$3+J294*'England_index-weights_R2'!$B$4+N294*'England_index-weights_R2'!$B$7</f>
        <v>0.34070806910671825</v>
      </c>
      <c r="E294" s="56">
        <f>INDEX('Productivity-all_inputs'!$D:$D,MATCH($A294,'Productivity-all_inputs'!$A:$A,0))</f>
        <v>3.459466289786131</v>
      </c>
      <c r="F294" s="56">
        <f t="shared" si="39"/>
        <v>0.63541974014830371</v>
      </c>
      <c r="G294" s="49">
        <f>INDEX('Skills-all_inputs'!$C:$C,MATCH($A294,'Skills-all_inputs'!$A:$A,0))</f>
        <v>8.3000000000000007</v>
      </c>
      <c r="H294" s="49">
        <f>INDEX('Skills-all_inputs'!$D:$D,MATCH($A294,'Skills-all_inputs'!$A:$A,0))</f>
        <v>2.8</v>
      </c>
      <c r="I294" s="121">
        <f>$G294*'England_index-weights_R2'!$B$5+'England_index-weights_R2'!$B$6*$H294</f>
        <v>5.5500000000000007</v>
      </c>
      <c r="J294" s="56">
        <f t="shared" si="32"/>
        <v>0.21856287425149701</v>
      </c>
      <c r="K294" s="49">
        <f>INDEX('Unemployment-all_inputs'!$C:$C,MATCH($A294,'Unemployment-all_inputs'!$A:$A,0))</f>
        <v>2.9</v>
      </c>
      <c r="L294" s="49">
        <f>INDEX('Unemployment-all_inputs'!$D:$D,MATCH($A294,'Unemployment-all_inputs'!$A:$A,0))</f>
        <v>3.7</v>
      </c>
      <c r="M294" s="121">
        <f>K294*'England_index-weights_R2'!$B$8+L294*'England_index-weights_R2'!$B$9</f>
        <v>3.3</v>
      </c>
      <c r="N294" s="56">
        <f t="shared" si="33"/>
        <v>0.16814159292035394</v>
      </c>
      <c r="O294" s="56">
        <f>Q294*'England_index-weights_R2'!$B$11+S294*'England_index-weights_R2'!$B$12+U294*'England_index-weights_R2'!$B$13</f>
        <v>0.14005820862761098</v>
      </c>
      <c r="P294" s="50">
        <f>INDEX('Journey_time-all_inputs'!$C:$C,MATCH($A294,'Journey_time-all_inputs'!$A:$A,0))</f>
        <v>17.5983006697072</v>
      </c>
      <c r="Q294" s="56">
        <f t="shared" si="34"/>
        <v>9.6889685313241505E-2</v>
      </c>
      <c r="R294" s="50">
        <f>INDEX('Journey_time-all_inputs'!$D:$D,MATCH($A294,'Journey_time-all_inputs'!$A:$A,0))</f>
        <v>35.552364243184797</v>
      </c>
      <c r="S294" s="56">
        <f t="shared" si="35"/>
        <v>0.27121581829110158</v>
      </c>
      <c r="T294" s="50">
        <f>INDEX('Journey_time-all_inputs'!$E:$E,MATCH($A294,'Journey_time-all_inputs'!$A:$A,0))</f>
        <v>37.546353037266599</v>
      </c>
      <c r="U294" s="56">
        <f t="shared" si="36"/>
        <v>0.27349036811308969</v>
      </c>
      <c r="V294" s="56">
        <f>Y294*'England_index-weights_R2'!$B$15+AC294*'England_index-weights_R2'!$B$17</f>
        <v>0.16005464587961871</v>
      </c>
      <c r="W294" s="56">
        <f>INDEX('Comm_vacancy-all_inputs'!$C:$C, MATCH(A294,'Comm_vacancy-all_inputs'!$A:$A,0))</f>
        <v>3.0913930470678516E-2</v>
      </c>
      <c r="X294" s="56">
        <f>W294*'England_index-weights_R2'!$B$16</f>
        <v>3.0913930470678516E-2</v>
      </c>
      <c r="Y294" s="56">
        <f t="shared" si="37"/>
        <v>9.6348514014335002E-2</v>
      </c>
      <c r="Z294" s="57">
        <f>INDEX('Dwellings_vacancy_E-all_inputs'!$G:$G,MATCH($A294,'Dwellings_vacancy_E-all_inputs'!$A:$A,0))</f>
        <v>1.1760412019952147E-2</v>
      </c>
      <c r="AA294" s="57">
        <f>INDEX('Dwellings_vacancy_E-all_inputs'!$L:$L,MATCH($A294,'Dwellings_vacancy_E-all_inputs'!$A:$A,0))</f>
        <v>1.362380843596187E-2</v>
      </c>
      <c r="AB294" s="57">
        <f>Z294*'England_index-weights_R2'!$B$18+AA294*'England_index-weights_R2'!$B$19</f>
        <v>1.2692110227957009E-2</v>
      </c>
      <c r="AC294" s="56">
        <f t="shared" si="38"/>
        <v>0.35117304147546974</v>
      </c>
    </row>
    <row r="295" spans="1:29" x14ac:dyDescent="0.35">
      <c r="A295" s="17" t="s">
        <v>888</v>
      </c>
      <c r="B295" s="17" t="s">
        <v>889</v>
      </c>
      <c r="C295" s="56">
        <f>D295*'England_index-weights_R2'!$B$2+O295*'England_index-weights_R2'!$B$10+V295*'England_index-weights_R2'!$B$14</f>
        <v>0.25445718177715326</v>
      </c>
      <c r="D295" s="56">
        <f>F295*'England_index-weights_R2'!$B$3+J295*'England_index-weights_R2'!$B$4+N295*'England_index-weights_R2'!$B$7</f>
        <v>0.31337997270358842</v>
      </c>
      <c r="E295" s="56">
        <f>INDEX('Productivity-all_inputs'!$D:$D,MATCH($A295,'Productivity-all_inputs'!$A:$A,0))</f>
        <v>3.5496173867804286</v>
      </c>
      <c r="F295" s="56">
        <f t="shared" si="39"/>
        <v>0.55044143896286646</v>
      </c>
      <c r="G295" s="49">
        <f>INDEX('Skills-all_inputs'!$C:$C,MATCH($A295,'Skills-all_inputs'!$A:$A,0))</f>
        <v>5.3</v>
      </c>
      <c r="H295" s="49">
        <f>INDEX('Skills-all_inputs'!$D:$D,MATCH($A295,'Skills-all_inputs'!$A:$A,0))</f>
        <v>5.9</v>
      </c>
      <c r="I295" s="121">
        <f>$G295*'England_index-weights_R2'!$B$5+'England_index-weights_R2'!$B$6*$H295</f>
        <v>5.6</v>
      </c>
      <c r="J295" s="56">
        <f t="shared" si="32"/>
        <v>0.22155688622754485</v>
      </c>
      <c r="K295" s="49">
        <f>INDEX('Unemployment-all_inputs'!$C:$C,MATCH($A295,'Unemployment-all_inputs'!$A:$A,0))</f>
        <v>3.7</v>
      </c>
      <c r="L295" s="49">
        <f>INDEX('Unemployment-all_inputs'!$D:$D,MATCH($A295,'Unemployment-all_inputs'!$A:$A,0))</f>
        <v>2.9</v>
      </c>
      <c r="M295" s="121">
        <f>K295*'England_index-weights_R2'!$B$8+L295*'England_index-weights_R2'!$B$9</f>
        <v>3.3</v>
      </c>
      <c r="N295" s="56">
        <f t="shared" si="33"/>
        <v>0.16814159292035394</v>
      </c>
      <c r="O295" s="56">
        <f>Q295*'England_index-weights_R2'!$B$11+S295*'England_index-weights_R2'!$B$12+U295*'England_index-weights_R2'!$B$13</f>
        <v>0.2014176487577149</v>
      </c>
      <c r="P295" s="50">
        <f>INDEX('Journey_time-all_inputs'!$C:$C,MATCH($A295,'Journey_time-all_inputs'!$A:$A,0))</f>
        <v>23.626066773709212</v>
      </c>
      <c r="Q295" s="56">
        <f t="shared" si="34"/>
        <v>0.15005030450848419</v>
      </c>
      <c r="R295" s="50">
        <f>INDEX('Journey_time-all_inputs'!$D:$D,MATCH($A295,'Journey_time-all_inputs'!$A:$A,0))</f>
        <v>43.723247740969967</v>
      </c>
      <c r="S295" s="56">
        <f t="shared" si="35"/>
        <v>0.34173064787046648</v>
      </c>
      <c r="T295" s="50">
        <f>INDEX('Journey_time-all_inputs'!$E:$E,MATCH($A295,'Journey_time-all_inputs'!$A:$A,0))</f>
        <v>58.710761187887726</v>
      </c>
      <c r="U295" s="56">
        <f t="shared" si="36"/>
        <v>0.4599726759431077</v>
      </c>
      <c r="V295" s="56">
        <f>Y295*'England_index-weights_R2'!$B$15+AC295*'England_index-weights_R2'!$B$17</f>
        <v>0.18965113294372132</v>
      </c>
      <c r="W295" s="56">
        <f>INDEX('Comm_vacancy-all_inputs'!$C:$C, MATCH(A295,'Comm_vacancy-all_inputs'!$A:$A,0))</f>
        <v>4.8405659396310169E-2</v>
      </c>
      <c r="X295" s="56">
        <f>W295*'England_index-weights_R2'!$B$16</f>
        <v>4.8405659396310169E-2</v>
      </c>
      <c r="Y295" s="56">
        <f t="shared" si="37"/>
        <v>0.16575243201555556</v>
      </c>
      <c r="Z295" s="57">
        <f>INDEX('Dwellings_vacancy_E-all_inputs'!$G:$G,MATCH($A295,'Dwellings_vacancy_E-all_inputs'!$A:$A,0))</f>
        <v>8.2901142046132824E-3</v>
      </c>
      <c r="AA295" s="57">
        <f>INDEX('Dwellings_vacancy_E-all_inputs'!$L:$L,MATCH($A295,'Dwellings_vacancy_E-all_inputs'!$A:$A,0))</f>
        <v>1.1457046150539945E-2</v>
      </c>
      <c r="AB295" s="57">
        <f>Z295*'England_index-weights_R2'!$B$18+AA295*'England_index-weights_R2'!$B$19</f>
        <v>9.873580177576613E-3</v>
      </c>
      <c r="AC295" s="56">
        <f t="shared" si="38"/>
        <v>0.26134723572821866</v>
      </c>
    </row>
    <row r="296" spans="1:29" x14ac:dyDescent="0.35">
      <c r="A296" s="17" t="s">
        <v>890</v>
      </c>
      <c r="B296" s="17" t="s">
        <v>891</v>
      </c>
      <c r="C296" s="56">
        <f>D296*'England_index-weights_R2'!$B$2+O296*'England_index-weights_R2'!$B$10+V296*'England_index-weights_R2'!$B$14</f>
        <v>0.253865754180368</v>
      </c>
      <c r="D296" s="56">
        <f>F296*'England_index-weights_R2'!$B$3+J296*'England_index-weights_R2'!$B$4+N296*'England_index-weights_R2'!$B$7</f>
        <v>0.31601308149739737</v>
      </c>
      <c r="E296" s="56">
        <f>INDEX('Productivity-all_inputs'!$D:$D,MATCH($A296,'Productivity-all_inputs'!$A:$A,0))</f>
        <v>3.9608131695975781</v>
      </c>
      <c r="F296" s="56">
        <f t="shared" si="39"/>
        <v>0.16283973201272647</v>
      </c>
      <c r="G296" s="49">
        <f>INDEX('Skills-all_inputs'!$C:$C,MATCH($A296,'Skills-all_inputs'!$A:$A,0))</f>
        <v>5.9</v>
      </c>
      <c r="H296" s="49">
        <f>INDEX('Skills-all_inputs'!$D:$D,MATCH($A296,'Skills-all_inputs'!$A:$A,0))</f>
        <v>5.8</v>
      </c>
      <c r="I296" s="121">
        <f>$G296*'England_index-weights_R2'!$B$5+'England_index-weights_R2'!$B$6*$H296</f>
        <v>5.85</v>
      </c>
      <c r="J296" s="56">
        <f t="shared" si="32"/>
        <v>0.23652694610778438</v>
      </c>
      <c r="K296" s="49">
        <f>INDEX('Unemployment-all_inputs'!$C:$C,MATCH($A296,'Unemployment-all_inputs'!$A:$A,0))</f>
        <v>6.1</v>
      </c>
      <c r="L296" s="49">
        <f>INDEX('Unemployment-all_inputs'!$D:$D,MATCH($A296,'Unemployment-all_inputs'!$A:$A,0))</f>
        <v>4.8</v>
      </c>
      <c r="M296" s="121">
        <f>K296*'England_index-weights_R2'!$B$8+L296*'England_index-weights_R2'!$B$9</f>
        <v>5.4499999999999993</v>
      </c>
      <c r="N296" s="56">
        <f t="shared" si="33"/>
        <v>0.54867256637168127</v>
      </c>
      <c r="O296" s="56">
        <f>Q296*'England_index-weights_R2'!$B$11+S296*'England_index-weights_R2'!$B$12+U296*'England_index-weights_R2'!$B$13</f>
        <v>2.0259591506742423E-2</v>
      </c>
      <c r="P296" s="50">
        <f>INDEX('Journey_time-all_inputs'!$C:$C,MATCH($A296,'Journey_time-all_inputs'!$A:$A,0))</f>
        <v>8.0254302420454007</v>
      </c>
      <c r="Q296" s="56">
        <f t="shared" si="34"/>
        <v>1.2463761906483019E-2</v>
      </c>
      <c r="R296" s="50">
        <f>INDEX('Journey_time-all_inputs'!$D:$D,MATCH($A296,'Journey_time-all_inputs'!$A:$A,0))</f>
        <v>9.6599693818958006</v>
      </c>
      <c r="S296" s="56">
        <f t="shared" si="35"/>
        <v>4.7764117928426629E-2</v>
      </c>
      <c r="T296" s="50">
        <f>INDEX('Journey_time-all_inputs'!$E:$E,MATCH($A296,'Journey_time-all_inputs'!$A:$A,0))</f>
        <v>8.7964300444867405</v>
      </c>
      <c r="U296" s="56">
        <f t="shared" si="36"/>
        <v>2.0171118575202554E-2</v>
      </c>
      <c r="V296" s="56">
        <f>Y296*'England_index-weights_R2'!$B$15+AC296*'England_index-weights_R2'!$B$17</f>
        <v>0.36317726221993479</v>
      </c>
      <c r="W296" s="56">
        <f>INDEX('Comm_vacancy-all_inputs'!$C:$C, MATCH(A296,'Comm_vacancy-all_inputs'!$A:$A,0))</f>
        <v>0.12137019508964597</v>
      </c>
      <c r="X296" s="56">
        <f>W296*'England_index-weights_R2'!$B$16</f>
        <v>0.12137019508964597</v>
      </c>
      <c r="Y296" s="56">
        <f t="shared" si="37"/>
        <v>0.45526210105900833</v>
      </c>
      <c r="Z296" s="57">
        <f>INDEX('Dwellings_vacancy_E-all_inputs'!$G:$G,MATCH($A296,'Dwellings_vacancy_E-all_inputs'!$A:$A,0))</f>
        <v>4.122275496073833E-3</v>
      </c>
      <c r="AA296" s="57">
        <f>INDEX('Dwellings_vacancy_E-all_inputs'!$L:$L,MATCH($A296,'Dwellings_vacancy_E-all_inputs'!$A:$A,0))</f>
        <v>4.678795089676906E-3</v>
      </c>
      <c r="AB296" s="57">
        <f>Z296*'England_index-weights_R2'!$B$18+AA296*'England_index-weights_R2'!$B$19</f>
        <v>4.4005352928753695E-3</v>
      </c>
      <c r="AC296" s="56">
        <f t="shared" si="38"/>
        <v>8.6922745702714146E-2</v>
      </c>
    </row>
    <row r="297" spans="1:29" x14ac:dyDescent="0.35">
      <c r="A297" s="17" t="s">
        <v>892</v>
      </c>
      <c r="B297" s="17" t="s">
        <v>893</v>
      </c>
      <c r="C297" s="56">
        <f>D297*'England_index-weights_R2'!$B$2+O297*'England_index-weights_R2'!$B$10+V297*'England_index-weights_R2'!$B$14</f>
        <v>0.36742747398117026</v>
      </c>
      <c r="D297" s="56">
        <f>F297*'England_index-weights_R2'!$B$3+J297*'England_index-weights_R2'!$B$4+N297*'England_index-weights_R2'!$B$7</f>
        <v>0.51782131171822898</v>
      </c>
      <c r="E297" s="56">
        <f>INDEX('Productivity-all_inputs'!$D:$D,MATCH($A297,'Productivity-all_inputs'!$A:$A,0))</f>
        <v>3.2995337278856551</v>
      </c>
      <c r="F297" s="56">
        <f t="shared" si="39"/>
        <v>0.78617550316910079</v>
      </c>
      <c r="G297" s="49">
        <f>INDEX('Skills-all_inputs'!$C:$C,MATCH($A297,'Skills-all_inputs'!$A:$A,0))</f>
        <v>9.3000000000000007</v>
      </c>
      <c r="H297" s="49">
        <f>INDEX('Skills-all_inputs'!$D:$D,MATCH($A297,'Skills-all_inputs'!$A:$A,0))</f>
        <v>8.6</v>
      </c>
      <c r="I297" s="121">
        <f>$G297*'England_index-weights_R2'!$B$5+'England_index-weights_R2'!$B$6*$H297</f>
        <v>8.9499999999999993</v>
      </c>
      <c r="J297" s="56">
        <f t="shared" si="32"/>
        <v>0.42215568862275438</v>
      </c>
      <c r="K297" s="49">
        <f>INDEX('Unemployment-all_inputs'!$C:$C,MATCH($A297,'Unemployment-all_inputs'!$A:$A,0))</f>
        <v>4.4000000000000004</v>
      </c>
      <c r="L297" s="49">
        <f>INDEX('Unemployment-all_inputs'!$D:$D,MATCH($A297,'Unemployment-all_inputs'!$A:$A,0))</f>
        <v>4.2</v>
      </c>
      <c r="M297" s="121">
        <f>K297*'England_index-weights_R2'!$B$8+L297*'England_index-weights_R2'!$B$9</f>
        <v>4.3000000000000007</v>
      </c>
      <c r="N297" s="56">
        <f t="shared" si="33"/>
        <v>0.34513274336283195</v>
      </c>
      <c r="O297" s="56">
        <f>Q297*'England_index-weights_R2'!$B$11+S297*'England_index-weights_R2'!$B$12+U297*'England_index-weights_R2'!$B$13</f>
        <v>0.110346641461784</v>
      </c>
      <c r="P297" s="50">
        <f>INDEX('Journey_time-all_inputs'!$C:$C,MATCH($A297,'Journey_time-all_inputs'!$A:$A,0))</f>
        <v>15.0876247914651</v>
      </c>
      <c r="Q297" s="56">
        <f t="shared" si="34"/>
        <v>7.4747305867347652E-2</v>
      </c>
      <c r="R297" s="50">
        <f>INDEX('Journey_time-all_inputs'!$D:$D,MATCH($A297,'Journey_time-all_inputs'!$A:$A,0))</f>
        <v>30.485265621221899</v>
      </c>
      <c r="S297" s="56">
        <f t="shared" si="35"/>
        <v>0.22748669207281674</v>
      </c>
      <c r="T297" s="50">
        <f>INDEX('Journey_time-all_inputs'!$E:$E,MATCH($A297,'Journey_time-all_inputs'!$A:$A,0))</f>
        <v>25.064536132355801</v>
      </c>
      <c r="U297" s="56">
        <f t="shared" si="36"/>
        <v>0.16351148253432207</v>
      </c>
      <c r="V297" s="56">
        <f>Y297*'England_index-weights_R2'!$B$15+AC297*'England_index-weights_R2'!$B$17</f>
        <v>0.32372063102643922</v>
      </c>
      <c r="W297" s="56">
        <f>INDEX('Comm_vacancy-all_inputs'!$C:$C, MATCH(A297,'Comm_vacancy-all_inputs'!$A:$A,0))</f>
        <v>9.4045732660369863E-2</v>
      </c>
      <c r="X297" s="56">
        <f>W297*'England_index-weights_R2'!$B$16</f>
        <v>9.4045732660369863E-2</v>
      </c>
      <c r="Y297" s="56">
        <f t="shared" si="37"/>
        <v>0.34684373041469946</v>
      </c>
      <c r="Z297" s="57">
        <f>INDEX('Dwellings_vacancy_E-all_inputs'!$G:$G,MATCH($A297,'Dwellings_vacancy_E-all_inputs'!$A:$A,0))</f>
        <v>1.036336418072945E-2</v>
      </c>
      <c r="AA297" s="57">
        <f>INDEX('Dwellings_vacancy_E-all_inputs'!$L:$L,MATCH($A297,'Dwellings_vacancy_E-all_inputs'!$A:$A,0))</f>
        <v>8.9447650453421262E-3</v>
      </c>
      <c r="AB297" s="57">
        <f>Z297*'England_index-weights_R2'!$B$18+AA297*'England_index-weights_R2'!$B$19</f>
        <v>9.6540646130357892E-3</v>
      </c>
      <c r="AC297" s="56">
        <f t="shared" si="38"/>
        <v>0.25435133286165851</v>
      </c>
    </row>
    <row r="298" spans="1:29" x14ac:dyDescent="0.35">
      <c r="A298" s="17" t="s">
        <v>894</v>
      </c>
      <c r="B298" s="17" t="s">
        <v>895</v>
      </c>
      <c r="C298" s="56">
        <f>D298*'England_index-weights_R2'!$B$2+O298*'England_index-weights_R2'!$B$10+V298*'England_index-weights_R2'!$B$14</f>
        <v>0.23028768117243015</v>
      </c>
      <c r="D298" s="56">
        <f>F298*'England_index-weights_R2'!$B$3+J298*'England_index-weights_R2'!$B$4+N298*'England_index-weights_R2'!$B$7</f>
        <v>0.32711129454868748</v>
      </c>
      <c r="E298" s="56">
        <f>INDEX('Productivity-all_inputs'!$D:$D,MATCH($A298,'Productivity-all_inputs'!$A:$A,0))</f>
        <v>3.4210000089583352</v>
      </c>
      <c r="F298" s="56">
        <f t="shared" si="39"/>
        <v>0.67167885741533817</v>
      </c>
      <c r="G298" s="49">
        <f>INDEX('Skills-all_inputs'!$C:$C,MATCH($A298,'Skills-all_inputs'!$A:$A,0))</f>
        <v>4.5999999999999996</v>
      </c>
      <c r="H298" s="49">
        <f>INDEX('Skills-all_inputs'!$D:$D,MATCH($A298,'Skills-all_inputs'!$A:$A,0))</f>
        <v>5.7</v>
      </c>
      <c r="I298" s="121">
        <f>$G298*'England_index-weights_R2'!$B$5+'England_index-weights_R2'!$B$6*$H298</f>
        <v>5.15</v>
      </c>
      <c r="J298" s="56">
        <f t="shared" si="32"/>
        <v>0.19461077844311375</v>
      </c>
      <c r="K298" s="49">
        <f>INDEX('Unemployment-all_inputs'!$C:$C,MATCH($A298,'Unemployment-all_inputs'!$A:$A,0))</f>
        <v>3</v>
      </c>
      <c r="L298" s="49">
        <f>INDEX('Unemployment-all_inputs'!$D:$D,MATCH($A298,'Unemployment-all_inputs'!$A:$A,0))</f>
        <v>3</v>
      </c>
      <c r="M298" s="121">
        <f>K298*'England_index-weights_R2'!$B$8+L298*'England_index-weights_R2'!$B$9</f>
        <v>3</v>
      </c>
      <c r="N298" s="56">
        <f t="shared" si="33"/>
        <v>0.11504424778761059</v>
      </c>
      <c r="O298" s="56">
        <f>Q298*'England_index-weights_R2'!$B$11+S298*'England_index-weights_R2'!$B$12+U298*'England_index-weights_R2'!$B$13</f>
        <v>0.15107333649863783</v>
      </c>
      <c r="P298" s="50">
        <f>INDEX('Journey_time-all_inputs'!$C:$C,MATCH($A298,'Journey_time-all_inputs'!$A:$A,0))</f>
        <v>18.6232888282414</v>
      </c>
      <c r="Q298" s="56">
        <f t="shared" si="34"/>
        <v>0.10592935344822318</v>
      </c>
      <c r="R298" s="50">
        <f>INDEX('Journey_time-all_inputs'!$D:$D,MATCH($A298,'Journey_time-all_inputs'!$A:$A,0))</f>
        <v>37.473642680475002</v>
      </c>
      <c r="S298" s="56">
        <f t="shared" si="35"/>
        <v>0.28779647589278579</v>
      </c>
      <c r="T298" s="50">
        <f>INDEX('Journey_time-all_inputs'!$E:$E,MATCH($A298,'Journey_time-all_inputs'!$A:$A,0))</f>
        <v>39.803200722862499</v>
      </c>
      <c r="U298" s="56">
        <f t="shared" si="36"/>
        <v>0.29337574179496168</v>
      </c>
      <c r="V298" s="56">
        <f>Y298*'England_index-weights_R2'!$B$15+AC298*'England_index-weights_R2'!$B$17</f>
        <v>0.1158547990937078</v>
      </c>
      <c r="W298" s="56">
        <f>INDEX('Comm_vacancy-all_inputs'!$C:$C, MATCH(A298,'Comm_vacancy-all_inputs'!$A:$A,0))</f>
        <v>2.6088123202311152E-2</v>
      </c>
      <c r="X298" s="56">
        <f>W298*'England_index-weights_R2'!$B$16</f>
        <v>2.6088123202311152E-2</v>
      </c>
      <c r="Y298" s="56">
        <f t="shared" si="37"/>
        <v>7.7200610832925065E-2</v>
      </c>
      <c r="Z298" s="57">
        <f>INDEX('Dwellings_vacancy_E-all_inputs'!$G:$G,MATCH($A298,'Dwellings_vacancy_E-all_inputs'!$A:$A,0))</f>
        <v>8.2258019693755621E-3</v>
      </c>
      <c r="AA298" s="57">
        <f>INDEX('Dwellings_vacancy_E-all_inputs'!$L:$L,MATCH($A298,'Dwellings_vacancy_E-all_inputs'!$A:$A,0))</f>
        <v>9.668197581778986E-3</v>
      </c>
      <c r="AB298" s="57">
        <f>Z298*'England_index-weights_R2'!$B$18+AA298*'England_index-weights_R2'!$B$19</f>
        <v>8.9469997755772732E-3</v>
      </c>
      <c r="AC298" s="56">
        <f t="shared" si="38"/>
        <v>0.23181736387605603</v>
      </c>
    </row>
    <row r="299" spans="1:29" x14ac:dyDescent="0.35">
      <c r="A299" s="17" t="s">
        <v>896</v>
      </c>
      <c r="B299" s="17" t="s">
        <v>897</v>
      </c>
      <c r="C299" s="56">
        <f>D299*'England_index-weights_R2'!$B$2+O299*'England_index-weights_R2'!$B$10+V299*'England_index-weights_R2'!$B$14</f>
        <v>0.17252034174381722</v>
      </c>
      <c r="D299" s="56">
        <f>F299*'England_index-weights_R2'!$B$3+J299*'England_index-weights_R2'!$B$4+N299*'England_index-weights_R2'!$B$7</f>
        <v>0.21288427394691647</v>
      </c>
      <c r="E299" s="56">
        <f>INDEX('Productivity-all_inputs'!$D:$D,MATCH($A299,'Productivity-all_inputs'!$A:$A,0))</f>
        <v>3.6635616461296463</v>
      </c>
      <c r="F299" s="56">
        <f t="shared" si="39"/>
        <v>0.44303520751188508</v>
      </c>
      <c r="G299" s="49">
        <f>INDEX('Skills-all_inputs'!$C:$C,MATCH($A299,'Skills-all_inputs'!$A:$A,0))</f>
        <v>3</v>
      </c>
      <c r="H299" s="49">
        <f>INDEX('Skills-all_inputs'!$D:$D,MATCH($A299,'Skills-all_inputs'!$A:$A,0))</f>
        <v>2.9</v>
      </c>
      <c r="I299" s="121">
        <f>$G299*'England_index-weights_R2'!$B$5+'England_index-weights_R2'!$B$6*$H299</f>
        <v>2.95</v>
      </c>
      <c r="J299" s="56">
        <f t="shared" si="32"/>
        <v>6.2874251497005998E-2</v>
      </c>
      <c r="K299" s="49">
        <f>INDEX('Unemployment-all_inputs'!$C:$C,MATCH($A299,'Unemployment-all_inputs'!$A:$A,0))</f>
        <v>2.7</v>
      </c>
      <c r="L299" s="49">
        <f>INDEX('Unemployment-all_inputs'!$D:$D,MATCH($A299,'Unemployment-all_inputs'!$A:$A,0))</f>
        <v>3.5</v>
      </c>
      <c r="M299" s="121">
        <f>K299*'England_index-weights_R2'!$B$8+L299*'England_index-weights_R2'!$B$9</f>
        <v>3.1</v>
      </c>
      <c r="N299" s="56">
        <f t="shared" si="33"/>
        <v>0.13274336283185839</v>
      </c>
      <c r="O299" s="56">
        <f>Q299*'England_index-weights_R2'!$B$11+S299*'England_index-weights_R2'!$B$12+U299*'England_index-weights_R2'!$B$13</f>
        <v>0.11030619641843578</v>
      </c>
      <c r="P299" s="50">
        <f>INDEX('Journey_time-all_inputs'!$C:$C,MATCH($A299,'Journey_time-all_inputs'!$A:$A,0))</f>
        <v>15.271594135059701</v>
      </c>
      <c r="Q299" s="56">
        <f t="shared" si="34"/>
        <v>7.6369784916748423E-2</v>
      </c>
      <c r="R299" s="50">
        <f>INDEX('Journey_time-all_inputs'!$D:$D,MATCH($A299,'Journey_time-all_inputs'!$A:$A,0))</f>
        <v>29.450138213034201</v>
      </c>
      <c r="S299" s="56">
        <f t="shared" si="35"/>
        <v>0.21855352923907048</v>
      </c>
      <c r="T299" s="50">
        <f>INDEX('Journey_time-all_inputs'!$E:$E,MATCH($A299,'Journey_time-all_inputs'!$A:$A,0))</f>
        <v>27.236955263916201</v>
      </c>
      <c r="U299" s="56">
        <f t="shared" si="36"/>
        <v>0.18265294542543428</v>
      </c>
      <c r="V299" s="56">
        <f>Y299*'England_index-weights_R2'!$B$15+AC299*'England_index-weights_R2'!$B$17</f>
        <v>0.15400662266300011</v>
      </c>
      <c r="W299" s="56">
        <f>INDEX('Comm_vacancy-all_inputs'!$C:$C, MATCH(A299,'Comm_vacancy-all_inputs'!$A:$A,0))</f>
        <v>4.3155373963480292E-2</v>
      </c>
      <c r="X299" s="56">
        <f>W299*'England_index-weights_R2'!$B$16</f>
        <v>4.3155373963480292E-2</v>
      </c>
      <c r="Y299" s="56">
        <f t="shared" si="37"/>
        <v>0.14492027864681881</v>
      </c>
      <c r="Z299" s="57">
        <f>INDEX('Dwellings_vacancy_E-all_inputs'!$G:$G,MATCH($A299,'Dwellings_vacancy_E-all_inputs'!$A:$A,0))</f>
        <v>6.816465256797583E-3</v>
      </c>
      <c r="AA299" s="57">
        <f>INDEX('Dwellings_vacancy_E-all_inputs'!$L:$L,MATCH($A299,'Dwellings_vacancy_E-all_inputs'!$A:$A,0))</f>
        <v>7.9051383399209481E-3</v>
      </c>
      <c r="AB299" s="57">
        <f>Z299*'England_index-weights_R2'!$B$18+AA299*'England_index-weights_R2'!$B$19</f>
        <v>7.360801798359266E-3</v>
      </c>
      <c r="AC299" s="56">
        <f t="shared" si="38"/>
        <v>0.18126565471154396</v>
      </c>
    </row>
    <row r="300" spans="1:29" x14ac:dyDescent="0.35">
      <c r="A300" s="17" t="s">
        <v>898</v>
      </c>
      <c r="B300" s="17" t="s">
        <v>899</v>
      </c>
      <c r="C300" s="56">
        <f>D300*'England_index-weights_R2'!$B$2+O300*'England_index-weights_R2'!$B$10+V300*'England_index-weights_R2'!$B$14</f>
        <v>0.21572881405024685</v>
      </c>
      <c r="D300" s="56">
        <f>F300*'England_index-weights_R2'!$B$3+J300*'England_index-weights_R2'!$B$4+N300*'England_index-weights_R2'!$B$7</f>
        <v>0.13974587378418249</v>
      </c>
      <c r="E300" s="56">
        <f>INDEX('Productivity-all_inputs'!$D:$D,MATCH($A300,'Productivity-all_inputs'!$A:$A,0))</f>
        <v>3.9684033388642534</v>
      </c>
      <c r="F300" s="56">
        <f t="shared" si="39"/>
        <v>0.15568508041672002</v>
      </c>
      <c r="G300" s="49">
        <f>INDEX('Skills-all_inputs'!$C:$C,MATCH($A300,'Skills-all_inputs'!$A:$A,0))</f>
        <v>2.7</v>
      </c>
      <c r="H300" s="49">
        <f>INDEX('Skills-all_inputs'!$D:$D,MATCH($A300,'Skills-all_inputs'!$A:$A,0))</f>
        <v>3.4</v>
      </c>
      <c r="I300" s="121">
        <f>$G300*'England_index-weights_R2'!$B$5+'England_index-weights_R2'!$B$6*$H300</f>
        <v>3.05</v>
      </c>
      <c r="J300" s="56">
        <f t="shared" si="32"/>
        <v>6.8862275449101784E-2</v>
      </c>
      <c r="K300" s="49">
        <f>INDEX('Unemployment-all_inputs'!$C:$C,MATCH($A300,'Unemployment-all_inputs'!$A:$A,0))</f>
        <v>3.8</v>
      </c>
      <c r="L300" s="49">
        <f>INDEX('Unemployment-all_inputs'!$D:$D,MATCH($A300,'Unemployment-all_inputs'!$A:$A,0))</f>
        <v>3.1</v>
      </c>
      <c r="M300" s="121">
        <f>K300*'England_index-weights_R2'!$B$8+L300*'England_index-weights_R2'!$B$9</f>
        <v>3.45</v>
      </c>
      <c r="N300" s="56">
        <f t="shared" si="33"/>
        <v>0.19469026548672566</v>
      </c>
      <c r="O300" s="56">
        <f>Q300*'England_index-weights_R2'!$B$11+S300*'England_index-weights_R2'!$B$12+U300*'England_index-weights_R2'!$B$13</f>
        <v>6.806922591286238E-2</v>
      </c>
      <c r="P300" s="50">
        <f>INDEX('Journey_time-all_inputs'!$C:$C,MATCH($A300,'Journey_time-all_inputs'!$A:$A,0))</f>
        <v>11.420420015579101</v>
      </c>
      <c r="Q300" s="56">
        <f t="shared" si="34"/>
        <v>4.2405162320600341E-2</v>
      </c>
      <c r="R300" s="50">
        <f>INDEX('Journey_time-all_inputs'!$D:$D,MATCH($A300,'Journey_time-all_inputs'!$A:$A,0))</f>
        <v>22.0299103681843</v>
      </c>
      <c r="S300" s="56">
        <f t="shared" si="35"/>
        <v>0.15451686759024397</v>
      </c>
      <c r="T300" s="50">
        <f>INDEX('Journey_time-all_inputs'!$E:$E,MATCH($A300,'Journey_time-all_inputs'!$A:$A,0))</f>
        <v>17.145016533290601</v>
      </c>
      <c r="U300" s="56">
        <f t="shared" si="36"/>
        <v>9.3731582183298315E-2</v>
      </c>
      <c r="V300" s="56">
        <f>Y300*'England_index-weights_R2'!$B$15+AC300*'England_index-weights_R2'!$B$17</f>
        <v>0.51535428271976003</v>
      </c>
      <c r="W300" s="56">
        <f>INDEX('Comm_vacancy-all_inputs'!$C:$C, MATCH(A300,'Comm_vacancy-all_inputs'!$A:$A,0))</f>
        <v>0.15477826687747637</v>
      </c>
      <c r="X300" s="56">
        <f>W300*'England_index-weights_R2'!$B$16</f>
        <v>0.15477826687747637</v>
      </c>
      <c r="Y300" s="56">
        <f t="shared" si="37"/>
        <v>0.58781909898640106</v>
      </c>
      <c r="Z300" s="57">
        <f>INDEX('Dwellings_vacancy_E-all_inputs'!$G:$G,MATCH($A300,'Dwellings_vacancy_E-all_inputs'!$A:$A,0))</f>
        <v>1.0774421244111383E-2</v>
      </c>
      <c r="AA300" s="57">
        <f>INDEX('Dwellings_vacancy_E-all_inputs'!$L:$L,MATCH($A300,'Dwellings_vacancy_E-all_inputs'!$A:$A,0))</f>
        <v>1.1270379691432323E-2</v>
      </c>
      <c r="AB300" s="57">
        <f>Z300*'England_index-weights_R2'!$B$18+AA300*'England_index-weights_R2'!$B$19</f>
        <v>1.1022400467771854E-2</v>
      </c>
      <c r="AC300" s="56">
        <f t="shared" si="38"/>
        <v>0.29795983391983666</v>
      </c>
    </row>
    <row r="301" spans="1:29" x14ac:dyDescent="0.35">
      <c r="A301" s="17" t="s">
        <v>900</v>
      </c>
      <c r="B301" s="17" t="s">
        <v>901</v>
      </c>
      <c r="C301" s="56">
        <f>D301*'England_index-weights_R2'!$B$2+O301*'England_index-weights_R2'!$B$10+V301*'England_index-weights_R2'!$B$14</f>
        <v>0.34315535247627449</v>
      </c>
      <c r="D301" s="56">
        <f>F301*'England_index-weights_R2'!$B$3+J301*'England_index-weights_R2'!$B$4+N301*'England_index-weights_R2'!$B$7</f>
        <v>0.40646233660984543</v>
      </c>
      <c r="E301" s="56">
        <f>INDEX('Productivity-all_inputs'!$D:$D,MATCH($A301,'Productivity-all_inputs'!$A:$A,0))</f>
        <v>3.3672958299864741</v>
      </c>
      <c r="F301" s="56">
        <f t="shared" si="39"/>
        <v>0.72230153476197223</v>
      </c>
      <c r="G301" s="49">
        <f>INDEX('Skills-all_inputs'!$C:$C,MATCH($A301,'Skills-all_inputs'!$A:$A,0))</f>
        <v>7.2</v>
      </c>
      <c r="H301" s="49">
        <f>INDEX('Skills-all_inputs'!$D:$D,MATCH($A301,'Skills-all_inputs'!$A:$A,0))</f>
        <v>6.7</v>
      </c>
      <c r="I301" s="121">
        <f>$G301*'England_index-weights_R2'!$B$5+'England_index-weights_R2'!$B$6*$H301</f>
        <v>6.95</v>
      </c>
      <c r="J301" s="56">
        <f t="shared" si="32"/>
        <v>0.30239520958083832</v>
      </c>
      <c r="K301" s="49">
        <f>INDEX('Unemployment-all_inputs'!$C:$C,MATCH($A301,'Unemployment-all_inputs'!$A:$A,0))</f>
        <v>3.8</v>
      </c>
      <c r="L301" s="49">
        <f>INDEX('Unemployment-all_inputs'!$D:$D,MATCH($A301,'Unemployment-all_inputs'!$A:$A,0))</f>
        <v>3.1</v>
      </c>
      <c r="M301" s="121">
        <f>K301*'England_index-weights_R2'!$B$8+L301*'England_index-weights_R2'!$B$9</f>
        <v>3.45</v>
      </c>
      <c r="N301" s="56">
        <f t="shared" si="33"/>
        <v>0.19469026548672566</v>
      </c>
      <c r="O301" s="56">
        <f>Q301*'England_index-weights_R2'!$B$11+S301*'England_index-weights_R2'!$B$12+U301*'England_index-weights_R2'!$B$13</f>
        <v>7.5210947155953223E-2</v>
      </c>
      <c r="P301" s="50">
        <f>INDEX('Journey_time-all_inputs'!$C:$C,MATCH($A301,'Journey_time-all_inputs'!$A:$A,0))</f>
        <v>11.8759545883035</v>
      </c>
      <c r="Q301" s="56">
        <f t="shared" si="34"/>
        <v>4.6422653963945855E-2</v>
      </c>
      <c r="R301" s="50">
        <f>INDEX('Journey_time-all_inputs'!$D:$D,MATCH($A301,'Journey_time-all_inputs'!$A:$A,0))</f>
        <v>23.942705289864801</v>
      </c>
      <c r="S301" s="56">
        <f t="shared" si="35"/>
        <v>0.17102431234320567</v>
      </c>
      <c r="T301" s="50">
        <f>INDEX('Journey_time-all_inputs'!$E:$E,MATCH($A301,'Journey_time-all_inputs'!$A:$A,0))</f>
        <v>19.1424830941124</v>
      </c>
      <c r="U301" s="56">
        <f t="shared" si="36"/>
        <v>0.11133151559151915</v>
      </c>
      <c r="V301" s="56">
        <f>Y301*'England_index-weights_R2'!$B$15+AC301*'England_index-weights_R2'!$B$17</f>
        <v>0.48448578952945387</v>
      </c>
      <c r="W301" s="56">
        <f>INDEX('Comm_vacancy-all_inputs'!$C:$C, MATCH(A301,'Comm_vacancy-all_inputs'!$A:$A,0))</f>
        <v>0.13472646838703789</v>
      </c>
      <c r="X301" s="56">
        <f>W301*'England_index-weights_R2'!$B$16</f>
        <v>0.13472646838703789</v>
      </c>
      <c r="Y301" s="56">
        <f t="shared" si="37"/>
        <v>0.50825730242962441</v>
      </c>
      <c r="Z301" s="57">
        <f>INDEX('Dwellings_vacancy_E-all_inputs'!$G:$G,MATCH($A301,'Dwellings_vacancy_E-all_inputs'!$A:$A,0))</f>
        <v>1.4093855187500424E-2</v>
      </c>
      <c r="AA301" s="57">
        <f>INDEX('Dwellings_vacancy_E-all_inputs'!$L:$L,MATCH($A301,'Dwellings_vacancy_E-all_inputs'!$A:$A,0))</f>
        <v>1.5181091651079748E-2</v>
      </c>
      <c r="AB301" s="57">
        <f>Z301*'England_index-weights_R2'!$B$18+AA301*'England_index-weights_R2'!$B$19</f>
        <v>1.4637473419290087E-2</v>
      </c>
      <c r="AC301" s="56">
        <f t="shared" si="38"/>
        <v>0.41317125082894235</v>
      </c>
    </row>
    <row r="302" spans="1:29" x14ac:dyDescent="0.35">
      <c r="A302" s="17" t="s">
        <v>902</v>
      </c>
      <c r="B302" s="17" t="s">
        <v>903</v>
      </c>
      <c r="C302" s="56">
        <f>D302*'England_index-weights_R2'!$B$2+O302*'England_index-weights_R2'!$B$10+V302*'England_index-weights_R2'!$B$14</f>
        <v>0.26333961498224534</v>
      </c>
      <c r="D302" s="56">
        <f>F302*'England_index-weights_R2'!$B$3+J302*'England_index-weights_R2'!$B$4+N302*'England_index-weights_R2'!$B$7</f>
        <v>0.28833514212207056</v>
      </c>
      <c r="E302" s="56">
        <f>INDEX('Productivity-all_inputs'!$D:$D,MATCH($A302,'Productivity-all_inputs'!$A:$A,0))</f>
        <v>3.6635616461296463</v>
      </c>
      <c r="F302" s="56">
        <f t="shared" si="39"/>
        <v>0.44303520751188508</v>
      </c>
      <c r="G302" s="49">
        <f>INDEX('Skills-all_inputs'!$C:$C,MATCH($A302,'Skills-all_inputs'!$A:$A,0))</f>
        <v>5.0999999999999996</v>
      </c>
      <c r="H302" s="49">
        <f>INDEX('Skills-all_inputs'!$D:$D,MATCH($A302,'Skills-all_inputs'!$A:$A,0))</f>
        <v>5.7</v>
      </c>
      <c r="I302" s="121">
        <f>$G302*'England_index-weights_R2'!$B$5+'England_index-weights_R2'!$B$6*$H302</f>
        <v>5.4</v>
      </c>
      <c r="J302" s="56">
        <f t="shared" si="32"/>
        <v>0.20958083832335328</v>
      </c>
      <c r="K302" s="49">
        <f>INDEX('Unemployment-all_inputs'!$C:$C,MATCH($A302,'Unemployment-all_inputs'!$A:$A,0))</f>
        <v>3.9</v>
      </c>
      <c r="L302" s="49">
        <f>INDEX('Unemployment-all_inputs'!$D:$D,MATCH($A302,'Unemployment-all_inputs'!$A:$A,0))</f>
        <v>3.2</v>
      </c>
      <c r="M302" s="121">
        <f>K302*'England_index-weights_R2'!$B$8+L302*'England_index-weights_R2'!$B$9</f>
        <v>3.55</v>
      </c>
      <c r="N302" s="56">
        <f t="shared" si="33"/>
        <v>0.21238938053097339</v>
      </c>
      <c r="O302" s="56">
        <f>Q302*'England_index-weights_R2'!$B$11+S302*'England_index-weights_R2'!$B$12+U302*'England_index-weights_R2'!$B$13</f>
        <v>6.4192854360429596E-2</v>
      </c>
      <c r="P302" s="50">
        <f>INDEX('Journey_time-all_inputs'!$C:$C,MATCH($A302,'Journey_time-all_inputs'!$A:$A,0))</f>
        <v>10.9246630121982</v>
      </c>
      <c r="Q302" s="56">
        <f t="shared" si="34"/>
        <v>3.8032937384299484E-2</v>
      </c>
      <c r="R302" s="50">
        <f>INDEX('Journey_time-all_inputs'!$D:$D,MATCH($A302,'Journey_time-all_inputs'!$A:$A,0))</f>
        <v>21.8913739421338</v>
      </c>
      <c r="S302" s="56">
        <f t="shared" si="35"/>
        <v>0.15332129645327533</v>
      </c>
      <c r="T302" s="50">
        <f>INDEX('Journey_time-all_inputs'!$E:$E,MATCH($A302,'Journey_time-all_inputs'!$A:$A,0))</f>
        <v>16.0349753044847</v>
      </c>
      <c r="U302" s="56">
        <f t="shared" si="36"/>
        <v>8.3950866905979374E-2</v>
      </c>
      <c r="V302" s="56">
        <f>Y302*'England_index-weights_R2'!$B$15+AC302*'England_index-weights_R2'!$B$17</f>
        <v>0.41249532132441075</v>
      </c>
      <c r="W302" s="56">
        <f>INDEX('Comm_vacancy-all_inputs'!$C:$C, MATCH(A302,'Comm_vacancy-all_inputs'!$A:$A,0))</f>
        <v>0.12378818026618454</v>
      </c>
      <c r="X302" s="56">
        <f>W302*'England_index-weights_R2'!$B$16</f>
        <v>0.12378818026618454</v>
      </c>
      <c r="Y302" s="56">
        <f t="shared" si="37"/>
        <v>0.46485621526202098</v>
      </c>
      <c r="Z302" s="57">
        <f>INDEX('Dwellings_vacancy_E-all_inputs'!$G:$G,MATCH($A302,'Dwellings_vacancy_E-all_inputs'!$A:$A,0))</f>
        <v>8.483338816562486E-3</v>
      </c>
      <c r="AA302" s="57">
        <f>INDEX('Dwellings_vacancy_E-all_inputs'!$L:$L,MATCH($A302,'Dwellings_vacancy_E-all_inputs'!$A:$A,0))</f>
        <v>1.0891393200557565E-2</v>
      </c>
      <c r="AB302" s="57">
        <f>Z302*'England_index-weights_R2'!$B$18+AA302*'England_index-weights_R2'!$B$19</f>
        <v>9.6873660085600253E-3</v>
      </c>
      <c r="AC302" s="56">
        <f t="shared" si="38"/>
        <v>0.25541263951158005</v>
      </c>
    </row>
    <row r="303" spans="1:29" x14ac:dyDescent="0.35">
      <c r="A303" s="17" t="s">
        <v>904</v>
      </c>
      <c r="B303" s="17" t="s">
        <v>905</v>
      </c>
      <c r="C303" s="56">
        <f>D303*'England_index-weights_R2'!$B$2+O303*'England_index-weights_R2'!$B$10+V303*'England_index-weights_R2'!$B$14</f>
        <v>0.15478412263171448</v>
      </c>
      <c r="D303" s="56">
        <f>F303*'England_index-weights_R2'!$B$3+J303*'England_index-weights_R2'!$B$4+N303*'England_index-weights_R2'!$B$7</f>
        <v>0.16263071164284423</v>
      </c>
      <c r="E303" s="56">
        <f>INDEX('Productivity-all_inputs'!$D:$D,MATCH($A303,'Productivity-all_inputs'!$A:$A,0))</f>
        <v>3.8649313978942956</v>
      </c>
      <c r="F303" s="56">
        <f t="shared" si="39"/>
        <v>0.2532198865050258</v>
      </c>
      <c r="G303" s="49">
        <f>INDEX('Skills-all_inputs'!$C:$C,MATCH($A303,'Skills-all_inputs'!$A:$A,0))</f>
        <v>3.1</v>
      </c>
      <c r="H303" s="49">
        <f>INDEX('Skills-all_inputs'!$D:$D,MATCH($A303,'Skills-all_inputs'!$A:$A,0))</f>
        <v>4.4000000000000004</v>
      </c>
      <c r="I303" s="121">
        <f>$G303*'England_index-weights_R2'!$B$5+'England_index-weights_R2'!$B$6*$H303</f>
        <v>3.75</v>
      </c>
      <c r="J303" s="56">
        <f t="shared" si="32"/>
        <v>0.11077844311377244</v>
      </c>
      <c r="K303" s="49">
        <f>INDEX('Unemployment-all_inputs'!$C:$C,MATCH($A303,'Unemployment-all_inputs'!$A:$A,0))</f>
        <v>3</v>
      </c>
      <c r="L303" s="49">
        <f>INDEX('Unemployment-all_inputs'!$D:$D,MATCH($A303,'Unemployment-all_inputs'!$A:$A,0))</f>
        <v>3.1</v>
      </c>
      <c r="M303" s="121">
        <f>K303*'England_index-weights_R2'!$B$8+L303*'England_index-weights_R2'!$B$9</f>
        <v>3.05</v>
      </c>
      <c r="N303" s="56">
        <f t="shared" si="33"/>
        <v>0.12389380530973446</v>
      </c>
      <c r="O303" s="56">
        <f>Q303*'England_index-weights_R2'!$B$11+S303*'England_index-weights_R2'!$B$12+U303*'England_index-weights_R2'!$B$13</f>
        <v>7.0445466475675927E-2</v>
      </c>
      <c r="P303" s="50">
        <f>INDEX('Journey_time-all_inputs'!$C:$C,MATCH($A303,'Journey_time-all_inputs'!$A:$A,0))</f>
        <v>11.3581330111212</v>
      </c>
      <c r="Q303" s="56">
        <f t="shared" si="34"/>
        <v>4.1855835145712054E-2</v>
      </c>
      <c r="R303" s="50">
        <f>INDEX('Journey_time-all_inputs'!$D:$D,MATCH($A303,'Journey_time-all_inputs'!$A:$A,0))</f>
        <v>23.5266132807978</v>
      </c>
      <c r="S303" s="56">
        <f t="shared" si="35"/>
        <v>0.16743343295829605</v>
      </c>
      <c r="T303" s="50">
        <f>INDEX('Journey_time-all_inputs'!$E:$E,MATCH($A303,'Journey_time-all_inputs'!$A:$A,0))</f>
        <v>17.253802787709301</v>
      </c>
      <c r="U303" s="56">
        <f t="shared" si="36"/>
        <v>9.4690111788275105E-2</v>
      </c>
      <c r="V303" s="56">
        <f>Y303*'England_index-weights_R2'!$B$15+AC303*'England_index-weights_R2'!$B$17</f>
        <v>0.22342960076549356</v>
      </c>
      <c r="W303" s="56">
        <f>INDEX('Comm_vacancy-all_inputs'!$C:$C, MATCH(A303,'Comm_vacancy-all_inputs'!$A:$A,0))</f>
        <v>6.6050067940427101E-2</v>
      </c>
      <c r="X303" s="56">
        <f>W303*'England_index-weights_R2'!$B$16</f>
        <v>6.6050067940427101E-2</v>
      </c>
      <c r="Y303" s="56">
        <f t="shared" si="37"/>
        <v>0.23576215426670835</v>
      </c>
      <c r="Z303" s="57">
        <f>INDEX('Dwellings_vacancy_E-all_inputs'!$G:$G,MATCH($A303,'Dwellings_vacancy_E-all_inputs'!$A:$A,0))</f>
        <v>7.0350203312087569E-3</v>
      </c>
      <c r="AA303" s="57">
        <f>INDEX('Dwellings_vacancy_E-all_inputs'!$L:$L,MATCH($A303,'Dwellings_vacancy_E-all_inputs'!$A:$A,0))</f>
        <v>8.0107959113357077E-3</v>
      </c>
      <c r="AB303" s="57">
        <f>Z303*'England_index-weights_R2'!$B$18+AA303*'England_index-weights_R2'!$B$19</f>
        <v>7.5229081212722319E-3</v>
      </c>
      <c r="AC303" s="56">
        <f t="shared" si="38"/>
        <v>0.18643194026184917</v>
      </c>
    </row>
    <row r="304" spans="1:29" x14ac:dyDescent="0.35">
      <c r="A304" s="17" t="s">
        <v>906</v>
      </c>
      <c r="B304" s="17" t="s">
        <v>907</v>
      </c>
      <c r="C304" s="56">
        <f>D304*'England_index-weights_R2'!$B$2+O304*'England_index-weights_R2'!$B$10+V304*'England_index-weights_R2'!$B$14</f>
        <v>0.49307086627167251</v>
      </c>
      <c r="D304" s="56">
        <f>F304*'England_index-weights_R2'!$B$3+J304*'England_index-weights_R2'!$B$4+N304*'England_index-weights_R2'!$B$7</f>
        <v>0.73164125879367559</v>
      </c>
      <c r="E304" s="56">
        <f>INDEX('Productivity-all_inputs'!$D:$D,MATCH($A304,'Productivity-all_inputs'!$A:$A,0))</f>
        <v>3.3286266888273199</v>
      </c>
      <c r="F304" s="56">
        <f t="shared" si="39"/>
        <v>0.75875187240137609</v>
      </c>
      <c r="G304" s="49">
        <f>INDEX('Skills-all_inputs'!$C:$C,MATCH($A304,'Skills-all_inputs'!$A:$A,0))</f>
        <v>12.3</v>
      </c>
      <c r="H304" s="49">
        <f>INDEX('Skills-all_inputs'!$D:$D,MATCH($A304,'Skills-all_inputs'!$A:$A,0))</f>
        <v>17.3</v>
      </c>
      <c r="I304" s="121">
        <f>$G304*'England_index-weights_R2'!$B$5+'England_index-weights_R2'!$B$6*$H304</f>
        <v>14.8</v>
      </c>
      <c r="J304" s="56">
        <f t="shared" si="32"/>
        <v>0.77245508982035915</v>
      </c>
      <c r="K304" s="49">
        <f>INDEX('Unemployment-all_inputs'!$C:$C,MATCH($A304,'Unemployment-all_inputs'!$A:$A,0))</f>
        <v>6.5</v>
      </c>
      <c r="L304" s="49">
        <f>INDEX('Unemployment-all_inputs'!$D:$D,MATCH($A304,'Unemployment-all_inputs'!$A:$A,0))</f>
        <v>5.7</v>
      </c>
      <c r="M304" s="121">
        <f>K304*'England_index-weights_R2'!$B$8+L304*'England_index-weights_R2'!$B$9</f>
        <v>6.1</v>
      </c>
      <c r="N304" s="56">
        <f t="shared" si="33"/>
        <v>0.66371681415929196</v>
      </c>
      <c r="O304" s="56">
        <f>Q304*'England_index-weights_R2'!$B$11+S304*'England_index-weights_R2'!$B$12+U304*'England_index-weights_R2'!$B$13</f>
        <v>7.7003995396309768E-2</v>
      </c>
      <c r="P304" s="50">
        <f>INDEX('Journey_time-all_inputs'!$C:$C,MATCH($A304,'Journey_time-all_inputs'!$A:$A,0))</f>
        <v>12.1930953554506</v>
      </c>
      <c r="Q304" s="56">
        <f t="shared" si="34"/>
        <v>4.9219610458724347E-2</v>
      </c>
      <c r="R304" s="50">
        <f>INDEX('Journey_time-all_inputs'!$D:$D,MATCH($A304,'Journey_time-all_inputs'!$A:$A,0))</f>
        <v>24.122182584371501</v>
      </c>
      <c r="S304" s="56">
        <f t="shared" si="35"/>
        <v>0.17257320370102958</v>
      </c>
      <c r="T304" s="50">
        <f>INDEX('Journey_time-all_inputs'!$E:$E,MATCH($A304,'Journey_time-all_inputs'!$A:$A,0))</f>
        <v>16.976898544066099</v>
      </c>
      <c r="U304" s="56">
        <f t="shared" si="36"/>
        <v>9.2250273072492533E-2</v>
      </c>
      <c r="V304" s="56">
        <f>Y304*'England_index-weights_R2'!$B$15+AC304*'England_index-weights_R2'!$B$17</f>
        <v>0.43199695210302924</v>
      </c>
      <c r="W304" s="56">
        <f>INDEX('Comm_vacancy-all_inputs'!$C:$C, MATCH(A304,'Comm_vacancy-all_inputs'!$A:$A,0))</f>
        <v>0.12057129993176505</v>
      </c>
      <c r="X304" s="56">
        <f>W304*'England_index-weights_R2'!$B$16</f>
        <v>0.12057129993176505</v>
      </c>
      <c r="Y304" s="56">
        <f t="shared" si="37"/>
        <v>0.45209223407416776</v>
      </c>
      <c r="Z304" s="57">
        <f>INDEX('Dwellings_vacancy_E-all_inputs'!$G:$G,MATCH($A304,'Dwellings_vacancy_E-all_inputs'!$A:$A,0))</f>
        <v>1.2124257651895842E-2</v>
      </c>
      <c r="AA304" s="57">
        <f>INDEX('Dwellings_vacancy_E-all_inputs'!$L:$L,MATCH($A304,'Dwellings_vacancy_E-all_inputs'!$A:$A,0))</f>
        <v>1.4548838580682018E-2</v>
      </c>
      <c r="AB304" s="57">
        <f>Z304*'England_index-weights_R2'!$B$18+AA304*'England_index-weights_R2'!$B$19</f>
        <v>1.333654811628893E-2</v>
      </c>
      <c r="AC304" s="56">
        <f t="shared" si="38"/>
        <v>0.37171110618961362</v>
      </c>
    </row>
    <row r="305" spans="1:29" x14ac:dyDescent="0.35">
      <c r="A305" s="17" t="s">
        <v>908</v>
      </c>
      <c r="B305" s="17" t="s">
        <v>909</v>
      </c>
      <c r="C305" s="56">
        <f>D305*'England_index-weights_R2'!$B$2+O305*'England_index-weights_R2'!$B$10+V305*'England_index-weights_R2'!$B$14</f>
        <v>0.35970366664712128</v>
      </c>
      <c r="D305" s="56">
        <f>F305*'England_index-weights_R2'!$B$3+J305*'England_index-weights_R2'!$B$4+N305*'England_index-weights_R2'!$B$7</f>
        <v>0.43732435537872311</v>
      </c>
      <c r="E305" s="56">
        <f>INDEX('Productivity-all_inputs'!$D:$D,MATCH($A305,'Productivity-all_inputs'!$A:$A,0))</f>
        <v>3.4904285153900978</v>
      </c>
      <c r="F305" s="56">
        <f t="shared" si="39"/>
        <v>0.60623410158739099</v>
      </c>
      <c r="G305" s="49">
        <f>INDEX('Skills-all_inputs'!$C:$C,MATCH($A305,'Skills-all_inputs'!$A:$A,0))</f>
        <v>6.5</v>
      </c>
      <c r="H305" s="49">
        <f>INDEX('Skills-all_inputs'!$D:$D,MATCH($A305,'Skills-all_inputs'!$A:$A,0))</f>
        <v>12.3</v>
      </c>
      <c r="I305" s="121">
        <f>$G305*'England_index-weights_R2'!$B$5+'England_index-weights_R2'!$B$6*$H305</f>
        <v>9.4</v>
      </c>
      <c r="J305" s="56">
        <f t="shared" si="32"/>
        <v>0.44910179640718556</v>
      </c>
      <c r="K305" s="49">
        <f>INDEX('Unemployment-all_inputs'!$C:$C,MATCH($A305,'Unemployment-all_inputs'!$A:$A,0))</f>
        <v>3.8</v>
      </c>
      <c r="L305" s="49">
        <f>INDEX('Unemployment-all_inputs'!$D:$D,MATCH($A305,'Unemployment-all_inputs'!$A:$A,0))</f>
        <v>3.8</v>
      </c>
      <c r="M305" s="121">
        <f>K305*'England_index-weights_R2'!$B$8+L305*'England_index-weights_R2'!$B$9</f>
        <v>3.8</v>
      </c>
      <c r="N305" s="56">
        <f t="shared" si="33"/>
        <v>0.25663716814159288</v>
      </c>
      <c r="O305" s="56">
        <f>Q305*'England_index-weights_R2'!$B$11+S305*'England_index-weights_R2'!$B$12+U305*'England_index-weights_R2'!$B$13</f>
        <v>5.590982666124681E-2</v>
      </c>
      <c r="P305" s="50">
        <f>INDEX('Journey_time-all_inputs'!$C:$C,MATCH($A305,'Journey_time-all_inputs'!$A:$A,0))</f>
        <v>11.0591470670507</v>
      </c>
      <c r="Q305" s="56">
        <f t="shared" si="34"/>
        <v>3.921899130618263E-2</v>
      </c>
      <c r="R305" s="50">
        <f>INDEX('Journey_time-all_inputs'!$D:$D,MATCH($A305,'Journey_time-all_inputs'!$A:$A,0))</f>
        <v>17.229108506711299</v>
      </c>
      <c r="S305" s="56">
        <f t="shared" si="35"/>
        <v>0.11308588583682291</v>
      </c>
      <c r="T305" s="50">
        <f>INDEX('Journey_time-all_inputs'!$E:$E,MATCH($A305,'Journey_time-all_inputs'!$A:$A,0))</f>
        <v>14.060870260620099</v>
      </c>
      <c r="U305" s="56">
        <f t="shared" si="36"/>
        <v>6.6556774812364855E-2</v>
      </c>
      <c r="V305" s="56">
        <f>Y305*'England_index-weights_R2'!$B$15+AC305*'England_index-weights_R2'!$B$17</f>
        <v>0.50825612916979213</v>
      </c>
      <c r="W305" s="56">
        <f>INDEX('Comm_vacancy-all_inputs'!$C:$C, MATCH(A305,'Comm_vacancy-all_inputs'!$A:$A,0))</f>
        <v>0.15350753982123203</v>
      </c>
      <c r="X305" s="56">
        <f>W305*'England_index-weights_R2'!$B$16</f>
        <v>0.15350753982123203</v>
      </c>
      <c r="Y305" s="56">
        <f t="shared" si="37"/>
        <v>0.58277709103004172</v>
      </c>
      <c r="Z305" s="57">
        <f>INDEX('Dwellings_vacancy_E-all_inputs'!$G:$G,MATCH($A305,'Dwellings_vacancy_E-all_inputs'!$A:$A,0))</f>
        <v>9.634376508800422E-3</v>
      </c>
      <c r="AA305" s="57">
        <f>INDEX('Dwellings_vacancy_E-all_inputs'!$L:$L,MATCH($A305,'Dwellings_vacancy_E-all_inputs'!$A:$A,0))</f>
        <v>1.1577873397506986E-2</v>
      </c>
      <c r="AB305" s="57">
        <f>Z305*'England_index-weights_R2'!$B$18+AA305*'England_index-weights_R2'!$B$19</f>
        <v>1.0606124953153703E-2</v>
      </c>
      <c r="AC305" s="56">
        <f t="shared" si="38"/>
        <v>0.28469324358904335</v>
      </c>
    </row>
    <row r="306" spans="1:29" x14ac:dyDescent="0.35">
      <c r="A306" s="17" t="s">
        <v>910</v>
      </c>
      <c r="B306" s="17" t="s">
        <v>911</v>
      </c>
      <c r="C306" s="56">
        <f>D306*'England_index-weights_R2'!$B$2+O306*'England_index-weights_R2'!$B$10+V306*'England_index-weights_R2'!$B$14</f>
        <v>0.22890133359408438</v>
      </c>
      <c r="D306" s="56">
        <f>F306*'England_index-weights_R2'!$B$3+J306*'England_index-weights_R2'!$B$4+N306*'England_index-weights_R2'!$B$7</f>
        <v>0.26991232034892843</v>
      </c>
      <c r="E306" s="56">
        <f>INDEX('Productivity-all_inputs'!$D:$D,MATCH($A306,'Productivity-all_inputs'!$A:$A,0))</f>
        <v>3.8286413964890951</v>
      </c>
      <c r="F306" s="56">
        <f t="shared" si="39"/>
        <v>0.28742759747304808</v>
      </c>
      <c r="G306" s="49">
        <f>INDEX('Skills-all_inputs'!$C:$C,MATCH($A306,'Skills-all_inputs'!$A:$A,0))</f>
        <v>4.5999999999999996</v>
      </c>
      <c r="H306" s="49">
        <f>INDEX('Skills-all_inputs'!$D:$D,MATCH($A306,'Skills-all_inputs'!$A:$A,0))</f>
        <v>6.3</v>
      </c>
      <c r="I306" s="121">
        <f>$G306*'England_index-weights_R2'!$B$5+'England_index-weights_R2'!$B$6*$H306</f>
        <v>5.4499999999999993</v>
      </c>
      <c r="J306" s="56">
        <f t="shared" si="32"/>
        <v>0.21257485029940112</v>
      </c>
      <c r="K306" s="49">
        <f>INDEX('Unemployment-all_inputs'!$C:$C,MATCH($A306,'Unemployment-all_inputs'!$A:$A,0))</f>
        <v>4.0999999999999996</v>
      </c>
      <c r="L306" s="49">
        <f>INDEX('Unemployment-all_inputs'!$D:$D,MATCH($A306,'Unemployment-all_inputs'!$A:$A,0))</f>
        <v>4.0999999999999996</v>
      </c>
      <c r="M306" s="121">
        <f>K306*'England_index-weights_R2'!$B$8+L306*'England_index-weights_R2'!$B$9</f>
        <v>4.0999999999999996</v>
      </c>
      <c r="N306" s="56">
        <f t="shared" si="33"/>
        <v>0.30973451327433621</v>
      </c>
      <c r="O306" s="56">
        <f>Q306*'England_index-weights_R2'!$B$11+S306*'England_index-weights_R2'!$B$12+U306*'England_index-weights_R2'!$B$13</f>
        <v>7.2445689913571129E-2</v>
      </c>
      <c r="P306" s="50">
        <f>INDEX('Journey_time-all_inputs'!$C:$C,MATCH($A306,'Journey_time-all_inputs'!$A:$A,0))</f>
        <v>11.45952255668</v>
      </c>
      <c r="Q306" s="56">
        <f t="shared" si="34"/>
        <v>4.2750018982449102E-2</v>
      </c>
      <c r="R306" s="50">
        <f>INDEX('Journey_time-all_inputs'!$D:$D,MATCH($A306,'Journey_time-all_inputs'!$A:$A,0))</f>
        <v>24.310076397066702</v>
      </c>
      <c r="S306" s="56">
        <f t="shared" si="35"/>
        <v>0.17419472971897007</v>
      </c>
      <c r="T306" s="50">
        <f>INDEX('Journey_time-all_inputs'!$E:$E,MATCH($A306,'Journey_time-all_inputs'!$A:$A,0))</f>
        <v>16.862060677774199</v>
      </c>
      <c r="U306" s="56">
        <f t="shared" si="36"/>
        <v>9.1238421941103334E-2</v>
      </c>
      <c r="V306" s="56">
        <f>Y306*'England_index-weights_R2'!$B$15+AC306*'England_index-weights_R2'!$B$17</f>
        <v>0.30333500376490946</v>
      </c>
      <c r="W306" s="56">
        <f>INDEX('Comm_vacancy-all_inputs'!$C:$C, MATCH(A306,'Comm_vacancy-all_inputs'!$A:$A,0))</f>
        <v>8.8951055113987432E-2</v>
      </c>
      <c r="X306" s="56">
        <f>W306*'England_index-weights_R2'!$B$16</f>
        <v>8.8951055113987432E-2</v>
      </c>
      <c r="Y306" s="56">
        <f t="shared" si="37"/>
        <v>0.32662900011701862</v>
      </c>
      <c r="Z306" s="57">
        <f>INDEX('Dwellings_vacancy_E-all_inputs'!$G:$G,MATCH($A306,'Dwellings_vacancy_E-all_inputs'!$A:$A,0))</f>
        <v>8.3508549212520326E-3</v>
      </c>
      <c r="AA306" s="57">
        <f>INDEX('Dwellings_vacancy_E-all_inputs'!$L:$L,MATCH($A306,'Dwellings_vacancy_E-all_inputs'!$A:$A,0))</f>
        <v>9.6457906565104116E-3</v>
      </c>
      <c r="AB306" s="57">
        <f>Z306*'England_index-weights_R2'!$B$18+AA306*'England_index-weights_R2'!$B$19</f>
        <v>8.9983227888812221E-3</v>
      </c>
      <c r="AC306" s="56">
        <f t="shared" si="38"/>
        <v>0.23345301470858199</v>
      </c>
    </row>
    <row r="307" spans="1:29" x14ac:dyDescent="0.35">
      <c r="A307" s="17" t="s">
        <v>914</v>
      </c>
      <c r="B307" s="17" t="s">
        <v>915</v>
      </c>
      <c r="C307" s="56">
        <f>D307*'England_index-weights_R2'!$B$2+O307*'England_index-weights_R2'!$B$10+V307*'England_index-weights_R2'!$B$14</f>
        <v>0.32185833795364305</v>
      </c>
      <c r="D307" s="56">
        <f>F307*'England_index-weights_R2'!$B$3+J307*'England_index-weights_R2'!$B$4+N307*'England_index-weights_R2'!$B$7</f>
        <v>0.35429629416654496</v>
      </c>
      <c r="E307" s="56">
        <f>INDEX('Productivity-all_inputs'!$D:$D,MATCH($A307,'Productivity-all_inputs'!$A:$A,0))</f>
        <v>3.3877743613300146</v>
      </c>
      <c r="F307" s="56">
        <f t="shared" si="39"/>
        <v>0.70299804470619531</v>
      </c>
      <c r="G307" s="49">
        <f>INDEX('Skills-all_inputs'!$C:$C,MATCH($A307,'Skills-all_inputs'!$A:$A,0))</f>
        <v>5.0999999999999996</v>
      </c>
      <c r="H307" s="49">
        <f>INDEX('Skills-all_inputs'!$D:$D,MATCH($A307,'Skills-all_inputs'!$A:$A,0))</f>
        <v>5.4</v>
      </c>
      <c r="I307" s="121">
        <f>$G307*'England_index-weights_R2'!$B$5+'England_index-weights_R2'!$B$6*$H307</f>
        <v>5.25</v>
      </c>
      <c r="J307" s="56">
        <f t="shared" si="32"/>
        <v>0.20059880239520955</v>
      </c>
      <c r="K307" s="49">
        <f>INDEX('Unemployment-all_inputs'!$C:$C,MATCH($A307,'Unemployment-all_inputs'!$A:$A,0))</f>
        <v>3.2</v>
      </c>
      <c r="L307" s="49">
        <f>INDEX('Unemployment-all_inputs'!$D:$D,MATCH($A307,'Unemployment-all_inputs'!$A:$A,0))</f>
        <v>3.3</v>
      </c>
      <c r="M307" s="121">
        <f>K307*'England_index-weights_R2'!$B$8+L307*'England_index-weights_R2'!$B$9</f>
        <v>3.25</v>
      </c>
      <c r="N307" s="56">
        <f t="shared" si="33"/>
        <v>0.15929203539823006</v>
      </c>
      <c r="O307" s="56">
        <f>Q307*'England_index-weights_R2'!$B$11+S307*'England_index-weights_R2'!$B$12+U307*'England_index-weights_R2'!$B$13</f>
        <v>0.19927850959752688</v>
      </c>
      <c r="P307" s="50">
        <f>INDEX('Journey_time-all_inputs'!$C:$C,MATCH($A307,'Journey_time-all_inputs'!$A:$A,0))</f>
        <v>22.510415524616</v>
      </c>
      <c r="Q307" s="56">
        <f t="shared" si="34"/>
        <v>0.14021105225741157</v>
      </c>
      <c r="R307" s="50">
        <f>INDEX('Journey_time-all_inputs'!$D:$D,MATCH($A307,'Journey_time-all_inputs'!$A:$A,0))</f>
        <v>47.126406864263302</v>
      </c>
      <c r="S307" s="56">
        <f t="shared" si="35"/>
        <v>0.37109995483409391</v>
      </c>
      <c r="T307" s="50">
        <f>INDEX('Journey_time-all_inputs'!$E:$E,MATCH($A307,'Journey_time-all_inputs'!$A:$A,0))</f>
        <v>55.337363463734803</v>
      </c>
      <c r="U307" s="56">
        <f t="shared" si="36"/>
        <v>0.43024923702851159</v>
      </c>
      <c r="V307" s="56">
        <f>Y307*'England_index-weights_R2'!$B$15+AC307*'England_index-weights_R2'!$B$17</f>
        <v>0.37956225388395531</v>
      </c>
      <c r="W307" s="56">
        <f>INDEX('Comm_vacancy-all_inputs'!$C:$C, MATCH(A307,'Comm_vacancy-all_inputs'!$A:$A,0))</f>
        <v>0.1094614201939156</v>
      </c>
      <c r="X307" s="56">
        <f>W307*'England_index-weights_R2'!$B$16</f>
        <v>0.1094614201939156</v>
      </c>
      <c r="Y307" s="56">
        <f t="shared" si="37"/>
        <v>0.40801030337381072</v>
      </c>
      <c r="Z307" s="57">
        <f>INDEX('Dwellings_vacancy_E-all_inputs'!$G:$G,MATCH($A307,'Dwellings_vacancy_E-all_inputs'!$A:$A,0))</f>
        <v>9.4978036329098903E-3</v>
      </c>
      <c r="AA307" s="57">
        <f>INDEX('Dwellings_vacancy_E-all_inputs'!$L:$L,MATCH($A307,'Dwellings_vacancy_E-all_inputs'!$A:$A,0))</f>
        <v>1.2312183394865631E-2</v>
      </c>
      <c r="AB307" s="57">
        <f>Z307*'England_index-weights_R2'!$B$18+AA307*'England_index-weights_R2'!$B$19</f>
        <v>1.090499351388776E-2</v>
      </c>
      <c r="AC307" s="56">
        <f t="shared" si="38"/>
        <v>0.29421810541438903</v>
      </c>
    </row>
    <row r="308" spans="1:29" x14ac:dyDescent="0.35">
      <c r="A308" s="17" t="s">
        <v>916</v>
      </c>
      <c r="B308" s="17" t="s">
        <v>917</v>
      </c>
      <c r="C308" s="56">
        <f>D308*'England_index-weights_R2'!$B$2+O308*'England_index-weights_R2'!$B$10+V308*'England_index-weights_R2'!$B$14</f>
        <v>0.24448476667445346</v>
      </c>
      <c r="D308" s="56">
        <f>F308*'England_index-weights_R2'!$B$3+J308*'England_index-weights_R2'!$B$4+N308*'England_index-weights_R2'!$B$7</f>
        <v>0.3854293241125063</v>
      </c>
      <c r="E308" s="56">
        <f>INDEX('Productivity-all_inputs'!$D:$D,MATCH($A308,'Productivity-all_inputs'!$A:$A,0))</f>
        <v>3.4078419243808238</v>
      </c>
      <c r="F308" s="56">
        <f t="shared" si="39"/>
        <v>0.68408194192047689</v>
      </c>
      <c r="G308" s="49">
        <f>INDEX('Skills-all_inputs'!$C:$C,MATCH($A308,'Skills-all_inputs'!$A:$A,0))</f>
        <v>4.5999999999999996</v>
      </c>
      <c r="H308" s="49">
        <f>INDEX('Skills-all_inputs'!$D:$D,MATCH($A308,'Skills-all_inputs'!$A:$A,0))</f>
        <v>6.4</v>
      </c>
      <c r="I308" s="121">
        <f>$G308*'England_index-weights_R2'!$B$5+'England_index-weights_R2'!$B$6*$H308</f>
        <v>5.5</v>
      </c>
      <c r="J308" s="56">
        <f t="shared" si="32"/>
        <v>0.21556886227544908</v>
      </c>
      <c r="K308" s="49">
        <f>INDEX('Unemployment-all_inputs'!$C:$C,MATCH($A308,'Unemployment-all_inputs'!$A:$A,0))</f>
        <v>3.8</v>
      </c>
      <c r="L308" s="49">
        <f>INDEX('Unemployment-all_inputs'!$D:$D,MATCH($A308,'Unemployment-all_inputs'!$A:$A,0))</f>
        <v>3.8</v>
      </c>
      <c r="M308" s="121">
        <f>K308*'England_index-weights_R2'!$B$8+L308*'England_index-weights_R2'!$B$9</f>
        <v>3.8</v>
      </c>
      <c r="N308" s="56">
        <f t="shared" si="33"/>
        <v>0.25663716814159288</v>
      </c>
      <c r="O308" s="56">
        <f>Q308*'England_index-weights_R2'!$B$11+S308*'England_index-weights_R2'!$B$12+U308*'England_index-weights_R2'!$B$13</f>
        <v>0.18291595099447452</v>
      </c>
      <c r="P308" s="50">
        <f>INDEX('Journey_time-all_inputs'!$C:$C,MATCH($A308,'Journey_time-all_inputs'!$A:$A,0))</f>
        <v>21.0969801492773</v>
      </c>
      <c r="Q308" s="56">
        <f t="shared" si="34"/>
        <v>0.12774555534710869</v>
      </c>
      <c r="R308" s="50">
        <f>INDEX('Journey_time-all_inputs'!$D:$D,MATCH($A308,'Journey_time-all_inputs'!$A:$A,0))</f>
        <v>45.750869757182102</v>
      </c>
      <c r="S308" s="56">
        <f t="shared" si="35"/>
        <v>0.35922905192473098</v>
      </c>
      <c r="T308" s="50">
        <f>INDEX('Journey_time-all_inputs'!$E:$E,MATCH($A308,'Journey_time-all_inputs'!$A:$A,0))</f>
        <v>40.374002342996597</v>
      </c>
      <c r="U308" s="56">
        <f t="shared" si="36"/>
        <v>0.29840514789402128</v>
      </c>
      <c r="V308" s="56">
        <f>Y308*'England_index-weights_R2'!$B$15+AC308*'England_index-weights_R2'!$B$17</f>
        <v>2.4164467478326634E-2</v>
      </c>
      <c r="W308" s="56">
        <f>INDEX('Comm_vacancy-all_inputs'!$C:$C, MATCH(A308,'Comm_vacancy-all_inputs'!$A:$A,0))</f>
        <v>1.2742723138492059E-2</v>
      </c>
      <c r="X308" s="56">
        <f>W308*'England_index-weights_R2'!$B$16</f>
        <v>1.2742723138492059E-2</v>
      </c>
      <c r="Y308" s="56">
        <f t="shared" si="37"/>
        <v>2.4248552425163258E-2</v>
      </c>
      <c r="Z308" s="57">
        <f>INDEX('Dwellings_vacancy_E-all_inputs'!$G:$G,MATCH($A308,'Dwellings_vacancy_E-all_inputs'!$A:$A,0))</f>
        <v>2.2748383916892569E-3</v>
      </c>
      <c r="AA308" s="57">
        <f>INDEX('Dwellings_vacancy_E-all_inputs'!$L:$L,MATCH($A308,'Dwellings_vacancy_E-all_inputs'!$A:$A,0))</f>
        <v>2.5719769673704413E-3</v>
      </c>
      <c r="AB308" s="57">
        <f>Z308*'England_index-weights_R2'!$B$18+AA308*'England_index-weights_R2'!$B$19</f>
        <v>2.4234076795298489E-3</v>
      </c>
      <c r="AC308" s="56">
        <f t="shared" si="38"/>
        <v>2.3912212637816763E-2</v>
      </c>
    </row>
    <row r="309" spans="1:29" x14ac:dyDescent="0.35">
      <c r="A309" s="17" t="s">
        <v>918</v>
      </c>
      <c r="B309" s="17" t="s">
        <v>919</v>
      </c>
      <c r="C309" s="56">
        <f>D309*'England_index-weights_R2'!$B$2+O309*'England_index-weights_R2'!$B$10+V309*'England_index-weights_R2'!$B$14</f>
        <v>0.35784005273834624</v>
      </c>
      <c r="D309" s="56">
        <f>F309*'England_index-weights_R2'!$B$3+J309*'England_index-weights_R2'!$B$4+N309*'England_index-weights_R2'!$B$7</f>
        <v>0.45846122513051424</v>
      </c>
      <c r="E309" s="56">
        <f>INDEX('Productivity-all_inputs'!$D:$D,MATCH($A309,'Productivity-all_inputs'!$A:$A,0))</f>
        <v>3.1484533605716547</v>
      </c>
      <c r="F309" s="56">
        <f t="shared" si="39"/>
        <v>0.92858700324910215</v>
      </c>
      <c r="G309" s="49">
        <f>INDEX('Skills-all_inputs'!$C:$C,MATCH($A309,'Skills-all_inputs'!$A:$A,0))</f>
        <v>3.8</v>
      </c>
      <c r="H309" s="49">
        <f>INDEX('Skills-all_inputs'!$D:$D,MATCH($A309,'Skills-all_inputs'!$A:$A,0))</f>
        <v>3.1</v>
      </c>
      <c r="I309" s="121">
        <f>$G309*'England_index-weights_R2'!$B$5+'England_index-weights_R2'!$B$6*$H309</f>
        <v>3.45</v>
      </c>
      <c r="J309" s="56">
        <f t="shared" si="32"/>
        <v>9.2814371257485026E-2</v>
      </c>
      <c r="K309" s="49">
        <f>INDEX('Unemployment-all_inputs'!$C:$C,MATCH($A309,'Unemployment-all_inputs'!$A:$A,0))</f>
        <v>4.2</v>
      </c>
      <c r="L309" s="49">
        <f>INDEX('Unemployment-all_inputs'!$D:$D,MATCH($A309,'Unemployment-all_inputs'!$A:$A,0))</f>
        <v>4.5</v>
      </c>
      <c r="M309" s="121">
        <f>K309*'England_index-weights_R2'!$B$8+L309*'England_index-weights_R2'!$B$9</f>
        <v>4.3499999999999996</v>
      </c>
      <c r="N309" s="56">
        <f t="shared" si="33"/>
        <v>0.35398230088495564</v>
      </c>
      <c r="O309" s="56">
        <f>Q309*'England_index-weights_R2'!$B$11+S309*'England_index-weights_R2'!$B$12+U309*'England_index-weights_R2'!$B$13</f>
        <v>8.1703726318072073E-2</v>
      </c>
      <c r="P309" s="50">
        <f>INDEX('Journey_time-all_inputs'!$C:$C,MATCH($A309,'Journey_time-all_inputs'!$A:$A,0))</f>
        <v>12.3295246155205</v>
      </c>
      <c r="Q309" s="56">
        <f t="shared" si="34"/>
        <v>5.0422819710133321E-2</v>
      </c>
      <c r="R309" s="50">
        <f>INDEX('Journey_time-all_inputs'!$D:$D,MATCH($A309,'Journey_time-all_inputs'!$A:$A,0))</f>
        <v>25.580403704898998</v>
      </c>
      <c r="S309" s="56">
        <f t="shared" si="35"/>
        <v>0.1851576707088996</v>
      </c>
      <c r="T309" s="50">
        <f>INDEX('Journey_time-all_inputs'!$E:$E,MATCH($A309,'Journey_time-all_inputs'!$A:$A,0))</f>
        <v>20.705371591570199</v>
      </c>
      <c r="U309" s="56">
        <f t="shared" si="36"/>
        <v>0.12510232608679708</v>
      </c>
      <c r="V309" s="56">
        <f>Y309*'England_index-weights_R2'!$B$15+AC309*'England_index-weights_R2'!$B$17</f>
        <v>0.43273403437428437</v>
      </c>
      <c r="W309" s="56">
        <f>INDEX('Comm_vacancy-all_inputs'!$C:$C, MATCH(A309,'Comm_vacancy-all_inputs'!$A:$A,0))</f>
        <v>0.14239968974523487</v>
      </c>
      <c r="X309" s="56">
        <f>W309*'England_index-weights_R2'!$B$16</f>
        <v>0.14239968974523487</v>
      </c>
      <c r="Y309" s="56">
        <f t="shared" si="37"/>
        <v>0.53870321364936313</v>
      </c>
      <c r="Z309" s="57">
        <f>INDEX('Dwellings_vacancy_E-all_inputs'!$G:$G,MATCH($A309,'Dwellings_vacancy_E-all_inputs'!$A:$A,0))</f>
        <v>4.4485515344279206E-3</v>
      </c>
      <c r="AA309" s="57">
        <f>INDEX('Dwellings_vacancy_E-all_inputs'!$L:$L,MATCH($A309,'Dwellings_vacancy_E-all_inputs'!$A:$A,0))</f>
        <v>6.1036318774079041E-3</v>
      </c>
      <c r="AB309" s="57">
        <f>Z309*'England_index-weights_R2'!$B$18+AA309*'England_index-weights_R2'!$B$19</f>
        <v>5.2760917059179128E-3</v>
      </c>
      <c r="AC309" s="56">
        <f t="shared" si="38"/>
        <v>0.11482649654904802</v>
      </c>
    </row>
    <row r="310" spans="1:29" x14ac:dyDescent="0.35">
      <c r="A310" s="17" t="s">
        <v>920</v>
      </c>
      <c r="B310" s="17" t="s">
        <v>921</v>
      </c>
      <c r="C310" s="56">
        <f>D310*'England_index-weights_R2'!$B$2+O310*'England_index-weights_R2'!$B$10+V310*'England_index-weights_R2'!$B$14</f>
        <v>0.22050491867198019</v>
      </c>
      <c r="D310" s="56">
        <f>F310*'England_index-weights_R2'!$B$3+J310*'England_index-weights_R2'!$B$4+N310*'England_index-weights_R2'!$B$7</f>
        <v>0.28247763433707579</v>
      </c>
      <c r="E310" s="56">
        <f>INDEX('Productivity-all_inputs'!$D:$D,MATCH($A310,'Productivity-all_inputs'!$A:$A,0))</f>
        <v>3.5438536820636788</v>
      </c>
      <c r="F310" s="56">
        <f t="shared" si="39"/>
        <v>0.55587442704281043</v>
      </c>
      <c r="G310" s="49">
        <f>INDEX('Skills-all_inputs'!$C:$C,MATCH($A310,'Skills-all_inputs'!$A:$A,0))</f>
        <v>5.3</v>
      </c>
      <c r="H310" s="49">
        <f>INDEX('Skills-all_inputs'!$D:$D,MATCH($A310,'Skills-all_inputs'!$A:$A,0))</f>
        <v>4.0999999999999996</v>
      </c>
      <c r="I310" s="121">
        <f>$G310*'England_index-weights_R2'!$B$5+'England_index-weights_R2'!$B$6*$H310</f>
        <v>4.6999999999999993</v>
      </c>
      <c r="J310" s="56">
        <f t="shared" si="32"/>
        <v>0.16766467065868257</v>
      </c>
      <c r="K310" s="49">
        <f>INDEX('Unemployment-all_inputs'!$C:$C,MATCH($A310,'Unemployment-all_inputs'!$A:$A,0))</f>
        <v>3.2</v>
      </c>
      <c r="L310" s="49">
        <f>INDEX('Unemployment-all_inputs'!$D:$D,MATCH($A310,'Unemployment-all_inputs'!$A:$A,0))</f>
        <v>2.9</v>
      </c>
      <c r="M310" s="121">
        <f>K310*'England_index-weights_R2'!$B$8+L310*'England_index-weights_R2'!$B$9</f>
        <v>3.05</v>
      </c>
      <c r="N310" s="56">
        <f t="shared" si="33"/>
        <v>0.12389380530973446</v>
      </c>
      <c r="O310" s="56">
        <f>Q310*'England_index-weights_R2'!$B$11+S310*'England_index-weights_R2'!$B$12+U310*'England_index-weights_R2'!$B$13</f>
        <v>5.0803201888779057E-2</v>
      </c>
      <c r="P310" s="50">
        <f>INDEX('Journey_time-all_inputs'!$C:$C,MATCH($A310,'Journey_time-all_inputs'!$A:$A,0))</f>
        <v>10.146395463643399</v>
      </c>
      <c r="Q310" s="56">
        <f t="shared" si="34"/>
        <v>3.1169169934320305E-2</v>
      </c>
      <c r="R310" s="50">
        <f>INDEX('Journey_time-all_inputs'!$D:$D,MATCH($A310,'Journey_time-all_inputs'!$A:$A,0))</f>
        <v>17.676441941675201</v>
      </c>
      <c r="S310" s="56">
        <f t="shared" si="35"/>
        <v>0.11694637912866605</v>
      </c>
      <c r="T310" s="50">
        <f>INDEX('Journey_time-all_inputs'!$E:$E,MATCH($A310,'Journey_time-all_inputs'!$A:$A,0))</f>
        <v>14.495890411966</v>
      </c>
      <c r="U310" s="56">
        <f t="shared" si="36"/>
        <v>7.0389793019073679E-2</v>
      </c>
      <c r="V310" s="56">
        <f>Y310*'England_index-weights_R2'!$B$15+AC310*'England_index-weights_R2'!$B$17</f>
        <v>0.26626120412499016</v>
      </c>
      <c r="W310" s="56">
        <f>INDEX('Comm_vacancy-all_inputs'!$C:$C, MATCH(A310,'Comm_vacancy-all_inputs'!$A:$A,0))</f>
        <v>7.5997479507846424E-2</v>
      </c>
      <c r="X310" s="56">
        <f>W310*'England_index-weights_R2'!$B$16</f>
        <v>7.5997479507846424E-2</v>
      </c>
      <c r="Y310" s="56">
        <f t="shared" si="37"/>
        <v>0.27523162807829343</v>
      </c>
      <c r="Z310" s="57">
        <f>INDEX('Dwellings_vacancy_E-all_inputs'!$G:$G,MATCH($A310,'Dwellings_vacancy_E-all_inputs'!$A:$A,0))</f>
        <v>7.6723365117064256E-3</v>
      </c>
      <c r="AA310" s="57">
        <f>INDEX('Dwellings_vacancy_E-all_inputs'!$L:$L,MATCH($A310,'Dwellings_vacancy_E-all_inputs'!$A:$A,0))</f>
        <v>1.0694372862296771E-2</v>
      </c>
      <c r="AB310" s="57">
        <f>Z310*'England_index-weights_R2'!$B$18+AA310*'England_index-weights_R2'!$B$19</f>
        <v>9.1833546870015992E-3</v>
      </c>
      <c r="AC310" s="56">
        <f t="shared" si="38"/>
        <v>0.23934993226508025</v>
      </c>
    </row>
    <row r="311" spans="1:29" x14ac:dyDescent="0.35">
      <c r="G311" s="119"/>
      <c r="H311" s="119"/>
      <c r="I311" s="119"/>
      <c r="K311" s="119"/>
      <c r="L311" s="119"/>
      <c r="M311" s="119"/>
    </row>
    <row r="312" spans="1:29" x14ac:dyDescent="0.35">
      <c r="A312" s="8" t="s">
        <v>149</v>
      </c>
      <c r="B312" s="8"/>
      <c r="G312" s="119"/>
      <c r="H312" s="119"/>
      <c r="I312" s="119"/>
      <c r="K312" s="119"/>
      <c r="L312" s="119"/>
      <c r="M312" s="119"/>
    </row>
    <row r="313" spans="1:29" x14ac:dyDescent="0.35">
      <c r="A313" s="8">
        <v>1</v>
      </c>
      <c r="B313" s="8" t="s">
        <v>1427</v>
      </c>
      <c r="G313" s="119"/>
      <c r="H313" s="119"/>
      <c r="I313" s="119"/>
      <c r="K313" s="119"/>
      <c r="L313" s="119"/>
      <c r="M313" s="119"/>
    </row>
    <row r="314" spans="1:29" x14ac:dyDescent="0.35">
      <c r="G314" s="119"/>
      <c r="H314" s="119"/>
      <c r="I314" s="119"/>
      <c r="K314" s="119"/>
      <c r="L314" s="119"/>
      <c r="M314" s="119"/>
    </row>
  </sheetData>
  <sheetProtection algorithmName="SHA-512" hashValue="dYmczqTFCXNt9FuoPXSkkXUbxfh9liaMURaEILP8HYdlM0BN51ZH7NXYD0imDAlBMytiCCQszGKxjKtTVuGogw==" saltValue="zFvOdSyYR5cPr4vYJD2lVA==" spinCount="100000" sheet="1" objects="1" scenarios="1"/>
  <autoFilter ref="A1:AC310" xr:uid="{027844EE-C0B8-4618-A339-74C34B98095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C4A8-ADE8-4E09-81B1-DF9A152BB6C0}">
  <sheetPr codeName="Sheet26">
    <tabColor theme="9" tint="0.79998168889431442"/>
  </sheetPr>
  <dimension ref="A1:E19"/>
  <sheetViews>
    <sheetView topLeftCell="B6" zoomScale="75" zoomScaleNormal="75" workbookViewId="0">
      <selection activeCell="O33" sqref="O33"/>
    </sheetView>
  </sheetViews>
  <sheetFormatPr defaultColWidth="8.7265625" defaultRowHeight="14.5" x14ac:dyDescent="0.35"/>
  <cols>
    <col min="1" max="1" width="26.81640625" style="4" bestFit="1" customWidth="1"/>
    <col min="2" max="2" width="29.453125" style="4" bestFit="1" customWidth="1"/>
    <col min="3" max="3" width="51.453125" style="4" bestFit="1" customWidth="1"/>
    <col min="4" max="4" width="66.26953125" style="4" bestFit="1" customWidth="1"/>
    <col min="5" max="16384" width="8.7265625" style="4"/>
  </cols>
  <sheetData>
    <row r="1" spans="1:5" x14ac:dyDescent="0.35">
      <c r="A1" s="2" t="s">
        <v>151</v>
      </c>
      <c r="B1" s="2" t="s">
        <v>152</v>
      </c>
      <c r="C1" s="2" t="s">
        <v>153</v>
      </c>
      <c r="D1" s="2" t="s">
        <v>154</v>
      </c>
    </row>
    <row r="2" spans="1:5" ht="43.5" x14ac:dyDescent="0.35">
      <c r="A2" s="12" t="s">
        <v>155</v>
      </c>
      <c r="B2" s="10" t="s">
        <v>99</v>
      </c>
      <c r="C2" s="85" t="s">
        <v>156</v>
      </c>
      <c r="D2" s="12" t="s">
        <v>157</v>
      </c>
    </row>
    <row r="3" spans="1:5" ht="72.5" x14ac:dyDescent="0.35">
      <c r="A3" s="12" t="s">
        <v>158</v>
      </c>
      <c r="B3" s="10" t="s">
        <v>91</v>
      </c>
      <c r="C3" s="94" t="s">
        <v>159</v>
      </c>
      <c r="D3" s="12" t="s">
        <v>1477</v>
      </c>
    </row>
    <row r="4" spans="1:5" ht="72.5" x14ac:dyDescent="0.35">
      <c r="A4" s="10" t="s">
        <v>160</v>
      </c>
      <c r="B4" s="10" t="s">
        <v>161</v>
      </c>
      <c r="C4" s="94" t="s">
        <v>159</v>
      </c>
      <c r="D4" s="12" t="s">
        <v>1476</v>
      </c>
    </row>
    <row r="5" spans="1:5" ht="101.5" x14ac:dyDescent="0.35">
      <c r="A5" s="10" t="s">
        <v>160</v>
      </c>
      <c r="B5" s="10" t="s">
        <v>95</v>
      </c>
      <c r="C5" s="95" t="s">
        <v>159</v>
      </c>
      <c r="D5" s="12" t="s">
        <v>1475</v>
      </c>
    </row>
    <row r="6" spans="1:5" ht="87" x14ac:dyDescent="0.35">
      <c r="A6" s="10" t="s">
        <v>160</v>
      </c>
      <c r="B6" s="10" t="s">
        <v>162</v>
      </c>
      <c r="C6" s="95" t="s">
        <v>159</v>
      </c>
      <c r="D6" s="12" t="s">
        <v>1474</v>
      </c>
    </row>
    <row r="7" spans="1:5" ht="87" x14ac:dyDescent="0.35">
      <c r="A7" s="12" t="s">
        <v>163</v>
      </c>
      <c r="B7" s="10" t="s">
        <v>101</v>
      </c>
      <c r="C7" s="94" t="s">
        <v>164</v>
      </c>
      <c r="D7" s="12" t="s">
        <v>165</v>
      </c>
      <c r="E7" s="100"/>
    </row>
    <row r="8" spans="1:5" ht="43.5" x14ac:dyDescent="0.35">
      <c r="A8" s="31" t="s">
        <v>166</v>
      </c>
      <c r="B8" s="91" t="s">
        <v>106</v>
      </c>
      <c r="C8" s="96" t="s">
        <v>167</v>
      </c>
      <c r="D8" s="86" t="s">
        <v>168</v>
      </c>
    </row>
    <row r="9" spans="1:5" ht="58" x14ac:dyDescent="0.35">
      <c r="A9" s="12" t="s">
        <v>169</v>
      </c>
      <c r="B9" s="12" t="s">
        <v>108</v>
      </c>
      <c r="C9" s="94" t="s">
        <v>170</v>
      </c>
      <c r="D9" s="12" t="s">
        <v>171</v>
      </c>
      <c r="E9" s="100"/>
    </row>
    <row r="10" spans="1:5" ht="29" x14ac:dyDescent="0.35">
      <c r="A10" s="12" t="s">
        <v>172</v>
      </c>
      <c r="B10" s="12" t="s">
        <v>173</v>
      </c>
      <c r="C10" s="85" t="s">
        <v>174</v>
      </c>
      <c r="D10" s="12" t="s">
        <v>175</v>
      </c>
    </row>
    <row r="11" spans="1:5" ht="29" x14ac:dyDescent="0.35">
      <c r="A11" s="12" t="s">
        <v>176</v>
      </c>
      <c r="B11" s="12" t="s">
        <v>173</v>
      </c>
      <c r="C11" s="85" t="s">
        <v>177</v>
      </c>
      <c r="D11" s="12" t="s">
        <v>178</v>
      </c>
    </row>
    <row r="12" spans="1:5" ht="72.5" x14ac:dyDescent="0.35">
      <c r="A12" s="12" t="s">
        <v>179</v>
      </c>
      <c r="B12" s="10" t="s">
        <v>180</v>
      </c>
      <c r="C12" s="94" t="s">
        <v>181</v>
      </c>
      <c r="D12" s="12" t="s">
        <v>1473</v>
      </c>
    </row>
    <row r="13" spans="1:5" ht="43.5" x14ac:dyDescent="0.35">
      <c r="A13" s="86" t="s">
        <v>182</v>
      </c>
      <c r="B13" s="86" t="s">
        <v>183</v>
      </c>
      <c r="C13" s="96" t="s">
        <v>184</v>
      </c>
      <c r="D13" s="12" t="s">
        <v>1472</v>
      </c>
    </row>
    <row r="14" spans="1:5" ht="29" x14ac:dyDescent="0.35">
      <c r="A14" s="12" t="s">
        <v>185</v>
      </c>
      <c r="B14" s="12" t="s">
        <v>183</v>
      </c>
      <c r="C14" s="94" t="s">
        <v>186</v>
      </c>
      <c r="D14" s="12" t="s">
        <v>187</v>
      </c>
    </row>
    <row r="15" spans="1:5" ht="29" x14ac:dyDescent="0.35">
      <c r="A15" s="12" t="s">
        <v>188</v>
      </c>
      <c r="B15" s="12" t="s">
        <v>183</v>
      </c>
      <c r="C15" s="94" t="s">
        <v>186</v>
      </c>
      <c r="D15" s="12" t="s">
        <v>189</v>
      </c>
    </row>
    <row r="17" spans="1:3" x14ac:dyDescent="0.35">
      <c r="A17" s="8" t="s">
        <v>190</v>
      </c>
      <c r="B17" s="8"/>
    </row>
    <row r="18" spans="1:3" x14ac:dyDescent="0.35">
      <c r="A18" s="8">
        <v>1</v>
      </c>
      <c r="B18" s="8" t="s">
        <v>191</v>
      </c>
    </row>
    <row r="19" spans="1:3" x14ac:dyDescent="0.35">
      <c r="A19" s="8">
        <v>2</v>
      </c>
      <c r="B19" s="4" t="s">
        <v>192</v>
      </c>
      <c r="C19" s="87"/>
    </row>
  </sheetData>
  <sheetProtection algorithmName="SHA-512" hashValue="mn0HK6RYPIvxe7u/GcS0tCDvL14PDF5ij2vFVB7RWfbefAdbtAZpiUu9TzMX5rpn1yOB4xCV8IYkwBf8Z4zZgw==" saltValue="NEzWb3/iPgY2burgt8lEGg==" spinCount="100000" sheet="1" objects="1" scenarios="1"/>
  <hyperlinks>
    <hyperlink ref="C3" r:id="rId1" xr:uid="{D74B5B4A-CD26-4944-8C8F-F3DFB8E78276}"/>
    <hyperlink ref="C4" r:id="rId2" xr:uid="{B8290751-25F7-4FCB-8BF3-A90C6EE1E55A}"/>
    <hyperlink ref="C5" r:id="rId3" xr:uid="{F8AB69CF-645B-42F8-ADDD-E34BC92AA0EF}"/>
    <hyperlink ref="C6" r:id="rId4" xr:uid="{BBD98BE8-CFB1-48D0-B41B-D060DE086C50}"/>
    <hyperlink ref="C7" r:id="rId5" xr:uid="{660AF792-50C9-44A0-81DD-C26FAEE5FEE2}"/>
    <hyperlink ref="C8" r:id="rId6" xr:uid="{218C2147-D0A6-4B8A-B3AC-9E1B93D314AA}"/>
    <hyperlink ref="C9" r:id="rId7" xr:uid="{3C99BBC0-B6DC-44EB-BDD5-ADE6DF44820D}"/>
    <hyperlink ref="C10" r:id="rId8" xr:uid="{EE85B554-167E-4A90-974E-85A1E57481EE}"/>
    <hyperlink ref="C12" r:id="rId9" xr:uid="{9C276D79-0055-42AC-B8BC-A17492848997}"/>
    <hyperlink ref="C13" r:id="rId10" xr:uid="{EFB58D67-8EFC-4D8A-9487-DC53558088A1}"/>
    <hyperlink ref="C14" r:id="rId11" xr:uid="{CB4EB3E5-3091-447A-876F-D36BE4528E4F}"/>
    <hyperlink ref="C2" r:id="rId12" xr:uid="{2FD7E6DB-9EE3-468E-AE40-C64C416B3045}"/>
    <hyperlink ref="C11" r:id="rId13" xr:uid="{287B2973-D623-44CF-B1CA-F5575856573A}"/>
    <hyperlink ref="C15" r:id="rId14" xr:uid="{E81BC801-F5F3-44DD-9667-9B95C54E9219}"/>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E77D9-BA98-4739-8F3E-BE1E98B15503}">
  <sheetPr codeName="Sheet61">
    <tabColor theme="4" tint="0.79998168889431442"/>
  </sheetPr>
  <dimension ref="A1:E313"/>
  <sheetViews>
    <sheetView topLeftCell="A288" zoomScale="75" zoomScaleNormal="75" workbookViewId="0">
      <selection activeCell="O33" sqref="O33"/>
    </sheetView>
  </sheetViews>
  <sheetFormatPr defaultColWidth="8.7265625" defaultRowHeight="14.5" x14ac:dyDescent="0.35"/>
  <cols>
    <col min="1" max="1" width="9.81640625" style="4" bestFit="1" customWidth="1"/>
    <col min="2" max="2" width="33" style="4" customWidth="1"/>
    <col min="3" max="3" width="20" style="4" bestFit="1" customWidth="1"/>
    <col min="4" max="4" width="24.453125" style="4" bestFit="1" customWidth="1"/>
    <col min="5" max="5" width="8.26953125" style="4" bestFit="1" customWidth="1"/>
    <col min="6" max="16384" width="8.7265625" style="4"/>
  </cols>
  <sheetData>
    <row r="1" spans="1:5" ht="14.15" customHeight="1" x14ac:dyDescent="0.35">
      <c r="A1" s="68" t="s">
        <v>73</v>
      </c>
      <c r="B1" s="69" t="s">
        <v>71</v>
      </c>
      <c r="C1" s="32" t="s">
        <v>1421</v>
      </c>
      <c r="D1" s="32" t="s">
        <v>1428</v>
      </c>
      <c r="E1" s="32" t="s">
        <v>1429</v>
      </c>
    </row>
    <row r="2" spans="1:5" x14ac:dyDescent="0.35">
      <c r="A2" s="70" t="s">
        <v>199</v>
      </c>
      <c r="B2" s="67" t="s">
        <v>200</v>
      </c>
      <c r="C2" s="56">
        <f>INDEX('England_index-scores_R2'!$C:$C,MATCH($A2,'England_index-scores_R2'!$A:$A,0))</f>
        <v>0.26669140400984731</v>
      </c>
      <c r="D2" s="50">
        <f>RANK(C2,C$2:C$310,0)</f>
        <v>215</v>
      </c>
      <c r="E2" s="50">
        <f>IF(D2&lt;=LAs_by_category_by_nation!$B$2,1,IF(D2&lt;=(LAs_by_category_by_nation!$B$2+LAs_by_category_by_nation!$C$2),2,3))</f>
        <v>3</v>
      </c>
    </row>
    <row r="3" spans="1:5" x14ac:dyDescent="0.35">
      <c r="A3" s="66" t="s">
        <v>201</v>
      </c>
      <c r="B3" s="67" t="s">
        <v>202</v>
      </c>
      <c r="C3" s="56">
        <f>INDEX('England_index-scores_R2'!$C:$C,MATCH($A3,'England_index-scores_R2'!$A:$A,0))</f>
        <v>0.35567752774346162</v>
      </c>
      <c r="D3" s="50">
        <f>RANK(C3,C$2:C$310,0)</f>
        <v>77</v>
      </c>
      <c r="E3" s="50">
        <f>IF(D3&lt;=LAs_by_category_by_nation!$B$2,1,IF(D3&lt;=(LAs_by_category_by_nation!$B$2+LAs_by_category_by_nation!$C$2),2,3))</f>
        <v>1</v>
      </c>
    </row>
    <row r="4" spans="1:5" x14ac:dyDescent="0.35">
      <c r="A4" s="66" t="s">
        <v>203</v>
      </c>
      <c r="B4" s="67" t="s">
        <v>204</v>
      </c>
      <c r="C4" s="56">
        <f>INDEX('England_index-scores_R2'!$C:$C,MATCH($A4,'England_index-scores_R2'!$A:$A,0))</f>
        <v>0.31403052198367698</v>
      </c>
      <c r="D4" s="50">
        <f>RANK(C4,C$2:C$310,0)</f>
        <v>132</v>
      </c>
      <c r="E4" s="50">
        <f>IF(D4&lt;=LAs_by_category_by_nation!$B$2,1,IF(D4&lt;=(LAs_by_category_by_nation!$B$2+LAs_by_category_by_nation!$C$2),2,3))</f>
        <v>2</v>
      </c>
    </row>
    <row r="5" spans="1:5" x14ac:dyDescent="0.35">
      <c r="A5" s="66" t="s">
        <v>209</v>
      </c>
      <c r="B5" s="67" t="s">
        <v>210</v>
      </c>
      <c r="C5" s="56">
        <f>INDEX('England_index-scores_R2'!$C:$C,MATCH($A5,'England_index-scores_R2'!$A:$A,0))</f>
        <v>0.27456566874331662</v>
      </c>
      <c r="D5" s="50">
        <f>RANK(C5,C$2:C$310,0)</f>
        <v>203</v>
      </c>
      <c r="E5" s="50">
        <f>IF(D5&lt;=LAs_by_category_by_nation!$B$2,1,IF(D5&lt;=(LAs_by_category_by_nation!$B$2+LAs_by_category_by_nation!$C$2),2,3))</f>
        <v>3</v>
      </c>
    </row>
    <row r="6" spans="1:5" x14ac:dyDescent="0.35">
      <c r="A6" s="66" t="s">
        <v>211</v>
      </c>
      <c r="B6" s="67" t="s">
        <v>212</v>
      </c>
      <c r="C6" s="56">
        <f>INDEX('England_index-scores_R2'!$C:$C,MATCH($A6,'England_index-scores_R2'!$A:$A,0))</f>
        <v>0.29574101811593156</v>
      </c>
      <c r="D6" s="50">
        <f>RANK(C6,C$2:C$310,0)</f>
        <v>167</v>
      </c>
      <c r="E6" s="50">
        <f>IF(D6&lt;=LAs_by_category_by_nation!$B$2,1,IF(D6&lt;=(LAs_by_category_by_nation!$B$2+LAs_by_category_by_nation!$C$2),2,3))</f>
        <v>2</v>
      </c>
    </row>
    <row r="7" spans="1:5" x14ac:dyDescent="0.35">
      <c r="A7" s="66" t="s">
        <v>213</v>
      </c>
      <c r="B7" s="67" t="s">
        <v>214</v>
      </c>
      <c r="C7" s="56">
        <f>INDEX('England_index-scores_R2'!$C:$C,MATCH($A7,'England_index-scores_R2'!$A:$A,0))</f>
        <v>0.3281651084585136</v>
      </c>
      <c r="D7" s="50">
        <f>RANK(C7,C$2:C$310,0)</f>
        <v>113</v>
      </c>
      <c r="E7" s="50">
        <f>IF(D7&lt;=LAs_by_category_by_nation!$B$2,1,IF(D7&lt;=(LAs_by_category_by_nation!$B$2+LAs_by_category_by_nation!$C$2),2,3))</f>
        <v>2</v>
      </c>
    </row>
    <row r="8" spans="1:5" x14ac:dyDescent="0.35">
      <c r="A8" s="66" t="s">
        <v>215</v>
      </c>
      <c r="B8" s="67" t="s">
        <v>216</v>
      </c>
      <c r="C8" s="56">
        <f>INDEX('England_index-scores_R2'!$C:$C,MATCH($A8,'England_index-scores_R2'!$A:$A,0))</f>
        <v>0.26307324825182193</v>
      </c>
      <c r="D8" s="50">
        <f>RANK(C8,C$2:C$310,0)</f>
        <v>223</v>
      </c>
      <c r="E8" s="50">
        <f>IF(D8&lt;=LAs_by_category_by_nation!$B$2,1,IF(D8&lt;=(LAs_by_category_by_nation!$B$2+LAs_by_category_by_nation!$C$2),2,3))</f>
        <v>3</v>
      </c>
    </row>
    <row r="9" spans="1:5" x14ac:dyDescent="0.35">
      <c r="A9" s="66" t="s">
        <v>217</v>
      </c>
      <c r="B9" s="67" t="s">
        <v>218</v>
      </c>
      <c r="C9" s="56">
        <f>INDEX('England_index-scores_R2'!$C:$C,MATCH($A9,'England_index-scores_R2'!$A:$A,0))</f>
        <v>0.38827680172272322</v>
      </c>
      <c r="D9" s="50">
        <f>RANK(C9,C$2:C$310,0)</f>
        <v>48</v>
      </c>
      <c r="E9" s="50">
        <f>IF(D9&lt;=LAs_by_category_by_nation!$B$2,1,IF(D9&lt;=(LAs_by_category_by_nation!$B$2+LAs_by_category_by_nation!$C$2),2,3))</f>
        <v>1</v>
      </c>
    </row>
    <row r="10" spans="1:5" x14ac:dyDescent="0.35">
      <c r="A10" s="66" t="s">
        <v>219</v>
      </c>
      <c r="B10" s="67" t="s">
        <v>220</v>
      </c>
      <c r="C10" s="56">
        <f>INDEX('England_index-scores_R2'!$C:$C,MATCH($A10,'England_index-scores_R2'!$A:$A,0))</f>
        <v>0.30054267497399229</v>
      </c>
      <c r="D10" s="50">
        <f>RANK(C10,C$2:C$310,0)</f>
        <v>157</v>
      </c>
      <c r="E10" s="50">
        <f>IF(D10&lt;=LAs_by_category_by_nation!$B$2,1,IF(D10&lt;=(LAs_by_category_by_nation!$B$2+LAs_by_category_by_nation!$C$2),2,3))</f>
        <v>2</v>
      </c>
    </row>
    <row r="11" spans="1:5" x14ac:dyDescent="0.35">
      <c r="A11" s="66" t="s">
        <v>221</v>
      </c>
      <c r="B11" s="67" t="s">
        <v>222</v>
      </c>
      <c r="C11" s="56">
        <f>INDEX('England_index-scores_R2'!$C:$C,MATCH($A11,'England_index-scores_R2'!$A:$A,0))</f>
        <v>0.33239230725890223</v>
      </c>
      <c r="D11" s="50">
        <f>RANK(C11,C$2:C$310,0)</f>
        <v>108</v>
      </c>
      <c r="E11" s="50">
        <f>IF(D11&lt;=LAs_by_category_by_nation!$B$2,1,IF(D11&lt;=(LAs_by_category_by_nation!$B$2+LAs_by_category_by_nation!$C$2),2,3))</f>
        <v>2</v>
      </c>
    </row>
    <row r="12" spans="1:5" x14ac:dyDescent="0.35">
      <c r="A12" s="66" t="s">
        <v>223</v>
      </c>
      <c r="B12" s="67" t="s">
        <v>224</v>
      </c>
      <c r="C12" s="56">
        <f>INDEX('England_index-scores_R2'!$C:$C,MATCH($A12,'England_index-scores_R2'!$A:$A,0))</f>
        <v>0.35219754292771477</v>
      </c>
      <c r="D12" s="50">
        <f>RANK(C12,C$2:C$310,0)</f>
        <v>79</v>
      </c>
      <c r="E12" s="50">
        <f>IF(D12&lt;=LAs_by_category_by_nation!$B$2,1,IF(D12&lt;=(LAs_by_category_by_nation!$B$2+LAs_by_category_by_nation!$C$2),2,3))</f>
        <v>1</v>
      </c>
    </row>
    <row r="13" spans="1:5" x14ac:dyDescent="0.35">
      <c r="A13" s="66" t="s">
        <v>225</v>
      </c>
      <c r="B13" s="67" t="s">
        <v>226</v>
      </c>
      <c r="C13" s="56">
        <f>INDEX('England_index-scores_R2'!$C:$C,MATCH($A13,'England_index-scores_R2'!$A:$A,0))</f>
        <v>0.2633607617059629</v>
      </c>
      <c r="D13" s="50">
        <f>RANK(C13,C$2:C$310,0)</f>
        <v>221</v>
      </c>
      <c r="E13" s="50">
        <f>IF(D13&lt;=LAs_by_category_by_nation!$B$2,1,IF(D13&lt;=(LAs_by_category_by_nation!$B$2+LAs_by_category_by_nation!$C$2),2,3))</f>
        <v>3</v>
      </c>
    </row>
    <row r="14" spans="1:5" x14ac:dyDescent="0.35">
      <c r="A14" s="66" t="s">
        <v>227</v>
      </c>
      <c r="B14" s="67" t="s">
        <v>228</v>
      </c>
      <c r="C14" s="56">
        <f>INDEX('England_index-scores_R2'!$C:$C,MATCH($A14,'England_index-scores_R2'!$A:$A,0))</f>
        <v>0.22152169630776269</v>
      </c>
      <c r="D14" s="50">
        <f>RANK(C14,C$2:C$310,0)</f>
        <v>274</v>
      </c>
      <c r="E14" s="50">
        <f>IF(D14&lt;=LAs_by_category_by_nation!$B$2,1,IF(D14&lt;=(LAs_by_category_by_nation!$B$2+LAs_by_category_by_nation!$C$2),2,3))</f>
        <v>3</v>
      </c>
    </row>
    <row r="15" spans="1:5" x14ac:dyDescent="0.35">
      <c r="A15" s="66" t="s">
        <v>229</v>
      </c>
      <c r="B15" s="67" t="s">
        <v>230</v>
      </c>
      <c r="C15" s="56">
        <f>INDEX('England_index-scores_R2'!$C:$C,MATCH($A15,'England_index-scores_R2'!$A:$A,0))</f>
        <v>0.37396269105065616</v>
      </c>
      <c r="D15" s="50">
        <f>RANK(C15,C$2:C$310,0)</f>
        <v>57</v>
      </c>
      <c r="E15" s="50">
        <f>IF(D15&lt;=LAs_by_category_by_nation!$B$2,1,IF(D15&lt;=(LAs_by_category_by_nation!$B$2+LAs_by_category_by_nation!$C$2),2,3))</f>
        <v>1</v>
      </c>
    </row>
    <row r="16" spans="1:5" x14ac:dyDescent="0.35">
      <c r="A16" s="66" t="s">
        <v>231</v>
      </c>
      <c r="B16" s="67" t="s">
        <v>232</v>
      </c>
      <c r="C16" s="56">
        <f>INDEX('England_index-scores_R2'!$C:$C,MATCH($A16,'England_index-scores_R2'!$A:$A,0))</f>
        <v>0.27079837919986272</v>
      </c>
      <c r="D16" s="50">
        <f>RANK(C16,C$2:C$310,0)</f>
        <v>209</v>
      </c>
      <c r="E16" s="50">
        <f>IF(D16&lt;=LAs_by_category_by_nation!$B$2,1,IF(D16&lt;=(LAs_by_category_by_nation!$B$2+LAs_by_category_by_nation!$C$2),2,3))</f>
        <v>3</v>
      </c>
    </row>
    <row r="17" spans="1:5" x14ac:dyDescent="0.35">
      <c r="A17" s="66" t="s">
        <v>233</v>
      </c>
      <c r="B17" s="67" t="s">
        <v>234</v>
      </c>
      <c r="C17" s="56">
        <f>INDEX('England_index-scores_R2'!$C:$C,MATCH($A17,'England_index-scores_R2'!$A:$A,0))</f>
        <v>0.31136748459214592</v>
      </c>
      <c r="D17" s="50">
        <f>RANK(C17,C$2:C$310,0)</f>
        <v>133</v>
      </c>
      <c r="E17" s="50">
        <f>IF(D17&lt;=LAs_by_category_by_nation!$B$2,1,IF(D17&lt;=(LAs_by_category_by_nation!$B$2+LAs_by_category_by_nation!$C$2),2,3))</f>
        <v>2</v>
      </c>
    </row>
    <row r="18" spans="1:5" x14ac:dyDescent="0.35">
      <c r="A18" s="66" t="s">
        <v>235</v>
      </c>
      <c r="B18" s="67" t="s">
        <v>236</v>
      </c>
      <c r="C18" s="56">
        <f>INDEX('England_index-scores_R2'!$C:$C,MATCH($A18,'England_index-scores_R2'!$A:$A,0))</f>
        <v>0.24169098936077321</v>
      </c>
      <c r="D18" s="50">
        <f>RANK(C18,C$2:C$310,0)</f>
        <v>258</v>
      </c>
      <c r="E18" s="50">
        <f>IF(D18&lt;=LAs_by_category_by_nation!$B$2,1,IF(D18&lt;=(LAs_by_category_by_nation!$B$2+LAs_by_category_by_nation!$C$2),2,3))</f>
        <v>3</v>
      </c>
    </row>
    <row r="19" spans="1:5" x14ac:dyDescent="0.35">
      <c r="A19" s="66" t="s">
        <v>237</v>
      </c>
      <c r="B19" s="67" t="s">
        <v>238</v>
      </c>
      <c r="C19" s="56">
        <f>INDEX('England_index-scores_R2'!$C:$C,MATCH($A19,'England_index-scores_R2'!$A:$A,0))</f>
        <v>0.42037344768342544</v>
      </c>
      <c r="D19" s="50">
        <f>RANK(C19,C$2:C$310,0)</f>
        <v>33</v>
      </c>
      <c r="E19" s="50">
        <f>IF(D19&lt;=LAs_by_category_by_nation!$B$2,1,IF(D19&lt;=(LAs_by_category_by_nation!$B$2+LAs_by_category_by_nation!$C$2),2,3))</f>
        <v>1</v>
      </c>
    </row>
    <row r="20" spans="1:5" x14ac:dyDescent="0.35">
      <c r="A20" s="66" t="s">
        <v>239</v>
      </c>
      <c r="B20" s="67" t="s">
        <v>240</v>
      </c>
      <c r="C20" s="56">
        <f>INDEX('England_index-scores_R2'!$C:$C,MATCH($A20,'England_index-scores_R2'!$A:$A,0))</f>
        <v>0.20248146577041135</v>
      </c>
      <c r="D20" s="50">
        <f>RANK(C20,C$2:C$310,0)</f>
        <v>291</v>
      </c>
      <c r="E20" s="50">
        <f>IF(D20&lt;=LAs_by_category_by_nation!$B$2,1,IF(D20&lt;=(LAs_by_category_by_nation!$B$2+LAs_by_category_by_nation!$C$2),2,3))</f>
        <v>3</v>
      </c>
    </row>
    <row r="21" spans="1:5" x14ac:dyDescent="0.35">
      <c r="A21" s="66" t="s">
        <v>241</v>
      </c>
      <c r="B21" s="67" t="s">
        <v>242</v>
      </c>
      <c r="C21" s="56">
        <f>INDEX('England_index-scores_R2'!$C:$C,MATCH($A21,'England_index-scores_R2'!$A:$A,0))</f>
        <v>0.46614973062450538</v>
      </c>
      <c r="D21" s="50">
        <f>RANK(C21,C$2:C$310,0)</f>
        <v>11</v>
      </c>
      <c r="E21" s="50">
        <f>IF(D21&lt;=LAs_by_category_by_nation!$B$2,1,IF(D21&lt;=(LAs_by_category_by_nation!$B$2+LAs_by_category_by_nation!$C$2),2,3))</f>
        <v>1</v>
      </c>
    </row>
    <row r="22" spans="1:5" x14ac:dyDescent="0.35">
      <c r="A22" s="66" t="s">
        <v>243</v>
      </c>
      <c r="B22" s="67" t="s">
        <v>244</v>
      </c>
      <c r="C22" s="56">
        <f>INDEX('England_index-scores_R2'!$C:$C,MATCH($A22,'England_index-scores_R2'!$A:$A,0))</f>
        <v>0.46256152268955431</v>
      </c>
      <c r="D22" s="50">
        <f>RANK(C22,C$2:C$310,0)</f>
        <v>14</v>
      </c>
      <c r="E22" s="50">
        <f>IF(D22&lt;=LAs_by_category_by_nation!$B$2,1,IF(D22&lt;=(LAs_by_category_by_nation!$B$2+LAs_by_category_by_nation!$C$2),2,3))</f>
        <v>1</v>
      </c>
    </row>
    <row r="23" spans="1:5" x14ac:dyDescent="0.35">
      <c r="A23" s="66" t="s">
        <v>247</v>
      </c>
      <c r="B23" s="67" t="s">
        <v>248</v>
      </c>
      <c r="C23" s="56">
        <f>INDEX('England_index-scores_R2'!$C:$C,MATCH($A23,'England_index-scores_R2'!$A:$A,0))</f>
        <v>0.33364078400114461</v>
      </c>
      <c r="D23" s="50">
        <f>RANK(C23,C$2:C$310,0)</f>
        <v>105</v>
      </c>
      <c r="E23" s="50">
        <f>IF(D23&lt;=LAs_by_category_by_nation!$B$2,1,IF(D23&lt;=(LAs_by_category_by_nation!$B$2+LAs_by_category_by_nation!$C$2),2,3))</f>
        <v>2</v>
      </c>
    </row>
    <row r="24" spans="1:5" x14ac:dyDescent="0.35">
      <c r="A24" s="66" t="s">
        <v>249</v>
      </c>
      <c r="B24" s="67" t="s">
        <v>250</v>
      </c>
      <c r="C24" s="56">
        <f>INDEX('England_index-scores_R2'!$C:$C,MATCH($A24,'England_index-scores_R2'!$A:$A,0))</f>
        <v>0.44050635738876287</v>
      </c>
      <c r="D24" s="50">
        <f>RANK(C24,C$2:C$310,0)</f>
        <v>26</v>
      </c>
      <c r="E24" s="50">
        <f>IF(D24&lt;=LAs_by_category_by_nation!$B$2,1,IF(D24&lt;=(LAs_by_category_by_nation!$B$2+LAs_by_category_by_nation!$C$2),2,3))</f>
        <v>1</v>
      </c>
    </row>
    <row r="25" spans="1:5" x14ac:dyDescent="0.35">
      <c r="A25" s="66" t="s">
        <v>251</v>
      </c>
      <c r="B25" s="67" t="s">
        <v>252</v>
      </c>
      <c r="C25" s="56">
        <f>INDEX('England_index-scores_R2'!$C:$C,MATCH($A25,'England_index-scores_R2'!$A:$A,0))</f>
        <v>0.4465536974091473</v>
      </c>
      <c r="D25" s="50">
        <f>RANK(C25,C$2:C$310,0)</f>
        <v>23</v>
      </c>
      <c r="E25" s="50">
        <f>IF(D25&lt;=LAs_by_category_by_nation!$B$2,1,IF(D25&lt;=(LAs_by_category_by_nation!$B$2+LAs_by_category_by_nation!$C$2),2,3))</f>
        <v>1</v>
      </c>
    </row>
    <row r="26" spans="1:5" x14ac:dyDescent="0.35">
      <c r="A26" s="66" t="s">
        <v>253</v>
      </c>
      <c r="B26" s="67" t="s">
        <v>254</v>
      </c>
      <c r="C26" s="56">
        <f>INDEX('England_index-scores_R2'!$C:$C,MATCH($A26,'England_index-scores_R2'!$A:$A,0))</f>
        <v>0.26571470700069327</v>
      </c>
      <c r="D26" s="50">
        <f>RANK(C26,C$2:C$310,0)</f>
        <v>217</v>
      </c>
      <c r="E26" s="50">
        <f>IF(D26&lt;=LAs_by_category_by_nation!$B$2,1,IF(D26&lt;=(LAs_by_category_by_nation!$B$2+LAs_by_category_by_nation!$C$2),2,3))</f>
        <v>3</v>
      </c>
    </row>
    <row r="27" spans="1:5" x14ac:dyDescent="0.35">
      <c r="A27" s="66" t="s">
        <v>255</v>
      </c>
      <c r="B27" s="67" t="s">
        <v>256</v>
      </c>
      <c r="C27" s="56">
        <f>INDEX('England_index-scores_R2'!$C:$C,MATCH($A27,'England_index-scores_R2'!$A:$A,0))</f>
        <v>0.15454054096792935</v>
      </c>
      <c r="D27" s="50">
        <f>RANK(C27,C$2:C$310,0)</f>
        <v>307</v>
      </c>
      <c r="E27" s="50">
        <f>IF(D27&lt;=LAs_by_category_by_nation!$B$2,1,IF(D27&lt;=(LAs_by_category_by_nation!$B$2+LAs_by_category_by_nation!$C$2),2,3))</f>
        <v>3</v>
      </c>
    </row>
    <row r="28" spans="1:5" x14ac:dyDescent="0.35">
      <c r="A28" s="66" t="s">
        <v>257</v>
      </c>
      <c r="B28" s="67" t="s">
        <v>258</v>
      </c>
      <c r="C28" s="56">
        <f>INDEX('England_index-scores_R2'!$C:$C,MATCH($A28,'England_index-scores_R2'!$A:$A,0))</f>
        <v>0.47604805657324711</v>
      </c>
      <c r="D28" s="50">
        <f>RANK(C28,C$2:C$310,0)</f>
        <v>10</v>
      </c>
      <c r="E28" s="50">
        <f>IF(D28&lt;=LAs_by_category_by_nation!$B$2,1,IF(D28&lt;=(LAs_by_category_by_nation!$B$2+LAs_by_category_by_nation!$C$2),2,3))</f>
        <v>1</v>
      </c>
    </row>
    <row r="29" spans="1:5" x14ac:dyDescent="0.35">
      <c r="A29" s="66" t="s">
        <v>259</v>
      </c>
      <c r="B29" s="67" t="s">
        <v>260</v>
      </c>
      <c r="C29" s="56">
        <f>INDEX('England_index-scores_R2'!$C:$C,MATCH($A29,'England_index-scores_R2'!$A:$A,0))</f>
        <v>0.28055945712136271</v>
      </c>
      <c r="D29" s="50">
        <f>RANK(C29,C$2:C$310,0)</f>
        <v>194</v>
      </c>
      <c r="E29" s="50">
        <f>IF(D29&lt;=LAs_by_category_by_nation!$B$2,1,IF(D29&lt;=(LAs_by_category_by_nation!$B$2+LAs_by_category_by_nation!$C$2),2,3))</f>
        <v>2</v>
      </c>
    </row>
    <row r="30" spans="1:5" x14ac:dyDescent="0.35">
      <c r="A30" s="66" t="s">
        <v>261</v>
      </c>
      <c r="B30" s="67" t="s">
        <v>262</v>
      </c>
      <c r="C30" s="56">
        <f>INDEX('England_index-scores_R2'!$C:$C,MATCH($A30,'England_index-scores_R2'!$A:$A,0))</f>
        <v>0.32367867215999413</v>
      </c>
      <c r="D30" s="50">
        <f>RANK(C30,C$2:C$310,0)</f>
        <v>119</v>
      </c>
      <c r="E30" s="50">
        <f>IF(D30&lt;=LAs_by_category_by_nation!$B$2,1,IF(D30&lt;=(LAs_by_category_by_nation!$B$2+LAs_by_category_by_nation!$C$2),2,3))</f>
        <v>2</v>
      </c>
    </row>
    <row r="31" spans="1:5" x14ac:dyDescent="0.35">
      <c r="A31" s="66" t="s">
        <v>263</v>
      </c>
      <c r="B31" s="67" t="s">
        <v>264</v>
      </c>
      <c r="C31" s="56">
        <f>INDEX('England_index-scores_R2'!$C:$C,MATCH($A31,'England_index-scores_R2'!$A:$A,0))</f>
        <v>0.37664977062733612</v>
      </c>
      <c r="D31" s="50">
        <f>RANK(C31,C$2:C$310,0)</f>
        <v>55</v>
      </c>
      <c r="E31" s="50">
        <f>IF(D31&lt;=LAs_by_category_by_nation!$B$2,1,IF(D31&lt;=(LAs_by_category_by_nation!$B$2+LAs_by_category_by_nation!$C$2),2,3))</f>
        <v>1</v>
      </c>
    </row>
    <row r="32" spans="1:5" x14ac:dyDescent="0.35">
      <c r="A32" s="66" t="s">
        <v>265</v>
      </c>
      <c r="B32" s="67" t="s">
        <v>266</v>
      </c>
      <c r="C32" s="56">
        <f>INDEX('England_index-scores_R2'!$C:$C,MATCH($A32,'England_index-scores_R2'!$A:$A,0))</f>
        <v>0.2226098127377035</v>
      </c>
      <c r="D32" s="50">
        <f>RANK(C32,C$2:C$310,0)</f>
        <v>272</v>
      </c>
      <c r="E32" s="50">
        <f>IF(D32&lt;=LAs_by_category_by_nation!$B$2,1,IF(D32&lt;=(LAs_by_category_by_nation!$B$2+LAs_by_category_by_nation!$C$2),2,3))</f>
        <v>3</v>
      </c>
    </row>
    <row r="33" spans="1:5" x14ac:dyDescent="0.35">
      <c r="A33" s="66" t="s">
        <v>269</v>
      </c>
      <c r="B33" s="67" t="s">
        <v>270</v>
      </c>
      <c r="C33" s="56">
        <f>INDEX('England_index-scores_R2'!$C:$C,MATCH($A33,'England_index-scores_R2'!$A:$A,0))</f>
        <v>0.25945627844303265</v>
      </c>
      <c r="D33" s="50">
        <f>RANK(C33,C$2:C$310,0)</f>
        <v>228</v>
      </c>
      <c r="E33" s="50">
        <f>IF(D33&lt;=LAs_by_category_by_nation!$B$2,1,IF(D33&lt;=(LAs_by_category_by_nation!$B$2+LAs_by_category_by_nation!$C$2),2,3))</f>
        <v>3</v>
      </c>
    </row>
    <row r="34" spans="1:5" x14ac:dyDescent="0.35">
      <c r="A34" s="66" t="s">
        <v>271</v>
      </c>
      <c r="B34" s="67" t="s">
        <v>272</v>
      </c>
      <c r="C34" s="56">
        <f>INDEX('England_index-scores_R2'!$C:$C,MATCH($A34,'England_index-scores_R2'!$A:$A,0))</f>
        <v>0.2885149997281149</v>
      </c>
      <c r="D34" s="50">
        <f>RANK(C34,C$2:C$310,0)</f>
        <v>176</v>
      </c>
      <c r="E34" s="50">
        <f>IF(D34&lt;=LAs_by_category_by_nation!$B$2,1,IF(D34&lt;=(LAs_by_category_by_nation!$B$2+LAs_by_category_by_nation!$C$2),2,3))</f>
        <v>2</v>
      </c>
    </row>
    <row r="35" spans="1:5" x14ac:dyDescent="0.35">
      <c r="A35" s="66" t="s">
        <v>273</v>
      </c>
      <c r="B35" s="67" t="s">
        <v>274</v>
      </c>
      <c r="C35" s="56">
        <f>INDEX('England_index-scores_R2'!$C:$C,MATCH($A35,'England_index-scores_R2'!$A:$A,0))</f>
        <v>0.20702964160227771</v>
      </c>
      <c r="D35" s="50">
        <f>RANK(C35,C$2:C$310,0)</f>
        <v>286</v>
      </c>
      <c r="E35" s="50">
        <f>IF(D35&lt;=LAs_by_category_by_nation!$B$2,1,IF(D35&lt;=(LAs_by_category_by_nation!$B$2+LAs_by_category_by_nation!$C$2),2,3))</f>
        <v>3</v>
      </c>
    </row>
    <row r="36" spans="1:5" x14ac:dyDescent="0.35">
      <c r="A36" s="66" t="s">
        <v>275</v>
      </c>
      <c r="B36" s="67" t="s">
        <v>276</v>
      </c>
      <c r="C36" s="56">
        <f>INDEX('England_index-scores_R2'!$C:$C,MATCH($A36,'England_index-scores_R2'!$A:$A,0))</f>
        <v>0.23963518997587882</v>
      </c>
      <c r="D36" s="50">
        <f>RANK(C36,C$2:C$310,0)</f>
        <v>259</v>
      </c>
      <c r="E36" s="50">
        <f>IF(D36&lt;=LAs_by_category_by_nation!$B$2,1,IF(D36&lt;=(LAs_by_category_by_nation!$B$2+LAs_by_category_by_nation!$C$2),2,3))</f>
        <v>3</v>
      </c>
    </row>
    <row r="37" spans="1:5" x14ac:dyDescent="0.35">
      <c r="A37" s="66" t="s">
        <v>277</v>
      </c>
      <c r="B37" s="67" t="s">
        <v>278</v>
      </c>
      <c r="C37" s="56">
        <f>INDEX('England_index-scores_R2'!$C:$C,MATCH($A37,'England_index-scores_R2'!$A:$A,0))</f>
        <v>0.30160154274589296</v>
      </c>
      <c r="D37" s="50">
        <f>RANK(C37,C$2:C$310,0)</f>
        <v>154</v>
      </c>
      <c r="E37" s="50">
        <f>IF(D37&lt;=LAs_by_category_by_nation!$B$2,1,IF(D37&lt;=(LAs_by_category_by_nation!$B$2+LAs_by_category_by_nation!$C$2),2,3))</f>
        <v>2</v>
      </c>
    </row>
    <row r="38" spans="1:5" x14ac:dyDescent="0.35">
      <c r="A38" s="66" t="s">
        <v>279</v>
      </c>
      <c r="B38" s="67" t="s">
        <v>280</v>
      </c>
      <c r="C38" s="56">
        <f>INDEX('England_index-scores_R2'!$C:$C,MATCH($A38,'England_index-scores_R2'!$A:$A,0))</f>
        <v>0.30388192040832662</v>
      </c>
      <c r="D38" s="50">
        <f>RANK(C38,C$2:C$310,0)</f>
        <v>150</v>
      </c>
      <c r="E38" s="50">
        <f>IF(D38&lt;=LAs_by_category_by_nation!$B$2,1,IF(D38&lt;=(LAs_by_category_by_nation!$B$2+LAs_by_category_by_nation!$C$2),2,3))</f>
        <v>2</v>
      </c>
    </row>
    <row r="39" spans="1:5" x14ac:dyDescent="0.35">
      <c r="A39" s="66" t="s">
        <v>281</v>
      </c>
      <c r="B39" s="67" t="s">
        <v>282</v>
      </c>
      <c r="C39" s="56">
        <f>INDEX('England_index-scores_R2'!$C:$C,MATCH($A39,'England_index-scores_R2'!$A:$A,0))</f>
        <v>0.30973396275748238</v>
      </c>
      <c r="D39" s="50">
        <f>RANK(C39,C$2:C$310,0)</f>
        <v>138</v>
      </c>
      <c r="E39" s="50">
        <f>IF(D39&lt;=LAs_by_category_by_nation!$B$2,1,IF(D39&lt;=(LAs_by_category_by_nation!$B$2+LAs_by_category_by_nation!$C$2),2,3))</f>
        <v>2</v>
      </c>
    </row>
    <row r="40" spans="1:5" x14ac:dyDescent="0.35">
      <c r="A40" s="66" t="s">
        <v>283</v>
      </c>
      <c r="B40" s="67" t="s">
        <v>284</v>
      </c>
      <c r="C40" s="56">
        <f>INDEX('England_index-scores_R2'!$C:$C,MATCH($A40,'England_index-scores_R2'!$A:$A,0))</f>
        <v>0.24457258707278448</v>
      </c>
      <c r="D40" s="50">
        <f>RANK(C40,C$2:C$310,0)</f>
        <v>251</v>
      </c>
      <c r="E40" s="50">
        <f>IF(D40&lt;=LAs_by_category_by_nation!$B$2,1,IF(D40&lt;=(LAs_by_category_by_nation!$B$2+LAs_by_category_by_nation!$C$2),2,3))</f>
        <v>3</v>
      </c>
    </row>
    <row r="41" spans="1:5" x14ac:dyDescent="0.35">
      <c r="A41" s="66" t="s">
        <v>285</v>
      </c>
      <c r="B41" s="67" t="s">
        <v>286</v>
      </c>
      <c r="C41" s="56">
        <f>INDEX('England_index-scores_R2'!$C:$C,MATCH($A41,'England_index-scores_R2'!$A:$A,0))</f>
        <v>0.42619643914894223</v>
      </c>
      <c r="D41" s="50">
        <f>RANK(C41,C$2:C$310,0)</f>
        <v>30</v>
      </c>
      <c r="E41" s="50">
        <f>IF(D41&lt;=LAs_by_category_by_nation!$B$2,1,IF(D41&lt;=(LAs_by_category_by_nation!$B$2+LAs_by_category_by_nation!$C$2),2,3))</f>
        <v>1</v>
      </c>
    </row>
    <row r="42" spans="1:5" x14ac:dyDescent="0.35">
      <c r="A42" s="66" t="s">
        <v>287</v>
      </c>
      <c r="B42" s="67" t="s">
        <v>288</v>
      </c>
      <c r="C42" s="56">
        <f>INDEX('England_index-scores_R2'!$C:$C,MATCH($A42,'England_index-scores_R2'!$A:$A,0))</f>
        <v>0.36088827386426092</v>
      </c>
      <c r="D42" s="50">
        <f>RANK(C42,C$2:C$310,0)</f>
        <v>67</v>
      </c>
      <c r="E42" s="50">
        <f>IF(D42&lt;=LAs_by_category_by_nation!$B$2,1,IF(D42&lt;=(LAs_by_category_by_nation!$B$2+LAs_by_category_by_nation!$C$2),2,3))</f>
        <v>1</v>
      </c>
    </row>
    <row r="43" spans="1:5" x14ac:dyDescent="0.35">
      <c r="A43" s="66" t="s">
        <v>291</v>
      </c>
      <c r="B43" s="67" t="s">
        <v>292</v>
      </c>
      <c r="C43" s="56">
        <f>INDEX('England_index-scores_R2'!$C:$C,MATCH($A43,'England_index-scores_R2'!$A:$A,0))</f>
        <v>0.33164452112670217</v>
      </c>
      <c r="D43" s="50">
        <f>RANK(C43,C$2:C$310,0)</f>
        <v>109</v>
      </c>
      <c r="E43" s="50">
        <f>IF(D43&lt;=LAs_by_category_by_nation!$B$2,1,IF(D43&lt;=(LAs_by_category_by_nation!$B$2+LAs_by_category_by_nation!$C$2),2,3))</f>
        <v>2</v>
      </c>
    </row>
    <row r="44" spans="1:5" x14ac:dyDescent="0.35">
      <c r="A44" s="66" t="s">
        <v>293</v>
      </c>
      <c r="B44" s="67" t="s">
        <v>294</v>
      </c>
      <c r="C44" s="56">
        <f>INDEX('England_index-scores_R2'!$C:$C,MATCH($A44,'England_index-scores_R2'!$A:$A,0))</f>
        <v>0.24319743106380698</v>
      </c>
      <c r="D44" s="50">
        <f>RANK(C44,C$2:C$310,0)</f>
        <v>255</v>
      </c>
      <c r="E44" s="50">
        <f>IF(D44&lt;=LAs_by_category_by_nation!$B$2,1,IF(D44&lt;=(LAs_by_category_by_nation!$B$2+LAs_by_category_by_nation!$C$2),2,3))</f>
        <v>3</v>
      </c>
    </row>
    <row r="45" spans="1:5" x14ac:dyDescent="0.35">
      <c r="A45" s="66" t="s">
        <v>295</v>
      </c>
      <c r="B45" s="67" t="s">
        <v>296</v>
      </c>
      <c r="C45" s="56">
        <f>INDEX('England_index-scores_R2'!$C:$C,MATCH($A45,'England_index-scores_R2'!$A:$A,0))</f>
        <v>0.2926138376613594</v>
      </c>
      <c r="D45" s="50">
        <f>RANK(C45,C$2:C$310,0)</f>
        <v>170</v>
      </c>
      <c r="E45" s="50">
        <f>IF(D45&lt;=LAs_by_category_by_nation!$B$2,1,IF(D45&lt;=(LAs_by_category_by_nation!$B$2+LAs_by_category_by_nation!$C$2),2,3))</f>
        <v>2</v>
      </c>
    </row>
    <row r="46" spans="1:5" x14ac:dyDescent="0.35">
      <c r="A46" s="66" t="s">
        <v>297</v>
      </c>
      <c r="B46" s="67" t="s">
        <v>298</v>
      </c>
      <c r="C46" s="56">
        <f>INDEX('England_index-scores_R2'!$C:$C,MATCH($A46,'England_index-scores_R2'!$A:$A,0))</f>
        <v>0.27739897599581631</v>
      </c>
      <c r="D46" s="50">
        <f>RANK(C46,C$2:C$310,0)</f>
        <v>200</v>
      </c>
      <c r="E46" s="50">
        <f>IF(D46&lt;=LAs_by_category_by_nation!$B$2,1,IF(D46&lt;=(LAs_by_category_by_nation!$B$2+LAs_by_category_by_nation!$C$2),2,3))</f>
        <v>3</v>
      </c>
    </row>
    <row r="47" spans="1:5" x14ac:dyDescent="0.35">
      <c r="A47" s="66" t="s">
        <v>299</v>
      </c>
      <c r="B47" s="67" t="s">
        <v>300</v>
      </c>
      <c r="C47" s="56">
        <f>INDEX('England_index-scores_R2'!$C:$C,MATCH($A47,'England_index-scores_R2'!$A:$A,0))</f>
        <v>0.31036835710610405</v>
      </c>
      <c r="D47" s="50">
        <f>RANK(C47,C$2:C$310,0)</f>
        <v>137</v>
      </c>
      <c r="E47" s="50">
        <f>IF(D47&lt;=LAs_by_category_by_nation!$B$2,1,IF(D47&lt;=(LAs_by_category_by_nation!$B$2+LAs_by_category_by_nation!$C$2),2,3))</f>
        <v>2</v>
      </c>
    </row>
    <row r="48" spans="1:5" x14ac:dyDescent="0.35">
      <c r="A48" s="66" t="s">
        <v>303</v>
      </c>
      <c r="B48" s="67" t="s">
        <v>304</v>
      </c>
      <c r="C48" s="56">
        <f>INDEX('England_index-scores_R2'!$C:$C,MATCH($A48,'England_index-scores_R2'!$A:$A,0))</f>
        <v>0.30605360936054488</v>
      </c>
      <c r="D48" s="50">
        <f>RANK(C48,C$2:C$310,0)</f>
        <v>143</v>
      </c>
      <c r="E48" s="50">
        <f>IF(D48&lt;=LAs_by_category_by_nation!$B$2,1,IF(D48&lt;=(LAs_by_category_by_nation!$B$2+LAs_by_category_by_nation!$C$2),2,3))</f>
        <v>2</v>
      </c>
    </row>
    <row r="49" spans="1:5" x14ac:dyDescent="0.35">
      <c r="A49" s="66" t="s">
        <v>307</v>
      </c>
      <c r="B49" s="67" t="s">
        <v>308</v>
      </c>
      <c r="C49" s="56">
        <f>INDEX('England_index-scores_R2'!$C:$C,MATCH($A49,'England_index-scores_R2'!$A:$A,0))</f>
        <v>0.31614043826449179</v>
      </c>
      <c r="D49" s="50">
        <f>RANK(C49,C$2:C$310,0)</f>
        <v>130</v>
      </c>
      <c r="E49" s="50">
        <f>IF(D49&lt;=LAs_by_category_by_nation!$B$2,1,IF(D49&lt;=(LAs_by_category_by_nation!$B$2+LAs_by_category_by_nation!$C$2),2,3))</f>
        <v>2</v>
      </c>
    </row>
    <row r="50" spans="1:5" x14ac:dyDescent="0.35">
      <c r="A50" s="66" t="s">
        <v>309</v>
      </c>
      <c r="B50" s="67" t="s">
        <v>310</v>
      </c>
      <c r="C50" s="56">
        <f>INDEX('England_index-scores_R2'!$C:$C,MATCH($A50,'England_index-scores_R2'!$A:$A,0))</f>
        <v>0.2693310417613638</v>
      </c>
      <c r="D50" s="50">
        <f>RANK(C50,C$2:C$310,0)</f>
        <v>213</v>
      </c>
      <c r="E50" s="50">
        <f>IF(D50&lt;=LAs_by_category_by_nation!$B$2,1,IF(D50&lt;=(LAs_by_category_by_nation!$B$2+LAs_by_category_by_nation!$C$2),2,3))</f>
        <v>3</v>
      </c>
    </row>
    <row r="51" spans="1:5" x14ac:dyDescent="0.35">
      <c r="A51" s="66" t="s">
        <v>313</v>
      </c>
      <c r="B51" s="67" t="s">
        <v>314</v>
      </c>
      <c r="C51" s="56">
        <f>INDEX('England_index-scores_R2'!$C:$C,MATCH($A51,'England_index-scores_R2'!$A:$A,0))</f>
        <v>0.24996579129115851</v>
      </c>
      <c r="D51" s="50">
        <f>RANK(C51,C$2:C$310,0)</f>
        <v>244</v>
      </c>
      <c r="E51" s="50">
        <f>IF(D51&lt;=LAs_by_category_by_nation!$B$2,1,IF(D51&lt;=(LAs_by_category_by_nation!$B$2+LAs_by_category_by_nation!$C$2),2,3))</f>
        <v>3</v>
      </c>
    </row>
    <row r="52" spans="1:5" x14ac:dyDescent="0.35">
      <c r="A52" s="66" t="s">
        <v>315</v>
      </c>
      <c r="B52" s="67" t="s">
        <v>316</v>
      </c>
      <c r="C52" s="56">
        <f>INDEX('England_index-scores_R2'!$C:$C,MATCH($A52,'England_index-scores_R2'!$A:$A,0))</f>
        <v>0.26040596241351499</v>
      </c>
      <c r="D52" s="50">
        <f>RANK(C52,C$2:C$310,0)</f>
        <v>227</v>
      </c>
      <c r="E52" s="50">
        <f>IF(D52&lt;=LAs_by_category_by_nation!$B$2,1,IF(D52&lt;=(LAs_by_category_by_nation!$B$2+LAs_by_category_by_nation!$C$2),2,3))</f>
        <v>3</v>
      </c>
    </row>
    <row r="53" spans="1:5" x14ac:dyDescent="0.35">
      <c r="A53" s="66" t="s">
        <v>317</v>
      </c>
      <c r="B53" s="67" t="s">
        <v>318</v>
      </c>
      <c r="C53" s="56">
        <f>INDEX('England_index-scores_R2'!$C:$C,MATCH($A53,'England_index-scores_R2'!$A:$A,0))</f>
        <v>0.2224027205773059</v>
      </c>
      <c r="D53" s="50">
        <f>RANK(C53,C$2:C$310,0)</f>
        <v>273</v>
      </c>
      <c r="E53" s="50">
        <f>IF(D53&lt;=LAs_by_category_by_nation!$B$2,1,IF(D53&lt;=(LAs_by_category_by_nation!$B$2+LAs_by_category_by_nation!$C$2),2,3))</f>
        <v>3</v>
      </c>
    </row>
    <row r="54" spans="1:5" x14ac:dyDescent="0.35">
      <c r="A54" s="66" t="s">
        <v>319</v>
      </c>
      <c r="B54" s="67" t="s">
        <v>320</v>
      </c>
      <c r="C54" s="56">
        <f>INDEX('England_index-scores_R2'!$C:$C,MATCH($A54,'England_index-scores_R2'!$A:$A,0))</f>
        <v>0.19923961917160218</v>
      </c>
      <c r="D54" s="50">
        <f>RANK(C54,C$2:C$310,0)</f>
        <v>295</v>
      </c>
      <c r="E54" s="50">
        <f>IF(D54&lt;=LAs_by_category_by_nation!$B$2,1,IF(D54&lt;=(LAs_by_category_by_nation!$B$2+LAs_by_category_by_nation!$C$2),2,3))</f>
        <v>3</v>
      </c>
    </row>
    <row r="55" spans="1:5" x14ac:dyDescent="0.35">
      <c r="A55" s="66" t="s">
        <v>321</v>
      </c>
      <c r="B55" s="67" t="s">
        <v>322</v>
      </c>
      <c r="C55" s="56">
        <f>INDEX('England_index-scores_R2'!$C:$C,MATCH($A55,'England_index-scores_R2'!$A:$A,0))</f>
        <v>0.23930676561989117</v>
      </c>
      <c r="D55" s="50">
        <f>RANK(C55,C$2:C$310,0)</f>
        <v>260</v>
      </c>
      <c r="E55" s="50">
        <f>IF(D55&lt;=LAs_by_category_by_nation!$B$2,1,IF(D55&lt;=(LAs_by_category_by_nation!$B$2+LAs_by_category_by_nation!$C$2),2,3))</f>
        <v>3</v>
      </c>
    </row>
    <row r="56" spans="1:5" x14ac:dyDescent="0.35">
      <c r="A56" s="66" t="s">
        <v>323</v>
      </c>
      <c r="B56" s="67" t="s">
        <v>324</v>
      </c>
      <c r="C56" s="56">
        <f>INDEX('England_index-scores_R2'!$C:$C,MATCH($A56,'England_index-scores_R2'!$A:$A,0))</f>
        <v>0.29780509440283165</v>
      </c>
      <c r="D56" s="50">
        <f>RANK(C56,C$2:C$310,0)</f>
        <v>164</v>
      </c>
      <c r="E56" s="50">
        <f>IF(D56&lt;=LAs_by_category_by_nation!$B$2,1,IF(D56&lt;=(LAs_by_category_by_nation!$B$2+LAs_by_category_by_nation!$C$2),2,3))</f>
        <v>2</v>
      </c>
    </row>
    <row r="57" spans="1:5" x14ac:dyDescent="0.35">
      <c r="A57" s="66" t="s">
        <v>325</v>
      </c>
      <c r="B57" s="67" t="s">
        <v>326</v>
      </c>
      <c r="C57" s="56">
        <f>INDEX('England_index-scores_R2'!$C:$C,MATCH($A57,'England_index-scores_R2'!$A:$A,0))</f>
        <v>0.34329360794084002</v>
      </c>
      <c r="D57" s="50">
        <f>RANK(C57,C$2:C$310,0)</f>
        <v>91</v>
      </c>
      <c r="E57" s="50">
        <f>IF(D57&lt;=LAs_by_category_by_nation!$B$2,1,IF(D57&lt;=(LAs_by_category_by_nation!$B$2+LAs_by_category_by_nation!$C$2),2,3))</f>
        <v>1</v>
      </c>
    </row>
    <row r="58" spans="1:5" x14ac:dyDescent="0.35">
      <c r="A58" s="66" t="s">
        <v>327</v>
      </c>
      <c r="B58" s="67" t="s">
        <v>328</v>
      </c>
      <c r="C58" s="56">
        <f>INDEX('England_index-scores_R2'!$C:$C,MATCH($A58,'England_index-scores_R2'!$A:$A,0))</f>
        <v>0.28638445224730663</v>
      </c>
      <c r="D58" s="50">
        <f>RANK(C58,C$2:C$310,0)</f>
        <v>183</v>
      </c>
      <c r="E58" s="50">
        <f>IF(D58&lt;=LAs_by_category_by_nation!$B$2,1,IF(D58&lt;=(LAs_by_category_by_nation!$B$2+LAs_by_category_by_nation!$C$2),2,3))</f>
        <v>2</v>
      </c>
    </row>
    <row r="59" spans="1:5" x14ac:dyDescent="0.35">
      <c r="A59" s="66" t="s">
        <v>329</v>
      </c>
      <c r="B59" s="67" t="s">
        <v>330</v>
      </c>
      <c r="C59" s="56">
        <f>INDEX('England_index-scores_R2'!$C:$C,MATCH($A59,'England_index-scores_R2'!$A:$A,0))</f>
        <v>0.34580417097081861</v>
      </c>
      <c r="D59" s="50">
        <f>RANK(C59,C$2:C$310,0)</f>
        <v>90</v>
      </c>
      <c r="E59" s="50">
        <f>IF(D59&lt;=LAs_by_category_by_nation!$B$2,1,IF(D59&lt;=(LAs_by_category_by_nation!$B$2+LAs_by_category_by_nation!$C$2),2,3))</f>
        <v>1</v>
      </c>
    </row>
    <row r="60" spans="1:5" x14ac:dyDescent="0.35">
      <c r="A60" s="66" t="s">
        <v>333</v>
      </c>
      <c r="B60" s="67" t="s">
        <v>334</v>
      </c>
      <c r="C60" s="56">
        <f>INDEX('England_index-scores_R2'!$C:$C,MATCH($A60,'England_index-scores_R2'!$A:$A,0))</f>
        <v>0.24356672610826238</v>
      </c>
      <c r="D60" s="50">
        <f>RANK(C60,C$2:C$310,0)</f>
        <v>254</v>
      </c>
      <c r="E60" s="50">
        <f>IF(D60&lt;=LAs_by_category_by_nation!$B$2,1,IF(D60&lt;=(LAs_by_category_by_nation!$B$2+LAs_by_category_by_nation!$C$2),2,3))</f>
        <v>3</v>
      </c>
    </row>
    <row r="61" spans="1:5" x14ac:dyDescent="0.35">
      <c r="A61" s="66" t="s">
        <v>338</v>
      </c>
      <c r="B61" s="67" t="s">
        <v>339</v>
      </c>
      <c r="C61" s="56">
        <f>INDEX('England_index-scores_R2'!$C:$C,MATCH($A61,'England_index-scores_R2'!$A:$A,0))</f>
        <v>0.28220782548369172</v>
      </c>
      <c r="D61" s="50">
        <f>RANK(C61,C$2:C$310,0)</f>
        <v>191</v>
      </c>
      <c r="E61" s="50">
        <f>IF(D61&lt;=LAs_by_category_by_nation!$B$2,1,IF(D61&lt;=(LAs_by_category_by_nation!$B$2+LAs_by_category_by_nation!$C$2),2,3))</f>
        <v>2</v>
      </c>
    </row>
    <row r="62" spans="1:5" x14ac:dyDescent="0.35">
      <c r="A62" s="66" t="s">
        <v>342</v>
      </c>
      <c r="B62" s="67" t="s">
        <v>343</v>
      </c>
      <c r="C62" s="56">
        <f>INDEX('England_index-scores_R2'!$C:$C,MATCH($A62,'England_index-scores_R2'!$A:$A,0))</f>
        <v>0.34862577465436018</v>
      </c>
      <c r="D62" s="50">
        <f>RANK(C62,C$2:C$310,0)</f>
        <v>86</v>
      </c>
      <c r="E62" s="50">
        <f>IF(D62&lt;=LAs_by_category_by_nation!$B$2,1,IF(D62&lt;=(LAs_by_category_by_nation!$B$2+LAs_by_category_by_nation!$C$2),2,3))</f>
        <v>1</v>
      </c>
    </row>
    <row r="63" spans="1:5" x14ac:dyDescent="0.35">
      <c r="A63" s="66" t="s">
        <v>344</v>
      </c>
      <c r="B63" s="67" t="s">
        <v>345</v>
      </c>
      <c r="C63" s="56">
        <f>INDEX('England_index-scores_R2'!$C:$C,MATCH($A63,'England_index-scores_R2'!$A:$A,0))</f>
        <v>0.32592960587914471</v>
      </c>
      <c r="D63" s="50">
        <f>RANK(C63,C$2:C$310,0)</f>
        <v>115</v>
      </c>
      <c r="E63" s="50">
        <f>IF(D63&lt;=LAs_by_category_by_nation!$B$2,1,IF(D63&lt;=(LAs_by_category_by_nation!$B$2+LAs_by_category_by_nation!$C$2),2,3))</f>
        <v>2</v>
      </c>
    </row>
    <row r="64" spans="1:5" x14ac:dyDescent="0.35">
      <c r="A64" s="66" t="s">
        <v>346</v>
      </c>
      <c r="B64" s="67" t="s">
        <v>347</v>
      </c>
      <c r="C64" s="56">
        <f>INDEX('England_index-scores_R2'!$C:$C,MATCH($A64,'England_index-scores_R2'!$A:$A,0))</f>
        <v>0.20620594289386349</v>
      </c>
      <c r="D64" s="50">
        <f>RANK(C64,C$2:C$310,0)</f>
        <v>288</v>
      </c>
      <c r="E64" s="50">
        <f>IF(D64&lt;=LAs_by_category_by_nation!$B$2,1,IF(D64&lt;=(LAs_by_category_by_nation!$B$2+LAs_by_category_by_nation!$C$2),2,3))</f>
        <v>3</v>
      </c>
    </row>
    <row r="65" spans="1:5" x14ac:dyDescent="0.35">
      <c r="A65" s="66" t="s">
        <v>348</v>
      </c>
      <c r="B65" s="67" t="s">
        <v>349</v>
      </c>
      <c r="C65" s="56">
        <f>INDEX('England_index-scores_R2'!$C:$C,MATCH($A65,'England_index-scores_R2'!$A:$A,0))</f>
        <v>0.39971787265138803</v>
      </c>
      <c r="D65" s="50">
        <f>RANK(C65,C$2:C$310,0)</f>
        <v>43</v>
      </c>
      <c r="E65" s="50">
        <f>IF(D65&lt;=LAs_by_category_by_nation!$B$2,1,IF(D65&lt;=(LAs_by_category_by_nation!$B$2+LAs_by_category_by_nation!$C$2),2,3))</f>
        <v>1</v>
      </c>
    </row>
    <row r="66" spans="1:5" x14ac:dyDescent="0.35">
      <c r="A66" s="66" t="s">
        <v>350</v>
      </c>
      <c r="B66" s="67" t="s">
        <v>351</v>
      </c>
      <c r="C66" s="56">
        <f>INDEX('England_index-scores_R2'!$C:$C,MATCH($A66,'England_index-scores_R2'!$A:$A,0))</f>
        <v>0.3429041166385392</v>
      </c>
      <c r="D66" s="50">
        <f>RANK(C66,C$2:C$310,0)</f>
        <v>93</v>
      </c>
      <c r="E66" s="50">
        <f>IF(D66&lt;=LAs_by_category_by_nation!$B$2,1,IF(D66&lt;=(LAs_by_category_by_nation!$B$2+LAs_by_category_by_nation!$C$2),2,3))</f>
        <v>1</v>
      </c>
    </row>
    <row r="67" spans="1:5" x14ac:dyDescent="0.35">
      <c r="A67" s="66" t="s">
        <v>352</v>
      </c>
      <c r="B67" s="67" t="s">
        <v>353</v>
      </c>
      <c r="C67" s="56">
        <f>INDEX('England_index-scores_R2'!$C:$C,MATCH($A67,'England_index-scores_R2'!$A:$A,0))</f>
        <v>0.22454208618039778</v>
      </c>
      <c r="D67" s="50">
        <f>RANK(C67,C$2:C$310,0)</f>
        <v>270</v>
      </c>
      <c r="E67" s="50">
        <f>IF(D67&lt;=LAs_by_category_by_nation!$B$2,1,IF(D67&lt;=(LAs_by_category_by_nation!$B$2+LAs_by_category_by_nation!$C$2),2,3))</f>
        <v>3</v>
      </c>
    </row>
    <row r="68" spans="1:5" x14ac:dyDescent="0.35">
      <c r="A68" s="66" t="s">
        <v>354</v>
      </c>
      <c r="B68" s="67" t="s">
        <v>355</v>
      </c>
      <c r="C68" s="56">
        <f>INDEX('England_index-scores_R2'!$C:$C,MATCH($A68,'England_index-scores_R2'!$A:$A,0))</f>
        <v>0.25568796679337774</v>
      </c>
      <c r="D68" s="50">
        <f>RANK(C68,C$2:C$310,0)</f>
        <v>234</v>
      </c>
      <c r="E68" s="50">
        <f>IF(D68&lt;=LAs_by_category_by_nation!$B$2,1,IF(D68&lt;=(LAs_by_category_by_nation!$B$2+LAs_by_category_by_nation!$C$2),2,3))</f>
        <v>3</v>
      </c>
    </row>
    <row r="69" spans="1:5" x14ac:dyDescent="0.35">
      <c r="A69" s="66" t="s">
        <v>356</v>
      </c>
      <c r="B69" s="67" t="s">
        <v>357</v>
      </c>
      <c r="C69" s="56">
        <f>INDEX('England_index-scores_R2'!$C:$C,MATCH($A69,'England_index-scores_R2'!$A:$A,0))</f>
        <v>0.30025804228552871</v>
      </c>
      <c r="D69" s="50">
        <f>RANK(C69,C$2:C$310,0)</f>
        <v>158</v>
      </c>
      <c r="E69" s="50">
        <f>IF(D69&lt;=LAs_by_category_by_nation!$B$2,1,IF(D69&lt;=(LAs_by_category_by_nation!$B$2+LAs_by_category_by_nation!$C$2),2,3))</f>
        <v>2</v>
      </c>
    </row>
    <row r="70" spans="1:5" x14ac:dyDescent="0.35">
      <c r="A70" s="66" t="s">
        <v>358</v>
      </c>
      <c r="B70" s="67" t="s">
        <v>359</v>
      </c>
      <c r="C70" s="56">
        <f>INDEX('England_index-scores_R2'!$C:$C,MATCH($A70,'England_index-scores_R2'!$A:$A,0))</f>
        <v>0.23290478559256567</v>
      </c>
      <c r="D70" s="50">
        <f>RANK(C70,C$2:C$310,0)</f>
        <v>261</v>
      </c>
      <c r="E70" s="50">
        <f>IF(D70&lt;=LAs_by_category_by_nation!$B$2,1,IF(D70&lt;=(LAs_by_category_by_nation!$B$2+LAs_by_category_by_nation!$C$2),2,3))</f>
        <v>3</v>
      </c>
    </row>
    <row r="71" spans="1:5" x14ac:dyDescent="0.35">
      <c r="A71" s="66" t="s">
        <v>360</v>
      </c>
      <c r="B71" s="67" t="s">
        <v>361</v>
      </c>
      <c r="C71" s="56">
        <f>INDEX('England_index-scores_R2'!$C:$C,MATCH($A71,'England_index-scores_R2'!$A:$A,0))</f>
        <v>0.31041656152011327</v>
      </c>
      <c r="D71" s="50">
        <f>RANK(C71,C$2:C$310,0)</f>
        <v>136</v>
      </c>
      <c r="E71" s="50">
        <f>IF(D71&lt;=LAs_by_category_by_nation!$B$2,1,IF(D71&lt;=(LAs_by_category_by_nation!$B$2+LAs_by_category_by_nation!$C$2),2,3))</f>
        <v>2</v>
      </c>
    </row>
    <row r="72" spans="1:5" x14ac:dyDescent="0.35">
      <c r="A72" s="66" t="s">
        <v>362</v>
      </c>
      <c r="B72" s="67" t="s">
        <v>363</v>
      </c>
      <c r="C72" s="56">
        <f>INDEX('England_index-scores_R2'!$C:$C,MATCH($A72,'England_index-scores_R2'!$A:$A,0))</f>
        <v>0.25684879819115514</v>
      </c>
      <c r="D72" s="50">
        <f>RANK(C72,C$2:C$310,0)</f>
        <v>231</v>
      </c>
      <c r="E72" s="50">
        <f>IF(D72&lt;=LAs_by_category_by_nation!$B$2,1,IF(D72&lt;=(LAs_by_category_by_nation!$B$2+LAs_by_category_by_nation!$C$2),2,3))</f>
        <v>3</v>
      </c>
    </row>
    <row r="73" spans="1:5" x14ac:dyDescent="0.35">
      <c r="A73" s="66" t="s">
        <v>366</v>
      </c>
      <c r="B73" s="67" t="s">
        <v>367</v>
      </c>
      <c r="C73" s="56">
        <f>INDEX('England_index-scores_R2'!$C:$C,MATCH($A73,'England_index-scores_R2'!$A:$A,0))</f>
        <v>0.38454273826809526</v>
      </c>
      <c r="D73" s="50">
        <f>RANK(C73,C$2:C$310,0)</f>
        <v>51</v>
      </c>
      <c r="E73" s="50">
        <f>IF(D73&lt;=LAs_by_category_by_nation!$B$2,1,IF(D73&lt;=(LAs_by_category_by_nation!$B$2+LAs_by_category_by_nation!$C$2),2,3))</f>
        <v>1</v>
      </c>
    </row>
    <row r="74" spans="1:5" x14ac:dyDescent="0.35">
      <c r="A74" s="66" t="s">
        <v>368</v>
      </c>
      <c r="B74" s="67" t="s">
        <v>369</v>
      </c>
      <c r="C74" s="56">
        <f>INDEX('England_index-scores_R2'!$C:$C,MATCH($A74,'England_index-scores_R2'!$A:$A,0))</f>
        <v>0.37415683418138923</v>
      </c>
      <c r="D74" s="50">
        <f>RANK(C74,C$2:C$310,0)</f>
        <v>56</v>
      </c>
      <c r="E74" s="50">
        <f>IF(D74&lt;=LAs_by_category_by_nation!$B$2,1,IF(D74&lt;=(LAs_by_category_by_nation!$B$2+LAs_by_category_by_nation!$C$2),2,3))</f>
        <v>1</v>
      </c>
    </row>
    <row r="75" spans="1:5" x14ac:dyDescent="0.35">
      <c r="A75" s="66" t="s">
        <v>370</v>
      </c>
      <c r="B75" s="67" t="s">
        <v>371</v>
      </c>
      <c r="C75" s="56">
        <f>INDEX('England_index-scores_R2'!$C:$C,MATCH($A75,'England_index-scores_R2'!$A:$A,0))</f>
        <v>0.39975279770799077</v>
      </c>
      <c r="D75" s="50">
        <f>RANK(C75,C$2:C$310,0)</f>
        <v>42</v>
      </c>
      <c r="E75" s="50">
        <f>IF(D75&lt;=LAs_by_category_by_nation!$B$2,1,IF(D75&lt;=(LAs_by_category_by_nation!$B$2+LAs_by_category_by_nation!$C$2),2,3))</f>
        <v>1</v>
      </c>
    </row>
    <row r="76" spans="1:5" x14ac:dyDescent="0.35">
      <c r="A76" s="66" t="s">
        <v>372</v>
      </c>
      <c r="B76" s="67" t="s">
        <v>373</v>
      </c>
      <c r="C76" s="56">
        <f>INDEX('England_index-scores_R2'!$C:$C,MATCH($A76,'England_index-scores_R2'!$A:$A,0))</f>
        <v>0.27947193394138281</v>
      </c>
      <c r="D76" s="50">
        <f>RANK(C76,C$2:C$310,0)</f>
        <v>198</v>
      </c>
      <c r="E76" s="50">
        <f>IF(D76&lt;=LAs_by_category_by_nation!$B$2,1,IF(D76&lt;=(LAs_by_category_by_nation!$B$2+LAs_by_category_by_nation!$C$2),2,3))</f>
        <v>2</v>
      </c>
    </row>
    <row r="77" spans="1:5" x14ac:dyDescent="0.35">
      <c r="A77" s="66" t="s">
        <v>374</v>
      </c>
      <c r="B77" s="67" t="s">
        <v>375</v>
      </c>
      <c r="C77" s="56">
        <f>INDEX('England_index-scores_R2'!$C:$C,MATCH($A77,'England_index-scores_R2'!$A:$A,0))</f>
        <v>0.35595281404090023</v>
      </c>
      <c r="D77" s="50">
        <f>RANK(C77,C$2:C$310,0)</f>
        <v>76</v>
      </c>
      <c r="E77" s="50">
        <f>IF(D77&lt;=LAs_by_category_by_nation!$B$2,1,IF(D77&lt;=(LAs_by_category_by_nation!$B$2+LAs_by_category_by_nation!$C$2),2,3))</f>
        <v>1</v>
      </c>
    </row>
    <row r="78" spans="1:5" x14ac:dyDescent="0.35">
      <c r="A78" s="66" t="s">
        <v>376</v>
      </c>
      <c r="B78" s="67" t="s">
        <v>377</v>
      </c>
      <c r="C78" s="56">
        <f>INDEX('England_index-scores_R2'!$C:$C,MATCH($A78,'England_index-scores_R2'!$A:$A,0))</f>
        <v>0.45547554167627474</v>
      </c>
      <c r="D78" s="50">
        <f>RANK(C78,C$2:C$310,0)</f>
        <v>17</v>
      </c>
      <c r="E78" s="50">
        <f>IF(D78&lt;=LAs_by_category_by_nation!$B$2,1,IF(D78&lt;=(LAs_by_category_by_nation!$B$2+LAs_by_category_by_nation!$C$2),2,3))</f>
        <v>1</v>
      </c>
    </row>
    <row r="79" spans="1:5" x14ac:dyDescent="0.35">
      <c r="A79" s="66" t="s">
        <v>382</v>
      </c>
      <c r="B79" s="67" t="s">
        <v>383</v>
      </c>
      <c r="C79" s="56">
        <f>INDEX('England_index-scores_R2'!$C:$C,MATCH($A79,'England_index-scores_R2'!$A:$A,0))</f>
        <v>0.33003832142541978</v>
      </c>
      <c r="D79" s="50">
        <f>RANK(C79,C$2:C$310,0)</f>
        <v>111</v>
      </c>
      <c r="E79" s="50">
        <f>IF(D79&lt;=LAs_by_category_by_nation!$B$2,1,IF(D79&lt;=(LAs_by_category_by_nation!$B$2+LAs_by_category_by_nation!$C$2),2,3))</f>
        <v>2</v>
      </c>
    </row>
    <row r="80" spans="1:5" x14ac:dyDescent="0.35">
      <c r="A80" s="66" t="s">
        <v>386</v>
      </c>
      <c r="B80" s="67" t="s">
        <v>387</v>
      </c>
      <c r="C80" s="56">
        <f>INDEX('England_index-scores_R2'!$C:$C,MATCH($A80,'England_index-scores_R2'!$A:$A,0))</f>
        <v>0.28634570588413982</v>
      </c>
      <c r="D80" s="50">
        <f>RANK(C80,C$2:C$310,0)</f>
        <v>185</v>
      </c>
      <c r="E80" s="50">
        <f>IF(D80&lt;=LAs_by_category_by_nation!$B$2,1,IF(D80&lt;=(LAs_by_category_by_nation!$B$2+LAs_by_category_by_nation!$C$2),2,3))</f>
        <v>2</v>
      </c>
    </row>
    <row r="81" spans="1:5" x14ac:dyDescent="0.35">
      <c r="A81" s="66" t="s">
        <v>388</v>
      </c>
      <c r="B81" s="67" t="s">
        <v>389</v>
      </c>
      <c r="C81" s="56">
        <f>INDEX('England_index-scores_R2'!$C:$C,MATCH($A81,'England_index-scores_R2'!$A:$A,0))</f>
        <v>0.28955758156736761</v>
      </c>
      <c r="D81" s="50">
        <f>RANK(C81,C$2:C$310,0)</f>
        <v>175</v>
      </c>
      <c r="E81" s="50">
        <f>IF(D81&lt;=LAs_by_category_by_nation!$B$2,1,IF(D81&lt;=(LAs_by_category_by_nation!$B$2+LAs_by_category_by_nation!$C$2),2,3))</f>
        <v>2</v>
      </c>
    </row>
    <row r="82" spans="1:5" x14ac:dyDescent="0.35">
      <c r="A82" s="66" t="s">
        <v>392</v>
      </c>
      <c r="B82" s="67" t="s">
        <v>393</v>
      </c>
      <c r="C82" s="56">
        <f>INDEX('England_index-scores_R2'!$C:$C,MATCH($A82,'England_index-scores_R2'!$A:$A,0))</f>
        <v>0.28270344964468708</v>
      </c>
      <c r="D82" s="50">
        <f>RANK(C82,C$2:C$310,0)</f>
        <v>190</v>
      </c>
      <c r="E82" s="50">
        <f>IF(D82&lt;=LAs_by_category_by_nation!$B$2,1,IF(D82&lt;=(LAs_by_category_by_nation!$B$2+LAs_by_category_by_nation!$C$2),2,3))</f>
        <v>2</v>
      </c>
    </row>
    <row r="83" spans="1:5" x14ac:dyDescent="0.35">
      <c r="A83" s="66" t="s">
        <v>394</v>
      </c>
      <c r="B83" s="67" t="s">
        <v>395</v>
      </c>
      <c r="C83" s="56">
        <f>INDEX('England_index-scores_R2'!$C:$C,MATCH($A83,'England_index-scores_R2'!$A:$A,0))</f>
        <v>0.26081571823996424</v>
      </c>
      <c r="D83" s="50">
        <f>RANK(C83,C$2:C$310,0)</f>
        <v>226</v>
      </c>
      <c r="E83" s="50">
        <f>IF(D83&lt;=LAs_by_category_by_nation!$B$2,1,IF(D83&lt;=(LAs_by_category_by_nation!$B$2+LAs_by_category_by_nation!$C$2),2,3))</f>
        <v>3</v>
      </c>
    </row>
    <row r="84" spans="1:5" x14ac:dyDescent="0.35">
      <c r="A84" s="66" t="s">
        <v>396</v>
      </c>
      <c r="B84" s="67" t="s">
        <v>397</v>
      </c>
      <c r="C84" s="56">
        <f>INDEX('England_index-scores_R2'!$C:$C,MATCH($A84,'England_index-scores_R2'!$A:$A,0))</f>
        <v>0.49193876083987725</v>
      </c>
      <c r="D84" s="50">
        <f>RANK(C84,C$2:C$310,0)</f>
        <v>6</v>
      </c>
      <c r="E84" s="50">
        <f>IF(D84&lt;=LAs_by_category_by_nation!$B$2,1,IF(D84&lt;=(LAs_by_category_by_nation!$B$2+LAs_by_category_by_nation!$C$2),2,3))</f>
        <v>1</v>
      </c>
    </row>
    <row r="85" spans="1:5" x14ac:dyDescent="0.35">
      <c r="A85" s="66" t="s">
        <v>402</v>
      </c>
      <c r="B85" s="67" t="s">
        <v>403</v>
      </c>
      <c r="C85" s="56">
        <f>INDEX('England_index-scores_R2'!$C:$C,MATCH($A85,'England_index-scores_R2'!$A:$A,0))</f>
        <v>0.30017754218189979</v>
      </c>
      <c r="D85" s="50">
        <f>RANK(C85,C$2:C$310,0)</f>
        <v>159</v>
      </c>
      <c r="E85" s="50">
        <f>IF(D85&lt;=LAs_by_category_by_nation!$B$2,1,IF(D85&lt;=(LAs_by_category_by_nation!$B$2+LAs_by_category_by_nation!$C$2),2,3))</f>
        <v>2</v>
      </c>
    </row>
    <row r="86" spans="1:5" x14ac:dyDescent="0.35">
      <c r="A86" s="66" t="s">
        <v>404</v>
      </c>
      <c r="B86" s="67" t="s">
        <v>405</v>
      </c>
      <c r="C86" s="56">
        <f>INDEX('England_index-scores_R2'!$C:$C,MATCH($A86,'England_index-scores_R2'!$A:$A,0))</f>
        <v>0.42879086847196668</v>
      </c>
      <c r="D86" s="50">
        <f>RANK(C86,C$2:C$310,0)</f>
        <v>28</v>
      </c>
      <c r="E86" s="50">
        <f>IF(D86&lt;=LAs_by_category_by_nation!$B$2,1,IF(D86&lt;=(LAs_by_category_by_nation!$B$2+LAs_by_category_by_nation!$C$2),2,3))</f>
        <v>1</v>
      </c>
    </row>
    <row r="87" spans="1:5" x14ac:dyDescent="0.35">
      <c r="A87" s="66" t="s">
        <v>406</v>
      </c>
      <c r="B87" s="67" t="s">
        <v>407</v>
      </c>
      <c r="C87" s="56">
        <f>INDEX('England_index-scores_R2'!$C:$C,MATCH($A87,'England_index-scores_R2'!$A:$A,0))</f>
        <v>0.33477476885481777</v>
      </c>
      <c r="D87" s="50">
        <f>RANK(C87,C$2:C$310,0)</f>
        <v>104</v>
      </c>
      <c r="E87" s="50">
        <f>IF(D87&lt;=LAs_by_category_by_nation!$B$2,1,IF(D87&lt;=(LAs_by_category_by_nation!$B$2+LAs_by_category_by_nation!$C$2),2,3))</f>
        <v>2</v>
      </c>
    </row>
    <row r="88" spans="1:5" x14ac:dyDescent="0.35">
      <c r="A88" s="66" t="s">
        <v>408</v>
      </c>
      <c r="B88" s="67" t="s">
        <v>409</v>
      </c>
      <c r="C88" s="56">
        <f>INDEX('England_index-scores_R2'!$C:$C,MATCH($A88,'England_index-scores_R2'!$A:$A,0))</f>
        <v>0.42312957315677802</v>
      </c>
      <c r="D88" s="50">
        <f>RANK(C88,C$2:C$310,0)</f>
        <v>31</v>
      </c>
      <c r="E88" s="50">
        <f>IF(D88&lt;=LAs_by_category_by_nation!$B$2,1,IF(D88&lt;=(LAs_by_category_by_nation!$B$2+LAs_by_category_by_nation!$C$2),2,3))</f>
        <v>1</v>
      </c>
    </row>
    <row r="89" spans="1:5" x14ac:dyDescent="0.35">
      <c r="A89" s="66" t="s">
        <v>410</v>
      </c>
      <c r="B89" s="67" t="s">
        <v>411</v>
      </c>
      <c r="C89" s="56">
        <f>INDEX('England_index-scores_R2'!$C:$C,MATCH($A89,'England_index-scores_R2'!$A:$A,0))</f>
        <v>0.20049681497700594</v>
      </c>
      <c r="D89" s="50">
        <f>RANK(C89,C$2:C$310,0)</f>
        <v>292</v>
      </c>
      <c r="E89" s="50">
        <f>IF(D89&lt;=LAs_by_category_by_nation!$B$2,1,IF(D89&lt;=(LAs_by_category_by_nation!$B$2+LAs_by_category_by_nation!$C$2),2,3))</f>
        <v>3</v>
      </c>
    </row>
    <row r="90" spans="1:5" x14ac:dyDescent="0.35">
      <c r="A90" s="66" t="s">
        <v>412</v>
      </c>
      <c r="B90" s="67" t="s">
        <v>413</v>
      </c>
      <c r="C90" s="56">
        <f>INDEX('England_index-scores_R2'!$C:$C,MATCH($A90,'England_index-scores_R2'!$A:$A,0))</f>
        <v>0.31951668180880066</v>
      </c>
      <c r="D90" s="50">
        <f>RANK(C90,C$2:C$310,0)</f>
        <v>126</v>
      </c>
      <c r="E90" s="50">
        <f>IF(D90&lt;=LAs_by_category_by_nation!$B$2,1,IF(D90&lt;=(LAs_by_category_by_nation!$B$2+LAs_by_category_by_nation!$C$2),2,3))</f>
        <v>2</v>
      </c>
    </row>
    <row r="91" spans="1:5" x14ac:dyDescent="0.35">
      <c r="A91" s="66" t="s">
        <v>414</v>
      </c>
      <c r="B91" s="67" t="s">
        <v>415</v>
      </c>
      <c r="C91" s="56">
        <f>INDEX('England_index-scores_R2'!$C:$C,MATCH($A91,'England_index-scores_R2'!$A:$A,0))</f>
        <v>0.1813246556952651</v>
      </c>
      <c r="D91" s="50">
        <f>RANK(C91,C$2:C$310,0)</f>
        <v>303</v>
      </c>
      <c r="E91" s="50">
        <f>IF(D91&lt;=LAs_by_category_by_nation!$B$2,1,IF(D91&lt;=(LAs_by_category_by_nation!$B$2+LAs_by_category_by_nation!$C$2),2,3))</f>
        <v>3</v>
      </c>
    </row>
    <row r="92" spans="1:5" x14ac:dyDescent="0.35">
      <c r="A92" s="66" t="s">
        <v>416</v>
      </c>
      <c r="B92" s="67" t="s">
        <v>417</v>
      </c>
      <c r="C92" s="56">
        <f>INDEX('England_index-scores_R2'!$C:$C,MATCH($A92,'England_index-scores_R2'!$A:$A,0))</f>
        <v>0.29986173865747251</v>
      </c>
      <c r="D92" s="50">
        <f>RANK(C92,C$2:C$310,0)</f>
        <v>161</v>
      </c>
      <c r="E92" s="50">
        <f>IF(D92&lt;=LAs_by_category_by_nation!$B$2,1,IF(D92&lt;=(LAs_by_category_by_nation!$B$2+LAs_by_category_by_nation!$C$2),2,3))</f>
        <v>2</v>
      </c>
    </row>
    <row r="93" spans="1:5" x14ac:dyDescent="0.35">
      <c r="A93" s="66" t="s">
        <v>418</v>
      </c>
      <c r="B93" s="67" t="s">
        <v>419</v>
      </c>
      <c r="C93" s="56">
        <f>INDEX('England_index-scores_R2'!$C:$C,MATCH($A93,'England_index-scores_R2'!$A:$A,0))</f>
        <v>0.25432645100517115</v>
      </c>
      <c r="D93" s="50">
        <f>RANK(C93,C$2:C$310,0)</f>
        <v>238</v>
      </c>
      <c r="E93" s="50">
        <f>IF(D93&lt;=LAs_by_category_by_nation!$B$2,1,IF(D93&lt;=(LAs_by_category_by_nation!$B$2+LAs_by_category_by_nation!$C$2),2,3))</f>
        <v>3</v>
      </c>
    </row>
    <row r="94" spans="1:5" x14ac:dyDescent="0.35">
      <c r="A94" s="66" t="s">
        <v>420</v>
      </c>
      <c r="B94" s="67" t="s">
        <v>421</v>
      </c>
      <c r="C94" s="56">
        <f>INDEX('England_index-scores_R2'!$C:$C,MATCH($A94,'England_index-scores_R2'!$A:$A,0))</f>
        <v>0.24771794208808423</v>
      </c>
      <c r="D94" s="50">
        <f>RANK(C94,C$2:C$310,0)</f>
        <v>246</v>
      </c>
      <c r="E94" s="50">
        <f>IF(D94&lt;=LAs_by_category_by_nation!$B$2,1,IF(D94&lt;=(LAs_by_category_by_nation!$B$2+LAs_by_category_by_nation!$C$2),2,3))</f>
        <v>3</v>
      </c>
    </row>
    <row r="95" spans="1:5" x14ac:dyDescent="0.35">
      <c r="A95" s="66" t="s">
        <v>422</v>
      </c>
      <c r="B95" s="67" t="s">
        <v>423</v>
      </c>
      <c r="C95" s="56">
        <f>INDEX('England_index-scores_R2'!$C:$C,MATCH($A95,'England_index-scores_R2'!$A:$A,0))</f>
        <v>0.35013922520707053</v>
      </c>
      <c r="D95" s="50">
        <f>RANK(C95,C$2:C$310,0)</f>
        <v>82</v>
      </c>
      <c r="E95" s="50">
        <f>IF(D95&lt;=LAs_by_category_by_nation!$B$2,1,IF(D95&lt;=(LAs_by_category_by_nation!$B$2+LAs_by_category_by_nation!$C$2),2,3))</f>
        <v>1</v>
      </c>
    </row>
    <row r="96" spans="1:5" x14ac:dyDescent="0.35">
      <c r="A96" s="66" t="s">
        <v>424</v>
      </c>
      <c r="B96" s="67" t="s">
        <v>425</v>
      </c>
      <c r="C96" s="56">
        <f>INDEX('England_index-scores_R2'!$C:$C,MATCH($A96,'England_index-scores_R2'!$A:$A,0))</f>
        <v>0.244938479099436</v>
      </c>
      <c r="D96" s="50">
        <f>RANK(C96,C$2:C$310,0)</f>
        <v>250</v>
      </c>
      <c r="E96" s="50">
        <f>IF(D96&lt;=LAs_by_category_by_nation!$B$2,1,IF(D96&lt;=(LAs_by_category_by_nation!$B$2+LAs_by_category_by_nation!$C$2),2,3))</f>
        <v>3</v>
      </c>
    </row>
    <row r="97" spans="1:5" x14ac:dyDescent="0.35">
      <c r="A97" s="66" t="s">
        <v>428</v>
      </c>
      <c r="B97" s="67" t="s">
        <v>429</v>
      </c>
      <c r="C97" s="56">
        <f>INDEX('England_index-scores_R2'!$C:$C,MATCH($A97,'England_index-scores_R2'!$A:$A,0))</f>
        <v>0.19117226988446029</v>
      </c>
      <c r="D97" s="50">
        <f>RANK(C97,C$2:C$310,0)</f>
        <v>298</v>
      </c>
      <c r="E97" s="50">
        <f>IF(D97&lt;=LAs_by_category_by_nation!$B$2,1,IF(D97&lt;=(LAs_by_category_by_nation!$B$2+LAs_by_category_by_nation!$C$2),2,3))</f>
        <v>3</v>
      </c>
    </row>
    <row r="98" spans="1:5" x14ac:dyDescent="0.35">
      <c r="A98" s="66" t="s">
        <v>430</v>
      </c>
      <c r="B98" s="67" t="s">
        <v>431</v>
      </c>
      <c r="C98" s="56">
        <f>INDEX('England_index-scores_R2'!$C:$C,MATCH($A98,'England_index-scores_R2'!$A:$A,0))</f>
        <v>0.3206643282810912</v>
      </c>
      <c r="D98" s="50">
        <f>RANK(C98,C$2:C$310,0)</f>
        <v>124</v>
      </c>
      <c r="E98" s="50">
        <f>IF(D98&lt;=LAs_by_category_by_nation!$B$2,1,IF(D98&lt;=(LAs_by_category_by_nation!$B$2+LAs_by_category_by_nation!$C$2),2,3))</f>
        <v>2</v>
      </c>
    </row>
    <row r="99" spans="1:5" x14ac:dyDescent="0.35">
      <c r="A99" s="66" t="s">
        <v>436</v>
      </c>
      <c r="B99" s="67" t="s">
        <v>437</v>
      </c>
      <c r="C99" s="56">
        <f>INDEX('England_index-scores_R2'!$C:$C,MATCH($A99,'England_index-scores_R2'!$A:$A,0))</f>
        <v>0.35485144455619405</v>
      </c>
      <c r="D99" s="50">
        <f>RANK(C99,C$2:C$310,0)</f>
        <v>78</v>
      </c>
      <c r="E99" s="50">
        <f>IF(D99&lt;=LAs_by_category_by_nation!$B$2,1,IF(D99&lt;=(LAs_by_category_by_nation!$B$2+LAs_by_category_by_nation!$C$2),2,3))</f>
        <v>1</v>
      </c>
    </row>
    <row r="100" spans="1:5" x14ac:dyDescent="0.35">
      <c r="A100" s="66" t="s">
        <v>438</v>
      </c>
      <c r="B100" s="67" t="s">
        <v>439</v>
      </c>
      <c r="C100" s="56">
        <f>INDEX('England_index-scores_R2'!$C:$C,MATCH($A100,'England_index-scores_R2'!$A:$A,0))</f>
        <v>0.32439397826291405</v>
      </c>
      <c r="D100" s="50">
        <f>RANK(C100,C$2:C$310,0)</f>
        <v>117</v>
      </c>
      <c r="E100" s="50">
        <f>IF(D100&lt;=LAs_by_category_by_nation!$B$2,1,IF(D100&lt;=(LAs_by_category_by_nation!$B$2+LAs_by_category_by_nation!$C$2),2,3))</f>
        <v>2</v>
      </c>
    </row>
    <row r="101" spans="1:5" x14ac:dyDescent="0.35">
      <c r="A101" s="66" t="s">
        <v>440</v>
      </c>
      <c r="B101" s="67" t="s">
        <v>441</v>
      </c>
      <c r="C101" s="56">
        <f>INDEX('England_index-scores_R2'!$C:$C,MATCH($A101,'England_index-scores_R2'!$A:$A,0))</f>
        <v>0.28831496662598294</v>
      </c>
      <c r="D101" s="50">
        <f>RANK(C101,C$2:C$310,0)</f>
        <v>177</v>
      </c>
      <c r="E101" s="50">
        <f>IF(D101&lt;=LAs_by_category_by_nation!$B$2,1,IF(D101&lt;=(LAs_by_category_by_nation!$B$2+LAs_by_category_by_nation!$C$2),2,3))</f>
        <v>2</v>
      </c>
    </row>
    <row r="102" spans="1:5" x14ac:dyDescent="0.35">
      <c r="A102" s="66" t="s">
        <v>442</v>
      </c>
      <c r="B102" s="67" t="s">
        <v>443</v>
      </c>
      <c r="C102" s="56">
        <f>INDEX('England_index-scores_R2'!$C:$C,MATCH($A102,'England_index-scores_R2'!$A:$A,0))</f>
        <v>0.44944889330064264</v>
      </c>
      <c r="D102" s="50">
        <f>RANK(C102,C$2:C$310,0)</f>
        <v>22</v>
      </c>
      <c r="E102" s="50">
        <f>IF(D102&lt;=LAs_by_category_by_nation!$B$2,1,IF(D102&lt;=(LAs_by_category_by_nation!$B$2+LAs_by_category_by_nation!$C$2),2,3))</f>
        <v>1</v>
      </c>
    </row>
    <row r="103" spans="1:5" x14ac:dyDescent="0.35">
      <c r="A103" s="66" t="s">
        <v>444</v>
      </c>
      <c r="B103" s="67" t="s">
        <v>445</v>
      </c>
      <c r="C103" s="56">
        <f>INDEX('England_index-scores_R2'!$C:$C,MATCH($A103,'England_index-scores_R2'!$A:$A,0))</f>
        <v>0.30503655698829735</v>
      </c>
      <c r="D103" s="50">
        <f>RANK(C103,C$2:C$310,0)</f>
        <v>145</v>
      </c>
      <c r="E103" s="50">
        <f>IF(D103&lt;=LAs_by_category_by_nation!$B$2,1,IF(D103&lt;=(LAs_by_category_by_nation!$B$2+LAs_by_category_by_nation!$C$2),2,3))</f>
        <v>2</v>
      </c>
    </row>
    <row r="104" spans="1:5" x14ac:dyDescent="0.35">
      <c r="A104" s="66" t="s">
        <v>448</v>
      </c>
      <c r="B104" s="67" t="s">
        <v>449</v>
      </c>
      <c r="C104" s="56">
        <f>INDEX('England_index-scores_R2'!$C:$C,MATCH($A104,'England_index-scores_R2'!$A:$A,0))</f>
        <v>0.34658829435303173</v>
      </c>
      <c r="D104" s="50">
        <f>RANK(C104,C$2:C$310,0)</f>
        <v>89</v>
      </c>
      <c r="E104" s="50">
        <f>IF(D104&lt;=LAs_by_category_by_nation!$B$2,1,IF(D104&lt;=(LAs_by_category_by_nation!$B$2+LAs_by_category_by_nation!$C$2),2,3))</f>
        <v>1</v>
      </c>
    </row>
    <row r="105" spans="1:5" x14ac:dyDescent="0.35">
      <c r="A105" s="66" t="s">
        <v>450</v>
      </c>
      <c r="B105" s="67" t="s">
        <v>451</v>
      </c>
      <c r="C105" s="56">
        <f>INDEX('England_index-scores_R2'!$C:$C,MATCH($A105,'England_index-scores_R2'!$A:$A,0))</f>
        <v>0.33332687957768903</v>
      </c>
      <c r="D105" s="50">
        <f>RANK(C105,C$2:C$310,0)</f>
        <v>106</v>
      </c>
      <c r="E105" s="50">
        <f>IF(D105&lt;=LAs_by_category_by_nation!$B$2,1,IF(D105&lt;=(LAs_by_category_by_nation!$B$2+LAs_by_category_by_nation!$C$2),2,3))</f>
        <v>2</v>
      </c>
    </row>
    <row r="106" spans="1:5" x14ac:dyDescent="0.35">
      <c r="A106" s="66" t="s">
        <v>452</v>
      </c>
      <c r="B106" s="67" t="s">
        <v>453</v>
      </c>
      <c r="C106" s="56">
        <f>INDEX('England_index-scores_R2'!$C:$C,MATCH($A106,'England_index-scores_R2'!$A:$A,0))</f>
        <v>0.35649960339000814</v>
      </c>
      <c r="D106" s="50">
        <f>RANK(C106,C$2:C$310,0)</f>
        <v>74</v>
      </c>
      <c r="E106" s="50">
        <f>IF(D106&lt;=LAs_by_category_by_nation!$B$2,1,IF(D106&lt;=(LAs_by_category_by_nation!$B$2+LAs_by_category_by_nation!$C$2),2,3))</f>
        <v>1</v>
      </c>
    </row>
    <row r="107" spans="1:5" x14ac:dyDescent="0.35">
      <c r="A107" s="66" t="s">
        <v>454</v>
      </c>
      <c r="B107" s="67" t="s">
        <v>455</v>
      </c>
      <c r="C107" s="56">
        <f>INDEX('England_index-scores_R2'!$C:$C,MATCH($A107,'England_index-scores_R2'!$A:$A,0))</f>
        <v>0.50794196445730921</v>
      </c>
      <c r="D107" s="50">
        <f>RANK(C107,C$2:C$310,0)</f>
        <v>3</v>
      </c>
      <c r="E107" s="50">
        <f>IF(D107&lt;=LAs_by_category_by_nation!$B$2,1,IF(D107&lt;=(LAs_by_category_by_nation!$B$2+LAs_by_category_by_nation!$C$2),2,3))</f>
        <v>1</v>
      </c>
    </row>
    <row r="108" spans="1:5" x14ac:dyDescent="0.35">
      <c r="A108" s="66" t="s">
        <v>456</v>
      </c>
      <c r="B108" s="67" t="s">
        <v>457</v>
      </c>
      <c r="C108" s="56">
        <f>INDEX('England_index-scores_R2'!$C:$C,MATCH($A108,'England_index-scores_R2'!$A:$A,0))</f>
        <v>0.29630419072781522</v>
      </c>
      <c r="D108" s="50">
        <f>RANK(C108,C$2:C$310,0)</f>
        <v>166</v>
      </c>
      <c r="E108" s="50">
        <f>IF(D108&lt;=LAs_by_category_by_nation!$B$2,1,IF(D108&lt;=(LAs_by_category_by_nation!$B$2+LAs_by_category_by_nation!$C$2),2,3))</f>
        <v>2</v>
      </c>
    </row>
    <row r="109" spans="1:5" x14ac:dyDescent="0.35">
      <c r="A109" s="66" t="s">
        <v>458</v>
      </c>
      <c r="B109" s="67" t="s">
        <v>459</v>
      </c>
      <c r="C109" s="56">
        <f>INDEX('England_index-scores_R2'!$C:$C,MATCH($A109,'England_index-scores_R2'!$A:$A,0))</f>
        <v>0.22427074234168387</v>
      </c>
      <c r="D109" s="50">
        <f>RANK(C109,C$2:C$310,0)</f>
        <v>271</v>
      </c>
      <c r="E109" s="50">
        <f>IF(D109&lt;=LAs_by_category_by_nation!$B$2,1,IF(D109&lt;=(LAs_by_category_by_nation!$B$2+LAs_by_category_by_nation!$C$2),2,3))</f>
        <v>3</v>
      </c>
    </row>
    <row r="110" spans="1:5" x14ac:dyDescent="0.35">
      <c r="A110" s="66" t="s">
        <v>462</v>
      </c>
      <c r="B110" s="67" t="s">
        <v>463</v>
      </c>
      <c r="C110" s="56">
        <f>INDEX('England_index-scores_R2'!$C:$C,MATCH($A110,'England_index-scores_R2'!$A:$A,0))</f>
        <v>0.3496616342487755</v>
      </c>
      <c r="D110" s="50">
        <f>RANK(C110,C$2:C$310,0)</f>
        <v>84</v>
      </c>
      <c r="E110" s="50">
        <f>IF(D110&lt;=LAs_by_category_by_nation!$B$2,1,IF(D110&lt;=(LAs_by_category_by_nation!$B$2+LAs_by_category_by_nation!$C$2),2,3))</f>
        <v>1</v>
      </c>
    </row>
    <row r="111" spans="1:5" x14ac:dyDescent="0.35">
      <c r="A111" s="66" t="s">
        <v>464</v>
      </c>
      <c r="B111" s="67" t="s">
        <v>465</v>
      </c>
      <c r="C111" s="56">
        <f>INDEX('England_index-scores_R2'!$C:$C,MATCH($A111,'England_index-scores_R2'!$A:$A,0))</f>
        <v>0.31649710976464374</v>
      </c>
      <c r="D111" s="50">
        <f>RANK(C111,C$2:C$310,0)</f>
        <v>128</v>
      </c>
      <c r="E111" s="50">
        <f>IF(D111&lt;=LAs_by_category_by_nation!$B$2,1,IF(D111&lt;=(LAs_by_category_by_nation!$B$2+LAs_by_category_by_nation!$C$2),2,3))</f>
        <v>2</v>
      </c>
    </row>
    <row r="112" spans="1:5" x14ac:dyDescent="0.35">
      <c r="A112" s="66" t="s">
        <v>466</v>
      </c>
      <c r="B112" s="67" t="s">
        <v>467</v>
      </c>
      <c r="C112" s="56">
        <f>INDEX('England_index-scores_R2'!$C:$C,MATCH($A112,'England_index-scores_R2'!$A:$A,0))</f>
        <v>0.25043229398154976</v>
      </c>
      <c r="D112" s="50">
        <f>RANK(C112,C$2:C$310,0)</f>
        <v>242</v>
      </c>
      <c r="E112" s="50">
        <f>IF(D112&lt;=LAs_by_category_by_nation!$B$2,1,IF(D112&lt;=(LAs_by_category_by_nation!$B$2+LAs_by_category_by_nation!$C$2),2,3))</f>
        <v>3</v>
      </c>
    </row>
    <row r="113" spans="1:5" x14ac:dyDescent="0.35">
      <c r="A113" s="66" t="s">
        <v>468</v>
      </c>
      <c r="B113" s="67" t="s">
        <v>469</v>
      </c>
      <c r="C113" s="56">
        <f>INDEX('England_index-scores_R2'!$C:$C,MATCH($A113,'England_index-scores_R2'!$A:$A,0))</f>
        <v>0.264779100915153</v>
      </c>
      <c r="D113" s="50">
        <f>RANK(C113,C$2:C$310,0)</f>
        <v>219</v>
      </c>
      <c r="E113" s="50">
        <f>IF(D113&lt;=LAs_by_category_by_nation!$B$2,1,IF(D113&lt;=(LAs_by_category_by_nation!$B$2+LAs_by_category_by_nation!$C$2),2,3))</f>
        <v>3</v>
      </c>
    </row>
    <row r="114" spans="1:5" x14ac:dyDescent="0.35">
      <c r="A114" s="66" t="s">
        <v>470</v>
      </c>
      <c r="B114" s="67" t="s">
        <v>471</v>
      </c>
      <c r="C114" s="56">
        <f>INDEX('England_index-scores_R2'!$C:$C,MATCH($A114,'England_index-scores_R2'!$A:$A,0))</f>
        <v>0.25679476014513225</v>
      </c>
      <c r="D114" s="50">
        <f>RANK(C114,C$2:C$310,0)</f>
        <v>232</v>
      </c>
      <c r="E114" s="50">
        <f>IF(D114&lt;=LAs_by_category_by_nation!$B$2,1,IF(D114&lt;=(LAs_by_category_by_nation!$B$2+LAs_by_category_by_nation!$C$2),2,3))</f>
        <v>3</v>
      </c>
    </row>
    <row r="115" spans="1:5" x14ac:dyDescent="0.35">
      <c r="A115" s="66" t="s">
        <v>472</v>
      </c>
      <c r="B115" s="67" t="s">
        <v>473</v>
      </c>
      <c r="C115" s="56">
        <f>INDEX('England_index-scores_R2'!$C:$C,MATCH($A115,'England_index-scores_R2'!$A:$A,0))</f>
        <v>0.30952887196713663</v>
      </c>
      <c r="D115" s="50">
        <f>RANK(C115,C$2:C$310,0)</f>
        <v>139</v>
      </c>
      <c r="E115" s="50">
        <f>IF(D115&lt;=LAs_by_category_by_nation!$B$2,1,IF(D115&lt;=(LAs_by_category_by_nation!$B$2+LAs_by_category_by_nation!$C$2),2,3))</f>
        <v>2</v>
      </c>
    </row>
    <row r="116" spans="1:5" x14ac:dyDescent="0.35">
      <c r="A116" s="66" t="s">
        <v>474</v>
      </c>
      <c r="B116" s="67" t="s">
        <v>475</v>
      </c>
      <c r="C116" s="56">
        <f>INDEX('England_index-scores_R2'!$C:$C,MATCH($A116,'England_index-scores_R2'!$A:$A,0))</f>
        <v>0.33583936559181704</v>
      </c>
      <c r="D116" s="50">
        <f>RANK(C116,C$2:C$310,0)</f>
        <v>101</v>
      </c>
      <c r="E116" s="50">
        <f>IF(D116&lt;=LAs_by_category_by_nation!$B$2,1,IF(D116&lt;=(LAs_by_category_by_nation!$B$2+LAs_by_category_by_nation!$C$2),2,3))</f>
        <v>2</v>
      </c>
    </row>
    <row r="117" spans="1:5" x14ac:dyDescent="0.35">
      <c r="A117" s="66" t="s">
        <v>476</v>
      </c>
      <c r="B117" s="67" t="s">
        <v>477</v>
      </c>
      <c r="C117" s="56">
        <f>INDEX('England_index-scores_R2'!$C:$C,MATCH($A117,'England_index-scores_R2'!$A:$A,0))</f>
        <v>0.24494399613241608</v>
      </c>
      <c r="D117" s="50">
        <f>RANK(C117,C$2:C$310,0)</f>
        <v>249</v>
      </c>
      <c r="E117" s="50">
        <f>IF(D117&lt;=LAs_by_category_by_nation!$B$2,1,IF(D117&lt;=(LAs_by_category_by_nation!$B$2+LAs_by_category_by_nation!$C$2),2,3))</f>
        <v>3</v>
      </c>
    </row>
    <row r="118" spans="1:5" x14ac:dyDescent="0.35">
      <c r="A118" s="66" t="s">
        <v>478</v>
      </c>
      <c r="B118" s="67" t="s">
        <v>479</v>
      </c>
      <c r="C118" s="56">
        <f>INDEX('England_index-scores_R2'!$C:$C,MATCH($A118,'England_index-scores_R2'!$A:$A,0))</f>
        <v>0.27313045576232248</v>
      </c>
      <c r="D118" s="50">
        <f>RANK(C118,C$2:C$310,0)</f>
        <v>205</v>
      </c>
      <c r="E118" s="50">
        <f>IF(D118&lt;=LAs_by_category_by_nation!$B$2,1,IF(D118&lt;=(LAs_by_category_by_nation!$B$2+LAs_by_category_by_nation!$C$2),2,3))</f>
        <v>3</v>
      </c>
    </row>
    <row r="119" spans="1:5" x14ac:dyDescent="0.35">
      <c r="A119" s="66" t="s">
        <v>480</v>
      </c>
      <c r="B119" s="67" t="s">
        <v>481</v>
      </c>
      <c r="C119" s="56">
        <f>INDEX('England_index-scores_R2'!$C:$C,MATCH($A119,'England_index-scores_R2'!$A:$A,0))</f>
        <v>0.21769271435485882</v>
      </c>
      <c r="D119" s="50">
        <f>RANK(C119,C$2:C$310,0)</f>
        <v>278</v>
      </c>
      <c r="E119" s="50">
        <f>IF(D119&lt;=LAs_by_category_by_nation!$B$2,1,IF(D119&lt;=(LAs_by_category_by_nation!$B$2+LAs_by_category_by_nation!$C$2),2,3))</f>
        <v>3</v>
      </c>
    </row>
    <row r="120" spans="1:5" x14ac:dyDescent="0.35">
      <c r="A120" s="66" t="s">
        <v>482</v>
      </c>
      <c r="B120" s="67" t="s">
        <v>483</v>
      </c>
      <c r="C120" s="56">
        <f>INDEX('England_index-scores_R2'!$C:$C,MATCH($A120,'England_index-scores_R2'!$A:$A,0))</f>
        <v>0.53757059664898188</v>
      </c>
      <c r="D120" s="50">
        <f>RANK(C120,C$2:C$310,0)</f>
        <v>1</v>
      </c>
      <c r="E120" s="50">
        <f>IF(D120&lt;=LAs_by_category_by_nation!$B$2,1,IF(D120&lt;=(LAs_by_category_by_nation!$B$2+LAs_by_category_by_nation!$C$2),2,3))</f>
        <v>1</v>
      </c>
    </row>
    <row r="121" spans="1:5" x14ac:dyDescent="0.35">
      <c r="A121" s="66" t="s">
        <v>484</v>
      </c>
      <c r="B121" s="67" t="s">
        <v>485</v>
      </c>
      <c r="C121" s="56">
        <f>INDEX('England_index-scores_R2'!$C:$C,MATCH($A121,'England_index-scores_R2'!$A:$A,0))</f>
        <v>0.48553342066835536</v>
      </c>
      <c r="D121" s="50">
        <f>RANK(C121,C$2:C$310,0)</f>
        <v>7</v>
      </c>
      <c r="E121" s="50">
        <f>IF(D121&lt;=LAs_by_category_by_nation!$B$2,1,IF(D121&lt;=(LAs_by_category_by_nation!$B$2+LAs_by_category_by_nation!$C$2),2,3))</f>
        <v>1</v>
      </c>
    </row>
    <row r="122" spans="1:5" x14ac:dyDescent="0.35">
      <c r="A122" s="66" t="s">
        <v>486</v>
      </c>
      <c r="B122" s="67" t="s">
        <v>487</v>
      </c>
      <c r="C122" s="56">
        <f>INDEX('England_index-scores_R2'!$C:$C,MATCH($A122,'England_index-scores_R2'!$A:$A,0))</f>
        <v>0.30536728061974777</v>
      </c>
      <c r="D122" s="50">
        <f>RANK(C122,C$2:C$310,0)</f>
        <v>144</v>
      </c>
      <c r="E122" s="50">
        <f>IF(D122&lt;=LAs_by_category_by_nation!$B$2,1,IF(D122&lt;=(LAs_by_category_by_nation!$B$2+LAs_by_category_by_nation!$C$2),2,3))</f>
        <v>2</v>
      </c>
    </row>
    <row r="123" spans="1:5" x14ac:dyDescent="0.35">
      <c r="A123" s="66" t="s">
        <v>488</v>
      </c>
      <c r="B123" s="67" t="s">
        <v>489</v>
      </c>
      <c r="C123" s="56">
        <f>INDEX('England_index-scores_R2'!$C:$C,MATCH($A123,'England_index-scores_R2'!$A:$A,0))</f>
        <v>0.26143303958026237</v>
      </c>
      <c r="D123" s="50">
        <f>RANK(C123,C$2:C$310,0)</f>
        <v>225</v>
      </c>
      <c r="E123" s="50">
        <f>IF(D123&lt;=LAs_by_category_by_nation!$B$2,1,IF(D123&lt;=(LAs_by_category_by_nation!$B$2+LAs_by_category_by_nation!$C$2),2,3))</f>
        <v>3</v>
      </c>
    </row>
    <row r="124" spans="1:5" x14ac:dyDescent="0.35">
      <c r="A124" s="66" t="s">
        <v>490</v>
      </c>
      <c r="B124" s="67" t="s">
        <v>491</v>
      </c>
      <c r="C124" s="56">
        <f>INDEX('England_index-scores_R2'!$C:$C,MATCH($A124,'England_index-scores_R2'!$A:$A,0))</f>
        <v>0.3482672527405003</v>
      </c>
      <c r="D124" s="50">
        <f>RANK(C124,C$2:C$310,0)</f>
        <v>87</v>
      </c>
      <c r="E124" s="50">
        <f>IF(D124&lt;=LAs_by_category_by_nation!$B$2,1,IF(D124&lt;=(LAs_by_category_by_nation!$B$2+LAs_by_category_by_nation!$C$2),2,3))</f>
        <v>1</v>
      </c>
    </row>
    <row r="125" spans="1:5" x14ac:dyDescent="0.35">
      <c r="A125" s="66" t="s">
        <v>492</v>
      </c>
      <c r="B125" s="67" t="s">
        <v>493</v>
      </c>
      <c r="C125" s="56">
        <f>INDEX('England_index-scores_R2'!$C:$C,MATCH($A125,'England_index-scores_R2'!$A:$A,0))</f>
        <v>0.28640554900152437</v>
      </c>
      <c r="D125" s="50">
        <f>RANK(C125,C$2:C$310,0)</f>
        <v>182</v>
      </c>
      <c r="E125" s="50">
        <f>IF(D125&lt;=LAs_by_category_by_nation!$B$2,1,IF(D125&lt;=(LAs_by_category_by_nation!$B$2+LAs_by_category_by_nation!$C$2),2,3))</f>
        <v>2</v>
      </c>
    </row>
    <row r="126" spans="1:5" x14ac:dyDescent="0.35">
      <c r="A126" s="66" t="s">
        <v>494</v>
      </c>
      <c r="B126" s="67" t="s">
        <v>495</v>
      </c>
      <c r="C126" s="56">
        <f>INDEX('England_index-scores_R2'!$C:$C,MATCH($A126,'England_index-scores_R2'!$A:$A,0))</f>
        <v>0.3669896423649221</v>
      </c>
      <c r="D126" s="50">
        <f>RANK(C126,C$2:C$310,0)</f>
        <v>63</v>
      </c>
      <c r="E126" s="50">
        <f>IF(D126&lt;=LAs_by_category_by_nation!$B$2,1,IF(D126&lt;=(LAs_by_category_by_nation!$B$2+LAs_by_category_by_nation!$C$2),2,3))</f>
        <v>1</v>
      </c>
    </row>
    <row r="127" spans="1:5" x14ac:dyDescent="0.35">
      <c r="A127" s="66" t="s">
        <v>498</v>
      </c>
      <c r="B127" s="67" t="s">
        <v>499</v>
      </c>
      <c r="C127" s="56">
        <f>INDEX('England_index-scores_R2'!$C:$C,MATCH($A127,'England_index-scores_R2'!$A:$A,0))</f>
        <v>0.30683942433565226</v>
      </c>
      <c r="D127" s="50">
        <f>RANK(C127,C$2:C$310,0)</f>
        <v>141</v>
      </c>
      <c r="E127" s="50">
        <f>IF(D127&lt;=LAs_by_category_by_nation!$B$2,1,IF(D127&lt;=(LAs_by_category_by_nation!$B$2+LAs_by_category_by_nation!$C$2),2,3))</f>
        <v>2</v>
      </c>
    </row>
    <row r="128" spans="1:5" x14ac:dyDescent="0.35">
      <c r="A128" s="66" t="s">
        <v>500</v>
      </c>
      <c r="B128" s="67" t="s">
        <v>501</v>
      </c>
      <c r="C128" s="56">
        <f>INDEX('England_index-scores_R2'!$C:$C,MATCH($A128,'England_index-scores_R2'!$A:$A,0))</f>
        <v>0.25649607265333169</v>
      </c>
      <c r="D128" s="50">
        <f>RANK(C128,C$2:C$310,0)</f>
        <v>233</v>
      </c>
      <c r="E128" s="50">
        <f>IF(D128&lt;=LAs_by_category_by_nation!$B$2,1,IF(D128&lt;=(LAs_by_category_by_nation!$B$2+LAs_by_category_by_nation!$C$2),2,3))</f>
        <v>3</v>
      </c>
    </row>
    <row r="129" spans="1:5" x14ac:dyDescent="0.35">
      <c r="A129" s="66" t="s">
        <v>502</v>
      </c>
      <c r="B129" s="67" t="s">
        <v>503</v>
      </c>
      <c r="C129" s="56">
        <f>INDEX('England_index-scores_R2'!$C:$C,MATCH($A129,'England_index-scores_R2'!$A:$A,0))</f>
        <v>0.23111507463218883</v>
      </c>
      <c r="D129" s="50">
        <f>RANK(C129,C$2:C$310,0)</f>
        <v>263</v>
      </c>
      <c r="E129" s="50">
        <f>IF(D129&lt;=LAs_by_category_by_nation!$B$2,1,IF(D129&lt;=(LAs_by_category_by_nation!$B$2+LAs_by_category_by_nation!$C$2),2,3))</f>
        <v>3</v>
      </c>
    </row>
    <row r="130" spans="1:5" x14ac:dyDescent="0.35">
      <c r="A130" s="66" t="s">
        <v>504</v>
      </c>
      <c r="B130" s="67" t="s">
        <v>505</v>
      </c>
      <c r="C130" s="56">
        <f>INDEX('England_index-scores_R2'!$C:$C,MATCH($A130,'England_index-scores_R2'!$A:$A,0))</f>
        <v>0.2868412323164603</v>
      </c>
      <c r="D130" s="50">
        <f>RANK(C130,C$2:C$310,0)</f>
        <v>181</v>
      </c>
      <c r="E130" s="50">
        <f>IF(D130&lt;=LAs_by_category_by_nation!$B$2,1,IF(D130&lt;=(LAs_by_category_by_nation!$B$2+LAs_by_category_by_nation!$C$2),2,3))</f>
        <v>2</v>
      </c>
    </row>
    <row r="131" spans="1:5" x14ac:dyDescent="0.35">
      <c r="A131" s="66" t="s">
        <v>506</v>
      </c>
      <c r="B131" s="67" t="s">
        <v>507</v>
      </c>
      <c r="C131" s="56">
        <f>INDEX('England_index-scores_R2'!$C:$C,MATCH($A131,'England_index-scores_R2'!$A:$A,0))</f>
        <v>0.23024607448396506</v>
      </c>
      <c r="D131" s="50">
        <f>RANK(C131,C$2:C$310,0)</f>
        <v>266</v>
      </c>
      <c r="E131" s="50">
        <f>IF(D131&lt;=LAs_by_category_by_nation!$B$2,1,IF(D131&lt;=(LAs_by_category_by_nation!$B$2+LAs_by_category_by_nation!$C$2),2,3))</f>
        <v>3</v>
      </c>
    </row>
    <row r="132" spans="1:5" x14ac:dyDescent="0.35">
      <c r="A132" s="66" t="s">
        <v>508</v>
      </c>
      <c r="B132" s="67" t="s">
        <v>509</v>
      </c>
      <c r="C132" s="56">
        <f>INDEX('England_index-scores_R2'!$C:$C,MATCH($A132,'England_index-scores_R2'!$A:$A,0))</f>
        <v>0.42070105666497815</v>
      </c>
      <c r="D132" s="50">
        <f>RANK(C132,C$2:C$310,0)</f>
        <v>32</v>
      </c>
      <c r="E132" s="50">
        <f>IF(D132&lt;=LAs_by_category_by_nation!$B$2,1,IF(D132&lt;=(LAs_by_category_by_nation!$B$2+LAs_by_category_by_nation!$C$2),2,3))</f>
        <v>1</v>
      </c>
    </row>
    <row r="133" spans="1:5" x14ac:dyDescent="0.35">
      <c r="A133" s="66" t="s">
        <v>512</v>
      </c>
      <c r="B133" s="67" t="s">
        <v>513</v>
      </c>
      <c r="C133" s="56">
        <f>INDEX('England_index-scores_R2'!$C:$C,MATCH($A133,'England_index-scores_R2'!$A:$A,0))</f>
        <v>0.27515361053418258</v>
      </c>
      <c r="D133" s="50">
        <f>RANK(C133,C$2:C$310,0)</f>
        <v>202</v>
      </c>
      <c r="E133" s="50">
        <f>IF(D133&lt;=LAs_by_category_by_nation!$B$2,1,IF(D133&lt;=(LAs_by_category_by_nation!$B$2+LAs_by_category_by_nation!$C$2),2,3))</f>
        <v>3</v>
      </c>
    </row>
    <row r="134" spans="1:5" x14ac:dyDescent="0.35">
      <c r="A134" s="66" t="s">
        <v>516</v>
      </c>
      <c r="B134" s="67" t="s">
        <v>517</v>
      </c>
      <c r="C134" s="56">
        <f>INDEX('England_index-scores_R2'!$C:$C,MATCH($A134,'England_index-scores_R2'!$A:$A,0))</f>
        <v>0.28408030048133781</v>
      </c>
      <c r="D134" s="50">
        <f>RANK(C134,C$2:C$310,0)</f>
        <v>187</v>
      </c>
      <c r="E134" s="50">
        <f>IF(D134&lt;=LAs_by_category_by_nation!$B$2,1,IF(D134&lt;=(LAs_by_category_by_nation!$B$2+LAs_by_category_by_nation!$C$2),2,3))</f>
        <v>2</v>
      </c>
    </row>
    <row r="135" spans="1:5" x14ac:dyDescent="0.35">
      <c r="A135" s="66" t="s">
        <v>518</v>
      </c>
      <c r="B135" s="67" t="s">
        <v>519</v>
      </c>
      <c r="C135" s="56">
        <f>INDEX('England_index-scores_R2'!$C:$C,MATCH($A135,'England_index-scores_R2'!$A:$A,0))</f>
        <v>0.46584869538008489</v>
      </c>
      <c r="D135" s="50">
        <f>RANK(C135,C$2:C$310,0)</f>
        <v>12</v>
      </c>
      <c r="E135" s="50">
        <f>IF(D135&lt;=LAs_by_category_by_nation!$B$2,1,IF(D135&lt;=(LAs_by_category_by_nation!$B$2+LAs_by_category_by_nation!$C$2),2,3))</f>
        <v>1</v>
      </c>
    </row>
    <row r="136" spans="1:5" x14ac:dyDescent="0.35">
      <c r="A136" s="66" t="s">
        <v>520</v>
      </c>
      <c r="B136" s="67" t="s">
        <v>521</v>
      </c>
      <c r="C136" s="56">
        <f>INDEX('England_index-scores_R2'!$C:$C,MATCH($A136,'England_index-scores_R2'!$A:$A,0))</f>
        <v>0.26946724353367629</v>
      </c>
      <c r="D136" s="50">
        <f>RANK(C136,C$2:C$310,0)</f>
        <v>211</v>
      </c>
      <c r="E136" s="50">
        <f>IF(D136&lt;=LAs_by_category_by_nation!$B$2,1,IF(D136&lt;=(LAs_by_category_by_nation!$B$2+LAs_by_category_by_nation!$C$2),2,3))</f>
        <v>3</v>
      </c>
    </row>
    <row r="137" spans="1:5" x14ac:dyDescent="0.35">
      <c r="A137" s="66" t="s">
        <v>522</v>
      </c>
      <c r="B137" s="67" t="s">
        <v>523</v>
      </c>
      <c r="C137" s="56">
        <f>INDEX('England_index-scores_R2'!$C:$C,MATCH($A137,'England_index-scores_R2'!$A:$A,0))</f>
        <v>0.30632389821067352</v>
      </c>
      <c r="D137" s="50">
        <f>RANK(C137,C$2:C$310,0)</f>
        <v>142</v>
      </c>
      <c r="E137" s="50">
        <f>IF(D137&lt;=LAs_by_category_by_nation!$B$2,1,IF(D137&lt;=(LAs_by_category_by_nation!$B$2+LAs_by_category_by_nation!$C$2),2,3))</f>
        <v>2</v>
      </c>
    </row>
    <row r="138" spans="1:5" x14ac:dyDescent="0.35">
      <c r="A138" s="66" t="s">
        <v>524</v>
      </c>
      <c r="B138" s="67" t="s">
        <v>525</v>
      </c>
      <c r="C138" s="56">
        <f>INDEX('England_index-scores_R2'!$C:$C,MATCH($A138,'England_index-scores_R2'!$A:$A,0))</f>
        <v>0.36792099095931674</v>
      </c>
      <c r="D138" s="50">
        <f>RANK(C138,C$2:C$310,0)</f>
        <v>60</v>
      </c>
      <c r="E138" s="50">
        <f>IF(D138&lt;=LAs_by_category_by_nation!$B$2,1,IF(D138&lt;=(LAs_by_category_by_nation!$B$2+LAs_by_category_by_nation!$C$2),2,3))</f>
        <v>1</v>
      </c>
    </row>
    <row r="139" spans="1:5" x14ac:dyDescent="0.35">
      <c r="A139" s="66" t="s">
        <v>526</v>
      </c>
      <c r="B139" s="67" t="s">
        <v>527</v>
      </c>
      <c r="C139" s="56">
        <f>INDEX('England_index-scores_R2'!$C:$C,MATCH($A139,'England_index-scores_R2'!$A:$A,0))</f>
        <v>0.41427214839002879</v>
      </c>
      <c r="D139" s="50">
        <f>RANK(C139,C$2:C$310,0)</f>
        <v>37</v>
      </c>
      <c r="E139" s="50">
        <f>IF(D139&lt;=LAs_by_category_by_nation!$B$2,1,IF(D139&lt;=(LAs_by_category_by_nation!$B$2+LAs_by_category_by_nation!$C$2),2,3))</f>
        <v>1</v>
      </c>
    </row>
    <row r="140" spans="1:5" x14ac:dyDescent="0.35">
      <c r="A140" s="66" t="s">
        <v>528</v>
      </c>
      <c r="B140" s="67" t="s">
        <v>529</v>
      </c>
      <c r="C140" s="56">
        <f>INDEX('England_index-scores_R2'!$C:$C,MATCH($A140,'England_index-scores_R2'!$A:$A,0))</f>
        <v>0.26790680482239365</v>
      </c>
      <c r="D140" s="50">
        <f>RANK(C140,C$2:C$310,0)</f>
        <v>214</v>
      </c>
      <c r="E140" s="50">
        <f>IF(D140&lt;=LAs_by_category_by_nation!$B$2,1,IF(D140&lt;=(LAs_by_category_by_nation!$B$2+LAs_by_category_by_nation!$C$2),2,3))</f>
        <v>3</v>
      </c>
    </row>
    <row r="141" spans="1:5" x14ac:dyDescent="0.35">
      <c r="A141" s="66" t="s">
        <v>530</v>
      </c>
      <c r="B141" s="67" t="s">
        <v>531</v>
      </c>
      <c r="C141" s="56">
        <f>INDEX('England_index-scores_R2'!$C:$C,MATCH($A141,'England_index-scores_R2'!$A:$A,0))</f>
        <v>0.33959495561348496</v>
      </c>
      <c r="D141" s="50">
        <f>RANK(C141,C$2:C$310,0)</f>
        <v>96</v>
      </c>
      <c r="E141" s="50">
        <f>IF(D141&lt;=LAs_by_category_by_nation!$B$2,1,IF(D141&lt;=(LAs_by_category_by_nation!$B$2+LAs_by_category_by_nation!$C$2),2,3))</f>
        <v>1</v>
      </c>
    </row>
    <row r="142" spans="1:5" x14ac:dyDescent="0.35">
      <c r="A142" s="66" t="s">
        <v>532</v>
      </c>
      <c r="B142" s="67" t="s">
        <v>533</v>
      </c>
      <c r="C142" s="56">
        <f>INDEX('England_index-scores_R2'!$C:$C,MATCH($A142,'England_index-scores_R2'!$A:$A,0))</f>
        <v>0.36687097046256434</v>
      </c>
      <c r="D142" s="50">
        <f>RANK(C142,C$2:C$310,0)</f>
        <v>64</v>
      </c>
      <c r="E142" s="50">
        <f>IF(D142&lt;=LAs_by_category_by_nation!$B$2,1,IF(D142&lt;=(LAs_by_category_by_nation!$B$2+LAs_by_category_by_nation!$C$2),2,3))</f>
        <v>1</v>
      </c>
    </row>
    <row r="143" spans="1:5" x14ac:dyDescent="0.35">
      <c r="A143" s="66" t="s">
        <v>534</v>
      </c>
      <c r="B143" s="67" t="s">
        <v>535</v>
      </c>
      <c r="C143" s="56">
        <f>INDEX('England_index-scores_R2'!$C:$C,MATCH($A143,'England_index-scores_R2'!$A:$A,0))</f>
        <v>0.20697522691644954</v>
      </c>
      <c r="D143" s="50">
        <f>RANK(C143,C$2:C$310,0)</f>
        <v>287</v>
      </c>
      <c r="E143" s="50">
        <f>IF(D143&lt;=LAs_by_category_by_nation!$B$2,1,IF(D143&lt;=(LAs_by_category_by_nation!$B$2+LAs_by_category_by_nation!$C$2),2,3))</f>
        <v>3</v>
      </c>
    </row>
    <row r="144" spans="1:5" x14ac:dyDescent="0.35">
      <c r="A144" s="66" t="s">
        <v>536</v>
      </c>
      <c r="B144" s="67" t="s">
        <v>537</v>
      </c>
      <c r="C144" s="56">
        <f>INDEX('England_index-scores_R2'!$C:$C,MATCH($A144,'England_index-scores_R2'!$A:$A,0))</f>
        <v>0.33240651215845884</v>
      </c>
      <c r="D144" s="50">
        <f>RANK(C144,C$2:C$310,0)</f>
        <v>107</v>
      </c>
      <c r="E144" s="50">
        <f>IF(D144&lt;=LAs_by_category_by_nation!$B$2,1,IF(D144&lt;=(LAs_by_category_by_nation!$B$2+LAs_by_category_by_nation!$C$2),2,3))</f>
        <v>2</v>
      </c>
    </row>
    <row r="145" spans="1:5" x14ac:dyDescent="0.35">
      <c r="A145" s="66" t="s">
        <v>538</v>
      </c>
      <c r="B145" s="67" t="s">
        <v>539</v>
      </c>
      <c r="C145" s="56">
        <f>INDEX('England_index-scores_R2'!$C:$C,MATCH($A145,'England_index-scores_R2'!$A:$A,0))</f>
        <v>0.33719259204974655</v>
      </c>
      <c r="D145" s="50">
        <f>RANK(C145,C$2:C$310,0)</f>
        <v>98</v>
      </c>
      <c r="E145" s="50">
        <f>IF(D145&lt;=LAs_by_category_by_nation!$B$2,1,IF(D145&lt;=(LAs_by_category_by_nation!$B$2+LAs_by_category_by_nation!$C$2),2,3))</f>
        <v>1</v>
      </c>
    </row>
    <row r="146" spans="1:5" x14ac:dyDescent="0.35">
      <c r="A146" s="66" t="s">
        <v>540</v>
      </c>
      <c r="B146" s="67" t="s">
        <v>541</v>
      </c>
      <c r="C146" s="56">
        <f>INDEX('England_index-scores_R2'!$C:$C,MATCH($A146,'England_index-scores_R2'!$A:$A,0))</f>
        <v>0.44601235380199999</v>
      </c>
      <c r="D146" s="50">
        <f>RANK(C146,C$2:C$310,0)</f>
        <v>24</v>
      </c>
      <c r="E146" s="50">
        <f>IF(D146&lt;=LAs_by_category_by_nation!$B$2,1,IF(D146&lt;=(LAs_by_category_by_nation!$B$2+LAs_by_category_by_nation!$C$2),2,3))</f>
        <v>1</v>
      </c>
    </row>
    <row r="147" spans="1:5" x14ac:dyDescent="0.35">
      <c r="A147" s="66" t="s">
        <v>542</v>
      </c>
      <c r="B147" s="67" t="s">
        <v>543</v>
      </c>
      <c r="C147" s="56">
        <f>INDEX('England_index-scores_R2'!$C:$C,MATCH($A147,'England_index-scores_R2'!$A:$A,0))</f>
        <v>0.35072901737598855</v>
      </c>
      <c r="D147" s="50">
        <f>RANK(C147,C$2:C$310,0)</f>
        <v>81</v>
      </c>
      <c r="E147" s="50">
        <f>IF(D147&lt;=LAs_by_category_by_nation!$B$2,1,IF(D147&lt;=(LAs_by_category_by_nation!$B$2+LAs_by_category_by_nation!$C$2),2,3))</f>
        <v>1</v>
      </c>
    </row>
    <row r="148" spans="1:5" x14ac:dyDescent="0.35">
      <c r="A148" s="66" t="s">
        <v>544</v>
      </c>
      <c r="B148" s="67" t="s">
        <v>545</v>
      </c>
      <c r="C148" s="56">
        <f>INDEX('England_index-scores_R2'!$C:$C,MATCH($A148,'England_index-scores_R2'!$A:$A,0))</f>
        <v>0.31513708227199466</v>
      </c>
      <c r="D148" s="50">
        <f>RANK(C148,C$2:C$310,0)</f>
        <v>131</v>
      </c>
      <c r="E148" s="50">
        <f>IF(D148&lt;=LAs_by_category_by_nation!$B$2,1,IF(D148&lt;=(LAs_by_category_by_nation!$B$2+LAs_by_category_by_nation!$C$2),2,3))</f>
        <v>2</v>
      </c>
    </row>
    <row r="149" spans="1:5" x14ac:dyDescent="0.35">
      <c r="A149" s="66" t="s">
        <v>546</v>
      </c>
      <c r="B149" s="67" t="s">
        <v>547</v>
      </c>
      <c r="C149" s="56">
        <f>INDEX('England_index-scores_R2'!$C:$C,MATCH($A149,'England_index-scores_R2'!$A:$A,0))</f>
        <v>0.26499677528741777</v>
      </c>
      <c r="D149" s="50">
        <f>RANK(C149,C$2:C$310,0)</f>
        <v>218</v>
      </c>
      <c r="E149" s="50">
        <f>IF(D149&lt;=LAs_by_category_by_nation!$B$2,1,IF(D149&lt;=(LAs_by_category_by_nation!$B$2+LAs_by_category_by_nation!$C$2),2,3))</f>
        <v>3</v>
      </c>
    </row>
    <row r="150" spans="1:5" x14ac:dyDescent="0.35">
      <c r="A150" s="66" t="s">
        <v>548</v>
      </c>
      <c r="B150" s="67" t="s">
        <v>549</v>
      </c>
      <c r="C150" s="56">
        <f>INDEX('England_index-scores_R2'!$C:$C,MATCH($A150,'England_index-scores_R2'!$A:$A,0))</f>
        <v>0.35977242900162776</v>
      </c>
      <c r="D150" s="50">
        <f>RANK(C150,C$2:C$310,0)</f>
        <v>69</v>
      </c>
      <c r="E150" s="50">
        <f>IF(D150&lt;=LAs_by_category_by_nation!$B$2,1,IF(D150&lt;=(LAs_by_category_by_nation!$B$2+LAs_by_category_by_nation!$C$2),2,3))</f>
        <v>1</v>
      </c>
    </row>
    <row r="151" spans="1:5" x14ac:dyDescent="0.35">
      <c r="A151" s="66" t="s">
        <v>550</v>
      </c>
      <c r="B151" s="67" t="s">
        <v>551</v>
      </c>
      <c r="C151" s="56">
        <f>INDEX('England_index-scores_R2'!$C:$C,MATCH($A151,'England_index-scores_R2'!$A:$A,0))</f>
        <v>0.44136619884024575</v>
      </c>
      <c r="D151" s="50">
        <f>RANK(C151,C$2:C$310,0)</f>
        <v>25</v>
      </c>
      <c r="E151" s="50">
        <f>IF(D151&lt;=LAs_by_category_by_nation!$B$2,1,IF(D151&lt;=(LAs_by_category_by_nation!$B$2+LAs_by_category_by_nation!$C$2),2,3))</f>
        <v>1</v>
      </c>
    </row>
    <row r="152" spans="1:5" x14ac:dyDescent="0.35">
      <c r="A152" s="66" t="s">
        <v>552</v>
      </c>
      <c r="B152" s="67" t="s">
        <v>553</v>
      </c>
      <c r="C152" s="56">
        <f>INDEX('England_index-scores_R2'!$C:$C,MATCH($A152,'England_index-scores_R2'!$A:$A,0))</f>
        <v>0.46553902720354268</v>
      </c>
      <c r="D152" s="50">
        <f>RANK(C152,C$2:C$310,0)</f>
        <v>13</v>
      </c>
      <c r="E152" s="50">
        <f>IF(D152&lt;=LAs_by_category_by_nation!$B$2,1,IF(D152&lt;=(LAs_by_category_by_nation!$B$2+LAs_by_category_by_nation!$C$2),2,3))</f>
        <v>1</v>
      </c>
    </row>
    <row r="153" spans="1:5" x14ac:dyDescent="0.35">
      <c r="A153" s="66" t="s">
        <v>554</v>
      </c>
      <c r="B153" s="67" t="s">
        <v>555</v>
      </c>
      <c r="C153" s="56">
        <f>INDEX('England_index-scores_R2'!$C:$C,MATCH($A153,'England_index-scores_R2'!$A:$A,0))</f>
        <v>0.28802302112718819</v>
      </c>
      <c r="D153" s="50">
        <f>RANK(C153,C$2:C$310,0)</f>
        <v>178</v>
      </c>
      <c r="E153" s="50">
        <f>IF(D153&lt;=LAs_by_category_by_nation!$B$2,1,IF(D153&lt;=(LAs_by_category_by_nation!$B$2+LAs_by_category_by_nation!$C$2),2,3))</f>
        <v>2</v>
      </c>
    </row>
    <row r="154" spans="1:5" x14ac:dyDescent="0.35">
      <c r="A154" s="66" t="s">
        <v>556</v>
      </c>
      <c r="B154" s="67" t="s">
        <v>557</v>
      </c>
      <c r="C154" s="56">
        <f>INDEX('England_index-scores_R2'!$C:$C,MATCH($A154,'England_index-scores_R2'!$A:$A,0))</f>
        <v>0.33670634635104402</v>
      </c>
      <c r="D154" s="50">
        <f>RANK(C154,C$2:C$310,0)</f>
        <v>99</v>
      </c>
      <c r="E154" s="50">
        <f>IF(D154&lt;=LAs_by_category_by_nation!$B$2,1,IF(D154&lt;=(LAs_by_category_by_nation!$B$2+LAs_by_category_by_nation!$C$2),2,3))</f>
        <v>1</v>
      </c>
    </row>
    <row r="155" spans="1:5" x14ac:dyDescent="0.35">
      <c r="A155" s="66" t="s">
        <v>558</v>
      </c>
      <c r="B155" s="67" t="s">
        <v>559</v>
      </c>
      <c r="C155" s="56">
        <f>INDEX('England_index-scores_R2'!$C:$C,MATCH($A155,'England_index-scores_R2'!$A:$A,0))</f>
        <v>0.3417213875445726</v>
      </c>
      <c r="D155" s="50">
        <f>RANK(C155,C$2:C$310,0)</f>
        <v>95</v>
      </c>
      <c r="E155" s="50">
        <f>IF(D155&lt;=LAs_by_category_by_nation!$B$2,1,IF(D155&lt;=(LAs_by_category_by_nation!$B$2+LAs_by_category_by_nation!$C$2),2,3))</f>
        <v>1</v>
      </c>
    </row>
    <row r="156" spans="1:5" x14ac:dyDescent="0.35">
      <c r="A156" s="66" t="s">
        <v>560</v>
      </c>
      <c r="B156" s="67" t="s">
        <v>561</v>
      </c>
      <c r="C156" s="56">
        <f>INDEX('England_index-scores_R2'!$C:$C,MATCH($A156,'England_index-scores_R2'!$A:$A,0))</f>
        <v>0.45314182270888387</v>
      </c>
      <c r="D156" s="50">
        <f>RANK(C156,C$2:C$310,0)</f>
        <v>19</v>
      </c>
      <c r="E156" s="50">
        <f>IF(D156&lt;=LAs_by_category_by_nation!$B$2,1,IF(D156&lt;=(LAs_by_category_by_nation!$B$2+LAs_by_category_by_nation!$C$2),2,3))</f>
        <v>1</v>
      </c>
    </row>
    <row r="157" spans="1:5" x14ac:dyDescent="0.35">
      <c r="A157" s="66" t="s">
        <v>562</v>
      </c>
      <c r="B157" s="67" t="s">
        <v>563</v>
      </c>
      <c r="C157" s="56">
        <f>INDEX('England_index-scores_R2'!$C:$C,MATCH($A157,'England_index-scores_R2'!$A:$A,0))</f>
        <v>0.37757777896470701</v>
      </c>
      <c r="D157" s="50">
        <f>RANK(C157,C$2:C$310,0)</f>
        <v>54</v>
      </c>
      <c r="E157" s="50">
        <f>IF(D157&lt;=LAs_by_category_by_nation!$B$2,1,IF(D157&lt;=(LAs_by_category_by_nation!$B$2+LAs_by_category_by_nation!$C$2),2,3))</f>
        <v>1</v>
      </c>
    </row>
    <row r="158" spans="1:5" x14ac:dyDescent="0.35">
      <c r="A158" s="66" t="s">
        <v>564</v>
      </c>
      <c r="B158" s="67" t="s">
        <v>565</v>
      </c>
      <c r="C158" s="56">
        <f>INDEX('England_index-scores_R2'!$C:$C,MATCH($A158,'England_index-scores_R2'!$A:$A,0))</f>
        <v>0.26383938218180636</v>
      </c>
      <c r="D158" s="50">
        <f>RANK(C158,C$2:C$310,0)</f>
        <v>220</v>
      </c>
      <c r="E158" s="50">
        <f>IF(D158&lt;=LAs_by_category_by_nation!$B$2,1,IF(D158&lt;=(LAs_by_category_by_nation!$B$2+LAs_by_category_by_nation!$C$2),2,3))</f>
        <v>3</v>
      </c>
    </row>
    <row r="159" spans="1:5" x14ac:dyDescent="0.35">
      <c r="A159" s="66" t="s">
        <v>566</v>
      </c>
      <c r="B159" s="67" t="s">
        <v>567</v>
      </c>
      <c r="C159" s="56">
        <f>INDEX('England_index-scores_R2'!$C:$C,MATCH($A159,'England_index-scores_R2'!$A:$A,0))</f>
        <v>0.28024074511427155</v>
      </c>
      <c r="D159" s="50">
        <f>RANK(C159,C$2:C$310,0)</f>
        <v>195</v>
      </c>
      <c r="E159" s="50">
        <f>IF(D159&lt;=LAs_by_category_by_nation!$B$2,1,IF(D159&lt;=(LAs_by_category_by_nation!$B$2+LAs_by_category_by_nation!$C$2),2,3))</f>
        <v>2</v>
      </c>
    </row>
    <row r="160" spans="1:5" x14ac:dyDescent="0.35">
      <c r="A160" s="66" t="s">
        <v>568</v>
      </c>
      <c r="B160" s="67" t="s">
        <v>569</v>
      </c>
      <c r="C160" s="56">
        <f>INDEX('England_index-scores_R2'!$C:$C,MATCH($A160,'England_index-scores_R2'!$A:$A,0))</f>
        <v>0.37151207208109377</v>
      </c>
      <c r="D160" s="50">
        <f>RANK(C160,C$2:C$310,0)</f>
        <v>59</v>
      </c>
      <c r="E160" s="50">
        <f>IF(D160&lt;=LAs_by_category_by_nation!$B$2,1,IF(D160&lt;=(LAs_by_category_by_nation!$B$2+LAs_by_category_by_nation!$C$2),2,3))</f>
        <v>1</v>
      </c>
    </row>
    <row r="161" spans="1:5" x14ac:dyDescent="0.35">
      <c r="A161" s="66" t="s">
        <v>572</v>
      </c>
      <c r="B161" s="67" t="s">
        <v>573</v>
      </c>
      <c r="C161" s="56">
        <f>INDEX('England_index-scores_R2'!$C:$C,MATCH($A161,'England_index-scores_R2'!$A:$A,0))</f>
        <v>0.31089966288897875</v>
      </c>
      <c r="D161" s="50">
        <f>RANK(C161,C$2:C$310,0)</f>
        <v>134</v>
      </c>
      <c r="E161" s="50">
        <f>IF(D161&lt;=LAs_by_category_by_nation!$B$2,1,IF(D161&lt;=(LAs_by_category_by_nation!$B$2+LAs_by_category_by_nation!$C$2),2,3))</f>
        <v>2</v>
      </c>
    </row>
    <row r="162" spans="1:5" x14ac:dyDescent="0.35">
      <c r="A162" s="66" t="s">
        <v>574</v>
      </c>
      <c r="B162" s="67" t="s">
        <v>575</v>
      </c>
      <c r="C162" s="56">
        <f>INDEX('England_index-scores_R2'!$C:$C,MATCH($A162,'England_index-scores_R2'!$A:$A,0))</f>
        <v>0.28160492842280777</v>
      </c>
      <c r="D162" s="50">
        <f>RANK(C162,C$2:C$310,0)</f>
        <v>192</v>
      </c>
      <c r="E162" s="50">
        <f>IF(D162&lt;=LAs_by_category_by_nation!$B$2,1,IF(D162&lt;=(LAs_by_category_by_nation!$B$2+LAs_by_category_by_nation!$C$2),2,3))</f>
        <v>2</v>
      </c>
    </row>
    <row r="163" spans="1:5" x14ac:dyDescent="0.35">
      <c r="A163" s="66" t="s">
        <v>576</v>
      </c>
      <c r="B163" s="67" t="s">
        <v>577</v>
      </c>
      <c r="C163" s="56">
        <f>INDEX('England_index-scores_R2'!$C:$C,MATCH($A163,'England_index-scores_R2'!$A:$A,0))</f>
        <v>0.28348066762387614</v>
      </c>
      <c r="D163" s="50">
        <f>RANK(C163,C$2:C$310,0)</f>
        <v>189</v>
      </c>
      <c r="E163" s="50">
        <f>IF(D163&lt;=LAs_by_category_by_nation!$B$2,1,IF(D163&lt;=(LAs_by_category_by_nation!$B$2+LAs_by_category_by_nation!$C$2),2,3))</f>
        <v>2</v>
      </c>
    </row>
    <row r="164" spans="1:5" x14ac:dyDescent="0.35">
      <c r="A164" s="66" t="s">
        <v>578</v>
      </c>
      <c r="B164" s="67" t="s">
        <v>579</v>
      </c>
      <c r="C164" s="56">
        <f>INDEX('England_index-scores_R2'!$C:$C,MATCH($A164,'England_index-scores_R2'!$A:$A,0))</f>
        <v>0.2555757414244999</v>
      </c>
      <c r="D164" s="50">
        <f>RANK(C164,C$2:C$310,0)</f>
        <v>235</v>
      </c>
      <c r="E164" s="50">
        <f>IF(D164&lt;=LAs_by_category_by_nation!$B$2,1,IF(D164&lt;=(LAs_by_category_by_nation!$B$2+LAs_by_category_by_nation!$C$2),2,3))</f>
        <v>3</v>
      </c>
    </row>
    <row r="165" spans="1:5" x14ac:dyDescent="0.35">
      <c r="A165" s="66" t="s">
        <v>580</v>
      </c>
      <c r="B165" s="67" t="s">
        <v>581</v>
      </c>
      <c r="C165" s="56">
        <f>INDEX('England_index-scores_R2'!$C:$C,MATCH($A165,'England_index-scores_R2'!$A:$A,0))</f>
        <v>0.45102322429971387</v>
      </c>
      <c r="D165" s="50">
        <f>RANK(C165,C$2:C$310,0)</f>
        <v>20</v>
      </c>
      <c r="E165" s="50">
        <f>IF(D165&lt;=LAs_by_category_by_nation!$B$2,1,IF(D165&lt;=(LAs_by_category_by_nation!$B$2+LAs_by_category_by_nation!$C$2),2,3))</f>
        <v>1</v>
      </c>
    </row>
    <row r="166" spans="1:5" x14ac:dyDescent="0.35">
      <c r="A166" s="66" t="s">
        <v>584</v>
      </c>
      <c r="B166" s="67" t="s">
        <v>585</v>
      </c>
      <c r="C166" s="56">
        <f>INDEX('England_index-scores_R2'!$C:$C,MATCH($A166,'England_index-scores_R2'!$A:$A,0))</f>
        <v>0.24672843407711298</v>
      </c>
      <c r="D166" s="50">
        <f>RANK(C166,C$2:C$310,0)</f>
        <v>247</v>
      </c>
      <c r="E166" s="50">
        <f>IF(D166&lt;=LAs_by_category_by_nation!$B$2,1,IF(D166&lt;=(LAs_by_category_by_nation!$B$2+LAs_by_category_by_nation!$C$2),2,3))</f>
        <v>3</v>
      </c>
    </row>
    <row r="167" spans="1:5" x14ac:dyDescent="0.35">
      <c r="A167" s="66" t="s">
        <v>586</v>
      </c>
      <c r="B167" s="67" t="s">
        <v>587</v>
      </c>
      <c r="C167" s="56">
        <f>INDEX('England_index-scores_R2'!$C:$C,MATCH($A167,'England_index-scores_R2'!$A:$A,0))</f>
        <v>0.21332573021652129</v>
      </c>
      <c r="D167" s="50">
        <f>RANK(C167,C$2:C$310,0)</f>
        <v>282</v>
      </c>
      <c r="E167" s="50">
        <f>IF(D167&lt;=LAs_by_category_by_nation!$B$2,1,IF(D167&lt;=(LAs_by_category_by_nation!$B$2+LAs_by_category_by_nation!$C$2),2,3))</f>
        <v>3</v>
      </c>
    </row>
    <row r="168" spans="1:5" x14ac:dyDescent="0.35">
      <c r="A168" s="66" t="s">
        <v>596</v>
      </c>
      <c r="B168" s="67" t="s">
        <v>597</v>
      </c>
      <c r="C168" s="56">
        <f>INDEX('England_index-scores_R2'!$C:$C,MATCH($A168,'England_index-scores_R2'!$A:$A,0))</f>
        <v>0.20863222043347321</v>
      </c>
      <c r="D168" s="50">
        <f>RANK(C168,C$2:C$310,0)</f>
        <v>285</v>
      </c>
      <c r="E168" s="50">
        <f>IF(D168&lt;=LAs_by_category_by_nation!$B$2,1,IF(D168&lt;=(LAs_by_category_by_nation!$B$2+LAs_by_category_by_nation!$C$2),2,3))</f>
        <v>3</v>
      </c>
    </row>
    <row r="169" spans="1:5" x14ac:dyDescent="0.35">
      <c r="A169" s="66" t="s">
        <v>598</v>
      </c>
      <c r="B169" s="67" t="s">
        <v>599</v>
      </c>
      <c r="C169" s="56">
        <f>INDEX('England_index-scores_R2'!$C:$C,MATCH($A169,'England_index-scores_R2'!$A:$A,0))</f>
        <v>0.3496754042448883</v>
      </c>
      <c r="D169" s="50">
        <f>RANK(C169,C$2:C$310,0)</f>
        <v>83</v>
      </c>
      <c r="E169" s="50">
        <f>IF(D169&lt;=LAs_by_category_by_nation!$B$2,1,IF(D169&lt;=(LAs_by_category_by_nation!$B$2+LAs_by_category_by_nation!$C$2),2,3))</f>
        <v>1</v>
      </c>
    </row>
    <row r="170" spans="1:5" x14ac:dyDescent="0.35">
      <c r="A170" s="66" t="s">
        <v>600</v>
      </c>
      <c r="B170" s="67" t="s">
        <v>601</v>
      </c>
      <c r="C170" s="56">
        <f>INDEX('England_index-scores_R2'!$C:$C,MATCH($A170,'England_index-scores_R2'!$A:$A,0))</f>
        <v>0.42813143604479331</v>
      </c>
      <c r="D170" s="50">
        <f>RANK(C170,C$2:C$310,0)</f>
        <v>29</v>
      </c>
      <c r="E170" s="50">
        <f>IF(D170&lt;=LAs_by_category_by_nation!$B$2,1,IF(D170&lt;=(LAs_by_category_by_nation!$B$2+LAs_by_category_by_nation!$C$2),2,3))</f>
        <v>1</v>
      </c>
    </row>
    <row r="171" spans="1:5" x14ac:dyDescent="0.35">
      <c r="A171" s="66" t="s">
        <v>602</v>
      </c>
      <c r="B171" s="67" t="s">
        <v>603</v>
      </c>
      <c r="C171" s="56">
        <f>INDEX('England_index-scores_R2'!$C:$C,MATCH($A171,'England_index-scores_R2'!$A:$A,0))</f>
        <v>0.33509604418772304</v>
      </c>
      <c r="D171" s="50">
        <f>RANK(C171,C$2:C$310,0)</f>
        <v>103</v>
      </c>
      <c r="E171" s="50">
        <f>IF(D171&lt;=LAs_by_category_by_nation!$B$2,1,IF(D171&lt;=(LAs_by_category_by_nation!$B$2+LAs_by_category_by_nation!$C$2),2,3))</f>
        <v>2</v>
      </c>
    </row>
    <row r="172" spans="1:5" x14ac:dyDescent="0.35">
      <c r="A172" s="66" t="s">
        <v>604</v>
      </c>
      <c r="B172" s="67" t="s">
        <v>605</v>
      </c>
      <c r="C172" s="56">
        <f>INDEX('England_index-scores_R2'!$C:$C,MATCH($A172,'England_index-scores_R2'!$A:$A,0))</f>
        <v>0.34929329059686681</v>
      </c>
      <c r="D172" s="50">
        <f>RANK(C172,C$2:C$310,0)</f>
        <v>85</v>
      </c>
      <c r="E172" s="50">
        <f>IF(D172&lt;=LAs_by_category_by_nation!$B$2,1,IF(D172&lt;=(LAs_by_category_by_nation!$B$2+LAs_by_category_by_nation!$C$2),2,3))</f>
        <v>1</v>
      </c>
    </row>
    <row r="173" spans="1:5" x14ac:dyDescent="0.35">
      <c r="A173" s="66" t="s">
        <v>610</v>
      </c>
      <c r="B173" s="67" t="s">
        <v>611</v>
      </c>
      <c r="C173" s="56">
        <f>INDEX('England_index-scores_R2'!$C:$C,MATCH($A173,'England_index-scores_R2'!$A:$A,0))</f>
        <v>0.25208175430791424</v>
      </c>
      <c r="D173" s="50">
        <f>RANK(C173,C$2:C$310,0)</f>
        <v>240</v>
      </c>
      <c r="E173" s="50">
        <f>IF(D173&lt;=LAs_by_category_by_nation!$B$2,1,IF(D173&lt;=(LAs_by_category_by_nation!$B$2+LAs_by_category_by_nation!$C$2),2,3))</f>
        <v>3</v>
      </c>
    </row>
    <row r="174" spans="1:5" x14ac:dyDescent="0.35">
      <c r="A174" s="66" t="s">
        <v>612</v>
      </c>
      <c r="B174" s="67" t="s">
        <v>613</v>
      </c>
      <c r="C174" s="56">
        <f>INDEX('England_index-scores_R2'!$C:$C,MATCH($A174,'England_index-scores_R2'!$A:$A,0))</f>
        <v>0.30454779437677804</v>
      </c>
      <c r="D174" s="50">
        <f>RANK(C174,C$2:C$310,0)</f>
        <v>146</v>
      </c>
      <c r="E174" s="50">
        <f>IF(D174&lt;=LAs_by_category_by_nation!$B$2,1,IF(D174&lt;=(LAs_by_category_by_nation!$B$2+LAs_by_category_by_nation!$C$2),2,3))</f>
        <v>2</v>
      </c>
    </row>
    <row r="175" spans="1:5" x14ac:dyDescent="0.35">
      <c r="A175" s="66" t="s">
        <v>614</v>
      </c>
      <c r="B175" s="67" t="s">
        <v>615</v>
      </c>
      <c r="C175" s="56">
        <f>INDEX('England_index-scores_R2'!$C:$C,MATCH($A175,'England_index-scores_R2'!$A:$A,0))</f>
        <v>0.48314318245899501</v>
      </c>
      <c r="D175" s="50">
        <f>RANK(C175,C$2:C$310,0)</f>
        <v>8</v>
      </c>
      <c r="E175" s="50">
        <f>IF(D175&lt;=LAs_by_category_by_nation!$B$2,1,IF(D175&lt;=(LAs_by_category_by_nation!$B$2+LAs_by_category_by_nation!$C$2),2,3))</f>
        <v>1</v>
      </c>
    </row>
    <row r="176" spans="1:5" x14ac:dyDescent="0.35">
      <c r="A176" s="66" t="s">
        <v>616</v>
      </c>
      <c r="B176" s="67" t="s">
        <v>617</v>
      </c>
      <c r="C176" s="56">
        <f>INDEX('England_index-scores_R2'!$C:$C,MATCH($A176,'England_index-scores_R2'!$A:$A,0))</f>
        <v>0.27222038514671848</v>
      </c>
      <c r="D176" s="50">
        <f>RANK(C176,C$2:C$310,0)</f>
        <v>207</v>
      </c>
      <c r="E176" s="50">
        <f>IF(D176&lt;=LAs_by_category_by_nation!$B$2,1,IF(D176&lt;=(LAs_by_category_by_nation!$B$2+LAs_by_category_by_nation!$C$2),2,3))</f>
        <v>3</v>
      </c>
    </row>
    <row r="177" spans="1:5" x14ac:dyDescent="0.35">
      <c r="A177" s="66" t="s">
        <v>618</v>
      </c>
      <c r="B177" s="67" t="s">
        <v>619</v>
      </c>
      <c r="C177" s="56">
        <f>INDEX('England_index-scores_R2'!$C:$C,MATCH($A177,'England_index-scores_R2'!$A:$A,0))</f>
        <v>0.30301360716808945</v>
      </c>
      <c r="D177" s="50">
        <f>RANK(C177,C$2:C$310,0)</f>
        <v>152</v>
      </c>
      <c r="E177" s="50">
        <f>IF(D177&lt;=LAs_by_category_by_nation!$B$2,1,IF(D177&lt;=(LAs_by_category_by_nation!$B$2+LAs_by_category_by_nation!$C$2),2,3))</f>
        <v>2</v>
      </c>
    </row>
    <row r="178" spans="1:5" x14ac:dyDescent="0.35">
      <c r="A178" s="66" t="s">
        <v>622</v>
      </c>
      <c r="B178" s="67" t="s">
        <v>623</v>
      </c>
      <c r="C178" s="56">
        <f>INDEX('England_index-scores_R2'!$C:$C,MATCH($A178,'England_index-scores_R2'!$A:$A,0))</f>
        <v>0.39814388259937755</v>
      </c>
      <c r="D178" s="50">
        <f>RANK(C178,C$2:C$310,0)</f>
        <v>45</v>
      </c>
      <c r="E178" s="50">
        <f>IF(D178&lt;=LAs_by_category_by_nation!$B$2,1,IF(D178&lt;=(LAs_by_category_by_nation!$B$2+LAs_by_category_by_nation!$C$2),2,3))</f>
        <v>1</v>
      </c>
    </row>
    <row r="179" spans="1:5" x14ac:dyDescent="0.35">
      <c r="A179" s="66" t="s">
        <v>624</v>
      </c>
      <c r="B179" s="67" t="s">
        <v>625</v>
      </c>
      <c r="C179" s="56">
        <f>INDEX('England_index-scores_R2'!$C:$C,MATCH($A179,'England_index-scores_R2'!$A:$A,0))</f>
        <v>0.35780556244151213</v>
      </c>
      <c r="D179" s="50">
        <f>RANK(C179,C$2:C$310,0)</f>
        <v>73</v>
      </c>
      <c r="E179" s="50">
        <f>IF(D179&lt;=LAs_by_category_by_nation!$B$2,1,IF(D179&lt;=(LAs_by_category_by_nation!$B$2+LAs_by_category_by_nation!$C$2),2,3))</f>
        <v>1</v>
      </c>
    </row>
    <row r="180" spans="1:5" x14ac:dyDescent="0.35">
      <c r="A180" s="66" t="s">
        <v>626</v>
      </c>
      <c r="B180" s="67" t="s">
        <v>627</v>
      </c>
      <c r="C180" s="56">
        <f>INDEX('England_index-scores_R2'!$C:$C,MATCH($A180,'England_index-scores_R2'!$A:$A,0))</f>
        <v>0.30318134716489104</v>
      </c>
      <c r="D180" s="50">
        <f>RANK(C180,C$2:C$310,0)</f>
        <v>151</v>
      </c>
      <c r="E180" s="50">
        <f>IF(D180&lt;=LAs_by_category_by_nation!$B$2,1,IF(D180&lt;=(LAs_by_category_by_nation!$B$2+LAs_by_category_by_nation!$C$2),2,3))</f>
        <v>2</v>
      </c>
    </row>
    <row r="181" spans="1:5" x14ac:dyDescent="0.35">
      <c r="A181" s="66" t="s">
        <v>628</v>
      </c>
      <c r="B181" s="67" t="s">
        <v>629</v>
      </c>
      <c r="C181" s="56">
        <f>INDEX('England_index-scores_R2'!$C:$C,MATCH($A181,'England_index-scores_R2'!$A:$A,0))</f>
        <v>0.27235144390013855</v>
      </c>
      <c r="D181" s="50">
        <f>RANK(C181,C$2:C$310,0)</f>
        <v>206</v>
      </c>
      <c r="E181" s="50">
        <f>IF(D181&lt;=LAs_by_category_by_nation!$B$2,1,IF(D181&lt;=(LAs_by_category_by_nation!$B$2+LAs_by_category_by_nation!$C$2),2,3))</f>
        <v>3</v>
      </c>
    </row>
    <row r="182" spans="1:5" x14ac:dyDescent="0.35">
      <c r="A182" s="66" t="s">
        <v>630</v>
      </c>
      <c r="B182" s="67" t="s">
        <v>631</v>
      </c>
      <c r="C182" s="56">
        <f>INDEX('England_index-scores_R2'!$C:$C,MATCH($A182,'England_index-scores_R2'!$A:$A,0))</f>
        <v>0.30099169237580209</v>
      </c>
      <c r="D182" s="50">
        <f>RANK(C182,C$2:C$310,0)</f>
        <v>155</v>
      </c>
      <c r="E182" s="50">
        <f>IF(D182&lt;=LAs_by_category_by_nation!$B$2,1,IF(D182&lt;=(LAs_by_category_by_nation!$B$2+LAs_by_category_by_nation!$C$2),2,3))</f>
        <v>2</v>
      </c>
    </row>
    <row r="183" spans="1:5" x14ac:dyDescent="0.35">
      <c r="A183" s="66" t="s">
        <v>632</v>
      </c>
      <c r="B183" s="67" t="s">
        <v>633</v>
      </c>
      <c r="C183" s="56">
        <f>INDEX('England_index-scores_R2'!$C:$C,MATCH($A183,'England_index-scores_R2'!$A:$A,0))</f>
        <v>0.32143291311257938</v>
      </c>
      <c r="D183" s="50">
        <f>RANK(C183,C$2:C$310,0)</f>
        <v>123</v>
      </c>
      <c r="E183" s="50">
        <f>IF(D183&lt;=LAs_by_category_by_nation!$B$2,1,IF(D183&lt;=(LAs_by_category_by_nation!$B$2+LAs_by_category_by_nation!$C$2),2,3))</f>
        <v>2</v>
      </c>
    </row>
    <row r="184" spans="1:5" x14ac:dyDescent="0.35">
      <c r="A184" s="66" t="s">
        <v>634</v>
      </c>
      <c r="B184" s="67" t="s">
        <v>635</v>
      </c>
      <c r="C184" s="56">
        <f>INDEX('England_index-scores_R2'!$C:$C,MATCH($A184,'England_index-scores_R2'!$A:$A,0))</f>
        <v>0.29013345389529643</v>
      </c>
      <c r="D184" s="50">
        <f>RANK(C184,C$2:C$310,0)</f>
        <v>173</v>
      </c>
      <c r="E184" s="50">
        <f>IF(D184&lt;=LAs_by_category_by_nation!$B$2,1,IF(D184&lt;=(LAs_by_category_by_nation!$B$2+LAs_by_category_by_nation!$C$2),2,3))</f>
        <v>2</v>
      </c>
    </row>
    <row r="185" spans="1:5" x14ac:dyDescent="0.35">
      <c r="A185" s="66" t="s">
        <v>636</v>
      </c>
      <c r="B185" s="67" t="s">
        <v>637</v>
      </c>
      <c r="C185" s="56">
        <f>INDEX('England_index-scores_R2'!$C:$C,MATCH($A185,'England_index-scores_R2'!$A:$A,0))</f>
        <v>0.38876470314910905</v>
      </c>
      <c r="D185" s="50">
        <f>RANK(C185,C$2:C$310,0)</f>
        <v>47</v>
      </c>
      <c r="E185" s="50">
        <f>IF(D185&lt;=LAs_by_category_by_nation!$B$2,1,IF(D185&lt;=(LAs_by_category_by_nation!$B$2+LAs_by_category_by_nation!$C$2),2,3))</f>
        <v>1</v>
      </c>
    </row>
    <row r="186" spans="1:5" x14ac:dyDescent="0.35">
      <c r="A186" s="66" t="s">
        <v>638</v>
      </c>
      <c r="B186" s="67" t="s">
        <v>639</v>
      </c>
      <c r="C186" s="56">
        <f>INDEX('England_index-scores_R2'!$C:$C,MATCH($A186,'England_index-scores_R2'!$A:$A,0))</f>
        <v>0.31998688115795137</v>
      </c>
      <c r="D186" s="50">
        <f>RANK(C186,C$2:C$310,0)</f>
        <v>125</v>
      </c>
      <c r="E186" s="50">
        <f>IF(D186&lt;=LAs_by_category_by_nation!$B$2,1,IF(D186&lt;=(LAs_by_category_by_nation!$B$2+LAs_by_category_by_nation!$C$2),2,3))</f>
        <v>2</v>
      </c>
    </row>
    <row r="187" spans="1:5" x14ac:dyDescent="0.35">
      <c r="A187" s="66" t="s">
        <v>640</v>
      </c>
      <c r="B187" s="67" t="s">
        <v>641</v>
      </c>
      <c r="C187" s="56">
        <f>INDEX('England_index-scores_R2'!$C:$C,MATCH($A187,'England_index-scores_R2'!$A:$A,0))</f>
        <v>0.38740101924486836</v>
      </c>
      <c r="D187" s="50">
        <f>RANK(C187,C$2:C$310,0)</f>
        <v>50</v>
      </c>
      <c r="E187" s="50">
        <f>IF(D187&lt;=LAs_by_category_by_nation!$B$2,1,IF(D187&lt;=(LAs_by_category_by_nation!$B$2+LAs_by_category_by_nation!$C$2),2,3))</f>
        <v>1</v>
      </c>
    </row>
    <row r="188" spans="1:5" x14ac:dyDescent="0.35">
      <c r="A188" s="66" t="s">
        <v>642</v>
      </c>
      <c r="B188" s="67" t="s">
        <v>643</v>
      </c>
      <c r="C188" s="56">
        <f>INDEX('England_index-scores_R2'!$C:$C,MATCH($A188,'England_index-scores_R2'!$A:$A,0))</f>
        <v>0.33936904056844208</v>
      </c>
      <c r="D188" s="50">
        <f>RANK(C188,C$2:C$310,0)</f>
        <v>97</v>
      </c>
      <c r="E188" s="50">
        <f>IF(D188&lt;=LAs_by_category_by_nation!$B$2,1,IF(D188&lt;=(LAs_by_category_by_nation!$B$2+LAs_by_category_by_nation!$C$2),2,3))</f>
        <v>1</v>
      </c>
    </row>
    <row r="189" spans="1:5" x14ac:dyDescent="0.35">
      <c r="A189" s="66" t="s">
        <v>644</v>
      </c>
      <c r="B189" s="67" t="s">
        <v>645</v>
      </c>
      <c r="C189" s="56">
        <f>INDEX('England_index-scores_R2'!$C:$C,MATCH($A189,'England_index-scores_R2'!$A:$A,0))</f>
        <v>0.32344903695130112</v>
      </c>
      <c r="D189" s="50">
        <f>RANK(C189,C$2:C$310,0)</f>
        <v>120</v>
      </c>
      <c r="E189" s="50">
        <f>IF(D189&lt;=LAs_by_category_by_nation!$B$2,1,IF(D189&lt;=(LAs_by_category_by_nation!$B$2+LAs_by_category_by_nation!$C$2),2,3))</f>
        <v>2</v>
      </c>
    </row>
    <row r="190" spans="1:5" x14ac:dyDescent="0.35">
      <c r="A190" s="66" t="s">
        <v>646</v>
      </c>
      <c r="B190" s="67" t="s">
        <v>647</v>
      </c>
      <c r="C190" s="56">
        <f>INDEX('England_index-scores_R2'!$C:$C,MATCH($A190,'England_index-scores_R2'!$A:$A,0))</f>
        <v>0.46096011487677635</v>
      </c>
      <c r="D190" s="50">
        <f>RANK(C190,C$2:C$310,0)</f>
        <v>15</v>
      </c>
      <c r="E190" s="50">
        <f>IF(D190&lt;=LAs_by_category_by_nation!$B$2,1,IF(D190&lt;=(LAs_by_category_by_nation!$B$2+LAs_by_category_by_nation!$C$2),2,3))</f>
        <v>1</v>
      </c>
    </row>
    <row r="191" spans="1:5" x14ac:dyDescent="0.35">
      <c r="A191" s="66" t="s">
        <v>650</v>
      </c>
      <c r="B191" s="67" t="s">
        <v>651</v>
      </c>
      <c r="C191" s="56">
        <f>INDEX('England_index-scores_R2'!$C:$C,MATCH($A191,'England_index-scores_R2'!$A:$A,0))</f>
        <v>0.28376664037697868</v>
      </c>
      <c r="D191" s="50">
        <f>RANK(C191,C$2:C$310,0)</f>
        <v>188</v>
      </c>
      <c r="E191" s="50">
        <f>IF(D191&lt;=LAs_by_category_by_nation!$B$2,1,IF(D191&lt;=(LAs_by_category_by_nation!$B$2+LAs_by_category_by_nation!$C$2),2,3))</f>
        <v>2</v>
      </c>
    </row>
    <row r="192" spans="1:5" x14ac:dyDescent="0.35">
      <c r="A192" s="66" t="s">
        <v>654</v>
      </c>
      <c r="B192" s="67" t="s">
        <v>655</v>
      </c>
      <c r="C192" s="56">
        <f>INDEX('England_index-scores_R2'!$C:$C,MATCH($A192,'England_index-scores_R2'!$A:$A,0))</f>
        <v>0.45480863154739293</v>
      </c>
      <c r="D192" s="50">
        <f>RANK(C192,C$2:C$310,0)</f>
        <v>18</v>
      </c>
      <c r="E192" s="50">
        <f>IF(D192&lt;=LAs_by_category_by_nation!$B$2,1,IF(D192&lt;=(LAs_by_category_by_nation!$B$2+LAs_by_category_by_nation!$C$2),2,3))</f>
        <v>1</v>
      </c>
    </row>
    <row r="193" spans="1:5" x14ac:dyDescent="0.35">
      <c r="A193" s="66" t="s">
        <v>658</v>
      </c>
      <c r="B193" s="67" t="s">
        <v>659</v>
      </c>
      <c r="C193" s="56">
        <f>INDEX('England_index-scores_R2'!$C:$C,MATCH($A193,'England_index-scores_R2'!$A:$A,0))</f>
        <v>0.33589228450274916</v>
      </c>
      <c r="D193" s="50">
        <f>RANK(C193,C$2:C$310,0)</f>
        <v>100</v>
      </c>
      <c r="E193" s="50">
        <f>IF(D193&lt;=LAs_by_category_by_nation!$B$2,1,IF(D193&lt;=(LAs_by_category_by_nation!$B$2+LAs_by_category_by_nation!$C$2),2,3))</f>
        <v>1</v>
      </c>
    </row>
    <row r="194" spans="1:5" x14ac:dyDescent="0.35">
      <c r="A194" s="66" t="s">
        <v>660</v>
      </c>
      <c r="B194" s="67" t="s">
        <v>661</v>
      </c>
      <c r="C194" s="56">
        <f>INDEX('England_index-scores_R2'!$C:$C,MATCH($A194,'England_index-scores_R2'!$A:$A,0))</f>
        <v>0.32971741504094809</v>
      </c>
      <c r="D194" s="50">
        <f>RANK(C194,C$2:C$310,0)</f>
        <v>112</v>
      </c>
      <c r="E194" s="50">
        <f>IF(D194&lt;=LAs_by_category_by_nation!$B$2,1,IF(D194&lt;=(LAs_by_category_by_nation!$B$2+LAs_by_category_by_nation!$C$2),2,3))</f>
        <v>2</v>
      </c>
    </row>
    <row r="195" spans="1:5" x14ac:dyDescent="0.35">
      <c r="A195" s="66" t="s">
        <v>662</v>
      </c>
      <c r="B195" s="67" t="s">
        <v>663</v>
      </c>
      <c r="C195" s="56">
        <f>INDEX('England_index-scores_R2'!$C:$C,MATCH($A195,'England_index-scores_R2'!$A:$A,0))</f>
        <v>0.30932811365424262</v>
      </c>
      <c r="D195" s="50">
        <f>RANK(C195,C$2:C$310,0)</f>
        <v>140</v>
      </c>
      <c r="E195" s="50">
        <f>IF(D195&lt;=LAs_by_category_by_nation!$B$2,1,IF(D195&lt;=(LAs_by_category_by_nation!$B$2+LAs_by_category_by_nation!$C$2),2,3))</f>
        <v>2</v>
      </c>
    </row>
    <row r="196" spans="1:5" x14ac:dyDescent="0.35">
      <c r="A196" s="66" t="s">
        <v>666</v>
      </c>
      <c r="B196" s="67" t="s">
        <v>667</v>
      </c>
      <c r="C196" s="56">
        <f>INDEX('England_index-scores_R2'!$C:$C,MATCH($A196,'England_index-scores_R2'!$A:$A,0))</f>
        <v>0.39796209230472246</v>
      </c>
      <c r="D196" s="50">
        <f>RANK(C196,C$2:C$310,0)</f>
        <v>46</v>
      </c>
      <c r="E196" s="50">
        <f>IF(D196&lt;=LAs_by_category_by_nation!$B$2,1,IF(D196&lt;=(LAs_by_category_by_nation!$B$2+LAs_by_category_by_nation!$C$2),2,3))</f>
        <v>1</v>
      </c>
    </row>
    <row r="197" spans="1:5" x14ac:dyDescent="0.35">
      <c r="A197" s="66" t="s">
        <v>668</v>
      </c>
      <c r="B197" s="67" t="s">
        <v>669</v>
      </c>
      <c r="C197" s="56">
        <f>INDEX('England_index-scores_R2'!$C:$C,MATCH($A197,'England_index-scores_R2'!$A:$A,0))</f>
        <v>0.28711962900908394</v>
      </c>
      <c r="D197" s="50">
        <f>RANK(C197,C$2:C$310,0)</f>
        <v>180</v>
      </c>
      <c r="E197" s="50">
        <f>IF(D197&lt;=LAs_by_category_by_nation!$B$2,1,IF(D197&lt;=(LAs_by_category_by_nation!$B$2+LAs_by_category_by_nation!$C$2),2,3))</f>
        <v>2</v>
      </c>
    </row>
    <row r="198" spans="1:5" x14ac:dyDescent="0.35">
      <c r="A198" s="66" t="s">
        <v>670</v>
      </c>
      <c r="B198" s="67" t="s">
        <v>671</v>
      </c>
      <c r="C198" s="56">
        <f>INDEX('England_index-scores_R2'!$C:$C,MATCH($A198,'England_index-scores_R2'!$A:$A,0))</f>
        <v>0.29130638591299801</v>
      </c>
      <c r="D198" s="50">
        <f>RANK(C198,C$2:C$310,0)</f>
        <v>171</v>
      </c>
      <c r="E198" s="50">
        <f>IF(D198&lt;=LAs_by_category_by_nation!$B$2,1,IF(D198&lt;=(LAs_by_category_by_nation!$B$2+LAs_by_category_by_nation!$C$2),2,3))</f>
        <v>2</v>
      </c>
    </row>
    <row r="199" spans="1:5" x14ac:dyDescent="0.35">
      <c r="A199" s="66" t="s">
        <v>672</v>
      </c>
      <c r="B199" s="67" t="s">
        <v>673</v>
      </c>
      <c r="C199" s="56">
        <f>INDEX('England_index-scores_R2'!$C:$C,MATCH($A199,'England_index-scores_R2'!$A:$A,0))</f>
        <v>0.44966661364676885</v>
      </c>
      <c r="D199" s="50">
        <f>RANK(C199,C$2:C$310,0)</f>
        <v>21</v>
      </c>
      <c r="E199" s="50">
        <f>IF(D199&lt;=LAs_by_category_by_nation!$B$2,1,IF(D199&lt;=(LAs_by_category_by_nation!$B$2+LAs_by_category_by_nation!$C$2),2,3))</f>
        <v>1</v>
      </c>
    </row>
    <row r="200" spans="1:5" x14ac:dyDescent="0.35">
      <c r="A200" s="66" t="s">
        <v>674</v>
      </c>
      <c r="B200" s="67" t="s">
        <v>675</v>
      </c>
      <c r="C200" s="56">
        <f>INDEX('England_index-scores_R2'!$C:$C,MATCH($A200,'England_index-scores_R2'!$A:$A,0))</f>
        <v>0.3467759525979659</v>
      </c>
      <c r="D200" s="50">
        <f>RANK(C200,C$2:C$310,0)</f>
        <v>88</v>
      </c>
      <c r="E200" s="50">
        <f>IF(D200&lt;=LAs_by_category_by_nation!$B$2,1,IF(D200&lt;=(LAs_by_category_by_nation!$B$2+LAs_by_category_by_nation!$C$2),2,3))</f>
        <v>1</v>
      </c>
    </row>
    <row r="201" spans="1:5" x14ac:dyDescent="0.35">
      <c r="A201" s="66" t="s">
        <v>676</v>
      </c>
      <c r="B201" s="67" t="s">
        <v>677</v>
      </c>
      <c r="C201" s="56">
        <f>INDEX('England_index-scores_R2'!$C:$C,MATCH($A201,'England_index-scores_R2'!$A:$A,0))</f>
        <v>0.17842475993003898</v>
      </c>
      <c r="D201" s="50">
        <f>RANK(C201,C$2:C$310,0)</f>
        <v>304</v>
      </c>
      <c r="E201" s="50">
        <f>IF(D201&lt;=LAs_by_category_by_nation!$B$2,1,IF(D201&lt;=(LAs_by_category_by_nation!$B$2+LAs_by_category_by_nation!$C$2),2,3))</f>
        <v>3</v>
      </c>
    </row>
    <row r="202" spans="1:5" x14ac:dyDescent="0.35">
      <c r="A202" s="66" t="s">
        <v>682</v>
      </c>
      <c r="B202" s="67" t="s">
        <v>683</v>
      </c>
      <c r="C202" s="56">
        <f>INDEX('England_index-scores_R2'!$C:$C,MATCH($A202,'England_index-scores_R2'!$A:$A,0))</f>
        <v>0.18506102118037865</v>
      </c>
      <c r="D202" s="50">
        <f>RANK(C202,C$2:C$310,0)</f>
        <v>301</v>
      </c>
      <c r="E202" s="50">
        <f>IF(D202&lt;=LAs_by_category_by_nation!$B$2,1,IF(D202&lt;=(LAs_by_category_by_nation!$B$2+LAs_by_category_by_nation!$C$2),2,3))</f>
        <v>3</v>
      </c>
    </row>
    <row r="203" spans="1:5" x14ac:dyDescent="0.35">
      <c r="A203" s="66" t="s">
        <v>684</v>
      </c>
      <c r="B203" s="67" t="s">
        <v>685</v>
      </c>
      <c r="C203" s="56">
        <f>INDEX('England_index-scores_R2'!$C:$C,MATCH($A203,'England_index-scores_R2'!$A:$A,0))</f>
        <v>0.18187091409937572</v>
      </c>
      <c r="D203" s="50">
        <f>RANK(C203,C$2:C$310,0)</f>
        <v>302</v>
      </c>
      <c r="E203" s="50">
        <f>IF(D203&lt;=LAs_by_category_by_nation!$B$2,1,IF(D203&lt;=(LAs_by_category_by_nation!$B$2+LAs_by_category_by_nation!$C$2),2,3))</f>
        <v>3</v>
      </c>
    </row>
    <row r="204" spans="1:5" x14ac:dyDescent="0.35">
      <c r="A204" s="66" t="s">
        <v>686</v>
      </c>
      <c r="B204" s="67" t="s">
        <v>687</v>
      </c>
      <c r="C204" s="56">
        <f>INDEX('England_index-scores_R2'!$C:$C,MATCH($A204,'England_index-scores_R2'!$A:$A,0))</f>
        <v>0.33526184032060963</v>
      </c>
      <c r="D204" s="50">
        <f>RANK(C204,C$2:C$310,0)</f>
        <v>102</v>
      </c>
      <c r="E204" s="50">
        <f>IF(D204&lt;=LAs_by_category_by_nation!$B$2,1,IF(D204&lt;=(LAs_by_category_by_nation!$B$2+LAs_by_category_by_nation!$C$2),2,3))</f>
        <v>2</v>
      </c>
    </row>
    <row r="205" spans="1:5" x14ac:dyDescent="0.35">
      <c r="A205" s="66" t="s">
        <v>688</v>
      </c>
      <c r="B205" s="67" t="s">
        <v>689</v>
      </c>
      <c r="C205" s="56">
        <f>INDEX('England_index-scores_R2'!$C:$C,MATCH($A205,'England_index-scores_R2'!$A:$A,0))</f>
        <v>0.43210276704925354</v>
      </c>
      <c r="D205" s="50">
        <f>RANK(C205,C$2:C$310,0)</f>
        <v>27</v>
      </c>
      <c r="E205" s="50">
        <f>IF(D205&lt;=LAs_by_category_by_nation!$B$2,1,IF(D205&lt;=(LAs_by_category_by_nation!$B$2+LAs_by_category_by_nation!$C$2),2,3))</f>
        <v>1</v>
      </c>
    </row>
    <row r="206" spans="1:5" x14ac:dyDescent="0.35">
      <c r="A206" s="66" t="s">
        <v>690</v>
      </c>
      <c r="B206" s="67" t="s">
        <v>691</v>
      </c>
      <c r="C206" s="56">
        <f>INDEX('England_index-scores_R2'!$C:$C,MATCH($A206,'England_index-scores_R2'!$A:$A,0))</f>
        <v>0.2848813057911026</v>
      </c>
      <c r="D206" s="50">
        <f>RANK(C206,C$2:C$310,0)</f>
        <v>186</v>
      </c>
      <c r="E206" s="50">
        <f>IF(D206&lt;=LAs_by_category_by_nation!$B$2,1,IF(D206&lt;=(LAs_by_category_by_nation!$B$2+LAs_by_category_by_nation!$C$2),2,3))</f>
        <v>2</v>
      </c>
    </row>
    <row r="207" spans="1:5" x14ac:dyDescent="0.35">
      <c r="A207" s="66" t="s">
        <v>692</v>
      </c>
      <c r="B207" s="67" t="s">
        <v>693</v>
      </c>
      <c r="C207" s="56">
        <f>INDEX('England_index-scores_R2'!$C:$C,MATCH($A207,'England_index-scores_R2'!$A:$A,0))</f>
        <v>0.39821089497595136</v>
      </c>
      <c r="D207" s="50">
        <f>RANK(C207,C$2:C$310,0)</f>
        <v>44</v>
      </c>
      <c r="E207" s="50">
        <f>IF(D207&lt;=LAs_by_category_by_nation!$B$2,1,IF(D207&lt;=(LAs_by_category_by_nation!$B$2+LAs_by_category_by_nation!$C$2),2,3))</f>
        <v>1</v>
      </c>
    </row>
    <row r="208" spans="1:5" x14ac:dyDescent="0.35">
      <c r="A208" s="66" t="s">
        <v>694</v>
      </c>
      <c r="B208" s="67" t="s">
        <v>695</v>
      </c>
      <c r="C208" s="56">
        <f>INDEX('England_index-scores_R2'!$C:$C,MATCH($A208,'England_index-scores_R2'!$A:$A,0))</f>
        <v>0.4194862095464934</v>
      </c>
      <c r="D208" s="50">
        <f>RANK(C208,C$2:C$310,0)</f>
        <v>34</v>
      </c>
      <c r="E208" s="50">
        <f>IF(D208&lt;=LAs_by_category_by_nation!$B$2,1,IF(D208&lt;=(LAs_by_category_by_nation!$B$2+LAs_by_category_by_nation!$C$2),2,3))</f>
        <v>1</v>
      </c>
    </row>
    <row r="209" spans="1:5" x14ac:dyDescent="0.35">
      <c r="A209" s="66" t="s">
        <v>696</v>
      </c>
      <c r="B209" s="67" t="s">
        <v>697</v>
      </c>
      <c r="C209" s="56">
        <f>INDEX('England_index-scores_R2'!$C:$C,MATCH($A209,'England_index-scores_R2'!$A:$A,0))</f>
        <v>0.33078609691224187</v>
      </c>
      <c r="D209" s="50">
        <f>RANK(C209,C$2:C$310,0)</f>
        <v>110</v>
      </c>
      <c r="E209" s="50">
        <f>IF(D209&lt;=LAs_by_category_by_nation!$B$2,1,IF(D209&lt;=(LAs_by_category_by_nation!$B$2+LAs_by_category_by_nation!$C$2),2,3))</f>
        <v>2</v>
      </c>
    </row>
    <row r="210" spans="1:5" x14ac:dyDescent="0.35">
      <c r="A210" s="66" t="s">
        <v>698</v>
      </c>
      <c r="B210" s="67" t="s">
        <v>699</v>
      </c>
      <c r="C210" s="56">
        <f>INDEX('England_index-scores_R2'!$C:$C,MATCH($A210,'England_index-scores_R2'!$A:$A,0))</f>
        <v>0.24361280109362082</v>
      </c>
      <c r="D210" s="50">
        <f>RANK(C210,C$2:C$310,0)</f>
        <v>253</v>
      </c>
      <c r="E210" s="50">
        <f>IF(D210&lt;=LAs_by_category_by_nation!$B$2,1,IF(D210&lt;=(LAs_by_category_by_nation!$B$2+LAs_by_category_by_nation!$C$2),2,3))</f>
        <v>3</v>
      </c>
    </row>
    <row r="211" spans="1:5" x14ac:dyDescent="0.35">
      <c r="A211" s="66" t="s">
        <v>700</v>
      </c>
      <c r="B211" s="67" t="s">
        <v>701</v>
      </c>
      <c r="C211" s="56">
        <f>INDEX('England_index-scores_R2'!$C:$C,MATCH($A211,'England_index-scores_R2'!$A:$A,0))</f>
        <v>0.18551421221729447</v>
      </c>
      <c r="D211" s="50">
        <f>RANK(C211,C$2:C$310,0)</f>
        <v>300</v>
      </c>
      <c r="E211" s="50">
        <f>IF(D211&lt;=LAs_by_category_by_nation!$B$2,1,IF(D211&lt;=(LAs_by_category_by_nation!$B$2+LAs_by_category_by_nation!$C$2),2,3))</f>
        <v>3</v>
      </c>
    </row>
    <row r="212" spans="1:5" x14ac:dyDescent="0.35">
      <c r="A212" s="66" t="s">
        <v>702</v>
      </c>
      <c r="B212" s="67" t="s">
        <v>703</v>
      </c>
      <c r="C212" s="56">
        <f>INDEX('England_index-scores_R2'!$C:$C,MATCH($A212,'England_index-scores_R2'!$A:$A,0))</f>
        <v>0.19970671143612595</v>
      </c>
      <c r="D212" s="50">
        <f>RANK(C212,C$2:C$310,0)</f>
        <v>294</v>
      </c>
      <c r="E212" s="50">
        <f>IF(D212&lt;=LAs_by_category_by_nation!$B$2,1,IF(D212&lt;=(LAs_by_category_by_nation!$B$2+LAs_by_category_by_nation!$C$2),2,3))</f>
        <v>3</v>
      </c>
    </row>
    <row r="213" spans="1:5" x14ac:dyDescent="0.35">
      <c r="A213" s="66" t="s">
        <v>704</v>
      </c>
      <c r="B213" s="67" t="s">
        <v>705</v>
      </c>
      <c r="C213" s="56">
        <f>INDEX('England_index-scores_R2'!$C:$C,MATCH($A213,'England_index-scores_R2'!$A:$A,0))</f>
        <v>0.20026774992906776</v>
      </c>
      <c r="D213" s="50">
        <f>RANK(C213,C$2:C$310,0)</f>
        <v>293</v>
      </c>
      <c r="E213" s="50">
        <f>IF(D213&lt;=LAs_by_category_by_nation!$B$2,1,IF(D213&lt;=(LAs_by_category_by_nation!$B$2+LAs_by_category_by_nation!$C$2),2,3))</f>
        <v>3</v>
      </c>
    </row>
    <row r="214" spans="1:5" x14ac:dyDescent="0.35">
      <c r="A214" s="66" t="s">
        <v>706</v>
      </c>
      <c r="B214" s="67" t="s">
        <v>707</v>
      </c>
      <c r="C214" s="56">
        <f>INDEX('England_index-scores_R2'!$C:$C,MATCH($A214,'England_index-scores_R2'!$A:$A,0))</f>
        <v>0.30403430772200435</v>
      </c>
      <c r="D214" s="50">
        <f>RANK(C214,C$2:C$310,0)</f>
        <v>148</v>
      </c>
      <c r="E214" s="50">
        <f>IF(D214&lt;=LAs_by_category_by_nation!$B$2,1,IF(D214&lt;=(LAs_by_category_by_nation!$B$2+LAs_by_category_by_nation!$C$2),2,3))</f>
        <v>2</v>
      </c>
    </row>
    <row r="215" spans="1:5" x14ac:dyDescent="0.35">
      <c r="A215" s="66" t="s">
        <v>708</v>
      </c>
      <c r="B215" s="67" t="s">
        <v>709</v>
      </c>
      <c r="C215" s="56">
        <f>INDEX('England_index-scores_R2'!$C:$C,MATCH($A215,'England_index-scores_R2'!$A:$A,0))</f>
        <v>0.31628819608228048</v>
      </c>
      <c r="D215" s="50">
        <f>RANK(C215,C$2:C$310,0)</f>
        <v>129</v>
      </c>
      <c r="E215" s="50">
        <f>IF(D215&lt;=LAs_by_category_by_nation!$B$2,1,IF(D215&lt;=(LAs_by_category_by_nation!$B$2+LAs_by_category_by_nation!$C$2),2,3))</f>
        <v>2</v>
      </c>
    </row>
    <row r="216" spans="1:5" x14ac:dyDescent="0.35">
      <c r="A216" s="66" t="s">
        <v>710</v>
      </c>
      <c r="B216" s="67" t="s">
        <v>711</v>
      </c>
      <c r="C216" s="56">
        <f>INDEX('England_index-scores_R2'!$C:$C,MATCH($A216,'England_index-scores_R2'!$A:$A,0))</f>
        <v>0.32169039544481476</v>
      </c>
      <c r="D216" s="50">
        <f>RANK(C216,C$2:C$310,0)</f>
        <v>122</v>
      </c>
      <c r="E216" s="50">
        <f>IF(D216&lt;=LAs_by_category_by_nation!$B$2,1,IF(D216&lt;=(LAs_by_category_by_nation!$B$2+LAs_by_category_by_nation!$C$2),2,3))</f>
        <v>2</v>
      </c>
    </row>
    <row r="217" spans="1:5" x14ac:dyDescent="0.35">
      <c r="A217" s="66" t="s">
        <v>712</v>
      </c>
      <c r="B217" s="67" t="s">
        <v>713</v>
      </c>
      <c r="C217" s="56">
        <f>INDEX('England_index-scores_R2'!$C:$C,MATCH($A217,'England_index-scores_R2'!$A:$A,0))</f>
        <v>0.45657431762789041</v>
      </c>
      <c r="D217" s="50">
        <f>RANK(C217,C$2:C$310,0)</f>
        <v>16</v>
      </c>
      <c r="E217" s="50">
        <f>IF(D217&lt;=LAs_by_category_by_nation!$B$2,1,IF(D217&lt;=(LAs_by_category_by_nation!$B$2+LAs_by_category_by_nation!$C$2),2,3))</f>
        <v>1</v>
      </c>
    </row>
    <row r="218" spans="1:5" x14ac:dyDescent="0.35">
      <c r="A218" s="66" t="s">
        <v>714</v>
      </c>
      <c r="B218" s="67" t="s">
        <v>715</v>
      </c>
      <c r="C218" s="56">
        <f>INDEX('England_index-scores_R2'!$C:$C,MATCH($A218,'England_index-scores_R2'!$A:$A,0))</f>
        <v>0.4170568809543217</v>
      </c>
      <c r="D218" s="50">
        <f>RANK(C218,C$2:C$310,0)</f>
        <v>35</v>
      </c>
      <c r="E218" s="50">
        <f>IF(D218&lt;=LAs_by_category_by_nation!$B$2,1,IF(D218&lt;=(LAs_by_category_by_nation!$B$2+LAs_by_category_by_nation!$C$2),2,3))</f>
        <v>1</v>
      </c>
    </row>
    <row r="219" spans="1:5" x14ac:dyDescent="0.35">
      <c r="A219" s="66" t="s">
        <v>718</v>
      </c>
      <c r="B219" s="67" t="s">
        <v>719</v>
      </c>
      <c r="C219" s="56">
        <f>INDEX('England_index-scores_R2'!$C:$C,MATCH($A219,'England_index-scores_R2'!$A:$A,0))</f>
        <v>0.38410873215059793</v>
      </c>
      <c r="D219" s="50">
        <f>RANK(C219,C$2:C$310,0)</f>
        <v>52</v>
      </c>
      <c r="E219" s="50">
        <f>IF(D219&lt;=LAs_by_category_by_nation!$B$2,1,IF(D219&lt;=(LAs_by_category_by_nation!$B$2+LAs_by_category_by_nation!$C$2),2,3))</f>
        <v>1</v>
      </c>
    </row>
    <row r="220" spans="1:5" x14ac:dyDescent="0.35">
      <c r="A220" s="66" t="s">
        <v>720</v>
      </c>
      <c r="B220" s="67" t="s">
        <v>721</v>
      </c>
      <c r="C220" s="56">
        <f>INDEX('England_index-scores_R2'!$C:$C,MATCH($A220,'England_index-scores_R2'!$A:$A,0))</f>
        <v>0.27934233541571873</v>
      </c>
      <c r="D220" s="50">
        <f>RANK(C220,C$2:C$310,0)</f>
        <v>199</v>
      </c>
      <c r="E220" s="50">
        <f>IF(D220&lt;=LAs_by_category_by_nation!$B$2,1,IF(D220&lt;=(LAs_by_category_by_nation!$B$2+LAs_by_category_by_nation!$C$2),2,3))</f>
        <v>3</v>
      </c>
    </row>
    <row r="221" spans="1:5" x14ac:dyDescent="0.35">
      <c r="A221" s="66" t="s">
        <v>722</v>
      </c>
      <c r="B221" s="67" t="s">
        <v>723</v>
      </c>
      <c r="C221" s="56">
        <f>INDEX('England_index-scores_R2'!$C:$C,MATCH($A221,'England_index-scores_R2'!$A:$A,0))</f>
        <v>0.2707115201237475</v>
      </c>
      <c r="D221" s="50">
        <f>RANK(C221,C$2:C$310,0)</f>
        <v>210</v>
      </c>
      <c r="E221" s="50">
        <f>IF(D221&lt;=LAs_by_category_by_nation!$B$2,1,IF(D221&lt;=(LAs_by_category_by_nation!$B$2+LAs_by_category_by_nation!$C$2),2,3))</f>
        <v>3</v>
      </c>
    </row>
    <row r="222" spans="1:5" x14ac:dyDescent="0.35">
      <c r="A222" s="66" t="s">
        <v>724</v>
      </c>
      <c r="B222" s="67" t="s">
        <v>725</v>
      </c>
      <c r="C222" s="56">
        <f>INDEX('England_index-scores_R2'!$C:$C,MATCH($A222,'England_index-scores_R2'!$A:$A,0))</f>
        <v>0.22849364437066327</v>
      </c>
      <c r="D222" s="50">
        <f>RANK(C222,C$2:C$310,0)</f>
        <v>268</v>
      </c>
      <c r="E222" s="50">
        <f>IF(D222&lt;=LAs_by_category_by_nation!$B$2,1,IF(D222&lt;=(LAs_by_category_by_nation!$B$2+LAs_by_category_by_nation!$C$2),2,3))</f>
        <v>3</v>
      </c>
    </row>
    <row r="223" spans="1:5" x14ac:dyDescent="0.35">
      <c r="A223" s="66" t="s">
        <v>726</v>
      </c>
      <c r="B223" s="67" t="s">
        <v>727</v>
      </c>
      <c r="C223" s="56">
        <f>INDEX('England_index-scores_R2'!$C:$C,MATCH($A223,'England_index-scores_R2'!$A:$A,0))</f>
        <v>0.32371381966235674</v>
      </c>
      <c r="D223" s="50">
        <f>RANK(C223,C$2:C$310,0)</f>
        <v>118</v>
      </c>
      <c r="E223" s="50">
        <f>IF(D223&lt;=LAs_by_category_by_nation!$B$2,1,IF(D223&lt;=(LAs_by_category_by_nation!$B$2+LAs_by_category_by_nation!$C$2),2,3))</f>
        <v>2</v>
      </c>
    </row>
    <row r="224" spans="1:5" x14ac:dyDescent="0.35">
      <c r="A224" s="66" t="s">
        <v>730</v>
      </c>
      <c r="B224" s="67" t="s">
        <v>731</v>
      </c>
      <c r="C224" s="56">
        <f>INDEX('England_index-scores_R2'!$C:$C,MATCH($A224,'England_index-scores_R2'!$A:$A,0))</f>
        <v>0.2966089940485111</v>
      </c>
      <c r="D224" s="50">
        <f>RANK(C224,C$2:C$310,0)</f>
        <v>165</v>
      </c>
      <c r="E224" s="50">
        <f>IF(D224&lt;=LAs_by_category_by_nation!$B$2,1,IF(D224&lt;=(LAs_by_category_by_nation!$B$2+LAs_by_category_by_nation!$C$2),2,3))</f>
        <v>2</v>
      </c>
    </row>
    <row r="225" spans="1:5" x14ac:dyDescent="0.35">
      <c r="A225" s="66" t="s">
        <v>732</v>
      </c>
      <c r="B225" s="67" t="s">
        <v>733</v>
      </c>
      <c r="C225" s="56">
        <f>INDEX('England_index-scores_R2'!$C:$C,MATCH($A225,'England_index-scores_R2'!$A:$A,0))</f>
        <v>0.295446870073308</v>
      </c>
      <c r="D225" s="50">
        <f>RANK(C225,C$2:C$310,0)</f>
        <v>168</v>
      </c>
      <c r="E225" s="50">
        <f>IF(D225&lt;=LAs_by_category_by_nation!$B$2,1,IF(D225&lt;=(LAs_by_category_by_nation!$B$2+LAs_by_category_by_nation!$C$2),2,3))</f>
        <v>2</v>
      </c>
    </row>
    <row r="226" spans="1:5" x14ac:dyDescent="0.35">
      <c r="A226" s="66" t="s">
        <v>734</v>
      </c>
      <c r="B226" s="67" t="s">
        <v>735</v>
      </c>
      <c r="C226" s="56">
        <f>INDEX('England_index-scores_R2'!$C:$C,MATCH($A226,'England_index-scores_R2'!$A:$A,0))</f>
        <v>0.20993318692467086</v>
      </c>
      <c r="D226" s="50">
        <f>RANK(C226,C$2:C$310,0)</f>
        <v>284</v>
      </c>
      <c r="E226" s="50">
        <f>IF(D226&lt;=LAs_by_category_by_nation!$B$2,1,IF(D226&lt;=(LAs_by_category_by_nation!$B$2+LAs_by_category_by_nation!$C$2),2,3))</f>
        <v>3</v>
      </c>
    </row>
    <row r="227" spans="1:5" x14ac:dyDescent="0.35">
      <c r="A227" s="66" t="s">
        <v>736</v>
      </c>
      <c r="B227" s="67" t="s">
        <v>737</v>
      </c>
      <c r="C227" s="56">
        <f>INDEX('England_index-scores_R2'!$C:$C,MATCH($A227,'England_index-scores_R2'!$A:$A,0))</f>
        <v>0.32761031069674246</v>
      </c>
      <c r="D227" s="50">
        <f>RANK(C227,C$2:C$310,0)</f>
        <v>114</v>
      </c>
      <c r="E227" s="50">
        <f>IF(D227&lt;=LAs_by_category_by_nation!$B$2,1,IF(D227&lt;=(LAs_by_category_by_nation!$B$2+LAs_by_category_by_nation!$C$2),2,3))</f>
        <v>2</v>
      </c>
    </row>
    <row r="228" spans="1:5" x14ac:dyDescent="0.35">
      <c r="A228" s="66" t="s">
        <v>740</v>
      </c>
      <c r="B228" s="67" t="s">
        <v>741</v>
      </c>
      <c r="C228" s="56">
        <f>INDEX('England_index-scores_R2'!$C:$C,MATCH($A228,'England_index-scores_R2'!$A:$A,0))</f>
        <v>0.21704152870126744</v>
      </c>
      <c r="D228" s="50">
        <f>RANK(C228,C$2:C$310,0)</f>
        <v>279</v>
      </c>
      <c r="E228" s="50">
        <f>IF(D228&lt;=LAs_by_category_by_nation!$B$2,1,IF(D228&lt;=(LAs_by_category_by_nation!$B$2+LAs_by_category_by_nation!$C$2),2,3))</f>
        <v>3</v>
      </c>
    </row>
    <row r="229" spans="1:5" x14ac:dyDescent="0.35">
      <c r="A229" s="66" t="s">
        <v>742</v>
      </c>
      <c r="B229" s="67" t="s">
        <v>743</v>
      </c>
      <c r="C229" s="56">
        <f>INDEX('England_index-scores_R2'!$C:$C,MATCH($A229,'England_index-scores_R2'!$A:$A,0))</f>
        <v>0.21891316683337361</v>
      </c>
      <c r="D229" s="50">
        <f>RANK(C229,C$2:C$310,0)</f>
        <v>277</v>
      </c>
      <c r="E229" s="50">
        <f>IF(D229&lt;=LAs_by_category_by_nation!$B$2,1,IF(D229&lt;=(LAs_by_category_by_nation!$B$2+LAs_by_category_by_nation!$C$2),2,3))</f>
        <v>3</v>
      </c>
    </row>
    <row r="230" spans="1:5" x14ac:dyDescent="0.35">
      <c r="A230" s="66" t="s">
        <v>744</v>
      </c>
      <c r="B230" s="67" t="s">
        <v>745</v>
      </c>
      <c r="C230" s="56">
        <f>INDEX('England_index-scores_R2'!$C:$C,MATCH($A230,'England_index-scores_R2'!$A:$A,0))</f>
        <v>0.15352326382260267</v>
      </c>
      <c r="D230" s="50">
        <f>RANK(C230,C$2:C$310,0)</f>
        <v>308</v>
      </c>
      <c r="E230" s="50">
        <f>IF(D230&lt;=LAs_by_category_by_nation!$B$2,1,IF(D230&lt;=(LAs_by_category_by_nation!$B$2+LAs_by_category_by_nation!$C$2),2,3))</f>
        <v>3</v>
      </c>
    </row>
    <row r="231" spans="1:5" x14ac:dyDescent="0.35">
      <c r="A231" s="66" t="s">
        <v>746</v>
      </c>
      <c r="B231" s="67" t="s">
        <v>747</v>
      </c>
      <c r="C231" s="56">
        <f>INDEX('England_index-scores_R2'!$C:$C,MATCH($A231,'England_index-scores_R2'!$A:$A,0))</f>
        <v>0.24810695623334639</v>
      </c>
      <c r="D231" s="50">
        <f>RANK(C231,C$2:C$310,0)</f>
        <v>245</v>
      </c>
      <c r="E231" s="50">
        <f>IF(D231&lt;=LAs_by_category_by_nation!$B$2,1,IF(D231&lt;=(LAs_by_category_by_nation!$B$2+LAs_by_category_by_nation!$C$2),2,3))</f>
        <v>3</v>
      </c>
    </row>
    <row r="232" spans="1:5" x14ac:dyDescent="0.35">
      <c r="A232" s="66" t="s">
        <v>748</v>
      </c>
      <c r="B232" s="67" t="s">
        <v>749</v>
      </c>
      <c r="C232" s="56">
        <f>INDEX('England_index-scores_R2'!$C:$C,MATCH($A232,'England_index-scores_R2'!$A:$A,0))</f>
        <v>0.31658508660709134</v>
      </c>
      <c r="D232" s="50">
        <f>RANK(C232,C$2:C$310,0)</f>
        <v>127</v>
      </c>
      <c r="E232" s="50">
        <f>IF(D232&lt;=LAs_by_category_by_nation!$B$2,1,IF(D232&lt;=(LAs_by_category_by_nation!$B$2+LAs_by_category_by_nation!$C$2),2,3))</f>
        <v>2</v>
      </c>
    </row>
    <row r="233" spans="1:5" x14ac:dyDescent="0.35">
      <c r="A233" s="66" t="s">
        <v>750</v>
      </c>
      <c r="B233" s="67" t="s">
        <v>751</v>
      </c>
      <c r="C233" s="56">
        <f>INDEX('England_index-scores_R2'!$C:$C,MATCH($A233,'England_index-scores_R2'!$A:$A,0))</f>
        <v>0.27142002135402588</v>
      </c>
      <c r="D233" s="50">
        <f>RANK(C233,C$2:C$310,0)</f>
        <v>208</v>
      </c>
      <c r="E233" s="50">
        <f>IF(D233&lt;=LAs_by_category_by_nation!$B$2,1,IF(D233&lt;=(LAs_by_category_by_nation!$B$2+LAs_by_category_by_nation!$C$2),2,3))</f>
        <v>3</v>
      </c>
    </row>
    <row r="234" spans="1:5" x14ac:dyDescent="0.35">
      <c r="A234" s="66" t="s">
        <v>752</v>
      </c>
      <c r="B234" s="67" t="s">
        <v>753</v>
      </c>
      <c r="C234" s="56">
        <f>INDEX('England_index-scores_R2'!$C:$C,MATCH($A234,'England_index-scores_R2'!$A:$A,0))</f>
        <v>0.25713880746824169</v>
      </c>
      <c r="D234" s="50">
        <f>RANK(C234,C$2:C$310,0)</f>
        <v>230</v>
      </c>
      <c r="E234" s="50">
        <f>IF(D234&lt;=LAs_by_category_by_nation!$B$2,1,IF(D234&lt;=(LAs_by_category_by_nation!$B$2+LAs_by_category_by_nation!$C$2),2,3))</f>
        <v>3</v>
      </c>
    </row>
    <row r="235" spans="1:5" x14ac:dyDescent="0.35">
      <c r="A235" s="66" t="s">
        <v>756</v>
      </c>
      <c r="B235" s="67" t="s">
        <v>757</v>
      </c>
      <c r="C235" s="56">
        <f>INDEX('England_index-scores_R2'!$C:$C,MATCH($A235,'England_index-scores_R2'!$A:$A,0))</f>
        <v>0.29360232381176626</v>
      </c>
      <c r="D235" s="50">
        <f>RANK(C235,C$2:C$310,0)</f>
        <v>169</v>
      </c>
      <c r="E235" s="50">
        <f>IF(D235&lt;=LAs_by_category_by_nation!$B$2,1,IF(D235&lt;=(LAs_by_category_by_nation!$B$2+LAs_by_category_by_nation!$C$2),2,3))</f>
        <v>2</v>
      </c>
    </row>
    <row r="236" spans="1:5" x14ac:dyDescent="0.35">
      <c r="A236" s="66" t="s">
        <v>758</v>
      </c>
      <c r="B236" s="67" t="s">
        <v>759</v>
      </c>
      <c r="C236" s="56">
        <f>INDEX('England_index-scores_R2'!$C:$C,MATCH($A236,'England_index-scores_R2'!$A:$A,0))</f>
        <v>0.25535133058267961</v>
      </c>
      <c r="D236" s="50">
        <f>RANK(C236,C$2:C$310,0)</f>
        <v>236</v>
      </c>
      <c r="E236" s="50">
        <f>IF(D236&lt;=LAs_by_category_by_nation!$B$2,1,IF(D236&lt;=(LAs_by_category_by_nation!$B$2+LAs_by_category_by_nation!$C$2),2,3))</f>
        <v>3</v>
      </c>
    </row>
    <row r="237" spans="1:5" x14ac:dyDescent="0.35">
      <c r="A237" s="66" t="s">
        <v>760</v>
      </c>
      <c r="B237" s="67" t="s">
        <v>761</v>
      </c>
      <c r="C237" s="56">
        <f>INDEX('England_index-scores_R2'!$C:$C,MATCH($A237,'England_index-scores_R2'!$A:$A,0))</f>
        <v>0.21533389026254707</v>
      </c>
      <c r="D237" s="50">
        <f>RANK(C237,C$2:C$310,0)</f>
        <v>281</v>
      </c>
      <c r="E237" s="50">
        <f>IF(D237&lt;=LAs_by_category_by_nation!$B$2,1,IF(D237&lt;=(LAs_by_category_by_nation!$B$2+LAs_by_category_by_nation!$C$2),2,3))</f>
        <v>3</v>
      </c>
    </row>
    <row r="238" spans="1:5" x14ac:dyDescent="0.35">
      <c r="A238" s="66" t="s">
        <v>762</v>
      </c>
      <c r="B238" s="67" t="s">
        <v>763</v>
      </c>
      <c r="C238" s="56">
        <f>INDEX('England_index-scores_R2'!$C:$C,MATCH($A238,'England_index-scores_R2'!$A:$A,0))</f>
        <v>0.28772057449020144</v>
      </c>
      <c r="D238" s="50">
        <f>RANK(C238,C$2:C$310,0)</f>
        <v>179</v>
      </c>
      <c r="E238" s="50">
        <f>IF(D238&lt;=LAs_by_category_by_nation!$B$2,1,IF(D238&lt;=(LAs_by_category_by_nation!$B$2+LAs_by_category_by_nation!$C$2),2,3))</f>
        <v>2</v>
      </c>
    </row>
    <row r="239" spans="1:5" x14ac:dyDescent="0.35">
      <c r="A239" s="66" t="s">
        <v>764</v>
      </c>
      <c r="B239" s="67" t="s">
        <v>765</v>
      </c>
      <c r="C239" s="56">
        <f>INDEX('England_index-scores_R2'!$C:$C,MATCH($A239,'England_index-scores_R2'!$A:$A,0))</f>
        <v>0.298637821153376</v>
      </c>
      <c r="D239" s="50">
        <f>RANK(C239,C$2:C$310,0)</f>
        <v>162</v>
      </c>
      <c r="E239" s="50">
        <f>IF(D239&lt;=LAs_by_category_by_nation!$B$2,1,IF(D239&lt;=(LAs_by_category_by_nation!$B$2+LAs_by_category_by_nation!$C$2),2,3))</f>
        <v>2</v>
      </c>
    </row>
    <row r="240" spans="1:5" x14ac:dyDescent="0.35">
      <c r="A240" s="66" t="s">
        <v>766</v>
      </c>
      <c r="B240" s="67" t="s">
        <v>767</v>
      </c>
      <c r="C240" s="56">
        <f>INDEX('England_index-scores_R2'!$C:$C,MATCH($A240,'England_index-scores_R2'!$A:$A,0))</f>
        <v>0.48043958063694175</v>
      </c>
      <c r="D240" s="50">
        <f>RANK(C240,C$2:C$310,0)</f>
        <v>9</v>
      </c>
      <c r="E240" s="50">
        <f>IF(D240&lt;=LAs_by_category_by_nation!$B$2,1,IF(D240&lt;=(LAs_by_category_by_nation!$B$2+LAs_by_category_by_nation!$C$2),2,3))</f>
        <v>1</v>
      </c>
    </row>
    <row r="241" spans="1:5" x14ac:dyDescent="0.35">
      <c r="A241" s="66" t="s">
        <v>768</v>
      </c>
      <c r="B241" s="67" t="s">
        <v>769</v>
      </c>
      <c r="C241" s="56">
        <f>INDEX('England_index-scores_R2'!$C:$C,MATCH($A241,'England_index-scores_R2'!$A:$A,0))</f>
        <v>0.30203161770327591</v>
      </c>
      <c r="D241" s="50">
        <f>RANK(C241,C$2:C$310,0)</f>
        <v>153</v>
      </c>
      <c r="E241" s="50">
        <f>IF(D241&lt;=LAs_by_category_by_nation!$B$2,1,IF(D241&lt;=(LAs_by_category_by_nation!$B$2+LAs_by_category_by_nation!$C$2),2,3))</f>
        <v>2</v>
      </c>
    </row>
    <row r="242" spans="1:5" x14ac:dyDescent="0.35">
      <c r="A242" s="66" t="s">
        <v>770</v>
      </c>
      <c r="B242" s="67" t="s">
        <v>771</v>
      </c>
      <c r="C242" s="56">
        <f>INDEX('England_index-scores_R2'!$C:$C,MATCH($A242,'England_index-scores_R2'!$A:$A,0))</f>
        <v>0.36259455011974195</v>
      </c>
      <c r="D242" s="50">
        <f>RANK(C242,C$2:C$310,0)</f>
        <v>66</v>
      </c>
      <c r="E242" s="50">
        <f>IF(D242&lt;=LAs_by_category_by_nation!$B$2,1,IF(D242&lt;=(LAs_by_category_by_nation!$B$2+LAs_by_category_by_nation!$C$2),2,3))</f>
        <v>1</v>
      </c>
    </row>
    <row r="243" spans="1:5" x14ac:dyDescent="0.35">
      <c r="A243" s="66" t="s">
        <v>772</v>
      </c>
      <c r="B243" s="67" t="s">
        <v>773</v>
      </c>
      <c r="C243" s="56">
        <f>INDEX('England_index-scores_R2'!$C:$C,MATCH($A243,'England_index-scores_R2'!$A:$A,0))</f>
        <v>0.26942984292432792</v>
      </c>
      <c r="D243" s="50">
        <f>RANK(C243,C$2:C$310,0)</f>
        <v>212</v>
      </c>
      <c r="E243" s="50">
        <f>IF(D243&lt;=LAs_by_category_by_nation!$B$2,1,IF(D243&lt;=(LAs_by_category_by_nation!$B$2+LAs_by_category_by_nation!$C$2),2,3))</f>
        <v>3</v>
      </c>
    </row>
    <row r="244" spans="1:5" x14ac:dyDescent="0.35">
      <c r="A244" s="66" t="s">
        <v>774</v>
      </c>
      <c r="B244" s="67" t="s">
        <v>775</v>
      </c>
      <c r="C244" s="56">
        <f>INDEX('England_index-scores_R2'!$C:$C,MATCH($A244,'England_index-scores_R2'!$A:$A,0))</f>
        <v>0.19385538891875359</v>
      </c>
      <c r="D244" s="50">
        <f>RANK(C244,C$2:C$310,0)</f>
        <v>296</v>
      </c>
      <c r="E244" s="50">
        <f>IF(D244&lt;=LAs_by_category_by_nation!$B$2,1,IF(D244&lt;=(LAs_by_category_by_nation!$B$2+LAs_by_category_by_nation!$C$2),2,3))</f>
        <v>3</v>
      </c>
    </row>
    <row r="245" spans="1:5" x14ac:dyDescent="0.35">
      <c r="A245" s="66" t="s">
        <v>776</v>
      </c>
      <c r="B245" s="67" t="s">
        <v>777</v>
      </c>
      <c r="C245" s="56">
        <f>INDEX('England_index-scores_R2'!$C:$C,MATCH($A245,'England_index-scores_R2'!$A:$A,0))</f>
        <v>0.22104767181371154</v>
      </c>
      <c r="D245" s="50">
        <f>RANK(C245,C$2:C$310,0)</f>
        <v>275</v>
      </c>
      <c r="E245" s="50">
        <f>IF(D245&lt;=LAs_by_category_by_nation!$B$2,1,IF(D245&lt;=(LAs_by_category_by_nation!$B$2+LAs_by_category_by_nation!$C$2),2,3))</f>
        <v>3</v>
      </c>
    </row>
    <row r="246" spans="1:5" x14ac:dyDescent="0.35">
      <c r="A246" s="66" t="s">
        <v>778</v>
      </c>
      <c r="B246" s="67" t="s">
        <v>779</v>
      </c>
      <c r="C246" s="56">
        <f>INDEX('England_index-scores_R2'!$C:$C,MATCH($A246,'England_index-scores_R2'!$A:$A,0))</f>
        <v>0.38077360358643686</v>
      </c>
      <c r="D246" s="50">
        <f>RANK(C246,C$2:C$310,0)</f>
        <v>53</v>
      </c>
      <c r="E246" s="50">
        <f>IF(D246&lt;=LAs_by_category_by_nation!$B$2,1,IF(D246&lt;=(LAs_by_category_by_nation!$B$2+LAs_by_category_by_nation!$C$2),2,3))</f>
        <v>1</v>
      </c>
    </row>
    <row r="247" spans="1:5" x14ac:dyDescent="0.35">
      <c r="A247" s="66" t="s">
        <v>780</v>
      </c>
      <c r="B247" s="67" t="s">
        <v>781</v>
      </c>
      <c r="C247" s="56">
        <f>INDEX('England_index-scores_R2'!$C:$C,MATCH($A247,'England_index-scores_R2'!$A:$A,0))</f>
        <v>0.28635499458049335</v>
      </c>
      <c r="D247" s="50">
        <f>RANK(C247,C$2:C$310,0)</f>
        <v>184</v>
      </c>
      <c r="E247" s="50">
        <f>IF(D247&lt;=LAs_by_category_by_nation!$B$2,1,IF(D247&lt;=(LAs_by_category_by_nation!$B$2+LAs_by_category_by_nation!$C$2),2,3))</f>
        <v>2</v>
      </c>
    </row>
    <row r="248" spans="1:5" x14ac:dyDescent="0.35">
      <c r="A248" s="66" t="s">
        <v>782</v>
      </c>
      <c r="B248" s="67" t="s">
        <v>783</v>
      </c>
      <c r="C248" s="56">
        <f>INDEX('England_index-scores_R2'!$C:$C,MATCH($A248,'England_index-scores_R2'!$A:$A,0))</f>
        <v>0.35649870250552451</v>
      </c>
      <c r="D248" s="50">
        <f>RANK(C248,C$2:C$310,0)</f>
        <v>75</v>
      </c>
      <c r="E248" s="50">
        <f>IF(D248&lt;=LAs_by_category_by_nation!$B$2,1,IF(D248&lt;=(LAs_by_category_by_nation!$B$2+LAs_by_category_by_nation!$C$2),2,3))</f>
        <v>1</v>
      </c>
    </row>
    <row r="249" spans="1:5" x14ac:dyDescent="0.35">
      <c r="A249" s="66" t="s">
        <v>784</v>
      </c>
      <c r="B249" s="67" t="s">
        <v>785</v>
      </c>
      <c r="C249" s="56">
        <f>INDEX('England_index-scores_R2'!$C:$C,MATCH($A249,'England_index-scores_R2'!$A:$A,0))</f>
        <v>0.25868072573517253</v>
      </c>
      <c r="D249" s="50">
        <f>RANK(C249,C$2:C$310,0)</f>
        <v>229</v>
      </c>
      <c r="E249" s="50">
        <f>IF(D249&lt;=LAs_by_category_by_nation!$B$2,1,IF(D249&lt;=(LAs_by_category_by_nation!$B$2+LAs_by_category_by_nation!$C$2),2,3))</f>
        <v>3</v>
      </c>
    </row>
    <row r="250" spans="1:5" x14ac:dyDescent="0.35">
      <c r="A250" s="66" t="s">
        <v>788</v>
      </c>
      <c r="B250" s="67" t="s">
        <v>789</v>
      </c>
      <c r="C250" s="56">
        <f>INDEX('England_index-scores_R2'!$C:$C,MATCH($A250,'England_index-scores_R2'!$A:$A,0))</f>
        <v>0.36772991429355806</v>
      </c>
      <c r="D250" s="50">
        <f>RANK(C250,C$2:C$310,0)</f>
        <v>61</v>
      </c>
      <c r="E250" s="50">
        <f>IF(D250&lt;=LAs_by_category_by_nation!$B$2,1,IF(D250&lt;=(LAs_by_category_by_nation!$B$2+LAs_by_category_by_nation!$C$2),2,3))</f>
        <v>1</v>
      </c>
    </row>
    <row r="251" spans="1:5" x14ac:dyDescent="0.35">
      <c r="A251" s="66" t="s">
        <v>790</v>
      </c>
      <c r="B251" s="67" t="s">
        <v>791</v>
      </c>
      <c r="C251" s="56">
        <f>INDEX('England_index-scores_R2'!$C:$C,MATCH($A251,'England_index-scores_R2'!$A:$A,0))</f>
        <v>0.40174301387527045</v>
      </c>
      <c r="D251" s="50">
        <f>RANK(C251,C$2:C$310,0)</f>
        <v>41</v>
      </c>
      <c r="E251" s="50">
        <f>IF(D251&lt;=LAs_by_category_by_nation!$B$2,1,IF(D251&lt;=(LAs_by_category_by_nation!$B$2+LAs_by_category_by_nation!$C$2),2,3))</f>
        <v>1</v>
      </c>
    </row>
    <row r="252" spans="1:5" x14ac:dyDescent="0.35">
      <c r="A252" s="66" t="s">
        <v>792</v>
      </c>
      <c r="B252" s="67" t="s">
        <v>793</v>
      </c>
      <c r="C252" s="56">
        <f>INDEX('England_index-scores_R2'!$C:$C,MATCH($A252,'England_index-scores_R2'!$A:$A,0))</f>
        <v>0.40591363935828634</v>
      </c>
      <c r="D252" s="50">
        <f>RANK(C252,C$2:C$310,0)</f>
        <v>39</v>
      </c>
      <c r="E252" s="50">
        <f>IF(D252&lt;=LAs_by_category_by_nation!$B$2,1,IF(D252&lt;=(LAs_by_category_by_nation!$B$2+LAs_by_category_by_nation!$C$2),2,3))</f>
        <v>1</v>
      </c>
    </row>
    <row r="253" spans="1:5" x14ac:dyDescent="0.35">
      <c r="A253" s="66" t="s">
        <v>794</v>
      </c>
      <c r="B253" s="67" t="s">
        <v>795</v>
      </c>
      <c r="C253" s="56">
        <f>INDEX('England_index-scores_R2'!$C:$C,MATCH($A253,'England_index-scores_R2'!$A:$A,0))</f>
        <v>0.29859501849890618</v>
      </c>
      <c r="D253" s="50">
        <f>RANK(C253,C$2:C$310,0)</f>
        <v>163</v>
      </c>
      <c r="E253" s="50">
        <f>IF(D253&lt;=LAs_by_category_by_nation!$B$2,1,IF(D253&lt;=(LAs_by_category_by_nation!$B$2+LAs_by_category_by_nation!$C$2),2,3))</f>
        <v>2</v>
      </c>
    </row>
    <row r="254" spans="1:5" x14ac:dyDescent="0.35">
      <c r="A254" s="66" t="s">
        <v>796</v>
      </c>
      <c r="B254" s="67" t="s">
        <v>797</v>
      </c>
      <c r="C254" s="56">
        <f>INDEX('England_index-scores_R2'!$C:$C,MATCH($A254,'England_index-scores_R2'!$A:$A,0))</f>
        <v>0.28005455362750736</v>
      </c>
      <c r="D254" s="50">
        <f>RANK(C254,C$2:C$310,0)</f>
        <v>197</v>
      </c>
      <c r="E254" s="50">
        <f>IF(D254&lt;=LAs_by_category_by_nation!$B$2,1,IF(D254&lt;=(LAs_by_category_by_nation!$B$2+LAs_by_category_by_nation!$C$2),2,3))</f>
        <v>2</v>
      </c>
    </row>
    <row r="255" spans="1:5" x14ac:dyDescent="0.35">
      <c r="A255" s="66" t="s">
        <v>798</v>
      </c>
      <c r="B255" s="67" t="s">
        <v>799</v>
      </c>
      <c r="C255" s="56">
        <f>INDEX('England_index-scores_R2'!$C:$C,MATCH($A255,'England_index-scores_R2'!$A:$A,0))</f>
        <v>0.41701007434983661</v>
      </c>
      <c r="D255" s="50">
        <f>RANK(C255,C$2:C$310,0)</f>
        <v>36</v>
      </c>
      <c r="E255" s="50">
        <f>IF(D255&lt;=LAs_by_category_by_nation!$B$2,1,IF(D255&lt;=(LAs_by_category_by_nation!$B$2+LAs_by_category_by_nation!$C$2),2,3))</f>
        <v>1</v>
      </c>
    </row>
    <row r="256" spans="1:5" x14ac:dyDescent="0.35">
      <c r="A256" s="66" t="s">
        <v>800</v>
      </c>
      <c r="B256" s="67" t="s">
        <v>801</v>
      </c>
      <c r="C256" s="56">
        <f>INDEX('England_index-scores_R2'!$C:$C,MATCH($A256,'England_index-scores_R2'!$A:$A,0))</f>
        <v>0.23027362012540079</v>
      </c>
      <c r="D256" s="50">
        <f>RANK(C256,C$2:C$310,0)</f>
        <v>265</v>
      </c>
      <c r="E256" s="50">
        <f>IF(D256&lt;=LAs_by_category_by_nation!$B$2,1,IF(D256&lt;=(LAs_by_category_by_nation!$B$2+LAs_by_category_by_nation!$C$2),2,3))</f>
        <v>3</v>
      </c>
    </row>
    <row r="257" spans="1:5" x14ac:dyDescent="0.35">
      <c r="A257" s="66" t="s">
        <v>802</v>
      </c>
      <c r="B257" s="67" t="s">
        <v>803</v>
      </c>
      <c r="C257" s="56">
        <f>INDEX('England_index-scores_R2'!$C:$C,MATCH($A257,'England_index-scores_R2'!$A:$A,0))</f>
        <v>0.30096883247932293</v>
      </c>
      <c r="D257" s="50">
        <f>RANK(C257,C$2:C$310,0)</f>
        <v>156</v>
      </c>
      <c r="E257" s="50">
        <f>IF(D257&lt;=LAs_by_category_by_nation!$B$2,1,IF(D257&lt;=(LAs_by_category_by_nation!$B$2+LAs_by_category_by_nation!$C$2),2,3))</f>
        <v>2</v>
      </c>
    </row>
    <row r="258" spans="1:5" x14ac:dyDescent="0.35">
      <c r="A258" s="66" t="s">
        <v>804</v>
      </c>
      <c r="B258" s="67" t="s">
        <v>805</v>
      </c>
      <c r="C258" s="56">
        <f>INDEX('England_index-scores_R2'!$C:$C,MATCH($A258,'England_index-scores_R2'!$A:$A,0))</f>
        <v>0.40420278965515438</v>
      </c>
      <c r="D258" s="50">
        <f>RANK(C258,C$2:C$310,0)</f>
        <v>40</v>
      </c>
      <c r="E258" s="50">
        <f>IF(D258&lt;=LAs_by_category_by_nation!$B$2,1,IF(D258&lt;=(LAs_by_category_by_nation!$B$2+LAs_by_category_by_nation!$C$2),2,3))</f>
        <v>1</v>
      </c>
    </row>
    <row r="259" spans="1:5" x14ac:dyDescent="0.35">
      <c r="A259" s="66" t="s">
        <v>808</v>
      </c>
      <c r="B259" s="67" t="s">
        <v>809</v>
      </c>
      <c r="C259" s="56">
        <f>INDEX('England_index-scores_R2'!$C:$C,MATCH($A259,'England_index-scores_R2'!$A:$A,0))</f>
        <v>0.21195096510486219</v>
      </c>
      <c r="D259" s="50">
        <f>RANK(C259,C$2:C$310,0)</f>
        <v>283</v>
      </c>
      <c r="E259" s="50">
        <f>IF(D259&lt;=LAs_by_category_by_nation!$B$2,1,IF(D259&lt;=(LAs_by_category_by_nation!$B$2+LAs_by_category_by_nation!$C$2),2,3))</f>
        <v>3</v>
      </c>
    </row>
    <row r="260" spans="1:5" x14ac:dyDescent="0.35">
      <c r="A260" s="66" t="s">
        <v>810</v>
      </c>
      <c r="B260" s="67" t="s">
        <v>811</v>
      </c>
      <c r="C260" s="56">
        <f>INDEX('England_index-scores_R2'!$C:$C,MATCH($A260,'England_index-scores_R2'!$A:$A,0))</f>
        <v>0.37369259737189781</v>
      </c>
      <c r="D260" s="50">
        <f>RANK(C260,C$2:C$310,0)</f>
        <v>58</v>
      </c>
      <c r="E260" s="50">
        <f>IF(D260&lt;=LAs_by_category_by_nation!$B$2,1,IF(D260&lt;=(LAs_by_category_by_nation!$B$2+LAs_by_category_by_nation!$C$2),2,3))</f>
        <v>1</v>
      </c>
    </row>
    <row r="261" spans="1:5" x14ac:dyDescent="0.35">
      <c r="A261" s="66" t="s">
        <v>812</v>
      </c>
      <c r="B261" s="67" t="s">
        <v>813</v>
      </c>
      <c r="C261" s="56">
        <f>INDEX('England_index-scores_R2'!$C:$C,MATCH($A261,'England_index-scores_R2'!$A:$A,0))</f>
        <v>0.31086485350477072</v>
      </c>
      <c r="D261" s="50">
        <f>RANK(C261,C$2:C$310,0)</f>
        <v>135</v>
      </c>
      <c r="E261" s="50">
        <f>IF(D261&lt;=LAs_by_category_by_nation!$B$2,1,IF(D261&lt;=(LAs_by_category_by_nation!$B$2+LAs_by_category_by_nation!$C$2),2,3))</f>
        <v>2</v>
      </c>
    </row>
    <row r="262" spans="1:5" x14ac:dyDescent="0.35">
      <c r="A262" s="66" t="s">
        <v>814</v>
      </c>
      <c r="B262" s="67" t="s">
        <v>815</v>
      </c>
      <c r="C262" s="56">
        <f>INDEX('England_index-scores_R2'!$C:$C,MATCH($A262,'England_index-scores_R2'!$A:$A,0))</f>
        <v>0.2999378342495741</v>
      </c>
      <c r="D262" s="50">
        <f>RANK(C262,C$2:C$310,0)</f>
        <v>160</v>
      </c>
      <c r="E262" s="50">
        <f>IF(D262&lt;=LAs_by_category_by_nation!$B$2,1,IF(D262&lt;=(LAs_by_category_by_nation!$B$2+LAs_by_category_by_nation!$C$2),2,3))</f>
        <v>2</v>
      </c>
    </row>
    <row r="263" spans="1:5" x14ac:dyDescent="0.35">
      <c r="A263" s="66" t="s">
        <v>816</v>
      </c>
      <c r="B263" s="67" t="s">
        <v>817</v>
      </c>
      <c r="C263" s="56">
        <f>INDEX('England_index-scores_R2'!$C:$C,MATCH($A263,'England_index-scores_R2'!$A:$A,0))</f>
        <v>0.25040423760229025</v>
      </c>
      <c r="D263" s="50">
        <f>RANK(C263,C$2:C$310,0)</f>
        <v>243</v>
      </c>
      <c r="E263" s="50">
        <f>IF(D263&lt;=LAs_by_category_by_nation!$B$2,1,IF(D263&lt;=(LAs_by_category_by_nation!$B$2+LAs_by_category_by_nation!$C$2),2,3))</f>
        <v>3</v>
      </c>
    </row>
    <row r="264" spans="1:5" x14ac:dyDescent="0.35">
      <c r="A264" s="66" t="s">
        <v>818</v>
      </c>
      <c r="B264" s="67" t="s">
        <v>819</v>
      </c>
      <c r="C264" s="56">
        <f>INDEX('England_index-scores_R2'!$C:$C,MATCH($A264,'England_index-scores_R2'!$A:$A,0))</f>
        <v>0.28021806352583528</v>
      </c>
      <c r="D264" s="50">
        <f>RANK(C264,C$2:C$310,0)</f>
        <v>196</v>
      </c>
      <c r="E264" s="50">
        <f>IF(D264&lt;=LAs_by_category_by_nation!$B$2,1,IF(D264&lt;=(LAs_by_category_by_nation!$B$2+LAs_by_category_by_nation!$C$2),2,3))</f>
        <v>2</v>
      </c>
    </row>
    <row r="265" spans="1:5" x14ac:dyDescent="0.35">
      <c r="A265" s="66" t="s">
        <v>820</v>
      </c>
      <c r="B265" s="67" t="s">
        <v>821</v>
      </c>
      <c r="C265" s="56">
        <f>INDEX('England_index-scores_R2'!$C:$C,MATCH($A265,'England_index-scores_R2'!$A:$A,0))</f>
        <v>0.51961348058282897</v>
      </c>
      <c r="D265" s="50">
        <f>RANK(C265,C$2:C$310,0)</f>
        <v>2</v>
      </c>
      <c r="E265" s="50">
        <f>IF(D265&lt;=LAs_by_category_by_nation!$B$2,1,IF(D265&lt;=(LAs_by_category_by_nation!$B$2+LAs_by_category_by_nation!$C$2),2,3))</f>
        <v>1</v>
      </c>
    </row>
    <row r="266" spans="1:5" x14ac:dyDescent="0.35">
      <c r="A266" s="66" t="s">
        <v>822</v>
      </c>
      <c r="B266" s="67" t="s">
        <v>823</v>
      </c>
      <c r="C266" s="56">
        <f>INDEX('England_index-scores_R2'!$C:$C,MATCH($A266,'England_index-scores_R2'!$A:$A,0))</f>
        <v>0.18692933262082168</v>
      </c>
      <c r="D266" s="50">
        <f>RANK(C266,C$2:C$310,0)</f>
        <v>299</v>
      </c>
      <c r="E266" s="50">
        <f>IF(D266&lt;=LAs_by_category_by_nation!$B$2,1,IF(D266&lt;=(LAs_by_category_by_nation!$B$2+LAs_by_category_by_nation!$C$2),2,3))</f>
        <v>3</v>
      </c>
    </row>
    <row r="267" spans="1:5" x14ac:dyDescent="0.35">
      <c r="A267" s="66" t="s">
        <v>824</v>
      </c>
      <c r="B267" s="67" t="s">
        <v>825</v>
      </c>
      <c r="C267" s="56">
        <f>INDEX('England_index-scores_R2'!$C:$C,MATCH($A267,'England_index-scores_R2'!$A:$A,0))</f>
        <v>0.19144652607191243</v>
      </c>
      <c r="D267" s="50">
        <f>RANK(C267,C$2:C$310,0)</f>
        <v>297</v>
      </c>
      <c r="E267" s="50">
        <f>IF(D267&lt;=LAs_by_category_by_nation!$B$2,1,IF(D267&lt;=(LAs_by_category_by_nation!$B$2+LAs_by_category_by_nation!$C$2),2,3))</f>
        <v>3</v>
      </c>
    </row>
    <row r="268" spans="1:5" x14ac:dyDescent="0.35">
      <c r="A268" s="66" t="s">
        <v>826</v>
      </c>
      <c r="B268" s="67" t="s">
        <v>827</v>
      </c>
      <c r="C268" s="56">
        <f>INDEX('England_index-scores_R2'!$C:$C,MATCH($A268,'England_index-scores_R2'!$A:$A,0))</f>
        <v>0.4952335341017603</v>
      </c>
      <c r="D268" s="50">
        <f>RANK(C268,C$2:C$310,0)</f>
        <v>4</v>
      </c>
      <c r="E268" s="50">
        <f>IF(D268&lt;=LAs_by_category_by_nation!$B$2,1,IF(D268&lt;=(LAs_by_category_by_nation!$B$2+LAs_by_category_by_nation!$C$2),2,3))</f>
        <v>1</v>
      </c>
    </row>
    <row r="269" spans="1:5" x14ac:dyDescent="0.35">
      <c r="A269" s="66" t="s">
        <v>828</v>
      </c>
      <c r="B269" s="67" t="s">
        <v>829</v>
      </c>
      <c r="C269" s="56">
        <f>INDEX('England_index-scores_R2'!$C:$C,MATCH($A269,'England_index-scores_R2'!$A:$A,0))</f>
        <v>0.20448274254898435</v>
      </c>
      <c r="D269" s="50">
        <f>RANK(C269,C$2:C$310,0)</f>
        <v>290</v>
      </c>
      <c r="E269" s="50">
        <f>IF(D269&lt;=LAs_by_category_by_nation!$B$2,1,IF(D269&lt;=(LAs_by_category_by_nation!$B$2+LAs_by_category_by_nation!$C$2),2,3))</f>
        <v>3</v>
      </c>
    </row>
    <row r="270" spans="1:5" x14ac:dyDescent="0.35">
      <c r="A270" s="66" t="s">
        <v>830</v>
      </c>
      <c r="B270" s="67" t="s">
        <v>831</v>
      </c>
      <c r="C270" s="56">
        <f>INDEX('England_index-scores_R2'!$C:$C,MATCH($A270,'England_index-scores_R2'!$A:$A,0))</f>
        <v>0.29075125782396627</v>
      </c>
      <c r="D270" s="50">
        <f>RANK(C270,C$2:C$310,0)</f>
        <v>172</v>
      </c>
      <c r="E270" s="50">
        <f>IF(D270&lt;=LAs_by_category_by_nation!$B$2,1,IF(D270&lt;=(LAs_by_category_by_nation!$B$2+LAs_by_category_by_nation!$C$2),2,3))</f>
        <v>2</v>
      </c>
    </row>
    <row r="271" spans="1:5" x14ac:dyDescent="0.35">
      <c r="A271" s="66" t="s">
        <v>832</v>
      </c>
      <c r="B271" s="67" t="s">
        <v>833</v>
      </c>
      <c r="C271" s="56">
        <f>INDEX('England_index-scores_R2'!$C:$C,MATCH($A271,'England_index-scores_R2'!$A:$A,0))</f>
        <v>0.23158397940338263</v>
      </c>
      <c r="D271" s="50">
        <f>RANK(C271,C$2:C$310,0)</f>
        <v>262</v>
      </c>
      <c r="E271" s="50">
        <f>IF(D271&lt;=LAs_by_category_by_nation!$B$2,1,IF(D271&lt;=(LAs_by_category_by_nation!$B$2+LAs_by_category_by_nation!$C$2),2,3))</f>
        <v>3</v>
      </c>
    </row>
    <row r="272" spans="1:5" x14ac:dyDescent="0.35">
      <c r="A272" s="66" t="s">
        <v>834</v>
      </c>
      <c r="B272" s="67" t="s">
        <v>835</v>
      </c>
      <c r="C272" s="56">
        <f>INDEX('England_index-scores_R2'!$C:$C,MATCH($A272,'England_index-scores_R2'!$A:$A,0))</f>
        <v>0.3879418471746986</v>
      </c>
      <c r="D272" s="50">
        <f>RANK(C272,C$2:C$310,0)</f>
        <v>49</v>
      </c>
      <c r="E272" s="50">
        <f>IF(D272&lt;=LAs_by_category_by_nation!$B$2,1,IF(D272&lt;=(LAs_by_category_by_nation!$B$2+LAs_by_category_by_nation!$C$2),2,3))</f>
        <v>1</v>
      </c>
    </row>
    <row r="273" spans="1:5" x14ac:dyDescent="0.35">
      <c r="A273" s="66" t="s">
        <v>838</v>
      </c>
      <c r="B273" s="67" t="s">
        <v>839</v>
      </c>
      <c r="C273" s="56">
        <f>INDEX('England_index-scores_R2'!$C:$C,MATCH($A273,'England_index-scores_R2'!$A:$A,0))</f>
        <v>0.35091628659772955</v>
      </c>
      <c r="D273" s="50">
        <f>RANK(C273,C$2:C$310,0)</f>
        <v>80</v>
      </c>
      <c r="E273" s="50">
        <f>IF(D273&lt;=LAs_by_category_by_nation!$B$2,1,IF(D273&lt;=(LAs_by_category_by_nation!$B$2+LAs_by_category_by_nation!$C$2),2,3))</f>
        <v>1</v>
      </c>
    </row>
    <row r="274" spans="1:5" x14ac:dyDescent="0.35">
      <c r="A274" s="66" t="s">
        <v>840</v>
      </c>
      <c r="B274" s="67" t="s">
        <v>841</v>
      </c>
      <c r="C274" s="56">
        <f>INDEX('England_index-scores_R2'!$C:$C,MATCH($A274,'England_index-scores_R2'!$A:$A,0))</f>
        <v>0.30445829020110227</v>
      </c>
      <c r="D274" s="50">
        <f>RANK(C274,C$2:C$310,0)</f>
        <v>147</v>
      </c>
      <c r="E274" s="50">
        <f>IF(D274&lt;=LAs_by_category_by_nation!$B$2,1,IF(D274&lt;=(LAs_by_category_by_nation!$B$2+LAs_by_category_by_nation!$C$2),2,3))</f>
        <v>2</v>
      </c>
    </row>
    <row r="275" spans="1:5" x14ac:dyDescent="0.35">
      <c r="A275" s="66" t="s">
        <v>842</v>
      </c>
      <c r="B275" s="67" t="s">
        <v>843</v>
      </c>
      <c r="C275" s="56">
        <f>INDEX('England_index-scores_R2'!$C:$C,MATCH($A275,'England_index-scores_R2'!$A:$A,0))</f>
        <v>0.36628046677246073</v>
      </c>
      <c r="D275" s="50">
        <f>RANK(C275,C$2:C$310,0)</f>
        <v>65</v>
      </c>
      <c r="E275" s="50">
        <f>IF(D275&lt;=LAs_by_category_by_nation!$B$2,1,IF(D275&lt;=(LAs_by_category_by_nation!$B$2+LAs_by_category_by_nation!$C$2),2,3))</f>
        <v>1</v>
      </c>
    </row>
    <row r="276" spans="1:5" x14ac:dyDescent="0.35">
      <c r="A276" s="66" t="s">
        <v>844</v>
      </c>
      <c r="B276" s="67" t="s">
        <v>845</v>
      </c>
      <c r="C276" s="56">
        <f>INDEX('England_index-scores_R2'!$C:$C,MATCH($A276,'England_index-scores_R2'!$A:$A,0))</f>
        <v>0.2427079036965723</v>
      </c>
      <c r="D276" s="50">
        <f>RANK(C276,C$2:C$310,0)</f>
        <v>256</v>
      </c>
      <c r="E276" s="50">
        <f>IF(D276&lt;=LAs_by_category_by_nation!$B$2,1,IF(D276&lt;=(LAs_by_category_by_nation!$B$2+LAs_by_category_by_nation!$C$2),2,3))</f>
        <v>3</v>
      </c>
    </row>
    <row r="277" spans="1:5" x14ac:dyDescent="0.35">
      <c r="A277" s="66" t="s">
        <v>846</v>
      </c>
      <c r="B277" s="67" t="s">
        <v>847</v>
      </c>
      <c r="C277" s="56">
        <f>INDEX('England_index-scores_R2'!$C:$C,MATCH($A277,'England_index-scores_R2'!$A:$A,0))</f>
        <v>0.27355962939464512</v>
      </c>
      <c r="D277" s="50">
        <f>RANK(C277,C$2:C$310,0)</f>
        <v>204</v>
      </c>
      <c r="E277" s="50">
        <f>IF(D277&lt;=LAs_by_category_by_nation!$B$2,1,IF(D277&lt;=(LAs_by_category_by_nation!$B$2+LAs_by_category_by_nation!$C$2),2,3))</f>
        <v>3</v>
      </c>
    </row>
    <row r="278" spans="1:5" x14ac:dyDescent="0.35">
      <c r="A278" s="66" t="s">
        <v>850</v>
      </c>
      <c r="B278" s="67" t="s">
        <v>851</v>
      </c>
      <c r="C278" s="56">
        <f>INDEX('England_index-scores_R2'!$C:$C,MATCH($A278,'England_index-scores_R2'!$A:$A,0))</f>
        <v>0.22589843622237091</v>
      </c>
      <c r="D278" s="50">
        <f>RANK(C278,C$2:C$310,0)</f>
        <v>269</v>
      </c>
      <c r="E278" s="50">
        <f>IF(D278&lt;=LAs_by_category_by_nation!$B$2,1,IF(D278&lt;=(LAs_by_category_by_nation!$B$2+LAs_by_category_by_nation!$C$2),2,3))</f>
        <v>3</v>
      </c>
    </row>
    <row r="279" spans="1:5" x14ac:dyDescent="0.35">
      <c r="A279" s="66" t="s">
        <v>852</v>
      </c>
      <c r="B279" s="67" t="s">
        <v>853</v>
      </c>
      <c r="C279" s="56">
        <f>INDEX('England_index-scores_R2'!$C:$C,MATCH($A279,'England_index-scores_R2'!$A:$A,0))</f>
        <v>0.34185418021168895</v>
      </c>
      <c r="D279" s="50">
        <f>RANK(C279,C$2:C$310,0)</f>
        <v>94</v>
      </c>
      <c r="E279" s="50">
        <f>IF(D279&lt;=LAs_by_category_by_nation!$B$2,1,IF(D279&lt;=(LAs_by_category_by_nation!$B$2+LAs_by_category_by_nation!$C$2),2,3))</f>
        <v>1</v>
      </c>
    </row>
    <row r="280" spans="1:5" x14ac:dyDescent="0.35">
      <c r="A280" s="66" t="s">
        <v>854</v>
      </c>
      <c r="B280" s="67" t="s">
        <v>855</v>
      </c>
      <c r="C280" s="56">
        <f>INDEX('England_index-scores_R2'!$C:$C,MATCH($A280,'England_index-scores_R2'!$A:$A,0))</f>
        <v>0.40910395967375435</v>
      </c>
      <c r="D280" s="50">
        <f>RANK(C280,C$2:C$310,0)</f>
        <v>38</v>
      </c>
      <c r="E280" s="50">
        <f>IF(D280&lt;=LAs_by_category_by_nation!$B$2,1,IF(D280&lt;=(LAs_by_category_by_nation!$B$2+LAs_by_category_by_nation!$C$2),2,3))</f>
        <v>1</v>
      </c>
    </row>
    <row r="281" spans="1:5" x14ac:dyDescent="0.35">
      <c r="A281" s="66" t="s">
        <v>856</v>
      </c>
      <c r="B281" s="67" t="s">
        <v>857</v>
      </c>
      <c r="C281" s="56">
        <f>INDEX('England_index-scores_R2'!$C:$C,MATCH($A281,'England_index-scores_R2'!$A:$A,0))</f>
        <v>0.35814388225681015</v>
      </c>
      <c r="D281" s="50">
        <f>RANK(C281,C$2:C$310,0)</f>
        <v>71</v>
      </c>
      <c r="E281" s="50">
        <f>IF(D281&lt;=LAs_by_category_by_nation!$B$2,1,IF(D281&lt;=(LAs_by_category_by_nation!$B$2+LAs_by_category_by_nation!$C$2),2,3))</f>
        <v>1</v>
      </c>
    </row>
    <row r="282" spans="1:5" x14ac:dyDescent="0.35">
      <c r="A282" s="66" t="s">
        <v>858</v>
      </c>
      <c r="B282" s="67" t="s">
        <v>859</v>
      </c>
      <c r="C282" s="56">
        <f>INDEX('England_index-scores_R2'!$C:$C,MATCH($A282,'England_index-scores_R2'!$A:$A,0))</f>
        <v>0.24208707530250567</v>
      </c>
      <c r="D282" s="50">
        <f>RANK(C282,C$2:C$310,0)</f>
        <v>257</v>
      </c>
      <c r="E282" s="50">
        <f>IF(D282&lt;=LAs_by_category_by_nation!$B$2,1,IF(D282&lt;=(LAs_by_category_by_nation!$B$2+LAs_by_category_by_nation!$C$2),2,3))</f>
        <v>3</v>
      </c>
    </row>
    <row r="283" spans="1:5" x14ac:dyDescent="0.35">
      <c r="A283" s="66" t="s">
        <v>860</v>
      </c>
      <c r="B283" s="67" t="s">
        <v>861</v>
      </c>
      <c r="C283" s="56">
        <f>INDEX('England_index-scores_R2'!$C:$C,MATCH($A283,'England_index-scores_R2'!$A:$A,0))</f>
        <v>0.27644307230548665</v>
      </c>
      <c r="D283" s="50">
        <f>RANK(C283,C$2:C$310,0)</f>
        <v>201</v>
      </c>
      <c r="E283" s="50">
        <f>IF(D283&lt;=LAs_by_category_by_nation!$B$2,1,IF(D283&lt;=(LAs_by_category_by_nation!$B$2+LAs_by_category_by_nation!$C$2),2,3))</f>
        <v>3</v>
      </c>
    </row>
    <row r="284" spans="1:5" x14ac:dyDescent="0.35">
      <c r="A284" s="66" t="s">
        <v>862</v>
      </c>
      <c r="B284" s="67" t="s">
        <v>863</v>
      </c>
      <c r="C284" s="56">
        <f>INDEX('England_index-scores_R2'!$C:$C,MATCH($A284,'England_index-scores_R2'!$A:$A,0))</f>
        <v>0.20494188934055479</v>
      </c>
      <c r="D284" s="50">
        <f>RANK(C284,C$2:C$310,0)</f>
        <v>289</v>
      </c>
      <c r="E284" s="50">
        <f>IF(D284&lt;=LAs_by_category_by_nation!$B$2,1,IF(D284&lt;=(LAs_by_category_by_nation!$B$2+LAs_by_category_by_nation!$C$2),2,3))</f>
        <v>3</v>
      </c>
    </row>
    <row r="285" spans="1:5" x14ac:dyDescent="0.35">
      <c r="A285" s="66" t="s">
        <v>864</v>
      </c>
      <c r="B285" s="67" t="s">
        <v>865</v>
      </c>
      <c r="C285" s="56">
        <f>INDEX('England_index-scores_R2'!$C:$C,MATCH($A285,'England_index-scores_R2'!$A:$A,0))</f>
        <v>0.26165213674955545</v>
      </c>
      <c r="D285" s="50">
        <f>RANK(C285,C$2:C$310,0)</f>
        <v>224</v>
      </c>
      <c r="E285" s="50">
        <f>IF(D285&lt;=LAs_by_category_by_nation!$B$2,1,IF(D285&lt;=(LAs_by_category_by_nation!$B$2+LAs_by_category_by_nation!$C$2),2,3))</f>
        <v>3</v>
      </c>
    </row>
    <row r="286" spans="1:5" x14ac:dyDescent="0.35">
      <c r="A286" s="66" t="s">
        <v>866</v>
      </c>
      <c r="B286" s="67" t="s">
        <v>867</v>
      </c>
      <c r="C286" s="56">
        <f>INDEX('England_index-scores_R2'!$C:$C,MATCH($A286,'England_index-scores_R2'!$A:$A,0))</f>
        <v>0.25079309420265494</v>
      </c>
      <c r="D286" s="50">
        <f>RANK(C286,C$2:C$310,0)</f>
        <v>241</v>
      </c>
      <c r="E286" s="50">
        <f>IF(D286&lt;=LAs_by_category_by_nation!$B$2,1,IF(D286&lt;=(LAs_by_category_by_nation!$B$2+LAs_by_category_by_nation!$C$2),2,3))</f>
        <v>3</v>
      </c>
    </row>
    <row r="287" spans="1:5" x14ac:dyDescent="0.35">
      <c r="A287" s="66" t="s">
        <v>868</v>
      </c>
      <c r="B287" s="67" t="s">
        <v>869</v>
      </c>
      <c r="C287" s="56">
        <f>INDEX('England_index-scores_R2'!$C:$C,MATCH($A287,'England_index-scores_R2'!$A:$A,0))</f>
        <v>0.30400637979550088</v>
      </c>
      <c r="D287" s="50">
        <f>RANK(C287,C$2:C$310,0)</f>
        <v>149</v>
      </c>
      <c r="E287" s="50">
        <f>IF(D287&lt;=LAs_by_category_by_nation!$B$2,1,IF(D287&lt;=(LAs_by_category_by_nation!$B$2+LAs_by_category_by_nation!$C$2),2,3))</f>
        <v>2</v>
      </c>
    </row>
    <row r="288" spans="1:5" x14ac:dyDescent="0.35">
      <c r="A288" s="66" t="s">
        <v>870</v>
      </c>
      <c r="B288" s="67" t="s">
        <v>871</v>
      </c>
      <c r="C288" s="56">
        <f>INDEX('England_index-scores_R2'!$C:$C,MATCH($A288,'England_index-scores_R2'!$A:$A,0))</f>
        <v>0.26573772810382174</v>
      </c>
      <c r="D288" s="50">
        <f>RANK(C288,C$2:C$310,0)</f>
        <v>216</v>
      </c>
      <c r="E288" s="50">
        <f>IF(D288&lt;=LAs_by_category_by_nation!$B$2,1,IF(D288&lt;=(LAs_by_category_by_nation!$B$2+LAs_by_category_by_nation!$C$2),2,3))</f>
        <v>3</v>
      </c>
    </row>
    <row r="289" spans="1:5" x14ac:dyDescent="0.35">
      <c r="A289" s="66" t="s">
        <v>872</v>
      </c>
      <c r="B289" s="67" t="s">
        <v>873</v>
      </c>
      <c r="C289" s="56">
        <f>INDEX('England_index-scores_R2'!$C:$C,MATCH($A289,'England_index-scores_R2'!$A:$A,0))</f>
        <v>0.14794771523545239</v>
      </c>
      <c r="D289" s="50">
        <f>RANK(C289,C$2:C$310,0)</f>
        <v>309</v>
      </c>
      <c r="E289" s="50">
        <f>IF(D289&lt;=LAs_by_category_by_nation!$B$2,1,IF(D289&lt;=(LAs_by_category_by_nation!$B$2+LAs_by_category_by_nation!$C$2),2,3))</f>
        <v>3</v>
      </c>
    </row>
    <row r="290" spans="1:5" x14ac:dyDescent="0.35">
      <c r="A290" s="66" t="s">
        <v>874</v>
      </c>
      <c r="B290" s="67" t="s">
        <v>875</v>
      </c>
      <c r="C290" s="56">
        <f>INDEX('England_index-scores_R2'!$C:$C,MATCH($A290,'England_index-scores_R2'!$A:$A,0))</f>
        <v>0.28098773820768974</v>
      </c>
      <c r="D290" s="50">
        <f>RANK(C290,C$2:C$310,0)</f>
        <v>193</v>
      </c>
      <c r="E290" s="50">
        <f>IF(D290&lt;=LAs_by_category_by_nation!$B$2,1,IF(D290&lt;=(LAs_by_category_by_nation!$B$2+LAs_by_category_by_nation!$C$2),2,3))</f>
        <v>2</v>
      </c>
    </row>
    <row r="291" spans="1:5" x14ac:dyDescent="0.35">
      <c r="A291" s="66" t="s">
        <v>878</v>
      </c>
      <c r="B291" s="67" t="s">
        <v>879</v>
      </c>
      <c r="C291" s="56">
        <f>INDEX('England_index-scores_R2'!$C:$C,MATCH($A291,'England_index-scores_R2'!$A:$A,0))</f>
        <v>0.32540709171232285</v>
      </c>
      <c r="D291" s="50">
        <f>RANK(C291,C$2:C$310,0)</f>
        <v>116</v>
      </c>
      <c r="E291" s="50">
        <f>IF(D291&lt;=LAs_by_category_by_nation!$B$2,1,IF(D291&lt;=(LAs_by_category_by_nation!$B$2+LAs_by_category_by_nation!$C$2),2,3))</f>
        <v>2</v>
      </c>
    </row>
    <row r="292" spans="1:5" x14ac:dyDescent="0.35">
      <c r="A292" s="66" t="s">
        <v>880</v>
      </c>
      <c r="B292" s="67" t="s">
        <v>881</v>
      </c>
      <c r="C292" s="56">
        <f>INDEX('England_index-scores_R2'!$C:$C,MATCH($A292,'England_index-scores_R2'!$A:$A,0))</f>
        <v>0.36078184256778345</v>
      </c>
      <c r="D292" s="50">
        <f>RANK(C292,C$2:C$310,0)</f>
        <v>68</v>
      </c>
      <c r="E292" s="50">
        <f>IF(D292&lt;=LAs_by_category_by_nation!$B$2,1,IF(D292&lt;=(LAs_by_category_by_nation!$B$2+LAs_by_category_by_nation!$C$2),2,3))</f>
        <v>1</v>
      </c>
    </row>
    <row r="293" spans="1:5" x14ac:dyDescent="0.35">
      <c r="A293" s="66" t="s">
        <v>884</v>
      </c>
      <c r="B293" s="67" t="s">
        <v>885</v>
      </c>
      <c r="C293" s="56">
        <f>INDEX('England_index-scores_R2'!$C:$C,MATCH($A293,'England_index-scores_R2'!$A:$A,0))</f>
        <v>0.29003493916036127</v>
      </c>
      <c r="D293" s="50">
        <f>RANK(C293,C$2:C$310,0)</f>
        <v>174</v>
      </c>
      <c r="E293" s="50">
        <f>IF(D293&lt;=LAs_by_category_by_nation!$B$2,1,IF(D293&lt;=(LAs_by_category_by_nation!$B$2+LAs_by_category_by_nation!$C$2),2,3))</f>
        <v>2</v>
      </c>
    </row>
    <row r="294" spans="1:5" x14ac:dyDescent="0.35">
      <c r="A294" s="66" t="s">
        <v>886</v>
      </c>
      <c r="B294" s="67" t="s">
        <v>887</v>
      </c>
      <c r="C294" s="56">
        <f>INDEX('England_index-scores_R2'!$C:$C,MATCH($A294,'England_index-scores_R2'!$A:$A,0))</f>
        <v>0.24538224818016655</v>
      </c>
      <c r="D294" s="50">
        <f>RANK(C294,C$2:C$310,0)</f>
        <v>248</v>
      </c>
      <c r="E294" s="50">
        <f>IF(D294&lt;=LAs_by_category_by_nation!$B$2,1,IF(D294&lt;=(LAs_by_category_by_nation!$B$2+LAs_by_category_by_nation!$C$2),2,3))</f>
        <v>3</v>
      </c>
    </row>
    <row r="295" spans="1:5" x14ac:dyDescent="0.35">
      <c r="A295" s="66" t="s">
        <v>888</v>
      </c>
      <c r="B295" s="67" t="s">
        <v>889</v>
      </c>
      <c r="C295" s="56">
        <f>INDEX('England_index-scores_R2'!$C:$C,MATCH($A295,'England_index-scores_R2'!$A:$A,0))</f>
        <v>0.25445718177715326</v>
      </c>
      <c r="D295" s="50">
        <f>RANK(C295,C$2:C$310,0)</f>
        <v>237</v>
      </c>
      <c r="E295" s="50">
        <f>IF(D295&lt;=LAs_by_category_by_nation!$B$2,1,IF(D295&lt;=(LAs_by_category_by_nation!$B$2+LAs_by_category_by_nation!$C$2),2,3))</f>
        <v>3</v>
      </c>
    </row>
    <row r="296" spans="1:5" x14ac:dyDescent="0.35">
      <c r="A296" s="66" t="s">
        <v>890</v>
      </c>
      <c r="B296" s="67" t="s">
        <v>891</v>
      </c>
      <c r="C296" s="56">
        <f>INDEX('England_index-scores_R2'!$C:$C,MATCH($A296,'England_index-scores_R2'!$A:$A,0))</f>
        <v>0.253865754180368</v>
      </c>
      <c r="D296" s="50">
        <f>RANK(C296,C$2:C$310,0)</f>
        <v>239</v>
      </c>
      <c r="E296" s="50">
        <f>IF(D296&lt;=LAs_by_category_by_nation!$B$2,1,IF(D296&lt;=(LAs_by_category_by_nation!$B$2+LAs_by_category_by_nation!$C$2),2,3))</f>
        <v>3</v>
      </c>
    </row>
    <row r="297" spans="1:5" x14ac:dyDescent="0.35">
      <c r="A297" s="66" t="s">
        <v>892</v>
      </c>
      <c r="B297" s="67" t="s">
        <v>893</v>
      </c>
      <c r="C297" s="56">
        <f>INDEX('England_index-scores_R2'!$C:$C,MATCH($A297,'England_index-scores_R2'!$A:$A,0))</f>
        <v>0.36742747398117026</v>
      </c>
      <c r="D297" s="50">
        <f>RANK(C297,C$2:C$310,0)</f>
        <v>62</v>
      </c>
      <c r="E297" s="50">
        <f>IF(D297&lt;=LAs_by_category_by_nation!$B$2,1,IF(D297&lt;=(LAs_by_category_by_nation!$B$2+LAs_by_category_by_nation!$C$2),2,3))</f>
        <v>1</v>
      </c>
    </row>
    <row r="298" spans="1:5" x14ac:dyDescent="0.35">
      <c r="A298" s="66" t="s">
        <v>894</v>
      </c>
      <c r="B298" s="67" t="s">
        <v>895</v>
      </c>
      <c r="C298" s="56">
        <f>INDEX('England_index-scores_R2'!$C:$C,MATCH($A298,'England_index-scores_R2'!$A:$A,0))</f>
        <v>0.23028768117243015</v>
      </c>
      <c r="D298" s="50">
        <f>RANK(C298,C$2:C$310,0)</f>
        <v>264</v>
      </c>
      <c r="E298" s="50">
        <f>IF(D298&lt;=LAs_by_category_by_nation!$B$2,1,IF(D298&lt;=(LAs_by_category_by_nation!$B$2+LAs_by_category_by_nation!$C$2),2,3))</f>
        <v>3</v>
      </c>
    </row>
    <row r="299" spans="1:5" x14ac:dyDescent="0.35">
      <c r="A299" s="66" t="s">
        <v>896</v>
      </c>
      <c r="B299" s="67" t="s">
        <v>897</v>
      </c>
      <c r="C299" s="56">
        <f>INDEX('England_index-scores_R2'!$C:$C,MATCH($A299,'England_index-scores_R2'!$A:$A,0))</f>
        <v>0.17252034174381722</v>
      </c>
      <c r="D299" s="50">
        <f>RANK(C299,C$2:C$310,0)</f>
        <v>305</v>
      </c>
      <c r="E299" s="50">
        <f>IF(D299&lt;=LAs_by_category_by_nation!$B$2,1,IF(D299&lt;=(LAs_by_category_by_nation!$B$2+LAs_by_category_by_nation!$C$2),2,3))</f>
        <v>3</v>
      </c>
    </row>
    <row r="300" spans="1:5" x14ac:dyDescent="0.35">
      <c r="A300" s="66" t="s">
        <v>898</v>
      </c>
      <c r="B300" s="67" t="s">
        <v>899</v>
      </c>
      <c r="C300" s="56">
        <f>INDEX('England_index-scores_R2'!$C:$C,MATCH($A300,'England_index-scores_R2'!$A:$A,0))</f>
        <v>0.21572881405024685</v>
      </c>
      <c r="D300" s="50">
        <f>RANK(C300,C$2:C$310,0)</f>
        <v>280</v>
      </c>
      <c r="E300" s="50">
        <f>IF(D300&lt;=LAs_by_category_by_nation!$B$2,1,IF(D300&lt;=(LAs_by_category_by_nation!$B$2+LAs_by_category_by_nation!$C$2),2,3))</f>
        <v>3</v>
      </c>
    </row>
    <row r="301" spans="1:5" x14ac:dyDescent="0.35">
      <c r="A301" s="66" t="s">
        <v>900</v>
      </c>
      <c r="B301" s="67" t="s">
        <v>901</v>
      </c>
      <c r="C301" s="56">
        <f>INDEX('England_index-scores_R2'!$C:$C,MATCH($A301,'England_index-scores_R2'!$A:$A,0))</f>
        <v>0.34315535247627449</v>
      </c>
      <c r="D301" s="50">
        <f>RANK(C301,C$2:C$310,0)</f>
        <v>92</v>
      </c>
      <c r="E301" s="50">
        <f>IF(D301&lt;=LAs_by_category_by_nation!$B$2,1,IF(D301&lt;=(LAs_by_category_by_nation!$B$2+LAs_by_category_by_nation!$C$2),2,3))</f>
        <v>1</v>
      </c>
    </row>
    <row r="302" spans="1:5" x14ac:dyDescent="0.35">
      <c r="A302" s="66" t="s">
        <v>902</v>
      </c>
      <c r="B302" s="67" t="s">
        <v>903</v>
      </c>
      <c r="C302" s="56">
        <f>INDEX('England_index-scores_R2'!$C:$C,MATCH($A302,'England_index-scores_R2'!$A:$A,0))</f>
        <v>0.26333961498224534</v>
      </c>
      <c r="D302" s="50">
        <f>RANK(C302,C$2:C$310,0)</f>
        <v>222</v>
      </c>
      <c r="E302" s="50">
        <f>IF(D302&lt;=LAs_by_category_by_nation!$B$2,1,IF(D302&lt;=(LAs_by_category_by_nation!$B$2+LAs_by_category_by_nation!$C$2),2,3))</f>
        <v>3</v>
      </c>
    </row>
    <row r="303" spans="1:5" x14ac:dyDescent="0.35">
      <c r="A303" s="66" t="s">
        <v>904</v>
      </c>
      <c r="B303" s="67" t="s">
        <v>905</v>
      </c>
      <c r="C303" s="56">
        <f>INDEX('England_index-scores_R2'!$C:$C,MATCH($A303,'England_index-scores_R2'!$A:$A,0))</f>
        <v>0.15478412263171448</v>
      </c>
      <c r="D303" s="50">
        <f>RANK(C303,C$2:C$310,0)</f>
        <v>306</v>
      </c>
      <c r="E303" s="50">
        <f>IF(D303&lt;=LAs_by_category_by_nation!$B$2,1,IF(D303&lt;=(LAs_by_category_by_nation!$B$2+LAs_by_category_by_nation!$C$2),2,3))</f>
        <v>3</v>
      </c>
    </row>
    <row r="304" spans="1:5" x14ac:dyDescent="0.35">
      <c r="A304" s="66" t="s">
        <v>906</v>
      </c>
      <c r="B304" s="67" t="s">
        <v>907</v>
      </c>
      <c r="C304" s="56">
        <f>INDEX('England_index-scores_R2'!$C:$C,MATCH($A304,'England_index-scores_R2'!$A:$A,0))</f>
        <v>0.49307086627167251</v>
      </c>
      <c r="D304" s="50">
        <f>RANK(C304,C$2:C$310,0)</f>
        <v>5</v>
      </c>
      <c r="E304" s="50">
        <f>IF(D304&lt;=LAs_by_category_by_nation!$B$2,1,IF(D304&lt;=(LAs_by_category_by_nation!$B$2+LAs_by_category_by_nation!$C$2),2,3))</f>
        <v>1</v>
      </c>
    </row>
    <row r="305" spans="1:5" x14ac:dyDescent="0.35">
      <c r="A305" s="66" t="s">
        <v>908</v>
      </c>
      <c r="B305" s="67" t="s">
        <v>909</v>
      </c>
      <c r="C305" s="56">
        <f>INDEX('England_index-scores_R2'!$C:$C,MATCH($A305,'England_index-scores_R2'!$A:$A,0))</f>
        <v>0.35970366664712128</v>
      </c>
      <c r="D305" s="50">
        <f>RANK(C305,C$2:C$310,0)</f>
        <v>70</v>
      </c>
      <c r="E305" s="50">
        <f>IF(D305&lt;=LAs_by_category_by_nation!$B$2,1,IF(D305&lt;=(LAs_by_category_by_nation!$B$2+LAs_by_category_by_nation!$C$2),2,3))</f>
        <v>1</v>
      </c>
    </row>
    <row r="306" spans="1:5" x14ac:dyDescent="0.35">
      <c r="A306" s="66" t="s">
        <v>910</v>
      </c>
      <c r="B306" s="67" t="s">
        <v>911</v>
      </c>
      <c r="C306" s="56">
        <f>INDEX('England_index-scores_R2'!$C:$C,MATCH($A306,'England_index-scores_R2'!$A:$A,0))</f>
        <v>0.22890133359408438</v>
      </c>
      <c r="D306" s="50">
        <f>RANK(C306,C$2:C$310,0)</f>
        <v>267</v>
      </c>
      <c r="E306" s="50">
        <f>IF(D306&lt;=LAs_by_category_by_nation!$B$2,1,IF(D306&lt;=(LAs_by_category_by_nation!$B$2+LAs_by_category_by_nation!$C$2),2,3))</f>
        <v>3</v>
      </c>
    </row>
    <row r="307" spans="1:5" x14ac:dyDescent="0.35">
      <c r="A307" s="66" t="s">
        <v>914</v>
      </c>
      <c r="B307" s="67" t="s">
        <v>915</v>
      </c>
      <c r="C307" s="56">
        <f>INDEX('England_index-scores_R2'!$C:$C,MATCH($A307,'England_index-scores_R2'!$A:$A,0))</f>
        <v>0.32185833795364305</v>
      </c>
      <c r="D307" s="50">
        <f>RANK(C307,C$2:C$310,0)</f>
        <v>121</v>
      </c>
      <c r="E307" s="50">
        <f>IF(D307&lt;=LAs_by_category_by_nation!$B$2,1,IF(D307&lt;=(LAs_by_category_by_nation!$B$2+LAs_by_category_by_nation!$C$2),2,3))</f>
        <v>2</v>
      </c>
    </row>
    <row r="308" spans="1:5" x14ac:dyDescent="0.35">
      <c r="A308" s="66" t="s">
        <v>916</v>
      </c>
      <c r="B308" s="67" t="s">
        <v>917</v>
      </c>
      <c r="C308" s="56">
        <f>INDEX('England_index-scores_R2'!$C:$C,MATCH($A308,'England_index-scores_R2'!$A:$A,0))</f>
        <v>0.24448476667445346</v>
      </c>
      <c r="D308" s="50">
        <f>RANK(C308,C$2:C$310,0)</f>
        <v>252</v>
      </c>
      <c r="E308" s="50">
        <f>IF(D308&lt;=LAs_by_category_by_nation!$B$2,1,IF(D308&lt;=(LAs_by_category_by_nation!$B$2+LAs_by_category_by_nation!$C$2),2,3))</f>
        <v>3</v>
      </c>
    </row>
    <row r="309" spans="1:5" x14ac:dyDescent="0.35">
      <c r="A309" s="66" t="s">
        <v>918</v>
      </c>
      <c r="B309" s="67" t="s">
        <v>919</v>
      </c>
      <c r="C309" s="56">
        <f>INDEX('England_index-scores_R2'!$C:$C,MATCH($A309,'England_index-scores_R2'!$A:$A,0))</f>
        <v>0.35784005273834624</v>
      </c>
      <c r="D309" s="50">
        <f>RANK(C309,C$2:C$310,0)</f>
        <v>72</v>
      </c>
      <c r="E309" s="50">
        <f>IF(D309&lt;=LAs_by_category_by_nation!$B$2,1,IF(D309&lt;=(LAs_by_category_by_nation!$B$2+LAs_by_category_by_nation!$C$2),2,3))</f>
        <v>1</v>
      </c>
    </row>
    <row r="310" spans="1:5" x14ac:dyDescent="0.35">
      <c r="A310" s="66" t="s">
        <v>920</v>
      </c>
      <c r="B310" s="67" t="s">
        <v>921</v>
      </c>
      <c r="C310" s="56">
        <f>INDEX('England_index-scores_R2'!$C:$C,MATCH($A310,'England_index-scores_R2'!$A:$A,0))</f>
        <v>0.22050491867198019</v>
      </c>
      <c r="D310" s="50">
        <f>RANK(C310,C$2:C$310,0)</f>
        <v>276</v>
      </c>
      <c r="E310" s="50">
        <f>IF(D310&lt;=LAs_by_category_by_nation!$B$2,1,IF(D310&lt;=(LAs_by_category_by_nation!$B$2+LAs_by_category_by_nation!$C$2),2,3))</f>
        <v>3</v>
      </c>
    </row>
    <row r="312" spans="1:5" x14ac:dyDescent="0.35">
      <c r="A312" s="4" t="s">
        <v>149</v>
      </c>
    </row>
    <row r="313" spans="1:5" x14ac:dyDescent="0.35">
      <c r="A313" s="8">
        <v>1</v>
      </c>
      <c r="B313" s="8" t="s">
        <v>1430</v>
      </c>
    </row>
  </sheetData>
  <sheetProtection algorithmName="SHA-512" hashValue="CSeWKHzK+CcKNodrXso5segYefV6tJPSqzShsY63p/GHQaSDVdPj6tRLuTclF1UXtzDvZ0k9VSwCaKfc4xJ8Bg==" saltValue="YHa/OGUUBC0M7OGucntuVg==" spinCount="100000" sheet="1" objects="1" scenarios="1"/>
  <autoFilter ref="A1:E310" xr:uid="{AA8E77D9-BA98-4739-8F3E-BE1E98B15503}">
    <sortState xmlns:xlrd2="http://schemas.microsoft.com/office/spreadsheetml/2017/richdata2" ref="A2:E310">
      <sortCondition ref="B1:B310"/>
    </sortState>
  </autoFilter>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D70C-B057-4815-8CEC-4652E6E09B93}">
  <sheetPr codeName="Sheet62">
    <tabColor theme="4" tint="0.79998168889431442"/>
  </sheetPr>
  <dimension ref="A1:B15"/>
  <sheetViews>
    <sheetView zoomScale="75" zoomScaleNormal="75" workbookViewId="0">
      <selection activeCell="O33" sqref="O33"/>
    </sheetView>
  </sheetViews>
  <sheetFormatPr defaultColWidth="8.7265625" defaultRowHeight="14.5" x14ac:dyDescent="0.35"/>
  <cols>
    <col min="1" max="1" width="72.1796875" style="4" bestFit="1" customWidth="1"/>
    <col min="2" max="2" width="6.81640625" style="4" bestFit="1" customWidth="1"/>
    <col min="3" max="16384" width="8.7265625" style="4"/>
  </cols>
  <sheetData>
    <row r="1" spans="1:2" x14ac:dyDescent="0.35">
      <c r="A1" s="2" t="s">
        <v>1384</v>
      </c>
      <c r="B1" s="2" t="s">
        <v>1385</v>
      </c>
    </row>
    <row r="2" spans="1:2" x14ac:dyDescent="0.35">
      <c r="A2" s="28" t="s">
        <v>1413</v>
      </c>
      <c r="B2" s="51">
        <f>2/3</f>
        <v>0.66666666666666663</v>
      </c>
    </row>
    <row r="3" spans="1:2" s="1" customFormat="1" x14ac:dyDescent="0.35">
      <c r="A3" s="53" t="s">
        <v>1404</v>
      </c>
      <c r="B3" s="51">
        <f>1/3</f>
        <v>0.33333333333333331</v>
      </c>
    </row>
    <row r="4" spans="1:2" s="1" customFormat="1" x14ac:dyDescent="0.35">
      <c r="A4" s="53" t="s">
        <v>1402</v>
      </c>
      <c r="B4" s="51">
        <f>1/3</f>
        <v>0.33333333333333331</v>
      </c>
    </row>
    <row r="5" spans="1:2" s="1" customFormat="1" x14ac:dyDescent="0.35">
      <c r="A5" s="45" t="s">
        <v>1390</v>
      </c>
      <c r="B5" s="35">
        <v>0.5</v>
      </c>
    </row>
    <row r="6" spans="1:2" s="1" customFormat="1" x14ac:dyDescent="0.35">
      <c r="A6" s="45" t="s">
        <v>1391</v>
      </c>
      <c r="B6" s="35">
        <v>0.5</v>
      </c>
    </row>
    <row r="7" spans="1:2" s="120" customFormat="1" x14ac:dyDescent="0.35">
      <c r="A7" s="53" t="s">
        <v>1398</v>
      </c>
      <c r="B7" s="51">
        <f>1/3</f>
        <v>0.33333333333333331</v>
      </c>
    </row>
    <row r="8" spans="1:2" s="1" customFormat="1" x14ac:dyDescent="0.35">
      <c r="A8" s="44" t="s">
        <v>1387</v>
      </c>
      <c r="B8" s="35">
        <v>0.5</v>
      </c>
    </row>
    <row r="9" spans="1:2" s="1" customFormat="1" x14ac:dyDescent="0.35">
      <c r="A9" s="44" t="s">
        <v>1388</v>
      </c>
      <c r="B9" s="35">
        <v>0.5</v>
      </c>
    </row>
    <row r="10" spans="1:2" x14ac:dyDescent="0.35">
      <c r="A10" s="28" t="s">
        <v>1418</v>
      </c>
      <c r="B10" s="51">
        <f>1/3</f>
        <v>0.33333333333333331</v>
      </c>
    </row>
    <row r="11" spans="1:2" x14ac:dyDescent="0.35">
      <c r="A11" s="52" t="s">
        <v>1419</v>
      </c>
      <c r="B11" s="43">
        <f>3/4</f>
        <v>0.75</v>
      </c>
    </row>
    <row r="12" spans="1:2" x14ac:dyDescent="0.35">
      <c r="A12" s="52" t="s">
        <v>1478</v>
      </c>
      <c r="B12" s="43">
        <f>1/1</f>
        <v>1</v>
      </c>
    </row>
    <row r="13" spans="1:2" x14ac:dyDescent="0.35">
      <c r="A13" s="52" t="s">
        <v>1431</v>
      </c>
      <c r="B13" s="43">
        <f>1/4</f>
        <v>0.25</v>
      </c>
    </row>
    <row r="14" spans="1:2" x14ac:dyDescent="0.35">
      <c r="A14" s="52" t="s">
        <v>1479</v>
      </c>
      <c r="B14" s="43">
        <f>1/2</f>
        <v>0.5</v>
      </c>
    </row>
    <row r="15" spans="1:2" x14ac:dyDescent="0.35">
      <c r="A15" s="52" t="s">
        <v>1432</v>
      </c>
      <c r="B15" s="43">
        <f>1/2</f>
        <v>0.5</v>
      </c>
    </row>
  </sheetData>
  <sheetProtection algorithmName="SHA-512" hashValue="/jIyhZBfl/hZ0fuuwG303cCCnSxnhd0pbrNE+TkBNmV98r2MojI8spqmOGKMBqsQ/hclDmkMu5mCvyIX9VH/Mg==" saltValue="Kz9esd2P0zEa9cGyVRs49Q=="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3F44F-007B-4890-B5CE-7807E7D2D570}">
  <sheetPr codeName="Sheet63">
    <tabColor theme="4" tint="0.79998168889431442"/>
  </sheetPr>
  <dimension ref="A1:V27"/>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8.453125" style="4" customWidth="1"/>
    <col min="3" max="3" width="18.453125" style="4" bestFit="1" customWidth="1"/>
    <col min="4" max="4" width="45" style="4" bestFit="1" customWidth="1"/>
    <col min="5" max="5" width="29.453125" style="4" bestFit="1" customWidth="1"/>
    <col min="6" max="6" width="29.453125" style="4" customWidth="1"/>
    <col min="7" max="8" width="62.54296875" style="4" bestFit="1" customWidth="1"/>
    <col min="9" max="9" width="65.54296875" style="4" bestFit="1" customWidth="1"/>
    <col min="10" max="10" width="72.81640625" style="4" customWidth="1"/>
    <col min="11" max="12" width="42.81640625" style="4" bestFit="1" customWidth="1"/>
    <col min="13" max="13" width="47.26953125" style="4" bestFit="1" customWidth="1"/>
    <col min="14" max="14" width="52.54296875" style="4" customWidth="1"/>
    <col min="15" max="15" width="29.81640625" style="4" bestFit="1" customWidth="1"/>
    <col min="16" max="16" width="35.7265625" style="4" bestFit="1" customWidth="1"/>
    <col min="17" max="17" width="34.1796875" style="4" bestFit="1" customWidth="1"/>
    <col min="18" max="18" width="55" style="4" bestFit="1" customWidth="1"/>
    <col min="19" max="19" width="20.54296875" style="4" bestFit="1" customWidth="1"/>
    <col min="20" max="20" width="28.1796875" style="4" bestFit="1" customWidth="1"/>
    <col min="21" max="21" width="64.1796875" style="4" bestFit="1" customWidth="1"/>
    <col min="22" max="22" width="70.26953125" style="4" bestFit="1" customWidth="1"/>
    <col min="23" max="16384" width="8.7265625" style="4"/>
  </cols>
  <sheetData>
    <row r="1" spans="1:22" s="63" customFormat="1" ht="14.15" customHeight="1" x14ac:dyDescent="0.35">
      <c r="A1" s="62" t="s">
        <v>73</v>
      </c>
      <c r="B1" s="32" t="s">
        <v>71</v>
      </c>
      <c r="C1" s="32" t="s">
        <v>1433</v>
      </c>
      <c r="D1" s="32" t="s">
        <v>1413</v>
      </c>
      <c r="E1" s="32" t="s">
        <v>1403</v>
      </c>
      <c r="F1" s="32" t="s">
        <v>1404</v>
      </c>
      <c r="G1" s="28" t="s">
        <v>1399</v>
      </c>
      <c r="H1" s="28" t="s">
        <v>1400</v>
      </c>
      <c r="I1" s="28" t="s">
        <v>1401</v>
      </c>
      <c r="J1" s="32" t="s">
        <v>1402</v>
      </c>
      <c r="K1" s="28" t="s">
        <v>1395</v>
      </c>
      <c r="L1" s="28" t="s">
        <v>1396</v>
      </c>
      <c r="M1" s="28" t="s">
        <v>1397</v>
      </c>
      <c r="N1" s="32" t="s">
        <v>1398</v>
      </c>
      <c r="O1" s="32" t="s">
        <v>1418</v>
      </c>
      <c r="P1" s="32" t="s">
        <v>1469</v>
      </c>
      <c r="Q1" s="32" t="s">
        <v>1423</v>
      </c>
      <c r="R1" s="32" t="s">
        <v>1419</v>
      </c>
      <c r="S1" s="32" t="s">
        <v>1380</v>
      </c>
      <c r="T1" s="32" t="s">
        <v>1383</v>
      </c>
      <c r="U1" s="32" t="s">
        <v>1434</v>
      </c>
      <c r="V1" s="32" t="s">
        <v>1431</v>
      </c>
    </row>
    <row r="2" spans="1:22" x14ac:dyDescent="0.35">
      <c r="A2" s="17" t="s">
        <v>245</v>
      </c>
      <c r="B2" s="17" t="s">
        <v>246</v>
      </c>
      <c r="C2" s="56">
        <f>D2*'Wales_index-weights_R2'!$B$2+O2*'Wales_index-weights_R2'!$B$10</f>
        <v>0.51757920600796115</v>
      </c>
      <c r="D2" s="56">
        <f>F2*'Wales_index-weights_R2'!$B$3+J2*'Wales_index-weights_R2'!$B$4+N2*'Wales_index-weights_R2'!$B$7</f>
        <v>0.59898047923631492</v>
      </c>
      <c r="E2" s="49">
        <f>INDEX('Productivity-all_inputs'!$D:$D,MATCH($A2,'Productivity-all_inputs'!$A:$A,0))</f>
        <v>3.3250360206965914</v>
      </c>
      <c r="F2" s="49">
        <f>(MAX(E$2:E$23)-E2)/(MAX(E$2:E$23)-MIN(E$2:E$23))</f>
        <v>0.41666572190830858</v>
      </c>
      <c r="G2" s="49">
        <f>INDEX('Skills-all_inputs'!$C:$C,MATCH($A2,'Skills-all_inputs'!$A:$A,0))</f>
        <v>10.7</v>
      </c>
      <c r="H2" s="49">
        <f>INDEX('Skills-all_inputs'!$D:$D,MATCH($A2,'Skills-all_inputs'!$A:$A,0))</f>
        <v>13.8</v>
      </c>
      <c r="I2" s="123">
        <f>$G2*'Wales_index-weights_R2'!$B$5+'Wales_index-weights_R2'!$B$6*$H2</f>
        <v>12.25</v>
      </c>
      <c r="J2" s="49">
        <f>(I2-MIN(I$2:I$23))/(MAX(I$2:I$23)-MIN(I$2:I$23))</f>
        <v>0.72173913043478266</v>
      </c>
      <c r="K2" s="49">
        <f>INDEX('Unemployment-all_inputs'!$C:$C,MATCH($A2,'Unemployment-all_inputs'!$A:$A,0))</f>
        <v>4.5</v>
      </c>
      <c r="L2" s="49">
        <f>INDEX('Unemployment-all_inputs'!$D:$D,MATCH($A2,'Unemployment-all_inputs'!$A:$A,0))</f>
        <v>4</v>
      </c>
      <c r="M2" s="121">
        <f>K2*'Wales_index-weights_R2'!$B$8+L2*'Wales_index-weights_R2'!$B$9</f>
        <v>4.25</v>
      </c>
      <c r="N2" s="49">
        <f>(M2-MIN(M$2:M$23))/(MAX(M$2:M$23)-MIN(M$2:M$23))</f>
        <v>0.6585365853658538</v>
      </c>
      <c r="O2" s="56">
        <f>R2*'Wales_index-weights_R2'!$B$11+V2*'Wales_index-weights_R2'!$B$13</f>
        <v>0.35477665955125365</v>
      </c>
      <c r="P2" s="56">
        <f>INDEX('Comm_vacancy-all_inputs'!$C$2:$C$332,MATCH(A2,'Comm_vacancy-all_inputs'!$A$2:$A$332,0))</f>
        <v>2.9835422525595824E-2</v>
      </c>
      <c r="Q2" s="56">
        <f>P2*'Wales_index-weights_R2'!$B$12</f>
        <v>2.9835422525595824E-2</v>
      </c>
      <c r="R2" s="56">
        <f t="shared" ref="R2:R23" si="0">(Q2-MIN(Q$2:Q$27))/(MAX(Q$2:Q$27)-MIN(Q$2:Q$27))</f>
        <v>0.17435482062453614</v>
      </c>
      <c r="S2" s="57">
        <f>INDEX('Dwellings_vacancy_W-all_inputs'!$E$2:$E$23,MATCH($A2,'Dwellings_vacancy_W-all_inputs'!$A$2:$A$23,0))</f>
        <v>2.4771069377619123E-2</v>
      </c>
      <c r="T2" s="57">
        <f>INDEX('Dwellings_vacancy_W-all_inputs'!$H$2:$H$23,MATCH($A2,'Dwellings_vacancy_W-all_inputs'!$A$2:$A$23,0))</f>
        <v>2.9597055888223554E-2</v>
      </c>
      <c r="U2" s="57">
        <f>S2*'Wales_index-weights_R2'!$B$14+T2*'Wales_index-weights_R2'!$B$15</f>
        <v>2.7184062632921339E-2</v>
      </c>
      <c r="V2" s="56">
        <f t="shared" ref="V2:V23" si="1">(U2-MIN(U$2:U$27))/(MAX(U$2:U$27)-MIN(U$2:U$27))</f>
        <v>0.89604217633140615</v>
      </c>
    </row>
    <row r="3" spans="1:22" x14ac:dyDescent="0.35">
      <c r="A3" s="17" t="s">
        <v>267</v>
      </c>
      <c r="B3" s="17" t="s">
        <v>268</v>
      </c>
      <c r="C3" s="56">
        <f>D3*'Wales_index-weights_R2'!$B$2+O3*'Wales_index-weights_R2'!$B$10</f>
        <v>0.30485134843130551</v>
      </c>
      <c r="D3" s="56">
        <f>F3*'Wales_index-weights_R2'!$B$3+J3*'Wales_index-weights_R2'!$B$4+N3*'Wales_index-weights_R2'!$B$7</f>
        <v>0.29232798803736676</v>
      </c>
      <c r="E3" s="49">
        <f>INDEX('Productivity-all_inputs'!$D:$D,MATCH($A3,'Productivity-all_inputs'!$A:$A,0))</f>
        <v>3.487375077903208</v>
      </c>
      <c r="F3" s="49">
        <f t="shared" ref="F3:F23" si="2">(MAX(E$2:E$23)-E3)/(MAX(E$2:E$23)-MIN(E$2:E$23))</f>
        <v>0.11547813166247144</v>
      </c>
      <c r="G3" s="49">
        <f>INDEX('Skills-all_inputs'!$C:$C,MATCH($A3,'Skills-all_inputs'!$A:$A,0))</f>
        <v>7.9</v>
      </c>
      <c r="H3" s="49">
        <f>INDEX('Skills-all_inputs'!$D:$D,MATCH($A3,'Skills-all_inputs'!$A:$A,0))</f>
        <v>9.1</v>
      </c>
      <c r="I3" s="123">
        <f>$G3*'Wales_index-weights_R2'!$B$5+'Wales_index-weights_R2'!$B$6*$H3</f>
        <v>8.5</v>
      </c>
      <c r="J3" s="49">
        <f t="shared" ref="J3:J23" si="3">(I3-MIN(I$2:I$23))/(MAX(I$2:I$23)-MIN(I$2:I$23))</f>
        <v>0.39565217391304347</v>
      </c>
      <c r="K3" s="49">
        <f>INDEX('Unemployment-all_inputs'!$C:$C,MATCH($A3,'Unemployment-all_inputs'!$A:$A,0))</f>
        <v>4</v>
      </c>
      <c r="L3" s="49">
        <f>INDEX('Unemployment-all_inputs'!$D:$D,MATCH($A3,'Unemployment-all_inputs'!$A:$A,0))</f>
        <v>3.3</v>
      </c>
      <c r="M3" s="121">
        <f>K3*'Wales_index-weights_R2'!$B$8+L3*'Wales_index-weights_R2'!$B$9</f>
        <v>3.65</v>
      </c>
      <c r="N3" s="49">
        <f t="shared" ref="N3:N23" si="4">(M3-MIN(M$2:M$23))/(MAX(M$2:M$23)-MIN(M$2:M$23))</f>
        <v>0.36585365853658536</v>
      </c>
      <c r="O3" s="56">
        <f>R3*'Wales_index-weights_R2'!$B$11+V3*'Wales_index-weights_R2'!$B$13</f>
        <v>0.32989806921918313</v>
      </c>
      <c r="P3" s="56">
        <f>INDEX('Comm_vacancy-all_inputs'!$C$2:$C$332,MATCH(A3,'Comm_vacancy-all_inputs'!$A$2:$A$332,0))</f>
        <v>4.3908903470358328E-2</v>
      </c>
      <c r="Q3" s="56">
        <f>P3*'Wales_index-weights_R2'!$B$12</f>
        <v>4.3908903470358328E-2</v>
      </c>
      <c r="R3" s="56">
        <f t="shared" si="0"/>
        <v>0.28122560889247994</v>
      </c>
      <c r="S3" s="57">
        <f>INDEX('Dwellings_vacancy_W-all_inputs'!$E$2:$E$23,MATCH($A3,'Dwellings_vacancy_W-all_inputs'!$A$2:$A$23,0))</f>
        <v>1.7140988915182464E-2</v>
      </c>
      <c r="T3" s="57">
        <f>INDEX('Dwellings_vacancy_W-all_inputs'!$H$2:$H$23,MATCH($A3,'Dwellings_vacancy_W-all_inputs'!$A$2:$A$23,0))</f>
        <v>1.7702442310403708E-2</v>
      </c>
      <c r="U3" s="57">
        <f>S3*'Wales_index-weights_R2'!$B$14+T3*'Wales_index-weights_R2'!$B$15</f>
        <v>1.7421715612793084E-2</v>
      </c>
      <c r="V3" s="56">
        <f t="shared" si="1"/>
        <v>0.47591545019929271</v>
      </c>
    </row>
    <row r="4" spans="1:22" x14ac:dyDescent="0.35">
      <c r="A4" s="17" t="s">
        <v>289</v>
      </c>
      <c r="B4" s="17" t="s">
        <v>290</v>
      </c>
      <c r="C4" s="56">
        <f>D4*'Wales_index-weights_R2'!$B$2+O4*'Wales_index-weights_R2'!$B$10</f>
        <v>0.46051844127232561</v>
      </c>
      <c r="D4" s="56">
        <f>F4*'Wales_index-weights_R2'!$B$3+J4*'Wales_index-weights_R2'!$B$4+N4*'Wales_index-weights_R2'!$B$7</f>
        <v>0.3830790174101748</v>
      </c>
      <c r="E4" s="49">
        <f>INDEX('Productivity-all_inputs'!$D:$D,MATCH($A4,'Productivity-all_inputs'!$A:$A,0))</f>
        <v>3.4626060097907989</v>
      </c>
      <c r="F4" s="49">
        <f t="shared" si="2"/>
        <v>0.16143217418174413</v>
      </c>
      <c r="G4" s="49">
        <f>INDEX('Skills-all_inputs'!$C:$C,MATCH($A4,'Skills-all_inputs'!$A:$A,0))</f>
        <v>10.1</v>
      </c>
      <c r="H4" s="49">
        <f>INDEX('Skills-all_inputs'!$D:$D,MATCH($A4,'Skills-all_inputs'!$A:$A,0))</f>
        <v>9.3000000000000007</v>
      </c>
      <c r="I4" s="123">
        <f>$G4*'Wales_index-weights_R2'!$B$5+'Wales_index-weights_R2'!$B$6*$H4</f>
        <v>9.6999999999999993</v>
      </c>
      <c r="J4" s="49">
        <f t="shared" si="3"/>
        <v>0.49999999999999994</v>
      </c>
      <c r="K4" s="49">
        <f>INDEX('Unemployment-all_inputs'!$C:$C,MATCH($A4,'Unemployment-all_inputs'!$A:$A,0))</f>
        <v>3.9</v>
      </c>
      <c r="L4" s="49">
        <f>INDEX('Unemployment-all_inputs'!$D:$D,MATCH($A4,'Unemployment-all_inputs'!$A:$A,0))</f>
        <v>3.9</v>
      </c>
      <c r="M4" s="121">
        <f>K4*'Wales_index-weights_R2'!$B$8+L4*'Wales_index-weights_R2'!$B$9</f>
        <v>3.9</v>
      </c>
      <c r="N4" s="49">
        <f t="shared" si="4"/>
        <v>0.48780487804878053</v>
      </c>
      <c r="O4" s="56">
        <f>R4*'Wales_index-weights_R2'!$B$11+V4*'Wales_index-weights_R2'!$B$13</f>
        <v>0.61539728899662727</v>
      </c>
      <c r="P4" s="56">
        <f>INDEX('Comm_vacancy-all_inputs'!$C$2:$C$332,MATCH(A4,'Comm_vacancy-all_inputs'!$A$2:$A$332,0))</f>
        <v>0.10043979196646531</v>
      </c>
      <c r="Q4" s="56">
        <f>P4*'Wales_index-weights_R2'!$B$12</f>
        <v>0.10043979196646531</v>
      </c>
      <c r="R4" s="56">
        <f t="shared" si="0"/>
        <v>0.71050821770679418</v>
      </c>
      <c r="S4" s="57">
        <f>INDEX('Dwellings_vacancy_W-all_inputs'!$E$2:$E$23,MATCH($A4,'Dwellings_vacancy_W-all_inputs'!$A$2:$A$23,0))</f>
        <v>1.3062298096198782E-2</v>
      </c>
      <c r="T4" s="57">
        <f>INDEX('Dwellings_vacancy_W-all_inputs'!$H$2:$H$23,MATCH($A4,'Dwellings_vacancy_W-all_inputs'!$A$2:$A$23,0))</f>
        <v>1.5002951821145307E-2</v>
      </c>
      <c r="U4" s="57">
        <f>S4*'Wales_index-weights_R2'!$B$14+T4*'Wales_index-weights_R2'!$B$15</f>
        <v>1.4032624958672045E-2</v>
      </c>
      <c r="V4" s="56">
        <f t="shared" si="1"/>
        <v>0.33006450286612676</v>
      </c>
    </row>
    <row r="5" spans="1:22" x14ac:dyDescent="0.35">
      <c r="A5" s="17" t="s">
        <v>301</v>
      </c>
      <c r="B5" s="17" t="s">
        <v>302</v>
      </c>
      <c r="C5" s="56">
        <f>D5*'Wales_index-weights_R2'!$B$2+O5*'Wales_index-weights_R2'!$B$10</f>
        <v>0.36309954118612131</v>
      </c>
      <c r="D5" s="56">
        <f>F5*'Wales_index-weights_R2'!$B$3+J5*'Wales_index-weights_R2'!$B$4+N5*'Wales_index-weights_R2'!$B$7</f>
        <v>0.32366715236319338</v>
      </c>
      <c r="E5" s="49">
        <f>INDEX('Productivity-all_inputs'!$D:$D,MATCH($A5,'Productivity-all_inputs'!$A:$A,0))</f>
        <v>3.4843122883726618</v>
      </c>
      <c r="F5" s="49">
        <f t="shared" si="2"/>
        <v>0.12116052389763948</v>
      </c>
      <c r="G5" s="49">
        <f>INDEX('Skills-all_inputs'!$C:$C,MATCH($A5,'Skills-all_inputs'!$A:$A,0))</f>
        <v>5.3</v>
      </c>
      <c r="H5" s="49">
        <f>INDEX('Skills-all_inputs'!$D:$D,MATCH($A5,'Skills-all_inputs'!$A:$A,0))</f>
        <v>7</v>
      </c>
      <c r="I5" s="123">
        <f>$G5*'Wales_index-weights_R2'!$B$5+'Wales_index-weights_R2'!$B$6*$H5</f>
        <v>6.15</v>
      </c>
      <c r="J5" s="49">
        <f t="shared" si="3"/>
        <v>0.19130434782608696</v>
      </c>
      <c r="K5" s="49">
        <f>INDEX('Unemployment-all_inputs'!$C:$C,MATCH($A5,'Unemployment-all_inputs'!$A:$A,0))</f>
        <v>4.9000000000000004</v>
      </c>
      <c r="L5" s="49">
        <f>INDEX('Unemployment-all_inputs'!$D:$D,MATCH($A5,'Unemployment-all_inputs'!$A:$A,0))</f>
        <v>3.6</v>
      </c>
      <c r="M5" s="121">
        <f>K5*'Wales_index-weights_R2'!$B$8+L5*'Wales_index-weights_R2'!$B$9</f>
        <v>4.25</v>
      </c>
      <c r="N5" s="49">
        <f t="shared" si="4"/>
        <v>0.6585365853658538</v>
      </c>
      <c r="O5" s="56">
        <f>R5*'Wales_index-weights_R2'!$B$11+V5*'Wales_index-weights_R2'!$B$13</f>
        <v>0.44196431883197729</v>
      </c>
      <c r="P5" s="56">
        <f>INDEX('Comm_vacancy-all_inputs'!$C$2:$C$332,MATCH(A5,'Comm_vacancy-all_inputs'!$A$2:$A$332,0))</f>
        <v>7.6656070010195407E-2</v>
      </c>
      <c r="Q5" s="56">
        <f>P5*'Wales_index-weights_R2'!$B$12</f>
        <v>7.6656070010195407E-2</v>
      </c>
      <c r="R5" s="56">
        <f t="shared" si="0"/>
        <v>0.52990008505016806</v>
      </c>
      <c r="S5" s="57">
        <f>INDEX('Dwellings_vacancy_W-all_inputs'!$E$2:$E$23,MATCH($A5,'Dwellings_vacancy_W-all_inputs'!$A$2:$A$23,0))</f>
        <v>9.371158328910863E-3</v>
      </c>
      <c r="T5" s="57">
        <f>INDEX('Dwellings_vacancy_W-all_inputs'!$H$2:$H$23,MATCH($A5,'Dwellings_vacancy_W-all_inputs'!$A$2:$A$23,0))</f>
        <v>1.1634442826668473E-2</v>
      </c>
      <c r="U5" s="57">
        <f>S5*'Wales_index-weights_R2'!$B$14+T5*'Wales_index-weights_R2'!$B$15</f>
        <v>1.0502800577789668E-2</v>
      </c>
      <c r="V5" s="56">
        <f t="shared" si="1"/>
        <v>0.17815702017740498</v>
      </c>
    </row>
    <row r="6" spans="1:22" x14ac:dyDescent="0.35">
      <c r="A6" s="17" t="s">
        <v>305</v>
      </c>
      <c r="B6" s="17" t="s">
        <v>306</v>
      </c>
      <c r="C6" s="56">
        <f>D6*'Wales_index-weights_R2'!$B$2+O6*'Wales_index-weights_R2'!$B$10</f>
        <v>0.38657552783843208</v>
      </c>
      <c r="D6" s="56">
        <f>F6*'Wales_index-weights_R2'!$B$3+J6*'Wales_index-weights_R2'!$B$4+N6*'Wales_index-weights_R2'!$B$7</f>
        <v>0.4291389315613986</v>
      </c>
      <c r="E6" s="49">
        <f>INDEX('Productivity-all_inputs'!$D:$D,MATCH($A6,'Productivity-all_inputs'!$A:$A,0))</f>
        <v>3.2464909919011742</v>
      </c>
      <c r="F6" s="49">
        <f t="shared" si="2"/>
        <v>0.56239028354951914</v>
      </c>
      <c r="G6" s="49">
        <f>INDEX('Skills-all_inputs'!$C:$C,MATCH($A6,'Skills-all_inputs'!$A:$A,0))</f>
        <v>7</v>
      </c>
      <c r="H6" s="49">
        <f>INDEX('Skills-all_inputs'!$D:$D,MATCH($A6,'Skills-all_inputs'!$A:$A,0))</f>
        <v>8.6</v>
      </c>
      <c r="I6" s="123">
        <f>$G6*'Wales_index-weights_R2'!$B$5+'Wales_index-weights_R2'!$B$6*$H6</f>
        <v>7.8</v>
      </c>
      <c r="J6" s="49">
        <f t="shared" si="3"/>
        <v>0.33478260869565213</v>
      </c>
      <c r="K6" s="49">
        <f>INDEX('Unemployment-all_inputs'!$C:$C,MATCH($A6,'Unemployment-all_inputs'!$A:$A,0))</f>
        <v>4</v>
      </c>
      <c r="L6" s="49">
        <f>INDEX('Unemployment-all_inputs'!$D:$D,MATCH($A6,'Unemployment-all_inputs'!$A:$A,0))</f>
        <v>3.4</v>
      </c>
      <c r="M6" s="121">
        <f>K6*'Wales_index-weights_R2'!$B$8+L6*'Wales_index-weights_R2'!$B$9</f>
        <v>3.7</v>
      </c>
      <c r="N6" s="49">
        <f t="shared" si="4"/>
        <v>0.39024390243902451</v>
      </c>
      <c r="O6" s="56">
        <f>R6*'Wales_index-weights_R2'!$B$11+V6*'Wales_index-weights_R2'!$B$13</f>
        <v>0.30144872039249915</v>
      </c>
      <c r="P6" s="56">
        <f>INDEX('Comm_vacancy-all_inputs'!$C$2:$C$332,MATCH(A6,'Comm_vacancy-all_inputs'!$A$2:$A$332,0))</f>
        <v>1.5908675204145295E-2</v>
      </c>
      <c r="Q6" s="56">
        <f>P6*'Wales_index-weights_R2'!$B$12</f>
        <v>1.5908675204145295E-2</v>
      </c>
      <c r="R6" s="56">
        <f t="shared" si="0"/>
        <v>6.8598293856665521E-2</v>
      </c>
      <c r="S6" s="57">
        <f>INDEX('Dwellings_vacancy_W-all_inputs'!$E$2:$E$23,MATCH($A6,'Dwellings_vacancy_W-all_inputs'!$A$2:$A$23,0))</f>
        <v>2.6146438574967013E-2</v>
      </c>
      <c r="T6" s="57">
        <f>INDEX('Dwellings_vacancy_W-all_inputs'!$H$2:$H$23,MATCH($A6,'Dwellings_vacancy_W-all_inputs'!$A$2:$A$23,0))</f>
        <v>3.305295443455631E-2</v>
      </c>
      <c r="U6" s="57">
        <f>S6*'Wales_index-weights_R2'!$B$14+T6*'Wales_index-weights_R2'!$B$15</f>
        <v>2.9599696504761661E-2</v>
      </c>
      <c r="V6" s="56">
        <f t="shared" si="1"/>
        <v>1</v>
      </c>
    </row>
    <row r="7" spans="1:22" x14ac:dyDescent="0.35">
      <c r="A7" s="17" t="s">
        <v>311</v>
      </c>
      <c r="B7" s="17" t="s">
        <v>312</v>
      </c>
      <c r="C7" s="56">
        <f>D7*'Wales_index-weights_R2'!$B$2+O7*'Wales_index-weights_R2'!$B$10</f>
        <v>0.3498428443995798</v>
      </c>
      <c r="D7" s="56">
        <f>F7*'Wales_index-weights_R2'!$B$3+J7*'Wales_index-weights_R2'!$B$4+N7*'Wales_index-weights_R2'!$B$7</f>
        <v>0.31642617164882003</v>
      </c>
      <c r="E7" s="49">
        <f>INDEX('Productivity-all_inputs'!$D:$D,MATCH($A7,'Productivity-all_inputs'!$A:$A,0))</f>
        <v>3.2068032436339315</v>
      </c>
      <c r="F7" s="49">
        <f t="shared" si="2"/>
        <v>0.63602294760817812</v>
      </c>
      <c r="G7" s="49">
        <f>INDEX('Skills-all_inputs'!$C:$C,MATCH($A7,'Skills-all_inputs'!$A:$A,0))</f>
        <v>4.9000000000000004</v>
      </c>
      <c r="H7" s="49">
        <f>INDEX('Skills-all_inputs'!$D:$D,MATCH($A7,'Skills-all_inputs'!$A:$A,0))</f>
        <v>7.4</v>
      </c>
      <c r="I7" s="123">
        <f>$G7*'Wales_index-weights_R2'!$B$5+'Wales_index-weights_R2'!$B$6*$H7</f>
        <v>6.15</v>
      </c>
      <c r="J7" s="49">
        <f t="shared" si="3"/>
        <v>0.19130434782608696</v>
      </c>
      <c r="K7" s="49">
        <f>INDEX('Unemployment-all_inputs'!$C:$C,MATCH($A7,'Unemployment-all_inputs'!$A:$A,0))</f>
        <v>3.2</v>
      </c>
      <c r="L7" s="49">
        <f>INDEX('Unemployment-all_inputs'!$D:$D,MATCH($A7,'Unemployment-all_inputs'!$A:$A,0))</f>
        <v>3.1</v>
      </c>
      <c r="M7" s="121">
        <f>K7*'Wales_index-weights_R2'!$B$8+L7*'Wales_index-weights_R2'!$B$9</f>
        <v>3.1500000000000004</v>
      </c>
      <c r="N7" s="49">
        <f t="shared" si="4"/>
        <v>0.12195121951219519</v>
      </c>
      <c r="O7" s="56">
        <f>R7*'Wales_index-weights_R2'!$B$11+V7*'Wales_index-weights_R2'!$B$13</f>
        <v>0.41667618990109934</v>
      </c>
      <c r="P7" s="56">
        <f>INDEX('Comm_vacancy-all_inputs'!$C$2:$C$332,MATCH(A7,'Comm_vacancy-all_inputs'!$A$2:$A$332,0))</f>
        <v>4.6252783609692011E-2</v>
      </c>
      <c r="Q7" s="56">
        <f>P7*'Wales_index-weights_R2'!$B$12</f>
        <v>4.6252783609692011E-2</v>
      </c>
      <c r="R7" s="56">
        <f t="shared" si="0"/>
        <v>0.29902449738917342</v>
      </c>
      <c r="S7" s="57">
        <f>INDEX('Dwellings_vacancy_W-all_inputs'!$E$2:$E$23,MATCH($A7,'Dwellings_vacancy_W-all_inputs'!$A$2:$A$23,0))</f>
        <v>2.1724230413922581E-2</v>
      </c>
      <c r="T7" s="57">
        <f>INDEX('Dwellings_vacancy_W-all_inputs'!$H$2:$H$23,MATCH($A7,'Dwellings_vacancy_W-all_inputs'!$A$2:$A$23,0))</f>
        <v>2.676915714542083E-2</v>
      </c>
      <c r="U7" s="57">
        <f>S7*'Wales_index-weights_R2'!$B$14+T7*'Wales_index-weights_R2'!$B$15</f>
        <v>2.4246693779671705E-2</v>
      </c>
      <c r="V7" s="56">
        <f t="shared" si="1"/>
        <v>0.76963126743687715</v>
      </c>
    </row>
    <row r="8" spans="1:22" x14ac:dyDescent="0.35">
      <c r="A8" s="17" t="s">
        <v>340</v>
      </c>
      <c r="B8" s="17" t="s">
        <v>341</v>
      </c>
      <c r="C8" s="56">
        <f>D8*'Wales_index-weights_R2'!$B$2+O8*'Wales_index-weights_R2'!$B$10</f>
        <v>0.37690060293584277</v>
      </c>
      <c r="D8" s="56">
        <f>F8*'Wales_index-weights_R2'!$B$3+J8*'Wales_index-weights_R2'!$B$4+N8*'Wales_index-weights_R2'!$B$7</f>
        <v>0.49554639485432517</v>
      </c>
      <c r="E8" s="49">
        <f>INDEX('Productivity-all_inputs'!$D:$D,MATCH($A8,'Productivity-all_inputs'!$A:$A,0))</f>
        <v>3.2108436531709366</v>
      </c>
      <c r="F8" s="49">
        <f t="shared" si="2"/>
        <v>0.62852677735194695</v>
      </c>
      <c r="G8" s="49">
        <f>INDEX('Skills-all_inputs'!$C:$C,MATCH($A8,'Skills-all_inputs'!$A:$A,0))</f>
        <v>8.4</v>
      </c>
      <c r="H8" s="49">
        <f>INDEX('Skills-all_inputs'!$D:$D,MATCH($A8,'Skills-all_inputs'!$A:$A,0))</f>
        <v>9.6999999999999993</v>
      </c>
      <c r="I8" s="123">
        <f>$G8*'Wales_index-weights_R2'!$B$5+'Wales_index-weights_R2'!$B$6*$H8</f>
        <v>9.0500000000000007</v>
      </c>
      <c r="J8" s="49">
        <f t="shared" si="3"/>
        <v>0.44347826086956527</v>
      </c>
      <c r="K8" s="49">
        <f>INDEX('Unemployment-all_inputs'!$C:$C,MATCH($A8,'Unemployment-all_inputs'!$A:$A,0))</f>
        <v>3.9</v>
      </c>
      <c r="L8" s="49">
        <f>INDEX('Unemployment-all_inputs'!$D:$D,MATCH($A8,'Unemployment-all_inputs'!$A:$A,0))</f>
        <v>3.6</v>
      </c>
      <c r="M8" s="121">
        <f>K8*'Wales_index-weights_R2'!$B$8+L8*'Wales_index-weights_R2'!$B$9</f>
        <v>3.75</v>
      </c>
      <c r="N8" s="49">
        <f t="shared" si="4"/>
        <v>0.41463414634146345</v>
      </c>
      <c r="O8" s="56">
        <f>R8*'Wales_index-weights_R2'!$B$11+V8*'Wales_index-weights_R2'!$B$13</f>
        <v>0.13960901909887796</v>
      </c>
      <c r="P8" s="56">
        <f>INDEX('Comm_vacancy-all_inputs'!$C$2:$C$332,MATCH(A8,'Comm_vacancy-all_inputs'!$A$2:$A$332,0))</f>
        <v>1.9260231753850866E-2</v>
      </c>
      <c r="Q8" s="56">
        <f>P8*'Wales_index-weights_R2'!$B$12</f>
        <v>1.9260231753850866E-2</v>
      </c>
      <c r="R8" s="56">
        <f t="shared" si="0"/>
        <v>9.4049246026741362E-2</v>
      </c>
      <c r="S8" s="57">
        <f>INDEX('Dwellings_vacancy_W-all_inputs'!$E$2:$E$23,MATCH($A8,'Dwellings_vacancy_W-all_inputs'!$A$2:$A$23,0))</f>
        <v>1.230868605673479E-2</v>
      </c>
      <c r="T8" s="57">
        <f>INDEX('Dwellings_vacancy_W-all_inputs'!$H$2:$H$23,MATCH($A8,'Dwellings_vacancy_W-all_inputs'!$A$2:$A$23,0))</f>
        <v>1.3257405644277579E-2</v>
      </c>
      <c r="U8" s="57">
        <f>S8*'Wales_index-weights_R2'!$B$14+T8*'Wales_index-weights_R2'!$B$15</f>
        <v>1.2783045850506184E-2</v>
      </c>
      <c r="V8" s="56">
        <f t="shared" si="1"/>
        <v>0.27628833831528782</v>
      </c>
    </row>
    <row r="9" spans="1:22" x14ac:dyDescent="0.35">
      <c r="A9" s="17" t="s">
        <v>364</v>
      </c>
      <c r="B9" s="17" t="s">
        <v>365</v>
      </c>
      <c r="C9" s="56">
        <f>D9*'Wales_index-weights_R2'!$B$2+O9*'Wales_index-weights_R2'!$B$10</f>
        <v>0.46328272080421545</v>
      </c>
      <c r="D9" s="56">
        <f>F9*'Wales_index-weights_R2'!$B$3+J9*'Wales_index-weights_R2'!$B$4+N9*'Wales_index-weights_R2'!$B$7</f>
        <v>0.46838595046316267</v>
      </c>
      <c r="E9" s="49">
        <f>INDEX('Productivity-all_inputs'!$D:$D,MATCH($A9,'Productivity-all_inputs'!$A:$A,0))</f>
        <v>3.2228678461377385</v>
      </c>
      <c r="F9" s="49">
        <f t="shared" si="2"/>
        <v>0.60621829677655037</v>
      </c>
      <c r="G9" s="49">
        <f>INDEX('Skills-all_inputs'!$C:$C,MATCH($A9,'Skills-all_inputs'!$A:$A,0))</f>
        <v>7.8</v>
      </c>
      <c r="H9" s="49">
        <f>INDEX('Skills-all_inputs'!$D:$D,MATCH($A9,'Skills-all_inputs'!$A:$A,0))</f>
        <v>9.5</v>
      </c>
      <c r="I9" s="123">
        <f>$G9*'Wales_index-weights_R2'!$B$5+'Wales_index-weights_R2'!$B$6*$H9</f>
        <v>8.65</v>
      </c>
      <c r="J9" s="49">
        <f t="shared" si="3"/>
        <v>0.40869565217391307</v>
      </c>
      <c r="K9" s="49">
        <f>INDEX('Unemployment-all_inputs'!$C:$C,MATCH($A9,'Unemployment-all_inputs'!$A:$A,0))</f>
        <v>4</v>
      </c>
      <c r="L9" s="49">
        <f>INDEX('Unemployment-all_inputs'!$D:$D,MATCH($A9,'Unemployment-all_inputs'!$A:$A,0))</f>
        <v>3.4</v>
      </c>
      <c r="M9" s="121">
        <f>K9*'Wales_index-weights_R2'!$B$8+L9*'Wales_index-weights_R2'!$B$9</f>
        <v>3.7</v>
      </c>
      <c r="N9" s="49">
        <f t="shared" si="4"/>
        <v>0.39024390243902451</v>
      </c>
      <c r="O9" s="56">
        <f>R9*'Wales_index-weights_R2'!$B$11+V9*'Wales_index-weights_R2'!$B$13</f>
        <v>0.45307626148632119</v>
      </c>
      <c r="P9" s="56">
        <f>INDEX('Comm_vacancy-all_inputs'!$C$2:$C$332,MATCH(A9,'Comm_vacancy-all_inputs'!$A$2:$A$332,0))</f>
        <v>6.1648048735559589E-2</v>
      </c>
      <c r="Q9" s="56">
        <f>P9*'Wales_index-weights_R2'!$B$12</f>
        <v>6.1648048735559589E-2</v>
      </c>
      <c r="R9" s="56">
        <f t="shared" si="0"/>
        <v>0.41593261173935903</v>
      </c>
      <c r="S9" s="57">
        <f>INDEX('Dwellings_vacancy_W-all_inputs'!$E$2:$E$23,MATCH($A9,'Dwellings_vacancy_W-all_inputs'!$A$2:$A$23,0))</f>
        <v>1.7724760749427148E-2</v>
      </c>
      <c r="T9" s="57">
        <f>INDEX('Dwellings_vacancy_W-all_inputs'!$H$2:$H$23,MATCH($A9,'Dwellings_vacancy_W-all_inputs'!$A$2:$A$23,0))</f>
        <v>2.1235825875245157E-2</v>
      </c>
      <c r="U9" s="57">
        <f>S9*'Wales_index-weights_R2'!$B$14+T9*'Wales_index-weights_R2'!$B$15</f>
        <v>1.9480293312336153E-2</v>
      </c>
      <c r="V9" s="56">
        <f t="shared" si="1"/>
        <v>0.56450721072720766</v>
      </c>
    </row>
    <row r="10" spans="1:22" x14ac:dyDescent="0.35">
      <c r="A10" s="17" t="s">
        <v>434</v>
      </c>
      <c r="B10" s="17" t="s">
        <v>435</v>
      </c>
      <c r="C10" s="56">
        <f>D10*'Wales_index-weights_R2'!$B$2+O10*'Wales_index-weights_R2'!$B$10</f>
        <v>0.25048223853186002</v>
      </c>
      <c r="D10" s="56">
        <f>F10*'Wales_index-weights_R2'!$B$3+J10*'Wales_index-weights_R2'!$B$4+N10*'Wales_index-weights_R2'!$B$7</f>
        <v>0.16995404736656056</v>
      </c>
      <c r="E10" s="49">
        <f>INDEX('Productivity-all_inputs'!$D:$D,MATCH($A10,'Productivity-all_inputs'!$A:$A,0))</f>
        <v>3.5496173867804286</v>
      </c>
      <c r="F10" s="49">
        <f t="shared" si="2"/>
        <v>0</v>
      </c>
      <c r="G10" s="49">
        <f>INDEX('Skills-all_inputs'!$C:$C,MATCH($A10,'Skills-all_inputs'!$A:$A,0))</f>
        <v>8.1</v>
      </c>
      <c r="H10" s="49">
        <f>INDEX('Skills-all_inputs'!$D:$D,MATCH($A10,'Skills-all_inputs'!$A:$A,0))</f>
        <v>7.6</v>
      </c>
      <c r="I10" s="123">
        <f>$G10*'Wales_index-weights_R2'!$B$5+'Wales_index-weights_R2'!$B$6*$H10</f>
        <v>7.85</v>
      </c>
      <c r="J10" s="49">
        <f t="shared" si="3"/>
        <v>0.33913043478260863</v>
      </c>
      <c r="K10" s="49">
        <f>INDEX('Unemployment-all_inputs'!$C:$C,MATCH($A10,'Unemployment-all_inputs'!$A:$A,0))</f>
        <v>3.5</v>
      </c>
      <c r="L10" s="49">
        <f>INDEX('Unemployment-all_inputs'!$D:$D,MATCH($A10,'Unemployment-all_inputs'!$A:$A,0))</f>
        <v>3</v>
      </c>
      <c r="M10" s="121">
        <f>K10*'Wales_index-weights_R2'!$B$8+L10*'Wales_index-weights_R2'!$B$9</f>
        <v>3.25</v>
      </c>
      <c r="N10" s="49">
        <f t="shared" si="4"/>
        <v>0.17073170731707307</v>
      </c>
      <c r="O10" s="56">
        <f>R10*'Wales_index-weights_R2'!$B$11+V10*'Wales_index-weights_R2'!$B$13</f>
        <v>0.41153862086245907</v>
      </c>
      <c r="P10" s="56">
        <f>INDEX('Comm_vacancy-all_inputs'!$C$2:$C$332,MATCH(A10,'Comm_vacancy-all_inputs'!$A$2:$A$332,0))</f>
        <v>6.5330938204838498E-2</v>
      </c>
      <c r="Q10" s="56">
        <f>P10*'Wales_index-weights_R2'!$B$12</f>
        <v>6.5330938204838498E-2</v>
      </c>
      <c r="R10" s="56">
        <f t="shared" si="0"/>
        <v>0.44389963015011141</v>
      </c>
      <c r="S10" s="57">
        <f>INDEX('Dwellings_vacancy_W-all_inputs'!$E$2:$E$23,MATCH($A10,'Dwellings_vacancy_W-all_inputs'!$A$2:$A$23,0))</f>
        <v>1.2604508129834885E-2</v>
      </c>
      <c r="T10" s="57">
        <f>INDEX('Dwellings_vacancy_W-all_inputs'!$H$2:$H$23,MATCH($A10,'Dwellings_vacancy_W-all_inputs'!$A$2:$A$23,0))</f>
        <v>1.4735343543380471E-2</v>
      </c>
      <c r="U10" s="57">
        <f>S10*'Wales_index-weights_R2'!$B$14+T10*'Wales_index-weights_R2'!$B$15</f>
        <v>1.3669925836607678E-2</v>
      </c>
      <c r="V10" s="56">
        <f t="shared" si="1"/>
        <v>0.31445559299950204</v>
      </c>
    </row>
    <row r="11" spans="1:22" x14ac:dyDescent="0.35">
      <c r="A11" s="17" t="s">
        <v>460</v>
      </c>
      <c r="B11" s="17" t="s">
        <v>461</v>
      </c>
      <c r="C11" s="56">
        <f>D11*'Wales_index-weights_R2'!$B$2+O11*'Wales_index-weights_R2'!$B$10</f>
        <v>0.36687652574590052</v>
      </c>
      <c r="D11" s="56">
        <f>F11*'Wales_index-weights_R2'!$B$3+J11*'Wales_index-weights_R2'!$B$4+N11*'Wales_index-weights_R2'!$B$7</f>
        <v>0.40886422973719694</v>
      </c>
      <c r="E11" s="49">
        <f>INDEX('Productivity-all_inputs'!$D:$D,MATCH($A11,'Productivity-all_inputs'!$A:$A,0))</f>
        <v>3.2347491740244907</v>
      </c>
      <c r="F11" s="49">
        <f t="shared" si="2"/>
        <v>0.5841748737290885</v>
      </c>
      <c r="G11" s="49">
        <f>INDEX('Skills-all_inputs'!$C:$C,MATCH($A11,'Skills-all_inputs'!$A:$A,0))</f>
        <v>7</v>
      </c>
      <c r="H11" s="49">
        <f>INDEX('Skills-all_inputs'!$D:$D,MATCH($A11,'Skills-all_inputs'!$A:$A,0))</f>
        <v>6.7</v>
      </c>
      <c r="I11" s="123">
        <f>$G11*'Wales_index-weights_R2'!$B$5+'Wales_index-weights_R2'!$B$6*$H11</f>
        <v>6.85</v>
      </c>
      <c r="J11" s="49">
        <f t="shared" si="3"/>
        <v>0.25217391304347819</v>
      </c>
      <c r="K11" s="49">
        <f>INDEX('Unemployment-all_inputs'!$C:$C,MATCH($A11,'Unemployment-all_inputs'!$A:$A,0))</f>
        <v>4.0999999999999996</v>
      </c>
      <c r="L11" s="49">
        <f>INDEX('Unemployment-all_inputs'!$D:$D,MATCH($A11,'Unemployment-all_inputs'!$A:$A,0))</f>
        <v>3.3</v>
      </c>
      <c r="M11" s="121">
        <f>K11*'Wales_index-weights_R2'!$B$8+L11*'Wales_index-weights_R2'!$B$9</f>
        <v>3.6999999999999997</v>
      </c>
      <c r="N11" s="49">
        <f t="shared" si="4"/>
        <v>0.39024390243902429</v>
      </c>
      <c r="O11" s="56">
        <f>R11*'Wales_index-weights_R2'!$B$11+V11*'Wales_index-weights_R2'!$B$13</f>
        <v>0.28290111776330773</v>
      </c>
      <c r="P11" s="56">
        <f>INDEX('Comm_vacancy-all_inputs'!$C$2:$C$332,MATCH(A11,'Comm_vacancy-all_inputs'!$A$2:$A$332,0))</f>
        <v>2.0223616814903707E-2</v>
      </c>
      <c r="Q11" s="56">
        <f>P11*'Wales_index-weights_R2'!$B$12</f>
        <v>2.0223616814903707E-2</v>
      </c>
      <c r="R11" s="56">
        <f t="shared" si="0"/>
        <v>0.10136497134618298</v>
      </c>
      <c r="S11" s="57">
        <f>INDEX('Dwellings_vacancy_W-all_inputs'!$E$2:$E$23,MATCH($A11,'Dwellings_vacancy_W-all_inputs'!$A$2:$A$23,0))</f>
        <v>2.3798556177409221E-2</v>
      </c>
      <c r="T11" s="57">
        <f>INDEX('Dwellings_vacancy_W-all_inputs'!$H$2:$H$23,MATCH($A11,'Dwellings_vacancy_W-all_inputs'!$A$2:$A$23,0))</f>
        <v>2.7384629067465496E-2</v>
      </c>
      <c r="U11" s="57">
        <f>S11*'Wales_index-weights_R2'!$B$14+T11*'Wales_index-weights_R2'!$B$15</f>
        <v>2.5591592622437358E-2</v>
      </c>
      <c r="V11" s="56">
        <f t="shared" si="1"/>
        <v>0.82750955701468187</v>
      </c>
    </row>
    <row r="12" spans="1:22" x14ac:dyDescent="0.35">
      <c r="A12" s="17" t="s">
        <v>514</v>
      </c>
      <c r="B12" s="17" t="s">
        <v>515</v>
      </c>
      <c r="C12" s="56">
        <f>D12*'Wales_index-weights_R2'!$B$2+O12*'Wales_index-weights_R2'!$B$10</f>
        <v>0.35667604470505498</v>
      </c>
      <c r="D12" s="56">
        <f>F12*'Wales_index-weights_R2'!$B$3+J12*'Wales_index-weights_R2'!$B$4+N12*'Wales_index-weights_R2'!$B$7</f>
        <v>0.40940577349359575</v>
      </c>
      <c r="E12" s="49">
        <f>INDEX('Productivity-all_inputs'!$D:$D,MATCH($A12,'Productivity-all_inputs'!$A:$A,0))</f>
        <v>3.2884018875168111</v>
      </c>
      <c r="F12" s="49">
        <f t="shared" si="2"/>
        <v>0.48463301507251583</v>
      </c>
      <c r="G12" s="49">
        <f>INDEX('Skills-all_inputs'!$C:$C,MATCH($A12,'Skills-all_inputs'!$A:$A,0))</f>
        <v>6.5</v>
      </c>
      <c r="H12" s="49">
        <f>INDEX('Skills-all_inputs'!$D:$D,MATCH($A12,'Skills-all_inputs'!$A:$A,0))</f>
        <v>5.6</v>
      </c>
      <c r="I12" s="123">
        <f>$G12*'Wales_index-weights_R2'!$B$5+'Wales_index-weights_R2'!$B$6*$H12</f>
        <v>6.05</v>
      </c>
      <c r="J12" s="49">
        <f t="shared" si="3"/>
        <v>0.18260869565217389</v>
      </c>
      <c r="K12" s="49">
        <f>INDEX('Unemployment-all_inputs'!$C:$C,MATCH($A12,'Unemployment-all_inputs'!$A:$A,0))</f>
        <v>4.0999999999999996</v>
      </c>
      <c r="L12" s="49">
        <f>INDEX('Unemployment-all_inputs'!$D:$D,MATCH($A12,'Unemployment-all_inputs'!$A:$A,0))</f>
        <v>4</v>
      </c>
      <c r="M12" s="121">
        <f>K12*'Wales_index-weights_R2'!$B$8+L12*'Wales_index-weights_R2'!$B$9</f>
        <v>4.05</v>
      </c>
      <c r="N12" s="49">
        <f t="shared" si="4"/>
        <v>0.56097560975609762</v>
      </c>
      <c r="O12" s="56">
        <f>R12*'Wales_index-weights_R2'!$B$11+V12*'Wales_index-weights_R2'!$B$13</f>
        <v>0.2512165871279734</v>
      </c>
      <c r="P12" s="56">
        <f>INDEX('Comm_vacancy-all_inputs'!$C$2:$C$332,MATCH(A12,'Comm_vacancy-all_inputs'!$A$2:$A$332,0))</f>
        <v>4.1587397784235224E-2</v>
      </c>
      <c r="Q12" s="56">
        <f>P12*'Wales_index-weights_R2'!$B$12</f>
        <v>4.1587397784235224E-2</v>
      </c>
      <c r="R12" s="56">
        <f t="shared" si="0"/>
        <v>0.2635966268646312</v>
      </c>
      <c r="S12" s="57">
        <f>INDEX('Dwellings_vacancy_W-all_inputs'!$E$2:$E$23,MATCH($A12,'Dwellings_vacancy_W-all_inputs'!$A$2:$A$23,0))</f>
        <v>9.9429741190232498E-3</v>
      </c>
      <c r="T12" s="57">
        <f>INDEX('Dwellings_vacancy_W-all_inputs'!$H$2:$H$23,MATCH($A12,'Dwellings_vacancy_W-all_inputs'!$A$2:$A$23,0))</f>
        <v>1.2731923902496398E-2</v>
      </c>
      <c r="U12" s="57">
        <f>S12*'Wales_index-weights_R2'!$B$14+T12*'Wales_index-weights_R2'!$B$15</f>
        <v>1.1337449010759823E-2</v>
      </c>
      <c r="V12" s="56">
        <f t="shared" si="1"/>
        <v>0.21407646791799997</v>
      </c>
    </row>
    <row r="13" spans="1:22" x14ac:dyDescent="0.35">
      <c r="A13" s="17" t="s">
        <v>570</v>
      </c>
      <c r="B13" s="17" t="s">
        <v>571</v>
      </c>
      <c r="C13" s="56">
        <f>D13*'Wales_index-weights_R2'!$B$2+O13*'Wales_index-weights_R2'!$B$10</f>
        <v>0.7854211540068039</v>
      </c>
      <c r="D13" s="56">
        <f>F13*'Wales_index-weights_R2'!$B$3+J13*'Wales_index-weights_R2'!$B$4+N13*'Wales_index-weights_R2'!$B$7</f>
        <v>0.78370020298912357</v>
      </c>
      <c r="E13" s="49">
        <f>INDEX('Productivity-all_inputs'!$D:$D,MATCH($A13,'Productivity-all_inputs'!$A:$A,0))</f>
        <v>3.3603753871419002</v>
      </c>
      <c r="F13" s="49">
        <f t="shared" si="2"/>
        <v>0.351100608967371</v>
      </c>
      <c r="G13" s="49">
        <f>INDEX('Skills-all_inputs'!$C:$C,MATCH($A13,'Skills-all_inputs'!$A:$A,0))</f>
        <v>14.9</v>
      </c>
      <c r="H13" s="49">
        <f>INDEX('Skills-all_inputs'!$D:$D,MATCH($A13,'Skills-all_inputs'!$A:$A,0))</f>
        <v>16</v>
      </c>
      <c r="I13" s="123">
        <f>$G13*'Wales_index-weights_R2'!$B$5+'Wales_index-weights_R2'!$B$6*$H13</f>
        <v>15.45</v>
      </c>
      <c r="J13" s="49">
        <f t="shared" si="3"/>
        <v>1</v>
      </c>
      <c r="K13" s="49">
        <f>INDEX('Unemployment-all_inputs'!$C:$C,MATCH($A13,'Unemployment-all_inputs'!$A:$A,0))</f>
        <v>4.8</v>
      </c>
      <c r="L13" s="49">
        <f>INDEX('Unemployment-all_inputs'!$D:$D,MATCH($A13,'Unemployment-all_inputs'!$A:$A,0))</f>
        <v>5.0999999999999996</v>
      </c>
      <c r="M13" s="121">
        <f>K13*'Wales_index-weights_R2'!$B$8+L13*'Wales_index-weights_R2'!$B$9</f>
        <v>4.9499999999999993</v>
      </c>
      <c r="N13" s="49">
        <f t="shared" si="4"/>
        <v>1</v>
      </c>
      <c r="O13" s="56">
        <f>R13*'Wales_index-weights_R2'!$B$11+V13*'Wales_index-weights_R2'!$B$13</f>
        <v>0.788863056042165</v>
      </c>
      <c r="P13" s="56">
        <f>INDEX('Comm_vacancy-all_inputs'!$C$2:$C$332,MATCH(A13,'Comm_vacancy-all_inputs'!$A$2:$A$332,0))</f>
        <v>0.11829840070028064</v>
      </c>
      <c r="Q13" s="56">
        <f>P13*'Wales_index-weights_R2'!$B$12</f>
        <v>0.11829840070028064</v>
      </c>
      <c r="R13" s="56">
        <f t="shared" si="0"/>
        <v>0.84612239875003548</v>
      </c>
      <c r="S13" s="57">
        <f>INDEX('Dwellings_vacancy_W-all_inputs'!$E$2:$E$23,MATCH($A13,'Dwellings_vacancy_W-all_inputs'!$A$2:$A$23,0))</f>
        <v>2.0530048525569243E-2</v>
      </c>
      <c r="T13" s="57">
        <f>INDEX('Dwellings_vacancy_W-all_inputs'!$H$2:$H$23,MATCH($A13,'Dwellings_vacancy_W-all_inputs'!$A$2:$A$23,0))</f>
        <v>2.0874005105871753E-2</v>
      </c>
      <c r="U13" s="57">
        <f>S13*'Wales_index-weights_R2'!$B$14+T13*'Wales_index-weights_R2'!$B$15</f>
        <v>2.0702026815720496E-2</v>
      </c>
      <c r="V13" s="56">
        <f t="shared" si="1"/>
        <v>0.61708502791855335</v>
      </c>
    </row>
    <row r="14" spans="1:22" x14ac:dyDescent="0.35">
      <c r="A14" s="17" t="s">
        <v>588</v>
      </c>
      <c r="B14" s="17" t="s">
        <v>589</v>
      </c>
      <c r="C14" s="56">
        <f>D14*'Wales_index-weights_R2'!$B$2+O14*'Wales_index-weights_R2'!$B$10</f>
        <v>0.16306789376593339</v>
      </c>
      <c r="D14" s="56">
        <f>F14*'Wales_index-weights_R2'!$B$3+J14*'Wales_index-weights_R2'!$B$4+N14*'Wales_index-weights_R2'!$B$7</f>
        <v>0.10218193946840853</v>
      </c>
      <c r="E14" s="49">
        <f>INDEX('Productivity-all_inputs'!$D:$D,MATCH($A14,'Productivity-all_inputs'!$A:$A,0))</f>
        <v>3.3843902633457743</v>
      </c>
      <c r="F14" s="49">
        <f t="shared" si="2"/>
        <v>0.3065458184052256</v>
      </c>
      <c r="G14" s="49">
        <f>INDEX('Skills-all_inputs'!$C:$C,MATCH($A14,'Skills-all_inputs'!$A:$A,0))</f>
        <v>3.7</v>
      </c>
      <c r="H14" s="49">
        <f>INDEX('Skills-all_inputs'!$D:$D,MATCH($A14,'Skills-all_inputs'!$A:$A,0))</f>
        <v>4.2</v>
      </c>
      <c r="I14" s="123">
        <f>$G14*'Wales_index-weights_R2'!$B$5+'Wales_index-weights_R2'!$B$6*$H14</f>
        <v>3.95</v>
      </c>
      <c r="J14" s="49">
        <f t="shared" si="3"/>
        <v>0</v>
      </c>
      <c r="K14" s="49">
        <f>INDEX('Unemployment-all_inputs'!$C:$C,MATCH($A14,'Unemployment-all_inputs'!$A:$A,0))</f>
        <v>3.2</v>
      </c>
      <c r="L14" s="49">
        <f>INDEX('Unemployment-all_inputs'!$D:$D,MATCH($A14,'Unemployment-all_inputs'!$A:$A,0))</f>
        <v>2.6</v>
      </c>
      <c r="M14" s="121">
        <f>K14*'Wales_index-weights_R2'!$B$8+L14*'Wales_index-weights_R2'!$B$9</f>
        <v>2.9000000000000004</v>
      </c>
      <c r="N14" s="49">
        <f t="shared" si="4"/>
        <v>0</v>
      </c>
      <c r="O14" s="56">
        <f>R14*'Wales_index-weights_R2'!$B$11+V14*'Wales_index-weights_R2'!$B$13</f>
        <v>0.28483980236098316</v>
      </c>
      <c r="P14" s="56">
        <f>INDEX('Comm_vacancy-all_inputs'!$C$2:$C$332,MATCH(A14,'Comm_vacancy-all_inputs'!$A$2:$A$332,0))</f>
        <v>3.9212214234441954E-2</v>
      </c>
      <c r="Q14" s="56">
        <f>P14*'Wales_index-weights_R2'!$B$12</f>
        <v>3.9212214234441954E-2</v>
      </c>
      <c r="R14" s="56">
        <f t="shared" si="0"/>
        <v>0.24556002744450506</v>
      </c>
      <c r="S14" s="57">
        <f>INDEX('Dwellings_vacancy_W-all_inputs'!$E$2:$E$23,MATCH($A14,'Dwellings_vacancy_W-all_inputs'!$A$2:$A$23,0))</f>
        <v>1.429854414823218E-2</v>
      </c>
      <c r="T14" s="57">
        <f>INDEX('Dwellings_vacancy_W-all_inputs'!$H$2:$H$23,MATCH($A14,'Dwellings_vacancy_W-all_inputs'!$A$2:$A$23,0))</f>
        <v>1.7141350210970463E-2</v>
      </c>
      <c r="U14" s="57">
        <f>S14*'Wales_index-weights_R2'!$B$14+T14*'Wales_index-weights_R2'!$B$15</f>
        <v>1.5719947179601321E-2</v>
      </c>
      <c r="V14" s="56">
        <f t="shared" si="1"/>
        <v>0.40267912711041742</v>
      </c>
    </row>
    <row r="15" spans="1:22" x14ac:dyDescent="0.35">
      <c r="A15" s="17" t="s">
        <v>594</v>
      </c>
      <c r="B15" s="17" t="s">
        <v>595</v>
      </c>
      <c r="C15" s="56">
        <f>D15*'Wales_index-weights_R2'!$B$2+O15*'Wales_index-weights_R2'!$B$10</f>
        <v>0.42921338221631988</v>
      </c>
      <c r="D15" s="56">
        <f>F15*'Wales_index-weights_R2'!$B$3+J15*'Wales_index-weights_R2'!$B$4+N15*'Wales_index-weights_R2'!$B$7</f>
        <v>0.42415897043226158</v>
      </c>
      <c r="E15" s="49">
        <f>INDEX('Productivity-all_inputs'!$D:$D,MATCH($A15,'Productivity-all_inputs'!$A:$A,0))</f>
        <v>3.4045251717548299</v>
      </c>
      <c r="F15" s="49">
        <f t="shared" si="2"/>
        <v>0.26918953059689071</v>
      </c>
      <c r="G15" s="49">
        <f>INDEX('Skills-all_inputs'!$C:$C,MATCH($A15,'Skills-all_inputs'!$A:$A,0))</f>
        <v>11.2</v>
      </c>
      <c r="H15" s="49">
        <f>INDEX('Skills-all_inputs'!$D:$D,MATCH($A15,'Skills-all_inputs'!$A:$A,0))</f>
        <v>10.8</v>
      </c>
      <c r="I15" s="123">
        <f>$G15*'Wales_index-weights_R2'!$B$5+'Wales_index-weights_R2'!$B$6*$H15</f>
        <v>11</v>
      </c>
      <c r="J15" s="49">
        <f t="shared" si="3"/>
        <v>0.61304347826086958</v>
      </c>
      <c r="K15" s="49">
        <f>INDEX('Unemployment-all_inputs'!$C:$C,MATCH($A15,'Unemployment-all_inputs'!$A:$A,0))</f>
        <v>3.9</v>
      </c>
      <c r="L15" s="49">
        <f>INDEX('Unemployment-all_inputs'!$D:$D,MATCH($A15,'Unemployment-all_inputs'!$A:$A,0))</f>
        <v>3.5</v>
      </c>
      <c r="M15" s="121">
        <f>K15*'Wales_index-weights_R2'!$B$8+L15*'Wales_index-weights_R2'!$B$9</f>
        <v>3.7</v>
      </c>
      <c r="N15" s="49">
        <f t="shared" si="4"/>
        <v>0.39024390243902451</v>
      </c>
      <c r="O15" s="56">
        <f>R15*'Wales_index-weights_R2'!$B$11+V15*'Wales_index-weights_R2'!$B$13</f>
        <v>0.43932220578443643</v>
      </c>
      <c r="P15" s="56">
        <f>INDEX('Comm_vacancy-all_inputs'!$C$2:$C$332,MATCH(A15,'Comm_vacancy-all_inputs'!$A$2:$A$332,0))</f>
        <v>6.2117849545606035E-2</v>
      </c>
      <c r="Q15" s="56">
        <f>P15*'Wales_index-weights_R2'!$B$12</f>
        <v>6.2117849545606035E-2</v>
      </c>
      <c r="R15" s="56">
        <f t="shared" si="0"/>
        <v>0.41950017139966234</v>
      </c>
      <c r="S15" s="57">
        <f>INDEX('Dwellings_vacancy_W-all_inputs'!$E$2:$E$23,MATCH($A15,'Dwellings_vacancy_W-all_inputs'!$A$2:$A$23,0))</f>
        <v>1.6466019417475729E-2</v>
      </c>
      <c r="T15" s="57">
        <f>INDEX('Dwellings_vacancy_W-all_inputs'!$H$2:$H$23,MATCH($A15,'Dwellings_vacancy_W-all_inputs'!$A$2:$A$23,0))</f>
        <v>1.9440390049998448E-2</v>
      </c>
      <c r="U15" s="57">
        <f>S15*'Wales_index-weights_R2'!$B$14+T15*'Wales_index-weights_R2'!$B$15</f>
        <v>1.7953204733737089E-2</v>
      </c>
      <c r="V15" s="56">
        <f t="shared" si="1"/>
        <v>0.49878830893875858</v>
      </c>
    </row>
    <row r="16" spans="1:22" x14ac:dyDescent="0.35">
      <c r="A16" s="17" t="s">
        <v>606</v>
      </c>
      <c r="B16" s="17" t="s">
        <v>607</v>
      </c>
      <c r="C16" s="56">
        <f>D16*'Wales_index-weights_R2'!$B$2+O16*'Wales_index-weights_R2'!$B$10</f>
        <v>0.57736719774586387</v>
      </c>
      <c r="D16" s="56">
        <f>F16*'Wales_index-weights_R2'!$B$3+J16*'Wales_index-weights_R2'!$B$4+N16*'Wales_index-weights_R2'!$B$7</f>
        <v>0.44368847666360234</v>
      </c>
      <c r="E16" s="49">
        <f>INDEX('Productivity-all_inputs'!$D:$D,MATCH($A16,'Productivity-all_inputs'!$A:$A,0))</f>
        <v>3.414442608412176</v>
      </c>
      <c r="F16" s="49">
        <f t="shared" si="2"/>
        <v>0.25078971419017065</v>
      </c>
      <c r="G16" s="49">
        <f>INDEX('Skills-all_inputs'!$C:$C,MATCH($A16,'Skills-all_inputs'!$A:$A,0))</f>
        <v>9.8000000000000007</v>
      </c>
      <c r="H16" s="49">
        <f>INDEX('Skills-all_inputs'!$D:$D,MATCH($A16,'Skills-all_inputs'!$A:$A,0))</f>
        <v>7.8</v>
      </c>
      <c r="I16" s="123">
        <f>$G16*'Wales_index-weights_R2'!$B$5+'Wales_index-weights_R2'!$B$6*$H16</f>
        <v>8.8000000000000007</v>
      </c>
      <c r="J16" s="49">
        <f t="shared" si="3"/>
        <v>0.42173913043478267</v>
      </c>
      <c r="K16" s="49">
        <f>INDEX('Unemployment-all_inputs'!$C:$C,MATCH($A16,'Unemployment-all_inputs'!$A:$A,0))</f>
        <v>5</v>
      </c>
      <c r="L16" s="49">
        <f>INDEX('Unemployment-all_inputs'!$D:$D,MATCH($A16,'Unemployment-all_inputs'!$A:$A,0))</f>
        <v>3.5</v>
      </c>
      <c r="M16" s="121">
        <f>K16*'Wales_index-weights_R2'!$B$8+L16*'Wales_index-weights_R2'!$B$9</f>
        <v>4.25</v>
      </c>
      <c r="N16" s="49">
        <f t="shared" si="4"/>
        <v>0.6585365853658538</v>
      </c>
      <c r="O16" s="56">
        <f>R16*'Wales_index-weights_R2'!$B$11+V16*'Wales_index-weights_R2'!$B$13</f>
        <v>0.84472463991038682</v>
      </c>
      <c r="P16" s="56">
        <f>INDEX('Comm_vacancy-all_inputs'!$C$2:$C$332,MATCH(A16,'Comm_vacancy-all_inputs'!$A$2:$A$332,0))</f>
        <v>0.13856206230617818</v>
      </c>
      <c r="Q16" s="56">
        <f>P16*'Wales_index-weights_R2'!$B$12</f>
        <v>0.13856206230617818</v>
      </c>
      <c r="R16" s="56">
        <f t="shared" si="0"/>
        <v>1</v>
      </c>
      <c r="S16" s="57">
        <f>INDEX('Dwellings_vacancy_W-all_inputs'!$E$2:$E$23,MATCH($A16,'Dwellings_vacancy_W-all_inputs'!$A$2:$A$23,0))</f>
        <v>1.4905865421329339E-2</v>
      </c>
      <c r="T16" s="57">
        <f>INDEX('Dwellings_vacancy_W-all_inputs'!$H$2:$H$23,MATCH($A16,'Dwellings_vacancy_W-all_inputs'!$A$2:$A$23,0))</f>
        <v>1.5428866435577846E-2</v>
      </c>
      <c r="U16" s="57">
        <f>S16*'Wales_index-weights_R2'!$B$14+T16*'Wales_index-weights_R2'!$B$15</f>
        <v>1.5167365928453592E-2</v>
      </c>
      <c r="V16" s="56">
        <f t="shared" si="1"/>
        <v>0.37889855964154734</v>
      </c>
    </row>
    <row r="17" spans="1:22" x14ac:dyDescent="0.35">
      <c r="A17" s="17" t="s">
        <v>652</v>
      </c>
      <c r="B17" s="17" t="s">
        <v>653</v>
      </c>
      <c r="C17" s="56">
        <f>D17*'Wales_index-weights_R2'!$B$2+O17*'Wales_index-weights_R2'!$B$10</f>
        <v>0.29995102545459928</v>
      </c>
      <c r="D17" s="56">
        <f>F17*'Wales_index-weights_R2'!$B$3+J17*'Wales_index-weights_R2'!$B$4+N17*'Wales_index-weights_R2'!$B$7</f>
        <v>0.31222082246593413</v>
      </c>
      <c r="E17" s="49">
        <f>INDEX('Productivity-all_inputs'!$D:$D,MATCH($A17,'Productivity-all_inputs'!$A:$A,0))</f>
        <v>3.3843902633457743</v>
      </c>
      <c r="F17" s="49">
        <f t="shared" si="2"/>
        <v>0.3065458184052256</v>
      </c>
      <c r="G17" s="49">
        <f>INDEX('Skills-all_inputs'!$C:$C,MATCH($A17,'Skills-all_inputs'!$A:$A,0))</f>
        <v>5.8</v>
      </c>
      <c r="H17" s="49">
        <f>INDEX('Skills-all_inputs'!$D:$D,MATCH($A17,'Skills-all_inputs'!$A:$A,0))</f>
        <v>9.3000000000000007</v>
      </c>
      <c r="I17" s="123">
        <f>$G17*'Wales_index-weights_R2'!$B$5+'Wales_index-weights_R2'!$B$6*$H17</f>
        <v>7.5500000000000007</v>
      </c>
      <c r="J17" s="49">
        <f t="shared" si="3"/>
        <v>0.31304347826086959</v>
      </c>
      <c r="K17" s="49">
        <f>INDEX('Unemployment-all_inputs'!$C:$C,MATCH($A17,'Unemployment-all_inputs'!$A:$A,0))</f>
        <v>4.0999999999999996</v>
      </c>
      <c r="L17" s="49">
        <f>INDEX('Unemployment-all_inputs'!$D:$D,MATCH($A17,'Unemployment-all_inputs'!$A:$A,0))</f>
        <v>3</v>
      </c>
      <c r="M17" s="121">
        <f>K17*'Wales_index-weights_R2'!$B$8+L17*'Wales_index-weights_R2'!$B$9</f>
        <v>3.55</v>
      </c>
      <c r="N17" s="49">
        <f t="shared" si="4"/>
        <v>0.31707317073170721</v>
      </c>
      <c r="O17" s="56">
        <f>R17*'Wales_index-weights_R2'!$B$11+V17*'Wales_index-weights_R2'!$B$13</f>
        <v>0.27541143143192964</v>
      </c>
      <c r="P17" s="56">
        <f>INDEX('Comm_vacancy-all_inputs'!$C$2:$C$332,MATCH(A17,'Comm_vacancy-all_inputs'!$A$2:$A$332,0))</f>
        <v>2.1189939615822363E-2</v>
      </c>
      <c r="Q17" s="56">
        <f>P17*'Wales_index-weights_R2'!$B$12</f>
        <v>2.1189939615822363E-2</v>
      </c>
      <c r="R17" s="56">
        <f t="shared" si="0"/>
        <v>0.10870300518875532</v>
      </c>
      <c r="S17" s="57">
        <f>INDEX('Dwellings_vacancy_W-all_inputs'!$E$2:$E$23,MATCH($A17,'Dwellings_vacancy_W-all_inputs'!$A$2:$A$23,0))</f>
        <v>2.1814461568925119E-2</v>
      </c>
      <c r="T17" s="57">
        <f>INDEX('Dwellings_vacancy_W-all_inputs'!$H$2:$H$23,MATCH($A17,'Dwellings_vacancy_W-all_inputs'!$A$2:$A$23,0))</f>
        <v>2.695337166406328E-2</v>
      </c>
      <c r="U17" s="57">
        <f>S17*'Wales_index-weights_R2'!$B$14+T17*'Wales_index-weights_R2'!$B$15</f>
        <v>2.4383916616494201E-2</v>
      </c>
      <c r="V17" s="56">
        <f t="shared" si="1"/>
        <v>0.77553671016145265</v>
      </c>
    </row>
    <row r="18" spans="1:22" x14ac:dyDescent="0.35">
      <c r="A18" s="17" t="s">
        <v>664</v>
      </c>
      <c r="B18" s="17" t="s">
        <v>665</v>
      </c>
      <c r="C18" s="56">
        <f>D18*'Wales_index-weights_R2'!$B$2+O18*'Wales_index-weights_R2'!$B$10</f>
        <v>0.38824362503080068</v>
      </c>
      <c r="D18" s="56">
        <f>F18*'Wales_index-weights_R2'!$B$3+J18*'Wales_index-weights_R2'!$B$4+N18*'Wales_index-weights_R2'!$B$7</f>
        <v>0.45224460940261568</v>
      </c>
      <c r="E18" s="49">
        <f>INDEX('Productivity-all_inputs'!$D:$D,MATCH($A18,'Productivity-all_inputs'!$A:$A,0))</f>
        <v>3.0106208860477417</v>
      </c>
      <c r="F18" s="49">
        <f t="shared" si="2"/>
        <v>1</v>
      </c>
      <c r="G18" s="49">
        <f>INDEX('Skills-all_inputs'!$C:$C,MATCH($A18,'Skills-all_inputs'!$A:$A,0))</f>
        <v>5.9</v>
      </c>
      <c r="H18" s="49">
        <f>INDEX('Skills-all_inputs'!$D:$D,MATCH($A18,'Skills-all_inputs'!$A:$A,0))</f>
        <v>7.4</v>
      </c>
      <c r="I18" s="123">
        <f>$G18*'Wales_index-weights_R2'!$B$5+'Wales_index-weights_R2'!$B$6*$H18</f>
        <v>6.65</v>
      </c>
      <c r="J18" s="49">
        <f t="shared" si="3"/>
        <v>0.23478260869565218</v>
      </c>
      <c r="K18" s="49">
        <f>INDEX('Unemployment-all_inputs'!$C:$C,MATCH($A18,'Unemployment-all_inputs'!$A:$A,0))</f>
        <v>3.4</v>
      </c>
      <c r="L18" s="49">
        <f>INDEX('Unemployment-all_inputs'!$D:$D,MATCH($A18,'Unemployment-all_inputs'!$A:$A,0))</f>
        <v>2.9</v>
      </c>
      <c r="M18" s="121">
        <f>K18*'Wales_index-weights_R2'!$B$8+L18*'Wales_index-weights_R2'!$B$9</f>
        <v>3.15</v>
      </c>
      <c r="N18" s="49">
        <f t="shared" si="4"/>
        <v>0.12195121951219497</v>
      </c>
      <c r="O18" s="56">
        <f>R18*'Wales_index-weights_R2'!$B$11+V18*'Wales_index-weights_R2'!$B$13</f>
        <v>0.26024165628717061</v>
      </c>
      <c r="P18" s="56">
        <f>INDEX('Comm_vacancy-all_inputs'!$C$2:$C$332,MATCH(A18,'Comm_vacancy-all_inputs'!$A$2:$A$332,0))</f>
        <v>3.5724680531045647E-2</v>
      </c>
      <c r="Q18" s="56">
        <f>P18*'Wales_index-weights_R2'!$B$12</f>
        <v>3.5724680531045647E-2</v>
      </c>
      <c r="R18" s="56">
        <f t="shared" si="0"/>
        <v>0.21907649593898279</v>
      </c>
      <c r="S18" s="57">
        <f>INDEX('Dwellings_vacancy_W-all_inputs'!$E$2:$E$23,MATCH($A18,'Dwellings_vacancy_W-all_inputs'!$A$2:$A$23,0))</f>
        <v>1.4965023972333569E-2</v>
      </c>
      <c r="T18" s="57">
        <f>INDEX('Dwellings_vacancy_W-all_inputs'!$H$2:$H$23,MATCH($A18,'Dwellings_vacancy_W-all_inputs'!$A$2:$A$23,0))</f>
        <v>1.559457277203426E-2</v>
      </c>
      <c r="U18" s="57">
        <f>S18*'Wales_index-weights_R2'!$B$14+T18*'Wales_index-weights_R2'!$B$15</f>
        <v>1.5279798372183915E-2</v>
      </c>
      <c r="V18" s="56">
        <f t="shared" si="1"/>
        <v>0.38373713733173404</v>
      </c>
    </row>
    <row r="19" spans="1:22" x14ac:dyDescent="0.35">
      <c r="A19" s="17" t="s">
        <v>680</v>
      </c>
      <c r="B19" s="17" t="s">
        <v>681</v>
      </c>
      <c r="C19" s="56">
        <f>D19*'Wales_index-weights_R2'!$B$2+O19*'Wales_index-weights_R2'!$B$10</f>
        <v>0.3542527821049094</v>
      </c>
      <c r="D19" s="56">
        <f>F19*'Wales_index-weights_R2'!$B$3+J19*'Wales_index-weights_R2'!$B$4+N19*'Wales_index-weights_R2'!$B$7</f>
        <v>0.4508040019309566</v>
      </c>
      <c r="E19" s="49">
        <f>INDEX('Productivity-all_inputs'!$D:$D,MATCH($A19,'Productivity-all_inputs'!$A:$A,0))</f>
        <v>3.4995332823830174</v>
      </c>
      <c r="F19" s="49">
        <f t="shared" si="2"/>
        <v>9.2921019578659905E-2</v>
      </c>
      <c r="G19" s="49">
        <f>INDEX('Skills-all_inputs'!$C:$C,MATCH($A19,'Skills-all_inputs'!$A:$A,0))</f>
        <v>9.6</v>
      </c>
      <c r="H19" s="49">
        <f>INDEX('Skills-all_inputs'!$D:$D,MATCH($A19,'Skills-all_inputs'!$A:$A,0))</f>
        <v>11</v>
      </c>
      <c r="I19" s="123">
        <f>$G19*'Wales_index-weights_R2'!$B$5+'Wales_index-weights_R2'!$B$6*$H19</f>
        <v>10.3</v>
      </c>
      <c r="J19" s="49">
        <f t="shared" si="3"/>
        <v>0.55217391304347829</v>
      </c>
      <c r="K19" s="49">
        <f>INDEX('Unemployment-all_inputs'!$C:$C,MATCH($A19,'Unemployment-all_inputs'!$A:$A,0))</f>
        <v>4.0999999999999996</v>
      </c>
      <c r="L19" s="49">
        <f>INDEX('Unemployment-all_inputs'!$D:$D,MATCH($A19,'Unemployment-all_inputs'!$A:$A,0))</f>
        <v>4.5999999999999996</v>
      </c>
      <c r="M19" s="121">
        <f>K19*'Wales_index-weights_R2'!$B$8+L19*'Wales_index-weights_R2'!$B$9</f>
        <v>4.3499999999999996</v>
      </c>
      <c r="N19" s="49">
        <f t="shared" si="4"/>
        <v>0.70731707317073178</v>
      </c>
      <c r="O19" s="56">
        <f>R19*'Wales_index-weights_R2'!$B$11+V19*'Wales_index-weights_R2'!$B$13</f>
        <v>0.16115034245281504</v>
      </c>
      <c r="P19" s="56">
        <f>INDEX('Comm_vacancy-all_inputs'!$C$2:$C$332,MATCH(A19,'Comm_vacancy-all_inputs'!$A$2:$A$332,0))</f>
        <v>6.8751797365668964E-3</v>
      </c>
      <c r="Q19" s="56">
        <f>P19*'Wales_index-weights_R2'!$B$12</f>
        <v>6.8751797365668964E-3</v>
      </c>
      <c r="R19" s="56">
        <f t="shared" si="0"/>
        <v>0</v>
      </c>
      <c r="S19" s="57">
        <f>INDEX('Dwellings_vacancy_W-all_inputs'!$E$2:$E$23,MATCH($A19,'Dwellings_vacancy_W-all_inputs'!$A$2:$A$23,0))</f>
        <v>1.9958783841007254E-2</v>
      </c>
      <c r="T19" s="57">
        <f>INDEX('Dwellings_vacancy_W-all_inputs'!$H$2:$H$23,MATCH($A19,'Dwellings_vacancy_W-all_inputs'!$A$2:$A$23,0))</f>
        <v>2.2724046224173993E-2</v>
      </c>
      <c r="U19" s="57">
        <f>S19*'Wales_index-weights_R2'!$B$14+T19*'Wales_index-weights_R2'!$B$15</f>
        <v>2.1341415032590624E-2</v>
      </c>
      <c r="V19" s="56">
        <f t="shared" si="1"/>
        <v>0.64460136981126015</v>
      </c>
    </row>
    <row r="20" spans="1:22" x14ac:dyDescent="0.35">
      <c r="A20" s="17" t="s">
        <v>806</v>
      </c>
      <c r="B20" s="17" t="s">
        <v>807</v>
      </c>
      <c r="C20" s="56">
        <f>D20*'Wales_index-weights_R2'!$B$2+O20*'Wales_index-weights_R2'!$B$10</f>
        <v>0.42790587592125817</v>
      </c>
      <c r="D20" s="56">
        <f>F20*'Wales_index-weights_R2'!$B$3+J20*'Wales_index-weights_R2'!$B$4+N20*'Wales_index-weights_R2'!$B$7</f>
        <v>0.44002278981236731</v>
      </c>
      <c r="E20" s="49">
        <f>INDEX('Productivity-all_inputs'!$D:$D,MATCH($A20,'Productivity-all_inputs'!$A:$A,0))</f>
        <v>3.427514689979529</v>
      </c>
      <c r="F20" s="49">
        <f t="shared" si="2"/>
        <v>0.22653708629818342</v>
      </c>
      <c r="G20" s="49">
        <f>INDEX('Skills-all_inputs'!$C:$C,MATCH($A20,'Skills-all_inputs'!$A:$A,0))</f>
        <v>7.2</v>
      </c>
      <c r="H20" s="49">
        <f>INDEX('Skills-all_inputs'!$D:$D,MATCH($A20,'Skills-all_inputs'!$A:$A,0))</f>
        <v>7.9</v>
      </c>
      <c r="I20" s="123">
        <f>$G20*'Wales_index-weights_R2'!$B$5+'Wales_index-weights_R2'!$B$6*$H20</f>
        <v>7.5500000000000007</v>
      </c>
      <c r="J20" s="49">
        <f t="shared" si="3"/>
        <v>0.31304347826086959</v>
      </c>
      <c r="K20" s="49">
        <f>INDEX('Unemployment-all_inputs'!$C:$C,MATCH($A20,'Unemployment-all_inputs'!$A:$A,0))</f>
        <v>4.5999999999999996</v>
      </c>
      <c r="L20" s="49">
        <f>INDEX('Unemployment-all_inputs'!$D:$D,MATCH($A20,'Unemployment-all_inputs'!$A:$A,0))</f>
        <v>4.4000000000000004</v>
      </c>
      <c r="M20" s="121">
        <f>K20*'Wales_index-weights_R2'!$B$8+L20*'Wales_index-weights_R2'!$B$9</f>
        <v>4.5</v>
      </c>
      <c r="N20" s="49">
        <f t="shared" si="4"/>
        <v>0.78048780487804903</v>
      </c>
      <c r="O20" s="56">
        <f>R20*'Wales_index-weights_R2'!$B$11+V20*'Wales_index-weights_R2'!$B$13</f>
        <v>0.40367204813904012</v>
      </c>
      <c r="P20" s="56">
        <f>INDEX('Comm_vacancy-all_inputs'!$C$2:$C$332,MATCH(A20,'Comm_vacancy-all_inputs'!$A$2:$A$332,0))</f>
        <v>5.8271083956136095E-2</v>
      </c>
      <c r="Q20" s="56">
        <f>P20*'Wales_index-weights_R2'!$B$12</f>
        <v>5.8271083956136095E-2</v>
      </c>
      <c r="R20" s="56">
        <f t="shared" si="0"/>
        <v>0.39028871529706616</v>
      </c>
      <c r="S20" s="57">
        <f>INDEX('Dwellings_vacancy_W-all_inputs'!$E$2:$E$23,MATCH($A20,'Dwellings_vacancy_W-all_inputs'!$A$2:$A$23,0))</f>
        <v>1.5783759708264899E-2</v>
      </c>
      <c r="T20" s="57">
        <f>INDEX('Dwellings_vacancy_W-all_inputs'!$H$2:$H$23,MATCH($A20,'Dwellings_vacancy_W-all_inputs'!$A$2:$A$23,0))</f>
        <v>1.7568183721514512E-2</v>
      </c>
      <c r="U20" s="57">
        <f>S20*'Wales_index-weights_R2'!$B$14+T20*'Wales_index-weights_R2'!$B$15</f>
        <v>1.6675971714889708E-2</v>
      </c>
      <c r="V20" s="56">
        <f t="shared" si="1"/>
        <v>0.443822046664962</v>
      </c>
    </row>
    <row r="21" spans="1:22" x14ac:dyDescent="0.35">
      <c r="A21" s="17" t="s">
        <v>836</v>
      </c>
      <c r="B21" s="17" t="s">
        <v>837</v>
      </c>
      <c r="C21" s="56">
        <f>D21*'Wales_index-weights_R2'!$B$2+O21*'Wales_index-weights_R2'!$B$10</f>
        <v>0.33668827732153173</v>
      </c>
      <c r="D21" s="56">
        <f>F21*'Wales_index-weights_R2'!$B$3+J21*'Wales_index-weights_R2'!$B$4+N21*'Wales_index-weights_R2'!$B$7</f>
        <v>0.4754785151503611</v>
      </c>
      <c r="E21" s="49">
        <f>INDEX('Productivity-all_inputs'!$D:$D,MATCH($A21,'Productivity-all_inputs'!$A:$A,0))</f>
        <v>3.3428618046491918</v>
      </c>
      <c r="F21" s="49">
        <f t="shared" si="2"/>
        <v>0.38359355181375543</v>
      </c>
      <c r="G21" s="49">
        <f>INDEX('Skills-all_inputs'!$C:$C,MATCH($A21,'Skills-all_inputs'!$A:$A,0))</f>
        <v>8.5</v>
      </c>
      <c r="H21" s="49">
        <f>INDEX('Skills-all_inputs'!$D:$D,MATCH($A21,'Skills-all_inputs'!$A:$A,0))</f>
        <v>8.8000000000000007</v>
      </c>
      <c r="I21" s="123">
        <f>$G21*'Wales_index-weights_R2'!$B$5+'Wales_index-weights_R2'!$B$6*$H21</f>
        <v>8.65</v>
      </c>
      <c r="J21" s="49">
        <f t="shared" si="3"/>
        <v>0.40869565217391307</v>
      </c>
      <c r="K21" s="49">
        <f>INDEX('Unemployment-all_inputs'!$C:$C,MATCH($A21,'Unemployment-all_inputs'!$A:$A,0))</f>
        <v>4.8</v>
      </c>
      <c r="L21" s="49">
        <f>INDEX('Unemployment-all_inputs'!$D:$D,MATCH($A21,'Unemployment-all_inputs'!$A:$A,0))</f>
        <v>3.6</v>
      </c>
      <c r="M21" s="121">
        <f>K21*'Wales_index-weights_R2'!$B$8+L21*'Wales_index-weights_R2'!$B$9</f>
        <v>4.2</v>
      </c>
      <c r="N21" s="49">
        <f t="shared" si="4"/>
        <v>0.63414634146341486</v>
      </c>
      <c r="O21" s="56">
        <f>R21*'Wales_index-weights_R2'!$B$11+V21*'Wales_index-weights_R2'!$B$13</f>
        <v>5.9107801663873111E-2</v>
      </c>
      <c r="P21" s="56">
        <f>INDEX('Comm_vacancy-all_inputs'!$C$2:$C$332,MATCH(A21,'Comm_vacancy-all_inputs'!$A$2:$A$332,0))</f>
        <v>9.0909103952752524E-3</v>
      </c>
      <c r="Q21" s="56">
        <f>P21*'Wales_index-weights_R2'!$B$12</f>
        <v>9.0909103952752524E-3</v>
      </c>
      <c r="R21" s="56">
        <f t="shared" si="0"/>
        <v>1.6825750716189171E-2</v>
      </c>
      <c r="S21" s="57">
        <f>INDEX('Dwellings_vacancy_W-all_inputs'!$E$2:$E$23,MATCH($A21,'Dwellings_vacancy_W-all_inputs'!$A$2:$A$23,0))</f>
        <v>1.0042597748744676E-2</v>
      </c>
      <c r="T21" s="57">
        <f>INDEX('Dwellings_vacancy_W-all_inputs'!$H$2:$H$23,MATCH($A21,'Dwellings_vacancy_W-all_inputs'!$A$2:$A$23,0))</f>
        <v>1.1325353021288797E-2</v>
      </c>
      <c r="U21" s="57">
        <f>S21*'Wales_index-weights_R2'!$B$14+T21*'Wales_index-weights_R2'!$B$15</f>
        <v>1.0683975385016736E-2</v>
      </c>
      <c r="V21" s="56">
        <f t="shared" si="1"/>
        <v>0.18595395450692492</v>
      </c>
    </row>
    <row r="22" spans="1:22" x14ac:dyDescent="0.35">
      <c r="A22" s="17" t="s">
        <v>848</v>
      </c>
      <c r="B22" s="17" t="s">
        <v>849</v>
      </c>
      <c r="C22" s="56">
        <f>D22*'Wales_index-weights_R2'!$B$2+O22*'Wales_index-weights_R2'!$B$10</f>
        <v>0.41291292678501246</v>
      </c>
      <c r="D22" s="56">
        <f>F22*'Wales_index-weights_R2'!$B$3+J22*'Wales_index-weights_R2'!$B$4+N22*'Wales_index-weights_R2'!$B$7</f>
        <v>0.27544493855683616</v>
      </c>
      <c r="E22" s="49">
        <f>INDEX('Productivity-all_inputs'!$D:$D,MATCH($A22,'Productivity-all_inputs'!$A:$A,0))</f>
        <v>3.3286266888273199</v>
      </c>
      <c r="F22" s="49">
        <f t="shared" si="2"/>
        <v>0.4100039567097451</v>
      </c>
      <c r="G22" s="49">
        <f>INDEX('Skills-all_inputs'!$C:$C,MATCH($A22,'Skills-all_inputs'!$A:$A,0))</f>
        <v>3.3</v>
      </c>
      <c r="H22" s="49">
        <f>INDEX('Skills-all_inputs'!$D:$D,MATCH($A22,'Skills-all_inputs'!$A:$A,0))</f>
        <v>5.2</v>
      </c>
      <c r="I22" s="123">
        <f>$G22*'Wales_index-weights_R2'!$B$5+'Wales_index-weights_R2'!$B$6*$H22</f>
        <v>4.25</v>
      </c>
      <c r="J22" s="49">
        <f t="shared" si="3"/>
        <v>2.6086956521739115E-2</v>
      </c>
      <c r="K22" s="49">
        <f>INDEX('Unemployment-all_inputs'!$C:$C,MATCH($A22,'Unemployment-all_inputs'!$A:$A,0))</f>
        <v>4.0999999999999996</v>
      </c>
      <c r="L22" s="49">
        <f>INDEX('Unemployment-all_inputs'!$D:$D,MATCH($A22,'Unemployment-all_inputs'!$A:$A,0))</f>
        <v>3.3</v>
      </c>
      <c r="M22" s="121">
        <f>K22*'Wales_index-weights_R2'!$B$8+L22*'Wales_index-weights_R2'!$B$9</f>
        <v>3.6999999999999997</v>
      </c>
      <c r="N22" s="49">
        <f t="shared" si="4"/>
        <v>0.39024390243902429</v>
      </c>
      <c r="O22" s="56">
        <f>R22*'Wales_index-weights_R2'!$B$11+V22*'Wales_index-weights_R2'!$B$13</f>
        <v>0.68784890324136516</v>
      </c>
      <c r="P22" s="56">
        <f>INDEX('Comm_vacancy-all_inputs'!$C$2:$C$332,MATCH(A22,'Comm_vacancy-all_inputs'!$A$2:$A$332,0))</f>
        <v>0.11275350851622037</v>
      </c>
      <c r="Q22" s="56">
        <f>P22*'Wales_index-weights_R2'!$B$12</f>
        <v>0.11275350851622037</v>
      </c>
      <c r="R22" s="56">
        <f t="shared" si="0"/>
        <v>0.80401575854516039</v>
      </c>
      <c r="S22" s="57">
        <f>INDEX('Dwellings_vacancy_W-all_inputs'!$E$2:$E$23,MATCH($A22,'Dwellings_vacancy_W-all_inputs'!$A$2:$A$23,0))</f>
        <v>1.2572809829956524E-2</v>
      </c>
      <c r="T22" s="57">
        <f>INDEX('Dwellings_vacancy_W-all_inputs'!$H$2:$H$23,MATCH($A22,'Dwellings_vacancy_W-all_inputs'!$A$2:$A$23,0))</f>
        <v>1.5923890923890925E-2</v>
      </c>
      <c r="U22" s="57">
        <f>S22*'Wales_index-weights_R2'!$B$14+T22*'Wales_index-weights_R2'!$B$15</f>
        <v>1.4248350376923725E-2</v>
      </c>
      <c r="V22" s="56">
        <f t="shared" si="1"/>
        <v>0.33934833732997971</v>
      </c>
    </row>
    <row r="23" spans="1:22" x14ac:dyDescent="0.35">
      <c r="A23" s="17" t="s">
        <v>912</v>
      </c>
      <c r="B23" s="17" t="s">
        <v>913</v>
      </c>
      <c r="C23" s="56">
        <f>D23*'Wales_index-weights_R2'!$B$2+O23*'Wales_index-weights_R2'!$B$10</f>
        <v>0.33393962895687246</v>
      </c>
      <c r="D23" s="56">
        <f>F23*'Wales_index-weights_R2'!$B$3+J23*'Wales_index-weights_R2'!$B$4+N23*'Wales_index-weights_R2'!$B$7</f>
        <v>0.33444708212901697</v>
      </c>
      <c r="E23" s="49">
        <f>INDEX('Productivity-all_inputs'!$D:$D,MATCH($A23,'Productivity-all_inputs'!$A:$A,0))</f>
        <v>3.4436180975461075</v>
      </c>
      <c r="F23" s="49">
        <f t="shared" si="2"/>
        <v>0.19666044044855688</v>
      </c>
      <c r="G23" s="49">
        <f>INDEX('Skills-all_inputs'!$C:$C,MATCH($A23,'Skills-all_inputs'!$A:$A,0))</f>
        <v>10</v>
      </c>
      <c r="H23" s="49">
        <f>INDEX('Skills-all_inputs'!$D:$D,MATCH($A23,'Skills-all_inputs'!$A:$A,0))</f>
        <v>8.6</v>
      </c>
      <c r="I23" s="123">
        <f>$G23*'Wales_index-weights_R2'!$B$5+'Wales_index-weights_R2'!$B$6*$H23</f>
        <v>9.3000000000000007</v>
      </c>
      <c r="J23" s="49">
        <f t="shared" si="3"/>
        <v>0.46521739130434786</v>
      </c>
      <c r="K23" s="49">
        <f>INDEX('Unemployment-all_inputs'!$C:$C,MATCH($A23,'Unemployment-all_inputs'!$A:$A,0))</f>
        <v>3.8</v>
      </c>
      <c r="L23" s="49">
        <f>INDEX('Unemployment-all_inputs'!$D:$D,MATCH($A23,'Unemployment-all_inputs'!$A:$A,0))</f>
        <v>3.4</v>
      </c>
      <c r="M23" s="121">
        <f>K23*'Wales_index-weights_R2'!$B$8+L23*'Wales_index-weights_R2'!$B$9</f>
        <v>3.5999999999999996</v>
      </c>
      <c r="N23" s="49">
        <f t="shared" si="4"/>
        <v>0.34146341463414615</v>
      </c>
      <c r="O23" s="56">
        <f>R23*'Wales_index-weights_R2'!$B$11+V23*'Wales_index-weights_R2'!$B$13</f>
        <v>0.33292472261258355</v>
      </c>
      <c r="P23" s="56">
        <f>INDEX('Comm_vacancy-all_inputs'!$C$2:$C$332,MATCH(A23,'Comm_vacancy-all_inputs'!$A$2:$A$332,0))</f>
        <v>6.5330938204838498E-2</v>
      </c>
      <c r="Q23" s="56">
        <f>P23*'Wales_index-weights_R2'!$B$12</f>
        <v>6.5330938204838498E-2</v>
      </c>
      <c r="R23" s="56">
        <f t="shared" si="0"/>
        <v>0.44389963015011141</v>
      </c>
      <c r="S23" s="57">
        <f>INDEX('Dwellings_vacancy_W-all_inputs'!$E$2:$E$23,MATCH($A23,'Dwellings_vacancy_W-all_inputs'!$A$2:$A$23,0))</f>
        <v>5.2313474528924778E-3</v>
      </c>
      <c r="T23" s="57">
        <f>INDEX('Dwellings_vacancy_W-all_inputs'!$H$2:$H$23,MATCH($A23,'Dwellings_vacancy_W-all_inputs'!$A$2:$A$23,0))</f>
        <v>7.4947011445527763E-3</v>
      </c>
      <c r="U23" s="57">
        <f>S23*'Wales_index-weights_R2'!$B$14+T23*'Wales_index-weights_R2'!$B$15</f>
        <v>6.3630242987226266E-3</v>
      </c>
      <c r="V23" s="56">
        <f t="shared" si="1"/>
        <v>0</v>
      </c>
    </row>
    <row r="24" spans="1:22" x14ac:dyDescent="0.35">
      <c r="G24" s="119"/>
      <c r="H24" s="119"/>
      <c r="I24" s="122"/>
      <c r="K24" s="119"/>
      <c r="L24" s="119"/>
      <c r="M24" s="122"/>
    </row>
    <row r="25" spans="1:22" x14ac:dyDescent="0.35">
      <c r="A25" s="8" t="s">
        <v>149</v>
      </c>
      <c r="B25" s="8"/>
      <c r="G25" s="119"/>
      <c r="H25" s="119"/>
      <c r="I25" s="122"/>
      <c r="K25" s="119"/>
      <c r="L25" s="119"/>
      <c r="M25" s="122"/>
    </row>
    <row r="26" spans="1:22" x14ac:dyDescent="0.35">
      <c r="A26" s="8">
        <v>1</v>
      </c>
      <c r="B26" s="8" t="s">
        <v>1435</v>
      </c>
      <c r="G26" s="119"/>
      <c r="H26" s="119"/>
      <c r="I26" s="122"/>
      <c r="K26" s="119"/>
      <c r="L26" s="119"/>
      <c r="M26" s="122"/>
    </row>
    <row r="27" spans="1:22" x14ac:dyDescent="0.35">
      <c r="G27" s="119"/>
      <c r="H27" s="119"/>
      <c r="I27" s="122"/>
      <c r="K27" s="119"/>
      <c r="L27" s="119"/>
      <c r="M27" s="122"/>
    </row>
  </sheetData>
  <sheetProtection algorithmName="SHA-512" hashValue="zlCCpztjW6Qtpw+rc+HH3BztoKD9WZUtS5NggrjQFLk4EtMFzmdTIQmojh5Y4Gpa4f1ZuFfhEiNqLKiIrV6uag==" saltValue="DAUHoeWdoY7aCGQ8l9Wjr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A5BE0-3B5B-46DA-9CFD-974C24867EB2}">
  <sheetPr codeName="Sheet64">
    <tabColor theme="4" tint="0.79998168889431442"/>
  </sheetPr>
  <dimension ref="A1:E26"/>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8" style="4" bestFit="1" customWidth="1"/>
    <col min="3" max="3" width="18.453125" style="4" bestFit="1" customWidth="1"/>
    <col min="4" max="4" width="22.81640625" style="4" bestFit="1" customWidth="1"/>
    <col min="5" max="5" width="9.453125" style="4" customWidth="1"/>
    <col min="6" max="16384" width="8.7265625" style="4"/>
  </cols>
  <sheetData>
    <row r="1" spans="1:5" ht="14.15" customHeight="1" x14ac:dyDescent="0.35">
      <c r="A1" s="41" t="s">
        <v>73</v>
      </c>
      <c r="B1" s="32" t="s">
        <v>71</v>
      </c>
      <c r="C1" s="32" t="s">
        <v>1433</v>
      </c>
      <c r="D1" s="32" t="s">
        <v>1436</v>
      </c>
      <c r="E1" s="32" t="s">
        <v>1429</v>
      </c>
    </row>
    <row r="2" spans="1:5" x14ac:dyDescent="0.35">
      <c r="A2" s="17" t="s">
        <v>245</v>
      </c>
      <c r="B2" s="17" t="s">
        <v>246</v>
      </c>
      <c r="C2" s="56">
        <f>INDEX('Wales_index-scores_R2'!$C$2:$C$23,MATCH($A2,'Wales_index-scores_R2'!$A$2:$A$23,0))</f>
        <v>0.51757920600796115</v>
      </c>
      <c r="D2" s="50">
        <f t="shared" ref="D2:D23" si="0">RANK(C2,$C$2:$C$23,0)</f>
        <v>3</v>
      </c>
      <c r="E2" s="61">
        <f>IF(D2&lt;=LAs_by_category_by_nation!$B$4,1,IF(D2&lt;=(LAs_by_category_by_nation!$B$4+LAs_by_category_by_nation!$C$4),2,3))</f>
        <v>1</v>
      </c>
    </row>
    <row r="3" spans="1:5" x14ac:dyDescent="0.35">
      <c r="A3" s="17" t="s">
        <v>267</v>
      </c>
      <c r="B3" s="17" t="s">
        <v>268</v>
      </c>
      <c r="C3" s="56">
        <f>INDEX('Wales_index-scores_R2'!$C$2:$C$23,MATCH($A3,'Wales_index-scores_R2'!$A$2:$A$23,0))</f>
        <v>0.30485134843130551</v>
      </c>
      <c r="D3" s="50">
        <f t="shared" si="0"/>
        <v>19</v>
      </c>
      <c r="E3" s="61">
        <f>IF(D3&lt;=LAs_by_category_by_nation!$B$4,1,IF(D3&lt;=(LAs_by_category_by_nation!$B$4+LAs_by_category_by_nation!$C$4),2,3))</f>
        <v>2</v>
      </c>
    </row>
    <row r="4" spans="1:5" x14ac:dyDescent="0.35">
      <c r="A4" s="17" t="s">
        <v>289</v>
      </c>
      <c r="B4" s="17" t="s">
        <v>290</v>
      </c>
      <c r="C4" s="56">
        <f>INDEX('Wales_index-scores_R2'!$C$2:$C$23,MATCH($A4,'Wales_index-scores_R2'!$A$2:$A$23,0))</f>
        <v>0.46051844127232561</v>
      </c>
      <c r="D4" s="50">
        <f t="shared" si="0"/>
        <v>5</v>
      </c>
      <c r="E4" s="61">
        <f>IF(D4&lt;=LAs_by_category_by_nation!$B$4,1,IF(D4&lt;=(LAs_by_category_by_nation!$B$4+LAs_by_category_by_nation!$C$4),2,3))</f>
        <v>1</v>
      </c>
    </row>
    <row r="5" spans="1:5" x14ac:dyDescent="0.35">
      <c r="A5" s="17" t="s">
        <v>301</v>
      </c>
      <c r="B5" s="17" t="s">
        <v>302</v>
      </c>
      <c r="C5" s="56">
        <f>INDEX('Wales_index-scores_R2'!$C$2:$C$23,MATCH($A5,'Wales_index-scores_R2'!$A$2:$A$23,0))</f>
        <v>0.36309954118612131</v>
      </c>
      <c r="D5" s="50">
        <f t="shared" si="0"/>
        <v>13</v>
      </c>
      <c r="E5" s="61">
        <f>IF(D5&lt;=LAs_by_category_by_nation!$B$4,1,IF(D5&lt;=(LAs_by_category_by_nation!$B$4+LAs_by_category_by_nation!$C$4),2,3))</f>
        <v>1</v>
      </c>
    </row>
    <row r="6" spans="1:5" x14ac:dyDescent="0.35">
      <c r="A6" s="17" t="s">
        <v>305</v>
      </c>
      <c r="B6" s="17" t="s">
        <v>306</v>
      </c>
      <c r="C6" s="56">
        <f>INDEX('Wales_index-scores_R2'!$C$2:$C$23,MATCH($A6,'Wales_index-scores_R2'!$A$2:$A$23,0))</f>
        <v>0.38657552783843208</v>
      </c>
      <c r="D6" s="50">
        <f t="shared" si="0"/>
        <v>10</v>
      </c>
      <c r="E6" s="61">
        <f>IF(D6&lt;=LAs_by_category_by_nation!$B$4,1,IF(D6&lt;=(LAs_by_category_by_nation!$B$4+LAs_by_category_by_nation!$C$4),2,3))</f>
        <v>1</v>
      </c>
    </row>
    <row r="7" spans="1:5" x14ac:dyDescent="0.35">
      <c r="A7" s="17" t="s">
        <v>311</v>
      </c>
      <c r="B7" s="17" t="s">
        <v>312</v>
      </c>
      <c r="C7" s="56">
        <f>INDEX('Wales_index-scores_R2'!$C$2:$C$23,MATCH($A7,'Wales_index-scores_R2'!$A$2:$A$23,0))</f>
        <v>0.3498428443995798</v>
      </c>
      <c r="D7" s="50">
        <f t="shared" si="0"/>
        <v>16</v>
      </c>
      <c r="E7" s="61">
        <f>IF(D7&lt;=LAs_by_category_by_nation!$B$4,1,IF(D7&lt;=(LAs_by_category_by_nation!$B$4+LAs_by_category_by_nation!$C$4),2,3))</f>
        <v>2</v>
      </c>
    </row>
    <row r="8" spans="1:5" x14ac:dyDescent="0.35">
      <c r="A8" s="17" t="s">
        <v>340</v>
      </c>
      <c r="B8" s="17" t="s">
        <v>341</v>
      </c>
      <c r="C8" s="56">
        <f>INDEX('Wales_index-scores_R2'!$C$2:$C$23,MATCH($A8,'Wales_index-scores_R2'!$A$2:$A$23,0))</f>
        <v>0.37690060293584277</v>
      </c>
      <c r="D8" s="50">
        <f t="shared" si="0"/>
        <v>11</v>
      </c>
      <c r="E8" s="61">
        <f>IF(D8&lt;=LAs_by_category_by_nation!$B$4,1,IF(D8&lt;=(LAs_by_category_by_nation!$B$4+LAs_by_category_by_nation!$C$4),2,3))</f>
        <v>1</v>
      </c>
    </row>
    <row r="9" spans="1:5" x14ac:dyDescent="0.35">
      <c r="A9" s="17" t="s">
        <v>364</v>
      </c>
      <c r="B9" s="17" t="s">
        <v>365</v>
      </c>
      <c r="C9" s="56">
        <f>INDEX('Wales_index-scores_R2'!$C$2:$C$23,MATCH($A9,'Wales_index-scores_R2'!$A$2:$A$23,0))</f>
        <v>0.46328272080421545</v>
      </c>
      <c r="D9" s="50">
        <f t="shared" si="0"/>
        <v>4</v>
      </c>
      <c r="E9" s="61">
        <f>IF(D9&lt;=LAs_by_category_by_nation!$B$4,1,IF(D9&lt;=(LAs_by_category_by_nation!$B$4+LAs_by_category_by_nation!$C$4),2,3))</f>
        <v>1</v>
      </c>
    </row>
    <row r="10" spans="1:5" x14ac:dyDescent="0.35">
      <c r="A10" s="17" t="s">
        <v>434</v>
      </c>
      <c r="B10" s="17" t="s">
        <v>435</v>
      </c>
      <c r="C10" s="56">
        <f>INDEX('Wales_index-scores_R2'!$C$2:$C$23,MATCH($A10,'Wales_index-scores_R2'!$A$2:$A$23,0))</f>
        <v>0.25048223853186002</v>
      </c>
      <c r="D10" s="50">
        <f t="shared" si="0"/>
        <v>21</v>
      </c>
      <c r="E10" s="61">
        <f>IF(D10&lt;=LAs_by_category_by_nation!$B$4,1,IF(D10&lt;=(LAs_by_category_by_nation!$B$4+LAs_by_category_by_nation!$C$4),2,3))</f>
        <v>2</v>
      </c>
    </row>
    <row r="11" spans="1:5" x14ac:dyDescent="0.35">
      <c r="A11" s="17" t="s">
        <v>460</v>
      </c>
      <c r="B11" s="17" t="s">
        <v>461</v>
      </c>
      <c r="C11" s="56">
        <f>INDEX('Wales_index-scores_R2'!$C$2:$C$23,MATCH($A11,'Wales_index-scores_R2'!$A$2:$A$23,0))</f>
        <v>0.36687652574590052</v>
      </c>
      <c r="D11" s="50">
        <f t="shared" si="0"/>
        <v>12</v>
      </c>
      <c r="E11" s="61">
        <f>IF(D11&lt;=LAs_by_category_by_nation!$B$4,1,IF(D11&lt;=(LAs_by_category_by_nation!$B$4+LAs_by_category_by_nation!$C$4),2,3))</f>
        <v>1</v>
      </c>
    </row>
    <row r="12" spans="1:5" x14ac:dyDescent="0.35">
      <c r="A12" s="17" t="s">
        <v>514</v>
      </c>
      <c r="B12" s="17" t="s">
        <v>515</v>
      </c>
      <c r="C12" s="56">
        <f>INDEX('Wales_index-scores_R2'!$C$2:$C$23,MATCH($A12,'Wales_index-scores_R2'!$A$2:$A$23,0))</f>
        <v>0.35667604470505498</v>
      </c>
      <c r="D12" s="50">
        <f t="shared" si="0"/>
        <v>14</v>
      </c>
      <c r="E12" s="61">
        <f>IF(D12&lt;=LAs_by_category_by_nation!$B$4,1,IF(D12&lt;=(LAs_by_category_by_nation!$B$4+LAs_by_category_by_nation!$C$4),2,3))</f>
        <v>2</v>
      </c>
    </row>
    <row r="13" spans="1:5" x14ac:dyDescent="0.35">
      <c r="A13" s="17" t="s">
        <v>570</v>
      </c>
      <c r="B13" s="17" t="s">
        <v>571</v>
      </c>
      <c r="C13" s="56">
        <f>INDEX('Wales_index-scores_R2'!$C$2:$C$23,MATCH($A13,'Wales_index-scores_R2'!$A$2:$A$23,0))</f>
        <v>0.7854211540068039</v>
      </c>
      <c r="D13" s="50">
        <f t="shared" si="0"/>
        <v>1</v>
      </c>
      <c r="E13" s="61">
        <f>IF(D13&lt;=LAs_by_category_by_nation!$B$4,1,IF(D13&lt;=(LAs_by_category_by_nation!$B$4+LAs_by_category_by_nation!$C$4),2,3))</f>
        <v>1</v>
      </c>
    </row>
    <row r="14" spans="1:5" x14ac:dyDescent="0.35">
      <c r="A14" s="17" t="s">
        <v>588</v>
      </c>
      <c r="B14" s="17" t="s">
        <v>589</v>
      </c>
      <c r="C14" s="56">
        <f>INDEX('Wales_index-scores_R2'!$C$2:$C$23,MATCH($A14,'Wales_index-scores_R2'!$A$2:$A$23,0))</f>
        <v>0.16306789376593339</v>
      </c>
      <c r="D14" s="50">
        <f t="shared" si="0"/>
        <v>22</v>
      </c>
      <c r="E14" s="61">
        <f>IF(D14&lt;=LAs_by_category_by_nation!$B$4,1,IF(D14&lt;=(LAs_by_category_by_nation!$B$4+LAs_by_category_by_nation!$C$4),2,3))</f>
        <v>3</v>
      </c>
    </row>
    <row r="15" spans="1:5" x14ac:dyDescent="0.35">
      <c r="A15" s="17" t="s">
        <v>594</v>
      </c>
      <c r="B15" s="17" t="s">
        <v>595</v>
      </c>
      <c r="C15" s="56">
        <f>INDEX('Wales_index-scores_R2'!$C$2:$C$23,MATCH($A15,'Wales_index-scores_R2'!$A$2:$A$23,0))</f>
        <v>0.42921338221631988</v>
      </c>
      <c r="D15" s="50">
        <f t="shared" si="0"/>
        <v>6</v>
      </c>
      <c r="E15" s="61">
        <f>IF(D15&lt;=LAs_by_category_by_nation!$B$4,1,IF(D15&lt;=(LAs_by_category_by_nation!$B$4+LAs_by_category_by_nation!$C$4),2,3))</f>
        <v>1</v>
      </c>
    </row>
    <row r="16" spans="1:5" x14ac:dyDescent="0.35">
      <c r="A16" s="17" t="s">
        <v>606</v>
      </c>
      <c r="B16" s="17" t="s">
        <v>607</v>
      </c>
      <c r="C16" s="56">
        <f>INDEX('Wales_index-scores_R2'!$C$2:$C$23,MATCH($A16,'Wales_index-scores_R2'!$A$2:$A$23,0))</f>
        <v>0.57736719774586387</v>
      </c>
      <c r="D16" s="50">
        <f t="shared" si="0"/>
        <v>2</v>
      </c>
      <c r="E16" s="61">
        <f>IF(D16&lt;=LAs_by_category_by_nation!$B$4,1,IF(D16&lt;=(LAs_by_category_by_nation!$B$4+LAs_by_category_by_nation!$C$4),2,3))</f>
        <v>1</v>
      </c>
    </row>
    <row r="17" spans="1:5" x14ac:dyDescent="0.35">
      <c r="A17" s="17" t="s">
        <v>652</v>
      </c>
      <c r="B17" s="17" t="s">
        <v>653</v>
      </c>
      <c r="C17" s="56">
        <f>INDEX('Wales_index-scores_R2'!$C$2:$C$23,MATCH($A17,'Wales_index-scores_R2'!$A$2:$A$23,0))</f>
        <v>0.29995102545459928</v>
      </c>
      <c r="D17" s="50">
        <f t="shared" si="0"/>
        <v>20</v>
      </c>
      <c r="E17" s="61">
        <f>IF(D17&lt;=LAs_by_category_by_nation!$B$4,1,IF(D17&lt;=(LAs_by_category_by_nation!$B$4+LAs_by_category_by_nation!$C$4),2,3))</f>
        <v>2</v>
      </c>
    </row>
    <row r="18" spans="1:5" x14ac:dyDescent="0.35">
      <c r="A18" s="17" t="s">
        <v>664</v>
      </c>
      <c r="B18" s="17" t="s">
        <v>665</v>
      </c>
      <c r="C18" s="56">
        <f>INDEX('Wales_index-scores_R2'!$C$2:$C$23,MATCH($A18,'Wales_index-scores_R2'!$A$2:$A$23,0))</f>
        <v>0.38824362503080068</v>
      </c>
      <c r="D18" s="50">
        <f t="shared" si="0"/>
        <v>9</v>
      </c>
      <c r="E18" s="61">
        <f>IF(D18&lt;=LAs_by_category_by_nation!$B$4,1,IF(D18&lt;=(LAs_by_category_by_nation!$B$4+LAs_by_category_by_nation!$C$4),2,3))</f>
        <v>1</v>
      </c>
    </row>
    <row r="19" spans="1:5" x14ac:dyDescent="0.35">
      <c r="A19" s="17" t="s">
        <v>680</v>
      </c>
      <c r="B19" s="17" t="s">
        <v>681</v>
      </c>
      <c r="C19" s="56">
        <f>INDEX('Wales_index-scores_R2'!$C$2:$C$23,MATCH($A19,'Wales_index-scores_R2'!$A$2:$A$23,0))</f>
        <v>0.3542527821049094</v>
      </c>
      <c r="D19" s="50">
        <f t="shared" si="0"/>
        <v>15</v>
      </c>
      <c r="E19" s="61">
        <f>IF(D19&lt;=LAs_by_category_by_nation!$B$4,1,IF(D19&lt;=(LAs_by_category_by_nation!$B$4+LAs_by_category_by_nation!$C$4),2,3))</f>
        <v>2</v>
      </c>
    </row>
    <row r="20" spans="1:5" x14ac:dyDescent="0.35">
      <c r="A20" s="17" t="s">
        <v>806</v>
      </c>
      <c r="B20" s="17" t="s">
        <v>807</v>
      </c>
      <c r="C20" s="56">
        <f>INDEX('Wales_index-scores_R2'!$C$2:$C$23,MATCH($A20,'Wales_index-scores_R2'!$A$2:$A$23,0))</f>
        <v>0.42790587592125817</v>
      </c>
      <c r="D20" s="50">
        <f t="shared" si="0"/>
        <v>7</v>
      </c>
      <c r="E20" s="61">
        <f>IF(D20&lt;=LAs_by_category_by_nation!$B$4,1,IF(D20&lt;=(LAs_by_category_by_nation!$B$4+LAs_by_category_by_nation!$C$4),2,3))</f>
        <v>1</v>
      </c>
    </row>
    <row r="21" spans="1:5" x14ac:dyDescent="0.35">
      <c r="A21" s="17" t="s">
        <v>836</v>
      </c>
      <c r="B21" s="17" t="s">
        <v>837</v>
      </c>
      <c r="C21" s="56">
        <f>INDEX('Wales_index-scores_R2'!$C$2:$C$23,MATCH($A21,'Wales_index-scores_R2'!$A$2:$A$23,0))</f>
        <v>0.33668827732153173</v>
      </c>
      <c r="D21" s="50">
        <f t="shared" si="0"/>
        <v>17</v>
      </c>
      <c r="E21" s="61">
        <f>IF(D21&lt;=LAs_by_category_by_nation!$B$4,1,IF(D21&lt;=(LAs_by_category_by_nation!$B$4+LAs_by_category_by_nation!$C$4),2,3))</f>
        <v>2</v>
      </c>
    </row>
    <row r="22" spans="1:5" x14ac:dyDescent="0.35">
      <c r="A22" s="17" t="s">
        <v>848</v>
      </c>
      <c r="B22" s="17" t="s">
        <v>849</v>
      </c>
      <c r="C22" s="56">
        <f>INDEX('Wales_index-scores_R2'!$C$2:$C$23,MATCH($A22,'Wales_index-scores_R2'!$A$2:$A$23,0))</f>
        <v>0.41291292678501246</v>
      </c>
      <c r="D22" s="50">
        <f t="shared" si="0"/>
        <v>8</v>
      </c>
      <c r="E22" s="61">
        <f>IF(D22&lt;=LAs_by_category_by_nation!$B$4,1,IF(D22&lt;=(LAs_by_category_by_nation!$B$4+LAs_by_category_by_nation!$C$4),2,3))</f>
        <v>1</v>
      </c>
    </row>
    <row r="23" spans="1:5" x14ac:dyDescent="0.35">
      <c r="A23" s="17" t="s">
        <v>912</v>
      </c>
      <c r="B23" s="17" t="s">
        <v>913</v>
      </c>
      <c r="C23" s="56">
        <f>INDEX('Wales_index-scores_R2'!$C$2:$C$23,MATCH($A23,'Wales_index-scores_R2'!$A$2:$A$23,0))</f>
        <v>0.33393962895687246</v>
      </c>
      <c r="D23" s="50">
        <f t="shared" si="0"/>
        <v>18</v>
      </c>
      <c r="E23" s="61">
        <f>IF(D23&lt;=LAs_by_category_by_nation!$B$4,1,IF(D23&lt;=(LAs_by_category_by_nation!$B$4+LAs_by_category_by_nation!$C$4),2,3))</f>
        <v>2</v>
      </c>
    </row>
    <row r="25" spans="1:5" x14ac:dyDescent="0.35">
      <c r="A25" s="4" t="s">
        <v>149</v>
      </c>
    </row>
    <row r="26" spans="1:5" x14ac:dyDescent="0.35">
      <c r="A26" s="8">
        <v>1</v>
      </c>
      <c r="B26" s="8" t="s">
        <v>1437</v>
      </c>
    </row>
  </sheetData>
  <sheetProtection algorithmName="SHA-512" hashValue="8+szjElt9akXkTJBx9autw0IuOCvaq4qBhPwGatJ89yqvLe36pvcW8qTiLDKoNn5yBqPyJZMFW9IU3OVBmJhdg==" saltValue="GhsIzWF2VipRGyn9W1lcqg==" spinCount="100000"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780D-C46C-4E7B-8B06-3390C53EE9D5}">
  <sheetPr codeName="Sheet65">
    <tabColor theme="4" tint="0.79998168889431442"/>
  </sheetPr>
  <dimension ref="A1:B13"/>
  <sheetViews>
    <sheetView zoomScale="75" zoomScaleNormal="75" workbookViewId="0">
      <selection activeCell="O33" sqref="O33"/>
    </sheetView>
  </sheetViews>
  <sheetFormatPr defaultColWidth="8.7265625" defaultRowHeight="14.5" x14ac:dyDescent="0.35"/>
  <cols>
    <col min="1" max="1" width="98.453125" style="4" bestFit="1" customWidth="1"/>
    <col min="2" max="2" width="6.81640625" style="4" bestFit="1" customWidth="1"/>
    <col min="3" max="16384" width="8.7265625" style="4"/>
  </cols>
  <sheetData>
    <row r="1" spans="1:2" x14ac:dyDescent="0.35">
      <c r="A1" s="2" t="s">
        <v>1384</v>
      </c>
      <c r="B1" s="2" t="s">
        <v>1385</v>
      </c>
    </row>
    <row r="2" spans="1:2" x14ac:dyDescent="0.35">
      <c r="A2" s="28" t="s">
        <v>1413</v>
      </c>
      <c r="B2" s="51">
        <f>8/9</f>
        <v>0.88888888888888884</v>
      </c>
    </row>
    <row r="3" spans="1:2" s="1" customFormat="1" x14ac:dyDescent="0.35">
      <c r="A3" s="53" t="s">
        <v>1404</v>
      </c>
      <c r="B3" s="51">
        <f>1/3</f>
        <v>0.33333333333333331</v>
      </c>
    </row>
    <row r="4" spans="1:2" s="1" customFormat="1" x14ac:dyDescent="0.35">
      <c r="A4" s="53" t="s">
        <v>1402</v>
      </c>
      <c r="B4" s="51">
        <f>1/3</f>
        <v>0.33333333333333331</v>
      </c>
    </row>
    <row r="5" spans="1:2" s="1" customFormat="1" x14ac:dyDescent="0.35">
      <c r="A5" s="45" t="s">
        <v>1390</v>
      </c>
      <c r="B5" s="35">
        <v>0.5</v>
      </c>
    </row>
    <row r="6" spans="1:2" s="1" customFormat="1" x14ac:dyDescent="0.35">
      <c r="A6" s="45" t="s">
        <v>1391</v>
      </c>
      <c r="B6" s="35">
        <v>0.5</v>
      </c>
    </row>
    <row r="7" spans="1:2" s="120" customFormat="1" x14ac:dyDescent="0.35">
      <c r="A7" s="53" t="s">
        <v>1398</v>
      </c>
      <c r="B7" s="51">
        <f>1/3</f>
        <v>0.33333333333333331</v>
      </c>
    </row>
    <row r="8" spans="1:2" s="1" customFormat="1" x14ac:dyDescent="0.35">
      <c r="A8" s="44" t="s">
        <v>1387</v>
      </c>
      <c r="B8" s="35">
        <v>0.5</v>
      </c>
    </row>
    <row r="9" spans="1:2" s="1" customFormat="1" x14ac:dyDescent="0.35">
      <c r="A9" s="44" t="s">
        <v>1388</v>
      </c>
      <c r="B9" s="35">
        <v>0.5</v>
      </c>
    </row>
    <row r="10" spans="1:2" x14ac:dyDescent="0.35">
      <c r="A10" s="28" t="s">
        <v>1418</v>
      </c>
      <c r="B10" s="51">
        <f>1/9</f>
        <v>0.1111111111111111</v>
      </c>
    </row>
    <row r="11" spans="1:2" ht="14.15" customHeight="1" x14ac:dyDescent="0.35">
      <c r="A11" s="52" t="s">
        <v>1438</v>
      </c>
      <c r="B11" s="43">
        <v>1</v>
      </c>
    </row>
    <row r="12" spans="1:2" x14ac:dyDescent="0.35">
      <c r="A12" s="5">
        <v>2021</v>
      </c>
      <c r="B12" s="43">
        <f>1/2</f>
        <v>0.5</v>
      </c>
    </row>
    <row r="13" spans="1:2" x14ac:dyDescent="0.35">
      <c r="A13" s="5">
        <v>2020</v>
      </c>
      <c r="B13" s="43">
        <f>1/2</f>
        <v>0.5</v>
      </c>
    </row>
  </sheetData>
  <sheetProtection algorithmName="SHA-512" hashValue="9ftDbsmzV89UTFX8HVOpMXgQSUsncJzwPGaWctSxs4CeBIwtKSAUqzysAxxl8nIy/XOTwUXqtq2C4zs3R+fSWw==" saltValue="kZX09YXf6V07Ugdc/wK/v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9DA4B-8E9E-4881-BC16-E8FDC263B020}">
  <sheetPr codeName="Sheet66">
    <tabColor theme="4" tint="0.79998168889431442"/>
  </sheetPr>
  <dimension ref="A1:S37"/>
  <sheetViews>
    <sheetView zoomScale="75" zoomScaleNormal="75" workbookViewId="0">
      <selection activeCell="O33" sqref="O33"/>
    </sheetView>
  </sheetViews>
  <sheetFormatPr defaultColWidth="8.7265625" defaultRowHeight="14.5" x14ac:dyDescent="0.35"/>
  <cols>
    <col min="1" max="1" width="10.1796875" style="4" bestFit="1" customWidth="1"/>
    <col min="2" max="2" width="20.453125" style="4" bestFit="1" customWidth="1"/>
    <col min="3" max="3" width="20.54296875" style="4" bestFit="1" customWidth="1"/>
    <col min="4" max="4" width="45" style="4" bestFit="1" customWidth="1"/>
    <col min="5" max="5" width="29.453125" style="4" bestFit="1" customWidth="1"/>
    <col min="6" max="6" width="29.453125" style="4" customWidth="1"/>
    <col min="7" max="8" width="62.54296875" style="4" bestFit="1" customWidth="1"/>
    <col min="9" max="9" width="65.54296875" style="4" bestFit="1" customWidth="1"/>
    <col min="10" max="10" width="72.81640625" style="4" customWidth="1"/>
    <col min="11" max="12" width="42.81640625" style="4" bestFit="1" customWidth="1"/>
    <col min="13" max="13" width="47.26953125" style="4" bestFit="1" customWidth="1"/>
    <col min="14" max="14" width="52.54296875" style="4" customWidth="1"/>
    <col min="15" max="15" width="29.81640625" style="4" bestFit="1" customWidth="1"/>
    <col min="16" max="18" width="26.54296875" style="4" customWidth="1"/>
    <col min="19" max="19" width="36" style="4" customWidth="1"/>
    <col min="20" max="16384" width="8.7265625" style="4"/>
  </cols>
  <sheetData>
    <row r="1" spans="1:19" ht="14.15" customHeight="1" x14ac:dyDescent="0.35">
      <c r="A1" s="41" t="s">
        <v>73</v>
      </c>
      <c r="B1" s="28" t="s">
        <v>71</v>
      </c>
      <c r="C1" s="28" t="s">
        <v>1439</v>
      </c>
      <c r="D1" s="28" t="s">
        <v>1413</v>
      </c>
      <c r="E1" s="28" t="s">
        <v>1403</v>
      </c>
      <c r="F1" s="28" t="s">
        <v>1404</v>
      </c>
      <c r="G1" s="28" t="s">
        <v>1399</v>
      </c>
      <c r="H1" s="28" t="s">
        <v>1400</v>
      </c>
      <c r="I1" s="28" t="s">
        <v>1401</v>
      </c>
      <c r="J1" s="28" t="s">
        <v>1402</v>
      </c>
      <c r="K1" s="28" t="s">
        <v>1395</v>
      </c>
      <c r="L1" s="28" t="s">
        <v>1396</v>
      </c>
      <c r="M1" s="28" t="s">
        <v>1397</v>
      </c>
      <c r="N1" s="28" t="s">
        <v>1398</v>
      </c>
      <c r="O1" s="28" t="s">
        <v>1418</v>
      </c>
      <c r="P1" s="28" t="s">
        <v>1440</v>
      </c>
      <c r="Q1" s="28" t="s">
        <v>1440</v>
      </c>
      <c r="R1" s="28" t="s">
        <v>1441</v>
      </c>
      <c r="S1" s="28" t="s">
        <v>1438</v>
      </c>
    </row>
    <row r="2" spans="1:19" x14ac:dyDescent="0.35">
      <c r="A2" s="10" t="s">
        <v>195</v>
      </c>
      <c r="B2" s="10" t="s">
        <v>196</v>
      </c>
      <c r="C2" s="59">
        <f>D2*'Scotland_index-weights_R2'!$B$2+O2*'Scotland_index-weights_R2'!$B$10</f>
        <v>0.49437187611337918</v>
      </c>
      <c r="D2" s="59">
        <f>F2*'Scotland_index-weights_R2'!$B$3+J2*'Scotland_index-weights_R2'!$B$4+N2*'Scotland_index-weights_R2'!$B$7</f>
        <v>0.44378946309548584</v>
      </c>
      <c r="E2" s="59">
        <f>INDEX('Productivity-all_inputs'!$D:$D,MATCH($A2,'Productivity-all_inputs'!$A:$A,0))</f>
        <v>3.5380565643793527</v>
      </c>
      <c r="F2" s="59">
        <f>(MAX(E$2:E$33)-E2)/(MAX(E$2:E$33)-MIN(E$2:E$33))</f>
        <v>0.55118886922783861</v>
      </c>
      <c r="G2" s="49">
        <f>INDEX('Skills-all_inputs'!$C:$C,MATCH($A2,'Skills-all_inputs'!$A:$A,0))</f>
        <v>6.5</v>
      </c>
      <c r="H2" s="49">
        <f>INDEX('Skills-all_inputs'!$D:$D,MATCH($A2,'Skills-all_inputs'!$A:$A,0))</f>
        <v>6.6</v>
      </c>
      <c r="I2" s="123">
        <f>$G2*'Scotland_index-weights_R2'!$B$5+'Scotland_index-weights_R2'!$B$6*$H2</f>
        <v>6.55</v>
      </c>
      <c r="J2" s="59">
        <f>(I2-MIN(I$2:I$33))/(MAX(I$2:I$33)-MIN(I$2:I$33))</f>
        <v>0.23300970873786406</v>
      </c>
      <c r="K2" s="49">
        <f>INDEX('Unemployment-all_inputs'!$C:$C,MATCH($A2,'Unemployment-all_inputs'!$A:$A,0))</f>
        <v>4.4000000000000004</v>
      </c>
      <c r="L2" s="49">
        <f>INDEX('Unemployment-all_inputs'!$D:$D,MATCH($A2,'Unemployment-all_inputs'!$A:$A,0))</f>
        <v>3.4</v>
      </c>
      <c r="M2" s="121">
        <f>K2*'Scotland_index-weights_R2'!$B$8+L2*'Scotland_index-weights_R2'!$B$9</f>
        <v>3.9000000000000004</v>
      </c>
      <c r="N2" s="59">
        <f>(M2-MIN(M$2:M$33))/(MAX(M$2:M$33)-MIN(M$2:M$33))</f>
        <v>0.54716981132075493</v>
      </c>
      <c r="O2" s="59">
        <f>S2*'Scotland_index-weights_R2'!$B$11</f>
        <v>0.89903118025652573</v>
      </c>
      <c r="P2" s="60">
        <f>INDEX('Dwellings_vacancy_S-all_inputs'!$E:$E,MATCH($A2,'Dwellings_vacancy_S-all_inputs'!$A:$A,0))</f>
        <v>5.3673401907076916E-2</v>
      </c>
      <c r="Q2" s="60">
        <f>INDEX('Dwellings_vacancy_S-all_inputs'!$H:$H,MATCH($A2,'Dwellings_vacancy_S-all_inputs'!$A:$A,0))</f>
        <v>4.065339330836365E-2</v>
      </c>
      <c r="R2" s="60">
        <f>P2*'Scotland_index-weights_R2'!$B$12+Q2*'Scotland_index-weights_R2'!$B$13</f>
        <v>4.7163397607720287E-2</v>
      </c>
      <c r="S2" s="59">
        <f t="shared" ref="S2:S33" si="0">(R2-MIN(R$2:R$37))/(MAX(R$2:R$37)-MIN(R$2:R$37))</f>
        <v>0.89903118025652573</v>
      </c>
    </row>
    <row r="3" spans="1:19" x14ac:dyDescent="0.35">
      <c r="A3" s="10" t="s">
        <v>197</v>
      </c>
      <c r="B3" s="10" t="s">
        <v>198</v>
      </c>
      <c r="C3" s="59">
        <f>D3*'Scotland_index-weights_R2'!$B$2+O3*'Scotland_index-weights_R2'!$B$10</f>
        <v>0.24420137382908427</v>
      </c>
      <c r="D3" s="59">
        <f>F3*'Scotland_index-weights_R2'!$B$3+J3*'Scotland_index-weights_R2'!$B$4+N3*'Scotland_index-weights_R2'!$B$7</f>
        <v>0.2201736739581335</v>
      </c>
      <c r="E3" s="59">
        <f>INDEX('Productivity-all_inputs'!$D:$D,MATCH($A3,'Productivity-all_inputs'!$A:$A,0))</f>
        <v>3.6109179126442243</v>
      </c>
      <c r="F3" s="59">
        <f t="shared" ref="F3:F33" si="1">(MAX(E$2:E$33)-E3)/(MAX(E$2:E$33)-MIN(E$2:E$33))</f>
        <v>0.41194069580735543</v>
      </c>
      <c r="G3" s="49">
        <f>INDEX('Skills-all_inputs'!$C:$C,MATCH($A3,'Skills-all_inputs'!$A:$A,0))</f>
        <v>4.9000000000000004</v>
      </c>
      <c r="H3" s="49">
        <f>INDEX('Skills-all_inputs'!$D:$D,MATCH($A3,'Skills-all_inputs'!$A:$A,0))</f>
        <v>5.8</v>
      </c>
      <c r="I3" s="123">
        <f>$G3*'Scotland_index-weights_R2'!$B$5+'Scotland_index-weights_R2'!$B$6*$H3</f>
        <v>5.35</v>
      </c>
      <c r="J3" s="59">
        <f t="shared" ref="J3:J33" si="2">(I3-MIN(I$2:I$33))/(MAX(I$2:I$33)-MIN(I$2:I$33))</f>
        <v>0.11650485436893199</v>
      </c>
      <c r="K3" s="49">
        <f>INDEX('Unemployment-all_inputs'!$C:$C,MATCH($A3,'Unemployment-all_inputs'!$A:$A,0))</f>
        <v>3.2</v>
      </c>
      <c r="L3" s="49">
        <f>INDEX('Unemployment-all_inputs'!$D:$D,MATCH($A3,'Unemployment-all_inputs'!$A:$A,0))</f>
        <v>2.4</v>
      </c>
      <c r="M3" s="121">
        <f>K3*'Scotland_index-weights_R2'!$B$8+L3*'Scotland_index-weights_R2'!$B$9</f>
        <v>2.8</v>
      </c>
      <c r="N3" s="59">
        <f t="shared" ref="N3:N33" si="3">(M3-MIN(M$2:M$33))/(MAX(M$2:M$33)-MIN(M$2:M$33))</f>
        <v>0.13207547169811309</v>
      </c>
      <c r="O3" s="59">
        <f>S3*'Scotland_index-weights_R2'!$B$11</f>
        <v>0.43642297279669046</v>
      </c>
      <c r="P3" s="60">
        <f>INDEX('Dwellings_vacancy_S-all_inputs'!$E:$E,MATCH($A3,'Dwellings_vacancy_S-all_inputs'!$A:$A,0))</f>
        <v>2.2111318461196048E-2</v>
      </c>
      <c r="Q3" s="60">
        <f>INDEX('Dwellings_vacancy_S-all_inputs'!$H:$H,MATCH($A3,'Dwellings_vacancy_S-all_inputs'!$A:$A,0))</f>
        <v>2.7288785489638534E-2</v>
      </c>
      <c r="R3" s="60">
        <f>P3*'Scotland_index-weights_R2'!$B$12+Q3*'Scotland_index-weights_R2'!$B$13</f>
        <v>2.4700051975417289E-2</v>
      </c>
      <c r="S3" s="59">
        <f t="shared" si="0"/>
        <v>0.43642297279669046</v>
      </c>
    </row>
    <row r="4" spans="1:19" x14ac:dyDescent="0.35">
      <c r="A4" s="10" t="s">
        <v>205</v>
      </c>
      <c r="B4" s="10" t="s">
        <v>206</v>
      </c>
      <c r="C4" s="59">
        <f>D4*'Scotland_index-weights_R2'!$B$2+O4*'Scotland_index-weights_R2'!$B$10</f>
        <v>0.42485263572194693</v>
      </c>
      <c r="D4" s="59">
        <f>F4*'Scotland_index-weights_R2'!$B$3+J4*'Scotland_index-weights_R2'!$B$4+N4*'Scotland_index-weights_R2'!$B$7</f>
        <v>0.42447634795164768</v>
      </c>
      <c r="E4" s="59">
        <f>INDEX('Productivity-all_inputs'!$D:$D,MATCH($A4,'Productivity-all_inputs'!$A:$A,0))</f>
        <v>3.4843122883726618</v>
      </c>
      <c r="F4" s="59">
        <f t="shared" si="1"/>
        <v>0.65390165788681709</v>
      </c>
      <c r="G4" s="49">
        <f>INDEX('Skills-all_inputs'!$C:$C,MATCH($A4,'Skills-all_inputs'!$A:$A,0))</f>
        <v>5.6</v>
      </c>
      <c r="H4" s="49">
        <f>INDEX('Skills-all_inputs'!$D:$D,MATCH($A4,'Skills-all_inputs'!$A:$A,0))</f>
        <v>7.3</v>
      </c>
      <c r="I4" s="123">
        <f>$G4*'Scotland_index-weights_R2'!$B$5+'Scotland_index-weights_R2'!$B$6*$H4</f>
        <v>6.4499999999999993</v>
      </c>
      <c r="J4" s="59">
        <f t="shared" si="2"/>
        <v>0.22330097087378634</v>
      </c>
      <c r="K4" s="49">
        <f>INDEX('Unemployment-all_inputs'!$C:$C,MATCH($A4,'Unemployment-all_inputs'!$A:$A,0))</f>
        <v>3.8</v>
      </c>
      <c r="L4" s="49">
        <f>INDEX('Unemployment-all_inputs'!$D:$D,MATCH($A4,'Unemployment-all_inputs'!$A:$A,0))</f>
        <v>3.2</v>
      </c>
      <c r="M4" s="121">
        <f>K4*'Scotland_index-weights_R2'!$B$8+L4*'Scotland_index-weights_R2'!$B$9</f>
        <v>3.5</v>
      </c>
      <c r="N4" s="59">
        <f t="shared" si="3"/>
        <v>0.39622641509433965</v>
      </c>
      <c r="O4" s="59">
        <f>S4*'Scotland_index-weights_R2'!$B$11</f>
        <v>0.42786293788434088</v>
      </c>
      <c r="P4" s="60">
        <f>INDEX('Dwellings_vacancy_S-all_inputs'!$E:$E,MATCH($A4,'Dwellings_vacancy_S-all_inputs'!$A:$A,0))</f>
        <v>2.1445548833189283E-2</v>
      </c>
      <c r="Q4" s="60">
        <f>INDEX('Dwellings_vacancy_S-all_inputs'!$H:$H,MATCH($A4,'Dwellings_vacancy_S-all_inputs'!$A:$A,0))</f>
        <v>2.7123238164076618E-2</v>
      </c>
      <c r="R4" s="60">
        <f>P4*'Scotland_index-weights_R2'!$B$12+Q4*'Scotland_index-weights_R2'!$B$13</f>
        <v>2.4284393498632949E-2</v>
      </c>
      <c r="S4" s="59">
        <f t="shared" si="0"/>
        <v>0.42786293788434088</v>
      </c>
    </row>
    <row r="5" spans="1:19" x14ac:dyDescent="0.35">
      <c r="A5" s="10" t="s">
        <v>207</v>
      </c>
      <c r="B5" s="10" t="s">
        <v>208</v>
      </c>
      <c r="C5" s="59">
        <f>D5*'Scotland_index-weights_R2'!$B$2+O5*'Scotland_index-weights_R2'!$B$10</f>
        <v>0.49678483542390139</v>
      </c>
      <c r="D5" s="59">
        <f>F5*'Scotland_index-weights_R2'!$B$3+J5*'Scotland_index-weights_R2'!$B$4+N5*'Scotland_index-weights_R2'!$B$7</f>
        <v>0.50061412287471319</v>
      </c>
      <c r="E5" s="59">
        <f>INDEX('Productivity-all_inputs'!$D:$D,MATCH($A5,'Productivity-all_inputs'!$A:$A,0))</f>
        <v>3.3707381741774469</v>
      </c>
      <c r="F5" s="59">
        <f t="shared" si="1"/>
        <v>0.87095759119237548</v>
      </c>
      <c r="G5" s="49">
        <f>INDEX('Skills-all_inputs'!$C:$C,MATCH($A5,'Skills-all_inputs'!$A:$A,0))</f>
        <v>7.1</v>
      </c>
      <c r="H5" s="49">
        <f>INDEX('Skills-all_inputs'!$D:$D,MATCH($A5,'Skills-all_inputs'!$A:$A,0))</f>
        <v>7.2</v>
      </c>
      <c r="I5" s="123">
        <f>$G5*'Scotland_index-weights_R2'!$B$5+'Scotland_index-weights_R2'!$B$6*$H5</f>
        <v>7.15</v>
      </c>
      <c r="J5" s="59">
        <f t="shared" si="2"/>
        <v>0.29126213592233013</v>
      </c>
      <c r="K5" s="49">
        <f>INDEX('Unemployment-all_inputs'!$C:$C,MATCH($A5,'Unemployment-all_inputs'!$A:$A,0))</f>
        <v>3.7</v>
      </c>
      <c r="L5" s="49">
        <f>INDEX('Unemployment-all_inputs'!$D:$D,MATCH($A5,'Unemployment-all_inputs'!$A:$A,0))</f>
        <v>3</v>
      </c>
      <c r="M5" s="121">
        <f>K5*'Scotland_index-weights_R2'!$B$8+L5*'Scotland_index-weights_R2'!$B$9</f>
        <v>3.35</v>
      </c>
      <c r="N5" s="59">
        <f t="shared" si="3"/>
        <v>0.339622641509434</v>
      </c>
      <c r="O5" s="59">
        <f>S5*'Scotland_index-weights_R2'!$B$11</f>
        <v>0.46615053581740723</v>
      </c>
      <c r="P5" s="60">
        <f>INDEX('Dwellings_vacancy_S-all_inputs'!$E:$E,MATCH($A5,'Dwellings_vacancy_S-all_inputs'!$A:$A,0))</f>
        <v>2.3414255530162562E-2</v>
      </c>
      <c r="Q5" s="60">
        <f>INDEX('Dwellings_vacancy_S-all_inputs'!$H:$H,MATCH($A5,'Dwellings_vacancy_S-all_inputs'!$A:$A,0))</f>
        <v>2.8872872525182353E-2</v>
      </c>
      <c r="R5" s="60">
        <f>P5*'Scotland_index-weights_R2'!$B$12+Q5*'Scotland_index-weights_R2'!$B$13</f>
        <v>2.6143564027672456E-2</v>
      </c>
      <c r="S5" s="59">
        <f t="shared" si="0"/>
        <v>0.46615053581740723</v>
      </c>
    </row>
    <row r="6" spans="1:19" x14ac:dyDescent="0.35">
      <c r="A6" s="10" t="s">
        <v>331</v>
      </c>
      <c r="B6" s="10" t="s">
        <v>332</v>
      </c>
      <c r="C6" s="59">
        <f>D6*'Scotland_index-weights_R2'!$B$2+O6*'Scotland_index-weights_R2'!$B$10</f>
        <v>0.29422150730068292</v>
      </c>
      <c r="D6" s="59">
        <f>F6*'Scotland_index-weights_R2'!$B$3+J6*'Scotland_index-weights_R2'!$B$4+N6*'Scotland_index-weights_R2'!$B$7</f>
        <v>0.26404501373530664</v>
      </c>
      <c r="E6" s="59">
        <f>INDEX('Productivity-all_inputs'!$D:$D,MATCH($A6,'Productivity-all_inputs'!$A:$A,0))</f>
        <v>3.735285826928092</v>
      </c>
      <c r="F6" s="59">
        <f t="shared" si="1"/>
        <v>0.17425630883735427</v>
      </c>
      <c r="G6" s="49">
        <f>INDEX('Skills-all_inputs'!$C:$C,MATCH($A6,'Skills-all_inputs'!$A:$A,0))</f>
        <v>5.8</v>
      </c>
      <c r="H6" s="49">
        <f>INDEX('Skills-all_inputs'!$D:$D,MATCH($A6,'Skills-all_inputs'!$A:$A,0))</f>
        <v>5.9</v>
      </c>
      <c r="I6" s="123">
        <f>$G6*'Scotland_index-weights_R2'!$B$5+'Scotland_index-weights_R2'!$B$6*$H6</f>
        <v>5.85</v>
      </c>
      <c r="J6" s="59">
        <f t="shared" si="2"/>
        <v>0.16504854368932034</v>
      </c>
      <c r="K6" s="49">
        <f>INDEX('Unemployment-all_inputs'!$C:$C,MATCH($A6,'Unemployment-all_inputs'!$A:$A,0))</f>
        <v>3.9</v>
      </c>
      <c r="L6" s="49">
        <f>INDEX('Unemployment-all_inputs'!$D:$D,MATCH($A6,'Unemployment-all_inputs'!$A:$A,0))</f>
        <v>3.4</v>
      </c>
      <c r="M6" s="121">
        <f>K6*'Scotland_index-weights_R2'!$B$8+L6*'Scotland_index-weights_R2'!$B$9</f>
        <v>3.65</v>
      </c>
      <c r="N6" s="59">
        <f t="shared" si="3"/>
        <v>0.45283018867924529</v>
      </c>
      <c r="O6" s="59">
        <f>S6*'Scotland_index-weights_R2'!$B$11</f>
        <v>0.53563345582369326</v>
      </c>
      <c r="P6" s="60">
        <f>INDEX('Dwellings_vacancy_S-all_inputs'!$E:$E,MATCH($A6,'Dwellings_vacancy_S-all_inputs'!$A:$A,0))</f>
        <v>2.8738167563684032E-2</v>
      </c>
      <c r="Q6" s="60">
        <f>INDEX('Dwellings_vacancy_S-all_inputs'!$H:$H,MATCH($A6,'Dwellings_vacancy_S-all_inputs'!$A:$A,0))</f>
        <v>3.029686864579097E-2</v>
      </c>
      <c r="R6" s="60">
        <f>P6*'Scotland_index-weights_R2'!$B$12+Q6*'Scotland_index-weights_R2'!$B$13</f>
        <v>2.9517518104737503E-2</v>
      </c>
      <c r="S6" s="59">
        <f t="shared" si="0"/>
        <v>0.53563345582369326</v>
      </c>
    </row>
    <row r="7" spans="1:19" x14ac:dyDescent="0.35">
      <c r="A7" s="10" t="s">
        <v>336</v>
      </c>
      <c r="B7" s="10" t="s">
        <v>337</v>
      </c>
      <c r="C7" s="59">
        <f>D7*'Scotland_index-weights_R2'!$B$2+O7*'Scotland_index-weights_R2'!$B$10</f>
        <v>0.40756739706009032</v>
      </c>
      <c r="D7" s="59">
        <f>F7*'Scotland_index-weights_R2'!$B$3+J7*'Scotland_index-weights_R2'!$B$4+N7*'Scotland_index-weights_R2'!$B$7</f>
        <v>0.44342675703730849</v>
      </c>
      <c r="E7" s="59">
        <f>INDEX('Productivity-all_inputs'!$D:$D,MATCH($A7,'Productivity-all_inputs'!$A:$A,0))</f>
        <v>3.8264651170664994</v>
      </c>
      <c r="F7" s="59">
        <f t="shared" si="1"/>
        <v>0</v>
      </c>
      <c r="G7" s="49">
        <f>INDEX('Skills-all_inputs'!$C:$C,MATCH($A7,'Skills-all_inputs'!$A:$A,0))</f>
        <v>10.199999999999999</v>
      </c>
      <c r="H7" s="49">
        <f>INDEX('Skills-all_inputs'!$D:$D,MATCH($A7,'Skills-all_inputs'!$A:$A,0))</f>
        <v>11.9</v>
      </c>
      <c r="I7" s="123">
        <f>$G7*'Scotland_index-weights_R2'!$B$5+'Scotland_index-weights_R2'!$B$6*$H7</f>
        <v>11.05</v>
      </c>
      <c r="J7" s="59">
        <f t="shared" si="2"/>
        <v>0.66990291262135937</v>
      </c>
      <c r="K7" s="49">
        <f>INDEX('Unemployment-all_inputs'!$C:$C,MATCH($A7,'Unemployment-all_inputs'!$A:$A,0))</f>
        <v>4.4000000000000004</v>
      </c>
      <c r="L7" s="49">
        <f>INDEX('Unemployment-all_inputs'!$D:$D,MATCH($A7,'Unemployment-all_inputs'!$A:$A,0))</f>
        <v>4</v>
      </c>
      <c r="M7" s="121">
        <f>K7*'Scotland_index-weights_R2'!$B$8+L7*'Scotland_index-weights_R2'!$B$9</f>
        <v>4.2</v>
      </c>
      <c r="N7" s="59">
        <f t="shared" si="3"/>
        <v>0.66037735849056622</v>
      </c>
      <c r="O7" s="59">
        <f>S7*'Scotland_index-weights_R2'!$B$11</f>
        <v>0.12069251724234552</v>
      </c>
      <c r="P7" s="60">
        <f>INDEX('Dwellings_vacancy_S-all_inputs'!$E:$E,MATCH($A7,'Dwellings_vacancy_S-all_inputs'!$A:$A,0))</f>
        <v>1.0535448686167575E-2</v>
      </c>
      <c r="Q7" s="60">
        <f>INDEX('Dwellings_vacancy_S-all_inputs'!$H:$H,MATCH($A7,'Dwellings_vacancy_S-all_inputs'!$A:$A,0))</f>
        <v>8.2021541010770509E-3</v>
      </c>
      <c r="R7" s="60">
        <f>P7*'Scotland_index-weights_R2'!$B$12+Q7*'Scotland_index-weights_R2'!$B$13</f>
        <v>9.3688013936223131E-3</v>
      </c>
      <c r="S7" s="59">
        <f t="shared" si="0"/>
        <v>0.12069251724234552</v>
      </c>
    </row>
    <row r="8" spans="1:19" x14ac:dyDescent="0.35">
      <c r="A8" s="10" t="s">
        <v>378</v>
      </c>
      <c r="B8" s="10" t="s">
        <v>379</v>
      </c>
      <c r="C8" s="59">
        <f>D8*'Scotland_index-weights_R2'!$B$2+O8*'Scotland_index-weights_R2'!$B$10</f>
        <v>0.51132204434164075</v>
      </c>
      <c r="D8" s="59">
        <f>F8*'Scotland_index-weights_R2'!$B$3+J8*'Scotland_index-weights_R2'!$B$4+N8*'Scotland_index-weights_R2'!$B$7</f>
        <v>0.520263287951654</v>
      </c>
      <c r="E8" s="59">
        <f>INDEX('Productivity-all_inputs'!$D:$D,MATCH($A8,'Productivity-all_inputs'!$A:$A,0))</f>
        <v>3.4781584227982836</v>
      </c>
      <c r="F8" s="59">
        <f t="shared" si="1"/>
        <v>0.66566255116032935</v>
      </c>
      <c r="G8" s="49">
        <f>INDEX('Skills-all_inputs'!$C:$C,MATCH($A8,'Skills-all_inputs'!$A:$A,0))</f>
        <v>8.8000000000000007</v>
      </c>
      <c r="H8" s="49">
        <f>INDEX('Skills-all_inputs'!$D:$D,MATCH($A8,'Skills-all_inputs'!$A:$A,0))</f>
        <v>9</v>
      </c>
      <c r="I8" s="123">
        <f>$G8*'Scotland_index-weights_R2'!$B$5+'Scotland_index-weights_R2'!$B$6*$H8</f>
        <v>8.9</v>
      </c>
      <c r="J8" s="59">
        <f t="shared" si="2"/>
        <v>0.46116504854368939</v>
      </c>
      <c r="K8" s="49">
        <f>INDEX('Unemployment-all_inputs'!$C:$C,MATCH($A8,'Unemployment-all_inputs'!$A:$A,0))</f>
        <v>3.9</v>
      </c>
      <c r="L8" s="49">
        <f>INDEX('Unemployment-all_inputs'!$D:$D,MATCH($A8,'Unemployment-all_inputs'!$A:$A,0))</f>
        <v>3.3</v>
      </c>
      <c r="M8" s="121">
        <f>K8*'Scotland_index-weights_R2'!$B$8+L8*'Scotland_index-weights_R2'!$B$9</f>
        <v>3.5999999999999996</v>
      </c>
      <c r="N8" s="59">
        <f t="shared" si="3"/>
        <v>0.4339622641509433</v>
      </c>
      <c r="O8" s="59">
        <f>S8*'Scotland_index-weights_R2'!$B$11</f>
        <v>0.43979209546153486</v>
      </c>
      <c r="P8" s="60">
        <f>INDEX('Dwellings_vacancy_S-all_inputs'!$E:$E,MATCH($A8,'Dwellings_vacancy_S-all_inputs'!$A:$A,0))</f>
        <v>2.3553668227808348E-2</v>
      </c>
      <c r="Q8" s="60">
        <f>INDEX('Dwellings_vacancy_S-all_inputs'!$H:$H,MATCH($A8,'Dwellings_vacancy_S-all_inputs'!$A:$A,0))</f>
        <v>2.6173631677086761E-2</v>
      </c>
      <c r="R8" s="60">
        <f>P8*'Scotland_index-weights_R2'!$B$12+Q8*'Scotland_index-weights_R2'!$B$13</f>
        <v>2.4863649952447553E-2</v>
      </c>
      <c r="S8" s="59">
        <f t="shared" si="0"/>
        <v>0.43979209546153486</v>
      </c>
    </row>
    <row r="9" spans="1:19" x14ac:dyDescent="0.35">
      <c r="A9" s="10" t="s">
        <v>380</v>
      </c>
      <c r="B9" s="10" t="s">
        <v>381</v>
      </c>
      <c r="C9" s="59">
        <f>D9*'Scotland_index-weights_R2'!$B$2+O9*'Scotland_index-weights_R2'!$B$10</f>
        <v>0.59973308466558395</v>
      </c>
      <c r="D9" s="59">
        <f>F9*'Scotland_index-weights_R2'!$B$3+J9*'Scotland_index-weights_R2'!$B$4+N9*'Scotland_index-weights_R2'!$B$7</f>
        <v>0.63670578686106449</v>
      </c>
      <c r="E9" s="59">
        <f>INDEX('Productivity-all_inputs'!$D:$D,MATCH($A9,'Productivity-all_inputs'!$A:$A,0))</f>
        <v>3.417726683613366</v>
      </c>
      <c r="F9" s="59">
        <f t="shared" si="1"/>
        <v>0.78115601235091658</v>
      </c>
      <c r="G9" s="49">
        <f>INDEX('Skills-all_inputs'!$C:$C,MATCH($A9,'Skills-all_inputs'!$A:$A,0))</f>
        <v>5</v>
      </c>
      <c r="H9" s="49">
        <f>INDEX('Skills-all_inputs'!$D:$D,MATCH($A9,'Skills-all_inputs'!$A:$A,0))</f>
        <v>7.9</v>
      </c>
      <c r="I9" s="123">
        <f>$G9*'Scotland_index-weights_R2'!$B$5+'Scotland_index-weights_R2'!$B$6*$H9</f>
        <v>6.45</v>
      </c>
      <c r="J9" s="59">
        <f t="shared" si="2"/>
        <v>0.22330097087378642</v>
      </c>
      <c r="K9" s="49">
        <f>INDEX('Unemployment-all_inputs'!$C:$C,MATCH($A9,'Unemployment-all_inputs'!$A:$A,0))</f>
        <v>4.9000000000000004</v>
      </c>
      <c r="L9" s="49">
        <f>INDEX('Unemployment-all_inputs'!$D:$D,MATCH($A9,'Unemployment-all_inputs'!$A:$A,0))</f>
        <v>4.8</v>
      </c>
      <c r="M9" s="121">
        <f>K9*'Scotland_index-weights_R2'!$B$8+L9*'Scotland_index-weights_R2'!$B$9</f>
        <v>4.8499999999999996</v>
      </c>
      <c r="N9" s="59">
        <f t="shared" si="3"/>
        <v>0.90566037735849059</v>
      </c>
      <c r="O9" s="59">
        <f>S9*'Scotland_index-weights_R2'!$B$11</f>
        <v>0.30395146710174004</v>
      </c>
      <c r="P9" s="60">
        <f>INDEX('Dwellings_vacancy_S-all_inputs'!$E:$E,MATCH($A9,'Dwellings_vacancy_S-all_inputs'!$A:$A,0))</f>
        <v>1.5074036195473343E-2</v>
      </c>
      <c r="Q9" s="60">
        <f>INDEX('Dwellings_vacancy_S-all_inputs'!$H:$H,MATCH($A9,'Dwellings_vacancy_S-all_inputs'!$A:$A,0))</f>
        <v>2.1460955676191613E-2</v>
      </c>
      <c r="R9" s="60">
        <f>P9*'Scotland_index-weights_R2'!$B$12+Q9*'Scotland_index-weights_R2'!$B$13</f>
        <v>1.8267495935832479E-2</v>
      </c>
      <c r="S9" s="59">
        <f t="shared" si="0"/>
        <v>0.30395146710174004</v>
      </c>
    </row>
    <row r="10" spans="1:19" x14ac:dyDescent="0.35">
      <c r="A10" s="10" t="s">
        <v>384</v>
      </c>
      <c r="B10" s="10" t="s">
        <v>385</v>
      </c>
      <c r="C10" s="59">
        <f>D10*'Scotland_index-weights_R2'!$B$2+O10*'Scotland_index-weights_R2'!$B$10</f>
        <v>0.68733448316989798</v>
      </c>
      <c r="D10" s="59">
        <f>F10*'Scotland_index-weights_R2'!$B$3+J10*'Scotland_index-weights_R2'!$B$4+N10*'Scotland_index-weights_R2'!$B$7</f>
        <v>0.74958783660010997</v>
      </c>
      <c r="E10" s="59">
        <f>INDEX('Productivity-all_inputs'!$D:$D,MATCH($A10,'Productivity-all_inputs'!$A:$A,0))</f>
        <v>3.3032169733019514</v>
      </c>
      <c r="F10" s="59">
        <f t="shared" si="1"/>
        <v>1</v>
      </c>
      <c r="G10" s="49">
        <f>INDEX('Skills-all_inputs'!$C:$C,MATCH($A10,'Skills-all_inputs'!$A:$A,0))</f>
        <v>8.6</v>
      </c>
      <c r="H10" s="49">
        <f>INDEX('Skills-all_inputs'!$D:$D,MATCH($A10,'Skills-all_inputs'!$A:$A,0))</f>
        <v>9.1</v>
      </c>
      <c r="I10" s="123">
        <f>$G10*'Scotland_index-weights_R2'!$B$5+'Scotland_index-weights_R2'!$B$6*$H10</f>
        <v>8.85</v>
      </c>
      <c r="J10" s="59">
        <f t="shared" si="2"/>
        <v>0.45631067961165045</v>
      </c>
      <c r="K10" s="49">
        <f>INDEX('Unemployment-all_inputs'!$C:$C,MATCH($A10,'Unemployment-all_inputs'!$A:$A,0))</f>
        <v>4.7</v>
      </c>
      <c r="L10" s="49">
        <f>INDEX('Unemployment-all_inputs'!$D:$D,MATCH($A10,'Unemployment-all_inputs'!$A:$A,0))</f>
        <v>4.4000000000000004</v>
      </c>
      <c r="M10" s="121">
        <f>K10*'Scotland_index-weights_R2'!$B$8+L10*'Scotland_index-weights_R2'!$B$9</f>
        <v>4.5500000000000007</v>
      </c>
      <c r="N10" s="59">
        <f t="shared" si="3"/>
        <v>0.79245283018867962</v>
      </c>
      <c r="O10" s="59">
        <f>S10*'Scotland_index-weights_R2'!$B$11</f>
        <v>0.18930765572820243</v>
      </c>
      <c r="P10" s="60">
        <f>INDEX('Dwellings_vacancy_S-all_inputs'!$E:$E,MATCH($A10,'Dwellings_vacancy_S-all_inputs'!$A:$A,0))</f>
        <v>1.0689415041782729E-2</v>
      </c>
      <c r="Q10" s="60">
        <f>INDEX('Dwellings_vacancy_S-all_inputs'!$H:$H,MATCH($A10,'Dwellings_vacancy_S-all_inputs'!$A:$A,0))</f>
        <v>1.4711820368322186E-2</v>
      </c>
      <c r="R10" s="60">
        <f>P10*'Scotland_index-weights_R2'!$B$12+Q10*'Scotland_index-weights_R2'!$B$13</f>
        <v>1.2700617705052458E-2</v>
      </c>
      <c r="S10" s="59">
        <f t="shared" si="0"/>
        <v>0.18930765572820243</v>
      </c>
    </row>
    <row r="11" spans="1:19" x14ac:dyDescent="0.35">
      <c r="A11" s="10" t="s">
        <v>390</v>
      </c>
      <c r="B11" s="10" t="s">
        <v>391</v>
      </c>
      <c r="C11" s="59">
        <f>D11*'Scotland_index-weights_R2'!$B$2+O11*'Scotland_index-weights_R2'!$B$10</f>
        <v>0.33064538298476798</v>
      </c>
      <c r="D11" s="59">
        <f>F11*'Scotland_index-weights_R2'!$B$3+J11*'Scotland_index-weights_R2'!$B$4+N11*'Scotland_index-weights_R2'!$B$7</f>
        <v>0.37197605585786397</v>
      </c>
      <c r="E11" s="59">
        <f>INDEX('Productivity-all_inputs'!$D:$D,MATCH($A11,'Productivity-all_inputs'!$A:$A,0))</f>
        <v>3.4781584227982836</v>
      </c>
      <c r="F11" s="59">
        <f t="shared" si="1"/>
        <v>0.66566255116032935</v>
      </c>
      <c r="G11" s="49">
        <f>INDEX('Skills-all_inputs'!$C:$C,MATCH($A11,'Skills-all_inputs'!$A:$A,0))</f>
        <v>7.6</v>
      </c>
      <c r="H11" s="49">
        <f>INDEX('Skills-all_inputs'!$D:$D,MATCH($A11,'Skills-all_inputs'!$A:$A,0))</f>
        <v>5.7</v>
      </c>
      <c r="I11" s="123">
        <f>$G11*'Scotland_index-weights_R2'!$B$5+'Scotland_index-weights_R2'!$B$6*$H11</f>
        <v>6.65</v>
      </c>
      <c r="J11" s="59">
        <f t="shared" si="2"/>
        <v>0.24271844660194178</v>
      </c>
      <c r="K11" s="49">
        <f>INDEX('Unemployment-all_inputs'!$C:$C,MATCH($A11,'Unemployment-all_inputs'!$A:$A,0))</f>
        <v>3.3</v>
      </c>
      <c r="L11" s="49">
        <f>INDEX('Unemployment-all_inputs'!$D:$D,MATCH($A11,'Unemployment-all_inputs'!$A:$A,0))</f>
        <v>2.7</v>
      </c>
      <c r="M11" s="121">
        <f>K11*'Scotland_index-weights_R2'!$B$8+L11*'Scotland_index-weights_R2'!$B$9</f>
        <v>3</v>
      </c>
      <c r="N11" s="59">
        <f t="shared" si="3"/>
        <v>0.20754716981132074</v>
      </c>
      <c r="O11" s="59">
        <f>S11*'Scotland_index-weights_R2'!$B$11</f>
        <v>0</v>
      </c>
      <c r="P11" s="60">
        <f>INDEX('Dwellings_vacancy_S-all_inputs'!$E:$E,MATCH($A11,'Dwellings_vacancy_S-all_inputs'!$A:$A,0))</f>
        <v>4.228556709882373E-3</v>
      </c>
      <c r="Q11" s="60">
        <f>INDEX('Dwellings_vacancy_S-all_inputs'!$H:$H,MATCH($A11,'Dwellings_vacancy_S-all_inputs'!$A:$A,0))</f>
        <v>2.7878630705394192E-3</v>
      </c>
      <c r="R11" s="60">
        <f>P11*'Scotland_index-weights_R2'!$B$12+Q11*'Scotland_index-weights_R2'!$B$13</f>
        <v>3.5082098902108963E-3</v>
      </c>
      <c r="S11" s="59">
        <f t="shared" si="0"/>
        <v>0</v>
      </c>
    </row>
    <row r="12" spans="1:19" x14ac:dyDescent="0.35">
      <c r="A12" s="10" t="s">
        <v>398</v>
      </c>
      <c r="B12" s="10" t="s">
        <v>399</v>
      </c>
      <c r="C12" s="59">
        <f>D12*'Scotland_index-weights_R2'!$B$2+O12*'Scotland_index-weights_R2'!$B$10</f>
        <v>0.37693448899704723</v>
      </c>
      <c r="D12" s="59">
        <f>F12*'Scotland_index-weights_R2'!$B$3+J12*'Scotland_index-weights_R2'!$B$4+N12*'Scotland_index-weights_R2'!$B$7</f>
        <v>0.40913010694361174</v>
      </c>
      <c r="E12" s="59">
        <f>INDEX('Productivity-all_inputs'!$D:$D,MATCH($A12,'Productivity-all_inputs'!$A:$A,0))</f>
        <v>3.529297384289471</v>
      </c>
      <c r="F12" s="59">
        <f t="shared" si="1"/>
        <v>0.56792888100669181</v>
      </c>
      <c r="G12" s="49">
        <f>INDEX('Skills-all_inputs'!$C:$C,MATCH($A12,'Skills-all_inputs'!$A:$A,0))</f>
        <v>6.9</v>
      </c>
      <c r="H12" s="49">
        <f>INDEX('Skills-all_inputs'!$D:$D,MATCH($A12,'Skills-all_inputs'!$A:$A,0))</f>
        <v>7.6</v>
      </c>
      <c r="I12" s="123">
        <f>$G12*'Scotland_index-weights_R2'!$B$5+'Scotland_index-weights_R2'!$B$6*$H12</f>
        <v>7.25</v>
      </c>
      <c r="J12" s="59">
        <f t="shared" si="2"/>
        <v>0.30097087378640774</v>
      </c>
      <c r="K12" s="49">
        <f>INDEX('Unemployment-all_inputs'!$C:$C,MATCH($A12,'Unemployment-all_inputs'!$A:$A,0))</f>
        <v>3.4</v>
      </c>
      <c r="L12" s="49">
        <f>INDEX('Unemployment-all_inputs'!$D:$D,MATCH($A12,'Unemployment-all_inputs'!$A:$A,0))</f>
        <v>3.4</v>
      </c>
      <c r="M12" s="121">
        <f>K12*'Scotland_index-weights_R2'!$B$8+L12*'Scotland_index-weights_R2'!$B$9</f>
        <v>3.4</v>
      </c>
      <c r="N12" s="59">
        <f t="shared" si="3"/>
        <v>0.35849056603773582</v>
      </c>
      <c r="O12" s="59">
        <f>S12*'Scotland_index-weights_R2'!$B$11</f>
        <v>0.11936954542453143</v>
      </c>
      <c r="P12" s="60">
        <f>INDEX('Dwellings_vacancy_S-all_inputs'!$E:$E,MATCH($A12,'Dwellings_vacancy_S-all_inputs'!$A:$A,0))</f>
        <v>8.4953670850144974E-3</v>
      </c>
      <c r="Q12" s="60">
        <f>INDEX('Dwellings_vacancy_S-all_inputs'!$H:$H,MATCH($A12,'Dwellings_vacancy_S-all_inputs'!$A:$A,0))</f>
        <v>1.0113753877973112E-2</v>
      </c>
      <c r="R12" s="60">
        <f>P12*'Scotland_index-weights_R2'!$B$12+Q12*'Scotland_index-weights_R2'!$B$13</f>
        <v>9.3045604814938048E-3</v>
      </c>
      <c r="S12" s="59">
        <f t="shared" si="0"/>
        <v>0.11936954542453143</v>
      </c>
    </row>
    <row r="13" spans="1:19" x14ac:dyDescent="0.35">
      <c r="A13" s="10" t="s">
        <v>400</v>
      </c>
      <c r="B13" s="10" t="s">
        <v>401</v>
      </c>
      <c r="C13" s="59">
        <f>D13*'Scotland_index-weights_R2'!$B$2+O13*'Scotland_index-weights_R2'!$B$10</f>
        <v>0.35747340112507781</v>
      </c>
      <c r="D13" s="59">
        <f>F13*'Scotland_index-weights_R2'!$B$3+J13*'Scotland_index-weights_R2'!$B$4+N13*'Scotland_index-weights_R2'!$B$7</f>
        <v>0.401261212744078</v>
      </c>
      <c r="E13" s="59">
        <f>INDEX('Productivity-all_inputs'!$D:$D,MATCH($A13,'Productivity-all_inputs'!$A:$A,0))</f>
        <v>3.4657359027997265</v>
      </c>
      <c r="F13" s="59">
        <f t="shared" si="1"/>
        <v>0.68940371516940224</v>
      </c>
      <c r="G13" s="49">
        <f>INDEX('Skills-all_inputs'!$C:$C,MATCH($A13,'Skills-all_inputs'!$A:$A,0))</f>
        <v>5.5</v>
      </c>
      <c r="H13" s="49">
        <f>INDEX('Skills-all_inputs'!$D:$D,MATCH($A13,'Skills-all_inputs'!$A:$A,0))</f>
        <v>6.4</v>
      </c>
      <c r="I13" s="123">
        <f>$G13*'Scotland_index-weights_R2'!$B$5+'Scotland_index-weights_R2'!$B$6*$H13</f>
        <v>5.95</v>
      </c>
      <c r="J13" s="59">
        <f t="shared" si="2"/>
        <v>0.17475728155339806</v>
      </c>
      <c r="K13" s="49">
        <f>INDEX('Unemployment-all_inputs'!$C:$C,MATCH($A13,'Unemployment-all_inputs'!$A:$A,0))</f>
        <v>3.8</v>
      </c>
      <c r="L13" s="49">
        <f>INDEX('Unemployment-all_inputs'!$D:$D,MATCH($A13,'Unemployment-all_inputs'!$A:$A,0))</f>
        <v>2.9</v>
      </c>
      <c r="M13" s="121">
        <f>K13*'Scotland_index-weights_R2'!$B$8+L13*'Scotland_index-weights_R2'!$B$9</f>
        <v>3.3499999999999996</v>
      </c>
      <c r="N13" s="59">
        <f t="shared" si="3"/>
        <v>0.33962264150943383</v>
      </c>
      <c r="O13" s="59">
        <f>S13*'Scotland_index-weights_R2'!$B$11</f>
        <v>7.1709081730761135E-3</v>
      </c>
      <c r="P13" s="60">
        <f>INDEX('Dwellings_vacancy_S-all_inputs'!$E:$E,MATCH($A13,'Dwellings_vacancy_S-all_inputs'!$A:$A,0))</f>
        <v>3.2915038058012754E-3</v>
      </c>
      <c r="Q13" s="60">
        <f>INDEX('Dwellings_vacancy_S-all_inputs'!$H:$H,MATCH($A13,'Dwellings_vacancy_S-all_inputs'!$A:$A,0))</f>
        <v>4.421326397919376E-3</v>
      </c>
      <c r="R13" s="60">
        <f>P13*'Scotland_index-weights_R2'!$B$12+Q13*'Scotland_index-weights_R2'!$B$13</f>
        <v>3.8564151018603259E-3</v>
      </c>
      <c r="S13" s="59">
        <f t="shared" si="0"/>
        <v>7.1709081730761135E-3</v>
      </c>
    </row>
    <row r="14" spans="1:19" x14ac:dyDescent="0.35">
      <c r="A14" s="10" t="s">
        <v>426</v>
      </c>
      <c r="B14" s="10" t="s">
        <v>427</v>
      </c>
      <c r="C14" s="59">
        <f>D14*'Scotland_index-weights_R2'!$B$2+O14*'Scotland_index-weights_R2'!$B$10</f>
        <v>0.56647168484795229</v>
      </c>
      <c r="D14" s="59">
        <f>F14*'Scotland_index-weights_R2'!$B$3+J14*'Scotland_index-weights_R2'!$B$4+N14*'Scotland_index-weights_R2'!$B$7</f>
        <v>0.61783790232121205</v>
      </c>
      <c r="E14" s="59">
        <f>INDEX('Productivity-all_inputs'!$D:$D,MATCH($A14,'Productivity-all_inputs'!$A:$A,0))</f>
        <v>3.6054978451748854</v>
      </c>
      <c r="F14" s="59">
        <f t="shared" si="1"/>
        <v>0.42229919881196026</v>
      </c>
      <c r="G14" s="49">
        <f>INDEX('Skills-all_inputs'!$C:$C,MATCH($A14,'Skills-all_inputs'!$A:$A,0))</f>
        <v>10.4</v>
      </c>
      <c r="H14" s="49">
        <f>INDEX('Skills-all_inputs'!$D:$D,MATCH($A14,'Skills-all_inputs'!$A:$A,0))</f>
        <v>16.5</v>
      </c>
      <c r="I14" s="123">
        <f>$G14*'Scotland_index-weights_R2'!$B$5+'Scotland_index-weights_R2'!$B$6*$H14</f>
        <v>13.45</v>
      </c>
      <c r="J14" s="59">
        <f t="shared" si="2"/>
        <v>0.90291262135922334</v>
      </c>
      <c r="K14" s="49">
        <f>INDEX('Unemployment-all_inputs'!$C:$C,MATCH($A14,'Unemployment-all_inputs'!$A:$A,0))</f>
        <v>3.9</v>
      </c>
      <c r="L14" s="49">
        <f>INDEX('Unemployment-all_inputs'!$D:$D,MATCH($A14,'Unemployment-all_inputs'!$A:$A,0))</f>
        <v>3.8</v>
      </c>
      <c r="M14" s="121">
        <f>K14*'Scotland_index-weights_R2'!$B$8+L14*'Scotland_index-weights_R2'!$B$9</f>
        <v>3.8499999999999996</v>
      </c>
      <c r="N14" s="59">
        <f t="shared" si="3"/>
        <v>0.52830188679245271</v>
      </c>
      <c r="O14" s="59">
        <f>S14*'Scotland_index-weights_R2'!$B$11</f>
        <v>0.15554194506187446</v>
      </c>
      <c r="P14" s="60">
        <f>INDEX('Dwellings_vacancy_S-all_inputs'!$E:$E,MATCH($A14,'Dwellings_vacancy_S-all_inputs'!$A:$A,0))</f>
        <v>1.0148511506601262E-2</v>
      </c>
      <c r="Q14" s="60">
        <f>INDEX('Dwellings_vacancy_S-all_inputs'!$H:$H,MATCH($A14,'Dwellings_vacancy_S-all_inputs'!$A:$A,0))</f>
        <v>1.1973530767770456E-2</v>
      </c>
      <c r="R14" s="60">
        <f>P14*'Scotland_index-weights_R2'!$B$12+Q14*'Scotland_index-weights_R2'!$B$13</f>
        <v>1.1061021137185859E-2</v>
      </c>
      <c r="S14" s="59">
        <f t="shared" si="0"/>
        <v>0.15554194506187446</v>
      </c>
    </row>
    <row r="15" spans="1:19" x14ac:dyDescent="0.35">
      <c r="A15" s="10" t="s">
        <v>432</v>
      </c>
      <c r="B15" s="10" t="s">
        <v>433</v>
      </c>
      <c r="C15" s="59">
        <f>D15*'Scotland_index-weights_R2'!$B$2+O15*'Scotland_index-weights_R2'!$B$10</f>
        <v>0.46209938544255857</v>
      </c>
      <c r="D15" s="59">
        <f>F15*'Scotland_index-weights_R2'!$B$3+J15*'Scotland_index-weights_R2'!$B$4+N15*'Scotland_index-weights_R2'!$B$7</f>
        <v>0.48835727147630303</v>
      </c>
      <c r="E15" s="59">
        <f>INDEX('Productivity-all_inputs'!$D:$D,MATCH($A15,'Productivity-all_inputs'!$A:$A,0))</f>
        <v>3.5496173867804286</v>
      </c>
      <c r="F15" s="59">
        <f t="shared" si="1"/>
        <v>0.52909452921183642</v>
      </c>
      <c r="G15" s="49">
        <f>INDEX('Skills-all_inputs'!$C:$C,MATCH($A15,'Skills-all_inputs'!$A:$A,0))</f>
        <v>5.9</v>
      </c>
      <c r="H15" s="49">
        <f>INDEX('Skills-all_inputs'!$D:$D,MATCH($A15,'Skills-all_inputs'!$A:$A,0))</f>
        <v>7.3</v>
      </c>
      <c r="I15" s="123">
        <f>$G15*'Scotland_index-weights_R2'!$B$5+'Scotland_index-weights_R2'!$B$6*$H15</f>
        <v>6.6</v>
      </c>
      <c r="J15" s="59">
        <f t="shared" si="2"/>
        <v>0.23786407766990286</v>
      </c>
      <c r="K15" s="49">
        <f>INDEX('Unemployment-all_inputs'!$C:$C,MATCH($A15,'Unemployment-all_inputs'!$A:$A,0))</f>
        <v>4.4000000000000004</v>
      </c>
      <c r="L15" s="49">
        <f>INDEX('Unemployment-all_inputs'!$D:$D,MATCH($A15,'Unemployment-all_inputs'!$A:$A,0))</f>
        <v>4.2</v>
      </c>
      <c r="M15" s="121">
        <f>K15*'Scotland_index-weights_R2'!$B$8+L15*'Scotland_index-weights_R2'!$B$9</f>
        <v>4.3000000000000007</v>
      </c>
      <c r="N15" s="59">
        <f t="shared" si="3"/>
        <v>0.6981132075471701</v>
      </c>
      <c r="O15" s="59">
        <f>S15*'Scotland_index-weights_R2'!$B$11</f>
        <v>0.25203629717260306</v>
      </c>
      <c r="P15" s="60">
        <f>INDEX('Dwellings_vacancy_S-all_inputs'!$E:$E,MATCH($A15,'Dwellings_vacancy_S-all_inputs'!$A:$A,0))</f>
        <v>1.4452082817118919E-2</v>
      </c>
      <c r="Q15" s="60">
        <f>INDEX('Dwellings_vacancy_S-all_inputs'!$H:$H,MATCH($A15,'Dwellings_vacancy_S-all_inputs'!$A:$A,0))</f>
        <v>1.704111175448755E-2</v>
      </c>
      <c r="R15" s="60">
        <f>P15*'Scotland_index-weights_R2'!$B$12+Q15*'Scotland_index-weights_R2'!$B$13</f>
        <v>1.5746597285803236E-2</v>
      </c>
      <c r="S15" s="59">
        <f t="shared" si="0"/>
        <v>0.25203629717260306</v>
      </c>
    </row>
    <row r="16" spans="1:19" x14ac:dyDescent="0.35">
      <c r="A16" s="10" t="s">
        <v>446</v>
      </c>
      <c r="B16" s="10" t="s">
        <v>447</v>
      </c>
      <c r="C16" s="59">
        <f>D16*'Scotland_index-weights_R2'!$B$2+O16*'Scotland_index-weights_R2'!$B$10</f>
        <v>0.83098613912033925</v>
      </c>
      <c r="D16" s="59">
        <f>F16*'Scotland_index-weights_R2'!$B$3+J16*'Scotland_index-weights_R2'!$B$4+N16*'Scotland_index-weights_R2'!$B$7</f>
        <v>0.91464161731549276</v>
      </c>
      <c r="E16" s="59">
        <f>INDEX('Productivity-all_inputs'!$D:$D,MATCH($A16,'Productivity-all_inputs'!$A:$A,0))</f>
        <v>3.4372078191851885</v>
      </c>
      <c r="F16" s="59">
        <f t="shared" si="1"/>
        <v>0.74392485194647828</v>
      </c>
      <c r="G16" s="49">
        <f>INDEX('Skills-all_inputs'!$C:$C,MATCH($A16,'Skills-all_inputs'!$A:$A,0))</f>
        <v>12.5</v>
      </c>
      <c r="H16" s="49">
        <f>INDEX('Skills-all_inputs'!$D:$D,MATCH($A16,'Skills-all_inputs'!$A:$A,0))</f>
        <v>16.399999999999999</v>
      </c>
      <c r="I16" s="123">
        <f>$G16*'Scotland_index-weights_R2'!$B$5+'Scotland_index-weights_R2'!$B$6*$H16</f>
        <v>14.45</v>
      </c>
      <c r="J16" s="59">
        <f t="shared" si="2"/>
        <v>1</v>
      </c>
      <c r="K16" s="49">
        <f>INDEX('Unemployment-all_inputs'!$C:$C,MATCH($A16,'Unemployment-all_inputs'!$A:$A,0))</f>
        <v>5.5</v>
      </c>
      <c r="L16" s="49">
        <f>INDEX('Unemployment-all_inputs'!$D:$D,MATCH($A16,'Unemployment-all_inputs'!$A:$A,0))</f>
        <v>4.7</v>
      </c>
      <c r="M16" s="121">
        <f>K16*'Scotland_index-weights_R2'!$B$8+L16*'Scotland_index-weights_R2'!$B$9</f>
        <v>5.0999999999999996</v>
      </c>
      <c r="N16" s="59">
        <f t="shared" si="3"/>
        <v>1</v>
      </c>
      <c r="O16" s="59">
        <f>S16*'Scotland_index-weights_R2'!$B$11</f>
        <v>0.16174231355911184</v>
      </c>
      <c r="P16" s="60">
        <f>INDEX('Dwellings_vacancy_S-all_inputs'!$E:$E,MATCH($A16,'Dwellings_vacancy_S-all_inputs'!$A:$A,0))</f>
        <v>1.029886914378029E-2</v>
      </c>
      <c r="Q16" s="60">
        <f>INDEX('Dwellings_vacancy_S-all_inputs'!$H:$H,MATCH($A16,'Dwellings_vacancy_S-all_inputs'!$A:$A,0))</f>
        <v>1.2425328554360812E-2</v>
      </c>
      <c r="R16" s="60">
        <f>P16*'Scotland_index-weights_R2'!$B$12+Q16*'Scotland_index-weights_R2'!$B$13</f>
        <v>1.1362098849070551E-2</v>
      </c>
      <c r="S16" s="59">
        <f t="shared" si="0"/>
        <v>0.16174231355911184</v>
      </c>
    </row>
    <row r="17" spans="1:19" x14ac:dyDescent="0.35">
      <c r="A17" s="10" t="s">
        <v>496</v>
      </c>
      <c r="B17" s="10" t="s">
        <v>497</v>
      </c>
      <c r="C17" s="59">
        <f>D17*'Scotland_index-weights_R2'!$B$2+O17*'Scotland_index-weights_R2'!$B$10</f>
        <v>0.3479509409319046</v>
      </c>
      <c r="D17" s="59">
        <f>F17*'Scotland_index-weights_R2'!$B$3+J17*'Scotland_index-weights_R2'!$B$4+N17*'Scotland_index-weights_R2'!$B$7</f>
        <v>0.34118457927329782</v>
      </c>
      <c r="E17" s="59">
        <f>INDEX('Productivity-all_inputs'!$D:$D,MATCH($A17,'Productivity-all_inputs'!$A:$A,0))</f>
        <v>3.493472657771326</v>
      </c>
      <c r="F17" s="59">
        <f t="shared" si="1"/>
        <v>0.63639491752313582</v>
      </c>
      <c r="G17" s="49">
        <f>INDEX('Skills-all_inputs'!$C:$C,MATCH($A17,'Skills-all_inputs'!$A:$A,0))</f>
        <v>5.0999999999999996</v>
      </c>
      <c r="H17" s="49">
        <f>INDEX('Skills-all_inputs'!$D:$D,MATCH($A17,'Skills-all_inputs'!$A:$A,0))</f>
        <v>6.9</v>
      </c>
      <c r="I17" s="123">
        <f>$G17*'Scotland_index-weights_R2'!$B$5+'Scotland_index-weights_R2'!$B$6*$H17</f>
        <v>6</v>
      </c>
      <c r="J17" s="59">
        <f t="shared" si="2"/>
        <v>0.17961165048543687</v>
      </c>
      <c r="K17" s="49">
        <f>INDEX('Unemployment-all_inputs'!$C:$C,MATCH($A17,'Unemployment-all_inputs'!$A:$A,0))</f>
        <v>3.4</v>
      </c>
      <c r="L17" s="49">
        <f>INDEX('Unemployment-all_inputs'!$D:$D,MATCH($A17,'Unemployment-all_inputs'!$A:$A,0))</f>
        <v>2.6</v>
      </c>
      <c r="M17" s="121">
        <f>K17*'Scotland_index-weights_R2'!$B$8+L17*'Scotland_index-weights_R2'!$B$9</f>
        <v>3</v>
      </c>
      <c r="N17" s="59">
        <f t="shared" si="3"/>
        <v>0.20754716981132074</v>
      </c>
      <c r="O17" s="59">
        <f>S17*'Scotland_index-weights_R2'!$B$11</f>
        <v>0.40208183420075877</v>
      </c>
      <c r="P17" s="60">
        <f>INDEX('Dwellings_vacancy_S-all_inputs'!$E:$E,MATCH($A17,'Dwellings_vacancy_S-all_inputs'!$A:$A,0))</f>
        <v>2.3727074515839424E-2</v>
      </c>
      <c r="Q17" s="60">
        <f>INDEX('Dwellings_vacancy_S-all_inputs'!$H:$H,MATCH($A17,'Dwellings_vacancy_S-all_inputs'!$A:$A,0))</f>
        <v>2.233795299991392E-2</v>
      </c>
      <c r="R17" s="60">
        <f>P17*'Scotland_index-weights_R2'!$B$12+Q17*'Scotland_index-weights_R2'!$B$13</f>
        <v>2.3032513757876672E-2</v>
      </c>
      <c r="S17" s="59">
        <f t="shared" si="0"/>
        <v>0.40208183420075877</v>
      </c>
    </row>
    <row r="18" spans="1:19" x14ac:dyDescent="0.35">
      <c r="A18" s="10" t="s">
        <v>510</v>
      </c>
      <c r="B18" s="10" t="s">
        <v>511</v>
      </c>
      <c r="C18" s="59">
        <f>D18*'Scotland_index-weights_R2'!$B$2+O18*'Scotland_index-weights_R2'!$B$10</f>
        <v>0.68363647131156591</v>
      </c>
      <c r="D18" s="59">
        <f>F18*'Scotland_index-weights_R2'!$B$3+J18*'Scotland_index-weights_R2'!$B$4+N18*'Scotland_index-weights_R2'!$B$7</f>
        <v>0.737067683941803</v>
      </c>
      <c r="E18" s="59">
        <f>INDEX('Productivity-all_inputs'!$D:$D,MATCH($A18,'Productivity-all_inputs'!$A:$A,0))</f>
        <v>3.4078419243808238</v>
      </c>
      <c r="F18" s="59">
        <f t="shared" si="1"/>
        <v>0.80004716246838392</v>
      </c>
      <c r="G18" s="49">
        <f>INDEX('Skills-all_inputs'!$C:$C,MATCH($A18,'Skills-all_inputs'!$A:$A,0))</f>
        <v>12.5</v>
      </c>
      <c r="H18" s="49">
        <f>INDEX('Skills-all_inputs'!$D:$D,MATCH($A18,'Skills-all_inputs'!$A:$A,0))</f>
        <v>10.1</v>
      </c>
      <c r="I18" s="123">
        <f>$G18*'Scotland_index-weights_R2'!$B$5+'Scotland_index-weights_R2'!$B$6*$H18</f>
        <v>11.3</v>
      </c>
      <c r="J18" s="59">
        <f t="shared" si="2"/>
        <v>0.69417475728155353</v>
      </c>
      <c r="K18" s="49">
        <f>INDEX('Unemployment-all_inputs'!$C:$C,MATCH($A18,'Unemployment-all_inputs'!$A:$A,0))</f>
        <v>4.2</v>
      </c>
      <c r="L18" s="49">
        <f>INDEX('Unemployment-all_inputs'!$D:$D,MATCH($A18,'Unemployment-all_inputs'!$A:$A,0))</f>
        <v>4.5</v>
      </c>
      <c r="M18" s="121">
        <f>K18*'Scotland_index-weights_R2'!$B$8+L18*'Scotland_index-weights_R2'!$B$9</f>
        <v>4.3499999999999996</v>
      </c>
      <c r="N18" s="59">
        <f t="shared" si="3"/>
        <v>0.71698113207547165</v>
      </c>
      <c r="O18" s="59">
        <f>S18*'Scotland_index-weights_R2'!$B$11</f>
        <v>0.25618677026966907</v>
      </c>
      <c r="P18" s="60">
        <f>INDEX('Dwellings_vacancy_S-all_inputs'!$E:$E,MATCH($A18,'Dwellings_vacancy_S-all_inputs'!$A:$A,0))</f>
        <v>1.4448628582111477E-2</v>
      </c>
      <c r="Q18" s="60">
        <f>INDEX('Dwellings_vacancy_S-all_inputs'!$H:$H,MATCH($A18,'Dwellings_vacancy_S-all_inputs'!$A:$A,0))</f>
        <v>1.7447643627174235E-2</v>
      </c>
      <c r="R18" s="60">
        <f>P18*'Scotland_index-weights_R2'!$B$12+Q18*'Scotland_index-weights_R2'!$B$13</f>
        <v>1.5948136104642855E-2</v>
      </c>
      <c r="S18" s="59">
        <f t="shared" si="0"/>
        <v>0.25618677026966907</v>
      </c>
    </row>
    <row r="19" spans="1:19" x14ac:dyDescent="0.35">
      <c r="A19" s="10" t="s">
        <v>582</v>
      </c>
      <c r="B19" s="10" t="s">
        <v>583</v>
      </c>
      <c r="C19" s="59">
        <f>D19*'Scotland_index-weights_R2'!$B$2+O19*'Scotland_index-weights_R2'!$B$10</f>
        <v>0.38591336187945979</v>
      </c>
      <c r="D19" s="59">
        <f>F19*'Scotland_index-weights_R2'!$B$3+J19*'Scotland_index-weights_R2'!$B$4+N19*'Scotland_index-weights_R2'!$B$7</f>
        <v>0.41906039724835731</v>
      </c>
      <c r="E19" s="59">
        <f>INDEX('Productivity-all_inputs'!$D:$D,MATCH($A19,'Productivity-all_inputs'!$A:$A,0))</f>
        <v>3.4719664525503626</v>
      </c>
      <c r="F19" s="59">
        <f t="shared" si="1"/>
        <v>0.67749626776632121</v>
      </c>
      <c r="G19" s="49">
        <f>INDEX('Skills-all_inputs'!$C:$C,MATCH($A19,'Skills-all_inputs'!$A:$A,0))</f>
        <v>5.4</v>
      </c>
      <c r="H19" s="49">
        <f>INDEX('Skills-all_inputs'!$D:$D,MATCH($A19,'Skills-all_inputs'!$A:$A,0))</f>
        <v>9.4</v>
      </c>
      <c r="I19" s="123">
        <f>$G19*'Scotland_index-weights_R2'!$B$5+'Scotland_index-weights_R2'!$B$6*$H19</f>
        <v>7.4</v>
      </c>
      <c r="J19" s="59">
        <f t="shared" si="2"/>
        <v>0.3155339805825243</v>
      </c>
      <c r="K19" s="49">
        <f>INDEX('Unemployment-all_inputs'!$C:$C,MATCH($A19,'Unemployment-all_inputs'!$A:$A,0))</f>
        <v>3.4</v>
      </c>
      <c r="L19" s="49">
        <f>INDEX('Unemployment-all_inputs'!$D:$D,MATCH($A19,'Unemployment-all_inputs'!$A:$A,0))</f>
        <v>2.9</v>
      </c>
      <c r="M19" s="121">
        <f>K19*'Scotland_index-weights_R2'!$B$8+L19*'Scotland_index-weights_R2'!$B$9</f>
        <v>3.15</v>
      </c>
      <c r="N19" s="59">
        <f t="shared" si="3"/>
        <v>0.26415094339622636</v>
      </c>
      <c r="O19" s="59">
        <f>S19*'Scotland_index-weights_R2'!$B$11</f>
        <v>0.12073707892827942</v>
      </c>
      <c r="P19" s="60">
        <f>INDEX('Dwellings_vacancy_S-all_inputs'!$E:$E,MATCH($A19,'Dwellings_vacancy_S-all_inputs'!$A:$A,0))</f>
        <v>9.1649940753996077E-3</v>
      </c>
      <c r="Q19" s="60">
        <f>INDEX('Dwellings_vacancy_S-all_inputs'!$H:$H,MATCH($A19,'Dwellings_vacancy_S-all_inputs'!$A:$A,0))</f>
        <v>9.5769363676753722E-3</v>
      </c>
      <c r="R19" s="60">
        <f>P19*'Scotland_index-weights_R2'!$B$12+Q19*'Scotland_index-weights_R2'!$B$13</f>
        <v>9.3709652215374899E-3</v>
      </c>
      <c r="S19" s="59">
        <f t="shared" si="0"/>
        <v>0.12073707892827942</v>
      </c>
    </row>
    <row r="20" spans="1:19" x14ac:dyDescent="0.35">
      <c r="A20" s="10" t="s">
        <v>590</v>
      </c>
      <c r="B20" s="10" t="s">
        <v>591</v>
      </c>
      <c r="C20" s="59">
        <f>D20*'Scotland_index-weights_R2'!$B$2+O20*'Scotland_index-weights_R2'!$B$10</f>
        <v>0.4316529632084003</v>
      </c>
      <c r="D20" s="59">
        <f>F20*'Scotland_index-weights_R2'!$B$3+J20*'Scotland_index-weights_R2'!$B$4+N20*'Scotland_index-weights_R2'!$B$7</f>
        <v>0.44022276264600058</v>
      </c>
      <c r="E20" s="59">
        <f>INDEX('Productivity-all_inputs'!$D:$D,MATCH($A20,'Productivity-all_inputs'!$A:$A,0))</f>
        <v>3.5115454388310208</v>
      </c>
      <c r="F20" s="59">
        <f t="shared" si="1"/>
        <v>0.60185531852968532</v>
      </c>
      <c r="G20" s="49">
        <f>INDEX('Skills-all_inputs'!$C:$C,MATCH($A20,'Skills-all_inputs'!$A:$A,0))</f>
        <v>7.4</v>
      </c>
      <c r="H20" s="49">
        <f>INDEX('Skills-all_inputs'!$D:$D,MATCH($A20,'Skills-all_inputs'!$A:$A,0))</f>
        <v>9.1</v>
      </c>
      <c r="I20" s="123">
        <f>$G20*'Scotland_index-weights_R2'!$B$5+'Scotland_index-weights_R2'!$B$6*$H20</f>
        <v>8.25</v>
      </c>
      <c r="J20" s="59">
        <f t="shared" si="2"/>
        <v>0.39805825242718446</v>
      </c>
      <c r="K20" s="49">
        <f>INDEX('Unemployment-all_inputs'!$C:$C,MATCH($A20,'Unemployment-all_inputs'!$A:$A,0))</f>
        <v>3.6</v>
      </c>
      <c r="L20" s="49">
        <f>INDEX('Unemployment-all_inputs'!$D:$D,MATCH($A20,'Unemployment-all_inputs'!$A:$A,0))</f>
        <v>3</v>
      </c>
      <c r="M20" s="121">
        <f>K20*'Scotland_index-weights_R2'!$B$8+L20*'Scotland_index-weights_R2'!$B$9</f>
        <v>3.3</v>
      </c>
      <c r="N20" s="59">
        <f t="shared" si="3"/>
        <v>0.320754716981132</v>
      </c>
      <c r="O20" s="59">
        <f>S20*'Scotland_index-weights_R2'!$B$11</f>
        <v>0.36309456770759824</v>
      </c>
      <c r="P20" s="60">
        <f>INDEX('Dwellings_vacancy_S-all_inputs'!$E:$E,MATCH($A20,'Dwellings_vacancy_S-all_inputs'!$A:$A,0))</f>
        <v>1.8957345971563982E-2</v>
      </c>
      <c r="Q20" s="60">
        <f>INDEX('Dwellings_vacancy_S-all_inputs'!$H:$H,MATCH($A20,'Dwellings_vacancy_S-all_inputs'!$A:$A,0))</f>
        <v>2.3321391424939327E-2</v>
      </c>
      <c r="R20" s="60">
        <f>P20*'Scotland_index-weights_R2'!$B$12+Q20*'Scotland_index-weights_R2'!$B$13</f>
        <v>2.1139368698251657E-2</v>
      </c>
      <c r="S20" s="59">
        <f t="shared" si="0"/>
        <v>0.36309456770759824</v>
      </c>
    </row>
    <row r="21" spans="1:19" x14ac:dyDescent="0.35">
      <c r="A21" s="10" t="s">
        <v>592</v>
      </c>
      <c r="B21" s="10" t="s">
        <v>593</v>
      </c>
      <c r="C21" s="59">
        <f>D21*'Scotland_index-weights_R2'!$B$2+O21*'Scotland_index-weights_R2'!$B$10</f>
        <v>0.44395910034928021</v>
      </c>
      <c r="D21" s="59">
        <f>F21*'Scotland_index-weights_R2'!$B$3+J21*'Scotland_index-weights_R2'!$B$4+N21*'Scotland_index-weights_R2'!$B$7</f>
        <v>0.39686078662534141</v>
      </c>
      <c r="E21" s="59">
        <f>INDEX('Productivity-all_inputs'!$D:$D,MATCH($A21,'Productivity-all_inputs'!$A:$A,0))</f>
        <v>3.3428618046491918</v>
      </c>
      <c r="F21" s="59">
        <f t="shared" si="1"/>
        <v>0.92423321168038419</v>
      </c>
      <c r="G21" s="49">
        <f>INDEX('Skills-all_inputs'!$C:$C,MATCH($A21,'Skills-all_inputs'!$A:$A,0))</f>
        <v>5.5</v>
      </c>
      <c r="H21" s="49">
        <f>INDEX('Skills-all_inputs'!$D:$D,MATCH($A21,'Skills-all_inputs'!$A:$A,0))</f>
        <v>4.4000000000000004</v>
      </c>
      <c r="I21" s="123">
        <f>$G21*'Scotland_index-weights_R2'!$B$5+'Scotland_index-weights_R2'!$B$6*$H21</f>
        <v>4.95</v>
      </c>
      <c r="J21" s="59">
        <f t="shared" si="2"/>
        <v>7.7669902912621352E-2</v>
      </c>
      <c r="K21" s="49">
        <f>INDEX('Unemployment-all_inputs'!$C:$C,MATCH($A21,'Unemployment-all_inputs'!$A:$A,0))</f>
        <v>3.3</v>
      </c>
      <c r="L21" s="49">
        <f>INDEX('Unemployment-all_inputs'!$D:$D,MATCH($A21,'Unemployment-all_inputs'!$A:$A,0))</f>
        <v>2.6</v>
      </c>
      <c r="M21" s="121">
        <f>K21*'Scotland_index-weights_R2'!$B$8+L21*'Scotland_index-weights_R2'!$B$9</f>
        <v>2.95</v>
      </c>
      <c r="N21" s="59">
        <f t="shared" si="3"/>
        <v>0.18867924528301891</v>
      </c>
      <c r="O21" s="59">
        <f>S21*'Scotland_index-weights_R2'!$B$11</f>
        <v>0.82074561014079039</v>
      </c>
      <c r="P21" s="60">
        <f>INDEX('Dwellings_vacancy_S-all_inputs'!$E:$E,MATCH($A21,'Dwellings_vacancy_S-all_inputs'!$A:$A,0))</f>
        <v>4.2022139180709302E-2</v>
      </c>
      <c r="Q21" s="60">
        <f>INDEX('Dwellings_vacancy_S-all_inputs'!$H:$H,MATCH($A21,'Dwellings_vacancy_S-all_inputs'!$A:$A,0))</f>
        <v>4.470186909245967E-2</v>
      </c>
      <c r="R21" s="60">
        <f>P21*'Scotland_index-weights_R2'!$B$12+Q21*'Scotland_index-weights_R2'!$B$13</f>
        <v>4.3362004136584489E-2</v>
      </c>
      <c r="S21" s="59">
        <f t="shared" si="0"/>
        <v>0.82074561014079039</v>
      </c>
    </row>
    <row r="22" spans="1:19" x14ac:dyDescent="0.35">
      <c r="A22" s="10" t="s">
        <v>608</v>
      </c>
      <c r="B22" s="10" t="s">
        <v>609</v>
      </c>
      <c r="C22" s="59">
        <f>D22*'Scotland_index-weights_R2'!$B$2+O22*'Scotland_index-weights_R2'!$B$10</f>
        <v>0.65805993754549486</v>
      </c>
      <c r="D22" s="59">
        <f>F22*'Scotland_index-weights_R2'!$B$3+J22*'Scotland_index-weights_R2'!$B$4+N22*'Scotland_index-weights_R2'!$B$7</f>
        <v>0.70896385918125115</v>
      </c>
      <c r="E22" s="59">
        <f>INDEX('Productivity-all_inputs'!$D:$D,MATCH($A22,'Productivity-all_inputs'!$A:$A,0))</f>
        <v>3.4812400893356918</v>
      </c>
      <c r="F22" s="59">
        <f t="shared" si="1"/>
        <v>0.65977305766831817</v>
      </c>
      <c r="G22" s="49">
        <f>INDEX('Skills-all_inputs'!$C:$C,MATCH($A22,'Skills-all_inputs'!$A:$A,0))</f>
        <v>8.8000000000000007</v>
      </c>
      <c r="H22" s="49">
        <f>INDEX('Skills-all_inputs'!$D:$D,MATCH($A22,'Skills-all_inputs'!$A:$A,0))</f>
        <v>9.9</v>
      </c>
      <c r="I22" s="123">
        <f>$G22*'Scotland_index-weights_R2'!$B$5+'Scotland_index-weights_R2'!$B$6*$H22</f>
        <v>9.3500000000000014</v>
      </c>
      <c r="J22" s="59">
        <f t="shared" si="2"/>
        <v>0.50485436893203894</v>
      </c>
      <c r="K22" s="49">
        <f>INDEX('Unemployment-all_inputs'!$C:$C,MATCH($A22,'Unemployment-all_inputs'!$A:$A,0))</f>
        <v>5.3</v>
      </c>
      <c r="L22" s="49">
        <f>INDEX('Unemployment-all_inputs'!$D:$D,MATCH($A22,'Unemployment-all_inputs'!$A:$A,0))</f>
        <v>4.7</v>
      </c>
      <c r="M22" s="121">
        <f>K22*'Scotland_index-weights_R2'!$B$8+L22*'Scotland_index-weights_R2'!$B$9</f>
        <v>5</v>
      </c>
      <c r="N22" s="59">
        <f t="shared" si="3"/>
        <v>0.96226415094339635</v>
      </c>
      <c r="O22" s="59">
        <f>S22*'Scotland_index-weights_R2'!$B$11</f>
        <v>0.2508285644594454</v>
      </c>
      <c r="P22" s="60">
        <f>INDEX('Dwellings_vacancy_S-all_inputs'!$E:$E,MATCH($A22,'Dwellings_vacancy_S-all_inputs'!$A:$A,0))</f>
        <v>1.3955920806873365E-2</v>
      </c>
      <c r="Q22" s="60">
        <f>INDEX('Dwellings_vacancy_S-all_inputs'!$H:$H,MATCH($A22,'Dwellings_vacancy_S-all_inputs'!$A:$A,0))</f>
        <v>1.7419983509482047E-2</v>
      </c>
      <c r="R22" s="60">
        <f>P22*'Scotland_index-weights_R2'!$B$12+Q22*'Scotland_index-weights_R2'!$B$13</f>
        <v>1.5687952158177705E-2</v>
      </c>
      <c r="S22" s="59">
        <f t="shared" si="0"/>
        <v>0.2508285644594454</v>
      </c>
    </row>
    <row r="23" spans="1:19" x14ac:dyDescent="0.35">
      <c r="A23" s="10" t="s">
        <v>620</v>
      </c>
      <c r="B23" s="10" t="s">
        <v>621</v>
      </c>
      <c r="C23" s="59">
        <f>D23*'Scotland_index-weights_R2'!$B$2+O23*'Scotland_index-weights_R2'!$B$10</f>
        <v>0.6883089827839689</v>
      </c>
      <c r="D23" s="59">
        <f>F23*'Scotland_index-weights_R2'!$B$3+J23*'Scotland_index-weights_R2'!$B$4+N23*'Scotland_index-weights_R2'!$B$7</f>
        <v>0.75398060888875507</v>
      </c>
      <c r="E23" s="59">
        <f>INDEX('Productivity-all_inputs'!$D:$D,MATCH($A23,'Productivity-all_inputs'!$A:$A,0))</f>
        <v>3.5751506887855933</v>
      </c>
      <c r="F23" s="59">
        <f t="shared" si="1"/>
        <v>0.48029683674137019</v>
      </c>
      <c r="G23" s="49">
        <f>INDEX('Skills-all_inputs'!$C:$C,MATCH($A23,'Skills-all_inputs'!$A:$A,0))</f>
        <v>12.8</v>
      </c>
      <c r="H23" s="49">
        <f>INDEX('Skills-all_inputs'!$D:$D,MATCH($A23,'Skills-all_inputs'!$A:$A,0))</f>
        <v>15.1</v>
      </c>
      <c r="I23" s="123">
        <f>$G23*'Scotland_index-weights_R2'!$B$5+'Scotland_index-weights_R2'!$B$6*$H23</f>
        <v>13.95</v>
      </c>
      <c r="J23" s="59">
        <f t="shared" si="2"/>
        <v>0.95145631067961167</v>
      </c>
      <c r="K23" s="49">
        <f>INDEX('Unemployment-all_inputs'!$C:$C,MATCH($A23,'Unemployment-all_inputs'!$A:$A,0))</f>
        <v>4.8</v>
      </c>
      <c r="L23" s="49">
        <f>INDEX('Unemployment-all_inputs'!$D:$D,MATCH($A23,'Unemployment-all_inputs'!$A:$A,0))</f>
        <v>4.5</v>
      </c>
      <c r="M23" s="121">
        <f>K23*'Scotland_index-weights_R2'!$B$8+L23*'Scotland_index-weights_R2'!$B$9</f>
        <v>4.6500000000000004</v>
      </c>
      <c r="N23" s="59">
        <f t="shared" si="3"/>
        <v>0.83018867924528328</v>
      </c>
      <c r="O23" s="59">
        <f>S23*'Scotland_index-weights_R2'!$B$11</f>
        <v>0.16293597394568032</v>
      </c>
      <c r="P23" s="60">
        <f>INDEX('Dwellings_vacancy_S-all_inputs'!$E:$E,MATCH($A23,'Dwellings_vacancy_S-all_inputs'!$A:$A,0))</f>
        <v>1.1168947344539014E-2</v>
      </c>
      <c r="Q23" s="60">
        <f>INDEX('Dwellings_vacancy_S-all_inputs'!$H:$H,MATCH($A23,'Dwellings_vacancy_S-all_inputs'!$A:$A,0))</f>
        <v>1.1671173959792773E-2</v>
      </c>
      <c r="R23" s="60">
        <f>P23*'Scotland_index-weights_R2'!$B$12+Q23*'Scotland_index-weights_R2'!$B$13</f>
        <v>1.1420060652165893E-2</v>
      </c>
      <c r="S23" s="59">
        <f t="shared" si="0"/>
        <v>0.16293597394568032</v>
      </c>
    </row>
    <row r="24" spans="1:19" x14ac:dyDescent="0.35">
      <c r="A24" s="10" t="s">
        <v>648</v>
      </c>
      <c r="B24" s="10" t="s">
        <v>649</v>
      </c>
      <c r="C24" s="59">
        <f>D24*'Scotland_index-weights_R2'!$B$2+O24*'Scotland_index-weights_R2'!$B$10</f>
        <v>0.26928234900413051</v>
      </c>
      <c r="D24" s="59">
        <f>F24*'Scotland_index-weights_R2'!$B$3+J24*'Scotland_index-weights_R2'!$B$4+N24*'Scotland_index-weights_R2'!$B$7</f>
        <v>0.26591267428614751</v>
      </c>
      <c r="E24" s="59">
        <f>INDEX('Productivity-all_inputs'!$D:$D,MATCH($A24,'Productivity-all_inputs'!$A:$A,0))</f>
        <v>3.4781584227982836</v>
      </c>
      <c r="F24" s="59">
        <f t="shared" si="1"/>
        <v>0.66566255116032935</v>
      </c>
      <c r="G24" s="49">
        <f>INDEX('Skills-all_inputs'!$C:$C,MATCH($A24,'Skills-all_inputs'!$A:$A,0))</f>
        <v>6.2</v>
      </c>
      <c r="H24" s="49">
        <f>INDEX('Skills-all_inputs'!$D:$D,MATCH($A24,'Skills-all_inputs'!$A:$A,0))</f>
        <v>2.1</v>
      </c>
      <c r="I24" s="123">
        <f>$G24*'Scotland_index-weights_R2'!$B$5+'Scotland_index-weights_R2'!$B$6*$H24</f>
        <v>4.1500000000000004</v>
      </c>
      <c r="J24" s="59">
        <f t="shared" si="2"/>
        <v>0</v>
      </c>
      <c r="K24" s="49">
        <f>INDEX('Unemployment-all_inputs'!$C:$C,MATCH($A24,'Unemployment-all_inputs'!$A:$A,0))</f>
        <v>3.4</v>
      </c>
      <c r="L24" s="49">
        <f>INDEX('Unemployment-all_inputs'!$D:$D,MATCH($A24,'Unemployment-all_inputs'!$A:$A,0))</f>
        <v>2.2000000000000002</v>
      </c>
      <c r="M24" s="121">
        <f>K24*'Scotland_index-weights_R2'!$B$8+L24*'Scotland_index-weights_R2'!$B$9</f>
        <v>2.8</v>
      </c>
      <c r="N24" s="59">
        <f t="shared" si="3"/>
        <v>0.13207547169811309</v>
      </c>
      <c r="O24" s="59">
        <f>S24*'Scotland_index-weights_R2'!$B$11</f>
        <v>0.29623974674799441</v>
      </c>
      <c r="P24" s="60">
        <f>INDEX('Dwellings_vacancy_S-all_inputs'!$E:$E,MATCH($A24,'Dwellings_vacancy_S-all_inputs'!$A:$A,0))</f>
        <v>1.7277823729436634E-2</v>
      </c>
      <c r="Q24" s="60">
        <f>INDEX('Dwellings_vacancy_S-all_inputs'!$H:$H,MATCH($A24,'Dwellings_vacancy_S-all_inputs'!$A:$A,0))</f>
        <v>1.8508236165093468E-2</v>
      </c>
      <c r="R24" s="60">
        <f>P24*'Scotland_index-weights_R2'!$B$12+Q24*'Scotland_index-weights_R2'!$B$13</f>
        <v>1.7893029947265049E-2</v>
      </c>
      <c r="S24" s="59">
        <f t="shared" si="0"/>
        <v>0.29623974674799441</v>
      </c>
    </row>
    <row r="25" spans="1:19" x14ac:dyDescent="0.35">
      <c r="A25" s="10" t="s">
        <v>656</v>
      </c>
      <c r="B25" s="10" t="s">
        <v>657</v>
      </c>
      <c r="C25" s="59">
        <f>D25*'Scotland_index-weights_R2'!$B$2+O25*'Scotland_index-weights_R2'!$B$10</f>
        <v>0.31071760288740152</v>
      </c>
      <c r="D25" s="59">
        <f>F25*'Scotland_index-weights_R2'!$B$3+J25*'Scotland_index-weights_R2'!$B$4+N25*'Scotland_index-weights_R2'!$B$7</f>
        <v>0.30547406672410127</v>
      </c>
      <c r="E25" s="59">
        <f>INDEX('Productivity-all_inputs'!$D:$D,MATCH($A25,'Productivity-all_inputs'!$A:$A,0))</f>
        <v>3.629660094453965</v>
      </c>
      <c r="F25" s="59">
        <f t="shared" si="1"/>
        <v>0.37612177884971731</v>
      </c>
      <c r="G25" s="49">
        <f>INDEX('Skills-all_inputs'!$C:$C,MATCH($A25,'Skills-all_inputs'!$A:$A,0))</f>
        <v>7</v>
      </c>
      <c r="H25" s="49">
        <f>INDEX('Skills-all_inputs'!$D:$D,MATCH($A25,'Skills-all_inputs'!$A:$A,0))</f>
        <v>6.6</v>
      </c>
      <c r="I25" s="123">
        <f>$G25*'Scotland_index-weights_R2'!$B$5+'Scotland_index-weights_R2'!$B$6*$H25</f>
        <v>6.8</v>
      </c>
      <c r="J25" s="59">
        <f t="shared" si="2"/>
        <v>0.25728155339805825</v>
      </c>
      <c r="K25" s="49">
        <f>INDEX('Unemployment-all_inputs'!$C:$C,MATCH($A25,'Unemployment-all_inputs'!$A:$A,0))</f>
        <v>3.4</v>
      </c>
      <c r="L25" s="49">
        <f>INDEX('Unemployment-all_inputs'!$D:$D,MATCH($A25,'Unemployment-all_inputs'!$A:$A,0))</f>
        <v>3</v>
      </c>
      <c r="M25" s="121">
        <f>K25*'Scotland_index-weights_R2'!$B$8+L25*'Scotland_index-weights_R2'!$B$9</f>
        <v>3.2</v>
      </c>
      <c r="N25" s="59">
        <f t="shared" si="3"/>
        <v>0.28301886792452835</v>
      </c>
      <c r="O25" s="59">
        <f>S25*'Scotland_index-weights_R2'!$B$11</f>
        <v>0.35266589219380362</v>
      </c>
      <c r="P25" s="60">
        <f>INDEX('Dwellings_vacancy_S-all_inputs'!$E:$E,MATCH($A25,'Dwellings_vacancy_S-all_inputs'!$A:$A,0))</f>
        <v>1.8142536631304877E-2</v>
      </c>
      <c r="Q25" s="60">
        <f>INDEX('Dwellings_vacancy_S-all_inputs'!$H:$H,MATCH($A25,'Dwellings_vacancy_S-all_inputs'!$A:$A,0))</f>
        <v>2.3123408779341409E-2</v>
      </c>
      <c r="R25" s="60">
        <f>P25*'Scotland_index-weights_R2'!$B$12+Q25*'Scotland_index-weights_R2'!$B$13</f>
        <v>2.0632972705323143E-2</v>
      </c>
      <c r="S25" s="59">
        <f t="shared" si="0"/>
        <v>0.35266589219380362</v>
      </c>
    </row>
    <row r="26" spans="1:19" x14ac:dyDescent="0.35">
      <c r="A26" s="10" t="s">
        <v>678</v>
      </c>
      <c r="B26" s="10" t="s">
        <v>679</v>
      </c>
      <c r="C26" s="59">
        <f>D26*'Scotland_index-weights_R2'!$B$2+O26*'Scotland_index-weights_R2'!$B$10</f>
        <v>0.44167247488640532</v>
      </c>
      <c r="D26" s="59">
        <f>F26*'Scotland_index-weights_R2'!$B$3+J26*'Scotland_index-weights_R2'!$B$4+N26*'Scotland_index-weights_R2'!$B$7</f>
        <v>0.48402804877198841</v>
      </c>
      <c r="E26" s="59">
        <f>INDEX('Productivity-all_inputs'!$D:$D,MATCH($A26,'Productivity-all_inputs'!$A:$A,0))</f>
        <v>3.5174978373583161</v>
      </c>
      <c r="F26" s="59">
        <f t="shared" si="1"/>
        <v>0.59047945681239311</v>
      </c>
      <c r="G26" s="49">
        <f>INDEX('Skills-all_inputs'!$C:$C,MATCH($A26,'Skills-all_inputs'!$A:$A,0))</f>
        <v>4.5999999999999996</v>
      </c>
      <c r="H26" s="49">
        <f>INDEX('Skills-all_inputs'!$D:$D,MATCH($A26,'Skills-all_inputs'!$A:$A,0))</f>
        <v>9.4</v>
      </c>
      <c r="I26" s="123">
        <f>$G26*'Scotland_index-weights_R2'!$B$5+'Scotland_index-weights_R2'!$B$6*$H26</f>
        <v>7</v>
      </c>
      <c r="J26" s="59">
        <f t="shared" si="2"/>
        <v>0.27669902912621358</v>
      </c>
      <c r="K26" s="49">
        <f>INDEX('Unemployment-all_inputs'!$C:$C,MATCH($A26,'Unemployment-all_inputs'!$A:$A,0))</f>
        <v>4.2</v>
      </c>
      <c r="L26" s="49">
        <f>INDEX('Unemployment-all_inputs'!$D:$D,MATCH($A26,'Unemployment-all_inputs'!$A:$A,0))</f>
        <v>3.8</v>
      </c>
      <c r="M26" s="121">
        <f>K26*'Scotland_index-weights_R2'!$B$8+L26*'Scotland_index-weights_R2'!$B$9</f>
        <v>4</v>
      </c>
      <c r="N26" s="59">
        <f t="shared" si="3"/>
        <v>0.58490566037735858</v>
      </c>
      <c r="O26" s="59">
        <f>S26*'Scotland_index-weights_R2'!$B$11</f>
        <v>0.10282788380174107</v>
      </c>
      <c r="P26" s="60">
        <f>INDEX('Dwellings_vacancy_S-all_inputs'!$E:$E,MATCH($A26,'Dwellings_vacancy_S-all_inputs'!$A:$A,0))</f>
        <v>8.4945895456628243E-3</v>
      </c>
      <c r="Q26" s="60">
        <f>INDEX('Dwellings_vacancy_S-all_inputs'!$H:$H,MATCH($A26,'Dwellings_vacancy_S-all_inputs'!$A:$A,0))</f>
        <v>8.5080702418705925E-3</v>
      </c>
      <c r="R26" s="60">
        <f>P26*'Scotland_index-weights_R2'!$B$12+Q26*'Scotland_index-weights_R2'!$B$13</f>
        <v>8.5013298937667084E-3</v>
      </c>
      <c r="S26" s="59">
        <f t="shared" si="0"/>
        <v>0.10282788380174107</v>
      </c>
    </row>
    <row r="27" spans="1:19" x14ac:dyDescent="0.35">
      <c r="A27" s="10" t="s">
        <v>716</v>
      </c>
      <c r="B27" s="10" t="s">
        <v>717</v>
      </c>
      <c r="C27" s="59">
        <f>D27*'Scotland_index-weights_R2'!$B$2+O27*'Scotland_index-weights_R2'!$B$10</f>
        <v>0.48332265467588997</v>
      </c>
      <c r="D27" s="59">
        <f>F27*'Scotland_index-weights_R2'!$B$3+J27*'Scotland_index-weights_R2'!$B$4+N27*'Scotland_index-weights_R2'!$B$7</f>
        <v>0.48599460220208224</v>
      </c>
      <c r="E27" s="59">
        <f>INDEX('Productivity-all_inputs'!$D:$D,MATCH($A27,'Productivity-all_inputs'!$A:$A,0))</f>
        <v>3.3911470458086539</v>
      </c>
      <c r="F27" s="59">
        <f t="shared" si="1"/>
        <v>0.83195339810652169</v>
      </c>
      <c r="G27" s="49">
        <f>INDEX('Skills-all_inputs'!$C:$C,MATCH($A27,'Skills-all_inputs'!$A:$A,0))</f>
        <v>6</v>
      </c>
      <c r="H27" s="49">
        <f>INDEX('Skills-all_inputs'!$D:$D,MATCH($A27,'Skills-all_inputs'!$A:$A,0))</f>
        <v>8.1999999999999993</v>
      </c>
      <c r="I27" s="123">
        <f>$G27*'Scotland_index-weights_R2'!$B$5+'Scotland_index-weights_R2'!$B$6*$H27</f>
        <v>7.1</v>
      </c>
      <c r="J27" s="59">
        <f t="shared" si="2"/>
        <v>0.28640776699029125</v>
      </c>
      <c r="K27" s="49">
        <f>INDEX('Unemployment-all_inputs'!$C:$C,MATCH($A27,'Unemployment-all_inputs'!$A:$A,0))</f>
        <v>4</v>
      </c>
      <c r="L27" s="49">
        <f>INDEX('Unemployment-all_inputs'!$D:$D,MATCH($A27,'Unemployment-all_inputs'!$A:$A,0))</f>
        <v>2.7</v>
      </c>
      <c r="M27" s="121">
        <f>K27*'Scotland_index-weights_R2'!$B$8+L27*'Scotland_index-weights_R2'!$B$9</f>
        <v>3.35</v>
      </c>
      <c r="N27" s="59">
        <f t="shared" si="3"/>
        <v>0.339622641509434</v>
      </c>
      <c r="O27" s="59">
        <f>S27*'Scotland_index-weights_R2'!$B$11</f>
        <v>0.46194707446635191</v>
      </c>
      <c r="P27" s="60">
        <f>INDEX('Dwellings_vacancy_S-all_inputs'!$E:$E,MATCH($A27,'Dwellings_vacancy_S-all_inputs'!$A:$A,0))</f>
        <v>2.3446391987252447E-2</v>
      </c>
      <c r="Q27" s="60">
        <f>INDEX('Dwellings_vacancy_S-all_inputs'!$H:$H,MATCH($A27,'Dwellings_vacancy_S-all_inputs'!$A:$A,0))</f>
        <v>2.8432512419405982E-2</v>
      </c>
      <c r="R27" s="60">
        <f>P27*'Scotland_index-weights_R2'!$B$12+Q27*'Scotland_index-weights_R2'!$B$13</f>
        <v>2.5939452203329216E-2</v>
      </c>
      <c r="S27" s="59">
        <f t="shared" si="0"/>
        <v>0.46194707446635191</v>
      </c>
    </row>
    <row r="28" spans="1:19" x14ac:dyDescent="0.35">
      <c r="A28" s="10" t="s">
        <v>728</v>
      </c>
      <c r="B28" s="10" t="s">
        <v>729</v>
      </c>
      <c r="C28" s="59">
        <f>D28*'Scotland_index-weights_R2'!$B$2+O28*'Scotland_index-weights_R2'!$B$10</f>
        <v>0.37250965406273479</v>
      </c>
      <c r="D28" s="59">
        <f>F28*'Scotland_index-weights_R2'!$B$3+J28*'Scotland_index-weights_R2'!$B$4+N28*'Scotland_index-weights_R2'!$B$7</f>
        <v>0.29407336082057667</v>
      </c>
      <c r="E28" s="59">
        <f>INDEX('Productivity-all_inputs'!$D:$D,MATCH($A28,'Productivity-all_inputs'!$A:$A,0))</f>
        <v>3.5553480614894135</v>
      </c>
      <c r="F28" s="59">
        <f t="shared" si="1"/>
        <v>0.51814241255881754</v>
      </c>
      <c r="G28" s="49">
        <f>INDEX('Skills-all_inputs'!$C:$C,MATCH($A28,'Skills-all_inputs'!$A:$A,0))</f>
        <v>13.2</v>
      </c>
      <c r="H28" s="49">
        <f>INDEX('Skills-all_inputs'!$D:$D,MATCH($A28,'Skills-all_inputs'!$A:$A,0))</f>
        <v>2.6</v>
      </c>
      <c r="I28" s="123">
        <f>$G28*'Scotland_index-weights_R2'!$B$5+'Scotland_index-weights_R2'!$B$6*$H28</f>
        <v>7.8999999999999995</v>
      </c>
      <c r="J28" s="59">
        <f t="shared" si="2"/>
        <v>0.36407766990291257</v>
      </c>
      <c r="K28" s="49">
        <f>INDEX('Unemployment-all_inputs'!$C:$C,MATCH($A28,'Unemployment-all_inputs'!$A:$A,0))</f>
        <v>2.4</v>
      </c>
      <c r="L28" s="49">
        <f>INDEX('Unemployment-all_inputs'!$D:$D,MATCH($A28,'Unemployment-all_inputs'!$A:$A,0))</f>
        <v>2.5</v>
      </c>
      <c r="M28" s="121">
        <f>K28*'Scotland_index-weights_R2'!$B$8+L28*'Scotland_index-weights_R2'!$B$9</f>
        <v>2.4500000000000002</v>
      </c>
      <c r="N28" s="59">
        <f t="shared" si="3"/>
        <v>0</v>
      </c>
      <c r="O28" s="59">
        <f>S28*'Scotland_index-weights_R2'!$B$11</f>
        <v>1</v>
      </c>
      <c r="P28" s="60">
        <f>INDEX('Dwellings_vacancy_S-all_inputs'!$E:$E,MATCH($A28,'Dwellings_vacancy_S-all_inputs'!$A:$A,0))</f>
        <v>5.0387596899224806E-2</v>
      </c>
      <c r="Q28" s="60">
        <f>INDEX('Dwellings_vacancy_S-all_inputs'!$H:$H,MATCH($A28,'Dwellings_vacancy_S-all_inputs'!$A:$A,0))</f>
        <v>5.3744893327280982E-2</v>
      </c>
      <c r="R28" s="60">
        <f>P28*'Scotland_index-weights_R2'!$B$12+Q28*'Scotland_index-weights_R2'!$B$13</f>
        <v>5.206624511325289E-2</v>
      </c>
      <c r="S28" s="59">
        <f t="shared" si="0"/>
        <v>1</v>
      </c>
    </row>
    <row r="29" spans="1:19" x14ac:dyDescent="0.35">
      <c r="A29" s="10" t="s">
        <v>738</v>
      </c>
      <c r="B29" s="10" t="s">
        <v>739</v>
      </c>
      <c r="C29" s="59">
        <f>D29*'Scotland_index-weights_R2'!$B$2+O29*'Scotland_index-weights_R2'!$B$10</f>
        <v>0.55022063258713416</v>
      </c>
      <c r="D29" s="59">
        <f>F29*'Scotland_index-weights_R2'!$B$3+J29*'Scotland_index-weights_R2'!$B$4+N29*'Scotland_index-weights_R2'!$B$7</f>
        <v>0.58855108516891663</v>
      </c>
      <c r="E29" s="59">
        <f>INDEX('Productivity-all_inputs'!$D:$D,MATCH($A29,'Productivity-all_inputs'!$A:$A,0))</f>
        <v>3.4812400893356918</v>
      </c>
      <c r="F29" s="59">
        <f t="shared" si="1"/>
        <v>0.65977305766831817</v>
      </c>
      <c r="G29" s="49">
        <f>INDEX('Skills-all_inputs'!$C:$C,MATCH($A29,'Skills-all_inputs'!$A:$A,0))</f>
        <v>8</v>
      </c>
      <c r="H29" s="49">
        <f>INDEX('Skills-all_inputs'!$D:$D,MATCH($A29,'Skills-all_inputs'!$A:$A,0))</f>
        <v>8.6999999999999993</v>
      </c>
      <c r="I29" s="123">
        <f>$G29*'Scotland_index-weights_R2'!$B$5+'Scotland_index-weights_R2'!$B$6*$H29</f>
        <v>8.35</v>
      </c>
      <c r="J29" s="59">
        <f t="shared" si="2"/>
        <v>0.40776699029126212</v>
      </c>
      <c r="K29" s="49">
        <f>INDEX('Unemployment-all_inputs'!$C:$C,MATCH($A29,'Unemployment-all_inputs'!$A:$A,0))</f>
        <v>4.5999999999999996</v>
      </c>
      <c r="L29" s="49">
        <f>INDEX('Unemployment-all_inputs'!$D:$D,MATCH($A29,'Unemployment-all_inputs'!$A:$A,0))</f>
        <v>4</v>
      </c>
      <c r="M29" s="121">
        <f>K29*'Scotland_index-weights_R2'!$B$8+L29*'Scotland_index-weights_R2'!$B$9</f>
        <v>4.3</v>
      </c>
      <c r="N29" s="59">
        <f t="shared" si="3"/>
        <v>0.69811320754716977</v>
      </c>
      <c r="O29" s="59">
        <f>S29*'Scotland_index-weights_R2'!$B$11</f>
        <v>0.24357701193287432</v>
      </c>
      <c r="P29" s="60">
        <f>INDEX('Dwellings_vacancy_S-all_inputs'!$E:$E,MATCH($A29,'Dwellings_vacancy_S-all_inputs'!$A:$A,0))</f>
        <v>1.3561255658190115E-2</v>
      </c>
      <c r="Q29" s="60">
        <f>INDEX('Dwellings_vacancy_S-all_inputs'!$H:$H,MATCH($A29,'Dwellings_vacancy_S-all_inputs'!$A:$A,0))</f>
        <v>1.7110406372151339E-2</v>
      </c>
      <c r="R29" s="60">
        <f>P29*'Scotland_index-weights_R2'!$B$12+Q29*'Scotland_index-weights_R2'!$B$13</f>
        <v>1.5335831015170727E-2</v>
      </c>
      <c r="S29" s="59">
        <f t="shared" si="0"/>
        <v>0.24357701193287432</v>
      </c>
    </row>
    <row r="30" spans="1:19" x14ac:dyDescent="0.35">
      <c r="A30" s="10" t="s">
        <v>754</v>
      </c>
      <c r="B30" s="10" t="s">
        <v>755</v>
      </c>
      <c r="C30" s="59">
        <f>D30*'Scotland_index-weights_R2'!$B$2+O30*'Scotland_index-weights_R2'!$B$10</f>
        <v>0.50084186031352151</v>
      </c>
      <c r="D30" s="59">
        <f>F30*'Scotland_index-weights_R2'!$B$3+J30*'Scotland_index-weights_R2'!$B$4+N30*'Scotland_index-weights_R2'!$B$7</f>
        <v>0.54745788417155317</v>
      </c>
      <c r="E30" s="59">
        <f>INDEX('Productivity-all_inputs'!$D:$D,MATCH($A30,'Productivity-all_inputs'!$A:$A,0))</f>
        <v>3.5085558999826545</v>
      </c>
      <c r="F30" s="59">
        <f t="shared" si="1"/>
        <v>0.60756874319060783</v>
      </c>
      <c r="G30" s="49">
        <f>INDEX('Skills-all_inputs'!$C:$C,MATCH($A30,'Skills-all_inputs'!$A:$A,0))</f>
        <v>8.9</v>
      </c>
      <c r="H30" s="49">
        <f>INDEX('Skills-all_inputs'!$D:$D,MATCH($A30,'Skills-all_inputs'!$A:$A,0))</f>
        <v>11</v>
      </c>
      <c r="I30" s="123">
        <f>$G30*'Scotland_index-weights_R2'!$B$5+'Scotland_index-weights_R2'!$B$6*$H30</f>
        <v>9.9499999999999993</v>
      </c>
      <c r="J30" s="59">
        <f t="shared" si="2"/>
        <v>0.56310679611650483</v>
      </c>
      <c r="K30" s="49">
        <f>INDEX('Unemployment-all_inputs'!$C:$C,MATCH($A30,'Unemployment-all_inputs'!$A:$A,0))</f>
        <v>4.0999999999999996</v>
      </c>
      <c r="L30" s="49">
        <f>INDEX('Unemployment-all_inputs'!$D:$D,MATCH($A30,'Unemployment-all_inputs'!$A:$A,0))</f>
        <v>3.3</v>
      </c>
      <c r="M30" s="121">
        <f>K30*'Scotland_index-weights_R2'!$B$8+L30*'Scotland_index-weights_R2'!$B$9</f>
        <v>3.6999999999999997</v>
      </c>
      <c r="N30" s="59">
        <f t="shared" si="3"/>
        <v>0.47169811320754712</v>
      </c>
      <c r="O30" s="59">
        <f>S30*'Scotland_index-weights_R2'!$B$11</f>
        <v>0.12791366944926824</v>
      </c>
      <c r="P30" s="60">
        <f>INDEX('Dwellings_vacancy_S-all_inputs'!$E:$E,MATCH($A30,'Dwellings_vacancy_S-all_inputs'!$A:$A,0))</f>
        <v>9.1693849948285468E-3</v>
      </c>
      <c r="Q30" s="60">
        <f>INDEX('Dwellings_vacancy_S-all_inputs'!$H:$H,MATCH($A30,'Dwellings_vacancy_S-all_inputs'!$A:$A,0))</f>
        <v>1.0269507718845482E-2</v>
      </c>
      <c r="R30" s="60">
        <f>P30*'Scotland_index-weights_R2'!$B$12+Q30*'Scotland_index-weights_R2'!$B$13</f>
        <v>9.7194463568370144E-3</v>
      </c>
      <c r="S30" s="59">
        <f t="shared" si="0"/>
        <v>0.12791366944926824</v>
      </c>
    </row>
    <row r="31" spans="1:19" x14ac:dyDescent="0.35">
      <c r="A31" s="10" t="s">
        <v>786</v>
      </c>
      <c r="B31" s="10" t="s">
        <v>787</v>
      </c>
      <c r="C31" s="59">
        <f>D31*'Scotland_index-weights_R2'!$B$2+O31*'Scotland_index-weights_R2'!$B$10</f>
        <v>0.46643972024633246</v>
      </c>
      <c r="D31" s="59">
        <f>F31*'Scotland_index-weights_R2'!$B$3+J31*'Scotland_index-weights_R2'!$B$4+N31*'Scotland_index-weights_R2'!$B$7</f>
        <v>0.49628675366395131</v>
      </c>
      <c r="E31" s="59">
        <f>INDEX('Productivity-all_inputs'!$D:$D,MATCH($A31,'Productivity-all_inputs'!$A:$A,0))</f>
        <v>3.4531571205928664</v>
      </c>
      <c r="F31" s="59">
        <f t="shared" si="1"/>
        <v>0.71344351799863182</v>
      </c>
      <c r="G31" s="49">
        <f>INDEX('Skills-all_inputs'!$C:$C,MATCH($A31,'Skills-all_inputs'!$A:$A,0))</f>
        <v>6.7</v>
      </c>
      <c r="H31" s="49">
        <f>INDEX('Skills-all_inputs'!$D:$D,MATCH($A31,'Skills-all_inputs'!$A:$A,0))</f>
        <v>9.8000000000000007</v>
      </c>
      <c r="I31" s="123">
        <f>$G31*'Scotland_index-weights_R2'!$B$5+'Scotland_index-weights_R2'!$B$6*$H31</f>
        <v>8.25</v>
      </c>
      <c r="J31" s="59">
        <f t="shared" si="2"/>
        <v>0.39805825242718446</v>
      </c>
      <c r="K31" s="49">
        <f>INDEX('Unemployment-all_inputs'!$C:$C,MATCH($A31,'Unemployment-all_inputs'!$A:$A,0))</f>
        <v>3.8</v>
      </c>
      <c r="L31" s="49">
        <f>INDEX('Unemployment-all_inputs'!$D:$D,MATCH($A31,'Unemployment-all_inputs'!$A:$A,0))</f>
        <v>3.1</v>
      </c>
      <c r="M31" s="121">
        <f>K31*'Scotland_index-weights_R2'!$B$8+L31*'Scotland_index-weights_R2'!$B$9</f>
        <v>3.45</v>
      </c>
      <c r="N31" s="59">
        <f t="shared" si="3"/>
        <v>0.37735849056603782</v>
      </c>
      <c r="O31" s="59">
        <f>S31*'Scotland_index-weights_R2'!$B$11</f>
        <v>0.22766345290538184</v>
      </c>
      <c r="P31" s="60">
        <f>INDEX('Dwellings_vacancy_S-all_inputs'!$E:$E,MATCH($A31,'Dwellings_vacancy_S-all_inputs'!$A:$A,0))</f>
        <v>1.3877218445242279E-2</v>
      </c>
      <c r="Q31" s="60">
        <f>INDEX('Dwellings_vacancy_S-all_inputs'!$H:$H,MATCH($A31,'Dwellings_vacancy_S-all_inputs'!$A:$A,0))</f>
        <v>1.5248981265537302E-2</v>
      </c>
      <c r="R31" s="60">
        <f>P31*'Scotland_index-weights_R2'!$B$12+Q31*'Scotland_index-weights_R2'!$B$13</f>
        <v>1.456309985538979E-2</v>
      </c>
      <c r="S31" s="59">
        <f t="shared" si="0"/>
        <v>0.22766345290538184</v>
      </c>
    </row>
    <row r="32" spans="1:19" x14ac:dyDescent="0.35">
      <c r="A32" s="10" t="s">
        <v>876</v>
      </c>
      <c r="B32" s="10" t="s">
        <v>877</v>
      </c>
      <c r="C32" s="59">
        <f>D32*'Scotland_index-weights_R2'!$B$2+O32*'Scotland_index-weights_R2'!$B$10</f>
        <v>0.67952429373487522</v>
      </c>
      <c r="D32" s="59">
        <f>F32*'Scotland_index-weights_R2'!$B$3+J32*'Scotland_index-weights_R2'!$B$4+N32*'Scotland_index-weights_R2'!$B$7</f>
        <v>0.74821716012474648</v>
      </c>
      <c r="E32" s="59">
        <f>INDEX('Productivity-all_inputs'!$D:$D,MATCH($A32,'Productivity-all_inputs'!$A:$A,0))</f>
        <v>3.5695326964813701</v>
      </c>
      <c r="F32" s="59">
        <f t="shared" si="1"/>
        <v>0.49103360164187065</v>
      </c>
      <c r="G32" s="49">
        <f>INDEX('Skills-all_inputs'!$C:$C,MATCH($A32,'Skills-all_inputs'!$A:$A,0))</f>
        <v>13.9</v>
      </c>
      <c r="H32" s="49">
        <f>INDEX('Skills-all_inputs'!$D:$D,MATCH($A32,'Skills-all_inputs'!$A:$A,0))</f>
        <v>14.2</v>
      </c>
      <c r="I32" s="123">
        <f>$G32*'Scotland_index-weights_R2'!$B$5+'Scotland_index-weights_R2'!$B$6*$H32</f>
        <v>14.05</v>
      </c>
      <c r="J32" s="59">
        <f t="shared" si="2"/>
        <v>0.96116504854368945</v>
      </c>
      <c r="K32" s="49">
        <f>INDEX('Unemployment-all_inputs'!$C:$C,MATCH($A32,'Unemployment-all_inputs'!$A:$A,0))</f>
        <v>4.7</v>
      </c>
      <c r="L32" s="49">
        <f>INDEX('Unemployment-all_inputs'!$D:$D,MATCH($A32,'Unemployment-all_inputs'!$A:$A,0))</f>
        <v>4.4000000000000004</v>
      </c>
      <c r="M32" s="121">
        <f>K32*'Scotland_index-weights_R2'!$B$8+L32*'Scotland_index-weights_R2'!$B$9</f>
        <v>4.5500000000000007</v>
      </c>
      <c r="N32" s="59">
        <f t="shared" si="3"/>
        <v>0.79245283018867962</v>
      </c>
      <c r="O32" s="59">
        <f>S32*'Scotland_index-weights_R2'!$B$11</f>
        <v>0.12998136261590554</v>
      </c>
      <c r="P32" s="60">
        <f>INDEX('Dwellings_vacancy_S-all_inputs'!$E:$E,MATCH($A32,'Dwellings_vacancy_S-all_inputs'!$A:$A,0))</f>
        <v>1.0116749091073324E-2</v>
      </c>
      <c r="Q32" s="60">
        <f>INDEX('Dwellings_vacancy_S-all_inputs'!$H:$H,MATCH($A32,'Dwellings_vacancy_S-all_inputs'!$A:$A,0))</f>
        <v>9.5229498578327399E-3</v>
      </c>
      <c r="R32" s="60">
        <f>P32*'Scotland_index-weights_R2'!$B$12+Q32*'Scotland_index-weights_R2'!$B$13</f>
        <v>9.819849474453031E-3</v>
      </c>
      <c r="S32" s="59">
        <f t="shared" si="0"/>
        <v>0.12998136261590554</v>
      </c>
    </row>
    <row r="33" spans="1:19" x14ac:dyDescent="0.35">
      <c r="A33" s="10" t="s">
        <v>882</v>
      </c>
      <c r="B33" s="10" t="s">
        <v>883</v>
      </c>
      <c r="C33" s="59">
        <f>D33*'Scotland_index-weights_R2'!$B$2+O33*'Scotland_index-weights_R2'!$B$10</f>
        <v>0.45822189329827018</v>
      </c>
      <c r="D33" s="59">
        <f>F33*'Scotland_index-weights_R2'!$B$3+J33*'Scotland_index-weights_R2'!$B$4+N33*'Scotland_index-weights_R2'!$B$7</f>
        <v>0.50657599825626121</v>
      </c>
      <c r="E33" s="59">
        <f>INDEX('Productivity-all_inputs'!$D:$D,MATCH($A33,'Productivity-all_inputs'!$A:$A,0))</f>
        <v>3.5862928653388351</v>
      </c>
      <c r="F33" s="59">
        <f t="shared" si="1"/>
        <v>0.459002587184977</v>
      </c>
      <c r="G33" s="49">
        <f>INDEX('Skills-all_inputs'!$C:$C,MATCH($A33,'Skills-all_inputs'!$A:$A,0))</f>
        <v>8.8000000000000007</v>
      </c>
      <c r="H33" s="49">
        <f>INDEX('Skills-all_inputs'!$D:$D,MATCH($A33,'Skills-all_inputs'!$A:$A,0))</f>
        <v>12.8</v>
      </c>
      <c r="I33" s="123">
        <f>$G33*'Scotland_index-weights_R2'!$B$5+'Scotland_index-weights_R2'!$B$6*$H33</f>
        <v>10.8</v>
      </c>
      <c r="J33" s="59">
        <f t="shared" si="2"/>
        <v>0.64563106796116509</v>
      </c>
      <c r="K33" s="49">
        <f>INDEX('Unemployment-all_inputs'!$C:$C,MATCH($A33,'Unemployment-all_inputs'!$A:$A,0))</f>
        <v>3.7</v>
      </c>
      <c r="L33" s="49">
        <f>INDEX('Unemployment-all_inputs'!$D:$D,MATCH($A33,'Unemployment-all_inputs'!$A:$A,0))</f>
        <v>3.4</v>
      </c>
      <c r="M33" s="121">
        <f>K33*'Scotland_index-weights_R2'!$B$8+L33*'Scotland_index-weights_R2'!$B$9</f>
        <v>3.55</v>
      </c>
      <c r="N33" s="59">
        <f t="shared" si="3"/>
        <v>0.41509433962264147</v>
      </c>
      <c r="O33" s="59">
        <f>S33*'Scotland_index-weights_R2'!$B$11</f>
        <v>7.1389053634342212E-2</v>
      </c>
      <c r="P33" s="60">
        <f>INDEX('Dwellings_vacancy_S-all_inputs'!$E:$E,MATCH($A33,'Dwellings_vacancy_S-all_inputs'!$A:$A,0))</f>
        <v>6.0228220156543595E-3</v>
      </c>
      <c r="Q33" s="60">
        <f>INDEX('Dwellings_vacancy_S-all_inputs'!$H:$H,MATCH($A33,'Dwellings_vacancy_S-all_inputs'!$A:$A,0))</f>
        <v>7.9266221265994787E-3</v>
      </c>
      <c r="R33" s="60">
        <f>P33*'Scotland_index-weights_R2'!$B$12+Q33*'Scotland_index-weights_R2'!$B$13</f>
        <v>6.9747220711269195E-3</v>
      </c>
      <c r="S33" s="59">
        <f t="shared" si="0"/>
        <v>7.1389053634342212E-2</v>
      </c>
    </row>
    <row r="34" spans="1:19" x14ac:dyDescent="0.35">
      <c r="G34" s="119"/>
      <c r="H34" s="119"/>
      <c r="I34" s="122"/>
      <c r="K34" s="119"/>
      <c r="L34" s="119"/>
      <c r="M34" s="122"/>
    </row>
    <row r="35" spans="1:19" x14ac:dyDescent="0.35">
      <c r="A35" s="8" t="s">
        <v>149</v>
      </c>
      <c r="B35" s="8"/>
      <c r="G35" s="119"/>
      <c r="H35" s="119"/>
      <c r="I35" s="122"/>
      <c r="K35" s="119"/>
      <c r="L35" s="119"/>
      <c r="M35" s="122"/>
    </row>
    <row r="36" spans="1:19" x14ac:dyDescent="0.35">
      <c r="A36" s="8">
        <v>1</v>
      </c>
      <c r="B36" s="8" t="s">
        <v>1442</v>
      </c>
      <c r="G36" s="119"/>
      <c r="H36" s="119"/>
      <c r="I36" s="122"/>
      <c r="K36" s="119"/>
      <c r="L36" s="119"/>
      <c r="M36" s="122"/>
    </row>
    <row r="37" spans="1:19" x14ac:dyDescent="0.35">
      <c r="G37" s="119"/>
      <c r="H37" s="119"/>
      <c r="I37" s="122"/>
      <c r="K37" s="119"/>
      <c r="L37" s="119"/>
      <c r="M37" s="122"/>
    </row>
  </sheetData>
  <sheetProtection algorithmName="SHA-512" hashValue="pz58IqKE7u7tp5ipX/Ml7WB6kPTgJBjTuDz7gAEyufuvzTyKav5smZdGFVSrOea/dWpJkPYYcWIa7yqwWIlbeQ==" saltValue="6iw7VMFAgp65GR/2HGwJbw=="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7584-1A46-4B44-9720-ECF5E46940C6}">
  <sheetPr codeName="Sheet67">
    <tabColor theme="4" tint="0.79998168889431442"/>
  </sheetPr>
  <dimension ref="A1:E36"/>
  <sheetViews>
    <sheetView zoomScale="75" zoomScaleNormal="75" workbookViewId="0">
      <selection activeCell="Q55" sqref="Q55"/>
    </sheetView>
  </sheetViews>
  <sheetFormatPr defaultColWidth="8.7265625" defaultRowHeight="14.5" x14ac:dyDescent="0.35"/>
  <cols>
    <col min="1" max="1" width="9.7265625" style="4" bestFit="1" customWidth="1"/>
    <col min="2" max="2" width="22" style="4" customWidth="1"/>
    <col min="3" max="3" width="20.54296875" style="4" bestFit="1" customWidth="1"/>
    <col min="4" max="4" width="24.81640625" style="4" bestFit="1" customWidth="1"/>
    <col min="5" max="5" width="8.26953125" style="4" bestFit="1" customWidth="1"/>
    <col min="6" max="16384" width="8.7265625" style="4"/>
  </cols>
  <sheetData>
    <row r="1" spans="1:5" ht="14.15" customHeight="1" x14ac:dyDescent="0.35">
      <c r="A1" s="41" t="s">
        <v>73</v>
      </c>
      <c r="B1" s="28" t="s">
        <v>71</v>
      </c>
      <c r="C1" s="28" t="s">
        <v>1439</v>
      </c>
      <c r="D1" s="28" t="s">
        <v>1443</v>
      </c>
      <c r="E1" s="28" t="s">
        <v>1429</v>
      </c>
    </row>
    <row r="2" spans="1:5" x14ac:dyDescent="0.35">
      <c r="A2" s="17" t="s">
        <v>378</v>
      </c>
      <c r="B2" s="17" t="s">
        <v>379</v>
      </c>
      <c r="C2" s="58">
        <f>INDEX('Scotland_index-scores_R2'!$C:$C,MATCH($A2,'Scotland_index-scores_R2'!$A:$A,0))</f>
        <v>0.51132204434164075</v>
      </c>
      <c r="D2" s="50">
        <f t="shared" ref="D2:D33" si="0">RANK(C2,$C$2:$C$33,0)</f>
        <v>10</v>
      </c>
      <c r="E2" s="50">
        <f>IF(D2&lt;=LAs_by_category_by_nation!$B$3,1,IF(D2&lt;=(LAs_by_category_by_nation!$B$3+LAs_by_category_by_nation!$C$3),2,3))</f>
        <v>2</v>
      </c>
    </row>
    <row r="3" spans="1:5" x14ac:dyDescent="0.35">
      <c r="A3" s="17" t="s">
        <v>380</v>
      </c>
      <c r="B3" s="17" t="s">
        <v>381</v>
      </c>
      <c r="C3" s="58">
        <f>INDEX('Scotland_index-scores_R2'!$C:$C,MATCH($A3,'Scotland_index-scores_R2'!$A:$A,0))</f>
        <v>0.59973308466558395</v>
      </c>
      <c r="D3" s="50">
        <f t="shared" si="0"/>
        <v>7</v>
      </c>
      <c r="E3" s="50">
        <f>IF(D3&lt;=LAs_by_category_by_nation!$B$3,1,IF(D3&lt;=(LAs_by_category_by_nation!$B$3+LAs_by_category_by_nation!$C$3),2,3))</f>
        <v>1</v>
      </c>
    </row>
    <row r="4" spans="1:5" x14ac:dyDescent="0.35">
      <c r="A4" s="17" t="s">
        <v>384</v>
      </c>
      <c r="B4" s="17" t="s">
        <v>385</v>
      </c>
      <c r="C4" s="58">
        <f>INDEX('Scotland_index-scores_R2'!$C:$C,MATCH($A4,'Scotland_index-scores_R2'!$A:$A,0))</f>
        <v>0.68733448316989798</v>
      </c>
      <c r="D4" s="50">
        <f t="shared" si="0"/>
        <v>3</v>
      </c>
      <c r="E4" s="50">
        <f>IF(D4&lt;=LAs_by_category_by_nation!$B$3,1,IF(D4&lt;=(LAs_by_category_by_nation!$B$3+LAs_by_category_by_nation!$C$3),2,3))</f>
        <v>1</v>
      </c>
    </row>
    <row r="5" spans="1:5" x14ac:dyDescent="0.35">
      <c r="A5" s="17" t="s">
        <v>426</v>
      </c>
      <c r="B5" s="17" t="s">
        <v>427</v>
      </c>
      <c r="C5" s="58">
        <f>INDEX('Scotland_index-scores_R2'!$C:$C,MATCH($A5,'Scotland_index-scores_R2'!$A:$A,0))</f>
        <v>0.56647168484795229</v>
      </c>
      <c r="D5" s="50">
        <f t="shared" si="0"/>
        <v>8</v>
      </c>
      <c r="E5" s="50">
        <f>IF(D5&lt;=LAs_by_category_by_nation!$B$3,1,IF(D5&lt;=(LAs_by_category_by_nation!$B$3+LAs_by_category_by_nation!$C$3),2,3))</f>
        <v>1</v>
      </c>
    </row>
    <row r="6" spans="1:5" x14ac:dyDescent="0.35">
      <c r="A6" s="17" t="s">
        <v>446</v>
      </c>
      <c r="B6" s="17" t="s">
        <v>447</v>
      </c>
      <c r="C6" s="58">
        <f>INDEX('Scotland_index-scores_R2'!$C:$C,MATCH($A6,'Scotland_index-scores_R2'!$A:$A,0))</f>
        <v>0.83098613912033925</v>
      </c>
      <c r="D6" s="50">
        <f t="shared" si="0"/>
        <v>1</v>
      </c>
      <c r="E6" s="50">
        <f>IF(D6&lt;=LAs_by_category_by_nation!$B$3,1,IF(D6&lt;=(LAs_by_category_by_nation!$B$3+LAs_by_category_by_nation!$C$3),2,3))</f>
        <v>1</v>
      </c>
    </row>
    <row r="7" spans="1:5" x14ac:dyDescent="0.35">
      <c r="A7" s="17" t="s">
        <v>510</v>
      </c>
      <c r="B7" s="17" t="s">
        <v>511</v>
      </c>
      <c r="C7" s="58">
        <f>INDEX('Scotland_index-scores_R2'!$C:$C,MATCH($A7,'Scotland_index-scores_R2'!$A:$A,0))</f>
        <v>0.68363647131156591</v>
      </c>
      <c r="D7" s="50">
        <f t="shared" si="0"/>
        <v>4</v>
      </c>
      <c r="E7" s="50">
        <f>IF(D7&lt;=LAs_by_category_by_nation!$B$3,1,IF(D7&lt;=(LAs_by_category_by_nation!$B$3+LAs_by_category_by_nation!$C$3),2,3))</f>
        <v>1</v>
      </c>
    </row>
    <row r="8" spans="1:5" x14ac:dyDescent="0.35">
      <c r="A8" s="17" t="s">
        <v>608</v>
      </c>
      <c r="B8" s="17" t="s">
        <v>609</v>
      </c>
      <c r="C8" s="58">
        <f>INDEX('Scotland_index-scores_R2'!$C:$C,MATCH($A8,'Scotland_index-scores_R2'!$A:$A,0))</f>
        <v>0.65805993754549486</v>
      </c>
      <c r="D8" s="50">
        <f t="shared" si="0"/>
        <v>6</v>
      </c>
      <c r="E8" s="50">
        <f>IF(D8&lt;=LAs_by_category_by_nation!$B$3,1,IF(D8&lt;=(LAs_by_category_by_nation!$B$3+LAs_by_category_by_nation!$C$3),2,3))</f>
        <v>1</v>
      </c>
    </row>
    <row r="9" spans="1:5" x14ac:dyDescent="0.35">
      <c r="A9" s="17" t="s">
        <v>620</v>
      </c>
      <c r="B9" s="17" t="s">
        <v>621</v>
      </c>
      <c r="C9" s="58">
        <f>INDEX('Scotland_index-scores_R2'!$C:$C,MATCH($A9,'Scotland_index-scores_R2'!$A:$A,0))</f>
        <v>0.6883089827839689</v>
      </c>
      <c r="D9" s="50">
        <f t="shared" si="0"/>
        <v>2</v>
      </c>
      <c r="E9" s="50">
        <f>IF(D9&lt;=LAs_by_category_by_nation!$B$3,1,IF(D9&lt;=(LAs_by_category_by_nation!$B$3+LAs_by_category_by_nation!$C$3),2,3))</f>
        <v>1</v>
      </c>
    </row>
    <row r="10" spans="1:5" x14ac:dyDescent="0.35">
      <c r="A10" s="17" t="s">
        <v>678</v>
      </c>
      <c r="B10" s="17" t="s">
        <v>679</v>
      </c>
      <c r="C10" s="58">
        <f>INDEX('Scotland_index-scores_R2'!$C:$C,MATCH($A10,'Scotland_index-scores_R2'!$A:$A,0))</f>
        <v>0.44167247488640532</v>
      </c>
      <c r="D10" s="50">
        <f t="shared" si="0"/>
        <v>19</v>
      </c>
      <c r="E10" s="50">
        <f>IF(D10&lt;=LAs_by_category_by_nation!$B$3,1,IF(D10&lt;=(LAs_by_category_by_nation!$B$3+LAs_by_category_by_nation!$C$3),2,3))</f>
        <v>2</v>
      </c>
    </row>
    <row r="11" spans="1:5" x14ac:dyDescent="0.35">
      <c r="A11" s="17" t="s">
        <v>716</v>
      </c>
      <c r="B11" s="17" t="s">
        <v>717</v>
      </c>
      <c r="C11" s="58">
        <f>INDEX('Scotland_index-scores_R2'!$C:$C,MATCH($A11,'Scotland_index-scores_R2'!$A:$A,0))</f>
        <v>0.48332265467588997</v>
      </c>
      <c r="D11" s="50">
        <f t="shared" si="0"/>
        <v>14</v>
      </c>
      <c r="E11" s="50">
        <f>IF(D11&lt;=LAs_by_category_by_nation!$B$3,1,IF(D11&lt;=(LAs_by_category_by_nation!$B$3+LAs_by_category_by_nation!$C$3),2,3))</f>
        <v>2</v>
      </c>
    </row>
    <row r="12" spans="1:5" x14ac:dyDescent="0.35">
      <c r="A12" s="17" t="s">
        <v>738</v>
      </c>
      <c r="B12" s="17" t="s">
        <v>739</v>
      </c>
      <c r="C12" s="58">
        <f>INDEX('Scotland_index-scores_R2'!$C:$C,MATCH($A12,'Scotland_index-scores_R2'!$A:$A,0))</f>
        <v>0.55022063258713416</v>
      </c>
      <c r="D12" s="50">
        <f t="shared" si="0"/>
        <v>9</v>
      </c>
      <c r="E12" s="50">
        <f>IF(D12&lt;=LAs_by_category_by_nation!$B$3,1,IF(D12&lt;=(LAs_by_category_by_nation!$B$3+LAs_by_category_by_nation!$C$3),2,3))</f>
        <v>2</v>
      </c>
    </row>
    <row r="13" spans="1:5" x14ac:dyDescent="0.35">
      <c r="A13" s="17" t="s">
        <v>754</v>
      </c>
      <c r="B13" s="17" t="s">
        <v>755</v>
      </c>
      <c r="C13" s="58">
        <f>INDEX('Scotland_index-scores_R2'!$C:$C,MATCH($A13,'Scotland_index-scores_R2'!$A:$A,0))</f>
        <v>0.50084186031352151</v>
      </c>
      <c r="D13" s="50">
        <f t="shared" si="0"/>
        <v>11</v>
      </c>
      <c r="E13" s="50">
        <f>IF(D13&lt;=LAs_by_category_by_nation!$B$3,1,IF(D13&lt;=(LAs_by_category_by_nation!$B$3+LAs_by_category_by_nation!$C$3),2,3))</f>
        <v>2</v>
      </c>
    </row>
    <row r="14" spans="1:5" x14ac:dyDescent="0.35">
      <c r="A14" s="17" t="s">
        <v>876</v>
      </c>
      <c r="B14" s="17" t="s">
        <v>877</v>
      </c>
      <c r="C14" s="58">
        <f>INDEX('Scotland_index-scores_R2'!$C:$C,MATCH($A14,'Scotland_index-scores_R2'!$A:$A,0))</f>
        <v>0.67952429373487522</v>
      </c>
      <c r="D14" s="50">
        <f t="shared" si="0"/>
        <v>5</v>
      </c>
      <c r="E14" s="50">
        <f>IF(D14&lt;=LAs_by_category_by_nation!$B$3,1,IF(D14&lt;=(LAs_by_category_by_nation!$B$3+LAs_by_category_by_nation!$C$3),2,3))</f>
        <v>1</v>
      </c>
    </row>
    <row r="15" spans="1:5" x14ac:dyDescent="0.35">
      <c r="A15" s="17" t="s">
        <v>195</v>
      </c>
      <c r="B15" s="17" t="s">
        <v>196</v>
      </c>
      <c r="C15" s="58">
        <f>INDEX('Scotland_index-scores_R2'!$C:$C,MATCH($A15,'Scotland_index-scores_R2'!$A:$A,0))</f>
        <v>0.49437187611337918</v>
      </c>
      <c r="D15" s="50">
        <f t="shared" si="0"/>
        <v>13</v>
      </c>
      <c r="E15" s="50">
        <f>IF(D15&lt;=LAs_by_category_by_nation!$B$3,1,IF(D15&lt;=(LAs_by_category_by_nation!$B$3+LAs_by_category_by_nation!$C$3),2,3))</f>
        <v>2</v>
      </c>
    </row>
    <row r="16" spans="1:5" x14ac:dyDescent="0.35">
      <c r="A16" s="17" t="s">
        <v>205</v>
      </c>
      <c r="B16" s="17" t="s">
        <v>206</v>
      </c>
      <c r="C16" s="58">
        <f>INDEX('Scotland_index-scores_R2'!$C:$C,MATCH($A16,'Scotland_index-scores_R2'!$A:$A,0))</f>
        <v>0.42485263572194693</v>
      </c>
      <c r="D16" s="50">
        <f t="shared" si="0"/>
        <v>21</v>
      </c>
      <c r="E16" s="50">
        <f>IF(D16&lt;=LAs_by_category_by_nation!$B$3,1,IF(D16&lt;=(LAs_by_category_by_nation!$B$3+LAs_by_category_by_nation!$C$3),2,3))</f>
        <v>2</v>
      </c>
    </row>
    <row r="17" spans="1:5" x14ac:dyDescent="0.35">
      <c r="A17" s="17" t="s">
        <v>207</v>
      </c>
      <c r="B17" s="17" t="s">
        <v>208</v>
      </c>
      <c r="C17" s="58">
        <f>INDEX('Scotland_index-scores_R2'!$C:$C,MATCH($A17,'Scotland_index-scores_R2'!$A:$A,0))</f>
        <v>0.49678483542390139</v>
      </c>
      <c r="D17" s="50">
        <f t="shared" si="0"/>
        <v>12</v>
      </c>
      <c r="E17" s="50">
        <f>IF(D17&lt;=LAs_by_category_by_nation!$B$3,1,IF(D17&lt;=(LAs_by_category_by_nation!$B$3+LAs_by_category_by_nation!$C$3),2,3))</f>
        <v>2</v>
      </c>
    </row>
    <row r="18" spans="1:5" x14ac:dyDescent="0.35">
      <c r="A18" s="17" t="s">
        <v>336</v>
      </c>
      <c r="B18" s="17" t="s">
        <v>337</v>
      </c>
      <c r="C18" s="58">
        <f>INDEX('Scotland_index-scores_R2'!$C:$C,MATCH($A18,'Scotland_index-scores_R2'!$A:$A,0))</f>
        <v>0.40756739706009032</v>
      </c>
      <c r="D18" s="50">
        <f t="shared" si="0"/>
        <v>22</v>
      </c>
      <c r="E18" s="50">
        <f>IF(D18&lt;=LAs_by_category_by_nation!$B$3,1,IF(D18&lt;=(LAs_by_category_by_nation!$B$3+LAs_by_category_by_nation!$C$3),2,3))</f>
        <v>2</v>
      </c>
    </row>
    <row r="19" spans="1:5" x14ac:dyDescent="0.35">
      <c r="A19" s="17" t="s">
        <v>398</v>
      </c>
      <c r="B19" s="17" t="s">
        <v>399</v>
      </c>
      <c r="C19" s="58">
        <f>INDEX('Scotland_index-scores_R2'!$C:$C,MATCH($A19,'Scotland_index-scores_R2'!$A:$A,0))</f>
        <v>0.37693448899704723</v>
      </c>
      <c r="D19" s="50">
        <f t="shared" si="0"/>
        <v>24</v>
      </c>
      <c r="E19" s="50">
        <f>IF(D19&lt;=LAs_by_category_by_nation!$B$3,1,IF(D19&lt;=(LAs_by_category_by_nation!$B$3+LAs_by_category_by_nation!$C$3),2,3))</f>
        <v>3</v>
      </c>
    </row>
    <row r="20" spans="1:5" x14ac:dyDescent="0.35">
      <c r="A20" s="17" t="s">
        <v>400</v>
      </c>
      <c r="B20" s="17" t="s">
        <v>401</v>
      </c>
      <c r="C20" s="58">
        <f>INDEX('Scotland_index-scores_R2'!$C:$C,MATCH($A20,'Scotland_index-scores_R2'!$A:$A,0))</f>
        <v>0.35747340112507781</v>
      </c>
      <c r="D20" s="50">
        <f t="shared" si="0"/>
        <v>26</v>
      </c>
      <c r="E20" s="50">
        <f>IF(D20&lt;=LAs_by_category_by_nation!$B$3,1,IF(D20&lt;=(LAs_by_category_by_nation!$B$3+LAs_by_category_by_nation!$C$3),2,3))</f>
        <v>3</v>
      </c>
    </row>
    <row r="21" spans="1:5" x14ac:dyDescent="0.35">
      <c r="A21" s="17" t="s">
        <v>432</v>
      </c>
      <c r="B21" s="17" t="s">
        <v>433</v>
      </c>
      <c r="C21" s="58">
        <f>INDEX('Scotland_index-scores_R2'!$C:$C,MATCH($A21,'Scotland_index-scores_R2'!$A:$A,0))</f>
        <v>0.46209938544255857</v>
      </c>
      <c r="D21" s="50">
        <f t="shared" si="0"/>
        <v>16</v>
      </c>
      <c r="E21" s="50">
        <f>IF(D21&lt;=LAs_by_category_by_nation!$B$3,1,IF(D21&lt;=(LAs_by_category_by_nation!$B$3+LAs_by_category_by_nation!$C$3),2,3))</f>
        <v>2</v>
      </c>
    </row>
    <row r="22" spans="1:5" x14ac:dyDescent="0.35">
      <c r="A22" s="17" t="s">
        <v>582</v>
      </c>
      <c r="B22" s="17" t="s">
        <v>583</v>
      </c>
      <c r="C22" s="58">
        <f>INDEX('Scotland_index-scores_R2'!$C:$C,MATCH($A22,'Scotland_index-scores_R2'!$A:$A,0))</f>
        <v>0.38591336187945979</v>
      </c>
      <c r="D22" s="50">
        <f t="shared" si="0"/>
        <v>23</v>
      </c>
      <c r="E22" s="50">
        <f>IF(D22&lt;=LAs_by_category_by_nation!$B$3,1,IF(D22&lt;=(LAs_by_category_by_nation!$B$3+LAs_by_category_by_nation!$C$3),2,3))</f>
        <v>2</v>
      </c>
    </row>
    <row r="23" spans="1:5" x14ac:dyDescent="0.35">
      <c r="A23" s="17" t="s">
        <v>590</v>
      </c>
      <c r="B23" s="17" t="s">
        <v>591</v>
      </c>
      <c r="C23" s="58">
        <f>INDEX('Scotland_index-scores_R2'!$C:$C,MATCH($A23,'Scotland_index-scores_R2'!$A:$A,0))</f>
        <v>0.4316529632084003</v>
      </c>
      <c r="D23" s="50">
        <f t="shared" si="0"/>
        <v>20</v>
      </c>
      <c r="E23" s="50">
        <f>IF(D23&lt;=LAs_by_category_by_nation!$B$3,1,IF(D23&lt;=(LAs_by_category_by_nation!$B$3+LAs_by_category_by_nation!$C$3),2,3))</f>
        <v>2</v>
      </c>
    </row>
    <row r="24" spans="1:5" x14ac:dyDescent="0.35">
      <c r="A24" s="17" t="s">
        <v>592</v>
      </c>
      <c r="B24" s="17" t="s">
        <v>593</v>
      </c>
      <c r="C24" s="58">
        <f>INDEX('Scotland_index-scores_R2'!$C:$C,MATCH($A24,'Scotland_index-scores_R2'!$A:$A,0))</f>
        <v>0.44395910034928021</v>
      </c>
      <c r="D24" s="50">
        <f t="shared" si="0"/>
        <v>18</v>
      </c>
      <c r="E24" s="50">
        <f>IF(D24&lt;=LAs_by_category_by_nation!$B$3,1,IF(D24&lt;=(LAs_by_category_by_nation!$B$3+LAs_by_category_by_nation!$C$3),2,3))</f>
        <v>2</v>
      </c>
    </row>
    <row r="25" spans="1:5" x14ac:dyDescent="0.35">
      <c r="A25" s="17" t="s">
        <v>786</v>
      </c>
      <c r="B25" s="17" t="s">
        <v>787</v>
      </c>
      <c r="C25" s="58">
        <f>INDEX('Scotland_index-scores_R2'!$C:$C,MATCH($A25,'Scotland_index-scores_R2'!$A:$A,0))</f>
        <v>0.46643972024633246</v>
      </c>
      <c r="D25" s="50">
        <f t="shared" si="0"/>
        <v>15</v>
      </c>
      <c r="E25" s="50">
        <f>IF(D25&lt;=LAs_by_category_by_nation!$B$3,1,IF(D25&lt;=(LAs_by_category_by_nation!$B$3+LAs_by_category_by_nation!$C$3),2,3))</f>
        <v>2</v>
      </c>
    </row>
    <row r="26" spans="1:5" x14ac:dyDescent="0.35">
      <c r="A26" s="17" t="s">
        <v>882</v>
      </c>
      <c r="B26" s="17" t="s">
        <v>883</v>
      </c>
      <c r="C26" s="58">
        <f>INDEX('Scotland_index-scores_R2'!$C:$C,MATCH($A26,'Scotland_index-scores_R2'!$A:$A,0))</f>
        <v>0.45822189329827018</v>
      </c>
      <c r="D26" s="50">
        <f t="shared" si="0"/>
        <v>17</v>
      </c>
      <c r="E26" s="50">
        <f>IF(D26&lt;=LAs_by_category_by_nation!$B$3,1,IF(D26&lt;=(LAs_by_category_by_nation!$B$3+LAs_by_category_by_nation!$C$3),2,3))</f>
        <v>2</v>
      </c>
    </row>
    <row r="27" spans="1:5" x14ac:dyDescent="0.35">
      <c r="A27" s="17" t="s">
        <v>197</v>
      </c>
      <c r="B27" s="17" t="s">
        <v>198</v>
      </c>
      <c r="C27" s="58">
        <f>INDEX('Scotland_index-scores_R2'!$C:$C,MATCH($A27,'Scotland_index-scores_R2'!$A:$A,0))</f>
        <v>0.24420137382908427</v>
      </c>
      <c r="D27" s="50">
        <f t="shared" si="0"/>
        <v>32</v>
      </c>
      <c r="E27" s="50">
        <f>IF(D27&lt;=LAs_by_category_by_nation!$B$3,1,IF(D27&lt;=(LAs_by_category_by_nation!$B$3+LAs_by_category_by_nation!$C$3),2,3))</f>
        <v>3</v>
      </c>
    </row>
    <row r="28" spans="1:5" x14ac:dyDescent="0.35">
      <c r="A28" s="17" t="s">
        <v>331</v>
      </c>
      <c r="B28" s="17" t="s">
        <v>332</v>
      </c>
      <c r="C28" s="58">
        <f>INDEX('Scotland_index-scores_R2'!$C:$C,MATCH($A28,'Scotland_index-scores_R2'!$A:$A,0))</f>
        <v>0.29422150730068292</v>
      </c>
      <c r="D28" s="50">
        <f t="shared" si="0"/>
        <v>30</v>
      </c>
      <c r="E28" s="50">
        <f>IF(D28&lt;=LAs_by_category_by_nation!$B$3,1,IF(D28&lt;=(LAs_by_category_by_nation!$B$3+LAs_by_category_by_nation!$C$3),2,3))</f>
        <v>3</v>
      </c>
    </row>
    <row r="29" spans="1:5" x14ac:dyDescent="0.35">
      <c r="A29" s="17" t="s">
        <v>390</v>
      </c>
      <c r="B29" s="17" t="s">
        <v>391</v>
      </c>
      <c r="C29" s="58">
        <f>INDEX('Scotland_index-scores_R2'!$C:$C,MATCH($A29,'Scotland_index-scores_R2'!$A:$A,0))</f>
        <v>0.33064538298476798</v>
      </c>
      <c r="D29" s="50">
        <f t="shared" si="0"/>
        <v>28</v>
      </c>
      <c r="E29" s="50">
        <f>IF(D29&lt;=LAs_by_category_by_nation!$B$3,1,IF(D29&lt;=(LAs_by_category_by_nation!$B$3+LAs_by_category_by_nation!$C$3),2,3))</f>
        <v>3</v>
      </c>
    </row>
    <row r="30" spans="1:5" x14ac:dyDescent="0.35">
      <c r="A30" s="17" t="s">
        <v>496</v>
      </c>
      <c r="B30" s="17" t="s">
        <v>497</v>
      </c>
      <c r="C30" s="58">
        <f>INDEX('Scotland_index-scores_R2'!$C:$C,MATCH($A30,'Scotland_index-scores_R2'!$A:$A,0))</f>
        <v>0.3479509409319046</v>
      </c>
      <c r="D30" s="50">
        <f t="shared" si="0"/>
        <v>27</v>
      </c>
      <c r="E30" s="50">
        <f>IF(D30&lt;=LAs_by_category_by_nation!$B$3,1,IF(D30&lt;=(LAs_by_category_by_nation!$B$3+LAs_by_category_by_nation!$C$3),2,3))</f>
        <v>3</v>
      </c>
    </row>
    <row r="31" spans="1:5" x14ac:dyDescent="0.35">
      <c r="A31" s="17" t="s">
        <v>648</v>
      </c>
      <c r="B31" s="17" t="s">
        <v>649</v>
      </c>
      <c r="C31" s="58">
        <f>INDEX('Scotland_index-scores_R2'!$C:$C,MATCH($A31,'Scotland_index-scores_R2'!$A:$A,0))</f>
        <v>0.26928234900413051</v>
      </c>
      <c r="D31" s="50">
        <f t="shared" si="0"/>
        <v>31</v>
      </c>
      <c r="E31" s="50">
        <f>IF(D31&lt;=LAs_by_category_by_nation!$B$3,1,IF(D31&lt;=(LAs_by_category_by_nation!$B$3+LAs_by_category_by_nation!$C$3),2,3))</f>
        <v>3</v>
      </c>
    </row>
    <row r="32" spans="1:5" x14ac:dyDescent="0.35">
      <c r="A32" s="17" t="s">
        <v>656</v>
      </c>
      <c r="B32" s="17" t="s">
        <v>657</v>
      </c>
      <c r="C32" s="58">
        <f>INDEX('Scotland_index-scores_R2'!$C:$C,MATCH($A32,'Scotland_index-scores_R2'!$A:$A,0))</f>
        <v>0.31071760288740152</v>
      </c>
      <c r="D32" s="50">
        <f t="shared" si="0"/>
        <v>29</v>
      </c>
      <c r="E32" s="50">
        <f>IF(D32&lt;=LAs_by_category_by_nation!$B$3,1,IF(D32&lt;=(LAs_by_category_by_nation!$B$3+LAs_by_category_by_nation!$C$3),2,3))</f>
        <v>3</v>
      </c>
    </row>
    <row r="33" spans="1:5" x14ac:dyDescent="0.35">
      <c r="A33" s="17" t="s">
        <v>728</v>
      </c>
      <c r="B33" s="17" t="s">
        <v>729</v>
      </c>
      <c r="C33" s="58">
        <f>INDEX('Scotland_index-scores_R2'!$C:$C,MATCH($A33,'Scotland_index-scores_R2'!$A:$A,0))</f>
        <v>0.37250965406273479</v>
      </c>
      <c r="D33" s="50">
        <f t="shared" si="0"/>
        <v>25</v>
      </c>
      <c r="E33" s="50">
        <f>IF(D33&lt;=LAs_by_category_by_nation!$B$3,1,IF(D33&lt;=(LAs_by_category_by_nation!$B$3+LAs_by_category_by_nation!$C$3),2,3))</f>
        <v>3</v>
      </c>
    </row>
    <row r="35" spans="1:5" x14ac:dyDescent="0.35">
      <c r="A35" s="4" t="s">
        <v>149</v>
      </c>
    </row>
    <row r="36" spans="1:5" x14ac:dyDescent="0.35">
      <c r="A36" s="8">
        <v>1</v>
      </c>
      <c r="B36" s="8" t="s">
        <v>1444</v>
      </c>
    </row>
  </sheetData>
  <sheetProtection algorithmName="SHA-512" hashValue="X74tpxsDeIttERxL18AqJzSlhHVSWCGgnNIkneSVxMM4aEiMZEMC+IrSLOlA9HFIoTOj3LUsDU6hEE9eQ2Qfnw==" saltValue="SkPQbjUau2M10TTA6++shA=="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365D-0451-4165-B916-C086AC4083E1}">
  <sheetPr codeName="Sheet68">
    <tabColor theme="8" tint="0.79998168889431442"/>
  </sheetPr>
  <dimension ref="A1:E367"/>
  <sheetViews>
    <sheetView zoomScale="75" zoomScaleNormal="75" workbookViewId="0">
      <selection activeCell="O33" sqref="O33"/>
    </sheetView>
  </sheetViews>
  <sheetFormatPr defaultColWidth="8.7265625" defaultRowHeight="14.5" x14ac:dyDescent="0.35"/>
  <cols>
    <col min="1" max="1" width="8.1796875" style="1" bestFit="1" customWidth="1"/>
    <col min="2" max="2" width="8.1796875" style="1" customWidth="1"/>
    <col min="3" max="3" width="10.54296875" style="1" bestFit="1" customWidth="1"/>
    <col min="4" max="4" width="33.81640625" style="1" bestFit="1" customWidth="1"/>
    <col min="5" max="5" width="8.453125" style="1" bestFit="1" customWidth="1"/>
    <col min="6" max="16384" width="8.7265625" style="1"/>
  </cols>
  <sheetData>
    <row r="1" spans="1:5" ht="14.25" customHeight="1" x14ac:dyDescent="0.35">
      <c r="A1" s="79" t="s">
        <v>1392</v>
      </c>
      <c r="B1" s="79" t="s">
        <v>1445</v>
      </c>
      <c r="C1" s="79" t="s">
        <v>73</v>
      </c>
      <c r="D1" s="79" t="s">
        <v>71</v>
      </c>
      <c r="E1" s="79" t="s">
        <v>1429</v>
      </c>
    </row>
    <row r="2" spans="1:5" x14ac:dyDescent="0.35">
      <c r="A2" s="83" t="s">
        <v>1072</v>
      </c>
      <c r="B2" s="83" t="s">
        <v>1446</v>
      </c>
      <c r="C2" s="83" t="s">
        <v>201</v>
      </c>
      <c r="D2" s="83" t="s">
        <v>202</v>
      </c>
      <c r="E2" s="83">
        <f>IF(A2="England",INDEX('England_index-categories_R2'!$E:$E,MATCH($D2,'England_index-categories_R2'!B:B,0)),
IF(A2="Scotland",INDEX('Scotland_index-categories_R2'!$E:$E,MATCH($D2,'Scotland_index-categories_R2'!$B:$B,0)),
INDEX('Wales_index-categories_R2'!$E:$E,MATCH($D2,'Wales_index-categories_R2'!$B:$B,0))))</f>
        <v>1</v>
      </c>
    </row>
    <row r="3" spans="1:5" x14ac:dyDescent="0.35">
      <c r="A3" s="83" t="s">
        <v>1072</v>
      </c>
      <c r="B3" s="83" t="s">
        <v>1448</v>
      </c>
      <c r="C3" s="83" t="s">
        <v>217</v>
      </c>
      <c r="D3" s="83" t="s">
        <v>218</v>
      </c>
      <c r="E3" s="83">
        <f>IF(A3="England",INDEX('England_index-categories_R2'!$E:$E,MATCH($D3,'England_index-categories_R2'!B:B,0)),
IF(A3="Scotland",INDEX('Scotland_index-categories_R2'!$E:$E,MATCH($D3,'Scotland_index-categories_R2'!$B:$B,0)),
INDEX('Wales_index-categories_R2'!$E:$E,MATCH($D3,'Wales_index-categories_R2'!$B:$B,0))))</f>
        <v>1</v>
      </c>
    </row>
    <row r="4" spans="1:5" x14ac:dyDescent="0.35">
      <c r="A4" s="83" t="s">
        <v>1072</v>
      </c>
      <c r="B4" s="83" t="s">
        <v>1446</v>
      </c>
      <c r="C4" s="83" t="s">
        <v>223</v>
      </c>
      <c r="D4" s="83" t="s">
        <v>224</v>
      </c>
      <c r="E4" s="83">
        <f>IF(A4="England",INDEX('England_index-categories_R2'!$E:$E,MATCH($D4,'England_index-categories_R2'!B:B,0)),
IF(A4="Scotland",INDEX('Scotland_index-categories_R2'!$E:$E,MATCH($D4,'Scotland_index-categories_R2'!$B:$B,0)),
INDEX('Wales_index-categories_R2'!$E:$E,MATCH($D4,'Wales_index-categories_R2'!$B:$B,0))))</f>
        <v>1</v>
      </c>
    </row>
    <row r="5" spans="1:5" x14ac:dyDescent="0.35">
      <c r="A5" s="83" t="s">
        <v>1072</v>
      </c>
      <c r="B5" s="83" t="s">
        <v>1450</v>
      </c>
      <c r="C5" s="83" t="s">
        <v>229</v>
      </c>
      <c r="D5" s="83" t="s">
        <v>230</v>
      </c>
      <c r="E5" s="83">
        <f>IF(A5="England",INDEX('England_index-categories_R2'!$E:$E,MATCH($D5,'England_index-categories_R2'!B:B,0)),
IF(A5="Scotland",INDEX('Scotland_index-categories_R2'!$E:$E,MATCH($D5,'Scotland_index-categories_R2'!$B:$B,0)),
INDEX('Wales_index-categories_R2'!$E:$E,MATCH($D5,'Wales_index-categories_R2'!$B:$B,0))))</f>
        <v>1</v>
      </c>
    </row>
    <row r="6" spans="1:5" x14ac:dyDescent="0.35">
      <c r="A6" s="83" t="s">
        <v>1072</v>
      </c>
      <c r="B6" s="83" t="s">
        <v>1148</v>
      </c>
      <c r="C6" s="83" t="s">
        <v>237</v>
      </c>
      <c r="D6" s="83" t="s">
        <v>238</v>
      </c>
      <c r="E6" s="83">
        <f>IF(A6="England",INDEX('England_index-categories_R2'!$E:$E,MATCH($D6,'England_index-categories_R2'!B:B,0)),
IF(A6="Scotland",INDEX('Scotland_index-categories_R2'!$E:$E,MATCH($D6,'Scotland_index-categories_R2'!$B:$B,0)),
INDEX('Wales_index-categories_R2'!$E:$E,MATCH($D6,'Wales_index-categories_R2'!$B:$B,0))))</f>
        <v>1</v>
      </c>
    </row>
    <row r="7" spans="1:5" x14ac:dyDescent="0.35">
      <c r="A7" s="83" t="s">
        <v>1072</v>
      </c>
      <c r="B7" s="83" t="s">
        <v>1446</v>
      </c>
      <c r="C7" s="83" t="s">
        <v>241</v>
      </c>
      <c r="D7" s="83" t="s">
        <v>242</v>
      </c>
      <c r="E7" s="83">
        <f>IF(A7="England",INDEX('England_index-categories_R2'!$E:$E,MATCH($D7,'England_index-categories_R2'!B:B,0)),
IF(A7="Scotland",INDEX('Scotland_index-categories_R2'!$E:$E,MATCH($D7,'Scotland_index-categories_R2'!$B:$B,0)),
INDEX('Wales_index-categories_R2'!$E:$E,MATCH($D7,'Wales_index-categories_R2'!$B:$B,0))))</f>
        <v>1</v>
      </c>
    </row>
    <row r="8" spans="1:5" x14ac:dyDescent="0.35">
      <c r="A8" s="83" t="s">
        <v>1072</v>
      </c>
      <c r="B8" s="83" t="s">
        <v>1446</v>
      </c>
      <c r="C8" s="83" t="s">
        <v>243</v>
      </c>
      <c r="D8" s="83" t="s">
        <v>244</v>
      </c>
      <c r="E8" s="83">
        <f>IF(A8="England",INDEX('England_index-categories_R2'!$E:$E,MATCH($D8,'England_index-categories_R2'!B:B,0)),
IF(A8="Scotland",INDEX('Scotland_index-categories_R2'!$E:$E,MATCH($D8,'Scotland_index-categories_R2'!$B:$B,0)),
INDEX('Wales_index-categories_R2'!$E:$E,MATCH($D8,'Wales_index-categories_R2'!$B:$B,0))))</f>
        <v>1</v>
      </c>
    </row>
    <row r="9" spans="1:5" x14ac:dyDescent="0.35">
      <c r="A9" s="83" t="s">
        <v>1072</v>
      </c>
      <c r="B9" s="83" t="s">
        <v>1446</v>
      </c>
      <c r="C9" s="83" t="s">
        <v>249</v>
      </c>
      <c r="D9" s="83" t="s">
        <v>250</v>
      </c>
      <c r="E9" s="83">
        <f>IF(A9="England",INDEX('England_index-categories_R2'!$E:$E,MATCH($D9,'England_index-categories_R2'!B:B,0)),
IF(A9="Scotland",INDEX('Scotland_index-categories_R2'!$E:$E,MATCH($D9,'Scotland_index-categories_R2'!$B:$B,0)),
INDEX('Wales_index-categories_R2'!$E:$E,MATCH($D9,'Wales_index-categories_R2'!$B:$B,0))))</f>
        <v>1</v>
      </c>
    </row>
    <row r="10" spans="1:5" x14ac:dyDescent="0.35">
      <c r="A10" s="83" t="s">
        <v>1072</v>
      </c>
      <c r="B10" s="83" t="s">
        <v>1450</v>
      </c>
      <c r="C10" s="83" t="s">
        <v>251</v>
      </c>
      <c r="D10" s="83" t="s">
        <v>252</v>
      </c>
      <c r="E10" s="83">
        <f>IF(A10="England",INDEX('England_index-categories_R2'!$E:$E,MATCH($D10,'England_index-categories_R2'!B:B,0)),
IF(A10="Scotland",INDEX('Scotland_index-categories_R2'!$E:$E,MATCH($D10,'Scotland_index-categories_R2'!$B:$B,0)),
INDEX('Wales_index-categories_R2'!$E:$E,MATCH($D10,'Wales_index-categories_R2'!$B:$B,0))))</f>
        <v>1</v>
      </c>
    </row>
    <row r="11" spans="1:5" x14ac:dyDescent="0.35">
      <c r="A11" s="83" t="s">
        <v>1072</v>
      </c>
      <c r="B11" s="83" t="s">
        <v>1449</v>
      </c>
      <c r="C11" s="83" t="s">
        <v>257</v>
      </c>
      <c r="D11" s="83" t="s">
        <v>258</v>
      </c>
      <c r="E11" s="83">
        <f>IF(A11="England",INDEX('England_index-categories_R2'!$E:$E,MATCH($D11,'England_index-categories_R2'!B:B,0)),
IF(A11="Scotland",INDEX('Scotland_index-categories_R2'!$E:$E,MATCH($D11,'Scotland_index-categories_R2'!$B:$B,0)),
INDEX('Wales_index-categories_R2'!$E:$E,MATCH($D11,'Wales_index-categories_R2'!$B:$B,0))))</f>
        <v>1</v>
      </c>
    </row>
    <row r="12" spans="1:5" x14ac:dyDescent="0.35">
      <c r="A12" s="83" t="s">
        <v>1072</v>
      </c>
      <c r="B12" s="83" t="s">
        <v>1448</v>
      </c>
      <c r="C12" s="83" t="s">
        <v>263</v>
      </c>
      <c r="D12" s="83" t="s">
        <v>264</v>
      </c>
      <c r="E12" s="83">
        <f>IF(A12="England",INDEX('England_index-categories_R2'!$E:$E,MATCH($D12,'England_index-categories_R2'!B:B,0)),
IF(A12="Scotland",INDEX('Scotland_index-categories_R2'!$E:$E,MATCH($D12,'Scotland_index-categories_R2'!$B:$B,0)),
INDEX('Wales_index-categories_R2'!$E:$E,MATCH($D12,'Wales_index-categories_R2'!$B:$B,0))))</f>
        <v>1</v>
      </c>
    </row>
    <row r="13" spans="1:5" x14ac:dyDescent="0.35">
      <c r="A13" s="83" t="s">
        <v>1072</v>
      </c>
      <c r="B13" s="83" t="s">
        <v>1446</v>
      </c>
      <c r="C13" s="83" t="s">
        <v>285</v>
      </c>
      <c r="D13" s="83" t="s">
        <v>286</v>
      </c>
      <c r="E13" s="83">
        <f>IF(A13="England",INDEX('England_index-categories_R2'!$E:$E,MATCH($D13,'England_index-categories_R2'!B:B,0)),
IF(A13="Scotland",INDEX('Scotland_index-categories_R2'!$E:$E,MATCH($D13,'Scotland_index-categories_R2'!$B:$B,0)),
INDEX('Wales_index-categories_R2'!$E:$E,MATCH($D13,'Wales_index-categories_R2'!$B:$B,0))))</f>
        <v>1</v>
      </c>
    </row>
    <row r="14" spans="1:5" x14ac:dyDescent="0.35">
      <c r="A14" s="83" t="s">
        <v>1072</v>
      </c>
      <c r="B14" s="83" t="s">
        <v>1446</v>
      </c>
      <c r="C14" s="83" t="s">
        <v>287</v>
      </c>
      <c r="D14" s="83" t="s">
        <v>288</v>
      </c>
      <c r="E14" s="83">
        <f>IF(A14="England",INDEX('England_index-categories_R2'!$E:$E,MATCH($D14,'England_index-categories_R2'!B:B,0)),
IF(A14="Scotland",INDEX('Scotland_index-categories_R2'!$E:$E,MATCH($D14,'Scotland_index-categories_R2'!$B:$B,0)),
INDEX('Wales_index-categories_R2'!$E:$E,MATCH($D14,'Wales_index-categories_R2'!$B:$B,0))))</f>
        <v>1</v>
      </c>
    </row>
    <row r="15" spans="1:5" x14ac:dyDescent="0.35">
      <c r="A15" s="83" t="s">
        <v>1072</v>
      </c>
      <c r="B15" s="83" t="s">
        <v>1450</v>
      </c>
      <c r="C15" s="83" t="s">
        <v>325</v>
      </c>
      <c r="D15" s="83" t="s">
        <v>326</v>
      </c>
      <c r="E15" s="83">
        <f>IF(A15="England",INDEX('England_index-categories_R2'!$E:$E,MATCH($D15,'England_index-categories_R2'!B:B,0)),
IF(A15="Scotland",INDEX('Scotland_index-categories_R2'!$E:$E,MATCH($D15,'Scotland_index-categories_R2'!$B:$B,0)),
INDEX('Wales_index-categories_R2'!$E:$E,MATCH($D15,'Wales_index-categories_R2'!$B:$B,0))))</f>
        <v>1</v>
      </c>
    </row>
    <row r="16" spans="1:5" x14ac:dyDescent="0.35">
      <c r="A16" s="83" t="s">
        <v>1072</v>
      </c>
      <c r="B16" s="83" t="s">
        <v>1446</v>
      </c>
      <c r="C16" s="83" t="s">
        <v>329</v>
      </c>
      <c r="D16" s="83" t="s">
        <v>330</v>
      </c>
      <c r="E16" s="83">
        <f>IF(A16="England",INDEX('England_index-categories_R2'!$E:$E,MATCH($D16,'England_index-categories_R2'!B:B,0)),
IF(A16="Scotland",INDEX('Scotland_index-categories_R2'!$E:$E,MATCH($D16,'Scotland_index-categories_R2'!$B:$B,0)),
INDEX('Wales_index-categories_R2'!$E:$E,MATCH($D16,'Wales_index-categories_R2'!$B:$B,0))))</f>
        <v>1</v>
      </c>
    </row>
    <row r="17" spans="1:5" x14ac:dyDescent="0.35">
      <c r="A17" s="83" t="s">
        <v>1072</v>
      </c>
      <c r="B17" s="83" t="s">
        <v>1446</v>
      </c>
      <c r="C17" s="83" t="s">
        <v>342</v>
      </c>
      <c r="D17" s="83" t="s">
        <v>343</v>
      </c>
      <c r="E17" s="83">
        <f>IF(A17="England",INDEX('England_index-categories_R2'!$E:$E,MATCH($D17,'England_index-categories_R2'!B:B,0)),
IF(A17="Scotland",INDEX('Scotland_index-categories_R2'!$E:$E,MATCH($D17,'Scotland_index-categories_R2'!$B:$B,0)),
INDEX('Wales_index-categories_R2'!$E:$E,MATCH($D17,'Wales_index-categories_R2'!$B:$B,0))))</f>
        <v>1</v>
      </c>
    </row>
    <row r="18" spans="1:5" x14ac:dyDescent="0.35">
      <c r="A18" s="83" t="s">
        <v>1072</v>
      </c>
      <c r="B18" s="83" t="s">
        <v>1453</v>
      </c>
      <c r="C18" s="83" t="s">
        <v>348</v>
      </c>
      <c r="D18" s="83" t="s">
        <v>349</v>
      </c>
      <c r="E18" s="83">
        <f>IF(A18="England",INDEX('England_index-categories_R2'!$E:$E,MATCH($D18,'England_index-categories_R2'!B:B,0)),
IF(A18="Scotland",INDEX('Scotland_index-categories_R2'!$E:$E,MATCH($D18,'Scotland_index-categories_R2'!$B:$B,0)),
INDEX('Wales_index-categories_R2'!$E:$E,MATCH($D18,'Wales_index-categories_R2'!$B:$B,0))))</f>
        <v>1</v>
      </c>
    </row>
    <row r="19" spans="1:5" x14ac:dyDescent="0.35">
      <c r="A19" s="83" t="s">
        <v>1072</v>
      </c>
      <c r="B19" s="83" t="s">
        <v>1148</v>
      </c>
      <c r="C19" s="83" t="s">
        <v>350</v>
      </c>
      <c r="D19" s="83" t="s">
        <v>351</v>
      </c>
      <c r="E19" s="83">
        <f>IF(A19="England",INDEX('England_index-categories_R2'!$E:$E,MATCH($D19,'England_index-categories_R2'!B:B,0)),
IF(A19="Scotland",INDEX('Scotland_index-categories_R2'!$E:$E,MATCH($D19,'Scotland_index-categories_R2'!$B:$B,0)),
INDEX('Wales_index-categories_R2'!$E:$E,MATCH($D19,'Wales_index-categories_R2'!$B:$B,0))))</f>
        <v>1</v>
      </c>
    </row>
    <row r="20" spans="1:5" x14ac:dyDescent="0.35">
      <c r="A20" s="83" t="s">
        <v>1072</v>
      </c>
      <c r="B20" s="83" t="s">
        <v>1450</v>
      </c>
      <c r="C20" s="83" t="s">
        <v>366</v>
      </c>
      <c r="D20" s="83" t="s">
        <v>367</v>
      </c>
      <c r="E20" s="83">
        <f>IF(A20="England",INDEX('England_index-categories_R2'!$E:$E,MATCH($D20,'England_index-categories_R2'!B:B,0)),
IF(A20="Scotland",INDEX('Scotland_index-categories_R2'!$E:$E,MATCH($D20,'Scotland_index-categories_R2'!$B:$B,0)),
INDEX('Wales_index-categories_R2'!$E:$E,MATCH($D20,'Wales_index-categories_R2'!$B:$B,0))))</f>
        <v>1</v>
      </c>
    </row>
    <row r="21" spans="1:5" x14ac:dyDescent="0.35">
      <c r="A21" s="83" t="s">
        <v>1072</v>
      </c>
      <c r="B21" s="83" t="s">
        <v>1450</v>
      </c>
      <c r="C21" s="83" t="s">
        <v>368</v>
      </c>
      <c r="D21" s="83" t="s">
        <v>369</v>
      </c>
      <c r="E21" s="83">
        <f>IF(A21="England",INDEX('England_index-categories_R2'!$E:$E,MATCH($D21,'England_index-categories_R2'!B:B,0)),
IF(A21="Scotland",INDEX('Scotland_index-categories_R2'!$E:$E,MATCH($D21,'Scotland_index-categories_R2'!$B:$B,0)),
INDEX('Wales_index-categories_R2'!$E:$E,MATCH($D21,'Wales_index-categories_R2'!$B:$B,0))))</f>
        <v>1</v>
      </c>
    </row>
    <row r="22" spans="1:5" x14ac:dyDescent="0.35">
      <c r="A22" s="83" t="s">
        <v>1072</v>
      </c>
      <c r="B22" s="83" t="s">
        <v>1449</v>
      </c>
      <c r="C22" s="83" t="s">
        <v>370</v>
      </c>
      <c r="D22" s="83" t="s">
        <v>371</v>
      </c>
      <c r="E22" s="83">
        <f>IF(A22="England",INDEX('England_index-categories_R2'!$E:$E,MATCH($D22,'England_index-categories_R2'!B:B,0)),
IF(A22="Scotland",INDEX('Scotland_index-categories_R2'!$E:$E,MATCH($D22,'Scotland_index-categories_R2'!$B:$B,0)),
INDEX('Wales_index-categories_R2'!$E:$E,MATCH($D22,'Wales_index-categories_R2'!$B:$B,0))))</f>
        <v>1</v>
      </c>
    </row>
    <row r="23" spans="1:5" x14ac:dyDescent="0.35">
      <c r="A23" s="83" t="s">
        <v>1072</v>
      </c>
      <c r="B23" s="83" t="s">
        <v>1447</v>
      </c>
      <c r="C23" s="83" t="s">
        <v>374</v>
      </c>
      <c r="D23" s="83" t="s">
        <v>375</v>
      </c>
      <c r="E23" s="83">
        <f>IF(A23="England",INDEX('England_index-categories_R2'!$E:$E,MATCH($D23,'England_index-categories_R2'!B:B,0)),
IF(A23="Scotland",INDEX('Scotland_index-categories_R2'!$E:$E,MATCH($D23,'Scotland_index-categories_R2'!$B:$B,0)),
INDEX('Wales_index-categories_R2'!$E:$E,MATCH($D23,'Wales_index-categories_R2'!$B:$B,0))))</f>
        <v>1</v>
      </c>
    </row>
    <row r="24" spans="1:5" x14ac:dyDescent="0.35">
      <c r="A24" s="83" t="s">
        <v>1072</v>
      </c>
      <c r="B24" s="83" t="s">
        <v>1148</v>
      </c>
      <c r="C24" s="83" t="s">
        <v>376</v>
      </c>
      <c r="D24" s="83" t="s">
        <v>377</v>
      </c>
      <c r="E24" s="83">
        <f>IF(A24="England",INDEX('England_index-categories_R2'!$E:$E,MATCH($D24,'England_index-categories_R2'!B:B,0)),
IF(A24="Scotland",INDEX('Scotland_index-categories_R2'!$E:$E,MATCH($D24,'Scotland_index-categories_R2'!$B:$B,0)),
INDEX('Wales_index-categories_R2'!$E:$E,MATCH($D24,'Wales_index-categories_R2'!$B:$B,0))))</f>
        <v>1</v>
      </c>
    </row>
    <row r="25" spans="1:5" x14ac:dyDescent="0.35">
      <c r="A25" s="83" t="s">
        <v>1072</v>
      </c>
      <c r="B25" s="83" t="s">
        <v>1450</v>
      </c>
      <c r="C25" s="83" t="s">
        <v>396</v>
      </c>
      <c r="D25" s="83" t="s">
        <v>397</v>
      </c>
      <c r="E25" s="83">
        <f>IF(A25="England",INDEX('England_index-categories_R2'!$E:$E,MATCH($D25,'England_index-categories_R2'!B:B,0)),
IF(A25="Scotland",INDEX('Scotland_index-categories_R2'!$E:$E,MATCH($D25,'Scotland_index-categories_R2'!$B:$B,0)),
INDEX('Wales_index-categories_R2'!$E:$E,MATCH($D25,'Wales_index-categories_R2'!$B:$B,0))))</f>
        <v>1</v>
      </c>
    </row>
    <row r="26" spans="1:5" x14ac:dyDescent="0.35">
      <c r="A26" s="83" t="s">
        <v>1072</v>
      </c>
      <c r="B26" s="83" t="s">
        <v>1148</v>
      </c>
      <c r="C26" s="83" t="s">
        <v>404</v>
      </c>
      <c r="D26" s="83" t="s">
        <v>405</v>
      </c>
      <c r="E26" s="83">
        <f>IF(A26="England",INDEX('England_index-categories_R2'!$E:$E,MATCH($D26,'England_index-categories_R2'!B:B,0)),
IF(A26="Scotland",INDEX('Scotland_index-categories_R2'!$E:$E,MATCH($D26,'Scotland_index-categories_R2'!$B:$B,0)),
INDEX('Wales_index-categories_R2'!$E:$E,MATCH($D26,'Wales_index-categories_R2'!$B:$B,0))))</f>
        <v>1</v>
      </c>
    </row>
    <row r="27" spans="1:5" x14ac:dyDescent="0.35">
      <c r="A27" s="83" t="s">
        <v>1072</v>
      </c>
      <c r="B27" s="83" t="s">
        <v>1447</v>
      </c>
      <c r="C27" s="83" t="s">
        <v>408</v>
      </c>
      <c r="D27" s="83" t="s">
        <v>409</v>
      </c>
      <c r="E27" s="83">
        <f>IF(A27="England",INDEX('England_index-categories_R2'!$E:$E,MATCH($D27,'England_index-categories_R2'!B:B,0)),
IF(A27="Scotland",INDEX('Scotland_index-categories_R2'!$E:$E,MATCH($D27,'Scotland_index-categories_R2'!$B:$B,0)),
INDEX('Wales_index-categories_R2'!$E:$E,MATCH($D27,'Wales_index-categories_R2'!$B:$B,0))))</f>
        <v>1</v>
      </c>
    </row>
    <row r="28" spans="1:5" x14ac:dyDescent="0.35">
      <c r="A28" s="83" t="s">
        <v>1072</v>
      </c>
      <c r="B28" s="83" t="s">
        <v>1450</v>
      </c>
      <c r="C28" s="83" t="s">
        <v>422</v>
      </c>
      <c r="D28" s="83" t="s">
        <v>423</v>
      </c>
      <c r="E28" s="83">
        <f>IF(A28="England",INDEX('England_index-categories_R2'!$E:$E,MATCH($D28,'England_index-categories_R2'!B:B,0)),
IF(A28="Scotland",INDEX('Scotland_index-categories_R2'!$E:$E,MATCH($D28,'Scotland_index-categories_R2'!$B:$B,0)),
INDEX('Wales_index-categories_R2'!$E:$E,MATCH($D28,'Wales_index-categories_R2'!$B:$B,0))))</f>
        <v>1</v>
      </c>
    </row>
    <row r="29" spans="1:5" x14ac:dyDescent="0.35">
      <c r="A29" s="83" t="s">
        <v>1072</v>
      </c>
      <c r="B29" s="83" t="s">
        <v>1447</v>
      </c>
      <c r="C29" s="83" t="s">
        <v>436</v>
      </c>
      <c r="D29" s="83" t="s">
        <v>437</v>
      </c>
      <c r="E29" s="83">
        <f>IF(A29="England",INDEX('England_index-categories_R2'!$E:$E,MATCH($D29,'England_index-categories_R2'!B:B,0)),
IF(A29="Scotland",INDEX('Scotland_index-categories_R2'!$E:$E,MATCH($D29,'Scotland_index-categories_R2'!$B:$B,0)),
INDEX('Wales_index-categories_R2'!$E:$E,MATCH($D29,'Wales_index-categories_R2'!$B:$B,0))))</f>
        <v>1</v>
      </c>
    </row>
    <row r="30" spans="1:5" x14ac:dyDescent="0.35">
      <c r="A30" s="83" t="s">
        <v>1072</v>
      </c>
      <c r="B30" s="83" t="s">
        <v>1453</v>
      </c>
      <c r="C30" s="83" t="s">
        <v>442</v>
      </c>
      <c r="D30" s="83" t="s">
        <v>443</v>
      </c>
      <c r="E30" s="83">
        <f>IF(A30="England",INDEX('England_index-categories_R2'!$E:$E,MATCH($D30,'England_index-categories_R2'!B:B,0)),
IF(A30="Scotland",INDEX('Scotland_index-categories_R2'!$E:$E,MATCH($D30,'Scotland_index-categories_R2'!$B:$B,0)),
INDEX('Wales_index-categories_R2'!$E:$E,MATCH($D30,'Wales_index-categories_R2'!$B:$B,0))))</f>
        <v>1</v>
      </c>
    </row>
    <row r="31" spans="1:5" x14ac:dyDescent="0.35">
      <c r="A31" s="83" t="s">
        <v>1072</v>
      </c>
      <c r="B31" s="83" t="s">
        <v>1452</v>
      </c>
      <c r="C31" s="83" t="s">
        <v>448</v>
      </c>
      <c r="D31" s="83" t="s">
        <v>449</v>
      </c>
      <c r="E31" s="83">
        <f>IF(A31="England",INDEX('England_index-categories_R2'!$E:$E,MATCH($D31,'England_index-categories_R2'!B:B,0)),
IF(A31="Scotland",INDEX('Scotland_index-categories_R2'!$E:$E,MATCH($D31,'Scotland_index-categories_R2'!$B:$B,0)),
INDEX('Wales_index-categories_R2'!$E:$E,MATCH($D31,'Wales_index-categories_R2'!$B:$B,0))))</f>
        <v>1</v>
      </c>
    </row>
    <row r="32" spans="1:5" x14ac:dyDescent="0.35">
      <c r="A32" s="83" t="s">
        <v>1072</v>
      </c>
      <c r="B32" s="83" t="s">
        <v>1447</v>
      </c>
      <c r="C32" s="83" t="s">
        <v>452</v>
      </c>
      <c r="D32" s="83" t="s">
        <v>453</v>
      </c>
      <c r="E32" s="83">
        <f>IF(A32="England",INDEX('England_index-categories_R2'!$E:$E,MATCH($D32,'England_index-categories_R2'!B:B,0)),
IF(A32="Scotland",INDEX('Scotland_index-categories_R2'!$E:$E,MATCH($D32,'Scotland_index-categories_R2'!$B:$B,0)),
INDEX('Wales_index-categories_R2'!$E:$E,MATCH($D32,'Wales_index-categories_R2'!$B:$B,0))))</f>
        <v>1</v>
      </c>
    </row>
    <row r="33" spans="1:5" x14ac:dyDescent="0.35">
      <c r="A33" s="83" t="s">
        <v>1072</v>
      </c>
      <c r="B33" s="83" t="s">
        <v>1451</v>
      </c>
      <c r="C33" s="83" t="s">
        <v>454</v>
      </c>
      <c r="D33" s="83" t="s">
        <v>455</v>
      </c>
      <c r="E33" s="83">
        <f>IF(A33="England",INDEX('England_index-categories_R2'!$E:$E,MATCH($D33,'England_index-categories_R2'!B:B,0)),
IF(A33="Scotland",INDEX('Scotland_index-categories_R2'!$E:$E,MATCH($D33,'Scotland_index-categories_R2'!$B:$B,0)),
INDEX('Wales_index-categories_R2'!$E:$E,MATCH($D33,'Wales_index-categories_R2'!$B:$B,0))))</f>
        <v>1</v>
      </c>
    </row>
    <row r="34" spans="1:5" x14ac:dyDescent="0.35">
      <c r="A34" s="83" t="s">
        <v>1072</v>
      </c>
      <c r="B34" s="83" t="s">
        <v>1448</v>
      </c>
      <c r="C34" s="83" t="s">
        <v>462</v>
      </c>
      <c r="D34" s="83" t="s">
        <v>463</v>
      </c>
      <c r="E34" s="83">
        <f>IF(A34="England",INDEX('England_index-categories_R2'!$E:$E,MATCH($D34,'England_index-categories_R2'!B:B,0)),
IF(A34="Scotland",INDEX('Scotland_index-categories_R2'!$E:$E,MATCH($D34,'Scotland_index-categories_R2'!$B:$B,0)),
INDEX('Wales_index-categories_R2'!$E:$E,MATCH($D34,'Wales_index-categories_R2'!$B:$B,0))))</f>
        <v>1</v>
      </c>
    </row>
    <row r="35" spans="1:5" x14ac:dyDescent="0.35">
      <c r="A35" s="83" t="s">
        <v>1072</v>
      </c>
      <c r="B35" s="83" t="s">
        <v>1453</v>
      </c>
      <c r="C35" s="83" t="s">
        <v>482</v>
      </c>
      <c r="D35" s="83" t="s">
        <v>483</v>
      </c>
      <c r="E35" s="83">
        <f>IF(A35="England",INDEX('England_index-categories_R2'!$E:$E,MATCH($D35,'England_index-categories_R2'!B:B,0)),
IF(A35="Scotland",INDEX('Scotland_index-categories_R2'!$E:$E,MATCH($D35,'Scotland_index-categories_R2'!$B:$B,0)),
INDEX('Wales_index-categories_R2'!$E:$E,MATCH($D35,'Wales_index-categories_R2'!$B:$B,0))))</f>
        <v>1</v>
      </c>
    </row>
    <row r="36" spans="1:5" x14ac:dyDescent="0.35">
      <c r="A36" s="83" t="s">
        <v>1072</v>
      </c>
      <c r="B36" s="83" t="s">
        <v>1447</v>
      </c>
      <c r="C36" s="83" t="s">
        <v>484</v>
      </c>
      <c r="D36" s="83" t="s">
        <v>485</v>
      </c>
      <c r="E36" s="83">
        <f>IF(A36="England",INDEX('England_index-categories_R2'!$E:$E,MATCH($D36,'England_index-categories_R2'!B:B,0)),
IF(A36="Scotland",INDEX('Scotland_index-categories_R2'!$E:$E,MATCH($D36,'Scotland_index-categories_R2'!$B:$B,0)),
INDEX('Wales_index-categories_R2'!$E:$E,MATCH($D36,'Wales_index-categories_R2'!$B:$B,0))))</f>
        <v>1</v>
      </c>
    </row>
    <row r="37" spans="1:5" x14ac:dyDescent="0.35">
      <c r="A37" s="83" t="s">
        <v>1072</v>
      </c>
      <c r="B37" s="83" t="s">
        <v>1148</v>
      </c>
      <c r="C37" s="83" t="s">
        <v>490</v>
      </c>
      <c r="D37" s="83" t="s">
        <v>491</v>
      </c>
      <c r="E37" s="83">
        <f>IF(A37="England",INDEX('England_index-categories_R2'!$E:$E,MATCH($D37,'England_index-categories_R2'!B:B,0)),
IF(A37="Scotland",INDEX('Scotland_index-categories_R2'!$E:$E,MATCH($D37,'Scotland_index-categories_R2'!$B:$B,0)),
INDEX('Wales_index-categories_R2'!$E:$E,MATCH($D37,'Wales_index-categories_R2'!$B:$B,0))))</f>
        <v>1</v>
      </c>
    </row>
    <row r="38" spans="1:5" x14ac:dyDescent="0.35">
      <c r="A38" s="83" t="s">
        <v>1072</v>
      </c>
      <c r="B38" s="83" t="s">
        <v>1450</v>
      </c>
      <c r="C38" s="83" t="s">
        <v>494</v>
      </c>
      <c r="D38" s="83" t="s">
        <v>495</v>
      </c>
      <c r="E38" s="83">
        <f>IF(A38="England",INDEX('England_index-categories_R2'!$E:$E,MATCH($D38,'England_index-categories_R2'!B:B,0)),
IF(A38="Scotland",INDEX('Scotland_index-categories_R2'!$E:$E,MATCH($D38,'Scotland_index-categories_R2'!$B:$B,0)),
INDEX('Wales_index-categories_R2'!$E:$E,MATCH($D38,'Wales_index-categories_R2'!$B:$B,0))))</f>
        <v>1</v>
      </c>
    </row>
    <row r="39" spans="1:5" x14ac:dyDescent="0.35">
      <c r="A39" s="83" t="s">
        <v>1072</v>
      </c>
      <c r="B39" s="83" t="s">
        <v>1446</v>
      </c>
      <c r="C39" s="83" t="s">
        <v>508</v>
      </c>
      <c r="D39" s="83" t="s">
        <v>509</v>
      </c>
      <c r="E39" s="83">
        <f>IF(A39="England",INDEX('England_index-categories_R2'!$E:$E,MATCH($D39,'England_index-categories_R2'!B:B,0)),
IF(A39="Scotland",INDEX('Scotland_index-categories_R2'!$E:$E,MATCH($D39,'Scotland_index-categories_R2'!$B:$B,0)),
INDEX('Wales_index-categories_R2'!$E:$E,MATCH($D39,'Wales_index-categories_R2'!$B:$B,0))))</f>
        <v>1</v>
      </c>
    </row>
    <row r="40" spans="1:5" x14ac:dyDescent="0.35">
      <c r="A40" s="83" t="s">
        <v>1072</v>
      </c>
      <c r="B40" s="83" t="s">
        <v>1452</v>
      </c>
      <c r="C40" s="83" t="s">
        <v>518</v>
      </c>
      <c r="D40" s="83" t="s">
        <v>519</v>
      </c>
      <c r="E40" s="83">
        <f>IF(A40="England",INDEX('England_index-categories_R2'!$E:$E,MATCH($D40,'England_index-categories_R2'!B:B,0)),
IF(A40="Scotland",INDEX('Scotland_index-categories_R2'!$E:$E,MATCH($D40,'Scotland_index-categories_R2'!$B:$B,0)),
INDEX('Wales_index-categories_R2'!$E:$E,MATCH($D40,'Wales_index-categories_R2'!$B:$B,0))))</f>
        <v>1</v>
      </c>
    </row>
    <row r="41" spans="1:5" x14ac:dyDescent="0.35">
      <c r="A41" s="83" t="s">
        <v>1072</v>
      </c>
      <c r="B41" s="83" t="s">
        <v>1451</v>
      </c>
      <c r="C41" s="83" t="s">
        <v>524</v>
      </c>
      <c r="D41" s="83" t="s">
        <v>525</v>
      </c>
      <c r="E41" s="83">
        <f>IF(A41="England",INDEX('England_index-categories_R2'!$E:$E,MATCH($D41,'England_index-categories_R2'!B:B,0)),
IF(A41="Scotland",INDEX('Scotland_index-categories_R2'!$E:$E,MATCH($D41,'Scotland_index-categories_R2'!$B:$B,0)),
INDEX('Wales_index-categories_R2'!$E:$E,MATCH($D41,'Wales_index-categories_R2'!$B:$B,0))))</f>
        <v>1</v>
      </c>
    </row>
    <row r="42" spans="1:5" x14ac:dyDescent="0.35">
      <c r="A42" s="83" t="s">
        <v>1072</v>
      </c>
      <c r="B42" s="83" t="s">
        <v>1449</v>
      </c>
      <c r="C42" s="83" t="s">
        <v>526</v>
      </c>
      <c r="D42" s="83" t="s">
        <v>527</v>
      </c>
      <c r="E42" s="83">
        <f>IF(A42="England",INDEX('England_index-categories_R2'!$E:$E,MATCH($D42,'England_index-categories_R2'!B:B,0)),
IF(A42="Scotland",INDEX('Scotland_index-categories_R2'!$E:$E,MATCH($D42,'Scotland_index-categories_R2'!$B:$B,0)),
INDEX('Wales_index-categories_R2'!$E:$E,MATCH($D42,'Wales_index-categories_R2'!$B:$B,0))))</f>
        <v>1</v>
      </c>
    </row>
    <row r="43" spans="1:5" x14ac:dyDescent="0.35">
      <c r="A43" s="83" t="s">
        <v>1072</v>
      </c>
      <c r="B43" s="83" t="s">
        <v>1449</v>
      </c>
      <c r="C43" s="83" t="s">
        <v>530</v>
      </c>
      <c r="D43" s="83" t="s">
        <v>531</v>
      </c>
      <c r="E43" s="83">
        <f>IF(A43="England",INDEX('England_index-categories_R2'!$E:$E,MATCH($D43,'England_index-categories_R2'!B:B,0)),
IF(A43="Scotland",INDEX('Scotland_index-categories_R2'!$E:$E,MATCH($D43,'Scotland_index-categories_R2'!$B:$B,0)),
INDEX('Wales_index-categories_R2'!$E:$E,MATCH($D43,'Wales_index-categories_R2'!$B:$B,0))))</f>
        <v>1</v>
      </c>
    </row>
    <row r="44" spans="1:5" x14ac:dyDescent="0.35">
      <c r="A44" s="83" t="s">
        <v>1072</v>
      </c>
      <c r="B44" s="83" t="s">
        <v>1446</v>
      </c>
      <c r="C44" s="83" t="s">
        <v>532</v>
      </c>
      <c r="D44" s="83" t="s">
        <v>533</v>
      </c>
      <c r="E44" s="83">
        <f>IF(A44="England",INDEX('England_index-categories_R2'!$E:$E,MATCH($D44,'England_index-categories_R2'!B:B,0)),
IF(A44="Scotland",INDEX('Scotland_index-categories_R2'!$E:$E,MATCH($D44,'Scotland_index-categories_R2'!$B:$B,0)),
INDEX('Wales_index-categories_R2'!$E:$E,MATCH($D44,'Wales_index-categories_R2'!$B:$B,0))))</f>
        <v>1</v>
      </c>
    </row>
    <row r="45" spans="1:5" x14ac:dyDescent="0.35">
      <c r="A45" s="83" t="s">
        <v>1072</v>
      </c>
      <c r="B45" s="83" t="s">
        <v>1449</v>
      </c>
      <c r="C45" s="83" t="s">
        <v>538</v>
      </c>
      <c r="D45" s="83" t="s">
        <v>539</v>
      </c>
      <c r="E45" s="83">
        <f>IF(A45="England",INDEX('England_index-categories_R2'!$E:$E,MATCH($D45,'England_index-categories_R2'!B:B,0)),
IF(A45="Scotland",INDEX('Scotland_index-categories_R2'!$E:$E,MATCH($D45,'Scotland_index-categories_R2'!$B:$B,0)),
INDEX('Wales_index-categories_R2'!$E:$E,MATCH($D45,'Wales_index-categories_R2'!$B:$B,0))))</f>
        <v>1</v>
      </c>
    </row>
    <row r="46" spans="1:5" x14ac:dyDescent="0.35">
      <c r="A46" s="83" t="s">
        <v>1072</v>
      </c>
      <c r="B46" s="83" t="s">
        <v>1450</v>
      </c>
      <c r="C46" s="83" t="s">
        <v>540</v>
      </c>
      <c r="D46" s="83" t="s">
        <v>541</v>
      </c>
      <c r="E46" s="83">
        <f>IF(A46="England",INDEX('England_index-categories_R2'!$E:$E,MATCH($D46,'England_index-categories_R2'!B:B,0)),
IF(A46="Scotland",INDEX('Scotland_index-categories_R2'!$E:$E,MATCH($D46,'Scotland_index-categories_R2'!$B:$B,0)),
INDEX('Wales_index-categories_R2'!$E:$E,MATCH($D46,'Wales_index-categories_R2'!$B:$B,0))))</f>
        <v>1</v>
      </c>
    </row>
    <row r="47" spans="1:5" x14ac:dyDescent="0.35">
      <c r="A47" s="83" t="s">
        <v>1072</v>
      </c>
      <c r="B47" s="83" t="s">
        <v>1447</v>
      </c>
      <c r="C47" s="83" t="s">
        <v>542</v>
      </c>
      <c r="D47" s="83" t="s">
        <v>543</v>
      </c>
      <c r="E47" s="83">
        <f>IF(A47="England",INDEX('England_index-categories_R2'!$E:$E,MATCH($D47,'England_index-categories_R2'!B:B,0)),
IF(A47="Scotland",INDEX('Scotland_index-categories_R2'!$E:$E,MATCH($D47,'Scotland_index-categories_R2'!$B:$B,0)),
INDEX('Wales_index-categories_R2'!$E:$E,MATCH($D47,'Wales_index-categories_R2'!$B:$B,0))))</f>
        <v>1</v>
      </c>
    </row>
    <row r="48" spans="1:5" x14ac:dyDescent="0.35">
      <c r="A48" s="83" t="s">
        <v>1072</v>
      </c>
      <c r="B48" s="83" t="s">
        <v>1450</v>
      </c>
      <c r="C48" s="83" t="s">
        <v>548</v>
      </c>
      <c r="D48" s="83" t="s">
        <v>549</v>
      </c>
      <c r="E48" s="83">
        <f>IF(A48="England",INDEX('England_index-categories_R2'!$E:$E,MATCH($D48,'England_index-categories_R2'!B:B,0)),
IF(A48="Scotland",INDEX('Scotland_index-categories_R2'!$E:$E,MATCH($D48,'Scotland_index-categories_R2'!$B:$B,0)),
INDEX('Wales_index-categories_R2'!$E:$E,MATCH($D48,'Wales_index-categories_R2'!$B:$B,0))))</f>
        <v>1</v>
      </c>
    </row>
    <row r="49" spans="1:5" x14ac:dyDescent="0.35">
      <c r="A49" s="83" t="s">
        <v>1072</v>
      </c>
      <c r="B49" s="83" t="s">
        <v>1446</v>
      </c>
      <c r="C49" s="83" t="s">
        <v>550</v>
      </c>
      <c r="D49" s="83" t="s">
        <v>551</v>
      </c>
      <c r="E49" s="83">
        <f>IF(A49="England",INDEX('England_index-categories_R2'!$E:$E,MATCH($D49,'England_index-categories_R2'!B:B,0)),
IF(A49="Scotland",INDEX('Scotland_index-categories_R2'!$E:$E,MATCH($D49,'Scotland_index-categories_R2'!$B:$B,0)),
INDEX('Wales_index-categories_R2'!$E:$E,MATCH($D49,'Wales_index-categories_R2'!$B:$B,0))))</f>
        <v>1</v>
      </c>
    </row>
    <row r="50" spans="1:5" x14ac:dyDescent="0.35">
      <c r="A50" s="83" t="s">
        <v>1072</v>
      </c>
      <c r="B50" s="83" t="s">
        <v>1451</v>
      </c>
      <c r="C50" s="83" t="s">
        <v>552</v>
      </c>
      <c r="D50" s="83" t="s">
        <v>553</v>
      </c>
      <c r="E50" s="83">
        <f>IF(A50="England",INDEX('England_index-categories_R2'!$E:$E,MATCH($D50,'England_index-categories_R2'!B:B,0)),
IF(A50="Scotland",INDEX('Scotland_index-categories_R2'!$E:$E,MATCH($D50,'Scotland_index-categories_R2'!$B:$B,0)),
INDEX('Wales_index-categories_R2'!$E:$E,MATCH($D50,'Wales_index-categories_R2'!$B:$B,0))))</f>
        <v>1</v>
      </c>
    </row>
    <row r="51" spans="1:5" x14ac:dyDescent="0.35">
      <c r="A51" s="83" t="s">
        <v>1072</v>
      </c>
      <c r="B51" s="83" t="s">
        <v>1451</v>
      </c>
      <c r="C51" s="83" t="s">
        <v>556</v>
      </c>
      <c r="D51" s="83" t="s">
        <v>557</v>
      </c>
      <c r="E51" s="83">
        <f>IF(A51="England",INDEX('England_index-categories_R2'!$E:$E,MATCH($D51,'England_index-categories_R2'!B:B,0)),
IF(A51="Scotland",INDEX('Scotland_index-categories_R2'!$E:$E,MATCH($D51,'Scotland_index-categories_R2'!$B:$B,0)),
INDEX('Wales_index-categories_R2'!$E:$E,MATCH($D51,'Wales_index-categories_R2'!$B:$B,0))))</f>
        <v>1</v>
      </c>
    </row>
    <row r="52" spans="1:5" x14ac:dyDescent="0.35">
      <c r="A52" s="83" t="s">
        <v>1072</v>
      </c>
      <c r="B52" s="83" t="s">
        <v>1148</v>
      </c>
      <c r="C52" s="83" t="s">
        <v>558</v>
      </c>
      <c r="D52" s="83" t="s">
        <v>559</v>
      </c>
      <c r="E52" s="83">
        <f>IF(A52="England",INDEX('England_index-categories_R2'!$E:$E,MATCH($D52,'England_index-categories_R2'!B:B,0)),
IF(A52="Scotland",INDEX('Scotland_index-categories_R2'!$E:$E,MATCH($D52,'Scotland_index-categories_R2'!$B:$B,0)),
INDEX('Wales_index-categories_R2'!$E:$E,MATCH($D52,'Wales_index-categories_R2'!$B:$B,0))))</f>
        <v>1</v>
      </c>
    </row>
    <row r="53" spans="1:5" x14ac:dyDescent="0.35">
      <c r="A53" s="83" t="s">
        <v>1072</v>
      </c>
      <c r="B53" s="83" t="s">
        <v>1446</v>
      </c>
      <c r="C53" s="83" t="s">
        <v>560</v>
      </c>
      <c r="D53" s="83" t="s">
        <v>561</v>
      </c>
      <c r="E53" s="83">
        <f>IF(A53="England",INDEX('England_index-categories_R2'!$E:$E,MATCH($D53,'England_index-categories_R2'!B:B,0)),
IF(A53="Scotland",INDEX('Scotland_index-categories_R2'!$E:$E,MATCH($D53,'Scotland_index-categories_R2'!$B:$B,0)),
INDEX('Wales_index-categories_R2'!$E:$E,MATCH($D53,'Wales_index-categories_R2'!$B:$B,0))))</f>
        <v>1</v>
      </c>
    </row>
    <row r="54" spans="1:5" x14ac:dyDescent="0.35">
      <c r="A54" s="83" t="s">
        <v>1072</v>
      </c>
      <c r="B54" s="83" t="s">
        <v>1450</v>
      </c>
      <c r="C54" s="83" t="s">
        <v>562</v>
      </c>
      <c r="D54" s="83" t="s">
        <v>563</v>
      </c>
      <c r="E54" s="83">
        <f>IF(A54="England",INDEX('England_index-categories_R2'!$E:$E,MATCH($D54,'England_index-categories_R2'!B:B,0)),
IF(A54="Scotland",INDEX('Scotland_index-categories_R2'!$E:$E,MATCH($D54,'Scotland_index-categories_R2'!$B:$B,0)),
INDEX('Wales_index-categories_R2'!$E:$E,MATCH($D54,'Wales_index-categories_R2'!$B:$B,0))))</f>
        <v>1</v>
      </c>
    </row>
    <row r="55" spans="1:5" x14ac:dyDescent="0.35">
      <c r="A55" s="83" t="s">
        <v>1072</v>
      </c>
      <c r="B55" s="83" t="s">
        <v>1452</v>
      </c>
      <c r="C55" s="83" t="s">
        <v>568</v>
      </c>
      <c r="D55" s="83" t="s">
        <v>569</v>
      </c>
      <c r="E55" s="83">
        <f>IF(A55="England",INDEX('England_index-categories_R2'!$E:$E,MATCH($D55,'England_index-categories_R2'!B:B,0)),
IF(A55="Scotland",INDEX('Scotland_index-categories_R2'!$E:$E,MATCH($D55,'Scotland_index-categories_R2'!$B:$B,0)),
INDEX('Wales_index-categories_R2'!$E:$E,MATCH($D55,'Wales_index-categories_R2'!$B:$B,0))))</f>
        <v>1</v>
      </c>
    </row>
    <row r="56" spans="1:5" x14ac:dyDescent="0.35">
      <c r="A56" s="83" t="s">
        <v>1072</v>
      </c>
      <c r="B56" s="83" t="s">
        <v>1453</v>
      </c>
      <c r="C56" s="83" t="s">
        <v>580</v>
      </c>
      <c r="D56" s="83" t="s">
        <v>581</v>
      </c>
      <c r="E56" s="83">
        <f>IF(A56="England",INDEX('England_index-categories_R2'!$E:$E,MATCH($D56,'England_index-categories_R2'!B:B,0)),
IF(A56="Scotland",INDEX('Scotland_index-categories_R2'!$E:$E,MATCH($D56,'Scotland_index-categories_R2'!$B:$B,0)),
INDEX('Wales_index-categories_R2'!$E:$E,MATCH($D56,'Wales_index-categories_R2'!$B:$B,0))))</f>
        <v>1</v>
      </c>
    </row>
    <row r="57" spans="1:5" x14ac:dyDescent="0.35">
      <c r="A57" s="83" t="s">
        <v>1072</v>
      </c>
      <c r="B57" s="83" t="s">
        <v>1450</v>
      </c>
      <c r="C57" s="83" t="s">
        <v>598</v>
      </c>
      <c r="D57" s="83" t="s">
        <v>599</v>
      </c>
      <c r="E57" s="83">
        <f>IF(A57="England",INDEX('England_index-categories_R2'!$E:$E,MATCH($D57,'England_index-categories_R2'!B:B,0)),
IF(A57="Scotland",INDEX('Scotland_index-categories_R2'!$E:$E,MATCH($D57,'Scotland_index-categories_R2'!$B:$B,0)),
INDEX('Wales_index-categories_R2'!$E:$E,MATCH($D57,'Wales_index-categories_R2'!$B:$B,0))))</f>
        <v>1</v>
      </c>
    </row>
    <row r="58" spans="1:5" x14ac:dyDescent="0.35">
      <c r="A58" s="83" t="s">
        <v>1072</v>
      </c>
      <c r="B58" s="83" t="s">
        <v>1453</v>
      </c>
      <c r="C58" s="83" t="s">
        <v>600</v>
      </c>
      <c r="D58" s="83" t="s">
        <v>601</v>
      </c>
      <c r="E58" s="83">
        <f>IF(A58="England",INDEX('England_index-categories_R2'!$E:$E,MATCH($D58,'England_index-categories_R2'!B:B,0)),
IF(A58="Scotland",INDEX('Scotland_index-categories_R2'!$E:$E,MATCH($D58,'Scotland_index-categories_R2'!$B:$B,0)),
INDEX('Wales_index-categories_R2'!$E:$E,MATCH($D58,'Wales_index-categories_R2'!$B:$B,0))))</f>
        <v>1</v>
      </c>
    </row>
    <row r="59" spans="1:5" x14ac:dyDescent="0.35">
      <c r="A59" s="83" t="s">
        <v>1072</v>
      </c>
      <c r="B59" s="83" t="s">
        <v>1448</v>
      </c>
      <c r="C59" s="83" t="s">
        <v>604</v>
      </c>
      <c r="D59" s="83" t="s">
        <v>605</v>
      </c>
      <c r="E59" s="83">
        <f>IF(A59="England",INDEX('England_index-categories_R2'!$E:$E,MATCH($D59,'England_index-categories_R2'!B:B,0)),
IF(A59="Scotland",INDEX('Scotland_index-categories_R2'!$E:$E,MATCH($D59,'Scotland_index-categories_R2'!$B:$B,0)),
INDEX('Wales_index-categories_R2'!$E:$E,MATCH($D59,'Wales_index-categories_R2'!$B:$B,0))))</f>
        <v>1</v>
      </c>
    </row>
    <row r="60" spans="1:5" x14ac:dyDescent="0.35">
      <c r="A60" s="83" t="s">
        <v>1072</v>
      </c>
      <c r="B60" s="83" t="s">
        <v>1449</v>
      </c>
      <c r="C60" s="83" t="s">
        <v>614</v>
      </c>
      <c r="D60" s="83" t="s">
        <v>615</v>
      </c>
      <c r="E60" s="83">
        <f>IF(A60="England",INDEX('England_index-categories_R2'!$E:$E,MATCH($D60,'England_index-categories_R2'!B:B,0)),
IF(A60="Scotland",INDEX('Scotland_index-categories_R2'!$E:$E,MATCH($D60,'Scotland_index-categories_R2'!$B:$B,0)),
INDEX('Wales_index-categories_R2'!$E:$E,MATCH($D60,'Wales_index-categories_R2'!$B:$B,0))))</f>
        <v>1</v>
      </c>
    </row>
    <row r="61" spans="1:5" x14ac:dyDescent="0.35">
      <c r="A61" s="83" t="s">
        <v>1072</v>
      </c>
      <c r="B61" s="83" t="s">
        <v>1449</v>
      </c>
      <c r="C61" s="83" t="s">
        <v>622</v>
      </c>
      <c r="D61" s="83" t="s">
        <v>623</v>
      </c>
      <c r="E61" s="83">
        <f>IF(A61="England",INDEX('England_index-categories_R2'!$E:$E,MATCH($D61,'England_index-categories_R2'!B:B,0)),
IF(A61="Scotland",INDEX('Scotland_index-categories_R2'!$E:$E,MATCH($D61,'Scotland_index-categories_R2'!$B:$B,0)),
INDEX('Wales_index-categories_R2'!$E:$E,MATCH($D61,'Wales_index-categories_R2'!$B:$B,0))))</f>
        <v>1</v>
      </c>
    </row>
    <row r="62" spans="1:5" x14ac:dyDescent="0.35">
      <c r="A62" s="83" t="s">
        <v>1072</v>
      </c>
      <c r="B62" s="83" t="s">
        <v>1451</v>
      </c>
      <c r="C62" s="83" t="s">
        <v>624</v>
      </c>
      <c r="D62" s="83" t="s">
        <v>625</v>
      </c>
      <c r="E62" s="83">
        <f>IF(A62="England",INDEX('England_index-categories_R2'!$E:$E,MATCH($D62,'England_index-categories_R2'!B:B,0)),
IF(A62="Scotland",INDEX('Scotland_index-categories_R2'!$E:$E,MATCH($D62,'Scotland_index-categories_R2'!$B:$B,0)),
INDEX('Wales_index-categories_R2'!$E:$E,MATCH($D62,'Wales_index-categories_R2'!$B:$B,0))))</f>
        <v>1</v>
      </c>
    </row>
    <row r="63" spans="1:5" x14ac:dyDescent="0.35">
      <c r="A63" s="83" t="s">
        <v>1072</v>
      </c>
      <c r="B63" s="83" t="s">
        <v>1453</v>
      </c>
      <c r="C63" s="83" t="s">
        <v>636</v>
      </c>
      <c r="D63" s="83" t="s">
        <v>637</v>
      </c>
      <c r="E63" s="83">
        <f>IF(A63="England",INDEX('England_index-categories_R2'!$E:$E,MATCH($D63,'England_index-categories_R2'!B:B,0)),
IF(A63="Scotland",INDEX('Scotland_index-categories_R2'!$E:$E,MATCH($D63,'Scotland_index-categories_R2'!$B:$B,0)),
INDEX('Wales_index-categories_R2'!$E:$E,MATCH($D63,'Wales_index-categories_R2'!$B:$B,0))))</f>
        <v>1</v>
      </c>
    </row>
    <row r="64" spans="1:5" x14ac:dyDescent="0.35">
      <c r="A64" s="83" t="s">
        <v>1072</v>
      </c>
      <c r="B64" s="83" t="s">
        <v>1450</v>
      </c>
      <c r="C64" s="83" t="s">
        <v>640</v>
      </c>
      <c r="D64" s="83" t="s">
        <v>641</v>
      </c>
      <c r="E64" s="83">
        <f>IF(A64="England",INDEX('England_index-categories_R2'!$E:$E,MATCH($D64,'England_index-categories_R2'!B:B,0)),
IF(A64="Scotland",INDEX('Scotland_index-categories_R2'!$E:$E,MATCH($D64,'Scotland_index-categories_R2'!$B:$B,0)),
INDEX('Wales_index-categories_R2'!$E:$E,MATCH($D64,'Wales_index-categories_R2'!$B:$B,0))))</f>
        <v>1</v>
      </c>
    </row>
    <row r="65" spans="1:5" x14ac:dyDescent="0.35">
      <c r="A65" s="83" t="s">
        <v>1072</v>
      </c>
      <c r="B65" s="83" t="s">
        <v>1148</v>
      </c>
      <c r="C65" s="83" t="s">
        <v>642</v>
      </c>
      <c r="D65" s="83" t="s">
        <v>643</v>
      </c>
      <c r="E65" s="83">
        <f>IF(A65="England",INDEX('England_index-categories_R2'!$E:$E,MATCH($D65,'England_index-categories_R2'!B:B,0)),
IF(A65="Scotland",INDEX('Scotland_index-categories_R2'!$E:$E,MATCH($D65,'Scotland_index-categories_R2'!$B:$B,0)),
INDEX('Wales_index-categories_R2'!$E:$E,MATCH($D65,'Wales_index-categories_R2'!$B:$B,0))))</f>
        <v>1</v>
      </c>
    </row>
    <row r="66" spans="1:5" x14ac:dyDescent="0.35">
      <c r="A66" s="83" t="s">
        <v>1072</v>
      </c>
      <c r="B66" s="83" t="s">
        <v>1446</v>
      </c>
      <c r="C66" s="83" t="s">
        <v>646</v>
      </c>
      <c r="D66" s="83" t="s">
        <v>647</v>
      </c>
      <c r="E66" s="83">
        <f>IF(A66="England",INDEX('England_index-categories_R2'!$E:$E,MATCH($D66,'England_index-categories_R2'!B:B,0)),
IF(A66="Scotland",INDEX('Scotland_index-categories_R2'!$E:$E,MATCH($D66,'Scotland_index-categories_R2'!$B:$B,0)),
INDEX('Wales_index-categories_R2'!$E:$E,MATCH($D66,'Wales_index-categories_R2'!$B:$B,0))))</f>
        <v>1</v>
      </c>
    </row>
    <row r="67" spans="1:5" x14ac:dyDescent="0.35">
      <c r="A67" s="83" t="s">
        <v>1072</v>
      </c>
      <c r="B67" s="83" t="s">
        <v>1446</v>
      </c>
      <c r="C67" s="83" t="s">
        <v>654</v>
      </c>
      <c r="D67" s="83" t="s">
        <v>655</v>
      </c>
      <c r="E67" s="83">
        <f>IF(A67="England",INDEX('England_index-categories_R2'!$E:$E,MATCH($D67,'England_index-categories_R2'!B:B,0)),
IF(A67="Scotland",INDEX('Scotland_index-categories_R2'!$E:$E,MATCH($D67,'Scotland_index-categories_R2'!$B:$B,0)),
INDEX('Wales_index-categories_R2'!$E:$E,MATCH($D67,'Wales_index-categories_R2'!$B:$B,0))))</f>
        <v>1</v>
      </c>
    </row>
    <row r="68" spans="1:5" x14ac:dyDescent="0.35">
      <c r="A68" s="83" t="s">
        <v>1072</v>
      </c>
      <c r="B68" s="83" t="s">
        <v>1451</v>
      </c>
      <c r="C68" s="83" t="s">
        <v>658</v>
      </c>
      <c r="D68" s="83" t="s">
        <v>659</v>
      </c>
      <c r="E68" s="83">
        <f>IF(A68="England",INDEX('England_index-categories_R2'!$E:$E,MATCH($D68,'England_index-categories_R2'!B:B,0)),
IF(A68="Scotland",INDEX('Scotland_index-categories_R2'!$E:$E,MATCH($D68,'Scotland_index-categories_R2'!$B:$B,0)),
INDEX('Wales_index-categories_R2'!$E:$E,MATCH($D68,'Wales_index-categories_R2'!$B:$B,0))))</f>
        <v>1</v>
      </c>
    </row>
    <row r="69" spans="1:5" x14ac:dyDescent="0.35">
      <c r="A69" s="83" t="s">
        <v>1072</v>
      </c>
      <c r="B69" s="83" t="s">
        <v>1446</v>
      </c>
      <c r="C69" s="83" t="s">
        <v>666</v>
      </c>
      <c r="D69" s="83" t="s">
        <v>667</v>
      </c>
      <c r="E69" s="83">
        <f>IF(A69="England",INDEX('England_index-categories_R2'!$E:$E,MATCH($D69,'England_index-categories_R2'!B:B,0)),
IF(A69="Scotland",INDEX('Scotland_index-categories_R2'!$E:$E,MATCH($D69,'Scotland_index-categories_R2'!$B:$B,0)),
INDEX('Wales_index-categories_R2'!$E:$E,MATCH($D69,'Wales_index-categories_R2'!$B:$B,0))))</f>
        <v>1</v>
      </c>
    </row>
    <row r="70" spans="1:5" x14ac:dyDescent="0.35">
      <c r="A70" s="83" t="s">
        <v>1072</v>
      </c>
      <c r="B70" s="83" t="s">
        <v>1453</v>
      </c>
      <c r="C70" s="83" t="s">
        <v>672</v>
      </c>
      <c r="D70" s="83" t="s">
        <v>673</v>
      </c>
      <c r="E70" s="83">
        <f>IF(A70="England",INDEX('England_index-categories_R2'!$E:$E,MATCH($D70,'England_index-categories_R2'!B:B,0)),
IF(A70="Scotland",INDEX('Scotland_index-categories_R2'!$E:$E,MATCH($D70,'Scotland_index-categories_R2'!$B:$B,0)),
INDEX('Wales_index-categories_R2'!$E:$E,MATCH($D70,'Wales_index-categories_R2'!$B:$B,0))))</f>
        <v>1</v>
      </c>
    </row>
    <row r="71" spans="1:5" x14ac:dyDescent="0.35">
      <c r="A71" s="83" t="s">
        <v>1072</v>
      </c>
      <c r="B71" s="83" t="s">
        <v>1148</v>
      </c>
      <c r="C71" s="83" t="s">
        <v>674</v>
      </c>
      <c r="D71" s="83" t="s">
        <v>675</v>
      </c>
      <c r="E71" s="83">
        <f>IF(A71="England",INDEX('England_index-categories_R2'!$E:$E,MATCH($D71,'England_index-categories_R2'!B:B,0)),
IF(A71="Scotland",INDEX('Scotland_index-categories_R2'!$E:$E,MATCH($D71,'Scotland_index-categories_R2'!$B:$B,0)),
INDEX('Wales_index-categories_R2'!$E:$E,MATCH($D71,'Wales_index-categories_R2'!$B:$B,0))))</f>
        <v>1</v>
      </c>
    </row>
    <row r="72" spans="1:5" x14ac:dyDescent="0.35">
      <c r="A72" s="83" t="s">
        <v>1072</v>
      </c>
      <c r="B72" s="83" t="s">
        <v>1446</v>
      </c>
      <c r="C72" s="83" t="s">
        <v>688</v>
      </c>
      <c r="D72" s="83" t="s">
        <v>689</v>
      </c>
      <c r="E72" s="83">
        <f>IF(A72="England",INDEX('England_index-categories_R2'!$E:$E,MATCH($D72,'England_index-categories_R2'!B:B,0)),
IF(A72="Scotland",INDEX('Scotland_index-categories_R2'!$E:$E,MATCH($D72,'Scotland_index-categories_R2'!$B:$B,0)),
INDEX('Wales_index-categories_R2'!$E:$E,MATCH($D72,'Wales_index-categories_R2'!$B:$B,0))))</f>
        <v>1</v>
      </c>
    </row>
    <row r="73" spans="1:5" x14ac:dyDescent="0.35">
      <c r="A73" s="83" t="s">
        <v>1072</v>
      </c>
      <c r="B73" s="83" t="s">
        <v>1446</v>
      </c>
      <c r="C73" s="83" t="s">
        <v>692</v>
      </c>
      <c r="D73" s="83" t="s">
        <v>693</v>
      </c>
      <c r="E73" s="83">
        <f>IF(A73="England",INDEX('England_index-categories_R2'!$E:$E,MATCH($D73,'England_index-categories_R2'!B:B,0)),
IF(A73="Scotland",INDEX('Scotland_index-categories_R2'!$E:$E,MATCH($D73,'Scotland_index-categories_R2'!$B:$B,0)),
INDEX('Wales_index-categories_R2'!$E:$E,MATCH($D73,'Wales_index-categories_R2'!$B:$B,0))))</f>
        <v>1</v>
      </c>
    </row>
    <row r="74" spans="1:5" x14ac:dyDescent="0.35">
      <c r="A74" s="83" t="s">
        <v>1072</v>
      </c>
      <c r="B74" s="83" t="s">
        <v>1447</v>
      </c>
      <c r="C74" s="83" t="s">
        <v>694</v>
      </c>
      <c r="D74" s="83" t="s">
        <v>695</v>
      </c>
      <c r="E74" s="83">
        <f>IF(A74="England",INDEX('England_index-categories_R2'!$E:$E,MATCH($D74,'England_index-categories_R2'!B:B,0)),
IF(A74="Scotland",INDEX('Scotland_index-categories_R2'!$E:$E,MATCH($D74,'Scotland_index-categories_R2'!$B:$B,0)),
INDEX('Wales_index-categories_R2'!$E:$E,MATCH($D74,'Wales_index-categories_R2'!$B:$B,0))))</f>
        <v>1</v>
      </c>
    </row>
    <row r="75" spans="1:5" x14ac:dyDescent="0.35">
      <c r="A75" s="83" t="s">
        <v>1072</v>
      </c>
      <c r="B75" s="83" t="s">
        <v>1148</v>
      </c>
      <c r="C75" s="83" t="s">
        <v>712</v>
      </c>
      <c r="D75" s="83" t="s">
        <v>713</v>
      </c>
      <c r="E75" s="83">
        <f>IF(A75="England",INDEX('England_index-categories_R2'!$E:$E,MATCH($D75,'England_index-categories_R2'!B:B,0)),
IF(A75="Scotland",INDEX('Scotland_index-categories_R2'!$E:$E,MATCH($D75,'Scotland_index-categories_R2'!$B:$B,0)),
INDEX('Wales_index-categories_R2'!$E:$E,MATCH($D75,'Wales_index-categories_R2'!$B:$B,0))))</f>
        <v>1</v>
      </c>
    </row>
    <row r="76" spans="1:5" x14ac:dyDescent="0.35">
      <c r="A76" s="83" t="s">
        <v>1072</v>
      </c>
      <c r="B76" s="83" t="s">
        <v>1449</v>
      </c>
      <c r="C76" s="83" t="s">
        <v>714</v>
      </c>
      <c r="D76" s="83" t="s">
        <v>715</v>
      </c>
      <c r="E76" s="83">
        <f>IF(A76="England",INDEX('England_index-categories_R2'!$E:$E,MATCH($D76,'England_index-categories_R2'!B:B,0)),
IF(A76="Scotland",INDEX('Scotland_index-categories_R2'!$E:$E,MATCH($D76,'Scotland_index-categories_R2'!$B:$B,0)),
INDEX('Wales_index-categories_R2'!$E:$E,MATCH($D76,'Wales_index-categories_R2'!$B:$B,0))))</f>
        <v>1</v>
      </c>
    </row>
    <row r="77" spans="1:5" x14ac:dyDescent="0.35">
      <c r="A77" s="83" t="s">
        <v>1072</v>
      </c>
      <c r="B77" s="83" t="s">
        <v>1452</v>
      </c>
      <c r="C77" s="83" t="s">
        <v>718</v>
      </c>
      <c r="D77" s="83" t="s">
        <v>719</v>
      </c>
      <c r="E77" s="83">
        <f>IF(A77="England",INDEX('England_index-categories_R2'!$E:$E,MATCH($D77,'England_index-categories_R2'!B:B,0)),
IF(A77="Scotland",INDEX('Scotland_index-categories_R2'!$E:$E,MATCH($D77,'Scotland_index-categories_R2'!$B:$B,0)),
INDEX('Wales_index-categories_R2'!$E:$E,MATCH($D77,'Wales_index-categories_R2'!$B:$B,0))))</f>
        <v>1</v>
      </c>
    </row>
    <row r="78" spans="1:5" x14ac:dyDescent="0.35">
      <c r="A78" s="83" t="s">
        <v>1072</v>
      </c>
      <c r="B78" s="83" t="s">
        <v>1453</v>
      </c>
      <c r="C78" s="83" t="s">
        <v>766</v>
      </c>
      <c r="D78" s="83" t="s">
        <v>767</v>
      </c>
      <c r="E78" s="83">
        <f>IF(A78="England",INDEX('England_index-categories_R2'!$E:$E,MATCH($D78,'England_index-categories_R2'!B:B,0)),
IF(A78="Scotland",INDEX('Scotland_index-categories_R2'!$E:$E,MATCH($D78,'Scotland_index-categories_R2'!$B:$B,0)),
INDEX('Wales_index-categories_R2'!$E:$E,MATCH($D78,'Wales_index-categories_R2'!$B:$B,0))))</f>
        <v>1</v>
      </c>
    </row>
    <row r="79" spans="1:5" x14ac:dyDescent="0.35">
      <c r="A79" s="83" t="s">
        <v>1072</v>
      </c>
      <c r="B79" s="83" t="s">
        <v>1451</v>
      </c>
      <c r="C79" s="83" t="s">
        <v>770</v>
      </c>
      <c r="D79" s="83" t="s">
        <v>771</v>
      </c>
      <c r="E79" s="83">
        <f>IF(A79="England",INDEX('England_index-categories_R2'!$E:$E,MATCH($D79,'England_index-categories_R2'!B:B,0)),
IF(A79="Scotland",INDEX('Scotland_index-categories_R2'!$E:$E,MATCH($D79,'Scotland_index-categories_R2'!$B:$B,0)),
INDEX('Wales_index-categories_R2'!$E:$E,MATCH($D79,'Wales_index-categories_R2'!$B:$B,0))))</f>
        <v>1</v>
      </c>
    </row>
    <row r="80" spans="1:5" x14ac:dyDescent="0.35">
      <c r="A80" s="83" t="s">
        <v>1072</v>
      </c>
      <c r="B80" s="83" t="s">
        <v>1446</v>
      </c>
      <c r="C80" s="83" t="s">
        <v>778</v>
      </c>
      <c r="D80" s="83" t="s">
        <v>779</v>
      </c>
      <c r="E80" s="83">
        <f>IF(A80="England",INDEX('England_index-categories_R2'!$E:$E,MATCH($D80,'England_index-categories_R2'!B:B,0)),
IF(A80="Scotland",INDEX('Scotland_index-categories_R2'!$E:$E,MATCH($D80,'Scotland_index-categories_R2'!$B:$B,0)),
INDEX('Wales_index-categories_R2'!$E:$E,MATCH($D80,'Wales_index-categories_R2'!$B:$B,0))))</f>
        <v>1</v>
      </c>
    </row>
    <row r="81" spans="1:5" x14ac:dyDescent="0.35">
      <c r="A81" s="83" t="s">
        <v>1072</v>
      </c>
      <c r="B81" s="83" t="s">
        <v>1148</v>
      </c>
      <c r="C81" s="83" t="s">
        <v>782</v>
      </c>
      <c r="D81" s="83" t="s">
        <v>783</v>
      </c>
      <c r="E81" s="83">
        <f>IF(A81="England",INDEX('England_index-categories_R2'!$E:$E,MATCH($D81,'England_index-categories_R2'!B:B,0)),
IF(A81="Scotland",INDEX('Scotland_index-categories_R2'!$E:$E,MATCH($D81,'Scotland_index-categories_R2'!$B:$B,0)),
INDEX('Wales_index-categories_R2'!$E:$E,MATCH($D81,'Wales_index-categories_R2'!$B:$B,0))))</f>
        <v>1</v>
      </c>
    </row>
    <row r="82" spans="1:5" x14ac:dyDescent="0.35">
      <c r="A82" s="83" t="s">
        <v>1072</v>
      </c>
      <c r="B82" s="83" t="s">
        <v>1446</v>
      </c>
      <c r="C82" s="83" t="s">
        <v>788</v>
      </c>
      <c r="D82" s="83" t="s">
        <v>789</v>
      </c>
      <c r="E82" s="83">
        <f>IF(A82="England",INDEX('England_index-categories_R2'!$E:$E,MATCH($D82,'England_index-categories_R2'!B:B,0)),
IF(A82="Scotland",INDEX('Scotland_index-categories_R2'!$E:$E,MATCH($D82,'Scotland_index-categories_R2'!$B:$B,0)),
INDEX('Wales_index-categories_R2'!$E:$E,MATCH($D82,'Wales_index-categories_R2'!$B:$B,0))))</f>
        <v>1</v>
      </c>
    </row>
    <row r="83" spans="1:5" x14ac:dyDescent="0.35">
      <c r="A83" s="83" t="s">
        <v>1072</v>
      </c>
      <c r="B83" s="83" t="s">
        <v>1453</v>
      </c>
      <c r="C83" s="83" t="s">
        <v>790</v>
      </c>
      <c r="D83" s="83" t="s">
        <v>791</v>
      </c>
      <c r="E83" s="83">
        <f>IF(A83="England",INDEX('England_index-categories_R2'!$E:$E,MATCH($D83,'England_index-categories_R2'!B:B,0)),
IF(A83="Scotland",INDEX('Scotland_index-categories_R2'!$E:$E,MATCH($D83,'Scotland_index-categories_R2'!$B:$B,0)),
INDEX('Wales_index-categories_R2'!$E:$E,MATCH($D83,'Wales_index-categories_R2'!$B:$B,0))))</f>
        <v>1</v>
      </c>
    </row>
    <row r="84" spans="1:5" x14ac:dyDescent="0.35">
      <c r="A84" s="83" t="s">
        <v>1072</v>
      </c>
      <c r="B84" s="83" t="s">
        <v>1148</v>
      </c>
      <c r="C84" s="83" t="s">
        <v>792</v>
      </c>
      <c r="D84" s="83" t="s">
        <v>793</v>
      </c>
      <c r="E84" s="83">
        <f>IF(A84="England",INDEX('England_index-categories_R2'!$E:$E,MATCH($D84,'England_index-categories_R2'!B:B,0)),
IF(A84="Scotland",INDEX('Scotland_index-categories_R2'!$E:$E,MATCH($D84,'Scotland_index-categories_R2'!$B:$B,0)),
INDEX('Wales_index-categories_R2'!$E:$E,MATCH($D84,'Wales_index-categories_R2'!$B:$B,0))))</f>
        <v>1</v>
      </c>
    </row>
    <row r="85" spans="1:5" x14ac:dyDescent="0.35">
      <c r="A85" s="83" t="s">
        <v>1072</v>
      </c>
      <c r="B85" s="83" t="s">
        <v>1453</v>
      </c>
      <c r="C85" s="83" t="s">
        <v>798</v>
      </c>
      <c r="D85" s="83" t="s">
        <v>799</v>
      </c>
      <c r="E85" s="83">
        <f>IF(A85="England",INDEX('England_index-categories_R2'!$E:$E,MATCH($D85,'England_index-categories_R2'!B:B,0)),
IF(A85="Scotland",INDEX('Scotland_index-categories_R2'!$E:$E,MATCH($D85,'Scotland_index-categories_R2'!$B:$B,0)),
INDEX('Wales_index-categories_R2'!$E:$E,MATCH($D85,'Wales_index-categories_R2'!$B:$B,0))))</f>
        <v>1</v>
      </c>
    </row>
    <row r="86" spans="1:5" x14ac:dyDescent="0.35">
      <c r="A86" s="83" t="s">
        <v>1072</v>
      </c>
      <c r="B86" s="83" t="s">
        <v>1447</v>
      </c>
      <c r="C86" s="83" t="s">
        <v>804</v>
      </c>
      <c r="D86" s="83" t="s">
        <v>805</v>
      </c>
      <c r="E86" s="83">
        <f>IF(A86="England",INDEX('England_index-categories_R2'!$E:$E,MATCH($D86,'England_index-categories_R2'!B:B,0)),
IF(A86="Scotland",INDEX('Scotland_index-categories_R2'!$E:$E,MATCH($D86,'Scotland_index-categories_R2'!$B:$B,0)),
INDEX('Wales_index-categories_R2'!$E:$E,MATCH($D86,'Wales_index-categories_R2'!$B:$B,0))))</f>
        <v>1</v>
      </c>
    </row>
    <row r="87" spans="1:5" x14ac:dyDescent="0.35">
      <c r="A87" s="83" t="s">
        <v>1072</v>
      </c>
      <c r="B87" s="83" t="s">
        <v>1446</v>
      </c>
      <c r="C87" s="83" t="s">
        <v>810</v>
      </c>
      <c r="D87" s="83" t="s">
        <v>811</v>
      </c>
      <c r="E87" s="83">
        <f>IF(A87="England",INDEX('England_index-categories_R2'!$E:$E,MATCH($D87,'England_index-categories_R2'!B:B,0)),
IF(A87="Scotland",INDEX('Scotland_index-categories_R2'!$E:$E,MATCH($D87,'Scotland_index-categories_R2'!$B:$B,0)),
INDEX('Wales_index-categories_R2'!$E:$E,MATCH($D87,'Wales_index-categories_R2'!$B:$B,0))))</f>
        <v>1</v>
      </c>
    </row>
    <row r="88" spans="1:5" x14ac:dyDescent="0.35">
      <c r="A88" s="83" t="s">
        <v>1072</v>
      </c>
      <c r="B88" s="83" t="s">
        <v>1451</v>
      </c>
      <c r="C88" s="83" t="s">
        <v>820</v>
      </c>
      <c r="D88" s="83" t="s">
        <v>821</v>
      </c>
      <c r="E88" s="83">
        <f>IF(A88="England",INDEX('England_index-categories_R2'!$E:$E,MATCH($D88,'England_index-categories_R2'!B:B,0)),
IF(A88="Scotland",INDEX('Scotland_index-categories_R2'!$E:$E,MATCH($D88,'Scotland_index-categories_R2'!$B:$B,0)),
INDEX('Wales_index-categories_R2'!$E:$E,MATCH($D88,'Wales_index-categories_R2'!$B:$B,0))))</f>
        <v>1</v>
      </c>
    </row>
    <row r="89" spans="1:5" x14ac:dyDescent="0.35">
      <c r="A89" s="83" t="s">
        <v>1072</v>
      </c>
      <c r="B89" s="83" t="s">
        <v>1447</v>
      </c>
      <c r="C89" s="83" t="s">
        <v>826</v>
      </c>
      <c r="D89" s="83" t="s">
        <v>827</v>
      </c>
      <c r="E89" s="83">
        <f>IF(A89="England",INDEX('England_index-categories_R2'!$E:$E,MATCH($D89,'England_index-categories_R2'!B:B,0)),
IF(A89="Scotland",INDEX('Scotland_index-categories_R2'!$E:$E,MATCH($D89,'Scotland_index-categories_R2'!$B:$B,0)),
INDEX('Wales_index-categories_R2'!$E:$E,MATCH($D89,'Wales_index-categories_R2'!$B:$B,0))))</f>
        <v>1</v>
      </c>
    </row>
    <row r="90" spans="1:5" x14ac:dyDescent="0.35">
      <c r="A90" s="83" t="s">
        <v>1072</v>
      </c>
      <c r="B90" s="83" t="s">
        <v>1452</v>
      </c>
      <c r="C90" s="83" t="s">
        <v>834</v>
      </c>
      <c r="D90" s="83" t="s">
        <v>835</v>
      </c>
      <c r="E90" s="83">
        <f>IF(A90="England",INDEX('England_index-categories_R2'!$E:$E,MATCH($D90,'England_index-categories_R2'!B:B,0)),
IF(A90="Scotland",INDEX('Scotland_index-categories_R2'!$E:$E,MATCH($D90,'Scotland_index-categories_R2'!$B:$B,0)),
INDEX('Wales_index-categories_R2'!$E:$E,MATCH($D90,'Wales_index-categories_R2'!$B:$B,0))))</f>
        <v>1</v>
      </c>
    </row>
    <row r="91" spans="1:5" x14ac:dyDescent="0.35">
      <c r="A91" s="83" t="s">
        <v>1072</v>
      </c>
      <c r="B91" s="83" t="s">
        <v>1452</v>
      </c>
      <c r="C91" s="83" t="s">
        <v>838</v>
      </c>
      <c r="D91" s="83" t="s">
        <v>839</v>
      </c>
      <c r="E91" s="83">
        <f>IF(A91="England",INDEX('England_index-categories_R2'!$E:$E,MATCH($D91,'England_index-categories_R2'!B:B,0)),
IF(A91="Scotland",INDEX('Scotland_index-categories_R2'!$E:$E,MATCH($D91,'Scotland_index-categories_R2'!$B:$B,0)),
INDEX('Wales_index-categories_R2'!$E:$E,MATCH($D91,'Wales_index-categories_R2'!$B:$B,0))))</f>
        <v>1</v>
      </c>
    </row>
    <row r="92" spans="1:5" x14ac:dyDescent="0.35">
      <c r="A92" s="83" t="s">
        <v>1072</v>
      </c>
      <c r="B92" s="83" t="s">
        <v>1446</v>
      </c>
      <c r="C92" s="83" t="s">
        <v>842</v>
      </c>
      <c r="D92" s="83" t="s">
        <v>843</v>
      </c>
      <c r="E92" s="83">
        <f>IF(A92="England",INDEX('England_index-categories_R2'!$E:$E,MATCH($D92,'England_index-categories_R2'!B:B,0)),
IF(A92="Scotland",INDEX('Scotland_index-categories_R2'!$E:$E,MATCH($D92,'Scotland_index-categories_R2'!$B:$B,0)),
INDEX('Wales_index-categories_R2'!$E:$E,MATCH($D92,'Wales_index-categories_R2'!$B:$B,0))))</f>
        <v>1</v>
      </c>
    </row>
    <row r="93" spans="1:5" x14ac:dyDescent="0.35">
      <c r="A93" s="83" t="s">
        <v>1072</v>
      </c>
      <c r="B93" s="83" t="s">
        <v>1449</v>
      </c>
      <c r="C93" s="83" t="s">
        <v>852</v>
      </c>
      <c r="D93" s="83" t="s">
        <v>853</v>
      </c>
      <c r="E93" s="83">
        <f>IF(A93="England",INDEX('England_index-categories_R2'!$E:$E,MATCH($D93,'England_index-categories_R2'!B:B,0)),
IF(A93="Scotland",INDEX('Scotland_index-categories_R2'!$E:$E,MATCH($D93,'Scotland_index-categories_R2'!$B:$B,0)),
INDEX('Wales_index-categories_R2'!$E:$E,MATCH($D93,'Wales_index-categories_R2'!$B:$B,0))))</f>
        <v>1</v>
      </c>
    </row>
    <row r="94" spans="1:5" x14ac:dyDescent="0.35">
      <c r="A94" s="83" t="s">
        <v>1072</v>
      </c>
      <c r="B94" s="83" t="s">
        <v>1148</v>
      </c>
      <c r="C94" s="83" t="s">
        <v>854</v>
      </c>
      <c r="D94" s="83" t="s">
        <v>855</v>
      </c>
      <c r="E94" s="83">
        <f>IF(A94="England",INDEX('England_index-categories_R2'!$E:$E,MATCH($D94,'England_index-categories_R2'!B:B,0)),
IF(A94="Scotland",INDEX('Scotland_index-categories_R2'!$E:$E,MATCH($D94,'Scotland_index-categories_R2'!$B:$B,0)),
INDEX('Wales_index-categories_R2'!$E:$E,MATCH($D94,'Wales_index-categories_R2'!$B:$B,0))))</f>
        <v>1</v>
      </c>
    </row>
    <row r="95" spans="1:5" x14ac:dyDescent="0.35">
      <c r="A95" s="83" t="s">
        <v>1072</v>
      </c>
      <c r="B95" s="83" t="s">
        <v>1448</v>
      </c>
      <c r="C95" s="83" t="s">
        <v>856</v>
      </c>
      <c r="D95" s="83" t="s">
        <v>857</v>
      </c>
      <c r="E95" s="83">
        <f>IF(A95="England",INDEX('England_index-categories_R2'!$E:$E,MATCH($D95,'England_index-categories_R2'!B:B,0)),
IF(A95="Scotland",INDEX('Scotland_index-categories_R2'!$E:$E,MATCH($D95,'Scotland_index-categories_R2'!$B:$B,0)),
INDEX('Wales_index-categories_R2'!$E:$E,MATCH($D95,'Wales_index-categories_R2'!$B:$B,0))))</f>
        <v>1</v>
      </c>
    </row>
    <row r="96" spans="1:5" x14ac:dyDescent="0.35">
      <c r="A96" s="83" t="s">
        <v>1072</v>
      </c>
      <c r="B96" s="83" t="s">
        <v>1450</v>
      </c>
      <c r="C96" s="83" t="s">
        <v>880</v>
      </c>
      <c r="D96" s="83" t="s">
        <v>881</v>
      </c>
      <c r="E96" s="83">
        <f>IF(A96="England",INDEX('England_index-categories_R2'!$E:$E,MATCH($D96,'England_index-categories_R2'!B:B,0)),
IF(A96="Scotland",INDEX('Scotland_index-categories_R2'!$E:$E,MATCH($D96,'Scotland_index-categories_R2'!$B:$B,0)),
INDEX('Wales_index-categories_R2'!$E:$E,MATCH($D96,'Wales_index-categories_R2'!$B:$B,0))))</f>
        <v>1</v>
      </c>
    </row>
    <row r="97" spans="1:5" x14ac:dyDescent="0.35">
      <c r="A97" s="83" t="s">
        <v>1072</v>
      </c>
      <c r="B97" s="83" t="s">
        <v>1446</v>
      </c>
      <c r="C97" s="83" t="s">
        <v>892</v>
      </c>
      <c r="D97" s="83" t="s">
        <v>893</v>
      </c>
      <c r="E97" s="83">
        <f>IF(A97="England",INDEX('England_index-categories_R2'!$E:$E,MATCH($D97,'England_index-categories_R2'!B:B,0)),
IF(A97="Scotland",INDEX('Scotland_index-categories_R2'!$E:$E,MATCH($D97,'Scotland_index-categories_R2'!$B:$B,0)),
INDEX('Wales_index-categories_R2'!$E:$E,MATCH($D97,'Wales_index-categories_R2'!$B:$B,0))))</f>
        <v>1</v>
      </c>
    </row>
    <row r="98" spans="1:5" x14ac:dyDescent="0.35">
      <c r="A98" s="83" t="s">
        <v>1072</v>
      </c>
      <c r="B98" s="83" t="s">
        <v>1446</v>
      </c>
      <c r="C98" s="83" t="s">
        <v>900</v>
      </c>
      <c r="D98" s="83" t="s">
        <v>901</v>
      </c>
      <c r="E98" s="83">
        <f>IF(A98="England",INDEX('England_index-categories_R2'!$E:$E,MATCH($D98,'England_index-categories_R2'!B:B,0)),
IF(A98="Scotland",INDEX('Scotland_index-categories_R2'!$E:$E,MATCH($D98,'Scotland_index-categories_R2'!$B:$B,0)),
INDEX('Wales_index-categories_R2'!$E:$E,MATCH($D98,'Wales_index-categories_R2'!$B:$B,0))))</f>
        <v>1</v>
      </c>
    </row>
    <row r="99" spans="1:5" x14ac:dyDescent="0.35">
      <c r="A99" s="83" t="s">
        <v>1072</v>
      </c>
      <c r="B99" s="83" t="s">
        <v>1148</v>
      </c>
      <c r="C99" s="83" t="s">
        <v>906</v>
      </c>
      <c r="D99" s="83" t="s">
        <v>907</v>
      </c>
      <c r="E99" s="83">
        <f>IF(A99="England",INDEX('England_index-categories_R2'!$E:$E,MATCH($D99,'England_index-categories_R2'!B:B,0)),
IF(A99="Scotland",INDEX('Scotland_index-categories_R2'!$E:$E,MATCH($D99,'Scotland_index-categories_R2'!$B:$B,0)),
INDEX('Wales_index-categories_R2'!$E:$E,MATCH($D99,'Wales_index-categories_R2'!$B:$B,0))))</f>
        <v>1</v>
      </c>
    </row>
    <row r="100" spans="1:5" x14ac:dyDescent="0.35">
      <c r="A100" s="83" t="s">
        <v>1072</v>
      </c>
      <c r="B100" s="83" t="s">
        <v>1148</v>
      </c>
      <c r="C100" s="83" t="s">
        <v>908</v>
      </c>
      <c r="D100" s="83" t="s">
        <v>909</v>
      </c>
      <c r="E100" s="83">
        <f>IF(A100="England",INDEX('England_index-categories_R2'!$E:$E,MATCH($D100,'England_index-categories_R2'!B:B,0)),
IF(A100="Scotland",INDEX('Scotland_index-categories_R2'!$E:$E,MATCH($D100,'Scotland_index-categories_R2'!$B:$B,0)),
INDEX('Wales_index-categories_R2'!$E:$E,MATCH($D100,'Wales_index-categories_R2'!$B:$B,0))))</f>
        <v>1</v>
      </c>
    </row>
    <row r="101" spans="1:5" x14ac:dyDescent="0.35">
      <c r="A101" s="83" t="s">
        <v>1072</v>
      </c>
      <c r="B101" s="83" t="s">
        <v>1148</v>
      </c>
      <c r="C101" s="83" t="s">
        <v>918</v>
      </c>
      <c r="D101" s="83" t="s">
        <v>919</v>
      </c>
      <c r="E101" s="83">
        <f>IF(A101="England",INDEX('England_index-categories_R2'!$E:$E,MATCH($D101,'England_index-categories_R2'!B:B,0)),
IF(A101="Scotland",INDEX('Scotland_index-categories_R2'!$E:$E,MATCH($D101,'Scotland_index-categories_R2'!$B:$B,0)),
INDEX('Wales_index-categories_R2'!$E:$E,MATCH($D101,'Wales_index-categories_R2'!$B:$B,0))))</f>
        <v>1</v>
      </c>
    </row>
    <row r="102" spans="1:5" x14ac:dyDescent="0.35">
      <c r="A102" s="83" t="s">
        <v>1072</v>
      </c>
      <c r="B102" s="83" t="s">
        <v>1450</v>
      </c>
      <c r="C102" s="83" t="s">
        <v>203</v>
      </c>
      <c r="D102" s="83" t="s">
        <v>204</v>
      </c>
      <c r="E102" s="83">
        <f>IF(A102="England",INDEX('England_index-categories_R2'!$E:$E,MATCH($D102,'England_index-categories_R2'!B:B,0)),
IF(A102="Scotland",INDEX('Scotland_index-categories_R2'!$E:$E,MATCH($D102,'Scotland_index-categories_R2'!$B:$B,0)),
INDEX('Wales_index-categories_R2'!$E:$E,MATCH($D102,'Wales_index-categories_R2'!$B:$B,0))))</f>
        <v>2</v>
      </c>
    </row>
    <row r="103" spans="1:5" x14ac:dyDescent="0.35">
      <c r="A103" s="83" t="s">
        <v>1072</v>
      </c>
      <c r="B103" s="83" t="s">
        <v>1450</v>
      </c>
      <c r="C103" s="83" t="s">
        <v>211</v>
      </c>
      <c r="D103" s="83" t="s">
        <v>212</v>
      </c>
      <c r="E103" s="83">
        <f>IF(A103="England",INDEX('England_index-categories_R2'!$E:$E,MATCH($D103,'England_index-categories_R2'!B:B,0)),
IF(A103="Scotland",INDEX('Scotland_index-categories_R2'!$E:$E,MATCH($D103,'Scotland_index-categories_R2'!$B:$B,0)),
INDEX('Wales_index-categories_R2'!$E:$E,MATCH($D103,'Wales_index-categories_R2'!$B:$B,0))))</f>
        <v>2</v>
      </c>
    </row>
    <row r="104" spans="1:5" x14ac:dyDescent="0.35">
      <c r="A104" s="83" t="s">
        <v>1072</v>
      </c>
      <c r="B104" s="83" t="s">
        <v>1447</v>
      </c>
      <c r="C104" s="83" t="s">
        <v>213</v>
      </c>
      <c r="D104" s="83" t="s">
        <v>214</v>
      </c>
      <c r="E104" s="83">
        <f>IF(A104="England",INDEX('England_index-categories_R2'!$E:$E,MATCH($D104,'England_index-categories_R2'!B:B,0)),
IF(A104="Scotland",INDEX('Scotland_index-categories_R2'!$E:$E,MATCH($D104,'Scotland_index-categories_R2'!$B:$B,0)),
INDEX('Wales_index-categories_R2'!$E:$E,MATCH($D104,'Wales_index-categories_R2'!$B:$B,0))))</f>
        <v>2</v>
      </c>
    </row>
    <row r="105" spans="1:5" x14ac:dyDescent="0.35">
      <c r="A105" s="83" t="s">
        <v>1072</v>
      </c>
      <c r="B105" s="83" t="s">
        <v>1448</v>
      </c>
      <c r="C105" s="83" t="s">
        <v>219</v>
      </c>
      <c r="D105" s="83" t="s">
        <v>220</v>
      </c>
      <c r="E105" s="83">
        <f>IF(A105="England",INDEX('England_index-categories_R2'!$E:$E,MATCH($D105,'England_index-categories_R2'!B:B,0)),
IF(A105="Scotland",INDEX('Scotland_index-categories_R2'!$E:$E,MATCH($D105,'Scotland_index-categories_R2'!$B:$B,0)),
INDEX('Wales_index-categories_R2'!$E:$E,MATCH($D105,'Wales_index-categories_R2'!$B:$B,0))))</f>
        <v>2</v>
      </c>
    </row>
    <row r="106" spans="1:5" x14ac:dyDescent="0.35">
      <c r="A106" s="83" t="s">
        <v>1072</v>
      </c>
      <c r="B106" s="83" t="s">
        <v>1449</v>
      </c>
      <c r="C106" s="83" t="s">
        <v>221</v>
      </c>
      <c r="D106" s="83" t="s">
        <v>222</v>
      </c>
      <c r="E106" s="83">
        <f>IF(A106="England",INDEX('England_index-categories_R2'!$E:$E,MATCH($D106,'England_index-categories_R2'!B:B,0)),
IF(A106="Scotland",INDEX('Scotland_index-categories_R2'!$E:$E,MATCH($D106,'Scotland_index-categories_R2'!$B:$B,0)),
INDEX('Wales_index-categories_R2'!$E:$E,MATCH($D106,'Wales_index-categories_R2'!$B:$B,0))))</f>
        <v>2</v>
      </c>
    </row>
    <row r="107" spans="1:5" x14ac:dyDescent="0.35">
      <c r="A107" s="83" t="s">
        <v>1072</v>
      </c>
      <c r="B107" s="83" t="s">
        <v>1451</v>
      </c>
      <c r="C107" s="83" t="s">
        <v>233</v>
      </c>
      <c r="D107" s="83" t="s">
        <v>234</v>
      </c>
      <c r="E107" s="83">
        <f>IF(A107="England",INDEX('England_index-categories_R2'!$E:$E,MATCH($D107,'England_index-categories_R2'!B:B,0)),
IF(A107="Scotland",INDEX('Scotland_index-categories_R2'!$E:$E,MATCH($D107,'Scotland_index-categories_R2'!$B:$B,0)),
INDEX('Wales_index-categories_R2'!$E:$E,MATCH($D107,'Wales_index-categories_R2'!$B:$B,0))))</f>
        <v>2</v>
      </c>
    </row>
    <row r="108" spans="1:5" x14ac:dyDescent="0.35">
      <c r="A108" s="83" t="s">
        <v>1072</v>
      </c>
      <c r="B108" s="83" t="s">
        <v>1450</v>
      </c>
      <c r="C108" s="83" t="s">
        <v>247</v>
      </c>
      <c r="D108" s="83" t="s">
        <v>248</v>
      </c>
      <c r="E108" s="83">
        <f>IF(A108="England",INDEX('England_index-categories_R2'!$E:$E,MATCH($D108,'England_index-categories_R2'!B:B,0)),
IF(A108="Scotland",INDEX('Scotland_index-categories_R2'!$E:$E,MATCH($D108,'Scotland_index-categories_R2'!$B:$B,0)),
INDEX('Wales_index-categories_R2'!$E:$E,MATCH($D108,'Wales_index-categories_R2'!$B:$B,0))))</f>
        <v>2</v>
      </c>
    </row>
    <row r="109" spans="1:5" x14ac:dyDescent="0.35">
      <c r="A109" s="83" t="s">
        <v>1072</v>
      </c>
      <c r="B109" s="83" t="s">
        <v>1451</v>
      </c>
      <c r="C109" s="83" t="s">
        <v>259</v>
      </c>
      <c r="D109" s="83" t="s">
        <v>260</v>
      </c>
      <c r="E109" s="83">
        <f>IF(A109="England",INDEX('England_index-categories_R2'!$E:$E,MATCH($D109,'England_index-categories_R2'!B:B,0)),
IF(A109="Scotland",INDEX('Scotland_index-categories_R2'!$E:$E,MATCH($D109,'Scotland_index-categories_R2'!$B:$B,0)),
INDEX('Wales_index-categories_R2'!$E:$E,MATCH($D109,'Wales_index-categories_R2'!$B:$B,0))))</f>
        <v>2</v>
      </c>
    </row>
    <row r="110" spans="1:5" x14ac:dyDescent="0.35">
      <c r="A110" s="83" t="s">
        <v>1072</v>
      </c>
      <c r="B110" s="83" t="s">
        <v>1451</v>
      </c>
      <c r="C110" s="83" t="s">
        <v>261</v>
      </c>
      <c r="D110" s="83" t="s">
        <v>262</v>
      </c>
      <c r="E110" s="83">
        <f>IF(A110="England",INDEX('England_index-categories_R2'!$E:$E,MATCH($D110,'England_index-categories_R2'!B:B,0)),
IF(A110="Scotland",INDEX('Scotland_index-categories_R2'!$E:$E,MATCH($D110,'Scotland_index-categories_R2'!$B:$B,0)),
INDEX('Wales_index-categories_R2'!$E:$E,MATCH($D110,'Wales_index-categories_R2'!$B:$B,0))))</f>
        <v>2</v>
      </c>
    </row>
    <row r="111" spans="1:5" x14ac:dyDescent="0.35">
      <c r="A111" s="83" t="s">
        <v>1072</v>
      </c>
      <c r="B111" s="83" t="s">
        <v>1452</v>
      </c>
      <c r="C111" s="83" t="s">
        <v>271</v>
      </c>
      <c r="D111" s="83" t="s">
        <v>272</v>
      </c>
      <c r="E111" s="83">
        <f>IF(A111="England",INDEX('England_index-categories_R2'!$E:$E,MATCH($D111,'England_index-categories_R2'!B:B,0)),
IF(A111="Scotland",INDEX('Scotland_index-categories_R2'!$E:$E,MATCH($D111,'Scotland_index-categories_R2'!$B:$B,0)),
INDEX('Wales_index-categories_R2'!$E:$E,MATCH($D111,'Wales_index-categories_R2'!$B:$B,0))))</f>
        <v>2</v>
      </c>
    </row>
    <row r="112" spans="1:5" x14ac:dyDescent="0.35">
      <c r="A112" s="83" t="s">
        <v>1072</v>
      </c>
      <c r="B112" s="83" t="s">
        <v>1148</v>
      </c>
      <c r="C112" s="83" t="s">
        <v>277</v>
      </c>
      <c r="D112" s="83" t="s">
        <v>278</v>
      </c>
      <c r="E112" s="83">
        <f>IF(A112="England",INDEX('England_index-categories_R2'!$E:$E,MATCH($D112,'England_index-categories_R2'!B:B,0)),
IF(A112="Scotland",INDEX('Scotland_index-categories_R2'!$E:$E,MATCH($D112,'Scotland_index-categories_R2'!$B:$B,0)),
INDEX('Wales_index-categories_R2'!$E:$E,MATCH($D112,'Wales_index-categories_R2'!$B:$B,0))))</f>
        <v>2</v>
      </c>
    </row>
    <row r="113" spans="1:5" x14ac:dyDescent="0.35">
      <c r="A113" s="83" t="s">
        <v>1072</v>
      </c>
      <c r="B113" s="83" t="s">
        <v>1451</v>
      </c>
      <c r="C113" s="83" t="s">
        <v>279</v>
      </c>
      <c r="D113" s="83" t="s">
        <v>280</v>
      </c>
      <c r="E113" s="83">
        <f>IF(A113="England",INDEX('England_index-categories_R2'!$E:$E,MATCH($D113,'England_index-categories_R2'!B:B,0)),
IF(A113="Scotland",INDEX('Scotland_index-categories_R2'!$E:$E,MATCH($D113,'Scotland_index-categories_R2'!$B:$B,0)),
INDEX('Wales_index-categories_R2'!$E:$E,MATCH($D113,'Wales_index-categories_R2'!$B:$B,0))))</f>
        <v>2</v>
      </c>
    </row>
    <row r="114" spans="1:5" x14ac:dyDescent="0.35">
      <c r="A114" s="83" t="s">
        <v>1072</v>
      </c>
      <c r="B114" s="83" t="s">
        <v>1450</v>
      </c>
      <c r="C114" s="83" t="s">
        <v>281</v>
      </c>
      <c r="D114" s="83" t="s">
        <v>282</v>
      </c>
      <c r="E114" s="83">
        <f>IF(A114="England",INDEX('England_index-categories_R2'!$E:$E,MATCH($D114,'England_index-categories_R2'!B:B,0)),
IF(A114="Scotland",INDEX('Scotland_index-categories_R2'!$E:$E,MATCH($D114,'Scotland_index-categories_R2'!$B:$B,0)),
INDEX('Wales_index-categories_R2'!$E:$E,MATCH($D114,'Wales_index-categories_R2'!$B:$B,0))))</f>
        <v>2</v>
      </c>
    </row>
    <row r="115" spans="1:5" x14ac:dyDescent="0.35">
      <c r="A115" s="83" t="s">
        <v>1072</v>
      </c>
      <c r="B115" s="83" t="s">
        <v>1449</v>
      </c>
      <c r="C115" s="83" t="s">
        <v>291</v>
      </c>
      <c r="D115" s="83" t="s">
        <v>292</v>
      </c>
      <c r="E115" s="83">
        <f>IF(A115="England",INDEX('England_index-categories_R2'!$E:$E,MATCH($D115,'England_index-categories_R2'!B:B,0)),
IF(A115="Scotland",INDEX('Scotland_index-categories_R2'!$E:$E,MATCH($D115,'Scotland_index-categories_R2'!$B:$B,0)),
INDEX('Wales_index-categories_R2'!$E:$E,MATCH($D115,'Wales_index-categories_R2'!$B:$B,0))))</f>
        <v>2</v>
      </c>
    </row>
    <row r="116" spans="1:5" x14ac:dyDescent="0.35">
      <c r="A116" s="83" t="s">
        <v>1072</v>
      </c>
      <c r="B116" s="83" t="s">
        <v>1448</v>
      </c>
      <c r="C116" s="83" t="s">
        <v>295</v>
      </c>
      <c r="D116" s="83" t="s">
        <v>296</v>
      </c>
      <c r="E116" s="83">
        <f>IF(A116="England",INDEX('England_index-categories_R2'!$E:$E,MATCH($D116,'England_index-categories_R2'!B:B,0)),
IF(A116="Scotland",INDEX('Scotland_index-categories_R2'!$E:$E,MATCH($D116,'Scotland_index-categories_R2'!$B:$B,0)),
INDEX('Wales_index-categories_R2'!$E:$E,MATCH($D116,'Wales_index-categories_R2'!$B:$B,0))))</f>
        <v>2</v>
      </c>
    </row>
    <row r="117" spans="1:5" x14ac:dyDescent="0.35">
      <c r="A117" s="83" t="s">
        <v>1072</v>
      </c>
      <c r="B117" s="83" t="s">
        <v>1447</v>
      </c>
      <c r="C117" s="83" t="s">
        <v>299</v>
      </c>
      <c r="D117" s="83" t="s">
        <v>300</v>
      </c>
      <c r="E117" s="83">
        <f>IF(A117="England",INDEX('England_index-categories_R2'!$E:$E,MATCH($D117,'England_index-categories_R2'!B:B,0)),
IF(A117="Scotland",INDEX('Scotland_index-categories_R2'!$E:$E,MATCH($D117,'Scotland_index-categories_R2'!$B:$B,0)),
INDEX('Wales_index-categories_R2'!$E:$E,MATCH($D117,'Wales_index-categories_R2'!$B:$B,0))))</f>
        <v>2</v>
      </c>
    </row>
    <row r="118" spans="1:5" x14ac:dyDescent="0.35">
      <c r="A118" s="83" t="s">
        <v>1072</v>
      </c>
      <c r="B118" s="83" t="s">
        <v>1446</v>
      </c>
      <c r="C118" s="83" t="s">
        <v>303</v>
      </c>
      <c r="D118" s="83" t="s">
        <v>304</v>
      </c>
      <c r="E118" s="83">
        <f>IF(A118="England",INDEX('England_index-categories_R2'!$E:$E,MATCH($D118,'England_index-categories_R2'!B:B,0)),
IF(A118="Scotland",INDEX('Scotland_index-categories_R2'!$E:$E,MATCH($D118,'Scotland_index-categories_R2'!$B:$B,0)),
INDEX('Wales_index-categories_R2'!$E:$E,MATCH($D118,'Wales_index-categories_R2'!$B:$B,0))))</f>
        <v>2</v>
      </c>
    </row>
    <row r="119" spans="1:5" x14ac:dyDescent="0.35">
      <c r="A119" s="83" t="s">
        <v>1072</v>
      </c>
      <c r="B119" s="83" t="s">
        <v>1451</v>
      </c>
      <c r="C119" s="83" t="s">
        <v>307</v>
      </c>
      <c r="D119" s="83" t="s">
        <v>308</v>
      </c>
      <c r="E119" s="83">
        <f>IF(A119="England",INDEX('England_index-categories_R2'!$E:$E,MATCH($D119,'England_index-categories_R2'!B:B,0)),
IF(A119="Scotland",INDEX('Scotland_index-categories_R2'!$E:$E,MATCH($D119,'Scotland_index-categories_R2'!$B:$B,0)),
INDEX('Wales_index-categories_R2'!$E:$E,MATCH($D119,'Wales_index-categories_R2'!$B:$B,0))))</f>
        <v>2</v>
      </c>
    </row>
    <row r="120" spans="1:5" x14ac:dyDescent="0.35">
      <c r="A120" s="83" t="s">
        <v>1072</v>
      </c>
      <c r="B120" s="83" t="s">
        <v>1446</v>
      </c>
      <c r="C120" s="83" t="s">
        <v>323</v>
      </c>
      <c r="D120" s="83" t="s">
        <v>324</v>
      </c>
      <c r="E120" s="83">
        <f>IF(A120="England",INDEX('England_index-categories_R2'!$E:$E,MATCH($D120,'England_index-categories_R2'!B:B,0)),
IF(A120="Scotland",INDEX('Scotland_index-categories_R2'!$E:$E,MATCH($D120,'Scotland_index-categories_R2'!$B:$B,0)),
INDEX('Wales_index-categories_R2'!$E:$E,MATCH($D120,'Wales_index-categories_R2'!$B:$B,0))))</f>
        <v>2</v>
      </c>
    </row>
    <row r="121" spans="1:5" x14ac:dyDescent="0.35">
      <c r="A121" s="83" t="s">
        <v>1072</v>
      </c>
      <c r="B121" s="83" t="s">
        <v>1447</v>
      </c>
      <c r="C121" s="83" t="s">
        <v>327</v>
      </c>
      <c r="D121" s="83" t="s">
        <v>328</v>
      </c>
      <c r="E121" s="83">
        <f>IF(A121="England",INDEX('England_index-categories_R2'!$E:$E,MATCH($D121,'England_index-categories_R2'!B:B,0)),
IF(A121="Scotland",INDEX('Scotland_index-categories_R2'!$E:$E,MATCH($D121,'Scotland_index-categories_R2'!$B:$B,0)),
INDEX('Wales_index-categories_R2'!$E:$E,MATCH($D121,'Wales_index-categories_R2'!$B:$B,0))))</f>
        <v>2</v>
      </c>
    </row>
    <row r="122" spans="1:5" x14ac:dyDescent="0.35">
      <c r="A122" s="83" t="s">
        <v>1072</v>
      </c>
      <c r="B122" s="83" t="s">
        <v>1451</v>
      </c>
      <c r="C122" s="83" t="s">
        <v>338</v>
      </c>
      <c r="D122" s="83" t="s">
        <v>339</v>
      </c>
      <c r="E122" s="83">
        <f>IF(A122="England",INDEX('England_index-categories_R2'!$E:$E,MATCH($D122,'England_index-categories_R2'!B:B,0)),
IF(A122="Scotland",INDEX('Scotland_index-categories_R2'!$E:$E,MATCH($D122,'Scotland_index-categories_R2'!$B:$B,0)),
INDEX('Wales_index-categories_R2'!$E:$E,MATCH($D122,'Wales_index-categories_R2'!$B:$B,0))))</f>
        <v>2</v>
      </c>
    </row>
    <row r="123" spans="1:5" x14ac:dyDescent="0.35">
      <c r="A123" s="83" t="s">
        <v>1072</v>
      </c>
      <c r="B123" s="83" t="s">
        <v>1452</v>
      </c>
      <c r="C123" s="83" t="s">
        <v>344</v>
      </c>
      <c r="D123" s="83" t="s">
        <v>345</v>
      </c>
      <c r="E123" s="83">
        <f>IF(A123="England",INDEX('England_index-categories_R2'!$E:$E,MATCH($D123,'England_index-categories_R2'!B:B,0)),
IF(A123="Scotland",INDEX('Scotland_index-categories_R2'!$E:$E,MATCH($D123,'Scotland_index-categories_R2'!$B:$B,0)),
INDEX('Wales_index-categories_R2'!$E:$E,MATCH($D123,'Wales_index-categories_R2'!$B:$B,0))))</f>
        <v>2</v>
      </c>
    </row>
    <row r="124" spans="1:5" x14ac:dyDescent="0.35">
      <c r="A124" s="83" t="s">
        <v>1072</v>
      </c>
      <c r="B124" s="83" t="s">
        <v>1448</v>
      </c>
      <c r="C124" s="83" t="s">
        <v>356</v>
      </c>
      <c r="D124" s="83" t="s">
        <v>357</v>
      </c>
      <c r="E124" s="83">
        <f>IF(A124="England",INDEX('England_index-categories_R2'!$E:$E,MATCH($D124,'England_index-categories_R2'!B:B,0)),
IF(A124="Scotland",INDEX('Scotland_index-categories_R2'!$E:$E,MATCH($D124,'Scotland_index-categories_R2'!$B:$B,0)),
INDEX('Wales_index-categories_R2'!$E:$E,MATCH($D124,'Wales_index-categories_R2'!$B:$B,0))))</f>
        <v>2</v>
      </c>
    </row>
    <row r="125" spans="1:5" x14ac:dyDescent="0.35">
      <c r="A125" s="83" t="s">
        <v>1072</v>
      </c>
      <c r="B125" s="83" t="s">
        <v>1453</v>
      </c>
      <c r="C125" s="83" t="s">
        <v>360</v>
      </c>
      <c r="D125" s="83" t="s">
        <v>361</v>
      </c>
      <c r="E125" s="83">
        <f>IF(A125="England",INDEX('England_index-categories_R2'!$E:$E,MATCH($D125,'England_index-categories_R2'!B:B,0)),
IF(A125="Scotland",INDEX('Scotland_index-categories_R2'!$E:$E,MATCH($D125,'Scotland_index-categories_R2'!$B:$B,0)),
INDEX('Wales_index-categories_R2'!$E:$E,MATCH($D125,'Wales_index-categories_R2'!$B:$B,0))))</f>
        <v>2</v>
      </c>
    </row>
    <row r="126" spans="1:5" x14ac:dyDescent="0.35">
      <c r="A126" s="83" t="s">
        <v>1072</v>
      </c>
      <c r="B126" s="83" t="s">
        <v>1452</v>
      </c>
      <c r="C126" s="83" t="s">
        <v>372</v>
      </c>
      <c r="D126" s="83" t="s">
        <v>373</v>
      </c>
      <c r="E126" s="83">
        <f>IF(A126="England",INDEX('England_index-categories_R2'!$E:$E,MATCH($D126,'England_index-categories_R2'!B:B,0)),
IF(A126="Scotland",INDEX('Scotland_index-categories_R2'!$E:$E,MATCH($D126,'Scotland_index-categories_R2'!$B:$B,0)),
INDEX('Wales_index-categories_R2'!$E:$E,MATCH($D126,'Wales_index-categories_R2'!$B:$B,0))))</f>
        <v>2</v>
      </c>
    </row>
    <row r="127" spans="1:5" x14ac:dyDescent="0.35">
      <c r="A127" s="83" t="s">
        <v>1072</v>
      </c>
      <c r="B127" s="83" t="s">
        <v>1448</v>
      </c>
      <c r="C127" s="83" t="s">
        <v>382</v>
      </c>
      <c r="D127" s="83" t="s">
        <v>383</v>
      </c>
      <c r="E127" s="83">
        <f>IF(A127="England",INDEX('England_index-categories_R2'!$E:$E,MATCH($D127,'England_index-categories_R2'!B:B,0)),
IF(A127="Scotland",INDEX('Scotland_index-categories_R2'!$E:$E,MATCH($D127,'Scotland_index-categories_R2'!$B:$B,0)),
INDEX('Wales_index-categories_R2'!$E:$E,MATCH($D127,'Wales_index-categories_R2'!$B:$B,0))))</f>
        <v>2</v>
      </c>
    </row>
    <row r="128" spans="1:5" x14ac:dyDescent="0.35">
      <c r="A128" s="83" t="s">
        <v>1072</v>
      </c>
      <c r="B128" s="83" t="s">
        <v>1451</v>
      </c>
      <c r="C128" s="83" t="s">
        <v>386</v>
      </c>
      <c r="D128" s="83" t="s">
        <v>387</v>
      </c>
      <c r="E128" s="83">
        <f>IF(A128="England",INDEX('England_index-categories_R2'!$E:$E,MATCH($D128,'England_index-categories_R2'!B:B,0)),
IF(A128="Scotland",INDEX('Scotland_index-categories_R2'!$E:$E,MATCH($D128,'Scotland_index-categories_R2'!$B:$B,0)),
INDEX('Wales_index-categories_R2'!$E:$E,MATCH($D128,'Wales_index-categories_R2'!$B:$B,0))))</f>
        <v>2</v>
      </c>
    </row>
    <row r="129" spans="1:5" x14ac:dyDescent="0.35">
      <c r="A129" s="83" t="s">
        <v>1072</v>
      </c>
      <c r="B129" s="83" t="s">
        <v>1452</v>
      </c>
      <c r="C129" s="83" t="s">
        <v>388</v>
      </c>
      <c r="D129" s="83" t="s">
        <v>389</v>
      </c>
      <c r="E129" s="83">
        <f>IF(A129="England",INDEX('England_index-categories_R2'!$E:$E,MATCH($D129,'England_index-categories_R2'!B:B,0)),
IF(A129="Scotland",INDEX('Scotland_index-categories_R2'!$E:$E,MATCH($D129,'Scotland_index-categories_R2'!$B:$B,0)),
INDEX('Wales_index-categories_R2'!$E:$E,MATCH($D129,'Wales_index-categories_R2'!$B:$B,0))))</f>
        <v>2</v>
      </c>
    </row>
    <row r="130" spans="1:5" x14ac:dyDescent="0.35">
      <c r="A130" s="83" t="s">
        <v>1072</v>
      </c>
      <c r="B130" s="83" t="s">
        <v>1447</v>
      </c>
      <c r="C130" s="83" t="s">
        <v>392</v>
      </c>
      <c r="D130" s="83" t="s">
        <v>393</v>
      </c>
      <c r="E130" s="83">
        <f>IF(A130="England",INDEX('England_index-categories_R2'!$E:$E,MATCH($D130,'England_index-categories_R2'!B:B,0)),
IF(A130="Scotland",INDEX('Scotland_index-categories_R2'!$E:$E,MATCH($D130,'Scotland_index-categories_R2'!$B:$B,0)),
INDEX('Wales_index-categories_R2'!$E:$E,MATCH($D130,'Wales_index-categories_R2'!$B:$B,0))))</f>
        <v>2</v>
      </c>
    </row>
    <row r="131" spans="1:5" x14ac:dyDescent="0.35">
      <c r="A131" s="83" t="s">
        <v>1072</v>
      </c>
      <c r="B131" s="83" t="s">
        <v>1449</v>
      </c>
      <c r="C131" s="83" t="s">
        <v>402</v>
      </c>
      <c r="D131" s="83" t="s">
        <v>403</v>
      </c>
      <c r="E131" s="83">
        <f>IF(A131="England",INDEX('England_index-categories_R2'!$E:$E,MATCH($D131,'England_index-categories_R2'!B:B,0)),
IF(A131="Scotland",INDEX('Scotland_index-categories_R2'!$E:$E,MATCH($D131,'Scotland_index-categories_R2'!$B:$B,0)),
INDEX('Wales_index-categories_R2'!$E:$E,MATCH($D131,'Wales_index-categories_R2'!$B:$B,0))))</f>
        <v>2</v>
      </c>
    </row>
    <row r="132" spans="1:5" x14ac:dyDescent="0.35">
      <c r="A132" s="83" t="s">
        <v>1072</v>
      </c>
      <c r="B132" s="83" t="s">
        <v>1451</v>
      </c>
      <c r="C132" s="83" t="s">
        <v>406</v>
      </c>
      <c r="D132" s="83" t="s">
        <v>407</v>
      </c>
      <c r="E132" s="83">
        <f>IF(A132="England",INDEX('England_index-categories_R2'!$E:$E,MATCH($D132,'England_index-categories_R2'!B:B,0)),
IF(A132="Scotland",INDEX('Scotland_index-categories_R2'!$E:$E,MATCH($D132,'Scotland_index-categories_R2'!$B:$B,0)),
INDEX('Wales_index-categories_R2'!$E:$E,MATCH($D132,'Wales_index-categories_R2'!$B:$B,0))))</f>
        <v>2</v>
      </c>
    </row>
    <row r="133" spans="1:5" x14ac:dyDescent="0.35">
      <c r="A133" s="83" t="s">
        <v>1072</v>
      </c>
      <c r="B133" s="83" t="s">
        <v>1446</v>
      </c>
      <c r="C133" s="83" t="s">
        <v>412</v>
      </c>
      <c r="D133" s="83" t="s">
        <v>413</v>
      </c>
      <c r="E133" s="83">
        <f>IF(A133="England",INDEX('England_index-categories_R2'!$E:$E,MATCH($D133,'England_index-categories_R2'!B:B,0)),
IF(A133="Scotland",INDEX('Scotland_index-categories_R2'!$E:$E,MATCH($D133,'Scotland_index-categories_R2'!$B:$B,0)),
INDEX('Wales_index-categories_R2'!$E:$E,MATCH($D133,'Wales_index-categories_R2'!$B:$B,0))))</f>
        <v>2</v>
      </c>
    </row>
    <row r="134" spans="1:5" x14ac:dyDescent="0.35">
      <c r="A134" s="83" t="s">
        <v>1072</v>
      </c>
      <c r="B134" s="83" t="s">
        <v>1448</v>
      </c>
      <c r="C134" s="83" t="s">
        <v>416</v>
      </c>
      <c r="D134" s="83" t="s">
        <v>417</v>
      </c>
      <c r="E134" s="83">
        <f>IF(A134="England",INDEX('England_index-categories_R2'!$E:$E,MATCH($D134,'England_index-categories_R2'!B:B,0)),
IF(A134="Scotland",INDEX('Scotland_index-categories_R2'!$E:$E,MATCH($D134,'Scotland_index-categories_R2'!$B:$B,0)),
INDEX('Wales_index-categories_R2'!$E:$E,MATCH($D134,'Wales_index-categories_R2'!$B:$B,0))))</f>
        <v>2</v>
      </c>
    </row>
    <row r="135" spans="1:5" x14ac:dyDescent="0.35">
      <c r="A135" s="83" t="s">
        <v>1072</v>
      </c>
      <c r="B135" s="83" t="s">
        <v>1451</v>
      </c>
      <c r="C135" s="83" t="s">
        <v>430</v>
      </c>
      <c r="D135" s="83" t="s">
        <v>431</v>
      </c>
      <c r="E135" s="83">
        <f>IF(A135="England",INDEX('England_index-categories_R2'!$E:$E,MATCH($D135,'England_index-categories_R2'!B:B,0)),
IF(A135="Scotland",INDEX('Scotland_index-categories_R2'!$E:$E,MATCH($D135,'Scotland_index-categories_R2'!$B:$B,0)),
INDEX('Wales_index-categories_R2'!$E:$E,MATCH($D135,'Wales_index-categories_R2'!$B:$B,0))))</f>
        <v>2</v>
      </c>
    </row>
    <row r="136" spans="1:5" x14ac:dyDescent="0.35">
      <c r="A136" s="83" t="s">
        <v>1072</v>
      </c>
      <c r="B136" s="83" t="s">
        <v>1452</v>
      </c>
      <c r="C136" s="83" t="s">
        <v>438</v>
      </c>
      <c r="D136" s="83" t="s">
        <v>439</v>
      </c>
      <c r="E136" s="83">
        <f>IF(A136="England",INDEX('England_index-categories_R2'!$E:$E,MATCH($D136,'England_index-categories_R2'!B:B,0)),
IF(A136="Scotland",INDEX('Scotland_index-categories_R2'!$E:$E,MATCH($D136,'Scotland_index-categories_R2'!$B:$B,0)),
INDEX('Wales_index-categories_R2'!$E:$E,MATCH($D136,'Wales_index-categories_R2'!$B:$B,0))))</f>
        <v>2</v>
      </c>
    </row>
    <row r="137" spans="1:5" x14ac:dyDescent="0.35">
      <c r="A137" s="83" t="s">
        <v>1072</v>
      </c>
      <c r="B137" s="83" t="s">
        <v>1446</v>
      </c>
      <c r="C137" s="83" t="s">
        <v>440</v>
      </c>
      <c r="D137" s="83" t="s">
        <v>441</v>
      </c>
      <c r="E137" s="83">
        <f>IF(A137="England",INDEX('England_index-categories_R2'!$E:$E,MATCH($D137,'England_index-categories_R2'!B:B,0)),
IF(A137="Scotland",INDEX('Scotland_index-categories_R2'!$E:$E,MATCH($D137,'Scotland_index-categories_R2'!$B:$B,0)),
INDEX('Wales_index-categories_R2'!$E:$E,MATCH($D137,'Wales_index-categories_R2'!$B:$B,0))))</f>
        <v>2</v>
      </c>
    </row>
    <row r="138" spans="1:5" x14ac:dyDescent="0.35">
      <c r="A138" s="83" t="s">
        <v>1072</v>
      </c>
      <c r="B138" s="83" t="s">
        <v>1450</v>
      </c>
      <c r="C138" s="83" t="s">
        <v>444</v>
      </c>
      <c r="D138" s="83" t="s">
        <v>445</v>
      </c>
      <c r="E138" s="83">
        <f>IF(A138="England",INDEX('England_index-categories_R2'!$E:$E,MATCH($D138,'England_index-categories_R2'!B:B,0)),
IF(A138="Scotland",INDEX('Scotland_index-categories_R2'!$E:$E,MATCH($D138,'Scotland_index-categories_R2'!$B:$B,0)),
INDEX('Wales_index-categories_R2'!$E:$E,MATCH($D138,'Wales_index-categories_R2'!$B:$B,0))))</f>
        <v>2</v>
      </c>
    </row>
    <row r="139" spans="1:5" x14ac:dyDescent="0.35">
      <c r="A139" s="83" t="s">
        <v>1072</v>
      </c>
      <c r="B139" s="83" t="s">
        <v>1447</v>
      </c>
      <c r="C139" s="83" t="s">
        <v>450</v>
      </c>
      <c r="D139" s="83" t="s">
        <v>451</v>
      </c>
      <c r="E139" s="83">
        <f>IF(A139="England",INDEX('England_index-categories_R2'!$E:$E,MATCH($D139,'England_index-categories_R2'!B:B,0)),
IF(A139="Scotland",INDEX('Scotland_index-categories_R2'!$E:$E,MATCH($D139,'Scotland_index-categories_R2'!$B:$B,0)),
INDEX('Wales_index-categories_R2'!$E:$E,MATCH($D139,'Wales_index-categories_R2'!$B:$B,0))))</f>
        <v>2</v>
      </c>
    </row>
    <row r="140" spans="1:5" x14ac:dyDescent="0.35">
      <c r="A140" s="83" t="s">
        <v>1072</v>
      </c>
      <c r="B140" s="83" t="s">
        <v>1448</v>
      </c>
      <c r="C140" s="83" t="s">
        <v>456</v>
      </c>
      <c r="D140" s="83" t="s">
        <v>457</v>
      </c>
      <c r="E140" s="83">
        <f>IF(A140="England",INDEX('England_index-categories_R2'!$E:$E,MATCH($D140,'England_index-categories_R2'!B:B,0)),
IF(A140="Scotland",INDEX('Scotland_index-categories_R2'!$E:$E,MATCH($D140,'Scotland_index-categories_R2'!$B:$B,0)),
INDEX('Wales_index-categories_R2'!$E:$E,MATCH($D140,'Wales_index-categories_R2'!$B:$B,0))))</f>
        <v>2</v>
      </c>
    </row>
    <row r="141" spans="1:5" x14ac:dyDescent="0.35">
      <c r="A141" s="83" t="s">
        <v>1072</v>
      </c>
      <c r="B141" s="83" t="s">
        <v>1446</v>
      </c>
      <c r="C141" s="83" t="s">
        <v>464</v>
      </c>
      <c r="D141" s="83" t="s">
        <v>465</v>
      </c>
      <c r="E141" s="83">
        <f>IF(A141="England",INDEX('England_index-categories_R2'!$E:$E,MATCH($D141,'England_index-categories_R2'!B:B,0)),
IF(A141="Scotland",INDEX('Scotland_index-categories_R2'!$E:$E,MATCH($D141,'Scotland_index-categories_R2'!$B:$B,0)),
INDEX('Wales_index-categories_R2'!$E:$E,MATCH($D141,'Wales_index-categories_R2'!$B:$B,0))))</f>
        <v>2</v>
      </c>
    </row>
    <row r="142" spans="1:5" x14ac:dyDescent="0.35">
      <c r="A142" s="83" t="s">
        <v>1072</v>
      </c>
      <c r="B142" s="83" t="s">
        <v>1448</v>
      </c>
      <c r="C142" s="83" t="s">
        <v>472</v>
      </c>
      <c r="D142" s="83" t="s">
        <v>473</v>
      </c>
      <c r="E142" s="83">
        <f>IF(A142="England",INDEX('England_index-categories_R2'!$E:$E,MATCH($D142,'England_index-categories_R2'!B:B,0)),
IF(A142="Scotland",INDEX('Scotland_index-categories_R2'!$E:$E,MATCH($D142,'Scotland_index-categories_R2'!$B:$B,0)),
INDEX('Wales_index-categories_R2'!$E:$E,MATCH($D142,'Wales_index-categories_R2'!$B:$B,0))))</f>
        <v>2</v>
      </c>
    </row>
    <row r="143" spans="1:5" x14ac:dyDescent="0.35">
      <c r="A143" s="83" t="s">
        <v>1072</v>
      </c>
      <c r="B143" s="83" t="s">
        <v>1451</v>
      </c>
      <c r="C143" s="83" t="s">
        <v>474</v>
      </c>
      <c r="D143" s="83" t="s">
        <v>475</v>
      </c>
      <c r="E143" s="83">
        <f>IF(A143="England",INDEX('England_index-categories_R2'!$E:$E,MATCH($D143,'England_index-categories_R2'!B:B,0)),
IF(A143="Scotland",INDEX('Scotland_index-categories_R2'!$E:$E,MATCH($D143,'Scotland_index-categories_R2'!$B:$B,0)),
INDEX('Wales_index-categories_R2'!$E:$E,MATCH($D143,'Wales_index-categories_R2'!$B:$B,0))))</f>
        <v>2</v>
      </c>
    </row>
    <row r="144" spans="1:5" x14ac:dyDescent="0.35">
      <c r="A144" s="83" t="s">
        <v>1072</v>
      </c>
      <c r="B144" s="83" t="s">
        <v>1447</v>
      </c>
      <c r="C144" s="83" t="s">
        <v>486</v>
      </c>
      <c r="D144" s="83" t="s">
        <v>487</v>
      </c>
      <c r="E144" s="83">
        <f>IF(A144="England",INDEX('England_index-categories_R2'!$E:$E,MATCH($D144,'England_index-categories_R2'!B:B,0)),
IF(A144="Scotland",INDEX('Scotland_index-categories_R2'!$E:$E,MATCH($D144,'Scotland_index-categories_R2'!$B:$B,0)),
INDEX('Wales_index-categories_R2'!$E:$E,MATCH($D144,'Wales_index-categories_R2'!$B:$B,0))))</f>
        <v>2</v>
      </c>
    </row>
    <row r="145" spans="1:5" x14ac:dyDescent="0.35">
      <c r="A145" s="83" t="s">
        <v>1072</v>
      </c>
      <c r="B145" s="83" t="s">
        <v>1451</v>
      </c>
      <c r="C145" s="83" t="s">
        <v>492</v>
      </c>
      <c r="D145" s="83" t="s">
        <v>493</v>
      </c>
      <c r="E145" s="83">
        <f>IF(A145="England",INDEX('England_index-categories_R2'!$E:$E,MATCH($D145,'England_index-categories_R2'!B:B,0)),
IF(A145="Scotland",INDEX('Scotland_index-categories_R2'!$E:$E,MATCH($D145,'Scotland_index-categories_R2'!$B:$B,0)),
INDEX('Wales_index-categories_R2'!$E:$E,MATCH($D145,'Wales_index-categories_R2'!$B:$B,0))))</f>
        <v>2</v>
      </c>
    </row>
    <row r="146" spans="1:5" x14ac:dyDescent="0.35">
      <c r="A146" s="83" t="s">
        <v>1072</v>
      </c>
      <c r="B146" s="83" t="s">
        <v>1448</v>
      </c>
      <c r="C146" s="83" t="s">
        <v>498</v>
      </c>
      <c r="D146" s="83" t="s">
        <v>499</v>
      </c>
      <c r="E146" s="83">
        <f>IF(A146="England",INDEX('England_index-categories_R2'!$E:$E,MATCH($D146,'England_index-categories_R2'!B:B,0)),
IF(A146="Scotland",INDEX('Scotland_index-categories_R2'!$E:$E,MATCH($D146,'Scotland_index-categories_R2'!$B:$B,0)),
INDEX('Wales_index-categories_R2'!$E:$E,MATCH($D146,'Wales_index-categories_R2'!$B:$B,0))))</f>
        <v>2</v>
      </c>
    </row>
    <row r="147" spans="1:5" x14ac:dyDescent="0.35">
      <c r="A147" s="83" t="s">
        <v>1072</v>
      </c>
      <c r="B147" s="83" t="s">
        <v>1448</v>
      </c>
      <c r="C147" s="83" t="s">
        <v>504</v>
      </c>
      <c r="D147" s="83" t="s">
        <v>505</v>
      </c>
      <c r="E147" s="83">
        <f>IF(A147="England",INDEX('England_index-categories_R2'!$E:$E,MATCH($D147,'England_index-categories_R2'!B:B,0)),
IF(A147="Scotland",INDEX('Scotland_index-categories_R2'!$E:$E,MATCH($D147,'Scotland_index-categories_R2'!$B:$B,0)),
INDEX('Wales_index-categories_R2'!$E:$E,MATCH($D147,'Wales_index-categories_R2'!$B:$B,0))))</f>
        <v>2</v>
      </c>
    </row>
    <row r="148" spans="1:5" x14ac:dyDescent="0.35">
      <c r="A148" s="83" t="s">
        <v>1072</v>
      </c>
      <c r="B148" s="83" t="s">
        <v>1447</v>
      </c>
      <c r="C148" s="83" t="s">
        <v>516</v>
      </c>
      <c r="D148" s="83" t="s">
        <v>517</v>
      </c>
      <c r="E148" s="83">
        <f>IF(A148="England",INDEX('England_index-categories_R2'!$E:$E,MATCH($D148,'England_index-categories_R2'!B:B,0)),
IF(A148="Scotland",INDEX('Scotland_index-categories_R2'!$E:$E,MATCH($D148,'Scotland_index-categories_R2'!$B:$B,0)),
INDEX('Wales_index-categories_R2'!$E:$E,MATCH($D148,'Wales_index-categories_R2'!$B:$B,0))))</f>
        <v>2</v>
      </c>
    </row>
    <row r="149" spans="1:5" x14ac:dyDescent="0.35">
      <c r="A149" s="83" t="s">
        <v>1072</v>
      </c>
      <c r="B149" s="83" t="s">
        <v>1448</v>
      </c>
      <c r="C149" s="83" t="s">
        <v>522</v>
      </c>
      <c r="D149" s="83" t="s">
        <v>523</v>
      </c>
      <c r="E149" s="83">
        <f>IF(A149="England",INDEX('England_index-categories_R2'!$E:$E,MATCH($D149,'England_index-categories_R2'!B:B,0)),
IF(A149="Scotland",INDEX('Scotland_index-categories_R2'!$E:$E,MATCH($D149,'Scotland_index-categories_R2'!$B:$B,0)),
INDEX('Wales_index-categories_R2'!$E:$E,MATCH($D149,'Wales_index-categories_R2'!$B:$B,0))))</f>
        <v>2</v>
      </c>
    </row>
    <row r="150" spans="1:5" x14ac:dyDescent="0.35">
      <c r="A150" s="83" t="s">
        <v>1072</v>
      </c>
      <c r="B150" s="83" t="s">
        <v>1446</v>
      </c>
      <c r="C150" s="83" t="s">
        <v>536</v>
      </c>
      <c r="D150" s="83" t="s">
        <v>537</v>
      </c>
      <c r="E150" s="83">
        <f>IF(A150="England",INDEX('England_index-categories_R2'!$E:$E,MATCH($D150,'England_index-categories_R2'!B:B,0)),
IF(A150="Scotland",INDEX('Scotland_index-categories_R2'!$E:$E,MATCH($D150,'Scotland_index-categories_R2'!$B:$B,0)),
INDEX('Wales_index-categories_R2'!$E:$E,MATCH($D150,'Wales_index-categories_R2'!$B:$B,0))))</f>
        <v>2</v>
      </c>
    </row>
    <row r="151" spans="1:5" x14ac:dyDescent="0.35">
      <c r="A151" s="83" t="s">
        <v>1072</v>
      </c>
      <c r="B151" s="83" t="s">
        <v>1448</v>
      </c>
      <c r="C151" s="83" t="s">
        <v>544</v>
      </c>
      <c r="D151" s="83" t="s">
        <v>545</v>
      </c>
      <c r="E151" s="83">
        <f>IF(A151="England",INDEX('England_index-categories_R2'!$E:$E,MATCH($D151,'England_index-categories_R2'!B:B,0)),
IF(A151="Scotland",INDEX('Scotland_index-categories_R2'!$E:$E,MATCH($D151,'Scotland_index-categories_R2'!$B:$B,0)),
INDEX('Wales_index-categories_R2'!$E:$E,MATCH($D151,'Wales_index-categories_R2'!$B:$B,0))))</f>
        <v>2</v>
      </c>
    </row>
    <row r="152" spans="1:5" x14ac:dyDescent="0.35">
      <c r="A152" s="83" t="s">
        <v>1072</v>
      </c>
      <c r="B152" s="83" t="s">
        <v>1447</v>
      </c>
      <c r="C152" s="83" t="s">
        <v>554</v>
      </c>
      <c r="D152" s="83" t="s">
        <v>555</v>
      </c>
      <c r="E152" s="83">
        <f>IF(A152="England",INDEX('England_index-categories_R2'!$E:$E,MATCH($D152,'England_index-categories_R2'!B:B,0)),
IF(A152="Scotland",INDEX('Scotland_index-categories_R2'!$E:$E,MATCH($D152,'Scotland_index-categories_R2'!$B:$B,0)),
INDEX('Wales_index-categories_R2'!$E:$E,MATCH($D152,'Wales_index-categories_R2'!$B:$B,0))))</f>
        <v>2</v>
      </c>
    </row>
    <row r="153" spans="1:5" x14ac:dyDescent="0.35">
      <c r="A153" s="83" t="s">
        <v>1072</v>
      </c>
      <c r="B153" s="83" t="s">
        <v>1450</v>
      </c>
      <c r="C153" s="83" t="s">
        <v>566</v>
      </c>
      <c r="D153" s="83" t="s">
        <v>567</v>
      </c>
      <c r="E153" s="83">
        <f>IF(A153="England",INDEX('England_index-categories_R2'!$E:$E,MATCH($D153,'England_index-categories_R2'!B:B,0)),
IF(A153="Scotland",INDEX('Scotland_index-categories_R2'!$E:$E,MATCH($D153,'Scotland_index-categories_R2'!$B:$B,0)),
INDEX('Wales_index-categories_R2'!$E:$E,MATCH($D153,'Wales_index-categories_R2'!$B:$B,0))))</f>
        <v>2</v>
      </c>
    </row>
    <row r="154" spans="1:5" x14ac:dyDescent="0.35">
      <c r="A154" s="83" t="s">
        <v>1072</v>
      </c>
      <c r="B154" s="83" t="s">
        <v>1448</v>
      </c>
      <c r="C154" s="83" t="s">
        <v>572</v>
      </c>
      <c r="D154" s="83" t="s">
        <v>573</v>
      </c>
      <c r="E154" s="83">
        <f>IF(A154="England",INDEX('England_index-categories_R2'!$E:$E,MATCH($D154,'England_index-categories_R2'!B:B,0)),
IF(A154="Scotland",INDEX('Scotland_index-categories_R2'!$E:$E,MATCH($D154,'Scotland_index-categories_R2'!$B:$B,0)),
INDEX('Wales_index-categories_R2'!$E:$E,MATCH($D154,'Wales_index-categories_R2'!$B:$B,0))))</f>
        <v>2</v>
      </c>
    </row>
    <row r="155" spans="1:5" x14ac:dyDescent="0.35">
      <c r="A155" s="83" t="s">
        <v>1072</v>
      </c>
      <c r="B155" s="83" t="s">
        <v>1452</v>
      </c>
      <c r="C155" s="83" t="s">
        <v>574</v>
      </c>
      <c r="D155" s="83" t="s">
        <v>575</v>
      </c>
      <c r="E155" s="83">
        <f>IF(A155="England",INDEX('England_index-categories_R2'!$E:$E,MATCH($D155,'England_index-categories_R2'!B:B,0)),
IF(A155="Scotland",INDEX('Scotland_index-categories_R2'!$E:$E,MATCH($D155,'Scotland_index-categories_R2'!$B:$B,0)),
INDEX('Wales_index-categories_R2'!$E:$E,MATCH($D155,'Wales_index-categories_R2'!$B:$B,0))))</f>
        <v>2</v>
      </c>
    </row>
    <row r="156" spans="1:5" x14ac:dyDescent="0.35">
      <c r="A156" s="83" t="s">
        <v>1072</v>
      </c>
      <c r="B156" s="83" t="s">
        <v>1451</v>
      </c>
      <c r="C156" s="83" t="s">
        <v>576</v>
      </c>
      <c r="D156" s="83" t="s">
        <v>577</v>
      </c>
      <c r="E156" s="83">
        <f>IF(A156="England",INDEX('England_index-categories_R2'!$E:$E,MATCH($D156,'England_index-categories_R2'!B:B,0)),
IF(A156="Scotland",INDEX('Scotland_index-categories_R2'!$E:$E,MATCH($D156,'Scotland_index-categories_R2'!$B:$B,0)),
INDEX('Wales_index-categories_R2'!$E:$E,MATCH($D156,'Wales_index-categories_R2'!$B:$B,0))))</f>
        <v>2</v>
      </c>
    </row>
    <row r="157" spans="1:5" x14ac:dyDescent="0.35">
      <c r="A157" s="83" t="s">
        <v>1072</v>
      </c>
      <c r="B157" s="83" t="s">
        <v>1148</v>
      </c>
      <c r="C157" s="83" t="s">
        <v>602</v>
      </c>
      <c r="D157" s="83" t="s">
        <v>603</v>
      </c>
      <c r="E157" s="83">
        <f>IF(A157="England",INDEX('England_index-categories_R2'!$E:$E,MATCH($D157,'England_index-categories_R2'!B:B,0)),
IF(A157="Scotland",INDEX('Scotland_index-categories_R2'!$E:$E,MATCH($D157,'Scotland_index-categories_R2'!$B:$B,0)),
INDEX('Wales_index-categories_R2'!$E:$E,MATCH($D157,'Wales_index-categories_R2'!$B:$B,0))))</f>
        <v>2</v>
      </c>
    </row>
    <row r="158" spans="1:5" x14ac:dyDescent="0.35">
      <c r="A158" s="83" t="s">
        <v>1072</v>
      </c>
      <c r="B158" s="83" t="s">
        <v>1450</v>
      </c>
      <c r="C158" s="83" t="s">
        <v>612</v>
      </c>
      <c r="D158" s="83" t="s">
        <v>613</v>
      </c>
      <c r="E158" s="83">
        <f>IF(A158="England",INDEX('England_index-categories_R2'!$E:$E,MATCH($D158,'England_index-categories_R2'!B:B,0)),
IF(A158="Scotland",INDEX('Scotland_index-categories_R2'!$E:$E,MATCH($D158,'Scotland_index-categories_R2'!$B:$B,0)),
INDEX('Wales_index-categories_R2'!$E:$E,MATCH($D158,'Wales_index-categories_R2'!$B:$B,0))))</f>
        <v>2</v>
      </c>
    </row>
    <row r="159" spans="1:5" x14ac:dyDescent="0.35">
      <c r="A159" s="83" t="s">
        <v>1072</v>
      </c>
      <c r="B159" s="83" t="s">
        <v>1450</v>
      </c>
      <c r="C159" s="83" t="s">
        <v>618</v>
      </c>
      <c r="D159" s="83" t="s">
        <v>619</v>
      </c>
      <c r="E159" s="83">
        <f>IF(A159="England",INDEX('England_index-categories_R2'!$E:$E,MATCH($D159,'England_index-categories_R2'!B:B,0)),
IF(A159="Scotland",INDEX('Scotland_index-categories_R2'!$E:$E,MATCH($D159,'Scotland_index-categories_R2'!$B:$B,0)),
INDEX('Wales_index-categories_R2'!$E:$E,MATCH($D159,'Wales_index-categories_R2'!$B:$B,0))))</f>
        <v>2</v>
      </c>
    </row>
    <row r="160" spans="1:5" x14ac:dyDescent="0.35">
      <c r="A160" s="83" t="s">
        <v>1072</v>
      </c>
      <c r="B160" s="83" t="s">
        <v>1450</v>
      </c>
      <c r="C160" s="83" t="s">
        <v>626</v>
      </c>
      <c r="D160" s="83" t="s">
        <v>627</v>
      </c>
      <c r="E160" s="83">
        <f>IF(A160="England",INDEX('England_index-categories_R2'!$E:$E,MATCH($D160,'England_index-categories_R2'!B:B,0)),
IF(A160="Scotland",INDEX('Scotland_index-categories_R2'!$E:$E,MATCH($D160,'Scotland_index-categories_R2'!$B:$B,0)),
INDEX('Wales_index-categories_R2'!$E:$E,MATCH($D160,'Wales_index-categories_R2'!$B:$B,0))))</f>
        <v>2</v>
      </c>
    </row>
    <row r="161" spans="1:5" x14ac:dyDescent="0.35">
      <c r="A161" s="83" t="s">
        <v>1072</v>
      </c>
      <c r="B161" s="83" t="s">
        <v>1453</v>
      </c>
      <c r="C161" s="83" t="s">
        <v>630</v>
      </c>
      <c r="D161" s="83" t="s">
        <v>631</v>
      </c>
      <c r="E161" s="83">
        <f>IF(A161="England",INDEX('England_index-categories_R2'!$E:$E,MATCH($D161,'England_index-categories_R2'!B:B,0)),
IF(A161="Scotland",INDEX('Scotland_index-categories_R2'!$E:$E,MATCH($D161,'Scotland_index-categories_R2'!$B:$B,0)),
INDEX('Wales_index-categories_R2'!$E:$E,MATCH($D161,'Wales_index-categories_R2'!$B:$B,0))))</f>
        <v>2</v>
      </c>
    </row>
    <row r="162" spans="1:5" x14ac:dyDescent="0.35">
      <c r="A162" s="83" t="s">
        <v>1072</v>
      </c>
      <c r="B162" s="83" t="s">
        <v>1148</v>
      </c>
      <c r="C162" s="83" t="s">
        <v>632</v>
      </c>
      <c r="D162" s="83" t="s">
        <v>633</v>
      </c>
      <c r="E162" s="83">
        <f>IF(A162="England",INDEX('England_index-categories_R2'!$E:$E,MATCH($D162,'England_index-categories_R2'!B:B,0)),
IF(A162="Scotland",INDEX('Scotland_index-categories_R2'!$E:$E,MATCH($D162,'Scotland_index-categories_R2'!$B:$B,0)),
INDEX('Wales_index-categories_R2'!$E:$E,MATCH($D162,'Wales_index-categories_R2'!$B:$B,0))))</f>
        <v>2</v>
      </c>
    </row>
    <row r="163" spans="1:5" x14ac:dyDescent="0.35">
      <c r="A163" s="83" t="s">
        <v>1072</v>
      </c>
      <c r="B163" s="83" t="s">
        <v>1450</v>
      </c>
      <c r="C163" s="83" t="s">
        <v>634</v>
      </c>
      <c r="D163" s="83" t="s">
        <v>635</v>
      </c>
      <c r="E163" s="83">
        <f>IF(A163="England",INDEX('England_index-categories_R2'!$E:$E,MATCH($D163,'England_index-categories_R2'!B:B,0)),
IF(A163="Scotland",INDEX('Scotland_index-categories_R2'!$E:$E,MATCH($D163,'Scotland_index-categories_R2'!$B:$B,0)),
INDEX('Wales_index-categories_R2'!$E:$E,MATCH($D163,'Wales_index-categories_R2'!$B:$B,0))))</f>
        <v>2</v>
      </c>
    </row>
    <row r="164" spans="1:5" x14ac:dyDescent="0.35">
      <c r="A164" s="83" t="s">
        <v>1072</v>
      </c>
      <c r="B164" s="83" t="s">
        <v>1451</v>
      </c>
      <c r="C164" s="83" t="s">
        <v>638</v>
      </c>
      <c r="D164" s="83" t="s">
        <v>639</v>
      </c>
      <c r="E164" s="83">
        <f>IF(A164="England",INDEX('England_index-categories_R2'!$E:$E,MATCH($D164,'England_index-categories_R2'!B:B,0)),
IF(A164="Scotland",INDEX('Scotland_index-categories_R2'!$E:$E,MATCH($D164,'Scotland_index-categories_R2'!$B:$B,0)),
INDEX('Wales_index-categories_R2'!$E:$E,MATCH($D164,'Wales_index-categories_R2'!$B:$B,0))))</f>
        <v>2</v>
      </c>
    </row>
    <row r="165" spans="1:5" x14ac:dyDescent="0.35">
      <c r="A165" s="83" t="s">
        <v>1072</v>
      </c>
      <c r="B165" s="83" t="s">
        <v>1450</v>
      </c>
      <c r="C165" s="83" t="s">
        <v>644</v>
      </c>
      <c r="D165" s="83" t="s">
        <v>645</v>
      </c>
      <c r="E165" s="83">
        <f>IF(A165="England",INDEX('England_index-categories_R2'!$E:$E,MATCH($D165,'England_index-categories_R2'!B:B,0)),
IF(A165="Scotland",INDEX('Scotland_index-categories_R2'!$E:$E,MATCH($D165,'Scotland_index-categories_R2'!$B:$B,0)),
INDEX('Wales_index-categories_R2'!$E:$E,MATCH($D165,'Wales_index-categories_R2'!$B:$B,0))))</f>
        <v>2</v>
      </c>
    </row>
    <row r="166" spans="1:5" x14ac:dyDescent="0.35">
      <c r="A166" s="83" t="s">
        <v>1072</v>
      </c>
      <c r="B166" s="83" t="s">
        <v>1447</v>
      </c>
      <c r="C166" s="83" t="s">
        <v>650</v>
      </c>
      <c r="D166" s="83" t="s">
        <v>651</v>
      </c>
      <c r="E166" s="83">
        <f>IF(A166="England",INDEX('England_index-categories_R2'!$E:$E,MATCH($D166,'England_index-categories_R2'!B:B,0)),
IF(A166="Scotland",INDEX('Scotland_index-categories_R2'!$E:$E,MATCH($D166,'Scotland_index-categories_R2'!$B:$B,0)),
INDEX('Wales_index-categories_R2'!$E:$E,MATCH($D166,'Wales_index-categories_R2'!$B:$B,0))))</f>
        <v>2</v>
      </c>
    </row>
    <row r="167" spans="1:5" x14ac:dyDescent="0.35">
      <c r="A167" s="83" t="s">
        <v>1072</v>
      </c>
      <c r="B167" s="83" t="s">
        <v>1452</v>
      </c>
      <c r="C167" s="83" t="s">
        <v>660</v>
      </c>
      <c r="D167" s="83" t="s">
        <v>661</v>
      </c>
      <c r="E167" s="83">
        <f>IF(A167="England",INDEX('England_index-categories_R2'!$E:$E,MATCH($D167,'England_index-categories_R2'!B:B,0)),
IF(A167="Scotland",INDEX('Scotland_index-categories_R2'!$E:$E,MATCH($D167,'Scotland_index-categories_R2'!$B:$B,0)),
INDEX('Wales_index-categories_R2'!$E:$E,MATCH($D167,'Wales_index-categories_R2'!$B:$B,0))))</f>
        <v>2</v>
      </c>
    </row>
    <row r="168" spans="1:5" x14ac:dyDescent="0.35">
      <c r="A168" s="83" t="s">
        <v>1072</v>
      </c>
      <c r="B168" s="83" t="s">
        <v>1447</v>
      </c>
      <c r="C168" s="83" t="s">
        <v>662</v>
      </c>
      <c r="D168" s="83" t="s">
        <v>663</v>
      </c>
      <c r="E168" s="83">
        <f>IF(A168="England",INDEX('England_index-categories_R2'!$E:$E,MATCH($D168,'England_index-categories_R2'!B:B,0)),
IF(A168="Scotland",INDEX('Scotland_index-categories_R2'!$E:$E,MATCH($D168,'Scotland_index-categories_R2'!$B:$B,0)),
INDEX('Wales_index-categories_R2'!$E:$E,MATCH($D168,'Wales_index-categories_R2'!$B:$B,0))))</f>
        <v>2</v>
      </c>
    </row>
    <row r="169" spans="1:5" x14ac:dyDescent="0.35">
      <c r="A169" s="83" t="s">
        <v>1072</v>
      </c>
      <c r="B169" s="83" t="s">
        <v>1447</v>
      </c>
      <c r="C169" s="83" t="s">
        <v>668</v>
      </c>
      <c r="D169" s="83" t="s">
        <v>669</v>
      </c>
      <c r="E169" s="83">
        <f>IF(A169="England",INDEX('England_index-categories_R2'!$E:$E,MATCH($D169,'England_index-categories_R2'!B:B,0)),
IF(A169="Scotland",INDEX('Scotland_index-categories_R2'!$E:$E,MATCH($D169,'Scotland_index-categories_R2'!$B:$B,0)),
INDEX('Wales_index-categories_R2'!$E:$E,MATCH($D169,'Wales_index-categories_R2'!$B:$B,0))))</f>
        <v>2</v>
      </c>
    </row>
    <row r="170" spans="1:5" x14ac:dyDescent="0.35">
      <c r="A170" s="83" t="s">
        <v>1072</v>
      </c>
      <c r="B170" s="83" t="s">
        <v>1448</v>
      </c>
      <c r="C170" s="83" t="s">
        <v>670</v>
      </c>
      <c r="D170" s="83" t="s">
        <v>671</v>
      </c>
      <c r="E170" s="83">
        <f>IF(A170="England",INDEX('England_index-categories_R2'!$E:$E,MATCH($D170,'England_index-categories_R2'!B:B,0)),
IF(A170="Scotland",INDEX('Scotland_index-categories_R2'!$E:$E,MATCH($D170,'Scotland_index-categories_R2'!$B:$B,0)),
INDEX('Wales_index-categories_R2'!$E:$E,MATCH($D170,'Wales_index-categories_R2'!$B:$B,0))))</f>
        <v>2</v>
      </c>
    </row>
    <row r="171" spans="1:5" x14ac:dyDescent="0.35">
      <c r="A171" s="83" t="s">
        <v>1072</v>
      </c>
      <c r="B171" s="83" t="s">
        <v>1449</v>
      </c>
      <c r="C171" s="83" t="s">
        <v>686</v>
      </c>
      <c r="D171" s="83" t="s">
        <v>687</v>
      </c>
      <c r="E171" s="83">
        <f>IF(A171="England",INDEX('England_index-categories_R2'!$E:$E,MATCH($D171,'England_index-categories_R2'!B:B,0)),
IF(A171="Scotland",INDEX('Scotland_index-categories_R2'!$E:$E,MATCH($D171,'Scotland_index-categories_R2'!$B:$B,0)),
INDEX('Wales_index-categories_R2'!$E:$E,MATCH($D171,'Wales_index-categories_R2'!$B:$B,0))))</f>
        <v>2</v>
      </c>
    </row>
    <row r="172" spans="1:5" x14ac:dyDescent="0.35">
      <c r="A172" s="83" t="s">
        <v>1072</v>
      </c>
      <c r="B172" s="83" t="s">
        <v>1451</v>
      </c>
      <c r="C172" s="83" t="s">
        <v>690</v>
      </c>
      <c r="D172" s="83" t="s">
        <v>691</v>
      </c>
      <c r="E172" s="83">
        <f>IF(A172="England",INDEX('England_index-categories_R2'!$E:$E,MATCH($D172,'England_index-categories_R2'!B:B,0)),
IF(A172="Scotland",INDEX('Scotland_index-categories_R2'!$E:$E,MATCH($D172,'Scotland_index-categories_R2'!$B:$B,0)),
INDEX('Wales_index-categories_R2'!$E:$E,MATCH($D172,'Wales_index-categories_R2'!$B:$B,0))))</f>
        <v>2</v>
      </c>
    </row>
    <row r="173" spans="1:5" x14ac:dyDescent="0.35">
      <c r="A173" s="83" t="s">
        <v>1072</v>
      </c>
      <c r="B173" s="83" t="s">
        <v>1449</v>
      </c>
      <c r="C173" s="83" t="s">
        <v>696</v>
      </c>
      <c r="D173" s="83" t="s">
        <v>697</v>
      </c>
      <c r="E173" s="83">
        <f>IF(A173="England",INDEX('England_index-categories_R2'!$E:$E,MATCH($D173,'England_index-categories_R2'!B:B,0)),
IF(A173="Scotland",INDEX('Scotland_index-categories_R2'!$E:$E,MATCH($D173,'Scotland_index-categories_R2'!$B:$B,0)),
INDEX('Wales_index-categories_R2'!$E:$E,MATCH($D173,'Wales_index-categories_R2'!$B:$B,0))))</f>
        <v>2</v>
      </c>
    </row>
    <row r="174" spans="1:5" x14ac:dyDescent="0.35">
      <c r="A174" s="83" t="s">
        <v>1072</v>
      </c>
      <c r="B174" s="83" t="s">
        <v>1450</v>
      </c>
      <c r="C174" s="83" t="s">
        <v>706</v>
      </c>
      <c r="D174" s="83" t="s">
        <v>707</v>
      </c>
      <c r="E174" s="83">
        <f>IF(A174="England",INDEX('England_index-categories_R2'!$E:$E,MATCH($D174,'England_index-categories_R2'!B:B,0)),
IF(A174="Scotland",INDEX('Scotland_index-categories_R2'!$E:$E,MATCH($D174,'Scotland_index-categories_R2'!$B:$B,0)),
INDEX('Wales_index-categories_R2'!$E:$E,MATCH($D174,'Wales_index-categories_R2'!$B:$B,0))))</f>
        <v>2</v>
      </c>
    </row>
    <row r="175" spans="1:5" x14ac:dyDescent="0.35">
      <c r="A175" s="83" t="s">
        <v>1072</v>
      </c>
      <c r="B175" s="83" t="s">
        <v>1449</v>
      </c>
      <c r="C175" s="83" t="s">
        <v>708</v>
      </c>
      <c r="D175" s="83" t="s">
        <v>709</v>
      </c>
      <c r="E175" s="83">
        <f>IF(A175="England",INDEX('England_index-categories_R2'!$E:$E,MATCH($D175,'England_index-categories_R2'!B:B,0)),
IF(A175="Scotland",INDEX('Scotland_index-categories_R2'!$E:$E,MATCH($D175,'Scotland_index-categories_R2'!$B:$B,0)),
INDEX('Wales_index-categories_R2'!$E:$E,MATCH($D175,'Wales_index-categories_R2'!$B:$B,0))))</f>
        <v>2</v>
      </c>
    </row>
    <row r="176" spans="1:5" x14ac:dyDescent="0.35">
      <c r="A176" s="83" t="s">
        <v>1072</v>
      </c>
      <c r="B176" s="83" t="s">
        <v>1446</v>
      </c>
      <c r="C176" s="83" t="s">
        <v>710</v>
      </c>
      <c r="D176" s="83" t="s">
        <v>711</v>
      </c>
      <c r="E176" s="83">
        <f>IF(A176="England",INDEX('England_index-categories_R2'!$E:$E,MATCH($D176,'England_index-categories_R2'!B:B,0)),
IF(A176="Scotland",INDEX('Scotland_index-categories_R2'!$E:$E,MATCH($D176,'Scotland_index-categories_R2'!$B:$B,0)),
INDEX('Wales_index-categories_R2'!$E:$E,MATCH($D176,'Wales_index-categories_R2'!$B:$B,0))))</f>
        <v>2</v>
      </c>
    </row>
    <row r="177" spans="1:5" x14ac:dyDescent="0.35">
      <c r="A177" s="83" t="s">
        <v>1072</v>
      </c>
      <c r="B177" s="83" t="s">
        <v>1449</v>
      </c>
      <c r="C177" s="83" t="s">
        <v>726</v>
      </c>
      <c r="D177" s="83" t="s">
        <v>727</v>
      </c>
      <c r="E177" s="83">
        <f>IF(A177="England",INDEX('England_index-categories_R2'!$E:$E,MATCH($D177,'England_index-categories_R2'!B:B,0)),
IF(A177="Scotland",INDEX('Scotland_index-categories_R2'!$E:$E,MATCH($D177,'Scotland_index-categories_R2'!$B:$B,0)),
INDEX('Wales_index-categories_R2'!$E:$E,MATCH($D177,'Wales_index-categories_R2'!$B:$B,0))))</f>
        <v>2</v>
      </c>
    </row>
    <row r="178" spans="1:5" x14ac:dyDescent="0.35">
      <c r="A178" s="83" t="s">
        <v>1072</v>
      </c>
      <c r="B178" s="83" t="s">
        <v>1148</v>
      </c>
      <c r="C178" s="83" t="s">
        <v>730</v>
      </c>
      <c r="D178" s="83" t="s">
        <v>731</v>
      </c>
      <c r="E178" s="83">
        <f>IF(A178="England",INDEX('England_index-categories_R2'!$E:$E,MATCH($D178,'England_index-categories_R2'!B:B,0)),
IF(A178="Scotland",INDEX('Scotland_index-categories_R2'!$E:$E,MATCH($D178,'Scotland_index-categories_R2'!$B:$B,0)),
INDEX('Wales_index-categories_R2'!$E:$E,MATCH($D178,'Wales_index-categories_R2'!$B:$B,0))))</f>
        <v>2</v>
      </c>
    </row>
    <row r="179" spans="1:5" x14ac:dyDescent="0.35">
      <c r="A179" s="83" t="s">
        <v>1072</v>
      </c>
      <c r="B179" s="83" t="s">
        <v>1447</v>
      </c>
      <c r="C179" s="83" t="s">
        <v>732</v>
      </c>
      <c r="D179" s="83" t="s">
        <v>733</v>
      </c>
      <c r="E179" s="83">
        <f>IF(A179="England",INDEX('England_index-categories_R2'!$E:$E,MATCH($D179,'England_index-categories_R2'!B:B,0)),
IF(A179="Scotland",INDEX('Scotland_index-categories_R2'!$E:$E,MATCH($D179,'Scotland_index-categories_R2'!$B:$B,0)),
INDEX('Wales_index-categories_R2'!$E:$E,MATCH($D179,'Wales_index-categories_R2'!$B:$B,0))))</f>
        <v>2</v>
      </c>
    </row>
    <row r="180" spans="1:5" x14ac:dyDescent="0.35">
      <c r="A180" s="83" t="s">
        <v>1072</v>
      </c>
      <c r="B180" s="83" t="s">
        <v>1452</v>
      </c>
      <c r="C180" s="83" t="s">
        <v>736</v>
      </c>
      <c r="D180" s="83" t="s">
        <v>737</v>
      </c>
      <c r="E180" s="83">
        <f>IF(A180="England",INDEX('England_index-categories_R2'!$E:$E,MATCH($D180,'England_index-categories_R2'!B:B,0)),
IF(A180="Scotland",INDEX('Scotland_index-categories_R2'!$E:$E,MATCH($D180,'Scotland_index-categories_R2'!$B:$B,0)),
INDEX('Wales_index-categories_R2'!$E:$E,MATCH($D180,'Wales_index-categories_R2'!$B:$B,0))))</f>
        <v>2</v>
      </c>
    </row>
    <row r="181" spans="1:5" x14ac:dyDescent="0.35">
      <c r="A181" s="83" t="s">
        <v>1072</v>
      </c>
      <c r="B181" s="83" t="s">
        <v>1450</v>
      </c>
      <c r="C181" s="83" t="s">
        <v>748</v>
      </c>
      <c r="D181" s="83" t="s">
        <v>749</v>
      </c>
      <c r="E181" s="83">
        <f>IF(A181="England",INDEX('England_index-categories_R2'!$E:$E,MATCH($D181,'England_index-categories_R2'!B:B,0)),
IF(A181="Scotland",INDEX('Scotland_index-categories_R2'!$E:$E,MATCH($D181,'Scotland_index-categories_R2'!$B:$B,0)),
INDEX('Wales_index-categories_R2'!$E:$E,MATCH($D181,'Wales_index-categories_R2'!$B:$B,0))))</f>
        <v>2</v>
      </c>
    </row>
    <row r="182" spans="1:5" x14ac:dyDescent="0.35">
      <c r="A182" s="83" t="s">
        <v>1072</v>
      </c>
      <c r="B182" s="83" t="s">
        <v>1451</v>
      </c>
      <c r="C182" s="83" t="s">
        <v>756</v>
      </c>
      <c r="D182" s="83" t="s">
        <v>757</v>
      </c>
      <c r="E182" s="83">
        <f>IF(A182="England",INDEX('England_index-categories_R2'!$E:$E,MATCH($D182,'England_index-categories_R2'!B:B,0)),
IF(A182="Scotland",INDEX('Scotland_index-categories_R2'!$E:$E,MATCH($D182,'Scotland_index-categories_R2'!$B:$B,0)),
INDEX('Wales_index-categories_R2'!$E:$E,MATCH($D182,'Wales_index-categories_R2'!$B:$B,0))))</f>
        <v>2</v>
      </c>
    </row>
    <row r="183" spans="1:5" x14ac:dyDescent="0.35">
      <c r="A183" s="83" t="s">
        <v>1072</v>
      </c>
      <c r="B183" s="83" t="s">
        <v>1452</v>
      </c>
      <c r="C183" s="83" t="s">
        <v>762</v>
      </c>
      <c r="D183" s="83" t="s">
        <v>763</v>
      </c>
      <c r="E183" s="83">
        <f>IF(A183="England",INDEX('England_index-categories_R2'!$E:$E,MATCH($D183,'England_index-categories_R2'!B:B,0)),
IF(A183="Scotland",INDEX('Scotland_index-categories_R2'!$E:$E,MATCH($D183,'Scotland_index-categories_R2'!$B:$B,0)),
INDEX('Wales_index-categories_R2'!$E:$E,MATCH($D183,'Wales_index-categories_R2'!$B:$B,0))))</f>
        <v>2</v>
      </c>
    </row>
    <row r="184" spans="1:5" x14ac:dyDescent="0.35">
      <c r="A184" s="83" t="s">
        <v>1072</v>
      </c>
      <c r="B184" s="83" t="s">
        <v>1148</v>
      </c>
      <c r="C184" s="83" t="s">
        <v>764</v>
      </c>
      <c r="D184" s="83" t="s">
        <v>765</v>
      </c>
      <c r="E184" s="83">
        <f>IF(A184="England",INDEX('England_index-categories_R2'!$E:$E,MATCH($D184,'England_index-categories_R2'!B:B,0)),
IF(A184="Scotland",INDEX('Scotland_index-categories_R2'!$E:$E,MATCH($D184,'Scotland_index-categories_R2'!$B:$B,0)),
INDEX('Wales_index-categories_R2'!$E:$E,MATCH($D184,'Wales_index-categories_R2'!$B:$B,0))))</f>
        <v>2</v>
      </c>
    </row>
    <row r="185" spans="1:5" x14ac:dyDescent="0.35">
      <c r="A185" s="83" t="s">
        <v>1072</v>
      </c>
      <c r="B185" s="83" t="s">
        <v>1447</v>
      </c>
      <c r="C185" s="83" t="s">
        <v>768</v>
      </c>
      <c r="D185" s="83" t="s">
        <v>769</v>
      </c>
      <c r="E185" s="83">
        <f>IF(A185="England",INDEX('England_index-categories_R2'!$E:$E,MATCH($D185,'England_index-categories_R2'!B:B,0)),
IF(A185="Scotland",INDEX('Scotland_index-categories_R2'!$E:$E,MATCH($D185,'Scotland_index-categories_R2'!$B:$B,0)),
INDEX('Wales_index-categories_R2'!$E:$E,MATCH($D185,'Wales_index-categories_R2'!$B:$B,0))))</f>
        <v>2</v>
      </c>
    </row>
    <row r="186" spans="1:5" x14ac:dyDescent="0.35">
      <c r="A186" s="83" t="s">
        <v>1072</v>
      </c>
      <c r="B186" s="83" t="s">
        <v>1148</v>
      </c>
      <c r="C186" s="83" t="s">
        <v>780</v>
      </c>
      <c r="D186" s="83" t="s">
        <v>781</v>
      </c>
      <c r="E186" s="83">
        <f>IF(A186="England",INDEX('England_index-categories_R2'!$E:$E,MATCH($D186,'England_index-categories_R2'!B:B,0)),
IF(A186="Scotland",INDEX('Scotland_index-categories_R2'!$E:$E,MATCH($D186,'Scotland_index-categories_R2'!$B:$B,0)),
INDEX('Wales_index-categories_R2'!$E:$E,MATCH($D186,'Wales_index-categories_R2'!$B:$B,0))))</f>
        <v>2</v>
      </c>
    </row>
    <row r="187" spans="1:5" x14ac:dyDescent="0.35">
      <c r="A187" s="83" t="s">
        <v>1072</v>
      </c>
      <c r="B187" s="83" t="s">
        <v>1148</v>
      </c>
      <c r="C187" s="83" t="s">
        <v>794</v>
      </c>
      <c r="D187" s="83" t="s">
        <v>795</v>
      </c>
      <c r="E187" s="83">
        <f>IF(A187="England",INDEX('England_index-categories_R2'!$E:$E,MATCH($D187,'England_index-categories_R2'!B:B,0)),
IF(A187="Scotland",INDEX('Scotland_index-categories_R2'!$E:$E,MATCH($D187,'Scotland_index-categories_R2'!$B:$B,0)),
INDEX('Wales_index-categories_R2'!$E:$E,MATCH($D187,'Wales_index-categories_R2'!$B:$B,0))))</f>
        <v>2</v>
      </c>
    </row>
    <row r="188" spans="1:5" x14ac:dyDescent="0.35">
      <c r="A188" s="83" t="s">
        <v>1072</v>
      </c>
      <c r="B188" s="83" t="s">
        <v>1452</v>
      </c>
      <c r="C188" s="83" t="s">
        <v>796</v>
      </c>
      <c r="D188" s="83" t="s">
        <v>797</v>
      </c>
      <c r="E188" s="83">
        <f>IF(A188="England",INDEX('England_index-categories_R2'!$E:$E,MATCH($D188,'England_index-categories_R2'!B:B,0)),
IF(A188="Scotland",INDEX('Scotland_index-categories_R2'!$E:$E,MATCH($D188,'Scotland_index-categories_R2'!$B:$B,0)),
INDEX('Wales_index-categories_R2'!$E:$E,MATCH($D188,'Wales_index-categories_R2'!$B:$B,0))))</f>
        <v>2</v>
      </c>
    </row>
    <row r="189" spans="1:5" x14ac:dyDescent="0.35">
      <c r="A189" s="83" t="s">
        <v>1072</v>
      </c>
      <c r="B189" s="83" t="s">
        <v>1448</v>
      </c>
      <c r="C189" s="83" t="s">
        <v>802</v>
      </c>
      <c r="D189" s="83" t="s">
        <v>803</v>
      </c>
      <c r="E189" s="83">
        <f>IF(A189="England",INDEX('England_index-categories_R2'!$E:$E,MATCH($D189,'England_index-categories_R2'!B:B,0)),
IF(A189="Scotland",INDEX('Scotland_index-categories_R2'!$E:$E,MATCH($D189,'Scotland_index-categories_R2'!$B:$B,0)),
INDEX('Wales_index-categories_R2'!$E:$E,MATCH($D189,'Wales_index-categories_R2'!$B:$B,0))))</f>
        <v>2</v>
      </c>
    </row>
    <row r="190" spans="1:5" x14ac:dyDescent="0.35">
      <c r="A190" s="83" t="s">
        <v>1072</v>
      </c>
      <c r="B190" s="83" t="s">
        <v>1148</v>
      </c>
      <c r="C190" s="83" t="s">
        <v>812</v>
      </c>
      <c r="D190" s="83" t="s">
        <v>813</v>
      </c>
      <c r="E190" s="83">
        <f>IF(A190="England",INDEX('England_index-categories_R2'!$E:$E,MATCH($D190,'England_index-categories_R2'!B:B,0)),
IF(A190="Scotland",INDEX('Scotland_index-categories_R2'!$E:$E,MATCH($D190,'Scotland_index-categories_R2'!$B:$B,0)),
INDEX('Wales_index-categories_R2'!$E:$E,MATCH($D190,'Wales_index-categories_R2'!$B:$B,0))))</f>
        <v>2</v>
      </c>
    </row>
    <row r="191" spans="1:5" x14ac:dyDescent="0.35">
      <c r="A191" s="83" t="s">
        <v>1072</v>
      </c>
      <c r="B191" s="83" t="s">
        <v>1447</v>
      </c>
      <c r="C191" s="83" t="s">
        <v>814</v>
      </c>
      <c r="D191" s="83" t="s">
        <v>815</v>
      </c>
      <c r="E191" s="83">
        <f>IF(A191="England",INDEX('England_index-categories_R2'!$E:$E,MATCH($D191,'England_index-categories_R2'!B:B,0)),
IF(A191="Scotland",INDEX('Scotland_index-categories_R2'!$E:$E,MATCH($D191,'Scotland_index-categories_R2'!$B:$B,0)),
INDEX('Wales_index-categories_R2'!$E:$E,MATCH($D191,'Wales_index-categories_R2'!$B:$B,0))))</f>
        <v>2</v>
      </c>
    </row>
    <row r="192" spans="1:5" x14ac:dyDescent="0.35">
      <c r="A192" s="83" t="s">
        <v>1072</v>
      </c>
      <c r="B192" s="83" t="s">
        <v>1148</v>
      </c>
      <c r="C192" s="83" t="s">
        <v>818</v>
      </c>
      <c r="D192" s="83" t="s">
        <v>819</v>
      </c>
      <c r="E192" s="83">
        <f>IF(A192="England",INDEX('England_index-categories_R2'!$E:$E,MATCH($D192,'England_index-categories_R2'!B:B,0)),
IF(A192="Scotland",INDEX('Scotland_index-categories_R2'!$E:$E,MATCH($D192,'Scotland_index-categories_R2'!$B:$B,0)),
INDEX('Wales_index-categories_R2'!$E:$E,MATCH($D192,'Wales_index-categories_R2'!$B:$B,0))))</f>
        <v>2</v>
      </c>
    </row>
    <row r="193" spans="1:5" x14ac:dyDescent="0.35">
      <c r="A193" s="83" t="s">
        <v>1072</v>
      </c>
      <c r="B193" s="83" t="s">
        <v>1451</v>
      </c>
      <c r="C193" s="83" t="s">
        <v>830</v>
      </c>
      <c r="D193" s="83" t="s">
        <v>831</v>
      </c>
      <c r="E193" s="83">
        <f>IF(A193="England",INDEX('England_index-categories_R2'!$E:$E,MATCH($D193,'England_index-categories_R2'!B:B,0)),
IF(A193="Scotland",INDEX('Scotland_index-categories_R2'!$E:$E,MATCH($D193,'Scotland_index-categories_R2'!$B:$B,0)),
INDEX('Wales_index-categories_R2'!$E:$E,MATCH($D193,'Wales_index-categories_R2'!$B:$B,0))))</f>
        <v>2</v>
      </c>
    </row>
    <row r="194" spans="1:5" x14ac:dyDescent="0.35">
      <c r="A194" s="83" t="s">
        <v>1072</v>
      </c>
      <c r="B194" s="83" t="s">
        <v>1448</v>
      </c>
      <c r="C194" s="83" t="s">
        <v>840</v>
      </c>
      <c r="D194" s="83" t="s">
        <v>841</v>
      </c>
      <c r="E194" s="83">
        <f>IF(A194="England",INDEX('England_index-categories_R2'!$E:$E,MATCH($D194,'England_index-categories_R2'!B:B,0)),
IF(A194="Scotland",INDEX('Scotland_index-categories_R2'!$E:$E,MATCH($D194,'Scotland_index-categories_R2'!$B:$B,0)),
INDEX('Wales_index-categories_R2'!$E:$E,MATCH($D194,'Wales_index-categories_R2'!$B:$B,0))))</f>
        <v>2</v>
      </c>
    </row>
    <row r="195" spans="1:5" x14ac:dyDescent="0.35">
      <c r="A195" s="83" t="s">
        <v>1072</v>
      </c>
      <c r="B195" s="83" t="s">
        <v>1447</v>
      </c>
      <c r="C195" s="83" t="s">
        <v>868</v>
      </c>
      <c r="D195" s="83" t="s">
        <v>869</v>
      </c>
      <c r="E195" s="83">
        <f>IF(A195="England",INDEX('England_index-categories_R2'!$E:$E,MATCH($D195,'England_index-categories_R2'!B:B,0)),
IF(A195="Scotland",INDEX('Scotland_index-categories_R2'!$E:$E,MATCH($D195,'Scotland_index-categories_R2'!$B:$B,0)),
INDEX('Wales_index-categories_R2'!$E:$E,MATCH($D195,'Wales_index-categories_R2'!$B:$B,0))))</f>
        <v>2</v>
      </c>
    </row>
    <row r="196" spans="1:5" x14ac:dyDescent="0.35">
      <c r="A196" s="83" t="s">
        <v>1072</v>
      </c>
      <c r="B196" s="83" t="s">
        <v>1452</v>
      </c>
      <c r="C196" s="83" t="s">
        <v>874</v>
      </c>
      <c r="D196" s="83" t="s">
        <v>875</v>
      </c>
      <c r="E196" s="83">
        <f>IF(A196="England",INDEX('England_index-categories_R2'!$E:$E,MATCH($D196,'England_index-categories_R2'!B:B,0)),
IF(A196="Scotland",INDEX('Scotland_index-categories_R2'!$E:$E,MATCH($D196,'Scotland_index-categories_R2'!$B:$B,0)),
INDEX('Wales_index-categories_R2'!$E:$E,MATCH($D196,'Wales_index-categories_R2'!$B:$B,0))))</f>
        <v>2</v>
      </c>
    </row>
    <row r="197" spans="1:5" x14ac:dyDescent="0.35">
      <c r="A197" s="83" t="s">
        <v>1072</v>
      </c>
      <c r="B197" s="83" t="s">
        <v>1446</v>
      </c>
      <c r="C197" s="83" t="s">
        <v>878</v>
      </c>
      <c r="D197" s="83" t="s">
        <v>879</v>
      </c>
      <c r="E197" s="83">
        <f>IF(A197="England",INDEX('England_index-categories_R2'!$E:$E,MATCH($D197,'England_index-categories_R2'!B:B,0)),
IF(A197="Scotland",INDEX('Scotland_index-categories_R2'!$E:$E,MATCH($D197,'Scotland_index-categories_R2'!$B:$B,0)),
INDEX('Wales_index-categories_R2'!$E:$E,MATCH($D197,'Wales_index-categories_R2'!$B:$B,0))))</f>
        <v>2</v>
      </c>
    </row>
    <row r="198" spans="1:5" x14ac:dyDescent="0.35">
      <c r="A198" s="83" t="s">
        <v>1072</v>
      </c>
      <c r="B198" s="83" t="s">
        <v>1450</v>
      </c>
      <c r="C198" s="83" t="s">
        <v>884</v>
      </c>
      <c r="D198" s="83" t="s">
        <v>885</v>
      </c>
      <c r="E198" s="83">
        <f>IF(A198="England",INDEX('England_index-categories_R2'!$E:$E,MATCH($D198,'England_index-categories_R2'!B:B,0)),
IF(A198="Scotland",INDEX('Scotland_index-categories_R2'!$E:$E,MATCH($D198,'Scotland_index-categories_R2'!$B:$B,0)),
INDEX('Wales_index-categories_R2'!$E:$E,MATCH($D198,'Wales_index-categories_R2'!$B:$B,0))))</f>
        <v>2</v>
      </c>
    </row>
    <row r="199" spans="1:5" x14ac:dyDescent="0.35">
      <c r="A199" s="83" t="s">
        <v>1072</v>
      </c>
      <c r="B199" s="83" t="s">
        <v>1148</v>
      </c>
      <c r="C199" s="83" t="s">
        <v>914</v>
      </c>
      <c r="D199" s="83" t="s">
        <v>915</v>
      </c>
      <c r="E199" s="83">
        <f>IF(A199="England",INDEX('England_index-categories_R2'!$E:$E,MATCH($D199,'England_index-categories_R2'!B:B,0)),
IF(A199="Scotland",INDEX('Scotland_index-categories_R2'!$E:$E,MATCH($D199,'Scotland_index-categories_R2'!$B:$B,0)),
INDEX('Wales_index-categories_R2'!$E:$E,MATCH($D199,'Wales_index-categories_R2'!$B:$B,0))))</f>
        <v>2</v>
      </c>
    </row>
    <row r="200" spans="1:5" x14ac:dyDescent="0.35">
      <c r="A200" s="83" t="s">
        <v>1072</v>
      </c>
      <c r="B200" s="83" t="s">
        <v>1447</v>
      </c>
      <c r="C200" s="83" t="s">
        <v>199</v>
      </c>
      <c r="D200" s="83" t="s">
        <v>200</v>
      </c>
      <c r="E200" s="83">
        <f>IF(A200="England",INDEX('England_index-categories_R2'!$E:$E,MATCH($D200,'England_index-categories_R2'!B:B,0)),
IF(A200="Scotland",INDEX('Scotland_index-categories_R2'!$E:$E,MATCH($D200,'Scotland_index-categories_R2'!$B:$B,0)),
INDEX('Wales_index-categories_R2'!$E:$E,MATCH($D200,'Wales_index-categories_R2'!$B:$B,0))))</f>
        <v>3</v>
      </c>
    </row>
    <row r="201" spans="1:5" x14ac:dyDescent="0.35">
      <c r="A201" s="83" t="s">
        <v>1072</v>
      </c>
      <c r="B201" s="83" t="s">
        <v>1447</v>
      </c>
      <c r="C201" s="83" t="s">
        <v>209</v>
      </c>
      <c r="D201" s="83" t="s">
        <v>210</v>
      </c>
      <c r="E201" s="83">
        <f>IF(A201="England",INDEX('England_index-categories_R2'!$E:$E,MATCH($D201,'England_index-categories_R2'!B:B,0)),
IF(A201="Scotland",INDEX('Scotland_index-categories_R2'!$E:$E,MATCH($D201,'Scotland_index-categories_R2'!$B:$B,0)),
INDEX('Wales_index-categories_R2'!$E:$E,MATCH($D201,'Wales_index-categories_R2'!$B:$B,0))))</f>
        <v>3</v>
      </c>
    </row>
    <row r="202" spans="1:5" x14ac:dyDescent="0.35">
      <c r="A202" s="83" t="s">
        <v>1072</v>
      </c>
      <c r="B202" s="83" t="s">
        <v>1451</v>
      </c>
      <c r="C202" s="83" t="s">
        <v>215</v>
      </c>
      <c r="D202" s="83" t="s">
        <v>216</v>
      </c>
      <c r="E202" s="83">
        <f>IF(A202="England",INDEX('England_index-categories_R2'!$E:$E,MATCH($D202,'England_index-categories_R2'!B:B,0)),
IF(A202="Scotland",INDEX('Scotland_index-categories_R2'!$E:$E,MATCH($D202,'Scotland_index-categories_R2'!$B:$B,0)),
INDEX('Wales_index-categories_R2'!$E:$E,MATCH($D202,'Wales_index-categories_R2'!$B:$B,0))))</f>
        <v>3</v>
      </c>
    </row>
    <row r="203" spans="1:5" x14ac:dyDescent="0.35">
      <c r="A203" s="83" t="s">
        <v>1072</v>
      </c>
      <c r="B203" s="83" t="s">
        <v>1451</v>
      </c>
      <c r="C203" s="83" t="s">
        <v>225</v>
      </c>
      <c r="D203" s="83" t="s">
        <v>226</v>
      </c>
      <c r="E203" s="83">
        <f>IF(A203="England",INDEX('England_index-categories_R2'!$E:$E,MATCH($D203,'England_index-categories_R2'!B:B,0)),
IF(A203="Scotland",INDEX('Scotland_index-categories_R2'!$E:$E,MATCH($D203,'Scotland_index-categories_R2'!$B:$B,0)),
INDEX('Wales_index-categories_R2'!$E:$E,MATCH($D203,'Wales_index-categories_R2'!$B:$B,0))))</f>
        <v>3</v>
      </c>
    </row>
    <row r="204" spans="1:5" x14ac:dyDescent="0.35">
      <c r="A204" s="83" t="s">
        <v>1072</v>
      </c>
      <c r="B204" s="83" t="s">
        <v>1447</v>
      </c>
      <c r="C204" s="83" t="s">
        <v>227</v>
      </c>
      <c r="D204" s="83" t="s">
        <v>228</v>
      </c>
      <c r="E204" s="83">
        <f>IF(A204="England",INDEX('England_index-categories_R2'!$E:$E,MATCH($D204,'England_index-categories_R2'!B:B,0)),
IF(A204="Scotland",INDEX('Scotland_index-categories_R2'!$E:$E,MATCH($D204,'Scotland_index-categories_R2'!$B:$B,0)),
INDEX('Wales_index-categories_R2'!$E:$E,MATCH($D204,'Wales_index-categories_R2'!$B:$B,0))))</f>
        <v>3</v>
      </c>
    </row>
    <row r="205" spans="1:5" x14ac:dyDescent="0.35">
      <c r="A205" s="83" t="s">
        <v>1072</v>
      </c>
      <c r="B205" s="83" t="s">
        <v>1452</v>
      </c>
      <c r="C205" s="83" t="s">
        <v>231</v>
      </c>
      <c r="D205" s="83" t="s">
        <v>232</v>
      </c>
      <c r="E205" s="83">
        <f>IF(A205="England",INDEX('England_index-categories_R2'!$E:$E,MATCH($D205,'England_index-categories_R2'!B:B,0)),
IF(A205="Scotland",INDEX('Scotland_index-categories_R2'!$E:$E,MATCH($D205,'Scotland_index-categories_R2'!$B:$B,0)),
INDEX('Wales_index-categories_R2'!$E:$E,MATCH($D205,'Wales_index-categories_R2'!$B:$B,0))))</f>
        <v>3</v>
      </c>
    </row>
    <row r="206" spans="1:5" x14ac:dyDescent="0.35">
      <c r="A206" s="83" t="s">
        <v>1072</v>
      </c>
      <c r="B206" s="83" t="s">
        <v>1448</v>
      </c>
      <c r="C206" s="83" t="s">
        <v>235</v>
      </c>
      <c r="D206" s="83" t="s">
        <v>236</v>
      </c>
      <c r="E206" s="83">
        <f>IF(A206="England",INDEX('England_index-categories_R2'!$E:$E,MATCH($D206,'England_index-categories_R2'!B:B,0)),
IF(A206="Scotland",INDEX('Scotland_index-categories_R2'!$E:$E,MATCH($D206,'Scotland_index-categories_R2'!$B:$B,0)),
INDEX('Wales_index-categories_R2'!$E:$E,MATCH($D206,'Wales_index-categories_R2'!$B:$B,0))))</f>
        <v>3</v>
      </c>
    </row>
    <row r="207" spans="1:5" x14ac:dyDescent="0.35">
      <c r="A207" s="83" t="s">
        <v>1072</v>
      </c>
      <c r="B207" s="83" t="s">
        <v>1450</v>
      </c>
      <c r="C207" s="83" t="s">
        <v>239</v>
      </c>
      <c r="D207" s="83" t="s">
        <v>240</v>
      </c>
      <c r="E207" s="83">
        <f>IF(A207="England",INDEX('England_index-categories_R2'!$E:$E,MATCH($D207,'England_index-categories_R2'!B:B,0)),
IF(A207="Scotland",INDEX('Scotland_index-categories_R2'!$E:$E,MATCH($D207,'Scotland_index-categories_R2'!$B:$B,0)),
INDEX('Wales_index-categories_R2'!$E:$E,MATCH($D207,'Wales_index-categories_R2'!$B:$B,0))))</f>
        <v>3</v>
      </c>
    </row>
    <row r="208" spans="1:5" x14ac:dyDescent="0.35">
      <c r="A208" s="83" t="s">
        <v>1072</v>
      </c>
      <c r="B208" s="83" t="s">
        <v>1452</v>
      </c>
      <c r="C208" s="83" t="s">
        <v>253</v>
      </c>
      <c r="D208" s="83" t="s">
        <v>254</v>
      </c>
      <c r="E208" s="83">
        <f>IF(A208="England",INDEX('England_index-categories_R2'!$E:$E,MATCH($D208,'England_index-categories_R2'!B:B,0)),
IF(A208="Scotland",INDEX('Scotland_index-categories_R2'!$E:$E,MATCH($D208,'Scotland_index-categories_R2'!$B:$B,0)),
INDEX('Wales_index-categories_R2'!$E:$E,MATCH($D208,'Wales_index-categories_R2'!$B:$B,0))))</f>
        <v>3</v>
      </c>
    </row>
    <row r="209" spans="1:5" x14ac:dyDescent="0.35">
      <c r="A209" s="83" t="s">
        <v>1072</v>
      </c>
      <c r="B209" s="83" t="s">
        <v>1447</v>
      </c>
      <c r="C209" s="83" t="s">
        <v>255</v>
      </c>
      <c r="D209" s="83" t="s">
        <v>256</v>
      </c>
      <c r="E209" s="83">
        <f>IF(A209="England",INDEX('England_index-categories_R2'!$E:$E,MATCH($D209,'England_index-categories_R2'!B:B,0)),
IF(A209="Scotland",INDEX('Scotland_index-categories_R2'!$E:$E,MATCH($D209,'Scotland_index-categories_R2'!$B:$B,0)),
INDEX('Wales_index-categories_R2'!$E:$E,MATCH($D209,'Wales_index-categories_R2'!$B:$B,0))))</f>
        <v>3</v>
      </c>
    </row>
    <row r="210" spans="1:5" x14ac:dyDescent="0.35">
      <c r="A210" s="83" t="s">
        <v>1072</v>
      </c>
      <c r="B210" s="83" t="s">
        <v>1451</v>
      </c>
      <c r="C210" s="83" t="s">
        <v>265</v>
      </c>
      <c r="D210" s="83" t="s">
        <v>266</v>
      </c>
      <c r="E210" s="83">
        <f>IF(A210="England",INDEX('England_index-categories_R2'!$E:$E,MATCH($D210,'England_index-categories_R2'!B:B,0)),
IF(A210="Scotland",INDEX('Scotland_index-categories_R2'!$E:$E,MATCH($D210,'Scotland_index-categories_R2'!$B:$B,0)),
INDEX('Wales_index-categories_R2'!$E:$E,MATCH($D210,'Wales_index-categories_R2'!$B:$B,0))))</f>
        <v>3</v>
      </c>
    </row>
    <row r="211" spans="1:5" x14ac:dyDescent="0.35">
      <c r="A211" s="83" t="s">
        <v>1072</v>
      </c>
      <c r="B211" s="83" t="s">
        <v>1447</v>
      </c>
      <c r="C211" s="83" t="s">
        <v>269</v>
      </c>
      <c r="D211" s="83" t="s">
        <v>270</v>
      </c>
      <c r="E211" s="83">
        <f>IF(A211="England",INDEX('England_index-categories_R2'!$E:$E,MATCH($D211,'England_index-categories_R2'!B:B,0)),
IF(A211="Scotland",INDEX('Scotland_index-categories_R2'!$E:$E,MATCH($D211,'Scotland_index-categories_R2'!$B:$B,0)),
INDEX('Wales_index-categories_R2'!$E:$E,MATCH($D211,'Wales_index-categories_R2'!$B:$B,0))))</f>
        <v>3</v>
      </c>
    </row>
    <row r="212" spans="1:5" x14ac:dyDescent="0.35">
      <c r="A212" s="83" t="s">
        <v>1072</v>
      </c>
      <c r="B212" s="83" t="s">
        <v>1451</v>
      </c>
      <c r="C212" s="83" t="s">
        <v>273</v>
      </c>
      <c r="D212" s="83" t="s">
        <v>274</v>
      </c>
      <c r="E212" s="83">
        <f>IF(A212="England",INDEX('England_index-categories_R2'!$E:$E,MATCH($D212,'England_index-categories_R2'!B:B,0)),
IF(A212="Scotland",INDEX('Scotland_index-categories_R2'!$E:$E,MATCH($D212,'Scotland_index-categories_R2'!$B:$B,0)),
INDEX('Wales_index-categories_R2'!$E:$E,MATCH($D212,'Wales_index-categories_R2'!$B:$B,0))))</f>
        <v>3</v>
      </c>
    </row>
    <row r="213" spans="1:5" x14ac:dyDescent="0.35">
      <c r="A213" s="83" t="s">
        <v>1072</v>
      </c>
      <c r="B213" s="83" t="s">
        <v>1448</v>
      </c>
      <c r="C213" s="83" t="s">
        <v>275</v>
      </c>
      <c r="D213" s="83" t="s">
        <v>276</v>
      </c>
      <c r="E213" s="83">
        <f>IF(A213="England",INDEX('England_index-categories_R2'!$E:$E,MATCH($D213,'England_index-categories_R2'!B:B,0)),
IF(A213="Scotland",INDEX('Scotland_index-categories_R2'!$E:$E,MATCH($D213,'Scotland_index-categories_R2'!$B:$B,0)),
INDEX('Wales_index-categories_R2'!$E:$E,MATCH($D213,'Wales_index-categories_R2'!$B:$B,0))))</f>
        <v>3</v>
      </c>
    </row>
    <row r="214" spans="1:5" x14ac:dyDescent="0.35">
      <c r="A214" s="83" t="s">
        <v>1072</v>
      </c>
      <c r="B214" s="83" t="s">
        <v>1447</v>
      </c>
      <c r="C214" s="83" t="s">
        <v>283</v>
      </c>
      <c r="D214" s="83" t="s">
        <v>284</v>
      </c>
      <c r="E214" s="83">
        <f>IF(A214="England",INDEX('England_index-categories_R2'!$E:$E,MATCH($D214,'England_index-categories_R2'!B:B,0)),
IF(A214="Scotland",INDEX('Scotland_index-categories_R2'!$E:$E,MATCH($D214,'Scotland_index-categories_R2'!$B:$B,0)),
INDEX('Wales_index-categories_R2'!$E:$E,MATCH($D214,'Wales_index-categories_R2'!$B:$B,0))))</f>
        <v>3</v>
      </c>
    </row>
    <row r="215" spans="1:5" x14ac:dyDescent="0.35">
      <c r="A215" s="83" t="s">
        <v>1072</v>
      </c>
      <c r="B215" s="83" t="s">
        <v>1451</v>
      </c>
      <c r="C215" s="83" t="s">
        <v>293</v>
      </c>
      <c r="D215" s="83" t="s">
        <v>294</v>
      </c>
      <c r="E215" s="83">
        <f>IF(A215="England",INDEX('England_index-categories_R2'!$E:$E,MATCH($D215,'England_index-categories_R2'!B:B,0)),
IF(A215="Scotland",INDEX('Scotland_index-categories_R2'!$E:$E,MATCH($D215,'Scotland_index-categories_R2'!$B:$B,0)),
INDEX('Wales_index-categories_R2'!$E:$E,MATCH($D215,'Wales_index-categories_R2'!$B:$B,0))))</f>
        <v>3</v>
      </c>
    </row>
    <row r="216" spans="1:5" x14ac:dyDescent="0.35">
      <c r="A216" s="83" t="s">
        <v>1072</v>
      </c>
      <c r="B216" s="83" t="s">
        <v>1148</v>
      </c>
      <c r="C216" s="83" t="s">
        <v>297</v>
      </c>
      <c r="D216" s="83" t="s">
        <v>298</v>
      </c>
      <c r="E216" s="83">
        <f>IF(A216="England",INDEX('England_index-categories_R2'!$E:$E,MATCH($D216,'England_index-categories_R2'!B:B,0)),
IF(A216="Scotland",INDEX('Scotland_index-categories_R2'!$E:$E,MATCH($D216,'Scotland_index-categories_R2'!$B:$B,0)),
INDEX('Wales_index-categories_R2'!$E:$E,MATCH($D216,'Wales_index-categories_R2'!$B:$B,0))))</f>
        <v>3</v>
      </c>
    </row>
    <row r="217" spans="1:5" x14ac:dyDescent="0.35">
      <c r="A217" s="83" t="s">
        <v>1072</v>
      </c>
      <c r="B217" s="83" t="s">
        <v>1451</v>
      </c>
      <c r="C217" s="83" t="s">
        <v>309</v>
      </c>
      <c r="D217" s="83" t="s">
        <v>310</v>
      </c>
      <c r="E217" s="83">
        <f>IF(A217="England",INDEX('England_index-categories_R2'!$E:$E,MATCH($D217,'England_index-categories_R2'!B:B,0)),
IF(A217="Scotland",INDEX('Scotland_index-categories_R2'!$E:$E,MATCH($D217,'Scotland_index-categories_R2'!$B:$B,0)),
INDEX('Wales_index-categories_R2'!$E:$E,MATCH($D217,'Wales_index-categories_R2'!$B:$B,0))))</f>
        <v>3</v>
      </c>
    </row>
    <row r="218" spans="1:5" x14ac:dyDescent="0.35">
      <c r="A218" s="83" t="s">
        <v>1072</v>
      </c>
      <c r="B218" s="83" t="s">
        <v>1450</v>
      </c>
      <c r="C218" s="83" t="s">
        <v>313</v>
      </c>
      <c r="D218" s="83" t="s">
        <v>314</v>
      </c>
      <c r="E218" s="83">
        <f>IF(A218="England",INDEX('England_index-categories_R2'!$E:$E,MATCH($D218,'England_index-categories_R2'!B:B,0)),
IF(A218="Scotland",INDEX('Scotland_index-categories_R2'!$E:$E,MATCH($D218,'Scotland_index-categories_R2'!$B:$B,0)),
INDEX('Wales_index-categories_R2'!$E:$E,MATCH($D218,'Wales_index-categories_R2'!$B:$B,0))))</f>
        <v>3</v>
      </c>
    </row>
    <row r="219" spans="1:5" x14ac:dyDescent="0.35">
      <c r="A219" s="83" t="s">
        <v>1072</v>
      </c>
      <c r="B219" s="83" t="s">
        <v>1451</v>
      </c>
      <c r="C219" s="83" t="s">
        <v>315</v>
      </c>
      <c r="D219" s="83" t="s">
        <v>316</v>
      </c>
      <c r="E219" s="83">
        <f>IF(A219="England",INDEX('England_index-categories_R2'!$E:$E,MATCH($D219,'England_index-categories_R2'!B:B,0)),
IF(A219="Scotland",INDEX('Scotland_index-categories_R2'!$E:$E,MATCH($D219,'Scotland_index-categories_R2'!$B:$B,0)),
INDEX('Wales_index-categories_R2'!$E:$E,MATCH($D219,'Wales_index-categories_R2'!$B:$B,0))))</f>
        <v>3</v>
      </c>
    </row>
    <row r="220" spans="1:5" x14ac:dyDescent="0.35">
      <c r="A220" s="83" t="s">
        <v>1072</v>
      </c>
      <c r="B220" s="83" t="s">
        <v>1452</v>
      </c>
      <c r="C220" s="83" t="s">
        <v>317</v>
      </c>
      <c r="D220" s="83" t="s">
        <v>318</v>
      </c>
      <c r="E220" s="83">
        <f>IF(A220="England",INDEX('England_index-categories_R2'!$E:$E,MATCH($D220,'England_index-categories_R2'!B:B,0)),
IF(A220="Scotland",INDEX('Scotland_index-categories_R2'!$E:$E,MATCH($D220,'Scotland_index-categories_R2'!$B:$B,0)),
INDEX('Wales_index-categories_R2'!$E:$E,MATCH($D220,'Wales_index-categories_R2'!$B:$B,0))))</f>
        <v>3</v>
      </c>
    </row>
    <row r="221" spans="1:5" x14ac:dyDescent="0.35">
      <c r="A221" s="83" t="s">
        <v>1072</v>
      </c>
      <c r="B221" s="83" t="s">
        <v>1447</v>
      </c>
      <c r="C221" s="83" t="s">
        <v>319</v>
      </c>
      <c r="D221" s="83" t="s">
        <v>320</v>
      </c>
      <c r="E221" s="83">
        <f>IF(A221="England",INDEX('England_index-categories_R2'!$E:$E,MATCH($D221,'England_index-categories_R2'!B:B,0)),
IF(A221="Scotland",INDEX('Scotland_index-categories_R2'!$E:$E,MATCH($D221,'Scotland_index-categories_R2'!$B:$B,0)),
INDEX('Wales_index-categories_R2'!$E:$E,MATCH($D221,'Wales_index-categories_R2'!$B:$B,0))))</f>
        <v>3</v>
      </c>
    </row>
    <row r="222" spans="1:5" x14ac:dyDescent="0.35">
      <c r="A222" s="83" t="s">
        <v>1072</v>
      </c>
      <c r="B222" s="83" t="s">
        <v>1446</v>
      </c>
      <c r="C222" s="83" t="s">
        <v>321</v>
      </c>
      <c r="D222" s="83" t="s">
        <v>322</v>
      </c>
      <c r="E222" s="83">
        <f>IF(A222="England",INDEX('England_index-categories_R2'!$E:$E,MATCH($D222,'England_index-categories_R2'!B:B,0)),
IF(A222="Scotland",INDEX('Scotland_index-categories_R2'!$E:$E,MATCH($D222,'Scotland_index-categories_R2'!$B:$B,0)),
INDEX('Wales_index-categories_R2'!$E:$E,MATCH($D222,'Wales_index-categories_R2'!$B:$B,0))))</f>
        <v>3</v>
      </c>
    </row>
    <row r="223" spans="1:5" x14ac:dyDescent="0.35">
      <c r="A223" s="83" t="s">
        <v>1072</v>
      </c>
      <c r="B223" s="83" t="s">
        <v>1448</v>
      </c>
      <c r="C223" s="83" t="s">
        <v>333</v>
      </c>
      <c r="D223" s="83" t="s">
        <v>334</v>
      </c>
      <c r="E223" s="83">
        <f>IF(A223="England",INDEX('England_index-categories_R2'!$E:$E,MATCH($D223,'England_index-categories_R2'!B:B,0)),
IF(A223="Scotland",INDEX('Scotland_index-categories_R2'!$E:$E,MATCH($D223,'Scotland_index-categories_R2'!$B:$B,0)),
INDEX('Wales_index-categories_R2'!$E:$E,MATCH($D223,'Wales_index-categories_R2'!$B:$B,0))))</f>
        <v>3</v>
      </c>
    </row>
    <row r="224" spans="1:5" x14ac:dyDescent="0.35">
      <c r="A224" s="83" t="s">
        <v>1072</v>
      </c>
      <c r="B224" s="83" t="s">
        <v>1452</v>
      </c>
      <c r="C224" s="83" t="s">
        <v>346</v>
      </c>
      <c r="D224" s="83" t="s">
        <v>347</v>
      </c>
      <c r="E224" s="83">
        <f>IF(A224="England",INDEX('England_index-categories_R2'!$E:$E,MATCH($D224,'England_index-categories_R2'!B:B,0)),
IF(A224="Scotland",INDEX('Scotland_index-categories_R2'!$E:$E,MATCH($D224,'Scotland_index-categories_R2'!$B:$B,0)),
INDEX('Wales_index-categories_R2'!$E:$E,MATCH($D224,'Wales_index-categories_R2'!$B:$B,0))))</f>
        <v>3</v>
      </c>
    </row>
    <row r="225" spans="1:5" x14ac:dyDescent="0.35">
      <c r="A225" s="83" t="s">
        <v>1072</v>
      </c>
      <c r="B225" s="83" t="s">
        <v>1449</v>
      </c>
      <c r="C225" s="83" t="s">
        <v>352</v>
      </c>
      <c r="D225" s="83" t="s">
        <v>353</v>
      </c>
      <c r="E225" s="83">
        <f>IF(A225="England",INDEX('England_index-categories_R2'!$E:$E,MATCH($D225,'England_index-categories_R2'!B:B,0)),
IF(A225="Scotland",INDEX('Scotland_index-categories_R2'!$E:$E,MATCH($D225,'Scotland_index-categories_R2'!$B:$B,0)),
INDEX('Wales_index-categories_R2'!$E:$E,MATCH($D225,'Wales_index-categories_R2'!$B:$B,0))))</f>
        <v>3</v>
      </c>
    </row>
    <row r="226" spans="1:5" x14ac:dyDescent="0.35">
      <c r="A226" s="83" t="s">
        <v>1072</v>
      </c>
      <c r="B226" s="83" t="s">
        <v>1447</v>
      </c>
      <c r="C226" s="83" t="s">
        <v>354</v>
      </c>
      <c r="D226" s="83" t="s">
        <v>355</v>
      </c>
      <c r="E226" s="83">
        <f>IF(A226="England",INDEX('England_index-categories_R2'!$E:$E,MATCH($D226,'England_index-categories_R2'!B:B,0)),
IF(A226="Scotland",INDEX('Scotland_index-categories_R2'!$E:$E,MATCH($D226,'Scotland_index-categories_R2'!$B:$B,0)),
INDEX('Wales_index-categories_R2'!$E:$E,MATCH($D226,'Wales_index-categories_R2'!$B:$B,0))))</f>
        <v>3</v>
      </c>
    </row>
    <row r="227" spans="1:5" x14ac:dyDescent="0.35">
      <c r="A227" s="83" t="s">
        <v>1072</v>
      </c>
      <c r="B227" s="83" t="s">
        <v>1451</v>
      </c>
      <c r="C227" s="83" t="s">
        <v>358</v>
      </c>
      <c r="D227" s="83" t="s">
        <v>359</v>
      </c>
      <c r="E227" s="83">
        <f>IF(A227="England",INDEX('England_index-categories_R2'!$E:$E,MATCH($D227,'England_index-categories_R2'!B:B,0)),
IF(A227="Scotland",INDEX('Scotland_index-categories_R2'!$E:$E,MATCH($D227,'Scotland_index-categories_R2'!$B:$B,0)),
INDEX('Wales_index-categories_R2'!$E:$E,MATCH($D227,'Wales_index-categories_R2'!$B:$B,0))))</f>
        <v>3</v>
      </c>
    </row>
    <row r="228" spans="1:5" x14ac:dyDescent="0.35">
      <c r="A228" s="83" t="s">
        <v>1072</v>
      </c>
      <c r="B228" s="83" t="s">
        <v>1447</v>
      </c>
      <c r="C228" s="83" t="s">
        <v>362</v>
      </c>
      <c r="D228" s="83" t="s">
        <v>363</v>
      </c>
      <c r="E228" s="83">
        <f>IF(A228="England",INDEX('England_index-categories_R2'!$E:$E,MATCH($D228,'England_index-categories_R2'!B:B,0)),
IF(A228="Scotland",INDEX('Scotland_index-categories_R2'!$E:$E,MATCH($D228,'Scotland_index-categories_R2'!$B:$B,0)),
INDEX('Wales_index-categories_R2'!$E:$E,MATCH($D228,'Wales_index-categories_R2'!$B:$B,0))))</f>
        <v>3</v>
      </c>
    </row>
    <row r="229" spans="1:5" x14ac:dyDescent="0.35">
      <c r="A229" s="83" t="s">
        <v>1072</v>
      </c>
      <c r="B229" s="83" t="s">
        <v>1451</v>
      </c>
      <c r="C229" s="83" t="s">
        <v>394</v>
      </c>
      <c r="D229" s="83" t="s">
        <v>395</v>
      </c>
      <c r="E229" s="83">
        <f>IF(A229="England",INDEX('England_index-categories_R2'!$E:$E,MATCH($D229,'England_index-categories_R2'!B:B,0)),
IF(A229="Scotland",INDEX('Scotland_index-categories_R2'!$E:$E,MATCH($D229,'Scotland_index-categories_R2'!$B:$B,0)),
INDEX('Wales_index-categories_R2'!$E:$E,MATCH($D229,'Wales_index-categories_R2'!$B:$B,0))))</f>
        <v>3</v>
      </c>
    </row>
    <row r="230" spans="1:5" x14ac:dyDescent="0.35">
      <c r="A230" s="83" t="s">
        <v>1072</v>
      </c>
      <c r="B230" s="83" t="s">
        <v>1447</v>
      </c>
      <c r="C230" s="83" t="s">
        <v>410</v>
      </c>
      <c r="D230" s="83" t="s">
        <v>411</v>
      </c>
      <c r="E230" s="83">
        <f>IF(A230="England",INDEX('England_index-categories_R2'!$E:$E,MATCH($D230,'England_index-categories_R2'!B:B,0)),
IF(A230="Scotland",INDEX('Scotland_index-categories_R2'!$E:$E,MATCH($D230,'Scotland_index-categories_R2'!$B:$B,0)),
INDEX('Wales_index-categories_R2'!$E:$E,MATCH($D230,'Wales_index-categories_R2'!$B:$B,0))))</f>
        <v>3</v>
      </c>
    </row>
    <row r="231" spans="1:5" x14ac:dyDescent="0.35">
      <c r="A231" s="83" t="s">
        <v>1072</v>
      </c>
      <c r="B231" s="83" t="s">
        <v>1447</v>
      </c>
      <c r="C231" s="83" t="s">
        <v>414</v>
      </c>
      <c r="D231" s="83" t="s">
        <v>415</v>
      </c>
      <c r="E231" s="83">
        <f>IF(A231="England",INDEX('England_index-categories_R2'!$E:$E,MATCH($D231,'England_index-categories_R2'!B:B,0)),
IF(A231="Scotland",INDEX('Scotland_index-categories_R2'!$E:$E,MATCH($D231,'Scotland_index-categories_R2'!$B:$B,0)),
INDEX('Wales_index-categories_R2'!$E:$E,MATCH($D231,'Wales_index-categories_R2'!$B:$B,0))))</f>
        <v>3</v>
      </c>
    </row>
    <row r="232" spans="1:5" x14ac:dyDescent="0.35">
      <c r="A232" s="83" t="s">
        <v>1072</v>
      </c>
      <c r="B232" s="83" t="s">
        <v>1451</v>
      </c>
      <c r="C232" s="83" t="s">
        <v>418</v>
      </c>
      <c r="D232" s="83" t="s">
        <v>419</v>
      </c>
      <c r="E232" s="83">
        <f>IF(A232="England",INDEX('England_index-categories_R2'!$E:$E,MATCH($D232,'England_index-categories_R2'!B:B,0)),
IF(A232="Scotland",INDEX('Scotland_index-categories_R2'!$E:$E,MATCH($D232,'Scotland_index-categories_R2'!$B:$B,0)),
INDEX('Wales_index-categories_R2'!$E:$E,MATCH($D232,'Wales_index-categories_R2'!$B:$B,0))))</f>
        <v>3</v>
      </c>
    </row>
    <row r="233" spans="1:5" x14ac:dyDescent="0.35">
      <c r="A233" s="83" t="s">
        <v>1072</v>
      </c>
      <c r="B233" s="83" t="s">
        <v>1447</v>
      </c>
      <c r="C233" s="83" t="s">
        <v>420</v>
      </c>
      <c r="D233" s="83" t="s">
        <v>421</v>
      </c>
      <c r="E233" s="83">
        <f>IF(A233="England",INDEX('England_index-categories_R2'!$E:$E,MATCH($D233,'England_index-categories_R2'!B:B,0)),
IF(A233="Scotland",INDEX('Scotland_index-categories_R2'!$E:$E,MATCH($D233,'Scotland_index-categories_R2'!$B:$B,0)),
INDEX('Wales_index-categories_R2'!$E:$E,MATCH($D233,'Wales_index-categories_R2'!$B:$B,0))))</f>
        <v>3</v>
      </c>
    </row>
    <row r="234" spans="1:5" x14ac:dyDescent="0.35">
      <c r="A234" s="83" t="s">
        <v>1072</v>
      </c>
      <c r="B234" s="83" t="s">
        <v>1452</v>
      </c>
      <c r="C234" s="83" t="s">
        <v>424</v>
      </c>
      <c r="D234" s="83" t="s">
        <v>425</v>
      </c>
      <c r="E234" s="83">
        <f>IF(A234="England",INDEX('England_index-categories_R2'!$E:$E,MATCH($D234,'England_index-categories_R2'!B:B,0)),
IF(A234="Scotland",INDEX('Scotland_index-categories_R2'!$E:$E,MATCH($D234,'Scotland_index-categories_R2'!$B:$B,0)),
INDEX('Wales_index-categories_R2'!$E:$E,MATCH($D234,'Wales_index-categories_R2'!$B:$B,0))))</f>
        <v>3</v>
      </c>
    </row>
    <row r="235" spans="1:5" x14ac:dyDescent="0.35">
      <c r="A235" s="83" t="s">
        <v>1072</v>
      </c>
      <c r="B235" s="83" t="s">
        <v>1447</v>
      </c>
      <c r="C235" s="83" t="s">
        <v>428</v>
      </c>
      <c r="D235" s="83" t="s">
        <v>429</v>
      </c>
      <c r="E235" s="83">
        <f>IF(A235="England",INDEX('England_index-categories_R2'!$E:$E,MATCH($D235,'England_index-categories_R2'!B:B,0)),
IF(A235="Scotland",INDEX('Scotland_index-categories_R2'!$E:$E,MATCH($D235,'Scotland_index-categories_R2'!$B:$B,0)),
INDEX('Wales_index-categories_R2'!$E:$E,MATCH($D235,'Wales_index-categories_R2'!$B:$B,0))))</f>
        <v>3</v>
      </c>
    </row>
    <row r="236" spans="1:5" x14ac:dyDescent="0.35">
      <c r="A236" s="83" t="s">
        <v>1072</v>
      </c>
      <c r="B236" s="83" t="s">
        <v>1447</v>
      </c>
      <c r="C236" s="83" t="s">
        <v>458</v>
      </c>
      <c r="D236" s="83" t="s">
        <v>459</v>
      </c>
      <c r="E236" s="83">
        <f>IF(A236="England",INDEX('England_index-categories_R2'!$E:$E,MATCH($D236,'England_index-categories_R2'!B:B,0)),
IF(A236="Scotland",INDEX('Scotland_index-categories_R2'!$E:$E,MATCH($D236,'Scotland_index-categories_R2'!$B:$B,0)),
INDEX('Wales_index-categories_R2'!$E:$E,MATCH($D236,'Wales_index-categories_R2'!$B:$B,0))))</f>
        <v>3</v>
      </c>
    </row>
    <row r="237" spans="1:5" x14ac:dyDescent="0.35">
      <c r="A237" s="83" t="s">
        <v>1072</v>
      </c>
      <c r="B237" s="83" t="s">
        <v>1449</v>
      </c>
      <c r="C237" s="83" t="s">
        <v>466</v>
      </c>
      <c r="D237" s="83" t="s">
        <v>467</v>
      </c>
      <c r="E237" s="83">
        <f>IF(A237="England",INDEX('England_index-categories_R2'!$E:$E,MATCH($D237,'England_index-categories_R2'!B:B,0)),
IF(A237="Scotland",INDEX('Scotland_index-categories_R2'!$E:$E,MATCH($D237,'Scotland_index-categories_R2'!$B:$B,0)),
INDEX('Wales_index-categories_R2'!$E:$E,MATCH($D237,'Wales_index-categories_R2'!$B:$B,0))))</f>
        <v>3</v>
      </c>
    </row>
    <row r="238" spans="1:5" x14ac:dyDescent="0.35">
      <c r="A238" s="83" t="s">
        <v>1072</v>
      </c>
      <c r="B238" s="83" t="s">
        <v>1448</v>
      </c>
      <c r="C238" s="83" t="s">
        <v>468</v>
      </c>
      <c r="D238" s="83" t="s">
        <v>469</v>
      </c>
      <c r="E238" s="83">
        <f>IF(A238="England",INDEX('England_index-categories_R2'!$E:$E,MATCH($D238,'England_index-categories_R2'!B:B,0)),
IF(A238="Scotland",INDEX('Scotland_index-categories_R2'!$E:$E,MATCH($D238,'Scotland_index-categories_R2'!$B:$B,0)),
INDEX('Wales_index-categories_R2'!$E:$E,MATCH($D238,'Wales_index-categories_R2'!$B:$B,0))))</f>
        <v>3</v>
      </c>
    </row>
    <row r="239" spans="1:5" x14ac:dyDescent="0.35">
      <c r="A239" s="83" t="s">
        <v>1072</v>
      </c>
      <c r="B239" s="83" t="s">
        <v>1450</v>
      </c>
      <c r="C239" s="83" t="s">
        <v>470</v>
      </c>
      <c r="D239" s="83" t="s">
        <v>471</v>
      </c>
      <c r="E239" s="83">
        <f>IF(A239="England",INDEX('England_index-categories_R2'!$E:$E,MATCH($D239,'England_index-categories_R2'!B:B,0)),
IF(A239="Scotland",INDEX('Scotland_index-categories_R2'!$E:$E,MATCH($D239,'Scotland_index-categories_R2'!$B:$B,0)),
INDEX('Wales_index-categories_R2'!$E:$E,MATCH($D239,'Wales_index-categories_R2'!$B:$B,0))))</f>
        <v>3</v>
      </c>
    </row>
    <row r="240" spans="1:5" x14ac:dyDescent="0.35">
      <c r="A240" s="83" t="s">
        <v>1072</v>
      </c>
      <c r="B240" s="83" t="s">
        <v>1449</v>
      </c>
      <c r="C240" s="83" t="s">
        <v>476</v>
      </c>
      <c r="D240" s="83" t="s">
        <v>477</v>
      </c>
      <c r="E240" s="83">
        <f>IF(A240="England",INDEX('England_index-categories_R2'!$E:$E,MATCH($D240,'England_index-categories_R2'!B:B,0)),
IF(A240="Scotland",INDEX('Scotland_index-categories_R2'!$E:$E,MATCH($D240,'Scotland_index-categories_R2'!$B:$B,0)),
INDEX('Wales_index-categories_R2'!$E:$E,MATCH($D240,'Wales_index-categories_R2'!$B:$B,0))))</f>
        <v>3</v>
      </c>
    </row>
    <row r="241" spans="1:5" x14ac:dyDescent="0.35">
      <c r="A241" s="83" t="s">
        <v>1072</v>
      </c>
      <c r="B241" s="83" t="s">
        <v>1448</v>
      </c>
      <c r="C241" s="83" t="s">
        <v>478</v>
      </c>
      <c r="D241" s="83" t="s">
        <v>479</v>
      </c>
      <c r="E241" s="83">
        <f>IF(A241="England",INDEX('England_index-categories_R2'!$E:$E,MATCH($D241,'England_index-categories_R2'!B:B,0)),
IF(A241="Scotland",INDEX('Scotland_index-categories_R2'!$E:$E,MATCH($D241,'Scotland_index-categories_R2'!$B:$B,0)),
INDEX('Wales_index-categories_R2'!$E:$E,MATCH($D241,'Wales_index-categories_R2'!$B:$B,0))))</f>
        <v>3</v>
      </c>
    </row>
    <row r="242" spans="1:5" x14ac:dyDescent="0.35">
      <c r="A242" s="83" t="s">
        <v>1072</v>
      </c>
      <c r="B242" s="83" t="s">
        <v>1447</v>
      </c>
      <c r="C242" s="83" t="s">
        <v>480</v>
      </c>
      <c r="D242" s="83" t="s">
        <v>481</v>
      </c>
      <c r="E242" s="83">
        <f>IF(A242="England",INDEX('England_index-categories_R2'!$E:$E,MATCH($D242,'England_index-categories_R2'!B:B,0)),
IF(A242="Scotland",INDEX('Scotland_index-categories_R2'!$E:$E,MATCH($D242,'Scotland_index-categories_R2'!$B:$B,0)),
INDEX('Wales_index-categories_R2'!$E:$E,MATCH($D242,'Wales_index-categories_R2'!$B:$B,0))))</f>
        <v>3</v>
      </c>
    </row>
    <row r="243" spans="1:5" x14ac:dyDescent="0.35">
      <c r="A243" s="83" t="s">
        <v>1072</v>
      </c>
      <c r="B243" s="83" t="s">
        <v>1448</v>
      </c>
      <c r="C243" s="83" t="s">
        <v>488</v>
      </c>
      <c r="D243" s="83" t="s">
        <v>489</v>
      </c>
      <c r="E243" s="83">
        <f>IF(A243="England",INDEX('England_index-categories_R2'!$E:$E,MATCH($D243,'England_index-categories_R2'!B:B,0)),
IF(A243="Scotland",INDEX('Scotland_index-categories_R2'!$E:$E,MATCH($D243,'Scotland_index-categories_R2'!$B:$B,0)),
INDEX('Wales_index-categories_R2'!$E:$E,MATCH($D243,'Wales_index-categories_R2'!$B:$B,0))))</f>
        <v>3</v>
      </c>
    </row>
    <row r="244" spans="1:5" x14ac:dyDescent="0.35">
      <c r="A244" s="83" t="s">
        <v>1072</v>
      </c>
      <c r="B244" s="83" t="s">
        <v>1450</v>
      </c>
      <c r="C244" s="83" t="s">
        <v>500</v>
      </c>
      <c r="D244" s="83" t="s">
        <v>501</v>
      </c>
      <c r="E244" s="83">
        <f>IF(A244="England",INDEX('England_index-categories_R2'!$E:$E,MATCH($D244,'England_index-categories_R2'!B:B,0)),
IF(A244="Scotland",INDEX('Scotland_index-categories_R2'!$E:$E,MATCH($D244,'Scotland_index-categories_R2'!$B:$B,0)),
INDEX('Wales_index-categories_R2'!$E:$E,MATCH($D244,'Wales_index-categories_R2'!$B:$B,0))))</f>
        <v>3</v>
      </c>
    </row>
    <row r="245" spans="1:5" x14ac:dyDescent="0.35">
      <c r="A245" s="83" t="s">
        <v>1072</v>
      </c>
      <c r="B245" s="83" t="s">
        <v>1447</v>
      </c>
      <c r="C245" s="83" t="s">
        <v>502</v>
      </c>
      <c r="D245" s="83" t="s">
        <v>503</v>
      </c>
      <c r="E245" s="83">
        <f>IF(A245="England",INDEX('England_index-categories_R2'!$E:$E,MATCH($D245,'England_index-categories_R2'!B:B,0)),
IF(A245="Scotland",INDEX('Scotland_index-categories_R2'!$E:$E,MATCH($D245,'Scotland_index-categories_R2'!$B:$B,0)),
INDEX('Wales_index-categories_R2'!$E:$E,MATCH($D245,'Wales_index-categories_R2'!$B:$B,0))))</f>
        <v>3</v>
      </c>
    </row>
    <row r="246" spans="1:5" x14ac:dyDescent="0.35">
      <c r="A246" s="83" t="s">
        <v>1072</v>
      </c>
      <c r="B246" s="83" t="s">
        <v>1451</v>
      </c>
      <c r="C246" s="83" t="s">
        <v>506</v>
      </c>
      <c r="D246" s="83" t="s">
        <v>507</v>
      </c>
      <c r="E246" s="83">
        <f>IF(A246="England",INDEX('England_index-categories_R2'!$E:$E,MATCH($D246,'England_index-categories_R2'!B:B,0)),
IF(A246="Scotland",INDEX('Scotland_index-categories_R2'!$E:$E,MATCH($D246,'Scotland_index-categories_R2'!$B:$B,0)),
INDEX('Wales_index-categories_R2'!$E:$E,MATCH($D246,'Wales_index-categories_R2'!$B:$B,0))))</f>
        <v>3</v>
      </c>
    </row>
    <row r="247" spans="1:5" x14ac:dyDescent="0.35">
      <c r="A247" s="83" t="s">
        <v>1072</v>
      </c>
      <c r="B247" s="83" t="s">
        <v>1451</v>
      </c>
      <c r="C247" s="83" t="s">
        <v>512</v>
      </c>
      <c r="D247" s="83" t="s">
        <v>513</v>
      </c>
      <c r="E247" s="83">
        <f>IF(A247="England",INDEX('England_index-categories_R2'!$E:$E,MATCH($D247,'England_index-categories_R2'!B:B,0)),
IF(A247="Scotland",INDEX('Scotland_index-categories_R2'!$E:$E,MATCH($D247,'Scotland_index-categories_R2'!$B:$B,0)),
INDEX('Wales_index-categories_R2'!$E:$E,MATCH($D247,'Wales_index-categories_R2'!$B:$B,0))))</f>
        <v>3</v>
      </c>
    </row>
    <row r="248" spans="1:5" x14ac:dyDescent="0.35">
      <c r="A248" s="83" t="s">
        <v>1072</v>
      </c>
      <c r="B248" s="83" t="s">
        <v>1448</v>
      </c>
      <c r="C248" s="83" t="s">
        <v>520</v>
      </c>
      <c r="D248" s="83" t="s">
        <v>521</v>
      </c>
      <c r="E248" s="83">
        <f>IF(A248="England",INDEX('England_index-categories_R2'!$E:$E,MATCH($D248,'England_index-categories_R2'!B:B,0)),
IF(A248="Scotland",INDEX('Scotland_index-categories_R2'!$E:$E,MATCH($D248,'Scotland_index-categories_R2'!$B:$B,0)),
INDEX('Wales_index-categories_R2'!$E:$E,MATCH($D248,'Wales_index-categories_R2'!$B:$B,0))))</f>
        <v>3</v>
      </c>
    </row>
    <row r="249" spans="1:5" x14ac:dyDescent="0.35">
      <c r="A249" s="83" t="s">
        <v>1072</v>
      </c>
      <c r="B249" s="83" t="s">
        <v>1448</v>
      </c>
      <c r="C249" s="83" t="s">
        <v>528</v>
      </c>
      <c r="D249" s="83" t="s">
        <v>529</v>
      </c>
      <c r="E249" s="83">
        <f>IF(A249="England",INDEX('England_index-categories_R2'!$E:$E,MATCH($D249,'England_index-categories_R2'!B:B,0)),
IF(A249="Scotland",INDEX('Scotland_index-categories_R2'!$E:$E,MATCH($D249,'Scotland_index-categories_R2'!$B:$B,0)),
INDEX('Wales_index-categories_R2'!$E:$E,MATCH($D249,'Wales_index-categories_R2'!$B:$B,0))))</f>
        <v>3</v>
      </c>
    </row>
    <row r="250" spans="1:5" x14ac:dyDescent="0.35">
      <c r="A250" s="83" t="s">
        <v>1072</v>
      </c>
      <c r="B250" s="83" t="s">
        <v>1448</v>
      </c>
      <c r="C250" s="83" t="s">
        <v>534</v>
      </c>
      <c r="D250" s="83" t="s">
        <v>535</v>
      </c>
      <c r="E250" s="83">
        <f>IF(A250="England",INDEX('England_index-categories_R2'!$E:$E,MATCH($D250,'England_index-categories_R2'!B:B,0)),
IF(A250="Scotland",INDEX('Scotland_index-categories_R2'!$E:$E,MATCH($D250,'Scotland_index-categories_R2'!$B:$B,0)),
INDEX('Wales_index-categories_R2'!$E:$E,MATCH($D250,'Wales_index-categories_R2'!$B:$B,0))))</f>
        <v>3</v>
      </c>
    </row>
    <row r="251" spans="1:5" x14ac:dyDescent="0.35">
      <c r="A251" s="83" t="s">
        <v>1072</v>
      </c>
      <c r="B251" s="83" t="s">
        <v>1148</v>
      </c>
      <c r="C251" s="83" t="s">
        <v>546</v>
      </c>
      <c r="D251" s="83" t="s">
        <v>547</v>
      </c>
      <c r="E251" s="83">
        <f>IF(A251="England",INDEX('England_index-categories_R2'!$E:$E,MATCH($D251,'England_index-categories_R2'!B:B,0)),
IF(A251="Scotland",INDEX('Scotland_index-categories_R2'!$E:$E,MATCH($D251,'Scotland_index-categories_R2'!$B:$B,0)),
INDEX('Wales_index-categories_R2'!$E:$E,MATCH($D251,'Wales_index-categories_R2'!$B:$B,0))))</f>
        <v>3</v>
      </c>
    </row>
    <row r="252" spans="1:5" x14ac:dyDescent="0.35">
      <c r="A252" s="83" t="s">
        <v>1072</v>
      </c>
      <c r="B252" s="83" t="s">
        <v>1447</v>
      </c>
      <c r="C252" s="83" t="s">
        <v>564</v>
      </c>
      <c r="D252" s="83" t="s">
        <v>565</v>
      </c>
      <c r="E252" s="83">
        <f>IF(A252="England",INDEX('England_index-categories_R2'!$E:$E,MATCH($D252,'England_index-categories_R2'!B:B,0)),
IF(A252="Scotland",INDEX('Scotland_index-categories_R2'!$E:$E,MATCH($D252,'Scotland_index-categories_R2'!$B:$B,0)),
INDEX('Wales_index-categories_R2'!$E:$E,MATCH($D252,'Wales_index-categories_R2'!$B:$B,0))))</f>
        <v>3</v>
      </c>
    </row>
    <row r="253" spans="1:5" x14ac:dyDescent="0.35">
      <c r="A253" s="83" t="s">
        <v>1072</v>
      </c>
      <c r="B253" s="83" t="s">
        <v>1447</v>
      </c>
      <c r="C253" s="83" t="s">
        <v>578</v>
      </c>
      <c r="D253" s="83" t="s">
        <v>579</v>
      </c>
      <c r="E253" s="83">
        <f>IF(A253="England",INDEX('England_index-categories_R2'!$E:$E,MATCH($D253,'England_index-categories_R2'!B:B,0)),
IF(A253="Scotland",INDEX('Scotland_index-categories_R2'!$E:$E,MATCH($D253,'Scotland_index-categories_R2'!$B:$B,0)),
INDEX('Wales_index-categories_R2'!$E:$E,MATCH($D253,'Wales_index-categories_R2'!$B:$B,0))))</f>
        <v>3</v>
      </c>
    </row>
    <row r="254" spans="1:5" x14ac:dyDescent="0.35">
      <c r="A254" s="83" t="s">
        <v>1072</v>
      </c>
      <c r="B254" s="83" t="s">
        <v>1447</v>
      </c>
      <c r="C254" s="83" t="s">
        <v>584</v>
      </c>
      <c r="D254" s="83" t="s">
        <v>585</v>
      </c>
      <c r="E254" s="83">
        <f>IF(A254="England",INDEX('England_index-categories_R2'!$E:$E,MATCH($D254,'England_index-categories_R2'!B:B,0)),
IF(A254="Scotland",INDEX('Scotland_index-categories_R2'!$E:$E,MATCH($D254,'Scotland_index-categories_R2'!$B:$B,0)),
INDEX('Wales_index-categories_R2'!$E:$E,MATCH($D254,'Wales_index-categories_R2'!$B:$B,0))))</f>
        <v>3</v>
      </c>
    </row>
    <row r="255" spans="1:5" x14ac:dyDescent="0.35">
      <c r="A255" s="83" t="s">
        <v>1072</v>
      </c>
      <c r="B255" s="83" t="s">
        <v>1447</v>
      </c>
      <c r="C255" s="83" t="s">
        <v>586</v>
      </c>
      <c r="D255" s="83" t="s">
        <v>587</v>
      </c>
      <c r="E255" s="83">
        <f>IF(A255="England",INDEX('England_index-categories_R2'!$E:$E,MATCH($D255,'England_index-categories_R2'!B:B,0)),
IF(A255="Scotland",INDEX('Scotland_index-categories_R2'!$E:$E,MATCH($D255,'Scotland_index-categories_R2'!$B:$B,0)),
INDEX('Wales_index-categories_R2'!$E:$E,MATCH($D255,'Wales_index-categories_R2'!$B:$B,0))))</f>
        <v>3</v>
      </c>
    </row>
    <row r="256" spans="1:5" x14ac:dyDescent="0.35">
      <c r="A256" s="83" t="s">
        <v>1072</v>
      </c>
      <c r="B256" s="83" t="s">
        <v>1447</v>
      </c>
      <c r="C256" s="83" t="s">
        <v>596</v>
      </c>
      <c r="D256" s="83" t="s">
        <v>597</v>
      </c>
      <c r="E256" s="83">
        <f>IF(A256="England",INDEX('England_index-categories_R2'!$E:$E,MATCH($D256,'England_index-categories_R2'!B:B,0)),
IF(A256="Scotland",INDEX('Scotland_index-categories_R2'!$E:$E,MATCH($D256,'Scotland_index-categories_R2'!$B:$B,0)),
INDEX('Wales_index-categories_R2'!$E:$E,MATCH($D256,'Wales_index-categories_R2'!$B:$B,0))))</f>
        <v>3</v>
      </c>
    </row>
    <row r="257" spans="1:5" x14ac:dyDescent="0.35">
      <c r="A257" s="83" t="s">
        <v>1072</v>
      </c>
      <c r="B257" s="83" t="s">
        <v>1452</v>
      </c>
      <c r="C257" s="83" t="s">
        <v>610</v>
      </c>
      <c r="D257" s="83" t="s">
        <v>611</v>
      </c>
      <c r="E257" s="83">
        <f>IF(A257="England",INDEX('England_index-categories_R2'!$E:$E,MATCH($D257,'England_index-categories_R2'!B:B,0)),
IF(A257="Scotland",INDEX('Scotland_index-categories_R2'!$E:$E,MATCH($D257,'Scotland_index-categories_R2'!$B:$B,0)),
INDEX('Wales_index-categories_R2'!$E:$E,MATCH($D257,'Wales_index-categories_R2'!$B:$B,0))))</f>
        <v>3</v>
      </c>
    </row>
    <row r="258" spans="1:5" x14ac:dyDescent="0.35">
      <c r="A258" s="83" t="s">
        <v>1072</v>
      </c>
      <c r="B258" s="83" t="s">
        <v>1451</v>
      </c>
      <c r="C258" s="83" t="s">
        <v>616</v>
      </c>
      <c r="D258" s="83" t="s">
        <v>617</v>
      </c>
      <c r="E258" s="83">
        <f>IF(A258="England",INDEX('England_index-categories_R2'!$E:$E,MATCH($D258,'England_index-categories_R2'!B:B,0)),
IF(A258="Scotland",INDEX('Scotland_index-categories_R2'!$E:$E,MATCH($D258,'Scotland_index-categories_R2'!$B:$B,0)),
INDEX('Wales_index-categories_R2'!$E:$E,MATCH($D258,'Wales_index-categories_R2'!$B:$B,0))))</f>
        <v>3</v>
      </c>
    </row>
    <row r="259" spans="1:5" x14ac:dyDescent="0.35">
      <c r="A259" s="83" t="s">
        <v>1072</v>
      </c>
      <c r="B259" s="83" t="s">
        <v>1452</v>
      </c>
      <c r="C259" s="83" t="s">
        <v>628</v>
      </c>
      <c r="D259" s="83" t="s">
        <v>629</v>
      </c>
      <c r="E259" s="83">
        <f>IF(A259="England",INDEX('England_index-categories_R2'!$E:$E,MATCH($D259,'England_index-categories_R2'!B:B,0)),
IF(A259="Scotland",INDEX('Scotland_index-categories_R2'!$E:$E,MATCH($D259,'Scotland_index-categories_R2'!$B:$B,0)),
INDEX('Wales_index-categories_R2'!$E:$E,MATCH($D259,'Wales_index-categories_R2'!$B:$B,0))))</f>
        <v>3</v>
      </c>
    </row>
    <row r="260" spans="1:5" x14ac:dyDescent="0.35">
      <c r="A260" s="83" t="s">
        <v>1072</v>
      </c>
      <c r="B260" s="83" t="s">
        <v>1447</v>
      </c>
      <c r="C260" s="83" t="s">
        <v>676</v>
      </c>
      <c r="D260" s="83" t="s">
        <v>677</v>
      </c>
      <c r="E260" s="83">
        <f>IF(A260="England",INDEX('England_index-categories_R2'!$E:$E,MATCH($D260,'England_index-categories_R2'!B:B,0)),
IF(A260="Scotland",INDEX('Scotland_index-categories_R2'!$E:$E,MATCH($D260,'Scotland_index-categories_R2'!$B:$B,0)),
INDEX('Wales_index-categories_R2'!$E:$E,MATCH($D260,'Wales_index-categories_R2'!$B:$B,0))))</f>
        <v>3</v>
      </c>
    </row>
    <row r="261" spans="1:5" x14ac:dyDescent="0.35">
      <c r="A261" s="83" t="s">
        <v>1072</v>
      </c>
      <c r="B261" s="83" t="s">
        <v>1446</v>
      </c>
      <c r="C261" s="83" t="s">
        <v>682</v>
      </c>
      <c r="D261" s="83" t="s">
        <v>683</v>
      </c>
      <c r="E261" s="83">
        <f>IF(A261="England",INDEX('England_index-categories_R2'!$E:$E,MATCH($D261,'England_index-categories_R2'!B:B,0)),
IF(A261="Scotland",INDEX('Scotland_index-categories_R2'!$E:$E,MATCH($D261,'Scotland_index-categories_R2'!$B:$B,0)),
INDEX('Wales_index-categories_R2'!$E:$E,MATCH($D261,'Wales_index-categories_R2'!$B:$B,0))))</f>
        <v>3</v>
      </c>
    </row>
    <row r="262" spans="1:5" x14ac:dyDescent="0.35">
      <c r="A262" s="83" t="s">
        <v>1072</v>
      </c>
      <c r="B262" s="83" t="s">
        <v>1448</v>
      </c>
      <c r="C262" s="83" t="s">
        <v>684</v>
      </c>
      <c r="D262" s="83" t="s">
        <v>685</v>
      </c>
      <c r="E262" s="83">
        <f>IF(A262="England",INDEX('England_index-categories_R2'!$E:$E,MATCH($D262,'England_index-categories_R2'!B:B,0)),
IF(A262="Scotland",INDEX('Scotland_index-categories_R2'!$E:$E,MATCH($D262,'Scotland_index-categories_R2'!$B:$B,0)),
INDEX('Wales_index-categories_R2'!$E:$E,MATCH($D262,'Wales_index-categories_R2'!$B:$B,0))))</f>
        <v>3</v>
      </c>
    </row>
    <row r="263" spans="1:5" x14ac:dyDescent="0.35">
      <c r="A263" s="83" t="s">
        <v>1072</v>
      </c>
      <c r="B263" s="83" t="s">
        <v>1148</v>
      </c>
      <c r="C263" s="83" t="s">
        <v>698</v>
      </c>
      <c r="D263" s="83" t="s">
        <v>699</v>
      </c>
      <c r="E263" s="83">
        <f>IF(A263="England",INDEX('England_index-categories_R2'!$E:$E,MATCH($D263,'England_index-categories_R2'!B:B,0)),
IF(A263="Scotland",INDEX('Scotland_index-categories_R2'!$E:$E,MATCH($D263,'Scotland_index-categories_R2'!$B:$B,0)),
INDEX('Wales_index-categories_R2'!$E:$E,MATCH($D263,'Wales_index-categories_R2'!$B:$B,0))))</f>
        <v>3</v>
      </c>
    </row>
    <row r="264" spans="1:5" x14ac:dyDescent="0.35">
      <c r="A264" s="83" t="s">
        <v>1072</v>
      </c>
      <c r="B264" s="83" t="s">
        <v>1447</v>
      </c>
      <c r="C264" s="83" t="s">
        <v>700</v>
      </c>
      <c r="D264" s="83" t="s">
        <v>701</v>
      </c>
      <c r="E264" s="83">
        <f>IF(A264="England",INDEX('England_index-categories_R2'!$E:$E,MATCH($D264,'England_index-categories_R2'!B:B,0)),
IF(A264="Scotland",INDEX('Scotland_index-categories_R2'!$E:$E,MATCH($D264,'Scotland_index-categories_R2'!$B:$B,0)),
INDEX('Wales_index-categories_R2'!$E:$E,MATCH($D264,'Wales_index-categories_R2'!$B:$B,0))))</f>
        <v>3</v>
      </c>
    </row>
    <row r="265" spans="1:5" x14ac:dyDescent="0.35">
      <c r="A265" s="83" t="s">
        <v>1072</v>
      </c>
      <c r="B265" s="83" t="s">
        <v>1450</v>
      </c>
      <c r="C265" s="83" t="s">
        <v>702</v>
      </c>
      <c r="D265" s="83" t="s">
        <v>703</v>
      </c>
      <c r="E265" s="83">
        <f>IF(A265="England",INDEX('England_index-categories_R2'!$E:$E,MATCH($D265,'England_index-categories_R2'!B:B,0)),
IF(A265="Scotland",INDEX('Scotland_index-categories_R2'!$E:$E,MATCH($D265,'Scotland_index-categories_R2'!$B:$B,0)),
INDEX('Wales_index-categories_R2'!$E:$E,MATCH($D265,'Wales_index-categories_R2'!$B:$B,0))))</f>
        <v>3</v>
      </c>
    </row>
    <row r="266" spans="1:5" x14ac:dyDescent="0.35">
      <c r="A266" s="83" t="s">
        <v>1072</v>
      </c>
      <c r="B266" s="83" t="s">
        <v>1447</v>
      </c>
      <c r="C266" s="83" t="s">
        <v>704</v>
      </c>
      <c r="D266" s="83" t="s">
        <v>705</v>
      </c>
      <c r="E266" s="83">
        <f>IF(A266="England",INDEX('England_index-categories_R2'!$E:$E,MATCH($D266,'England_index-categories_R2'!B:B,0)),
IF(A266="Scotland",INDEX('Scotland_index-categories_R2'!$E:$E,MATCH($D266,'Scotland_index-categories_R2'!$B:$B,0)),
INDEX('Wales_index-categories_R2'!$E:$E,MATCH($D266,'Wales_index-categories_R2'!$B:$B,0))))</f>
        <v>3</v>
      </c>
    </row>
    <row r="267" spans="1:5" x14ac:dyDescent="0.35">
      <c r="A267" s="83" t="s">
        <v>1072</v>
      </c>
      <c r="B267" s="83" t="s">
        <v>1446</v>
      </c>
      <c r="C267" s="83" t="s">
        <v>720</v>
      </c>
      <c r="D267" s="83" t="s">
        <v>721</v>
      </c>
      <c r="E267" s="83">
        <f>IF(A267="England",INDEX('England_index-categories_R2'!$E:$E,MATCH($D267,'England_index-categories_R2'!B:B,0)),
IF(A267="Scotland",INDEX('Scotland_index-categories_R2'!$E:$E,MATCH($D267,'Scotland_index-categories_R2'!$B:$B,0)),
INDEX('Wales_index-categories_R2'!$E:$E,MATCH($D267,'Wales_index-categories_R2'!$B:$B,0))))</f>
        <v>3</v>
      </c>
    </row>
    <row r="268" spans="1:5" x14ac:dyDescent="0.35">
      <c r="A268" s="83" t="s">
        <v>1072</v>
      </c>
      <c r="B268" s="83" t="s">
        <v>1449</v>
      </c>
      <c r="C268" s="83" t="s">
        <v>722</v>
      </c>
      <c r="D268" s="83" t="s">
        <v>723</v>
      </c>
      <c r="E268" s="83">
        <f>IF(A268="England",INDEX('England_index-categories_R2'!$E:$E,MATCH($D268,'England_index-categories_R2'!B:B,0)),
IF(A268="Scotland",INDEX('Scotland_index-categories_R2'!$E:$E,MATCH($D268,'Scotland_index-categories_R2'!$B:$B,0)),
INDEX('Wales_index-categories_R2'!$E:$E,MATCH($D268,'Wales_index-categories_R2'!$B:$B,0))))</f>
        <v>3</v>
      </c>
    </row>
    <row r="269" spans="1:5" x14ac:dyDescent="0.35">
      <c r="A269" s="83" t="s">
        <v>1072</v>
      </c>
      <c r="B269" s="83" t="s">
        <v>1447</v>
      </c>
      <c r="C269" s="83" t="s">
        <v>724</v>
      </c>
      <c r="D269" s="83" t="s">
        <v>725</v>
      </c>
      <c r="E269" s="83">
        <f>IF(A269="England",INDEX('England_index-categories_R2'!$E:$E,MATCH($D269,'England_index-categories_R2'!B:B,0)),
IF(A269="Scotland",INDEX('Scotland_index-categories_R2'!$E:$E,MATCH($D269,'Scotland_index-categories_R2'!$B:$B,0)),
INDEX('Wales_index-categories_R2'!$E:$E,MATCH($D269,'Wales_index-categories_R2'!$B:$B,0))))</f>
        <v>3</v>
      </c>
    </row>
    <row r="270" spans="1:5" x14ac:dyDescent="0.35">
      <c r="A270" s="83" t="s">
        <v>1072</v>
      </c>
      <c r="B270" s="83" t="s">
        <v>1148</v>
      </c>
      <c r="C270" s="83" t="s">
        <v>734</v>
      </c>
      <c r="D270" s="83" t="s">
        <v>735</v>
      </c>
      <c r="E270" s="83">
        <f>IF(A270="England",INDEX('England_index-categories_R2'!$E:$E,MATCH($D270,'England_index-categories_R2'!B:B,0)),
IF(A270="Scotland",INDEX('Scotland_index-categories_R2'!$E:$E,MATCH($D270,'Scotland_index-categories_R2'!$B:$B,0)),
INDEX('Wales_index-categories_R2'!$E:$E,MATCH($D270,'Wales_index-categories_R2'!$B:$B,0))))</f>
        <v>3</v>
      </c>
    </row>
    <row r="271" spans="1:5" x14ac:dyDescent="0.35">
      <c r="A271" s="83" t="s">
        <v>1072</v>
      </c>
      <c r="B271" s="83" t="s">
        <v>1451</v>
      </c>
      <c r="C271" s="83" t="s">
        <v>740</v>
      </c>
      <c r="D271" s="83" t="s">
        <v>741</v>
      </c>
      <c r="E271" s="83">
        <f>IF(A271="England",INDEX('England_index-categories_R2'!$E:$E,MATCH($D271,'England_index-categories_R2'!B:B,0)),
IF(A271="Scotland",INDEX('Scotland_index-categories_R2'!$E:$E,MATCH($D271,'Scotland_index-categories_R2'!$B:$B,0)),
INDEX('Wales_index-categories_R2'!$E:$E,MATCH($D271,'Wales_index-categories_R2'!$B:$B,0))))</f>
        <v>3</v>
      </c>
    </row>
    <row r="272" spans="1:5" x14ac:dyDescent="0.35">
      <c r="A272" s="83" t="s">
        <v>1072</v>
      </c>
      <c r="B272" s="83" t="s">
        <v>1450</v>
      </c>
      <c r="C272" s="83" t="s">
        <v>742</v>
      </c>
      <c r="D272" s="83" t="s">
        <v>743</v>
      </c>
      <c r="E272" s="83">
        <f>IF(A272="England",INDEX('England_index-categories_R2'!$E:$E,MATCH($D272,'England_index-categories_R2'!B:B,0)),
IF(A272="Scotland",INDEX('Scotland_index-categories_R2'!$E:$E,MATCH($D272,'Scotland_index-categories_R2'!$B:$B,0)),
INDEX('Wales_index-categories_R2'!$E:$E,MATCH($D272,'Wales_index-categories_R2'!$B:$B,0))))</f>
        <v>3</v>
      </c>
    </row>
    <row r="273" spans="1:5" x14ac:dyDescent="0.35">
      <c r="A273" s="83" t="s">
        <v>1072</v>
      </c>
      <c r="B273" s="83" t="s">
        <v>1452</v>
      </c>
      <c r="C273" s="83" t="s">
        <v>744</v>
      </c>
      <c r="D273" s="83" t="s">
        <v>745</v>
      </c>
      <c r="E273" s="83">
        <f>IF(A273="England",INDEX('England_index-categories_R2'!$E:$E,MATCH($D273,'England_index-categories_R2'!B:B,0)),
IF(A273="Scotland",INDEX('Scotland_index-categories_R2'!$E:$E,MATCH($D273,'Scotland_index-categories_R2'!$B:$B,0)),
INDEX('Wales_index-categories_R2'!$E:$E,MATCH($D273,'Wales_index-categories_R2'!$B:$B,0))))</f>
        <v>3</v>
      </c>
    </row>
    <row r="274" spans="1:5" x14ac:dyDescent="0.35">
      <c r="A274" s="83" t="s">
        <v>1072</v>
      </c>
      <c r="B274" s="83" t="s">
        <v>1452</v>
      </c>
      <c r="C274" s="83" t="s">
        <v>746</v>
      </c>
      <c r="D274" s="83" t="s">
        <v>747</v>
      </c>
      <c r="E274" s="83">
        <f>IF(A274="England",INDEX('England_index-categories_R2'!$E:$E,MATCH($D274,'England_index-categories_R2'!B:B,0)),
IF(A274="Scotland",INDEX('Scotland_index-categories_R2'!$E:$E,MATCH($D274,'Scotland_index-categories_R2'!$B:$B,0)),
INDEX('Wales_index-categories_R2'!$E:$E,MATCH($D274,'Wales_index-categories_R2'!$B:$B,0))))</f>
        <v>3</v>
      </c>
    </row>
    <row r="275" spans="1:5" x14ac:dyDescent="0.35">
      <c r="A275" s="83" t="s">
        <v>1072</v>
      </c>
      <c r="B275" s="83" t="s">
        <v>1450</v>
      </c>
      <c r="C275" s="83" t="s">
        <v>750</v>
      </c>
      <c r="D275" s="83" t="s">
        <v>751</v>
      </c>
      <c r="E275" s="83">
        <f>IF(A275="England",INDEX('England_index-categories_R2'!$E:$E,MATCH($D275,'England_index-categories_R2'!B:B,0)),
IF(A275="Scotland",INDEX('Scotland_index-categories_R2'!$E:$E,MATCH($D275,'Scotland_index-categories_R2'!$B:$B,0)),
INDEX('Wales_index-categories_R2'!$E:$E,MATCH($D275,'Wales_index-categories_R2'!$B:$B,0))))</f>
        <v>3</v>
      </c>
    </row>
    <row r="276" spans="1:5" x14ac:dyDescent="0.35">
      <c r="A276" s="83" t="s">
        <v>1072</v>
      </c>
      <c r="B276" s="83" t="s">
        <v>1446</v>
      </c>
      <c r="C276" s="83" t="s">
        <v>752</v>
      </c>
      <c r="D276" s="83" t="s">
        <v>753</v>
      </c>
      <c r="E276" s="83">
        <f>IF(A276="England",INDEX('England_index-categories_R2'!$E:$E,MATCH($D276,'England_index-categories_R2'!B:B,0)),
IF(A276="Scotland",INDEX('Scotland_index-categories_R2'!$E:$E,MATCH($D276,'Scotland_index-categories_R2'!$B:$B,0)),
INDEX('Wales_index-categories_R2'!$E:$E,MATCH($D276,'Wales_index-categories_R2'!$B:$B,0))))</f>
        <v>3</v>
      </c>
    </row>
    <row r="277" spans="1:5" x14ac:dyDescent="0.35">
      <c r="A277" s="83" t="s">
        <v>1072</v>
      </c>
      <c r="B277" s="83" t="s">
        <v>1447</v>
      </c>
      <c r="C277" s="83" t="s">
        <v>758</v>
      </c>
      <c r="D277" s="83" t="s">
        <v>759</v>
      </c>
      <c r="E277" s="83">
        <f>IF(A277="England",INDEX('England_index-categories_R2'!$E:$E,MATCH($D277,'England_index-categories_R2'!B:B,0)),
IF(A277="Scotland",INDEX('Scotland_index-categories_R2'!$E:$E,MATCH($D277,'Scotland_index-categories_R2'!$B:$B,0)),
INDEX('Wales_index-categories_R2'!$E:$E,MATCH($D277,'Wales_index-categories_R2'!$B:$B,0))))</f>
        <v>3</v>
      </c>
    </row>
    <row r="278" spans="1:5" x14ac:dyDescent="0.35">
      <c r="A278" s="83" t="s">
        <v>1072</v>
      </c>
      <c r="B278" s="83" t="s">
        <v>1446</v>
      </c>
      <c r="C278" s="83" t="s">
        <v>760</v>
      </c>
      <c r="D278" s="83" t="s">
        <v>761</v>
      </c>
      <c r="E278" s="83">
        <f>IF(A278="England",INDEX('England_index-categories_R2'!$E:$E,MATCH($D278,'England_index-categories_R2'!B:B,0)),
IF(A278="Scotland",INDEX('Scotland_index-categories_R2'!$E:$E,MATCH($D278,'Scotland_index-categories_R2'!$B:$B,0)),
INDEX('Wales_index-categories_R2'!$E:$E,MATCH($D278,'Wales_index-categories_R2'!$B:$B,0))))</f>
        <v>3</v>
      </c>
    </row>
    <row r="279" spans="1:5" x14ac:dyDescent="0.35">
      <c r="A279" s="83" t="s">
        <v>1072</v>
      </c>
      <c r="B279" s="83" t="s">
        <v>1448</v>
      </c>
      <c r="C279" s="83" t="s">
        <v>772</v>
      </c>
      <c r="D279" s="83" t="s">
        <v>773</v>
      </c>
      <c r="E279" s="83">
        <f>IF(A279="England",INDEX('England_index-categories_R2'!$E:$E,MATCH($D279,'England_index-categories_R2'!B:B,0)),
IF(A279="Scotland",INDEX('Scotland_index-categories_R2'!$E:$E,MATCH($D279,'Scotland_index-categories_R2'!$B:$B,0)),
INDEX('Wales_index-categories_R2'!$E:$E,MATCH($D279,'Wales_index-categories_R2'!$B:$B,0))))</f>
        <v>3</v>
      </c>
    </row>
    <row r="280" spans="1:5" x14ac:dyDescent="0.35">
      <c r="A280" s="83" t="s">
        <v>1072</v>
      </c>
      <c r="B280" s="83" t="s">
        <v>1447</v>
      </c>
      <c r="C280" s="83" t="s">
        <v>774</v>
      </c>
      <c r="D280" s="83" t="s">
        <v>775</v>
      </c>
      <c r="E280" s="83">
        <f>IF(A280="England",INDEX('England_index-categories_R2'!$E:$E,MATCH($D280,'England_index-categories_R2'!B:B,0)),
IF(A280="Scotland",INDEX('Scotland_index-categories_R2'!$E:$E,MATCH($D280,'Scotland_index-categories_R2'!$B:$B,0)),
INDEX('Wales_index-categories_R2'!$E:$E,MATCH($D280,'Wales_index-categories_R2'!$B:$B,0))))</f>
        <v>3</v>
      </c>
    </row>
    <row r="281" spans="1:5" x14ac:dyDescent="0.35">
      <c r="A281" s="83" t="s">
        <v>1072</v>
      </c>
      <c r="B281" s="83" t="s">
        <v>1451</v>
      </c>
      <c r="C281" s="83" t="s">
        <v>776</v>
      </c>
      <c r="D281" s="83" t="s">
        <v>777</v>
      </c>
      <c r="E281" s="83">
        <f>IF(A281="England",INDEX('England_index-categories_R2'!$E:$E,MATCH($D281,'England_index-categories_R2'!B:B,0)),
IF(A281="Scotland",INDEX('Scotland_index-categories_R2'!$E:$E,MATCH($D281,'Scotland_index-categories_R2'!$B:$B,0)),
INDEX('Wales_index-categories_R2'!$E:$E,MATCH($D281,'Wales_index-categories_R2'!$B:$B,0))))</f>
        <v>3</v>
      </c>
    </row>
    <row r="282" spans="1:5" x14ac:dyDescent="0.35">
      <c r="A282" s="83" t="s">
        <v>1072</v>
      </c>
      <c r="B282" s="83" t="s">
        <v>1451</v>
      </c>
      <c r="C282" s="83" t="s">
        <v>784</v>
      </c>
      <c r="D282" s="83" t="s">
        <v>785</v>
      </c>
      <c r="E282" s="83">
        <f>IF(A282="England",INDEX('England_index-categories_R2'!$E:$E,MATCH($D282,'England_index-categories_R2'!B:B,0)),
IF(A282="Scotland",INDEX('Scotland_index-categories_R2'!$E:$E,MATCH($D282,'Scotland_index-categories_R2'!$B:$B,0)),
INDEX('Wales_index-categories_R2'!$E:$E,MATCH($D282,'Wales_index-categories_R2'!$B:$B,0))))</f>
        <v>3</v>
      </c>
    </row>
    <row r="283" spans="1:5" x14ac:dyDescent="0.35">
      <c r="A283" s="83" t="s">
        <v>1072</v>
      </c>
      <c r="B283" s="83" t="s">
        <v>1447</v>
      </c>
      <c r="C283" s="83" t="s">
        <v>800</v>
      </c>
      <c r="D283" s="83" t="s">
        <v>801</v>
      </c>
      <c r="E283" s="83">
        <f>IF(A283="England",INDEX('England_index-categories_R2'!$E:$E,MATCH($D283,'England_index-categories_R2'!B:B,0)),
IF(A283="Scotland",INDEX('Scotland_index-categories_R2'!$E:$E,MATCH($D283,'Scotland_index-categories_R2'!$B:$B,0)),
INDEX('Wales_index-categories_R2'!$E:$E,MATCH($D283,'Wales_index-categories_R2'!$B:$B,0))))</f>
        <v>3</v>
      </c>
    </row>
    <row r="284" spans="1:5" x14ac:dyDescent="0.35">
      <c r="A284" s="83" t="s">
        <v>1072</v>
      </c>
      <c r="B284" s="83" t="s">
        <v>1452</v>
      </c>
      <c r="C284" s="83" t="s">
        <v>808</v>
      </c>
      <c r="D284" s="83" t="s">
        <v>809</v>
      </c>
      <c r="E284" s="83">
        <f>IF(A284="England",INDEX('England_index-categories_R2'!$E:$E,MATCH($D284,'England_index-categories_R2'!B:B,0)),
IF(A284="Scotland",INDEX('Scotland_index-categories_R2'!$E:$E,MATCH($D284,'Scotland_index-categories_R2'!$B:$B,0)),
INDEX('Wales_index-categories_R2'!$E:$E,MATCH($D284,'Wales_index-categories_R2'!$B:$B,0))))</f>
        <v>3</v>
      </c>
    </row>
    <row r="285" spans="1:5" x14ac:dyDescent="0.35">
      <c r="A285" s="83" t="s">
        <v>1072</v>
      </c>
      <c r="B285" s="83" t="s">
        <v>1452</v>
      </c>
      <c r="C285" s="83" t="s">
        <v>816</v>
      </c>
      <c r="D285" s="83" t="s">
        <v>817</v>
      </c>
      <c r="E285" s="83">
        <f>IF(A285="England",INDEX('England_index-categories_R2'!$E:$E,MATCH($D285,'England_index-categories_R2'!B:B,0)),
IF(A285="Scotland",INDEX('Scotland_index-categories_R2'!$E:$E,MATCH($D285,'Scotland_index-categories_R2'!$B:$B,0)),
INDEX('Wales_index-categories_R2'!$E:$E,MATCH($D285,'Wales_index-categories_R2'!$B:$B,0))))</f>
        <v>3</v>
      </c>
    </row>
    <row r="286" spans="1:5" x14ac:dyDescent="0.35">
      <c r="A286" s="83" t="s">
        <v>1072</v>
      </c>
      <c r="B286" s="83" t="s">
        <v>1447</v>
      </c>
      <c r="C286" s="83" t="s">
        <v>822</v>
      </c>
      <c r="D286" s="83" t="s">
        <v>823</v>
      </c>
      <c r="E286" s="83">
        <f>IF(A286="England",INDEX('England_index-categories_R2'!$E:$E,MATCH($D286,'England_index-categories_R2'!B:B,0)),
IF(A286="Scotland",INDEX('Scotland_index-categories_R2'!$E:$E,MATCH($D286,'Scotland_index-categories_R2'!$B:$B,0)),
INDEX('Wales_index-categories_R2'!$E:$E,MATCH($D286,'Wales_index-categories_R2'!$B:$B,0))))</f>
        <v>3</v>
      </c>
    </row>
    <row r="287" spans="1:5" x14ac:dyDescent="0.35">
      <c r="A287" s="83" t="s">
        <v>1072</v>
      </c>
      <c r="B287" s="83" t="s">
        <v>1452</v>
      </c>
      <c r="C287" s="83" t="s">
        <v>824</v>
      </c>
      <c r="D287" s="83" t="s">
        <v>825</v>
      </c>
      <c r="E287" s="83">
        <f>IF(A287="England",INDEX('England_index-categories_R2'!$E:$E,MATCH($D287,'England_index-categories_R2'!B:B,0)),
IF(A287="Scotland",INDEX('Scotland_index-categories_R2'!$E:$E,MATCH($D287,'Scotland_index-categories_R2'!$B:$B,0)),
INDEX('Wales_index-categories_R2'!$E:$E,MATCH($D287,'Wales_index-categories_R2'!$B:$B,0))))</f>
        <v>3</v>
      </c>
    </row>
    <row r="288" spans="1:5" x14ac:dyDescent="0.35">
      <c r="A288" s="83" t="s">
        <v>1072</v>
      </c>
      <c r="B288" s="83" t="s">
        <v>1451</v>
      </c>
      <c r="C288" s="83" t="s">
        <v>828</v>
      </c>
      <c r="D288" s="83" t="s">
        <v>829</v>
      </c>
      <c r="E288" s="83">
        <f>IF(A288="England",INDEX('England_index-categories_R2'!$E:$E,MATCH($D288,'England_index-categories_R2'!B:B,0)),
IF(A288="Scotland",INDEX('Scotland_index-categories_R2'!$E:$E,MATCH($D288,'Scotland_index-categories_R2'!$B:$B,0)),
INDEX('Wales_index-categories_R2'!$E:$E,MATCH($D288,'Wales_index-categories_R2'!$B:$B,0))))</f>
        <v>3</v>
      </c>
    </row>
    <row r="289" spans="1:5" x14ac:dyDescent="0.35">
      <c r="A289" s="83" t="s">
        <v>1072</v>
      </c>
      <c r="B289" s="83" t="s">
        <v>1447</v>
      </c>
      <c r="C289" s="83" t="s">
        <v>832</v>
      </c>
      <c r="D289" s="83" t="s">
        <v>833</v>
      </c>
      <c r="E289" s="83">
        <f>IF(A289="England",INDEX('England_index-categories_R2'!$E:$E,MATCH($D289,'England_index-categories_R2'!B:B,0)),
IF(A289="Scotland",INDEX('Scotland_index-categories_R2'!$E:$E,MATCH($D289,'Scotland_index-categories_R2'!$B:$B,0)),
INDEX('Wales_index-categories_R2'!$E:$E,MATCH($D289,'Wales_index-categories_R2'!$B:$B,0))))</f>
        <v>3</v>
      </c>
    </row>
    <row r="290" spans="1:5" x14ac:dyDescent="0.35">
      <c r="A290" s="83" t="s">
        <v>1072</v>
      </c>
      <c r="B290" s="83" t="s">
        <v>1447</v>
      </c>
      <c r="C290" s="83" t="s">
        <v>844</v>
      </c>
      <c r="D290" s="83" t="s">
        <v>845</v>
      </c>
      <c r="E290" s="83">
        <f>IF(A290="England",INDEX('England_index-categories_R2'!$E:$E,MATCH($D290,'England_index-categories_R2'!B:B,0)),
IF(A290="Scotland",INDEX('Scotland_index-categories_R2'!$E:$E,MATCH($D290,'Scotland_index-categories_R2'!$B:$B,0)),
INDEX('Wales_index-categories_R2'!$E:$E,MATCH($D290,'Wales_index-categories_R2'!$B:$B,0))))</f>
        <v>3</v>
      </c>
    </row>
    <row r="291" spans="1:5" x14ac:dyDescent="0.35">
      <c r="A291" s="83" t="s">
        <v>1072</v>
      </c>
      <c r="B291" s="83" t="s">
        <v>1451</v>
      </c>
      <c r="C291" s="83" t="s">
        <v>846</v>
      </c>
      <c r="D291" s="83" t="s">
        <v>847</v>
      </c>
      <c r="E291" s="83">
        <f>IF(A291="England",INDEX('England_index-categories_R2'!$E:$E,MATCH($D291,'England_index-categories_R2'!B:B,0)),
IF(A291="Scotland",INDEX('Scotland_index-categories_R2'!$E:$E,MATCH($D291,'Scotland_index-categories_R2'!$B:$B,0)),
INDEX('Wales_index-categories_R2'!$E:$E,MATCH($D291,'Wales_index-categories_R2'!$B:$B,0))))</f>
        <v>3</v>
      </c>
    </row>
    <row r="292" spans="1:5" x14ac:dyDescent="0.35">
      <c r="A292" s="83" t="s">
        <v>1072</v>
      </c>
      <c r="B292" s="83" t="s">
        <v>1447</v>
      </c>
      <c r="C292" s="83" t="s">
        <v>850</v>
      </c>
      <c r="D292" s="83" t="s">
        <v>851</v>
      </c>
      <c r="E292" s="83">
        <f>IF(A292="England",INDEX('England_index-categories_R2'!$E:$E,MATCH($D292,'England_index-categories_R2'!B:B,0)),
IF(A292="Scotland",INDEX('Scotland_index-categories_R2'!$E:$E,MATCH($D292,'Scotland_index-categories_R2'!$B:$B,0)),
INDEX('Wales_index-categories_R2'!$E:$E,MATCH($D292,'Wales_index-categories_R2'!$B:$B,0))))</f>
        <v>3</v>
      </c>
    </row>
    <row r="293" spans="1:5" x14ac:dyDescent="0.35">
      <c r="A293" s="83" t="s">
        <v>1072</v>
      </c>
      <c r="B293" s="83" t="s">
        <v>1448</v>
      </c>
      <c r="C293" s="83" t="s">
        <v>858</v>
      </c>
      <c r="D293" s="83" t="s">
        <v>859</v>
      </c>
      <c r="E293" s="83">
        <f>IF(A293="England",INDEX('England_index-categories_R2'!$E:$E,MATCH($D293,'England_index-categories_R2'!B:B,0)),
IF(A293="Scotland",INDEX('Scotland_index-categories_R2'!$E:$E,MATCH($D293,'Scotland_index-categories_R2'!$B:$B,0)),
INDEX('Wales_index-categories_R2'!$E:$E,MATCH($D293,'Wales_index-categories_R2'!$B:$B,0))))</f>
        <v>3</v>
      </c>
    </row>
    <row r="294" spans="1:5" x14ac:dyDescent="0.35">
      <c r="A294" s="83" t="s">
        <v>1072</v>
      </c>
      <c r="B294" s="83" t="s">
        <v>1446</v>
      </c>
      <c r="C294" s="83" t="s">
        <v>860</v>
      </c>
      <c r="D294" s="83" t="s">
        <v>861</v>
      </c>
      <c r="E294" s="83">
        <f>IF(A294="England",INDEX('England_index-categories_R2'!$E:$E,MATCH($D294,'England_index-categories_R2'!B:B,0)),
IF(A294="Scotland",INDEX('Scotland_index-categories_R2'!$E:$E,MATCH($D294,'Scotland_index-categories_R2'!$B:$B,0)),
INDEX('Wales_index-categories_R2'!$E:$E,MATCH($D294,'Wales_index-categories_R2'!$B:$B,0))))</f>
        <v>3</v>
      </c>
    </row>
    <row r="295" spans="1:5" x14ac:dyDescent="0.35">
      <c r="A295" s="83" t="s">
        <v>1072</v>
      </c>
      <c r="B295" s="83" t="s">
        <v>1148</v>
      </c>
      <c r="C295" s="83" t="s">
        <v>862</v>
      </c>
      <c r="D295" s="83" t="s">
        <v>863</v>
      </c>
      <c r="E295" s="83">
        <f>IF(A295="England",INDEX('England_index-categories_R2'!$E:$E,MATCH($D295,'England_index-categories_R2'!B:B,0)),
IF(A295="Scotland",INDEX('Scotland_index-categories_R2'!$E:$E,MATCH($D295,'Scotland_index-categories_R2'!$B:$B,0)),
INDEX('Wales_index-categories_R2'!$E:$E,MATCH($D295,'Wales_index-categories_R2'!$B:$B,0))))</f>
        <v>3</v>
      </c>
    </row>
    <row r="296" spans="1:5" x14ac:dyDescent="0.35">
      <c r="A296" s="83" t="s">
        <v>1072</v>
      </c>
      <c r="B296" s="83" t="s">
        <v>1451</v>
      </c>
      <c r="C296" s="83" t="s">
        <v>864</v>
      </c>
      <c r="D296" s="83" t="s">
        <v>865</v>
      </c>
      <c r="E296" s="83">
        <f>IF(A296="England",INDEX('England_index-categories_R2'!$E:$E,MATCH($D296,'England_index-categories_R2'!B:B,0)),
IF(A296="Scotland",INDEX('Scotland_index-categories_R2'!$E:$E,MATCH($D296,'Scotland_index-categories_R2'!$B:$B,0)),
INDEX('Wales_index-categories_R2'!$E:$E,MATCH($D296,'Wales_index-categories_R2'!$B:$B,0))))</f>
        <v>3</v>
      </c>
    </row>
    <row r="297" spans="1:5" x14ac:dyDescent="0.35">
      <c r="A297" s="83" t="s">
        <v>1072</v>
      </c>
      <c r="B297" s="83" t="s">
        <v>1447</v>
      </c>
      <c r="C297" s="83" t="s">
        <v>866</v>
      </c>
      <c r="D297" s="83" t="s">
        <v>867</v>
      </c>
      <c r="E297" s="83">
        <f>IF(A297="England",INDEX('England_index-categories_R2'!$E:$E,MATCH($D297,'England_index-categories_R2'!B:B,0)),
IF(A297="Scotland",INDEX('Scotland_index-categories_R2'!$E:$E,MATCH($D297,'Scotland_index-categories_R2'!$B:$B,0)),
INDEX('Wales_index-categories_R2'!$E:$E,MATCH($D297,'Wales_index-categories_R2'!$B:$B,0))))</f>
        <v>3</v>
      </c>
    </row>
    <row r="298" spans="1:5" x14ac:dyDescent="0.35">
      <c r="A298" s="83" t="s">
        <v>1072</v>
      </c>
      <c r="B298" s="83" t="s">
        <v>1451</v>
      </c>
      <c r="C298" s="83" t="s">
        <v>870</v>
      </c>
      <c r="D298" s="83" t="s">
        <v>871</v>
      </c>
      <c r="E298" s="83">
        <f>IF(A298="England",INDEX('England_index-categories_R2'!$E:$E,MATCH($D298,'England_index-categories_R2'!B:B,0)),
IF(A298="Scotland",INDEX('Scotland_index-categories_R2'!$E:$E,MATCH($D298,'Scotland_index-categories_R2'!$B:$B,0)),
INDEX('Wales_index-categories_R2'!$E:$E,MATCH($D298,'Wales_index-categories_R2'!$B:$B,0))))</f>
        <v>3</v>
      </c>
    </row>
    <row r="299" spans="1:5" x14ac:dyDescent="0.35">
      <c r="A299" s="83" t="s">
        <v>1072</v>
      </c>
      <c r="B299" s="83" t="s">
        <v>1447</v>
      </c>
      <c r="C299" s="83" t="s">
        <v>872</v>
      </c>
      <c r="D299" s="83" t="s">
        <v>873</v>
      </c>
      <c r="E299" s="83">
        <f>IF(A299="England",INDEX('England_index-categories_R2'!$E:$E,MATCH($D299,'England_index-categories_R2'!B:B,0)),
IF(A299="Scotland",INDEX('Scotland_index-categories_R2'!$E:$E,MATCH($D299,'Scotland_index-categories_R2'!$B:$B,0)),
INDEX('Wales_index-categories_R2'!$E:$E,MATCH($D299,'Wales_index-categories_R2'!$B:$B,0))))</f>
        <v>3</v>
      </c>
    </row>
    <row r="300" spans="1:5" x14ac:dyDescent="0.35">
      <c r="A300" s="83" t="s">
        <v>1072</v>
      </c>
      <c r="B300" s="83" t="s">
        <v>1447</v>
      </c>
      <c r="C300" s="83" t="s">
        <v>886</v>
      </c>
      <c r="D300" s="83" t="s">
        <v>887</v>
      </c>
      <c r="E300" s="83">
        <f>IF(A300="England",INDEX('England_index-categories_R2'!$E:$E,MATCH($D300,'England_index-categories_R2'!B:B,0)),
IF(A300="Scotland",INDEX('Scotland_index-categories_R2'!$E:$E,MATCH($D300,'Scotland_index-categories_R2'!$B:$B,0)),
INDEX('Wales_index-categories_R2'!$E:$E,MATCH($D300,'Wales_index-categories_R2'!$B:$B,0))))</f>
        <v>3</v>
      </c>
    </row>
    <row r="301" spans="1:5" x14ac:dyDescent="0.35">
      <c r="A301" s="83" t="s">
        <v>1072</v>
      </c>
      <c r="B301" s="83" t="s">
        <v>1451</v>
      </c>
      <c r="C301" s="83" t="s">
        <v>888</v>
      </c>
      <c r="D301" s="83" t="s">
        <v>889</v>
      </c>
      <c r="E301" s="83">
        <f>IF(A301="England",INDEX('England_index-categories_R2'!$E:$E,MATCH($D301,'England_index-categories_R2'!B:B,0)),
IF(A301="Scotland",INDEX('Scotland_index-categories_R2'!$E:$E,MATCH($D301,'Scotland_index-categories_R2'!$B:$B,0)),
INDEX('Wales_index-categories_R2'!$E:$E,MATCH($D301,'Wales_index-categories_R2'!$B:$B,0))))</f>
        <v>3</v>
      </c>
    </row>
    <row r="302" spans="1:5" x14ac:dyDescent="0.35">
      <c r="A302" s="83" t="s">
        <v>1072</v>
      </c>
      <c r="B302" s="83" t="s">
        <v>1448</v>
      </c>
      <c r="C302" s="83" t="s">
        <v>890</v>
      </c>
      <c r="D302" s="83" t="s">
        <v>891</v>
      </c>
      <c r="E302" s="83">
        <f>IF(A302="England",INDEX('England_index-categories_R2'!$E:$E,MATCH($D302,'England_index-categories_R2'!B:B,0)),
IF(A302="Scotland",INDEX('Scotland_index-categories_R2'!$E:$E,MATCH($D302,'Scotland_index-categories_R2'!$B:$B,0)),
INDEX('Wales_index-categories_R2'!$E:$E,MATCH($D302,'Wales_index-categories_R2'!$B:$B,0))))</f>
        <v>3</v>
      </c>
    </row>
    <row r="303" spans="1:5" x14ac:dyDescent="0.35">
      <c r="A303" s="83" t="s">
        <v>1072</v>
      </c>
      <c r="B303" s="83" t="s">
        <v>1452</v>
      </c>
      <c r="C303" s="83" t="s">
        <v>894</v>
      </c>
      <c r="D303" s="83" t="s">
        <v>895</v>
      </c>
      <c r="E303" s="83">
        <f>IF(A303="England",INDEX('England_index-categories_R2'!$E:$E,MATCH($D303,'England_index-categories_R2'!B:B,0)),
IF(A303="Scotland",INDEX('Scotland_index-categories_R2'!$E:$E,MATCH($D303,'Scotland_index-categories_R2'!$B:$B,0)),
INDEX('Wales_index-categories_R2'!$E:$E,MATCH($D303,'Wales_index-categories_R2'!$B:$B,0))))</f>
        <v>3</v>
      </c>
    </row>
    <row r="304" spans="1:5" x14ac:dyDescent="0.35">
      <c r="A304" s="83" t="s">
        <v>1072</v>
      </c>
      <c r="B304" s="83" t="s">
        <v>1447</v>
      </c>
      <c r="C304" s="83" t="s">
        <v>896</v>
      </c>
      <c r="D304" s="83" t="s">
        <v>897</v>
      </c>
      <c r="E304" s="83">
        <f>IF(A304="England",INDEX('England_index-categories_R2'!$E:$E,MATCH($D304,'England_index-categories_R2'!B:B,0)),
IF(A304="Scotland",INDEX('Scotland_index-categories_R2'!$E:$E,MATCH($D304,'Scotland_index-categories_R2'!$B:$B,0)),
INDEX('Wales_index-categories_R2'!$E:$E,MATCH($D304,'Wales_index-categories_R2'!$B:$B,0))))</f>
        <v>3</v>
      </c>
    </row>
    <row r="305" spans="1:5" x14ac:dyDescent="0.35">
      <c r="A305" s="83" t="s">
        <v>1072</v>
      </c>
      <c r="B305" s="83" t="s">
        <v>1447</v>
      </c>
      <c r="C305" s="83" t="s">
        <v>898</v>
      </c>
      <c r="D305" s="83" t="s">
        <v>899</v>
      </c>
      <c r="E305" s="83">
        <f>IF(A305="England",INDEX('England_index-categories_R2'!$E:$E,MATCH($D305,'England_index-categories_R2'!B:B,0)),
IF(A305="Scotland",INDEX('Scotland_index-categories_R2'!$E:$E,MATCH($D305,'Scotland_index-categories_R2'!$B:$B,0)),
INDEX('Wales_index-categories_R2'!$E:$E,MATCH($D305,'Wales_index-categories_R2'!$B:$B,0))))</f>
        <v>3</v>
      </c>
    </row>
    <row r="306" spans="1:5" x14ac:dyDescent="0.35">
      <c r="A306" s="83" t="s">
        <v>1072</v>
      </c>
      <c r="B306" s="83" t="s">
        <v>1447</v>
      </c>
      <c r="C306" s="83" t="s">
        <v>902</v>
      </c>
      <c r="D306" s="83" t="s">
        <v>903</v>
      </c>
      <c r="E306" s="83">
        <f>IF(A306="England",INDEX('England_index-categories_R2'!$E:$E,MATCH($D306,'England_index-categories_R2'!B:B,0)),
IF(A306="Scotland",INDEX('Scotland_index-categories_R2'!$E:$E,MATCH($D306,'Scotland_index-categories_R2'!$B:$B,0)),
INDEX('Wales_index-categories_R2'!$E:$E,MATCH($D306,'Wales_index-categories_R2'!$B:$B,0))))</f>
        <v>3</v>
      </c>
    </row>
    <row r="307" spans="1:5" x14ac:dyDescent="0.35">
      <c r="A307" s="83" t="s">
        <v>1072</v>
      </c>
      <c r="B307" s="83" t="s">
        <v>1447</v>
      </c>
      <c r="C307" s="83" t="s">
        <v>904</v>
      </c>
      <c r="D307" s="83" t="s">
        <v>905</v>
      </c>
      <c r="E307" s="83">
        <f>IF(A307="England",INDEX('England_index-categories_R2'!$E:$E,MATCH($D307,'England_index-categories_R2'!B:B,0)),
IF(A307="Scotland",INDEX('Scotland_index-categories_R2'!$E:$E,MATCH($D307,'Scotland_index-categories_R2'!$B:$B,0)),
INDEX('Wales_index-categories_R2'!$E:$E,MATCH($D307,'Wales_index-categories_R2'!$B:$B,0))))</f>
        <v>3</v>
      </c>
    </row>
    <row r="308" spans="1:5" x14ac:dyDescent="0.35">
      <c r="A308" s="83" t="s">
        <v>1072</v>
      </c>
      <c r="B308" s="83" t="s">
        <v>1447</v>
      </c>
      <c r="C308" s="83" t="s">
        <v>910</v>
      </c>
      <c r="D308" s="83" t="s">
        <v>911</v>
      </c>
      <c r="E308" s="83">
        <f>IF(A308="England",INDEX('England_index-categories_R2'!$E:$E,MATCH($D308,'England_index-categories_R2'!B:B,0)),
IF(A308="Scotland",INDEX('Scotland_index-categories_R2'!$E:$E,MATCH($D308,'Scotland_index-categories_R2'!$B:$B,0)),
INDEX('Wales_index-categories_R2'!$E:$E,MATCH($D308,'Wales_index-categories_R2'!$B:$B,0))))</f>
        <v>3</v>
      </c>
    </row>
    <row r="309" spans="1:5" x14ac:dyDescent="0.35">
      <c r="A309" s="83" t="s">
        <v>1072</v>
      </c>
      <c r="B309" s="83" t="s">
        <v>1446</v>
      </c>
      <c r="C309" s="83" t="s">
        <v>916</v>
      </c>
      <c r="D309" s="83" t="s">
        <v>917</v>
      </c>
      <c r="E309" s="83">
        <f>IF(A309="England",INDEX('England_index-categories_R2'!$E:$E,MATCH($D309,'England_index-categories_R2'!B:B,0)),
IF(A309="Scotland",INDEX('Scotland_index-categories_R2'!$E:$E,MATCH($D309,'Scotland_index-categories_R2'!$B:$B,0)),
INDEX('Wales_index-categories_R2'!$E:$E,MATCH($D309,'Wales_index-categories_R2'!$B:$B,0))))</f>
        <v>3</v>
      </c>
    </row>
    <row r="310" spans="1:5" x14ac:dyDescent="0.35">
      <c r="A310" s="83" t="s">
        <v>1072</v>
      </c>
      <c r="B310" s="83" t="s">
        <v>1449</v>
      </c>
      <c r="C310" s="83" t="s">
        <v>920</v>
      </c>
      <c r="D310" s="83" t="s">
        <v>921</v>
      </c>
      <c r="E310" s="83">
        <f>IF(A310="England",INDEX('England_index-categories_R2'!$E:$E,MATCH($D310,'England_index-categories_R2'!B:B,0)),
IF(A310="Scotland",INDEX('Scotland_index-categories_R2'!$E:$E,MATCH($D310,'Scotland_index-categories_R2'!$B:$B,0)),
INDEX('Wales_index-categories_R2'!$E:$E,MATCH($D310,'Wales_index-categories_R2'!$B:$B,0))))</f>
        <v>3</v>
      </c>
    </row>
    <row r="311" spans="1:5" x14ac:dyDescent="0.35">
      <c r="A311" s="83" t="s">
        <v>1410</v>
      </c>
      <c r="B311" s="83" t="s">
        <v>1410</v>
      </c>
      <c r="C311" s="83" t="s">
        <v>380</v>
      </c>
      <c r="D311" s="83" t="s">
        <v>381</v>
      </c>
      <c r="E311" s="83">
        <f>IF(A311="England",INDEX('England_index-categories_R2'!$E:$E,MATCH($D311,'England_index-categories_R2'!B:B,0)),
IF(A311="Scotland",INDEX('Scotland_index-categories_R2'!$E:$E,MATCH($D311,'Scotland_index-categories_R2'!$B:$B,0)),
INDEX('Wales_index-categories_R2'!$E:$E,MATCH($D311,'Wales_index-categories_R2'!$B:$B,0))))</f>
        <v>1</v>
      </c>
    </row>
    <row r="312" spans="1:5" x14ac:dyDescent="0.35">
      <c r="A312" s="83" t="s">
        <v>1410</v>
      </c>
      <c r="B312" s="83" t="s">
        <v>1410</v>
      </c>
      <c r="C312" s="83" t="s">
        <v>384</v>
      </c>
      <c r="D312" s="83" t="s">
        <v>385</v>
      </c>
      <c r="E312" s="83">
        <f>IF(A312="England",INDEX('England_index-categories_R2'!$E:$E,MATCH($D312,'England_index-categories_R2'!B:B,0)),
IF(A312="Scotland",INDEX('Scotland_index-categories_R2'!$E:$E,MATCH($D312,'Scotland_index-categories_R2'!$B:$B,0)),
INDEX('Wales_index-categories_R2'!$E:$E,MATCH($D312,'Wales_index-categories_R2'!$B:$B,0))))</f>
        <v>1</v>
      </c>
    </row>
    <row r="313" spans="1:5" x14ac:dyDescent="0.35">
      <c r="A313" s="83" t="s">
        <v>1410</v>
      </c>
      <c r="B313" s="83" t="s">
        <v>1410</v>
      </c>
      <c r="C313" s="83" t="s">
        <v>426</v>
      </c>
      <c r="D313" s="83" t="s">
        <v>427</v>
      </c>
      <c r="E313" s="83">
        <f>IF(A313="England",INDEX('England_index-categories_R2'!$E:$E,MATCH($D313,'England_index-categories_R2'!B:B,0)),
IF(A313="Scotland",INDEX('Scotland_index-categories_R2'!$E:$E,MATCH($D313,'Scotland_index-categories_R2'!$B:$B,0)),
INDEX('Wales_index-categories_R2'!$E:$E,MATCH($D313,'Wales_index-categories_R2'!$B:$B,0))))</f>
        <v>1</v>
      </c>
    </row>
    <row r="314" spans="1:5" x14ac:dyDescent="0.35">
      <c r="A314" s="83" t="s">
        <v>1410</v>
      </c>
      <c r="B314" s="83" t="s">
        <v>1410</v>
      </c>
      <c r="C314" s="83" t="s">
        <v>446</v>
      </c>
      <c r="D314" s="83" t="s">
        <v>447</v>
      </c>
      <c r="E314" s="83">
        <f>IF(A314="England",INDEX('England_index-categories_R2'!$E:$E,MATCH($D314,'England_index-categories_R2'!B:B,0)),
IF(A314="Scotland",INDEX('Scotland_index-categories_R2'!$E:$E,MATCH($D314,'Scotland_index-categories_R2'!$B:$B,0)),
INDEX('Wales_index-categories_R2'!$E:$E,MATCH($D314,'Wales_index-categories_R2'!$B:$B,0))))</f>
        <v>1</v>
      </c>
    </row>
    <row r="315" spans="1:5" x14ac:dyDescent="0.35">
      <c r="A315" s="83" t="s">
        <v>1410</v>
      </c>
      <c r="B315" s="83" t="s">
        <v>1410</v>
      </c>
      <c r="C315" s="83" t="s">
        <v>510</v>
      </c>
      <c r="D315" s="83" t="s">
        <v>511</v>
      </c>
      <c r="E315" s="83">
        <f>IF(A315="England",INDEX('England_index-categories_R2'!$E:$E,MATCH($D315,'England_index-categories_R2'!B:B,0)),
IF(A315="Scotland",INDEX('Scotland_index-categories_R2'!$E:$E,MATCH($D315,'Scotland_index-categories_R2'!$B:$B,0)),
INDEX('Wales_index-categories_R2'!$E:$E,MATCH($D315,'Wales_index-categories_R2'!$B:$B,0))))</f>
        <v>1</v>
      </c>
    </row>
    <row r="316" spans="1:5" x14ac:dyDescent="0.35">
      <c r="A316" s="83" t="s">
        <v>1410</v>
      </c>
      <c r="B316" s="83" t="s">
        <v>1410</v>
      </c>
      <c r="C316" s="83" t="s">
        <v>608</v>
      </c>
      <c r="D316" s="83" t="s">
        <v>609</v>
      </c>
      <c r="E316" s="83">
        <f>IF(A316="England",INDEX('England_index-categories_R2'!$E:$E,MATCH($D316,'England_index-categories_R2'!B:B,0)),
IF(A316="Scotland",INDEX('Scotland_index-categories_R2'!$E:$E,MATCH($D316,'Scotland_index-categories_R2'!$B:$B,0)),
INDEX('Wales_index-categories_R2'!$E:$E,MATCH($D316,'Wales_index-categories_R2'!$B:$B,0))))</f>
        <v>1</v>
      </c>
    </row>
    <row r="317" spans="1:5" x14ac:dyDescent="0.35">
      <c r="A317" s="83" t="s">
        <v>1410</v>
      </c>
      <c r="B317" s="83" t="s">
        <v>1410</v>
      </c>
      <c r="C317" s="83" t="s">
        <v>620</v>
      </c>
      <c r="D317" s="83" t="s">
        <v>621</v>
      </c>
      <c r="E317" s="83">
        <f>IF(A317="England",INDEX('England_index-categories_R2'!$E:$E,MATCH($D317,'England_index-categories_R2'!B:B,0)),
IF(A317="Scotland",INDEX('Scotland_index-categories_R2'!$E:$E,MATCH($D317,'Scotland_index-categories_R2'!$B:$B,0)),
INDEX('Wales_index-categories_R2'!$E:$E,MATCH($D317,'Wales_index-categories_R2'!$B:$B,0))))</f>
        <v>1</v>
      </c>
    </row>
    <row r="318" spans="1:5" x14ac:dyDescent="0.35">
      <c r="A318" s="83" t="s">
        <v>1410</v>
      </c>
      <c r="B318" s="83" t="s">
        <v>1410</v>
      </c>
      <c r="C318" s="83" t="s">
        <v>876</v>
      </c>
      <c r="D318" s="83" t="s">
        <v>877</v>
      </c>
      <c r="E318" s="83">
        <f>IF(A318="England",INDEX('England_index-categories_R2'!$E:$E,MATCH($D318,'England_index-categories_R2'!B:B,0)),
IF(A318="Scotland",INDEX('Scotland_index-categories_R2'!$E:$E,MATCH($D318,'Scotland_index-categories_R2'!$B:$B,0)),
INDEX('Wales_index-categories_R2'!$E:$E,MATCH($D318,'Wales_index-categories_R2'!$B:$B,0))))</f>
        <v>1</v>
      </c>
    </row>
    <row r="319" spans="1:5" x14ac:dyDescent="0.35">
      <c r="A319" s="83" t="s">
        <v>1410</v>
      </c>
      <c r="B319" s="83" t="s">
        <v>1410</v>
      </c>
      <c r="C319" s="83" t="s">
        <v>195</v>
      </c>
      <c r="D319" s="83" t="s">
        <v>196</v>
      </c>
      <c r="E319" s="83">
        <f>IF(A319="England",INDEX('England_index-categories_R2'!$E:$E,MATCH($D319,'England_index-categories_R2'!B:B,0)),
IF(A319="Scotland",INDEX('Scotland_index-categories_R2'!$E:$E,MATCH($D319,'Scotland_index-categories_R2'!$B:$B,0)),
INDEX('Wales_index-categories_R2'!$E:$E,MATCH($D319,'Wales_index-categories_R2'!$B:$B,0))))</f>
        <v>2</v>
      </c>
    </row>
    <row r="320" spans="1:5" x14ac:dyDescent="0.35">
      <c r="A320" s="83" t="s">
        <v>1410</v>
      </c>
      <c r="B320" s="83" t="s">
        <v>1410</v>
      </c>
      <c r="C320" s="83" t="s">
        <v>205</v>
      </c>
      <c r="D320" s="83" t="s">
        <v>206</v>
      </c>
      <c r="E320" s="83">
        <f>IF(A320="England",INDEX('England_index-categories_R2'!$E:$E,MATCH($D320,'England_index-categories_R2'!B:B,0)),
IF(A320="Scotland",INDEX('Scotland_index-categories_R2'!$E:$E,MATCH($D320,'Scotland_index-categories_R2'!$B:$B,0)),
INDEX('Wales_index-categories_R2'!$E:$E,MATCH($D320,'Wales_index-categories_R2'!$B:$B,0))))</f>
        <v>2</v>
      </c>
    </row>
    <row r="321" spans="1:5" x14ac:dyDescent="0.35">
      <c r="A321" s="83" t="s">
        <v>1410</v>
      </c>
      <c r="B321" s="83" t="s">
        <v>1410</v>
      </c>
      <c r="C321" s="83" t="s">
        <v>207</v>
      </c>
      <c r="D321" s="83" t="s">
        <v>208</v>
      </c>
      <c r="E321" s="83">
        <f>IF(A321="England",INDEX('England_index-categories_R2'!$E:$E,MATCH($D321,'England_index-categories_R2'!B:B,0)),
IF(A321="Scotland",INDEX('Scotland_index-categories_R2'!$E:$E,MATCH($D321,'Scotland_index-categories_R2'!$B:$B,0)),
INDEX('Wales_index-categories_R2'!$E:$E,MATCH($D321,'Wales_index-categories_R2'!$B:$B,0))))</f>
        <v>2</v>
      </c>
    </row>
    <row r="322" spans="1:5" x14ac:dyDescent="0.35">
      <c r="A322" s="83" t="s">
        <v>1410</v>
      </c>
      <c r="B322" s="83" t="s">
        <v>1410</v>
      </c>
      <c r="C322" s="83" t="s">
        <v>336</v>
      </c>
      <c r="D322" s="83" t="s">
        <v>337</v>
      </c>
      <c r="E322" s="83">
        <f>IF(A322="England",INDEX('England_index-categories_R2'!$E:$E,MATCH($D322,'England_index-categories_R2'!B:B,0)),
IF(A322="Scotland",INDEX('Scotland_index-categories_R2'!$E:$E,MATCH($D322,'Scotland_index-categories_R2'!$B:$B,0)),
INDEX('Wales_index-categories_R2'!$E:$E,MATCH($D322,'Wales_index-categories_R2'!$B:$B,0))))</f>
        <v>2</v>
      </c>
    </row>
    <row r="323" spans="1:5" x14ac:dyDescent="0.35">
      <c r="A323" s="83" t="s">
        <v>1410</v>
      </c>
      <c r="B323" s="83" t="s">
        <v>1410</v>
      </c>
      <c r="C323" s="83" t="s">
        <v>378</v>
      </c>
      <c r="D323" s="83" t="s">
        <v>379</v>
      </c>
      <c r="E323" s="83">
        <f>IF(A323="England",INDEX('England_index-categories_R2'!$E:$E,MATCH($D323,'England_index-categories_R2'!B:B,0)),
IF(A323="Scotland",INDEX('Scotland_index-categories_R2'!$E:$E,MATCH($D323,'Scotland_index-categories_R2'!$B:$B,0)),
INDEX('Wales_index-categories_R2'!$E:$E,MATCH($D323,'Wales_index-categories_R2'!$B:$B,0))))</f>
        <v>2</v>
      </c>
    </row>
    <row r="324" spans="1:5" x14ac:dyDescent="0.35">
      <c r="A324" s="83" t="s">
        <v>1410</v>
      </c>
      <c r="B324" s="83" t="s">
        <v>1410</v>
      </c>
      <c r="C324" s="83" t="s">
        <v>432</v>
      </c>
      <c r="D324" s="83" t="s">
        <v>433</v>
      </c>
      <c r="E324" s="83">
        <f>IF(A324="England",INDEX('England_index-categories_R2'!$E:$E,MATCH($D324,'England_index-categories_R2'!B:B,0)),
IF(A324="Scotland",INDEX('Scotland_index-categories_R2'!$E:$E,MATCH($D324,'Scotland_index-categories_R2'!$B:$B,0)),
INDEX('Wales_index-categories_R2'!$E:$E,MATCH($D324,'Wales_index-categories_R2'!$B:$B,0))))</f>
        <v>2</v>
      </c>
    </row>
    <row r="325" spans="1:5" x14ac:dyDescent="0.35">
      <c r="A325" s="83" t="s">
        <v>1410</v>
      </c>
      <c r="B325" s="83" t="s">
        <v>1410</v>
      </c>
      <c r="C325" s="83" t="s">
        <v>582</v>
      </c>
      <c r="D325" s="83" t="s">
        <v>583</v>
      </c>
      <c r="E325" s="83">
        <f>IF(A325="England",INDEX('England_index-categories_R2'!$E:$E,MATCH($D325,'England_index-categories_R2'!B:B,0)),
IF(A325="Scotland",INDEX('Scotland_index-categories_R2'!$E:$E,MATCH($D325,'Scotland_index-categories_R2'!$B:$B,0)),
INDEX('Wales_index-categories_R2'!$E:$E,MATCH($D325,'Wales_index-categories_R2'!$B:$B,0))))</f>
        <v>2</v>
      </c>
    </row>
    <row r="326" spans="1:5" x14ac:dyDescent="0.35">
      <c r="A326" s="83" t="s">
        <v>1410</v>
      </c>
      <c r="B326" s="83" t="s">
        <v>1410</v>
      </c>
      <c r="C326" s="83" t="s">
        <v>590</v>
      </c>
      <c r="D326" s="83" t="s">
        <v>591</v>
      </c>
      <c r="E326" s="83">
        <f>IF(A326="England",INDEX('England_index-categories_R2'!$E:$E,MATCH($D326,'England_index-categories_R2'!B:B,0)),
IF(A326="Scotland",INDEX('Scotland_index-categories_R2'!$E:$E,MATCH($D326,'Scotland_index-categories_R2'!$B:$B,0)),
INDEX('Wales_index-categories_R2'!$E:$E,MATCH($D326,'Wales_index-categories_R2'!$B:$B,0))))</f>
        <v>2</v>
      </c>
    </row>
    <row r="327" spans="1:5" x14ac:dyDescent="0.35">
      <c r="A327" s="83" t="s">
        <v>1410</v>
      </c>
      <c r="B327" s="83" t="s">
        <v>1410</v>
      </c>
      <c r="C327" s="83" t="s">
        <v>592</v>
      </c>
      <c r="D327" s="83" t="s">
        <v>593</v>
      </c>
      <c r="E327" s="83">
        <f>IF(A327="England",INDEX('England_index-categories_R2'!$E:$E,MATCH($D327,'England_index-categories_R2'!B:B,0)),
IF(A327="Scotland",INDEX('Scotland_index-categories_R2'!$E:$E,MATCH($D327,'Scotland_index-categories_R2'!$B:$B,0)),
INDEX('Wales_index-categories_R2'!$E:$E,MATCH($D327,'Wales_index-categories_R2'!$B:$B,0))))</f>
        <v>2</v>
      </c>
    </row>
    <row r="328" spans="1:5" x14ac:dyDescent="0.35">
      <c r="A328" s="83" t="s">
        <v>1410</v>
      </c>
      <c r="B328" s="83" t="s">
        <v>1410</v>
      </c>
      <c r="C328" s="83" t="s">
        <v>678</v>
      </c>
      <c r="D328" s="83" t="s">
        <v>679</v>
      </c>
      <c r="E328" s="83">
        <f>IF(A328="England",INDEX('England_index-categories_R2'!$E:$E,MATCH($D328,'England_index-categories_R2'!B:B,0)),
IF(A328="Scotland",INDEX('Scotland_index-categories_R2'!$E:$E,MATCH($D328,'Scotland_index-categories_R2'!$B:$B,0)),
INDEX('Wales_index-categories_R2'!$E:$E,MATCH($D328,'Wales_index-categories_R2'!$B:$B,0))))</f>
        <v>2</v>
      </c>
    </row>
    <row r="329" spans="1:5" x14ac:dyDescent="0.35">
      <c r="A329" s="83" t="s">
        <v>1410</v>
      </c>
      <c r="B329" s="83" t="s">
        <v>1410</v>
      </c>
      <c r="C329" s="83" t="s">
        <v>716</v>
      </c>
      <c r="D329" s="83" t="s">
        <v>717</v>
      </c>
      <c r="E329" s="83">
        <f>IF(A329="England",INDEX('England_index-categories_R2'!$E:$E,MATCH($D329,'England_index-categories_R2'!B:B,0)),
IF(A329="Scotland",INDEX('Scotland_index-categories_R2'!$E:$E,MATCH($D329,'Scotland_index-categories_R2'!$B:$B,0)),
INDEX('Wales_index-categories_R2'!$E:$E,MATCH($D329,'Wales_index-categories_R2'!$B:$B,0))))</f>
        <v>2</v>
      </c>
    </row>
    <row r="330" spans="1:5" x14ac:dyDescent="0.35">
      <c r="A330" s="83" t="s">
        <v>1410</v>
      </c>
      <c r="B330" s="83" t="s">
        <v>1410</v>
      </c>
      <c r="C330" s="83" t="s">
        <v>738</v>
      </c>
      <c r="D330" s="83" t="s">
        <v>739</v>
      </c>
      <c r="E330" s="83">
        <f>IF(A330="England",INDEX('England_index-categories_R2'!$E:$E,MATCH($D330,'England_index-categories_R2'!B:B,0)),
IF(A330="Scotland",INDEX('Scotland_index-categories_R2'!$E:$E,MATCH($D330,'Scotland_index-categories_R2'!$B:$B,0)),
INDEX('Wales_index-categories_R2'!$E:$E,MATCH($D330,'Wales_index-categories_R2'!$B:$B,0))))</f>
        <v>2</v>
      </c>
    </row>
    <row r="331" spans="1:5" x14ac:dyDescent="0.35">
      <c r="A331" s="83" t="s">
        <v>1410</v>
      </c>
      <c r="B331" s="83" t="s">
        <v>1410</v>
      </c>
      <c r="C331" s="83" t="s">
        <v>754</v>
      </c>
      <c r="D331" s="83" t="s">
        <v>755</v>
      </c>
      <c r="E331" s="83">
        <f>IF(A331="England",INDEX('England_index-categories_R2'!$E:$E,MATCH($D331,'England_index-categories_R2'!B:B,0)),
IF(A331="Scotland",INDEX('Scotland_index-categories_R2'!$E:$E,MATCH($D331,'Scotland_index-categories_R2'!$B:$B,0)),
INDEX('Wales_index-categories_R2'!$E:$E,MATCH($D331,'Wales_index-categories_R2'!$B:$B,0))))</f>
        <v>2</v>
      </c>
    </row>
    <row r="332" spans="1:5" x14ac:dyDescent="0.35">
      <c r="A332" s="83" t="s">
        <v>1410</v>
      </c>
      <c r="B332" s="83" t="s">
        <v>1410</v>
      </c>
      <c r="C332" s="83" t="s">
        <v>786</v>
      </c>
      <c r="D332" s="83" t="s">
        <v>787</v>
      </c>
      <c r="E332" s="83">
        <f>IF(A332="England",INDEX('England_index-categories_R2'!$E:$E,MATCH($D332,'England_index-categories_R2'!B:B,0)),
IF(A332="Scotland",INDEX('Scotland_index-categories_R2'!$E:$E,MATCH($D332,'Scotland_index-categories_R2'!$B:$B,0)),
INDEX('Wales_index-categories_R2'!$E:$E,MATCH($D332,'Wales_index-categories_R2'!$B:$B,0))))</f>
        <v>2</v>
      </c>
    </row>
    <row r="333" spans="1:5" x14ac:dyDescent="0.35">
      <c r="A333" s="83" t="s">
        <v>1410</v>
      </c>
      <c r="B333" s="83" t="s">
        <v>1410</v>
      </c>
      <c r="C333" s="83" t="s">
        <v>882</v>
      </c>
      <c r="D333" s="83" t="s">
        <v>883</v>
      </c>
      <c r="E333" s="83">
        <f>IF(A333="England",INDEX('England_index-categories_R2'!$E:$E,MATCH($D333,'England_index-categories_R2'!B:B,0)),
IF(A333="Scotland",INDEX('Scotland_index-categories_R2'!$E:$E,MATCH($D333,'Scotland_index-categories_R2'!$B:$B,0)),
INDEX('Wales_index-categories_R2'!$E:$E,MATCH($D333,'Wales_index-categories_R2'!$B:$B,0))))</f>
        <v>2</v>
      </c>
    </row>
    <row r="334" spans="1:5" x14ac:dyDescent="0.35">
      <c r="A334" s="83" t="s">
        <v>1410</v>
      </c>
      <c r="B334" s="83" t="s">
        <v>1410</v>
      </c>
      <c r="C334" s="83" t="s">
        <v>197</v>
      </c>
      <c r="D334" s="83" t="s">
        <v>198</v>
      </c>
      <c r="E334" s="83">
        <f>IF(A334="England",INDEX('England_index-categories_R2'!$E:$E,MATCH($D334,'England_index-categories_R2'!B:B,0)),
IF(A334="Scotland",INDEX('Scotland_index-categories_R2'!$E:$E,MATCH($D334,'Scotland_index-categories_R2'!$B:$B,0)),
INDEX('Wales_index-categories_R2'!$E:$E,MATCH($D334,'Wales_index-categories_R2'!$B:$B,0))))</f>
        <v>3</v>
      </c>
    </row>
    <row r="335" spans="1:5" x14ac:dyDescent="0.35">
      <c r="A335" s="83" t="s">
        <v>1410</v>
      </c>
      <c r="B335" s="83" t="s">
        <v>1410</v>
      </c>
      <c r="C335" s="83" t="s">
        <v>331</v>
      </c>
      <c r="D335" s="83" t="s">
        <v>332</v>
      </c>
      <c r="E335" s="83">
        <f>IF(A335="England",INDEX('England_index-categories_R2'!$E:$E,MATCH($D335,'England_index-categories_R2'!B:B,0)),
IF(A335="Scotland",INDEX('Scotland_index-categories_R2'!$E:$E,MATCH($D335,'Scotland_index-categories_R2'!$B:$B,0)),
INDEX('Wales_index-categories_R2'!$E:$E,MATCH($D335,'Wales_index-categories_R2'!$B:$B,0))))</f>
        <v>3</v>
      </c>
    </row>
    <row r="336" spans="1:5" x14ac:dyDescent="0.35">
      <c r="A336" s="83" t="s">
        <v>1410</v>
      </c>
      <c r="B336" s="83" t="s">
        <v>1410</v>
      </c>
      <c r="C336" s="83" t="s">
        <v>390</v>
      </c>
      <c r="D336" s="83" t="s">
        <v>391</v>
      </c>
      <c r="E336" s="83">
        <f>IF(A336="England",INDEX('England_index-categories_R2'!$E:$E,MATCH($D336,'England_index-categories_R2'!B:B,0)),
IF(A336="Scotland",INDEX('Scotland_index-categories_R2'!$E:$E,MATCH($D336,'Scotland_index-categories_R2'!$B:$B,0)),
INDEX('Wales_index-categories_R2'!$E:$E,MATCH($D336,'Wales_index-categories_R2'!$B:$B,0))))</f>
        <v>3</v>
      </c>
    </row>
    <row r="337" spans="1:5" x14ac:dyDescent="0.35">
      <c r="A337" s="83" t="s">
        <v>1410</v>
      </c>
      <c r="B337" s="83" t="s">
        <v>1410</v>
      </c>
      <c r="C337" s="83" t="s">
        <v>398</v>
      </c>
      <c r="D337" s="83" t="s">
        <v>399</v>
      </c>
      <c r="E337" s="83">
        <f>IF(A337="England",INDEX('England_index-categories_R2'!$E:$E,MATCH($D337,'England_index-categories_R2'!B:B,0)),
IF(A337="Scotland",INDEX('Scotland_index-categories_R2'!$E:$E,MATCH($D337,'Scotland_index-categories_R2'!$B:$B,0)),
INDEX('Wales_index-categories_R2'!$E:$E,MATCH($D337,'Wales_index-categories_R2'!$B:$B,0))))</f>
        <v>3</v>
      </c>
    </row>
    <row r="338" spans="1:5" x14ac:dyDescent="0.35">
      <c r="A338" s="83" t="s">
        <v>1410</v>
      </c>
      <c r="B338" s="83" t="s">
        <v>1410</v>
      </c>
      <c r="C338" s="83" t="s">
        <v>400</v>
      </c>
      <c r="D338" s="83" t="s">
        <v>401</v>
      </c>
      <c r="E338" s="83">
        <f>IF(A338="England",INDEX('England_index-categories_R2'!$E:$E,MATCH($D338,'England_index-categories_R2'!B:B,0)),
IF(A338="Scotland",INDEX('Scotland_index-categories_R2'!$E:$E,MATCH($D338,'Scotland_index-categories_R2'!$B:$B,0)),
INDEX('Wales_index-categories_R2'!$E:$E,MATCH($D338,'Wales_index-categories_R2'!$B:$B,0))))</f>
        <v>3</v>
      </c>
    </row>
    <row r="339" spans="1:5" x14ac:dyDescent="0.35">
      <c r="A339" s="83" t="s">
        <v>1410</v>
      </c>
      <c r="B339" s="83" t="s">
        <v>1410</v>
      </c>
      <c r="C339" s="83" t="s">
        <v>496</v>
      </c>
      <c r="D339" s="83" t="s">
        <v>497</v>
      </c>
      <c r="E339" s="83">
        <f>IF(A339="England",INDEX('England_index-categories_R2'!$E:$E,MATCH($D339,'England_index-categories_R2'!B:B,0)),
IF(A339="Scotland",INDEX('Scotland_index-categories_R2'!$E:$E,MATCH($D339,'Scotland_index-categories_R2'!$B:$B,0)),
INDEX('Wales_index-categories_R2'!$E:$E,MATCH($D339,'Wales_index-categories_R2'!$B:$B,0))))</f>
        <v>3</v>
      </c>
    </row>
    <row r="340" spans="1:5" x14ac:dyDescent="0.35">
      <c r="A340" s="83" t="s">
        <v>1410</v>
      </c>
      <c r="B340" s="83" t="s">
        <v>1410</v>
      </c>
      <c r="C340" s="83" t="s">
        <v>648</v>
      </c>
      <c r="D340" s="83" t="s">
        <v>649</v>
      </c>
      <c r="E340" s="83">
        <f>IF(A340="England",INDEX('England_index-categories_R2'!$E:$E,MATCH($D340,'England_index-categories_R2'!B:B,0)),
IF(A340="Scotland",INDEX('Scotland_index-categories_R2'!$E:$E,MATCH($D340,'Scotland_index-categories_R2'!$B:$B,0)),
INDEX('Wales_index-categories_R2'!$E:$E,MATCH($D340,'Wales_index-categories_R2'!$B:$B,0))))</f>
        <v>3</v>
      </c>
    </row>
    <row r="341" spans="1:5" x14ac:dyDescent="0.35">
      <c r="A341" s="83" t="s">
        <v>1410</v>
      </c>
      <c r="B341" s="83" t="s">
        <v>1410</v>
      </c>
      <c r="C341" s="83" t="s">
        <v>656</v>
      </c>
      <c r="D341" s="83" t="s">
        <v>657</v>
      </c>
      <c r="E341" s="83">
        <f>IF(A341="England",INDEX('England_index-categories_R2'!$E:$E,MATCH($D341,'England_index-categories_R2'!B:B,0)),
IF(A341="Scotland",INDEX('Scotland_index-categories_R2'!$E:$E,MATCH($D341,'Scotland_index-categories_R2'!$B:$B,0)),
INDEX('Wales_index-categories_R2'!$E:$E,MATCH($D341,'Wales_index-categories_R2'!$B:$B,0))))</f>
        <v>3</v>
      </c>
    </row>
    <row r="342" spans="1:5" x14ac:dyDescent="0.35">
      <c r="A342" s="83" t="s">
        <v>1410</v>
      </c>
      <c r="B342" s="83" t="s">
        <v>1410</v>
      </c>
      <c r="C342" s="83" t="s">
        <v>728</v>
      </c>
      <c r="D342" s="83" t="s">
        <v>729</v>
      </c>
      <c r="E342" s="83">
        <f>IF(A342="England",INDEX('England_index-categories_R2'!$E:$E,MATCH($D342,'England_index-categories_R2'!B:B,0)),
IF(A342="Scotland",INDEX('Scotland_index-categories_R2'!$E:$E,MATCH($D342,'Scotland_index-categories_R2'!$B:$B,0)),
INDEX('Wales_index-categories_R2'!$E:$E,MATCH($D342,'Wales_index-categories_R2'!$B:$B,0))))</f>
        <v>3</v>
      </c>
    </row>
    <row r="343" spans="1:5" x14ac:dyDescent="0.35">
      <c r="A343" s="83" t="s">
        <v>1411</v>
      </c>
      <c r="B343" s="83" t="s">
        <v>1411</v>
      </c>
      <c r="C343" s="83" t="s">
        <v>245</v>
      </c>
      <c r="D343" s="83" t="s">
        <v>246</v>
      </c>
      <c r="E343" s="83">
        <f>IF(A343="England",INDEX('England_index-categories_R2'!$E:$E,MATCH($D343,'England_index-categories_R2'!B:B,0)),
IF(A343="Scotland",INDEX('Scotland_index-categories_R2'!$E:$E,MATCH($D343,'Scotland_index-categories_R2'!$B:$B,0)),
INDEX('Wales_index-categories_R2'!$E:$E,MATCH($D343,'Wales_index-categories_R2'!$B:$B,0))))</f>
        <v>1</v>
      </c>
    </row>
    <row r="344" spans="1:5" x14ac:dyDescent="0.35">
      <c r="A344" s="83" t="s">
        <v>1411</v>
      </c>
      <c r="B344" s="83" t="s">
        <v>1411</v>
      </c>
      <c r="C344" s="83" t="s">
        <v>289</v>
      </c>
      <c r="D344" s="83" t="s">
        <v>290</v>
      </c>
      <c r="E344" s="83">
        <f>IF(A344="England",INDEX('England_index-categories_R2'!$E:$E,MATCH($D344,'England_index-categories_R2'!B:B,0)),
IF(A344="Scotland",INDEX('Scotland_index-categories_R2'!$E:$E,MATCH($D344,'Scotland_index-categories_R2'!$B:$B,0)),
INDEX('Wales_index-categories_R2'!$E:$E,MATCH($D344,'Wales_index-categories_R2'!$B:$B,0))))</f>
        <v>1</v>
      </c>
    </row>
    <row r="345" spans="1:5" x14ac:dyDescent="0.35">
      <c r="A345" s="83" t="s">
        <v>1411</v>
      </c>
      <c r="B345" s="83" t="s">
        <v>1411</v>
      </c>
      <c r="C345" s="83" t="s">
        <v>301</v>
      </c>
      <c r="D345" s="83" t="s">
        <v>302</v>
      </c>
      <c r="E345" s="83">
        <f>IF(A345="England",INDEX('England_index-categories_R2'!$E:$E,MATCH($D345,'England_index-categories_R2'!B:B,0)),
IF(A345="Scotland",INDEX('Scotland_index-categories_R2'!$E:$E,MATCH($D345,'Scotland_index-categories_R2'!$B:$B,0)),
INDEX('Wales_index-categories_R2'!$E:$E,MATCH($D345,'Wales_index-categories_R2'!$B:$B,0))))</f>
        <v>1</v>
      </c>
    </row>
    <row r="346" spans="1:5" x14ac:dyDescent="0.35">
      <c r="A346" s="83" t="s">
        <v>1411</v>
      </c>
      <c r="B346" s="83" t="s">
        <v>1411</v>
      </c>
      <c r="C346" s="83" t="s">
        <v>305</v>
      </c>
      <c r="D346" s="83" t="s">
        <v>306</v>
      </c>
      <c r="E346" s="83">
        <f>IF(A346="England",INDEX('England_index-categories_R2'!$E:$E,MATCH($D346,'England_index-categories_R2'!B:B,0)),
IF(A346="Scotland",INDEX('Scotland_index-categories_R2'!$E:$E,MATCH($D346,'Scotland_index-categories_R2'!$B:$B,0)),
INDEX('Wales_index-categories_R2'!$E:$E,MATCH($D346,'Wales_index-categories_R2'!$B:$B,0))))</f>
        <v>1</v>
      </c>
    </row>
    <row r="347" spans="1:5" x14ac:dyDescent="0.35">
      <c r="A347" s="83" t="s">
        <v>1411</v>
      </c>
      <c r="B347" s="83" t="s">
        <v>1411</v>
      </c>
      <c r="C347" s="83" t="s">
        <v>340</v>
      </c>
      <c r="D347" s="83" t="s">
        <v>341</v>
      </c>
      <c r="E347" s="83">
        <f>IF(A347="England",INDEX('England_index-categories_R2'!$E:$E,MATCH($D347,'England_index-categories_R2'!B:B,0)),
IF(A347="Scotland",INDEX('Scotland_index-categories_R2'!$E:$E,MATCH($D347,'Scotland_index-categories_R2'!$B:$B,0)),
INDEX('Wales_index-categories_R2'!$E:$E,MATCH($D347,'Wales_index-categories_R2'!$B:$B,0))))</f>
        <v>1</v>
      </c>
    </row>
    <row r="348" spans="1:5" x14ac:dyDescent="0.35">
      <c r="A348" s="83" t="s">
        <v>1411</v>
      </c>
      <c r="B348" s="83" t="s">
        <v>1411</v>
      </c>
      <c r="C348" s="83" t="s">
        <v>364</v>
      </c>
      <c r="D348" s="83" t="s">
        <v>365</v>
      </c>
      <c r="E348" s="83">
        <f>IF(A348="England",INDEX('England_index-categories_R2'!$E:$E,MATCH($D348,'England_index-categories_R2'!B:B,0)),
IF(A348="Scotland",INDEX('Scotland_index-categories_R2'!$E:$E,MATCH($D348,'Scotland_index-categories_R2'!$B:$B,0)),
INDEX('Wales_index-categories_R2'!$E:$E,MATCH($D348,'Wales_index-categories_R2'!$B:$B,0))))</f>
        <v>1</v>
      </c>
    </row>
    <row r="349" spans="1:5" x14ac:dyDescent="0.35">
      <c r="A349" s="83" t="s">
        <v>1411</v>
      </c>
      <c r="B349" s="83" t="s">
        <v>1411</v>
      </c>
      <c r="C349" s="83" t="s">
        <v>460</v>
      </c>
      <c r="D349" s="83" t="s">
        <v>461</v>
      </c>
      <c r="E349" s="83">
        <f>IF(A349="England",INDEX('England_index-categories_R2'!$E:$E,MATCH($D349,'England_index-categories_R2'!B:B,0)),
IF(A349="Scotland",INDEX('Scotland_index-categories_R2'!$E:$E,MATCH($D349,'Scotland_index-categories_R2'!$B:$B,0)),
INDEX('Wales_index-categories_R2'!$E:$E,MATCH($D349,'Wales_index-categories_R2'!$B:$B,0))))</f>
        <v>1</v>
      </c>
    </row>
    <row r="350" spans="1:5" x14ac:dyDescent="0.35">
      <c r="A350" s="83" t="s">
        <v>1411</v>
      </c>
      <c r="B350" s="83" t="s">
        <v>1411</v>
      </c>
      <c r="C350" s="83" t="s">
        <v>570</v>
      </c>
      <c r="D350" s="83" t="s">
        <v>571</v>
      </c>
      <c r="E350" s="83">
        <f>IF(A350="England",INDEX('England_index-categories_R2'!$E:$E,MATCH($D350,'England_index-categories_R2'!B:B,0)),
IF(A350="Scotland",INDEX('Scotland_index-categories_R2'!$E:$E,MATCH($D350,'Scotland_index-categories_R2'!$B:$B,0)),
INDEX('Wales_index-categories_R2'!$E:$E,MATCH($D350,'Wales_index-categories_R2'!$B:$B,0))))</f>
        <v>1</v>
      </c>
    </row>
    <row r="351" spans="1:5" x14ac:dyDescent="0.35">
      <c r="A351" s="83" t="s">
        <v>1411</v>
      </c>
      <c r="B351" s="83" t="s">
        <v>1411</v>
      </c>
      <c r="C351" s="83" t="s">
        <v>594</v>
      </c>
      <c r="D351" s="83" t="s">
        <v>595</v>
      </c>
      <c r="E351" s="83">
        <f>IF(A351="England",INDEX('England_index-categories_R2'!$E:$E,MATCH($D351,'England_index-categories_R2'!B:B,0)),
IF(A351="Scotland",INDEX('Scotland_index-categories_R2'!$E:$E,MATCH($D351,'Scotland_index-categories_R2'!$B:$B,0)),
INDEX('Wales_index-categories_R2'!$E:$E,MATCH($D351,'Wales_index-categories_R2'!$B:$B,0))))</f>
        <v>1</v>
      </c>
    </row>
    <row r="352" spans="1:5" x14ac:dyDescent="0.35">
      <c r="A352" s="83" t="s">
        <v>1411</v>
      </c>
      <c r="B352" s="83" t="s">
        <v>1411</v>
      </c>
      <c r="C352" s="83" t="s">
        <v>606</v>
      </c>
      <c r="D352" s="83" t="s">
        <v>607</v>
      </c>
      <c r="E352" s="83">
        <f>IF(A352="England",INDEX('England_index-categories_R2'!$E:$E,MATCH($D352,'England_index-categories_R2'!B:B,0)),
IF(A352="Scotland",INDEX('Scotland_index-categories_R2'!$E:$E,MATCH($D352,'Scotland_index-categories_R2'!$B:$B,0)),
INDEX('Wales_index-categories_R2'!$E:$E,MATCH($D352,'Wales_index-categories_R2'!$B:$B,0))))</f>
        <v>1</v>
      </c>
    </row>
    <row r="353" spans="1:5" x14ac:dyDescent="0.35">
      <c r="A353" s="83" t="s">
        <v>1411</v>
      </c>
      <c r="B353" s="83" t="s">
        <v>1411</v>
      </c>
      <c r="C353" s="83" t="s">
        <v>664</v>
      </c>
      <c r="D353" s="83" t="s">
        <v>665</v>
      </c>
      <c r="E353" s="83">
        <f>IF(A353="England",INDEX('England_index-categories_R2'!$E:$E,MATCH($D353,'England_index-categories_R2'!B:B,0)),
IF(A353="Scotland",INDEX('Scotland_index-categories_R2'!$E:$E,MATCH($D353,'Scotland_index-categories_R2'!$B:$B,0)),
INDEX('Wales_index-categories_R2'!$E:$E,MATCH($D353,'Wales_index-categories_R2'!$B:$B,0))))</f>
        <v>1</v>
      </c>
    </row>
    <row r="354" spans="1:5" x14ac:dyDescent="0.35">
      <c r="A354" s="83" t="s">
        <v>1411</v>
      </c>
      <c r="B354" s="83" t="s">
        <v>1411</v>
      </c>
      <c r="C354" s="83" t="s">
        <v>806</v>
      </c>
      <c r="D354" s="83" t="s">
        <v>807</v>
      </c>
      <c r="E354" s="83">
        <f>IF(A354="England",INDEX('England_index-categories_R2'!$E:$E,MATCH($D354,'England_index-categories_R2'!B:B,0)),
IF(A354="Scotland",INDEX('Scotland_index-categories_R2'!$E:$E,MATCH($D354,'Scotland_index-categories_R2'!$B:$B,0)),
INDEX('Wales_index-categories_R2'!$E:$E,MATCH($D354,'Wales_index-categories_R2'!$B:$B,0))))</f>
        <v>1</v>
      </c>
    </row>
    <row r="355" spans="1:5" x14ac:dyDescent="0.35">
      <c r="A355" s="83" t="s">
        <v>1411</v>
      </c>
      <c r="B355" s="83" t="s">
        <v>1411</v>
      </c>
      <c r="C355" s="83" t="s">
        <v>848</v>
      </c>
      <c r="D355" s="83" t="s">
        <v>849</v>
      </c>
      <c r="E355" s="83">
        <f>IF(A355="England",INDEX('England_index-categories_R2'!$E:$E,MATCH($D355,'England_index-categories_R2'!B:B,0)),
IF(A355="Scotland",INDEX('Scotland_index-categories_R2'!$E:$E,MATCH($D355,'Scotland_index-categories_R2'!$B:$B,0)),
INDEX('Wales_index-categories_R2'!$E:$E,MATCH($D355,'Wales_index-categories_R2'!$B:$B,0))))</f>
        <v>1</v>
      </c>
    </row>
    <row r="356" spans="1:5" x14ac:dyDescent="0.35">
      <c r="A356" s="83" t="s">
        <v>1411</v>
      </c>
      <c r="B356" s="83" t="s">
        <v>1411</v>
      </c>
      <c r="C356" s="83" t="s">
        <v>267</v>
      </c>
      <c r="D356" s="83" t="s">
        <v>268</v>
      </c>
      <c r="E356" s="83">
        <f>IF(A356="England",INDEX('England_index-categories_R2'!$E:$E,MATCH($D356,'England_index-categories_R2'!B:B,0)),
IF(A356="Scotland",INDEX('Scotland_index-categories_R2'!$E:$E,MATCH($D356,'Scotland_index-categories_R2'!$B:$B,0)),
INDEX('Wales_index-categories_R2'!$E:$E,MATCH($D356,'Wales_index-categories_R2'!$B:$B,0))))</f>
        <v>2</v>
      </c>
    </row>
    <row r="357" spans="1:5" x14ac:dyDescent="0.35">
      <c r="A357" s="83" t="s">
        <v>1411</v>
      </c>
      <c r="B357" s="83" t="s">
        <v>1411</v>
      </c>
      <c r="C357" s="83" t="s">
        <v>311</v>
      </c>
      <c r="D357" s="83" t="s">
        <v>312</v>
      </c>
      <c r="E357" s="83">
        <f>IF(A357="England",INDEX('England_index-categories_R2'!$E:$E,MATCH($D357,'England_index-categories_R2'!B:B,0)),
IF(A357="Scotland",INDEX('Scotland_index-categories_R2'!$E:$E,MATCH($D357,'Scotland_index-categories_R2'!$B:$B,0)),
INDEX('Wales_index-categories_R2'!$E:$E,MATCH($D357,'Wales_index-categories_R2'!$B:$B,0))))</f>
        <v>2</v>
      </c>
    </row>
    <row r="358" spans="1:5" x14ac:dyDescent="0.35">
      <c r="A358" s="83" t="s">
        <v>1411</v>
      </c>
      <c r="B358" s="83" t="s">
        <v>1411</v>
      </c>
      <c r="C358" s="83" t="s">
        <v>434</v>
      </c>
      <c r="D358" s="83" t="s">
        <v>435</v>
      </c>
      <c r="E358" s="83">
        <f>IF(A358="England",INDEX('England_index-categories_R2'!$E:$E,MATCH($D358,'England_index-categories_R2'!B:B,0)),
IF(A358="Scotland",INDEX('Scotland_index-categories_R2'!$E:$E,MATCH($D358,'Scotland_index-categories_R2'!$B:$B,0)),
INDEX('Wales_index-categories_R2'!$E:$E,MATCH($D358,'Wales_index-categories_R2'!$B:$B,0))))</f>
        <v>2</v>
      </c>
    </row>
    <row r="359" spans="1:5" x14ac:dyDescent="0.35">
      <c r="A359" s="83" t="s">
        <v>1411</v>
      </c>
      <c r="B359" s="83" t="s">
        <v>1411</v>
      </c>
      <c r="C359" s="83" t="s">
        <v>514</v>
      </c>
      <c r="D359" s="83" t="s">
        <v>515</v>
      </c>
      <c r="E359" s="83">
        <f>IF(A359="England",INDEX('England_index-categories_R2'!$E:$E,MATCH($D359,'England_index-categories_R2'!B:B,0)),
IF(A359="Scotland",INDEX('Scotland_index-categories_R2'!$E:$E,MATCH($D359,'Scotland_index-categories_R2'!$B:$B,0)),
INDEX('Wales_index-categories_R2'!$E:$E,MATCH($D359,'Wales_index-categories_R2'!$B:$B,0))))</f>
        <v>2</v>
      </c>
    </row>
    <row r="360" spans="1:5" x14ac:dyDescent="0.35">
      <c r="A360" s="83" t="s">
        <v>1411</v>
      </c>
      <c r="B360" s="83" t="s">
        <v>1411</v>
      </c>
      <c r="C360" s="83" t="s">
        <v>652</v>
      </c>
      <c r="D360" s="83" t="s">
        <v>653</v>
      </c>
      <c r="E360" s="83">
        <f>IF(A360="England",INDEX('England_index-categories_R2'!$E:$E,MATCH($D360,'England_index-categories_R2'!B:B,0)),
IF(A360="Scotland",INDEX('Scotland_index-categories_R2'!$E:$E,MATCH($D360,'Scotland_index-categories_R2'!$B:$B,0)),
INDEX('Wales_index-categories_R2'!$E:$E,MATCH($D360,'Wales_index-categories_R2'!$B:$B,0))))</f>
        <v>2</v>
      </c>
    </row>
    <row r="361" spans="1:5" x14ac:dyDescent="0.35">
      <c r="A361" s="83" t="s">
        <v>1411</v>
      </c>
      <c r="B361" s="83" t="s">
        <v>1411</v>
      </c>
      <c r="C361" s="83" t="s">
        <v>680</v>
      </c>
      <c r="D361" s="83" t="s">
        <v>681</v>
      </c>
      <c r="E361" s="83">
        <f>IF(A361="England",INDEX('England_index-categories_R2'!$E:$E,MATCH($D361,'England_index-categories_R2'!B:B,0)),
IF(A361="Scotland",INDEX('Scotland_index-categories_R2'!$E:$E,MATCH($D361,'Scotland_index-categories_R2'!$B:$B,0)),
INDEX('Wales_index-categories_R2'!$E:$E,MATCH($D361,'Wales_index-categories_R2'!$B:$B,0))))</f>
        <v>2</v>
      </c>
    </row>
    <row r="362" spans="1:5" x14ac:dyDescent="0.35">
      <c r="A362" s="83" t="s">
        <v>1411</v>
      </c>
      <c r="B362" s="83" t="s">
        <v>1411</v>
      </c>
      <c r="C362" s="83" t="s">
        <v>836</v>
      </c>
      <c r="D362" s="83" t="s">
        <v>837</v>
      </c>
      <c r="E362" s="83">
        <f>IF(A362="England",INDEX('England_index-categories_R2'!$E:$E,MATCH($D362,'England_index-categories_R2'!B:B,0)),
IF(A362="Scotland",INDEX('Scotland_index-categories_R2'!$E:$E,MATCH($D362,'Scotland_index-categories_R2'!$B:$B,0)),
INDEX('Wales_index-categories_R2'!$E:$E,MATCH($D362,'Wales_index-categories_R2'!$B:$B,0))))</f>
        <v>2</v>
      </c>
    </row>
    <row r="363" spans="1:5" x14ac:dyDescent="0.35">
      <c r="A363" s="83" t="s">
        <v>1411</v>
      </c>
      <c r="B363" s="83" t="s">
        <v>1411</v>
      </c>
      <c r="C363" s="83" t="s">
        <v>912</v>
      </c>
      <c r="D363" s="83" t="s">
        <v>913</v>
      </c>
      <c r="E363" s="83">
        <f>IF(A363="England",INDEX('England_index-categories_R2'!$E:$E,MATCH($D363,'England_index-categories_R2'!B:B,0)),
IF(A363="Scotland",INDEX('Scotland_index-categories_R2'!$E:$E,MATCH($D363,'Scotland_index-categories_R2'!$B:$B,0)),
INDEX('Wales_index-categories_R2'!$E:$E,MATCH($D363,'Wales_index-categories_R2'!$B:$B,0))))</f>
        <v>2</v>
      </c>
    </row>
    <row r="364" spans="1:5" x14ac:dyDescent="0.35">
      <c r="A364" s="83" t="s">
        <v>1411</v>
      </c>
      <c r="B364" s="83" t="s">
        <v>1411</v>
      </c>
      <c r="C364" s="83" t="s">
        <v>588</v>
      </c>
      <c r="D364" s="83" t="s">
        <v>589</v>
      </c>
      <c r="E364" s="83">
        <f>IF(A364="England",INDEX('England_index-categories_R2'!$E:$E,MATCH($D364,'England_index-categories_R2'!B:B,0)),
IF(A364="Scotland",INDEX('Scotland_index-categories_R2'!$E:$E,MATCH($D364,'Scotland_index-categories_R2'!$B:$B,0)),
INDEX('Wales_index-categories_R2'!$E:$E,MATCH($D364,'Wales_index-categories_R2'!$B:$B,0))))</f>
        <v>3</v>
      </c>
    </row>
    <row r="366" spans="1:5" x14ac:dyDescent="0.35">
      <c r="A366" s="4" t="s">
        <v>149</v>
      </c>
      <c r="B366" s="4"/>
    </row>
    <row r="367" spans="1:5" x14ac:dyDescent="0.35">
      <c r="A367" s="8">
        <v>1</v>
      </c>
      <c r="B367" s="8" t="s">
        <v>1454</v>
      </c>
    </row>
  </sheetData>
  <sheetProtection algorithmName="SHA-512" hashValue="qjmRWmlAI6U2sYAuQYVY00unlVlAZf9JDUcC3t7MS7baWPgo4n3RZ0hVfRNBYLUK9cAj+QM/8BSB1UtNtxQYAg==" saltValue="PJO8FIeeFprzTg4L8son9Q==" spinCount="100000" sheet="1" objects="1" scenarios="1"/>
  <autoFilter ref="A1:E364" xr:uid="{8083365D-0451-4165-B916-C086AC4083E1}">
    <sortState xmlns:xlrd2="http://schemas.microsoft.com/office/spreadsheetml/2017/richdata2" ref="A2:E364">
      <sortCondition ref="A1:A364"/>
    </sortState>
  </autoFilter>
  <sortState xmlns:xlrd2="http://schemas.microsoft.com/office/spreadsheetml/2017/richdata2" ref="A2:E364">
    <sortCondition ref="E1:E364"/>
  </sortState>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971A1-B735-4CBA-A23A-D744405CAF3A}">
  <sheetPr>
    <tabColor theme="7" tint="0.79998168889431442"/>
  </sheetPr>
  <dimension ref="A1"/>
  <sheetViews>
    <sheetView zoomScale="75" zoomScaleNormal="75" workbookViewId="0">
      <selection activeCell="O33" sqref="O33"/>
    </sheetView>
  </sheetViews>
  <sheetFormatPr defaultColWidth="8.7265625" defaultRowHeight="14.5" x14ac:dyDescent="0.35"/>
  <cols>
    <col min="1" max="16384" width="8.7265625" style="1"/>
  </cols>
  <sheetData/>
  <sheetProtection algorithmName="SHA-512" hashValue="4CJj2hy9D3vpdV7Xvo2bq89PoUzDHnERykFQApsTK6queftDjLWW8jdNEV2A5lreQ22ghNPBnGccm/1rYQGwEA==" saltValue="XDtZZaHpY9YLytZ1zZYpGg==" spinCount="100000"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10DD-1A28-4F2E-96E7-34B32D730392}">
  <sheetPr>
    <tabColor theme="7" tint="0.79998168889431442"/>
  </sheetPr>
  <dimension ref="A1:E318"/>
  <sheetViews>
    <sheetView zoomScale="75" zoomScaleNormal="75" workbookViewId="0">
      <selection activeCell="O33" sqref="O33"/>
    </sheetView>
  </sheetViews>
  <sheetFormatPr defaultColWidth="8.7265625" defaultRowHeight="14.5" x14ac:dyDescent="0.35"/>
  <cols>
    <col min="1" max="1" width="9.81640625" style="4" bestFit="1" customWidth="1"/>
    <col min="2" max="2" width="33" style="4" customWidth="1"/>
    <col min="3" max="3" width="20" style="4" bestFit="1" customWidth="1"/>
    <col min="4" max="4" width="24.453125" style="4" bestFit="1" customWidth="1"/>
    <col min="5" max="5" width="9.54296875" style="4" customWidth="1"/>
    <col min="6" max="16384" width="8.7265625" style="4"/>
  </cols>
  <sheetData>
    <row r="1" spans="1:5" x14ac:dyDescent="0.35">
      <c r="A1" s="62" t="s">
        <v>77</v>
      </c>
      <c r="B1" s="32" t="s">
        <v>75</v>
      </c>
      <c r="C1" s="32" t="s">
        <v>1421</v>
      </c>
      <c r="D1" s="32" t="s">
        <v>1428</v>
      </c>
      <c r="E1" s="32" t="s">
        <v>1429</v>
      </c>
    </row>
    <row r="2" spans="1:5" x14ac:dyDescent="0.35">
      <c r="A2" s="17" t="s">
        <v>217</v>
      </c>
      <c r="B2" s="17" t="s">
        <v>218</v>
      </c>
      <c r="C2" s="56">
        <v>0.35229409680839774</v>
      </c>
      <c r="D2" s="50">
        <v>89</v>
      </c>
      <c r="E2" s="50">
        <v>1</v>
      </c>
    </row>
    <row r="3" spans="1:5" x14ac:dyDescent="0.35">
      <c r="A3" s="17" t="s">
        <v>223</v>
      </c>
      <c r="B3" s="17" t="s">
        <v>224</v>
      </c>
      <c r="C3" s="56">
        <v>0.38887140643958457</v>
      </c>
      <c r="D3" s="50">
        <v>53</v>
      </c>
      <c r="E3" s="50">
        <v>1</v>
      </c>
    </row>
    <row r="4" spans="1:5" x14ac:dyDescent="0.35">
      <c r="A4" s="17" t="s">
        <v>229</v>
      </c>
      <c r="B4" s="17" t="s">
        <v>230</v>
      </c>
      <c r="C4" s="56">
        <v>0.36820865319386764</v>
      </c>
      <c r="D4" s="50">
        <v>71</v>
      </c>
      <c r="E4" s="50">
        <v>1</v>
      </c>
    </row>
    <row r="5" spans="1:5" x14ac:dyDescent="0.35">
      <c r="A5" s="17" t="s">
        <v>237</v>
      </c>
      <c r="B5" s="17" t="s">
        <v>238</v>
      </c>
      <c r="C5" s="56">
        <v>0.40745514761215645</v>
      </c>
      <c r="D5" s="50">
        <v>44</v>
      </c>
      <c r="E5" s="50">
        <v>1</v>
      </c>
    </row>
    <row r="6" spans="1:5" x14ac:dyDescent="0.35">
      <c r="A6" s="17" t="s">
        <v>241</v>
      </c>
      <c r="B6" s="17" t="s">
        <v>242</v>
      </c>
      <c r="C6" s="56">
        <v>0.43613592049032091</v>
      </c>
      <c r="D6" s="50">
        <v>25</v>
      </c>
      <c r="E6" s="50">
        <v>1</v>
      </c>
    </row>
    <row r="7" spans="1:5" x14ac:dyDescent="0.35">
      <c r="A7" s="17" t="s">
        <v>243</v>
      </c>
      <c r="B7" s="17" t="s">
        <v>244</v>
      </c>
      <c r="C7" s="56">
        <v>0.49560328100348727</v>
      </c>
      <c r="D7" s="50">
        <v>7</v>
      </c>
      <c r="E7" s="50">
        <v>1</v>
      </c>
    </row>
    <row r="8" spans="1:5" x14ac:dyDescent="0.35">
      <c r="A8" s="17" t="s">
        <v>249</v>
      </c>
      <c r="B8" s="17" t="s">
        <v>250</v>
      </c>
      <c r="C8" s="56">
        <v>0.41172895816856209</v>
      </c>
      <c r="D8" s="50">
        <v>41</v>
      </c>
      <c r="E8" s="50">
        <v>1</v>
      </c>
    </row>
    <row r="9" spans="1:5" x14ac:dyDescent="0.35">
      <c r="A9" s="17" t="s">
        <v>251</v>
      </c>
      <c r="B9" s="17" t="s">
        <v>252</v>
      </c>
      <c r="C9" s="56">
        <v>0.43376003203269387</v>
      </c>
      <c r="D9" s="50">
        <v>29</v>
      </c>
      <c r="E9" s="50">
        <v>1</v>
      </c>
    </row>
    <row r="10" spans="1:5" x14ac:dyDescent="0.35">
      <c r="A10" s="17" t="s">
        <v>257</v>
      </c>
      <c r="B10" s="17" t="s">
        <v>258</v>
      </c>
      <c r="C10" s="56">
        <v>0.4946903673239168</v>
      </c>
      <c r="D10" s="50">
        <v>8</v>
      </c>
      <c r="E10" s="50">
        <v>1</v>
      </c>
    </row>
    <row r="11" spans="1:5" x14ac:dyDescent="0.35">
      <c r="A11" s="17" t="s">
        <v>285</v>
      </c>
      <c r="B11" s="17" t="s">
        <v>286</v>
      </c>
      <c r="C11" s="56">
        <v>0.43254611012298189</v>
      </c>
      <c r="D11" s="50">
        <v>30</v>
      </c>
      <c r="E11" s="50">
        <v>1</v>
      </c>
    </row>
    <row r="12" spans="1:5" x14ac:dyDescent="0.35">
      <c r="A12" s="17" t="s">
        <v>287</v>
      </c>
      <c r="B12" s="17" t="s">
        <v>288</v>
      </c>
      <c r="C12" s="56">
        <v>0.40634744897907521</v>
      </c>
      <c r="D12" s="50">
        <v>46</v>
      </c>
      <c r="E12" s="50">
        <v>1</v>
      </c>
    </row>
    <row r="13" spans="1:5" x14ac:dyDescent="0.35">
      <c r="A13" s="17" t="s">
        <v>299</v>
      </c>
      <c r="B13" s="17" t="s">
        <v>300</v>
      </c>
      <c r="C13" s="56">
        <v>0.36822877335988236</v>
      </c>
      <c r="D13" s="50">
        <v>70</v>
      </c>
      <c r="E13" s="50">
        <v>1</v>
      </c>
    </row>
    <row r="14" spans="1:5" x14ac:dyDescent="0.35">
      <c r="A14" s="17" t="s">
        <v>325</v>
      </c>
      <c r="B14" s="17" t="s">
        <v>326</v>
      </c>
      <c r="C14" s="56">
        <v>0.36624521292879147</v>
      </c>
      <c r="D14" s="50">
        <v>73</v>
      </c>
      <c r="E14" s="50">
        <v>1</v>
      </c>
    </row>
    <row r="15" spans="1:5" x14ac:dyDescent="0.35">
      <c r="A15" s="17" t="s">
        <v>348</v>
      </c>
      <c r="B15" s="17" t="s">
        <v>349</v>
      </c>
      <c r="C15" s="56">
        <v>0.38775022157375993</v>
      </c>
      <c r="D15" s="50">
        <v>55</v>
      </c>
      <c r="E15" s="50">
        <v>1</v>
      </c>
    </row>
    <row r="16" spans="1:5" x14ac:dyDescent="0.35">
      <c r="A16" s="17" t="s">
        <v>366</v>
      </c>
      <c r="B16" s="17" t="s">
        <v>367</v>
      </c>
      <c r="C16" s="56">
        <v>0.39345134395204617</v>
      </c>
      <c r="D16" s="50">
        <v>51</v>
      </c>
      <c r="E16" s="50">
        <v>1</v>
      </c>
    </row>
    <row r="17" spans="1:5" x14ac:dyDescent="0.35">
      <c r="A17" s="17" t="s">
        <v>368</v>
      </c>
      <c r="B17" s="17" t="s">
        <v>369</v>
      </c>
      <c r="C17" s="56">
        <v>0.37246181419988378</v>
      </c>
      <c r="D17" s="50">
        <v>66</v>
      </c>
      <c r="E17" s="50">
        <v>1</v>
      </c>
    </row>
    <row r="18" spans="1:5" x14ac:dyDescent="0.35">
      <c r="A18" s="17" t="s">
        <v>370</v>
      </c>
      <c r="B18" s="17" t="s">
        <v>371</v>
      </c>
      <c r="C18" s="56">
        <v>0.43509960212697263</v>
      </c>
      <c r="D18" s="50">
        <v>27</v>
      </c>
      <c r="E18" s="50">
        <v>1</v>
      </c>
    </row>
    <row r="19" spans="1:5" x14ac:dyDescent="0.35">
      <c r="A19" s="17" t="s">
        <v>374</v>
      </c>
      <c r="B19" s="17" t="s">
        <v>375</v>
      </c>
      <c r="C19" s="56">
        <v>0.35250791317128538</v>
      </c>
      <c r="D19" s="50">
        <v>88</v>
      </c>
      <c r="E19" s="50">
        <v>1</v>
      </c>
    </row>
    <row r="20" spans="1:5" x14ac:dyDescent="0.35">
      <c r="A20" s="17" t="s">
        <v>376</v>
      </c>
      <c r="B20" s="17" t="s">
        <v>377</v>
      </c>
      <c r="C20" s="56">
        <v>0.46632353285834383</v>
      </c>
      <c r="D20" s="50">
        <v>16</v>
      </c>
      <c r="E20" s="50">
        <v>1</v>
      </c>
    </row>
    <row r="21" spans="1:5" x14ac:dyDescent="0.35">
      <c r="A21" s="17" t="s">
        <v>396</v>
      </c>
      <c r="B21" s="17" t="s">
        <v>397</v>
      </c>
      <c r="C21" s="56">
        <v>0.486407005690983</v>
      </c>
      <c r="D21" s="50">
        <v>10</v>
      </c>
      <c r="E21" s="50">
        <v>1</v>
      </c>
    </row>
    <row r="22" spans="1:5" x14ac:dyDescent="0.35">
      <c r="A22" s="17" t="s">
        <v>1004</v>
      </c>
      <c r="B22" s="17" t="s">
        <v>1005</v>
      </c>
      <c r="C22" s="56">
        <v>0.35531834274856522</v>
      </c>
      <c r="D22" s="50">
        <v>83</v>
      </c>
      <c r="E22" s="50">
        <v>1</v>
      </c>
    </row>
    <row r="23" spans="1:5" x14ac:dyDescent="0.35">
      <c r="A23" s="17" t="s">
        <v>404</v>
      </c>
      <c r="B23" s="17" t="s">
        <v>405</v>
      </c>
      <c r="C23" s="56">
        <v>0.41358339023395063</v>
      </c>
      <c r="D23" s="50">
        <v>40</v>
      </c>
      <c r="E23" s="50">
        <v>1</v>
      </c>
    </row>
    <row r="24" spans="1:5" x14ac:dyDescent="0.35">
      <c r="A24" s="17" t="s">
        <v>408</v>
      </c>
      <c r="B24" s="17" t="s">
        <v>409</v>
      </c>
      <c r="C24" s="56">
        <v>0.43006731941103093</v>
      </c>
      <c r="D24" s="50">
        <v>32</v>
      </c>
      <c r="E24" s="50">
        <v>1</v>
      </c>
    </row>
    <row r="25" spans="1:5" x14ac:dyDescent="0.35">
      <c r="A25" s="17" t="s">
        <v>422</v>
      </c>
      <c r="B25" s="17" t="s">
        <v>423</v>
      </c>
      <c r="C25" s="56">
        <v>0.36082651357358508</v>
      </c>
      <c r="D25" s="50">
        <v>77</v>
      </c>
      <c r="E25" s="50">
        <v>1</v>
      </c>
    </row>
    <row r="26" spans="1:5" x14ac:dyDescent="0.35">
      <c r="A26" s="17" t="s">
        <v>436</v>
      </c>
      <c r="B26" s="17" t="s">
        <v>437</v>
      </c>
      <c r="C26" s="56">
        <v>0.35379898356597284</v>
      </c>
      <c r="D26" s="50">
        <v>85</v>
      </c>
      <c r="E26" s="50">
        <v>1</v>
      </c>
    </row>
    <row r="27" spans="1:5" x14ac:dyDescent="0.35">
      <c r="A27" s="17" t="s">
        <v>438</v>
      </c>
      <c r="B27" s="17" t="s">
        <v>439</v>
      </c>
      <c r="C27" s="56">
        <v>0.3510260405416103</v>
      </c>
      <c r="D27" s="50">
        <v>90</v>
      </c>
      <c r="E27" s="50">
        <v>1</v>
      </c>
    </row>
    <row r="28" spans="1:5" x14ac:dyDescent="0.35">
      <c r="A28" s="17" t="s">
        <v>442</v>
      </c>
      <c r="B28" s="17" t="s">
        <v>443</v>
      </c>
      <c r="C28" s="56">
        <v>0.44235078283297724</v>
      </c>
      <c r="D28" s="50">
        <v>24</v>
      </c>
      <c r="E28" s="50">
        <v>1</v>
      </c>
    </row>
    <row r="29" spans="1:5" x14ac:dyDescent="0.35">
      <c r="A29" s="17" t="s">
        <v>448</v>
      </c>
      <c r="B29" s="17" t="s">
        <v>449</v>
      </c>
      <c r="C29" s="56">
        <v>0.36143776629876484</v>
      </c>
      <c r="D29" s="50">
        <v>76</v>
      </c>
      <c r="E29" s="50">
        <v>1</v>
      </c>
    </row>
    <row r="30" spans="1:5" x14ac:dyDescent="0.35">
      <c r="A30" s="17" t="s">
        <v>450</v>
      </c>
      <c r="B30" s="17" t="s">
        <v>451</v>
      </c>
      <c r="C30" s="56">
        <v>0.34968461628336833</v>
      </c>
      <c r="D30" s="50">
        <v>91</v>
      </c>
      <c r="E30" s="50">
        <v>1</v>
      </c>
    </row>
    <row r="31" spans="1:5" x14ac:dyDescent="0.35">
      <c r="A31" s="17" t="s">
        <v>452</v>
      </c>
      <c r="B31" s="17" t="s">
        <v>453</v>
      </c>
      <c r="C31" s="56">
        <v>0.38975213399838982</v>
      </c>
      <c r="D31" s="50">
        <v>52</v>
      </c>
      <c r="E31" s="50">
        <v>1</v>
      </c>
    </row>
    <row r="32" spans="1:5" x14ac:dyDescent="0.35">
      <c r="A32" s="17" t="s">
        <v>454</v>
      </c>
      <c r="B32" s="17" t="s">
        <v>455</v>
      </c>
      <c r="C32" s="56">
        <v>0.49565941891457116</v>
      </c>
      <c r="D32" s="50">
        <v>6</v>
      </c>
      <c r="E32" s="50">
        <v>1</v>
      </c>
    </row>
    <row r="33" spans="1:5" x14ac:dyDescent="0.35">
      <c r="A33" s="17" t="s">
        <v>474</v>
      </c>
      <c r="B33" s="17" t="s">
        <v>475</v>
      </c>
      <c r="C33" s="56">
        <v>0.38726481059215501</v>
      </c>
      <c r="D33" s="50">
        <v>57</v>
      </c>
      <c r="E33" s="50">
        <v>1</v>
      </c>
    </row>
    <row r="34" spans="1:5" x14ac:dyDescent="0.35">
      <c r="A34" s="17" t="s">
        <v>482</v>
      </c>
      <c r="B34" s="17" t="s">
        <v>483</v>
      </c>
      <c r="C34" s="56">
        <v>0.55418079641200224</v>
      </c>
      <c r="D34" s="50">
        <v>1</v>
      </c>
      <c r="E34" s="50">
        <v>1</v>
      </c>
    </row>
    <row r="35" spans="1:5" x14ac:dyDescent="0.35">
      <c r="A35" s="17" t="s">
        <v>484</v>
      </c>
      <c r="B35" s="17" t="s">
        <v>485</v>
      </c>
      <c r="C35" s="56">
        <v>0.46789399169301948</v>
      </c>
      <c r="D35" s="50">
        <v>14</v>
      </c>
      <c r="E35" s="50">
        <v>1</v>
      </c>
    </row>
    <row r="36" spans="1:5" x14ac:dyDescent="0.35">
      <c r="A36" s="17" t="s">
        <v>494</v>
      </c>
      <c r="B36" s="17" t="s">
        <v>495</v>
      </c>
      <c r="C36" s="56">
        <v>0.38759801688946</v>
      </c>
      <c r="D36" s="50">
        <v>56</v>
      </c>
      <c r="E36" s="50">
        <v>1</v>
      </c>
    </row>
    <row r="37" spans="1:5" x14ac:dyDescent="0.35">
      <c r="A37" s="17" t="s">
        <v>508</v>
      </c>
      <c r="B37" s="17" t="s">
        <v>509</v>
      </c>
      <c r="C37" s="56">
        <v>0.40954402348685093</v>
      </c>
      <c r="D37" s="50">
        <v>43</v>
      </c>
      <c r="E37" s="50">
        <v>1</v>
      </c>
    </row>
    <row r="38" spans="1:5" x14ac:dyDescent="0.35">
      <c r="A38" s="17" t="s">
        <v>518</v>
      </c>
      <c r="B38" s="17" t="s">
        <v>519</v>
      </c>
      <c r="C38" s="56">
        <v>0.46706289923491018</v>
      </c>
      <c r="D38" s="50">
        <v>15</v>
      </c>
      <c r="E38" s="50">
        <v>1</v>
      </c>
    </row>
    <row r="39" spans="1:5" x14ac:dyDescent="0.35">
      <c r="A39" s="17" t="s">
        <v>1010</v>
      </c>
      <c r="B39" s="17" t="s">
        <v>1011</v>
      </c>
      <c r="C39" s="56">
        <v>0.38857682823024303</v>
      </c>
      <c r="D39" s="50">
        <v>54</v>
      </c>
      <c r="E39" s="50">
        <v>1</v>
      </c>
    </row>
    <row r="40" spans="1:5" x14ac:dyDescent="0.35">
      <c r="A40" s="17" t="s">
        <v>524</v>
      </c>
      <c r="B40" s="17" t="s">
        <v>525</v>
      </c>
      <c r="C40" s="56">
        <v>0.36658426077154804</v>
      </c>
      <c r="D40" s="50">
        <v>72</v>
      </c>
      <c r="E40" s="50">
        <v>1</v>
      </c>
    </row>
    <row r="41" spans="1:5" x14ac:dyDescent="0.35">
      <c r="A41" s="17" t="s">
        <v>526</v>
      </c>
      <c r="B41" s="17" t="s">
        <v>527</v>
      </c>
      <c r="C41" s="56">
        <v>0.45330438173615872</v>
      </c>
      <c r="D41" s="50">
        <v>20</v>
      </c>
      <c r="E41" s="50">
        <v>1</v>
      </c>
    </row>
    <row r="42" spans="1:5" x14ac:dyDescent="0.35">
      <c r="A42" s="17" t="s">
        <v>532</v>
      </c>
      <c r="B42" s="17" t="s">
        <v>533</v>
      </c>
      <c r="C42" s="56">
        <v>0.38209403306155021</v>
      </c>
      <c r="D42" s="50">
        <v>61</v>
      </c>
      <c r="E42" s="50">
        <v>1</v>
      </c>
    </row>
    <row r="43" spans="1:5" x14ac:dyDescent="0.35">
      <c r="A43" s="17" t="s">
        <v>538</v>
      </c>
      <c r="B43" s="17" t="s">
        <v>539</v>
      </c>
      <c r="C43" s="56">
        <v>0.34822102798858157</v>
      </c>
      <c r="D43" s="50">
        <v>93</v>
      </c>
      <c r="E43" s="50">
        <v>1</v>
      </c>
    </row>
    <row r="44" spans="1:5" x14ac:dyDescent="0.35">
      <c r="A44" s="17" t="s">
        <v>540</v>
      </c>
      <c r="B44" s="17" t="s">
        <v>541</v>
      </c>
      <c r="C44" s="56">
        <v>0.46174516418705108</v>
      </c>
      <c r="D44" s="50">
        <v>17</v>
      </c>
      <c r="E44" s="50">
        <v>1</v>
      </c>
    </row>
    <row r="45" spans="1:5" x14ac:dyDescent="0.35">
      <c r="A45" s="17" t="s">
        <v>542</v>
      </c>
      <c r="B45" s="17" t="s">
        <v>543</v>
      </c>
      <c r="C45" s="56">
        <v>0.37079656843377895</v>
      </c>
      <c r="D45" s="50">
        <v>68</v>
      </c>
      <c r="E45" s="50">
        <v>1</v>
      </c>
    </row>
    <row r="46" spans="1:5" x14ac:dyDescent="0.35">
      <c r="A46" s="17" t="s">
        <v>548</v>
      </c>
      <c r="B46" s="17" t="s">
        <v>549</v>
      </c>
      <c r="C46" s="56">
        <v>0.35423704667724448</v>
      </c>
      <c r="D46" s="50">
        <v>84</v>
      </c>
      <c r="E46" s="50">
        <v>1</v>
      </c>
    </row>
    <row r="47" spans="1:5" x14ac:dyDescent="0.35">
      <c r="A47" s="17" t="s">
        <v>550</v>
      </c>
      <c r="B47" s="17" t="s">
        <v>551</v>
      </c>
      <c r="C47" s="56">
        <v>0.41946882881626685</v>
      </c>
      <c r="D47" s="50">
        <v>37</v>
      </c>
      <c r="E47" s="50">
        <v>1</v>
      </c>
    </row>
    <row r="48" spans="1:5" x14ac:dyDescent="0.35">
      <c r="A48" s="17" t="s">
        <v>552</v>
      </c>
      <c r="B48" s="17" t="s">
        <v>553</v>
      </c>
      <c r="C48" s="56">
        <v>0.44558213085600451</v>
      </c>
      <c r="D48" s="50">
        <v>22</v>
      </c>
      <c r="E48" s="50">
        <v>1</v>
      </c>
    </row>
    <row r="49" spans="1:5" x14ac:dyDescent="0.35">
      <c r="A49" s="17" t="s">
        <v>560</v>
      </c>
      <c r="B49" s="17" t="s">
        <v>561</v>
      </c>
      <c r="C49" s="56">
        <v>0.44388016636089778</v>
      </c>
      <c r="D49" s="50">
        <v>23</v>
      </c>
      <c r="E49" s="50">
        <v>1</v>
      </c>
    </row>
    <row r="50" spans="1:5" x14ac:dyDescent="0.35">
      <c r="A50" s="17" t="s">
        <v>562</v>
      </c>
      <c r="B50" s="17" t="s">
        <v>563</v>
      </c>
      <c r="C50" s="56">
        <v>0.36365342440290105</v>
      </c>
      <c r="D50" s="50">
        <v>74</v>
      </c>
      <c r="E50" s="50">
        <v>1</v>
      </c>
    </row>
    <row r="51" spans="1:5" x14ac:dyDescent="0.35">
      <c r="A51" s="17" t="s">
        <v>568</v>
      </c>
      <c r="B51" s="17" t="s">
        <v>569</v>
      </c>
      <c r="C51" s="56">
        <v>0.40689877988148565</v>
      </c>
      <c r="D51" s="50">
        <v>45</v>
      </c>
      <c r="E51" s="50">
        <v>1</v>
      </c>
    </row>
    <row r="52" spans="1:5" x14ac:dyDescent="0.35">
      <c r="A52" s="17" t="s">
        <v>580</v>
      </c>
      <c r="B52" s="17" t="s">
        <v>581</v>
      </c>
      <c r="C52" s="56">
        <v>0.45705385370443208</v>
      </c>
      <c r="D52" s="50">
        <v>19</v>
      </c>
      <c r="E52" s="50">
        <v>1</v>
      </c>
    </row>
    <row r="53" spans="1:5" x14ac:dyDescent="0.35">
      <c r="A53" s="17" t="s">
        <v>598</v>
      </c>
      <c r="B53" s="17" t="s">
        <v>599</v>
      </c>
      <c r="C53" s="56">
        <v>0.35587152864615956</v>
      </c>
      <c r="D53" s="50">
        <v>81</v>
      </c>
      <c r="E53" s="50">
        <v>1</v>
      </c>
    </row>
    <row r="54" spans="1:5" x14ac:dyDescent="0.35">
      <c r="A54" s="17" t="s">
        <v>600</v>
      </c>
      <c r="B54" s="17" t="s">
        <v>601</v>
      </c>
      <c r="C54" s="56">
        <v>0.38295042769368831</v>
      </c>
      <c r="D54" s="50">
        <v>60</v>
      </c>
      <c r="E54" s="50">
        <v>1</v>
      </c>
    </row>
    <row r="55" spans="1:5" x14ac:dyDescent="0.35">
      <c r="A55" s="17" t="s">
        <v>604</v>
      </c>
      <c r="B55" s="17" t="s">
        <v>605</v>
      </c>
      <c r="C55" s="56">
        <v>0.35548290029851903</v>
      </c>
      <c r="D55" s="50">
        <v>82</v>
      </c>
      <c r="E55" s="50">
        <v>1</v>
      </c>
    </row>
    <row r="56" spans="1:5" x14ac:dyDescent="0.35">
      <c r="A56" s="17" t="s">
        <v>614</v>
      </c>
      <c r="B56" s="17" t="s">
        <v>615</v>
      </c>
      <c r="C56" s="56">
        <v>0.49975112486145123</v>
      </c>
      <c r="D56" s="50">
        <v>4</v>
      </c>
      <c r="E56" s="50">
        <v>1</v>
      </c>
    </row>
    <row r="57" spans="1:5" x14ac:dyDescent="0.35">
      <c r="A57" s="17" t="s">
        <v>622</v>
      </c>
      <c r="B57" s="17" t="s">
        <v>623</v>
      </c>
      <c r="C57" s="56">
        <v>0.42553557948026488</v>
      </c>
      <c r="D57" s="50">
        <v>35</v>
      </c>
      <c r="E57" s="50">
        <v>1</v>
      </c>
    </row>
    <row r="58" spans="1:5" x14ac:dyDescent="0.35">
      <c r="A58" s="17" t="s">
        <v>636</v>
      </c>
      <c r="B58" s="17" t="s">
        <v>637</v>
      </c>
      <c r="C58" s="56">
        <v>0.39961422588967149</v>
      </c>
      <c r="D58" s="50">
        <v>48</v>
      </c>
      <c r="E58" s="50">
        <v>1</v>
      </c>
    </row>
    <row r="59" spans="1:5" x14ac:dyDescent="0.35">
      <c r="A59" s="17" t="s">
        <v>640</v>
      </c>
      <c r="B59" s="17" t="s">
        <v>641</v>
      </c>
      <c r="C59" s="56">
        <v>0.42003288632206859</v>
      </c>
      <c r="D59" s="50">
        <v>36</v>
      </c>
      <c r="E59" s="50">
        <v>1</v>
      </c>
    </row>
    <row r="60" spans="1:5" x14ac:dyDescent="0.35">
      <c r="A60" s="17" t="s">
        <v>646</v>
      </c>
      <c r="B60" s="17" t="s">
        <v>647</v>
      </c>
      <c r="C60" s="56">
        <v>0.48642890714252623</v>
      </c>
      <c r="D60" s="50">
        <v>9</v>
      </c>
      <c r="E60" s="50">
        <v>1</v>
      </c>
    </row>
    <row r="61" spans="1:5" x14ac:dyDescent="0.35">
      <c r="A61" s="17" t="s">
        <v>654</v>
      </c>
      <c r="B61" s="17" t="s">
        <v>655</v>
      </c>
      <c r="C61" s="56">
        <v>0.45728872490486538</v>
      </c>
      <c r="D61" s="50">
        <v>18</v>
      </c>
      <c r="E61" s="50">
        <v>1</v>
      </c>
    </row>
    <row r="62" spans="1:5" x14ac:dyDescent="0.35">
      <c r="A62" s="17" t="s">
        <v>658</v>
      </c>
      <c r="B62" s="17" t="s">
        <v>659</v>
      </c>
      <c r="C62" s="56">
        <v>0.36166819398695343</v>
      </c>
      <c r="D62" s="50">
        <v>75</v>
      </c>
      <c r="E62" s="50">
        <v>1</v>
      </c>
    </row>
    <row r="63" spans="1:5" x14ac:dyDescent="0.35">
      <c r="A63" s="17" t="s">
        <v>666</v>
      </c>
      <c r="B63" s="17" t="s">
        <v>667</v>
      </c>
      <c r="C63" s="56">
        <v>0.3571869100323129</v>
      </c>
      <c r="D63" s="50">
        <v>80</v>
      </c>
      <c r="E63" s="50">
        <v>1</v>
      </c>
    </row>
    <row r="64" spans="1:5" x14ac:dyDescent="0.35">
      <c r="A64" s="17" t="s">
        <v>672</v>
      </c>
      <c r="B64" s="17" t="s">
        <v>673</v>
      </c>
      <c r="C64" s="56">
        <v>0.44959448944539532</v>
      </c>
      <c r="D64" s="50">
        <v>21</v>
      </c>
      <c r="E64" s="50">
        <v>1</v>
      </c>
    </row>
    <row r="65" spans="1:5" x14ac:dyDescent="0.35">
      <c r="A65" s="17" t="s">
        <v>686</v>
      </c>
      <c r="B65" s="17" t="s">
        <v>687</v>
      </c>
      <c r="C65" s="56">
        <v>0.35272368854866004</v>
      </c>
      <c r="D65" s="50">
        <v>87</v>
      </c>
      <c r="E65" s="50">
        <v>1</v>
      </c>
    </row>
    <row r="66" spans="1:5" x14ac:dyDescent="0.35">
      <c r="A66" s="17" t="s">
        <v>688</v>
      </c>
      <c r="B66" s="17" t="s">
        <v>689</v>
      </c>
      <c r="C66" s="56">
        <v>0.46820217530141461</v>
      </c>
      <c r="D66" s="50">
        <v>13</v>
      </c>
      <c r="E66" s="50">
        <v>1</v>
      </c>
    </row>
    <row r="67" spans="1:5" x14ac:dyDescent="0.35">
      <c r="A67" s="17" t="s">
        <v>692</v>
      </c>
      <c r="B67" s="17" t="s">
        <v>693</v>
      </c>
      <c r="C67" s="56">
        <v>0.41578548214385924</v>
      </c>
      <c r="D67" s="50">
        <v>38</v>
      </c>
      <c r="E67" s="50">
        <v>1</v>
      </c>
    </row>
    <row r="68" spans="1:5" x14ac:dyDescent="0.35">
      <c r="A68" s="17" t="s">
        <v>694</v>
      </c>
      <c r="B68" s="17" t="s">
        <v>695</v>
      </c>
      <c r="C68" s="56">
        <v>0.4150436673209621</v>
      </c>
      <c r="D68" s="50">
        <v>39</v>
      </c>
      <c r="E68" s="50">
        <v>1</v>
      </c>
    </row>
    <row r="69" spans="1:5" x14ac:dyDescent="0.35">
      <c r="A69" s="17" t="s">
        <v>696</v>
      </c>
      <c r="B69" s="17" t="s">
        <v>697</v>
      </c>
      <c r="C69" s="56">
        <v>0.37648392933121044</v>
      </c>
      <c r="D69" s="50">
        <v>62</v>
      </c>
      <c r="E69" s="50">
        <v>1</v>
      </c>
    </row>
    <row r="70" spans="1:5" x14ac:dyDescent="0.35">
      <c r="A70" s="17" t="s">
        <v>712</v>
      </c>
      <c r="B70" s="17" t="s">
        <v>713</v>
      </c>
      <c r="C70" s="56">
        <v>0.47366903474658928</v>
      </c>
      <c r="D70" s="50">
        <v>11</v>
      </c>
      <c r="E70" s="50">
        <v>1</v>
      </c>
    </row>
    <row r="71" spans="1:5" x14ac:dyDescent="0.35">
      <c r="A71" s="17" t="s">
        <v>714</v>
      </c>
      <c r="B71" s="17" t="s">
        <v>715</v>
      </c>
      <c r="C71" s="56">
        <v>0.42972103937503869</v>
      </c>
      <c r="D71" s="50">
        <v>33</v>
      </c>
      <c r="E71" s="50">
        <v>1</v>
      </c>
    </row>
    <row r="72" spans="1:5" x14ac:dyDescent="0.35">
      <c r="A72" s="17" t="s">
        <v>718</v>
      </c>
      <c r="B72" s="17" t="s">
        <v>719</v>
      </c>
      <c r="C72" s="56">
        <v>0.40059002922282572</v>
      </c>
      <c r="D72" s="50">
        <v>47</v>
      </c>
      <c r="E72" s="50">
        <v>1</v>
      </c>
    </row>
    <row r="73" spans="1:5" x14ac:dyDescent="0.35">
      <c r="A73" s="17" t="s">
        <v>766</v>
      </c>
      <c r="B73" s="17" t="s">
        <v>767</v>
      </c>
      <c r="C73" s="56">
        <v>0.47184814137086495</v>
      </c>
      <c r="D73" s="50">
        <v>12</v>
      </c>
      <c r="E73" s="50">
        <v>1</v>
      </c>
    </row>
    <row r="74" spans="1:5" x14ac:dyDescent="0.35">
      <c r="A74" s="17" t="s">
        <v>770</v>
      </c>
      <c r="B74" s="17" t="s">
        <v>771</v>
      </c>
      <c r="C74" s="56">
        <v>0.37151756987162432</v>
      </c>
      <c r="D74" s="50">
        <v>67</v>
      </c>
      <c r="E74" s="50">
        <v>1</v>
      </c>
    </row>
    <row r="75" spans="1:5" x14ac:dyDescent="0.35">
      <c r="A75" s="17" t="s">
        <v>778</v>
      </c>
      <c r="B75" s="17" t="s">
        <v>779</v>
      </c>
      <c r="C75" s="56">
        <v>0.39926686721626498</v>
      </c>
      <c r="D75" s="50">
        <v>49</v>
      </c>
      <c r="E75" s="50">
        <v>1</v>
      </c>
    </row>
    <row r="76" spans="1:5" x14ac:dyDescent="0.35">
      <c r="A76" s="17" t="s">
        <v>782</v>
      </c>
      <c r="B76" s="17" t="s">
        <v>783</v>
      </c>
      <c r="C76" s="56">
        <v>0.37566596730779656</v>
      </c>
      <c r="D76" s="50">
        <v>63</v>
      </c>
      <c r="E76" s="50">
        <v>1</v>
      </c>
    </row>
    <row r="77" spans="1:5" x14ac:dyDescent="0.35">
      <c r="A77" s="17" t="s">
        <v>788</v>
      </c>
      <c r="B77" s="17" t="s">
        <v>789</v>
      </c>
      <c r="C77" s="56">
        <v>0.35930121817724614</v>
      </c>
      <c r="D77" s="50">
        <v>79</v>
      </c>
      <c r="E77" s="50">
        <v>1</v>
      </c>
    </row>
    <row r="78" spans="1:5" x14ac:dyDescent="0.35">
      <c r="A78" s="17" t="s">
        <v>790</v>
      </c>
      <c r="B78" s="17" t="s">
        <v>791</v>
      </c>
      <c r="C78" s="56">
        <v>0.4290881064433355</v>
      </c>
      <c r="D78" s="50">
        <v>34</v>
      </c>
      <c r="E78" s="50">
        <v>1</v>
      </c>
    </row>
    <row r="79" spans="1:5" x14ac:dyDescent="0.35">
      <c r="A79" s="17" t="s">
        <v>792</v>
      </c>
      <c r="B79" s="17" t="s">
        <v>793</v>
      </c>
      <c r="C79" s="56">
        <v>0.43503985486096231</v>
      </c>
      <c r="D79" s="50">
        <v>28</v>
      </c>
      <c r="E79" s="50">
        <v>1</v>
      </c>
    </row>
    <row r="80" spans="1:5" x14ac:dyDescent="0.35">
      <c r="A80" s="17" t="s">
        <v>798</v>
      </c>
      <c r="B80" s="17" t="s">
        <v>799</v>
      </c>
      <c r="C80" s="56">
        <v>0.43157886092347603</v>
      </c>
      <c r="D80" s="50">
        <v>31</v>
      </c>
      <c r="E80" s="50">
        <v>1</v>
      </c>
    </row>
    <row r="81" spans="1:5" x14ac:dyDescent="0.35">
      <c r="A81" s="17" t="s">
        <v>804</v>
      </c>
      <c r="B81" s="17" t="s">
        <v>805</v>
      </c>
      <c r="C81" s="56">
        <v>0.43560812069794702</v>
      </c>
      <c r="D81" s="50">
        <v>26</v>
      </c>
      <c r="E81" s="50">
        <v>1</v>
      </c>
    </row>
    <row r="82" spans="1:5" x14ac:dyDescent="0.35">
      <c r="A82" s="17" t="s">
        <v>810</v>
      </c>
      <c r="B82" s="17" t="s">
        <v>811</v>
      </c>
      <c r="C82" s="56">
        <v>0.38334528265536238</v>
      </c>
      <c r="D82" s="50">
        <v>59</v>
      </c>
      <c r="E82" s="50">
        <v>1</v>
      </c>
    </row>
    <row r="83" spans="1:5" x14ac:dyDescent="0.35">
      <c r="A83" s="17" t="s">
        <v>820</v>
      </c>
      <c r="B83" s="17" t="s">
        <v>821</v>
      </c>
      <c r="C83" s="56">
        <v>0.54167889440408623</v>
      </c>
      <c r="D83" s="50">
        <v>2</v>
      </c>
      <c r="E83" s="50">
        <v>1</v>
      </c>
    </row>
    <row r="84" spans="1:5" x14ac:dyDescent="0.35">
      <c r="A84" s="17" t="s">
        <v>826</v>
      </c>
      <c r="B84" s="17" t="s">
        <v>827</v>
      </c>
      <c r="C84" s="56">
        <v>0.49695136816045637</v>
      </c>
      <c r="D84" s="50">
        <v>5</v>
      </c>
      <c r="E84" s="50">
        <v>1</v>
      </c>
    </row>
    <row r="85" spans="1:5" x14ac:dyDescent="0.35">
      <c r="A85" s="17" t="s">
        <v>834</v>
      </c>
      <c r="B85" s="17" t="s">
        <v>835</v>
      </c>
      <c r="C85" s="56">
        <v>0.38684734690325617</v>
      </c>
      <c r="D85" s="50">
        <v>58</v>
      </c>
      <c r="E85" s="50">
        <v>1</v>
      </c>
    </row>
    <row r="86" spans="1:5" x14ac:dyDescent="0.35">
      <c r="A86" s="17" t="s">
        <v>838</v>
      </c>
      <c r="B86" s="17" t="s">
        <v>839</v>
      </c>
      <c r="C86" s="56">
        <v>0.35290153678828573</v>
      </c>
      <c r="D86" s="50">
        <v>86</v>
      </c>
      <c r="E86" s="50">
        <v>1</v>
      </c>
    </row>
    <row r="87" spans="1:5" x14ac:dyDescent="0.35">
      <c r="A87" s="17" t="s">
        <v>842</v>
      </c>
      <c r="B87" s="17" t="s">
        <v>843</v>
      </c>
      <c r="C87" s="56">
        <v>0.37385170059178008</v>
      </c>
      <c r="D87" s="50">
        <v>64</v>
      </c>
      <c r="E87" s="50">
        <v>1</v>
      </c>
    </row>
    <row r="88" spans="1:5" x14ac:dyDescent="0.35">
      <c r="A88" s="17" t="s">
        <v>852</v>
      </c>
      <c r="B88" s="17" t="s">
        <v>853</v>
      </c>
      <c r="C88" s="56">
        <v>0.36876296081326132</v>
      </c>
      <c r="D88" s="50">
        <v>69</v>
      </c>
      <c r="E88" s="50">
        <v>1</v>
      </c>
    </row>
    <row r="89" spans="1:5" x14ac:dyDescent="0.35">
      <c r="A89" s="17" t="s">
        <v>854</v>
      </c>
      <c r="B89" s="17" t="s">
        <v>855</v>
      </c>
      <c r="C89" s="56">
        <v>0.41090023479545357</v>
      </c>
      <c r="D89" s="50">
        <v>42</v>
      </c>
      <c r="E89" s="50">
        <v>1</v>
      </c>
    </row>
    <row r="90" spans="1:5" x14ac:dyDescent="0.35">
      <c r="A90" s="17" t="s">
        <v>1037</v>
      </c>
      <c r="B90" s="17" t="s">
        <v>1038</v>
      </c>
      <c r="C90" s="56">
        <v>0.37263282720702429</v>
      </c>
      <c r="D90" s="50">
        <v>65</v>
      </c>
      <c r="E90" s="50">
        <v>1</v>
      </c>
    </row>
    <row r="91" spans="1:5" x14ac:dyDescent="0.35">
      <c r="A91" s="17" t="s">
        <v>892</v>
      </c>
      <c r="B91" s="17" t="s">
        <v>893</v>
      </c>
      <c r="C91" s="56">
        <v>0.34945059922647398</v>
      </c>
      <c r="D91" s="50">
        <v>92</v>
      </c>
      <c r="E91" s="50">
        <v>1</v>
      </c>
    </row>
    <row r="92" spans="1:5" x14ac:dyDescent="0.35">
      <c r="A92" s="17" t="s">
        <v>906</v>
      </c>
      <c r="B92" s="17" t="s">
        <v>907</v>
      </c>
      <c r="C92" s="56">
        <v>0.53600860908655468</v>
      </c>
      <c r="D92" s="50">
        <v>3</v>
      </c>
      <c r="E92" s="50">
        <v>1</v>
      </c>
    </row>
    <row r="93" spans="1:5" x14ac:dyDescent="0.35">
      <c r="A93" s="17" t="s">
        <v>908</v>
      </c>
      <c r="B93" s="17" t="s">
        <v>909</v>
      </c>
      <c r="C93" s="56">
        <v>0.39442713084243541</v>
      </c>
      <c r="D93" s="50">
        <v>50</v>
      </c>
      <c r="E93" s="50">
        <v>1</v>
      </c>
    </row>
    <row r="94" spans="1:5" x14ac:dyDescent="0.35">
      <c r="A94" s="17" t="s">
        <v>918</v>
      </c>
      <c r="B94" s="17" t="s">
        <v>919</v>
      </c>
      <c r="C94" s="56">
        <v>0.36076593194368523</v>
      </c>
      <c r="D94" s="50">
        <v>78</v>
      </c>
      <c r="E94" s="50">
        <v>1</v>
      </c>
    </row>
    <row r="95" spans="1:5" x14ac:dyDescent="0.35">
      <c r="A95" s="17" t="s">
        <v>199</v>
      </c>
      <c r="B95" s="17" t="s">
        <v>200</v>
      </c>
      <c r="C95" s="56">
        <v>0.28278255015380183</v>
      </c>
      <c r="D95" s="50">
        <v>196</v>
      </c>
      <c r="E95" s="50">
        <v>2</v>
      </c>
    </row>
    <row r="96" spans="1:5" x14ac:dyDescent="0.35">
      <c r="A96" s="17" t="s">
        <v>201</v>
      </c>
      <c r="B96" s="17" t="s">
        <v>202</v>
      </c>
      <c r="C96" s="56">
        <v>0.33517307408670838</v>
      </c>
      <c r="D96" s="50">
        <v>109</v>
      </c>
      <c r="E96" s="50">
        <v>2</v>
      </c>
    </row>
    <row r="97" spans="1:5" x14ac:dyDescent="0.35">
      <c r="A97" s="17" t="s">
        <v>203</v>
      </c>
      <c r="B97" s="17" t="s">
        <v>204</v>
      </c>
      <c r="C97" s="56">
        <v>0.29994395100237387</v>
      </c>
      <c r="D97" s="50">
        <v>161</v>
      </c>
      <c r="E97" s="50">
        <v>2</v>
      </c>
    </row>
    <row r="98" spans="1:5" x14ac:dyDescent="0.35">
      <c r="A98" s="17" t="s">
        <v>209</v>
      </c>
      <c r="B98" s="17" t="s">
        <v>210</v>
      </c>
      <c r="C98" s="56">
        <v>0.29889240850798643</v>
      </c>
      <c r="D98" s="50">
        <v>162</v>
      </c>
      <c r="E98" s="50">
        <v>2</v>
      </c>
    </row>
    <row r="99" spans="1:5" x14ac:dyDescent="0.35">
      <c r="A99" s="17" t="s">
        <v>211</v>
      </c>
      <c r="B99" s="17" t="s">
        <v>212</v>
      </c>
      <c r="C99" s="56">
        <v>0.30512754332061331</v>
      </c>
      <c r="D99" s="50">
        <v>149</v>
      </c>
      <c r="E99" s="50">
        <v>2</v>
      </c>
    </row>
    <row r="100" spans="1:5" x14ac:dyDescent="0.35">
      <c r="A100" s="17" t="s">
        <v>213</v>
      </c>
      <c r="B100" s="17" t="s">
        <v>214</v>
      </c>
      <c r="C100" s="56">
        <v>0.31838730061827486</v>
      </c>
      <c r="D100" s="50">
        <v>131</v>
      </c>
      <c r="E100" s="50">
        <v>2</v>
      </c>
    </row>
    <row r="101" spans="1:5" x14ac:dyDescent="0.35">
      <c r="A101" s="17" t="s">
        <v>219</v>
      </c>
      <c r="B101" s="17" t="s">
        <v>220</v>
      </c>
      <c r="C101" s="56">
        <v>0.29357431486256397</v>
      </c>
      <c r="D101" s="50">
        <v>175</v>
      </c>
      <c r="E101" s="50">
        <v>2</v>
      </c>
    </row>
    <row r="102" spans="1:5" x14ac:dyDescent="0.35">
      <c r="A102" s="17" t="s">
        <v>221</v>
      </c>
      <c r="B102" s="17" t="s">
        <v>222</v>
      </c>
      <c r="C102" s="56">
        <v>0.32473233345358227</v>
      </c>
      <c r="D102" s="50">
        <v>121</v>
      </c>
      <c r="E102" s="50">
        <v>2</v>
      </c>
    </row>
    <row r="103" spans="1:5" x14ac:dyDescent="0.35">
      <c r="A103" s="17" t="s">
        <v>231</v>
      </c>
      <c r="B103" s="17" t="s">
        <v>232</v>
      </c>
      <c r="C103" s="56">
        <v>0.28740779175948022</v>
      </c>
      <c r="D103" s="50">
        <v>188</v>
      </c>
      <c r="E103" s="50">
        <v>2</v>
      </c>
    </row>
    <row r="104" spans="1:5" x14ac:dyDescent="0.35">
      <c r="A104" s="17" t="s">
        <v>233</v>
      </c>
      <c r="B104" s="17" t="s">
        <v>234</v>
      </c>
      <c r="C104" s="56">
        <v>0.33720485856386034</v>
      </c>
      <c r="D104" s="50">
        <v>107</v>
      </c>
      <c r="E104" s="50">
        <v>2</v>
      </c>
    </row>
    <row r="105" spans="1:5" x14ac:dyDescent="0.35">
      <c r="A105" s="17" t="s">
        <v>247</v>
      </c>
      <c r="B105" s="17" t="s">
        <v>248</v>
      </c>
      <c r="C105" s="56">
        <v>0.3305839363845049</v>
      </c>
      <c r="D105" s="50">
        <v>114</v>
      </c>
      <c r="E105" s="50">
        <v>2</v>
      </c>
    </row>
    <row r="106" spans="1:5" x14ac:dyDescent="0.35">
      <c r="A106" s="17" t="s">
        <v>259</v>
      </c>
      <c r="B106" s="17" t="s">
        <v>260</v>
      </c>
      <c r="C106" s="56">
        <v>0.29008234323447263</v>
      </c>
      <c r="D106" s="50">
        <v>185</v>
      </c>
      <c r="E106" s="50">
        <v>2</v>
      </c>
    </row>
    <row r="107" spans="1:5" x14ac:dyDescent="0.35">
      <c r="A107" s="17" t="s">
        <v>261</v>
      </c>
      <c r="B107" s="17" t="s">
        <v>262</v>
      </c>
      <c r="C107" s="56">
        <v>0.29535281171793859</v>
      </c>
      <c r="D107" s="50">
        <v>169</v>
      </c>
      <c r="E107" s="50">
        <v>2</v>
      </c>
    </row>
    <row r="108" spans="1:5" x14ac:dyDescent="0.35">
      <c r="A108" s="17" t="s">
        <v>263</v>
      </c>
      <c r="B108" s="17" t="s">
        <v>264</v>
      </c>
      <c r="C108" s="56">
        <v>0.30196479115375507</v>
      </c>
      <c r="D108" s="50">
        <v>156</v>
      </c>
      <c r="E108" s="50">
        <v>2</v>
      </c>
    </row>
    <row r="109" spans="1:5" x14ac:dyDescent="0.35">
      <c r="A109" s="17" t="s">
        <v>271</v>
      </c>
      <c r="B109" s="17" t="s">
        <v>272</v>
      </c>
      <c r="C109" s="56">
        <v>0.30319541974850817</v>
      </c>
      <c r="D109" s="50">
        <v>152</v>
      </c>
      <c r="E109" s="50">
        <v>2</v>
      </c>
    </row>
    <row r="110" spans="1:5" x14ac:dyDescent="0.35">
      <c r="A110" s="17" t="s">
        <v>277</v>
      </c>
      <c r="B110" s="17" t="s">
        <v>278</v>
      </c>
      <c r="C110" s="56">
        <v>0.32928232655220546</v>
      </c>
      <c r="D110" s="50">
        <v>117</v>
      </c>
      <c r="E110" s="50">
        <v>2</v>
      </c>
    </row>
    <row r="111" spans="1:5" x14ac:dyDescent="0.35">
      <c r="A111" s="17" t="s">
        <v>279</v>
      </c>
      <c r="B111" s="17" t="s">
        <v>280</v>
      </c>
      <c r="C111" s="56">
        <v>0.34748453517866951</v>
      </c>
      <c r="D111" s="50">
        <v>94</v>
      </c>
      <c r="E111" s="50">
        <v>2</v>
      </c>
    </row>
    <row r="112" spans="1:5" x14ac:dyDescent="0.35">
      <c r="A112" s="17" t="s">
        <v>281</v>
      </c>
      <c r="B112" s="17" t="s">
        <v>282</v>
      </c>
      <c r="C112" s="56">
        <v>0.29172031466374326</v>
      </c>
      <c r="D112" s="50">
        <v>180</v>
      </c>
      <c r="E112" s="50">
        <v>2</v>
      </c>
    </row>
    <row r="113" spans="1:5" x14ac:dyDescent="0.35">
      <c r="A113" s="17" t="s">
        <v>291</v>
      </c>
      <c r="B113" s="17" t="s">
        <v>292</v>
      </c>
      <c r="C113" s="56">
        <v>0.32021122191988283</v>
      </c>
      <c r="D113" s="50">
        <v>129</v>
      </c>
      <c r="E113" s="50">
        <v>2</v>
      </c>
    </row>
    <row r="114" spans="1:5" x14ac:dyDescent="0.35">
      <c r="A114" s="17" t="s">
        <v>295</v>
      </c>
      <c r="B114" s="17" t="s">
        <v>296</v>
      </c>
      <c r="C114" s="56">
        <v>0.29621894983819685</v>
      </c>
      <c r="D114" s="50">
        <v>167</v>
      </c>
      <c r="E114" s="50">
        <v>2</v>
      </c>
    </row>
    <row r="115" spans="1:5" x14ac:dyDescent="0.35">
      <c r="A115" s="17" t="s">
        <v>297</v>
      </c>
      <c r="B115" s="17" t="s">
        <v>298</v>
      </c>
      <c r="C115" s="56">
        <v>0.28710132481567596</v>
      </c>
      <c r="D115" s="50">
        <v>189</v>
      </c>
      <c r="E115" s="50">
        <v>2</v>
      </c>
    </row>
    <row r="116" spans="1:5" x14ac:dyDescent="0.35">
      <c r="A116" s="17" t="s">
        <v>303</v>
      </c>
      <c r="B116" s="17" t="s">
        <v>304</v>
      </c>
      <c r="C116" s="56">
        <v>0.3219952042537001</v>
      </c>
      <c r="D116" s="50">
        <v>126</v>
      </c>
      <c r="E116" s="50">
        <v>2</v>
      </c>
    </row>
    <row r="117" spans="1:5" x14ac:dyDescent="0.35">
      <c r="A117" s="17" t="s">
        <v>307</v>
      </c>
      <c r="B117" s="17" t="s">
        <v>308</v>
      </c>
      <c r="C117" s="56">
        <v>0.30818307953087787</v>
      </c>
      <c r="D117" s="50">
        <v>142</v>
      </c>
      <c r="E117" s="50">
        <v>2</v>
      </c>
    </row>
    <row r="118" spans="1:5" x14ac:dyDescent="0.35">
      <c r="A118" s="17" t="s">
        <v>323</v>
      </c>
      <c r="B118" s="17" t="s">
        <v>324</v>
      </c>
      <c r="C118" s="56">
        <v>0.30564163484924223</v>
      </c>
      <c r="D118" s="50">
        <v>147</v>
      </c>
      <c r="E118" s="50">
        <v>2</v>
      </c>
    </row>
    <row r="119" spans="1:5" x14ac:dyDescent="0.35">
      <c r="A119" s="17" t="s">
        <v>329</v>
      </c>
      <c r="B119" s="17" t="s">
        <v>330</v>
      </c>
      <c r="C119" s="56">
        <v>0.34513463456052729</v>
      </c>
      <c r="D119" s="50">
        <v>100</v>
      </c>
      <c r="E119" s="50">
        <v>2</v>
      </c>
    </row>
    <row r="120" spans="1:5" x14ac:dyDescent="0.35">
      <c r="A120" s="17" t="s">
        <v>338</v>
      </c>
      <c r="B120" s="17" t="s">
        <v>339</v>
      </c>
      <c r="C120" s="56">
        <v>0.2859396003737148</v>
      </c>
      <c r="D120" s="50">
        <v>192</v>
      </c>
      <c r="E120" s="50">
        <v>2</v>
      </c>
    </row>
    <row r="121" spans="1:5" x14ac:dyDescent="0.35">
      <c r="A121" s="17" t="s">
        <v>342</v>
      </c>
      <c r="B121" s="17" t="s">
        <v>343</v>
      </c>
      <c r="C121" s="56">
        <v>0.33457600947924404</v>
      </c>
      <c r="D121" s="50">
        <v>110</v>
      </c>
      <c r="E121" s="50">
        <v>2</v>
      </c>
    </row>
    <row r="122" spans="1:5" x14ac:dyDescent="0.35">
      <c r="A122" s="17" t="s">
        <v>997</v>
      </c>
      <c r="B122" s="17" t="s">
        <v>998</v>
      </c>
      <c r="C122" s="56">
        <v>0.30552860494045431</v>
      </c>
      <c r="D122" s="50">
        <v>148</v>
      </c>
      <c r="E122" s="50">
        <v>2</v>
      </c>
    </row>
    <row r="123" spans="1:5" x14ac:dyDescent="0.35">
      <c r="A123" s="17" t="s">
        <v>344</v>
      </c>
      <c r="B123" s="17" t="s">
        <v>345</v>
      </c>
      <c r="C123" s="56">
        <v>0.34511282184557512</v>
      </c>
      <c r="D123" s="50">
        <v>101</v>
      </c>
      <c r="E123" s="50">
        <v>2</v>
      </c>
    </row>
    <row r="124" spans="1:5" x14ac:dyDescent="0.35">
      <c r="A124" s="17" t="s">
        <v>350</v>
      </c>
      <c r="B124" s="17" t="s">
        <v>351</v>
      </c>
      <c r="C124" s="56">
        <v>0.32200890578392177</v>
      </c>
      <c r="D124" s="50">
        <v>125</v>
      </c>
      <c r="E124" s="50">
        <v>2</v>
      </c>
    </row>
    <row r="125" spans="1:5" x14ac:dyDescent="0.35">
      <c r="A125" s="17" t="s">
        <v>356</v>
      </c>
      <c r="B125" s="17" t="s">
        <v>357</v>
      </c>
      <c r="C125" s="56">
        <v>0.30288002346423976</v>
      </c>
      <c r="D125" s="50">
        <v>153</v>
      </c>
      <c r="E125" s="50">
        <v>2</v>
      </c>
    </row>
    <row r="126" spans="1:5" x14ac:dyDescent="0.35">
      <c r="A126" s="17" t="s">
        <v>360</v>
      </c>
      <c r="B126" s="17" t="s">
        <v>361</v>
      </c>
      <c r="C126" s="56">
        <v>0.32257064699250299</v>
      </c>
      <c r="D126" s="50">
        <v>123</v>
      </c>
      <c r="E126" s="50">
        <v>2</v>
      </c>
    </row>
    <row r="127" spans="1:5" x14ac:dyDescent="0.35">
      <c r="A127" s="17" t="s">
        <v>999</v>
      </c>
      <c r="B127" s="17" t="s">
        <v>1000</v>
      </c>
      <c r="C127" s="56">
        <v>0.29108008061706481</v>
      </c>
      <c r="D127" s="50">
        <v>181</v>
      </c>
      <c r="E127" s="50">
        <v>2</v>
      </c>
    </row>
    <row r="128" spans="1:5" x14ac:dyDescent="0.35">
      <c r="A128" s="17" t="s">
        <v>382</v>
      </c>
      <c r="B128" s="17" t="s">
        <v>383</v>
      </c>
      <c r="C128" s="56">
        <v>0.32205667753206074</v>
      </c>
      <c r="D128" s="50">
        <v>124</v>
      </c>
      <c r="E128" s="50">
        <v>2</v>
      </c>
    </row>
    <row r="129" spans="1:5" x14ac:dyDescent="0.35">
      <c r="A129" s="17" t="s">
        <v>392</v>
      </c>
      <c r="B129" s="17" t="s">
        <v>393</v>
      </c>
      <c r="C129" s="56">
        <v>0.29213200305807385</v>
      </c>
      <c r="D129" s="50">
        <v>178</v>
      </c>
      <c r="E129" s="50">
        <v>2</v>
      </c>
    </row>
    <row r="130" spans="1:5" x14ac:dyDescent="0.35">
      <c r="A130" s="17" t="s">
        <v>402</v>
      </c>
      <c r="B130" s="17" t="s">
        <v>403</v>
      </c>
      <c r="C130" s="56">
        <v>0.32530235886798881</v>
      </c>
      <c r="D130" s="50">
        <v>120</v>
      </c>
      <c r="E130" s="50">
        <v>2</v>
      </c>
    </row>
    <row r="131" spans="1:5" x14ac:dyDescent="0.35">
      <c r="A131" s="17" t="s">
        <v>406</v>
      </c>
      <c r="B131" s="17" t="s">
        <v>407</v>
      </c>
      <c r="C131" s="56">
        <v>0.3320444002893263</v>
      </c>
      <c r="D131" s="50">
        <v>111</v>
      </c>
      <c r="E131" s="50">
        <v>2</v>
      </c>
    </row>
    <row r="132" spans="1:5" x14ac:dyDescent="0.35">
      <c r="A132" s="17" t="s">
        <v>412</v>
      </c>
      <c r="B132" s="17" t="s">
        <v>413</v>
      </c>
      <c r="C132" s="56">
        <v>0.31380897128184565</v>
      </c>
      <c r="D132" s="50">
        <v>137</v>
      </c>
      <c r="E132" s="50">
        <v>2</v>
      </c>
    </row>
    <row r="133" spans="1:5" x14ac:dyDescent="0.35">
      <c r="A133" s="17" t="s">
        <v>416</v>
      </c>
      <c r="B133" s="17" t="s">
        <v>417</v>
      </c>
      <c r="C133" s="56">
        <v>0.28021859788667669</v>
      </c>
      <c r="D133" s="50">
        <v>200</v>
      </c>
      <c r="E133" s="50">
        <v>2</v>
      </c>
    </row>
    <row r="134" spans="1:5" x14ac:dyDescent="0.35">
      <c r="A134" s="17" t="s">
        <v>430</v>
      </c>
      <c r="B134" s="17" t="s">
        <v>431</v>
      </c>
      <c r="C134" s="56">
        <v>0.31039329322935416</v>
      </c>
      <c r="D134" s="50">
        <v>140</v>
      </c>
      <c r="E134" s="50">
        <v>2</v>
      </c>
    </row>
    <row r="135" spans="1:5" x14ac:dyDescent="0.35">
      <c r="A135" s="17" t="s">
        <v>440</v>
      </c>
      <c r="B135" s="17" t="s">
        <v>441</v>
      </c>
      <c r="C135" s="56">
        <v>0.31567029267194952</v>
      </c>
      <c r="D135" s="50">
        <v>134</v>
      </c>
      <c r="E135" s="50">
        <v>2</v>
      </c>
    </row>
    <row r="136" spans="1:5" x14ac:dyDescent="0.35">
      <c r="A136" s="17" t="s">
        <v>444</v>
      </c>
      <c r="B136" s="17" t="s">
        <v>445</v>
      </c>
      <c r="C136" s="56">
        <v>0.2906096371237924</v>
      </c>
      <c r="D136" s="50">
        <v>182</v>
      </c>
      <c r="E136" s="50">
        <v>2</v>
      </c>
    </row>
    <row r="137" spans="1:5" x14ac:dyDescent="0.35">
      <c r="A137" s="17" t="s">
        <v>456</v>
      </c>
      <c r="B137" s="17" t="s">
        <v>457</v>
      </c>
      <c r="C137" s="56">
        <v>0.30679234063329869</v>
      </c>
      <c r="D137" s="50">
        <v>144</v>
      </c>
      <c r="E137" s="50">
        <v>2</v>
      </c>
    </row>
    <row r="138" spans="1:5" x14ac:dyDescent="0.35">
      <c r="A138" s="17" t="s">
        <v>462</v>
      </c>
      <c r="B138" s="17" t="s">
        <v>463</v>
      </c>
      <c r="C138" s="56">
        <v>0.33026092827597309</v>
      </c>
      <c r="D138" s="50">
        <v>116</v>
      </c>
      <c r="E138" s="50">
        <v>2</v>
      </c>
    </row>
    <row r="139" spans="1:5" x14ac:dyDescent="0.35">
      <c r="A139" s="17" t="s">
        <v>464</v>
      </c>
      <c r="B139" s="17" t="s">
        <v>465</v>
      </c>
      <c r="C139" s="56">
        <v>0.32312946933109343</v>
      </c>
      <c r="D139" s="50">
        <v>122</v>
      </c>
      <c r="E139" s="50">
        <v>2</v>
      </c>
    </row>
    <row r="140" spans="1:5" x14ac:dyDescent="0.35">
      <c r="A140" s="17" t="s">
        <v>472</v>
      </c>
      <c r="B140" s="17" t="s">
        <v>473</v>
      </c>
      <c r="C140" s="56">
        <v>0.28283606643461923</v>
      </c>
      <c r="D140" s="50">
        <v>195</v>
      </c>
      <c r="E140" s="50">
        <v>2</v>
      </c>
    </row>
    <row r="141" spans="1:5" x14ac:dyDescent="0.35">
      <c r="A141" s="17" t="s">
        <v>486</v>
      </c>
      <c r="B141" s="17" t="s">
        <v>487</v>
      </c>
      <c r="C141" s="56">
        <v>0.28371989886728755</v>
      </c>
      <c r="D141" s="50">
        <v>194</v>
      </c>
      <c r="E141" s="50">
        <v>2</v>
      </c>
    </row>
    <row r="142" spans="1:5" x14ac:dyDescent="0.35">
      <c r="A142" s="17" t="s">
        <v>488</v>
      </c>
      <c r="B142" s="17" t="s">
        <v>489</v>
      </c>
      <c r="C142" s="56">
        <v>0.2978532088840784</v>
      </c>
      <c r="D142" s="50">
        <v>164</v>
      </c>
      <c r="E142" s="50">
        <v>2</v>
      </c>
    </row>
    <row r="143" spans="1:5" x14ac:dyDescent="0.35">
      <c r="A143" s="17" t="s">
        <v>490</v>
      </c>
      <c r="B143" s="17" t="s">
        <v>491</v>
      </c>
      <c r="C143" s="56">
        <v>0.3471103710466667</v>
      </c>
      <c r="D143" s="50">
        <v>95</v>
      </c>
      <c r="E143" s="50">
        <v>2</v>
      </c>
    </row>
    <row r="144" spans="1:5" x14ac:dyDescent="0.35">
      <c r="A144" s="17" t="s">
        <v>492</v>
      </c>
      <c r="B144" s="17" t="s">
        <v>493</v>
      </c>
      <c r="C144" s="56">
        <v>0.28643450182149138</v>
      </c>
      <c r="D144" s="50">
        <v>191</v>
      </c>
      <c r="E144" s="50">
        <v>2</v>
      </c>
    </row>
    <row r="145" spans="1:5" x14ac:dyDescent="0.35">
      <c r="A145" s="17" t="s">
        <v>498</v>
      </c>
      <c r="B145" s="17" t="s">
        <v>499</v>
      </c>
      <c r="C145" s="56">
        <v>0.30151402999540644</v>
      </c>
      <c r="D145" s="50">
        <v>159</v>
      </c>
      <c r="E145" s="50">
        <v>2</v>
      </c>
    </row>
    <row r="146" spans="1:5" x14ac:dyDescent="0.35">
      <c r="A146" s="17" t="s">
        <v>512</v>
      </c>
      <c r="B146" s="17" t="s">
        <v>513</v>
      </c>
      <c r="C146" s="56">
        <v>0.27975234359603673</v>
      </c>
      <c r="D146" s="50">
        <v>201</v>
      </c>
      <c r="E146" s="50">
        <v>2</v>
      </c>
    </row>
    <row r="147" spans="1:5" x14ac:dyDescent="0.35">
      <c r="A147" s="17" t="s">
        <v>516</v>
      </c>
      <c r="B147" s="17" t="s">
        <v>517</v>
      </c>
      <c r="C147" s="56">
        <v>0.28267953493900549</v>
      </c>
      <c r="D147" s="50">
        <v>197</v>
      </c>
      <c r="E147" s="50">
        <v>2</v>
      </c>
    </row>
    <row r="148" spans="1:5" x14ac:dyDescent="0.35">
      <c r="A148" s="17" t="s">
        <v>522</v>
      </c>
      <c r="B148" s="17" t="s">
        <v>523</v>
      </c>
      <c r="C148" s="56">
        <v>0.29245860570309568</v>
      </c>
      <c r="D148" s="50">
        <v>177</v>
      </c>
      <c r="E148" s="50">
        <v>2</v>
      </c>
    </row>
    <row r="149" spans="1:5" x14ac:dyDescent="0.35">
      <c r="A149" s="17" t="s">
        <v>530</v>
      </c>
      <c r="B149" s="17" t="s">
        <v>531</v>
      </c>
      <c r="C149" s="56">
        <v>0.33111404764803637</v>
      </c>
      <c r="D149" s="50">
        <v>112</v>
      </c>
      <c r="E149" s="50">
        <v>2</v>
      </c>
    </row>
    <row r="150" spans="1:5" x14ac:dyDescent="0.35">
      <c r="A150" s="17" t="s">
        <v>536</v>
      </c>
      <c r="B150" s="17" t="s">
        <v>537</v>
      </c>
      <c r="C150" s="56">
        <v>0.32823417642790859</v>
      </c>
      <c r="D150" s="50">
        <v>119</v>
      </c>
      <c r="E150" s="50">
        <v>2</v>
      </c>
    </row>
    <row r="151" spans="1:5" x14ac:dyDescent="0.35">
      <c r="A151" s="17" t="s">
        <v>544</v>
      </c>
      <c r="B151" s="17" t="s">
        <v>545</v>
      </c>
      <c r="C151" s="56">
        <v>0.31561019468224982</v>
      </c>
      <c r="D151" s="50">
        <v>135</v>
      </c>
      <c r="E151" s="50">
        <v>2</v>
      </c>
    </row>
    <row r="152" spans="1:5" x14ac:dyDescent="0.35">
      <c r="A152" s="17" t="s">
        <v>554</v>
      </c>
      <c r="B152" s="17" t="s">
        <v>555</v>
      </c>
      <c r="C152" s="56">
        <v>0.30500294722014187</v>
      </c>
      <c r="D152" s="50">
        <v>150</v>
      </c>
      <c r="E152" s="50">
        <v>2</v>
      </c>
    </row>
    <row r="153" spans="1:5" x14ac:dyDescent="0.35">
      <c r="A153" s="17" t="s">
        <v>556</v>
      </c>
      <c r="B153" s="17" t="s">
        <v>557</v>
      </c>
      <c r="C153" s="56">
        <v>0.33973449649154686</v>
      </c>
      <c r="D153" s="50">
        <v>103</v>
      </c>
      <c r="E153" s="50">
        <v>2</v>
      </c>
    </row>
    <row r="154" spans="1:5" x14ac:dyDescent="0.35">
      <c r="A154" s="17" t="s">
        <v>558</v>
      </c>
      <c r="B154" s="17" t="s">
        <v>559</v>
      </c>
      <c r="C154" s="56">
        <v>0.33822064854872158</v>
      </c>
      <c r="D154" s="50">
        <v>105</v>
      </c>
      <c r="E154" s="50">
        <v>2</v>
      </c>
    </row>
    <row r="155" spans="1:5" x14ac:dyDescent="0.35">
      <c r="A155" s="17" t="s">
        <v>564</v>
      </c>
      <c r="B155" s="17" t="s">
        <v>565</v>
      </c>
      <c r="C155" s="56">
        <v>0.29463978028107068</v>
      </c>
      <c r="D155" s="50">
        <v>170</v>
      </c>
      <c r="E155" s="50">
        <v>2</v>
      </c>
    </row>
    <row r="156" spans="1:5" x14ac:dyDescent="0.35">
      <c r="A156" s="17" t="s">
        <v>566</v>
      </c>
      <c r="B156" s="17" t="s">
        <v>567</v>
      </c>
      <c r="C156" s="56">
        <v>0.29025466780643944</v>
      </c>
      <c r="D156" s="50">
        <v>184</v>
      </c>
      <c r="E156" s="50">
        <v>2</v>
      </c>
    </row>
    <row r="157" spans="1:5" x14ac:dyDescent="0.35">
      <c r="A157" s="17" t="s">
        <v>572</v>
      </c>
      <c r="B157" s="17" t="s">
        <v>573</v>
      </c>
      <c r="C157" s="56">
        <v>0.29045485592049947</v>
      </c>
      <c r="D157" s="50">
        <v>183</v>
      </c>
      <c r="E157" s="50">
        <v>2</v>
      </c>
    </row>
    <row r="158" spans="1:5" x14ac:dyDescent="0.35">
      <c r="A158" s="17" t="s">
        <v>574</v>
      </c>
      <c r="B158" s="17" t="s">
        <v>575</v>
      </c>
      <c r="C158" s="56">
        <v>0.2819424869851736</v>
      </c>
      <c r="D158" s="50">
        <v>198</v>
      </c>
      <c r="E158" s="50">
        <v>2</v>
      </c>
    </row>
    <row r="159" spans="1:5" x14ac:dyDescent="0.35">
      <c r="A159" s="17" t="s">
        <v>602</v>
      </c>
      <c r="B159" s="17" t="s">
        <v>603</v>
      </c>
      <c r="C159" s="56">
        <v>0.28838312725343651</v>
      </c>
      <c r="D159" s="50">
        <v>187</v>
      </c>
      <c r="E159" s="50">
        <v>2</v>
      </c>
    </row>
    <row r="160" spans="1:5" x14ac:dyDescent="0.35">
      <c r="A160" s="17" t="s">
        <v>612</v>
      </c>
      <c r="B160" s="17" t="s">
        <v>613</v>
      </c>
      <c r="C160" s="56">
        <v>0.321681004697492</v>
      </c>
      <c r="D160" s="50">
        <v>128</v>
      </c>
      <c r="E160" s="50">
        <v>2</v>
      </c>
    </row>
    <row r="161" spans="1:5" x14ac:dyDescent="0.35">
      <c r="A161" s="17" t="s">
        <v>616</v>
      </c>
      <c r="B161" s="17" t="s">
        <v>617</v>
      </c>
      <c r="C161" s="56">
        <v>0.29805883398333288</v>
      </c>
      <c r="D161" s="50">
        <v>163</v>
      </c>
      <c r="E161" s="50">
        <v>2</v>
      </c>
    </row>
    <row r="162" spans="1:5" x14ac:dyDescent="0.35">
      <c r="A162" s="17" t="s">
        <v>618</v>
      </c>
      <c r="B162" s="17" t="s">
        <v>619</v>
      </c>
      <c r="C162" s="56">
        <v>0.29680023755869472</v>
      </c>
      <c r="D162" s="50">
        <v>166</v>
      </c>
      <c r="E162" s="50">
        <v>2</v>
      </c>
    </row>
    <row r="163" spans="1:5" x14ac:dyDescent="0.35">
      <c r="A163" s="17" t="s">
        <v>624</v>
      </c>
      <c r="B163" s="17" t="s">
        <v>625</v>
      </c>
      <c r="C163" s="56">
        <v>0.31314020327699665</v>
      </c>
      <c r="D163" s="50">
        <v>138</v>
      </c>
      <c r="E163" s="50">
        <v>2</v>
      </c>
    </row>
    <row r="164" spans="1:5" x14ac:dyDescent="0.35">
      <c r="A164" s="17" t="s">
        <v>628</v>
      </c>
      <c r="B164" s="17" t="s">
        <v>629</v>
      </c>
      <c r="C164" s="56">
        <v>0.28963094067001333</v>
      </c>
      <c r="D164" s="50">
        <v>186</v>
      </c>
      <c r="E164" s="50">
        <v>2</v>
      </c>
    </row>
    <row r="165" spans="1:5" x14ac:dyDescent="0.35">
      <c r="A165" s="17" t="s">
        <v>630</v>
      </c>
      <c r="B165" s="17" t="s">
        <v>631</v>
      </c>
      <c r="C165" s="56">
        <v>0.28032002441277576</v>
      </c>
      <c r="D165" s="50">
        <v>199</v>
      </c>
      <c r="E165" s="50">
        <v>2</v>
      </c>
    </row>
    <row r="166" spans="1:5" x14ac:dyDescent="0.35">
      <c r="A166" s="17" t="s">
        <v>632</v>
      </c>
      <c r="B166" s="17" t="s">
        <v>633</v>
      </c>
      <c r="C166" s="56">
        <v>0.31873813253402505</v>
      </c>
      <c r="D166" s="50">
        <v>130</v>
      </c>
      <c r="E166" s="50">
        <v>2</v>
      </c>
    </row>
    <row r="167" spans="1:5" x14ac:dyDescent="0.35">
      <c r="A167" s="17" t="s">
        <v>634</v>
      </c>
      <c r="B167" s="17" t="s">
        <v>635</v>
      </c>
      <c r="C167" s="56">
        <v>0.30205601810001509</v>
      </c>
      <c r="D167" s="50">
        <v>155</v>
      </c>
      <c r="E167" s="50">
        <v>2</v>
      </c>
    </row>
    <row r="168" spans="1:5" x14ac:dyDescent="0.35">
      <c r="A168" s="17" t="s">
        <v>1015</v>
      </c>
      <c r="B168" s="17" t="s">
        <v>1016</v>
      </c>
      <c r="C168" s="56">
        <v>0.32925041235563085</v>
      </c>
      <c r="D168" s="50">
        <v>118</v>
      </c>
      <c r="E168" s="50">
        <v>2</v>
      </c>
    </row>
    <row r="169" spans="1:5" x14ac:dyDescent="0.35">
      <c r="A169" s="17" t="s">
        <v>638</v>
      </c>
      <c r="B169" s="17" t="s">
        <v>639</v>
      </c>
      <c r="C169" s="56">
        <v>0.33851633715749685</v>
      </c>
      <c r="D169" s="50">
        <v>104</v>
      </c>
      <c r="E169" s="50">
        <v>2</v>
      </c>
    </row>
    <row r="170" spans="1:5" x14ac:dyDescent="0.35">
      <c r="A170" s="17" t="s">
        <v>642</v>
      </c>
      <c r="B170" s="17" t="s">
        <v>643</v>
      </c>
      <c r="C170" s="56">
        <v>0.34243550296851222</v>
      </c>
      <c r="D170" s="50">
        <v>102</v>
      </c>
      <c r="E170" s="50">
        <v>2</v>
      </c>
    </row>
    <row r="171" spans="1:5" x14ac:dyDescent="0.35">
      <c r="A171" s="17" t="s">
        <v>644</v>
      </c>
      <c r="B171" s="17" t="s">
        <v>645</v>
      </c>
      <c r="C171" s="56">
        <v>0.34517453307509727</v>
      </c>
      <c r="D171" s="50">
        <v>99</v>
      </c>
      <c r="E171" s="50">
        <v>2</v>
      </c>
    </row>
    <row r="172" spans="1:5" x14ac:dyDescent="0.35">
      <c r="A172" s="17" t="s">
        <v>660</v>
      </c>
      <c r="B172" s="17" t="s">
        <v>661</v>
      </c>
      <c r="C172" s="56">
        <v>0.33745491702577551</v>
      </c>
      <c r="D172" s="50">
        <v>106</v>
      </c>
      <c r="E172" s="50">
        <v>2</v>
      </c>
    </row>
    <row r="173" spans="1:5" x14ac:dyDescent="0.35">
      <c r="A173" s="17" t="s">
        <v>662</v>
      </c>
      <c r="B173" s="17" t="s">
        <v>663</v>
      </c>
      <c r="C173" s="56">
        <v>0.29172815687264209</v>
      </c>
      <c r="D173" s="50">
        <v>179</v>
      </c>
      <c r="E173" s="50">
        <v>2</v>
      </c>
    </row>
    <row r="174" spans="1:5" x14ac:dyDescent="0.35">
      <c r="A174" s="17" t="s">
        <v>668</v>
      </c>
      <c r="B174" s="17" t="s">
        <v>669</v>
      </c>
      <c r="C174" s="56">
        <v>0.31567395074646709</v>
      </c>
      <c r="D174" s="50">
        <v>133</v>
      </c>
      <c r="E174" s="50">
        <v>2</v>
      </c>
    </row>
    <row r="175" spans="1:5" x14ac:dyDescent="0.35">
      <c r="A175" s="17" t="s">
        <v>674</v>
      </c>
      <c r="B175" s="17" t="s">
        <v>675</v>
      </c>
      <c r="C175" s="56">
        <v>0.33079309566397486</v>
      </c>
      <c r="D175" s="50">
        <v>113</v>
      </c>
      <c r="E175" s="50">
        <v>2</v>
      </c>
    </row>
    <row r="176" spans="1:5" x14ac:dyDescent="0.35">
      <c r="A176" s="17" t="s">
        <v>706</v>
      </c>
      <c r="B176" s="17" t="s">
        <v>707</v>
      </c>
      <c r="C176" s="56">
        <v>0.30040821408167317</v>
      </c>
      <c r="D176" s="50">
        <v>160</v>
      </c>
      <c r="E176" s="50">
        <v>2</v>
      </c>
    </row>
    <row r="177" spans="1:5" x14ac:dyDescent="0.35">
      <c r="A177" s="17" t="s">
        <v>708</v>
      </c>
      <c r="B177" s="17" t="s">
        <v>709</v>
      </c>
      <c r="C177" s="56">
        <v>0.3086686794697116</v>
      </c>
      <c r="D177" s="50">
        <v>141</v>
      </c>
      <c r="E177" s="50">
        <v>2</v>
      </c>
    </row>
    <row r="178" spans="1:5" x14ac:dyDescent="0.35">
      <c r="A178" s="17" t="s">
        <v>710</v>
      </c>
      <c r="B178" s="17" t="s">
        <v>711</v>
      </c>
      <c r="C178" s="56">
        <v>0.33048230050011607</v>
      </c>
      <c r="D178" s="50">
        <v>115</v>
      </c>
      <c r="E178" s="50">
        <v>2</v>
      </c>
    </row>
    <row r="179" spans="1:5" x14ac:dyDescent="0.35">
      <c r="A179" s="17" t="s">
        <v>722</v>
      </c>
      <c r="B179" s="17" t="s">
        <v>723</v>
      </c>
      <c r="C179" s="56">
        <v>0.28482386428577128</v>
      </c>
      <c r="D179" s="50">
        <v>193</v>
      </c>
      <c r="E179" s="50">
        <v>2</v>
      </c>
    </row>
    <row r="180" spans="1:5" x14ac:dyDescent="0.35">
      <c r="A180" s="17" t="s">
        <v>726</v>
      </c>
      <c r="B180" s="17" t="s">
        <v>727</v>
      </c>
      <c r="C180" s="56">
        <v>0.31129902590180419</v>
      </c>
      <c r="D180" s="50">
        <v>139</v>
      </c>
      <c r="E180" s="50">
        <v>2</v>
      </c>
    </row>
    <row r="181" spans="1:5" x14ac:dyDescent="0.35">
      <c r="A181" s="17" t="s">
        <v>730</v>
      </c>
      <c r="B181" s="17" t="s">
        <v>731</v>
      </c>
      <c r="C181" s="56">
        <v>0.29435782414363981</v>
      </c>
      <c r="D181" s="50">
        <v>171</v>
      </c>
      <c r="E181" s="50">
        <v>2</v>
      </c>
    </row>
    <row r="182" spans="1:5" x14ac:dyDescent="0.35">
      <c r="A182" s="17" t="s">
        <v>736</v>
      </c>
      <c r="B182" s="17" t="s">
        <v>737</v>
      </c>
      <c r="C182" s="56">
        <v>0.30685254382062399</v>
      </c>
      <c r="D182" s="50">
        <v>143</v>
      </c>
      <c r="E182" s="50">
        <v>2</v>
      </c>
    </row>
    <row r="183" spans="1:5" x14ac:dyDescent="0.35">
      <c r="A183" s="17" t="s">
        <v>748</v>
      </c>
      <c r="B183" s="17" t="s">
        <v>749</v>
      </c>
      <c r="C183" s="56">
        <v>0.30577331245084227</v>
      </c>
      <c r="D183" s="50">
        <v>146</v>
      </c>
      <c r="E183" s="50">
        <v>2</v>
      </c>
    </row>
    <row r="184" spans="1:5" x14ac:dyDescent="0.35">
      <c r="A184" s="17" t="s">
        <v>756</v>
      </c>
      <c r="B184" s="17" t="s">
        <v>757</v>
      </c>
      <c r="C184" s="56">
        <v>0.30210472659813514</v>
      </c>
      <c r="D184" s="50">
        <v>154</v>
      </c>
      <c r="E184" s="50">
        <v>2</v>
      </c>
    </row>
    <row r="185" spans="1:5" x14ac:dyDescent="0.35">
      <c r="A185" s="17" t="s">
        <v>762</v>
      </c>
      <c r="B185" s="17" t="s">
        <v>763</v>
      </c>
      <c r="C185" s="56">
        <v>0.30380096710240434</v>
      </c>
      <c r="D185" s="50">
        <v>151</v>
      </c>
      <c r="E185" s="50">
        <v>2</v>
      </c>
    </row>
    <row r="186" spans="1:5" x14ac:dyDescent="0.35">
      <c r="A186" s="17" t="s">
        <v>764</v>
      </c>
      <c r="B186" s="17" t="s">
        <v>765</v>
      </c>
      <c r="C186" s="56">
        <v>0.28655808812783801</v>
      </c>
      <c r="D186" s="50">
        <v>190</v>
      </c>
      <c r="E186" s="50">
        <v>2</v>
      </c>
    </row>
    <row r="187" spans="1:5" x14ac:dyDescent="0.35">
      <c r="A187" s="17" t="s">
        <v>768</v>
      </c>
      <c r="B187" s="17" t="s">
        <v>769</v>
      </c>
      <c r="C187" s="56">
        <v>0.30155671620304697</v>
      </c>
      <c r="D187" s="50">
        <v>158</v>
      </c>
      <c r="E187" s="50">
        <v>2</v>
      </c>
    </row>
    <row r="188" spans="1:5" x14ac:dyDescent="0.35">
      <c r="A188" s="17" t="s">
        <v>794</v>
      </c>
      <c r="B188" s="17" t="s">
        <v>795</v>
      </c>
      <c r="C188" s="56">
        <v>0.29374333350003934</v>
      </c>
      <c r="D188" s="50">
        <v>174</v>
      </c>
      <c r="E188" s="50">
        <v>2</v>
      </c>
    </row>
    <row r="189" spans="1:5" x14ac:dyDescent="0.35">
      <c r="A189" s="17" t="s">
        <v>796</v>
      </c>
      <c r="B189" s="17" t="s">
        <v>797</v>
      </c>
      <c r="C189" s="56">
        <v>0.29429855946250144</v>
      </c>
      <c r="D189" s="50">
        <v>172</v>
      </c>
      <c r="E189" s="50">
        <v>2</v>
      </c>
    </row>
    <row r="190" spans="1:5" x14ac:dyDescent="0.35">
      <c r="A190" s="17" t="s">
        <v>802</v>
      </c>
      <c r="B190" s="17" t="s">
        <v>803</v>
      </c>
      <c r="C190" s="56">
        <v>0.29329854097152858</v>
      </c>
      <c r="D190" s="50">
        <v>176</v>
      </c>
      <c r="E190" s="50">
        <v>2</v>
      </c>
    </row>
    <row r="191" spans="1:5" x14ac:dyDescent="0.35">
      <c r="A191" s="17" t="s">
        <v>812</v>
      </c>
      <c r="B191" s="17" t="s">
        <v>813</v>
      </c>
      <c r="C191" s="56">
        <v>0.32170941476262516</v>
      </c>
      <c r="D191" s="50">
        <v>127</v>
      </c>
      <c r="E191" s="50">
        <v>2</v>
      </c>
    </row>
    <row r="192" spans="1:5" x14ac:dyDescent="0.35">
      <c r="A192" s="17" t="s">
        <v>814</v>
      </c>
      <c r="B192" s="17" t="s">
        <v>815</v>
      </c>
      <c r="C192" s="56">
        <v>0.3177984023824128</v>
      </c>
      <c r="D192" s="50">
        <v>132</v>
      </c>
      <c r="E192" s="50">
        <v>2</v>
      </c>
    </row>
    <row r="193" spans="1:5" x14ac:dyDescent="0.35">
      <c r="A193" s="17" t="s">
        <v>830</v>
      </c>
      <c r="B193" s="17" t="s">
        <v>831</v>
      </c>
      <c r="C193" s="56">
        <v>0.30169658017914908</v>
      </c>
      <c r="D193" s="50">
        <v>157</v>
      </c>
      <c r="E193" s="50">
        <v>2</v>
      </c>
    </row>
    <row r="194" spans="1:5" x14ac:dyDescent="0.35">
      <c r="A194" s="17" t="s">
        <v>856</v>
      </c>
      <c r="B194" s="17" t="s">
        <v>857</v>
      </c>
      <c r="C194" s="56">
        <v>0.33674357031386043</v>
      </c>
      <c r="D194" s="50">
        <v>108</v>
      </c>
      <c r="E194" s="50">
        <v>2</v>
      </c>
    </row>
    <row r="195" spans="1:5" x14ac:dyDescent="0.35">
      <c r="A195" s="17" t="s">
        <v>860</v>
      </c>
      <c r="B195" s="17" t="s">
        <v>861</v>
      </c>
      <c r="C195" s="56">
        <v>0.29771016829924196</v>
      </c>
      <c r="D195" s="50">
        <v>165</v>
      </c>
      <c r="E195" s="50">
        <v>2</v>
      </c>
    </row>
    <row r="196" spans="1:5" x14ac:dyDescent="0.35">
      <c r="A196" s="17" t="s">
        <v>864</v>
      </c>
      <c r="B196" s="17" t="s">
        <v>865</v>
      </c>
      <c r="C196" s="56">
        <v>0.29388374500469466</v>
      </c>
      <c r="D196" s="50">
        <v>173</v>
      </c>
      <c r="E196" s="50">
        <v>2</v>
      </c>
    </row>
    <row r="197" spans="1:5" x14ac:dyDescent="0.35">
      <c r="A197" s="17" t="s">
        <v>868</v>
      </c>
      <c r="B197" s="17" t="s">
        <v>869</v>
      </c>
      <c r="C197" s="56">
        <v>0.31445488483946593</v>
      </c>
      <c r="D197" s="50">
        <v>136</v>
      </c>
      <c r="E197" s="50">
        <v>2</v>
      </c>
    </row>
    <row r="198" spans="1:5" x14ac:dyDescent="0.35">
      <c r="A198" s="17" t="s">
        <v>874</v>
      </c>
      <c r="B198" s="17" t="s">
        <v>875</v>
      </c>
      <c r="C198" s="56">
        <v>0.29539384002132274</v>
      </c>
      <c r="D198" s="50">
        <v>168</v>
      </c>
      <c r="E198" s="50">
        <v>2</v>
      </c>
    </row>
    <row r="199" spans="1:5" x14ac:dyDescent="0.35">
      <c r="A199" s="17" t="s">
        <v>878</v>
      </c>
      <c r="B199" s="17" t="s">
        <v>879</v>
      </c>
      <c r="C199" s="56">
        <v>0.30625385550861151</v>
      </c>
      <c r="D199" s="50">
        <v>145</v>
      </c>
      <c r="E199" s="50">
        <v>2</v>
      </c>
    </row>
    <row r="200" spans="1:5" x14ac:dyDescent="0.35">
      <c r="A200" s="17" t="s">
        <v>880</v>
      </c>
      <c r="B200" s="17" t="s">
        <v>881</v>
      </c>
      <c r="C200" s="56">
        <v>0.34533325790244784</v>
      </c>
      <c r="D200" s="50">
        <v>97</v>
      </c>
      <c r="E200" s="50">
        <v>2</v>
      </c>
    </row>
    <row r="201" spans="1:5" x14ac:dyDescent="0.35">
      <c r="A201" s="17" t="s">
        <v>900</v>
      </c>
      <c r="B201" s="17" t="s">
        <v>901</v>
      </c>
      <c r="C201" s="56">
        <v>0.34663289395278385</v>
      </c>
      <c r="D201" s="50">
        <v>96</v>
      </c>
      <c r="E201" s="50">
        <v>2</v>
      </c>
    </row>
    <row r="202" spans="1:5" x14ac:dyDescent="0.35">
      <c r="A202" s="17" t="s">
        <v>914</v>
      </c>
      <c r="B202" s="17" t="s">
        <v>915</v>
      </c>
      <c r="C202" s="56">
        <v>0.34527114434044426</v>
      </c>
      <c r="D202" s="50">
        <v>98</v>
      </c>
      <c r="E202" s="50">
        <v>2</v>
      </c>
    </row>
    <row r="203" spans="1:5" x14ac:dyDescent="0.35">
      <c r="A203" s="17" t="s">
        <v>215</v>
      </c>
      <c r="B203" s="17" t="s">
        <v>216</v>
      </c>
      <c r="C203" s="56">
        <v>0.26394109862458026</v>
      </c>
      <c r="D203" s="50">
        <v>230</v>
      </c>
      <c r="E203" s="50">
        <v>3</v>
      </c>
    </row>
    <row r="204" spans="1:5" x14ac:dyDescent="0.35">
      <c r="A204" s="17" t="s">
        <v>225</v>
      </c>
      <c r="B204" s="17" t="s">
        <v>226</v>
      </c>
      <c r="C204" s="56">
        <v>0.27901339073015063</v>
      </c>
      <c r="D204" s="50">
        <v>203</v>
      </c>
      <c r="E204" s="50">
        <v>3</v>
      </c>
    </row>
    <row r="205" spans="1:5" x14ac:dyDescent="0.35">
      <c r="A205" s="17" t="s">
        <v>227</v>
      </c>
      <c r="B205" s="17" t="s">
        <v>228</v>
      </c>
      <c r="C205" s="56">
        <v>0.22721674351372434</v>
      </c>
      <c r="D205" s="50">
        <v>280</v>
      </c>
      <c r="E205" s="50">
        <v>3</v>
      </c>
    </row>
    <row r="206" spans="1:5" x14ac:dyDescent="0.35">
      <c r="A206" s="17" t="s">
        <v>235</v>
      </c>
      <c r="B206" s="17" t="s">
        <v>236</v>
      </c>
      <c r="C206" s="56">
        <v>0.23384162937453015</v>
      </c>
      <c r="D206" s="50">
        <v>271</v>
      </c>
      <c r="E206" s="50">
        <v>3</v>
      </c>
    </row>
    <row r="207" spans="1:5" x14ac:dyDescent="0.35">
      <c r="A207" s="17" t="s">
        <v>239</v>
      </c>
      <c r="B207" s="17" t="s">
        <v>240</v>
      </c>
      <c r="C207" s="56">
        <v>0.20437802661511129</v>
      </c>
      <c r="D207" s="50">
        <v>296</v>
      </c>
      <c r="E207" s="50">
        <v>3</v>
      </c>
    </row>
    <row r="208" spans="1:5" x14ac:dyDescent="0.35">
      <c r="A208" s="17" t="s">
        <v>253</v>
      </c>
      <c r="B208" s="17" t="s">
        <v>254</v>
      </c>
      <c r="C208" s="56">
        <v>0.26748220184025162</v>
      </c>
      <c r="D208" s="50">
        <v>224</v>
      </c>
      <c r="E208" s="50">
        <v>3</v>
      </c>
    </row>
    <row r="209" spans="1:5" x14ac:dyDescent="0.35">
      <c r="A209" s="17" t="s">
        <v>255</v>
      </c>
      <c r="B209" s="17" t="s">
        <v>256</v>
      </c>
      <c r="C209" s="56">
        <v>0.15082586942748658</v>
      </c>
      <c r="D209" s="50">
        <v>314</v>
      </c>
      <c r="E209" s="50">
        <v>3</v>
      </c>
    </row>
    <row r="210" spans="1:5" x14ac:dyDescent="0.35">
      <c r="A210" s="17" t="s">
        <v>265</v>
      </c>
      <c r="B210" s="17" t="s">
        <v>266</v>
      </c>
      <c r="C210" s="56">
        <v>0.22785563622225682</v>
      </c>
      <c r="D210" s="50">
        <v>277</v>
      </c>
      <c r="E210" s="50">
        <v>3</v>
      </c>
    </row>
    <row r="211" spans="1:5" x14ac:dyDescent="0.35">
      <c r="A211" s="17" t="s">
        <v>269</v>
      </c>
      <c r="B211" s="17" t="s">
        <v>270</v>
      </c>
      <c r="C211" s="56">
        <v>0.25298998165286368</v>
      </c>
      <c r="D211" s="50">
        <v>240</v>
      </c>
      <c r="E211" s="50">
        <v>3</v>
      </c>
    </row>
    <row r="212" spans="1:5" x14ac:dyDescent="0.35">
      <c r="A212" s="17" t="s">
        <v>273</v>
      </c>
      <c r="B212" s="17" t="s">
        <v>274</v>
      </c>
      <c r="C212" s="56">
        <v>0.1952752966717467</v>
      </c>
      <c r="D212" s="50">
        <v>302</v>
      </c>
      <c r="E212" s="50">
        <v>3</v>
      </c>
    </row>
    <row r="213" spans="1:5" x14ac:dyDescent="0.35">
      <c r="A213" s="17" t="s">
        <v>275</v>
      </c>
      <c r="B213" s="17" t="s">
        <v>276</v>
      </c>
      <c r="C213" s="56">
        <v>0.22022761460042234</v>
      </c>
      <c r="D213" s="50">
        <v>286</v>
      </c>
      <c r="E213" s="50">
        <v>3</v>
      </c>
    </row>
    <row r="214" spans="1:5" x14ac:dyDescent="0.35">
      <c r="A214" s="17" t="s">
        <v>283</v>
      </c>
      <c r="B214" s="17" t="s">
        <v>284</v>
      </c>
      <c r="C214" s="56">
        <v>0.24768821552310469</v>
      </c>
      <c r="D214" s="50">
        <v>252</v>
      </c>
      <c r="E214" s="50">
        <v>3</v>
      </c>
    </row>
    <row r="215" spans="1:5" x14ac:dyDescent="0.35">
      <c r="A215" s="17" t="s">
        <v>293</v>
      </c>
      <c r="B215" s="17" t="s">
        <v>294</v>
      </c>
      <c r="C215" s="56">
        <v>0.2276588484746605</v>
      </c>
      <c r="D215" s="50">
        <v>278</v>
      </c>
      <c r="E215" s="50">
        <v>3</v>
      </c>
    </row>
    <row r="216" spans="1:5" x14ac:dyDescent="0.35">
      <c r="A216" s="17" t="s">
        <v>309</v>
      </c>
      <c r="B216" s="17" t="s">
        <v>310</v>
      </c>
      <c r="C216" s="56">
        <v>0.2578119192003977</v>
      </c>
      <c r="D216" s="50">
        <v>234</v>
      </c>
      <c r="E216" s="50">
        <v>3</v>
      </c>
    </row>
    <row r="217" spans="1:5" x14ac:dyDescent="0.35">
      <c r="A217" s="17" t="s">
        <v>313</v>
      </c>
      <c r="B217" s="17" t="s">
        <v>314</v>
      </c>
      <c r="C217" s="56">
        <v>0.27236781025228585</v>
      </c>
      <c r="D217" s="50">
        <v>216</v>
      </c>
      <c r="E217" s="50">
        <v>3</v>
      </c>
    </row>
    <row r="218" spans="1:5" x14ac:dyDescent="0.35">
      <c r="A218" s="17" t="s">
        <v>315</v>
      </c>
      <c r="B218" s="17" t="s">
        <v>316</v>
      </c>
      <c r="C218" s="56">
        <v>0.26479397942161409</v>
      </c>
      <c r="D218" s="50">
        <v>228</v>
      </c>
      <c r="E218" s="50">
        <v>3</v>
      </c>
    </row>
    <row r="219" spans="1:5" x14ac:dyDescent="0.35">
      <c r="A219" s="17" t="s">
        <v>317</v>
      </c>
      <c r="B219" s="17" t="s">
        <v>318</v>
      </c>
      <c r="C219" s="56">
        <v>0.24187107954388629</v>
      </c>
      <c r="D219" s="50">
        <v>261</v>
      </c>
      <c r="E219" s="50">
        <v>3</v>
      </c>
    </row>
    <row r="220" spans="1:5" x14ac:dyDescent="0.35">
      <c r="A220" s="17" t="s">
        <v>319</v>
      </c>
      <c r="B220" s="17" t="s">
        <v>320</v>
      </c>
      <c r="C220" s="56">
        <v>0.1848737532736856</v>
      </c>
      <c r="D220" s="50">
        <v>307</v>
      </c>
      <c r="E220" s="50">
        <v>3</v>
      </c>
    </row>
    <row r="221" spans="1:5" x14ac:dyDescent="0.35">
      <c r="A221" s="17" t="s">
        <v>321</v>
      </c>
      <c r="B221" s="17" t="s">
        <v>322</v>
      </c>
      <c r="C221" s="56">
        <v>0.23936699657521698</v>
      </c>
      <c r="D221" s="50">
        <v>264</v>
      </c>
      <c r="E221" s="50">
        <v>3</v>
      </c>
    </row>
    <row r="222" spans="1:5" x14ac:dyDescent="0.35">
      <c r="A222" s="17" t="s">
        <v>327</v>
      </c>
      <c r="B222" s="17" t="s">
        <v>328</v>
      </c>
      <c r="C222" s="56">
        <v>0.27519617544219016</v>
      </c>
      <c r="D222" s="50">
        <v>213</v>
      </c>
      <c r="E222" s="50">
        <v>3</v>
      </c>
    </row>
    <row r="223" spans="1:5" x14ac:dyDescent="0.35">
      <c r="A223" s="17" t="s">
        <v>333</v>
      </c>
      <c r="B223" s="17" t="s">
        <v>334</v>
      </c>
      <c r="C223" s="56">
        <v>0.25282465360086881</v>
      </c>
      <c r="D223" s="50">
        <v>241</v>
      </c>
      <c r="E223" s="50">
        <v>3</v>
      </c>
    </row>
    <row r="224" spans="1:5" x14ac:dyDescent="0.35">
      <c r="A224" s="17" t="s">
        <v>346</v>
      </c>
      <c r="B224" s="17" t="s">
        <v>347</v>
      </c>
      <c r="C224" s="56">
        <v>0.23250066098459132</v>
      </c>
      <c r="D224" s="50">
        <v>272</v>
      </c>
      <c r="E224" s="50">
        <v>3</v>
      </c>
    </row>
    <row r="225" spans="1:5" x14ac:dyDescent="0.35">
      <c r="A225" s="17" t="s">
        <v>352</v>
      </c>
      <c r="B225" s="17" t="s">
        <v>353</v>
      </c>
      <c r="C225" s="56">
        <v>0.25553680289203856</v>
      </c>
      <c r="D225" s="50">
        <v>235</v>
      </c>
      <c r="E225" s="50">
        <v>3</v>
      </c>
    </row>
    <row r="226" spans="1:5" x14ac:dyDescent="0.35">
      <c r="A226" s="17" t="s">
        <v>354</v>
      </c>
      <c r="B226" s="17" t="s">
        <v>355</v>
      </c>
      <c r="C226" s="56">
        <v>0.25384561752127338</v>
      </c>
      <c r="D226" s="50">
        <v>238</v>
      </c>
      <c r="E226" s="50">
        <v>3</v>
      </c>
    </row>
    <row r="227" spans="1:5" x14ac:dyDescent="0.35">
      <c r="A227" s="17" t="s">
        <v>358</v>
      </c>
      <c r="B227" s="17" t="s">
        <v>359</v>
      </c>
      <c r="C227" s="56">
        <v>0.19629306421332443</v>
      </c>
      <c r="D227" s="50">
        <v>300</v>
      </c>
      <c r="E227" s="50">
        <v>3</v>
      </c>
    </row>
    <row r="228" spans="1:5" x14ac:dyDescent="0.35">
      <c r="A228" s="17" t="s">
        <v>362</v>
      </c>
      <c r="B228" s="17" t="s">
        <v>363</v>
      </c>
      <c r="C228" s="56">
        <v>0.24479313026990743</v>
      </c>
      <c r="D228" s="50">
        <v>255</v>
      </c>
      <c r="E228" s="50">
        <v>3</v>
      </c>
    </row>
    <row r="229" spans="1:5" x14ac:dyDescent="0.35">
      <c r="A229" s="17" t="s">
        <v>372</v>
      </c>
      <c r="B229" s="17" t="s">
        <v>373</v>
      </c>
      <c r="C229" s="56">
        <v>0.27758474510245928</v>
      </c>
      <c r="D229" s="50">
        <v>206</v>
      </c>
      <c r="E229" s="50">
        <v>3</v>
      </c>
    </row>
    <row r="230" spans="1:5" x14ac:dyDescent="0.35">
      <c r="A230" s="17" t="s">
        <v>386</v>
      </c>
      <c r="B230" s="17" t="s">
        <v>387</v>
      </c>
      <c r="C230" s="56">
        <v>0.27180118818691068</v>
      </c>
      <c r="D230" s="50">
        <v>217</v>
      </c>
      <c r="E230" s="50">
        <v>3</v>
      </c>
    </row>
    <row r="231" spans="1:5" x14ac:dyDescent="0.35">
      <c r="A231" s="17" t="s">
        <v>388</v>
      </c>
      <c r="B231" s="17" t="s">
        <v>389</v>
      </c>
      <c r="C231" s="56">
        <v>0.27545484773826223</v>
      </c>
      <c r="D231" s="50">
        <v>211</v>
      </c>
      <c r="E231" s="50">
        <v>3</v>
      </c>
    </row>
    <row r="232" spans="1:5" x14ac:dyDescent="0.35">
      <c r="A232" s="17" t="s">
        <v>394</v>
      </c>
      <c r="B232" s="17" t="s">
        <v>395</v>
      </c>
      <c r="C232" s="56">
        <v>0.24615978666475846</v>
      </c>
      <c r="D232" s="50">
        <v>253</v>
      </c>
      <c r="E232" s="50">
        <v>3</v>
      </c>
    </row>
    <row r="233" spans="1:5" x14ac:dyDescent="0.35">
      <c r="A233" s="17" t="s">
        <v>410</v>
      </c>
      <c r="B233" s="17" t="s">
        <v>411</v>
      </c>
      <c r="C233" s="56">
        <v>0.22244467775899432</v>
      </c>
      <c r="D233" s="50">
        <v>285</v>
      </c>
      <c r="E233" s="50">
        <v>3</v>
      </c>
    </row>
    <row r="234" spans="1:5" x14ac:dyDescent="0.35">
      <c r="A234" s="17" t="s">
        <v>414</v>
      </c>
      <c r="B234" s="17" t="s">
        <v>415</v>
      </c>
      <c r="C234" s="56">
        <v>0.22414153482892149</v>
      </c>
      <c r="D234" s="50">
        <v>283</v>
      </c>
      <c r="E234" s="50">
        <v>3</v>
      </c>
    </row>
    <row r="235" spans="1:5" x14ac:dyDescent="0.35">
      <c r="A235" s="17" t="s">
        <v>418</v>
      </c>
      <c r="B235" s="17" t="s">
        <v>419</v>
      </c>
      <c r="C235" s="56">
        <v>0.26385209752010319</v>
      </c>
      <c r="D235" s="50">
        <v>231</v>
      </c>
      <c r="E235" s="50">
        <v>3</v>
      </c>
    </row>
    <row r="236" spans="1:5" x14ac:dyDescent="0.35">
      <c r="A236" s="17" t="s">
        <v>420</v>
      </c>
      <c r="B236" s="17" t="s">
        <v>421</v>
      </c>
      <c r="C236" s="56">
        <v>0.22910720848896571</v>
      </c>
      <c r="D236" s="50">
        <v>276</v>
      </c>
      <c r="E236" s="50">
        <v>3</v>
      </c>
    </row>
    <row r="237" spans="1:5" x14ac:dyDescent="0.35">
      <c r="A237" s="17" t="s">
        <v>424</v>
      </c>
      <c r="B237" s="17" t="s">
        <v>425</v>
      </c>
      <c r="C237" s="56">
        <v>0.23506410292200852</v>
      </c>
      <c r="D237" s="50">
        <v>270</v>
      </c>
      <c r="E237" s="50">
        <v>3</v>
      </c>
    </row>
    <row r="238" spans="1:5" x14ac:dyDescent="0.35">
      <c r="A238" s="17" t="s">
        <v>428</v>
      </c>
      <c r="B238" s="17" t="s">
        <v>429</v>
      </c>
      <c r="C238" s="56">
        <v>0.18370505514380198</v>
      </c>
      <c r="D238" s="50">
        <v>308</v>
      </c>
      <c r="E238" s="50">
        <v>3</v>
      </c>
    </row>
    <row r="239" spans="1:5" x14ac:dyDescent="0.35">
      <c r="A239" s="17" t="s">
        <v>458</v>
      </c>
      <c r="B239" s="17" t="s">
        <v>459</v>
      </c>
      <c r="C239" s="56">
        <v>0.2303372033103166</v>
      </c>
      <c r="D239" s="50">
        <v>275</v>
      </c>
      <c r="E239" s="50">
        <v>3</v>
      </c>
    </row>
    <row r="240" spans="1:5" x14ac:dyDescent="0.35">
      <c r="A240" s="17" t="s">
        <v>466</v>
      </c>
      <c r="B240" s="17" t="s">
        <v>467</v>
      </c>
      <c r="C240" s="56">
        <v>0.27748924129943664</v>
      </c>
      <c r="D240" s="50">
        <v>207</v>
      </c>
      <c r="E240" s="50">
        <v>3</v>
      </c>
    </row>
    <row r="241" spans="1:5" x14ac:dyDescent="0.35">
      <c r="A241" s="17" t="s">
        <v>468</v>
      </c>
      <c r="B241" s="17" t="s">
        <v>469</v>
      </c>
      <c r="C241" s="56">
        <v>0.27900253458298058</v>
      </c>
      <c r="D241" s="50">
        <v>204</v>
      </c>
      <c r="E241" s="50">
        <v>3</v>
      </c>
    </row>
    <row r="242" spans="1:5" x14ac:dyDescent="0.35">
      <c r="A242" s="17" t="s">
        <v>470</v>
      </c>
      <c r="B242" s="17" t="s">
        <v>471</v>
      </c>
      <c r="C242" s="56">
        <v>0.27245743712706078</v>
      </c>
      <c r="D242" s="50">
        <v>215</v>
      </c>
      <c r="E242" s="50">
        <v>3</v>
      </c>
    </row>
    <row r="243" spans="1:5" x14ac:dyDescent="0.35">
      <c r="A243" s="17" t="s">
        <v>476</v>
      </c>
      <c r="B243" s="17" t="s">
        <v>477</v>
      </c>
      <c r="C243" s="56">
        <v>0.23543254978630915</v>
      </c>
      <c r="D243" s="50">
        <v>269</v>
      </c>
      <c r="E243" s="50">
        <v>3</v>
      </c>
    </row>
    <row r="244" spans="1:5" x14ac:dyDescent="0.35">
      <c r="A244" s="17" t="s">
        <v>478</v>
      </c>
      <c r="B244" s="17" t="s">
        <v>479</v>
      </c>
      <c r="C244" s="56">
        <v>0.25414687031669914</v>
      </c>
      <c r="D244" s="50">
        <v>237</v>
      </c>
      <c r="E244" s="50">
        <v>3</v>
      </c>
    </row>
    <row r="245" spans="1:5" x14ac:dyDescent="0.35">
      <c r="A245" s="17" t="s">
        <v>480</v>
      </c>
      <c r="B245" s="17" t="s">
        <v>481</v>
      </c>
      <c r="C245" s="56">
        <v>0.18067072888681324</v>
      </c>
      <c r="D245" s="50">
        <v>309</v>
      </c>
      <c r="E245" s="50">
        <v>3</v>
      </c>
    </row>
    <row r="246" spans="1:5" x14ac:dyDescent="0.35">
      <c r="A246" s="17" t="s">
        <v>500</v>
      </c>
      <c r="B246" s="17" t="s">
        <v>501</v>
      </c>
      <c r="C246" s="56">
        <v>0.24574085653683714</v>
      </c>
      <c r="D246" s="50">
        <v>254</v>
      </c>
      <c r="E246" s="50">
        <v>3</v>
      </c>
    </row>
    <row r="247" spans="1:5" x14ac:dyDescent="0.35">
      <c r="A247" s="17" t="s">
        <v>502</v>
      </c>
      <c r="B247" s="17" t="s">
        <v>503</v>
      </c>
      <c r="C247" s="56">
        <v>0.24253352521357616</v>
      </c>
      <c r="D247" s="50">
        <v>259</v>
      </c>
      <c r="E247" s="50">
        <v>3</v>
      </c>
    </row>
    <row r="248" spans="1:5" x14ac:dyDescent="0.35">
      <c r="A248" s="17" t="s">
        <v>504</v>
      </c>
      <c r="B248" s="17" t="s">
        <v>505</v>
      </c>
      <c r="C248" s="56">
        <v>0.27748470188661756</v>
      </c>
      <c r="D248" s="50">
        <v>208</v>
      </c>
      <c r="E248" s="50">
        <v>3</v>
      </c>
    </row>
    <row r="249" spans="1:5" x14ac:dyDescent="0.35">
      <c r="A249" s="17" t="s">
        <v>506</v>
      </c>
      <c r="B249" s="17" t="s">
        <v>507</v>
      </c>
      <c r="C249" s="56">
        <v>0.25008677741342233</v>
      </c>
      <c r="D249" s="50">
        <v>246</v>
      </c>
      <c r="E249" s="50">
        <v>3</v>
      </c>
    </row>
    <row r="250" spans="1:5" x14ac:dyDescent="0.35">
      <c r="A250" s="17" t="s">
        <v>520</v>
      </c>
      <c r="B250" s="17" t="s">
        <v>521</v>
      </c>
      <c r="C250" s="56">
        <v>0.25020437485559449</v>
      </c>
      <c r="D250" s="50">
        <v>245</v>
      </c>
      <c r="E250" s="50">
        <v>3</v>
      </c>
    </row>
    <row r="251" spans="1:5" x14ac:dyDescent="0.35">
      <c r="A251" s="17" t="s">
        <v>528</v>
      </c>
      <c r="B251" s="17" t="s">
        <v>529</v>
      </c>
      <c r="C251" s="56">
        <v>0.26473683232772971</v>
      </c>
      <c r="D251" s="50">
        <v>229</v>
      </c>
      <c r="E251" s="50">
        <v>3</v>
      </c>
    </row>
    <row r="252" spans="1:5" x14ac:dyDescent="0.35">
      <c r="A252" s="17" t="s">
        <v>534</v>
      </c>
      <c r="B252" s="17" t="s">
        <v>535</v>
      </c>
      <c r="C252" s="56">
        <v>0.19717452756015949</v>
      </c>
      <c r="D252" s="50">
        <v>299</v>
      </c>
      <c r="E252" s="50">
        <v>3</v>
      </c>
    </row>
    <row r="253" spans="1:5" x14ac:dyDescent="0.35">
      <c r="A253" s="17" t="s">
        <v>546</v>
      </c>
      <c r="B253" s="17" t="s">
        <v>547</v>
      </c>
      <c r="C253" s="56">
        <v>0.26551592811664465</v>
      </c>
      <c r="D253" s="50">
        <v>226</v>
      </c>
      <c r="E253" s="50">
        <v>3</v>
      </c>
    </row>
    <row r="254" spans="1:5" x14ac:dyDescent="0.35">
      <c r="A254" s="17" t="s">
        <v>576</v>
      </c>
      <c r="B254" s="17" t="s">
        <v>577</v>
      </c>
      <c r="C254" s="56">
        <v>0.25368893270643178</v>
      </c>
      <c r="D254" s="50">
        <v>239</v>
      </c>
      <c r="E254" s="50">
        <v>3</v>
      </c>
    </row>
    <row r="255" spans="1:5" x14ac:dyDescent="0.35">
      <c r="A255" s="17" t="s">
        <v>578</v>
      </c>
      <c r="B255" s="17" t="s">
        <v>579</v>
      </c>
      <c r="C255" s="56">
        <v>0.2481487605833452</v>
      </c>
      <c r="D255" s="50">
        <v>250</v>
      </c>
      <c r="E255" s="50">
        <v>3</v>
      </c>
    </row>
    <row r="256" spans="1:5" x14ac:dyDescent="0.35">
      <c r="A256" s="17" t="s">
        <v>584</v>
      </c>
      <c r="B256" s="17" t="s">
        <v>585</v>
      </c>
      <c r="C256" s="56">
        <v>0.2546005627031559</v>
      </c>
      <c r="D256" s="50">
        <v>236</v>
      </c>
      <c r="E256" s="50">
        <v>3</v>
      </c>
    </row>
    <row r="257" spans="1:5" x14ac:dyDescent="0.35">
      <c r="A257" s="17" t="s">
        <v>586</v>
      </c>
      <c r="B257" s="17" t="s">
        <v>587</v>
      </c>
      <c r="C257" s="56">
        <v>0.20997148774227498</v>
      </c>
      <c r="D257" s="50">
        <v>293</v>
      </c>
      <c r="E257" s="50">
        <v>3</v>
      </c>
    </row>
    <row r="258" spans="1:5" x14ac:dyDescent="0.35">
      <c r="A258" s="17" t="s">
        <v>596</v>
      </c>
      <c r="B258" s="17" t="s">
        <v>597</v>
      </c>
      <c r="C258" s="56">
        <v>0.20793405619761296</v>
      </c>
      <c r="D258" s="50">
        <v>294</v>
      </c>
      <c r="E258" s="50">
        <v>3</v>
      </c>
    </row>
    <row r="259" spans="1:5" x14ac:dyDescent="0.35">
      <c r="A259" s="17" t="s">
        <v>610</v>
      </c>
      <c r="B259" s="17" t="s">
        <v>611</v>
      </c>
      <c r="C259" s="56">
        <v>0.27955372036732729</v>
      </c>
      <c r="D259" s="50">
        <v>202</v>
      </c>
      <c r="E259" s="50">
        <v>3</v>
      </c>
    </row>
    <row r="260" spans="1:5" x14ac:dyDescent="0.35">
      <c r="A260" s="17" t="s">
        <v>650</v>
      </c>
      <c r="B260" s="17" t="s">
        <v>651</v>
      </c>
      <c r="C260" s="56">
        <v>0.27094607112725266</v>
      </c>
      <c r="D260" s="50">
        <v>218</v>
      </c>
      <c r="E260" s="50">
        <v>3</v>
      </c>
    </row>
    <row r="261" spans="1:5" x14ac:dyDescent="0.35">
      <c r="A261" s="17" t="s">
        <v>670</v>
      </c>
      <c r="B261" s="17" t="s">
        <v>671</v>
      </c>
      <c r="C261" s="56">
        <v>0.26879086274124331</v>
      </c>
      <c r="D261" s="50">
        <v>223</v>
      </c>
      <c r="E261" s="50">
        <v>3</v>
      </c>
    </row>
    <row r="262" spans="1:5" x14ac:dyDescent="0.35">
      <c r="A262" s="17" t="s">
        <v>676</v>
      </c>
      <c r="B262" s="17" t="s">
        <v>677</v>
      </c>
      <c r="C262" s="56">
        <v>0.17696155037689412</v>
      </c>
      <c r="D262" s="50">
        <v>310</v>
      </c>
      <c r="E262" s="50">
        <v>3</v>
      </c>
    </row>
    <row r="263" spans="1:5" x14ac:dyDescent="0.35">
      <c r="A263" s="17" t="s">
        <v>682</v>
      </c>
      <c r="B263" s="17" t="s">
        <v>683</v>
      </c>
      <c r="C263" s="56">
        <v>0.2232822716641672</v>
      </c>
      <c r="D263" s="50">
        <v>284</v>
      </c>
      <c r="E263" s="50">
        <v>3</v>
      </c>
    </row>
    <row r="264" spans="1:5" x14ac:dyDescent="0.35">
      <c r="A264" s="17" t="s">
        <v>684</v>
      </c>
      <c r="B264" s="17" t="s">
        <v>685</v>
      </c>
      <c r="C264" s="56">
        <v>0.18647680809705747</v>
      </c>
      <c r="D264" s="50">
        <v>305</v>
      </c>
      <c r="E264" s="50">
        <v>3</v>
      </c>
    </row>
    <row r="265" spans="1:5" x14ac:dyDescent="0.35">
      <c r="A265" s="17" t="s">
        <v>690</v>
      </c>
      <c r="B265" s="17" t="s">
        <v>691</v>
      </c>
      <c r="C265" s="56">
        <v>0.27538041699660865</v>
      </c>
      <c r="D265" s="50">
        <v>212</v>
      </c>
      <c r="E265" s="50">
        <v>3</v>
      </c>
    </row>
    <row r="266" spans="1:5" x14ac:dyDescent="0.35">
      <c r="A266" s="17" t="s">
        <v>698</v>
      </c>
      <c r="B266" s="17" t="s">
        <v>699</v>
      </c>
      <c r="C266" s="56">
        <v>0.24194994150269639</v>
      </c>
      <c r="D266" s="50">
        <v>260</v>
      </c>
      <c r="E266" s="50">
        <v>3</v>
      </c>
    </row>
    <row r="267" spans="1:5" x14ac:dyDescent="0.35">
      <c r="A267" s="17" t="s">
        <v>700</v>
      </c>
      <c r="B267" s="17" t="s">
        <v>701</v>
      </c>
      <c r="C267" s="56">
        <v>0.16814676064336137</v>
      </c>
      <c r="D267" s="50">
        <v>311</v>
      </c>
      <c r="E267" s="50">
        <v>3</v>
      </c>
    </row>
    <row r="268" spans="1:5" x14ac:dyDescent="0.35">
      <c r="A268" s="17" t="s">
        <v>702</v>
      </c>
      <c r="B268" s="17" t="s">
        <v>703</v>
      </c>
      <c r="C268" s="56">
        <v>0.21086252384372292</v>
      </c>
      <c r="D268" s="50">
        <v>292</v>
      </c>
      <c r="E268" s="50">
        <v>3</v>
      </c>
    </row>
    <row r="269" spans="1:5" x14ac:dyDescent="0.35">
      <c r="A269" s="17" t="s">
        <v>704</v>
      </c>
      <c r="B269" s="17" t="s">
        <v>705</v>
      </c>
      <c r="C269" s="56">
        <v>0.23935947385625816</v>
      </c>
      <c r="D269" s="50">
        <v>265</v>
      </c>
      <c r="E269" s="50">
        <v>3</v>
      </c>
    </row>
    <row r="270" spans="1:5" x14ac:dyDescent="0.35">
      <c r="A270" s="17" t="s">
        <v>720</v>
      </c>
      <c r="B270" s="17" t="s">
        <v>721</v>
      </c>
      <c r="C270" s="56">
        <v>0.27023101703768937</v>
      </c>
      <c r="D270" s="50">
        <v>219</v>
      </c>
      <c r="E270" s="50">
        <v>3</v>
      </c>
    </row>
    <row r="271" spans="1:5" x14ac:dyDescent="0.35">
      <c r="A271" s="17" t="s">
        <v>724</v>
      </c>
      <c r="B271" s="17" t="s">
        <v>725</v>
      </c>
      <c r="C271" s="56">
        <v>0.22550978144133771</v>
      </c>
      <c r="D271" s="50">
        <v>281</v>
      </c>
      <c r="E271" s="50">
        <v>3</v>
      </c>
    </row>
    <row r="272" spans="1:5" x14ac:dyDescent="0.35">
      <c r="A272" s="17" t="s">
        <v>732</v>
      </c>
      <c r="B272" s="17" t="s">
        <v>733</v>
      </c>
      <c r="C272" s="56">
        <v>0.27658516999548111</v>
      </c>
      <c r="D272" s="50">
        <v>209</v>
      </c>
      <c r="E272" s="50">
        <v>3</v>
      </c>
    </row>
    <row r="273" spans="1:5" x14ac:dyDescent="0.35">
      <c r="A273" s="17" t="s">
        <v>734</v>
      </c>
      <c r="B273" s="17" t="s">
        <v>735</v>
      </c>
      <c r="C273" s="56">
        <v>0.2022559524250773</v>
      </c>
      <c r="D273" s="50">
        <v>297</v>
      </c>
      <c r="E273" s="50">
        <v>3</v>
      </c>
    </row>
    <row r="274" spans="1:5" x14ac:dyDescent="0.35">
      <c r="A274" s="17" t="s">
        <v>740</v>
      </c>
      <c r="B274" s="17" t="s">
        <v>741</v>
      </c>
      <c r="C274" s="56">
        <v>0.21165299813418958</v>
      </c>
      <c r="D274" s="50">
        <v>291</v>
      </c>
      <c r="E274" s="50">
        <v>3</v>
      </c>
    </row>
    <row r="275" spans="1:5" x14ac:dyDescent="0.35">
      <c r="A275" s="17" t="s">
        <v>742</v>
      </c>
      <c r="B275" s="17" t="s">
        <v>743</v>
      </c>
      <c r="C275" s="56">
        <v>0.20647982192517411</v>
      </c>
      <c r="D275" s="50">
        <v>295</v>
      </c>
      <c r="E275" s="50">
        <v>3</v>
      </c>
    </row>
    <row r="276" spans="1:5" x14ac:dyDescent="0.35">
      <c r="A276" s="17" t="s">
        <v>744</v>
      </c>
      <c r="B276" s="17" t="s">
        <v>745</v>
      </c>
      <c r="C276" s="56">
        <v>0.18986285954878623</v>
      </c>
      <c r="D276" s="50">
        <v>303</v>
      </c>
      <c r="E276" s="50">
        <v>3</v>
      </c>
    </row>
    <row r="277" spans="1:5" x14ac:dyDescent="0.35">
      <c r="A277" s="17" t="s">
        <v>746</v>
      </c>
      <c r="B277" s="17" t="s">
        <v>747</v>
      </c>
      <c r="C277" s="56">
        <v>0.26527009848267247</v>
      </c>
      <c r="D277" s="50">
        <v>227</v>
      </c>
      <c r="E277" s="50">
        <v>3</v>
      </c>
    </row>
    <row r="278" spans="1:5" x14ac:dyDescent="0.35">
      <c r="A278" s="17" t="s">
        <v>750</v>
      </c>
      <c r="B278" s="17" t="s">
        <v>751</v>
      </c>
      <c r="C278" s="56">
        <v>0.27445933554914709</v>
      </c>
      <c r="D278" s="50">
        <v>214</v>
      </c>
      <c r="E278" s="50">
        <v>3</v>
      </c>
    </row>
    <row r="279" spans="1:5" x14ac:dyDescent="0.35">
      <c r="A279" s="17" t="s">
        <v>752</v>
      </c>
      <c r="B279" s="17" t="s">
        <v>753</v>
      </c>
      <c r="C279" s="56">
        <v>0.24960940478026833</v>
      </c>
      <c r="D279" s="50">
        <v>248</v>
      </c>
      <c r="E279" s="50">
        <v>3</v>
      </c>
    </row>
    <row r="280" spans="1:5" x14ac:dyDescent="0.35">
      <c r="A280" s="17" t="s">
        <v>1025</v>
      </c>
      <c r="B280" s="17" t="s">
        <v>1026</v>
      </c>
      <c r="C280" s="56">
        <v>0.25054492544851237</v>
      </c>
      <c r="D280" s="50">
        <v>244</v>
      </c>
      <c r="E280" s="50">
        <v>3</v>
      </c>
    </row>
    <row r="281" spans="1:5" x14ac:dyDescent="0.35">
      <c r="A281" s="17" t="s">
        <v>758</v>
      </c>
      <c r="B281" s="17" t="s">
        <v>759</v>
      </c>
      <c r="C281" s="56">
        <v>0.25975169714125168</v>
      </c>
      <c r="D281" s="50">
        <v>232</v>
      </c>
      <c r="E281" s="50">
        <v>3</v>
      </c>
    </row>
    <row r="282" spans="1:5" x14ac:dyDescent="0.35">
      <c r="A282" s="17" t="s">
        <v>760</v>
      </c>
      <c r="B282" s="17" t="s">
        <v>761</v>
      </c>
      <c r="C282" s="56">
        <v>0.18973579087226747</v>
      </c>
      <c r="D282" s="50">
        <v>304</v>
      </c>
      <c r="E282" s="50">
        <v>3</v>
      </c>
    </row>
    <row r="283" spans="1:5" x14ac:dyDescent="0.35">
      <c r="A283" s="17" t="s">
        <v>772</v>
      </c>
      <c r="B283" s="17" t="s">
        <v>773</v>
      </c>
      <c r="C283" s="56">
        <v>0.2658965008915733</v>
      </c>
      <c r="D283" s="50">
        <v>225</v>
      </c>
      <c r="E283" s="50">
        <v>3</v>
      </c>
    </row>
    <row r="284" spans="1:5" x14ac:dyDescent="0.35">
      <c r="A284" s="17" t="s">
        <v>774</v>
      </c>
      <c r="B284" s="17" t="s">
        <v>775</v>
      </c>
      <c r="C284" s="56">
        <v>0.19538523443208988</v>
      </c>
      <c r="D284" s="50">
        <v>301</v>
      </c>
      <c r="E284" s="50">
        <v>3</v>
      </c>
    </row>
    <row r="285" spans="1:5" x14ac:dyDescent="0.35">
      <c r="A285" s="17" t="s">
        <v>776</v>
      </c>
      <c r="B285" s="17" t="s">
        <v>777</v>
      </c>
      <c r="C285" s="56">
        <v>0.24150401649782685</v>
      </c>
      <c r="D285" s="50">
        <v>262</v>
      </c>
      <c r="E285" s="50">
        <v>3</v>
      </c>
    </row>
    <row r="286" spans="1:5" x14ac:dyDescent="0.35">
      <c r="A286" s="17" t="s">
        <v>780</v>
      </c>
      <c r="B286" s="17" t="s">
        <v>781</v>
      </c>
      <c r="C286" s="56">
        <v>0.27586967164143511</v>
      </c>
      <c r="D286" s="50">
        <v>210</v>
      </c>
      <c r="E286" s="50">
        <v>3</v>
      </c>
    </row>
    <row r="287" spans="1:5" x14ac:dyDescent="0.35">
      <c r="A287" s="17" t="s">
        <v>784</v>
      </c>
      <c r="B287" s="17" t="s">
        <v>785</v>
      </c>
      <c r="C287" s="56">
        <v>0.25267677573421843</v>
      </c>
      <c r="D287" s="50">
        <v>242</v>
      </c>
      <c r="E287" s="50">
        <v>3</v>
      </c>
    </row>
    <row r="288" spans="1:5" x14ac:dyDescent="0.35">
      <c r="A288" s="17" t="s">
        <v>800</v>
      </c>
      <c r="B288" s="17" t="s">
        <v>801</v>
      </c>
      <c r="C288" s="56">
        <v>0.24069864811128583</v>
      </c>
      <c r="D288" s="50">
        <v>263</v>
      </c>
      <c r="E288" s="50">
        <v>3</v>
      </c>
    </row>
    <row r="289" spans="1:5" x14ac:dyDescent="0.35">
      <c r="A289" s="17" t="s">
        <v>808</v>
      </c>
      <c r="B289" s="17" t="s">
        <v>809</v>
      </c>
      <c r="C289" s="56">
        <v>0.22728648866009132</v>
      </c>
      <c r="D289" s="50">
        <v>279</v>
      </c>
      <c r="E289" s="50">
        <v>3</v>
      </c>
    </row>
    <row r="290" spans="1:5" x14ac:dyDescent="0.35">
      <c r="A290" s="17" t="s">
        <v>816</v>
      </c>
      <c r="B290" s="17" t="s">
        <v>817</v>
      </c>
      <c r="C290" s="56">
        <v>0.25920654806060195</v>
      </c>
      <c r="D290" s="50">
        <v>233</v>
      </c>
      <c r="E290" s="50">
        <v>3</v>
      </c>
    </row>
    <row r="291" spans="1:5" x14ac:dyDescent="0.35">
      <c r="A291" s="17" t="s">
        <v>818</v>
      </c>
      <c r="B291" s="17" t="s">
        <v>819</v>
      </c>
      <c r="C291" s="56">
        <v>0.2699136556913454</v>
      </c>
      <c r="D291" s="50">
        <v>220</v>
      </c>
      <c r="E291" s="50">
        <v>3</v>
      </c>
    </row>
    <row r="292" spans="1:5" x14ac:dyDescent="0.35">
      <c r="A292" s="17" t="s">
        <v>822</v>
      </c>
      <c r="B292" s="17" t="s">
        <v>823</v>
      </c>
      <c r="C292" s="56">
        <v>0.21304581916611012</v>
      </c>
      <c r="D292" s="50">
        <v>290</v>
      </c>
      <c r="E292" s="50">
        <v>3</v>
      </c>
    </row>
    <row r="293" spans="1:5" x14ac:dyDescent="0.35">
      <c r="A293" s="17" t="s">
        <v>824</v>
      </c>
      <c r="B293" s="17" t="s">
        <v>825</v>
      </c>
      <c r="C293" s="56">
        <v>0.23215613371605548</v>
      </c>
      <c r="D293" s="50">
        <v>273</v>
      </c>
      <c r="E293" s="50">
        <v>3</v>
      </c>
    </row>
    <row r="294" spans="1:5" x14ac:dyDescent="0.35">
      <c r="A294" s="17" t="s">
        <v>828</v>
      </c>
      <c r="B294" s="17" t="s">
        <v>829</v>
      </c>
      <c r="C294" s="56">
        <v>0.1989681139667808</v>
      </c>
      <c r="D294" s="50">
        <v>298</v>
      </c>
      <c r="E294" s="50">
        <v>3</v>
      </c>
    </row>
    <row r="295" spans="1:5" x14ac:dyDescent="0.35">
      <c r="A295" s="17" t="s">
        <v>832</v>
      </c>
      <c r="B295" s="17" t="s">
        <v>833</v>
      </c>
      <c r="C295" s="56">
        <v>0.24268994209454578</v>
      </c>
      <c r="D295" s="50">
        <v>258</v>
      </c>
      <c r="E295" s="50">
        <v>3</v>
      </c>
    </row>
    <row r="296" spans="1:5" x14ac:dyDescent="0.35">
      <c r="A296" s="17" t="s">
        <v>840</v>
      </c>
      <c r="B296" s="17" t="s">
        <v>841</v>
      </c>
      <c r="C296" s="56">
        <v>0.27849702774223251</v>
      </c>
      <c r="D296" s="50">
        <v>205</v>
      </c>
      <c r="E296" s="50">
        <v>3</v>
      </c>
    </row>
    <row r="297" spans="1:5" x14ac:dyDescent="0.35">
      <c r="A297" s="17" t="s">
        <v>844</v>
      </c>
      <c r="B297" s="17" t="s">
        <v>845</v>
      </c>
      <c r="C297" s="56">
        <v>0.23047665367299794</v>
      </c>
      <c r="D297" s="50">
        <v>274</v>
      </c>
      <c r="E297" s="50">
        <v>3</v>
      </c>
    </row>
    <row r="298" spans="1:5" x14ac:dyDescent="0.35">
      <c r="A298" s="17" t="s">
        <v>846</v>
      </c>
      <c r="B298" s="17" t="s">
        <v>847</v>
      </c>
      <c r="C298" s="56">
        <v>0.26965182706731855</v>
      </c>
      <c r="D298" s="50">
        <v>221</v>
      </c>
      <c r="E298" s="50">
        <v>3</v>
      </c>
    </row>
    <row r="299" spans="1:5" x14ac:dyDescent="0.35">
      <c r="A299" s="17" t="s">
        <v>850</v>
      </c>
      <c r="B299" s="17" t="s">
        <v>851</v>
      </c>
      <c r="C299" s="56">
        <v>0.24983904126757239</v>
      </c>
      <c r="D299" s="50">
        <v>247</v>
      </c>
      <c r="E299" s="50">
        <v>3</v>
      </c>
    </row>
    <row r="300" spans="1:5" x14ac:dyDescent="0.35">
      <c r="A300" s="17" t="s">
        <v>858</v>
      </c>
      <c r="B300" s="17" t="s">
        <v>859</v>
      </c>
      <c r="C300" s="56">
        <v>0.23717181935387266</v>
      </c>
      <c r="D300" s="50">
        <v>267</v>
      </c>
      <c r="E300" s="50">
        <v>3</v>
      </c>
    </row>
    <row r="301" spans="1:5" x14ac:dyDescent="0.35">
      <c r="A301" s="17" t="s">
        <v>862</v>
      </c>
      <c r="B301" s="17" t="s">
        <v>863</v>
      </c>
      <c r="C301" s="56">
        <v>0.23927994413110107</v>
      </c>
      <c r="D301" s="50">
        <v>266</v>
      </c>
      <c r="E301" s="50">
        <v>3</v>
      </c>
    </row>
    <row r="302" spans="1:5" x14ac:dyDescent="0.35">
      <c r="A302" s="17" t="s">
        <v>866</v>
      </c>
      <c r="B302" s="17" t="s">
        <v>867</v>
      </c>
      <c r="C302" s="56">
        <v>0.24384028389559817</v>
      </c>
      <c r="D302" s="50">
        <v>256</v>
      </c>
      <c r="E302" s="50">
        <v>3</v>
      </c>
    </row>
    <row r="303" spans="1:5" x14ac:dyDescent="0.35">
      <c r="A303" s="17" t="s">
        <v>870</v>
      </c>
      <c r="B303" s="17" t="s">
        <v>871</v>
      </c>
      <c r="C303" s="56">
        <v>0.26928638967618945</v>
      </c>
      <c r="D303" s="50">
        <v>222</v>
      </c>
      <c r="E303" s="50">
        <v>3</v>
      </c>
    </row>
    <row r="304" spans="1:5" x14ac:dyDescent="0.35">
      <c r="A304" s="17" t="s">
        <v>872</v>
      </c>
      <c r="B304" s="17" t="s">
        <v>873</v>
      </c>
      <c r="C304" s="56">
        <v>0.15856303278938294</v>
      </c>
      <c r="D304" s="50">
        <v>312</v>
      </c>
      <c r="E304" s="50">
        <v>3</v>
      </c>
    </row>
    <row r="305" spans="1:5" x14ac:dyDescent="0.35">
      <c r="A305" s="17" t="s">
        <v>886</v>
      </c>
      <c r="B305" s="17" t="s">
        <v>887</v>
      </c>
      <c r="C305" s="56">
        <v>0.21565142596244163</v>
      </c>
      <c r="D305" s="50">
        <v>289</v>
      </c>
      <c r="E305" s="50">
        <v>3</v>
      </c>
    </row>
    <row r="306" spans="1:5" x14ac:dyDescent="0.35">
      <c r="A306" s="17" t="s">
        <v>888</v>
      </c>
      <c r="B306" s="17" t="s">
        <v>889</v>
      </c>
      <c r="C306" s="56">
        <v>0.24943854036746874</v>
      </c>
      <c r="D306" s="50">
        <v>249</v>
      </c>
      <c r="E306" s="50">
        <v>3</v>
      </c>
    </row>
    <row r="307" spans="1:5" x14ac:dyDescent="0.35">
      <c r="A307" s="17" t="s">
        <v>890</v>
      </c>
      <c r="B307" s="17" t="s">
        <v>891</v>
      </c>
      <c r="C307" s="56">
        <v>0.21674507527178147</v>
      </c>
      <c r="D307" s="50">
        <v>288</v>
      </c>
      <c r="E307" s="50">
        <v>3</v>
      </c>
    </row>
    <row r="308" spans="1:5" x14ac:dyDescent="0.35">
      <c r="A308" s="17" t="s">
        <v>894</v>
      </c>
      <c r="B308" s="17" t="s">
        <v>895</v>
      </c>
      <c r="C308" s="56">
        <v>0.24360623412664234</v>
      </c>
      <c r="D308" s="50">
        <v>257</v>
      </c>
      <c r="E308" s="50">
        <v>3</v>
      </c>
    </row>
    <row r="309" spans="1:5" x14ac:dyDescent="0.35">
      <c r="A309" s="17" t="s">
        <v>896</v>
      </c>
      <c r="B309" s="17" t="s">
        <v>897</v>
      </c>
      <c r="C309" s="56">
        <v>0.18537839569590636</v>
      </c>
      <c r="D309" s="50">
        <v>306</v>
      </c>
      <c r="E309" s="50">
        <v>3</v>
      </c>
    </row>
    <row r="310" spans="1:5" x14ac:dyDescent="0.35">
      <c r="A310" s="17" t="s">
        <v>898</v>
      </c>
      <c r="B310" s="17" t="s">
        <v>899</v>
      </c>
      <c r="C310" s="56">
        <v>0.21986397550132292</v>
      </c>
      <c r="D310" s="50">
        <v>287</v>
      </c>
      <c r="E310" s="50">
        <v>3</v>
      </c>
    </row>
    <row r="311" spans="1:5" x14ac:dyDescent="0.35">
      <c r="A311" s="17" t="s">
        <v>902</v>
      </c>
      <c r="B311" s="17" t="s">
        <v>903</v>
      </c>
      <c r="C311" s="56">
        <v>0.25213749757308701</v>
      </c>
      <c r="D311" s="50">
        <v>243</v>
      </c>
      <c r="E311" s="50">
        <v>3</v>
      </c>
    </row>
    <row r="312" spans="1:5" x14ac:dyDescent="0.35">
      <c r="A312" s="17" t="s">
        <v>904</v>
      </c>
      <c r="B312" s="17" t="s">
        <v>905</v>
      </c>
      <c r="C312" s="56">
        <v>0.15633897353318738</v>
      </c>
      <c r="D312" s="50">
        <v>313</v>
      </c>
      <c r="E312" s="50">
        <v>3</v>
      </c>
    </row>
    <row r="313" spans="1:5" x14ac:dyDescent="0.35">
      <c r="A313" s="17" t="s">
        <v>910</v>
      </c>
      <c r="B313" s="17" t="s">
        <v>911</v>
      </c>
      <c r="C313" s="56">
        <v>0.23680342568508755</v>
      </c>
      <c r="D313" s="50">
        <v>268</v>
      </c>
      <c r="E313" s="50">
        <v>3</v>
      </c>
    </row>
    <row r="314" spans="1:5" x14ac:dyDescent="0.35">
      <c r="A314" s="17" t="s">
        <v>916</v>
      </c>
      <c r="B314" s="17" t="s">
        <v>917</v>
      </c>
      <c r="C314" s="56">
        <v>0.24793340950642459</v>
      </c>
      <c r="D314" s="50">
        <v>251</v>
      </c>
      <c r="E314" s="50">
        <v>3</v>
      </c>
    </row>
    <row r="315" spans="1:5" x14ac:dyDescent="0.35">
      <c r="A315" s="17" t="s">
        <v>920</v>
      </c>
      <c r="B315" s="17" t="s">
        <v>921</v>
      </c>
      <c r="C315" s="56">
        <v>0.22475772210327974</v>
      </c>
      <c r="D315" s="50">
        <v>282</v>
      </c>
      <c r="E315" s="50">
        <v>3</v>
      </c>
    </row>
    <row r="317" spans="1:5" x14ac:dyDescent="0.35">
      <c r="A317" s="4" t="s">
        <v>149</v>
      </c>
    </row>
    <row r="318" spans="1:5" x14ac:dyDescent="0.35">
      <c r="A318" s="8">
        <v>1</v>
      </c>
      <c r="B318" s="8" t="s">
        <v>1455</v>
      </c>
    </row>
  </sheetData>
  <sheetProtection algorithmName="SHA-512" hashValue="8KT8czgkS5d1PWMOa2nNQxCn2FuMbM4hsHZO25dVBiCoSSXuDGkpccEbgOiU5c0R7duhuxy1Vqcs+RW9+qo3pw==" saltValue="pmKj5RwEQ3khdHoM/wGkM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97749-A550-4146-AA08-CAF25677E8D2}">
  <sheetPr codeName="Sheet27">
    <tabColor theme="9" tint="0.79998168889431442"/>
  </sheetPr>
  <dimension ref="A1:D367"/>
  <sheetViews>
    <sheetView topLeftCell="A342" zoomScale="75" zoomScaleNormal="75" workbookViewId="0">
      <selection activeCell="O33" sqref="O33"/>
    </sheetView>
  </sheetViews>
  <sheetFormatPr defaultColWidth="8.7265625" defaultRowHeight="14.5" x14ac:dyDescent="0.35"/>
  <cols>
    <col min="1" max="1" width="12.1796875" style="4" bestFit="1" customWidth="1"/>
    <col min="2" max="2" width="37.54296875" style="4" customWidth="1"/>
    <col min="3" max="4" width="50.54296875" style="7" bestFit="1" customWidth="1"/>
    <col min="5" max="16384" width="8.7265625" style="4"/>
  </cols>
  <sheetData>
    <row r="1" spans="1:4" ht="14.15" customHeight="1" x14ac:dyDescent="0.35">
      <c r="A1" s="2" t="s">
        <v>73</v>
      </c>
      <c r="B1" s="2" t="s">
        <v>71</v>
      </c>
      <c r="C1" s="3" t="s">
        <v>193</v>
      </c>
      <c r="D1" s="3" t="s">
        <v>194</v>
      </c>
    </row>
    <row r="2" spans="1:4" x14ac:dyDescent="0.35">
      <c r="A2" s="5" t="s">
        <v>195</v>
      </c>
      <c r="B2" s="5" t="s">
        <v>196</v>
      </c>
      <c r="C2" s="6">
        <v>4.4000000000000004</v>
      </c>
      <c r="D2" s="6">
        <v>3.4</v>
      </c>
    </row>
    <row r="3" spans="1:4" x14ac:dyDescent="0.35">
      <c r="A3" s="5" t="s">
        <v>197</v>
      </c>
      <c r="B3" s="5" t="s">
        <v>198</v>
      </c>
      <c r="C3" s="6">
        <v>3.2</v>
      </c>
      <c r="D3" s="6">
        <v>2.4</v>
      </c>
    </row>
    <row r="4" spans="1:4" x14ac:dyDescent="0.35">
      <c r="A4" s="5" t="s">
        <v>199</v>
      </c>
      <c r="B4" s="5" t="s">
        <v>200</v>
      </c>
      <c r="C4" s="6">
        <v>3.8</v>
      </c>
      <c r="D4" s="6">
        <v>3.7</v>
      </c>
    </row>
    <row r="5" spans="1:4" x14ac:dyDescent="0.35">
      <c r="A5" s="5" t="s">
        <v>201</v>
      </c>
      <c r="B5" s="5" t="s">
        <v>202</v>
      </c>
      <c r="C5" s="6">
        <v>4</v>
      </c>
      <c r="D5" s="6">
        <v>3.2</v>
      </c>
    </row>
    <row r="6" spans="1:4" x14ac:dyDescent="0.35">
      <c r="A6" s="5" t="s">
        <v>203</v>
      </c>
      <c r="B6" s="5" t="s">
        <v>204</v>
      </c>
      <c r="C6" s="6">
        <v>3.7</v>
      </c>
      <c r="D6" s="6">
        <v>3.8</v>
      </c>
    </row>
    <row r="7" spans="1:4" x14ac:dyDescent="0.35">
      <c r="A7" s="5" t="s">
        <v>205</v>
      </c>
      <c r="B7" s="5" t="s">
        <v>206</v>
      </c>
      <c r="C7" s="6">
        <v>3.8</v>
      </c>
      <c r="D7" s="6">
        <v>3.2</v>
      </c>
    </row>
    <row r="8" spans="1:4" x14ac:dyDescent="0.35">
      <c r="A8" s="5" t="s">
        <v>207</v>
      </c>
      <c r="B8" s="5" t="s">
        <v>208</v>
      </c>
      <c r="C8" s="6">
        <v>3.7</v>
      </c>
      <c r="D8" s="6">
        <v>3</v>
      </c>
    </row>
    <row r="9" spans="1:4" x14ac:dyDescent="0.35">
      <c r="A9" s="5" t="s">
        <v>209</v>
      </c>
      <c r="B9" s="5" t="s">
        <v>210</v>
      </c>
      <c r="C9" s="6">
        <v>3.4</v>
      </c>
      <c r="D9" s="6">
        <v>4.3</v>
      </c>
    </row>
    <row r="10" spans="1:4" x14ac:dyDescent="0.35">
      <c r="A10" s="5" t="s">
        <v>211</v>
      </c>
      <c r="B10" s="5" t="s">
        <v>212</v>
      </c>
      <c r="C10" s="6">
        <v>4.4000000000000004</v>
      </c>
      <c r="D10" s="6">
        <v>4.8</v>
      </c>
    </row>
    <row r="11" spans="1:4" x14ac:dyDescent="0.35">
      <c r="A11" s="5" t="s">
        <v>213</v>
      </c>
      <c r="B11" s="5" t="s">
        <v>214</v>
      </c>
      <c r="C11" s="6">
        <v>4.5999999999999996</v>
      </c>
      <c r="D11" s="6">
        <v>3.7</v>
      </c>
    </row>
    <row r="12" spans="1:4" x14ac:dyDescent="0.35">
      <c r="A12" s="5" t="s">
        <v>215</v>
      </c>
      <c r="B12" s="5" t="s">
        <v>216</v>
      </c>
      <c r="C12" s="6">
        <v>3.4</v>
      </c>
      <c r="D12" s="6">
        <v>3.1</v>
      </c>
    </row>
    <row r="13" spans="1:4" x14ac:dyDescent="0.35">
      <c r="A13" s="5" t="s">
        <v>217</v>
      </c>
      <c r="B13" s="5" t="s">
        <v>218</v>
      </c>
      <c r="C13" s="6">
        <v>9.1</v>
      </c>
      <c r="D13" s="6">
        <v>6.7</v>
      </c>
    </row>
    <row r="14" spans="1:4" x14ac:dyDescent="0.35">
      <c r="A14" s="5" t="s">
        <v>219</v>
      </c>
      <c r="B14" s="5" t="s">
        <v>220</v>
      </c>
      <c r="C14" s="6">
        <v>7.5</v>
      </c>
      <c r="D14" s="6">
        <v>3.9</v>
      </c>
    </row>
    <row r="15" spans="1:4" x14ac:dyDescent="0.35">
      <c r="A15" s="5" t="s">
        <v>221</v>
      </c>
      <c r="B15" s="5" t="s">
        <v>222</v>
      </c>
      <c r="C15" s="6">
        <v>4.9000000000000004</v>
      </c>
      <c r="D15" s="6">
        <v>4.8</v>
      </c>
    </row>
    <row r="16" spans="1:4" x14ac:dyDescent="0.35">
      <c r="A16" s="5" t="s">
        <v>223</v>
      </c>
      <c r="B16" s="5" t="s">
        <v>224</v>
      </c>
      <c r="C16" s="6">
        <v>4.2</v>
      </c>
      <c r="D16" s="6">
        <v>4.5999999999999996</v>
      </c>
    </row>
    <row r="17" spans="1:4" x14ac:dyDescent="0.35">
      <c r="A17" s="5" t="s">
        <v>225</v>
      </c>
      <c r="B17" s="5" t="s">
        <v>226</v>
      </c>
      <c r="C17" s="6">
        <v>4.9000000000000004</v>
      </c>
      <c r="D17" s="6">
        <v>4.5</v>
      </c>
    </row>
    <row r="18" spans="1:4" x14ac:dyDescent="0.35">
      <c r="A18" s="5" t="s">
        <v>227</v>
      </c>
      <c r="B18" s="5" t="s">
        <v>228</v>
      </c>
      <c r="C18" s="6">
        <v>3.5</v>
      </c>
      <c r="D18" s="6">
        <v>3.2</v>
      </c>
    </row>
    <row r="19" spans="1:4" x14ac:dyDescent="0.35">
      <c r="A19" s="5" t="s">
        <v>229</v>
      </c>
      <c r="B19" s="5" t="s">
        <v>230</v>
      </c>
      <c r="C19" s="6">
        <v>4.4000000000000004</v>
      </c>
      <c r="D19" s="6">
        <v>4.5999999999999996</v>
      </c>
    </row>
    <row r="20" spans="1:4" x14ac:dyDescent="0.35">
      <c r="A20" s="5" t="s">
        <v>231</v>
      </c>
      <c r="B20" s="5" t="s">
        <v>232</v>
      </c>
      <c r="C20" s="6">
        <v>3.3</v>
      </c>
      <c r="D20" s="6">
        <v>3.4</v>
      </c>
    </row>
    <row r="21" spans="1:4" x14ac:dyDescent="0.35">
      <c r="A21" s="5" t="s">
        <v>233</v>
      </c>
      <c r="B21" s="5" t="s">
        <v>234</v>
      </c>
      <c r="C21" s="6">
        <v>4.5</v>
      </c>
      <c r="D21" s="6">
        <v>3.4</v>
      </c>
    </row>
    <row r="22" spans="1:4" x14ac:dyDescent="0.35">
      <c r="A22" s="5" t="s">
        <v>235</v>
      </c>
      <c r="B22" s="5" t="s">
        <v>236</v>
      </c>
      <c r="C22" s="6">
        <v>5.2</v>
      </c>
      <c r="D22" s="6">
        <v>4.5999999999999996</v>
      </c>
    </row>
    <row r="23" spans="1:4" x14ac:dyDescent="0.35">
      <c r="A23" s="5" t="s">
        <v>237</v>
      </c>
      <c r="B23" s="5" t="s">
        <v>238</v>
      </c>
      <c r="C23" s="6">
        <v>8.1</v>
      </c>
      <c r="D23" s="6">
        <v>7.9</v>
      </c>
    </row>
    <row r="24" spans="1:4" x14ac:dyDescent="0.35">
      <c r="A24" s="5" t="s">
        <v>239</v>
      </c>
      <c r="B24" s="5" t="s">
        <v>240</v>
      </c>
      <c r="C24" s="6">
        <v>4.5999999999999996</v>
      </c>
      <c r="D24" s="6">
        <v>2.9</v>
      </c>
    </row>
    <row r="25" spans="1:4" x14ac:dyDescent="0.35">
      <c r="A25" s="5" t="s">
        <v>241</v>
      </c>
      <c r="B25" s="5" t="s">
        <v>242</v>
      </c>
      <c r="C25" s="6">
        <v>5.9</v>
      </c>
      <c r="D25" s="6">
        <v>5.7</v>
      </c>
    </row>
    <row r="26" spans="1:4" x14ac:dyDescent="0.35">
      <c r="A26" s="5" t="s">
        <v>243</v>
      </c>
      <c r="B26" s="5" t="s">
        <v>244</v>
      </c>
      <c r="C26" s="6">
        <v>6</v>
      </c>
      <c r="D26" s="6">
        <v>4.9000000000000004</v>
      </c>
    </row>
    <row r="27" spans="1:4" x14ac:dyDescent="0.35">
      <c r="A27" s="5" t="s">
        <v>245</v>
      </c>
      <c r="B27" s="5" t="s">
        <v>246</v>
      </c>
      <c r="C27" s="6">
        <v>4.5</v>
      </c>
      <c r="D27" s="6">
        <v>4</v>
      </c>
    </row>
    <row r="28" spans="1:4" x14ac:dyDescent="0.35">
      <c r="A28" s="5" t="s">
        <v>247</v>
      </c>
      <c r="B28" s="5" t="s">
        <v>248</v>
      </c>
      <c r="C28" s="6">
        <v>4.0999999999999996</v>
      </c>
      <c r="D28" s="6">
        <v>4.5</v>
      </c>
    </row>
    <row r="29" spans="1:4" x14ac:dyDescent="0.35">
      <c r="A29" s="5" t="s">
        <v>249</v>
      </c>
      <c r="B29" s="5" t="s">
        <v>250</v>
      </c>
      <c r="C29" s="6">
        <v>5.7</v>
      </c>
      <c r="D29" s="6">
        <v>5.9</v>
      </c>
    </row>
    <row r="30" spans="1:4" x14ac:dyDescent="0.35">
      <c r="A30" s="5" t="s">
        <v>251</v>
      </c>
      <c r="B30" s="5" t="s">
        <v>252</v>
      </c>
      <c r="C30" s="6">
        <v>5.9</v>
      </c>
      <c r="D30" s="6">
        <v>3.9</v>
      </c>
    </row>
    <row r="31" spans="1:4" x14ac:dyDescent="0.35">
      <c r="A31" s="5" t="s">
        <v>253</v>
      </c>
      <c r="B31" s="5" t="s">
        <v>254</v>
      </c>
      <c r="C31" s="6">
        <v>4.2</v>
      </c>
      <c r="D31" s="6">
        <v>3.8</v>
      </c>
    </row>
    <row r="32" spans="1:4" x14ac:dyDescent="0.35">
      <c r="A32" s="5" t="s">
        <v>255</v>
      </c>
      <c r="B32" s="5" t="s">
        <v>256</v>
      </c>
      <c r="C32" s="6">
        <v>3.6</v>
      </c>
      <c r="D32" s="6">
        <v>3.5</v>
      </c>
    </row>
    <row r="33" spans="1:4" x14ac:dyDescent="0.35">
      <c r="A33" s="5" t="s">
        <v>257</v>
      </c>
      <c r="B33" s="5" t="s">
        <v>258</v>
      </c>
      <c r="C33" s="6">
        <v>6</v>
      </c>
      <c r="D33" s="6">
        <v>5.8</v>
      </c>
    </row>
    <row r="34" spans="1:4" x14ac:dyDescent="0.35">
      <c r="A34" s="5" t="s">
        <v>259</v>
      </c>
      <c r="B34" s="5" t="s">
        <v>260</v>
      </c>
      <c r="C34" s="6">
        <v>3.5</v>
      </c>
      <c r="D34" s="6">
        <v>3.1</v>
      </c>
    </row>
    <row r="35" spans="1:4" x14ac:dyDescent="0.35">
      <c r="A35" s="5" t="s">
        <v>261</v>
      </c>
      <c r="B35" s="5" t="s">
        <v>262</v>
      </c>
      <c r="C35" s="6">
        <v>3.7</v>
      </c>
      <c r="D35" s="6">
        <v>4.0999999999999996</v>
      </c>
    </row>
    <row r="36" spans="1:4" x14ac:dyDescent="0.35">
      <c r="A36" s="5" t="s">
        <v>263</v>
      </c>
      <c r="B36" s="5" t="s">
        <v>264</v>
      </c>
      <c r="C36" s="6">
        <v>7.5</v>
      </c>
      <c r="D36" s="6">
        <v>6.4</v>
      </c>
    </row>
    <row r="37" spans="1:4" x14ac:dyDescent="0.35">
      <c r="A37" s="5" t="s">
        <v>265</v>
      </c>
      <c r="B37" s="5" t="s">
        <v>266</v>
      </c>
      <c r="C37" s="6">
        <v>4</v>
      </c>
      <c r="D37" s="6">
        <v>3</v>
      </c>
    </row>
    <row r="38" spans="1:4" x14ac:dyDescent="0.35">
      <c r="A38" s="5" t="s">
        <v>267</v>
      </c>
      <c r="B38" s="5" t="s">
        <v>268</v>
      </c>
      <c r="C38" s="6">
        <v>4</v>
      </c>
      <c r="D38" s="6">
        <v>3.3</v>
      </c>
    </row>
    <row r="39" spans="1:4" x14ac:dyDescent="0.35">
      <c r="A39" s="5" t="s">
        <v>269</v>
      </c>
      <c r="B39" s="5" t="s">
        <v>270</v>
      </c>
      <c r="C39" s="6">
        <v>4.8</v>
      </c>
      <c r="D39" s="6">
        <v>5.7</v>
      </c>
    </row>
    <row r="40" spans="1:4" x14ac:dyDescent="0.35">
      <c r="A40" s="5" t="s">
        <v>271</v>
      </c>
      <c r="B40" s="5" t="s">
        <v>272</v>
      </c>
      <c r="C40" s="6">
        <v>4.5999999999999996</v>
      </c>
      <c r="D40" s="6">
        <v>4.2</v>
      </c>
    </row>
    <row r="41" spans="1:4" x14ac:dyDescent="0.35">
      <c r="A41" s="5" t="s">
        <v>273</v>
      </c>
      <c r="B41" s="5" t="s">
        <v>274</v>
      </c>
      <c r="C41" s="6">
        <v>3.1</v>
      </c>
      <c r="D41" s="6">
        <v>2.8</v>
      </c>
    </row>
    <row r="42" spans="1:4" x14ac:dyDescent="0.35">
      <c r="A42" s="5" t="s">
        <v>275</v>
      </c>
      <c r="B42" s="5" t="s">
        <v>276</v>
      </c>
      <c r="C42" s="6">
        <v>5</v>
      </c>
      <c r="D42" s="6">
        <v>4.3</v>
      </c>
    </row>
    <row r="43" spans="1:4" x14ac:dyDescent="0.35">
      <c r="A43" s="5" t="s">
        <v>277</v>
      </c>
      <c r="B43" s="5" t="s">
        <v>278</v>
      </c>
      <c r="C43" s="6">
        <v>3.2</v>
      </c>
      <c r="D43" s="6">
        <v>3.7</v>
      </c>
    </row>
    <row r="44" spans="1:4" x14ac:dyDescent="0.35">
      <c r="A44" s="5" t="s">
        <v>279</v>
      </c>
      <c r="B44" s="5" t="s">
        <v>280</v>
      </c>
      <c r="C44" s="6">
        <v>4.4000000000000004</v>
      </c>
      <c r="D44" s="6">
        <v>3.6</v>
      </c>
    </row>
    <row r="45" spans="1:4" x14ac:dyDescent="0.35">
      <c r="A45" s="5" t="s">
        <v>281</v>
      </c>
      <c r="B45" s="5" t="s">
        <v>282</v>
      </c>
      <c r="C45" s="6">
        <v>4.3</v>
      </c>
      <c r="D45" s="6">
        <v>3.8</v>
      </c>
    </row>
    <row r="46" spans="1:4" x14ac:dyDescent="0.35">
      <c r="A46" s="5" t="s">
        <v>283</v>
      </c>
      <c r="B46" s="5" t="s">
        <v>284</v>
      </c>
      <c r="C46" s="6">
        <v>3.6</v>
      </c>
      <c r="D46" s="6">
        <v>3.6</v>
      </c>
    </row>
    <row r="47" spans="1:4" x14ac:dyDescent="0.35">
      <c r="A47" s="5" t="s">
        <v>285</v>
      </c>
      <c r="B47" s="5" t="s">
        <v>286</v>
      </c>
      <c r="C47" s="6">
        <v>6.1</v>
      </c>
      <c r="D47" s="6">
        <v>4.9000000000000004</v>
      </c>
    </row>
    <row r="48" spans="1:4" x14ac:dyDescent="0.35">
      <c r="A48" s="5" t="s">
        <v>287</v>
      </c>
      <c r="B48" s="5" t="s">
        <v>288</v>
      </c>
      <c r="C48" s="6">
        <v>4.5999999999999996</v>
      </c>
      <c r="D48" s="6">
        <v>4.0999999999999996</v>
      </c>
    </row>
    <row r="49" spans="1:4" x14ac:dyDescent="0.35">
      <c r="A49" s="5" t="s">
        <v>289</v>
      </c>
      <c r="B49" s="5" t="s">
        <v>290</v>
      </c>
      <c r="C49" s="6">
        <v>3.9</v>
      </c>
      <c r="D49" s="6">
        <v>3.9</v>
      </c>
    </row>
    <row r="50" spans="1:4" x14ac:dyDescent="0.35">
      <c r="A50" s="5" t="s">
        <v>291</v>
      </c>
      <c r="B50" s="5" t="s">
        <v>292</v>
      </c>
      <c r="C50" s="6">
        <v>4.9000000000000004</v>
      </c>
      <c r="D50" s="6">
        <v>4.2</v>
      </c>
    </row>
    <row r="51" spans="1:4" x14ac:dyDescent="0.35">
      <c r="A51" s="5" t="s">
        <v>293</v>
      </c>
      <c r="B51" s="5" t="s">
        <v>294</v>
      </c>
      <c r="C51" s="6">
        <v>3.9</v>
      </c>
      <c r="D51" s="6">
        <v>3.8</v>
      </c>
    </row>
    <row r="52" spans="1:4" x14ac:dyDescent="0.35">
      <c r="A52" s="5" t="s">
        <v>295</v>
      </c>
      <c r="B52" s="5" t="s">
        <v>296</v>
      </c>
      <c r="C52" s="6">
        <v>5.7</v>
      </c>
      <c r="D52" s="6">
        <v>4.0999999999999996</v>
      </c>
    </row>
    <row r="53" spans="1:4" x14ac:dyDescent="0.35">
      <c r="A53" s="5" t="s">
        <v>297</v>
      </c>
      <c r="B53" s="5" t="s">
        <v>298</v>
      </c>
      <c r="C53" s="6">
        <v>3.8</v>
      </c>
      <c r="D53" s="6">
        <v>3.4</v>
      </c>
    </row>
    <row r="54" spans="1:4" x14ac:dyDescent="0.35">
      <c r="A54" s="5" t="s">
        <v>299</v>
      </c>
      <c r="B54" s="5" t="s">
        <v>300</v>
      </c>
      <c r="C54" s="6">
        <v>3.5</v>
      </c>
      <c r="D54" s="6">
        <v>4.0999999999999996</v>
      </c>
    </row>
    <row r="55" spans="1:4" x14ac:dyDescent="0.35">
      <c r="A55" s="5" t="s">
        <v>301</v>
      </c>
      <c r="B55" s="5" t="s">
        <v>302</v>
      </c>
      <c r="C55" s="6">
        <v>4.9000000000000004</v>
      </c>
      <c r="D55" s="6">
        <v>3.6</v>
      </c>
    </row>
    <row r="56" spans="1:4" x14ac:dyDescent="0.35">
      <c r="A56" s="5" t="s">
        <v>303</v>
      </c>
      <c r="B56" s="5" t="s">
        <v>304</v>
      </c>
      <c r="C56" s="6">
        <v>3.5</v>
      </c>
      <c r="D56" s="6">
        <v>3</v>
      </c>
    </row>
    <row r="57" spans="1:4" x14ac:dyDescent="0.35">
      <c r="A57" s="5" t="s">
        <v>305</v>
      </c>
      <c r="B57" s="5" t="s">
        <v>306</v>
      </c>
      <c r="C57" s="6">
        <v>4</v>
      </c>
      <c r="D57" s="6">
        <v>3.4</v>
      </c>
    </row>
    <row r="58" spans="1:4" x14ac:dyDescent="0.35">
      <c r="A58" s="5" t="s">
        <v>307</v>
      </c>
      <c r="B58" s="5" t="s">
        <v>308</v>
      </c>
      <c r="C58" s="6">
        <v>3.8</v>
      </c>
      <c r="D58" s="6">
        <v>3.5</v>
      </c>
    </row>
    <row r="59" spans="1:4" x14ac:dyDescent="0.35">
      <c r="A59" s="5" t="s">
        <v>309</v>
      </c>
      <c r="B59" s="5" t="s">
        <v>310</v>
      </c>
      <c r="C59" s="6">
        <v>3.3</v>
      </c>
      <c r="D59" s="6">
        <v>3</v>
      </c>
    </row>
    <row r="60" spans="1:4" x14ac:dyDescent="0.35">
      <c r="A60" s="5" t="s">
        <v>311</v>
      </c>
      <c r="B60" s="5" t="s">
        <v>312</v>
      </c>
      <c r="C60" s="6">
        <v>3.2</v>
      </c>
      <c r="D60" s="6">
        <v>3.1</v>
      </c>
    </row>
    <row r="61" spans="1:4" x14ac:dyDescent="0.35">
      <c r="A61" s="5" t="s">
        <v>313</v>
      </c>
      <c r="B61" s="5" t="s">
        <v>314</v>
      </c>
      <c r="C61" s="6">
        <v>3.8</v>
      </c>
      <c r="D61" s="6">
        <v>3.3</v>
      </c>
    </row>
    <row r="62" spans="1:4" x14ac:dyDescent="0.35">
      <c r="A62" s="5" t="s">
        <v>315</v>
      </c>
      <c r="B62" s="5" t="s">
        <v>316</v>
      </c>
      <c r="C62" s="6">
        <v>3.9</v>
      </c>
      <c r="D62" s="6">
        <v>3.3</v>
      </c>
    </row>
    <row r="63" spans="1:4" x14ac:dyDescent="0.35">
      <c r="A63" s="5" t="s">
        <v>317</v>
      </c>
      <c r="B63" s="5" t="s">
        <v>318</v>
      </c>
      <c r="C63" s="6">
        <v>3.5</v>
      </c>
      <c r="D63" s="6">
        <v>3.1</v>
      </c>
    </row>
    <row r="64" spans="1:4" x14ac:dyDescent="0.35">
      <c r="A64" s="5" t="s">
        <v>319</v>
      </c>
      <c r="B64" s="5" t="s">
        <v>320</v>
      </c>
      <c r="C64" s="6">
        <v>3.1</v>
      </c>
      <c r="D64" s="6">
        <v>3.2</v>
      </c>
    </row>
    <row r="65" spans="1:4" x14ac:dyDescent="0.35">
      <c r="A65" s="5" t="s">
        <v>321</v>
      </c>
      <c r="B65" s="5" t="s">
        <v>322</v>
      </c>
      <c r="C65" s="6">
        <v>3.9</v>
      </c>
      <c r="D65" s="6">
        <v>3.3</v>
      </c>
    </row>
    <row r="66" spans="1:4" x14ac:dyDescent="0.35">
      <c r="A66" s="5" t="s">
        <v>323</v>
      </c>
      <c r="B66" s="5" t="s">
        <v>324</v>
      </c>
      <c r="C66" s="6">
        <v>3.5</v>
      </c>
      <c r="D66" s="6">
        <v>3.4</v>
      </c>
    </row>
    <row r="67" spans="1:4" x14ac:dyDescent="0.35">
      <c r="A67" s="5" t="s">
        <v>325</v>
      </c>
      <c r="B67" s="5" t="s">
        <v>326</v>
      </c>
      <c r="C67" s="6">
        <v>5.0999999999999996</v>
      </c>
      <c r="D67" s="6">
        <v>5.2</v>
      </c>
    </row>
    <row r="68" spans="1:4" x14ac:dyDescent="0.35">
      <c r="A68" s="5" t="s">
        <v>327</v>
      </c>
      <c r="B68" s="5" t="s">
        <v>328</v>
      </c>
      <c r="C68" s="6">
        <v>4.0999999999999996</v>
      </c>
      <c r="D68" s="6">
        <v>3.4</v>
      </c>
    </row>
    <row r="69" spans="1:4" x14ac:dyDescent="0.35">
      <c r="A69" s="5" t="s">
        <v>329</v>
      </c>
      <c r="B69" s="5" t="s">
        <v>330</v>
      </c>
      <c r="C69" s="6">
        <v>4.2</v>
      </c>
      <c r="D69" s="6">
        <v>3.2</v>
      </c>
    </row>
    <row r="70" spans="1:4" x14ac:dyDescent="0.35">
      <c r="A70" s="5" t="s">
        <v>331</v>
      </c>
      <c r="B70" s="5" t="s">
        <v>332</v>
      </c>
      <c r="C70" s="6">
        <v>3.9</v>
      </c>
      <c r="D70" s="6">
        <v>3.4</v>
      </c>
    </row>
    <row r="71" spans="1:4" x14ac:dyDescent="0.35">
      <c r="A71" s="5" t="s">
        <v>333</v>
      </c>
      <c r="B71" s="5" t="s">
        <v>334</v>
      </c>
      <c r="C71" s="6" t="s">
        <v>335</v>
      </c>
      <c r="D71" s="6" t="s">
        <v>335</v>
      </c>
    </row>
    <row r="72" spans="1:4" x14ac:dyDescent="0.35">
      <c r="A72" s="5" t="s">
        <v>336</v>
      </c>
      <c r="B72" s="5" t="s">
        <v>337</v>
      </c>
      <c r="C72" s="6">
        <v>4.4000000000000004</v>
      </c>
      <c r="D72" s="6">
        <v>4</v>
      </c>
    </row>
    <row r="73" spans="1:4" x14ac:dyDescent="0.35">
      <c r="A73" s="5" t="s">
        <v>338</v>
      </c>
      <c r="B73" s="5" t="s">
        <v>339</v>
      </c>
      <c r="C73" s="6">
        <v>3.7</v>
      </c>
      <c r="D73" s="6">
        <v>4.5</v>
      </c>
    </row>
    <row r="74" spans="1:4" x14ac:dyDescent="0.35">
      <c r="A74" s="5" t="s">
        <v>340</v>
      </c>
      <c r="B74" s="5" t="s">
        <v>341</v>
      </c>
      <c r="C74" s="6">
        <v>3.9</v>
      </c>
      <c r="D74" s="6">
        <v>3.6</v>
      </c>
    </row>
    <row r="75" spans="1:4" x14ac:dyDescent="0.35">
      <c r="A75" s="5" t="s">
        <v>342</v>
      </c>
      <c r="B75" s="5" t="s">
        <v>343</v>
      </c>
      <c r="C75" s="6">
        <v>3.1</v>
      </c>
      <c r="D75" s="6">
        <v>3.2</v>
      </c>
    </row>
    <row r="76" spans="1:4" x14ac:dyDescent="0.35">
      <c r="A76" s="5" t="s">
        <v>344</v>
      </c>
      <c r="B76" s="5" t="s">
        <v>345</v>
      </c>
      <c r="C76" s="6">
        <v>3.9</v>
      </c>
      <c r="D76" s="6">
        <v>3.5</v>
      </c>
    </row>
    <row r="77" spans="1:4" x14ac:dyDescent="0.35">
      <c r="A77" s="5" t="s">
        <v>346</v>
      </c>
      <c r="B77" s="5" t="s">
        <v>347</v>
      </c>
      <c r="C77" s="6">
        <v>2.7</v>
      </c>
      <c r="D77" s="6">
        <v>2.8</v>
      </c>
    </row>
    <row r="78" spans="1:4" x14ac:dyDescent="0.35">
      <c r="A78" s="5" t="s">
        <v>348</v>
      </c>
      <c r="B78" s="5" t="s">
        <v>349</v>
      </c>
      <c r="C78" s="6">
        <v>5.5</v>
      </c>
      <c r="D78" s="6">
        <v>5.9</v>
      </c>
    </row>
    <row r="79" spans="1:4" x14ac:dyDescent="0.35">
      <c r="A79" s="5" t="s">
        <v>350</v>
      </c>
      <c r="B79" s="5" t="s">
        <v>351</v>
      </c>
      <c r="C79" s="6">
        <v>5.7</v>
      </c>
      <c r="D79" s="6">
        <v>5.6</v>
      </c>
    </row>
    <row r="80" spans="1:4" x14ac:dyDescent="0.35">
      <c r="A80" s="5" t="s">
        <v>352</v>
      </c>
      <c r="B80" s="5" t="s">
        <v>353</v>
      </c>
      <c r="C80" s="6">
        <v>2.2000000000000002</v>
      </c>
      <c r="D80" s="6">
        <v>2.5</v>
      </c>
    </row>
    <row r="81" spans="1:4" x14ac:dyDescent="0.35">
      <c r="A81" s="5" t="s">
        <v>354</v>
      </c>
      <c r="B81" s="5" t="s">
        <v>355</v>
      </c>
      <c r="C81" s="6">
        <v>4.3</v>
      </c>
      <c r="D81" s="6">
        <v>4.3</v>
      </c>
    </row>
    <row r="82" spans="1:4" x14ac:dyDescent="0.35">
      <c r="A82" s="5" t="s">
        <v>356</v>
      </c>
      <c r="B82" s="5" t="s">
        <v>357</v>
      </c>
      <c r="C82" s="6">
        <v>7.8</v>
      </c>
      <c r="D82" s="6">
        <v>4.8</v>
      </c>
    </row>
    <row r="83" spans="1:4" x14ac:dyDescent="0.35">
      <c r="A83" s="5" t="s">
        <v>358</v>
      </c>
      <c r="B83" s="5" t="s">
        <v>359</v>
      </c>
      <c r="C83" s="6">
        <v>3.7</v>
      </c>
      <c r="D83" s="6">
        <v>3.5</v>
      </c>
    </row>
    <row r="84" spans="1:4" x14ac:dyDescent="0.35">
      <c r="A84" s="5" t="s">
        <v>360</v>
      </c>
      <c r="B84" s="5" t="s">
        <v>361</v>
      </c>
      <c r="C84" s="6">
        <v>5.4</v>
      </c>
      <c r="D84" s="6">
        <v>6</v>
      </c>
    </row>
    <row r="85" spans="1:4" x14ac:dyDescent="0.35">
      <c r="A85" s="5" t="s">
        <v>362</v>
      </c>
      <c r="B85" s="5" t="s">
        <v>363</v>
      </c>
      <c r="C85" s="6">
        <v>4.5999999999999996</v>
      </c>
      <c r="D85" s="6">
        <v>3.3</v>
      </c>
    </row>
    <row r="86" spans="1:4" x14ac:dyDescent="0.35">
      <c r="A86" s="5" t="s">
        <v>364</v>
      </c>
      <c r="B86" s="5" t="s">
        <v>365</v>
      </c>
      <c r="C86" s="6">
        <v>4</v>
      </c>
      <c r="D86" s="6">
        <v>3.4</v>
      </c>
    </row>
    <row r="87" spans="1:4" x14ac:dyDescent="0.35">
      <c r="A87" s="5" t="s">
        <v>366</v>
      </c>
      <c r="B87" s="5" t="s">
        <v>367</v>
      </c>
      <c r="C87" s="6">
        <v>6</v>
      </c>
      <c r="D87" s="6">
        <v>4.8</v>
      </c>
    </row>
    <row r="88" spans="1:4" x14ac:dyDescent="0.35">
      <c r="A88" s="5" t="s">
        <v>368</v>
      </c>
      <c r="B88" s="5" t="s">
        <v>369</v>
      </c>
      <c r="C88" s="6">
        <v>3.9</v>
      </c>
      <c r="D88" s="6">
        <v>3.2</v>
      </c>
    </row>
    <row r="89" spans="1:4" x14ac:dyDescent="0.35">
      <c r="A89" s="5" t="s">
        <v>370</v>
      </c>
      <c r="B89" s="5" t="s">
        <v>371</v>
      </c>
      <c r="C89" s="6">
        <v>5.3</v>
      </c>
      <c r="D89" s="6">
        <v>4.9000000000000004</v>
      </c>
    </row>
    <row r="90" spans="1:4" x14ac:dyDescent="0.35">
      <c r="A90" s="5" t="s">
        <v>372</v>
      </c>
      <c r="B90" s="5" t="s">
        <v>373</v>
      </c>
      <c r="C90" s="6">
        <v>3.4</v>
      </c>
      <c r="D90" s="6">
        <v>3.1</v>
      </c>
    </row>
    <row r="91" spans="1:4" x14ac:dyDescent="0.35">
      <c r="A91" s="5" t="s">
        <v>374</v>
      </c>
      <c r="B91" s="5" t="s">
        <v>375</v>
      </c>
      <c r="C91" s="6">
        <v>5.0999999999999996</v>
      </c>
      <c r="D91" s="6">
        <v>5</v>
      </c>
    </row>
    <row r="92" spans="1:4" x14ac:dyDescent="0.35">
      <c r="A92" s="5" t="s">
        <v>376</v>
      </c>
      <c r="B92" s="5" t="s">
        <v>377</v>
      </c>
      <c r="C92" s="6">
        <v>4.5</v>
      </c>
      <c r="D92" s="6">
        <v>6</v>
      </c>
    </row>
    <row r="93" spans="1:4" x14ac:dyDescent="0.35">
      <c r="A93" s="5" t="s">
        <v>378</v>
      </c>
      <c r="B93" s="5" t="s">
        <v>379</v>
      </c>
      <c r="C93" s="6">
        <v>3.9</v>
      </c>
      <c r="D93" s="6">
        <v>3.3</v>
      </c>
    </row>
    <row r="94" spans="1:4" x14ac:dyDescent="0.35">
      <c r="A94" s="5" t="s">
        <v>380</v>
      </c>
      <c r="B94" s="5" t="s">
        <v>381</v>
      </c>
      <c r="C94" s="6">
        <v>4.9000000000000004</v>
      </c>
      <c r="D94" s="6">
        <v>4.8</v>
      </c>
    </row>
    <row r="95" spans="1:4" x14ac:dyDescent="0.35">
      <c r="A95" s="5" t="s">
        <v>382</v>
      </c>
      <c r="B95" s="5" t="s">
        <v>383</v>
      </c>
      <c r="C95" s="6">
        <v>7.6</v>
      </c>
      <c r="D95" s="6">
        <v>5.0999999999999996</v>
      </c>
    </row>
    <row r="96" spans="1:4" x14ac:dyDescent="0.35">
      <c r="A96" s="5" t="s">
        <v>384</v>
      </c>
      <c r="B96" s="5" t="s">
        <v>385</v>
      </c>
      <c r="C96" s="6">
        <v>4.7</v>
      </c>
      <c r="D96" s="6">
        <v>4.4000000000000004</v>
      </c>
    </row>
    <row r="97" spans="1:4" x14ac:dyDescent="0.35">
      <c r="A97" s="5" t="s">
        <v>386</v>
      </c>
      <c r="B97" s="5" t="s">
        <v>387</v>
      </c>
      <c r="C97" s="6">
        <v>3.2</v>
      </c>
      <c r="D97" s="6">
        <v>2.9</v>
      </c>
    </row>
    <row r="98" spans="1:4" x14ac:dyDescent="0.35">
      <c r="A98" s="5" t="s">
        <v>388</v>
      </c>
      <c r="B98" s="5" t="s">
        <v>389</v>
      </c>
      <c r="C98" s="6">
        <v>3.2</v>
      </c>
      <c r="D98" s="6">
        <v>3.1</v>
      </c>
    </row>
    <row r="99" spans="1:4" x14ac:dyDescent="0.35">
      <c r="A99" s="5" t="s">
        <v>390</v>
      </c>
      <c r="B99" s="5" t="s">
        <v>391</v>
      </c>
      <c r="C99" s="6">
        <v>3.3</v>
      </c>
      <c r="D99" s="6">
        <v>2.7</v>
      </c>
    </row>
    <row r="100" spans="1:4" x14ac:dyDescent="0.35">
      <c r="A100" s="5" t="s">
        <v>392</v>
      </c>
      <c r="B100" s="5" t="s">
        <v>393</v>
      </c>
      <c r="C100" s="6">
        <v>3.2</v>
      </c>
      <c r="D100" s="6">
        <v>3.3</v>
      </c>
    </row>
    <row r="101" spans="1:4" x14ac:dyDescent="0.35">
      <c r="A101" s="5" t="s">
        <v>394</v>
      </c>
      <c r="B101" s="5" t="s">
        <v>395</v>
      </c>
      <c r="C101" s="6">
        <v>3.3</v>
      </c>
      <c r="D101" s="6">
        <v>3</v>
      </c>
    </row>
    <row r="102" spans="1:4" x14ac:dyDescent="0.35">
      <c r="A102" s="5" t="s">
        <v>396</v>
      </c>
      <c r="B102" s="5" t="s">
        <v>397</v>
      </c>
      <c r="C102" s="6">
        <v>5.3</v>
      </c>
      <c r="D102" s="6">
        <v>5</v>
      </c>
    </row>
    <row r="103" spans="1:4" x14ac:dyDescent="0.35">
      <c r="A103" s="5" t="s">
        <v>398</v>
      </c>
      <c r="B103" s="5" t="s">
        <v>399</v>
      </c>
      <c r="C103" s="6">
        <v>3.4</v>
      </c>
      <c r="D103" s="6">
        <v>3.4</v>
      </c>
    </row>
    <row r="104" spans="1:4" x14ac:dyDescent="0.35">
      <c r="A104" s="5" t="s">
        <v>400</v>
      </c>
      <c r="B104" s="5" t="s">
        <v>401</v>
      </c>
      <c r="C104" s="6">
        <v>3.8</v>
      </c>
      <c r="D104" s="6">
        <v>2.9</v>
      </c>
    </row>
    <row r="105" spans="1:4" x14ac:dyDescent="0.35">
      <c r="A105" s="5" t="s">
        <v>402</v>
      </c>
      <c r="B105" s="5" t="s">
        <v>403</v>
      </c>
      <c r="C105" s="6">
        <v>3.8</v>
      </c>
      <c r="D105" s="6">
        <v>3.4</v>
      </c>
    </row>
    <row r="106" spans="1:4" x14ac:dyDescent="0.35">
      <c r="A106" s="5" t="s">
        <v>404</v>
      </c>
      <c r="B106" s="5" t="s">
        <v>405</v>
      </c>
      <c r="C106" s="6">
        <v>3.7</v>
      </c>
      <c r="D106" s="6">
        <v>4</v>
      </c>
    </row>
    <row r="107" spans="1:4" x14ac:dyDescent="0.35">
      <c r="A107" s="5" t="s">
        <v>406</v>
      </c>
      <c r="B107" s="5" t="s">
        <v>407</v>
      </c>
      <c r="C107" s="6">
        <v>3.9</v>
      </c>
      <c r="D107" s="6">
        <v>3.8</v>
      </c>
    </row>
    <row r="108" spans="1:4" x14ac:dyDescent="0.35">
      <c r="A108" s="5" t="s">
        <v>408</v>
      </c>
      <c r="B108" s="5" t="s">
        <v>409</v>
      </c>
      <c r="C108" s="6">
        <v>4.8</v>
      </c>
      <c r="D108" s="6">
        <v>4.7</v>
      </c>
    </row>
    <row r="109" spans="1:4" x14ac:dyDescent="0.35">
      <c r="A109" s="5" t="s">
        <v>410</v>
      </c>
      <c r="B109" s="5" t="s">
        <v>411</v>
      </c>
      <c r="C109" s="6">
        <v>3.4</v>
      </c>
      <c r="D109" s="6">
        <v>3.1</v>
      </c>
    </row>
    <row r="110" spans="1:4" x14ac:dyDescent="0.35">
      <c r="A110" s="5" t="s">
        <v>412</v>
      </c>
      <c r="B110" s="5" t="s">
        <v>413</v>
      </c>
      <c r="C110" s="6">
        <v>2.5</v>
      </c>
      <c r="D110" s="6">
        <v>2.2999999999999998</v>
      </c>
    </row>
    <row r="111" spans="1:4" x14ac:dyDescent="0.35">
      <c r="A111" s="5" t="s">
        <v>414</v>
      </c>
      <c r="B111" s="5" t="s">
        <v>415</v>
      </c>
      <c r="C111" s="6">
        <v>3.4</v>
      </c>
      <c r="D111" s="6">
        <v>3.1</v>
      </c>
    </row>
    <row r="112" spans="1:4" x14ac:dyDescent="0.35">
      <c r="A112" s="5" t="s">
        <v>416</v>
      </c>
      <c r="B112" s="5" t="s">
        <v>417</v>
      </c>
      <c r="C112" s="6">
        <v>7.9</v>
      </c>
      <c r="D112" s="6">
        <v>5.4</v>
      </c>
    </row>
    <row r="113" spans="1:4" x14ac:dyDescent="0.35">
      <c r="A113" s="5" t="s">
        <v>418</v>
      </c>
      <c r="B113" s="5" t="s">
        <v>419</v>
      </c>
      <c r="C113" s="6">
        <v>4.0999999999999996</v>
      </c>
      <c r="D113" s="6">
        <v>3.6</v>
      </c>
    </row>
    <row r="114" spans="1:4" x14ac:dyDescent="0.35">
      <c r="A114" s="5" t="s">
        <v>420</v>
      </c>
      <c r="B114" s="5" t="s">
        <v>421</v>
      </c>
      <c r="C114" s="6">
        <v>3.3</v>
      </c>
      <c r="D114" s="6">
        <v>2.8</v>
      </c>
    </row>
    <row r="115" spans="1:4" x14ac:dyDescent="0.35">
      <c r="A115" s="5" t="s">
        <v>422</v>
      </c>
      <c r="B115" s="5" t="s">
        <v>423</v>
      </c>
      <c r="C115" s="6">
        <v>4.0999999999999996</v>
      </c>
      <c r="D115" s="6">
        <v>3.8</v>
      </c>
    </row>
    <row r="116" spans="1:4" x14ac:dyDescent="0.35">
      <c r="A116" s="5" t="s">
        <v>424</v>
      </c>
      <c r="B116" s="5" t="s">
        <v>425</v>
      </c>
      <c r="C116" s="6">
        <v>3.9</v>
      </c>
      <c r="D116" s="6">
        <v>4.0999999999999996</v>
      </c>
    </row>
    <row r="117" spans="1:4" x14ac:dyDescent="0.35">
      <c r="A117" s="5" t="s">
        <v>426</v>
      </c>
      <c r="B117" s="5" t="s">
        <v>427</v>
      </c>
      <c r="C117" s="6">
        <v>3.9</v>
      </c>
      <c r="D117" s="6">
        <v>3.8</v>
      </c>
    </row>
    <row r="118" spans="1:4" x14ac:dyDescent="0.35">
      <c r="A118" s="5" t="s">
        <v>428</v>
      </c>
      <c r="B118" s="5" t="s">
        <v>429</v>
      </c>
      <c r="C118" s="6">
        <v>3.8</v>
      </c>
      <c r="D118" s="6">
        <v>3</v>
      </c>
    </row>
    <row r="119" spans="1:4" x14ac:dyDescent="0.35">
      <c r="A119" s="5" t="s">
        <v>430</v>
      </c>
      <c r="B119" s="5" t="s">
        <v>431</v>
      </c>
      <c r="C119" s="6">
        <v>4.5999999999999996</v>
      </c>
      <c r="D119" s="6">
        <v>3.6</v>
      </c>
    </row>
    <row r="120" spans="1:4" x14ac:dyDescent="0.35">
      <c r="A120" s="5" t="s">
        <v>432</v>
      </c>
      <c r="B120" s="5" t="s">
        <v>433</v>
      </c>
      <c r="C120" s="6">
        <v>4.4000000000000004</v>
      </c>
      <c r="D120" s="6">
        <v>4.2</v>
      </c>
    </row>
    <row r="121" spans="1:4" x14ac:dyDescent="0.35">
      <c r="A121" s="5" t="s">
        <v>434</v>
      </c>
      <c r="B121" s="5" t="s">
        <v>435</v>
      </c>
      <c r="C121" s="6">
        <v>3.5</v>
      </c>
      <c r="D121" s="6">
        <v>3</v>
      </c>
    </row>
    <row r="122" spans="1:4" x14ac:dyDescent="0.35">
      <c r="A122" s="5" t="s">
        <v>436</v>
      </c>
      <c r="B122" s="5" t="s">
        <v>437</v>
      </c>
      <c r="C122" s="6">
        <v>4.0999999999999996</v>
      </c>
      <c r="D122" s="6">
        <v>3.9</v>
      </c>
    </row>
    <row r="123" spans="1:4" x14ac:dyDescent="0.35">
      <c r="A123" s="5" t="s">
        <v>438</v>
      </c>
      <c r="B123" s="5" t="s">
        <v>439</v>
      </c>
      <c r="C123" s="6">
        <v>3.7</v>
      </c>
      <c r="D123" s="6">
        <v>3</v>
      </c>
    </row>
    <row r="124" spans="1:4" x14ac:dyDescent="0.35">
      <c r="A124" s="5" t="s">
        <v>440</v>
      </c>
      <c r="B124" s="5" t="s">
        <v>441</v>
      </c>
      <c r="C124" s="6">
        <v>3.9</v>
      </c>
      <c r="D124" s="6">
        <v>3.1</v>
      </c>
    </row>
    <row r="125" spans="1:4" x14ac:dyDescent="0.35">
      <c r="A125" s="5" t="s">
        <v>442</v>
      </c>
      <c r="B125" s="5" t="s">
        <v>443</v>
      </c>
      <c r="C125" s="6">
        <v>6.2</v>
      </c>
      <c r="D125" s="6">
        <v>6.1</v>
      </c>
    </row>
    <row r="126" spans="1:4" x14ac:dyDescent="0.35">
      <c r="A126" s="5" t="s">
        <v>444</v>
      </c>
      <c r="B126" s="5" t="s">
        <v>445</v>
      </c>
      <c r="C126" s="6">
        <v>5.6</v>
      </c>
      <c r="D126" s="6">
        <v>3.8</v>
      </c>
    </row>
    <row r="127" spans="1:4" x14ac:dyDescent="0.35">
      <c r="A127" s="5" t="s">
        <v>446</v>
      </c>
      <c r="B127" s="5" t="s">
        <v>447</v>
      </c>
      <c r="C127" s="6">
        <v>5.5</v>
      </c>
      <c r="D127" s="6">
        <v>4.7</v>
      </c>
    </row>
    <row r="128" spans="1:4" x14ac:dyDescent="0.35">
      <c r="A128" s="5" t="s">
        <v>448</v>
      </c>
      <c r="B128" s="5" t="s">
        <v>449</v>
      </c>
      <c r="C128" s="6">
        <v>3.8</v>
      </c>
      <c r="D128" s="6">
        <v>4</v>
      </c>
    </row>
    <row r="129" spans="1:4" x14ac:dyDescent="0.35">
      <c r="A129" s="5" t="s">
        <v>450</v>
      </c>
      <c r="B129" s="5" t="s">
        <v>451</v>
      </c>
      <c r="C129" s="6">
        <v>4.2</v>
      </c>
      <c r="D129" s="6">
        <v>4.5999999999999996</v>
      </c>
    </row>
    <row r="130" spans="1:4" x14ac:dyDescent="0.35">
      <c r="A130" s="5" t="s">
        <v>452</v>
      </c>
      <c r="B130" s="5" t="s">
        <v>453</v>
      </c>
      <c r="C130" s="6">
        <v>4.3</v>
      </c>
      <c r="D130" s="6">
        <v>4.7</v>
      </c>
    </row>
    <row r="131" spans="1:4" x14ac:dyDescent="0.35">
      <c r="A131" s="5" t="s">
        <v>454</v>
      </c>
      <c r="B131" s="5" t="s">
        <v>455</v>
      </c>
      <c r="C131" s="6">
        <v>5.3</v>
      </c>
      <c r="D131" s="6">
        <v>6.1</v>
      </c>
    </row>
    <row r="132" spans="1:4" x14ac:dyDescent="0.35">
      <c r="A132" s="5" t="s">
        <v>456</v>
      </c>
      <c r="B132" s="5" t="s">
        <v>457</v>
      </c>
      <c r="C132" s="6">
        <v>6.8</v>
      </c>
      <c r="D132" s="6">
        <v>4.7</v>
      </c>
    </row>
    <row r="133" spans="1:4" x14ac:dyDescent="0.35">
      <c r="A133" s="5" t="s">
        <v>458</v>
      </c>
      <c r="B133" s="5" t="s">
        <v>459</v>
      </c>
      <c r="C133" s="6">
        <v>2.8</v>
      </c>
      <c r="D133" s="6">
        <v>3.1</v>
      </c>
    </row>
    <row r="134" spans="1:4" x14ac:dyDescent="0.35">
      <c r="A134" s="5" t="s">
        <v>460</v>
      </c>
      <c r="B134" s="5" t="s">
        <v>461</v>
      </c>
      <c r="C134" s="6">
        <v>4.0999999999999996</v>
      </c>
      <c r="D134" s="6">
        <v>3.3</v>
      </c>
    </row>
    <row r="135" spans="1:4" x14ac:dyDescent="0.35">
      <c r="A135" s="5" t="s">
        <v>462</v>
      </c>
      <c r="B135" s="5" t="s">
        <v>463</v>
      </c>
      <c r="C135" s="6">
        <v>5.7</v>
      </c>
      <c r="D135" s="6">
        <v>6.1</v>
      </c>
    </row>
    <row r="136" spans="1:4" x14ac:dyDescent="0.35">
      <c r="A136" s="5" t="s">
        <v>464</v>
      </c>
      <c r="B136" s="5" t="s">
        <v>465</v>
      </c>
      <c r="C136" s="6">
        <v>4.3</v>
      </c>
      <c r="D136" s="6">
        <v>4.3</v>
      </c>
    </row>
    <row r="137" spans="1:4" x14ac:dyDescent="0.35">
      <c r="A137" s="5" t="s">
        <v>466</v>
      </c>
      <c r="B137" s="5" t="s">
        <v>467</v>
      </c>
      <c r="C137" s="6">
        <v>3.4</v>
      </c>
      <c r="D137" s="6">
        <v>2.7</v>
      </c>
    </row>
    <row r="138" spans="1:4" x14ac:dyDescent="0.35">
      <c r="A138" s="5" t="s">
        <v>468</v>
      </c>
      <c r="B138" s="5" t="s">
        <v>469</v>
      </c>
      <c r="C138" s="6">
        <v>6.7</v>
      </c>
      <c r="D138" s="6">
        <v>4.5</v>
      </c>
    </row>
    <row r="139" spans="1:4" x14ac:dyDescent="0.35">
      <c r="A139" s="5" t="s">
        <v>470</v>
      </c>
      <c r="B139" s="5" t="s">
        <v>471</v>
      </c>
      <c r="C139" s="6">
        <v>3.4</v>
      </c>
      <c r="D139" s="6">
        <v>3.3</v>
      </c>
    </row>
    <row r="140" spans="1:4" x14ac:dyDescent="0.35">
      <c r="A140" s="5" t="s">
        <v>472</v>
      </c>
      <c r="B140" s="5" t="s">
        <v>473</v>
      </c>
      <c r="C140" s="6">
        <v>6.6</v>
      </c>
      <c r="D140" s="6">
        <v>5.4</v>
      </c>
    </row>
    <row r="141" spans="1:4" x14ac:dyDescent="0.35">
      <c r="A141" s="5" t="s">
        <v>474</v>
      </c>
      <c r="B141" s="5" t="s">
        <v>475</v>
      </c>
      <c r="C141" s="6">
        <v>5</v>
      </c>
      <c r="D141" s="6">
        <v>4.5</v>
      </c>
    </row>
    <row r="142" spans="1:4" x14ac:dyDescent="0.35">
      <c r="A142" s="5" t="s">
        <v>476</v>
      </c>
      <c r="B142" s="5" t="s">
        <v>477</v>
      </c>
      <c r="C142" s="6">
        <v>3.1</v>
      </c>
      <c r="D142" s="6">
        <v>2.7</v>
      </c>
    </row>
    <row r="143" spans="1:4" x14ac:dyDescent="0.35">
      <c r="A143" s="5" t="s">
        <v>478</v>
      </c>
      <c r="B143" s="5" t="s">
        <v>479</v>
      </c>
      <c r="C143" s="6">
        <v>6.7</v>
      </c>
      <c r="D143" s="6">
        <v>4.4000000000000004</v>
      </c>
    </row>
    <row r="144" spans="1:4" x14ac:dyDescent="0.35">
      <c r="A144" s="5" t="s">
        <v>480</v>
      </c>
      <c r="B144" s="5" t="s">
        <v>481</v>
      </c>
      <c r="C144" s="6">
        <v>3.7</v>
      </c>
      <c r="D144" s="6">
        <v>3.2</v>
      </c>
    </row>
    <row r="145" spans="1:4" x14ac:dyDescent="0.35">
      <c r="A145" s="5" t="s">
        <v>482</v>
      </c>
      <c r="B145" s="5" t="s">
        <v>483</v>
      </c>
      <c r="C145" s="6">
        <v>7</v>
      </c>
      <c r="D145" s="6">
        <v>7.7</v>
      </c>
    </row>
    <row r="146" spans="1:4" x14ac:dyDescent="0.35">
      <c r="A146" s="5" t="s">
        <v>484</v>
      </c>
      <c r="B146" s="5" t="s">
        <v>485</v>
      </c>
      <c r="C146" s="6">
        <v>6</v>
      </c>
      <c r="D146" s="6">
        <v>5.0999999999999996</v>
      </c>
    </row>
    <row r="147" spans="1:4" x14ac:dyDescent="0.35">
      <c r="A147" s="5" t="s">
        <v>486</v>
      </c>
      <c r="B147" s="5" t="s">
        <v>487</v>
      </c>
      <c r="C147" s="6">
        <v>3.8</v>
      </c>
      <c r="D147" s="6">
        <v>4.5999999999999996</v>
      </c>
    </row>
    <row r="148" spans="1:4" x14ac:dyDescent="0.35">
      <c r="A148" s="5" t="s">
        <v>488</v>
      </c>
      <c r="B148" s="5" t="s">
        <v>489</v>
      </c>
      <c r="C148" s="6">
        <v>5.0999999999999996</v>
      </c>
      <c r="D148" s="6">
        <v>4.8</v>
      </c>
    </row>
    <row r="149" spans="1:4" x14ac:dyDescent="0.35">
      <c r="A149" s="5" t="s">
        <v>490</v>
      </c>
      <c r="B149" s="5" t="s">
        <v>491</v>
      </c>
      <c r="C149" s="6">
        <v>3.2</v>
      </c>
      <c r="D149" s="6">
        <v>3.2</v>
      </c>
    </row>
    <row r="150" spans="1:4" x14ac:dyDescent="0.35">
      <c r="A150" s="5" t="s">
        <v>492</v>
      </c>
      <c r="B150" s="5" t="s">
        <v>493</v>
      </c>
      <c r="C150" s="6">
        <v>4.3</v>
      </c>
      <c r="D150" s="6">
        <v>3.9</v>
      </c>
    </row>
    <row r="151" spans="1:4" x14ac:dyDescent="0.35">
      <c r="A151" s="5" t="s">
        <v>494</v>
      </c>
      <c r="B151" s="5" t="s">
        <v>495</v>
      </c>
      <c r="C151" s="6">
        <v>4.3</v>
      </c>
      <c r="D151" s="6">
        <v>3.7</v>
      </c>
    </row>
    <row r="152" spans="1:4" x14ac:dyDescent="0.35">
      <c r="A152" s="5" t="s">
        <v>496</v>
      </c>
      <c r="B152" s="5" t="s">
        <v>497</v>
      </c>
      <c r="C152" s="6">
        <v>3.4</v>
      </c>
      <c r="D152" s="6">
        <v>2.6</v>
      </c>
    </row>
    <row r="153" spans="1:4" x14ac:dyDescent="0.35">
      <c r="A153" s="5" t="s">
        <v>498</v>
      </c>
      <c r="B153" s="5" t="s">
        <v>499</v>
      </c>
      <c r="C153" s="6">
        <v>6.2</v>
      </c>
      <c r="D153" s="6">
        <v>5.3</v>
      </c>
    </row>
    <row r="154" spans="1:4" x14ac:dyDescent="0.35">
      <c r="A154" s="5" t="s">
        <v>500</v>
      </c>
      <c r="B154" s="5" t="s">
        <v>501</v>
      </c>
      <c r="C154" s="6">
        <v>4</v>
      </c>
      <c r="D154" s="6">
        <v>3.7</v>
      </c>
    </row>
    <row r="155" spans="1:4" x14ac:dyDescent="0.35">
      <c r="A155" s="5" t="s">
        <v>502</v>
      </c>
      <c r="B155" s="5" t="s">
        <v>503</v>
      </c>
      <c r="C155" s="6">
        <v>3.4</v>
      </c>
      <c r="D155" s="6">
        <v>3</v>
      </c>
    </row>
    <row r="156" spans="1:4" x14ac:dyDescent="0.35">
      <c r="A156" s="5" t="s">
        <v>504</v>
      </c>
      <c r="B156" s="5" t="s">
        <v>505</v>
      </c>
      <c r="C156" s="6">
        <v>8.1</v>
      </c>
      <c r="D156" s="6">
        <v>4.4000000000000004</v>
      </c>
    </row>
    <row r="157" spans="1:4" x14ac:dyDescent="0.35">
      <c r="A157" s="5" t="s">
        <v>506</v>
      </c>
      <c r="B157" s="5" t="s">
        <v>507</v>
      </c>
      <c r="C157" s="6">
        <v>3.3</v>
      </c>
      <c r="D157" s="6">
        <v>3.6</v>
      </c>
    </row>
    <row r="158" spans="1:4" x14ac:dyDescent="0.35">
      <c r="A158" s="5" t="s">
        <v>508</v>
      </c>
      <c r="B158" s="5" t="s">
        <v>509</v>
      </c>
      <c r="C158" s="6">
        <v>5.2</v>
      </c>
      <c r="D158" s="6">
        <v>4.3</v>
      </c>
    </row>
    <row r="159" spans="1:4" x14ac:dyDescent="0.35">
      <c r="A159" s="5" t="s">
        <v>510</v>
      </c>
      <c r="B159" s="5" t="s">
        <v>511</v>
      </c>
      <c r="C159" s="6">
        <v>4.2</v>
      </c>
      <c r="D159" s="6">
        <v>4.5</v>
      </c>
    </row>
    <row r="160" spans="1:4" x14ac:dyDescent="0.35">
      <c r="A160" s="5" t="s">
        <v>512</v>
      </c>
      <c r="B160" s="5" t="s">
        <v>513</v>
      </c>
      <c r="C160" s="6">
        <v>4.2</v>
      </c>
      <c r="D160" s="6">
        <v>4.4000000000000004</v>
      </c>
    </row>
    <row r="161" spans="1:4" x14ac:dyDescent="0.35">
      <c r="A161" s="5" t="s">
        <v>514</v>
      </c>
      <c r="B161" s="5" t="s">
        <v>515</v>
      </c>
      <c r="C161" s="6">
        <v>4.0999999999999996</v>
      </c>
      <c r="D161" s="6">
        <v>4</v>
      </c>
    </row>
    <row r="162" spans="1:4" x14ac:dyDescent="0.35">
      <c r="A162" s="5" t="s">
        <v>516</v>
      </c>
      <c r="B162" s="5" t="s">
        <v>517</v>
      </c>
      <c r="C162" s="6">
        <v>4.7</v>
      </c>
      <c r="D162" s="6">
        <v>4.8</v>
      </c>
    </row>
    <row r="163" spans="1:4" x14ac:dyDescent="0.35">
      <c r="A163" s="5" t="s">
        <v>518</v>
      </c>
      <c r="B163" s="5" t="s">
        <v>519</v>
      </c>
      <c r="C163" s="6" t="s">
        <v>335</v>
      </c>
      <c r="D163" s="6" t="s">
        <v>335</v>
      </c>
    </row>
    <row r="164" spans="1:4" x14ac:dyDescent="0.35">
      <c r="A164" s="5" t="s">
        <v>520</v>
      </c>
      <c r="B164" s="5" t="s">
        <v>521</v>
      </c>
      <c r="C164" s="6">
        <v>6.6</v>
      </c>
      <c r="D164" s="6">
        <v>4.8</v>
      </c>
    </row>
    <row r="165" spans="1:4" x14ac:dyDescent="0.35">
      <c r="A165" s="5" t="s">
        <v>522</v>
      </c>
      <c r="B165" s="5" t="s">
        <v>523</v>
      </c>
      <c r="C165" s="6">
        <v>6.8</v>
      </c>
      <c r="D165" s="6">
        <v>4.0999999999999996</v>
      </c>
    </row>
    <row r="166" spans="1:4" x14ac:dyDescent="0.35">
      <c r="A166" s="5" t="s">
        <v>524</v>
      </c>
      <c r="B166" s="5" t="s">
        <v>525</v>
      </c>
      <c r="C166" s="6">
        <v>4.0999999999999996</v>
      </c>
      <c r="D166" s="6">
        <v>3.4</v>
      </c>
    </row>
    <row r="167" spans="1:4" x14ac:dyDescent="0.35">
      <c r="A167" s="5" t="s">
        <v>526</v>
      </c>
      <c r="B167" s="5" t="s">
        <v>527</v>
      </c>
      <c r="C167" s="6">
        <v>5.5</v>
      </c>
      <c r="D167" s="6">
        <v>5</v>
      </c>
    </row>
    <row r="168" spans="1:4" x14ac:dyDescent="0.35">
      <c r="A168" s="5" t="s">
        <v>528</v>
      </c>
      <c r="B168" s="5" t="s">
        <v>529</v>
      </c>
      <c r="C168" s="6">
        <v>4.5</v>
      </c>
      <c r="D168" s="6">
        <v>4.5</v>
      </c>
    </row>
    <row r="169" spans="1:4" x14ac:dyDescent="0.35">
      <c r="A169" s="5" t="s">
        <v>530</v>
      </c>
      <c r="B169" s="5" t="s">
        <v>531</v>
      </c>
      <c r="C169" s="6">
        <v>5.4</v>
      </c>
      <c r="D169" s="6">
        <v>3.9</v>
      </c>
    </row>
    <row r="170" spans="1:4" x14ac:dyDescent="0.35">
      <c r="A170" s="5" t="s">
        <v>532</v>
      </c>
      <c r="B170" s="5" t="s">
        <v>533</v>
      </c>
      <c r="C170" s="6">
        <v>4.3</v>
      </c>
      <c r="D170" s="6">
        <v>3.4</v>
      </c>
    </row>
    <row r="171" spans="1:4" x14ac:dyDescent="0.35">
      <c r="A171" s="5" t="s">
        <v>534</v>
      </c>
      <c r="B171" s="5" t="s">
        <v>535</v>
      </c>
      <c r="C171" s="6">
        <v>5.5</v>
      </c>
      <c r="D171" s="6">
        <v>5.5</v>
      </c>
    </row>
    <row r="172" spans="1:4" x14ac:dyDescent="0.35">
      <c r="A172" s="5" t="s">
        <v>536</v>
      </c>
      <c r="B172" s="5" t="s">
        <v>537</v>
      </c>
      <c r="C172" s="6">
        <v>5</v>
      </c>
      <c r="D172" s="6">
        <v>3.9</v>
      </c>
    </row>
    <row r="173" spans="1:4" x14ac:dyDescent="0.35">
      <c r="A173" s="5" t="s">
        <v>538</v>
      </c>
      <c r="B173" s="5" t="s">
        <v>539</v>
      </c>
      <c r="C173" s="6">
        <v>5.5</v>
      </c>
      <c r="D173" s="6">
        <v>4</v>
      </c>
    </row>
    <row r="174" spans="1:4" x14ac:dyDescent="0.35">
      <c r="A174" s="5" t="s">
        <v>540</v>
      </c>
      <c r="B174" s="5" t="s">
        <v>541</v>
      </c>
      <c r="C174" s="6">
        <v>7.2</v>
      </c>
      <c r="D174" s="6">
        <v>5.0999999999999996</v>
      </c>
    </row>
    <row r="175" spans="1:4" x14ac:dyDescent="0.35">
      <c r="A175" s="5" t="s">
        <v>542</v>
      </c>
      <c r="B175" s="5" t="s">
        <v>543</v>
      </c>
      <c r="C175" s="6">
        <v>4.2</v>
      </c>
      <c r="D175" s="6">
        <v>4.3</v>
      </c>
    </row>
    <row r="176" spans="1:4" x14ac:dyDescent="0.35">
      <c r="A176" s="5" t="s">
        <v>544</v>
      </c>
      <c r="B176" s="5" t="s">
        <v>545</v>
      </c>
      <c r="C176" s="6">
        <v>5.7</v>
      </c>
      <c r="D176" s="6">
        <v>5.2</v>
      </c>
    </row>
    <row r="177" spans="1:4" x14ac:dyDescent="0.35">
      <c r="A177" s="5" t="s">
        <v>546</v>
      </c>
      <c r="B177" s="5" t="s">
        <v>547</v>
      </c>
      <c r="C177" s="6">
        <v>3.8</v>
      </c>
      <c r="D177" s="6">
        <v>3.7</v>
      </c>
    </row>
    <row r="178" spans="1:4" x14ac:dyDescent="0.35">
      <c r="A178" s="5" t="s">
        <v>548</v>
      </c>
      <c r="B178" s="5" t="s">
        <v>549</v>
      </c>
      <c r="C178" s="6">
        <v>6.6</v>
      </c>
      <c r="D178" s="6">
        <v>6.2</v>
      </c>
    </row>
    <row r="179" spans="1:4" x14ac:dyDescent="0.35">
      <c r="A179" s="5" t="s">
        <v>550</v>
      </c>
      <c r="B179" s="5" t="s">
        <v>551</v>
      </c>
      <c r="C179" s="6">
        <v>5.3</v>
      </c>
      <c r="D179" s="6">
        <v>4</v>
      </c>
    </row>
    <row r="180" spans="1:4" x14ac:dyDescent="0.35">
      <c r="A180" s="5" t="s">
        <v>552</v>
      </c>
      <c r="B180" s="5" t="s">
        <v>553</v>
      </c>
      <c r="C180" s="6">
        <v>7.3</v>
      </c>
      <c r="D180" s="6">
        <v>4.5</v>
      </c>
    </row>
    <row r="181" spans="1:4" x14ac:dyDescent="0.35">
      <c r="A181" s="5" t="s">
        <v>554</v>
      </c>
      <c r="B181" s="5" t="s">
        <v>555</v>
      </c>
      <c r="C181" s="6">
        <v>3.7</v>
      </c>
      <c r="D181" s="6">
        <v>3.8</v>
      </c>
    </row>
    <row r="182" spans="1:4" x14ac:dyDescent="0.35">
      <c r="A182" s="5" t="s">
        <v>556</v>
      </c>
      <c r="B182" s="5" t="s">
        <v>557</v>
      </c>
      <c r="C182" s="6">
        <v>3.6</v>
      </c>
      <c r="D182" s="6">
        <v>4</v>
      </c>
    </row>
    <row r="183" spans="1:4" x14ac:dyDescent="0.35">
      <c r="A183" s="5" t="s">
        <v>558</v>
      </c>
      <c r="B183" s="5" t="s">
        <v>559</v>
      </c>
      <c r="C183" s="6">
        <v>4</v>
      </c>
      <c r="D183" s="6">
        <v>3.4</v>
      </c>
    </row>
    <row r="184" spans="1:4" x14ac:dyDescent="0.35">
      <c r="A184" s="5" t="s">
        <v>560</v>
      </c>
      <c r="B184" s="5" t="s">
        <v>561</v>
      </c>
      <c r="C184" s="6">
        <v>6.9</v>
      </c>
      <c r="D184" s="6">
        <v>6.2</v>
      </c>
    </row>
    <row r="185" spans="1:4" x14ac:dyDescent="0.35">
      <c r="A185" s="5" t="s">
        <v>562</v>
      </c>
      <c r="B185" s="5" t="s">
        <v>563</v>
      </c>
      <c r="C185" s="6">
        <v>6.4</v>
      </c>
      <c r="D185" s="6">
        <v>5</v>
      </c>
    </row>
    <row r="186" spans="1:4" x14ac:dyDescent="0.35">
      <c r="A186" s="5" t="s">
        <v>564</v>
      </c>
      <c r="B186" s="5" t="s">
        <v>565</v>
      </c>
      <c r="C186" s="6">
        <v>4.2</v>
      </c>
      <c r="D186" s="6">
        <v>4.9000000000000004</v>
      </c>
    </row>
    <row r="187" spans="1:4" x14ac:dyDescent="0.35">
      <c r="A187" s="5" t="s">
        <v>566</v>
      </c>
      <c r="B187" s="5" t="s">
        <v>567</v>
      </c>
      <c r="C187" s="6">
        <v>4.0999999999999996</v>
      </c>
      <c r="D187" s="6">
        <v>3.5</v>
      </c>
    </row>
    <row r="188" spans="1:4" x14ac:dyDescent="0.35">
      <c r="A188" s="5" t="s">
        <v>568</v>
      </c>
      <c r="B188" s="5" t="s">
        <v>569</v>
      </c>
      <c r="C188" s="6">
        <v>3.4</v>
      </c>
      <c r="D188" s="6">
        <v>3.5</v>
      </c>
    </row>
    <row r="189" spans="1:4" x14ac:dyDescent="0.35">
      <c r="A189" s="5" t="s">
        <v>570</v>
      </c>
      <c r="B189" s="5" t="s">
        <v>571</v>
      </c>
      <c r="C189" s="6">
        <v>4.8</v>
      </c>
      <c r="D189" s="6">
        <v>5.0999999999999996</v>
      </c>
    </row>
    <row r="190" spans="1:4" x14ac:dyDescent="0.35">
      <c r="A190" s="5" t="s">
        <v>572</v>
      </c>
      <c r="B190" s="5" t="s">
        <v>573</v>
      </c>
      <c r="C190" s="6">
        <v>6.5</v>
      </c>
      <c r="D190" s="6">
        <v>4.3</v>
      </c>
    </row>
    <row r="191" spans="1:4" x14ac:dyDescent="0.35">
      <c r="A191" s="5" t="s">
        <v>574</v>
      </c>
      <c r="B191" s="5" t="s">
        <v>575</v>
      </c>
      <c r="C191" s="6">
        <v>3.4</v>
      </c>
      <c r="D191" s="6">
        <v>3</v>
      </c>
    </row>
    <row r="192" spans="1:4" x14ac:dyDescent="0.35">
      <c r="A192" s="5" t="s">
        <v>576</v>
      </c>
      <c r="B192" s="5" t="s">
        <v>577</v>
      </c>
      <c r="C192" s="6">
        <v>3.4</v>
      </c>
      <c r="D192" s="6">
        <v>3.4</v>
      </c>
    </row>
    <row r="193" spans="1:4" x14ac:dyDescent="0.35">
      <c r="A193" s="5" t="s">
        <v>578</v>
      </c>
      <c r="B193" s="5" t="s">
        <v>579</v>
      </c>
      <c r="C193" s="6">
        <v>2.9</v>
      </c>
      <c r="D193" s="6">
        <v>2.9</v>
      </c>
    </row>
    <row r="194" spans="1:4" x14ac:dyDescent="0.35">
      <c r="A194" s="5" t="s">
        <v>580</v>
      </c>
      <c r="B194" s="5" t="s">
        <v>581</v>
      </c>
      <c r="C194" s="6">
        <v>7.5</v>
      </c>
      <c r="D194" s="6">
        <v>7.6</v>
      </c>
    </row>
    <row r="195" spans="1:4" x14ac:dyDescent="0.35">
      <c r="A195" s="5" t="s">
        <v>582</v>
      </c>
      <c r="B195" s="5" t="s">
        <v>583</v>
      </c>
      <c r="C195" s="6">
        <v>3.4</v>
      </c>
      <c r="D195" s="6">
        <v>2.9</v>
      </c>
    </row>
    <row r="196" spans="1:4" x14ac:dyDescent="0.35">
      <c r="A196" s="5" t="s">
        <v>584</v>
      </c>
      <c r="B196" s="5" t="s">
        <v>585</v>
      </c>
      <c r="C196" s="6">
        <v>3.8</v>
      </c>
      <c r="D196" s="6">
        <v>4.0999999999999996</v>
      </c>
    </row>
    <row r="197" spans="1:4" x14ac:dyDescent="0.35">
      <c r="A197" s="5" t="s">
        <v>586</v>
      </c>
      <c r="B197" s="5" t="s">
        <v>587</v>
      </c>
      <c r="C197" s="6">
        <v>3.2</v>
      </c>
      <c r="D197" s="6">
        <v>3</v>
      </c>
    </row>
    <row r="198" spans="1:4" x14ac:dyDescent="0.35">
      <c r="A198" s="5" t="s">
        <v>588</v>
      </c>
      <c r="B198" s="5" t="s">
        <v>589</v>
      </c>
      <c r="C198" s="6">
        <v>3.2</v>
      </c>
      <c r="D198" s="6">
        <v>2.6</v>
      </c>
    </row>
    <row r="199" spans="1:4" x14ac:dyDescent="0.35">
      <c r="A199" s="5" t="s">
        <v>590</v>
      </c>
      <c r="B199" s="5" t="s">
        <v>591</v>
      </c>
      <c r="C199" s="6">
        <v>3.6</v>
      </c>
      <c r="D199" s="6">
        <v>3</v>
      </c>
    </row>
    <row r="200" spans="1:4" x14ac:dyDescent="0.35">
      <c r="A200" s="5" t="s">
        <v>592</v>
      </c>
      <c r="B200" s="5" t="s">
        <v>593</v>
      </c>
      <c r="C200" s="6">
        <v>3.3</v>
      </c>
      <c r="D200" s="6">
        <v>2.6</v>
      </c>
    </row>
    <row r="201" spans="1:4" x14ac:dyDescent="0.35">
      <c r="A201" s="5" t="s">
        <v>594</v>
      </c>
      <c r="B201" s="5" t="s">
        <v>595</v>
      </c>
      <c r="C201" s="6">
        <v>3.9</v>
      </c>
      <c r="D201" s="6">
        <v>3.5</v>
      </c>
    </row>
    <row r="202" spans="1:4" x14ac:dyDescent="0.35">
      <c r="A202" s="5" t="s">
        <v>596</v>
      </c>
      <c r="B202" s="5" t="s">
        <v>597</v>
      </c>
      <c r="C202" s="6">
        <v>3.7</v>
      </c>
      <c r="D202" s="6">
        <v>3.5</v>
      </c>
    </row>
    <row r="203" spans="1:4" x14ac:dyDescent="0.35">
      <c r="A203" s="5" t="s">
        <v>598</v>
      </c>
      <c r="B203" s="5" t="s">
        <v>599</v>
      </c>
      <c r="C203" s="6">
        <v>5.4</v>
      </c>
      <c r="D203" s="6">
        <v>4.5999999999999996</v>
      </c>
    </row>
    <row r="204" spans="1:4" x14ac:dyDescent="0.35">
      <c r="A204" s="5" t="s">
        <v>600</v>
      </c>
      <c r="B204" s="5" t="s">
        <v>601</v>
      </c>
      <c r="C204" s="6">
        <v>7.3</v>
      </c>
      <c r="D204" s="6">
        <v>7</v>
      </c>
    </row>
    <row r="205" spans="1:4" x14ac:dyDescent="0.35">
      <c r="A205" s="5" t="s">
        <v>602</v>
      </c>
      <c r="B205" s="5" t="s">
        <v>603</v>
      </c>
      <c r="C205" s="6">
        <v>3.8</v>
      </c>
      <c r="D205" s="6">
        <v>6</v>
      </c>
    </row>
    <row r="206" spans="1:4" x14ac:dyDescent="0.35">
      <c r="A206" s="5" t="s">
        <v>604</v>
      </c>
      <c r="B206" s="5" t="s">
        <v>605</v>
      </c>
      <c r="C206" s="6">
        <v>6.9</v>
      </c>
      <c r="D206" s="6">
        <v>5.7</v>
      </c>
    </row>
    <row r="207" spans="1:4" x14ac:dyDescent="0.35">
      <c r="A207" s="5" t="s">
        <v>606</v>
      </c>
      <c r="B207" s="5" t="s">
        <v>607</v>
      </c>
      <c r="C207" s="6">
        <v>5</v>
      </c>
      <c r="D207" s="6">
        <v>3.5</v>
      </c>
    </row>
    <row r="208" spans="1:4" x14ac:dyDescent="0.35">
      <c r="A208" s="5" t="s">
        <v>608</v>
      </c>
      <c r="B208" s="5" t="s">
        <v>609</v>
      </c>
      <c r="C208" s="6">
        <v>5.3</v>
      </c>
      <c r="D208" s="6">
        <v>4.7</v>
      </c>
    </row>
    <row r="209" spans="1:4" x14ac:dyDescent="0.35">
      <c r="A209" s="5" t="s">
        <v>610</v>
      </c>
      <c r="B209" s="5" t="s">
        <v>611</v>
      </c>
      <c r="C209" s="6">
        <v>3.2</v>
      </c>
      <c r="D209" s="6">
        <v>2.6</v>
      </c>
    </row>
    <row r="210" spans="1:4" x14ac:dyDescent="0.35">
      <c r="A210" s="5" t="s">
        <v>612</v>
      </c>
      <c r="B210" s="5" t="s">
        <v>613</v>
      </c>
      <c r="C210" s="6">
        <v>3.4</v>
      </c>
      <c r="D210" s="6">
        <v>4.3</v>
      </c>
    </row>
    <row r="211" spans="1:4" x14ac:dyDescent="0.35">
      <c r="A211" s="5" t="s">
        <v>614</v>
      </c>
      <c r="B211" s="5" t="s">
        <v>615</v>
      </c>
      <c r="C211" s="6">
        <v>4.8</v>
      </c>
      <c r="D211" s="6">
        <v>4.5999999999999996</v>
      </c>
    </row>
    <row r="212" spans="1:4" x14ac:dyDescent="0.35">
      <c r="A212" s="5" t="s">
        <v>616</v>
      </c>
      <c r="B212" s="5" t="s">
        <v>617</v>
      </c>
      <c r="C212" s="6">
        <v>3.5</v>
      </c>
      <c r="D212" s="6">
        <v>3.3</v>
      </c>
    </row>
    <row r="213" spans="1:4" x14ac:dyDescent="0.35">
      <c r="A213" s="5" t="s">
        <v>618</v>
      </c>
      <c r="B213" s="5" t="s">
        <v>619</v>
      </c>
      <c r="C213" s="6">
        <v>3.7</v>
      </c>
      <c r="D213" s="6">
        <v>3.5</v>
      </c>
    </row>
    <row r="214" spans="1:4" x14ac:dyDescent="0.35">
      <c r="A214" s="5" t="s">
        <v>620</v>
      </c>
      <c r="B214" s="5" t="s">
        <v>621</v>
      </c>
      <c r="C214" s="6">
        <v>4.8</v>
      </c>
      <c r="D214" s="6">
        <v>4.5</v>
      </c>
    </row>
    <row r="215" spans="1:4" x14ac:dyDescent="0.35">
      <c r="A215" s="5" t="s">
        <v>622</v>
      </c>
      <c r="B215" s="5" t="s">
        <v>623</v>
      </c>
      <c r="C215" s="6">
        <v>4.4000000000000004</v>
      </c>
      <c r="D215" s="6">
        <v>4.3</v>
      </c>
    </row>
    <row r="216" spans="1:4" x14ac:dyDescent="0.35">
      <c r="A216" s="5" t="s">
        <v>624</v>
      </c>
      <c r="B216" s="5" t="s">
        <v>625</v>
      </c>
      <c r="C216" s="6">
        <v>3.7</v>
      </c>
      <c r="D216" s="6">
        <v>3.8</v>
      </c>
    </row>
    <row r="217" spans="1:4" x14ac:dyDescent="0.35">
      <c r="A217" s="5" t="s">
        <v>626</v>
      </c>
      <c r="B217" s="5" t="s">
        <v>627</v>
      </c>
      <c r="C217" s="6" t="s">
        <v>335</v>
      </c>
      <c r="D217" s="6">
        <v>3.1</v>
      </c>
    </row>
    <row r="218" spans="1:4" x14ac:dyDescent="0.35">
      <c r="A218" s="5" t="s">
        <v>628</v>
      </c>
      <c r="B218" s="5" t="s">
        <v>629</v>
      </c>
      <c r="C218" s="6">
        <v>3.3</v>
      </c>
      <c r="D218" s="6">
        <v>3.4</v>
      </c>
    </row>
    <row r="219" spans="1:4" x14ac:dyDescent="0.35">
      <c r="A219" s="5" t="s">
        <v>630</v>
      </c>
      <c r="B219" s="5" t="s">
        <v>631</v>
      </c>
      <c r="C219" s="6">
        <v>5.8</v>
      </c>
      <c r="D219" s="6">
        <v>5.3</v>
      </c>
    </row>
    <row r="220" spans="1:4" x14ac:dyDescent="0.35">
      <c r="A220" s="5" t="s">
        <v>632</v>
      </c>
      <c r="B220" s="5" t="s">
        <v>633</v>
      </c>
      <c r="C220" s="6">
        <v>3.3</v>
      </c>
      <c r="D220" s="6">
        <v>4.0999999999999996</v>
      </c>
    </row>
    <row r="221" spans="1:4" x14ac:dyDescent="0.35">
      <c r="A221" s="5" t="s">
        <v>634</v>
      </c>
      <c r="B221" s="5" t="s">
        <v>635</v>
      </c>
      <c r="C221" s="6">
        <v>4.5</v>
      </c>
      <c r="D221" s="6">
        <v>4.2</v>
      </c>
    </row>
    <row r="222" spans="1:4" x14ac:dyDescent="0.35">
      <c r="A222" s="5" t="s">
        <v>636</v>
      </c>
      <c r="B222" s="5" t="s">
        <v>637</v>
      </c>
      <c r="C222" s="6">
        <v>5.0999999999999996</v>
      </c>
      <c r="D222" s="6">
        <v>5.2</v>
      </c>
    </row>
    <row r="223" spans="1:4" x14ac:dyDescent="0.35">
      <c r="A223" s="5" t="s">
        <v>638</v>
      </c>
      <c r="B223" s="5" t="s">
        <v>639</v>
      </c>
      <c r="C223" s="6">
        <v>4.8</v>
      </c>
      <c r="D223" s="6">
        <v>4.0999999999999996</v>
      </c>
    </row>
    <row r="224" spans="1:4" x14ac:dyDescent="0.35">
      <c r="A224" s="5" t="s">
        <v>640</v>
      </c>
      <c r="B224" s="5" t="s">
        <v>641</v>
      </c>
      <c r="C224" s="6">
        <v>6.8</v>
      </c>
      <c r="D224" s="6">
        <v>6.6</v>
      </c>
    </row>
    <row r="225" spans="1:4" x14ac:dyDescent="0.35">
      <c r="A225" s="5" t="s">
        <v>642</v>
      </c>
      <c r="B225" s="5" t="s">
        <v>643</v>
      </c>
      <c r="C225" s="6">
        <v>3.9</v>
      </c>
      <c r="D225" s="6">
        <v>4.2</v>
      </c>
    </row>
    <row r="226" spans="1:4" x14ac:dyDescent="0.35">
      <c r="A226" s="5" t="s">
        <v>644</v>
      </c>
      <c r="B226" s="5" t="s">
        <v>645</v>
      </c>
      <c r="C226" s="6">
        <v>4.5</v>
      </c>
      <c r="D226" s="6">
        <v>2.9</v>
      </c>
    </row>
    <row r="227" spans="1:4" x14ac:dyDescent="0.35">
      <c r="A227" s="5" t="s">
        <v>646</v>
      </c>
      <c r="B227" s="5" t="s">
        <v>647</v>
      </c>
      <c r="C227" s="6">
        <v>6</v>
      </c>
      <c r="D227" s="6">
        <v>4.7</v>
      </c>
    </row>
    <row r="228" spans="1:4" x14ac:dyDescent="0.35">
      <c r="A228" s="5" t="s">
        <v>648</v>
      </c>
      <c r="B228" s="5" t="s">
        <v>649</v>
      </c>
      <c r="C228" s="6">
        <v>3.4</v>
      </c>
      <c r="D228" s="6">
        <v>2.2000000000000002</v>
      </c>
    </row>
    <row r="229" spans="1:4" x14ac:dyDescent="0.35">
      <c r="A229" s="5" t="s">
        <v>650</v>
      </c>
      <c r="B229" s="5" t="s">
        <v>651</v>
      </c>
      <c r="C229" s="6">
        <v>4.9000000000000004</v>
      </c>
      <c r="D229" s="6">
        <v>3.8</v>
      </c>
    </row>
    <row r="230" spans="1:4" x14ac:dyDescent="0.35">
      <c r="A230" s="5" t="s">
        <v>652</v>
      </c>
      <c r="B230" s="5" t="s">
        <v>653</v>
      </c>
      <c r="C230" s="6">
        <v>4.0999999999999996</v>
      </c>
      <c r="D230" s="6">
        <v>3</v>
      </c>
    </row>
    <row r="231" spans="1:4" x14ac:dyDescent="0.35">
      <c r="A231" s="5" t="s">
        <v>654</v>
      </c>
      <c r="B231" s="5" t="s">
        <v>655</v>
      </c>
      <c r="C231" s="6">
        <v>4.9000000000000004</v>
      </c>
      <c r="D231" s="6">
        <v>4.5999999999999996</v>
      </c>
    </row>
    <row r="232" spans="1:4" x14ac:dyDescent="0.35">
      <c r="A232" s="5" t="s">
        <v>656</v>
      </c>
      <c r="B232" s="5" t="s">
        <v>657</v>
      </c>
      <c r="C232" s="6">
        <v>3.4</v>
      </c>
      <c r="D232" s="6">
        <v>3</v>
      </c>
    </row>
    <row r="233" spans="1:4" x14ac:dyDescent="0.35">
      <c r="A233" s="5" t="s">
        <v>658</v>
      </c>
      <c r="B233" s="5" t="s">
        <v>659</v>
      </c>
      <c r="C233" s="6">
        <v>5</v>
      </c>
      <c r="D233" s="6">
        <v>4.9000000000000004</v>
      </c>
    </row>
    <row r="234" spans="1:4" x14ac:dyDescent="0.35">
      <c r="A234" s="5" t="s">
        <v>660</v>
      </c>
      <c r="B234" s="5" t="s">
        <v>661</v>
      </c>
      <c r="C234" s="6">
        <v>4.2</v>
      </c>
      <c r="D234" s="6">
        <v>5</v>
      </c>
    </row>
    <row r="235" spans="1:4" x14ac:dyDescent="0.35">
      <c r="A235" s="5" t="s">
        <v>662</v>
      </c>
      <c r="B235" s="5" t="s">
        <v>663</v>
      </c>
      <c r="C235" s="6">
        <v>4.8</v>
      </c>
      <c r="D235" s="6">
        <v>5.4</v>
      </c>
    </row>
    <row r="236" spans="1:4" x14ac:dyDescent="0.35">
      <c r="A236" s="5" t="s">
        <v>664</v>
      </c>
      <c r="B236" s="5" t="s">
        <v>665</v>
      </c>
      <c r="C236" s="6">
        <v>3.4</v>
      </c>
      <c r="D236" s="6">
        <v>2.9</v>
      </c>
    </row>
    <row r="237" spans="1:4" x14ac:dyDescent="0.35">
      <c r="A237" s="5" t="s">
        <v>666</v>
      </c>
      <c r="B237" s="5" t="s">
        <v>667</v>
      </c>
      <c r="C237" s="6">
        <v>5.4</v>
      </c>
      <c r="D237" s="6">
        <v>4.2</v>
      </c>
    </row>
    <row r="238" spans="1:4" x14ac:dyDescent="0.35">
      <c r="A238" s="5" t="s">
        <v>668</v>
      </c>
      <c r="B238" s="5" t="s">
        <v>669</v>
      </c>
      <c r="C238" s="6">
        <v>4.3</v>
      </c>
      <c r="D238" s="6">
        <v>4</v>
      </c>
    </row>
    <row r="239" spans="1:4" x14ac:dyDescent="0.35">
      <c r="A239" s="5" t="s">
        <v>670</v>
      </c>
      <c r="B239" s="5" t="s">
        <v>671</v>
      </c>
      <c r="C239" s="6">
        <v>8.1</v>
      </c>
      <c r="D239" s="6">
        <v>4.2</v>
      </c>
    </row>
    <row r="240" spans="1:4" x14ac:dyDescent="0.35">
      <c r="A240" s="5" t="s">
        <v>672</v>
      </c>
      <c r="B240" s="5" t="s">
        <v>673</v>
      </c>
      <c r="C240" s="6">
        <v>6</v>
      </c>
      <c r="D240" s="6">
        <v>6.6</v>
      </c>
    </row>
    <row r="241" spans="1:4" x14ac:dyDescent="0.35">
      <c r="A241" s="5" t="s">
        <v>674</v>
      </c>
      <c r="B241" s="5" t="s">
        <v>675</v>
      </c>
      <c r="C241" s="6">
        <v>4.3</v>
      </c>
      <c r="D241" s="6">
        <v>4.5999999999999996</v>
      </c>
    </row>
    <row r="242" spans="1:4" x14ac:dyDescent="0.35">
      <c r="A242" s="5" t="s">
        <v>676</v>
      </c>
      <c r="B242" s="5" t="s">
        <v>677</v>
      </c>
      <c r="C242" s="6">
        <v>3.2</v>
      </c>
      <c r="D242" s="6">
        <v>3</v>
      </c>
    </row>
    <row r="243" spans="1:4" x14ac:dyDescent="0.35">
      <c r="A243" s="5" t="s">
        <v>678</v>
      </c>
      <c r="B243" s="5" t="s">
        <v>679</v>
      </c>
      <c r="C243" s="6">
        <v>4.2</v>
      </c>
      <c r="D243" s="6">
        <v>3.8</v>
      </c>
    </row>
    <row r="244" spans="1:4" x14ac:dyDescent="0.35">
      <c r="A244" s="5" t="s">
        <v>680</v>
      </c>
      <c r="B244" s="5" t="s">
        <v>681</v>
      </c>
      <c r="C244" s="6">
        <v>4.0999999999999996</v>
      </c>
      <c r="D244" s="6">
        <v>4.5999999999999996</v>
      </c>
    </row>
    <row r="245" spans="1:4" x14ac:dyDescent="0.35">
      <c r="A245" s="5" t="s">
        <v>682</v>
      </c>
      <c r="B245" s="5" t="s">
        <v>683</v>
      </c>
      <c r="C245" s="6">
        <v>2.9</v>
      </c>
      <c r="D245" s="6">
        <v>2.2999999999999998</v>
      </c>
    </row>
    <row r="246" spans="1:4" x14ac:dyDescent="0.35">
      <c r="A246" s="5" t="s">
        <v>684</v>
      </c>
      <c r="B246" s="5" t="s">
        <v>685</v>
      </c>
      <c r="C246" s="6">
        <v>4.5</v>
      </c>
      <c r="D246" s="6">
        <v>3.5</v>
      </c>
    </row>
    <row r="247" spans="1:4" x14ac:dyDescent="0.35">
      <c r="A247" s="5" t="s">
        <v>686</v>
      </c>
      <c r="B247" s="5" t="s">
        <v>687</v>
      </c>
      <c r="C247" s="6">
        <v>3</v>
      </c>
      <c r="D247" s="6">
        <v>2.9</v>
      </c>
    </row>
    <row r="248" spans="1:4" x14ac:dyDescent="0.35">
      <c r="A248" s="5" t="s">
        <v>688</v>
      </c>
      <c r="B248" s="5" t="s">
        <v>689</v>
      </c>
      <c r="C248" s="6">
        <v>6.3</v>
      </c>
      <c r="D248" s="6">
        <v>4.7</v>
      </c>
    </row>
    <row r="249" spans="1:4" x14ac:dyDescent="0.35">
      <c r="A249" s="5" t="s">
        <v>690</v>
      </c>
      <c r="B249" s="5" t="s">
        <v>691</v>
      </c>
      <c r="C249" s="6">
        <v>3.4</v>
      </c>
      <c r="D249" s="6">
        <v>3.3</v>
      </c>
    </row>
    <row r="250" spans="1:4" x14ac:dyDescent="0.35">
      <c r="A250" s="5" t="s">
        <v>692</v>
      </c>
      <c r="B250" s="5" t="s">
        <v>693</v>
      </c>
      <c r="C250" s="6">
        <v>3.5</v>
      </c>
      <c r="D250" s="6">
        <v>3.7</v>
      </c>
    </row>
    <row r="251" spans="1:4" x14ac:dyDescent="0.35">
      <c r="A251" s="5" t="s">
        <v>694</v>
      </c>
      <c r="B251" s="5" t="s">
        <v>695</v>
      </c>
      <c r="C251" s="6">
        <v>3.3</v>
      </c>
      <c r="D251" s="6">
        <v>3.6</v>
      </c>
    </row>
    <row r="252" spans="1:4" x14ac:dyDescent="0.35">
      <c r="A252" s="5" t="s">
        <v>696</v>
      </c>
      <c r="B252" s="5" t="s">
        <v>697</v>
      </c>
      <c r="C252" s="6">
        <v>5.2</v>
      </c>
      <c r="D252" s="6">
        <v>4.3</v>
      </c>
    </row>
    <row r="253" spans="1:4" x14ac:dyDescent="0.35">
      <c r="A253" s="5" t="s">
        <v>698</v>
      </c>
      <c r="B253" s="5" t="s">
        <v>699</v>
      </c>
      <c r="C253" s="6">
        <v>3.7</v>
      </c>
      <c r="D253" s="6">
        <v>3.9</v>
      </c>
    </row>
    <row r="254" spans="1:4" x14ac:dyDescent="0.35">
      <c r="A254" s="5" t="s">
        <v>700</v>
      </c>
      <c r="B254" s="5" t="s">
        <v>701</v>
      </c>
      <c r="C254" s="6">
        <v>3.5</v>
      </c>
      <c r="D254" s="6">
        <v>3</v>
      </c>
    </row>
    <row r="255" spans="1:4" x14ac:dyDescent="0.35">
      <c r="A255" s="5" t="s">
        <v>702</v>
      </c>
      <c r="B255" s="5" t="s">
        <v>703</v>
      </c>
      <c r="C255" s="6">
        <v>3.4</v>
      </c>
      <c r="D255" s="6">
        <v>3.6</v>
      </c>
    </row>
    <row r="256" spans="1:4" x14ac:dyDescent="0.35">
      <c r="A256" s="5" t="s">
        <v>704</v>
      </c>
      <c r="B256" s="5" t="s">
        <v>705</v>
      </c>
      <c r="C256" s="6">
        <v>3.6</v>
      </c>
      <c r="D256" s="6">
        <v>4.3</v>
      </c>
    </row>
    <row r="257" spans="1:4" x14ac:dyDescent="0.35">
      <c r="A257" s="5" t="s">
        <v>706</v>
      </c>
      <c r="B257" s="5" t="s">
        <v>707</v>
      </c>
      <c r="C257" s="6">
        <v>4</v>
      </c>
      <c r="D257" s="6">
        <v>3.5</v>
      </c>
    </row>
    <row r="258" spans="1:4" x14ac:dyDescent="0.35">
      <c r="A258" s="5" t="s">
        <v>708</v>
      </c>
      <c r="B258" s="5" t="s">
        <v>709</v>
      </c>
      <c r="C258" s="6">
        <v>3.5</v>
      </c>
      <c r="D258" s="6">
        <v>3</v>
      </c>
    </row>
    <row r="259" spans="1:4" x14ac:dyDescent="0.35">
      <c r="A259" s="5" t="s">
        <v>710</v>
      </c>
      <c r="B259" s="5" t="s">
        <v>711</v>
      </c>
      <c r="C259" s="6">
        <v>5.5</v>
      </c>
      <c r="D259" s="6">
        <v>4.9000000000000004</v>
      </c>
    </row>
    <row r="260" spans="1:4" x14ac:dyDescent="0.35">
      <c r="A260" s="5" t="s">
        <v>712</v>
      </c>
      <c r="B260" s="5" t="s">
        <v>713</v>
      </c>
      <c r="C260" s="6">
        <v>6</v>
      </c>
      <c r="D260" s="6">
        <v>5.4</v>
      </c>
    </row>
    <row r="261" spans="1:4" x14ac:dyDescent="0.35">
      <c r="A261" s="5" t="s">
        <v>714</v>
      </c>
      <c r="B261" s="5" t="s">
        <v>715</v>
      </c>
      <c r="C261" s="6">
        <v>4.4000000000000004</v>
      </c>
      <c r="D261" s="6">
        <v>3.4</v>
      </c>
    </row>
    <row r="262" spans="1:4" x14ac:dyDescent="0.35">
      <c r="A262" s="5" t="s">
        <v>716</v>
      </c>
      <c r="B262" s="5" t="s">
        <v>717</v>
      </c>
      <c r="C262" s="6">
        <v>4</v>
      </c>
      <c r="D262" s="6">
        <v>2.7</v>
      </c>
    </row>
    <row r="263" spans="1:4" x14ac:dyDescent="0.35">
      <c r="A263" s="5" t="s">
        <v>718</v>
      </c>
      <c r="B263" s="5" t="s">
        <v>719</v>
      </c>
      <c r="C263" s="6">
        <v>3.8</v>
      </c>
      <c r="D263" s="6">
        <v>3.6</v>
      </c>
    </row>
    <row r="264" spans="1:4" x14ac:dyDescent="0.35">
      <c r="A264" s="5" t="s">
        <v>720</v>
      </c>
      <c r="B264" s="5" t="s">
        <v>721</v>
      </c>
      <c r="C264" s="6">
        <v>3.9</v>
      </c>
      <c r="D264" s="6">
        <v>3.1</v>
      </c>
    </row>
    <row r="265" spans="1:4" x14ac:dyDescent="0.35">
      <c r="A265" s="5" t="s">
        <v>722</v>
      </c>
      <c r="B265" s="5" t="s">
        <v>723</v>
      </c>
      <c r="C265" s="6">
        <v>3.6</v>
      </c>
      <c r="D265" s="6">
        <v>2.9</v>
      </c>
    </row>
    <row r="266" spans="1:4" x14ac:dyDescent="0.35">
      <c r="A266" s="5" t="s">
        <v>724</v>
      </c>
      <c r="B266" s="5" t="s">
        <v>725</v>
      </c>
      <c r="C266" s="6">
        <v>3.7</v>
      </c>
      <c r="D266" s="6">
        <v>4</v>
      </c>
    </row>
    <row r="267" spans="1:4" x14ac:dyDescent="0.35">
      <c r="A267" s="5" t="s">
        <v>726</v>
      </c>
      <c r="B267" s="5" t="s">
        <v>727</v>
      </c>
      <c r="C267" s="6">
        <v>5.5</v>
      </c>
      <c r="D267" s="6">
        <v>4.2</v>
      </c>
    </row>
    <row r="268" spans="1:4" x14ac:dyDescent="0.35">
      <c r="A268" s="5" t="s">
        <v>728</v>
      </c>
      <c r="B268" s="5" t="s">
        <v>729</v>
      </c>
      <c r="C268" s="6">
        <v>2.4</v>
      </c>
      <c r="D268" s="6">
        <v>2.5</v>
      </c>
    </row>
    <row r="269" spans="1:4" x14ac:dyDescent="0.35">
      <c r="A269" s="5" t="s">
        <v>730</v>
      </c>
      <c r="B269" s="5" t="s">
        <v>731</v>
      </c>
      <c r="C269" s="6">
        <v>3.6</v>
      </c>
      <c r="D269" s="6">
        <v>3.5</v>
      </c>
    </row>
    <row r="270" spans="1:4" x14ac:dyDescent="0.35">
      <c r="A270" s="5" t="s">
        <v>732</v>
      </c>
      <c r="B270" s="5" t="s">
        <v>733</v>
      </c>
      <c r="C270" s="6">
        <v>7</v>
      </c>
      <c r="D270" s="6">
        <v>4.5999999999999996</v>
      </c>
    </row>
    <row r="271" spans="1:4" x14ac:dyDescent="0.35">
      <c r="A271" s="5" t="s">
        <v>734</v>
      </c>
      <c r="B271" s="5" t="s">
        <v>735</v>
      </c>
      <c r="C271" s="6">
        <v>4.2</v>
      </c>
      <c r="D271" s="6">
        <v>4.0999999999999996</v>
      </c>
    </row>
    <row r="272" spans="1:4" x14ac:dyDescent="0.35">
      <c r="A272" s="5" t="s">
        <v>736</v>
      </c>
      <c r="B272" s="5" t="s">
        <v>737</v>
      </c>
      <c r="C272" s="6">
        <v>3.9</v>
      </c>
      <c r="D272" s="6">
        <v>3.8</v>
      </c>
    </row>
    <row r="273" spans="1:4" x14ac:dyDescent="0.35">
      <c r="A273" s="5" t="s">
        <v>738</v>
      </c>
      <c r="B273" s="5" t="s">
        <v>739</v>
      </c>
      <c r="C273" s="6">
        <v>4.5999999999999996</v>
      </c>
      <c r="D273" s="6">
        <v>4</v>
      </c>
    </row>
    <row r="274" spans="1:4" x14ac:dyDescent="0.35">
      <c r="A274" s="5" t="s">
        <v>740</v>
      </c>
      <c r="B274" s="5" t="s">
        <v>741</v>
      </c>
      <c r="C274" s="6">
        <v>3.3</v>
      </c>
      <c r="D274" s="6">
        <v>2.9</v>
      </c>
    </row>
    <row r="275" spans="1:4" x14ac:dyDescent="0.35">
      <c r="A275" s="5" t="s">
        <v>742</v>
      </c>
      <c r="B275" s="5" t="s">
        <v>743</v>
      </c>
      <c r="C275" s="6">
        <v>4.2</v>
      </c>
      <c r="D275" s="6">
        <v>3</v>
      </c>
    </row>
    <row r="276" spans="1:4" x14ac:dyDescent="0.35">
      <c r="A276" s="5" t="s">
        <v>744</v>
      </c>
      <c r="B276" s="5" t="s">
        <v>745</v>
      </c>
      <c r="C276" s="6">
        <v>3.1</v>
      </c>
      <c r="D276" s="6">
        <v>3.1</v>
      </c>
    </row>
    <row r="277" spans="1:4" x14ac:dyDescent="0.35">
      <c r="A277" s="5" t="s">
        <v>746</v>
      </c>
      <c r="B277" s="5" t="s">
        <v>747</v>
      </c>
      <c r="C277" s="6">
        <v>3.2</v>
      </c>
      <c r="D277" s="6">
        <v>3</v>
      </c>
    </row>
    <row r="278" spans="1:4" x14ac:dyDescent="0.35">
      <c r="A278" s="5" t="s">
        <v>748</v>
      </c>
      <c r="B278" s="5" t="s">
        <v>749</v>
      </c>
      <c r="C278" s="6">
        <v>4.2</v>
      </c>
      <c r="D278" s="6">
        <v>4.3</v>
      </c>
    </row>
    <row r="279" spans="1:4" x14ac:dyDescent="0.35">
      <c r="A279" s="5" t="s">
        <v>750</v>
      </c>
      <c r="B279" s="5" t="s">
        <v>751</v>
      </c>
      <c r="C279" s="6">
        <v>4.0999999999999996</v>
      </c>
      <c r="D279" s="6">
        <v>3.8</v>
      </c>
    </row>
    <row r="280" spans="1:4" x14ac:dyDescent="0.35">
      <c r="A280" s="5" t="s">
        <v>752</v>
      </c>
      <c r="B280" s="5" t="s">
        <v>753</v>
      </c>
      <c r="C280" s="6">
        <v>2.9</v>
      </c>
      <c r="D280" s="6">
        <v>2.5</v>
      </c>
    </row>
    <row r="281" spans="1:4" x14ac:dyDescent="0.35">
      <c r="A281" s="5" t="s">
        <v>754</v>
      </c>
      <c r="B281" s="5" t="s">
        <v>755</v>
      </c>
      <c r="C281" s="6">
        <v>4.0999999999999996</v>
      </c>
      <c r="D281" s="6">
        <v>3.3</v>
      </c>
    </row>
    <row r="282" spans="1:4" x14ac:dyDescent="0.35">
      <c r="A282" s="5" t="s">
        <v>756</v>
      </c>
      <c r="B282" s="5" t="s">
        <v>757</v>
      </c>
      <c r="C282" s="6">
        <v>3.4</v>
      </c>
      <c r="D282" s="6">
        <v>2.9</v>
      </c>
    </row>
    <row r="283" spans="1:4" x14ac:dyDescent="0.35">
      <c r="A283" s="5" t="s">
        <v>758</v>
      </c>
      <c r="B283" s="5" t="s">
        <v>759</v>
      </c>
      <c r="C283" s="6">
        <v>3.3</v>
      </c>
      <c r="D283" s="6">
        <v>2.8</v>
      </c>
    </row>
    <row r="284" spans="1:4" x14ac:dyDescent="0.35">
      <c r="A284" s="5" t="s">
        <v>760</v>
      </c>
      <c r="B284" s="5" t="s">
        <v>761</v>
      </c>
      <c r="C284" s="6">
        <v>3.2</v>
      </c>
      <c r="D284" s="6">
        <v>2.9</v>
      </c>
    </row>
    <row r="285" spans="1:4" x14ac:dyDescent="0.35">
      <c r="A285" s="5" t="s">
        <v>762</v>
      </c>
      <c r="B285" s="5" t="s">
        <v>763</v>
      </c>
      <c r="C285" s="6">
        <v>3.7</v>
      </c>
      <c r="D285" s="6">
        <v>3.4</v>
      </c>
    </row>
    <row r="286" spans="1:4" x14ac:dyDescent="0.35">
      <c r="A286" s="5" t="s">
        <v>764</v>
      </c>
      <c r="B286" s="5" t="s">
        <v>765</v>
      </c>
      <c r="C286" s="6">
        <v>3.8</v>
      </c>
      <c r="D286" s="6">
        <v>3.7</v>
      </c>
    </row>
    <row r="287" spans="1:4" x14ac:dyDescent="0.35">
      <c r="A287" s="5" t="s">
        <v>766</v>
      </c>
      <c r="B287" s="5" t="s">
        <v>767</v>
      </c>
      <c r="C287" s="6">
        <v>6.6</v>
      </c>
      <c r="D287" s="6">
        <v>8.3000000000000007</v>
      </c>
    </row>
    <row r="288" spans="1:4" x14ac:dyDescent="0.35">
      <c r="A288" s="5" t="s">
        <v>768</v>
      </c>
      <c r="B288" s="5" t="s">
        <v>769</v>
      </c>
      <c r="C288" s="6">
        <v>5</v>
      </c>
      <c r="D288" s="6">
        <v>5.2</v>
      </c>
    </row>
    <row r="289" spans="1:4" x14ac:dyDescent="0.35">
      <c r="A289" s="5" t="s">
        <v>770</v>
      </c>
      <c r="B289" s="5" t="s">
        <v>771</v>
      </c>
      <c r="C289" s="6">
        <v>4.9000000000000004</v>
      </c>
      <c r="D289" s="6">
        <v>3.9</v>
      </c>
    </row>
    <row r="290" spans="1:4" x14ac:dyDescent="0.35">
      <c r="A290" s="5" t="s">
        <v>772</v>
      </c>
      <c r="B290" s="5" t="s">
        <v>773</v>
      </c>
      <c r="C290" s="6">
        <v>6</v>
      </c>
      <c r="D290" s="6">
        <v>5.0999999999999996</v>
      </c>
    </row>
    <row r="291" spans="1:4" x14ac:dyDescent="0.35">
      <c r="A291" s="5" t="s">
        <v>774</v>
      </c>
      <c r="B291" s="5" t="s">
        <v>775</v>
      </c>
      <c r="C291" s="6">
        <v>3.7</v>
      </c>
      <c r="D291" s="6">
        <v>3.8</v>
      </c>
    </row>
    <row r="292" spans="1:4" x14ac:dyDescent="0.35">
      <c r="A292" s="5" t="s">
        <v>776</v>
      </c>
      <c r="B292" s="5" t="s">
        <v>777</v>
      </c>
      <c r="C292" s="6">
        <v>3.2</v>
      </c>
      <c r="D292" s="6">
        <v>3.4</v>
      </c>
    </row>
    <row r="293" spans="1:4" x14ac:dyDescent="0.35">
      <c r="A293" s="5" t="s">
        <v>778</v>
      </c>
      <c r="B293" s="5" t="s">
        <v>779</v>
      </c>
      <c r="C293" s="6">
        <v>4.0999999999999996</v>
      </c>
      <c r="D293" s="6">
        <v>3.7</v>
      </c>
    </row>
    <row r="294" spans="1:4" x14ac:dyDescent="0.35">
      <c r="A294" s="5" t="s">
        <v>780</v>
      </c>
      <c r="B294" s="5" t="s">
        <v>781</v>
      </c>
      <c r="C294" s="6">
        <v>3.8</v>
      </c>
      <c r="D294" s="6">
        <v>3.2</v>
      </c>
    </row>
    <row r="295" spans="1:4" x14ac:dyDescent="0.35">
      <c r="A295" s="5" t="s">
        <v>782</v>
      </c>
      <c r="B295" s="5" t="s">
        <v>783</v>
      </c>
      <c r="C295" s="6">
        <v>2.9</v>
      </c>
      <c r="D295" s="6">
        <v>2.7</v>
      </c>
    </row>
    <row r="296" spans="1:4" x14ac:dyDescent="0.35">
      <c r="A296" s="5" t="s">
        <v>784</v>
      </c>
      <c r="B296" s="5" t="s">
        <v>785</v>
      </c>
      <c r="C296" s="6">
        <v>4.0999999999999996</v>
      </c>
      <c r="D296" s="6">
        <v>3.5</v>
      </c>
    </row>
    <row r="297" spans="1:4" x14ac:dyDescent="0.35">
      <c r="A297" s="5" t="s">
        <v>786</v>
      </c>
      <c r="B297" s="5" t="s">
        <v>787</v>
      </c>
      <c r="C297" s="6">
        <v>3.8</v>
      </c>
      <c r="D297" s="6">
        <v>3.1</v>
      </c>
    </row>
    <row r="298" spans="1:4" x14ac:dyDescent="0.35">
      <c r="A298" s="5" t="s">
        <v>788</v>
      </c>
      <c r="B298" s="5" t="s">
        <v>789</v>
      </c>
      <c r="C298" s="6">
        <v>4.5</v>
      </c>
      <c r="D298" s="6">
        <v>3.7</v>
      </c>
    </row>
    <row r="299" spans="1:4" x14ac:dyDescent="0.35">
      <c r="A299" s="5" t="s">
        <v>790</v>
      </c>
      <c r="B299" s="5" t="s">
        <v>791</v>
      </c>
      <c r="C299" s="6">
        <v>5.6</v>
      </c>
      <c r="D299" s="6">
        <v>5.8</v>
      </c>
    </row>
    <row r="300" spans="1:4" x14ac:dyDescent="0.35">
      <c r="A300" s="5" t="s">
        <v>792</v>
      </c>
      <c r="B300" s="5" t="s">
        <v>793</v>
      </c>
      <c r="C300" s="6">
        <v>4.5999999999999996</v>
      </c>
      <c r="D300" s="6">
        <v>5.0999999999999996</v>
      </c>
    </row>
    <row r="301" spans="1:4" x14ac:dyDescent="0.35">
      <c r="A301" s="5" t="s">
        <v>794</v>
      </c>
      <c r="B301" s="5" t="s">
        <v>795</v>
      </c>
      <c r="C301" s="6">
        <v>3.6</v>
      </c>
      <c r="D301" s="6">
        <v>2.9</v>
      </c>
    </row>
    <row r="302" spans="1:4" x14ac:dyDescent="0.35">
      <c r="A302" s="5" t="s">
        <v>796</v>
      </c>
      <c r="B302" s="5" t="s">
        <v>797</v>
      </c>
      <c r="C302" s="6">
        <v>3</v>
      </c>
      <c r="D302" s="6">
        <v>2.7</v>
      </c>
    </row>
    <row r="303" spans="1:4" x14ac:dyDescent="0.35">
      <c r="A303" s="5" t="s">
        <v>798</v>
      </c>
      <c r="B303" s="5" t="s">
        <v>799</v>
      </c>
      <c r="C303" s="6">
        <v>6.5</v>
      </c>
      <c r="D303" s="6">
        <v>6.3</v>
      </c>
    </row>
    <row r="304" spans="1:4" x14ac:dyDescent="0.35">
      <c r="A304" s="5" t="s">
        <v>800</v>
      </c>
      <c r="B304" s="5" t="s">
        <v>801</v>
      </c>
      <c r="C304" s="6">
        <v>2.9</v>
      </c>
      <c r="D304" s="6">
        <v>3.4</v>
      </c>
    </row>
    <row r="305" spans="1:4" x14ac:dyDescent="0.35">
      <c r="A305" s="5" t="s">
        <v>802</v>
      </c>
      <c r="B305" s="5" t="s">
        <v>803</v>
      </c>
      <c r="C305" s="6">
        <v>4.9000000000000004</v>
      </c>
      <c r="D305" s="6">
        <v>4.7</v>
      </c>
    </row>
    <row r="306" spans="1:4" x14ac:dyDescent="0.35">
      <c r="A306" s="5" t="s">
        <v>804</v>
      </c>
      <c r="B306" s="5" t="s">
        <v>805</v>
      </c>
      <c r="C306" s="6">
        <v>4.5</v>
      </c>
      <c r="D306" s="6">
        <v>5.3</v>
      </c>
    </row>
    <row r="307" spans="1:4" x14ac:dyDescent="0.35">
      <c r="A307" s="5" t="s">
        <v>806</v>
      </c>
      <c r="B307" s="5" t="s">
        <v>807</v>
      </c>
      <c r="C307" s="6">
        <v>4.5999999999999996</v>
      </c>
      <c r="D307" s="6">
        <v>4.4000000000000004</v>
      </c>
    </row>
    <row r="308" spans="1:4" x14ac:dyDescent="0.35">
      <c r="A308" s="5" t="s">
        <v>808</v>
      </c>
      <c r="B308" s="5" t="s">
        <v>809</v>
      </c>
      <c r="C308" s="6">
        <v>4.0999999999999996</v>
      </c>
      <c r="D308" s="6">
        <v>3.4</v>
      </c>
    </row>
    <row r="309" spans="1:4" x14ac:dyDescent="0.35">
      <c r="A309" s="5" t="s">
        <v>810</v>
      </c>
      <c r="B309" s="5" t="s">
        <v>811</v>
      </c>
      <c r="C309" s="6">
        <v>4.4000000000000004</v>
      </c>
      <c r="D309" s="6">
        <v>4.5999999999999996</v>
      </c>
    </row>
    <row r="310" spans="1:4" x14ac:dyDescent="0.35">
      <c r="A310" s="5" t="s">
        <v>812</v>
      </c>
      <c r="B310" s="5" t="s">
        <v>813</v>
      </c>
      <c r="C310" s="6">
        <v>4.0999999999999996</v>
      </c>
      <c r="D310" s="6">
        <v>4.5</v>
      </c>
    </row>
    <row r="311" spans="1:4" x14ac:dyDescent="0.35">
      <c r="A311" s="5" t="s">
        <v>814</v>
      </c>
      <c r="B311" s="5" t="s">
        <v>815</v>
      </c>
      <c r="C311" s="6">
        <v>2.9</v>
      </c>
      <c r="D311" s="6">
        <v>3</v>
      </c>
    </row>
    <row r="312" spans="1:4" x14ac:dyDescent="0.35">
      <c r="A312" s="5" t="s">
        <v>816</v>
      </c>
      <c r="B312" s="5" t="s">
        <v>817</v>
      </c>
      <c r="C312" s="6">
        <v>3.2</v>
      </c>
      <c r="D312" s="6">
        <v>3.4</v>
      </c>
    </row>
    <row r="313" spans="1:4" x14ac:dyDescent="0.35">
      <c r="A313" s="5" t="s">
        <v>818</v>
      </c>
      <c r="B313" s="5" t="s">
        <v>819</v>
      </c>
      <c r="C313" s="6">
        <v>4.3</v>
      </c>
      <c r="D313" s="6">
        <v>4.8</v>
      </c>
    </row>
    <row r="314" spans="1:4" x14ac:dyDescent="0.35">
      <c r="A314" s="5" t="s">
        <v>820</v>
      </c>
      <c r="B314" s="5" t="s">
        <v>821</v>
      </c>
      <c r="C314" s="6">
        <v>5.4</v>
      </c>
      <c r="D314" s="6">
        <v>4.9000000000000004</v>
      </c>
    </row>
    <row r="315" spans="1:4" x14ac:dyDescent="0.35">
      <c r="A315" s="5" t="s">
        <v>822</v>
      </c>
      <c r="B315" s="5" t="s">
        <v>823</v>
      </c>
      <c r="C315" s="6">
        <v>2.7</v>
      </c>
      <c r="D315" s="6">
        <v>3</v>
      </c>
    </row>
    <row r="316" spans="1:4" x14ac:dyDescent="0.35">
      <c r="A316" s="5" t="s">
        <v>824</v>
      </c>
      <c r="B316" s="5" t="s">
        <v>825</v>
      </c>
      <c r="C316" s="6">
        <v>3.5</v>
      </c>
      <c r="D316" s="6">
        <v>2.9</v>
      </c>
    </row>
    <row r="317" spans="1:4" x14ac:dyDescent="0.35">
      <c r="A317" s="5" t="s">
        <v>826</v>
      </c>
      <c r="B317" s="5" t="s">
        <v>827</v>
      </c>
      <c r="C317" s="6">
        <v>5.7</v>
      </c>
      <c r="D317" s="6">
        <v>5.8</v>
      </c>
    </row>
    <row r="318" spans="1:4" x14ac:dyDescent="0.35">
      <c r="A318" s="5" t="s">
        <v>828</v>
      </c>
      <c r="B318" s="5" t="s">
        <v>829</v>
      </c>
      <c r="C318" s="6">
        <v>3.6</v>
      </c>
      <c r="D318" s="6">
        <v>3.6</v>
      </c>
    </row>
    <row r="319" spans="1:4" x14ac:dyDescent="0.35">
      <c r="A319" s="5" t="s">
        <v>830</v>
      </c>
      <c r="B319" s="5" t="s">
        <v>831</v>
      </c>
      <c r="C319" s="6">
        <v>4.9000000000000004</v>
      </c>
      <c r="D319" s="6">
        <v>4.5999999999999996</v>
      </c>
    </row>
    <row r="320" spans="1:4" x14ac:dyDescent="0.35">
      <c r="A320" s="5" t="s">
        <v>832</v>
      </c>
      <c r="B320" s="5" t="s">
        <v>833</v>
      </c>
      <c r="C320" s="6">
        <v>3.1</v>
      </c>
      <c r="D320" s="6">
        <v>3.5</v>
      </c>
    </row>
    <row r="321" spans="1:4" x14ac:dyDescent="0.35">
      <c r="A321" s="5" t="s">
        <v>834</v>
      </c>
      <c r="B321" s="5" t="s">
        <v>835</v>
      </c>
      <c r="C321" s="6">
        <v>4.3</v>
      </c>
      <c r="D321" s="6">
        <v>4.5999999999999996</v>
      </c>
    </row>
    <row r="322" spans="1:4" x14ac:dyDescent="0.35">
      <c r="A322" s="5" t="s">
        <v>836</v>
      </c>
      <c r="B322" s="5" t="s">
        <v>837</v>
      </c>
      <c r="C322" s="6">
        <v>4.8</v>
      </c>
      <c r="D322" s="6">
        <v>3.6</v>
      </c>
    </row>
    <row r="323" spans="1:4" x14ac:dyDescent="0.35">
      <c r="A323" s="5" t="s">
        <v>838</v>
      </c>
      <c r="B323" s="5" t="s">
        <v>839</v>
      </c>
      <c r="C323" s="6">
        <v>3.1</v>
      </c>
      <c r="D323" s="6">
        <v>3.4</v>
      </c>
    </row>
    <row r="324" spans="1:4" x14ac:dyDescent="0.35">
      <c r="A324" s="5" t="s">
        <v>840</v>
      </c>
      <c r="B324" s="5" t="s">
        <v>841</v>
      </c>
      <c r="C324" s="6">
        <v>7.3</v>
      </c>
      <c r="D324" s="6">
        <v>5.0999999999999996</v>
      </c>
    </row>
    <row r="325" spans="1:4" x14ac:dyDescent="0.35">
      <c r="A325" s="5" t="s">
        <v>842</v>
      </c>
      <c r="B325" s="5" t="s">
        <v>843</v>
      </c>
      <c r="C325" s="6">
        <v>4.0999999999999996</v>
      </c>
      <c r="D325" s="6">
        <v>3.4</v>
      </c>
    </row>
    <row r="326" spans="1:4" x14ac:dyDescent="0.35">
      <c r="A326" s="5" t="s">
        <v>844</v>
      </c>
      <c r="B326" s="5" t="s">
        <v>845</v>
      </c>
      <c r="C326" s="6">
        <v>3.5</v>
      </c>
      <c r="D326" s="6">
        <v>3.2</v>
      </c>
    </row>
    <row r="327" spans="1:4" x14ac:dyDescent="0.35">
      <c r="A327" s="5" t="s">
        <v>846</v>
      </c>
      <c r="B327" s="5" t="s">
        <v>847</v>
      </c>
      <c r="C327" s="6">
        <v>3.6</v>
      </c>
      <c r="D327" s="6">
        <v>3</v>
      </c>
    </row>
    <row r="328" spans="1:4" x14ac:dyDescent="0.35">
      <c r="A328" s="5" t="s">
        <v>848</v>
      </c>
      <c r="B328" s="5" t="s">
        <v>849</v>
      </c>
      <c r="C328" s="6">
        <v>4.0999999999999996</v>
      </c>
      <c r="D328" s="6">
        <v>3.3</v>
      </c>
    </row>
    <row r="329" spans="1:4" x14ac:dyDescent="0.35">
      <c r="A329" s="5" t="s">
        <v>850</v>
      </c>
      <c r="B329" s="5" t="s">
        <v>851</v>
      </c>
      <c r="C329" s="6">
        <v>3.2</v>
      </c>
      <c r="D329" s="6">
        <v>2.7</v>
      </c>
    </row>
    <row r="330" spans="1:4" x14ac:dyDescent="0.35">
      <c r="A330" s="5" t="s">
        <v>852</v>
      </c>
      <c r="B330" s="5" t="s">
        <v>853</v>
      </c>
      <c r="C330" s="6">
        <v>4.4000000000000004</v>
      </c>
      <c r="D330" s="6">
        <v>4.4000000000000004</v>
      </c>
    </row>
    <row r="331" spans="1:4" x14ac:dyDescent="0.35">
      <c r="A331" s="5" t="s">
        <v>854</v>
      </c>
      <c r="B331" s="5" t="s">
        <v>855</v>
      </c>
      <c r="C331" s="6">
        <v>6.4</v>
      </c>
      <c r="D331" s="6">
        <v>5.7</v>
      </c>
    </row>
    <row r="332" spans="1:4" x14ac:dyDescent="0.35">
      <c r="A332" s="5" t="s">
        <v>856</v>
      </c>
      <c r="B332" s="5" t="s">
        <v>857</v>
      </c>
      <c r="C332" s="6">
        <v>8.1</v>
      </c>
      <c r="D332" s="6">
        <v>5.9</v>
      </c>
    </row>
    <row r="333" spans="1:4" x14ac:dyDescent="0.35">
      <c r="A333" s="5" t="s">
        <v>858</v>
      </c>
      <c r="B333" s="5" t="s">
        <v>859</v>
      </c>
      <c r="C333" s="6">
        <v>5.3</v>
      </c>
      <c r="D333" s="6">
        <v>3.6</v>
      </c>
    </row>
    <row r="334" spans="1:4" x14ac:dyDescent="0.35">
      <c r="A334" s="5" t="s">
        <v>860</v>
      </c>
      <c r="B334" s="5" t="s">
        <v>861</v>
      </c>
      <c r="C334" s="6">
        <v>3.6</v>
      </c>
      <c r="D334" s="6">
        <v>3.1</v>
      </c>
    </row>
    <row r="335" spans="1:4" x14ac:dyDescent="0.35">
      <c r="A335" s="5" t="s">
        <v>862</v>
      </c>
      <c r="B335" s="5" t="s">
        <v>863</v>
      </c>
      <c r="C335" s="6">
        <v>3.3</v>
      </c>
      <c r="D335" s="6">
        <v>3.1</v>
      </c>
    </row>
    <row r="336" spans="1:4" x14ac:dyDescent="0.35">
      <c r="A336" s="5" t="s">
        <v>864</v>
      </c>
      <c r="B336" s="5" t="s">
        <v>865</v>
      </c>
      <c r="C336" s="6">
        <v>5</v>
      </c>
      <c r="D336" s="6">
        <v>4</v>
      </c>
    </row>
    <row r="337" spans="1:4" x14ac:dyDescent="0.35">
      <c r="A337" s="5" t="s">
        <v>866</v>
      </c>
      <c r="B337" s="5" t="s">
        <v>867</v>
      </c>
      <c r="C337" s="6">
        <v>2.9</v>
      </c>
      <c r="D337" s="6">
        <v>3</v>
      </c>
    </row>
    <row r="338" spans="1:4" x14ac:dyDescent="0.35">
      <c r="A338" s="5" t="s">
        <v>868</v>
      </c>
      <c r="B338" s="5" t="s">
        <v>869</v>
      </c>
      <c r="C338" s="6">
        <v>3.6</v>
      </c>
      <c r="D338" s="6">
        <v>3.7</v>
      </c>
    </row>
    <row r="339" spans="1:4" x14ac:dyDescent="0.35">
      <c r="A339" s="5" t="s">
        <v>870</v>
      </c>
      <c r="B339" s="5" t="s">
        <v>871</v>
      </c>
      <c r="C339" s="6">
        <v>3.4</v>
      </c>
      <c r="D339" s="6">
        <v>3.3</v>
      </c>
    </row>
    <row r="340" spans="1:4" x14ac:dyDescent="0.35">
      <c r="A340" s="5" t="s">
        <v>872</v>
      </c>
      <c r="B340" s="5" t="s">
        <v>873</v>
      </c>
      <c r="C340" s="6">
        <v>3.1</v>
      </c>
      <c r="D340" s="6">
        <v>3</v>
      </c>
    </row>
    <row r="341" spans="1:4" x14ac:dyDescent="0.35">
      <c r="A341" s="5" t="s">
        <v>874</v>
      </c>
      <c r="B341" s="5" t="s">
        <v>875</v>
      </c>
      <c r="C341" s="6">
        <v>3</v>
      </c>
      <c r="D341" s="6">
        <v>3</v>
      </c>
    </row>
    <row r="342" spans="1:4" x14ac:dyDescent="0.35">
      <c r="A342" s="5" t="s">
        <v>876</v>
      </c>
      <c r="B342" s="5" t="s">
        <v>877</v>
      </c>
      <c r="C342" s="6">
        <v>4.7</v>
      </c>
      <c r="D342" s="6">
        <v>4.4000000000000004</v>
      </c>
    </row>
    <row r="343" spans="1:4" x14ac:dyDescent="0.35">
      <c r="A343" s="5" t="s">
        <v>878</v>
      </c>
      <c r="B343" s="5" t="s">
        <v>879</v>
      </c>
      <c r="C343" s="6">
        <v>4.0999999999999996</v>
      </c>
      <c r="D343" s="6">
        <v>3.4</v>
      </c>
    </row>
    <row r="344" spans="1:4" x14ac:dyDescent="0.35">
      <c r="A344" s="5" t="s">
        <v>880</v>
      </c>
      <c r="B344" s="5" t="s">
        <v>881</v>
      </c>
      <c r="C344" s="6">
        <v>5</v>
      </c>
      <c r="D344" s="6">
        <v>4.7</v>
      </c>
    </row>
    <row r="345" spans="1:4" x14ac:dyDescent="0.35">
      <c r="A345" s="5" t="s">
        <v>882</v>
      </c>
      <c r="B345" s="5" t="s">
        <v>883</v>
      </c>
      <c r="C345" s="6">
        <v>3.7</v>
      </c>
      <c r="D345" s="6">
        <v>3.4</v>
      </c>
    </row>
    <row r="346" spans="1:4" x14ac:dyDescent="0.35">
      <c r="A346" s="5" t="s">
        <v>884</v>
      </c>
      <c r="B346" s="5" t="s">
        <v>885</v>
      </c>
      <c r="C346" s="6" t="s">
        <v>335</v>
      </c>
      <c r="D346" s="6">
        <v>3.4</v>
      </c>
    </row>
    <row r="347" spans="1:4" x14ac:dyDescent="0.35">
      <c r="A347" s="5" t="s">
        <v>886</v>
      </c>
      <c r="B347" s="5" t="s">
        <v>887</v>
      </c>
      <c r="C347" s="6">
        <v>2.9</v>
      </c>
      <c r="D347" s="6">
        <v>3.7</v>
      </c>
    </row>
    <row r="348" spans="1:4" x14ac:dyDescent="0.35">
      <c r="A348" s="5" t="s">
        <v>888</v>
      </c>
      <c r="B348" s="5" t="s">
        <v>889</v>
      </c>
      <c r="C348" s="6">
        <v>3.7</v>
      </c>
      <c r="D348" s="6">
        <v>2.9</v>
      </c>
    </row>
    <row r="349" spans="1:4" x14ac:dyDescent="0.35">
      <c r="A349" s="5" t="s">
        <v>890</v>
      </c>
      <c r="B349" s="5" t="s">
        <v>891</v>
      </c>
      <c r="C349" s="6">
        <v>6.1</v>
      </c>
      <c r="D349" s="6">
        <v>4.8</v>
      </c>
    </row>
    <row r="350" spans="1:4" x14ac:dyDescent="0.35">
      <c r="A350" s="5" t="s">
        <v>892</v>
      </c>
      <c r="B350" s="5" t="s">
        <v>893</v>
      </c>
      <c r="C350" s="6">
        <v>4.4000000000000004</v>
      </c>
      <c r="D350" s="6">
        <v>4.2</v>
      </c>
    </row>
    <row r="351" spans="1:4" x14ac:dyDescent="0.35">
      <c r="A351" s="5" t="s">
        <v>894</v>
      </c>
      <c r="B351" s="5" t="s">
        <v>895</v>
      </c>
      <c r="C351" s="6">
        <v>3</v>
      </c>
      <c r="D351" s="6">
        <v>3</v>
      </c>
    </row>
    <row r="352" spans="1:4" x14ac:dyDescent="0.35">
      <c r="A352" s="5" t="s">
        <v>896</v>
      </c>
      <c r="B352" s="5" t="s">
        <v>897</v>
      </c>
      <c r="C352" s="6">
        <v>2.7</v>
      </c>
      <c r="D352" s="6">
        <v>3.5</v>
      </c>
    </row>
    <row r="353" spans="1:4" x14ac:dyDescent="0.35">
      <c r="A353" s="5" t="s">
        <v>898</v>
      </c>
      <c r="B353" s="5" t="s">
        <v>899</v>
      </c>
      <c r="C353" s="6">
        <v>3.8</v>
      </c>
      <c r="D353" s="6">
        <v>3.1</v>
      </c>
    </row>
    <row r="354" spans="1:4" x14ac:dyDescent="0.35">
      <c r="A354" s="5" t="s">
        <v>900</v>
      </c>
      <c r="B354" s="5" t="s">
        <v>901</v>
      </c>
      <c r="C354" s="6">
        <v>3.8</v>
      </c>
      <c r="D354" s="6">
        <v>3.1</v>
      </c>
    </row>
    <row r="355" spans="1:4" x14ac:dyDescent="0.35">
      <c r="A355" s="5" t="s">
        <v>902</v>
      </c>
      <c r="B355" s="5" t="s">
        <v>903</v>
      </c>
      <c r="C355" s="6">
        <v>3.9</v>
      </c>
      <c r="D355" s="6">
        <v>3.2</v>
      </c>
    </row>
    <row r="356" spans="1:4" x14ac:dyDescent="0.35">
      <c r="A356" s="5" t="s">
        <v>904</v>
      </c>
      <c r="B356" s="5" t="s">
        <v>905</v>
      </c>
      <c r="C356" s="6">
        <v>3</v>
      </c>
      <c r="D356" s="6">
        <v>3.1</v>
      </c>
    </row>
    <row r="357" spans="1:4" x14ac:dyDescent="0.35">
      <c r="A357" s="5" t="s">
        <v>906</v>
      </c>
      <c r="B357" s="5" t="s">
        <v>907</v>
      </c>
      <c r="C357" s="6">
        <v>6.5</v>
      </c>
      <c r="D357" s="6">
        <v>5.7</v>
      </c>
    </row>
    <row r="358" spans="1:4" x14ac:dyDescent="0.35">
      <c r="A358" s="5" t="s">
        <v>908</v>
      </c>
      <c r="B358" s="5" t="s">
        <v>909</v>
      </c>
      <c r="C358" s="6">
        <v>3.8</v>
      </c>
      <c r="D358" s="6">
        <v>3.8</v>
      </c>
    </row>
    <row r="359" spans="1:4" x14ac:dyDescent="0.35">
      <c r="A359" s="5" t="s">
        <v>910</v>
      </c>
      <c r="B359" s="5" t="s">
        <v>911</v>
      </c>
      <c r="C359" s="6">
        <v>4.0999999999999996</v>
      </c>
      <c r="D359" s="6">
        <v>4.0999999999999996</v>
      </c>
    </row>
    <row r="360" spans="1:4" x14ac:dyDescent="0.35">
      <c r="A360" s="5" t="s">
        <v>912</v>
      </c>
      <c r="B360" s="5" t="s">
        <v>913</v>
      </c>
      <c r="C360" s="6">
        <v>3.8</v>
      </c>
      <c r="D360" s="6">
        <v>3.4</v>
      </c>
    </row>
    <row r="361" spans="1:4" x14ac:dyDescent="0.35">
      <c r="A361" s="5" t="s">
        <v>914</v>
      </c>
      <c r="B361" s="5" t="s">
        <v>915</v>
      </c>
      <c r="C361" s="6">
        <v>3.2</v>
      </c>
      <c r="D361" s="6">
        <v>3.3</v>
      </c>
    </row>
    <row r="362" spans="1:4" x14ac:dyDescent="0.35">
      <c r="A362" s="5" t="s">
        <v>916</v>
      </c>
      <c r="B362" s="5" t="s">
        <v>917</v>
      </c>
      <c r="C362" s="6">
        <v>3.8</v>
      </c>
      <c r="D362" s="6">
        <v>3.8</v>
      </c>
    </row>
    <row r="363" spans="1:4" x14ac:dyDescent="0.35">
      <c r="A363" s="5" t="s">
        <v>918</v>
      </c>
      <c r="B363" s="5" t="s">
        <v>919</v>
      </c>
      <c r="C363" s="6">
        <v>4.2</v>
      </c>
      <c r="D363" s="6">
        <v>4.5</v>
      </c>
    </row>
    <row r="364" spans="1:4" x14ac:dyDescent="0.35">
      <c r="A364" s="5" t="s">
        <v>920</v>
      </c>
      <c r="B364" s="5" t="s">
        <v>921</v>
      </c>
      <c r="C364" s="6">
        <v>3.2</v>
      </c>
      <c r="D364" s="6">
        <v>2.9</v>
      </c>
    </row>
    <row r="366" spans="1:4" x14ac:dyDescent="0.35">
      <c r="A366" s="4" t="s">
        <v>149</v>
      </c>
    </row>
    <row r="367" spans="1:4" x14ac:dyDescent="0.35">
      <c r="A367" s="8">
        <v>1</v>
      </c>
      <c r="B367" s="9" t="s">
        <v>922</v>
      </c>
    </row>
  </sheetData>
  <sheetProtection algorithmName="SHA-512" hashValue="/WiDBN/pl7D+zMrmJ8voqMzciEzOGAK7Z2/G9GXSUdo7jlhYJokS0KFzTuxnm3LPfrdO0+7KTMKXZSjsdb/xgg==" saltValue="BMj/z0Ax57vdM0C3a9ybFw==" spinCount="100000" sheet="1" objects="1" scenarios="1"/>
  <autoFilter ref="A1:D364" xr:uid="{69897749-A550-4146-AA08-CAF25677E8D2}"/>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82F19-D981-40EA-9881-51CA26E55C53}">
  <sheetPr>
    <tabColor theme="7" tint="0.79998168889431442"/>
  </sheetPr>
  <dimension ref="A1:E26"/>
  <sheetViews>
    <sheetView zoomScale="75" zoomScaleNormal="75" workbookViewId="0">
      <selection activeCell="O33" sqref="O33"/>
    </sheetView>
  </sheetViews>
  <sheetFormatPr defaultColWidth="8.7265625" defaultRowHeight="14.5" x14ac:dyDescent="0.35"/>
  <cols>
    <col min="1" max="1" width="10.54296875" style="4" bestFit="1" customWidth="1"/>
    <col min="2" max="2" width="18" style="4" bestFit="1" customWidth="1"/>
    <col min="3" max="3" width="18.453125" style="4" bestFit="1" customWidth="1"/>
    <col min="4" max="4" width="22.81640625" style="4" bestFit="1" customWidth="1"/>
    <col min="5" max="5" width="9.453125" style="4" customWidth="1"/>
    <col min="6" max="16384" width="8.7265625" style="4"/>
  </cols>
  <sheetData>
    <row r="1" spans="1:5" x14ac:dyDescent="0.35">
      <c r="A1" s="41" t="s">
        <v>77</v>
      </c>
      <c r="B1" s="32" t="s">
        <v>75</v>
      </c>
      <c r="C1" s="32" t="s">
        <v>1433</v>
      </c>
      <c r="D1" s="32" t="s">
        <v>1436</v>
      </c>
      <c r="E1" s="32" t="s">
        <v>1429</v>
      </c>
    </row>
    <row r="2" spans="1:5" x14ac:dyDescent="0.35">
      <c r="A2" s="17" t="s">
        <v>245</v>
      </c>
      <c r="B2" s="17" t="s">
        <v>246</v>
      </c>
      <c r="C2" s="56">
        <v>0.57890349074967729</v>
      </c>
      <c r="D2" s="50">
        <v>3</v>
      </c>
      <c r="E2" s="61">
        <v>1</v>
      </c>
    </row>
    <row r="3" spans="1:5" x14ac:dyDescent="0.35">
      <c r="A3" s="17" t="s">
        <v>267</v>
      </c>
      <c r="B3" s="17" t="s">
        <v>268</v>
      </c>
      <c r="C3" s="56">
        <v>0.36198992435564425</v>
      </c>
      <c r="D3" s="50">
        <v>17</v>
      </c>
      <c r="E3" s="61">
        <v>1</v>
      </c>
    </row>
    <row r="4" spans="1:5" x14ac:dyDescent="0.35">
      <c r="A4" s="17" t="s">
        <v>289</v>
      </c>
      <c r="B4" s="17" t="s">
        <v>290</v>
      </c>
      <c r="C4" s="56">
        <v>0.50644142591702213</v>
      </c>
      <c r="D4" s="50">
        <v>5</v>
      </c>
      <c r="E4" s="61">
        <v>1</v>
      </c>
    </row>
    <row r="5" spans="1:5" x14ac:dyDescent="0.35">
      <c r="A5" s="17" t="s">
        <v>301</v>
      </c>
      <c r="B5" s="17" t="s">
        <v>302</v>
      </c>
      <c r="C5" s="56">
        <v>0.37742086070555136</v>
      </c>
      <c r="D5" s="50">
        <v>15</v>
      </c>
      <c r="E5" s="61">
        <v>1</v>
      </c>
    </row>
    <row r="6" spans="1:5" x14ac:dyDescent="0.35">
      <c r="A6" s="17" t="s">
        <v>305</v>
      </c>
      <c r="B6" s="17" t="s">
        <v>306</v>
      </c>
      <c r="C6" s="56">
        <v>0.41283380142512982</v>
      </c>
      <c r="D6" s="50">
        <v>13</v>
      </c>
      <c r="E6" s="61">
        <v>1</v>
      </c>
    </row>
    <row r="7" spans="1:5" x14ac:dyDescent="0.35">
      <c r="A7" s="17" t="s">
        <v>311</v>
      </c>
      <c r="B7" s="17" t="s">
        <v>312</v>
      </c>
      <c r="C7" s="56">
        <v>0.40691823711311487</v>
      </c>
      <c r="D7" s="50">
        <v>14</v>
      </c>
      <c r="E7" s="61">
        <v>1</v>
      </c>
    </row>
    <row r="8" spans="1:5" x14ac:dyDescent="0.35">
      <c r="A8" s="17" t="s">
        <v>340</v>
      </c>
      <c r="B8" s="17" t="s">
        <v>341</v>
      </c>
      <c r="C8" s="56">
        <v>0.41558645220931184</v>
      </c>
      <c r="D8" s="50">
        <v>11</v>
      </c>
      <c r="E8" s="61">
        <v>1</v>
      </c>
    </row>
    <row r="9" spans="1:5" x14ac:dyDescent="0.35">
      <c r="A9" s="17" t="s">
        <v>364</v>
      </c>
      <c r="B9" s="17" t="s">
        <v>365</v>
      </c>
      <c r="C9" s="56">
        <v>0.52415889800285409</v>
      </c>
      <c r="D9" s="50">
        <v>4</v>
      </c>
      <c r="E9" s="61">
        <v>1</v>
      </c>
    </row>
    <row r="10" spans="1:5" x14ac:dyDescent="0.35">
      <c r="A10" s="17" t="s">
        <v>570</v>
      </c>
      <c r="B10" s="17" t="s">
        <v>571</v>
      </c>
      <c r="C10" s="56">
        <v>0.76360458368041872</v>
      </c>
      <c r="D10" s="50">
        <v>1</v>
      </c>
      <c r="E10" s="61">
        <v>1</v>
      </c>
    </row>
    <row r="11" spans="1:5" x14ac:dyDescent="0.35">
      <c r="A11" s="17" t="s">
        <v>594</v>
      </c>
      <c r="B11" s="17" t="s">
        <v>595</v>
      </c>
      <c r="C11" s="56">
        <v>0.43812852087589499</v>
      </c>
      <c r="D11" s="50">
        <v>8</v>
      </c>
      <c r="E11" s="61">
        <v>1</v>
      </c>
    </row>
    <row r="12" spans="1:5" x14ac:dyDescent="0.35">
      <c r="A12" s="17" t="s">
        <v>606</v>
      </c>
      <c r="B12" s="17" t="s">
        <v>607</v>
      </c>
      <c r="C12" s="56">
        <v>0.59572481907853858</v>
      </c>
      <c r="D12" s="50">
        <v>2</v>
      </c>
      <c r="E12" s="61">
        <v>1</v>
      </c>
    </row>
    <row r="13" spans="1:5" x14ac:dyDescent="0.35">
      <c r="A13" s="17" t="s">
        <v>652</v>
      </c>
      <c r="B13" s="17" t="s">
        <v>653</v>
      </c>
      <c r="C13" s="56">
        <v>0.47436743268503034</v>
      </c>
      <c r="D13" s="50">
        <v>7</v>
      </c>
      <c r="E13" s="61">
        <v>1</v>
      </c>
    </row>
    <row r="14" spans="1:5" x14ac:dyDescent="0.35">
      <c r="A14" s="17" t="s">
        <v>664</v>
      </c>
      <c r="B14" s="17" t="s">
        <v>665</v>
      </c>
      <c r="C14" s="56">
        <v>0.36957438238414664</v>
      </c>
      <c r="D14" s="50">
        <v>16</v>
      </c>
      <c r="E14" s="61">
        <v>1</v>
      </c>
    </row>
    <row r="15" spans="1:5" x14ac:dyDescent="0.35">
      <c r="A15" s="17" t="s">
        <v>680</v>
      </c>
      <c r="B15" s="17" t="s">
        <v>681</v>
      </c>
      <c r="C15" s="56">
        <v>0.47666347563833916</v>
      </c>
      <c r="D15" s="50">
        <v>6</v>
      </c>
      <c r="E15" s="61">
        <v>1</v>
      </c>
    </row>
    <row r="16" spans="1:5" x14ac:dyDescent="0.35">
      <c r="A16" s="17" t="s">
        <v>806</v>
      </c>
      <c r="B16" s="17" t="s">
        <v>807</v>
      </c>
      <c r="C16" s="56">
        <v>0.42773184353223942</v>
      </c>
      <c r="D16" s="50">
        <v>9</v>
      </c>
      <c r="E16" s="61">
        <v>1</v>
      </c>
    </row>
    <row r="17" spans="1:5" x14ac:dyDescent="0.35">
      <c r="A17" s="17" t="s">
        <v>836</v>
      </c>
      <c r="B17" s="17" t="s">
        <v>837</v>
      </c>
      <c r="C17" s="56">
        <v>0.414472730264279</v>
      </c>
      <c r="D17" s="50">
        <v>12</v>
      </c>
      <c r="E17" s="61">
        <v>1</v>
      </c>
    </row>
    <row r="18" spans="1:5" x14ac:dyDescent="0.35">
      <c r="A18" s="17" t="s">
        <v>912</v>
      </c>
      <c r="B18" s="17" t="s">
        <v>913</v>
      </c>
      <c r="C18" s="56">
        <v>0.41773300871910723</v>
      </c>
      <c r="D18" s="50">
        <v>10</v>
      </c>
      <c r="E18" s="61">
        <v>1</v>
      </c>
    </row>
    <row r="19" spans="1:5" x14ac:dyDescent="0.35">
      <c r="A19" s="17" t="s">
        <v>434</v>
      </c>
      <c r="B19" s="17" t="s">
        <v>435</v>
      </c>
      <c r="C19" s="56">
        <v>0.3455437097340871</v>
      </c>
      <c r="D19" s="50">
        <v>20</v>
      </c>
      <c r="E19" s="61">
        <v>2</v>
      </c>
    </row>
    <row r="20" spans="1:5" x14ac:dyDescent="0.35">
      <c r="A20" s="17" t="s">
        <v>514</v>
      </c>
      <c r="B20" s="17" t="s">
        <v>515</v>
      </c>
      <c r="C20" s="56">
        <v>0.35184269821265635</v>
      </c>
      <c r="D20" s="50">
        <v>18</v>
      </c>
      <c r="E20" s="61">
        <v>2</v>
      </c>
    </row>
    <row r="21" spans="1:5" x14ac:dyDescent="0.35">
      <c r="A21" s="17" t="s">
        <v>848</v>
      </c>
      <c r="B21" s="17" t="s">
        <v>849</v>
      </c>
      <c r="C21" s="56">
        <v>0.34723587416835616</v>
      </c>
      <c r="D21" s="50">
        <v>19</v>
      </c>
      <c r="E21" s="61">
        <v>2</v>
      </c>
    </row>
    <row r="22" spans="1:5" x14ac:dyDescent="0.35">
      <c r="A22" s="17" t="s">
        <v>460</v>
      </c>
      <c r="B22" s="17" t="s">
        <v>461</v>
      </c>
      <c r="C22" s="56">
        <v>0.32359369696204759</v>
      </c>
      <c r="D22" s="50">
        <v>21</v>
      </c>
      <c r="E22" s="61">
        <v>3</v>
      </c>
    </row>
    <row r="23" spans="1:5" x14ac:dyDescent="0.35">
      <c r="A23" s="17" t="s">
        <v>588</v>
      </c>
      <c r="B23" s="17" t="s">
        <v>589</v>
      </c>
      <c r="C23" s="56">
        <v>0.1959324058399422</v>
      </c>
      <c r="D23" s="50">
        <v>22</v>
      </c>
      <c r="E23" s="61">
        <v>3</v>
      </c>
    </row>
    <row r="25" spans="1:5" x14ac:dyDescent="0.35">
      <c r="A25" s="4" t="s">
        <v>149</v>
      </c>
    </row>
    <row r="26" spans="1:5" x14ac:dyDescent="0.35">
      <c r="A26" s="8">
        <v>1</v>
      </c>
      <c r="B26" s="8" t="s">
        <v>1456</v>
      </c>
    </row>
  </sheetData>
  <sheetProtection algorithmName="SHA-512" hashValue="IDZv7ZwXJBxt69bIxCKw+MePDc8cUgGbc//20moMrBn2AOvu1zLlynXfExTbBSH1PiEcMHtO0UyQiR8/mUUEvg==" saltValue="6re4JS+XRF8WFYgGfErVAw==" spinCount="100000" sheet="1" objects="1" scenarios="1"/>
  <autoFilter ref="A1:E23" xr:uid="{14282F19-D981-40EA-9881-51CA26E55C53}">
    <sortState xmlns:xlrd2="http://schemas.microsoft.com/office/spreadsheetml/2017/richdata2" ref="A2:E23">
      <sortCondition ref="E1:E23"/>
    </sortState>
  </autoFilter>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18B9C-08EB-414D-B757-75EAC38CF099}">
  <sheetPr>
    <tabColor theme="7" tint="0.79998168889431442"/>
  </sheetPr>
  <dimension ref="A1:E36"/>
  <sheetViews>
    <sheetView zoomScale="75" zoomScaleNormal="75" workbookViewId="0">
      <selection activeCell="Q55" sqref="Q55"/>
    </sheetView>
  </sheetViews>
  <sheetFormatPr defaultColWidth="8.7265625" defaultRowHeight="14.5" x14ac:dyDescent="0.35"/>
  <cols>
    <col min="1" max="1" width="9.7265625" style="4" bestFit="1" customWidth="1"/>
    <col min="2" max="2" width="22" style="4" customWidth="1"/>
    <col min="3" max="3" width="23.1796875" style="4" customWidth="1"/>
    <col min="4" max="4" width="24.81640625" style="4" bestFit="1" customWidth="1"/>
    <col min="5" max="5" width="11.81640625" style="4" customWidth="1"/>
    <col min="6" max="16384" width="8.7265625" style="4"/>
  </cols>
  <sheetData>
    <row r="1" spans="1:5" ht="14.15" customHeight="1" x14ac:dyDescent="0.35">
      <c r="A1" s="41" t="s">
        <v>77</v>
      </c>
      <c r="B1" s="28" t="s">
        <v>75</v>
      </c>
      <c r="C1" s="28" t="s">
        <v>1439</v>
      </c>
      <c r="D1" s="28" t="s">
        <v>1443</v>
      </c>
      <c r="E1" s="28" t="s">
        <v>1429</v>
      </c>
    </row>
    <row r="2" spans="1:5" x14ac:dyDescent="0.35">
      <c r="A2" s="17" t="s">
        <v>378</v>
      </c>
      <c r="B2" s="17" t="s">
        <v>379</v>
      </c>
      <c r="C2" s="58">
        <v>0.52823443989622831</v>
      </c>
      <c r="D2" s="50">
        <v>13</v>
      </c>
      <c r="E2" s="50">
        <v>1</v>
      </c>
    </row>
    <row r="3" spans="1:5" x14ac:dyDescent="0.35">
      <c r="A3" s="17" t="s">
        <v>380</v>
      </c>
      <c r="B3" s="17" t="s">
        <v>381</v>
      </c>
      <c r="C3" s="58">
        <v>0.60075567402295393</v>
      </c>
      <c r="D3" s="50">
        <v>7</v>
      </c>
      <c r="E3" s="50">
        <v>1</v>
      </c>
    </row>
    <row r="4" spans="1:5" x14ac:dyDescent="0.35">
      <c r="A4" s="17" t="s">
        <v>384</v>
      </c>
      <c r="B4" s="17" t="s">
        <v>385</v>
      </c>
      <c r="C4" s="58">
        <v>0.70061003716786308</v>
      </c>
      <c r="D4" s="50">
        <v>2</v>
      </c>
      <c r="E4" s="50">
        <v>1</v>
      </c>
    </row>
    <row r="5" spans="1:5" x14ac:dyDescent="0.35">
      <c r="A5" s="17" t="s">
        <v>426</v>
      </c>
      <c r="B5" s="17" t="s">
        <v>427</v>
      </c>
      <c r="C5" s="58">
        <v>0.56423178836245602</v>
      </c>
      <c r="D5" s="50">
        <v>10</v>
      </c>
      <c r="E5" s="50">
        <v>1</v>
      </c>
    </row>
    <row r="6" spans="1:5" x14ac:dyDescent="0.35">
      <c r="A6" s="17" t="s">
        <v>446</v>
      </c>
      <c r="B6" s="17" t="s">
        <v>447</v>
      </c>
      <c r="C6" s="58">
        <v>0.76869468080071068</v>
      </c>
      <c r="D6" s="50">
        <v>1</v>
      </c>
      <c r="E6" s="50">
        <v>1</v>
      </c>
    </row>
    <row r="7" spans="1:5" x14ac:dyDescent="0.35">
      <c r="A7" s="17" t="s">
        <v>510</v>
      </c>
      <c r="B7" s="17" t="s">
        <v>511</v>
      </c>
      <c r="C7" s="58">
        <v>0.64552744327191824</v>
      </c>
      <c r="D7" s="50">
        <v>4</v>
      </c>
      <c r="E7" s="50">
        <v>1</v>
      </c>
    </row>
    <row r="8" spans="1:5" x14ac:dyDescent="0.35">
      <c r="A8" s="17" t="s">
        <v>608</v>
      </c>
      <c r="B8" s="17" t="s">
        <v>609</v>
      </c>
      <c r="C8" s="58">
        <v>0.6751696627099455</v>
      </c>
      <c r="D8" s="50">
        <v>3</v>
      </c>
      <c r="E8" s="50">
        <v>1</v>
      </c>
    </row>
    <row r="9" spans="1:5" x14ac:dyDescent="0.35">
      <c r="A9" s="17" t="s">
        <v>620</v>
      </c>
      <c r="B9" s="17" t="s">
        <v>621</v>
      </c>
      <c r="C9" s="58">
        <v>0.62673377563611488</v>
      </c>
      <c r="D9" s="50">
        <v>5</v>
      </c>
      <c r="E9" s="50">
        <v>1</v>
      </c>
    </row>
    <row r="10" spans="1:5" x14ac:dyDescent="0.35">
      <c r="A10" s="17" t="s">
        <v>678</v>
      </c>
      <c r="B10" s="17" t="s">
        <v>679</v>
      </c>
      <c r="C10" s="58">
        <v>0.54309846007659135</v>
      </c>
      <c r="D10" s="50">
        <v>11</v>
      </c>
      <c r="E10" s="50">
        <v>1</v>
      </c>
    </row>
    <row r="11" spans="1:5" x14ac:dyDescent="0.35">
      <c r="A11" s="17" t="s">
        <v>716</v>
      </c>
      <c r="B11" s="17" t="s">
        <v>717</v>
      </c>
      <c r="C11" s="58">
        <v>0.54233631675978233</v>
      </c>
      <c r="D11" s="50">
        <v>12</v>
      </c>
      <c r="E11" s="50">
        <v>1</v>
      </c>
    </row>
    <row r="12" spans="1:5" x14ac:dyDescent="0.35">
      <c r="A12" s="17" t="s">
        <v>738</v>
      </c>
      <c r="B12" s="17" t="s">
        <v>739</v>
      </c>
      <c r="C12" s="58">
        <v>0.58995218830132079</v>
      </c>
      <c r="D12" s="50">
        <v>8</v>
      </c>
      <c r="E12" s="50">
        <v>1</v>
      </c>
    </row>
    <row r="13" spans="1:5" x14ac:dyDescent="0.35">
      <c r="A13" s="17" t="s">
        <v>754</v>
      </c>
      <c r="B13" s="17" t="s">
        <v>755</v>
      </c>
      <c r="C13" s="58">
        <v>0.57713424322833118</v>
      </c>
      <c r="D13" s="50">
        <v>9</v>
      </c>
      <c r="E13" s="50">
        <v>1</v>
      </c>
    </row>
    <row r="14" spans="1:5" x14ac:dyDescent="0.35">
      <c r="A14" s="17" t="s">
        <v>876</v>
      </c>
      <c r="B14" s="17" t="s">
        <v>877</v>
      </c>
      <c r="C14" s="58">
        <v>0.62279776416298827</v>
      </c>
      <c r="D14" s="50">
        <v>6</v>
      </c>
      <c r="E14" s="50">
        <v>1</v>
      </c>
    </row>
    <row r="15" spans="1:5" x14ac:dyDescent="0.35">
      <c r="A15" s="17" t="s">
        <v>195</v>
      </c>
      <c r="B15" s="17" t="s">
        <v>196</v>
      </c>
      <c r="C15" s="58">
        <v>0.38753084155660555</v>
      </c>
      <c r="D15" s="50">
        <v>22</v>
      </c>
      <c r="E15" s="50">
        <v>2</v>
      </c>
    </row>
    <row r="16" spans="1:5" x14ac:dyDescent="0.35">
      <c r="A16" s="17" t="s">
        <v>205</v>
      </c>
      <c r="B16" s="17" t="s">
        <v>206</v>
      </c>
      <c r="C16" s="58">
        <v>0.44251982527002509</v>
      </c>
      <c r="D16" s="50">
        <v>18</v>
      </c>
      <c r="E16" s="50">
        <v>2</v>
      </c>
    </row>
    <row r="17" spans="1:5" x14ac:dyDescent="0.35">
      <c r="A17" s="17" t="s">
        <v>207</v>
      </c>
      <c r="B17" s="17" t="s">
        <v>208</v>
      </c>
      <c r="C17" s="58">
        <v>0.46395333894696289</v>
      </c>
      <c r="D17" s="50">
        <v>14</v>
      </c>
      <c r="E17" s="50">
        <v>2</v>
      </c>
    </row>
    <row r="18" spans="1:5" x14ac:dyDescent="0.35">
      <c r="A18" s="17" t="s">
        <v>336</v>
      </c>
      <c r="B18" s="17" t="s">
        <v>337</v>
      </c>
      <c r="C18" s="58">
        <v>0.387248470939769</v>
      </c>
      <c r="D18" s="50">
        <v>23</v>
      </c>
      <c r="E18" s="50">
        <v>2</v>
      </c>
    </row>
    <row r="19" spans="1:5" x14ac:dyDescent="0.35">
      <c r="A19" s="17" t="s">
        <v>398</v>
      </c>
      <c r="B19" s="17" t="s">
        <v>399</v>
      </c>
      <c r="C19" s="58">
        <v>0.37335328471051366</v>
      </c>
      <c r="D19" s="50">
        <v>25</v>
      </c>
      <c r="E19" s="50">
        <v>2</v>
      </c>
    </row>
    <row r="20" spans="1:5" x14ac:dyDescent="0.35">
      <c r="A20" s="17" t="s">
        <v>400</v>
      </c>
      <c r="B20" s="17" t="s">
        <v>401</v>
      </c>
      <c r="C20" s="58">
        <v>0.38294703392383372</v>
      </c>
      <c r="D20" s="50">
        <v>24</v>
      </c>
      <c r="E20" s="50">
        <v>2</v>
      </c>
    </row>
    <row r="21" spans="1:5" x14ac:dyDescent="0.35">
      <c r="A21" s="17" t="s">
        <v>432</v>
      </c>
      <c r="B21" s="17" t="s">
        <v>433</v>
      </c>
      <c r="C21" s="58">
        <v>0.45196698755192044</v>
      </c>
      <c r="D21" s="50">
        <v>15</v>
      </c>
      <c r="E21" s="50">
        <v>2</v>
      </c>
    </row>
    <row r="22" spans="1:5" x14ac:dyDescent="0.35">
      <c r="A22" s="17" t="s">
        <v>582</v>
      </c>
      <c r="B22" s="17" t="s">
        <v>583</v>
      </c>
      <c r="C22" s="58">
        <v>0.44426803328914399</v>
      </c>
      <c r="D22" s="50">
        <v>16</v>
      </c>
      <c r="E22" s="50">
        <v>2</v>
      </c>
    </row>
    <row r="23" spans="1:5" x14ac:dyDescent="0.35">
      <c r="A23" s="17" t="s">
        <v>590</v>
      </c>
      <c r="B23" s="17" t="s">
        <v>591</v>
      </c>
      <c r="C23" s="58">
        <v>0.42546282556755433</v>
      </c>
      <c r="D23" s="50">
        <v>20</v>
      </c>
      <c r="E23" s="50">
        <v>2</v>
      </c>
    </row>
    <row r="24" spans="1:5" x14ac:dyDescent="0.35">
      <c r="A24" s="17" t="s">
        <v>592</v>
      </c>
      <c r="B24" s="17" t="s">
        <v>593</v>
      </c>
      <c r="C24" s="58">
        <v>0.41129070831355563</v>
      </c>
      <c r="D24" s="50">
        <v>21</v>
      </c>
      <c r="E24" s="50">
        <v>2</v>
      </c>
    </row>
    <row r="25" spans="1:5" x14ac:dyDescent="0.35">
      <c r="A25" s="17" t="s">
        <v>786</v>
      </c>
      <c r="B25" s="17" t="s">
        <v>787</v>
      </c>
      <c r="C25" s="58">
        <v>0.4426961139646437</v>
      </c>
      <c r="D25" s="50">
        <v>17</v>
      </c>
      <c r="E25" s="50">
        <v>2</v>
      </c>
    </row>
    <row r="26" spans="1:5" x14ac:dyDescent="0.35">
      <c r="A26" s="17" t="s">
        <v>882</v>
      </c>
      <c r="B26" s="17" t="s">
        <v>883</v>
      </c>
      <c r="C26" s="58">
        <v>0.42849563675305469</v>
      </c>
      <c r="D26" s="50">
        <v>19</v>
      </c>
      <c r="E26" s="50">
        <v>2</v>
      </c>
    </row>
    <row r="27" spans="1:5" x14ac:dyDescent="0.35">
      <c r="A27" s="17" t="s">
        <v>197</v>
      </c>
      <c r="B27" s="17" t="s">
        <v>198</v>
      </c>
      <c r="C27" s="58">
        <v>0.23105879556282538</v>
      </c>
      <c r="D27" s="50">
        <v>29</v>
      </c>
      <c r="E27" s="50">
        <v>3</v>
      </c>
    </row>
    <row r="28" spans="1:5" x14ac:dyDescent="0.35">
      <c r="A28" s="17" t="s">
        <v>331</v>
      </c>
      <c r="B28" s="17" t="s">
        <v>332</v>
      </c>
      <c r="C28" s="58">
        <v>0.22775026280102706</v>
      </c>
      <c r="D28" s="50">
        <v>30</v>
      </c>
      <c r="E28" s="50">
        <v>3</v>
      </c>
    </row>
    <row r="29" spans="1:5" x14ac:dyDescent="0.35">
      <c r="A29" s="17" t="s">
        <v>390</v>
      </c>
      <c r="B29" s="17" t="s">
        <v>391</v>
      </c>
      <c r="C29" s="58">
        <v>0.30930679753580287</v>
      </c>
      <c r="D29" s="50">
        <v>27</v>
      </c>
      <c r="E29" s="50">
        <v>3</v>
      </c>
    </row>
    <row r="30" spans="1:5" x14ac:dyDescent="0.35">
      <c r="A30" s="17" t="s">
        <v>496</v>
      </c>
      <c r="B30" s="17" t="s">
        <v>497</v>
      </c>
      <c r="C30" s="58">
        <v>0.35024973844685614</v>
      </c>
      <c r="D30" s="50">
        <v>26</v>
      </c>
      <c r="E30" s="50">
        <v>3</v>
      </c>
    </row>
    <row r="31" spans="1:5" x14ac:dyDescent="0.35">
      <c r="A31" s="17" t="s">
        <v>648</v>
      </c>
      <c r="B31" s="17" t="s">
        <v>649</v>
      </c>
      <c r="C31" s="58">
        <v>0.11247361633947123</v>
      </c>
      <c r="D31" s="50">
        <v>32</v>
      </c>
      <c r="E31" s="50">
        <v>3</v>
      </c>
    </row>
    <row r="32" spans="1:5" x14ac:dyDescent="0.35">
      <c r="A32" s="17" t="s">
        <v>656</v>
      </c>
      <c r="B32" s="17" t="s">
        <v>657</v>
      </c>
      <c r="C32" s="58">
        <v>0.25653400895492573</v>
      </c>
      <c r="D32" s="50">
        <v>28</v>
      </c>
      <c r="E32" s="50">
        <v>3</v>
      </c>
    </row>
    <row r="33" spans="1:5" x14ac:dyDescent="0.35">
      <c r="A33" s="17" t="s">
        <v>728</v>
      </c>
      <c r="B33" s="17" t="s">
        <v>729</v>
      </c>
      <c r="C33" s="58">
        <v>0.21246795679790603</v>
      </c>
      <c r="D33" s="50">
        <v>31</v>
      </c>
      <c r="E33" s="50">
        <v>3</v>
      </c>
    </row>
    <row r="35" spans="1:5" x14ac:dyDescent="0.35">
      <c r="A35" s="4" t="s">
        <v>149</v>
      </c>
    </row>
    <row r="36" spans="1:5" x14ac:dyDescent="0.35">
      <c r="A36" s="8">
        <v>1</v>
      </c>
      <c r="B36" s="8" t="s">
        <v>1457</v>
      </c>
    </row>
  </sheetData>
  <sheetProtection algorithmName="SHA-512" hashValue="1k55uRZ8ZeYLIPZiUpB/1C050KdpMzQJu2jUXRkBgqiZbpAl8F28qJmxcMONi/+8rQpS+/2symjWcUjvJqNsyw==" saltValue="EG3ELQxhoU2ayHQeFJHE4g==" spinCount="100000"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5E94-284F-41F0-BE24-C04FE164AD3E}">
  <sheetPr>
    <tabColor theme="7" tint="0.79998168889431442"/>
  </sheetPr>
  <dimension ref="A1:E367"/>
  <sheetViews>
    <sheetView zoomScale="75" zoomScaleNormal="75" workbookViewId="0">
      <selection activeCell="O33" sqref="O33"/>
    </sheetView>
  </sheetViews>
  <sheetFormatPr defaultColWidth="8.7265625" defaultRowHeight="14.5" x14ac:dyDescent="0.35"/>
  <cols>
    <col min="1" max="1" width="8.1796875" style="1" bestFit="1" customWidth="1"/>
    <col min="2" max="2" width="8.1796875" style="1" customWidth="1"/>
    <col min="3" max="3" width="10.54296875" style="1" bestFit="1" customWidth="1"/>
    <col min="4" max="4" width="33.81640625" style="1" bestFit="1" customWidth="1"/>
    <col min="5" max="5" width="8.453125" style="1" bestFit="1" customWidth="1"/>
    <col min="6" max="16384" width="8.7265625" style="1"/>
  </cols>
  <sheetData>
    <row r="1" spans="1:5" ht="14.25" customHeight="1" x14ac:dyDescent="0.35">
      <c r="A1" s="79" t="s">
        <v>1392</v>
      </c>
      <c r="B1" s="79" t="s">
        <v>1445</v>
      </c>
      <c r="C1" s="79" t="s">
        <v>73</v>
      </c>
      <c r="D1" s="79" t="s">
        <v>71</v>
      </c>
      <c r="E1" s="79" t="s">
        <v>1429</v>
      </c>
    </row>
    <row r="2" spans="1:5" x14ac:dyDescent="0.35">
      <c r="A2" s="83" t="s">
        <v>1072</v>
      </c>
      <c r="B2" s="83" t="s">
        <v>1448</v>
      </c>
      <c r="C2" s="83" t="s">
        <v>217</v>
      </c>
      <c r="D2" s="83" t="s">
        <v>218</v>
      </c>
      <c r="E2" s="131">
        <f>IFERROR(IF(A2="England",INDEX('England_index-categories_R1'!$E:$E,MATCH($D2,'England_index-categories_R1'!B:B,0)),
IF(A2="Scotland",INDEX('Scotland_index-categories_R1'!$E:$E,MATCH($D2,'Scotland_index-categories_R1'!$B:$B,0)),
INDEX('Wales_index-categories_R1'!$E:$E,MATCH($D2,'Wales_index-categories_R1'!$B:$B,0)))),"-")</f>
        <v>1</v>
      </c>
    </row>
    <row r="3" spans="1:5" x14ac:dyDescent="0.35">
      <c r="A3" s="83" t="s">
        <v>1072</v>
      </c>
      <c r="B3" s="83" t="s">
        <v>1446</v>
      </c>
      <c r="C3" s="83" t="s">
        <v>223</v>
      </c>
      <c r="D3" s="83" t="s">
        <v>224</v>
      </c>
      <c r="E3" s="131">
        <f>IFERROR(IF(A3="England",INDEX('England_index-categories_R1'!$E:$E,MATCH($D3,'England_index-categories_R1'!B:B,0)),
IF(A3="Scotland",INDEX('Scotland_index-categories_R1'!$E:$E,MATCH($D3,'Scotland_index-categories_R1'!$B:$B,0)),
INDEX('Wales_index-categories_R1'!$E:$E,MATCH($D3,'Wales_index-categories_R1'!$B:$B,0)))),"-")</f>
        <v>1</v>
      </c>
    </row>
    <row r="4" spans="1:5" x14ac:dyDescent="0.35">
      <c r="A4" s="83" t="s">
        <v>1072</v>
      </c>
      <c r="B4" s="83" t="s">
        <v>1450</v>
      </c>
      <c r="C4" s="83" t="s">
        <v>229</v>
      </c>
      <c r="D4" s="83" t="s">
        <v>230</v>
      </c>
      <c r="E4" s="131">
        <f>IFERROR(IF(A4="England",INDEX('England_index-categories_R1'!$E:$E,MATCH($D4,'England_index-categories_R1'!B:B,0)),
IF(A4="Scotland",INDEX('Scotland_index-categories_R1'!$E:$E,MATCH($D4,'Scotland_index-categories_R1'!$B:$B,0)),
INDEX('Wales_index-categories_R1'!$E:$E,MATCH($D4,'Wales_index-categories_R1'!$B:$B,0)))),"-")</f>
        <v>1</v>
      </c>
    </row>
    <row r="5" spans="1:5" x14ac:dyDescent="0.35">
      <c r="A5" s="83" t="s">
        <v>1072</v>
      </c>
      <c r="B5" s="83" t="s">
        <v>1148</v>
      </c>
      <c r="C5" s="83" t="s">
        <v>237</v>
      </c>
      <c r="D5" s="83" t="s">
        <v>238</v>
      </c>
      <c r="E5" s="131">
        <f>IFERROR(IF(A5="England",INDEX('England_index-categories_R1'!$E:$E,MATCH($D5,'England_index-categories_R1'!B:B,0)),
IF(A5="Scotland",INDEX('Scotland_index-categories_R1'!$E:$E,MATCH($D5,'Scotland_index-categories_R1'!$B:$B,0)),
INDEX('Wales_index-categories_R1'!$E:$E,MATCH($D5,'Wales_index-categories_R1'!$B:$B,0)))),"-")</f>
        <v>1</v>
      </c>
    </row>
    <row r="6" spans="1:5" x14ac:dyDescent="0.35">
      <c r="A6" s="83" t="s">
        <v>1072</v>
      </c>
      <c r="B6" s="83" t="s">
        <v>1446</v>
      </c>
      <c r="C6" s="83" t="s">
        <v>241</v>
      </c>
      <c r="D6" s="83" t="s">
        <v>242</v>
      </c>
      <c r="E6" s="131">
        <f>IFERROR(IF(A6="England",INDEX('England_index-categories_R1'!$E:$E,MATCH($D6,'England_index-categories_R1'!B:B,0)),
IF(A6="Scotland",INDEX('Scotland_index-categories_R1'!$E:$E,MATCH($D6,'Scotland_index-categories_R1'!$B:$B,0)),
INDEX('Wales_index-categories_R1'!$E:$E,MATCH($D6,'Wales_index-categories_R1'!$B:$B,0)))),"-")</f>
        <v>1</v>
      </c>
    </row>
    <row r="7" spans="1:5" x14ac:dyDescent="0.35">
      <c r="A7" s="83" t="s">
        <v>1072</v>
      </c>
      <c r="B7" s="83" t="s">
        <v>1446</v>
      </c>
      <c r="C7" s="83" t="s">
        <v>243</v>
      </c>
      <c r="D7" s="83" t="s">
        <v>244</v>
      </c>
      <c r="E7" s="131">
        <f>IFERROR(IF(A7="England",INDEX('England_index-categories_R1'!$E:$E,MATCH($D7,'England_index-categories_R1'!B:B,0)),
IF(A7="Scotland",INDEX('Scotland_index-categories_R1'!$E:$E,MATCH($D7,'Scotland_index-categories_R1'!$B:$B,0)),
INDEX('Wales_index-categories_R1'!$E:$E,MATCH($D7,'Wales_index-categories_R1'!$B:$B,0)))),"-")</f>
        <v>1</v>
      </c>
    </row>
    <row r="8" spans="1:5" x14ac:dyDescent="0.35">
      <c r="A8" s="83" t="s">
        <v>1072</v>
      </c>
      <c r="B8" s="83" t="s">
        <v>1446</v>
      </c>
      <c r="C8" s="83" t="s">
        <v>249</v>
      </c>
      <c r="D8" s="83" t="s">
        <v>250</v>
      </c>
      <c r="E8" s="131">
        <f>IFERROR(IF(A8="England",INDEX('England_index-categories_R1'!$E:$E,MATCH($D8,'England_index-categories_R1'!B:B,0)),
IF(A8="Scotland",INDEX('Scotland_index-categories_R1'!$E:$E,MATCH($D8,'Scotland_index-categories_R1'!$B:$B,0)),
INDEX('Wales_index-categories_R1'!$E:$E,MATCH($D8,'Wales_index-categories_R1'!$B:$B,0)))),"-")</f>
        <v>1</v>
      </c>
    </row>
    <row r="9" spans="1:5" x14ac:dyDescent="0.35">
      <c r="A9" s="83" t="s">
        <v>1072</v>
      </c>
      <c r="B9" s="83" t="s">
        <v>1450</v>
      </c>
      <c r="C9" s="83" t="s">
        <v>251</v>
      </c>
      <c r="D9" s="83" t="s">
        <v>252</v>
      </c>
      <c r="E9" s="131">
        <f>IFERROR(IF(A9="England",INDEX('England_index-categories_R1'!$E:$E,MATCH($D9,'England_index-categories_R1'!B:B,0)),
IF(A9="Scotland",INDEX('Scotland_index-categories_R1'!$E:$E,MATCH($D9,'Scotland_index-categories_R1'!$B:$B,0)),
INDEX('Wales_index-categories_R1'!$E:$E,MATCH($D9,'Wales_index-categories_R1'!$B:$B,0)))),"-")</f>
        <v>1</v>
      </c>
    </row>
    <row r="10" spans="1:5" x14ac:dyDescent="0.35">
      <c r="A10" s="83" t="s">
        <v>1072</v>
      </c>
      <c r="B10" s="83" t="s">
        <v>1449</v>
      </c>
      <c r="C10" s="83" t="s">
        <v>257</v>
      </c>
      <c r="D10" s="83" t="s">
        <v>258</v>
      </c>
      <c r="E10" s="131">
        <f>IFERROR(IF(A10="England",INDEX('England_index-categories_R1'!$E:$E,MATCH($D10,'England_index-categories_R1'!B:B,0)),
IF(A10="Scotland",INDEX('Scotland_index-categories_R1'!$E:$E,MATCH($D10,'Scotland_index-categories_R1'!$B:$B,0)),
INDEX('Wales_index-categories_R1'!$E:$E,MATCH($D10,'Wales_index-categories_R1'!$B:$B,0)))),"-")</f>
        <v>1</v>
      </c>
    </row>
    <row r="11" spans="1:5" x14ac:dyDescent="0.35">
      <c r="A11" s="83" t="s">
        <v>1072</v>
      </c>
      <c r="B11" s="83" t="s">
        <v>1446</v>
      </c>
      <c r="C11" s="83" t="s">
        <v>285</v>
      </c>
      <c r="D11" s="83" t="s">
        <v>286</v>
      </c>
      <c r="E11" s="131">
        <f>IFERROR(IF(A11="England",INDEX('England_index-categories_R1'!$E:$E,MATCH($D11,'England_index-categories_R1'!B:B,0)),
IF(A11="Scotland",INDEX('Scotland_index-categories_R1'!$E:$E,MATCH($D11,'Scotland_index-categories_R1'!$B:$B,0)),
INDEX('Wales_index-categories_R1'!$E:$E,MATCH($D11,'Wales_index-categories_R1'!$B:$B,0)))),"-")</f>
        <v>1</v>
      </c>
    </row>
    <row r="12" spans="1:5" x14ac:dyDescent="0.35">
      <c r="A12" s="83" t="s">
        <v>1072</v>
      </c>
      <c r="B12" s="83" t="s">
        <v>1446</v>
      </c>
      <c r="C12" s="83" t="s">
        <v>287</v>
      </c>
      <c r="D12" s="83" t="s">
        <v>288</v>
      </c>
      <c r="E12" s="131">
        <f>IFERROR(IF(A12="England",INDEX('England_index-categories_R1'!$E:$E,MATCH($D12,'England_index-categories_R1'!B:B,0)),
IF(A12="Scotland",INDEX('Scotland_index-categories_R1'!$E:$E,MATCH($D12,'Scotland_index-categories_R1'!$B:$B,0)),
INDEX('Wales_index-categories_R1'!$E:$E,MATCH($D12,'Wales_index-categories_R1'!$B:$B,0)))),"-")</f>
        <v>1</v>
      </c>
    </row>
    <row r="13" spans="1:5" x14ac:dyDescent="0.35">
      <c r="A13" s="83" t="s">
        <v>1072</v>
      </c>
      <c r="B13" s="83" t="s">
        <v>1447</v>
      </c>
      <c r="C13" s="83" t="s">
        <v>299</v>
      </c>
      <c r="D13" s="83" t="s">
        <v>300</v>
      </c>
      <c r="E13" s="131">
        <f>IFERROR(IF(A13="England",INDEX('England_index-categories_R1'!$E:$E,MATCH($D13,'England_index-categories_R1'!B:B,0)),
IF(A13="Scotland",INDEX('Scotland_index-categories_R1'!$E:$E,MATCH($D13,'Scotland_index-categories_R1'!$B:$B,0)),
INDEX('Wales_index-categories_R1'!$E:$E,MATCH($D13,'Wales_index-categories_R1'!$B:$B,0)))),"-")</f>
        <v>1</v>
      </c>
    </row>
    <row r="14" spans="1:5" x14ac:dyDescent="0.35">
      <c r="A14" s="83" t="s">
        <v>1072</v>
      </c>
      <c r="B14" s="83" t="s">
        <v>1450</v>
      </c>
      <c r="C14" s="83" t="s">
        <v>325</v>
      </c>
      <c r="D14" s="83" t="s">
        <v>326</v>
      </c>
      <c r="E14" s="131">
        <f>IFERROR(IF(A14="England",INDEX('England_index-categories_R1'!$E:$E,MATCH($D14,'England_index-categories_R1'!B:B,0)),
IF(A14="Scotland",INDEX('Scotland_index-categories_R1'!$E:$E,MATCH($D14,'Scotland_index-categories_R1'!$B:$B,0)),
INDEX('Wales_index-categories_R1'!$E:$E,MATCH($D14,'Wales_index-categories_R1'!$B:$B,0)))),"-")</f>
        <v>1</v>
      </c>
    </row>
    <row r="15" spans="1:5" x14ac:dyDescent="0.35">
      <c r="A15" s="83" t="s">
        <v>1072</v>
      </c>
      <c r="B15" s="83" t="s">
        <v>1453</v>
      </c>
      <c r="C15" s="83" t="s">
        <v>348</v>
      </c>
      <c r="D15" s="83" t="s">
        <v>349</v>
      </c>
      <c r="E15" s="131">
        <f>IFERROR(IF(A15="England",INDEX('England_index-categories_R1'!$E:$E,MATCH($D15,'England_index-categories_R1'!B:B,0)),
IF(A15="Scotland",INDEX('Scotland_index-categories_R1'!$E:$E,MATCH($D15,'Scotland_index-categories_R1'!$B:$B,0)),
INDEX('Wales_index-categories_R1'!$E:$E,MATCH($D15,'Wales_index-categories_R1'!$B:$B,0)))),"-")</f>
        <v>1</v>
      </c>
    </row>
    <row r="16" spans="1:5" x14ac:dyDescent="0.35">
      <c r="A16" s="83" t="s">
        <v>1072</v>
      </c>
      <c r="B16" s="83" t="s">
        <v>1450</v>
      </c>
      <c r="C16" s="83" t="s">
        <v>366</v>
      </c>
      <c r="D16" s="83" t="s">
        <v>367</v>
      </c>
      <c r="E16" s="131">
        <f>IFERROR(IF(A16="England",INDEX('England_index-categories_R1'!$E:$E,MATCH($D16,'England_index-categories_R1'!B:B,0)),
IF(A16="Scotland",INDEX('Scotland_index-categories_R1'!$E:$E,MATCH($D16,'Scotland_index-categories_R1'!$B:$B,0)),
INDEX('Wales_index-categories_R1'!$E:$E,MATCH($D16,'Wales_index-categories_R1'!$B:$B,0)))),"-")</f>
        <v>1</v>
      </c>
    </row>
    <row r="17" spans="1:5" x14ac:dyDescent="0.35">
      <c r="A17" s="83" t="s">
        <v>1072</v>
      </c>
      <c r="B17" s="83" t="s">
        <v>1450</v>
      </c>
      <c r="C17" s="83" t="s">
        <v>368</v>
      </c>
      <c r="D17" s="83" t="s">
        <v>369</v>
      </c>
      <c r="E17" s="131">
        <f>IFERROR(IF(A17="England",INDEX('England_index-categories_R1'!$E:$E,MATCH($D17,'England_index-categories_R1'!B:B,0)),
IF(A17="Scotland",INDEX('Scotland_index-categories_R1'!$E:$E,MATCH($D17,'Scotland_index-categories_R1'!$B:$B,0)),
INDEX('Wales_index-categories_R1'!$E:$E,MATCH($D17,'Wales_index-categories_R1'!$B:$B,0)))),"-")</f>
        <v>1</v>
      </c>
    </row>
    <row r="18" spans="1:5" x14ac:dyDescent="0.35">
      <c r="A18" s="83" t="s">
        <v>1072</v>
      </c>
      <c r="B18" s="83" t="s">
        <v>1449</v>
      </c>
      <c r="C18" s="83" t="s">
        <v>370</v>
      </c>
      <c r="D18" s="83" t="s">
        <v>371</v>
      </c>
      <c r="E18" s="131">
        <f>IFERROR(IF(A18="England",INDEX('England_index-categories_R1'!$E:$E,MATCH($D18,'England_index-categories_R1'!B:B,0)),
IF(A18="Scotland",INDEX('Scotland_index-categories_R1'!$E:$E,MATCH($D18,'Scotland_index-categories_R1'!$B:$B,0)),
INDEX('Wales_index-categories_R1'!$E:$E,MATCH($D18,'Wales_index-categories_R1'!$B:$B,0)))),"-")</f>
        <v>1</v>
      </c>
    </row>
    <row r="19" spans="1:5" x14ac:dyDescent="0.35">
      <c r="A19" s="83" t="s">
        <v>1072</v>
      </c>
      <c r="B19" s="83" t="s">
        <v>1447</v>
      </c>
      <c r="C19" s="83" t="s">
        <v>374</v>
      </c>
      <c r="D19" s="83" t="s">
        <v>375</v>
      </c>
      <c r="E19" s="131">
        <f>IFERROR(IF(A19="England",INDEX('England_index-categories_R1'!$E:$E,MATCH($D19,'England_index-categories_R1'!B:B,0)),
IF(A19="Scotland",INDEX('Scotland_index-categories_R1'!$E:$E,MATCH($D19,'Scotland_index-categories_R1'!$B:$B,0)),
INDEX('Wales_index-categories_R1'!$E:$E,MATCH($D19,'Wales_index-categories_R1'!$B:$B,0)))),"-")</f>
        <v>1</v>
      </c>
    </row>
    <row r="20" spans="1:5" x14ac:dyDescent="0.35">
      <c r="A20" s="83" t="s">
        <v>1072</v>
      </c>
      <c r="B20" s="83" t="s">
        <v>1148</v>
      </c>
      <c r="C20" s="83" t="s">
        <v>376</v>
      </c>
      <c r="D20" s="83" t="s">
        <v>377</v>
      </c>
      <c r="E20" s="131">
        <f>IFERROR(IF(A20="England",INDEX('England_index-categories_R1'!$E:$E,MATCH($D20,'England_index-categories_R1'!B:B,0)),
IF(A20="Scotland",INDEX('Scotland_index-categories_R1'!$E:$E,MATCH($D20,'Scotland_index-categories_R1'!$B:$B,0)),
INDEX('Wales_index-categories_R1'!$E:$E,MATCH($D20,'Wales_index-categories_R1'!$B:$B,0)))),"-")</f>
        <v>1</v>
      </c>
    </row>
    <row r="21" spans="1:5" x14ac:dyDescent="0.35">
      <c r="A21" s="83" t="s">
        <v>1072</v>
      </c>
      <c r="B21" s="83" t="s">
        <v>1450</v>
      </c>
      <c r="C21" s="83" t="s">
        <v>396</v>
      </c>
      <c r="D21" s="83" t="s">
        <v>397</v>
      </c>
      <c r="E21" s="131">
        <f>IFERROR(IF(A21="England",INDEX('England_index-categories_R1'!$E:$E,MATCH($D21,'England_index-categories_R1'!B:B,0)),
IF(A21="Scotland",INDEX('Scotland_index-categories_R1'!$E:$E,MATCH($D21,'Scotland_index-categories_R1'!$B:$B,0)),
INDEX('Wales_index-categories_R1'!$E:$E,MATCH($D21,'Wales_index-categories_R1'!$B:$B,0)))),"-")</f>
        <v>1</v>
      </c>
    </row>
    <row r="22" spans="1:5" x14ac:dyDescent="0.35">
      <c r="A22" s="83" t="s">
        <v>1072</v>
      </c>
      <c r="B22" s="83" t="s">
        <v>1148</v>
      </c>
      <c r="C22" s="83" t="s">
        <v>404</v>
      </c>
      <c r="D22" s="83" t="s">
        <v>405</v>
      </c>
      <c r="E22" s="131">
        <f>IFERROR(IF(A22="England",INDEX('England_index-categories_R1'!$E:$E,MATCH($D22,'England_index-categories_R1'!B:B,0)),
IF(A22="Scotland",INDEX('Scotland_index-categories_R1'!$E:$E,MATCH($D22,'Scotland_index-categories_R1'!$B:$B,0)),
INDEX('Wales_index-categories_R1'!$E:$E,MATCH($D22,'Wales_index-categories_R1'!$B:$B,0)))),"-")</f>
        <v>1</v>
      </c>
    </row>
    <row r="23" spans="1:5" x14ac:dyDescent="0.35">
      <c r="A23" s="83" t="s">
        <v>1072</v>
      </c>
      <c r="B23" s="83" t="s">
        <v>1447</v>
      </c>
      <c r="C23" s="83" t="s">
        <v>408</v>
      </c>
      <c r="D23" s="83" t="s">
        <v>409</v>
      </c>
      <c r="E23" s="131">
        <f>IFERROR(IF(A23="England",INDEX('England_index-categories_R1'!$E:$E,MATCH($D23,'England_index-categories_R1'!B:B,0)),
IF(A23="Scotland",INDEX('Scotland_index-categories_R1'!$E:$E,MATCH($D23,'Scotland_index-categories_R1'!$B:$B,0)),
INDEX('Wales_index-categories_R1'!$E:$E,MATCH($D23,'Wales_index-categories_R1'!$B:$B,0)))),"-")</f>
        <v>1</v>
      </c>
    </row>
    <row r="24" spans="1:5" x14ac:dyDescent="0.35">
      <c r="A24" s="83" t="s">
        <v>1072</v>
      </c>
      <c r="B24" s="83" t="s">
        <v>1450</v>
      </c>
      <c r="C24" s="83" t="s">
        <v>422</v>
      </c>
      <c r="D24" s="83" t="s">
        <v>423</v>
      </c>
      <c r="E24" s="131">
        <f>IFERROR(IF(A24="England",INDEX('England_index-categories_R1'!$E:$E,MATCH($D24,'England_index-categories_R1'!B:B,0)),
IF(A24="Scotland",INDEX('Scotland_index-categories_R1'!$E:$E,MATCH($D24,'Scotland_index-categories_R1'!$B:$B,0)),
INDEX('Wales_index-categories_R1'!$E:$E,MATCH($D24,'Wales_index-categories_R1'!$B:$B,0)))),"-")</f>
        <v>1</v>
      </c>
    </row>
    <row r="25" spans="1:5" x14ac:dyDescent="0.35">
      <c r="A25" s="83" t="s">
        <v>1072</v>
      </c>
      <c r="B25" s="83" t="s">
        <v>1447</v>
      </c>
      <c r="C25" s="83" t="s">
        <v>436</v>
      </c>
      <c r="D25" s="83" t="s">
        <v>437</v>
      </c>
      <c r="E25" s="131">
        <f>IFERROR(IF(A25="England",INDEX('England_index-categories_R1'!$E:$E,MATCH($D25,'England_index-categories_R1'!B:B,0)),
IF(A25="Scotland",INDEX('Scotland_index-categories_R1'!$E:$E,MATCH($D25,'Scotland_index-categories_R1'!$B:$B,0)),
INDEX('Wales_index-categories_R1'!$E:$E,MATCH($D25,'Wales_index-categories_R1'!$B:$B,0)))),"-")</f>
        <v>1</v>
      </c>
    </row>
    <row r="26" spans="1:5" x14ac:dyDescent="0.35">
      <c r="A26" s="83" t="s">
        <v>1072</v>
      </c>
      <c r="B26" s="83" t="s">
        <v>1452</v>
      </c>
      <c r="C26" s="83" t="s">
        <v>438</v>
      </c>
      <c r="D26" s="83" t="s">
        <v>439</v>
      </c>
      <c r="E26" s="131">
        <f>IFERROR(IF(A26="England",INDEX('England_index-categories_R1'!$E:$E,MATCH($D26,'England_index-categories_R1'!B:B,0)),
IF(A26="Scotland",INDEX('Scotland_index-categories_R1'!$E:$E,MATCH($D26,'Scotland_index-categories_R1'!$B:$B,0)),
INDEX('Wales_index-categories_R1'!$E:$E,MATCH($D26,'Wales_index-categories_R1'!$B:$B,0)))),"-")</f>
        <v>1</v>
      </c>
    </row>
    <row r="27" spans="1:5" x14ac:dyDescent="0.35">
      <c r="A27" s="83" t="s">
        <v>1072</v>
      </c>
      <c r="B27" s="83" t="s">
        <v>1453</v>
      </c>
      <c r="C27" s="83" t="s">
        <v>442</v>
      </c>
      <c r="D27" s="83" t="s">
        <v>443</v>
      </c>
      <c r="E27" s="131">
        <f>IFERROR(IF(A27="England",INDEX('England_index-categories_R1'!$E:$E,MATCH($D27,'England_index-categories_R1'!B:B,0)),
IF(A27="Scotland",INDEX('Scotland_index-categories_R1'!$E:$E,MATCH($D27,'Scotland_index-categories_R1'!$B:$B,0)),
INDEX('Wales_index-categories_R1'!$E:$E,MATCH($D27,'Wales_index-categories_R1'!$B:$B,0)))),"-")</f>
        <v>1</v>
      </c>
    </row>
    <row r="28" spans="1:5" x14ac:dyDescent="0.35">
      <c r="A28" s="83" t="s">
        <v>1072</v>
      </c>
      <c r="B28" s="83" t="s">
        <v>1452</v>
      </c>
      <c r="C28" s="83" t="s">
        <v>448</v>
      </c>
      <c r="D28" s="83" t="s">
        <v>449</v>
      </c>
      <c r="E28" s="131">
        <f>IFERROR(IF(A28="England",INDEX('England_index-categories_R1'!$E:$E,MATCH($D28,'England_index-categories_R1'!B:B,0)),
IF(A28="Scotland",INDEX('Scotland_index-categories_R1'!$E:$E,MATCH($D28,'Scotland_index-categories_R1'!$B:$B,0)),
INDEX('Wales_index-categories_R1'!$E:$E,MATCH($D28,'Wales_index-categories_R1'!$B:$B,0)))),"-")</f>
        <v>1</v>
      </c>
    </row>
    <row r="29" spans="1:5" x14ac:dyDescent="0.35">
      <c r="A29" s="83" t="s">
        <v>1072</v>
      </c>
      <c r="B29" s="83" t="s">
        <v>1447</v>
      </c>
      <c r="C29" s="83" t="s">
        <v>450</v>
      </c>
      <c r="D29" s="83" t="s">
        <v>451</v>
      </c>
      <c r="E29" s="131">
        <f>IFERROR(IF(A29="England",INDEX('England_index-categories_R1'!$E:$E,MATCH($D29,'England_index-categories_R1'!B:B,0)),
IF(A29="Scotland",INDEX('Scotland_index-categories_R1'!$E:$E,MATCH($D29,'Scotland_index-categories_R1'!$B:$B,0)),
INDEX('Wales_index-categories_R1'!$E:$E,MATCH($D29,'Wales_index-categories_R1'!$B:$B,0)))),"-")</f>
        <v>1</v>
      </c>
    </row>
    <row r="30" spans="1:5" x14ac:dyDescent="0.35">
      <c r="A30" s="83" t="s">
        <v>1072</v>
      </c>
      <c r="B30" s="83" t="s">
        <v>1447</v>
      </c>
      <c r="C30" s="83" t="s">
        <v>452</v>
      </c>
      <c r="D30" s="83" t="s">
        <v>453</v>
      </c>
      <c r="E30" s="131">
        <f>IFERROR(IF(A30="England",INDEX('England_index-categories_R1'!$E:$E,MATCH($D30,'England_index-categories_R1'!B:B,0)),
IF(A30="Scotland",INDEX('Scotland_index-categories_R1'!$E:$E,MATCH($D30,'Scotland_index-categories_R1'!$B:$B,0)),
INDEX('Wales_index-categories_R1'!$E:$E,MATCH($D30,'Wales_index-categories_R1'!$B:$B,0)))),"-")</f>
        <v>1</v>
      </c>
    </row>
    <row r="31" spans="1:5" x14ac:dyDescent="0.35">
      <c r="A31" s="83" t="s">
        <v>1072</v>
      </c>
      <c r="B31" s="83" t="s">
        <v>1451</v>
      </c>
      <c r="C31" s="83" t="s">
        <v>454</v>
      </c>
      <c r="D31" s="83" t="s">
        <v>455</v>
      </c>
      <c r="E31" s="131">
        <f>IFERROR(IF(A31="England",INDEX('England_index-categories_R1'!$E:$E,MATCH($D31,'England_index-categories_R1'!B:B,0)),
IF(A31="Scotland",INDEX('Scotland_index-categories_R1'!$E:$E,MATCH($D31,'Scotland_index-categories_R1'!$B:$B,0)),
INDEX('Wales_index-categories_R1'!$E:$E,MATCH($D31,'Wales_index-categories_R1'!$B:$B,0)))),"-")</f>
        <v>1</v>
      </c>
    </row>
    <row r="32" spans="1:5" x14ac:dyDescent="0.35">
      <c r="A32" s="83" t="s">
        <v>1072</v>
      </c>
      <c r="B32" s="83" t="s">
        <v>1451</v>
      </c>
      <c r="C32" s="83" t="s">
        <v>474</v>
      </c>
      <c r="D32" s="83" t="s">
        <v>475</v>
      </c>
      <c r="E32" s="131">
        <f>IFERROR(IF(A32="England",INDEX('England_index-categories_R1'!$E:$E,MATCH($D32,'England_index-categories_R1'!B:B,0)),
IF(A32="Scotland",INDEX('Scotland_index-categories_R1'!$E:$E,MATCH($D32,'Scotland_index-categories_R1'!$B:$B,0)),
INDEX('Wales_index-categories_R1'!$E:$E,MATCH($D32,'Wales_index-categories_R1'!$B:$B,0)))),"-")</f>
        <v>1</v>
      </c>
    </row>
    <row r="33" spans="1:5" x14ac:dyDescent="0.35">
      <c r="A33" s="83" t="s">
        <v>1072</v>
      </c>
      <c r="B33" s="83" t="s">
        <v>1453</v>
      </c>
      <c r="C33" s="83" t="s">
        <v>482</v>
      </c>
      <c r="D33" s="83" t="s">
        <v>483</v>
      </c>
      <c r="E33" s="131">
        <f>IFERROR(IF(A33="England",INDEX('England_index-categories_R1'!$E:$E,MATCH($D33,'England_index-categories_R1'!B:B,0)),
IF(A33="Scotland",INDEX('Scotland_index-categories_R1'!$E:$E,MATCH($D33,'Scotland_index-categories_R1'!$B:$B,0)),
INDEX('Wales_index-categories_R1'!$E:$E,MATCH($D33,'Wales_index-categories_R1'!$B:$B,0)))),"-")</f>
        <v>1</v>
      </c>
    </row>
    <row r="34" spans="1:5" x14ac:dyDescent="0.35">
      <c r="A34" s="83" t="s">
        <v>1072</v>
      </c>
      <c r="B34" s="83" t="s">
        <v>1447</v>
      </c>
      <c r="C34" s="83" t="s">
        <v>484</v>
      </c>
      <c r="D34" s="83" t="s">
        <v>485</v>
      </c>
      <c r="E34" s="131">
        <f>IFERROR(IF(A34="England",INDEX('England_index-categories_R1'!$E:$E,MATCH($D34,'England_index-categories_R1'!B:B,0)),
IF(A34="Scotland",INDEX('Scotland_index-categories_R1'!$E:$E,MATCH($D34,'Scotland_index-categories_R1'!$B:$B,0)),
INDEX('Wales_index-categories_R1'!$E:$E,MATCH($D34,'Wales_index-categories_R1'!$B:$B,0)))),"-")</f>
        <v>1</v>
      </c>
    </row>
    <row r="35" spans="1:5" x14ac:dyDescent="0.35">
      <c r="A35" s="83" t="s">
        <v>1072</v>
      </c>
      <c r="B35" s="83" t="s">
        <v>1450</v>
      </c>
      <c r="C35" s="83" t="s">
        <v>494</v>
      </c>
      <c r="D35" s="83" t="s">
        <v>495</v>
      </c>
      <c r="E35" s="131">
        <f>IFERROR(IF(A35="England",INDEX('England_index-categories_R1'!$E:$E,MATCH($D35,'England_index-categories_R1'!B:B,0)),
IF(A35="Scotland",INDEX('Scotland_index-categories_R1'!$E:$E,MATCH($D35,'Scotland_index-categories_R1'!$B:$B,0)),
INDEX('Wales_index-categories_R1'!$E:$E,MATCH($D35,'Wales_index-categories_R1'!$B:$B,0)))),"-")</f>
        <v>1</v>
      </c>
    </row>
    <row r="36" spans="1:5" x14ac:dyDescent="0.35">
      <c r="A36" s="83" t="s">
        <v>1072</v>
      </c>
      <c r="B36" s="83" t="s">
        <v>1446</v>
      </c>
      <c r="C36" s="83" t="s">
        <v>508</v>
      </c>
      <c r="D36" s="83" t="s">
        <v>509</v>
      </c>
      <c r="E36" s="131">
        <f>IFERROR(IF(A36="England",INDEX('England_index-categories_R1'!$E:$E,MATCH($D36,'England_index-categories_R1'!B:B,0)),
IF(A36="Scotland",INDEX('Scotland_index-categories_R1'!$E:$E,MATCH($D36,'Scotland_index-categories_R1'!$B:$B,0)),
INDEX('Wales_index-categories_R1'!$E:$E,MATCH($D36,'Wales_index-categories_R1'!$B:$B,0)))),"-")</f>
        <v>1</v>
      </c>
    </row>
    <row r="37" spans="1:5" x14ac:dyDescent="0.35">
      <c r="A37" s="83" t="s">
        <v>1072</v>
      </c>
      <c r="B37" s="83" t="s">
        <v>1452</v>
      </c>
      <c r="C37" s="83" t="s">
        <v>518</v>
      </c>
      <c r="D37" s="83" t="s">
        <v>519</v>
      </c>
      <c r="E37" s="131">
        <f>IFERROR(IF(A37="England",INDEX('England_index-categories_R1'!$E:$E,MATCH($D37,'England_index-categories_R1'!B:B,0)),
IF(A37="Scotland",INDEX('Scotland_index-categories_R1'!$E:$E,MATCH($D37,'Scotland_index-categories_R1'!$B:$B,0)),
INDEX('Wales_index-categories_R1'!$E:$E,MATCH($D37,'Wales_index-categories_R1'!$B:$B,0)))),"-")</f>
        <v>1</v>
      </c>
    </row>
    <row r="38" spans="1:5" x14ac:dyDescent="0.35">
      <c r="A38" s="83" t="s">
        <v>1072</v>
      </c>
      <c r="B38" s="83" t="s">
        <v>1451</v>
      </c>
      <c r="C38" s="83" t="s">
        <v>524</v>
      </c>
      <c r="D38" s="83" t="s">
        <v>525</v>
      </c>
      <c r="E38" s="131">
        <f>IFERROR(IF(A38="England",INDEX('England_index-categories_R1'!$E:$E,MATCH($D38,'England_index-categories_R1'!B:B,0)),
IF(A38="Scotland",INDEX('Scotland_index-categories_R1'!$E:$E,MATCH($D38,'Scotland_index-categories_R1'!$B:$B,0)),
INDEX('Wales_index-categories_R1'!$E:$E,MATCH($D38,'Wales_index-categories_R1'!$B:$B,0)))),"-")</f>
        <v>1</v>
      </c>
    </row>
    <row r="39" spans="1:5" x14ac:dyDescent="0.35">
      <c r="A39" s="83" t="s">
        <v>1072</v>
      </c>
      <c r="B39" s="83" t="s">
        <v>1449</v>
      </c>
      <c r="C39" s="83" t="s">
        <v>526</v>
      </c>
      <c r="D39" s="83" t="s">
        <v>527</v>
      </c>
      <c r="E39" s="131">
        <f>IFERROR(IF(A39="England",INDEX('England_index-categories_R1'!$E:$E,MATCH($D39,'England_index-categories_R1'!B:B,0)),
IF(A39="Scotland",INDEX('Scotland_index-categories_R1'!$E:$E,MATCH($D39,'Scotland_index-categories_R1'!$B:$B,0)),
INDEX('Wales_index-categories_R1'!$E:$E,MATCH($D39,'Wales_index-categories_R1'!$B:$B,0)))),"-")</f>
        <v>1</v>
      </c>
    </row>
    <row r="40" spans="1:5" x14ac:dyDescent="0.35">
      <c r="A40" s="83" t="s">
        <v>1072</v>
      </c>
      <c r="B40" s="83" t="s">
        <v>1446</v>
      </c>
      <c r="C40" s="83" t="s">
        <v>532</v>
      </c>
      <c r="D40" s="83" t="s">
        <v>533</v>
      </c>
      <c r="E40" s="131">
        <f>IFERROR(IF(A40="England",INDEX('England_index-categories_R1'!$E:$E,MATCH($D40,'England_index-categories_R1'!B:B,0)),
IF(A40="Scotland",INDEX('Scotland_index-categories_R1'!$E:$E,MATCH($D40,'Scotland_index-categories_R1'!$B:$B,0)),
INDEX('Wales_index-categories_R1'!$E:$E,MATCH($D40,'Wales_index-categories_R1'!$B:$B,0)))),"-")</f>
        <v>1</v>
      </c>
    </row>
    <row r="41" spans="1:5" x14ac:dyDescent="0.35">
      <c r="A41" s="83" t="s">
        <v>1072</v>
      </c>
      <c r="B41" s="83" t="s">
        <v>1449</v>
      </c>
      <c r="C41" s="83" t="s">
        <v>538</v>
      </c>
      <c r="D41" s="83" t="s">
        <v>539</v>
      </c>
      <c r="E41" s="131">
        <f>IFERROR(IF(A41="England",INDEX('England_index-categories_R1'!$E:$E,MATCH($D41,'England_index-categories_R1'!B:B,0)),
IF(A41="Scotland",INDEX('Scotland_index-categories_R1'!$E:$E,MATCH($D41,'Scotland_index-categories_R1'!$B:$B,0)),
INDEX('Wales_index-categories_R1'!$E:$E,MATCH($D41,'Wales_index-categories_R1'!$B:$B,0)))),"-")</f>
        <v>1</v>
      </c>
    </row>
    <row r="42" spans="1:5" x14ac:dyDescent="0.35">
      <c r="A42" s="83" t="s">
        <v>1072</v>
      </c>
      <c r="B42" s="83" t="s">
        <v>1450</v>
      </c>
      <c r="C42" s="83" t="s">
        <v>540</v>
      </c>
      <c r="D42" s="83" t="s">
        <v>541</v>
      </c>
      <c r="E42" s="131">
        <f>IFERROR(IF(A42="England",INDEX('England_index-categories_R1'!$E:$E,MATCH($D42,'England_index-categories_R1'!B:B,0)),
IF(A42="Scotland",INDEX('Scotland_index-categories_R1'!$E:$E,MATCH($D42,'Scotland_index-categories_R1'!$B:$B,0)),
INDEX('Wales_index-categories_R1'!$E:$E,MATCH($D42,'Wales_index-categories_R1'!$B:$B,0)))),"-")</f>
        <v>1</v>
      </c>
    </row>
    <row r="43" spans="1:5" x14ac:dyDescent="0.35">
      <c r="A43" s="83" t="s">
        <v>1072</v>
      </c>
      <c r="B43" s="83" t="s">
        <v>1447</v>
      </c>
      <c r="C43" s="83" t="s">
        <v>542</v>
      </c>
      <c r="D43" s="83" t="s">
        <v>543</v>
      </c>
      <c r="E43" s="131">
        <f>IFERROR(IF(A43="England",INDEX('England_index-categories_R1'!$E:$E,MATCH($D43,'England_index-categories_R1'!B:B,0)),
IF(A43="Scotland",INDEX('Scotland_index-categories_R1'!$E:$E,MATCH($D43,'Scotland_index-categories_R1'!$B:$B,0)),
INDEX('Wales_index-categories_R1'!$E:$E,MATCH($D43,'Wales_index-categories_R1'!$B:$B,0)))),"-")</f>
        <v>1</v>
      </c>
    </row>
    <row r="44" spans="1:5" x14ac:dyDescent="0.35">
      <c r="A44" s="83" t="s">
        <v>1072</v>
      </c>
      <c r="B44" s="83" t="s">
        <v>1450</v>
      </c>
      <c r="C44" s="83" t="s">
        <v>548</v>
      </c>
      <c r="D44" s="83" t="s">
        <v>549</v>
      </c>
      <c r="E44" s="131">
        <f>IFERROR(IF(A44="England",INDEX('England_index-categories_R1'!$E:$E,MATCH($D44,'England_index-categories_R1'!B:B,0)),
IF(A44="Scotland",INDEX('Scotland_index-categories_R1'!$E:$E,MATCH($D44,'Scotland_index-categories_R1'!$B:$B,0)),
INDEX('Wales_index-categories_R1'!$E:$E,MATCH($D44,'Wales_index-categories_R1'!$B:$B,0)))),"-")</f>
        <v>1</v>
      </c>
    </row>
    <row r="45" spans="1:5" x14ac:dyDescent="0.35">
      <c r="A45" s="83" t="s">
        <v>1072</v>
      </c>
      <c r="B45" s="83" t="s">
        <v>1446</v>
      </c>
      <c r="C45" s="83" t="s">
        <v>550</v>
      </c>
      <c r="D45" s="83" t="s">
        <v>551</v>
      </c>
      <c r="E45" s="131">
        <f>IFERROR(IF(A45="England",INDEX('England_index-categories_R1'!$E:$E,MATCH($D45,'England_index-categories_R1'!B:B,0)),
IF(A45="Scotland",INDEX('Scotland_index-categories_R1'!$E:$E,MATCH($D45,'Scotland_index-categories_R1'!$B:$B,0)),
INDEX('Wales_index-categories_R1'!$E:$E,MATCH($D45,'Wales_index-categories_R1'!$B:$B,0)))),"-")</f>
        <v>1</v>
      </c>
    </row>
    <row r="46" spans="1:5" x14ac:dyDescent="0.35">
      <c r="A46" s="83" t="s">
        <v>1072</v>
      </c>
      <c r="B46" s="83" t="s">
        <v>1451</v>
      </c>
      <c r="C46" s="83" t="s">
        <v>552</v>
      </c>
      <c r="D46" s="83" t="s">
        <v>553</v>
      </c>
      <c r="E46" s="131">
        <f>IFERROR(IF(A46="England",INDEX('England_index-categories_R1'!$E:$E,MATCH($D46,'England_index-categories_R1'!B:B,0)),
IF(A46="Scotland",INDEX('Scotland_index-categories_R1'!$E:$E,MATCH($D46,'Scotland_index-categories_R1'!$B:$B,0)),
INDEX('Wales_index-categories_R1'!$E:$E,MATCH($D46,'Wales_index-categories_R1'!$B:$B,0)))),"-")</f>
        <v>1</v>
      </c>
    </row>
    <row r="47" spans="1:5" x14ac:dyDescent="0.35">
      <c r="A47" s="83" t="s">
        <v>1072</v>
      </c>
      <c r="B47" s="83" t="s">
        <v>1446</v>
      </c>
      <c r="C47" s="83" t="s">
        <v>560</v>
      </c>
      <c r="D47" s="83" t="s">
        <v>561</v>
      </c>
      <c r="E47" s="131">
        <f>IFERROR(IF(A47="England",INDEX('England_index-categories_R1'!$E:$E,MATCH($D47,'England_index-categories_R1'!B:B,0)),
IF(A47="Scotland",INDEX('Scotland_index-categories_R1'!$E:$E,MATCH($D47,'Scotland_index-categories_R1'!$B:$B,0)),
INDEX('Wales_index-categories_R1'!$E:$E,MATCH($D47,'Wales_index-categories_R1'!$B:$B,0)))),"-")</f>
        <v>1</v>
      </c>
    </row>
    <row r="48" spans="1:5" x14ac:dyDescent="0.35">
      <c r="A48" s="83" t="s">
        <v>1072</v>
      </c>
      <c r="B48" s="83" t="s">
        <v>1450</v>
      </c>
      <c r="C48" s="83" t="s">
        <v>562</v>
      </c>
      <c r="D48" s="83" t="s">
        <v>563</v>
      </c>
      <c r="E48" s="131">
        <f>IFERROR(IF(A48="England",INDEX('England_index-categories_R1'!$E:$E,MATCH($D48,'England_index-categories_R1'!B:B,0)),
IF(A48="Scotland",INDEX('Scotland_index-categories_R1'!$E:$E,MATCH($D48,'Scotland_index-categories_R1'!$B:$B,0)),
INDEX('Wales_index-categories_R1'!$E:$E,MATCH($D48,'Wales_index-categories_R1'!$B:$B,0)))),"-")</f>
        <v>1</v>
      </c>
    </row>
    <row r="49" spans="1:5" x14ac:dyDescent="0.35">
      <c r="A49" s="83" t="s">
        <v>1072</v>
      </c>
      <c r="B49" s="83" t="s">
        <v>1452</v>
      </c>
      <c r="C49" s="83" t="s">
        <v>568</v>
      </c>
      <c r="D49" s="83" t="s">
        <v>569</v>
      </c>
      <c r="E49" s="131">
        <f>IFERROR(IF(A49="England",INDEX('England_index-categories_R1'!$E:$E,MATCH($D49,'England_index-categories_R1'!B:B,0)),
IF(A49="Scotland",INDEX('Scotland_index-categories_R1'!$E:$E,MATCH($D49,'Scotland_index-categories_R1'!$B:$B,0)),
INDEX('Wales_index-categories_R1'!$E:$E,MATCH($D49,'Wales_index-categories_R1'!$B:$B,0)))),"-")</f>
        <v>1</v>
      </c>
    </row>
    <row r="50" spans="1:5" x14ac:dyDescent="0.35">
      <c r="A50" s="83" t="s">
        <v>1072</v>
      </c>
      <c r="B50" s="83" t="s">
        <v>1453</v>
      </c>
      <c r="C50" s="83" t="s">
        <v>580</v>
      </c>
      <c r="D50" s="83" t="s">
        <v>581</v>
      </c>
      <c r="E50" s="131">
        <f>IFERROR(IF(A50="England",INDEX('England_index-categories_R1'!$E:$E,MATCH($D50,'England_index-categories_R1'!B:B,0)),
IF(A50="Scotland",INDEX('Scotland_index-categories_R1'!$E:$E,MATCH($D50,'Scotland_index-categories_R1'!$B:$B,0)),
INDEX('Wales_index-categories_R1'!$E:$E,MATCH($D50,'Wales_index-categories_R1'!$B:$B,0)))),"-")</f>
        <v>1</v>
      </c>
    </row>
    <row r="51" spans="1:5" x14ac:dyDescent="0.35">
      <c r="A51" s="83" t="s">
        <v>1072</v>
      </c>
      <c r="B51" s="83" t="s">
        <v>1450</v>
      </c>
      <c r="C51" s="83" t="s">
        <v>598</v>
      </c>
      <c r="D51" s="83" t="s">
        <v>599</v>
      </c>
      <c r="E51" s="131">
        <f>IFERROR(IF(A51="England",INDEX('England_index-categories_R1'!$E:$E,MATCH($D51,'England_index-categories_R1'!B:B,0)),
IF(A51="Scotland",INDEX('Scotland_index-categories_R1'!$E:$E,MATCH($D51,'Scotland_index-categories_R1'!$B:$B,0)),
INDEX('Wales_index-categories_R1'!$E:$E,MATCH($D51,'Wales_index-categories_R1'!$B:$B,0)))),"-")</f>
        <v>1</v>
      </c>
    </row>
    <row r="52" spans="1:5" x14ac:dyDescent="0.35">
      <c r="A52" s="83" t="s">
        <v>1072</v>
      </c>
      <c r="B52" s="83" t="s">
        <v>1453</v>
      </c>
      <c r="C52" s="83" t="s">
        <v>600</v>
      </c>
      <c r="D52" s="83" t="s">
        <v>601</v>
      </c>
      <c r="E52" s="131">
        <f>IFERROR(IF(A52="England",INDEX('England_index-categories_R1'!$E:$E,MATCH($D52,'England_index-categories_R1'!B:B,0)),
IF(A52="Scotland",INDEX('Scotland_index-categories_R1'!$E:$E,MATCH($D52,'Scotland_index-categories_R1'!$B:$B,0)),
INDEX('Wales_index-categories_R1'!$E:$E,MATCH($D52,'Wales_index-categories_R1'!$B:$B,0)))),"-")</f>
        <v>1</v>
      </c>
    </row>
    <row r="53" spans="1:5" x14ac:dyDescent="0.35">
      <c r="A53" s="83" t="s">
        <v>1072</v>
      </c>
      <c r="B53" s="83" t="s">
        <v>1448</v>
      </c>
      <c r="C53" s="83" t="s">
        <v>604</v>
      </c>
      <c r="D53" s="83" t="s">
        <v>605</v>
      </c>
      <c r="E53" s="131">
        <f>IFERROR(IF(A53="England",INDEX('England_index-categories_R1'!$E:$E,MATCH($D53,'England_index-categories_R1'!B:B,0)),
IF(A53="Scotland",INDEX('Scotland_index-categories_R1'!$E:$E,MATCH($D53,'Scotland_index-categories_R1'!$B:$B,0)),
INDEX('Wales_index-categories_R1'!$E:$E,MATCH($D53,'Wales_index-categories_R1'!$B:$B,0)))),"-")</f>
        <v>1</v>
      </c>
    </row>
    <row r="54" spans="1:5" x14ac:dyDescent="0.35">
      <c r="A54" s="83" t="s">
        <v>1072</v>
      </c>
      <c r="B54" s="83" t="s">
        <v>1449</v>
      </c>
      <c r="C54" s="83" t="s">
        <v>614</v>
      </c>
      <c r="D54" s="83" t="s">
        <v>615</v>
      </c>
      <c r="E54" s="131">
        <f>IFERROR(IF(A54="England",INDEX('England_index-categories_R1'!$E:$E,MATCH($D54,'England_index-categories_R1'!B:B,0)),
IF(A54="Scotland",INDEX('Scotland_index-categories_R1'!$E:$E,MATCH($D54,'Scotland_index-categories_R1'!$B:$B,0)),
INDEX('Wales_index-categories_R1'!$E:$E,MATCH($D54,'Wales_index-categories_R1'!$B:$B,0)))),"-")</f>
        <v>1</v>
      </c>
    </row>
    <row r="55" spans="1:5" x14ac:dyDescent="0.35">
      <c r="A55" s="83" t="s">
        <v>1072</v>
      </c>
      <c r="B55" s="83" t="s">
        <v>1449</v>
      </c>
      <c r="C55" s="83" t="s">
        <v>622</v>
      </c>
      <c r="D55" s="83" t="s">
        <v>623</v>
      </c>
      <c r="E55" s="131">
        <f>IFERROR(IF(A55="England",INDEX('England_index-categories_R1'!$E:$E,MATCH($D55,'England_index-categories_R1'!B:B,0)),
IF(A55="Scotland",INDEX('Scotland_index-categories_R1'!$E:$E,MATCH($D55,'Scotland_index-categories_R1'!$B:$B,0)),
INDEX('Wales_index-categories_R1'!$E:$E,MATCH($D55,'Wales_index-categories_R1'!$B:$B,0)))),"-")</f>
        <v>1</v>
      </c>
    </row>
    <row r="56" spans="1:5" x14ac:dyDescent="0.35">
      <c r="A56" s="83" t="s">
        <v>1072</v>
      </c>
      <c r="B56" s="83" t="s">
        <v>1453</v>
      </c>
      <c r="C56" s="83" t="s">
        <v>636</v>
      </c>
      <c r="D56" s="83" t="s">
        <v>637</v>
      </c>
      <c r="E56" s="131">
        <f>IFERROR(IF(A56="England",INDEX('England_index-categories_R1'!$E:$E,MATCH($D56,'England_index-categories_R1'!B:B,0)),
IF(A56="Scotland",INDEX('Scotland_index-categories_R1'!$E:$E,MATCH($D56,'Scotland_index-categories_R1'!$B:$B,0)),
INDEX('Wales_index-categories_R1'!$E:$E,MATCH($D56,'Wales_index-categories_R1'!$B:$B,0)))),"-")</f>
        <v>1</v>
      </c>
    </row>
    <row r="57" spans="1:5" x14ac:dyDescent="0.35">
      <c r="A57" s="83" t="s">
        <v>1072</v>
      </c>
      <c r="B57" s="83" t="s">
        <v>1450</v>
      </c>
      <c r="C57" s="83" t="s">
        <v>640</v>
      </c>
      <c r="D57" s="83" t="s">
        <v>641</v>
      </c>
      <c r="E57" s="131">
        <f>IFERROR(IF(A57="England",INDEX('England_index-categories_R1'!$E:$E,MATCH($D57,'England_index-categories_R1'!B:B,0)),
IF(A57="Scotland",INDEX('Scotland_index-categories_R1'!$E:$E,MATCH($D57,'Scotland_index-categories_R1'!$B:$B,0)),
INDEX('Wales_index-categories_R1'!$E:$E,MATCH($D57,'Wales_index-categories_R1'!$B:$B,0)))),"-")</f>
        <v>1</v>
      </c>
    </row>
    <row r="58" spans="1:5" x14ac:dyDescent="0.35">
      <c r="A58" s="83" t="s">
        <v>1072</v>
      </c>
      <c r="B58" s="83" t="s">
        <v>1446</v>
      </c>
      <c r="C58" s="83" t="s">
        <v>646</v>
      </c>
      <c r="D58" s="83" t="s">
        <v>647</v>
      </c>
      <c r="E58" s="131">
        <f>IFERROR(IF(A58="England",INDEX('England_index-categories_R1'!$E:$E,MATCH($D58,'England_index-categories_R1'!B:B,0)),
IF(A58="Scotland",INDEX('Scotland_index-categories_R1'!$E:$E,MATCH($D58,'Scotland_index-categories_R1'!$B:$B,0)),
INDEX('Wales_index-categories_R1'!$E:$E,MATCH($D58,'Wales_index-categories_R1'!$B:$B,0)))),"-")</f>
        <v>1</v>
      </c>
    </row>
    <row r="59" spans="1:5" x14ac:dyDescent="0.35">
      <c r="A59" s="83" t="s">
        <v>1072</v>
      </c>
      <c r="B59" s="83" t="s">
        <v>1446</v>
      </c>
      <c r="C59" s="83" t="s">
        <v>654</v>
      </c>
      <c r="D59" s="83" t="s">
        <v>655</v>
      </c>
      <c r="E59" s="131">
        <f>IFERROR(IF(A59="England",INDEX('England_index-categories_R1'!$E:$E,MATCH($D59,'England_index-categories_R1'!B:B,0)),
IF(A59="Scotland",INDEX('Scotland_index-categories_R1'!$E:$E,MATCH($D59,'Scotland_index-categories_R1'!$B:$B,0)),
INDEX('Wales_index-categories_R1'!$E:$E,MATCH($D59,'Wales_index-categories_R1'!$B:$B,0)))),"-")</f>
        <v>1</v>
      </c>
    </row>
    <row r="60" spans="1:5" x14ac:dyDescent="0.35">
      <c r="A60" s="83" t="s">
        <v>1072</v>
      </c>
      <c r="B60" s="83" t="s">
        <v>1451</v>
      </c>
      <c r="C60" s="83" t="s">
        <v>658</v>
      </c>
      <c r="D60" s="83" t="s">
        <v>659</v>
      </c>
      <c r="E60" s="131">
        <f>IFERROR(IF(A60="England",INDEX('England_index-categories_R1'!$E:$E,MATCH($D60,'England_index-categories_R1'!B:B,0)),
IF(A60="Scotland",INDEX('Scotland_index-categories_R1'!$E:$E,MATCH($D60,'Scotland_index-categories_R1'!$B:$B,0)),
INDEX('Wales_index-categories_R1'!$E:$E,MATCH($D60,'Wales_index-categories_R1'!$B:$B,0)))),"-")</f>
        <v>1</v>
      </c>
    </row>
    <row r="61" spans="1:5" x14ac:dyDescent="0.35">
      <c r="A61" s="83" t="s">
        <v>1072</v>
      </c>
      <c r="B61" s="83" t="s">
        <v>1446</v>
      </c>
      <c r="C61" s="83" t="s">
        <v>666</v>
      </c>
      <c r="D61" s="83" t="s">
        <v>667</v>
      </c>
      <c r="E61" s="131">
        <f>IFERROR(IF(A61="England",INDEX('England_index-categories_R1'!$E:$E,MATCH($D61,'England_index-categories_R1'!B:B,0)),
IF(A61="Scotland",INDEX('Scotland_index-categories_R1'!$E:$E,MATCH($D61,'Scotland_index-categories_R1'!$B:$B,0)),
INDEX('Wales_index-categories_R1'!$E:$E,MATCH($D61,'Wales_index-categories_R1'!$B:$B,0)))),"-")</f>
        <v>1</v>
      </c>
    </row>
    <row r="62" spans="1:5" x14ac:dyDescent="0.35">
      <c r="A62" s="83" t="s">
        <v>1072</v>
      </c>
      <c r="B62" s="83" t="s">
        <v>1453</v>
      </c>
      <c r="C62" s="83" t="s">
        <v>672</v>
      </c>
      <c r="D62" s="83" t="s">
        <v>673</v>
      </c>
      <c r="E62" s="131">
        <f>IFERROR(IF(A62="England",INDEX('England_index-categories_R1'!$E:$E,MATCH($D62,'England_index-categories_R1'!B:B,0)),
IF(A62="Scotland",INDEX('Scotland_index-categories_R1'!$E:$E,MATCH($D62,'Scotland_index-categories_R1'!$B:$B,0)),
INDEX('Wales_index-categories_R1'!$E:$E,MATCH($D62,'Wales_index-categories_R1'!$B:$B,0)))),"-")</f>
        <v>1</v>
      </c>
    </row>
    <row r="63" spans="1:5" x14ac:dyDescent="0.35">
      <c r="A63" s="83" t="s">
        <v>1072</v>
      </c>
      <c r="B63" s="83" t="s">
        <v>1449</v>
      </c>
      <c r="C63" s="83" t="s">
        <v>686</v>
      </c>
      <c r="D63" s="83" t="s">
        <v>687</v>
      </c>
      <c r="E63" s="131">
        <f>IFERROR(IF(A63="England",INDEX('England_index-categories_R1'!$E:$E,MATCH($D63,'England_index-categories_R1'!B:B,0)),
IF(A63="Scotland",INDEX('Scotland_index-categories_R1'!$E:$E,MATCH($D63,'Scotland_index-categories_R1'!$B:$B,0)),
INDEX('Wales_index-categories_R1'!$E:$E,MATCH($D63,'Wales_index-categories_R1'!$B:$B,0)))),"-")</f>
        <v>1</v>
      </c>
    </row>
    <row r="64" spans="1:5" x14ac:dyDescent="0.35">
      <c r="A64" s="83" t="s">
        <v>1072</v>
      </c>
      <c r="B64" s="83" t="s">
        <v>1446</v>
      </c>
      <c r="C64" s="83" t="s">
        <v>688</v>
      </c>
      <c r="D64" s="83" t="s">
        <v>689</v>
      </c>
      <c r="E64" s="131">
        <f>IFERROR(IF(A64="England",INDEX('England_index-categories_R1'!$E:$E,MATCH($D64,'England_index-categories_R1'!B:B,0)),
IF(A64="Scotland",INDEX('Scotland_index-categories_R1'!$E:$E,MATCH($D64,'Scotland_index-categories_R1'!$B:$B,0)),
INDEX('Wales_index-categories_R1'!$E:$E,MATCH($D64,'Wales_index-categories_R1'!$B:$B,0)))),"-")</f>
        <v>1</v>
      </c>
    </row>
    <row r="65" spans="1:5" x14ac:dyDescent="0.35">
      <c r="A65" s="83" t="s">
        <v>1072</v>
      </c>
      <c r="B65" s="83" t="s">
        <v>1446</v>
      </c>
      <c r="C65" s="83" t="s">
        <v>692</v>
      </c>
      <c r="D65" s="83" t="s">
        <v>693</v>
      </c>
      <c r="E65" s="131">
        <f>IFERROR(IF(A65="England",INDEX('England_index-categories_R1'!$E:$E,MATCH($D65,'England_index-categories_R1'!B:B,0)),
IF(A65="Scotland",INDEX('Scotland_index-categories_R1'!$E:$E,MATCH($D65,'Scotland_index-categories_R1'!$B:$B,0)),
INDEX('Wales_index-categories_R1'!$E:$E,MATCH($D65,'Wales_index-categories_R1'!$B:$B,0)))),"-")</f>
        <v>1</v>
      </c>
    </row>
    <row r="66" spans="1:5" x14ac:dyDescent="0.35">
      <c r="A66" s="83" t="s">
        <v>1072</v>
      </c>
      <c r="B66" s="83" t="s">
        <v>1447</v>
      </c>
      <c r="C66" s="83" t="s">
        <v>694</v>
      </c>
      <c r="D66" s="83" t="s">
        <v>695</v>
      </c>
      <c r="E66" s="131">
        <f>IFERROR(IF(A66="England",INDEX('England_index-categories_R1'!$E:$E,MATCH($D66,'England_index-categories_R1'!B:B,0)),
IF(A66="Scotland",INDEX('Scotland_index-categories_R1'!$E:$E,MATCH($D66,'Scotland_index-categories_R1'!$B:$B,0)),
INDEX('Wales_index-categories_R1'!$E:$E,MATCH($D66,'Wales_index-categories_R1'!$B:$B,0)))),"-")</f>
        <v>1</v>
      </c>
    </row>
    <row r="67" spans="1:5" x14ac:dyDescent="0.35">
      <c r="A67" s="83" t="s">
        <v>1072</v>
      </c>
      <c r="B67" s="83" t="s">
        <v>1449</v>
      </c>
      <c r="C67" s="83" t="s">
        <v>696</v>
      </c>
      <c r="D67" s="83" t="s">
        <v>697</v>
      </c>
      <c r="E67" s="131">
        <f>IFERROR(IF(A67="England",INDEX('England_index-categories_R1'!$E:$E,MATCH($D67,'England_index-categories_R1'!B:B,0)),
IF(A67="Scotland",INDEX('Scotland_index-categories_R1'!$E:$E,MATCH($D67,'Scotland_index-categories_R1'!$B:$B,0)),
INDEX('Wales_index-categories_R1'!$E:$E,MATCH($D67,'Wales_index-categories_R1'!$B:$B,0)))),"-")</f>
        <v>1</v>
      </c>
    </row>
    <row r="68" spans="1:5" x14ac:dyDescent="0.35">
      <c r="A68" s="83" t="s">
        <v>1072</v>
      </c>
      <c r="B68" s="83" t="s">
        <v>1148</v>
      </c>
      <c r="C68" s="83" t="s">
        <v>712</v>
      </c>
      <c r="D68" s="83" t="s">
        <v>713</v>
      </c>
      <c r="E68" s="131">
        <f>IFERROR(IF(A68="England",INDEX('England_index-categories_R1'!$E:$E,MATCH($D68,'England_index-categories_R1'!B:B,0)),
IF(A68="Scotland",INDEX('Scotland_index-categories_R1'!$E:$E,MATCH($D68,'Scotland_index-categories_R1'!$B:$B,0)),
INDEX('Wales_index-categories_R1'!$E:$E,MATCH($D68,'Wales_index-categories_R1'!$B:$B,0)))),"-")</f>
        <v>1</v>
      </c>
    </row>
    <row r="69" spans="1:5" x14ac:dyDescent="0.35">
      <c r="A69" s="83" t="s">
        <v>1072</v>
      </c>
      <c r="B69" s="83" t="s">
        <v>1449</v>
      </c>
      <c r="C69" s="83" t="s">
        <v>714</v>
      </c>
      <c r="D69" s="83" t="s">
        <v>715</v>
      </c>
      <c r="E69" s="131">
        <f>IFERROR(IF(A69="England",INDEX('England_index-categories_R1'!$E:$E,MATCH($D69,'England_index-categories_R1'!B:B,0)),
IF(A69="Scotland",INDEX('Scotland_index-categories_R1'!$E:$E,MATCH($D69,'Scotland_index-categories_R1'!$B:$B,0)),
INDEX('Wales_index-categories_R1'!$E:$E,MATCH($D69,'Wales_index-categories_R1'!$B:$B,0)))),"-")</f>
        <v>1</v>
      </c>
    </row>
    <row r="70" spans="1:5" x14ac:dyDescent="0.35">
      <c r="A70" s="83" t="s">
        <v>1072</v>
      </c>
      <c r="B70" s="83" t="s">
        <v>1452</v>
      </c>
      <c r="C70" s="83" t="s">
        <v>718</v>
      </c>
      <c r="D70" s="83" t="s">
        <v>719</v>
      </c>
      <c r="E70" s="131">
        <f>IFERROR(IF(A70="England",INDEX('England_index-categories_R1'!$E:$E,MATCH($D70,'England_index-categories_R1'!B:B,0)),
IF(A70="Scotland",INDEX('Scotland_index-categories_R1'!$E:$E,MATCH($D70,'Scotland_index-categories_R1'!$B:$B,0)),
INDEX('Wales_index-categories_R1'!$E:$E,MATCH($D70,'Wales_index-categories_R1'!$B:$B,0)))),"-")</f>
        <v>1</v>
      </c>
    </row>
    <row r="71" spans="1:5" x14ac:dyDescent="0.35">
      <c r="A71" s="83" t="s">
        <v>1072</v>
      </c>
      <c r="B71" s="83" t="s">
        <v>1453</v>
      </c>
      <c r="C71" s="83" t="s">
        <v>766</v>
      </c>
      <c r="D71" s="83" t="s">
        <v>767</v>
      </c>
      <c r="E71" s="131">
        <f>IFERROR(IF(A71="England",INDEX('England_index-categories_R1'!$E:$E,MATCH($D71,'England_index-categories_R1'!B:B,0)),
IF(A71="Scotland",INDEX('Scotland_index-categories_R1'!$E:$E,MATCH($D71,'Scotland_index-categories_R1'!$B:$B,0)),
INDEX('Wales_index-categories_R1'!$E:$E,MATCH($D71,'Wales_index-categories_R1'!$B:$B,0)))),"-")</f>
        <v>1</v>
      </c>
    </row>
    <row r="72" spans="1:5" x14ac:dyDescent="0.35">
      <c r="A72" s="83" t="s">
        <v>1072</v>
      </c>
      <c r="B72" s="83" t="s">
        <v>1451</v>
      </c>
      <c r="C72" s="83" t="s">
        <v>770</v>
      </c>
      <c r="D72" s="83" t="s">
        <v>771</v>
      </c>
      <c r="E72" s="131">
        <f>IFERROR(IF(A72="England",INDEX('England_index-categories_R1'!$E:$E,MATCH($D72,'England_index-categories_R1'!B:B,0)),
IF(A72="Scotland",INDEX('Scotland_index-categories_R1'!$E:$E,MATCH($D72,'Scotland_index-categories_R1'!$B:$B,0)),
INDEX('Wales_index-categories_R1'!$E:$E,MATCH($D72,'Wales_index-categories_R1'!$B:$B,0)))),"-")</f>
        <v>1</v>
      </c>
    </row>
    <row r="73" spans="1:5" x14ac:dyDescent="0.35">
      <c r="A73" s="83" t="s">
        <v>1072</v>
      </c>
      <c r="B73" s="83" t="s">
        <v>1446</v>
      </c>
      <c r="C73" s="83" t="s">
        <v>778</v>
      </c>
      <c r="D73" s="83" t="s">
        <v>779</v>
      </c>
      <c r="E73" s="131">
        <f>IFERROR(IF(A73="England",INDEX('England_index-categories_R1'!$E:$E,MATCH($D73,'England_index-categories_R1'!B:B,0)),
IF(A73="Scotland",INDEX('Scotland_index-categories_R1'!$E:$E,MATCH($D73,'Scotland_index-categories_R1'!$B:$B,0)),
INDEX('Wales_index-categories_R1'!$E:$E,MATCH($D73,'Wales_index-categories_R1'!$B:$B,0)))),"-")</f>
        <v>1</v>
      </c>
    </row>
    <row r="74" spans="1:5" x14ac:dyDescent="0.35">
      <c r="A74" s="83" t="s">
        <v>1072</v>
      </c>
      <c r="B74" s="83" t="s">
        <v>1148</v>
      </c>
      <c r="C74" s="83" t="s">
        <v>782</v>
      </c>
      <c r="D74" s="83" t="s">
        <v>783</v>
      </c>
      <c r="E74" s="131">
        <f>IFERROR(IF(A74="England",INDEX('England_index-categories_R1'!$E:$E,MATCH($D74,'England_index-categories_R1'!B:B,0)),
IF(A74="Scotland",INDEX('Scotland_index-categories_R1'!$E:$E,MATCH($D74,'Scotland_index-categories_R1'!$B:$B,0)),
INDEX('Wales_index-categories_R1'!$E:$E,MATCH($D74,'Wales_index-categories_R1'!$B:$B,0)))),"-")</f>
        <v>1</v>
      </c>
    </row>
    <row r="75" spans="1:5" x14ac:dyDescent="0.35">
      <c r="A75" s="83" t="s">
        <v>1072</v>
      </c>
      <c r="B75" s="83" t="s">
        <v>1446</v>
      </c>
      <c r="C75" s="83" t="s">
        <v>788</v>
      </c>
      <c r="D75" s="83" t="s">
        <v>789</v>
      </c>
      <c r="E75" s="131">
        <f>IFERROR(IF(A75="England",INDEX('England_index-categories_R1'!$E:$E,MATCH($D75,'England_index-categories_R1'!B:B,0)),
IF(A75="Scotland",INDEX('Scotland_index-categories_R1'!$E:$E,MATCH($D75,'Scotland_index-categories_R1'!$B:$B,0)),
INDEX('Wales_index-categories_R1'!$E:$E,MATCH($D75,'Wales_index-categories_R1'!$B:$B,0)))),"-")</f>
        <v>1</v>
      </c>
    </row>
    <row r="76" spans="1:5" x14ac:dyDescent="0.35">
      <c r="A76" s="83" t="s">
        <v>1072</v>
      </c>
      <c r="B76" s="83" t="s">
        <v>1453</v>
      </c>
      <c r="C76" s="83" t="s">
        <v>790</v>
      </c>
      <c r="D76" s="83" t="s">
        <v>791</v>
      </c>
      <c r="E76" s="131">
        <f>IFERROR(IF(A76="England",INDEX('England_index-categories_R1'!$E:$E,MATCH($D76,'England_index-categories_R1'!B:B,0)),
IF(A76="Scotland",INDEX('Scotland_index-categories_R1'!$E:$E,MATCH($D76,'Scotland_index-categories_R1'!$B:$B,0)),
INDEX('Wales_index-categories_R1'!$E:$E,MATCH($D76,'Wales_index-categories_R1'!$B:$B,0)))),"-")</f>
        <v>1</v>
      </c>
    </row>
    <row r="77" spans="1:5" x14ac:dyDescent="0.35">
      <c r="A77" s="83" t="s">
        <v>1072</v>
      </c>
      <c r="B77" s="83" t="s">
        <v>1148</v>
      </c>
      <c r="C77" s="83" t="s">
        <v>792</v>
      </c>
      <c r="D77" s="83" t="s">
        <v>793</v>
      </c>
      <c r="E77" s="131">
        <f>IFERROR(IF(A77="England",INDEX('England_index-categories_R1'!$E:$E,MATCH($D77,'England_index-categories_R1'!B:B,0)),
IF(A77="Scotland",INDEX('Scotland_index-categories_R1'!$E:$E,MATCH($D77,'Scotland_index-categories_R1'!$B:$B,0)),
INDEX('Wales_index-categories_R1'!$E:$E,MATCH($D77,'Wales_index-categories_R1'!$B:$B,0)))),"-")</f>
        <v>1</v>
      </c>
    </row>
    <row r="78" spans="1:5" x14ac:dyDescent="0.35">
      <c r="A78" s="83" t="s">
        <v>1072</v>
      </c>
      <c r="B78" s="83" t="s">
        <v>1453</v>
      </c>
      <c r="C78" s="83" t="s">
        <v>798</v>
      </c>
      <c r="D78" s="83" t="s">
        <v>799</v>
      </c>
      <c r="E78" s="131">
        <f>IFERROR(IF(A78="England",INDEX('England_index-categories_R1'!$E:$E,MATCH($D78,'England_index-categories_R1'!B:B,0)),
IF(A78="Scotland",INDEX('Scotland_index-categories_R1'!$E:$E,MATCH($D78,'Scotland_index-categories_R1'!$B:$B,0)),
INDEX('Wales_index-categories_R1'!$E:$E,MATCH($D78,'Wales_index-categories_R1'!$B:$B,0)))),"-")</f>
        <v>1</v>
      </c>
    </row>
    <row r="79" spans="1:5" x14ac:dyDescent="0.35">
      <c r="A79" s="83" t="s">
        <v>1072</v>
      </c>
      <c r="B79" s="83" t="s">
        <v>1447</v>
      </c>
      <c r="C79" s="83" t="s">
        <v>804</v>
      </c>
      <c r="D79" s="83" t="s">
        <v>805</v>
      </c>
      <c r="E79" s="131">
        <f>IFERROR(IF(A79="England",INDEX('England_index-categories_R1'!$E:$E,MATCH($D79,'England_index-categories_R1'!B:B,0)),
IF(A79="Scotland",INDEX('Scotland_index-categories_R1'!$E:$E,MATCH($D79,'Scotland_index-categories_R1'!$B:$B,0)),
INDEX('Wales_index-categories_R1'!$E:$E,MATCH($D79,'Wales_index-categories_R1'!$B:$B,0)))),"-")</f>
        <v>1</v>
      </c>
    </row>
    <row r="80" spans="1:5" x14ac:dyDescent="0.35">
      <c r="A80" s="83" t="s">
        <v>1072</v>
      </c>
      <c r="B80" s="83" t="s">
        <v>1446</v>
      </c>
      <c r="C80" s="83" t="s">
        <v>810</v>
      </c>
      <c r="D80" s="83" t="s">
        <v>811</v>
      </c>
      <c r="E80" s="131">
        <f>IFERROR(IF(A80="England",INDEX('England_index-categories_R1'!$E:$E,MATCH($D80,'England_index-categories_R1'!B:B,0)),
IF(A80="Scotland",INDEX('Scotland_index-categories_R1'!$E:$E,MATCH($D80,'Scotland_index-categories_R1'!$B:$B,0)),
INDEX('Wales_index-categories_R1'!$E:$E,MATCH($D80,'Wales_index-categories_R1'!$B:$B,0)))),"-")</f>
        <v>1</v>
      </c>
    </row>
    <row r="81" spans="1:5" x14ac:dyDescent="0.35">
      <c r="A81" s="83" t="s">
        <v>1072</v>
      </c>
      <c r="B81" s="83" t="s">
        <v>1451</v>
      </c>
      <c r="C81" s="83" t="s">
        <v>820</v>
      </c>
      <c r="D81" s="83" t="s">
        <v>821</v>
      </c>
      <c r="E81" s="131">
        <f>IFERROR(IF(A81="England",INDEX('England_index-categories_R1'!$E:$E,MATCH($D81,'England_index-categories_R1'!B:B,0)),
IF(A81="Scotland",INDEX('Scotland_index-categories_R1'!$E:$E,MATCH($D81,'Scotland_index-categories_R1'!$B:$B,0)),
INDEX('Wales_index-categories_R1'!$E:$E,MATCH($D81,'Wales_index-categories_R1'!$B:$B,0)))),"-")</f>
        <v>1</v>
      </c>
    </row>
    <row r="82" spans="1:5" x14ac:dyDescent="0.35">
      <c r="A82" s="83" t="s">
        <v>1072</v>
      </c>
      <c r="B82" s="83" t="s">
        <v>1447</v>
      </c>
      <c r="C82" s="83" t="s">
        <v>826</v>
      </c>
      <c r="D82" s="83" t="s">
        <v>827</v>
      </c>
      <c r="E82" s="131">
        <f>IFERROR(IF(A82="England",INDEX('England_index-categories_R1'!$E:$E,MATCH($D82,'England_index-categories_R1'!B:B,0)),
IF(A82="Scotland",INDEX('Scotland_index-categories_R1'!$E:$E,MATCH($D82,'Scotland_index-categories_R1'!$B:$B,0)),
INDEX('Wales_index-categories_R1'!$E:$E,MATCH($D82,'Wales_index-categories_R1'!$B:$B,0)))),"-")</f>
        <v>1</v>
      </c>
    </row>
    <row r="83" spans="1:5" x14ac:dyDescent="0.35">
      <c r="A83" s="83" t="s">
        <v>1072</v>
      </c>
      <c r="B83" s="83" t="s">
        <v>1452</v>
      </c>
      <c r="C83" s="83" t="s">
        <v>834</v>
      </c>
      <c r="D83" s="83" t="s">
        <v>835</v>
      </c>
      <c r="E83" s="131">
        <f>IFERROR(IF(A83="England",INDEX('England_index-categories_R1'!$E:$E,MATCH($D83,'England_index-categories_R1'!B:B,0)),
IF(A83="Scotland",INDEX('Scotland_index-categories_R1'!$E:$E,MATCH($D83,'Scotland_index-categories_R1'!$B:$B,0)),
INDEX('Wales_index-categories_R1'!$E:$E,MATCH($D83,'Wales_index-categories_R1'!$B:$B,0)))),"-")</f>
        <v>1</v>
      </c>
    </row>
    <row r="84" spans="1:5" x14ac:dyDescent="0.35">
      <c r="A84" s="83" t="s">
        <v>1072</v>
      </c>
      <c r="B84" s="83" t="s">
        <v>1452</v>
      </c>
      <c r="C84" s="83" t="s">
        <v>838</v>
      </c>
      <c r="D84" s="83" t="s">
        <v>839</v>
      </c>
      <c r="E84" s="131">
        <f>IFERROR(IF(A84="England",INDEX('England_index-categories_R1'!$E:$E,MATCH($D84,'England_index-categories_R1'!B:B,0)),
IF(A84="Scotland",INDEX('Scotland_index-categories_R1'!$E:$E,MATCH($D84,'Scotland_index-categories_R1'!$B:$B,0)),
INDEX('Wales_index-categories_R1'!$E:$E,MATCH($D84,'Wales_index-categories_R1'!$B:$B,0)))),"-")</f>
        <v>1</v>
      </c>
    </row>
    <row r="85" spans="1:5" x14ac:dyDescent="0.35">
      <c r="A85" s="83" t="s">
        <v>1072</v>
      </c>
      <c r="B85" s="83" t="s">
        <v>1446</v>
      </c>
      <c r="C85" s="83" t="s">
        <v>842</v>
      </c>
      <c r="D85" s="83" t="s">
        <v>843</v>
      </c>
      <c r="E85" s="131">
        <f>IFERROR(IF(A85="England",INDEX('England_index-categories_R1'!$E:$E,MATCH($D85,'England_index-categories_R1'!B:B,0)),
IF(A85="Scotland",INDEX('Scotland_index-categories_R1'!$E:$E,MATCH($D85,'Scotland_index-categories_R1'!$B:$B,0)),
INDEX('Wales_index-categories_R1'!$E:$E,MATCH($D85,'Wales_index-categories_R1'!$B:$B,0)))),"-")</f>
        <v>1</v>
      </c>
    </row>
    <row r="86" spans="1:5" x14ac:dyDescent="0.35">
      <c r="A86" s="83" t="s">
        <v>1072</v>
      </c>
      <c r="B86" s="83" t="s">
        <v>1449</v>
      </c>
      <c r="C86" s="83" t="s">
        <v>852</v>
      </c>
      <c r="D86" s="83" t="s">
        <v>853</v>
      </c>
      <c r="E86" s="131">
        <f>IFERROR(IF(A86="England",INDEX('England_index-categories_R1'!$E:$E,MATCH($D86,'England_index-categories_R1'!B:B,0)),
IF(A86="Scotland",INDEX('Scotland_index-categories_R1'!$E:$E,MATCH($D86,'Scotland_index-categories_R1'!$B:$B,0)),
INDEX('Wales_index-categories_R1'!$E:$E,MATCH($D86,'Wales_index-categories_R1'!$B:$B,0)))),"-")</f>
        <v>1</v>
      </c>
    </row>
    <row r="87" spans="1:5" x14ac:dyDescent="0.35">
      <c r="A87" s="83" t="s">
        <v>1072</v>
      </c>
      <c r="B87" s="83" t="s">
        <v>1148</v>
      </c>
      <c r="C87" s="83" t="s">
        <v>854</v>
      </c>
      <c r="D87" s="83" t="s">
        <v>855</v>
      </c>
      <c r="E87" s="131">
        <f>IFERROR(IF(A87="England",INDEX('England_index-categories_R1'!$E:$E,MATCH($D87,'England_index-categories_R1'!B:B,0)),
IF(A87="Scotland",INDEX('Scotland_index-categories_R1'!$E:$E,MATCH($D87,'Scotland_index-categories_R1'!$B:$B,0)),
INDEX('Wales_index-categories_R1'!$E:$E,MATCH($D87,'Wales_index-categories_R1'!$B:$B,0)))),"-")</f>
        <v>1</v>
      </c>
    </row>
    <row r="88" spans="1:5" x14ac:dyDescent="0.35">
      <c r="A88" s="83" t="s">
        <v>1072</v>
      </c>
      <c r="B88" s="83" t="s">
        <v>1446</v>
      </c>
      <c r="C88" s="83" t="s">
        <v>892</v>
      </c>
      <c r="D88" s="83" t="s">
        <v>893</v>
      </c>
      <c r="E88" s="131">
        <f>IFERROR(IF(A88="England",INDEX('England_index-categories_R1'!$E:$E,MATCH($D88,'England_index-categories_R1'!B:B,0)),
IF(A88="Scotland",INDEX('Scotland_index-categories_R1'!$E:$E,MATCH($D88,'Scotland_index-categories_R1'!$B:$B,0)),
INDEX('Wales_index-categories_R1'!$E:$E,MATCH($D88,'Wales_index-categories_R1'!$B:$B,0)))),"-")</f>
        <v>1</v>
      </c>
    </row>
    <row r="89" spans="1:5" x14ac:dyDescent="0.35">
      <c r="A89" s="83" t="s">
        <v>1072</v>
      </c>
      <c r="B89" s="83" t="s">
        <v>1148</v>
      </c>
      <c r="C89" s="83" t="s">
        <v>906</v>
      </c>
      <c r="D89" s="83" t="s">
        <v>907</v>
      </c>
      <c r="E89" s="131">
        <f>IFERROR(IF(A89="England",INDEX('England_index-categories_R1'!$E:$E,MATCH($D89,'England_index-categories_R1'!B:B,0)),
IF(A89="Scotland",INDEX('Scotland_index-categories_R1'!$E:$E,MATCH($D89,'Scotland_index-categories_R1'!$B:$B,0)),
INDEX('Wales_index-categories_R1'!$E:$E,MATCH($D89,'Wales_index-categories_R1'!$B:$B,0)))),"-")</f>
        <v>1</v>
      </c>
    </row>
    <row r="90" spans="1:5" x14ac:dyDescent="0.35">
      <c r="A90" s="83" t="s">
        <v>1072</v>
      </c>
      <c r="B90" s="83" t="s">
        <v>1148</v>
      </c>
      <c r="C90" s="83" t="s">
        <v>908</v>
      </c>
      <c r="D90" s="83" t="s">
        <v>909</v>
      </c>
      <c r="E90" s="131">
        <f>IFERROR(IF(A90="England",INDEX('England_index-categories_R1'!$E:$E,MATCH($D90,'England_index-categories_R1'!B:B,0)),
IF(A90="Scotland",INDEX('Scotland_index-categories_R1'!$E:$E,MATCH($D90,'Scotland_index-categories_R1'!$B:$B,0)),
INDEX('Wales_index-categories_R1'!$E:$E,MATCH($D90,'Wales_index-categories_R1'!$B:$B,0)))),"-")</f>
        <v>1</v>
      </c>
    </row>
    <row r="91" spans="1:5" x14ac:dyDescent="0.35">
      <c r="A91" s="83" t="s">
        <v>1072</v>
      </c>
      <c r="B91" s="83" t="s">
        <v>1148</v>
      </c>
      <c r="C91" s="83" t="s">
        <v>918</v>
      </c>
      <c r="D91" s="83" t="s">
        <v>919</v>
      </c>
      <c r="E91" s="131">
        <f>IFERROR(IF(A91="England",INDEX('England_index-categories_R1'!$E:$E,MATCH($D91,'England_index-categories_R1'!B:B,0)),
IF(A91="Scotland",INDEX('Scotland_index-categories_R1'!$E:$E,MATCH($D91,'Scotland_index-categories_R1'!$B:$B,0)),
INDEX('Wales_index-categories_R1'!$E:$E,MATCH($D91,'Wales_index-categories_R1'!$B:$B,0)))),"-")</f>
        <v>1</v>
      </c>
    </row>
    <row r="92" spans="1:5" x14ac:dyDescent="0.35">
      <c r="A92" s="83" t="s">
        <v>1072</v>
      </c>
      <c r="B92" s="83" t="s">
        <v>1447</v>
      </c>
      <c r="C92" s="83" t="s">
        <v>199</v>
      </c>
      <c r="D92" s="83" t="s">
        <v>200</v>
      </c>
      <c r="E92" s="131">
        <f>IFERROR(IF(A92="England",INDEX('England_index-categories_R1'!$E:$E,MATCH($D92,'England_index-categories_R1'!B:B,0)),
IF(A92="Scotland",INDEX('Scotland_index-categories_R1'!$E:$E,MATCH($D92,'Scotland_index-categories_R1'!$B:$B,0)),
INDEX('Wales_index-categories_R1'!$E:$E,MATCH($D92,'Wales_index-categories_R1'!$B:$B,0)))),"-")</f>
        <v>2</v>
      </c>
    </row>
    <row r="93" spans="1:5" x14ac:dyDescent="0.35">
      <c r="A93" s="83" t="s">
        <v>1072</v>
      </c>
      <c r="B93" s="83" t="s">
        <v>1446</v>
      </c>
      <c r="C93" s="83" t="s">
        <v>201</v>
      </c>
      <c r="D93" s="83" t="s">
        <v>202</v>
      </c>
      <c r="E93" s="131">
        <f>IFERROR(IF(A93="England",INDEX('England_index-categories_R1'!$E:$E,MATCH($D93,'England_index-categories_R1'!B:B,0)),
IF(A93="Scotland",INDEX('Scotland_index-categories_R1'!$E:$E,MATCH($D93,'Scotland_index-categories_R1'!$B:$B,0)),
INDEX('Wales_index-categories_R1'!$E:$E,MATCH($D93,'Wales_index-categories_R1'!$B:$B,0)))),"-")</f>
        <v>2</v>
      </c>
    </row>
    <row r="94" spans="1:5" x14ac:dyDescent="0.35">
      <c r="A94" s="83" t="s">
        <v>1072</v>
      </c>
      <c r="B94" s="83" t="s">
        <v>1450</v>
      </c>
      <c r="C94" s="83" t="s">
        <v>203</v>
      </c>
      <c r="D94" s="83" t="s">
        <v>204</v>
      </c>
      <c r="E94" s="131">
        <f>IFERROR(IF(A94="England",INDEX('England_index-categories_R1'!$E:$E,MATCH($D94,'England_index-categories_R1'!B:B,0)),
IF(A94="Scotland",INDEX('Scotland_index-categories_R1'!$E:$E,MATCH($D94,'Scotland_index-categories_R1'!$B:$B,0)),
INDEX('Wales_index-categories_R1'!$E:$E,MATCH($D94,'Wales_index-categories_R1'!$B:$B,0)))),"-")</f>
        <v>2</v>
      </c>
    </row>
    <row r="95" spans="1:5" x14ac:dyDescent="0.35">
      <c r="A95" s="83" t="s">
        <v>1072</v>
      </c>
      <c r="B95" s="83" t="s">
        <v>1447</v>
      </c>
      <c r="C95" s="83" t="s">
        <v>209</v>
      </c>
      <c r="D95" s="83" t="s">
        <v>210</v>
      </c>
      <c r="E95" s="131">
        <f>IFERROR(IF(A95="England",INDEX('England_index-categories_R1'!$E:$E,MATCH($D95,'England_index-categories_R1'!B:B,0)),
IF(A95="Scotland",INDEX('Scotland_index-categories_R1'!$E:$E,MATCH($D95,'Scotland_index-categories_R1'!$B:$B,0)),
INDEX('Wales_index-categories_R1'!$E:$E,MATCH($D95,'Wales_index-categories_R1'!$B:$B,0)))),"-")</f>
        <v>2</v>
      </c>
    </row>
    <row r="96" spans="1:5" x14ac:dyDescent="0.35">
      <c r="A96" s="83" t="s">
        <v>1072</v>
      </c>
      <c r="B96" s="83" t="s">
        <v>1450</v>
      </c>
      <c r="C96" s="83" t="s">
        <v>211</v>
      </c>
      <c r="D96" s="83" t="s">
        <v>212</v>
      </c>
      <c r="E96" s="131">
        <f>IFERROR(IF(A96="England",INDEX('England_index-categories_R1'!$E:$E,MATCH($D96,'England_index-categories_R1'!B:B,0)),
IF(A96="Scotland",INDEX('Scotland_index-categories_R1'!$E:$E,MATCH($D96,'Scotland_index-categories_R1'!$B:$B,0)),
INDEX('Wales_index-categories_R1'!$E:$E,MATCH($D96,'Wales_index-categories_R1'!$B:$B,0)))),"-")</f>
        <v>2</v>
      </c>
    </row>
    <row r="97" spans="1:5" x14ac:dyDescent="0.35">
      <c r="A97" s="83" t="s">
        <v>1072</v>
      </c>
      <c r="B97" s="83" t="s">
        <v>1447</v>
      </c>
      <c r="C97" s="83" t="s">
        <v>213</v>
      </c>
      <c r="D97" s="83" t="s">
        <v>214</v>
      </c>
      <c r="E97" s="131">
        <f>IFERROR(IF(A97="England",INDEX('England_index-categories_R1'!$E:$E,MATCH($D97,'England_index-categories_R1'!B:B,0)),
IF(A97="Scotland",INDEX('Scotland_index-categories_R1'!$E:$E,MATCH($D97,'Scotland_index-categories_R1'!$B:$B,0)),
INDEX('Wales_index-categories_R1'!$E:$E,MATCH($D97,'Wales_index-categories_R1'!$B:$B,0)))),"-")</f>
        <v>2</v>
      </c>
    </row>
    <row r="98" spans="1:5" x14ac:dyDescent="0.35">
      <c r="A98" s="83" t="s">
        <v>1072</v>
      </c>
      <c r="B98" s="83" t="s">
        <v>1448</v>
      </c>
      <c r="C98" s="83" t="s">
        <v>219</v>
      </c>
      <c r="D98" s="83" t="s">
        <v>220</v>
      </c>
      <c r="E98" s="131">
        <f>IFERROR(IF(A98="England",INDEX('England_index-categories_R1'!$E:$E,MATCH($D98,'England_index-categories_R1'!B:B,0)),
IF(A98="Scotland",INDEX('Scotland_index-categories_R1'!$E:$E,MATCH($D98,'Scotland_index-categories_R1'!$B:$B,0)),
INDEX('Wales_index-categories_R1'!$E:$E,MATCH($D98,'Wales_index-categories_R1'!$B:$B,0)))),"-")</f>
        <v>2</v>
      </c>
    </row>
    <row r="99" spans="1:5" x14ac:dyDescent="0.35">
      <c r="A99" s="83" t="s">
        <v>1072</v>
      </c>
      <c r="B99" s="83" t="s">
        <v>1449</v>
      </c>
      <c r="C99" s="83" t="s">
        <v>221</v>
      </c>
      <c r="D99" s="83" t="s">
        <v>222</v>
      </c>
      <c r="E99" s="131">
        <f>IFERROR(IF(A99="England",INDEX('England_index-categories_R1'!$E:$E,MATCH($D99,'England_index-categories_R1'!B:B,0)),
IF(A99="Scotland",INDEX('Scotland_index-categories_R1'!$E:$E,MATCH($D99,'Scotland_index-categories_R1'!$B:$B,0)),
INDEX('Wales_index-categories_R1'!$E:$E,MATCH($D99,'Wales_index-categories_R1'!$B:$B,0)))),"-")</f>
        <v>2</v>
      </c>
    </row>
    <row r="100" spans="1:5" x14ac:dyDescent="0.35">
      <c r="A100" s="83" t="s">
        <v>1072</v>
      </c>
      <c r="B100" s="83" t="s">
        <v>1452</v>
      </c>
      <c r="C100" s="83" t="s">
        <v>231</v>
      </c>
      <c r="D100" s="83" t="s">
        <v>232</v>
      </c>
      <c r="E100" s="131">
        <f>IFERROR(IF(A100="England",INDEX('England_index-categories_R1'!$E:$E,MATCH($D100,'England_index-categories_R1'!B:B,0)),
IF(A100="Scotland",INDEX('Scotland_index-categories_R1'!$E:$E,MATCH($D100,'Scotland_index-categories_R1'!$B:$B,0)),
INDEX('Wales_index-categories_R1'!$E:$E,MATCH($D100,'Wales_index-categories_R1'!$B:$B,0)))),"-")</f>
        <v>2</v>
      </c>
    </row>
    <row r="101" spans="1:5" x14ac:dyDescent="0.35">
      <c r="A101" s="83" t="s">
        <v>1072</v>
      </c>
      <c r="B101" s="83" t="s">
        <v>1451</v>
      </c>
      <c r="C101" s="83" t="s">
        <v>233</v>
      </c>
      <c r="D101" s="83" t="s">
        <v>234</v>
      </c>
      <c r="E101" s="131">
        <f>IFERROR(IF(A101="England",INDEX('England_index-categories_R1'!$E:$E,MATCH($D101,'England_index-categories_R1'!B:B,0)),
IF(A101="Scotland",INDEX('Scotland_index-categories_R1'!$E:$E,MATCH($D101,'Scotland_index-categories_R1'!$B:$B,0)),
INDEX('Wales_index-categories_R1'!$E:$E,MATCH($D101,'Wales_index-categories_R1'!$B:$B,0)))),"-")</f>
        <v>2</v>
      </c>
    </row>
    <row r="102" spans="1:5" x14ac:dyDescent="0.35">
      <c r="A102" s="83" t="s">
        <v>1072</v>
      </c>
      <c r="B102" s="83" t="s">
        <v>1450</v>
      </c>
      <c r="C102" s="83" t="s">
        <v>247</v>
      </c>
      <c r="D102" s="83" t="s">
        <v>248</v>
      </c>
      <c r="E102" s="131">
        <f>IFERROR(IF(A102="England",INDEX('England_index-categories_R1'!$E:$E,MATCH($D102,'England_index-categories_R1'!B:B,0)),
IF(A102="Scotland",INDEX('Scotland_index-categories_R1'!$E:$E,MATCH($D102,'Scotland_index-categories_R1'!$B:$B,0)),
INDEX('Wales_index-categories_R1'!$E:$E,MATCH($D102,'Wales_index-categories_R1'!$B:$B,0)))),"-")</f>
        <v>2</v>
      </c>
    </row>
    <row r="103" spans="1:5" x14ac:dyDescent="0.35">
      <c r="A103" s="83" t="s">
        <v>1072</v>
      </c>
      <c r="B103" s="83" t="s">
        <v>1451</v>
      </c>
      <c r="C103" s="83" t="s">
        <v>259</v>
      </c>
      <c r="D103" s="83" t="s">
        <v>260</v>
      </c>
      <c r="E103" s="131">
        <f>IFERROR(IF(A103="England",INDEX('England_index-categories_R1'!$E:$E,MATCH($D103,'England_index-categories_R1'!B:B,0)),
IF(A103="Scotland",INDEX('Scotland_index-categories_R1'!$E:$E,MATCH($D103,'Scotland_index-categories_R1'!$B:$B,0)),
INDEX('Wales_index-categories_R1'!$E:$E,MATCH($D103,'Wales_index-categories_R1'!$B:$B,0)))),"-")</f>
        <v>2</v>
      </c>
    </row>
    <row r="104" spans="1:5" x14ac:dyDescent="0.35">
      <c r="A104" s="83" t="s">
        <v>1072</v>
      </c>
      <c r="B104" s="83" t="s">
        <v>1451</v>
      </c>
      <c r="C104" s="83" t="s">
        <v>261</v>
      </c>
      <c r="D104" s="83" t="s">
        <v>262</v>
      </c>
      <c r="E104" s="131">
        <f>IFERROR(IF(A104="England",INDEX('England_index-categories_R1'!$E:$E,MATCH($D104,'England_index-categories_R1'!B:B,0)),
IF(A104="Scotland",INDEX('Scotland_index-categories_R1'!$E:$E,MATCH($D104,'Scotland_index-categories_R1'!$B:$B,0)),
INDEX('Wales_index-categories_R1'!$E:$E,MATCH($D104,'Wales_index-categories_R1'!$B:$B,0)))),"-")</f>
        <v>2</v>
      </c>
    </row>
    <row r="105" spans="1:5" x14ac:dyDescent="0.35">
      <c r="A105" s="83" t="s">
        <v>1072</v>
      </c>
      <c r="B105" s="83" t="s">
        <v>1448</v>
      </c>
      <c r="C105" s="83" t="s">
        <v>263</v>
      </c>
      <c r="D105" s="83" t="s">
        <v>264</v>
      </c>
      <c r="E105" s="131">
        <f>IFERROR(IF(A105="England",INDEX('England_index-categories_R1'!$E:$E,MATCH($D105,'England_index-categories_R1'!B:B,0)),
IF(A105="Scotland",INDEX('Scotland_index-categories_R1'!$E:$E,MATCH($D105,'Scotland_index-categories_R1'!$B:$B,0)),
INDEX('Wales_index-categories_R1'!$E:$E,MATCH($D105,'Wales_index-categories_R1'!$B:$B,0)))),"-")</f>
        <v>2</v>
      </c>
    </row>
    <row r="106" spans="1:5" x14ac:dyDescent="0.35">
      <c r="A106" s="83" t="s">
        <v>1072</v>
      </c>
      <c r="B106" s="83" t="s">
        <v>1452</v>
      </c>
      <c r="C106" s="83" t="s">
        <v>271</v>
      </c>
      <c r="D106" s="83" t="s">
        <v>272</v>
      </c>
      <c r="E106" s="131">
        <f>IFERROR(IF(A106="England",INDEX('England_index-categories_R1'!$E:$E,MATCH($D106,'England_index-categories_R1'!B:B,0)),
IF(A106="Scotland",INDEX('Scotland_index-categories_R1'!$E:$E,MATCH($D106,'Scotland_index-categories_R1'!$B:$B,0)),
INDEX('Wales_index-categories_R1'!$E:$E,MATCH($D106,'Wales_index-categories_R1'!$B:$B,0)))),"-")</f>
        <v>2</v>
      </c>
    </row>
    <row r="107" spans="1:5" x14ac:dyDescent="0.35">
      <c r="A107" s="83" t="s">
        <v>1072</v>
      </c>
      <c r="B107" s="83" t="s">
        <v>1148</v>
      </c>
      <c r="C107" s="83" t="s">
        <v>277</v>
      </c>
      <c r="D107" s="83" t="s">
        <v>278</v>
      </c>
      <c r="E107" s="131">
        <f>IFERROR(IF(A107="England",INDEX('England_index-categories_R1'!$E:$E,MATCH($D107,'England_index-categories_R1'!B:B,0)),
IF(A107="Scotland",INDEX('Scotland_index-categories_R1'!$E:$E,MATCH($D107,'Scotland_index-categories_R1'!$B:$B,0)),
INDEX('Wales_index-categories_R1'!$E:$E,MATCH($D107,'Wales_index-categories_R1'!$B:$B,0)))),"-")</f>
        <v>2</v>
      </c>
    </row>
    <row r="108" spans="1:5" x14ac:dyDescent="0.35">
      <c r="A108" s="83" t="s">
        <v>1072</v>
      </c>
      <c r="B108" s="83" t="s">
        <v>1451</v>
      </c>
      <c r="C108" s="83" t="s">
        <v>279</v>
      </c>
      <c r="D108" s="83" t="s">
        <v>280</v>
      </c>
      <c r="E108" s="131">
        <f>IFERROR(IF(A108="England",INDEX('England_index-categories_R1'!$E:$E,MATCH($D108,'England_index-categories_R1'!B:B,0)),
IF(A108="Scotland",INDEX('Scotland_index-categories_R1'!$E:$E,MATCH($D108,'Scotland_index-categories_R1'!$B:$B,0)),
INDEX('Wales_index-categories_R1'!$E:$E,MATCH($D108,'Wales_index-categories_R1'!$B:$B,0)))),"-")</f>
        <v>2</v>
      </c>
    </row>
    <row r="109" spans="1:5" x14ac:dyDescent="0.35">
      <c r="A109" s="83" t="s">
        <v>1072</v>
      </c>
      <c r="B109" s="83" t="s">
        <v>1450</v>
      </c>
      <c r="C109" s="83" t="s">
        <v>281</v>
      </c>
      <c r="D109" s="83" t="s">
        <v>282</v>
      </c>
      <c r="E109" s="131">
        <f>IFERROR(IF(A109="England",INDEX('England_index-categories_R1'!$E:$E,MATCH($D109,'England_index-categories_R1'!B:B,0)),
IF(A109="Scotland",INDEX('Scotland_index-categories_R1'!$E:$E,MATCH($D109,'Scotland_index-categories_R1'!$B:$B,0)),
INDEX('Wales_index-categories_R1'!$E:$E,MATCH($D109,'Wales_index-categories_R1'!$B:$B,0)))),"-")</f>
        <v>2</v>
      </c>
    </row>
    <row r="110" spans="1:5" x14ac:dyDescent="0.35">
      <c r="A110" s="83" t="s">
        <v>1072</v>
      </c>
      <c r="B110" s="83" t="s">
        <v>1449</v>
      </c>
      <c r="C110" s="83" t="s">
        <v>291</v>
      </c>
      <c r="D110" s="83" t="s">
        <v>292</v>
      </c>
      <c r="E110" s="131">
        <f>IFERROR(IF(A110="England",INDEX('England_index-categories_R1'!$E:$E,MATCH($D110,'England_index-categories_R1'!B:B,0)),
IF(A110="Scotland",INDEX('Scotland_index-categories_R1'!$E:$E,MATCH($D110,'Scotland_index-categories_R1'!$B:$B,0)),
INDEX('Wales_index-categories_R1'!$E:$E,MATCH($D110,'Wales_index-categories_R1'!$B:$B,0)))),"-")</f>
        <v>2</v>
      </c>
    </row>
    <row r="111" spans="1:5" x14ac:dyDescent="0.35">
      <c r="A111" s="83" t="s">
        <v>1072</v>
      </c>
      <c r="B111" s="83" t="s">
        <v>1448</v>
      </c>
      <c r="C111" s="83" t="s">
        <v>295</v>
      </c>
      <c r="D111" s="83" t="s">
        <v>296</v>
      </c>
      <c r="E111" s="131">
        <f>IFERROR(IF(A111="England",INDEX('England_index-categories_R1'!$E:$E,MATCH($D111,'England_index-categories_R1'!B:B,0)),
IF(A111="Scotland",INDEX('Scotland_index-categories_R1'!$E:$E,MATCH($D111,'Scotland_index-categories_R1'!$B:$B,0)),
INDEX('Wales_index-categories_R1'!$E:$E,MATCH($D111,'Wales_index-categories_R1'!$B:$B,0)))),"-")</f>
        <v>2</v>
      </c>
    </row>
    <row r="112" spans="1:5" x14ac:dyDescent="0.35">
      <c r="A112" s="83" t="s">
        <v>1072</v>
      </c>
      <c r="B112" s="83" t="s">
        <v>1148</v>
      </c>
      <c r="C112" s="83" t="s">
        <v>297</v>
      </c>
      <c r="D112" s="83" t="s">
        <v>298</v>
      </c>
      <c r="E112" s="131">
        <f>IFERROR(IF(A112="England",INDEX('England_index-categories_R1'!$E:$E,MATCH($D112,'England_index-categories_R1'!B:B,0)),
IF(A112="Scotland",INDEX('Scotland_index-categories_R1'!$E:$E,MATCH($D112,'Scotland_index-categories_R1'!$B:$B,0)),
INDEX('Wales_index-categories_R1'!$E:$E,MATCH($D112,'Wales_index-categories_R1'!$B:$B,0)))),"-")</f>
        <v>2</v>
      </c>
    </row>
    <row r="113" spans="1:5" x14ac:dyDescent="0.35">
      <c r="A113" s="83" t="s">
        <v>1072</v>
      </c>
      <c r="B113" s="83" t="s">
        <v>1446</v>
      </c>
      <c r="C113" s="83" t="s">
        <v>303</v>
      </c>
      <c r="D113" s="83" t="s">
        <v>304</v>
      </c>
      <c r="E113" s="131">
        <f>IFERROR(IF(A113="England",INDEX('England_index-categories_R1'!$E:$E,MATCH($D113,'England_index-categories_R1'!B:B,0)),
IF(A113="Scotland",INDEX('Scotland_index-categories_R1'!$E:$E,MATCH($D113,'Scotland_index-categories_R1'!$B:$B,0)),
INDEX('Wales_index-categories_R1'!$E:$E,MATCH($D113,'Wales_index-categories_R1'!$B:$B,0)))),"-")</f>
        <v>2</v>
      </c>
    </row>
    <row r="114" spans="1:5" x14ac:dyDescent="0.35">
      <c r="A114" s="83" t="s">
        <v>1072</v>
      </c>
      <c r="B114" s="83" t="s">
        <v>1451</v>
      </c>
      <c r="C114" s="83" t="s">
        <v>307</v>
      </c>
      <c r="D114" s="83" t="s">
        <v>308</v>
      </c>
      <c r="E114" s="131">
        <f>IFERROR(IF(A114="England",INDEX('England_index-categories_R1'!$E:$E,MATCH($D114,'England_index-categories_R1'!B:B,0)),
IF(A114="Scotland",INDEX('Scotland_index-categories_R1'!$E:$E,MATCH($D114,'Scotland_index-categories_R1'!$B:$B,0)),
INDEX('Wales_index-categories_R1'!$E:$E,MATCH($D114,'Wales_index-categories_R1'!$B:$B,0)))),"-")</f>
        <v>2</v>
      </c>
    </row>
    <row r="115" spans="1:5" x14ac:dyDescent="0.35">
      <c r="A115" s="83" t="s">
        <v>1072</v>
      </c>
      <c r="B115" s="83" t="s">
        <v>1446</v>
      </c>
      <c r="C115" s="83" t="s">
        <v>323</v>
      </c>
      <c r="D115" s="83" t="s">
        <v>324</v>
      </c>
      <c r="E115" s="131">
        <f>IFERROR(IF(A115="England",INDEX('England_index-categories_R1'!$E:$E,MATCH($D115,'England_index-categories_R1'!B:B,0)),
IF(A115="Scotland",INDEX('Scotland_index-categories_R1'!$E:$E,MATCH($D115,'Scotland_index-categories_R1'!$B:$B,0)),
INDEX('Wales_index-categories_R1'!$E:$E,MATCH($D115,'Wales_index-categories_R1'!$B:$B,0)))),"-")</f>
        <v>2</v>
      </c>
    </row>
    <row r="116" spans="1:5" x14ac:dyDescent="0.35">
      <c r="A116" s="83" t="s">
        <v>1072</v>
      </c>
      <c r="B116" s="83" t="s">
        <v>1446</v>
      </c>
      <c r="C116" s="83" t="s">
        <v>329</v>
      </c>
      <c r="D116" s="83" t="s">
        <v>330</v>
      </c>
      <c r="E116" s="131">
        <f>IFERROR(IF(A116="England",INDEX('England_index-categories_R1'!$E:$E,MATCH($D116,'England_index-categories_R1'!B:B,0)),
IF(A116="Scotland",INDEX('Scotland_index-categories_R1'!$E:$E,MATCH($D116,'Scotland_index-categories_R1'!$B:$B,0)),
INDEX('Wales_index-categories_R1'!$E:$E,MATCH($D116,'Wales_index-categories_R1'!$B:$B,0)))),"-")</f>
        <v>2</v>
      </c>
    </row>
    <row r="117" spans="1:5" x14ac:dyDescent="0.35">
      <c r="A117" s="83" t="s">
        <v>1072</v>
      </c>
      <c r="B117" s="83" t="s">
        <v>1451</v>
      </c>
      <c r="C117" s="83" t="s">
        <v>338</v>
      </c>
      <c r="D117" s="83" t="s">
        <v>339</v>
      </c>
      <c r="E117" s="131">
        <f>IFERROR(IF(A117="England",INDEX('England_index-categories_R1'!$E:$E,MATCH($D117,'England_index-categories_R1'!B:B,0)),
IF(A117="Scotland",INDEX('Scotland_index-categories_R1'!$E:$E,MATCH($D117,'Scotland_index-categories_R1'!$B:$B,0)),
INDEX('Wales_index-categories_R1'!$E:$E,MATCH($D117,'Wales_index-categories_R1'!$B:$B,0)))),"-")</f>
        <v>2</v>
      </c>
    </row>
    <row r="118" spans="1:5" x14ac:dyDescent="0.35">
      <c r="A118" s="83" t="s">
        <v>1072</v>
      </c>
      <c r="B118" s="83" t="s">
        <v>1446</v>
      </c>
      <c r="C118" s="83" t="s">
        <v>342</v>
      </c>
      <c r="D118" s="83" t="s">
        <v>343</v>
      </c>
      <c r="E118" s="131">
        <f>IFERROR(IF(A118="England",INDEX('England_index-categories_R1'!$E:$E,MATCH($D118,'England_index-categories_R1'!B:B,0)),
IF(A118="Scotland",INDEX('Scotland_index-categories_R1'!$E:$E,MATCH($D118,'Scotland_index-categories_R1'!$B:$B,0)),
INDEX('Wales_index-categories_R1'!$E:$E,MATCH($D118,'Wales_index-categories_R1'!$B:$B,0)))),"-")</f>
        <v>2</v>
      </c>
    </row>
    <row r="119" spans="1:5" x14ac:dyDescent="0.35">
      <c r="A119" s="83" t="s">
        <v>1072</v>
      </c>
      <c r="B119" s="83" t="s">
        <v>1452</v>
      </c>
      <c r="C119" s="83" t="s">
        <v>344</v>
      </c>
      <c r="D119" s="83" t="s">
        <v>345</v>
      </c>
      <c r="E119" s="131">
        <f>IFERROR(IF(A119="England",INDEX('England_index-categories_R1'!$E:$E,MATCH($D119,'England_index-categories_R1'!B:B,0)),
IF(A119="Scotland",INDEX('Scotland_index-categories_R1'!$E:$E,MATCH($D119,'Scotland_index-categories_R1'!$B:$B,0)),
INDEX('Wales_index-categories_R1'!$E:$E,MATCH($D119,'Wales_index-categories_R1'!$B:$B,0)))),"-")</f>
        <v>2</v>
      </c>
    </row>
    <row r="120" spans="1:5" x14ac:dyDescent="0.35">
      <c r="A120" s="83" t="s">
        <v>1072</v>
      </c>
      <c r="B120" s="83" t="s">
        <v>1148</v>
      </c>
      <c r="C120" s="83" t="s">
        <v>350</v>
      </c>
      <c r="D120" s="83" t="s">
        <v>351</v>
      </c>
      <c r="E120" s="131">
        <f>IFERROR(IF(A120="England",INDEX('England_index-categories_R1'!$E:$E,MATCH($D120,'England_index-categories_R1'!B:B,0)),
IF(A120="Scotland",INDEX('Scotland_index-categories_R1'!$E:$E,MATCH($D120,'Scotland_index-categories_R1'!$B:$B,0)),
INDEX('Wales_index-categories_R1'!$E:$E,MATCH($D120,'Wales_index-categories_R1'!$B:$B,0)))),"-")</f>
        <v>2</v>
      </c>
    </row>
    <row r="121" spans="1:5" x14ac:dyDescent="0.35">
      <c r="A121" s="83" t="s">
        <v>1072</v>
      </c>
      <c r="B121" s="83" t="s">
        <v>1448</v>
      </c>
      <c r="C121" s="83" t="s">
        <v>356</v>
      </c>
      <c r="D121" s="83" t="s">
        <v>357</v>
      </c>
      <c r="E121" s="131">
        <f>IFERROR(IF(A121="England",INDEX('England_index-categories_R1'!$E:$E,MATCH($D121,'England_index-categories_R1'!B:B,0)),
IF(A121="Scotland",INDEX('Scotland_index-categories_R1'!$E:$E,MATCH($D121,'Scotland_index-categories_R1'!$B:$B,0)),
INDEX('Wales_index-categories_R1'!$E:$E,MATCH($D121,'Wales_index-categories_R1'!$B:$B,0)))),"-")</f>
        <v>2</v>
      </c>
    </row>
    <row r="122" spans="1:5" x14ac:dyDescent="0.35">
      <c r="A122" s="83" t="s">
        <v>1072</v>
      </c>
      <c r="B122" s="83" t="s">
        <v>1453</v>
      </c>
      <c r="C122" s="83" t="s">
        <v>360</v>
      </c>
      <c r="D122" s="83" t="s">
        <v>361</v>
      </c>
      <c r="E122" s="131">
        <f>IFERROR(IF(A122="England",INDEX('England_index-categories_R1'!$E:$E,MATCH($D122,'England_index-categories_R1'!B:B,0)),
IF(A122="Scotland",INDEX('Scotland_index-categories_R1'!$E:$E,MATCH($D122,'Scotland_index-categories_R1'!$B:$B,0)),
INDEX('Wales_index-categories_R1'!$E:$E,MATCH($D122,'Wales_index-categories_R1'!$B:$B,0)))),"-")</f>
        <v>2</v>
      </c>
    </row>
    <row r="123" spans="1:5" x14ac:dyDescent="0.35">
      <c r="A123" s="83" t="s">
        <v>1072</v>
      </c>
      <c r="B123" s="83" t="s">
        <v>1448</v>
      </c>
      <c r="C123" s="83" t="s">
        <v>382</v>
      </c>
      <c r="D123" s="83" t="s">
        <v>383</v>
      </c>
      <c r="E123" s="131">
        <f>IFERROR(IF(A123="England",INDEX('England_index-categories_R1'!$E:$E,MATCH($D123,'England_index-categories_R1'!B:B,0)),
IF(A123="Scotland",INDEX('Scotland_index-categories_R1'!$E:$E,MATCH($D123,'Scotland_index-categories_R1'!$B:$B,0)),
INDEX('Wales_index-categories_R1'!$E:$E,MATCH($D123,'Wales_index-categories_R1'!$B:$B,0)))),"-")</f>
        <v>2</v>
      </c>
    </row>
    <row r="124" spans="1:5" x14ac:dyDescent="0.35">
      <c r="A124" s="83" t="s">
        <v>1072</v>
      </c>
      <c r="B124" s="83" t="s">
        <v>1447</v>
      </c>
      <c r="C124" s="83" t="s">
        <v>392</v>
      </c>
      <c r="D124" s="83" t="s">
        <v>393</v>
      </c>
      <c r="E124" s="131">
        <f>IFERROR(IF(A124="England",INDEX('England_index-categories_R1'!$E:$E,MATCH($D124,'England_index-categories_R1'!B:B,0)),
IF(A124="Scotland",INDEX('Scotland_index-categories_R1'!$E:$E,MATCH($D124,'Scotland_index-categories_R1'!$B:$B,0)),
INDEX('Wales_index-categories_R1'!$E:$E,MATCH($D124,'Wales_index-categories_R1'!$B:$B,0)))),"-")</f>
        <v>2</v>
      </c>
    </row>
    <row r="125" spans="1:5" x14ac:dyDescent="0.35">
      <c r="A125" s="83" t="s">
        <v>1072</v>
      </c>
      <c r="B125" s="83" t="s">
        <v>1449</v>
      </c>
      <c r="C125" s="83" t="s">
        <v>402</v>
      </c>
      <c r="D125" s="83" t="s">
        <v>403</v>
      </c>
      <c r="E125" s="131">
        <f>IFERROR(IF(A125="England",INDEX('England_index-categories_R1'!$E:$E,MATCH($D125,'England_index-categories_R1'!B:B,0)),
IF(A125="Scotland",INDEX('Scotland_index-categories_R1'!$E:$E,MATCH($D125,'Scotland_index-categories_R1'!$B:$B,0)),
INDEX('Wales_index-categories_R1'!$E:$E,MATCH($D125,'Wales_index-categories_R1'!$B:$B,0)))),"-")</f>
        <v>2</v>
      </c>
    </row>
    <row r="126" spans="1:5" x14ac:dyDescent="0.35">
      <c r="A126" s="83" t="s">
        <v>1072</v>
      </c>
      <c r="B126" s="83" t="s">
        <v>1451</v>
      </c>
      <c r="C126" s="83" t="s">
        <v>406</v>
      </c>
      <c r="D126" s="83" t="s">
        <v>407</v>
      </c>
      <c r="E126" s="131">
        <f>IFERROR(IF(A126="England",INDEX('England_index-categories_R1'!$E:$E,MATCH($D126,'England_index-categories_R1'!B:B,0)),
IF(A126="Scotland",INDEX('Scotland_index-categories_R1'!$E:$E,MATCH($D126,'Scotland_index-categories_R1'!$B:$B,0)),
INDEX('Wales_index-categories_R1'!$E:$E,MATCH($D126,'Wales_index-categories_R1'!$B:$B,0)))),"-")</f>
        <v>2</v>
      </c>
    </row>
    <row r="127" spans="1:5" x14ac:dyDescent="0.35">
      <c r="A127" s="83" t="s">
        <v>1072</v>
      </c>
      <c r="B127" s="83" t="s">
        <v>1446</v>
      </c>
      <c r="C127" s="83" t="s">
        <v>412</v>
      </c>
      <c r="D127" s="83" t="s">
        <v>413</v>
      </c>
      <c r="E127" s="131">
        <f>IFERROR(IF(A127="England",INDEX('England_index-categories_R1'!$E:$E,MATCH($D127,'England_index-categories_R1'!B:B,0)),
IF(A127="Scotland",INDEX('Scotland_index-categories_R1'!$E:$E,MATCH($D127,'Scotland_index-categories_R1'!$B:$B,0)),
INDEX('Wales_index-categories_R1'!$E:$E,MATCH($D127,'Wales_index-categories_R1'!$B:$B,0)))),"-")</f>
        <v>2</v>
      </c>
    </row>
    <row r="128" spans="1:5" x14ac:dyDescent="0.35">
      <c r="A128" s="83" t="s">
        <v>1072</v>
      </c>
      <c r="B128" s="83" t="s">
        <v>1448</v>
      </c>
      <c r="C128" s="83" t="s">
        <v>416</v>
      </c>
      <c r="D128" s="83" t="s">
        <v>417</v>
      </c>
      <c r="E128" s="131">
        <f>IFERROR(IF(A128="England",INDEX('England_index-categories_R1'!$E:$E,MATCH($D128,'England_index-categories_R1'!B:B,0)),
IF(A128="Scotland",INDEX('Scotland_index-categories_R1'!$E:$E,MATCH($D128,'Scotland_index-categories_R1'!$B:$B,0)),
INDEX('Wales_index-categories_R1'!$E:$E,MATCH($D128,'Wales_index-categories_R1'!$B:$B,0)))),"-")</f>
        <v>2</v>
      </c>
    </row>
    <row r="129" spans="1:5" x14ac:dyDescent="0.35">
      <c r="A129" s="83" t="s">
        <v>1072</v>
      </c>
      <c r="B129" s="83" t="s">
        <v>1451</v>
      </c>
      <c r="C129" s="83" t="s">
        <v>430</v>
      </c>
      <c r="D129" s="83" t="s">
        <v>431</v>
      </c>
      <c r="E129" s="131">
        <f>IFERROR(IF(A129="England",INDEX('England_index-categories_R1'!$E:$E,MATCH($D129,'England_index-categories_R1'!B:B,0)),
IF(A129="Scotland",INDEX('Scotland_index-categories_R1'!$E:$E,MATCH($D129,'Scotland_index-categories_R1'!$B:$B,0)),
INDEX('Wales_index-categories_R1'!$E:$E,MATCH($D129,'Wales_index-categories_R1'!$B:$B,0)))),"-")</f>
        <v>2</v>
      </c>
    </row>
    <row r="130" spans="1:5" x14ac:dyDescent="0.35">
      <c r="A130" s="83" t="s">
        <v>1072</v>
      </c>
      <c r="B130" s="83" t="s">
        <v>1446</v>
      </c>
      <c r="C130" s="83" t="s">
        <v>440</v>
      </c>
      <c r="D130" s="83" t="s">
        <v>441</v>
      </c>
      <c r="E130" s="131">
        <f>IFERROR(IF(A130="England",INDEX('England_index-categories_R1'!$E:$E,MATCH($D130,'England_index-categories_R1'!B:B,0)),
IF(A130="Scotland",INDEX('Scotland_index-categories_R1'!$E:$E,MATCH($D130,'Scotland_index-categories_R1'!$B:$B,0)),
INDEX('Wales_index-categories_R1'!$E:$E,MATCH($D130,'Wales_index-categories_R1'!$B:$B,0)))),"-")</f>
        <v>2</v>
      </c>
    </row>
    <row r="131" spans="1:5" x14ac:dyDescent="0.35">
      <c r="A131" s="83" t="s">
        <v>1072</v>
      </c>
      <c r="B131" s="83" t="s">
        <v>1450</v>
      </c>
      <c r="C131" s="83" t="s">
        <v>444</v>
      </c>
      <c r="D131" s="83" t="s">
        <v>445</v>
      </c>
      <c r="E131" s="131">
        <f>IFERROR(IF(A131="England",INDEX('England_index-categories_R1'!$E:$E,MATCH($D131,'England_index-categories_R1'!B:B,0)),
IF(A131="Scotland",INDEX('Scotland_index-categories_R1'!$E:$E,MATCH($D131,'Scotland_index-categories_R1'!$B:$B,0)),
INDEX('Wales_index-categories_R1'!$E:$E,MATCH($D131,'Wales_index-categories_R1'!$B:$B,0)))),"-")</f>
        <v>2</v>
      </c>
    </row>
    <row r="132" spans="1:5" x14ac:dyDescent="0.35">
      <c r="A132" s="83" t="s">
        <v>1072</v>
      </c>
      <c r="B132" s="83" t="s">
        <v>1448</v>
      </c>
      <c r="C132" s="83" t="s">
        <v>456</v>
      </c>
      <c r="D132" s="83" t="s">
        <v>457</v>
      </c>
      <c r="E132" s="131">
        <f>IFERROR(IF(A132="England",INDEX('England_index-categories_R1'!$E:$E,MATCH($D132,'England_index-categories_R1'!B:B,0)),
IF(A132="Scotland",INDEX('Scotland_index-categories_R1'!$E:$E,MATCH($D132,'Scotland_index-categories_R1'!$B:$B,0)),
INDEX('Wales_index-categories_R1'!$E:$E,MATCH($D132,'Wales_index-categories_R1'!$B:$B,0)))),"-")</f>
        <v>2</v>
      </c>
    </row>
    <row r="133" spans="1:5" x14ac:dyDescent="0.35">
      <c r="A133" s="83" t="s">
        <v>1072</v>
      </c>
      <c r="B133" s="83" t="s">
        <v>1448</v>
      </c>
      <c r="C133" s="83" t="s">
        <v>462</v>
      </c>
      <c r="D133" s="83" t="s">
        <v>463</v>
      </c>
      <c r="E133" s="131">
        <f>IFERROR(IF(A133="England",INDEX('England_index-categories_R1'!$E:$E,MATCH($D133,'England_index-categories_R1'!B:B,0)),
IF(A133="Scotland",INDEX('Scotland_index-categories_R1'!$E:$E,MATCH($D133,'Scotland_index-categories_R1'!$B:$B,0)),
INDEX('Wales_index-categories_R1'!$E:$E,MATCH($D133,'Wales_index-categories_R1'!$B:$B,0)))),"-")</f>
        <v>2</v>
      </c>
    </row>
    <row r="134" spans="1:5" x14ac:dyDescent="0.35">
      <c r="A134" s="83" t="s">
        <v>1072</v>
      </c>
      <c r="B134" s="83" t="s">
        <v>1446</v>
      </c>
      <c r="C134" s="83" t="s">
        <v>464</v>
      </c>
      <c r="D134" s="83" t="s">
        <v>465</v>
      </c>
      <c r="E134" s="131">
        <f>IFERROR(IF(A134="England",INDEX('England_index-categories_R1'!$E:$E,MATCH($D134,'England_index-categories_R1'!B:B,0)),
IF(A134="Scotland",INDEX('Scotland_index-categories_R1'!$E:$E,MATCH($D134,'Scotland_index-categories_R1'!$B:$B,0)),
INDEX('Wales_index-categories_R1'!$E:$E,MATCH($D134,'Wales_index-categories_R1'!$B:$B,0)))),"-")</f>
        <v>2</v>
      </c>
    </row>
    <row r="135" spans="1:5" x14ac:dyDescent="0.35">
      <c r="A135" s="83" t="s">
        <v>1072</v>
      </c>
      <c r="B135" s="83" t="s">
        <v>1448</v>
      </c>
      <c r="C135" s="83" t="s">
        <v>472</v>
      </c>
      <c r="D135" s="83" t="s">
        <v>473</v>
      </c>
      <c r="E135" s="131">
        <f>IFERROR(IF(A135="England",INDEX('England_index-categories_R1'!$E:$E,MATCH($D135,'England_index-categories_R1'!B:B,0)),
IF(A135="Scotland",INDEX('Scotland_index-categories_R1'!$E:$E,MATCH($D135,'Scotland_index-categories_R1'!$B:$B,0)),
INDEX('Wales_index-categories_R1'!$E:$E,MATCH($D135,'Wales_index-categories_R1'!$B:$B,0)))),"-")</f>
        <v>2</v>
      </c>
    </row>
    <row r="136" spans="1:5" x14ac:dyDescent="0.35">
      <c r="A136" s="83" t="s">
        <v>1072</v>
      </c>
      <c r="B136" s="83" t="s">
        <v>1447</v>
      </c>
      <c r="C136" s="83" t="s">
        <v>486</v>
      </c>
      <c r="D136" s="83" t="s">
        <v>487</v>
      </c>
      <c r="E136" s="131">
        <f>IFERROR(IF(A136="England",INDEX('England_index-categories_R1'!$E:$E,MATCH($D136,'England_index-categories_R1'!B:B,0)),
IF(A136="Scotland",INDEX('Scotland_index-categories_R1'!$E:$E,MATCH($D136,'Scotland_index-categories_R1'!$B:$B,0)),
INDEX('Wales_index-categories_R1'!$E:$E,MATCH($D136,'Wales_index-categories_R1'!$B:$B,0)))),"-")</f>
        <v>2</v>
      </c>
    </row>
    <row r="137" spans="1:5" x14ac:dyDescent="0.35">
      <c r="A137" s="83" t="s">
        <v>1072</v>
      </c>
      <c r="B137" s="83" t="s">
        <v>1448</v>
      </c>
      <c r="C137" s="83" t="s">
        <v>488</v>
      </c>
      <c r="D137" s="83" t="s">
        <v>489</v>
      </c>
      <c r="E137" s="131">
        <f>IFERROR(IF(A137="England",INDEX('England_index-categories_R1'!$E:$E,MATCH($D137,'England_index-categories_R1'!B:B,0)),
IF(A137="Scotland",INDEX('Scotland_index-categories_R1'!$E:$E,MATCH($D137,'Scotland_index-categories_R1'!$B:$B,0)),
INDEX('Wales_index-categories_R1'!$E:$E,MATCH($D137,'Wales_index-categories_R1'!$B:$B,0)))),"-")</f>
        <v>2</v>
      </c>
    </row>
    <row r="138" spans="1:5" x14ac:dyDescent="0.35">
      <c r="A138" s="83" t="s">
        <v>1072</v>
      </c>
      <c r="B138" s="83" t="s">
        <v>1148</v>
      </c>
      <c r="C138" s="83" t="s">
        <v>490</v>
      </c>
      <c r="D138" s="83" t="s">
        <v>491</v>
      </c>
      <c r="E138" s="131">
        <f>IFERROR(IF(A138="England",INDEX('England_index-categories_R1'!$E:$E,MATCH($D138,'England_index-categories_R1'!B:B,0)),
IF(A138="Scotland",INDEX('Scotland_index-categories_R1'!$E:$E,MATCH($D138,'Scotland_index-categories_R1'!$B:$B,0)),
INDEX('Wales_index-categories_R1'!$E:$E,MATCH($D138,'Wales_index-categories_R1'!$B:$B,0)))),"-")</f>
        <v>2</v>
      </c>
    </row>
    <row r="139" spans="1:5" x14ac:dyDescent="0.35">
      <c r="A139" s="83" t="s">
        <v>1072</v>
      </c>
      <c r="B139" s="83" t="s">
        <v>1451</v>
      </c>
      <c r="C139" s="83" t="s">
        <v>492</v>
      </c>
      <c r="D139" s="83" t="s">
        <v>493</v>
      </c>
      <c r="E139" s="131">
        <f>IFERROR(IF(A139="England",INDEX('England_index-categories_R1'!$E:$E,MATCH($D139,'England_index-categories_R1'!B:B,0)),
IF(A139="Scotland",INDEX('Scotland_index-categories_R1'!$E:$E,MATCH($D139,'Scotland_index-categories_R1'!$B:$B,0)),
INDEX('Wales_index-categories_R1'!$E:$E,MATCH($D139,'Wales_index-categories_R1'!$B:$B,0)))),"-")</f>
        <v>2</v>
      </c>
    </row>
    <row r="140" spans="1:5" x14ac:dyDescent="0.35">
      <c r="A140" s="83" t="s">
        <v>1072</v>
      </c>
      <c r="B140" s="83" t="s">
        <v>1448</v>
      </c>
      <c r="C140" s="83" t="s">
        <v>498</v>
      </c>
      <c r="D140" s="83" t="s">
        <v>499</v>
      </c>
      <c r="E140" s="131">
        <f>IFERROR(IF(A140="England",INDEX('England_index-categories_R1'!$E:$E,MATCH($D140,'England_index-categories_R1'!B:B,0)),
IF(A140="Scotland",INDEX('Scotland_index-categories_R1'!$E:$E,MATCH($D140,'Scotland_index-categories_R1'!$B:$B,0)),
INDEX('Wales_index-categories_R1'!$E:$E,MATCH($D140,'Wales_index-categories_R1'!$B:$B,0)))),"-")</f>
        <v>2</v>
      </c>
    </row>
    <row r="141" spans="1:5" x14ac:dyDescent="0.35">
      <c r="A141" s="83" t="s">
        <v>1072</v>
      </c>
      <c r="B141" s="83" t="s">
        <v>1451</v>
      </c>
      <c r="C141" s="83" t="s">
        <v>512</v>
      </c>
      <c r="D141" s="83" t="s">
        <v>513</v>
      </c>
      <c r="E141" s="131">
        <f>IFERROR(IF(A141="England",INDEX('England_index-categories_R1'!$E:$E,MATCH($D141,'England_index-categories_R1'!B:B,0)),
IF(A141="Scotland",INDEX('Scotland_index-categories_R1'!$E:$E,MATCH($D141,'Scotland_index-categories_R1'!$B:$B,0)),
INDEX('Wales_index-categories_R1'!$E:$E,MATCH($D141,'Wales_index-categories_R1'!$B:$B,0)))),"-")</f>
        <v>2</v>
      </c>
    </row>
    <row r="142" spans="1:5" x14ac:dyDescent="0.35">
      <c r="A142" s="83" t="s">
        <v>1072</v>
      </c>
      <c r="B142" s="83" t="s">
        <v>1447</v>
      </c>
      <c r="C142" s="83" t="s">
        <v>516</v>
      </c>
      <c r="D142" s="83" t="s">
        <v>517</v>
      </c>
      <c r="E142" s="131">
        <f>IFERROR(IF(A142="England",INDEX('England_index-categories_R1'!$E:$E,MATCH($D142,'England_index-categories_R1'!B:B,0)),
IF(A142="Scotland",INDEX('Scotland_index-categories_R1'!$E:$E,MATCH($D142,'Scotland_index-categories_R1'!$B:$B,0)),
INDEX('Wales_index-categories_R1'!$E:$E,MATCH($D142,'Wales_index-categories_R1'!$B:$B,0)))),"-")</f>
        <v>2</v>
      </c>
    </row>
    <row r="143" spans="1:5" x14ac:dyDescent="0.35">
      <c r="A143" s="83" t="s">
        <v>1072</v>
      </c>
      <c r="B143" s="83" t="s">
        <v>1448</v>
      </c>
      <c r="C143" s="83" t="s">
        <v>522</v>
      </c>
      <c r="D143" s="83" t="s">
        <v>523</v>
      </c>
      <c r="E143" s="131">
        <f>IFERROR(IF(A143="England",INDEX('England_index-categories_R1'!$E:$E,MATCH($D143,'England_index-categories_R1'!B:B,0)),
IF(A143="Scotland",INDEX('Scotland_index-categories_R1'!$E:$E,MATCH($D143,'Scotland_index-categories_R1'!$B:$B,0)),
INDEX('Wales_index-categories_R1'!$E:$E,MATCH($D143,'Wales_index-categories_R1'!$B:$B,0)))),"-")</f>
        <v>2</v>
      </c>
    </row>
    <row r="144" spans="1:5" x14ac:dyDescent="0.35">
      <c r="A144" s="83" t="s">
        <v>1072</v>
      </c>
      <c r="B144" s="83" t="s">
        <v>1449</v>
      </c>
      <c r="C144" s="83" t="s">
        <v>530</v>
      </c>
      <c r="D144" s="83" t="s">
        <v>531</v>
      </c>
      <c r="E144" s="131">
        <f>IFERROR(IF(A144="England",INDEX('England_index-categories_R1'!$E:$E,MATCH($D144,'England_index-categories_R1'!B:B,0)),
IF(A144="Scotland",INDEX('Scotland_index-categories_R1'!$E:$E,MATCH($D144,'Scotland_index-categories_R1'!$B:$B,0)),
INDEX('Wales_index-categories_R1'!$E:$E,MATCH($D144,'Wales_index-categories_R1'!$B:$B,0)))),"-")</f>
        <v>2</v>
      </c>
    </row>
    <row r="145" spans="1:5" x14ac:dyDescent="0.35">
      <c r="A145" s="83" t="s">
        <v>1072</v>
      </c>
      <c r="B145" s="83" t="s">
        <v>1446</v>
      </c>
      <c r="C145" s="83" t="s">
        <v>536</v>
      </c>
      <c r="D145" s="83" t="s">
        <v>537</v>
      </c>
      <c r="E145" s="131">
        <f>IFERROR(IF(A145="England",INDEX('England_index-categories_R1'!$E:$E,MATCH($D145,'England_index-categories_R1'!B:B,0)),
IF(A145="Scotland",INDEX('Scotland_index-categories_R1'!$E:$E,MATCH($D145,'Scotland_index-categories_R1'!$B:$B,0)),
INDEX('Wales_index-categories_R1'!$E:$E,MATCH($D145,'Wales_index-categories_R1'!$B:$B,0)))),"-")</f>
        <v>2</v>
      </c>
    </row>
    <row r="146" spans="1:5" x14ac:dyDescent="0.35">
      <c r="A146" s="83" t="s">
        <v>1072</v>
      </c>
      <c r="B146" s="83" t="s">
        <v>1448</v>
      </c>
      <c r="C146" s="83" t="s">
        <v>544</v>
      </c>
      <c r="D146" s="83" t="s">
        <v>545</v>
      </c>
      <c r="E146" s="131">
        <f>IFERROR(IF(A146="England",INDEX('England_index-categories_R1'!$E:$E,MATCH($D146,'England_index-categories_R1'!B:B,0)),
IF(A146="Scotland",INDEX('Scotland_index-categories_R1'!$E:$E,MATCH($D146,'Scotland_index-categories_R1'!$B:$B,0)),
INDEX('Wales_index-categories_R1'!$E:$E,MATCH($D146,'Wales_index-categories_R1'!$B:$B,0)))),"-")</f>
        <v>2</v>
      </c>
    </row>
    <row r="147" spans="1:5" x14ac:dyDescent="0.35">
      <c r="A147" s="83" t="s">
        <v>1072</v>
      </c>
      <c r="B147" s="83" t="s">
        <v>1447</v>
      </c>
      <c r="C147" s="83" t="s">
        <v>554</v>
      </c>
      <c r="D147" s="83" t="s">
        <v>555</v>
      </c>
      <c r="E147" s="131">
        <f>IFERROR(IF(A147="England",INDEX('England_index-categories_R1'!$E:$E,MATCH($D147,'England_index-categories_R1'!B:B,0)),
IF(A147="Scotland",INDEX('Scotland_index-categories_R1'!$E:$E,MATCH($D147,'Scotland_index-categories_R1'!$B:$B,0)),
INDEX('Wales_index-categories_R1'!$E:$E,MATCH($D147,'Wales_index-categories_R1'!$B:$B,0)))),"-")</f>
        <v>2</v>
      </c>
    </row>
    <row r="148" spans="1:5" x14ac:dyDescent="0.35">
      <c r="A148" s="83" t="s">
        <v>1072</v>
      </c>
      <c r="B148" s="83" t="s">
        <v>1451</v>
      </c>
      <c r="C148" s="83" t="s">
        <v>556</v>
      </c>
      <c r="D148" s="83" t="s">
        <v>557</v>
      </c>
      <c r="E148" s="131">
        <f>IFERROR(IF(A148="England",INDEX('England_index-categories_R1'!$E:$E,MATCH($D148,'England_index-categories_R1'!B:B,0)),
IF(A148="Scotland",INDEX('Scotland_index-categories_R1'!$E:$E,MATCH($D148,'Scotland_index-categories_R1'!$B:$B,0)),
INDEX('Wales_index-categories_R1'!$E:$E,MATCH($D148,'Wales_index-categories_R1'!$B:$B,0)))),"-")</f>
        <v>2</v>
      </c>
    </row>
    <row r="149" spans="1:5" x14ac:dyDescent="0.35">
      <c r="A149" s="83" t="s">
        <v>1072</v>
      </c>
      <c r="B149" s="83" t="s">
        <v>1148</v>
      </c>
      <c r="C149" s="83" t="s">
        <v>558</v>
      </c>
      <c r="D149" s="83" t="s">
        <v>559</v>
      </c>
      <c r="E149" s="131">
        <f>IFERROR(IF(A149="England",INDEX('England_index-categories_R1'!$E:$E,MATCH($D149,'England_index-categories_R1'!B:B,0)),
IF(A149="Scotland",INDEX('Scotland_index-categories_R1'!$E:$E,MATCH($D149,'Scotland_index-categories_R1'!$B:$B,0)),
INDEX('Wales_index-categories_R1'!$E:$E,MATCH($D149,'Wales_index-categories_R1'!$B:$B,0)))),"-")</f>
        <v>2</v>
      </c>
    </row>
    <row r="150" spans="1:5" x14ac:dyDescent="0.35">
      <c r="A150" s="83" t="s">
        <v>1072</v>
      </c>
      <c r="B150" s="83" t="s">
        <v>1447</v>
      </c>
      <c r="C150" s="83" t="s">
        <v>564</v>
      </c>
      <c r="D150" s="83" t="s">
        <v>565</v>
      </c>
      <c r="E150" s="131">
        <f>IFERROR(IF(A150="England",INDEX('England_index-categories_R1'!$E:$E,MATCH($D150,'England_index-categories_R1'!B:B,0)),
IF(A150="Scotland",INDEX('Scotland_index-categories_R1'!$E:$E,MATCH($D150,'Scotland_index-categories_R1'!$B:$B,0)),
INDEX('Wales_index-categories_R1'!$E:$E,MATCH($D150,'Wales_index-categories_R1'!$B:$B,0)))),"-")</f>
        <v>2</v>
      </c>
    </row>
    <row r="151" spans="1:5" x14ac:dyDescent="0.35">
      <c r="A151" s="83" t="s">
        <v>1072</v>
      </c>
      <c r="B151" s="83" t="s">
        <v>1450</v>
      </c>
      <c r="C151" s="83" t="s">
        <v>566</v>
      </c>
      <c r="D151" s="83" t="s">
        <v>567</v>
      </c>
      <c r="E151" s="131">
        <f>IFERROR(IF(A151="England",INDEX('England_index-categories_R1'!$E:$E,MATCH($D151,'England_index-categories_R1'!B:B,0)),
IF(A151="Scotland",INDEX('Scotland_index-categories_R1'!$E:$E,MATCH($D151,'Scotland_index-categories_R1'!$B:$B,0)),
INDEX('Wales_index-categories_R1'!$E:$E,MATCH($D151,'Wales_index-categories_R1'!$B:$B,0)))),"-")</f>
        <v>2</v>
      </c>
    </row>
    <row r="152" spans="1:5" x14ac:dyDescent="0.35">
      <c r="A152" s="83" t="s">
        <v>1072</v>
      </c>
      <c r="B152" s="83" t="s">
        <v>1448</v>
      </c>
      <c r="C152" s="83" t="s">
        <v>572</v>
      </c>
      <c r="D152" s="83" t="s">
        <v>573</v>
      </c>
      <c r="E152" s="131">
        <f>IFERROR(IF(A152="England",INDEX('England_index-categories_R1'!$E:$E,MATCH($D152,'England_index-categories_R1'!B:B,0)),
IF(A152="Scotland",INDEX('Scotland_index-categories_R1'!$E:$E,MATCH($D152,'Scotland_index-categories_R1'!$B:$B,0)),
INDEX('Wales_index-categories_R1'!$E:$E,MATCH($D152,'Wales_index-categories_R1'!$B:$B,0)))),"-")</f>
        <v>2</v>
      </c>
    </row>
    <row r="153" spans="1:5" x14ac:dyDescent="0.35">
      <c r="A153" s="83" t="s">
        <v>1072</v>
      </c>
      <c r="B153" s="83" t="s">
        <v>1452</v>
      </c>
      <c r="C153" s="83" t="s">
        <v>574</v>
      </c>
      <c r="D153" s="83" t="s">
        <v>575</v>
      </c>
      <c r="E153" s="131">
        <f>IFERROR(IF(A153="England",INDEX('England_index-categories_R1'!$E:$E,MATCH($D153,'England_index-categories_R1'!B:B,0)),
IF(A153="Scotland",INDEX('Scotland_index-categories_R1'!$E:$E,MATCH($D153,'Scotland_index-categories_R1'!$B:$B,0)),
INDEX('Wales_index-categories_R1'!$E:$E,MATCH($D153,'Wales_index-categories_R1'!$B:$B,0)))),"-")</f>
        <v>2</v>
      </c>
    </row>
    <row r="154" spans="1:5" x14ac:dyDescent="0.35">
      <c r="A154" s="83" t="s">
        <v>1072</v>
      </c>
      <c r="B154" s="83" t="s">
        <v>1148</v>
      </c>
      <c r="C154" s="83" t="s">
        <v>602</v>
      </c>
      <c r="D154" s="83" t="s">
        <v>603</v>
      </c>
      <c r="E154" s="131">
        <f>IFERROR(IF(A154="England",INDEX('England_index-categories_R1'!$E:$E,MATCH($D154,'England_index-categories_R1'!B:B,0)),
IF(A154="Scotland",INDEX('Scotland_index-categories_R1'!$E:$E,MATCH($D154,'Scotland_index-categories_R1'!$B:$B,0)),
INDEX('Wales_index-categories_R1'!$E:$E,MATCH($D154,'Wales_index-categories_R1'!$B:$B,0)))),"-")</f>
        <v>2</v>
      </c>
    </row>
    <row r="155" spans="1:5" x14ac:dyDescent="0.35">
      <c r="A155" s="83" t="s">
        <v>1072</v>
      </c>
      <c r="B155" s="83" t="s">
        <v>1450</v>
      </c>
      <c r="C155" s="83" t="s">
        <v>612</v>
      </c>
      <c r="D155" s="83" t="s">
        <v>613</v>
      </c>
      <c r="E155" s="131">
        <f>IFERROR(IF(A155="England",INDEX('England_index-categories_R1'!$E:$E,MATCH($D155,'England_index-categories_R1'!B:B,0)),
IF(A155="Scotland",INDEX('Scotland_index-categories_R1'!$E:$E,MATCH($D155,'Scotland_index-categories_R1'!$B:$B,0)),
INDEX('Wales_index-categories_R1'!$E:$E,MATCH($D155,'Wales_index-categories_R1'!$B:$B,0)))),"-")</f>
        <v>2</v>
      </c>
    </row>
    <row r="156" spans="1:5" x14ac:dyDescent="0.35">
      <c r="A156" s="83" t="s">
        <v>1072</v>
      </c>
      <c r="B156" s="83" t="s">
        <v>1451</v>
      </c>
      <c r="C156" s="83" t="s">
        <v>616</v>
      </c>
      <c r="D156" s="83" t="s">
        <v>617</v>
      </c>
      <c r="E156" s="131">
        <f>IFERROR(IF(A156="England",INDEX('England_index-categories_R1'!$E:$E,MATCH($D156,'England_index-categories_R1'!B:B,0)),
IF(A156="Scotland",INDEX('Scotland_index-categories_R1'!$E:$E,MATCH($D156,'Scotland_index-categories_R1'!$B:$B,0)),
INDEX('Wales_index-categories_R1'!$E:$E,MATCH($D156,'Wales_index-categories_R1'!$B:$B,0)))),"-")</f>
        <v>2</v>
      </c>
    </row>
    <row r="157" spans="1:5" x14ac:dyDescent="0.35">
      <c r="A157" s="83" t="s">
        <v>1072</v>
      </c>
      <c r="B157" s="83" t="s">
        <v>1450</v>
      </c>
      <c r="C157" s="83" t="s">
        <v>618</v>
      </c>
      <c r="D157" s="83" t="s">
        <v>619</v>
      </c>
      <c r="E157" s="131">
        <f>IFERROR(IF(A157="England",INDEX('England_index-categories_R1'!$E:$E,MATCH($D157,'England_index-categories_R1'!B:B,0)),
IF(A157="Scotland",INDEX('Scotland_index-categories_R1'!$E:$E,MATCH($D157,'Scotland_index-categories_R1'!$B:$B,0)),
INDEX('Wales_index-categories_R1'!$E:$E,MATCH($D157,'Wales_index-categories_R1'!$B:$B,0)))),"-")</f>
        <v>2</v>
      </c>
    </row>
    <row r="158" spans="1:5" x14ac:dyDescent="0.35">
      <c r="A158" s="83" t="s">
        <v>1072</v>
      </c>
      <c r="B158" s="83" t="s">
        <v>1451</v>
      </c>
      <c r="C158" s="83" t="s">
        <v>624</v>
      </c>
      <c r="D158" s="83" t="s">
        <v>625</v>
      </c>
      <c r="E158" s="131">
        <f>IFERROR(IF(A158="England",INDEX('England_index-categories_R1'!$E:$E,MATCH($D158,'England_index-categories_R1'!B:B,0)),
IF(A158="Scotland",INDEX('Scotland_index-categories_R1'!$E:$E,MATCH($D158,'Scotland_index-categories_R1'!$B:$B,0)),
INDEX('Wales_index-categories_R1'!$E:$E,MATCH($D158,'Wales_index-categories_R1'!$B:$B,0)))),"-")</f>
        <v>2</v>
      </c>
    </row>
    <row r="159" spans="1:5" x14ac:dyDescent="0.35">
      <c r="A159" s="83" t="s">
        <v>1072</v>
      </c>
      <c r="B159" s="83" t="s">
        <v>1452</v>
      </c>
      <c r="C159" s="83" t="s">
        <v>628</v>
      </c>
      <c r="D159" s="83" t="s">
        <v>629</v>
      </c>
      <c r="E159" s="131">
        <f>IFERROR(IF(A159="England",INDEX('England_index-categories_R1'!$E:$E,MATCH($D159,'England_index-categories_R1'!B:B,0)),
IF(A159="Scotland",INDEX('Scotland_index-categories_R1'!$E:$E,MATCH($D159,'Scotland_index-categories_R1'!$B:$B,0)),
INDEX('Wales_index-categories_R1'!$E:$E,MATCH($D159,'Wales_index-categories_R1'!$B:$B,0)))),"-")</f>
        <v>2</v>
      </c>
    </row>
    <row r="160" spans="1:5" x14ac:dyDescent="0.35">
      <c r="A160" s="83" t="s">
        <v>1072</v>
      </c>
      <c r="B160" s="83" t="s">
        <v>1453</v>
      </c>
      <c r="C160" s="83" t="s">
        <v>630</v>
      </c>
      <c r="D160" s="83" t="s">
        <v>631</v>
      </c>
      <c r="E160" s="131">
        <f>IFERROR(IF(A160="England",INDEX('England_index-categories_R1'!$E:$E,MATCH($D160,'England_index-categories_R1'!B:B,0)),
IF(A160="Scotland",INDEX('Scotland_index-categories_R1'!$E:$E,MATCH($D160,'Scotland_index-categories_R1'!$B:$B,0)),
INDEX('Wales_index-categories_R1'!$E:$E,MATCH($D160,'Wales_index-categories_R1'!$B:$B,0)))),"-")</f>
        <v>2</v>
      </c>
    </row>
    <row r="161" spans="1:5" x14ac:dyDescent="0.35">
      <c r="A161" s="83" t="s">
        <v>1072</v>
      </c>
      <c r="B161" s="83" t="s">
        <v>1148</v>
      </c>
      <c r="C161" s="83" t="s">
        <v>632</v>
      </c>
      <c r="D161" s="83" t="s">
        <v>633</v>
      </c>
      <c r="E161" s="131">
        <f>IFERROR(IF(A161="England",INDEX('England_index-categories_R1'!$E:$E,MATCH($D161,'England_index-categories_R1'!B:B,0)),
IF(A161="Scotland",INDEX('Scotland_index-categories_R1'!$E:$E,MATCH($D161,'Scotland_index-categories_R1'!$B:$B,0)),
INDEX('Wales_index-categories_R1'!$E:$E,MATCH($D161,'Wales_index-categories_R1'!$B:$B,0)))),"-")</f>
        <v>2</v>
      </c>
    </row>
    <row r="162" spans="1:5" x14ac:dyDescent="0.35">
      <c r="A162" s="83" t="s">
        <v>1072</v>
      </c>
      <c r="B162" s="83" t="s">
        <v>1450</v>
      </c>
      <c r="C162" s="83" t="s">
        <v>634</v>
      </c>
      <c r="D162" s="83" t="s">
        <v>635</v>
      </c>
      <c r="E162" s="131">
        <f>IFERROR(IF(A162="England",INDEX('England_index-categories_R1'!$E:$E,MATCH($D162,'England_index-categories_R1'!B:B,0)),
IF(A162="Scotland",INDEX('Scotland_index-categories_R1'!$E:$E,MATCH($D162,'Scotland_index-categories_R1'!$B:$B,0)),
INDEX('Wales_index-categories_R1'!$E:$E,MATCH($D162,'Wales_index-categories_R1'!$B:$B,0)))),"-")</f>
        <v>2</v>
      </c>
    </row>
    <row r="163" spans="1:5" x14ac:dyDescent="0.35">
      <c r="A163" s="83" t="s">
        <v>1072</v>
      </c>
      <c r="B163" s="83" t="s">
        <v>1451</v>
      </c>
      <c r="C163" s="83" t="s">
        <v>638</v>
      </c>
      <c r="D163" s="83" t="s">
        <v>639</v>
      </c>
      <c r="E163" s="131">
        <f>IFERROR(IF(A163="England",INDEX('England_index-categories_R1'!$E:$E,MATCH($D163,'England_index-categories_R1'!B:B,0)),
IF(A163="Scotland",INDEX('Scotland_index-categories_R1'!$E:$E,MATCH($D163,'Scotland_index-categories_R1'!$B:$B,0)),
INDEX('Wales_index-categories_R1'!$E:$E,MATCH($D163,'Wales_index-categories_R1'!$B:$B,0)))),"-")</f>
        <v>2</v>
      </c>
    </row>
    <row r="164" spans="1:5" x14ac:dyDescent="0.35">
      <c r="A164" s="83" t="s">
        <v>1072</v>
      </c>
      <c r="B164" s="83" t="s">
        <v>1148</v>
      </c>
      <c r="C164" s="83" t="s">
        <v>642</v>
      </c>
      <c r="D164" s="83" t="s">
        <v>643</v>
      </c>
      <c r="E164" s="131">
        <f>IFERROR(IF(A164="England",INDEX('England_index-categories_R1'!$E:$E,MATCH($D164,'England_index-categories_R1'!B:B,0)),
IF(A164="Scotland",INDEX('Scotland_index-categories_R1'!$E:$E,MATCH($D164,'Scotland_index-categories_R1'!$B:$B,0)),
INDEX('Wales_index-categories_R1'!$E:$E,MATCH($D164,'Wales_index-categories_R1'!$B:$B,0)))),"-")</f>
        <v>2</v>
      </c>
    </row>
    <row r="165" spans="1:5" x14ac:dyDescent="0.35">
      <c r="A165" s="83" t="s">
        <v>1072</v>
      </c>
      <c r="B165" s="83" t="s">
        <v>1450</v>
      </c>
      <c r="C165" s="83" t="s">
        <v>644</v>
      </c>
      <c r="D165" s="83" t="s">
        <v>645</v>
      </c>
      <c r="E165" s="131">
        <f>IFERROR(IF(A165="England",INDEX('England_index-categories_R1'!$E:$E,MATCH($D165,'England_index-categories_R1'!B:B,0)),
IF(A165="Scotland",INDEX('Scotland_index-categories_R1'!$E:$E,MATCH($D165,'Scotland_index-categories_R1'!$B:$B,0)),
INDEX('Wales_index-categories_R1'!$E:$E,MATCH($D165,'Wales_index-categories_R1'!$B:$B,0)))),"-")</f>
        <v>2</v>
      </c>
    </row>
    <row r="166" spans="1:5" x14ac:dyDescent="0.35">
      <c r="A166" s="83" t="s">
        <v>1072</v>
      </c>
      <c r="B166" s="83" t="s">
        <v>1452</v>
      </c>
      <c r="C166" s="83" t="s">
        <v>660</v>
      </c>
      <c r="D166" s="83" t="s">
        <v>661</v>
      </c>
      <c r="E166" s="131">
        <f>IFERROR(IF(A166="England",INDEX('England_index-categories_R1'!$E:$E,MATCH($D166,'England_index-categories_R1'!B:B,0)),
IF(A166="Scotland",INDEX('Scotland_index-categories_R1'!$E:$E,MATCH($D166,'Scotland_index-categories_R1'!$B:$B,0)),
INDEX('Wales_index-categories_R1'!$E:$E,MATCH($D166,'Wales_index-categories_R1'!$B:$B,0)))),"-")</f>
        <v>2</v>
      </c>
    </row>
    <row r="167" spans="1:5" x14ac:dyDescent="0.35">
      <c r="A167" s="83" t="s">
        <v>1072</v>
      </c>
      <c r="B167" s="83" t="s">
        <v>1447</v>
      </c>
      <c r="C167" s="83" t="s">
        <v>662</v>
      </c>
      <c r="D167" s="83" t="s">
        <v>663</v>
      </c>
      <c r="E167" s="131">
        <f>IFERROR(IF(A167="England",INDEX('England_index-categories_R1'!$E:$E,MATCH($D167,'England_index-categories_R1'!B:B,0)),
IF(A167="Scotland",INDEX('Scotland_index-categories_R1'!$E:$E,MATCH($D167,'Scotland_index-categories_R1'!$B:$B,0)),
INDEX('Wales_index-categories_R1'!$E:$E,MATCH($D167,'Wales_index-categories_R1'!$B:$B,0)))),"-")</f>
        <v>2</v>
      </c>
    </row>
    <row r="168" spans="1:5" x14ac:dyDescent="0.35">
      <c r="A168" s="83" t="s">
        <v>1072</v>
      </c>
      <c r="B168" s="83" t="s">
        <v>1447</v>
      </c>
      <c r="C168" s="83" t="s">
        <v>668</v>
      </c>
      <c r="D168" s="83" t="s">
        <v>669</v>
      </c>
      <c r="E168" s="131">
        <f>IFERROR(IF(A168="England",INDEX('England_index-categories_R1'!$E:$E,MATCH($D168,'England_index-categories_R1'!B:B,0)),
IF(A168="Scotland",INDEX('Scotland_index-categories_R1'!$E:$E,MATCH($D168,'Scotland_index-categories_R1'!$B:$B,0)),
INDEX('Wales_index-categories_R1'!$E:$E,MATCH($D168,'Wales_index-categories_R1'!$B:$B,0)))),"-")</f>
        <v>2</v>
      </c>
    </row>
    <row r="169" spans="1:5" x14ac:dyDescent="0.35">
      <c r="A169" s="83" t="s">
        <v>1072</v>
      </c>
      <c r="B169" s="83" t="s">
        <v>1148</v>
      </c>
      <c r="C169" s="83" t="s">
        <v>674</v>
      </c>
      <c r="D169" s="83" t="s">
        <v>675</v>
      </c>
      <c r="E169" s="131">
        <f>IFERROR(IF(A169="England",INDEX('England_index-categories_R1'!$E:$E,MATCH($D169,'England_index-categories_R1'!B:B,0)),
IF(A169="Scotland",INDEX('Scotland_index-categories_R1'!$E:$E,MATCH($D169,'Scotland_index-categories_R1'!$B:$B,0)),
INDEX('Wales_index-categories_R1'!$E:$E,MATCH($D169,'Wales_index-categories_R1'!$B:$B,0)))),"-")</f>
        <v>2</v>
      </c>
    </row>
    <row r="170" spans="1:5" x14ac:dyDescent="0.35">
      <c r="A170" s="83" t="s">
        <v>1072</v>
      </c>
      <c r="B170" s="83" t="s">
        <v>1450</v>
      </c>
      <c r="C170" s="83" t="s">
        <v>706</v>
      </c>
      <c r="D170" s="83" t="s">
        <v>707</v>
      </c>
      <c r="E170" s="131">
        <f>IFERROR(IF(A170="England",INDEX('England_index-categories_R1'!$E:$E,MATCH($D170,'England_index-categories_R1'!B:B,0)),
IF(A170="Scotland",INDEX('Scotland_index-categories_R1'!$E:$E,MATCH($D170,'Scotland_index-categories_R1'!$B:$B,0)),
INDEX('Wales_index-categories_R1'!$E:$E,MATCH($D170,'Wales_index-categories_R1'!$B:$B,0)))),"-")</f>
        <v>2</v>
      </c>
    </row>
    <row r="171" spans="1:5" x14ac:dyDescent="0.35">
      <c r="A171" s="83" t="s">
        <v>1072</v>
      </c>
      <c r="B171" s="83" t="s">
        <v>1449</v>
      </c>
      <c r="C171" s="83" t="s">
        <v>708</v>
      </c>
      <c r="D171" s="83" t="s">
        <v>709</v>
      </c>
      <c r="E171" s="131">
        <f>IFERROR(IF(A171="England",INDEX('England_index-categories_R1'!$E:$E,MATCH($D171,'England_index-categories_R1'!B:B,0)),
IF(A171="Scotland",INDEX('Scotland_index-categories_R1'!$E:$E,MATCH($D171,'Scotland_index-categories_R1'!$B:$B,0)),
INDEX('Wales_index-categories_R1'!$E:$E,MATCH($D171,'Wales_index-categories_R1'!$B:$B,0)))),"-")</f>
        <v>2</v>
      </c>
    </row>
    <row r="172" spans="1:5" x14ac:dyDescent="0.35">
      <c r="A172" s="83" t="s">
        <v>1072</v>
      </c>
      <c r="B172" s="83" t="s">
        <v>1446</v>
      </c>
      <c r="C172" s="83" t="s">
        <v>710</v>
      </c>
      <c r="D172" s="83" t="s">
        <v>711</v>
      </c>
      <c r="E172" s="131">
        <f>IFERROR(IF(A172="England",INDEX('England_index-categories_R1'!$E:$E,MATCH($D172,'England_index-categories_R1'!B:B,0)),
IF(A172="Scotland",INDEX('Scotland_index-categories_R1'!$E:$E,MATCH($D172,'Scotland_index-categories_R1'!$B:$B,0)),
INDEX('Wales_index-categories_R1'!$E:$E,MATCH($D172,'Wales_index-categories_R1'!$B:$B,0)))),"-")</f>
        <v>2</v>
      </c>
    </row>
    <row r="173" spans="1:5" x14ac:dyDescent="0.35">
      <c r="A173" s="83" t="s">
        <v>1072</v>
      </c>
      <c r="B173" s="83" t="s">
        <v>1449</v>
      </c>
      <c r="C173" s="83" t="s">
        <v>722</v>
      </c>
      <c r="D173" s="83" t="s">
        <v>723</v>
      </c>
      <c r="E173" s="131">
        <f>IFERROR(IF(A173="England",INDEX('England_index-categories_R1'!$E:$E,MATCH($D173,'England_index-categories_R1'!B:B,0)),
IF(A173="Scotland",INDEX('Scotland_index-categories_R1'!$E:$E,MATCH($D173,'Scotland_index-categories_R1'!$B:$B,0)),
INDEX('Wales_index-categories_R1'!$E:$E,MATCH($D173,'Wales_index-categories_R1'!$B:$B,0)))),"-")</f>
        <v>2</v>
      </c>
    </row>
    <row r="174" spans="1:5" x14ac:dyDescent="0.35">
      <c r="A174" s="83" t="s">
        <v>1072</v>
      </c>
      <c r="B174" s="83" t="s">
        <v>1449</v>
      </c>
      <c r="C174" s="83" t="s">
        <v>726</v>
      </c>
      <c r="D174" s="83" t="s">
        <v>727</v>
      </c>
      <c r="E174" s="131">
        <f>IFERROR(IF(A174="England",INDEX('England_index-categories_R1'!$E:$E,MATCH($D174,'England_index-categories_R1'!B:B,0)),
IF(A174="Scotland",INDEX('Scotland_index-categories_R1'!$E:$E,MATCH($D174,'Scotland_index-categories_R1'!$B:$B,0)),
INDEX('Wales_index-categories_R1'!$E:$E,MATCH($D174,'Wales_index-categories_R1'!$B:$B,0)))),"-")</f>
        <v>2</v>
      </c>
    </row>
    <row r="175" spans="1:5" x14ac:dyDescent="0.35">
      <c r="A175" s="83" t="s">
        <v>1072</v>
      </c>
      <c r="B175" s="83" t="s">
        <v>1148</v>
      </c>
      <c r="C175" s="83" t="s">
        <v>730</v>
      </c>
      <c r="D175" s="83" t="s">
        <v>731</v>
      </c>
      <c r="E175" s="131">
        <f>IFERROR(IF(A175="England",INDEX('England_index-categories_R1'!$E:$E,MATCH($D175,'England_index-categories_R1'!B:B,0)),
IF(A175="Scotland",INDEX('Scotland_index-categories_R1'!$E:$E,MATCH($D175,'Scotland_index-categories_R1'!$B:$B,0)),
INDEX('Wales_index-categories_R1'!$E:$E,MATCH($D175,'Wales_index-categories_R1'!$B:$B,0)))),"-")</f>
        <v>2</v>
      </c>
    </row>
    <row r="176" spans="1:5" x14ac:dyDescent="0.35">
      <c r="A176" s="83" t="s">
        <v>1072</v>
      </c>
      <c r="B176" s="83" t="s">
        <v>1452</v>
      </c>
      <c r="C176" s="83" t="s">
        <v>736</v>
      </c>
      <c r="D176" s="83" t="s">
        <v>737</v>
      </c>
      <c r="E176" s="131">
        <f>IFERROR(IF(A176="England",INDEX('England_index-categories_R1'!$E:$E,MATCH($D176,'England_index-categories_R1'!B:B,0)),
IF(A176="Scotland",INDEX('Scotland_index-categories_R1'!$E:$E,MATCH($D176,'Scotland_index-categories_R1'!$B:$B,0)),
INDEX('Wales_index-categories_R1'!$E:$E,MATCH($D176,'Wales_index-categories_R1'!$B:$B,0)))),"-")</f>
        <v>2</v>
      </c>
    </row>
    <row r="177" spans="1:5" x14ac:dyDescent="0.35">
      <c r="A177" s="83" t="s">
        <v>1072</v>
      </c>
      <c r="B177" s="83" t="s">
        <v>1450</v>
      </c>
      <c r="C177" s="83" t="s">
        <v>748</v>
      </c>
      <c r="D177" s="83" t="s">
        <v>749</v>
      </c>
      <c r="E177" s="131">
        <f>IFERROR(IF(A177="England",INDEX('England_index-categories_R1'!$E:$E,MATCH($D177,'England_index-categories_R1'!B:B,0)),
IF(A177="Scotland",INDEX('Scotland_index-categories_R1'!$E:$E,MATCH($D177,'Scotland_index-categories_R1'!$B:$B,0)),
INDEX('Wales_index-categories_R1'!$E:$E,MATCH($D177,'Wales_index-categories_R1'!$B:$B,0)))),"-")</f>
        <v>2</v>
      </c>
    </row>
    <row r="178" spans="1:5" x14ac:dyDescent="0.35">
      <c r="A178" s="83" t="s">
        <v>1072</v>
      </c>
      <c r="B178" s="83" t="s">
        <v>1451</v>
      </c>
      <c r="C178" s="83" t="s">
        <v>756</v>
      </c>
      <c r="D178" s="83" t="s">
        <v>757</v>
      </c>
      <c r="E178" s="131">
        <f>IFERROR(IF(A178="England",INDEX('England_index-categories_R1'!$E:$E,MATCH($D178,'England_index-categories_R1'!B:B,0)),
IF(A178="Scotland",INDEX('Scotland_index-categories_R1'!$E:$E,MATCH($D178,'Scotland_index-categories_R1'!$B:$B,0)),
INDEX('Wales_index-categories_R1'!$E:$E,MATCH($D178,'Wales_index-categories_R1'!$B:$B,0)))),"-")</f>
        <v>2</v>
      </c>
    </row>
    <row r="179" spans="1:5" x14ac:dyDescent="0.35">
      <c r="A179" s="83" t="s">
        <v>1072</v>
      </c>
      <c r="B179" s="83" t="s">
        <v>1452</v>
      </c>
      <c r="C179" s="83" t="s">
        <v>762</v>
      </c>
      <c r="D179" s="83" t="s">
        <v>763</v>
      </c>
      <c r="E179" s="131">
        <f>IFERROR(IF(A179="England",INDEX('England_index-categories_R1'!$E:$E,MATCH($D179,'England_index-categories_R1'!B:B,0)),
IF(A179="Scotland",INDEX('Scotland_index-categories_R1'!$E:$E,MATCH($D179,'Scotland_index-categories_R1'!$B:$B,0)),
INDEX('Wales_index-categories_R1'!$E:$E,MATCH($D179,'Wales_index-categories_R1'!$B:$B,0)))),"-")</f>
        <v>2</v>
      </c>
    </row>
    <row r="180" spans="1:5" x14ac:dyDescent="0.35">
      <c r="A180" s="83" t="s">
        <v>1072</v>
      </c>
      <c r="B180" s="83" t="s">
        <v>1148</v>
      </c>
      <c r="C180" s="83" t="s">
        <v>764</v>
      </c>
      <c r="D180" s="83" t="s">
        <v>765</v>
      </c>
      <c r="E180" s="131">
        <f>IFERROR(IF(A180="England",INDEX('England_index-categories_R1'!$E:$E,MATCH($D180,'England_index-categories_R1'!B:B,0)),
IF(A180="Scotland",INDEX('Scotland_index-categories_R1'!$E:$E,MATCH($D180,'Scotland_index-categories_R1'!$B:$B,0)),
INDEX('Wales_index-categories_R1'!$E:$E,MATCH($D180,'Wales_index-categories_R1'!$B:$B,0)))),"-")</f>
        <v>2</v>
      </c>
    </row>
    <row r="181" spans="1:5" x14ac:dyDescent="0.35">
      <c r="A181" s="83" t="s">
        <v>1072</v>
      </c>
      <c r="B181" s="83" t="s">
        <v>1447</v>
      </c>
      <c r="C181" s="83" t="s">
        <v>768</v>
      </c>
      <c r="D181" s="83" t="s">
        <v>769</v>
      </c>
      <c r="E181" s="131">
        <f>IFERROR(IF(A181="England",INDEX('England_index-categories_R1'!$E:$E,MATCH($D181,'England_index-categories_R1'!B:B,0)),
IF(A181="Scotland",INDEX('Scotland_index-categories_R1'!$E:$E,MATCH($D181,'Scotland_index-categories_R1'!$B:$B,0)),
INDEX('Wales_index-categories_R1'!$E:$E,MATCH($D181,'Wales_index-categories_R1'!$B:$B,0)))),"-")</f>
        <v>2</v>
      </c>
    </row>
    <row r="182" spans="1:5" x14ac:dyDescent="0.35">
      <c r="A182" s="83" t="s">
        <v>1072</v>
      </c>
      <c r="B182" s="83" t="s">
        <v>1148</v>
      </c>
      <c r="C182" s="83" t="s">
        <v>794</v>
      </c>
      <c r="D182" s="83" t="s">
        <v>795</v>
      </c>
      <c r="E182" s="131">
        <f>IFERROR(IF(A182="England",INDEX('England_index-categories_R1'!$E:$E,MATCH($D182,'England_index-categories_R1'!B:B,0)),
IF(A182="Scotland",INDEX('Scotland_index-categories_R1'!$E:$E,MATCH($D182,'Scotland_index-categories_R1'!$B:$B,0)),
INDEX('Wales_index-categories_R1'!$E:$E,MATCH($D182,'Wales_index-categories_R1'!$B:$B,0)))),"-")</f>
        <v>2</v>
      </c>
    </row>
    <row r="183" spans="1:5" x14ac:dyDescent="0.35">
      <c r="A183" s="83" t="s">
        <v>1072</v>
      </c>
      <c r="B183" s="83" t="s">
        <v>1452</v>
      </c>
      <c r="C183" s="83" t="s">
        <v>796</v>
      </c>
      <c r="D183" s="83" t="s">
        <v>797</v>
      </c>
      <c r="E183" s="131">
        <f>IFERROR(IF(A183="England",INDEX('England_index-categories_R1'!$E:$E,MATCH($D183,'England_index-categories_R1'!B:B,0)),
IF(A183="Scotland",INDEX('Scotland_index-categories_R1'!$E:$E,MATCH($D183,'Scotland_index-categories_R1'!$B:$B,0)),
INDEX('Wales_index-categories_R1'!$E:$E,MATCH($D183,'Wales_index-categories_R1'!$B:$B,0)))),"-")</f>
        <v>2</v>
      </c>
    </row>
    <row r="184" spans="1:5" x14ac:dyDescent="0.35">
      <c r="A184" s="83" t="s">
        <v>1072</v>
      </c>
      <c r="B184" s="83" t="s">
        <v>1448</v>
      </c>
      <c r="C184" s="83" t="s">
        <v>802</v>
      </c>
      <c r="D184" s="83" t="s">
        <v>803</v>
      </c>
      <c r="E184" s="131">
        <f>IFERROR(IF(A184="England",INDEX('England_index-categories_R1'!$E:$E,MATCH($D184,'England_index-categories_R1'!B:B,0)),
IF(A184="Scotland",INDEX('Scotland_index-categories_R1'!$E:$E,MATCH($D184,'Scotland_index-categories_R1'!$B:$B,0)),
INDEX('Wales_index-categories_R1'!$E:$E,MATCH($D184,'Wales_index-categories_R1'!$B:$B,0)))),"-")</f>
        <v>2</v>
      </c>
    </row>
    <row r="185" spans="1:5" x14ac:dyDescent="0.35">
      <c r="A185" s="83" t="s">
        <v>1072</v>
      </c>
      <c r="B185" s="83" t="s">
        <v>1148</v>
      </c>
      <c r="C185" s="83" t="s">
        <v>812</v>
      </c>
      <c r="D185" s="83" t="s">
        <v>813</v>
      </c>
      <c r="E185" s="131">
        <f>IFERROR(IF(A185="England",INDEX('England_index-categories_R1'!$E:$E,MATCH($D185,'England_index-categories_R1'!B:B,0)),
IF(A185="Scotland",INDEX('Scotland_index-categories_R1'!$E:$E,MATCH($D185,'Scotland_index-categories_R1'!$B:$B,0)),
INDEX('Wales_index-categories_R1'!$E:$E,MATCH($D185,'Wales_index-categories_R1'!$B:$B,0)))),"-")</f>
        <v>2</v>
      </c>
    </row>
    <row r="186" spans="1:5" x14ac:dyDescent="0.35">
      <c r="A186" s="83" t="s">
        <v>1072</v>
      </c>
      <c r="B186" s="83" t="s">
        <v>1447</v>
      </c>
      <c r="C186" s="83" t="s">
        <v>814</v>
      </c>
      <c r="D186" s="83" t="s">
        <v>815</v>
      </c>
      <c r="E186" s="131">
        <f>IFERROR(IF(A186="England",INDEX('England_index-categories_R1'!$E:$E,MATCH($D186,'England_index-categories_R1'!B:B,0)),
IF(A186="Scotland",INDEX('Scotland_index-categories_R1'!$E:$E,MATCH($D186,'Scotland_index-categories_R1'!$B:$B,0)),
INDEX('Wales_index-categories_R1'!$E:$E,MATCH($D186,'Wales_index-categories_R1'!$B:$B,0)))),"-")</f>
        <v>2</v>
      </c>
    </row>
    <row r="187" spans="1:5" x14ac:dyDescent="0.35">
      <c r="A187" s="83" t="s">
        <v>1072</v>
      </c>
      <c r="B187" s="83" t="s">
        <v>1451</v>
      </c>
      <c r="C187" s="83" t="s">
        <v>830</v>
      </c>
      <c r="D187" s="83" t="s">
        <v>831</v>
      </c>
      <c r="E187" s="131">
        <f>IFERROR(IF(A187="England",INDEX('England_index-categories_R1'!$E:$E,MATCH($D187,'England_index-categories_R1'!B:B,0)),
IF(A187="Scotland",INDEX('Scotland_index-categories_R1'!$E:$E,MATCH($D187,'Scotland_index-categories_R1'!$B:$B,0)),
INDEX('Wales_index-categories_R1'!$E:$E,MATCH($D187,'Wales_index-categories_R1'!$B:$B,0)))),"-")</f>
        <v>2</v>
      </c>
    </row>
    <row r="188" spans="1:5" x14ac:dyDescent="0.35">
      <c r="A188" s="83" t="s">
        <v>1072</v>
      </c>
      <c r="B188" s="83" t="s">
        <v>1448</v>
      </c>
      <c r="C188" s="83" t="s">
        <v>856</v>
      </c>
      <c r="D188" s="83" t="s">
        <v>857</v>
      </c>
      <c r="E188" s="131">
        <f>IFERROR(IF(A188="England",INDEX('England_index-categories_R1'!$E:$E,MATCH($D188,'England_index-categories_R1'!B:B,0)),
IF(A188="Scotland",INDEX('Scotland_index-categories_R1'!$E:$E,MATCH($D188,'Scotland_index-categories_R1'!$B:$B,0)),
INDEX('Wales_index-categories_R1'!$E:$E,MATCH($D188,'Wales_index-categories_R1'!$B:$B,0)))),"-")</f>
        <v>2</v>
      </c>
    </row>
    <row r="189" spans="1:5" x14ac:dyDescent="0.35">
      <c r="A189" s="83" t="s">
        <v>1072</v>
      </c>
      <c r="B189" s="83" t="s">
        <v>1446</v>
      </c>
      <c r="C189" s="83" t="s">
        <v>860</v>
      </c>
      <c r="D189" s="83" t="s">
        <v>861</v>
      </c>
      <c r="E189" s="131">
        <f>IFERROR(IF(A189="England",INDEX('England_index-categories_R1'!$E:$E,MATCH($D189,'England_index-categories_R1'!B:B,0)),
IF(A189="Scotland",INDEX('Scotland_index-categories_R1'!$E:$E,MATCH($D189,'Scotland_index-categories_R1'!$B:$B,0)),
INDEX('Wales_index-categories_R1'!$E:$E,MATCH($D189,'Wales_index-categories_R1'!$B:$B,0)))),"-")</f>
        <v>2</v>
      </c>
    </row>
    <row r="190" spans="1:5" x14ac:dyDescent="0.35">
      <c r="A190" s="83" t="s">
        <v>1072</v>
      </c>
      <c r="B190" s="83" t="s">
        <v>1451</v>
      </c>
      <c r="C190" s="83" t="s">
        <v>864</v>
      </c>
      <c r="D190" s="83" t="s">
        <v>865</v>
      </c>
      <c r="E190" s="131">
        <f>IFERROR(IF(A190="England",INDEX('England_index-categories_R1'!$E:$E,MATCH($D190,'England_index-categories_R1'!B:B,0)),
IF(A190="Scotland",INDEX('Scotland_index-categories_R1'!$E:$E,MATCH($D190,'Scotland_index-categories_R1'!$B:$B,0)),
INDEX('Wales_index-categories_R1'!$E:$E,MATCH($D190,'Wales_index-categories_R1'!$B:$B,0)))),"-")</f>
        <v>2</v>
      </c>
    </row>
    <row r="191" spans="1:5" x14ac:dyDescent="0.35">
      <c r="A191" s="83" t="s">
        <v>1072</v>
      </c>
      <c r="B191" s="83" t="s">
        <v>1447</v>
      </c>
      <c r="C191" s="83" t="s">
        <v>868</v>
      </c>
      <c r="D191" s="83" t="s">
        <v>869</v>
      </c>
      <c r="E191" s="131">
        <f>IFERROR(IF(A191="England",INDEX('England_index-categories_R1'!$E:$E,MATCH($D191,'England_index-categories_R1'!B:B,0)),
IF(A191="Scotland",INDEX('Scotland_index-categories_R1'!$E:$E,MATCH($D191,'Scotland_index-categories_R1'!$B:$B,0)),
INDEX('Wales_index-categories_R1'!$E:$E,MATCH($D191,'Wales_index-categories_R1'!$B:$B,0)))),"-")</f>
        <v>2</v>
      </c>
    </row>
    <row r="192" spans="1:5" x14ac:dyDescent="0.35">
      <c r="A192" s="83" t="s">
        <v>1072</v>
      </c>
      <c r="B192" s="83" t="s">
        <v>1452</v>
      </c>
      <c r="C192" s="83" t="s">
        <v>874</v>
      </c>
      <c r="D192" s="83" t="s">
        <v>875</v>
      </c>
      <c r="E192" s="131">
        <f>IFERROR(IF(A192="England",INDEX('England_index-categories_R1'!$E:$E,MATCH($D192,'England_index-categories_R1'!B:B,0)),
IF(A192="Scotland",INDEX('Scotland_index-categories_R1'!$E:$E,MATCH($D192,'Scotland_index-categories_R1'!$B:$B,0)),
INDEX('Wales_index-categories_R1'!$E:$E,MATCH($D192,'Wales_index-categories_R1'!$B:$B,0)))),"-")</f>
        <v>2</v>
      </c>
    </row>
    <row r="193" spans="1:5" x14ac:dyDescent="0.35">
      <c r="A193" s="83" t="s">
        <v>1072</v>
      </c>
      <c r="B193" s="83" t="s">
        <v>1446</v>
      </c>
      <c r="C193" s="83" t="s">
        <v>878</v>
      </c>
      <c r="D193" s="83" t="s">
        <v>879</v>
      </c>
      <c r="E193" s="131">
        <f>IFERROR(IF(A193="England",INDEX('England_index-categories_R1'!$E:$E,MATCH($D193,'England_index-categories_R1'!B:B,0)),
IF(A193="Scotland",INDEX('Scotland_index-categories_R1'!$E:$E,MATCH($D193,'Scotland_index-categories_R1'!$B:$B,0)),
INDEX('Wales_index-categories_R1'!$E:$E,MATCH($D193,'Wales_index-categories_R1'!$B:$B,0)))),"-")</f>
        <v>2</v>
      </c>
    </row>
    <row r="194" spans="1:5" x14ac:dyDescent="0.35">
      <c r="A194" s="83" t="s">
        <v>1072</v>
      </c>
      <c r="B194" s="83" t="s">
        <v>1450</v>
      </c>
      <c r="C194" s="83" t="s">
        <v>880</v>
      </c>
      <c r="D194" s="83" t="s">
        <v>881</v>
      </c>
      <c r="E194" s="131">
        <f>IFERROR(IF(A194="England",INDEX('England_index-categories_R1'!$E:$E,MATCH($D194,'England_index-categories_R1'!B:B,0)),
IF(A194="Scotland",INDEX('Scotland_index-categories_R1'!$E:$E,MATCH($D194,'Scotland_index-categories_R1'!$B:$B,0)),
INDEX('Wales_index-categories_R1'!$E:$E,MATCH($D194,'Wales_index-categories_R1'!$B:$B,0)))),"-")</f>
        <v>2</v>
      </c>
    </row>
    <row r="195" spans="1:5" x14ac:dyDescent="0.35">
      <c r="A195" s="83" t="s">
        <v>1072</v>
      </c>
      <c r="B195" s="83" t="s">
        <v>1446</v>
      </c>
      <c r="C195" s="83" t="s">
        <v>900</v>
      </c>
      <c r="D195" s="83" t="s">
        <v>901</v>
      </c>
      <c r="E195" s="131">
        <f>IFERROR(IF(A195="England",INDEX('England_index-categories_R1'!$E:$E,MATCH($D195,'England_index-categories_R1'!B:B,0)),
IF(A195="Scotland",INDEX('Scotland_index-categories_R1'!$E:$E,MATCH($D195,'Scotland_index-categories_R1'!$B:$B,0)),
INDEX('Wales_index-categories_R1'!$E:$E,MATCH($D195,'Wales_index-categories_R1'!$B:$B,0)))),"-")</f>
        <v>2</v>
      </c>
    </row>
    <row r="196" spans="1:5" x14ac:dyDescent="0.35">
      <c r="A196" s="83" t="s">
        <v>1072</v>
      </c>
      <c r="B196" s="83" t="s">
        <v>1148</v>
      </c>
      <c r="C196" s="83" t="s">
        <v>914</v>
      </c>
      <c r="D196" s="83" t="s">
        <v>915</v>
      </c>
      <c r="E196" s="131">
        <f>IFERROR(IF(A196="England",INDEX('England_index-categories_R1'!$E:$E,MATCH($D196,'England_index-categories_R1'!B:B,0)),
IF(A196="Scotland",INDEX('Scotland_index-categories_R1'!$E:$E,MATCH($D196,'Scotland_index-categories_R1'!$B:$B,0)),
INDEX('Wales_index-categories_R1'!$E:$E,MATCH($D196,'Wales_index-categories_R1'!$B:$B,0)))),"-")</f>
        <v>2</v>
      </c>
    </row>
    <row r="197" spans="1:5" x14ac:dyDescent="0.35">
      <c r="A197" s="83" t="s">
        <v>1072</v>
      </c>
      <c r="B197" s="83" t="s">
        <v>1451</v>
      </c>
      <c r="C197" s="83" t="s">
        <v>215</v>
      </c>
      <c r="D197" s="83" t="s">
        <v>216</v>
      </c>
      <c r="E197" s="131">
        <f>IFERROR(IF(A197="England",INDEX('England_index-categories_R1'!$E:$E,MATCH($D197,'England_index-categories_R1'!B:B,0)),
IF(A197="Scotland",INDEX('Scotland_index-categories_R1'!$E:$E,MATCH($D197,'Scotland_index-categories_R1'!$B:$B,0)),
INDEX('Wales_index-categories_R1'!$E:$E,MATCH($D197,'Wales_index-categories_R1'!$B:$B,0)))),"-")</f>
        <v>3</v>
      </c>
    </row>
    <row r="198" spans="1:5" x14ac:dyDescent="0.35">
      <c r="A198" s="83" t="s">
        <v>1072</v>
      </c>
      <c r="B198" s="83" t="s">
        <v>1451</v>
      </c>
      <c r="C198" s="83" t="s">
        <v>225</v>
      </c>
      <c r="D198" s="83" t="s">
        <v>226</v>
      </c>
      <c r="E198" s="131">
        <f>IFERROR(IF(A198="England",INDEX('England_index-categories_R1'!$E:$E,MATCH($D198,'England_index-categories_R1'!B:B,0)),
IF(A198="Scotland",INDEX('Scotland_index-categories_R1'!$E:$E,MATCH($D198,'Scotland_index-categories_R1'!$B:$B,0)),
INDEX('Wales_index-categories_R1'!$E:$E,MATCH($D198,'Wales_index-categories_R1'!$B:$B,0)))),"-")</f>
        <v>3</v>
      </c>
    </row>
    <row r="199" spans="1:5" x14ac:dyDescent="0.35">
      <c r="A199" s="83" t="s">
        <v>1072</v>
      </c>
      <c r="B199" s="83" t="s">
        <v>1447</v>
      </c>
      <c r="C199" s="83" t="s">
        <v>227</v>
      </c>
      <c r="D199" s="83" t="s">
        <v>228</v>
      </c>
      <c r="E199" s="131">
        <f>IFERROR(IF(A199="England",INDEX('England_index-categories_R1'!$E:$E,MATCH($D199,'England_index-categories_R1'!B:B,0)),
IF(A199="Scotland",INDEX('Scotland_index-categories_R1'!$E:$E,MATCH($D199,'Scotland_index-categories_R1'!$B:$B,0)),
INDEX('Wales_index-categories_R1'!$E:$E,MATCH($D199,'Wales_index-categories_R1'!$B:$B,0)))),"-")</f>
        <v>3</v>
      </c>
    </row>
    <row r="200" spans="1:5" x14ac:dyDescent="0.35">
      <c r="A200" s="83" t="s">
        <v>1072</v>
      </c>
      <c r="B200" s="83" t="s">
        <v>1448</v>
      </c>
      <c r="C200" s="83" t="s">
        <v>235</v>
      </c>
      <c r="D200" s="83" t="s">
        <v>236</v>
      </c>
      <c r="E200" s="131">
        <f>IFERROR(IF(A200="England",INDEX('England_index-categories_R1'!$E:$E,MATCH($D200,'England_index-categories_R1'!B:B,0)),
IF(A200="Scotland",INDEX('Scotland_index-categories_R1'!$E:$E,MATCH($D200,'Scotland_index-categories_R1'!$B:$B,0)),
INDEX('Wales_index-categories_R1'!$E:$E,MATCH($D200,'Wales_index-categories_R1'!$B:$B,0)))),"-")</f>
        <v>3</v>
      </c>
    </row>
    <row r="201" spans="1:5" x14ac:dyDescent="0.35">
      <c r="A201" s="83" t="s">
        <v>1072</v>
      </c>
      <c r="B201" s="83" t="s">
        <v>1450</v>
      </c>
      <c r="C201" s="83" t="s">
        <v>239</v>
      </c>
      <c r="D201" s="83" t="s">
        <v>240</v>
      </c>
      <c r="E201" s="131">
        <f>IFERROR(IF(A201="England",INDEX('England_index-categories_R1'!$E:$E,MATCH($D201,'England_index-categories_R1'!B:B,0)),
IF(A201="Scotland",INDEX('Scotland_index-categories_R1'!$E:$E,MATCH($D201,'Scotland_index-categories_R1'!$B:$B,0)),
INDEX('Wales_index-categories_R1'!$E:$E,MATCH($D201,'Wales_index-categories_R1'!$B:$B,0)))),"-")</f>
        <v>3</v>
      </c>
    </row>
    <row r="202" spans="1:5" x14ac:dyDescent="0.35">
      <c r="A202" s="83" t="s">
        <v>1072</v>
      </c>
      <c r="B202" s="83" t="s">
        <v>1452</v>
      </c>
      <c r="C202" s="83" t="s">
        <v>253</v>
      </c>
      <c r="D202" s="83" t="s">
        <v>254</v>
      </c>
      <c r="E202" s="131">
        <f>IFERROR(IF(A202="England",INDEX('England_index-categories_R1'!$E:$E,MATCH($D202,'England_index-categories_R1'!B:B,0)),
IF(A202="Scotland",INDEX('Scotland_index-categories_R1'!$E:$E,MATCH($D202,'Scotland_index-categories_R1'!$B:$B,0)),
INDEX('Wales_index-categories_R1'!$E:$E,MATCH($D202,'Wales_index-categories_R1'!$B:$B,0)))),"-")</f>
        <v>3</v>
      </c>
    </row>
    <row r="203" spans="1:5" x14ac:dyDescent="0.35">
      <c r="A203" s="83" t="s">
        <v>1072</v>
      </c>
      <c r="B203" s="83" t="s">
        <v>1447</v>
      </c>
      <c r="C203" s="83" t="s">
        <v>255</v>
      </c>
      <c r="D203" s="83" t="s">
        <v>256</v>
      </c>
      <c r="E203" s="131">
        <f>IFERROR(IF(A203="England",INDEX('England_index-categories_R1'!$E:$E,MATCH($D203,'England_index-categories_R1'!B:B,0)),
IF(A203="Scotland",INDEX('Scotland_index-categories_R1'!$E:$E,MATCH($D203,'Scotland_index-categories_R1'!$B:$B,0)),
INDEX('Wales_index-categories_R1'!$E:$E,MATCH($D203,'Wales_index-categories_R1'!$B:$B,0)))),"-")</f>
        <v>3</v>
      </c>
    </row>
    <row r="204" spans="1:5" x14ac:dyDescent="0.35">
      <c r="A204" s="83" t="s">
        <v>1072</v>
      </c>
      <c r="B204" s="83" t="s">
        <v>1451</v>
      </c>
      <c r="C204" s="83" t="s">
        <v>265</v>
      </c>
      <c r="D204" s="83" t="s">
        <v>266</v>
      </c>
      <c r="E204" s="131">
        <f>IFERROR(IF(A204="England",INDEX('England_index-categories_R1'!$E:$E,MATCH($D204,'England_index-categories_R1'!B:B,0)),
IF(A204="Scotland",INDEX('Scotland_index-categories_R1'!$E:$E,MATCH($D204,'Scotland_index-categories_R1'!$B:$B,0)),
INDEX('Wales_index-categories_R1'!$E:$E,MATCH($D204,'Wales_index-categories_R1'!$B:$B,0)))),"-")</f>
        <v>3</v>
      </c>
    </row>
    <row r="205" spans="1:5" x14ac:dyDescent="0.35">
      <c r="A205" s="83" t="s">
        <v>1072</v>
      </c>
      <c r="B205" s="83" t="s">
        <v>1447</v>
      </c>
      <c r="C205" s="83" t="s">
        <v>269</v>
      </c>
      <c r="D205" s="83" t="s">
        <v>270</v>
      </c>
      <c r="E205" s="131">
        <f>IFERROR(IF(A205="England",INDEX('England_index-categories_R1'!$E:$E,MATCH($D205,'England_index-categories_R1'!B:B,0)),
IF(A205="Scotland",INDEX('Scotland_index-categories_R1'!$E:$E,MATCH($D205,'Scotland_index-categories_R1'!$B:$B,0)),
INDEX('Wales_index-categories_R1'!$E:$E,MATCH($D205,'Wales_index-categories_R1'!$B:$B,0)))),"-")</f>
        <v>3</v>
      </c>
    </row>
    <row r="206" spans="1:5" x14ac:dyDescent="0.35">
      <c r="A206" s="83" t="s">
        <v>1072</v>
      </c>
      <c r="B206" s="83" t="s">
        <v>1451</v>
      </c>
      <c r="C206" s="83" t="s">
        <v>273</v>
      </c>
      <c r="D206" s="83" t="s">
        <v>274</v>
      </c>
      <c r="E206" s="131">
        <f>IFERROR(IF(A206="England",INDEX('England_index-categories_R1'!$E:$E,MATCH($D206,'England_index-categories_R1'!B:B,0)),
IF(A206="Scotland",INDEX('Scotland_index-categories_R1'!$E:$E,MATCH($D206,'Scotland_index-categories_R1'!$B:$B,0)),
INDEX('Wales_index-categories_R1'!$E:$E,MATCH($D206,'Wales_index-categories_R1'!$B:$B,0)))),"-")</f>
        <v>3</v>
      </c>
    </row>
    <row r="207" spans="1:5" x14ac:dyDescent="0.35">
      <c r="A207" s="83" t="s">
        <v>1072</v>
      </c>
      <c r="B207" s="83" t="s">
        <v>1448</v>
      </c>
      <c r="C207" s="83" t="s">
        <v>275</v>
      </c>
      <c r="D207" s="83" t="s">
        <v>276</v>
      </c>
      <c r="E207" s="131">
        <f>IFERROR(IF(A207="England",INDEX('England_index-categories_R1'!$E:$E,MATCH($D207,'England_index-categories_R1'!B:B,0)),
IF(A207="Scotland",INDEX('Scotland_index-categories_R1'!$E:$E,MATCH($D207,'Scotland_index-categories_R1'!$B:$B,0)),
INDEX('Wales_index-categories_R1'!$E:$E,MATCH($D207,'Wales_index-categories_R1'!$B:$B,0)))),"-")</f>
        <v>3</v>
      </c>
    </row>
    <row r="208" spans="1:5" x14ac:dyDescent="0.35">
      <c r="A208" s="83" t="s">
        <v>1072</v>
      </c>
      <c r="B208" s="83" t="s">
        <v>1447</v>
      </c>
      <c r="C208" s="83" t="s">
        <v>283</v>
      </c>
      <c r="D208" s="83" t="s">
        <v>284</v>
      </c>
      <c r="E208" s="131">
        <f>IFERROR(IF(A208="England",INDEX('England_index-categories_R1'!$E:$E,MATCH($D208,'England_index-categories_R1'!B:B,0)),
IF(A208="Scotland",INDEX('Scotland_index-categories_R1'!$E:$E,MATCH($D208,'Scotland_index-categories_R1'!$B:$B,0)),
INDEX('Wales_index-categories_R1'!$E:$E,MATCH($D208,'Wales_index-categories_R1'!$B:$B,0)))),"-")</f>
        <v>3</v>
      </c>
    </row>
    <row r="209" spans="1:5" x14ac:dyDescent="0.35">
      <c r="A209" s="83" t="s">
        <v>1072</v>
      </c>
      <c r="B209" s="83" t="s">
        <v>1451</v>
      </c>
      <c r="C209" s="83" t="s">
        <v>293</v>
      </c>
      <c r="D209" s="83" t="s">
        <v>294</v>
      </c>
      <c r="E209" s="131">
        <f>IFERROR(IF(A209="England",INDEX('England_index-categories_R1'!$E:$E,MATCH($D209,'England_index-categories_R1'!B:B,0)),
IF(A209="Scotland",INDEX('Scotland_index-categories_R1'!$E:$E,MATCH($D209,'Scotland_index-categories_R1'!$B:$B,0)),
INDEX('Wales_index-categories_R1'!$E:$E,MATCH($D209,'Wales_index-categories_R1'!$B:$B,0)))),"-")</f>
        <v>3</v>
      </c>
    </row>
    <row r="210" spans="1:5" x14ac:dyDescent="0.35">
      <c r="A210" s="83" t="s">
        <v>1072</v>
      </c>
      <c r="B210" s="83" t="s">
        <v>1451</v>
      </c>
      <c r="C210" s="83" t="s">
        <v>309</v>
      </c>
      <c r="D210" s="83" t="s">
        <v>310</v>
      </c>
      <c r="E210" s="131">
        <f>IFERROR(IF(A210="England",INDEX('England_index-categories_R1'!$E:$E,MATCH($D210,'England_index-categories_R1'!B:B,0)),
IF(A210="Scotland",INDEX('Scotland_index-categories_R1'!$E:$E,MATCH($D210,'Scotland_index-categories_R1'!$B:$B,0)),
INDEX('Wales_index-categories_R1'!$E:$E,MATCH($D210,'Wales_index-categories_R1'!$B:$B,0)))),"-")</f>
        <v>3</v>
      </c>
    </row>
    <row r="211" spans="1:5" x14ac:dyDescent="0.35">
      <c r="A211" s="83" t="s">
        <v>1072</v>
      </c>
      <c r="B211" s="83" t="s">
        <v>1450</v>
      </c>
      <c r="C211" s="83" t="s">
        <v>313</v>
      </c>
      <c r="D211" s="83" t="s">
        <v>314</v>
      </c>
      <c r="E211" s="131">
        <f>IFERROR(IF(A211="England",INDEX('England_index-categories_R1'!$E:$E,MATCH($D211,'England_index-categories_R1'!B:B,0)),
IF(A211="Scotland",INDEX('Scotland_index-categories_R1'!$E:$E,MATCH($D211,'Scotland_index-categories_R1'!$B:$B,0)),
INDEX('Wales_index-categories_R1'!$E:$E,MATCH($D211,'Wales_index-categories_R1'!$B:$B,0)))),"-")</f>
        <v>3</v>
      </c>
    </row>
    <row r="212" spans="1:5" x14ac:dyDescent="0.35">
      <c r="A212" s="83" t="s">
        <v>1072</v>
      </c>
      <c r="B212" s="83" t="s">
        <v>1451</v>
      </c>
      <c r="C212" s="83" t="s">
        <v>315</v>
      </c>
      <c r="D212" s="83" t="s">
        <v>316</v>
      </c>
      <c r="E212" s="131">
        <f>IFERROR(IF(A212="England",INDEX('England_index-categories_R1'!$E:$E,MATCH($D212,'England_index-categories_R1'!B:B,0)),
IF(A212="Scotland",INDEX('Scotland_index-categories_R1'!$E:$E,MATCH($D212,'Scotland_index-categories_R1'!$B:$B,0)),
INDEX('Wales_index-categories_R1'!$E:$E,MATCH($D212,'Wales_index-categories_R1'!$B:$B,0)))),"-")</f>
        <v>3</v>
      </c>
    </row>
    <row r="213" spans="1:5" x14ac:dyDescent="0.35">
      <c r="A213" s="83" t="s">
        <v>1072</v>
      </c>
      <c r="B213" s="83" t="s">
        <v>1452</v>
      </c>
      <c r="C213" s="83" t="s">
        <v>317</v>
      </c>
      <c r="D213" s="83" t="s">
        <v>318</v>
      </c>
      <c r="E213" s="131">
        <f>IFERROR(IF(A213="England",INDEX('England_index-categories_R1'!$E:$E,MATCH($D213,'England_index-categories_R1'!B:B,0)),
IF(A213="Scotland",INDEX('Scotland_index-categories_R1'!$E:$E,MATCH($D213,'Scotland_index-categories_R1'!$B:$B,0)),
INDEX('Wales_index-categories_R1'!$E:$E,MATCH($D213,'Wales_index-categories_R1'!$B:$B,0)))),"-")</f>
        <v>3</v>
      </c>
    </row>
    <row r="214" spans="1:5" x14ac:dyDescent="0.35">
      <c r="A214" s="83" t="s">
        <v>1072</v>
      </c>
      <c r="B214" s="83" t="s">
        <v>1447</v>
      </c>
      <c r="C214" s="83" t="s">
        <v>319</v>
      </c>
      <c r="D214" s="83" t="s">
        <v>320</v>
      </c>
      <c r="E214" s="131">
        <f>IFERROR(IF(A214="England",INDEX('England_index-categories_R1'!$E:$E,MATCH($D214,'England_index-categories_R1'!B:B,0)),
IF(A214="Scotland",INDEX('Scotland_index-categories_R1'!$E:$E,MATCH($D214,'Scotland_index-categories_R1'!$B:$B,0)),
INDEX('Wales_index-categories_R1'!$E:$E,MATCH($D214,'Wales_index-categories_R1'!$B:$B,0)))),"-")</f>
        <v>3</v>
      </c>
    </row>
    <row r="215" spans="1:5" x14ac:dyDescent="0.35">
      <c r="A215" s="83" t="s">
        <v>1072</v>
      </c>
      <c r="B215" s="83" t="s">
        <v>1446</v>
      </c>
      <c r="C215" s="83" t="s">
        <v>321</v>
      </c>
      <c r="D215" s="83" t="s">
        <v>322</v>
      </c>
      <c r="E215" s="131">
        <f>IFERROR(IF(A215="England",INDEX('England_index-categories_R1'!$E:$E,MATCH($D215,'England_index-categories_R1'!B:B,0)),
IF(A215="Scotland",INDEX('Scotland_index-categories_R1'!$E:$E,MATCH($D215,'Scotland_index-categories_R1'!$B:$B,0)),
INDEX('Wales_index-categories_R1'!$E:$E,MATCH($D215,'Wales_index-categories_R1'!$B:$B,0)))),"-")</f>
        <v>3</v>
      </c>
    </row>
    <row r="216" spans="1:5" x14ac:dyDescent="0.35">
      <c r="A216" s="83" t="s">
        <v>1072</v>
      </c>
      <c r="B216" s="83" t="s">
        <v>1447</v>
      </c>
      <c r="C216" s="83" t="s">
        <v>327</v>
      </c>
      <c r="D216" s="83" t="s">
        <v>328</v>
      </c>
      <c r="E216" s="131">
        <f>IFERROR(IF(A216="England",INDEX('England_index-categories_R1'!$E:$E,MATCH($D216,'England_index-categories_R1'!B:B,0)),
IF(A216="Scotland",INDEX('Scotland_index-categories_R1'!$E:$E,MATCH($D216,'Scotland_index-categories_R1'!$B:$B,0)),
INDEX('Wales_index-categories_R1'!$E:$E,MATCH($D216,'Wales_index-categories_R1'!$B:$B,0)))),"-")</f>
        <v>3</v>
      </c>
    </row>
    <row r="217" spans="1:5" x14ac:dyDescent="0.35">
      <c r="A217" s="83" t="s">
        <v>1072</v>
      </c>
      <c r="B217" s="83" t="s">
        <v>1448</v>
      </c>
      <c r="C217" s="83" t="s">
        <v>333</v>
      </c>
      <c r="D217" s="83" t="s">
        <v>334</v>
      </c>
      <c r="E217" s="131">
        <f>IFERROR(IF(A217="England",INDEX('England_index-categories_R1'!$E:$E,MATCH($D217,'England_index-categories_R1'!B:B,0)),
IF(A217="Scotland",INDEX('Scotland_index-categories_R1'!$E:$E,MATCH($D217,'Scotland_index-categories_R1'!$B:$B,0)),
INDEX('Wales_index-categories_R1'!$E:$E,MATCH($D217,'Wales_index-categories_R1'!$B:$B,0)))),"-")</f>
        <v>3</v>
      </c>
    </row>
    <row r="218" spans="1:5" x14ac:dyDescent="0.35">
      <c r="A218" s="83" t="s">
        <v>1072</v>
      </c>
      <c r="B218" s="83" t="s">
        <v>1452</v>
      </c>
      <c r="C218" s="83" t="s">
        <v>346</v>
      </c>
      <c r="D218" s="83" t="s">
        <v>347</v>
      </c>
      <c r="E218" s="131">
        <f>IFERROR(IF(A218="England",INDEX('England_index-categories_R1'!$E:$E,MATCH($D218,'England_index-categories_R1'!B:B,0)),
IF(A218="Scotland",INDEX('Scotland_index-categories_R1'!$E:$E,MATCH($D218,'Scotland_index-categories_R1'!$B:$B,0)),
INDEX('Wales_index-categories_R1'!$E:$E,MATCH($D218,'Wales_index-categories_R1'!$B:$B,0)))),"-")</f>
        <v>3</v>
      </c>
    </row>
    <row r="219" spans="1:5" x14ac:dyDescent="0.35">
      <c r="A219" s="83" t="s">
        <v>1072</v>
      </c>
      <c r="B219" s="83" t="s">
        <v>1449</v>
      </c>
      <c r="C219" s="83" t="s">
        <v>352</v>
      </c>
      <c r="D219" s="83" t="s">
        <v>353</v>
      </c>
      <c r="E219" s="131">
        <f>IFERROR(IF(A219="England",INDEX('England_index-categories_R1'!$E:$E,MATCH($D219,'England_index-categories_R1'!B:B,0)),
IF(A219="Scotland",INDEX('Scotland_index-categories_R1'!$E:$E,MATCH($D219,'Scotland_index-categories_R1'!$B:$B,0)),
INDEX('Wales_index-categories_R1'!$E:$E,MATCH($D219,'Wales_index-categories_R1'!$B:$B,0)))),"-")</f>
        <v>3</v>
      </c>
    </row>
    <row r="220" spans="1:5" x14ac:dyDescent="0.35">
      <c r="A220" s="83" t="s">
        <v>1072</v>
      </c>
      <c r="B220" s="83" t="s">
        <v>1447</v>
      </c>
      <c r="C220" s="83" t="s">
        <v>354</v>
      </c>
      <c r="D220" s="83" t="s">
        <v>355</v>
      </c>
      <c r="E220" s="131">
        <f>IFERROR(IF(A220="England",INDEX('England_index-categories_R1'!$E:$E,MATCH($D220,'England_index-categories_R1'!B:B,0)),
IF(A220="Scotland",INDEX('Scotland_index-categories_R1'!$E:$E,MATCH($D220,'Scotland_index-categories_R1'!$B:$B,0)),
INDEX('Wales_index-categories_R1'!$E:$E,MATCH($D220,'Wales_index-categories_R1'!$B:$B,0)))),"-")</f>
        <v>3</v>
      </c>
    </row>
    <row r="221" spans="1:5" x14ac:dyDescent="0.35">
      <c r="A221" s="83" t="s">
        <v>1072</v>
      </c>
      <c r="B221" s="83" t="s">
        <v>1451</v>
      </c>
      <c r="C221" s="83" t="s">
        <v>358</v>
      </c>
      <c r="D221" s="83" t="s">
        <v>359</v>
      </c>
      <c r="E221" s="131">
        <f>IFERROR(IF(A221="England",INDEX('England_index-categories_R1'!$E:$E,MATCH($D221,'England_index-categories_R1'!B:B,0)),
IF(A221="Scotland",INDEX('Scotland_index-categories_R1'!$E:$E,MATCH($D221,'Scotland_index-categories_R1'!$B:$B,0)),
INDEX('Wales_index-categories_R1'!$E:$E,MATCH($D221,'Wales_index-categories_R1'!$B:$B,0)))),"-")</f>
        <v>3</v>
      </c>
    </row>
    <row r="222" spans="1:5" x14ac:dyDescent="0.35">
      <c r="A222" s="83" t="s">
        <v>1072</v>
      </c>
      <c r="B222" s="83" t="s">
        <v>1447</v>
      </c>
      <c r="C222" s="83" t="s">
        <v>362</v>
      </c>
      <c r="D222" s="83" t="s">
        <v>363</v>
      </c>
      <c r="E222" s="131">
        <f>IFERROR(IF(A222="England",INDEX('England_index-categories_R1'!$E:$E,MATCH($D222,'England_index-categories_R1'!B:B,0)),
IF(A222="Scotland",INDEX('Scotland_index-categories_R1'!$E:$E,MATCH($D222,'Scotland_index-categories_R1'!$B:$B,0)),
INDEX('Wales_index-categories_R1'!$E:$E,MATCH($D222,'Wales_index-categories_R1'!$B:$B,0)))),"-")</f>
        <v>3</v>
      </c>
    </row>
    <row r="223" spans="1:5" x14ac:dyDescent="0.35">
      <c r="A223" s="83" t="s">
        <v>1072</v>
      </c>
      <c r="B223" s="83" t="s">
        <v>1452</v>
      </c>
      <c r="C223" s="83" t="s">
        <v>372</v>
      </c>
      <c r="D223" s="83" t="s">
        <v>373</v>
      </c>
      <c r="E223" s="131">
        <f>IFERROR(IF(A223="England",INDEX('England_index-categories_R1'!$E:$E,MATCH($D223,'England_index-categories_R1'!B:B,0)),
IF(A223="Scotland",INDEX('Scotland_index-categories_R1'!$E:$E,MATCH($D223,'Scotland_index-categories_R1'!$B:$B,0)),
INDEX('Wales_index-categories_R1'!$E:$E,MATCH($D223,'Wales_index-categories_R1'!$B:$B,0)))),"-")</f>
        <v>3</v>
      </c>
    </row>
    <row r="224" spans="1:5" x14ac:dyDescent="0.35">
      <c r="A224" s="83" t="s">
        <v>1072</v>
      </c>
      <c r="B224" s="83" t="s">
        <v>1451</v>
      </c>
      <c r="C224" s="83" t="s">
        <v>386</v>
      </c>
      <c r="D224" s="83" t="s">
        <v>387</v>
      </c>
      <c r="E224" s="131">
        <f>IFERROR(IF(A224="England",INDEX('England_index-categories_R1'!$E:$E,MATCH($D224,'England_index-categories_R1'!B:B,0)),
IF(A224="Scotland",INDEX('Scotland_index-categories_R1'!$E:$E,MATCH($D224,'Scotland_index-categories_R1'!$B:$B,0)),
INDEX('Wales_index-categories_R1'!$E:$E,MATCH($D224,'Wales_index-categories_R1'!$B:$B,0)))),"-")</f>
        <v>3</v>
      </c>
    </row>
    <row r="225" spans="1:5" x14ac:dyDescent="0.35">
      <c r="A225" s="83" t="s">
        <v>1072</v>
      </c>
      <c r="B225" s="83" t="s">
        <v>1452</v>
      </c>
      <c r="C225" s="83" t="s">
        <v>388</v>
      </c>
      <c r="D225" s="83" t="s">
        <v>389</v>
      </c>
      <c r="E225" s="131">
        <f>IFERROR(IF(A225="England",INDEX('England_index-categories_R1'!$E:$E,MATCH($D225,'England_index-categories_R1'!B:B,0)),
IF(A225="Scotland",INDEX('Scotland_index-categories_R1'!$E:$E,MATCH($D225,'Scotland_index-categories_R1'!$B:$B,0)),
INDEX('Wales_index-categories_R1'!$E:$E,MATCH($D225,'Wales_index-categories_R1'!$B:$B,0)))),"-")</f>
        <v>3</v>
      </c>
    </row>
    <row r="226" spans="1:5" x14ac:dyDescent="0.35">
      <c r="A226" s="83" t="s">
        <v>1072</v>
      </c>
      <c r="B226" s="83" t="s">
        <v>1451</v>
      </c>
      <c r="C226" s="83" t="s">
        <v>394</v>
      </c>
      <c r="D226" s="83" t="s">
        <v>395</v>
      </c>
      <c r="E226" s="131">
        <f>IFERROR(IF(A226="England",INDEX('England_index-categories_R1'!$E:$E,MATCH($D226,'England_index-categories_R1'!B:B,0)),
IF(A226="Scotland",INDEX('Scotland_index-categories_R1'!$E:$E,MATCH($D226,'Scotland_index-categories_R1'!$B:$B,0)),
INDEX('Wales_index-categories_R1'!$E:$E,MATCH($D226,'Wales_index-categories_R1'!$B:$B,0)))),"-")</f>
        <v>3</v>
      </c>
    </row>
    <row r="227" spans="1:5" x14ac:dyDescent="0.35">
      <c r="A227" s="83" t="s">
        <v>1072</v>
      </c>
      <c r="B227" s="83" t="s">
        <v>1447</v>
      </c>
      <c r="C227" s="83" t="s">
        <v>410</v>
      </c>
      <c r="D227" s="83" t="s">
        <v>411</v>
      </c>
      <c r="E227" s="131">
        <f>IFERROR(IF(A227="England",INDEX('England_index-categories_R1'!$E:$E,MATCH($D227,'England_index-categories_R1'!B:B,0)),
IF(A227="Scotland",INDEX('Scotland_index-categories_R1'!$E:$E,MATCH($D227,'Scotland_index-categories_R1'!$B:$B,0)),
INDEX('Wales_index-categories_R1'!$E:$E,MATCH($D227,'Wales_index-categories_R1'!$B:$B,0)))),"-")</f>
        <v>3</v>
      </c>
    </row>
    <row r="228" spans="1:5" x14ac:dyDescent="0.35">
      <c r="A228" s="83" t="s">
        <v>1072</v>
      </c>
      <c r="B228" s="83" t="s">
        <v>1447</v>
      </c>
      <c r="C228" s="83" t="s">
        <v>414</v>
      </c>
      <c r="D228" s="83" t="s">
        <v>415</v>
      </c>
      <c r="E228" s="131">
        <f>IFERROR(IF(A228="England",INDEX('England_index-categories_R1'!$E:$E,MATCH($D228,'England_index-categories_R1'!B:B,0)),
IF(A228="Scotland",INDEX('Scotland_index-categories_R1'!$E:$E,MATCH($D228,'Scotland_index-categories_R1'!$B:$B,0)),
INDEX('Wales_index-categories_R1'!$E:$E,MATCH($D228,'Wales_index-categories_R1'!$B:$B,0)))),"-")</f>
        <v>3</v>
      </c>
    </row>
    <row r="229" spans="1:5" x14ac:dyDescent="0.35">
      <c r="A229" s="83" t="s">
        <v>1072</v>
      </c>
      <c r="B229" s="83" t="s">
        <v>1451</v>
      </c>
      <c r="C229" s="83" t="s">
        <v>418</v>
      </c>
      <c r="D229" s="83" t="s">
        <v>419</v>
      </c>
      <c r="E229" s="131">
        <f>IFERROR(IF(A229="England",INDEX('England_index-categories_R1'!$E:$E,MATCH($D229,'England_index-categories_R1'!B:B,0)),
IF(A229="Scotland",INDEX('Scotland_index-categories_R1'!$E:$E,MATCH($D229,'Scotland_index-categories_R1'!$B:$B,0)),
INDEX('Wales_index-categories_R1'!$E:$E,MATCH($D229,'Wales_index-categories_R1'!$B:$B,0)))),"-")</f>
        <v>3</v>
      </c>
    </row>
    <row r="230" spans="1:5" x14ac:dyDescent="0.35">
      <c r="A230" s="83" t="s">
        <v>1072</v>
      </c>
      <c r="B230" s="83" t="s">
        <v>1447</v>
      </c>
      <c r="C230" s="83" t="s">
        <v>420</v>
      </c>
      <c r="D230" s="83" t="s">
        <v>421</v>
      </c>
      <c r="E230" s="131">
        <f>IFERROR(IF(A230="England",INDEX('England_index-categories_R1'!$E:$E,MATCH($D230,'England_index-categories_R1'!B:B,0)),
IF(A230="Scotland",INDEX('Scotland_index-categories_R1'!$E:$E,MATCH($D230,'Scotland_index-categories_R1'!$B:$B,0)),
INDEX('Wales_index-categories_R1'!$E:$E,MATCH($D230,'Wales_index-categories_R1'!$B:$B,0)))),"-")</f>
        <v>3</v>
      </c>
    </row>
    <row r="231" spans="1:5" x14ac:dyDescent="0.35">
      <c r="A231" s="83" t="s">
        <v>1072</v>
      </c>
      <c r="B231" s="83" t="s">
        <v>1452</v>
      </c>
      <c r="C231" s="83" t="s">
        <v>424</v>
      </c>
      <c r="D231" s="83" t="s">
        <v>425</v>
      </c>
      <c r="E231" s="131">
        <f>IFERROR(IF(A231="England",INDEX('England_index-categories_R1'!$E:$E,MATCH($D231,'England_index-categories_R1'!B:B,0)),
IF(A231="Scotland",INDEX('Scotland_index-categories_R1'!$E:$E,MATCH($D231,'Scotland_index-categories_R1'!$B:$B,0)),
INDEX('Wales_index-categories_R1'!$E:$E,MATCH($D231,'Wales_index-categories_R1'!$B:$B,0)))),"-")</f>
        <v>3</v>
      </c>
    </row>
    <row r="232" spans="1:5" x14ac:dyDescent="0.35">
      <c r="A232" s="83" t="s">
        <v>1072</v>
      </c>
      <c r="B232" s="83" t="s">
        <v>1447</v>
      </c>
      <c r="C232" s="83" t="s">
        <v>428</v>
      </c>
      <c r="D232" s="83" t="s">
        <v>429</v>
      </c>
      <c r="E232" s="131">
        <f>IFERROR(IF(A232="England",INDEX('England_index-categories_R1'!$E:$E,MATCH($D232,'England_index-categories_R1'!B:B,0)),
IF(A232="Scotland",INDEX('Scotland_index-categories_R1'!$E:$E,MATCH($D232,'Scotland_index-categories_R1'!$B:$B,0)),
INDEX('Wales_index-categories_R1'!$E:$E,MATCH($D232,'Wales_index-categories_R1'!$B:$B,0)))),"-")</f>
        <v>3</v>
      </c>
    </row>
    <row r="233" spans="1:5" x14ac:dyDescent="0.35">
      <c r="A233" s="83" t="s">
        <v>1072</v>
      </c>
      <c r="B233" s="83" t="s">
        <v>1447</v>
      </c>
      <c r="C233" s="83" t="s">
        <v>458</v>
      </c>
      <c r="D233" s="83" t="s">
        <v>459</v>
      </c>
      <c r="E233" s="131">
        <f>IFERROR(IF(A233="England",INDEX('England_index-categories_R1'!$E:$E,MATCH($D233,'England_index-categories_R1'!B:B,0)),
IF(A233="Scotland",INDEX('Scotland_index-categories_R1'!$E:$E,MATCH($D233,'Scotland_index-categories_R1'!$B:$B,0)),
INDEX('Wales_index-categories_R1'!$E:$E,MATCH($D233,'Wales_index-categories_R1'!$B:$B,0)))),"-")</f>
        <v>3</v>
      </c>
    </row>
    <row r="234" spans="1:5" x14ac:dyDescent="0.35">
      <c r="A234" s="83" t="s">
        <v>1072</v>
      </c>
      <c r="B234" s="83" t="s">
        <v>1449</v>
      </c>
      <c r="C234" s="83" t="s">
        <v>466</v>
      </c>
      <c r="D234" s="83" t="s">
        <v>467</v>
      </c>
      <c r="E234" s="131">
        <f>IFERROR(IF(A234="England",INDEX('England_index-categories_R1'!$E:$E,MATCH($D234,'England_index-categories_R1'!B:B,0)),
IF(A234="Scotland",INDEX('Scotland_index-categories_R1'!$E:$E,MATCH($D234,'Scotland_index-categories_R1'!$B:$B,0)),
INDEX('Wales_index-categories_R1'!$E:$E,MATCH($D234,'Wales_index-categories_R1'!$B:$B,0)))),"-")</f>
        <v>3</v>
      </c>
    </row>
    <row r="235" spans="1:5" x14ac:dyDescent="0.35">
      <c r="A235" s="83" t="s">
        <v>1072</v>
      </c>
      <c r="B235" s="83" t="s">
        <v>1448</v>
      </c>
      <c r="C235" s="83" t="s">
        <v>468</v>
      </c>
      <c r="D235" s="83" t="s">
        <v>469</v>
      </c>
      <c r="E235" s="131">
        <f>IFERROR(IF(A235="England",INDEX('England_index-categories_R1'!$E:$E,MATCH($D235,'England_index-categories_R1'!B:B,0)),
IF(A235="Scotland",INDEX('Scotland_index-categories_R1'!$E:$E,MATCH($D235,'Scotland_index-categories_R1'!$B:$B,0)),
INDEX('Wales_index-categories_R1'!$E:$E,MATCH($D235,'Wales_index-categories_R1'!$B:$B,0)))),"-")</f>
        <v>3</v>
      </c>
    </row>
    <row r="236" spans="1:5" x14ac:dyDescent="0.35">
      <c r="A236" s="83" t="s">
        <v>1072</v>
      </c>
      <c r="B236" s="83" t="s">
        <v>1450</v>
      </c>
      <c r="C236" s="83" t="s">
        <v>470</v>
      </c>
      <c r="D236" s="83" t="s">
        <v>471</v>
      </c>
      <c r="E236" s="131">
        <f>IFERROR(IF(A236="England",INDEX('England_index-categories_R1'!$E:$E,MATCH($D236,'England_index-categories_R1'!B:B,0)),
IF(A236="Scotland",INDEX('Scotland_index-categories_R1'!$E:$E,MATCH($D236,'Scotland_index-categories_R1'!$B:$B,0)),
INDEX('Wales_index-categories_R1'!$E:$E,MATCH($D236,'Wales_index-categories_R1'!$B:$B,0)))),"-")</f>
        <v>3</v>
      </c>
    </row>
    <row r="237" spans="1:5" x14ac:dyDescent="0.35">
      <c r="A237" s="83" t="s">
        <v>1072</v>
      </c>
      <c r="B237" s="83" t="s">
        <v>1449</v>
      </c>
      <c r="C237" s="83" t="s">
        <v>476</v>
      </c>
      <c r="D237" s="83" t="s">
        <v>477</v>
      </c>
      <c r="E237" s="131">
        <f>IFERROR(IF(A237="England",INDEX('England_index-categories_R1'!$E:$E,MATCH($D237,'England_index-categories_R1'!B:B,0)),
IF(A237="Scotland",INDEX('Scotland_index-categories_R1'!$E:$E,MATCH($D237,'Scotland_index-categories_R1'!$B:$B,0)),
INDEX('Wales_index-categories_R1'!$E:$E,MATCH($D237,'Wales_index-categories_R1'!$B:$B,0)))),"-")</f>
        <v>3</v>
      </c>
    </row>
    <row r="238" spans="1:5" x14ac:dyDescent="0.35">
      <c r="A238" s="83" t="s">
        <v>1072</v>
      </c>
      <c r="B238" s="83" t="s">
        <v>1448</v>
      </c>
      <c r="C238" s="83" t="s">
        <v>478</v>
      </c>
      <c r="D238" s="83" t="s">
        <v>479</v>
      </c>
      <c r="E238" s="131">
        <f>IFERROR(IF(A238="England",INDEX('England_index-categories_R1'!$E:$E,MATCH($D238,'England_index-categories_R1'!B:B,0)),
IF(A238="Scotland",INDEX('Scotland_index-categories_R1'!$E:$E,MATCH($D238,'Scotland_index-categories_R1'!$B:$B,0)),
INDEX('Wales_index-categories_R1'!$E:$E,MATCH($D238,'Wales_index-categories_R1'!$B:$B,0)))),"-")</f>
        <v>3</v>
      </c>
    </row>
    <row r="239" spans="1:5" x14ac:dyDescent="0.35">
      <c r="A239" s="83" t="s">
        <v>1072</v>
      </c>
      <c r="B239" s="83" t="s">
        <v>1447</v>
      </c>
      <c r="C239" s="83" t="s">
        <v>480</v>
      </c>
      <c r="D239" s="83" t="s">
        <v>481</v>
      </c>
      <c r="E239" s="131">
        <f>IFERROR(IF(A239="England",INDEX('England_index-categories_R1'!$E:$E,MATCH($D239,'England_index-categories_R1'!B:B,0)),
IF(A239="Scotland",INDEX('Scotland_index-categories_R1'!$E:$E,MATCH($D239,'Scotland_index-categories_R1'!$B:$B,0)),
INDEX('Wales_index-categories_R1'!$E:$E,MATCH($D239,'Wales_index-categories_R1'!$B:$B,0)))),"-")</f>
        <v>3</v>
      </c>
    </row>
    <row r="240" spans="1:5" x14ac:dyDescent="0.35">
      <c r="A240" s="83" t="s">
        <v>1072</v>
      </c>
      <c r="B240" s="83" t="s">
        <v>1450</v>
      </c>
      <c r="C240" s="83" t="s">
        <v>500</v>
      </c>
      <c r="D240" s="83" t="s">
        <v>501</v>
      </c>
      <c r="E240" s="131">
        <f>IFERROR(IF(A240="England",INDEX('England_index-categories_R1'!$E:$E,MATCH($D240,'England_index-categories_R1'!B:B,0)),
IF(A240="Scotland",INDEX('Scotland_index-categories_R1'!$E:$E,MATCH($D240,'Scotland_index-categories_R1'!$B:$B,0)),
INDEX('Wales_index-categories_R1'!$E:$E,MATCH($D240,'Wales_index-categories_R1'!$B:$B,0)))),"-")</f>
        <v>3</v>
      </c>
    </row>
    <row r="241" spans="1:5" x14ac:dyDescent="0.35">
      <c r="A241" s="83" t="s">
        <v>1072</v>
      </c>
      <c r="B241" s="83" t="s">
        <v>1447</v>
      </c>
      <c r="C241" s="83" t="s">
        <v>502</v>
      </c>
      <c r="D241" s="83" t="s">
        <v>503</v>
      </c>
      <c r="E241" s="131">
        <f>IFERROR(IF(A241="England",INDEX('England_index-categories_R1'!$E:$E,MATCH($D241,'England_index-categories_R1'!B:B,0)),
IF(A241="Scotland",INDEX('Scotland_index-categories_R1'!$E:$E,MATCH($D241,'Scotland_index-categories_R1'!$B:$B,0)),
INDEX('Wales_index-categories_R1'!$E:$E,MATCH($D241,'Wales_index-categories_R1'!$B:$B,0)))),"-")</f>
        <v>3</v>
      </c>
    </row>
    <row r="242" spans="1:5" x14ac:dyDescent="0.35">
      <c r="A242" s="83" t="s">
        <v>1072</v>
      </c>
      <c r="B242" s="83" t="s">
        <v>1448</v>
      </c>
      <c r="C242" s="83" t="s">
        <v>504</v>
      </c>
      <c r="D242" s="83" t="s">
        <v>505</v>
      </c>
      <c r="E242" s="131">
        <f>IFERROR(IF(A242="England",INDEX('England_index-categories_R1'!$E:$E,MATCH($D242,'England_index-categories_R1'!B:B,0)),
IF(A242="Scotland",INDEX('Scotland_index-categories_R1'!$E:$E,MATCH($D242,'Scotland_index-categories_R1'!$B:$B,0)),
INDEX('Wales_index-categories_R1'!$E:$E,MATCH($D242,'Wales_index-categories_R1'!$B:$B,0)))),"-")</f>
        <v>3</v>
      </c>
    </row>
    <row r="243" spans="1:5" x14ac:dyDescent="0.35">
      <c r="A243" s="83" t="s">
        <v>1072</v>
      </c>
      <c r="B243" s="83" t="s">
        <v>1451</v>
      </c>
      <c r="C243" s="83" t="s">
        <v>506</v>
      </c>
      <c r="D243" s="83" t="s">
        <v>507</v>
      </c>
      <c r="E243" s="131">
        <f>IFERROR(IF(A243="England",INDEX('England_index-categories_R1'!$E:$E,MATCH($D243,'England_index-categories_R1'!B:B,0)),
IF(A243="Scotland",INDEX('Scotland_index-categories_R1'!$E:$E,MATCH($D243,'Scotland_index-categories_R1'!$B:$B,0)),
INDEX('Wales_index-categories_R1'!$E:$E,MATCH($D243,'Wales_index-categories_R1'!$B:$B,0)))),"-")</f>
        <v>3</v>
      </c>
    </row>
    <row r="244" spans="1:5" x14ac:dyDescent="0.35">
      <c r="A244" s="83" t="s">
        <v>1072</v>
      </c>
      <c r="B244" s="83" t="s">
        <v>1448</v>
      </c>
      <c r="C244" s="83" t="s">
        <v>520</v>
      </c>
      <c r="D244" s="83" t="s">
        <v>521</v>
      </c>
      <c r="E244" s="131">
        <f>IFERROR(IF(A244="England",INDEX('England_index-categories_R1'!$E:$E,MATCH($D244,'England_index-categories_R1'!B:B,0)),
IF(A244="Scotland",INDEX('Scotland_index-categories_R1'!$E:$E,MATCH($D244,'Scotland_index-categories_R1'!$B:$B,0)),
INDEX('Wales_index-categories_R1'!$E:$E,MATCH($D244,'Wales_index-categories_R1'!$B:$B,0)))),"-")</f>
        <v>3</v>
      </c>
    </row>
    <row r="245" spans="1:5" x14ac:dyDescent="0.35">
      <c r="A245" s="83" t="s">
        <v>1072</v>
      </c>
      <c r="B245" s="83" t="s">
        <v>1448</v>
      </c>
      <c r="C245" s="83" t="s">
        <v>528</v>
      </c>
      <c r="D245" s="83" t="s">
        <v>529</v>
      </c>
      <c r="E245" s="131">
        <f>IFERROR(IF(A245="England",INDEX('England_index-categories_R1'!$E:$E,MATCH($D245,'England_index-categories_R1'!B:B,0)),
IF(A245="Scotland",INDEX('Scotland_index-categories_R1'!$E:$E,MATCH($D245,'Scotland_index-categories_R1'!$B:$B,0)),
INDEX('Wales_index-categories_R1'!$E:$E,MATCH($D245,'Wales_index-categories_R1'!$B:$B,0)))),"-")</f>
        <v>3</v>
      </c>
    </row>
    <row r="246" spans="1:5" x14ac:dyDescent="0.35">
      <c r="A246" s="83" t="s">
        <v>1072</v>
      </c>
      <c r="B246" s="83" t="s">
        <v>1448</v>
      </c>
      <c r="C246" s="83" t="s">
        <v>534</v>
      </c>
      <c r="D246" s="83" t="s">
        <v>535</v>
      </c>
      <c r="E246" s="131">
        <f>IFERROR(IF(A246="England",INDEX('England_index-categories_R1'!$E:$E,MATCH($D246,'England_index-categories_R1'!B:B,0)),
IF(A246="Scotland",INDEX('Scotland_index-categories_R1'!$E:$E,MATCH($D246,'Scotland_index-categories_R1'!$B:$B,0)),
INDEX('Wales_index-categories_R1'!$E:$E,MATCH($D246,'Wales_index-categories_R1'!$B:$B,0)))),"-")</f>
        <v>3</v>
      </c>
    </row>
    <row r="247" spans="1:5" x14ac:dyDescent="0.35">
      <c r="A247" s="83" t="s">
        <v>1072</v>
      </c>
      <c r="B247" s="83" t="s">
        <v>1148</v>
      </c>
      <c r="C247" s="83" t="s">
        <v>546</v>
      </c>
      <c r="D247" s="83" t="s">
        <v>547</v>
      </c>
      <c r="E247" s="131">
        <f>IFERROR(IF(A247="England",INDEX('England_index-categories_R1'!$E:$E,MATCH($D247,'England_index-categories_R1'!B:B,0)),
IF(A247="Scotland",INDEX('Scotland_index-categories_R1'!$E:$E,MATCH($D247,'Scotland_index-categories_R1'!$B:$B,0)),
INDEX('Wales_index-categories_R1'!$E:$E,MATCH($D247,'Wales_index-categories_R1'!$B:$B,0)))),"-")</f>
        <v>3</v>
      </c>
    </row>
    <row r="248" spans="1:5" x14ac:dyDescent="0.35">
      <c r="A248" s="83" t="s">
        <v>1072</v>
      </c>
      <c r="B248" s="83" t="s">
        <v>1451</v>
      </c>
      <c r="C248" s="83" t="s">
        <v>576</v>
      </c>
      <c r="D248" s="83" t="s">
        <v>577</v>
      </c>
      <c r="E248" s="131">
        <f>IFERROR(IF(A248="England",INDEX('England_index-categories_R1'!$E:$E,MATCH($D248,'England_index-categories_R1'!B:B,0)),
IF(A248="Scotland",INDEX('Scotland_index-categories_R1'!$E:$E,MATCH($D248,'Scotland_index-categories_R1'!$B:$B,0)),
INDEX('Wales_index-categories_R1'!$E:$E,MATCH($D248,'Wales_index-categories_R1'!$B:$B,0)))),"-")</f>
        <v>3</v>
      </c>
    </row>
    <row r="249" spans="1:5" x14ac:dyDescent="0.35">
      <c r="A249" s="83" t="s">
        <v>1072</v>
      </c>
      <c r="B249" s="83" t="s">
        <v>1447</v>
      </c>
      <c r="C249" s="83" t="s">
        <v>578</v>
      </c>
      <c r="D249" s="83" t="s">
        <v>579</v>
      </c>
      <c r="E249" s="131">
        <f>IFERROR(IF(A249="England",INDEX('England_index-categories_R1'!$E:$E,MATCH($D249,'England_index-categories_R1'!B:B,0)),
IF(A249="Scotland",INDEX('Scotland_index-categories_R1'!$E:$E,MATCH($D249,'Scotland_index-categories_R1'!$B:$B,0)),
INDEX('Wales_index-categories_R1'!$E:$E,MATCH($D249,'Wales_index-categories_R1'!$B:$B,0)))),"-")</f>
        <v>3</v>
      </c>
    </row>
    <row r="250" spans="1:5" x14ac:dyDescent="0.35">
      <c r="A250" s="83" t="s">
        <v>1072</v>
      </c>
      <c r="B250" s="83" t="s">
        <v>1447</v>
      </c>
      <c r="C250" s="83" t="s">
        <v>584</v>
      </c>
      <c r="D250" s="83" t="s">
        <v>585</v>
      </c>
      <c r="E250" s="131">
        <f>IFERROR(IF(A250="England",INDEX('England_index-categories_R1'!$E:$E,MATCH($D250,'England_index-categories_R1'!B:B,0)),
IF(A250="Scotland",INDEX('Scotland_index-categories_R1'!$E:$E,MATCH($D250,'Scotland_index-categories_R1'!$B:$B,0)),
INDEX('Wales_index-categories_R1'!$E:$E,MATCH($D250,'Wales_index-categories_R1'!$B:$B,0)))),"-")</f>
        <v>3</v>
      </c>
    </row>
    <row r="251" spans="1:5" x14ac:dyDescent="0.35">
      <c r="A251" s="83" t="s">
        <v>1072</v>
      </c>
      <c r="B251" s="83" t="s">
        <v>1447</v>
      </c>
      <c r="C251" s="83" t="s">
        <v>586</v>
      </c>
      <c r="D251" s="83" t="s">
        <v>587</v>
      </c>
      <c r="E251" s="131">
        <f>IFERROR(IF(A251="England",INDEX('England_index-categories_R1'!$E:$E,MATCH($D251,'England_index-categories_R1'!B:B,0)),
IF(A251="Scotland",INDEX('Scotland_index-categories_R1'!$E:$E,MATCH($D251,'Scotland_index-categories_R1'!$B:$B,0)),
INDEX('Wales_index-categories_R1'!$E:$E,MATCH($D251,'Wales_index-categories_R1'!$B:$B,0)))),"-")</f>
        <v>3</v>
      </c>
    </row>
    <row r="252" spans="1:5" x14ac:dyDescent="0.35">
      <c r="A252" s="83" t="s">
        <v>1072</v>
      </c>
      <c r="B252" s="83" t="s">
        <v>1447</v>
      </c>
      <c r="C252" s="83" t="s">
        <v>596</v>
      </c>
      <c r="D252" s="83" t="s">
        <v>597</v>
      </c>
      <c r="E252" s="131">
        <f>IFERROR(IF(A252="England",INDEX('England_index-categories_R1'!$E:$E,MATCH($D252,'England_index-categories_R1'!B:B,0)),
IF(A252="Scotland",INDEX('Scotland_index-categories_R1'!$E:$E,MATCH($D252,'Scotland_index-categories_R1'!$B:$B,0)),
INDEX('Wales_index-categories_R1'!$E:$E,MATCH($D252,'Wales_index-categories_R1'!$B:$B,0)))),"-")</f>
        <v>3</v>
      </c>
    </row>
    <row r="253" spans="1:5" x14ac:dyDescent="0.35">
      <c r="A253" s="83" t="s">
        <v>1072</v>
      </c>
      <c r="B253" s="83" t="s">
        <v>1452</v>
      </c>
      <c r="C253" s="83" t="s">
        <v>610</v>
      </c>
      <c r="D253" s="83" t="s">
        <v>611</v>
      </c>
      <c r="E253" s="131">
        <f>IFERROR(IF(A253="England",INDEX('England_index-categories_R1'!$E:$E,MATCH($D253,'England_index-categories_R1'!B:B,0)),
IF(A253="Scotland",INDEX('Scotland_index-categories_R1'!$E:$E,MATCH($D253,'Scotland_index-categories_R1'!$B:$B,0)),
INDEX('Wales_index-categories_R1'!$E:$E,MATCH($D253,'Wales_index-categories_R1'!$B:$B,0)))),"-")</f>
        <v>3</v>
      </c>
    </row>
    <row r="254" spans="1:5" x14ac:dyDescent="0.35">
      <c r="A254" s="83" t="s">
        <v>1072</v>
      </c>
      <c r="B254" s="83" t="s">
        <v>1447</v>
      </c>
      <c r="C254" s="83" t="s">
        <v>650</v>
      </c>
      <c r="D254" s="83" t="s">
        <v>651</v>
      </c>
      <c r="E254" s="131">
        <f>IFERROR(IF(A254="England",INDEX('England_index-categories_R1'!$E:$E,MATCH($D254,'England_index-categories_R1'!B:B,0)),
IF(A254="Scotland",INDEX('Scotland_index-categories_R1'!$E:$E,MATCH($D254,'Scotland_index-categories_R1'!$B:$B,0)),
INDEX('Wales_index-categories_R1'!$E:$E,MATCH($D254,'Wales_index-categories_R1'!$B:$B,0)))),"-")</f>
        <v>3</v>
      </c>
    </row>
    <row r="255" spans="1:5" x14ac:dyDescent="0.35">
      <c r="A255" s="83" t="s">
        <v>1072</v>
      </c>
      <c r="B255" s="83" t="s">
        <v>1448</v>
      </c>
      <c r="C255" s="83" t="s">
        <v>670</v>
      </c>
      <c r="D255" s="83" t="s">
        <v>671</v>
      </c>
      <c r="E255" s="131">
        <f>IFERROR(IF(A255="England",INDEX('England_index-categories_R1'!$E:$E,MATCH($D255,'England_index-categories_R1'!B:B,0)),
IF(A255="Scotland",INDEX('Scotland_index-categories_R1'!$E:$E,MATCH($D255,'Scotland_index-categories_R1'!$B:$B,0)),
INDEX('Wales_index-categories_R1'!$E:$E,MATCH($D255,'Wales_index-categories_R1'!$B:$B,0)))),"-")</f>
        <v>3</v>
      </c>
    </row>
    <row r="256" spans="1:5" x14ac:dyDescent="0.35">
      <c r="A256" s="83" t="s">
        <v>1072</v>
      </c>
      <c r="B256" s="83" t="s">
        <v>1447</v>
      </c>
      <c r="C256" s="83" t="s">
        <v>676</v>
      </c>
      <c r="D256" s="83" t="s">
        <v>677</v>
      </c>
      <c r="E256" s="131">
        <f>IFERROR(IF(A256="England",INDEX('England_index-categories_R1'!$E:$E,MATCH($D256,'England_index-categories_R1'!B:B,0)),
IF(A256="Scotland",INDEX('Scotland_index-categories_R1'!$E:$E,MATCH($D256,'Scotland_index-categories_R1'!$B:$B,0)),
INDEX('Wales_index-categories_R1'!$E:$E,MATCH($D256,'Wales_index-categories_R1'!$B:$B,0)))),"-")</f>
        <v>3</v>
      </c>
    </row>
    <row r="257" spans="1:5" x14ac:dyDescent="0.35">
      <c r="A257" s="83" t="s">
        <v>1072</v>
      </c>
      <c r="B257" s="83" t="s">
        <v>1446</v>
      </c>
      <c r="C257" s="83" t="s">
        <v>682</v>
      </c>
      <c r="D257" s="83" t="s">
        <v>683</v>
      </c>
      <c r="E257" s="131">
        <f>IFERROR(IF(A257="England",INDEX('England_index-categories_R1'!$E:$E,MATCH($D257,'England_index-categories_R1'!B:B,0)),
IF(A257="Scotland",INDEX('Scotland_index-categories_R1'!$E:$E,MATCH($D257,'Scotland_index-categories_R1'!$B:$B,0)),
INDEX('Wales_index-categories_R1'!$E:$E,MATCH($D257,'Wales_index-categories_R1'!$B:$B,0)))),"-")</f>
        <v>3</v>
      </c>
    </row>
    <row r="258" spans="1:5" x14ac:dyDescent="0.35">
      <c r="A258" s="83" t="s">
        <v>1072</v>
      </c>
      <c r="B258" s="83" t="s">
        <v>1448</v>
      </c>
      <c r="C258" s="83" t="s">
        <v>684</v>
      </c>
      <c r="D258" s="83" t="s">
        <v>685</v>
      </c>
      <c r="E258" s="131">
        <f>IFERROR(IF(A258="England",INDEX('England_index-categories_R1'!$E:$E,MATCH($D258,'England_index-categories_R1'!B:B,0)),
IF(A258="Scotland",INDEX('Scotland_index-categories_R1'!$E:$E,MATCH($D258,'Scotland_index-categories_R1'!$B:$B,0)),
INDEX('Wales_index-categories_R1'!$E:$E,MATCH($D258,'Wales_index-categories_R1'!$B:$B,0)))),"-")</f>
        <v>3</v>
      </c>
    </row>
    <row r="259" spans="1:5" x14ac:dyDescent="0.35">
      <c r="A259" s="83" t="s">
        <v>1072</v>
      </c>
      <c r="B259" s="83" t="s">
        <v>1451</v>
      </c>
      <c r="C259" s="83" t="s">
        <v>690</v>
      </c>
      <c r="D259" s="83" t="s">
        <v>691</v>
      </c>
      <c r="E259" s="131">
        <f>IFERROR(IF(A259="England",INDEX('England_index-categories_R1'!$E:$E,MATCH($D259,'England_index-categories_R1'!B:B,0)),
IF(A259="Scotland",INDEX('Scotland_index-categories_R1'!$E:$E,MATCH($D259,'Scotland_index-categories_R1'!$B:$B,0)),
INDEX('Wales_index-categories_R1'!$E:$E,MATCH($D259,'Wales_index-categories_R1'!$B:$B,0)))),"-")</f>
        <v>3</v>
      </c>
    </row>
    <row r="260" spans="1:5" x14ac:dyDescent="0.35">
      <c r="A260" s="83" t="s">
        <v>1072</v>
      </c>
      <c r="B260" s="83" t="s">
        <v>1148</v>
      </c>
      <c r="C260" s="83" t="s">
        <v>698</v>
      </c>
      <c r="D260" s="83" t="s">
        <v>699</v>
      </c>
      <c r="E260" s="131">
        <f>IFERROR(IF(A260="England",INDEX('England_index-categories_R1'!$E:$E,MATCH($D260,'England_index-categories_R1'!B:B,0)),
IF(A260="Scotland",INDEX('Scotland_index-categories_R1'!$E:$E,MATCH($D260,'Scotland_index-categories_R1'!$B:$B,0)),
INDEX('Wales_index-categories_R1'!$E:$E,MATCH($D260,'Wales_index-categories_R1'!$B:$B,0)))),"-")</f>
        <v>3</v>
      </c>
    </row>
    <row r="261" spans="1:5" x14ac:dyDescent="0.35">
      <c r="A261" s="83" t="s">
        <v>1072</v>
      </c>
      <c r="B261" s="83" t="s">
        <v>1447</v>
      </c>
      <c r="C261" s="83" t="s">
        <v>700</v>
      </c>
      <c r="D261" s="83" t="s">
        <v>701</v>
      </c>
      <c r="E261" s="131">
        <f>IFERROR(IF(A261="England",INDEX('England_index-categories_R1'!$E:$E,MATCH($D261,'England_index-categories_R1'!B:B,0)),
IF(A261="Scotland",INDEX('Scotland_index-categories_R1'!$E:$E,MATCH($D261,'Scotland_index-categories_R1'!$B:$B,0)),
INDEX('Wales_index-categories_R1'!$E:$E,MATCH($D261,'Wales_index-categories_R1'!$B:$B,0)))),"-")</f>
        <v>3</v>
      </c>
    </row>
    <row r="262" spans="1:5" x14ac:dyDescent="0.35">
      <c r="A262" s="83" t="s">
        <v>1072</v>
      </c>
      <c r="B262" s="83" t="s">
        <v>1450</v>
      </c>
      <c r="C262" s="83" t="s">
        <v>702</v>
      </c>
      <c r="D262" s="83" t="s">
        <v>703</v>
      </c>
      <c r="E262" s="131">
        <f>IFERROR(IF(A262="England",INDEX('England_index-categories_R1'!$E:$E,MATCH($D262,'England_index-categories_R1'!B:B,0)),
IF(A262="Scotland",INDEX('Scotland_index-categories_R1'!$E:$E,MATCH($D262,'Scotland_index-categories_R1'!$B:$B,0)),
INDEX('Wales_index-categories_R1'!$E:$E,MATCH($D262,'Wales_index-categories_R1'!$B:$B,0)))),"-")</f>
        <v>3</v>
      </c>
    </row>
    <row r="263" spans="1:5" x14ac:dyDescent="0.35">
      <c r="A263" s="83" t="s">
        <v>1072</v>
      </c>
      <c r="B263" s="83" t="s">
        <v>1447</v>
      </c>
      <c r="C263" s="83" t="s">
        <v>704</v>
      </c>
      <c r="D263" s="83" t="s">
        <v>705</v>
      </c>
      <c r="E263" s="131">
        <f>IFERROR(IF(A263="England",INDEX('England_index-categories_R1'!$E:$E,MATCH($D263,'England_index-categories_R1'!B:B,0)),
IF(A263="Scotland",INDEX('Scotland_index-categories_R1'!$E:$E,MATCH($D263,'Scotland_index-categories_R1'!$B:$B,0)),
INDEX('Wales_index-categories_R1'!$E:$E,MATCH($D263,'Wales_index-categories_R1'!$B:$B,0)))),"-")</f>
        <v>3</v>
      </c>
    </row>
    <row r="264" spans="1:5" x14ac:dyDescent="0.35">
      <c r="A264" s="83" t="s">
        <v>1072</v>
      </c>
      <c r="B264" s="83" t="s">
        <v>1446</v>
      </c>
      <c r="C264" s="83" t="s">
        <v>720</v>
      </c>
      <c r="D264" s="83" t="s">
        <v>721</v>
      </c>
      <c r="E264" s="131">
        <f>IFERROR(IF(A264="England",INDEX('England_index-categories_R1'!$E:$E,MATCH($D264,'England_index-categories_R1'!B:B,0)),
IF(A264="Scotland",INDEX('Scotland_index-categories_R1'!$E:$E,MATCH($D264,'Scotland_index-categories_R1'!$B:$B,0)),
INDEX('Wales_index-categories_R1'!$E:$E,MATCH($D264,'Wales_index-categories_R1'!$B:$B,0)))),"-")</f>
        <v>3</v>
      </c>
    </row>
    <row r="265" spans="1:5" x14ac:dyDescent="0.35">
      <c r="A265" s="83" t="s">
        <v>1072</v>
      </c>
      <c r="B265" s="83" t="s">
        <v>1447</v>
      </c>
      <c r="C265" s="83" t="s">
        <v>724</v>
      </c>
      <c r="D265" s="83" t="s">
        <v>725</v>
      </c>
      <c r="E265" s="131">
        <f>IFERROR(IF(A265="England",INDEX('England_index-categories_R1'!$E:$E,MATCH($D265,'England_index-categories_R1'!B:B,0)),
IF(A265="Scotland",INDEX('Scotland_index-categories_R1'!$E:$E,MATCH($D265,'Scotland_index-categories_R1'!$B:$B,0)),
INDEX('Wales_index-categories_R1'!$E:$E,MATCH($D265,'Wales_index-categories_R1'!$B:$B,0)))),"-")</f>
        <v>3</v>
      </c>
    </row>
    <row r="266" spans="1:5" x14ac:dyDescent="0.35">
      <c r="A266" s="83" t="s">
        <v>1072</v>
      </c>
      <c r="B266" s="83" t="s">
        <v>1447</v>
      </c>
      <c r="C266" s="83" t="s">
        <v>732</v>
      </c>
      <c r="D266" s="83" t="s">
        <v>733</v>
      </c>
      <c r="E266" s="131">
        <f>IFERROR(IF(A266="England",INDEX('England_index-categories_R1'!$E:$E,MATCH($D266,'England_index-categories_R1'!B:B,0)),
IF(A266="Scotland",INDEX('Scotland_index-categories_R1'!$E:$E,MATCH($D266,'Scotland_index-categories_R1'!$B:$B,0)),
INDEX('Wales_index-categories_R1'!$E:$E,MATCH($D266,'Wales_index-categories_R1'!$B:$B,0)))),"-")</f>
        <v>3</v>
      </c>
    </row>
    <row r="267" spans="1:5" x14ac:dyDescent="0.35">
      <c r="A267" s="83" t="s">
        <v>1072</v>
      </c>
      <c r="B267" s="83" t="s">
        <v>1148</v>
      </c>
      <c r="C267" s="83" t="s">
        <v>734</v>
      </c>
      <c r="D267" s="83" t="s">
        <v>735</v>
      </c>
      <c r="E267" s="131">
        <f>IFERROR(IF(A267="England",INDEX('England_index-categories_R1'!$E:$E,MATCH($D267,'England_index-categories_R1'!B:B,0)),
IF(A267="Scotland",INDEX('Scotland_index-categories_R1'!$E:$E,MATCH($D267,'Scotland_index-categories_R1'!$B:$B,0)),
INDEX('Wales_index-categories_R1'!$E:$E,MATCH($D267,'Wales_index-categories_R1'!$B:$B,0)))),"-")</f>
        <v>3</v>
      </c>
    </row>
    <row r="268" spans="1:5" x14ac:dyDescent="0.35">
      <c r="A268" s="83" t="s">
        <v>1072</v>
      </c>
      <c r="B268" s="83" t="s">
        <v>1451</v>
      </c>
      <c r="C268" s="83" t="s">
        <v>740</v>
      </c>
      <c r="D268" s="83" t="s">
        <v>741</v>
      </c>
      <c r="E268" s="131">
        <f>IFERROR(IF(A268="England",INDEX('England_index-categories_R1'!$E:$E,MATCH($D268,'England_index-categories_R1'!B:B,0)),
IF(A268="Scotland",INDEX('Scotland_index-categories_R1'!$E:$E,MATCH($D268,'Scotland_index-categories_R1'!$B:$B,0)),
INDEX('Wales_index-categories_R1'!$E:$E,MATCH($D268,'Wales_index-categories_R1'!$B:$B,0)))),"-")</f>
        <v>3</v>
      </c>
    </row>
    <row r="269" spans="1:5" x14ac:dyDescent="0.35">
      <c r="A269" s="83" t="s">
        <v>1072</v>
      </c>
      <c r="B269" s="83" t="s">
        <v>1450</v>
      </c>
      <c r="C269" s="83" t="s">
        <v>742</v>
      </c>
      <c r="D269" s="83" t="s">
        <v>743</v>
      </c>
      <c r="E269" s="131">
        <f>IFERROR(IF(A269="England",INDEX('England_index-categories_R1'!$E:$E,MATCH($D269,'England_index-categories_R1'!B:B,0)),
IF(A269="Scotland",INDEX('Scotland_index-categories_R1'!$E:$E,MATCH($D269,'Scotland_index-categories_R1'!$B:$B,0)),
INDEX('Wales_index-categories_R1'!$E:$E,MATCH($D269,'Wales_index-categories_R1'!$B:$B,0)))),"-")</f>
        <v>3</v>
      </c>
    </row>
    <row r="270" spans="1:5" x14ac:dyDescent="0.35">
      <c r="A270" s="83" t="s">
        <v>1072</v>
      </c>
      <c r="B270" s="83" t="s">
        <v>1452</v>
      </c>
      <c r="C270" s="83" t="s">
        <v>744</v>
      </c>
      <c r="D270" s="83" t="s">
        <v>745</v>
      </c>
      <c r="E270" s="131">
        <f>IFERROR(IF(A270="England",INDEX('England_index-categories_R1'!$E:$E,MATCH($D270,'England_index-categories_R1'!B:B,0)),
IF(A270="Scotland",INDEX('Scotland_index-categories_R1'!$E:$E,MATCH($D270,'Scotland_index-categories_R1'!$B:$B,0)),
INDEX('Wales_index-categories_R1'!$E:$E,MATCH($D270,'Wales_index-categories_R1'!$B:$B,0)))),"-")</f>
        <v>3</v>
      </c>
    </row>
    <row r="271" spans="1:5" x14ac:dyDescent="0.35">
      <c r="A271" s="83" t="s">
        <v>1072</v>
      </c>
      <c r="B271" s="83" t="s">
        <v>1452</v>
      </c>
      <c r="C271" s="83" t="s">
        <v>746</v>
      </c>
      <c r="D271" s="83" t="s">
        <v>747</v>
      </c>
      <c r="E271" s="131">
        <f>IFERROR(IF(A271="England",INDEX('England_index-categories_R1'!$E:$E,MATCH($D271,'England_index-categories_R1'!B:B,0)),
IF(A271="Scotland",INDEX('Scotland_index-categories_R1'!$E:$E,MATCH($D271,'Scotland_index-categories_R1'!$B:$B,0)),
INDEX('Wales_index-categories_R1'!$E:$E,MATCH($D271,'Wales_index-categories_R1'!$B:$B,0)))),"-")</f>
        <v>3</v>
      </c>
    </row>
    <row r="272" spans="1:5" x14ac:dyDescent="0.35">
      <c r="A272" s="83" t="s">
        <v>1072</v>
      </c>
      <c r="B272" s="83" t="s">
        <v>1450</v>
      </c>
      <c r="C272" s="83" t="s">
        <v>750</v>
      </c>
      <c r="D272" s="83" t="s">
        <v>751</v>
      </c>
      <c r="E272" s="131">
        <f>IFERROR(IF(A272="England",INDEX('England_index-categories_R1'!$E:$E,MATCH($D272,'England_index-categories_R1'!B:B,0)),
IF(A272="Scotland",INDEX('Scotland_index-categories_R1'!$E:$E,MATCH($D272,'Scotland_index-categories_R1'!$B:$B,0)),
INDEX('Wales_index-categories_R1'!$E:$E,MATCH($D272,'Wales_index-categories_R1'!$B:$B,0)))),"-")</f>
        <v>3</v>
      </c>
    </row>
    <row r="273" spans="1:5" x14ac:dyDescent="0.35">
      <c r="A273" s="83" t="s">
        <v>1072</v>
      </c>
      <c r="B273" s="83" t="s">
        <v>1446</v>
      </c>
      <c r="C273" s="83" t="s">
        <v>752</v>
      </c>
      <c r="D273" s="83" t="s">
        <v>753</v>
      </c>
      <c r="E273" s="131">
        <f>IFERROR(IF(A273="England",INDEX('England_index-categories_R1'!$E:$E,MATCH($D273,'England_index-categories_R1'!B:B,0)),
IF(A273="Scotland",INDEX('Scotland_index-categories_R1'!$E:$E,MATCH($D273,'Scotland_index-categories_R1'!$B:$B,0)),
INDEX('Wales_index-categories_R1'!$E:$E,MATCH($D273,'Wales_index-categories_R1'!$B:$B,0)))),"-")</f>
        <v>3</v>
      </c>
    </row>
    <row r="274" spans="1:5" x14ac:dyDescent="0.35">
      <c r="A274" s="83" t="s">
        <v>1072</v>
      </c>
      <c r="B274" s="83" t="s">
        <v>1447</v>
      </c>
      <c r="C274" s="83" t="s">
        <v>758</v>
      </c>
      <c r="D274" s="83" t="s">
        <v>759</v>
      </c>
      <c r="E274" s="131">
        <f>IFERROR(IF(A274="England",INDEX('England_index-categories_R1'!$E:$E,MATCH($D274,'England_index-categories_R1'!B:B,0)),
IF(A274="Scotland",INDEX('Scotland_index-categories_R1'!$E:$E,MATCH($D274,'Scotland_index-categories_R1'!$B:$B,0)),
INDEX('Wales_index-categories_R1'!$E:$E,MATCH($D274,'Wales_index-categories_R1'!$B:$B,0)))),"-")</f>
        <v>3</v>
      </c>
    </row>
    <row r="275" spans="1:5" x14ac:dyDescent="0.35">
      <c r="A275" s="83" t="s">
        <v>1072</v>
      </c>
      <c r="B275" s="83" t="s">
        <v>1446</v>
      </c>
      <c r="C275" s="83" t="s">
        <v>760</v>
      </c>
      <c r="D275" s="83" t="s">
        <v>761</v>
      </c>
      <c r="E275" s="131">
        <f>IFERROR(IF(A275="England",INDEX('England_index-categories_R1'!$E:$E,MATCH($D275,'England_index-categories_R1'!B:B,0)),
IF(A275="Scotland",INDEX('Scotland_index-categories_R1'!$E:$E,MATCH($D275,'Scotland_index-categories_R1'!$B:$B,0)),
INDEX('Wales_index-categories_R1'!$E:$E,MATCH($D275,'Wales_index-categories_R1'!$B:$B,0)))),"-")</f>
        <v>3</v>
      </c>
    </row>
    <row r="276" spans="1:5" x14ac:dyDescent="0.35">
      <c r="A276" s="83" t="s">
        <v>1072</v>
      </c>
      <c r="B276" s="83" t="s">
        <v>1448</v>
      </c>
      <c r="C276" s="83" t="s">
        <v>772</v>
      </c>
      <c r="D276" s="83" t="s">
        <v>773</v>
      </c>
      <c r="E276" s="131">
        <f>IFERROR(IF(A276="England",INDEX('England_index-categories_R1'!$E:$E,MATCH($D276,'England_index-categories_R1'!B:B,0)),
IF(A276="Scotland",INDEX('Scotland_index-categories_R1'!$E:$E,MATCH($D276,'Scotland_index-categories_R1'!$B:$B,0)),
INDEX('Wales_index-categories_R1'!$E:$E,MATCH($D276,'Wales_index-categories_R1'!$B:$B,0)))),"-")</f>
        <v>3</v>
      </c>
    </row>
    <row r="277" spans="1:5" x14ac:dyDescent="0.35">
      <c r="A277" s="83" t="s">
        <v>1072</v>
      </c>
      <c r="B277" s="83" t="s">
        <v>1447</v>
      </c>
      <c r="C277" s="83" t="s">
        <v>774</v>
      </c>
      <c r="D277" s="83" t="s">
        <v>775</v>
      </c>
      <c r="E277" s="131">
        <f>IFERROR(IF(A277="England",INDEX('England_index-categories_R1'!$E:$E,MATCH($D277,'England_index-categories_R1'!B:B,0)),
IF(A277="Scotland",INDEX('Scotland_index-categories_R1'!$E:$E,MATCH($D277,'Scotland_index-categories_R1'!$B:$B,0)),
INDEX('Wales_index-categories_R1'!$E:$E,MATCH($D277,'Wales_index-categories_R1'!$B:$B,0)))),"-")</f>
        <v>3</v>
      </c>
    </row>
    <row r="278" spans="1:5" x14ac:dyDescent="0.35">
      <c r="A278" s="83" t="s">
        <v>1072</v>
      </c>
      <c r="B278" s="83" t="s">
        <v>1451</v>
      </c>
      <c r="C278" s="83" t="s">
        <v>776</v>
      </c>
      <c r="D278" s="83" t="s">
        <v>777</v>
      </c>
      <c r="E278" s="131">
        <f>IFERROR(IF(A278="England",INDEX('England_index-categories_R1'!$E:$E,MATCH($D278,'England_index-categories_R1'!B:B,0)),
IF(A278="Scotland",INDEX('Scotland_index-categories_R1'!$E:$E,MATCH($D278,'Scotland_index-categories_R1'!$B:$B,0)),
INDEX('Wales_index-categories_R1'!$E:$E,MATCH($D278,'Wales_index-categories_R1'!$B:$B,0)))),"-")</f>
        <v>3</v>
      </c>
    </row>
    <row r="279" spans="1:5" x14ac:dyDescent="0.35">
      <c r="A279" s="83" t="s">
        <v>1072</v>
      </c>
      <c r="B279" s="83" t="s">
        <v>1148</v>
      </c>
      <c r="C279" s="83" t="s">
        <v>780</v>
      </c>
      <c r="D279" s="83" t="s">
        <v>781</v>
      </c>
      <c r="E279" s="131">
        <f>IFERROR(IF(A279="England",INDEX('England_index-categories_R1'!$E:$E,MATCH($D279,'England_index-categories_R1'!B:B,0)),
IF(A279="Scotland",INDEX('Scotland_index-categories_R1'!$E:$E,MATCH($D279,'Scotland_index-categories_R1'!$B:$B,0)),
INDEX('Wales_index-categories_R1'!$E:$E,MATCH($D279,'Wales_index-categories_R1'!$B:$B,0)))),"-")</f>
        <v>3</v>
      </c>
    </row>
    <row r="280" spans="1:5" x14ac:dyDescent="0.35">
      <c r="A280" s="83" t="s">
        <v>1072</v>
      </c>
      <c r="B280" s="83" t="s">
        <v>1451</v>
      </c>
      <c r="C280" s="83" t="s">
        <v>784</v>
      </c>
      <c r="D280" s="83" t="s">
        <v>785</v>
      </c>
      <c r="E280" s="131">
        <f>IFERROR(IF(A280="England",INDEX('England_index-categories_R1'!$E:$E,MATCH($D280,'England_index-categories_R1'!B:B,0)),
IF(A280="Scotland",INDEX('Scotland_index-categories_R1'!$E:$E,MATCH($D280,'Scotland_index-categories_R1'!$B:$B,0)),
INDEX('Wales_index-categories_R1'!$E:$E,MATCH($D280,'Wales_index-categories_R1'!$B:$B,0)))),"-")</f>
        <v>3</v>
      </c>
    </row>
    <row r="281" spans="1:5" x14ac:dyDescent="0.35">
      <c r="A281" s="83" t="s">
        <v>1072</v>
      </c>
      <c r="B281" s="83" t="s">
        <v>1447</v>
      </c>
      <c r="C281" s="83" t="s">
        <v>800</v>
      </c>
      <c r="D281" s="83" t="s">
        <v>801</v>
      </c>
      <c r="E281" s="131">
        <f>IFERROR(IF(A281="England",INDEX('England_index-categories_R1'!$E:$E,MATCH($D281,'England_index-categories_R1'!B:B,0)),
IF(A281="Scotland",INDEX('Scotland_index-categories_R1'!$E:$E,MATCH($D281,'Scotland_index-categories_R1'!$B:$B,0)),
INDEX('Wales_index-categories_R1'!$E:$E,MATCH($D281,'Wales_index-categories_R1'!$B:$B,0)))),"-")</f>
        <v>3</v>
      </c>
    </row>
    <row r="282" spans="1:5" x14ac:dyDescent="0.35">
      <c r="A282" s="83" t="s">
        <v>1072</v>
      </c>
      <c r="B282" s="83" t="s">
        <v>1452</v>
      </c>
      <c r="C282" s="83" t="s">
        <v>808</v>
      </c>
      <c r="D282" s="83" t="s">
        <v>809</v>
      </c>
      <c r="E282" s="131">
        <f>IFERROR(IF(A282="England",INDEX('England_index-categories_R1'!$E:$E,MATCH($D282,'England_index-categories_R1'!B:B,0)),
IF(A282="Scotland",INDEX('Scotland_index-categories_R1'!$E:$E,MATCH($D282,'Scotland_index-categories_R1'!$B:$B,0)),
INDEX('Wales_index-categories_R1'!$E:$E,MATCH($D282,'Wales_index-categories_R1'!$B:$B,0)))),"-")</f>
        <v>3</v>
      </c>
    </row>
    <row r="283" spans="1:5" x14ac:dyDescent="0.35">
      <c r="A283" s="83" t="s">
        <v>1072</v>
      </c>
      <c r="B283" s="83" t="s">
        <v>1452</v>
      </c>
      <c r="C283" s="83" t="s">
        <v>816</v>
      </c>
      <c r="D283" s="83" t="s">
        <v>817</v>
      </c>
      <c r="E283" s="131">
        <f>IFERROR(IF(A283="England",INDEX('England_index-categories_R1'!$E:$E,MATCH($D283,'England_index-categories_R1'!B:B,0)),
IF(A283="Scotland",INDEX('Scotland_index-categories_R1'!$E:$E,MATCH($D283,'Scotland_index-categories_R1'!$B:$B,0)),
INDEX('Wales_index-categories_R1'!$E:$E,MATCH($D283,'Wales_index-categories_R1'!$B:$B,0)))),"-")</f>
        <v>3</v>
      </c>
    </row>
    <row r="284" spans="1:5" x14ac:dyDescent="0.35">
      <c r="A284" s="83" t="s">
        <v>1072</v>
      </c>
      <c r="B284" s="83" t="s">
        <v>1148</v>
      </c>
      <c r="C284" s="83" t="s">
        <v>818</v>
      </c>
      <c r="D284" s="83" t="s">
        <v>819</v>
      </c>
      <c r="E284" s="131">
        <f>IFERROR(IF(A284="England",INDEX('England_index-categories_R1'!$E:$E,MATCH($D284,'England_index-categories_R1'!B:B,0)),
IF(A284="Scotland",INDEX('Scotland_index-categories_R1'!$E:$E,MATCH($D284,'Scotland_index-categories_R1'!$B:$B,0)),
INDEX('Wales_index-categories_R1'!$E:$E,MATCH($D284,'Wales_index-categories_R1'!$B:$B,0)))),"-")</f>
        <v>3</v>
      </c>
    </row>
    <row r="285" spans="1:5" x14ac:dyDescent="0.35">
      <c r="A285" s="83" t="s">
        <v>1072</v>
      </c>
      <c r="B285" s="83" t="s">
        <v>1447</v>
      </c>
      <c r="C285" s="83" t="s">
        <v>822</v>
      </c>
      <c r="D285" s="83" t="s">
        <v>823</v>
      </c>
      <c r="E285" s="131">
        <f>IFERROR(IF(A285="England",INDEX('England_index-categories_R1'!$E:$E,MATCH($D285,'England_index-categories_R1'!B:B,0)),
IF(A285="Scotland",INDEX('Scotland_index-categories_R1'!$E:$E,MATCH($D285,'Scotland_index-categories_R1'!$B:$B,0)),
INDEX('Wales_index-categories_R1'!$E:$E,MATCH($D285,'Wales_index-categories_R1'!$B:$B,0)))),"-")</f>
        <v>3</v>
      </c>
    </row>
    <row r="286" spans="1:5" x14ac:dyDescent="0.35">
      <c r="A286" s="83" t="s">
        <v>1072</v>
      </c>
      <c r="B286" s="83" t="s">
        <v>1452</v>
      </c>
      <c r="C286" s="83" t="s">
        <v>824</v>
      </c>
      <c r="D286" s="83" t="s">
        <v>825</v>
      </c>
      <c r="E286" s="131">
        <f>IFERROR(IF(A286="England",INDEX('England_index-categories_R1'!$E:$E,MATCH($D286,'England_index-categories_R1'!B:B,0)),
IF(A286="Scotland",INDEX('Scotland_index-categories_R1'!$E:$E,MATCH($D286,'Scotland_index-categories_R1'!$B:$B,0)),
INDEX('Wales_index-categories_R1'!$E:$E,MATCH($D286,'Wales_index-categories_R1'!$B:$B,0)))),"-")</f>
        <v>3</v>
      </c>
    </row>
    <row r="287" spans="1:5" x14ac:dyDescent="0.35">
      <c r="A287" s="83" t="s">
        <v>1072</v>
      </c>
      <c r="B287" s="83" t="s">
        <v>1451</v>
      </c>
      <c r="C287" s="83" t="s">
        <v>828</v>
      </c>
      <c r="D287" s="83" t="s">
        <v>829</v>
      </c>
      <c r="E287" s="131">
        <f>IFERROR(IF(A287="England",INDEX('England_index-categories_R1'!$E:$E,MATCH($D287,'England_index-categories_R1'!B:B,0)),
IF(A287="Scotland",INDEX('Scotland_index-categories_R1'!$E:$E,MATCH($D287,'Scotland_index-categories_R1'!$B:$B,0)),
INDEX('Wales_index-categories_R1'!$E:$E,MATCH($D287,'Wales_index-categories_R1'!$B:$B,0)))),"-")</f>
        <v>3</v>
      </c>
    </row>
    <row r="288" spans="1:5" x14ac:dyDescent="0.35">
      <c r="A288" s="83" t="s">
        <v>1072</v>
      </c>
      <c r="B288" s="83" t="s">
        <v>1447</v>
      </c>
      <c r="C288" s="83" t="s">
        <v>832</v>
      </c>
      <c r="D288" s="83" t="s">
        <v>833</v>
      </c>
      <c r="E288" s="131">
        <f>IFERROR(IF(A288="England",INDEX('England_index-categories_R1'!$E:$E,MATCH($D288,'England_index-categories_R1'!B:B,0)),
IF(A288="Scotland",INDEX('Scotland_index-categories_R1'!$E:$E,MATCH($D288,'Scotland_index-categories_R1'!$B:$B,0)),
INDEX('Wales_index-categories_R1'!$E:$E,MATCH($D288,'Wales_index-categories_R1'!$B:$B,0)))),"-")</f>
        <v>3</v>
      </c>
    </row>
    <row r="289" spans="1:5" x14ac:dyDescent="0.35">
      <c r="A289" s="83" t="s">
        <v>1072</v>
      </c>
      <c r="B289" s="83" t="s">
        <v>1448</v>
      </c>
      <c r="C289" s="83" t="s">
        <v>840</v>
      </c>
      <c r="D289" s="83" t="s">
        <v>841</v>
      </c>
      <c r="E289" s="131">
        <f>IFERROR(IF(A289="England",INDEX('England_index-categories_R1'!$E:$E,MATCH($D289,'England_index-categories_R1'!B:B,0)),
IF(A289="Scotland",INDEX('Scotland_index-categories_R1'!$E:$E,MATCH($D289,'Scotland_index-categories_R1'!$B:$B,0)),
INDEX('Wales_index-categories_R1'!$E:$E,MATCH($D289,'Wales_index-categories_R1'!$B:$B,0)))),"-")</f>
        <v>3</v>
      </c>
    </row>
    <row r="290" spans="1:5" x14ac:dyDescent="0.35">
      <c r="A290" s="83" t="s">
        <v>1072</v>
      </c>
      <c r="B290" s="83" t="s">
        <v>1447</v>
      </c>
      <c r="C290" s="83" t="s">
        <v>844</v>
      </c>
      <c r="D290" s="83" t="s">
        <v>845</v>
      </c>
      <c r="E290" s="131">
        <f>IFERROR(IF(A290="England",INDEX('England_index-categories_R1'!$E:$E,MATCH($D290,'England_index-categories_R1'!B:B,0)),
IF(A290="Scotland",INDEX('Scotland_index-categories_R1'!$E:$E,MATCH($D290,'Scotland_index-categories_R1'!$B:$B,0)),
INDEX('Wales_index-categories_R1'!$E:$E,MATCH($D290,'Wales_index-categories_R1'!$B:$B,0)))),"-")</f>
        <v>3</v>
      </c>
    </row>
    <row r="291" spans="1:5" x14ac:dyDescent="0.35">
      <c r="A291" s="83" t="s">
        <v>1072</v>
      </c>
      <c r="B291" s="83" t="s">
        <v>1451</v>
      </c>
      <c r="C291" s="83" t="s">
        <v>846</v>
      </c>
      <c r="D291" s="83" t="s">
        <v>847</v>
      </c>
      <c r="E291" s="131">
        <f>IFERROR(IF(A291="England",INDEX('England_index-categories_R1'!$E:$E,MATCH($D291,'England_index-categories_R1'!B:B,0)),
IF(A291="Scotland",INDEX('Scotland_index-categories_R1'!$E:$E,MATCH($D291,'Scotland_index-categories_R1'!$B:$B,0)),
INDEX('Wales_index-categories_R1'!$E:$E,MATCH($D291,'Wales_index-categories_R1'!$B:$B,0)))),"-")</f>
        <v>3</v>
      </c>
    </row>
    <row r="292" spans="1:5" x14ac:dyDescent="0.35">
      <c r="A292" s="83" t="s">
        <v>1072</v>
      </c>
      <c r="B292" s="83" t="s">
        <v>1447</v>
      </c>
      <c r="C292" s="83" t="s">
        <v>850</v>
      </c>
      <c r="D292" s="83" t="s">
        <v>851</v>
      </c>
      <c r="E292" s="131">
        <f>IFERROR(IF(A292="England",INDEX('England_index-categories_R1'!$E:$E,MATCH($D292,'England_index-categories_R1'!B:B,0)),
IF(A292="Scotland",INDEX('Scotland_index-categories_R1'!$E:$E,MATCH($D292,'Scotland_index-categories_R1'!$B:$B,0)),
INDEX('Wales_index-categories_R1'!$E:$E,MATCH($D292,'Wales_index-categories_R1'!$B:$B,0)))),"-")</f>
        <v>3</v>
      </c>
    </row>
    <row r="293" spans="1:5" x14ac:dyDescent="0.35">
      <c r="A293" s="83" t="s">
        <v>1072</v>
      </c>
      <c r="B293" s="83" t="s">
        <v>1448</v>
      </c>
      <c r="C293" s="83" t="s">
        <v>858</v>
      </c>
      <c r="D293" s="83" t="s">
        <v>859</v>
      </c>
      <c r="E293" s="131">
        <f>IFERROR(IF(A293="England",INDEX('England_index-categories_R1'!$E:$E,MATCH($D293,'England_index-categories_R1'!B:B,0)),
IF(A293="Scotland",INDEX('Scotland_index-categories_R1'!$E:$E,MATCH($D293,'Scotland_index-categories_R1'!$B:$B,0)),
INDEX('Wales_index-categories_R1'!$E:$E,MATCH($D293,'Wales_index-categories_R1'!$B:$B,0)))),"-")</f>
        <v>3</v>
      </c>
    </row>
    <row r="294" spans="1:5" x14ac:dyDescent="0.35">
      <c r="A294" s="83" t="s">
        <v>1072</v>
      </c>
      <c r="B294" s="83" t="s">
        <v>1148</v>
      </c>
      <c r="C294" s="83" t="s">
        <v>862</v>
      </c>
      <c r="D294" s="83" t="s">
        <v>863</v>
      </c>
      <c r="E294" s="131">
        <f>IFERROR(IF(A294="England",INDEX('England_index-categories_R1'!$E:$E,MATCH($D294,'England_index-categories_R1'!B:B,0)),
IF(A294="Scotland",INDEX('Scotland_index-categories_R1'!$E:$E,MATCH($D294,'Scotland_index-categories_R1'!$B:$B,0)),
INDEX('Wales_index-categories_R1'!$E:$E,MATCH($D294,'Wales_index-categories_R1'!$B:$B,0)))),"-")</f>
        <v>3</v>
      </c>
    </row>
    <row r="295" spans="1:5" x14ac:dyDescent="0.35">
      <c r="A295" s="83" t="s">
        <v>1072</v>
      </c>
      <c r="B295" s="83" t="s">
        <v>1447</v>
      </c>
      <c r="C295" s="83" t="s">
        <v>866</v>
      </c>
      <c r="D295" s="83" t="s">
        <v>867</v>
      </c>
      <c r="E295" s="131">
        <f>IFERROR(IF(A295="England",INDEX('England_index-categories_R1'!$E:$E,MATCH($D295,'England_index-categories_R1'!B:B,0)),
IF(A295="Scotland",INDEX('Scotland_index-categories_R1'!$E:$E,MATCH($D295,'Scotland_index-categories_R1'!$B:$B,0)),
INDEX('Wales_index-categories_R1'!$E:$E,MATCH($D295,'Wales_index-categories_R1'!$B:$B,0)))),"-")</f>
        <v>3</v>
      </c>
    </row>
    <row r="296" spans="1:5" x14ac:dyDescent="0.35">
      <c r="A296" s="83" t="s">
        <v>1072</v>
      </c>
      <c r="B296" s="83" t="s">
        <v>1451</v>
      </c>
      <c r="C296" s="83" t="s">
        <v>870</v>
      </c>
      <c r="D296" s="83" t="s">
        <v>871</v>
      </c>
      <c r="E296" s="131">
        <f>IFERROR(IF(A296="England",INDEX('England_index-categories_R1'!$E:$E,MATCH($D296,'England_index-categories_R1'!B:B,0)),
IF(A296="Scotland",INDEX('Scotland_index-categories_R1'!$E:$E,MATCH($D296,'Scotland_index-categories_R1'!$B:$B,0)),
INDEX('Wales_index-categories_R1'!$E:$E,MATCH($D296,'Wales_index-categories_R1'!$B:$B,0)))),"-")</f>
        <v>3</v>
      </c>
    </row>
    <row r="297" spans="1:5" x14ac:dyDescent="0.35">
      <c r="A297" s="83" t="s">
        <v>1072</v>
      </c>
      <c r="B297" s="83" t="s">
        <v>1447</v>
      </c>
      <c r="C297" s="83" t="s">
        <v>872</v>
      </c>
      <c r="D297" s="83" t="s">
        <v>873</v>
      </c>
      <c r="E297" s="131">
        <f>IFERROR(IF(A297="England",INDEX('England_index-categories_R1'!$E:$E,MATCH($D297,'England_index-categories_R1'!B:B,0)),
IF(A297="Scotland",INDEX('Scotland_index-categories_R1'!$E:$E,MATCH($D297,'Scotland_index-categories_R1'!$B:$B,0)),
INDEX('Wales_index-categories_R1'!$E:$E,MATCH($D297,'Wales_index-categories_R1'!$B:$B,0)))),"-")</f>
        <v>3</v>
      </c>
    </row>
    <row r="298" spans="1:5" x14ac:dyDescent="0.35">
      <c r="A298" s="83" t="s">
        <v>1072</v>
      </c>
      <c r="B298" s="83" t="s">
        <v>1447</v>
      </c>
      <c r="C298" s="83" t="s">
        <v>886</v>
      </c>
      <c r="D298" s="83" t="s">
        <v>887</v>
      </c>
      <c r="E298" s="131">
        <f>IFERROR(IF(A298="England",INDEX('England_index-categories_R1'!$E:$E,MATCH($D298,'England_index-categories_R1'!B:B,0)),
IF(A298="Scotland",INDEX('Scotland_index-categories_R1'!$E:$E,MATCH($D298,'Scotland_index-categories_R1'!$B:$B,0)),
INDEX('Wales_index-categories_R1'!$E:$E,MATCH($D298,'Wales_index-categories_R1'!$B:$B,0)))),"-")</f>
        <v>3</v>
      </c>
    </row>
    <row r="299" spans="1:5" x14ac:dyDescent="0.35">
      <c r="A299" s="83" t="s">
        <v>1072</v>
      </c>
      <c r="B299" s="83" t="s">
        <v>1451</v>
      </c>
      <c r="C299" s="83" t="s">
        <v>888</v>
      </c>
      <c r="D299" s="83" t="s">
        <v>889</v>
      </c>
      <c r="E299" s="131">
        <f>IFERROR(IF(A299="England",INDEX('England_index-categories_R1'!$E:$E,MATCH($D299,'England_index-categories_R1'!B:B,0)),
IF(A299="Scotland",INDEX('Scotland_index-categories_R1'!$E:$E,MATCH($D299,'Scotland_index-categories_R1'!$B:$B,0)),
INDEX('Wales_index-categories_R1'!$E:$E,MATCH($D299,'Wales_index-categories_R1'!$B:$B,0)))),"-")</f>
        <v>3</v>
      </c>
    </row>
    <row r="300" spans="1:5" x14ac:dyDescent="0.35">
      <c r="A300" s="83" t="s">
        <v>1072</v>
      </c>
      <c r="B300" s="83" t="s">
        <v>1448</v>
      </c>
      <c r="C300" s="83" t="s">
        <v>890</v>
      </c>
      <c r="D300" s="83" t="s">
        <v>891</v>
      </c>
      <c r="E300" s="131">
        <f>IFERROR(IF(A300="England",INDEX('England_index-categories_R1'!$E:$E,MATCH($D300,'England_index-categories_R1'!B:B,0)),
IF(A300="Scotland",INDEX('Scotland_index-categories_R1'!$E:$E,MATCH($D300,'Scotland_index-categories_R1'!$B:$B,0)),
INDEX('Wales_index-categories_R1'!$E:$E,MATCH($D300,'Wales_index-categories_R1'!$B:$B,0)))),"-")</f>
        <v>3</v>
      </c>
    </row>
    <row r="301" spans="1:5" x14ac:dyDescent="0.35">
      <c r="A301" s="83" t="s">
        <v>1072</v>
      </c>
      <c r="B301" s="83" t="s">
        <v>1452</v>
      </c>
      <c r="C301" s="83" t="s">
        <v>894</v>
      </c>
      <c r="D301" s="83" t="s">
        <v>895</v>
      </c>
      <c r="E301" s="131">
        <f>IFERROR(IF(A301="England",INDEX('England_index-categories_R1'!$E:$E,MATCH($D301,'England_index-categories_R1'!B:B,0)),
IF(A301="Scotland",INDEX('Scotland_index-categories_R1'!$E:$E,MATCH($D301,'Scotland_index-categories_R1'!$B:$B,0)),
INDEX('Wales_index-categories_R1'!$E:$E,MATCH($D301,'Wales_index-categories_R1'!$B:$B,0)))),"-")</f>
        <v>3</v>
      </c>
    </row>
    <row r="302" spans="1:5" x14ac:dyDescent="0.35">
      <c r="A302" s="83" t="s">
        <v>1072</v>
      </c>
      <c r="B302" s="83" t="s">
        <v>1447</v>
      </c>
      <c r="C302" s="83" t="s">
        <v>896</v>
      </c>
      <c r="D302" s="83" t="s">
        <v>897</v>
      </c>
      <c r="E302" s="131">
        <f>IFERROR(IF(A302="England",INDEX('England_index-categories_R1'!$E:$E,MATCH($D302,'England_index-categories_R1'!B:B,0)),
IF(A302="Scotland",INDEX('Scotland_index-categories_R1'!$E:$E,MATCH($D302,'Scotland_index-categories_R1'!$B:$B,0)),
INDEX('Wales_index-categories_R1'!$E:$E,MATCH($D302,'Wales_index-categories_R1'!$B:$B,0)))),"-")</f>
        <v>3</v>
      </c>
    </row>
    <row r="303" spans="1:5" x14ac:dyDescent="0.35">
      <c r="A303" s="83" t="s">
        <v>1072</v>
      </c>
      <c r="B303" s="83" t="s">
        <v>1447</v>
      </c>
      <c r="C303" s="83" t="s">
        <v>898</v>
      </c>
      <c r="D303" s="83" t="s">
        <v>899</v>
      </c>
      <c r="E303" s="131">
        <f>IFERROR(IF(A303="England",INDEX('England_index-categories_R1'!$E:$E,MATCH($D303,'England_index-categories_R1'!B:B,0)),
IF(A303="Scotland",INDEX('Scotland_index-categories_R1'!$E:$E,MATCH($D303,'Scotland_index-categories_R1'!$B:$B,0)),
INDEX('Wales_index-categories_R1'!$E:$E,MATCH($D303,'Wales_index-categories_R1'!$B:$B,0)))),"-")</f>
        <v>3</v>
      </c>
    </row>
    <row r="304" spans="1:5" x14ac:dyDescent="0.35">
      <c r="A304" s="83" t="s">
        <v>1072</v>
      </c>
      <c r="B304" s="83" t="s">
        <v>1447</v>
      </c>
      <c r="C304" s="83" t="s">
        <v>902</v>
      </c>
      <c r="D304" s="83" t="s">
        <v>903</v>
      </c>
      <c r="E304" s="131">
        <f>IFERROR(IF(A304="England",INDEX('England_index-categories_R1'!$E:$E,MATCH($D304,'England_index-categories_R1'!B:B,0)),
IF(A304="Scotland",INDEX('Scotland_index-categories_R1'!$E:$E,MATCH($D304,'Scotland_index-categories_R1'!$B:$B,0)),
INDEX('Wales_index-categories_R1'!$E:$E,MATCH($D304,'Wales_index-categories_R1'!$B:$B,0)))),"-")</f>
        <v>3</v>
      </c>
    </row>
    <row r="305" spans="1:5" x14ac:dyDescent="0.35">
      <c r="A305" s="83" t="s">
        <v>1072</v>
      </c>
      <c r="B305" s="83" t="s">
        <v>1447</v>
      </c>
      <c r="C305" s="83" t="s">
        <v>904</v>
      </c>
      <c r="D305" s="83" t="s">
        <v>905</v>
      </c>
      <c r="E305" s="131">
        <f>IFERROR(IF(A305="England",INDEX('England_index-categories_R1'!$E:$E,MATCH($D305,'England_index-categories_R1'!B:B,0)),
IF(A305="Scotland",INDEX('Scotland_index-categories_R1'!$E:$E,MATCH($D305,'Scotland_index-categories_R1'!$B:$B,0)),
INDEX('Wales_index-categories_R1'!$E:$E,MATCH($D305,'Wales_index-categories_R1'!$B:$B,0)))),"-")</f>
        <v>3</v>
      </c>
    </row>
    <row r="306" spans="1:5" x14ac:dyDescent="0.35">
      <c r="A306" s="83" t="s">
        <v>1072</v>
      </c>
      <c r="B306" s="83" t="s">
        <v>1447</v>
      </c>
      <c r="C306" s="83" t="s">
        <v>910</v>
      </c>
      <c r="D306" s="83" t="s">
        <v>911</v>
      </c>
      <c r="E306" s="131">
        <f>IFERROR(IF(A306="England",INDEX('England_index-categories_R1'!$E:$E,MATCH($D306,'England_index-categories_R1'!B:B,0)),
IF(A306="Scotland",INDEX('Scotland_index-categories_R1'!$E:$E,MATCH($D306,'Scotland_index-categories_R1'!$B:$B,0)),
INDEX('Wales_index-categories_R1'!$E:$E,MATCH($D306,'Wales_index-categories_R1'!$B:$B,0)))),"-")</f>
        <v>3</v>
      </c>
    </row>
    <row r="307" spans="1:5" x14ac:dyDescent="0.35">
      <c r="A307" s="83" t="s">
        <v>1072</v>
      </c>
      <c r="B307" s="83" t="s">
        <v>1446</v>
      </c>
      <c r="C307" s="83" t="s">
        <v>916</v>
      </c>
      <c r="D307" s="83" t="s">
        <v>917</v>
      </c>
      <c r="E307" s="131">
        <f>IFERROR(IF(A307="England",INDEX('England_index-categories_R1'!$E:$E,MATCH($D307,'England_index-categories_R1'!B:B,0)),
IF(A307="Scotland",INDEX('Scotland_index-categories_R1'!$E:$E,MATCH($D307,'Scotland_index-categories_R1'!$B:$B,0)),
INDEX('Wales_index-categories_R1'!$E:$E,MATCH($D307,'Wales_index-categories_R1'!$B:$B,0)))),"-")</f>
        <v>3</v>
      </c>
    </row>
    <row r="308" spans="1:5" x14ac:dyDescent="0.35">
      <c r="A308" s="83" t="s">
        <v>1072</v>
      </c>
      <c r="B308" s="83" t="s">
        <v>1449</v>
      </c>
      <c r="C308" s="83" t="s">
        <v>920</v>
      </c>
      <c r="D308" s="83" t="s">
        <v>921</v>
      </c>
      <c r="E308" s="131">
        <f>IFERROR(IF(A308="England",INDEX('England_index-categories_R1'!$E:$E,MATCH($D308,'England_index-categories_R1'!B:B,0)),
IF(A308="Scotland",INDEX('Scotland_index-categories_R1'!$E:$E,MATCH($D308,'Scotland_index-categories_R1'!$B:$B,0)),
INDEX('Wales_index-categories_R1'!$E:$E,MATCH($D308,'Wales_index-categories_R1'!$B:$B,0)))),"-")</f>
        <v>3</v>
      </c>
    </row>
    <row r="309" spans="1:5" x14ac:dyDescent="0.35">
      <c r="A309" s="83" t="s">
        <v>1072</v>
      </c>
      <c r="B309" s="83" t="s">
        <v>1450</v>
      </c>
      <c r="C309" s="83" t="s">
        <v>626</v>
      </c>
      <c r="D309" s="83" t="s">
        <v>627</v>
      </c>
      <c r="E309" s="131" t="str">
        <f>IFERROR(IF(A309="England",INDEX('England_index-categories_R1'!$E:$E,MATCH($D309,'England_index-categories_R1'!B:B,0)),
IF(A309="Scotland",INDEX('Scotland_index-categories_R1'!$E:$E,MATCH($D309,'Scotland_index-categories_R1'!$B:$B,0)),
INDEX('Wales_index-categories_R1'!$E:$E,MATCH($D309,'Wales_index-categories_R1'!$B:$B,0)))),"-")</f>
        <v>-</v>
      </c>
    </row>
    <row r="310" spans="1:5" x14ac:dyDescent="0.35">
      <c r="A310" s="83" t="s">
        <v>1072</v>
      </c>
      <c r="B310" s="83" t="s">
        <v>1450</v>
      </c>
      <c r="C310" s="83" t="s">
        <v>884</v>
      </c>
      <c r="D310" s="83" t="s">
        <v>885</v>
      </c>
      <c r="E310" s="131" t="str">
        <f>IFERROR(IF(A310="England",INDEX('England_index-categories_R1'!$E:$E,MATCH($D310,'England_index-categories_R1'!B:B,0)),
IF(A310="Scotland",INDEX('Scotland_index-categories_R1'!$E:$E,MATCH($D310,'Scotland_index-categories_R1'!$B:$B,0)),
INDEX('Wales_index-categories_R1'!$E:$E,MATCH($D310,'Wales_index-categories_R1'!$B:$B,0)))),"-")</f>
        <v>-</v>
      </c>
    </row>
    <row r="311" spans="1:5" x14ac:dyDescent="0.35">
      <c r="A311" s="83" t="s">
        <v>1410</v>
      </c>
      <c r="B311" s="83" t="s">
        <v>1410</v>
      </c>
      <c r="C311" s="83" t="s">
        <v>378</v>
      </c>
      <c r="D311" s="83" t="s">
        <v>379</v>
      </c>
      <c r="E311" s="131">
        <f>IFERROR(IF(A311="England",INDEX('England_index-categories_R1'!$E:$E,MATCH($D311,'England_index-categories_R1'!B:B,0)),
IF(A311="Scotland",INDEX('Scotland_index-categories_R1'!$E:$E,MATCH($D311,'Scotland_index-categories_R1'!$B:$B,0)),
INDEX('Wales_index-categories_R1'!$E:$E,MATCH($D311,'Wales_index-categories_R1'!$B:$B,0)))),"-")</f>
        <v>1</v>
      </c>
    </row>
    <row r="312" spans="1:5" x14ac:dyDescent="0.35">
      <c r="A312" s="83" t="s">
        <v>1410</v>
      </c>
      <c r="B312" s="83" t="s">
        <v>1410</v>
      </c>
      <c r="C312" s="83" t="s">
        <v>380</v>
      </c>
      <c r="D312" s="83" t="s">
        <v>381</v>
      </c>
      <c r="E312" s="131">
        <f>IFERROR(IF(A312="England",INDEX('England_index-categories_R1'!$E:$E,MATCH($D312,'England_index-categories_R1'!B:B,0)),
IF(A312="Scotland",INDEX('Scotland_index-categories_R1'!$E:$E,MATCH($D312,'Scotland_index-categories_R1'!$B:$B,0)),
INDEX('Wales_index-categories_R1'!$E:$E,MATCH($D312,'Wales_index-categories_R1'!$B:$B,0)))),"-")</f>
        <v>1</v>
      </c>
    </row>
    <row r="313" spans="1:5" x14ac:dyDescent="0.35">
      <c r="A313" s="83" t="s">
        <v>1410</v>
      </c>
      <c r="B313" s="83" t="s">
        <v>1410</v>
      </c>
      <c r="C313" s="83" t="s">
        <v>384</v>
      </c>
      <c r="D313" s="83" t="s">
        <v>385</v>
      </c>
      <c r="E313" s="131">
        <f>IFERROR(IF(A313="England",INDEX('England_index-categories_R1'!$E:$E,MATCH($D313,'England_index-categories_R1'!B:B,0)),
IF(A313="Scotland",INDEX('Scotland_index-categories_R1'!$E:$E,MATCH($D313,'Scotland_index-categories_R1'!$B:$B,0)),
INDEX('Wales_index-categories_R1'!$E:$E,MATCH($D313,'Wales_index-categories_R1'!$B:$B,0)))),"-")</f>
        <v>1</v>
      </c>
    </row>
    <row r="314" spans="1:5" x14ac:dyDescent="0.35">
      <c r="A314" s="83" t="s">
        <v>1410</v>
      </c>
      <c r="B314" s="83" t="s">
        <v>1410</v>
      </c>
      <c r="C314" s="83" t="s">
        <v>426</v>
      </c>
      <c r="D314" s="83" t="s">
        <v>427</v>
      </c>
      <c r="E314" s="131">
        <f>IFERROR(IF(A314="England",INDEX('England_index-categories_R1'!$E:$E,MATCH($D314,'England_index-categories_R1'!B:B,0)),
IF(A314="Scotland",INDEX('Scotland_index-categories_R1'!$E:$E,MATCH($D314,'Scotland_index-categories_R1'!$B:$B,0)),
INDEX('Wales_index-categories_R1'!$E:$E,MATCH($D314,'Wales_index-categories_R1'!$B:$B,0)))),"-")</f>
        <v>1</v>
      </c>
    </row>
    <row r="315" spans="1:5" x14ac:dyDescent="0.35">
      <c r="A315" s="83" t="s">
        <v>1410</v>
      </c>
      <c r="B315" s="83" t="s">
        <v>1410</v>
      </c>
      <c r="C315" s="83" t="s">
        <v>446</v>
      </c>
      <c r="D315" s="83" t="s">
        <v>447</v>
      </c>
      <c r="E315" s="131">
        <f>IFERROR(IF(A315="England",INDEX('England_index-categories_R1'!$E:$E,MATCH($D315,'England_index-categories_R1'!B:B,0)),
IF(A315="Scotland",INDEX('Scotland_index-categories_R1'!$E:$E,MATCH($D315,'Scotland_index-categories_R1'!$B:$B,0)),
INDEX('Wales_index-categories_R1'!$E:$E,MATCH($D315,'Wales_index-categories_R1'!$B:$B,0)))),"-")</f>
        <v>1</v>
      </c>
    </row>
    <row r="316" spans="1:5" x14ac:dyDescent="0.35">
      <c r="A316" s="83" t="s">
        <v>1410</v>
      </c>
      <c r="B316" s="83" t="s">
        <v>1410</v>
      </c>
      <c r="C316" s="83" t="s">
        <v>510</v>
      </c>
      <c r="D316" s="83" t="s">
        <v>511</v>
      </c>
      <c r="E316" s="131">
        <f>IFERROR(IF(A316="England",INDEX('England_index-categories_R1'!$E:$E,MATCH($D316,'England_index-categories_R1'!B:B,0)),
IF(A316="Scotland",INDEX('Scotland_index-categories_R1'!$E:$E,MATCH($D316,'Scotland_index-categories_R1'!$B:$B,0)),
INDEX('Wales_index-categories_R1'!$E:$E,MATCH($D316,'Wales_index-categories_R1'!$B:$B,0)))),"-")</f>
        <v>1</v>
      </c>
    </row>
    <row r="317" spans="1:5" x14ac:dyDescent="0.35">
      <c r="A317" s="83" t="s">
        <v>1410</v>
      </c>
      <c r="B317" s="83" t="s">
        <v>1410</v>
      </c>
      <c r="C317" s="83" t="s">
        <v>608</v>
      </c>
      <c r="D317" s="83" t="s">
        <v>609</v>
      </c>
      <c r="E317" s="131">
        <f>IFERROR(IF(A317="England",INDEX('England_index-categories_R1'!$E:$E,MATCH($D317,'England_index-categories_R1'!B:B,0)),
IF(A317="Scotland",INDEX('Scotland_index-categories_R1'!$E:$E,MATCH($D317,'Scotland_index-categories_R1'!$B:$B,0)),
INDEX('Wales_index-categories_R1'!$E:$E,MATCH($D317,'Wales_index-categories_R1'!$B:$B,0)))),"-")</f>
        <v>1</v>
      </c>
    </row>
    <row r="318" spans="1:5" x14ac:dyDescent="0.35">
      <c r="A318" s="83" t="s">
        <v>1410</v>
      </c>
      <c r="B318" s="83" t="s">
        <v>1410</v>
      </c>
      <c r="C318" s="83" t="s">
        <v>620</v>
      </c>
      <c r="D318" s="83" t="s">
        <v>621</v>
      </c>
      <c r="E318" s="131">
        <f>IFERROR(IF(A318="England",INDEX('England_index-categories_R1'!$E:$E,MATCH($D318,'England_index-categories_R1'!B:B,0)),
IF(A318="Scotland",INDEX('Scotland_index-categories_R1'!$E:$E,MATCH($D318,'Scotland_index-categories_R1'!$B:$B,0)),
INDEX('Wales_index-categories_R1'!$E:$E,MATCH($D318,'Wales_index-categories_R1'!$B:$B,0)))),"-")</f>
        <v>1</v>
      </c>
    </row>
    <row r="319" spans="1:5" x14ac:dyDescent="0.35">
      <c r="A319" s="83" t="s">
        <v>1410</v>
      </c>
      <c r="B319" s="83" t="s">
        <v>1410</v>
      </c>
      <c r="C319" s="83" t="s">
        <v>678</v>
      </c>
      <c r="D319" s="83" t="s">
        <v>679</v>
      </c>
      <c r="E319" s="131">
        <f>IFERROR(IF(A319="England",INDEX('England_index-categories_R1'!$E:$E,MATCH($D319,'England_index-categories_R1'!B:B,0)),
IF(A319="Scotland",INDEX('Scotland_index-categories_R1'!$E:$E,MATCH($D319,'Scotland_index-categories_R1'!$B:$B,0)),
INDEX('Wales_index-categories_R1'!$E:$E,MATCH($D319,'Wales_index-categories_R1'!$B:$B,0)))),"-")</f>
        <v>1</v>
      </c>
    </row>
    <row r="320" spans="1:5" x14ac:dyDescent="0.35">
      <c r="A320" s="83" t="s">
        <v>1410</v>
      </c>
      <c r="B320" s="83" t="s">
        <v>1410</v>
      </c>
      <c r="C320" s="83" t="s">
        <v>716</v>
      </c>
      <c r="D320" s="83" t="s">
        <v>717</v>
      </c>
      <c r="E320" s="131">
        <f>IFERROR(IF(A320="England",INDEX('England_index-categories_R1'!$E:$E,MATCH($D320,'England_index-categories_R1'!B:B,0)),
IF(A320="Scotland",INDEX('Scotland_index-categories_R1'!$E:$E,MATCH($D320,'Scotland_index-categories_R1'!$B:$B,0)),
INDEX('Wales_index-categories_R1'!$E:$E,MATCH($D320,'Wales_index-categories_R1'!$B:$B,0)))),"-")</f>
        <v>1</v>
      </c>
    </row>
    <row r="321" spans="1:5" x14ac:dyDescent="0.35">
      <c r="A321" s="83" t="s">
        <v>1410</v>
      </c>
      <c r="B321" s="83" t="s">
        <v>1410</v>
      </c>
      <c r="C321" s="83" t="s">
        <v>738</v>
      </c>
      <c r="D321" s="83" t="s">
        <v>739</v>
      </c>
      <c r="E321" s="131">
        <f>IFERROR(IF(A321="England",INDEX('England_index-categories_R1'!$E:$E,MATCH($D321,'England_index-categories_R1'!B:B,0)),
IF(A321="Scotland",INDEX('Scotland_index-categories_R1'!$E:$E,MATCH($D321,'Scotland_index-categories_R1'!$B:$B,0)),
INDEX('Wales_index-categories_R1'!$E:$E,MATCH($D321,'Wales_index-categories_R1'!$B:$B,0)))),"-")</f>
        <v>1</v>
      </c>
    </row>
    <row r="322" spans="1:5" x14ac:dyDescent="0.35">
      <c r="A322" s="83" t="s">
        <v>1410</v>
      </c>
      <c r="B322" s="83" t="s">
        <v>1410</v>
      </c>
      <c r="C322" s="83" t="s">
        <v>754</v>
      </c>
      <c r="D322" s="83" t="s">
        <v>755</v>
      </c>
      <c r="E322" s="131">
        <f>IFERROR(IF(A322="England",INDEX('England_index-categories_R1'!$E:$E,MATCH($D322,'England_index-categories_R1'!B:B,0)),
IF(A322="Scotland",INDEX('Scotland_index-categories_R1'!$E:$E,MATCH($D322,'Scotland_index-categories_R1'!$B:$B,0)),
INDEX('Wales_index-categories_R1'!$E:$E,MATCH($D322,'Wales_index-categories_R1'!$B:$B,0)))),"-")</f>
        <v>1</v>
      </c>
    </row>
    <row r="323" spans="1:5" x14ac:dyDescent="0.35">
      <c r="A323" s="83" t="s">
        <v>1410</v>
      </c>
      <c r="B323" s="83" t="s">
        <v>1410</v>
      </c>
      <c r="C323" s="83" t="s">
        <v>876</v>
      </c>
      <c r="D323" s="83" t="s">
        <v>877</v>
      </c>
      <c r="E323" s="131">
        <f>IFERROR(IF(A323="England",INDEX('England_index-categories_R1'!$E:$E,MATCH($D323,'England_index-categories_R1'!B:B,0)),
IF(A323="Scotland",INDEX('Scotland_index-categories_R1'!$E:$E,MATCH($D323,'Scotland_index-categories_R1'!$B:$B,0)),
INDEX('Wales_index-categories_R1'!$E:$E,MATCH($D323,'Wales_index-categories_R1'!$B:$B,0)))),"-")</f>
        <v>1</v>
      </c>
    </row>
    <row r="324" spans="1:5" x14ac:dyDescent="0.35">
      <c r="A324" s="83" t="s">
        <v>1410</v>
      </c>
      <c r="B324" s="83" t="s">
        <v>1410</v>
      </c>
      <c r="C324" s="83" t="s">
        <v>195</v>
      </c>
      <c r="D324" s="83" t="s">
        <v>196</v>
      </c>
      <c r="E324" s="131">
        <f>IFERROR(IF(A324="England",INDEX('England_index-categories_R1'!$E:$E,MATCH($D324,'England_index-categories_R1'!B:B,0)),
IF(A324="Scotland",INDEX('Scotland_index-categories_R1'!$E:$E,MATCH($D324,'Scotland_index-categories_R1'!$B:$B,0)),
INDEX('Wales_index-categories_R1'!$E:$E,MATCH($D324,'Wales_index-categories_R1'!$B:$B,0)))),"-")</f>
        <v>2</v>
      </c>
    </row>
    <row r="325" spans="1:5" x14ac:dyDescent="0.35">
      <c r="A325" s="83" t="s">
        <v>1410</v>
      </c>
      <c r="B325" s="83" t="s">
        <v>1410</v>
      </c>
      <c r="C325" s="83" t="s">
        <v>205</v>
      </c>
      <c r="D325" s="83" t="s">
        <v>206</v>
      </c>
      <c r="E325" s="131">
        <f>IFERROR(IF(A325="England",INDEX('England_index-categories_R1'!$E:$E,MATCH($D325,'England_index-categories_R1'!B:B,0)),
IF(A325="Scotland",INDEX('Scotland_index-categories_R1'!$E:$E,MATCH($D325,'Scotland_index-categories_R1'!$B:$B,0)),
INDEX('Wales_index-categories_R1'!$E:$E,MATCH($D325,'Wales_index-categories_R1'!$B:$B,0)))),"-")</f>
        <v>2</v>
      </c>
    </row>
    <row r="326" spans="1:5" x14ac:dyDescent="0.35">
      <c r="A326" s="83" t="s">
        <v>1410</v>
      </c>
      <c r="B326" s="83" t="s">
        <v>1410</v>
      </c>
      <c r="C326" s="83" t="s">
        <v>207</v>
      </c>
      <c r="D326" s="83" t="s">
        <v>208</v>
      </c>
      <c r="E326" s="131">
        <f>IFERROR(IF(A326="England",INDEX('England_index-categories_R1'!$E:$E,MATCH($D326,'England_index-categories_R1'!B:B,0)),
IF(A326="Scotland",INDEX('Scotland_index-categories_R1'!$E:$E,MATCH($D326,'Scotland_index-categories_R1'!$B:$B,0)),
INDEX('Wales_index-categories_R1'!$E:$E,MATCH($D326,'Wales_index-categories_R1'!$B:$B,0)))),"-")</f>
        <v>2</v>
      </c>
    </row>
    <row r="327" spans="1:5" x14ac:dyDescent="0.35">
      <c r="A327" s="83" t="s">
        <v>1410</v>
      </c>
      <c r="B327" s="83" t="s">
        <v>1410</v>
      </c>
      <c r="C327" s="83" t="s">
        <v>336</v>
      </c>
      <c r="D327" s="83" t="s">
        <v>337</v>
      </c>
      <c r="E327" s="131">
        <f>IFERROR(IF(A327="England",INDEX('England_index-categories_R1'!$E:$E,MATCH($D327,'England_index-categories_R1'!B:B,0)),
IF(A327="Scotland",INDEX('Scotland_index-categories_R1'!$E:$E,MATCH($D327,'Scotland_index-categories_R1'!$B:$B,0)),
INDEX('Wales_index-categories_R1'!$E:$E,MATCH($D327,'Wales_index-categories_R1'!$B:$B,0)))),"-")</f>
        <v>2</v>
      </c>
    </row>
    <row r="328" spans="1:5" x14ac:dyDescent="0.35">
      <c r="A328" s="83" t="s">
        <v>1410</v>
      </c>
      <c r="B328" s="83" t="s">
        <v>1410</v>
      </c>
      <c r="C328" s="83" t="s">
        <v>398</v>
      </c>
      <c r="D328" s="83" t="s">
        <v>399</v>
      </c>
      <c r="E328" s="131">
        <f>IFERROR(IF(A328="England",INDEX('England_index-categories_R1'!$E:$E,MATCH($D328,'England_index-categories_R1'!B:B,0)),
IF(A328="Scotland",INDEX('Scotland_index-categories_R1'!$E:$E,MATCH($D328,'Scotland_index-categories_R1'!$B:$B,0)),
INDEX('Wales_index-categories_R1'!$E:$E,MATCH($D328,'Wales_index-categories_R1'!$B:$B,0)))),"-")</f>
        <v>2</v>
      </c>
    </row>
    <row r="329" spans="1:5" x14ac:dyDescent="0.35">
      <c r="A329" s="83" t="s">
        <v>1410</v>
      </c>
      <c r="B329" s="83" t="s">
        <v>1410</v>
      </c>
      <c r="C329" s="83" t="s">
        <v>400</v>
      </c>
      <c r="D329" s="83" t="s">
        <v>401</v>
      </c>
      <c r="E329" s="131">
        <f>IFERROR(IF(A329="England",INDEX('England_index-categories_R1'!$E:$E,MATCH($D329,'England_index-categories_R1'!B:B,0)),
IF(A329="Scotland",INDEX('Scotland_index-categories_R1'!$E:$E,MATCH($D329,'Scotland_index-categories_R1'!$B:$B,0)),
INDEX('Wales_index-categories_R1'!$E:$E,MATCH($D329,'Wales_index-categories_R1'!$B:$B,0)))),"-")</f>
        <v>2</v>
      </c>
    </row>
    <row r="330" spans="1:5" x14ac:dyDescent="0.35">
      <c r="A330" s="83" t="s">
        <v>1410</v>
      </c>
      <c r="B330" s="83" t="s">
        <v>1410</v>
      </c>
      <c r="C330" s="83" t="s">
        <v>432</v>
      </c>
      <c r="D330" s="83" t="s">
        <v>433</v>
      </c>
      <c r="E330" s="131">
        <f>IFERROR(IF(A330="England",INDEX('England_index-categories_R1'!$E:$E,MATCH($D330,'England_index-categories_R1'!B:B,0)),
IF(A330="Scotland",INDEX('Scotland_index-categories_R1'!$E:$E,MATCH($D330,'Scotland_index-categories_R1'!$B:$B,0)),
INDEX('Wales_index-categories_R1'!$E:$E,MATCH($D330,'Wales_index-categories_R1'!$B:$B,0)))),"-")</f>
        <v>2</v>
      </c>
    </row>
    <row r="331" spans="1:5" x14ac:dyDescent="0.35">
      <c r="A331" s="83" t="s">
        <v>1410</v>
      </c>
      <c r="B331" s="83" t="s">
        <v>1410</v>
      </c>
      <c r="C331" s="83" t="s">
        <v>582</v>
      </c>
      <c r="D331" s="83" t="s">
        <v>583</v>
      </c>
      <c r="E331" s="131">
        <f>IFERROR(IF(A331="England",INDEX('England_index-categories_R1'!$E:$E,MATCH($D331,'England_index-categories_R1'!B:B,0)),
IF(A331="Scotland",INDEX('Scotland_index-categories_R1'!$E:$E,MATCH($D331,'Scotland_index-categories_R1'!$B:$B,0)),
INDEX('Wales_index-categories_R1'!$E:$E,MATCH($D331,'Wales_index-categories_R1'!$B:$B,0)))),"-")</f>
        <v>2</v>
      </c>
    </row>
    <row r="332" spans="1:5" x14ac:dyDescent="0.35">
      <c r="A332" s="83" t="s">
        <v>1410</v>
      </c>
      <c r="B332" s="83" t="s">
        <v>1410</v>
      </c>
      <c r="C332" s="83" t="s">
        <v>590</v>
      </c>
      <c r="D332" s="83" t="s">
        <v>591</v>
      </c>
      <c r="E332" s="131">
        <f>IFERROR(IF(A332="England",INDEX('England_index-categories_R1'!$E:$E,MATCH($D332,'England_index-categories_R1'!B:B,0)),
IF(A332="Scotland",INDEX('Scotland_index-categories_R1'!$E:$E,MATCH($D332,'Scotland_index-categories_R1'!$B:$B,0)),
INDEX('Wales_index-categories_R1'!$E:$E,MATCH($D332,'Wales_index-categories_R1'!$B:$B,0)))),"-")</f>
        <v>2</v>
      </c>
    </row>
    <row r="333" spans="1:5" x14ac:dyDescent="0.35">
      <c r="A333" s="83" t="s">
        <v>1410</v>
      </c>
      <c r="B333" s="83" t="s">
        <v>1410</v>
      </c>
      <c r="C333" s="83" t="s">
        <v>592</v>
      </c>
      <c r="D333" s="83" t="s">
        <v>593</v>
      </c>
      <c r="E333" s="131">
        <f>IFERROR(IF(A333="England",INDEX('England_index-categories_R1'!$E:$E,MATCH($D333,'England_index-categories_R1'!B:B,0)),
IF(A333="Scotland",INDEX('Scotland_index-categories_R1'!$E:$E,MATCH($D333,'Scotland_index-categories_R1'!$B:$B,0)),
INDEX('Wales_index-categories_R1'!$E:$E,MATCH($D333,'Wales_index-categories_R1'!$B:$B,0)))),"-")</f>
        <v>2</v>
      </c>
    </row>
    <row r="334" spans="1:5" x14ac:dyDescent="0.35">
      <c r="A334" s="83" t="s">
        <v>1410</v>
      </c>
      <c r="B334" s="83" t="s">
        <v>1410</v>
      </c>
      <c r="C334" s="83" t="s">
        <v>786</v>
      </c>
      <c r="D334" s="83" t="s">
        <v>787</v>
      </c>
      <c r="E334" s="131">
        <f>IFERROR(IF(A334="England",INDEX('England_index-categories_R1'!$E:$E,MATCH($D334,'England_index-categories_R1'!B:B,0)),
IF(A334="Scotland",INDEX('Scotland_index-categories_R1'!$E:$E,MATCH($D334,'Scotland_index-categories_R1'!$B:$B,0)),
INDEX('Wales_index-categories_R1'!$E:$E,MATCH($D334,'Wales_index-categories_R1'!$B:$B,0)))),"-")</f>
        <v>2</v>
      </c>
    </row>
    <row r="335" spans="1:5" x14ac:dyDescent="0.35">
      <c r="A335" s="83" t="s">
        <v>1410</v>
      </c>
      <c r="B335" s="83" t="s">
        <v>1410</v>
      </c>
      <c r="C335" s="83" t="s">
        <v>882</v>
      </c>
      <c r="D335" s="83" t="s">
        <v>883</v>
      </c>
      <c r="E335" s="131">
        <f>IFERROR(IF(A335="England",INDEX('England_index-categories_R1'!$E:$E,MATCH($D335,'England_index-categories_R1'!B:B,0)),
IF(A335="Scotland",INDEX('Scotland_index-categories_R1'!$E:$E,MATCH($D335,'Scotland_index-categories_R1'!$B:$B,0)),
INDEX('Wales_index-categories_R1'!$E:$E,MATCH($D335,'Wales_index-categories_R1'!$B:$B,0)))),"-")</f>
        <v>2</v>
      </c>
    </row>
    <row r="336" spans="1:5" x14ac:dyDescent="0.35">
      <c r="A336" s="83" t="s">
        <v>1410</v>
      </c>
      <c r="B336" s="83" t="s">
        <v>1410</v>
      </c>
      <c r="C336" s="83" t="s">
        <v>197</v>
      </c>
      <c r="D336" s="83" t="s">
        <v>198</v>
      </c>
      <c r="E336" s="131">
        <f>IFERROR(IF(A336="England",INDEX('England_index-categories_R1'!$E:$E,MATCH($D336,'England_index-categories_R1'!B:B,0)),
IF(A336="Scotland",INDEX('Scotland_index-categories_R1'!$E:$E,MATCH($D336,'Scotland_index-categories_R1'!$B:$B,0)),
INDEX('Wales_index-categories_R1'!$E:$E,MATCH($D336,'Wales_index-categories_R1'!$B:$B,0)))),"-")</f>
        <v>3</v>
      </c>
    </row>
    <row r="337" spans="1:5" x14ac:dyDescent="0.35">
      <c r="A337" s="83" t="s">
        <v>1410</v>
      </c>
      <c r="B337" s="83" t="s">
        <v>1410</v>
      </c>
      <c r="C337" s="83" t="s">
        <v>331</v>
      </c>
      <c r="D337" s="83" t="s">
        <v>332</v>
      </c>
      <c r="E337" s="131">
        <f>IFERROR(IF(A337="England",INDEX('England_index-categories_R1'!$E:$E,MATCH($D337,'England_index-categories_R1'!B:B,0)),
IF(A337="Scotland",INDEX('Scotland_index-categories_R1'!$E:$E,MATCH($D337,'Scotland_index-categories_R1'!$B:$B,0)),
INDEX('Wales_index-categories_R1'!$E:$E,MATCH($D337,'Wales_index-categories_R1'!$B:$B,0)))),"-")</f>
        <v>3</v>
      </c>
    </row>
    <row r="338" spans="1:5" x14ac:dyDescent="0.35">
      <c r="A338" s="83" t="s">
        <v>1410</v>
      </c>
      <c r="B338" s="83" t="s">
        <v>1410</v>
      </c>
      <c r="C338" s="83" t="s">
        <v>390</v>
      </c>
      <c r="D338" s="83" t="s">
        <v>391</v>
      </c>
      <c r="E338" s="131">
        <f>IFERROR(IF(A338="England",INDEX('England_index-categories_R1'!$E:$E,MATCH($D338,'England_index-categories_R1'!B:B,0)),
IF(A338="Scotland",INDEX('Scotland_index-categories_R1'!$E:$E,MATCH($D338,'Scotland_index-categories_R1'!$B:$B,0)),
INDEX('Wales_index-categories_R1'!$E:$E,MATCH($D338,'Wales_index-categories_R1'!$B:$B,0)))),"-")</f>
        <v>3</v>
      </c>
    </row>
    <row r="339" spans="1:5" x14ac:dyDescent="0.35">
      <c r="A339" s="83" t="s">
        <v>1410</v>
      </c>
      <c r="B339" s="83" t="s">
        <v>1410</v>
      </c>
      <c r="C339" s="83" t="s">
        <v>496</v>
      </c>
      <c r="D339" s="83" t="s">
        <v>497</v>
      </c>
      <c r="E339" s="131">
        <f>IFERROR(IF(A339="England",INDEX('England_index-categories_R1'!$E:$E,MATCH($D339,'England_index-categories_R1'!B:B,0)),
IF(A339="Scotland",INDEX('Scotland_index-categories_R1'!$E:$E,MATCH($D339,'Scotland_index-categories_R1'!$B:$B,0)),
INDEX('Wales_index-categories_R1'!$E:$E,MATCH($D339,'Wales_index-categories_R1'!$B:$B,0)))),"-")</f>
        <v>3</v>
      </c>
    </row>
    <row r="340" spans="1:5" x14ac:dyDescent="0.35">
      <c r="A340" s="83" t="s">
        <v>1410</v>
      </c>
      <c r="B340" s="83" t="s">
        <v>1410</v>
      </c>
      <c r="C340" s="83" t="s">
        <v>648</v>
      </c>
      <c r="D340" s="83" t="s">
        <v>649</v>
      </c>
      <c r="E340" s="131">
        <f>IFERROR(IF(A340="England",INDEX('England_index-categories_R1'!$E:$E,MATCH($D340,'England_index-categories_R1'!B:B,0)),
IF(A340="Scotland",INDEX('Scotland_index-categories_R1'!$E:$E,MATCH($D340,'Scotland_index-categories_R1'!$B:$B,0)),
INDEX('Wales_index-categories_R1'!$E:$E,MATCH($D340,'Wales_index-categories_R1'!$B:$B,0)))),"-")</f>
        <v>3</v>
      </c>
    </row>
    <row r="341" spans="1:5" x14ac:dyDescent="0.35">
      <c r="A341" s="83" t="s">
        <v>1410</v>
      </c>
      <c r="B341" s="83" t="s">
        <v>1410</v>
      </c>
      <c r="C341" s="83" t="s">
        <v>656</v>
      </c>
      <c r="D341" s="83" t="s">
        <v>657</v>
      </c>
      <c r="E341" s="131">
        <f>IFERROR(IF(A341="England",INDEX('England_index-categories_R1'!$E:$E,MATCH($D341,'England_index-categories_R1'!B:B,0)),
IF(A341="Scotland",INDEX('Scotland_index-categories_R1'!$E:$E,MATCH($D341,'Scotland_index-categories_R1'!$B:$B,0)),
INDEX('Wales_index-categories_R1'!$E:$E,MATCH($D341,'Wales_index-categories_R1'!$B:$B,0)))),"-")</f>
        <v>3</v>
      </c>
    </row>
    <row r="342" spans="1:5" x14ac:dyDescent="0.35">
      <c r="A342" s="83" t="s">
        <v>1410</v>
      </c>
      <c r="B342" s="83" t="s">
        <v>1410</v>
      </c>
      <c r="C342" s="83" t="s">
        <v>728</v>
      </c>
      <c r="D342" s="83" t="s">
        <v>729</v>
      </c>
      <c r="E342" s="131">
        <f>IFERROR(IF(A342="England",INDEX('England_index-categories_R1'!$E:$E,MATCH($D342,'England_index-categories_R1'!B:B,0)),
IF(A342="Scotland",INDEX('Scotland_index-categories_R1'!$E:$E,MATCH($D342,'Scotland_index-categories_R1'!$B:$B,0)),
INDEX('Wales_index-categories_R1'!$E:$E,MATCH($D342,'Wales_index-categories_R1'!$B:$B,0)))),"-")</f>
        <v>3</v>
      </c>
    </row>
    <row r="343" spans="1:5" x14ac:dyDescent="0.35">
      <c r="A343" s="83" t="s">
        <v>1411</v>
      </c>
      <c r="B343" s="83" t="s">
        <v>1411</v>
      </c>
      <c r="C343" s="83" t="s">
        <v>245</v>
      </c>
      <c r="D343" s="83" t="s">
        <v>246</v>
      </c>
      <c r="E343" s="131">
        <f>IFERROR(IF(A343="England",INDEX('England_index-categories_R1'!$E:$E,MATCH($D343,'England_index-categories_R1'!B:B,0)),
IF(A343="Scotland",INDEX('Scotland_index-categories_R1'!$E:$E,MATCH($D343,'Scotland_index-categories_R1'!$B:$B,0)),
INDEX('Wales_index-categories_R1'!$E:$E,MATCH($D343,'Wales_index-categories_R1'!$B:$B,0)))),"-")</f>
        <v>1</v>
      </c>
    </row>
    <row r="344" spans="1:5" x14ac:dyDescent="0.35">
      <c r="A344" s="83" t="s">
        <v>1411</v>
      </c>
      <c r="B344" s="83" t="s">
        <v>1411</v>
      </c>
      <c r="C344" s="83" t="s">
        <v>267</v>
      </c>
      <c r="D344" s="83" t="s">
        <v>268</v>
      </c>
      <c r="E344" s="131">
        <f>IFERROR(IF(A344="England",INDEX('England_index-categories_R1'!$E:$E,MATCH($D344,'England_index-categories_R1'!B:B,0)),
IF(A344="Scotland",INDEX('Scotland_index-categories_R1'!$E:$E,MATCH($D344,'Scotland_index-categories_R1'!$B:$B,0)),
INDEX('Wales_index-categories_R1'!$E:$E,MATCH($D344,'Wales_index-categories_R1'!$B:$B,0)))),"-")</f>
        <v>1</v>
      </c>
    </row>
    <row r="345" spans="1:5" x14ac:dyDescent="0.35">
      <c r="A345" s="83" t="s">
        <v>1411</v>
      </c>
      <c r="B345" s="83" t="s">
        <v>1411</v>
      </c>
      <c r="C345" s="83" t="s">
        <v>289</v>
      </c>
      <c r="D345" s="83" t="s">
        <v>290</v>
      </c>
      <c r="E345" s="131">
        <f>IFERROR(IF(A345="England",INDEX('England_index-categories_R1'!$E:$E,MATCH($D345,'England_index-categories_R1'!B:B,0)),
IF(A345="Scotland",INDEX('Scotland_index-categories_R1'!$E:$E,MATCH($D345,'Scotland_index-categories_R1'!$B:$B,0)),
INDEX('Wales_index-categories_R1'!$E:$E,MATCH($D345,'Wales_index-categories_R1'!$B:$B,0)))),"-")</f>
        <v>1</v>
      </c>
    </row>
    <row r="346" spans="1:5" x14ac:dyDescent="0.35">
      <c r="A346" s="83" t="s">
        <v>1411</v>
      </c>
      <c r="B346" s="83" t="s">
        <v>1411</v>
      </c>
      <c r="C346" s="83" t="s">
        <v>301</v>
      </c>
      <c r="D346" s="83" t="s">
        <v>302</v>
      </c>
      <c r="E346" s="131">
        <f>IFERROR(IF(A346="England",INDEX('England_index-categories_R1'!$E:$E,MATCH($D346,'England_index-categories_R1'!B:B,0)),
IF(A346="Scotland",INDEX('Scotland_index-categories_R1'!$E:$E,MATCH($D346,'Scotland_index-categories_R1'!$B:$B,0)),
INDEX('Wales_index-categories_R1'!$E:$E,MATCH($D346,'Wales_index-categories_R1'!$B:$B,0)))),"-")</f>
        <v>1</v>
      </c>
    </row>
    <row r="347" spans="1:5" x14ac:dyDescent="0.35">
      <c r="A347" s="83" t="s">
        <v>1411</v>
      </c>
      <c r="B347" s="83" t="s">
        <v>1411</v>
      </c>
      <c r="C347" s="83" t="s">
        <v>305</v>
      </c>
      <c r="D347" s="83" t="s">
        <v>306</v>
      </c>
      <c r="E347" s="131">
        <f>IFERROR(IF(A347="England",INDEX('England_index-categories_R1'!$E:$E,MATCH($D347,'England_index-categories_R1'!B:B,0)),
IF(A347="Scotland",INDEX('Scotland_index-categories_R1'!$E:$E,MATCH($D347,'Scotland_index-categories_R1'!$B:$B,0)),
INDEX('Wales_index-categories_R1'!$E:$E,MATCH($D347,'Wales_index-categories_R1'!$B:$B,0)))),"-")</f>
        <v>1</v>
      </c>
    </row>
    <row r="348" spans="1:5" x14ac:dyDescent="0.35">
      <c r="A348" s="83" t="s">
        <v>1411</v>
      </c>
      <c r="B348" s="83" t="s">
        <v>1411</v>
      </c>
      <c r="C348" s="83" t="s">
        <v>311</v>
      </c>
      <c r="D348" s="83" t="s">
        <v>312</v>
      </c>
      <c r="E348" s="131">
        <f>IFERROR(IF(A348="England",INDEX('England_index-categories_R1'!$E:$E,MATCH($D348,'England_index-categories_R1'!B:B,0)),
IF(A348="Scotland",INDEX('Scotland_index-categories_R1'!$E:$E,MATCH($D348,'Scotland_index-categories_R1'!$B:$B,0)),
INDEX('Wales_index-categories_R1'!$E:$E,MATCH($D348,'Wales_index-categories_R1'!$B:$B,0)))),"-")</f>
        <v>1</v>
      </c>
    </row>
    <row r="349" spans="1:5" x14ac:dyDescent="0.35">
      <c r="A349" s="83" t="s">
        <v>1411</v>
      </c>
      <c r="B349" s="83" t="s">
        <v>1411</v>
      </c>
      <c r="C349" s="83" t="s">
        <v>340</v>
      </c>
      <c r="D349" s="83" t="s">
        <v>341</v>
      </c>
      <c r="E349" s="131">
        <f>IFERROR(IF(A349="England",INDEX('England_index-categories_R1'!$E:$E,MATCH($D349,'England_index-categories_R1'!B:B,0)),
IF(A349="Scotland",INDEX('Scotland_index-categories_R1'!$E:$E,MATCH($D349,'Scotland_index-categories_R1'!$B:$B,0)),
INDEX('Wales_index-categories_R1'!$E:$E,MATCH($D349,'Wales_index-categories_R1'!$B:$B,0)))),"-")</f>
        <v>1</v>
      </c>
    </row>
    <row r="350" spans="1:5" x14ac:dyDescent="0.35">
      <c r="A350" s="83" t="s">
        <v>1411</v>
      </c>
      <c r="B350" s="83" t="s">
        <v>1411</v>
      </c>
      <c r="C350" s="83" t="s">
        <v>364</v>
      </c>
      <c r="D350" s="83" t="s">
        <v>365</v>
      </c>
      <c r="E350" s="131">
        <f>IFERROR(IF(A350="England",INDEX('England_index-categories_R1'!$E:$E,MATCH($D350,'England_index-categories_R1'!B:B,0)),
IF(A350="Scotland",INDEX('Scotland_index-categories_R1'!$E:$E,MATCH($D350,'Scotland_index-categories_R1'!$B:$B,0)),
INDEX('Wales_index-categories_R1'!$E:$E,MATCH($D350,'Wales_index-categories_R1'!$B:$B,0)))),"-")</f>
        <v>1</v>
      </c>
    </row>
    <row r="351" spans="1:5" x14ac:dyDescent="0.35">
      <c r="A351" s="83" t="s">
        <v>1411</v>
      </c>
      <c r="B351" s="83" t="s">
        <v>1411</v>
      </c>
      <c r="C351" s="83" t="s">
        <v>570</v>
      </c>
      <c r="D351" s="83" t="s">
        <v>571</v>
      </c>
      <c r="E351" s="131">
        <f>IFERROR(IF(A351="England",INDEX('England_index-categories_R1'!$E:$E,MATCH($D351,'England_index-categories_R1'!B:B,0)),
IF(A351="Scotland",INDEX('Scotland_index-categories_R1'!$E:$E,MATCH($D351,'Scotland_index-categories_R1'!$B:$B,0)),
INDEX('Wales_index-categories_R1'!$E:$E,MATCH($D351,'Wales_index-categories_R1'!$B:$B,0)))),"-")</f>
        <v>1</v>
      </c>
    </row>
    <row r="352" spans="1:5" x14ac:dyDescent="0.35">
      <c r="A352" s="83" t="s">
        <v>1411</v>
      </c>
      <c r="B352" s="83" t="s">
        <v>1411</v>
      </c>
      <c r="C352" s="83" t="s">
        <v>594</v>
      </c>
      <c r="D352" s="83" t="s">
        <v>595</v>
      </c>
      <c r="E352" s="131">
        <f>IFERROR(IF(A352="England",INDEX('England_index-categories_R1'!$E:$E,MATCH($D352,'England_index-categories_R1'!B:B,0)),
IF(A352="Scotland",INDEX('Scotland_index-categories_R1'!$E:$E,MATCH($D352,'Scotland_index-categories_R1'!$B:$B,0)),
INDEX('Wales_index-categories_R1'!$E:$E,MATCH($D352,'Wales_index-categories_R1'!$B:$B,0)))),"-")</f>
        <v>1</v>
      </c>
    </row>
    <row r="353" spans="1:5" x14ac:dyDescent="0.35">
      <c r="A353" s="83" t="s">
        <v>1411</v>
      </c>
      <c r="B353" s="83" t="s">
        <v>1411</v>
      </c>
      <c r="C353" s="83" t="s">
        <v>606</v>
      </c>
      <c r="D353" s="83" t="s">
        <v>607</v>
      </c>
      <c r="E353" s="131">
        <f>IFERROR(IF(A353="England",INDEX('England_index-categories_R1'!$E:$E,MATCH($D353,'England_index-categories_R1'!B:B,0)),
IF(A353="Scotland",INDEX('Scotland_index-categories_R1'!$E:$E,MATCH($D353,'Scotland_index-categories_R1'!$B:$B,0)),
INDEX('Wales_index-categories_R1'!$E:$E,MATCH($D353,'Wales_index-categories_R1'!$B:$B,0)))),"-")</f>
        <v>1</v>
      </c>
    </row>
    <row r="354" spans="1:5" x14ac:dyDescent="0.35">
      <c r="A354" s="83" t="s">
        <v>1411</v>
      </c>
      <c r="B354" s="83" t="s">
        <v>1411</v>
      </c>
      <c r="C354" s="83" t="s">
        <v>652</v>
      </c>
      <c r="D354" s="83" t="s">
        <v>653</v>
      </c>
      <c r="E354" s="131">
        <f>IFERROR(IF(A354="England",INDEX('England_index-categories_R1'!$E:$E,MATCH($D354,'England_index-categories_R1'!B:B,0)),
IF(A354="Scotland",INDEX('Scotland_index-categories_R1'!$E:$E,MATCH($D354,'Scotland_index-categories_R1'!$B:$B,0)),
INDEX('Wales_index-categories_R1'!$E:$E,MATCH($D354,'Wales_index-categories_R1'!$B:$B,0)))),"-")</f>
        <v>1</v>
      </c>
    </row>
    <row r="355" spans="1:5" x14ac:dyDescent="0.35">
      <c r="A355" s="83" t="s">
        <v>1411</v>
      </c>
      <c r="B355" s="83" t="s">
        <v>1411</v>
      </c>
      <c r="C355" s="83" t="s">
        <v>664</v>
      </c>
      <c r="D355" s="83" t="s">
        <v>665</v>
      </c>
      <c r="E355" s="131">
        <f>IFERROR(IF(A355="England",INDEX('England_index-categories_R1'!$E:$E,MATCH($D355,'England_index-categories_R1'!B:B,0)),
IF(A355="Scotland",INDEX('Scotland_index-categories_R1'!$E:$E,MATCH($D355,'Scotland_index-categories_R1'!$B:$B,0)),
INDEX('Wales_index-categories_R1'!$E:$E,MATCH($D355,'Wales_index-categories_R1'!$B:$B,0)))),"-")</f>
        <v>1</v>
      </c>
    </row>
    <row r="356" spans="1:5" x14ac:dyDescent="0.35">
      <c r="A356" s="83" t="s">
        <v>1411</v>
      </c>
      <c r="B356" s="83" t="s">
        <v>1411</v>
      </c>
      <c r="C356" s="83" t="s">
        <v>680</v>
      </c>
      <c r="D356" s="83" t="s">
        <v>681</v>
      </c>
      <c r="E356" s="131">
        <f>IFERROR(IF(A356="England",INDEX('England_index-categories_R1'!$E:$E,MATCH($D356,'England_index-categories_R1'!B:B,0)),
IF(A356="Scotland",INDEX('Scotland_index-categories_R1'!$E:$E,MATCH($D356,'Scotland_index-categories_R1'!$B:$B,0)),
INDEX('Wales_index-categories_R1'!$E:$E,MATCH($D356,'Wales_index-categories_R1'!$B:$B,0)))),"-")</f>
        <v>1</v>
      </c>
    </row>
    <row r="357" spans="1:5" x14ac:dyDescent="0.35">
      <c r="A357" s="83" t="s">
        <v>1411</v>
      </c>
      <c r="B357" s="83" t="s">
        <v>1411</v>
      </c>
      <c r="C357" s="83" t="s">
        <v>806</v>
      </c>
      <c r="D357" s="83" t="s">
        <v>807</v>
      </c>
      <c r="E357" s="131">
        <f>IFERROR(IF(A357="England",INDEX('England_index-categories_R1'!$E:$E,MATCH($D357,'England_index-categories_R1'!B:B,0)),
IF(A357="Scotland",INDEX('Scotland_index-categories_R1'!$E:$E,MATCH($D357,'Scotland_index-categories_R1'!$B:$B,0)),
INDEX('Wales_index-categories_R1'!$E:$E,MATCH($D357,'Wales_index-categories_R1'!$B:$B,0)))),"-")</f>
        <v>1</v>
      </c>
    </row>
    <row r="358" spans="1:5" x14ac:dyDescent="0.35">
      <c r="A358" s="83" t="s">
        <v>1411</v>
      </c>
      <c r="B358" s="83" t="s">
        <v>1411</v>
      </c>
      <c r="C358" s="83" t="s">
        <v>836</v>
      </c>
      <c r="D358" s="83" t="s">
        <v>837</v>
      </c>
      <c r="E358" s="131">
        <f>IFERROR(IF(A358="England",INDEX('England_index-categories_R1'!$E:$E,MATCH($D358,'England_index-categories_R1'!B:B,0)),
IF(A358="Scotland",INDEX('Scotland_index-categories_R1'!$E:$E,MATCH($D358,'Scotland_index-categories_R1'!$B:$B,0)),
INDEX('Wales_index-categories_R1'!$E:$E,MATCH($D358,'Wales_index-categories_R1'!$B:$B,0)))),"-")</f>
        <v>1</v>
      </c>
    </row>
    <row r="359" spans="1:5" x14ac:dyDescent="0.35">
      <c r="A359" s="83" t="s">
        <v>1411</v>
      </c>
      <c r="B359" s="83" t="s">
        <v>1411</v>
      </c>
      <c r="C359" s="83" t="s">
        <v>912</v>
      </c>
      <c r="D359" s="83" t="s">
        <v>913</v>
      </c>
      <c r="E359" s="131">
        <f>IFERROR(IF(A359="England",INDEX('England_index-categories_R1'!$E:$E,MATCH($D359,'England_index-categories_R1'!B:B,0)),
IF(A359="Scotland",INDEX('Scotland_index-categories_R1'!$E:$E,MATCH($D359,'Scotland_index-categories_R1'!$B:$B,0)),
INDEX('Wales_index-categories_R1'!$E:$E,MATCH($D359,'Wales_index-categories_R1'!$B:$B,0)))),"-")</f>
        <v>1</v>
      </c>
    </row>
    <row r="360" spans="1:5" x14ac:dyDescent="0.35">
      <c r="A360" s="83" t="s">
        <v>1411</v>
      </c>
      <c r="B360" s="83" t="s">
        <v>1411</v>
      </c>
      <c r="C360" s="83" t="s">
        <v>434</v>
      </c>
      <c r="D360" s="83" t="s">
        <v>435</v>
      </c>
      <c r="E360" s="131">
        <f>IFERROR(IF(A360="England",INDEX('England_index-categories_R1'!$E:$E,MATCH($D360,'England_index-categories_R1'!B:B,0)),
IF(A360="Scotland",INDEX('Scotland_index-categories_R1'!$E:$E,MATCH($D360,'Scotland_index-categories_R1'!$B:$B,0)),
INDEX('Wales_index-categories_R1'!$E:$E,MATCH($D360,'Wales_index-categories_R1'!$B:$B,0)))),"-")</f>
        <v>2</v>
      </c>
    </row>
    <row r="361" spans="1:5" x14ac:dyDescent="0.35">
      <c r="A361" s="83" t="s">
        <v>1411</v>
      </c>
      <c r="B361" s="83" t="s">
        <v>1411</v>
      </c>
      <c r="C361" s="83" t="s">
        <v>514</v>
      </c>
      <c r="D361" s="83" t="s">
        <v>515</v>
      </c>
      <c r="E361" s="131">
        <f>IFERROR(IF(A361="England",INDEX('England_index-categories_R1'!$E:$E,MATCH($D361,'England_index-categories_R1'!B:B,0)),
IF(A361="Scotland",INDEX('Scotland_index-categories_R1'!$E:$E,MATCH($D361,'Scotland_index-categories_R1'!$B:$B,0)),
INDEX('Wales_index-categories_R1'!$E:$E,MATCH($D361,'Wales_index-categories_R1'!$B:$B,0)))),"-")</f>
        <v>2</v>
      </c>
    </row>
    <row r="362" spans="1:5" x14ac:dyDescent="0.35">
      <c r="A362" s="83" t="s">
        <v>1411</v>
      </c>
      <c r="B362" s="83" t="s">
        <v>1411</v>
      </c>
      <c r="C362" s="83" t="s">
        <v>848</v>
      </c>
      <c r="D362" s="83" t="s">
        <v>849</v>
      </c>
      <c r="E362" s="131">
        <f>IFERROR(IF(A362="England",INDEX('England_index-categories_R1'!$E:$E,MATCH($D362,'England_index-categories_R1'!B:B,0)),
IF(A362="Scotland",INDEX('Scotland_index-categories_R1'!$E:$E,MATCH($D362,'Scotland_index-categories_R1'!$B:$B,0)),
INDEX('Wales_index-categories_R1'!$E:$E,MATCH($D362,'Wales_index-categories_R1'!$B:$B,0)))),"-")</f>
        <v>2</v>
      </c>
    </row>
    <row r="363" spans="1:5" x14ac:dyDescent="0.35">
      <c r="A363" s="83" t="s">
        <v>1411</v>
      </c>
      <c r="B363" s="83" t="s">
        <v>1411</v>
      </c>
      <c r="C363" s="83" t="s">
        <v>460</v>
      </c>
      <c r="D363" s="83" t="s">
        <v>461</v>
      </c>
      <c r="E363" s="131">
        <f>IFERROR(IF(A363="England",INDEX('England_index-categories_R1'!$E:$E,MATCH($D363,'England_index-categories_R1'!B:B,0)),
IF(A363="Scotland",INDEX('Scotland_index-categories_R1'!$E:$E,MATCH($D363,'Scotland_index-categories_R1'!$B:$B,0)),
INDEX('Wales_index-categories_R1'!$E:$E,MATCH($D363,'Wales_index-categories_R1'!$B:$B,0)))),"-")</f>
        <v>3</v>
      </c>
    </row>
    <row r="364" spans="1:5" x14ac:dyDescent="0.35">
      <c r="A364" s="83" t="s">
        <v>1411</v>
      </c>
      <c r="B364" s="83" t="s">
        <v>1411</v>
      </c>
      <c r="C364" s="83" t="s">
        <v>588</v>
      </c>
      <c r="D364" s="83" t="s">
        <v>589</v>
      </c>
      <c r="E364" s="131">
        <f>IFERROR(IF(A364="England",INDEX('England_index-categories_R1'!$E:$E,MATCH($D364,'England_index-categories_R1'!B:B,0)),
IF(A364="Scotland",INDEX('Scotland_index-categories_R1'!$E:$E,MATCH($D364,'Scotland_index-categories_R1'!$B:$B,0)),
INDEX('Wales_index-categories_R1'!$E:$E,MATCH($D364,'Wales_index-categories_R1'!$B:$B,0)))),"-")</f>
        <v>3</v>
      </c>
    </row>
    <row r="366" spans="1:5" x14ac:dyDescent="0.35">
      <c r="A366" s="4" t="s">
        <v>149</v>
      </c>
      <c r="B366" s="4"/>
    </row>
    <row r="367" spans="1:5" x14ac:dyDescent="0.35">
      <c r="A367" s="8">
        <v>1</v>
      </c>
      <c r="B367" s="8" t="s">
        <v>1458</v>
      </c>
    </row>
  </sheetData>
  <sheetProtection algorithmName="SHA-512" hashValue="/B+l0SyiyFiJBKCfbDHUWSVyrTWweGdkZKJL7WYoLA+Pr94BBuOSbRaWLIdP1+eor3CMyMCozk6MePv3nVk2oQ==" saltValue="3iIyiqOEpn7mx4lDDbRlAQ==" spinCount="100000" sheet="1" objects="1" scenarios="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240A-2677-4A29-A64D-F11FC74E5710}">
  <sheetPr>
    <tabColor theme="7" tint="0.79998168889431442"/>
  </sheetPr>
  <dimension ref="A1:H11"/>
  <sheetViews>
    <sheetView zoomScale="75" zoomScaleNormal="75" workbookViewId="0">
      <selection activeCell="O33" sqref="O33"/>
    </sheetView>
  </sheetViews>
  <sheetFormatPr defaultColWidth="8.7265625" defaultRowHeight="14.5" x14ac:dyDescent="0.35"/>
  <cols>
    <col min="1" max="1" width="10.81640625" style="1" bestFit="1" customWidth="1"/>
    <col min="2" max="2" width="23.26953125" style="1" bestFit="1" customWidth="1"/>
    <col min="3" max="3" width="8.7265625" style="1"/>
    <col min="4" max="4" width="12.453125" style="1" customWidth="1"/>
    <col min="5" max="5" width="9.7265625" style="1" customWidth="1"/>
    <col min="6" max="6" width="10.81640625" style="1" bestFit="1" customWidth="1"/>
    <col min="7" max="7" width="23.453125" style="1" bestFit="1" customWidth="1"/>
    <col min="8" max="8" width="25.1796875" style="1" bestFit="1" customWidth="1"/>
    <col min="9" max="16384" width="8.7265625" style="1"/>
  </cols>
  <sheetData>
    <row r="1" spans="1:8" ht="58" x14ac:dyDescent="0.35">
      <c r="A1" s="32" t="s">
        <v>77</v>
      </c>
      <c r="B1" s="32" t="s">
        <v>75</v>
      </c>
      <c r="C1" s="32" t="s">
        <v>1429</v>
      </c>
      <c r="D1" s="32" t="s">
        <v>1459</v>
      </c>
      <c r="E1" s="32" t="s">
        <v>1460</v>
      </c>
      <c r="F1" s="32" t="s">
        <v>73</v>
      </c>
      <c r="G1" s="32" t="s">
        <v>71</v>
      </c>
      <c r="H1" s="32" t="s">
        <v>1461</v>
      </c>
    </row>
    <row r="2" spans="1:8" x14ac:dyDescent="0.35">
      <c r="A2" s="17" t="s">
        <v>997</v>
      </c>
      <c r="B2" s="17" t="s">
        <v>998</v>
      </c>
      <c r="C2" s="50">
        <v>2</v>
      </c>
      <c r="D2" s="109">
        <v>73053</v>
      </c>
      <c r="E2" s="49">
        <f>D2/SUMIF($F$2:$F$8,F2, $D$2:$D$8)</f>
        <v>0.20845603342007943</v>
      </c>
      <c r="F2" s="17" t="s">
        <v>626</v>
      </c>
      <c r="G2" s="129" t="s">
        <v>627</v>
      </c>
      <c r="H2" s="130" cm="1">
        <f t="array" ref="H2">ROUND(SUMPRODUCT(--($G$2:$G$8=$G2),$C$2:$C$8,$E$2:$E$8),0)</f>
        <v>1</v>
      </c>
    </row>
    <row r="3" spans="1:8" x14ac:dyDescent="0.35">
      <c r="A3" s="17" t="s">
        <v>1004</v>
      </c>
      <c r="B3" s="17" t="s">
        <v>1005</v>
      </c>
      <c r="C3" s="50">
        <v>1</v>
      </c>
      <c r="D3" s="109">
        <v>95103</v>
      </c>
      <c r="E3" s="49">
        <f t="shared" ref="E3:E8" si="0">D3/SUMIF($F$2:$F$8,F3, $D$2:$D$8)</f>
        <v>0.27137549650732778</v>
      </c>
      <c r="F3" s="17" t="s">
        <v>626</v>
      </c>
      <c r="G3" s="129" t="s">
        <v>627</v>
      </c>
      <c r="H3" s="130" cm="1">
        <f t="array" ref="H3">ROUND(SUMPRODUCT(--($G$2:$G$8=$G3),$C$2:$C$8,$E$2:$E$8),0)</f>
        <v>1</v>
      </c>
    </row>
    <row r="4" spans="1:8" x14ac:dyDescent="0.35">
      <c r="A4" s="17" t="s">
        <v>1010</v>
      </c>
      <c r="B4" s="17" t="s">
        <v>1011</v>
      </c>
      <c r="C4" s="50">
        <v>1</v>
      </c>
      <c r="D4" s="109">
        <v>102211</v>
      </c>
      <c r="E4" s="49">
        <f t="shared" si="0"/>
        <v>0.29165810619549831</v>
      </c>
      <c r="F4" s="17" t="s">
        <v>626</v>
      </c>
      <c r="G4" s="129" t="s">
        <v>627</v>
      </c>
      <c r="H4" s="130" cm="1">
        <f t="array" ref="H4">ROUND(SUMPRODUCT(--($G$2:$G$8=$G4),$C$2:$C$8,$E$2:$E$8),0)</f>
        <v>1</v>
      </c>
    </row>
    <row r="5" spans="1:8" x14ac:dyDescent="0.35">
      <c r="A5" s="17" t="s">
        <v>1037</v>
      </c>
      <c r="B5" s="17" t="s">
        <v>1038</v>
      </c>
      <c r="C5" s="50">
        <v>1</v>
      </c>
      <c r="D5" s="109">
        <v>80081</v>
      </c>
      <c r="E5" s="49">
        <f t="shared" si="0"/>
        <v>0.22851036387709447</v>
      </c>
      <c r="F5" s="17" t="s">
        <v>626</v>
      </c>
      <c r="G5" s="129" t="s">
        <v>627</v>
      </c>
      <c r="H5" s="130" cm="1">
        <f t="array" ref="H5">ROUND(SUMPRODUCT(--($G$2:$G$8=$G5),$C$2:$C$8,$E$2:$E$8),0)</f>
        <v>1</v>
      </c>
    </row>
    <row r="6" spans="1:8" x14ac:dyDescent="0.35">
      <c r="A6" s="17" t="s">
        <v>999</v>
      </c>
      <c r="B6" s="17" t="s">
        <v>1000</v>
      </c>
      <c r="C6" s="50">
        <v>2</v>
      </c>
      <c r="D6" s="109">
        <v>86951</v>
      </c>
      <c r="E6" s="49">
        <f t="shared" si="0"/>
        <v>0.21377906390678897</v>
      </c>
      <c r="F6" s="17" t="s">
        <v>884</v>
      </c>
      <c r="G6" s="129" t="s">
        <v>885</v>
      </c>
      <c r="H6" s="130" cm="1">
        <f t="array" ref="H6">ROUND(SUMPRODUCT(--($G$2:$G$8=$G6),$C$2:$C$8,$E$2:$E$8),0)</f>
        <v>2</v>
      </c>
    </row>
    <row r="7" spans="1:8" x14ac:dyDescent="0.35">
      <c r="A7" s="17" t="s">
        <v>1015</v>
      </c>
      <c r="B7" s="17" t="s">
        <v>1016</v>
      </c>
      <c r="C7" s="50">
        <v>2</v>
      </c>
      <c r="D7" s="109">
        <v>224290</v>
      </c>
      <c r="E7" s="49">
        <f t="shared" si="0"/>
        <v>0.55144283842225739</v>
      </c>
      <c r="F7" s="17" t="s">
        <v>884</v>
      </c>
      <c r="G7" s="129" t="s">
        <v>885</v>
      </c>
      <c r="H7" s="130" cm="1">
        <f t="array" ref="H7">ROUND(SUMPRODUCT(--($G$2:$G$8=$G7),$C$2:$C$8,$E$2:$E$8),0)</f>
        <v>2</v>
      </c>
    </row>
    <row r="8" spans="1:8" x14ac:dyDescent="0.35">
      <c r="A8" s="17" t="s">
        <v>1025</v>
      </c>
      <c r="B8" s="17" t="s">
        <v>1026</v>
      </c>
      <c r="C8" s="50">
        <v>3</v>
      </c>
      <c r="D8" s="109">
        <v>95492</v>
      </c>
      <c r="E8" s="49">
        <f t="shared" si="0"/>
        <v>0.23477809767095367</v>
      </c>
      <c r="F8" s="17" t="s">
        <v>884</v>
      </c>
      <c r="G8" s="129" t="s">
        <v>885</v>
      </c>
      <c r="H8" s="130" cm="1">
        <f t="array" ref="H8">ROUND(SUMPRODUCT(--($G$2:$G$8=$G8),$C$2:$C$8,$E$2:$E$8),0)</f>
        <v>2</v>
      </c>
    </row>
    <row r="10" spans="1:8" x14ac:dyDescent="0.35">
      <c r="A10" s="77" t="s">
        <v>190</v>
      </c>
      <c r="B10" s="77"/>
    </row>
    <row r="11" spans="1:8" x14ac:dyDescent="0.35">
      <c r="A11" s="77">
        <v>1</v>
      </c>
      <c r="B11" s="77" t="s">
        <v>1462</v>
      </c>
    </row>
  </sheetData>
  <sheetProtection algorithmName="SHA-512" hashValue="6sG8ddhcLnM/Y1B6LY9LJeY1e0mRwWWHtTmJAAAmOXz3IZK3rhE87sGO2DCNxyfehLdFrlpkxAQVZzTV7gvCcA==" saltValue="detutXLyMcrOQRXbKejQMA==" spinCount="100000"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A9A6-7FB9-48B2-AF3D-6C84B08F43EE}">
  <sheetPr>
    <tabColor theme="7" tint="0.79998168889431442"/>
  </sheetPr>
  <dimension ref="A1:E367"/>
  <sheetViews>
    <sheetView workbookViewId="0"/>
  </sheetViews>
  <sheetFormatPr defaultRowHeight="14.5" x14ac:dyDescent="0.35"/>
  <cols>
    <col min="1" max="1" width="8.1796875" style="1" bestFit="1" customWidth="1"/>
    <col min="2" max="2" width="8.1796875" style="1" customWidth="1"/>
    <col min="3" max="3" width="10.54296875" style="1" bestFit="1" customWidth="1"/>
    <col min="4" max="4" width="33.81640625" style="1" bestFit="1" customWidth="1"/>
    <col min="5" max="5" width="8.453125" style="1" bestFit="1" customWidth="1"/>
    <col min="6" max="16384" width="8.7265625" style="1"/>
  </cols>
  <sheetData>
    <row r="1" spans="1:5" x14ac:dyDescent="0.35">
      <c r="A1" s="79" t="s">
        <v>1392</v>
      </c>
      <c r="B1" s="79" t="s">
        <v>1445</v>
      </c>
      <c r="C1" s="79" t="s">
        <v>73</v>
      </c>
      <c r="D1" s="79" t="s">
        <v>71</v>
      </c>
      <c r="E1" s="79" t="s">
        <v>1429</v>
      </c>
    </row>
    <row r="2" spans="1:5" x14ac:dyDescent="0.35">
      <c r="A2" s="83" t="s">
        <v>1072</v>
      </c>
      <c r="B2" s="83" t="s">
        <v>1446</v>
      </c>
      <c r="C2" s="83" t="s">
        <v>201</v>
      </c>
      <c r="D2" s="83" t="s">
        <v>202</v>
      </c>
      <c r="E2" s="83">
        <f>IFERROR(MIN(INDEX('GB_index - missing_LAs_R1'!$H$2:$H$8,MATCH($C2,'GB_index - missing_LAs_R1'!$F$2:$F$8,0)),INDEX('GB_index-categories_initial'!$E$2:$E$364,MATCH($C2,'GB_index-categories_initial'!$C$2:$C$364,0))),
MIN(INDEX('GB_index-categories_R1'!$E$2:$E$364,MATCH($C2,'GB_index-categories_R1'!$C$2:$C$364,0)),INDEX('GB_index-categories_initial'!$E$2:$E$364,MATCH($C2,'GB_index-categories_initial'!$C$2:$C$364,0))))</f>
        <v>1</v>
      </c>
    </row>
    <row r="3" spans="1:5" x14ac:dyDescent="0.35">
      <c r="A3" s="83" t="s">
        <v>1072</v>
      </c>
      <c r="B3" s="83" t="s">
        <v>1448</v>
      </c>
      <c r="C3" s="83" t="s">
        <v>217</v>
      </c>
      <c r="D3" s="83" t="s">
        <v>218</v>
      </c>
      <c r="E3" s="83">
        <f>IFERROR(MIN(INDEX('GB_index - missing_LAs_R1'!$H$2:$H$8,MATCH($C3,'GB_index - missing_LAs_R1'!$F$2:$F$8,0)),INDEX('GB_index-categories_initial'!$E$2:$E$364,MATCH($C3,'GB_index-categories_initial'!$C$2:$C$364,0))),
MIN(INDEX('GB_index-categories_R1'!$E$2:$E$364,MATCH($C3,'GB_index-categories_R1'!$C$2:$C$364,0)),INDEX('GB_index-categories_initial'!$E$2:$E$364,MATCH($C3,'GB_index-categories_initial'!$C$2:$C$364,0))))</f>
        <v>1</v>
      </c>
    </row>
    <row r="4" spans="1:5" x14ac:dyDescent="0.35">
      <c r="A4" s="83" t="s">
        <v>1072</v>
      </c>
      <c r="B4" s="83" t="s">
        <v>1446</v>
      </c>
      <c r="C4" s="83" t="s">
        <v>223</v>
      </c>
      <c r="D4" s="83" t="s">
        <v>224</v>
      </c>
      <c r="E4" s="83">
        <f>IFERROR(MIN(INDEX('GB_index - missing_LAs_R1'!$H$2:$H$8,MATCH($C4,'GB_index - missing_LAs_R1'!$F$2:$F$8,0)),INDEX('GB_index-categories_initial'!$E$2:$E$364,MATCH($C4,'GB_index-categories_initial'!$C$2:$C$364,0))),
MIN(INDEX('GB_index-categories_R1'!$E$2:$E$364,MATCH($C4,'GB_index-categories_R1'!$C$2:$C$364,0)),INDEX('GB_index-categories_initial'!$E$2:$E$364,MATCH($C4,'GB_index-categories_initial'!$C$2:$C$364,0))))</f>
        <v>1</v>
      </c>
    </row>
    <row r="5" spans="1:5" x14ac:dyDescent="0.35">
      <c r="A5" s="83" t="s">
        <v>1072</v>
      </c>
      <c r="B5" s="83" t="s">
        <v>1450</v>
      </c>
      <c r="C5" s="83" t="s">
        <v>229</v>
      </c>
      <c r="D5" s="83" t="s">
        <v>230</v>
      </c>
      <c r="E5" s="83">
        <f>IFERROR(MIN(INDEX('GB_index - missing_LAs_R1'!$H$2:$H$8,MATCH($C5,'GB_index - missing_LAs_R1'!$F$2:$F$8,0)),INDEX('GB_index-categories_initial'!$E$2:$E$364,MATCH($C5,'GB_index-categories_initial'!$C$2:$C$364,0))),
MIN(INDEX('GB_index-categories_R1'!$E$2:$E$364,MATCH($C5,'GB_index-categories_R1'!$C$2:$C$364,0)),INDEX('GB_index-categories_initial'!$E$2:$E$364,MATCH($C5,'GB_index-categories_initial'!$C$2:$C$364,0))))</f>
        <v>1</v>
      </c>
    </row>
    <row r="6" spans="1:5" x14ac:dyDescent="0.35">
      <c r="A6" s="83" t="s">
        <v>1072</v>
      </c>
      <c r="B6" s="83" t="s">
        <v>1148</v>
      </c>
      <c r="C6" s="83" t="s">
        <v>237</v>
      </c>
      <c r="D6" s="83" t="s">
        <v>238</v>
      </c>
      <c r="E6" s="83">
        <f>IFERROR(MIN(INDEX('GB_index - missing_LAs_R1'!$H$2:$H$8,MATCH($C6,'GB_index - missing_LAs_R1'!$F$2:$F$8,0)),INDEX('GB_index-categories_initial'!$E$2:$E$364,MATCH($C6,'GB_index-categories_initial'!$C$2:$C$364,0))),
MIN(INDEX('GB_index-categories_R1'!$E$2:$E$364,MATCH($C6,'GB_index-categories_R1'!$C$2:$C$364,0)),INDEX('GB_index-categories_initial'!$E$2:$E$364,MATCH($C6,'GB_index-categories_initial'!$C$2:$C$364,0))))</f>
        <v>1</v>
      </c>
    </row>
    <row r="7" spans="1:5" x14ac:dyDescent="0.35">
      <c r="A7" s="83" t="s">
        <v>1072</v>
      </c>
      <c r="B7" s="83" t="s">
        <v>1446</v>
      </c>
      <c r="C7" s="83" t="s">
        <v>241</v>
      </c>
      <c r="D7" s="83" t="s">
        <v>242</v>
      </c>
      <c r="E7" s="83">
        <f>IFERROR(MIN(INDEX('GB_index - missing_LAs_R1'!$H$2:$H$8,MATCH($C7,'GB_index - missing_LAs_R1'!$F$2:$F$8,0)),INDEX('GB_index-categories_initial'!$E$2:$E$364,MATCH($C7,'GB_index-categories_initial'!$C$2:$C$364,0))),
MIN(INDEX('GB_index-categories_R1'!$E$2:$E$364,MATCH($C7,'GB_index-categories_R1'!$C$2:$C$364,0)),INDEX('GB_index-categories_initial'!$E$2:$E$364,MATCH($C7,'GB_index-categories_initial'!$C$2:$C$364,0))))</f>
        <v>1</v>
      </c>
    </row>
    <row r="8" spans="1:5" x14ac:dyDescent="0.35">
      <c r="A8" s="83" t="s">
        <v>1072</v>
      </c>
      <c r="B8" s="83" t="s">
        <v>1446</v>
      </c>
      <c r="C8" s="83" t="s">
        <v>243</v>
      </c>
      <c r="D8" s="83" t="s">
        <v>244</v>
      </c>
      <c r="E8" s="83">
        <f>IFERROR(MIN(INDEX('GB_index - missing_LAs_R1'!$H$2:$H$8,MATCH($C8,'GB_index - missing_LAs_R1'!$F$2:$F$8,0)),INDEX('GB_index-categories_initial'!$E$2:$E$364,MATCH($C8,'GB_index-categories_initial'!$C$2:$C$364,0))),
MIN(INDEX('GB_index-categories_R1'!$E$2:$E$364,MATCH($C8,'GB_index-categories_R1'!$C$2:$C$364,0)),INDEX('GB_index-categories_initial'!$E$2:$E$364,MATCH($C8,'GB_index-categories_initial'!$C$2:$C$364,0))))</f>
        <v>1</v>
      </c>
    </row>
    <row r="9" spans="1:5" x14ac:dyDescent="0.35">
      <c r="A9" s="83" t="s">
        <v>1072</v>
      </c>
      <c r="B9" s="83" t="s">
        <v>1446</v>
      </c>
      <c r="C9" s="83" t="s">
        <v>249</v>
      </c>
      <c r="D9" s="83" t="s">
        <v>250</v>
      </c>
      <c r="E9" s="83">
        <f>IFERROR(MIN(INDEX('GB_index - missing_LAs_R1'!$H$2:$H$8,MATCH($C9,'GB_index - missing_LAs_R1'!$F$2:$F$8,0)),INDEX('GB_index-categories_initial'!$E$2:$E$364,MATCH($C9,'GB_index-categories_initial'!$C$2:$C$364,0))),
MIN(INDEX('GB_index-categories_R1'!$E$2:$E$364,MATCH($C9,'GB_index-categories_R1'!$C$2:$C$364,0)),INDEX('GB_index-categories_initial'!$E$2:$E$364,MATCH($C9,'GB_index-categories_initial'!$C$2:$C$364,0))))</f>
        <v>1</v>
      </c>
    </row>
    <row r="10" spans="1:5" x14ac:dyDescent="0.35">
      <c r="A10" s="83" t="s">
        <v>1072</v>
      </c>
      <c r="B10" s="83" t="s">
        <v>1450</v>
      </c>
      <c r="C10" s="83" t="s">
        <v>251</v>
      </c>
      <c r="D10" s="83" t="s">
        <v>252</v>
      </c>
      <c r="E10" s="83">
        <f>IFERROR(MIN(INDEX('GB_index - missing_LAs_R1'!$H$2:$H$8,MATCH($C10,'GB_index - missing_LAs_R1'!$F$2:$F$8,0)),INDEX('GB_index-categories_initial'!$E$2:$E$364,MATCH($C10,'GB_index-categories_initial'!$C$2:$C$364,0))),
MIN(INDEX('GB_index-categories_R1'!$E$2:$E$364,MATCH($C10,'GB_index-categories_R1'!$C$2:$C$364,0)),INDEX('GB_index-categories_initial'!$E$2:$E$364,MATCH($C10,'GB_index-categories_initial'!$C$2:$C$364,0))))</f>
        <v>1</v>
      </c>
    </row>
    <row r="11" spans="1:5" x14ac:dyDescent="0.35">
      <c r="A11" s="83" t="s">
        <v>1072</v>
      </c>
      <c r="B11" s="83" t="s">
        <v>1449</v>
      </c>
      <c r="C11" s="83" t="s">
        <v>257</v>
      </c>
      <c r="D11" s="83" t="s">
        <v>258</v>
      </c>
      <c r="E11" s="83">
        <f>IFERROR(MIN(INDEX('GB_index - missing_LAs_R1'!$H$2:$H$8,MATCH($C11,'GB_index - missing_LAs_R1'!$F$2:$F$8,0)),INDEX('GB_index-categories_initial'!$E$2:$E$364,MATCH($C11,'GB_index-categories_initial'!$C$2:$C$364,0))),
MIN(INDEX('GB_index-categories_R1'!$E$2:$E$364,MATCH($C11,'GB_index-categories_R1'!$C$2:$C$364,0)),INDEX('GB_index-categories_initial'!$E$2:$E$364,MATCH($C11,'GB_index-categories_initial'!$C$2:$C$364,0))))</f>
        <v>1</v>
      </c>
    </row>
    <row r="12" spans="1:5" x14ac:dyDescent="0.35">
      <c r="A12" s="83" t="s">
        <v>1072</v>
      </c>
      <c r="B12" s="83" t="s">
        <v>1448</v>
      </c>
      <c r="C12" s="83" t="s">
        <v>263</v>
      </c>
      <c r="D12" s="83" t="s">
        <v>264</v>
      </c>
      <c r="E12" s="83">
        <f>IFERROR(MIN(INDEX('GB_index - missing_LAs_R1'!$H$2:$H$8,MATCH($C12,'GB_index - missing_LAs_R1'!$F$2:$F$8,0)),INDEX('GB_index-categories_initial'!$E$2:$E$364,MATCH($C12,'GB_index-categories_initial'!$C$2:$C$364,0))),
MIN(INDEX('GB_index-categories_R1'!$E$2:$E$364,MATCH($C12,'GB_index-categories_R1'!$C$2:$C$364,0)),INDEX('GB_index-categories_initial'!$E$2:$E$364,MATCH($C12,'GB_index-categories_initial'!$C$2:$C$364,0))))</f>
        <v>1</v>
      </c>
    </row>
    <row r="13" spans="1:5" x14ac:dyDescent="0.35">
      <c r="A13" s="83" t="s">
        <v>1072</v>
      </c>
      <c r="B13" s="83" t="s">
        <v>1446</v>
      </c>
      <c r="C13" s="83" t="s">
        <v>285</v>
      </c>
      <c r="D13" s="83" t="s">
        <v>286</v>
      </c>
      <c r="E13" s="83">
        <f>IFERROR(MIN(INDEX('GB_index - missing_LAs_R1'!$H$2:$H$8,MATCH($C13,'GB_index - missing_LAs_R1'!$F$2:$F$8,0)),INDEX('GB_index-categories_initial'!$E$2:$E$364,MATCH($C13,'GB_index-categories_initial'!$C$2:$C$364,0))),
MIN(INDEX('GB_index-categories_R1'!$E$2:$E$364,MATCH($C13,'GB_index-categories_R1'!$C$2:$C$364,0)),INDEX('GB_index-categories_initial'!$E$2:$E$364,MATCH($C13,'GB_index-categories_initial'!$C$2:$C$364,0))))</f>
        <v>1</v>
      </c>
    </row>
    <row r="14" spans="1:5" x14ac:dyDescent="0.35">
      <c r="A14" s="83" t="s">
        <v>1072</v>
      </c>
      <c r="B14" s="83" t="s">
        <v>1446</v>
      </c>
      <c r="C14" s="83" t="s">
        <v>287</v>
      </c>
      <c r="D14" s="83" t="s">
        <v>288</v>
      </c>
      <c r="E14" s="83">
        <f>IFERROR(MIN(INDEX('GB_index - missing_LAs_R1'!$H$2:$H$8,MATCH($C14,'GB_index - missing_LAs_R1'!$F$2:$F$8,0)),INDEX('GB_index-categories_initial'!$E$2:$E$364,MATCH($C14,'GB_index-categories_initial'!$C$2:$C$364,0))),
MIN(INDEX('GB_index-categories_R1'!$E$2:$E$364,MATCH($C14,'GB_index-categories_R1'!$C$2:$C$364,0)),INDEX('GB_index-categories_initial'!$E$2:$E$364,MATCH($C14,'GB_index-categories_initial'!$C$2:$C$364,0))))</f>
        <v>1</v>
      </c>
    </row>
    <row r="15" spans="1:5" x14ac:dyDescent="0.35">
      <c r="A15" s="83" t="s">
        <v>1072</v>
      </c>
      <c r="B15" s="83" t="s">
        <v>1447</v>
      </c>
      <c r="C15" s="83" t="s">
        <v>299</v>
      </c>
      <c r="D15" s="83" t="s">
        <v>300</v>
      </c>
      <c r="E15" s="83">
        <f>IFERROR(MIN(INDEX('GB_index - missing_LAs_R1'!$H$2:$H$8,MATCH($C15,'GB_index - missing_LAs_R1'!$F$2:$F$8,0)),INDEX('GB_index-categories_initial'!$E$2:$E$364,MATCH($C15,'GB_index-categories_initial'!$C$2:$C$364,0))),
MIN(INDEX('GB_index-categories_R1'!$E$2:$E$364,MATCH($C15,'GB_index-categories_R1'!$C$2:$C$364,0)),INDEX('GB_index-categories_initial'!$E$2:$E$364,MATCH($C15,'GB_index-categories_initial'!$C$2:$C$364,0))))</f>
        <v>1</v>
      </c>
    </row>
    <row r="16" spans="1:5" x14ac:dyDescent="0.35">
      <c r="A16" s="83" t="s">
        <v>1072</v>
      </c>
      <c r="B16" s="83" t="s">
        <v>1450</v>
      </c>
      <c r="C16" s="83" t="s">
        <v>325</v>
      </c>
      <c r="D16" s="83" t="s">
        <v>326</v>
      </c>
      <c r="E16" s="83">
        <f>IFERROR(MIN(INDEX('GB_index - missing_LAs_R1'!$H$2:$H$8,MATCH($C16,'GB_index - missing_LAs_R1'!$F$2:$F$8,0)),INDEX('GB_index-categories_initial'!$E$2:$E$364,MATCH($C16,'GB_index-categories_initial'!$C$2:$C$364,0))),
MIN(INDEX('GB_index-categories_R1'!$E$2:$E$364,MATCH($C16,'GB_index-categories_R1'!$C$2:$C$364,0)),INDEX('GB_index-categories_initial'!$E$2:$E$364,MATCH($C16,'GB_index-categories_initial'!$C$2:$C$364,0))))</f>
        <v>1</v>
      </c>
    </row>
    <row r="17" spans="1:5" x14ac:dyDescent="0.35">
      <c r="A17" s="83" t="s">
        <v>1072</v>
      </c>
      <c r="B17" s="83" t="s">
        <v>1446</v>
      </c>
      <c r="C17" s="83" t="s">
        <v>329</v>
      </c>
      <c r="D17" s="83" t="s">
        <v>330</v>
      </c>
      <c r="E17" s="83">
        <f>IFERROR(MIN(INDEX('GB_index - missing_LAs_R1'!$H$2:$H$8,MATCH($C17,'GB_index - missing_LAs_R1'!$F$2:$F$8,0)),INDEX('GB_index-categories_initial'!$E$2:$E$364,MATCH($C17,'GB_index-categories_initial'!$C$2:$C$364,0))),
MIN(INDEX('GB_index-categories_R1'!$E$2:$E$364,MATCH($C17,'GB_index-categories_R1'!$C$2:$C$364,0)),INDEX('GB_index-categories_initial'!$E$2:$E$364,MATCH($C17,'GB_index-categories_initial'!$C$2:$C$364,0))))</f>
        <v>1</v>
      </c>
    </row>
    <row r="18" spans="1:5" x14ac:dyDescent="0.35">
      <c r="A18" s="83" t="s">
        <v>1072</v>
      </c>
      <c r="B18" s="83" t="s">
        <v>1446</v>
      </c>
      <c r="C18" s="83" t="s">
        <v>342</v>
      </c>
      <c r="D18" s="83" t="s">
        <v>343</v>
      </c>
      <c r="E18" s="83">
        <f>IFERROR(MIN(INDEX('GB_index - missing_LAs_R1'!$H$2:$H$8,MATCH($C18,'GB_index - missing_LAs_R1'!$F$2:$F$8,0)),INDEX('GB_index-categories_initial'!$E$2:$E$364,MATCH($C18,'GB_index-categories_initial'!$C$2:$C$364,0))),
MIN(INDEX('GB_index-categories_R1'!$E$2:$E$364,MATCH($C18,'GB_index-categories_R1'!$C$2:$C$364,0)),INDEX('GB_index-categories_initial'!$E$2:$E$364,MATCH($C18,'GB_index-categories_initial'!$C$2:$C$364,0))))</f>
        <v>1</v>
      </c>
    </row>
    <row r="19" spans="1:5" x14ac:dyDescent="0.35">
      <c r="A19" s="83" t="s">
        <v>1072</v>
      </c>
      <c r="B19" s="83" t="s">
        <v>1453</v>
      </c>
      <c r="C19" s="83" t="s">
        <v>348</v>
      </c>
      <c r="D19" s="83" t="s">
        <v>349</v>
      </c>
      <c r="E19" s="83">
        <f>IFERROR(MIN(INDEX('GB_index - missing_LAs_R1'!$H$2:$H$8,MATCH($C19,'GB_index - missing_LAs_R1'!$F$2:$F$8,0)),INDEX('GB_index-categories_initial'!$E$2:$E$364,MATCH($C19,'GB_index-categories_initial'!$C$2:$C$364,0))),
MIN(INDEX('GB_index-categories_R1'!$E$2:$E$364,MATCH($C19,'GB_index-categories_R1'!$C$2:$C$364,0)),INDEX('GB_index-categories_initial'!$E$2:$E$364,MATCH($C19,'GB_index-categories_initial'!$C$2:$C$364,0))))</f>
        <v>1</v>
      </c>
    </row>
    <row r="20" spans="1:5" x14ac:dyDescent="0.35">
      <c r="A20" s="83" t="s">
        <v>1072</v>
      </c>
      <c r="B20" s="83" t="s">
        <v>1148</v>
      </c>
      <c r="C20" s="83" t="s">
        <v>350</v>
      </c>
      <c r="D20" s="83" t="s">
        <v>351</v>
      </c>
      <c r="E20" s="83">
        <f>IFERROR(MIN(INDEX('GB_index - missing_LAs_R1'!$H$2:$H$8,MATCH($C20,'GB_index - missing_LAs_R1'!$F$2:$F$8,0)),INDEX('GB_index-categories_initial'!$E$2:$E$364,MATCH($C20,'GB_index-categories_initial'!$C$2:$C$364,0))),
MIN(INDEX('GB_index-categories_R1'!$E$2:$E$364,MATCH($C20,'GB_index-categories_R1'!$C$2:$C$364,0)),INDEX('GB_index-categories_initial'!$E$2:$E$364,MATCH($C20,'GB_index-categories_initial'!$C$2:$C$364,0))))</f>
        <v>1</v>
      </c>
    </row>
    <row r="21" spans="1:5" x14ac:dyDescent="0.35">
      <c r="A21" s="83" t="s">
        <v>1072</v>
      </c>
      <c r="B21" s="83" t="s">
        <v>1450</v>
      </c>
      <c r="C21" s="83" t="s">
        <v>366</v>
      </c>
      <c r="D21" s="83" t="s">
        <v>367</v>
      </c>
      <c r="E21" s="83">
        <f>IFERROR(MIN(INDEX('GB_index - missing_LAs_R1'!$H$2:$H$8,MATCH($C21,'GB_index - missing_LAs_R1'!$F$2:$F$8,0)),INDEX('GB_index-categories_initial'!$E$2:$E$364,MATCH($C21,'GB_index-categories_initial'!$C$2:$C$364,0))),
MIN(INDEX('GB_index-categories_R1'!$E$2:$E$364,MATCH($C21,'GB_index-categories_R1'!$C$2:$C$364,0)),INDEX('GB_index-categories_initial'!$E$2:$E$364,MATCH($C21,'GB_index-categories_initial'!$C$2:$C$364,0))))</f>
        <v>1</v>
      </c>
    </row>
    <row r="22" spans="1:5" x14ac:dyDescent="0.35">
      <c r="A22" s="83" t="s">
        <v>1072</v>
      </c>
      <c r="B22" s="83" t="s">
        <v>1450</v>
      </c>
      <c r="C22" s="83" t="s">
        <v>368</v>
      </c>
      <c r="D22" s="83" t="s">
        <v>369</v>
      </c>
      <c r="E22" s="83">
        <f>IFERROR(MIN(INDEX('GB_index - missing_LAs_R1'!$H$2:$H$8,MATCH($C22,'GB_index - missing_LAs_R1'!$F$2:$F$8,0)),INDEX('GB_index-categories_initial'!$E$2:$E$364,MATCH($C22,'GB_index-categories_initial'!$C$2:$C$364,0))),
MIN(INDEX('GB_index-categories_R1'!$E$2:$E$364,MATCH($C22,'GB_index-categories_R1'!$C$2:$C$364,0)),INDEX('GB_index-categories_initial'!$E$2:$E$364,MATCH($C22,'GB_index-categories_initial'!$C$2:$C$364,0))))</f>
        <v>1</v>
      </c>
    </row>
    <row r="23" spans="1:5" x14ac:dyDescent="0.35">
      <c r="A23" s="83" t="s">
        <v>1072</v>
      </c>
      <c r="B23" s="83" t="s">
        <v>1449</v>
      </c>
      <c r="C23" s="83" t="s">
        <v>370</v>
      </c>
      <c r="D23" s="83" t="s">
        <v>371</v>
      </c>
      <c r="E23" s="83">
        <f>IFERROR(MIN(INDEX('GB_index - missing_LAs_R1'!$H$2:$H$8,MATCH($C23,'GB_index - missing_LAs_R1'!$F$2:$F$8,0)),INDEX('GB_index-categories_initial'!$E$2:$E$364,MATCH($C23,'GB_index-categories_initial'!$C$2:$C$364,0))),
MIN(INDEX('GB_index-categories_R1'!$E$2:$E$364,MATCH($C23,'GB_index-categories_R1'!$C$2:$C$364,0)),INDEX('GB_index-categories_initial'!$E$2:$E$364,MATCH($C23,'GB_index-categories_initial'!$C$2:$C$364,0))))</f>
        <v>1</v>
      </c>
    </row>
    <row r="24" spans="1:5" x14ac:dyDescent="0.35">
      <c r="A24" s="83" t="s">
        <v>1072</v>
      </c>
      <c r="B24" s="83" t="s">
        <v>1447</v>
      </c>
      <c r="C24" s="83" t="s">
        <v>374</v>
      </c>
      <c r="D24" s="83" t="s">
        <v>375</v>
      </c>
      <c r="E24" s="83">
        <f>IFERROR(MIN(INDEX('GB_index - missing_LAs_R1'!$H$2:$H$8,MATCH($C24,'GB_index - missing_LAs_R1'!$F$2:$F$8,0)),INDEX('GB_index-categories_initial'!$E$2:$E$364,MATCH($C24,'GB_index-categories_initial'!$C$2:$C$364,0))),
MIN(INDEX('GB_index-categories_R1'!$E$2:$E$364,MATCH($C24,'GB_index-categories_R1'!$C$2:$C$364,0)),INDEX('GB_index-categories_initial'!$E$2:$E$364,MATCH($C24,'GB_index-categories_initial'!$C$2:$C$364,0))))</f>
        <v>1</v>
      </c>
    </row>
    <row r="25" spans="1:5" x14ac:dyDescent="0.35">
      <c r="A25" s="83" t="s">
        <v>1072</v>
      </c>
      <c r="B25" s="83" t="s">
        <v>1148</v>
      </c>
      <c r="C25" s="83" t="s">
        <v>376</v>
      </c>
      <c r="D25" s="83" t="s">
        <v>377</v>
      </c>
      <c r="E25" s="83">
        <f>IFERROR(MIN(INDEX('GB_index - missing_LAs_R1'!$H$2:$H$8,MATCH($C25,'GB_index - missing_LAs_R1'!$F$2:$F$8,0)),INDEX('GB_index-categories_initial'!$E$2:$E$364,MATCH($C25,'GB_index-categories_initial'!$C$2:$C$364,0))),
MIN(INDEX('GB_index-categories_R1'!$E$2:$E$364,MATCH($C25,'GB_index-categories_R1'!$C$2:$C$364,0)),INDEX('GB_index-categories_initial'!$E$2:$E$364,MATCH($C25,'GB_index-categories_initial'!$C$2:$C$364,0))))</f>
        <v>1</v>
      </c>
    </row>
    <row r="26" spans="1:5" x14ac:dyDescent="0.35">
      <c r="A26" s="83" t="s">
        <v>1072</v>
      </c>
      <c r="B26" s="83" t="s">
        <v>1450</v>
      </c>
      <c r="C26" s="83" t="s">
        <v>396</v>
      </c>
      <c r="D26" s="83" t="s">
        <v>397</v>
      </c>
      <c r="E26" s="83">
        <f>IFERROR(MIN(INDEX('GB_index - missing_LAs_R1'!$H$2:$H$8,MATCH($C26,'GB_index - missing_LAs_R1'!$F$2:$F$8,0)),INDEX('GB_index-categories_initial'!$E$2:$E$364,MATCH($C26,'GB_index-categories_initial'!$C$2:$C$364,0))),
MIN(INDEX('GB_index-categories_R1'!$E$2:$E$364,MATCH($C26,'GB_index-categories_R1'!$C$2:$C$364,0)),INDEX('GB_index-categories_initial'!$E$2:$E$364,MATCH($C26,'GB_index-categories_initial'!$C$2:$C$364,0))))</f>
        <v>1</v>
      </c>
    </row>
    <row r="27" spans="1:5" x14ac:dyDescent="0.35">
      <c r="A27" s="83" t="s">
        <v>1072</v>
      </c>
      <c r="B27" s="83" t="s">
        <v>1148</v>
      </c>
      <c r="C27" s="83" t="s">
        <v>404</v>
      </c>
      <c r="D27" s="83" t="s">
        <v>405</v>
      </c>
      <c r="E27" s="83">
        <f>IFERROR(MIN(INDEX('GB_index - missing_LAs_R1'!$H$2:$H$8,MATCH($C27,'GB_index - missing_LAs_R1'!$F$2:$F$8,0)),INDEX('GB_index-categories_initial'!$E$2:$E$364,MATCH($C27,'GB_index-categories_initial'!$C$2:$C$364,0))),
MIN(INDEX('GB_index-categories_R1'!$E$2:$E$364,MATCH($C27,'GB_index-categories_R1'!$C$2:$C$364,0)),INDEX('GB_index-categories_initial'!$E$2:$E$364,MATCH($C27,'GB_index-categories_initial'!$C$2:$C$364,0))))</f>
        <v>1</v>
      </c>
    </row>
    <row r="28" spans="1:5" x14ac:dyDescent="0.35">
      <c r="A28" s="83" t="s">
        <v>1072</v>
      </c>
      <c r="B28" s="83" t="s">
        <v>1447</v>
      </c>
      <c r="C28" s="83" t="s">
        <v>408</v>
      </c>
      <c r="D28" s="83" t="s">
        <v>409</v>
      </c>
      <c r="E28" s="83">
        <f>IFERROR(MIN(INDEX('GB_index - missing_LAs_R1'!$H$2:$H$8,MATCH($C28,'GB_index - missing_LAs_R1'!$F$2:$F$8,0)),INDEX('GB_index-categories_initial'!$E$2:$E$364,MATCH($C28,'GB_index-categories_initial'!$C$2:$C$364,0))),
MIN(INDEX('GB_index-categories_R1'!$E$2:$E$364,MATCH($C28,'GB_index-categories_R1'!$C$2:$C$364,0)),INDEX('GB_index-categories_initial'!$E$2:$E$364,MATCH($C28,'GB_index-categories_initial'!$C$2:$C$364,0))))</f>
        <v>1</v>
      </c>
    </row>
    <row r="29" spans="1:5" x14ac:dyDescent="0.35">
      <c r="A29" s="83" t="s">
        <v>1072</v>
      </c>
      <c r="B29" s="83" t="s">
        <v>1450</v>
      </c>
      <c r="C29" s="83" t="s">
        <v>422</v>
      </c>
      <c r="D29" s="83" t="s">
        <v>423</v>
      </c>
      <c r="E29" s="83">
        <f>IFERROR(MIN(INDEX('GB_index - missing_LAs_R1'!$H$2:$H$8,MATCH($C29,'GB_index - missing_LAs_R1'!$F$2:$F$8,0)),INDEX('GB_index-categories_initial'!$E$2:$E$364,MATCH($C29,'GB_index-categories_initial'!$C$2:$C$364,0))),
MIN(INDEX('GB_index-categories_R1'!$E$2:$E$364,MATCH($C29,'GB_index-categories_R1'!$C$2:$C$364,0)),INDEX('GB_index-categories_initial'!$E$2:$E$364,MATCH($C29,'GB_index-categories_initial'!$C$2:$C$364,0))))</f>
        <v>1</v>
      </c>
    </row>
    <row r="30" spans="1:5" x14ac:dyDescent="0.35">
      <c r="A30" s="83" t="s">
        <v>1072</v>
      </c>
      <c r="B30" s="83" t="s">
        <v>1447</v>
      </c>
      <c r="C30" s="83" t="s">
        <v>436</v>
      </c>
      <c r="D30" s="83" t="s">
        <v>437</v>
      </c>
      <c r="E30" s="83">
        <f>IFERROR(MIN(INDEX('GB_index - missing_LAs_R1'!$H$2:$H$8,MATCH($C30,'GB_index - missing_LAs_R1'!$F$2:$F$8,0)),INDEX('GB_index-categories_initial'!$E$2:$E$364,MATCH($C30,'GB_index-categories_initial'!$C$2:$C$364,0))),
MIN(INDEX('GB_index-categories_R1'!$E$2:$E$364,MATCH($C30,'GB_index-categories_R1'!$C$2:$C$364,0)),INDEX('GB_index-categories_initial'!$E$2:$E$364,MATCH($C30,'GB_index-categories_initial'!$C$2:$C$364,0))))</f>
        <v>1</v>
      </c>
    </row>
    <row r="31" spans="1:5" x14ac:dyDescent="0.35">
      <c r="A31" s="83" t="s">
        <v>1072</v>
      </c>
      <c r="B31" s="83" t="s">
        <v>1452</v>
      </c>
      <c r="C31" s="83" t="s">
        <v>438</v>
      </c>
      <c r="D31" s="83" t="s">
        <v>439</v>
      </c>
      <c r="E31" s="83">
        <f>IFERROR(MIN(INDEX('GB_index - missing_LAs_R1'!$H$2:$H$8,MATCH($C31,'GB_index - missing_LAs_R1'!$F$2:$F$8,0)),INDEX('GB_index-categories_initial'!$E$2:$E$364,MATCH($C31,'GB_index-categories_initial'!$C$2:$C$364,0))),
MIN(INDEX('GB_index-categories_R1'!$E$2:$E$364,MATCH($C31,'GB_index-categories_R1'!$C$2:$C$364,0)),INDEX('GB_index-categories_initial'!$E$2:$E$364,MATCH($C31,'GB_index-categories_initial'!$C$2:$C$364,0))))</f>
        <v>1</v>
      </c>
    </row>
    <row r="32" spans="1:5" x14ac:dyDescent="0.35">
      <c r="A32" s="83" t="s">
        <v>1072</v>
      </c>
      <c r="B32" s="83" t="s">
        <v>1453</v>
      </c>
      <c r="C32" s="83" t="s">
        <v>442</v>
      </c>
      <c r="D32" s="83" t="s">
        <v>443</v>
      </c>
      <c r="E32" s="83">
        <f>IFERROR(MIN(INDEX('GB_index - missing_LAs_R1'!$H$2:$H$8,MATCH($C32,'GB_index - missing_LAs_R1'!$F$2:$F$8,0)),INDEX('GB_index-categories_initial'!$E$2:$E$364,MATCH($C32,'GB_index-categories_initial'!$C$2:$C$364,0))),
MIN(INDEX('GB_index-categories_R1'!$E$2:$E$364,MATCH($C32,'GB_index-categories_R1'!$C$2:$C$364,0)),INDEX('GB_index-categories_initial'!$E$2:$E$364,MATCH($C32,'GB_index-categories_initial'!$C$2:$C$364,0))))</f>
        <v>1</v>
      </c>
    </row>
    <row r="33" spans="1:5" x14ac:dyDescent="0.35">
      <c r="A33" s="83" t="s">
        <v>1072</v>
      </c>
      <c r="B33" s="83" t="s">
        <v>1452</v>
      </c>
      <c r="C33" s="83" t="s">
        <v>448</v>
      </c>
      <c r="D33" s="83" t="s">
        <v>449</v>
      </c>
      <c r="E33" s="83">
        <f>IFERROR(MIN(INDEX('GB_index - missing_LAs_R1'!$H$2:$H$8,MATCH($C33,'GB_index - missing_LAs_R1'!$F$2:$F$8,0)),INDEX('GB_index-categories_initial'!$E$2:$E$364,MATCH($C33,'GB_index-categories_initial'!$C$2:$C$364,0))),
MIN(INDEX('GB_index-categories_R1'!$E$2:$E$364,MATCH($C33,'GB_index-categories_R1'!$C$2:$C$364,0)),INDEX('GB_index-categories_initial'!$E$2:$E$364,MATCH($C33,'GB_index-categories_initial'!$C$2:$C$364,0))))</f>
        <v>1</v>
      </c>
    </row>
    <row r="34" spans="1:5" x14ac:dyDescent="0.35">
      <c r="A34" s="83" t="s">
        <v>1072</v>
      </c>
      <c r="B34" s="83" t="s">
        <v>1447</v>
      </c>
      <c r="C34" s="83" t="s">
        <v>450</v>
      </c>
      <c r="D34" s="83" t="s">
        <v>451</v>
      </c>
      <c r="E34" s="83">
        <f>IFERROR(MIN(INDEX('GB_index - missing_LAs_R1'!$H$2:$H$8,MATCH($C34,'GB_index - missing_LAs_R1'!$F$2:$F$8,0)),INDEX('GB_index-categories_initial'!$E$2:$E$364,MATCH($C34,'GB_index-categories_initial'!$C$2:$C$364,0))),
MIN(INDEX('GB_index-categories_R1'!$E$2:$E$364,MATCH($C34,'GB_index-categories_R1'!$C$2:$C$364,0)),INDEX('GB_index-categories_initial'!$E$2:$E$364,MATCH($C34,'GB_index-categories_initial'!$C$2:$C$364,0))))</f>
        <v>1</v>
      </c>
    </row>
    <row r="35" spans="1:5" x14ac:dyDescent="0.35">
      <c r="A35" s="83" t="s">
        <v>1072</v>
      </c>
      <c r="B35" s="83" t="s">
        <v>1447</v>
      </c>
      <c r="C35" s="83" t="s">
        <v>452</v>
      </c>
      <c r="D35" s="83" t="s">
        <v>453</v>
      </c>
      <c r="E35" s="83">
        <f>IFERROR(MIN(INDEX('GB_index - missing_LAs_R1'!$H$2:$H$8,MATCH($C35,'GB_index - missing_LAs_R1'!$F$2:$F$8,0)),INDEX('GB_index-categories_initial'!$E$2:$E$364,MATCH($C35,'GB_index-categories_initial'!$C$2:$C$364,0))),
MIN(INDEX('GB_index-categories_R1'!$E$2:$E$364,MATCH($C35,'GB_index-categories_R1'!$C$2:$C$364,0)),INDEX('GB_index-categories_initial'!$E$2:$E$364,MATCH($C35,'GB_index-categories_initial'!$C$2:$C$364,0))))</f>
        <v>1</v>
      </c>
    </row>
    <row r="36" spans="1:5" x14ac:dyDescent="0.35">
      <c r="A36" s="83" t="s">
        <v>1072</v>
      </c>
      <c r="B36" s="83" t="s">
        <v>1451</v>
      </c>
      <c r="C36" s="83" t="s">
        <v>454</v>
      </c>
      <c r="D36" s="83" t="s">
        <v>455</v>
      </c>
      <c r="E36" s="83">
        <f>IFERROR(MIN(INDEX('GB_index - missing_LAs_R1'!$H$2:$H$8,MATCH($C36,'GB_index - missing_LAs_R1'!$F$2:$F$8,0)),INDEX('GB_index-categories_initial'!$E$2:$E$364,MATCH($C36,'GB_index-categories_initial'!$C$2:$C$364,0))),
MIN(INDEX('GB_index-categories_R1'!$E$2:$E$364,MATCH($C36,'GB_index-categories_R1'!$C$2:$C$364,0)),INDEX('GB_index-categories_initial'!$E$2:$E$364,MATCH($C36,'GB_index-categories_initial'!$C$2:$C$364,0))))</f>
        <v>1</v>
      </c>
    </row>
    <row r="37" spans="1:5" x14ac:dyDescent="0.35">
      <c r="A37" s="83" t="s">
        <v>1072</v>
      </c>
      <c r="B37" s="83" t="s">
        <v>1448</v>
      </c>
      <c r="C37" s="83" t="s">
        <v>462</v>
      </c>
      <c r="D37" s="83" t="s">
        <v>463</v>
      </c>
      <c r="E37" s="83">
        <f>IFERROR(MIN(INDEX('GB_index - missing_LAs_R1'!$H$2:$H$8,MATCH($C37,'GB_index - missing_LAs_R1'!$F$2:$F$8,0)),INDEX('GB_index-categories_initial'!$E$2:$E$364,MATCH($C37,'GB_index-categories_initial'!$C$2:$C$364,0))),
MIN(INDEX('GB_index-categories_R1'!$E$2:$E$364,MATCH($C37,'GB_index-categories_R1'!$C$2:$C$364,0)),INDEX('GB_index-categories_initial'!$E$2:$E$364,MATCH($C37,'GB_index-categories_initial'!$C$2:$C$364,0))))</f>
        <v>1</v>
      </c>
    </row>
    <row r="38" spans="1:5" x14ac:dyDescent="0.35">
      <c r="A38" s="83" t="s">
        <v>1072</v>
      </c>
      <c r="B38" s="83" t="s">
        <v>1451</v>
      </c>
      <c r="C38" s="83" t="s">
        <v>474</v>
      </c>
      <c r="D38" s="83" t="s">
        <v>475</v>
      </c>
      <c r="E38" s="83">
        <f>IFERROR(MIN(INDEX('GB_index - missing_LAs_R1'!$H$2:$H$8,MATCH($C38,'GB_index - missing_LAs_R1'!$F$2:$F$8,0)),INDEX('GB_index-categories_initial'!$E$2:$E$364,MATCH($C38,'GB_index-categories_initial'!$C$2:$C$364,0))),
MIN(INDEX('GB_index-categories_R1'!$E$2:$E$364,MATCH($C38,'GB_index-categories_R1'!$C$2:$C$364,0)),INDEX('GB_index-categories_initial'!$E$2:$E$364,MATCH($C38,'GB_index-categories_initial'!$C$2:$C$364,0))))</f>
        <v>1</v>
      </c>
    </row>
    <row r="39" spans="1:5" x14ac:dyDescent="0.35">
      <c r="A39" s="83" t="s">
        <v>1072</v>
      </c>
      <c r="B39" s="83" t="s">
        <v>1453</v>
      </c>
      <c r="C39" s="83" t="s">
        <v>482</v>
      </c>
      <c r="D39" s="83" t="s">
        <v>483</v>
      </c>
      <c r="E39" s="83">
        <f>IFERROR(MIN(INDEX('GB_index - missing_LAs_R1'!$H$2:$H$8,MATCH($C39,'GB_index - missing_LAs_R1'!$F$2:$F$8,0)),INDEX('GB_index-categories_initial'!$E$2:$E$364,MATCH($C39,'GB_index-categories_initial'!$C$2:$C$364,0))),
MIN(INDEX('GB_index-categories_R1'!$E$2:$E$364,MATCH($C39,'GB_index-categories_R1'!$C$2:$C$364,0)),INDEX('GB_index-categories_initial'!$E$2:$E$364,MATCH($C39,'GB_index-categories_initial'!$C$2:$C$364,0))))</f>
        <v>1</v>
      </c>
    </row>
    <row r="40" spans="1:5" x14ac:dyDescent="0.35">
      <c r="A40" s="83" t="s">
        <v>1072</v>
      </c>
      <c r="B40" s="83" t="s">
        <v>1447</v>
      </c>
      <c r="C40" s="83" t="s">
        <v>484</v>
      </c>
      <c r="D40" s="83" t="s">
        <v>485</v>
      </c>
      <c r="E40" s="83">
        <f>IFERROR(MIN(INDEX('GB_index - missing_LAs_R1'!$H$2:$H$8,MATCH($C40,'GB_index - missing_LAs_R1'!$F$2:$F$8,0)),INDEX('GB_index-categories_initial'!$E$2:$E$364,MATCH($C40,'GB_index-categories_initial'!$C$2:$C$364,0))),
MIN(INDEX('GB_index-categories_R1'!$E$2:$E$364,MATCH($C40,'GB_index-categories_R1'!$C$2:$C$364,0)),INDEX('GB_index-categories_initial'!$E$2:$E$364,MATCH($C40,'GB_index-categories_initial'!$C$2:$C$364,0))))</f>
        <v>1</v>
      </c>
    </row>
    <row r="41" spans="1:5" x14ac:dyDescent="0.35">
      <c r="A41" s="83" t="s">
        <v>1072</v>
      </c>
      <c r="B41" s="83" t="s">
        <v>1148</v>
      </c>
      <c r="C41" s="83" t="s">
        <v>490</v>
      </c>
      <c r="D41" s="83" t="s">
        <v>491</v>
      </c>
      <c r="E41" s="83">
        <f>IFERROR(MIN(INDEX('GB_index - missing_LAs_R1'!$H$2:$H$8,MATCH($C41,'GB_index - missing_LAs_R1'!$F$2:$F$8,0)),INDEX('GB_index-categories_initial'!$E$2:$E$364,MATCH($C41,'GB_index-categories_initial'!$C$2:$C$364,0))),
MIN(INDEX('GB_index-categories_R1'!$E$2:$E$364,MATCH($C41,'GB_index-categories_R1'!$C$2:$C$364,0)),INDEX('GB_index-categories_initial'!$E$2:$E$364,MATCH($C41,'GB_index-categories_initial'!$C$2:$C$364,0))))</f>
        <v>1</v>
      </c>
    </row>
    <row r="42" spans="1:5" x14ac:dyDescent="0.35">
      <c r="A42" s="83" t="s">
        <v>1072</v>
      </c>
      <c r="B42" s="83" t="s">
        <v>1450</v>
      </c>
      <c r="C42" s="83" t="s">
        <v>494</v>
      </c>
      <c r="D42" s="83" t="s">
        <v>495</v>
      </c>
      <c r="E42" s="83">
        <f>IFERROR(MIN(INDEX('GB_index - missing_LAs_R1'!$H$2:$H$8,MATCH($C42,'GB_index - missing_LAs_R1'!$F$2:$F$8,0)),INDEX('GB_index-categories_initial'!$E$2:$E$364,MATCH($C42,'GB_index-categories_initial'!$C$2:$C$364,0))),
MIN(INDEX('GB_index-categories_R1'!$E$2:$E$364,MATCH($C42,'GB_index-categories_R1'!$C$2:$C$364,0)),INDEX('GB_index-categories_initial'!$E$2:$E$364,MATCH($C42,'GB_index-categories_initial'!$C$2:$C$364,0))))</f>
        <v>1</v>
      </c>
    </row>
    <row r="43" spans="1:5" x14ac:dyDescent="0.35">
      <c r="A43" s="83" t="s">
        <v>1072</v>
      </c>
      <c r="B43" s="83" t="s">
        <v>1446</v>
      </c>
      <c r="C43" s="83" t="s">
        <v>508</v>
      </c>
      <c r="D43" s="83" t="s">
        <v>509</v>
      </c>
      <c r="E43" s="83">
        <f>IFERROR(MIN(INDEX('GB_index - missing_LAs_R1'!$H$2:$H$8,MATCH($C43,'GB_index - missing_LAs_R1'!$F$2:$F$8,0)),INDEX('GB_index-categories_initial'!$E$2:$E$364,MATCH($C43,'GB_index-categories_initial'!$C$2:$C$364,0))),
MIN(INDEX('GB_index-categories_R1'!$E$2:$E$364,MATCH($C43,'GB_index-categories_R1'!$C$2:$C$364,0)),INDEX('GB_index-categories_initial'!$E$2:$E$364,MATCH($C43,'GB_index-categories_initial'!$C$2:$C$364,0))))</f>
        <v>1</v>
      </c>
    </row>
    <row r="44" spans="1:5" x14ac:dyDescent="0.35">
      <c r="A44" s="83" t="s">
        <v>1072</v>
      </c>
      <c r="B44" s="83" t="s">
        <v>1452</v>
      </c>
      <c r="C44" s="83" t="s">
        <v>518</v>
      </c>
      <c r="D44" s="83" t="s">
        <v>519</v>
      </c>
      <c r="E44" s="83">
        <f>IFERROR(MIN(INDEX('GB_index - missing_LAs_R1'!$H$2:$H$8,MATCH($C44,'GB_index - missing_LAs_R1'!$F$2:$F$8,0)),INDEX('GB_index-categories_initial'!$E$2:$E$364,MATCH($C44,'GB_index-categories_initial'!$C$2:$C$364,0))),
MIN(INDEX('GB_index-categories_R1'!$E$2:$E$364,MATCH($C44,'GB_index-categories_R1'!$C$2:$C$364,0)),INDEX('GB_index-categories_initial'!$E$2:$E$364,MATCH($C44,'GB_index-categories_initial'!$C$2:$C$364,0))))</f>
        <v>1</v>
      </c>
    </row>
    <row r="45" spans="1:5" x14ac:dyDescent="0.35">
      <c r="A45" s="83" t="s">
        <v>1072</v>
      </c>
      <c r="B45" s="83" t="s">
        <v>1451</v>
      </c>
      <c r="C45" s="83" t="s">
        <v>524</v>
      </c>
      <c r="D45" s="83" t="s">
        <v>525</v>
      </c>
      <c r="E45" s="83">
        <f>IFERROR(MIN(INDEX('GB_index - missing_LAs_R1'!$H$2:$H$8,MATCH($C45,'GB_index - missing_LAs_R1'!$F$2:$F$8,0)),INDEX('GB_index-categories_initial'!$E$2:$E$364,MATCH($C45,'GB_index-categories_initial'!$C$2:$C$364,0))),
MIN(INDEX('GB_index-categories_R1'!$E$2:$E$364,MATCH($C45,'GB_index-categories_R1'!$C$2:$C$364,0)),INDEX('GB_index-categories_initial'!$E$2:$E$364,MATCH($C45,'GB_index-categories_initial'!$C$2:$C$364,0))))</f>
        <v>1</v>
      </c>
    </row>
    <row r="46" spans="1:5" x14ac:dyDescent="0.35">
      <c r="A46" s="83" t="s">
        <v>1072</v>
      </c>
      <c r="B46" s="83" t="s">
        <v>1449</v>
      </c>
      <c r="C46" s="83" t="s">
        <v>526</v>
      </c>
      <c r="D46" s="83" t="s">
        <v>527</v>
      </c>
      <c r="E46" s="83">
        <f>IFERROR(MIN(INDEX('GB_index - missing_LAs_R1'!$H$2:$H$8,MATCH($C46,'GB_index - missing_LAs_R1'!$F$2:$F$8,0)),INDEX('GB_index-categories_initial'!$E$2:$E$364,MATCH($C46,'GB_index-categories_initial'!$C$2:$C$364,0))),
MIN(INDEX('GB_index-categories_R1'!$E$2:$E$364,MATCH($C46,'GB_index-categories_R1'!$C$2:$C$364,0)),INDEX('GB_index-categories_initial'!$E$2:$E$364,MATCH($C46,'GB_index-categories_initial'!$C$2:$C$364,0))))</f>
        <v>1</v>
      </c>
    </row>
    <row r="47" spans="1:5" x14ac:dyDescent="0.35">
      <c r="A47" s="83" t="s">
        <v>1072</v>
      </c>
      <c r="B47" s="83" t="s">
        <v>1449</v>
      </c>
      <c r="C47" s="83" t="s">
        <v>530</v>
      </c>
      <c r="D47" s="83" t="s">
        <v>531</v>
      </c>
      <c r="E47" s="83">
        <f>IFERROR(MIN(INDEX('GB_index - missing_LAs_R1'!$H$2:$H$8,MATCH($C47,'GB_index - missing_LAs_R1'!$F$2:$F$8,0)),INDEX('GB_index-categories_initial'!$E$2:$E$364,MATCH($C47,'GB_index-categories_initial'!$C$2:$C$364,0))),
MIN(INDEX('GB_index-categories_R1'!$E$2:$E$364,MATCH($C47,'GB_index-categories_R1'!$C$2:$C$364,0)),INDEX('GB_index-categories_initial'!$E$2:$E$364,MATCH($C47,'GB_index-categories_initial'!$C$2:$C$364,0))))</f>
        <v>1</v>
      </c>
    </row>
    <row r="48" spans="1:5" x14ac:dyDescent="0.35">
      <c r="A48" s="83" t="s">
        <v>1072</v>
      </c>
      <c r="B48" s="83" t="s">
        <v>1446</v>
      </c>
      <c r="C48" s="83" t="s">
        <v>532</v>
      </c>
      <c r="D48" s="83" t="s">
        <v>533</v>
      </c>
      <c r="E48" s="83">
        <f>IFERROR(MIN(INDEX('GB_index - missing_LAs_R1'!$H$2:$H$8,MATCH($C48,'GB_index - missing_LAs_R1'!$F$2:$F$8,0)),INDEX('GB_index-categories_initial'!$E$2:$E$364,MATCH($C48,'GB_index-categories_initial'!$C$2:$C$364,0))),
MIN(INDEX('GB_index-categories_R1'!$E$2:$E$364,MATCH($C48,'GB_index-categories_R1'!$C$2:$C$364,0)),INDEX('GB_index-categories_initial'!$E$2:$E$364,MATCH($C48,'GB_index-categories_initial'!$C$2:$C$364,0))))</f>
        <v>1</v>
      </c>
    </row>
    <row r="49" spans="1:5" x14ac:dyDescent="0.35">
      <c r="A49" s="83" t="s">
        <v>1072</v>
      </c>
      <c r="B49" s="83" t="s">
        <v>1449</v>
      </c>
      <c r="C49" s="83" t="s">
        <v>538</v>
      </c>
      <c r="D49" s="83" t="s">
        <v>539</v>
      </c>
      <c r="E49" s="83">
        <f>IFERROR(MIN(INDEX('GB_index - missing_LAs_R1'!$H$2:$H$8,MATCH($C49,'GB_index - missing_LAs_R1'!$F$2:$F$8,0)),INDEX('GB_index-categories_initial'!$E$2:$E$364,MATCH($C49,'GB_index-categories_initial'!$C$2:$C$364,0))),
MIN(INDEX('GB_index-categories_R1'!$E$2:$E$364,MATCH($C49,'GB_index-categories_R1'!$C$2:$C$364,0)),INDEX('GB_index-categories_initial'!$E$2:$E$364,MATCH($C49,'GB_index-categories_initial'!$C$2:$C$364,0))))</f>
        <v>1</v>
      </c>
    </row>
    <row r="50" spans="1:5" x14ac:dyDescent="0.35">
      <c r="A50" s="83" t="s">
        <v>1072</v>
      </c>
      <c r="B50" s="83" t="s">
        <v>1450</v>
      </c>
      <c r="C50" s="83" t="s">
        <v>540</v>
      </c>
      <c r="D50" s="83" t="s">
        <v>541</v>
      </c>
      <c r="E50" s="83">
        <f>IFERROR(MIN(INDEX('GB_index - missing_LAs_R1'!$H$2:$H$8,MATCH($C50,'GB_index - missing_LAs_R1'!$F$2:$F$8,0)),INDEX('GB_index-categories_initial'!$E$2:$E$364,MATCH($C50,'GB_index-categories_initial'!$C$2:$C$364,0))),
MIN(INDEX('GB_index-categories_R1'!$E$2:$E$364,MATCH($C50,'GB_index-categories_R1'!$C$2:$C$364,0)),INDEX('GB_index-categories_initial'!$E$2:$E$364,MATCH($C50,'GB_index-categories_initial'!$C$2:$C$364,0))))</f>
        <v>1</v>
      </c>
    </row>
    <row r="51" spans="1:5" x14ac:dyDescent="0.35">
      <c r="A51" s="83" t="s">
        <v>1072</v>
      </c>
      <c r="B51" s="83" t="s">
        <v>1447</v>
      </c>
      <c r="C51" s="83" t="s">
        <v>542</v>
      </c>
      <c r="D51" s="83" t="s">
        <v>543</v>
      </c>
      <c r="E51" s="83">
        <f>IFERROR(MIN(INDEX('GB_index - missing_LAs_R1'!$H$2:$H$8,MATCH($C51,'GB_index - missing_LAs_R1'!$F$2:$F$8,0)),INDEX('GB_index-categories_initial'!$E$2:$E$364,MATCH($C51,'GB_index-categories_initial'!$C$2:$C$364,0))),
MIN(INDEX('GB_index-categories_R1'!$E$2:$E$364,MATCH($C51,'GB_index-categories_R1'!$C$2:$C$364,0)),INDEX('GB_index-categories_initial'!$E$2:$E$364,MATCH($C51,'GB_index-categories_initial'!$C$2:$C$364,0))))</f>
        <v>1</v>
      </c>
    </row>
    <row r="52" spans="1:5" x14ac:dyDescent="0.35">
      <c r="A52" s="83" t="s">
        <v>1072</v>
      </c>
      <c r="B52" s="83" t="s">
        <v>1450</v>
      </c>
      <c r="C52" s="83" t="s">
        <v>548</v>
      </c>
      <c r="D52" s="83" t="s">
        <v>549</v>
      </c>
      <c r="E52" s="83">
        <f>IFERROR(MIN(INDEX('GB_index - missing_LAs_R1'!$H$2:$H$8,MATCH($C52,'GB_index - missing_LAs_R1'!$F$2:$F$8,0)),INDEX('GB_index-categories_initial'!$E$2:$E$364,MATCH($C52,'GB_index-categories_initial'!$C$2:$C$364,0))),
MIN(INDEX('GB_index-categories_R1'!$E$2:$E$364,MATCH($C52,'GB_index-categories_R1'!$C$2:$C$364,0)),INDEX('GB_index-categories_initial'!$E$2:$E$364,MATCH($C52,'GB_index-categories_initial'!$C$2:$C$364,0))))</f>
        <v>1</v>
      </c>
    </row>
    <row r="53" spans="1:5" x14ac:dyDescent="0.35">
      <c r="A53" s="83" t="s">
        <v>1072</v>
      </c>
      <c r="B53" s="83" t="s">
        <v>1446</v>
      </c>
      <c r="C53" s="83" t="s">
        <v>550</v>
      </c>
      <c r="D53" s="83" t="s">
        <v>551</v>
      </c>
      <c r="E53" s="83">
        <f>IFERROR(MIN(INDEX('GB_index - missing_LAs_R1'!$H$2:$H$8,MATCH($C53,'GB_index - missing_LAs_R1'!$F$2:$F$8,0)),INDEX('GB_index-categories_initial'!$E$2:$E$364,MATCH($C53,'GB_index-categories_initial'!$C$2:$C$364,0))),
MIN(INDEX('GB_index-categories_R1'!$E$2:$E$364,MATCH($C53,'GB_index-categories_R1'!$C$2:$C$364,0)),INDEX('GB_index-categories_initial'!$E$2:$E$364,MATCH($C53,'GB_index-categories_initial'!$C$2:$C$364,0))))</f>
        <v>1</v>
      </c>
    </row>
    <row r="54" spans="1:5" x14ac:dyDescent="0.35">
      <c r="A54" s="83" t="s">
        <v>1072</v>
      </c>
      <c r="B54" s="83" t="s">
        <v>1451</v>
      </c>
      <c r="C54" s="83" t="s">
        <v>552</v>
      </c>
      <c r="D54" s="83" t="s">
        <v>553</v>
      </c>
      <c r="E54" s="83">
        <f>IFERROR(MIN(INDEX('GB_index - missing_LAs_R1'!$H$2:$H$8,MATCH($C54,'GB_index - missing_LAs_R1'!$F$2:$F$8,0)),INDEX('GB_index-categories_initial'!$E$2:$E$364,MATCH($C54,'GB_index-categories_initial'!$C$2:$C$364,0))),
MIN(INDEX('GB_index-categories_R1'!$E$2:$E$364,MATCH($C54,'GB_index-categories_R1'!$C$2:$C$364,0)),INDEX('GB_index-categories_initial'!$E$2:$E$364,MATCH($C54,'GB_index-categories_initial'!$C$2:$C$364,0))))</f>
        <v>1</v>
      </c>
    </row>
    <row r="55" spans="1:5" x14ac:dyDescent="0.35">
      <c r="A55" s="83" t="s">
        <v>1072</v>
      </c>
      <c r="B55" s="83" t="s">
        <v>1451</v>
      </c>
      <c r="C55" s="83" t="s">
        <v>556</v>
      </c>
      <c r="D55" s="83" t="s">
        <v>557</v>
      </c>
      <c r="E55" s="83">
        <f>IFERROR(MIN(INDEX('GB_index - missing_LAs_R1'!$H$2:$H$8,MATCH($C55,'GB_index - missing_LAs_R1'!$F$2:$F$8,0)),INDEX('GB_index-categories_initial'!$E$2:$E$364,MATCH($C55,'GB_index-categories_initial'!$C$2:$C$364,0))),
MIN(INDEX('GB_index-categories_R1'!$E$2:$E$364,MATCH($C55,'GB_index-categories_R1'!$C$2:$C$364,0)),INDEX('GB_index-categories_initial'!$E$2:$E$364,MATCH($C55,'GB_index-categories_initial'!$C$2:$C$364,0))))</f>
        <v>1</v>
      </c>
    </row>
    <row r="56" spans="1:5" x14ac:dyDescent="0.35">
      <c r="A56" s="83" t="s">
        <v>1072</v>
      </c>
      <c r="B56" s="83" t="s">
        <v>1148</v>
      </c>
      <c r="C56" s="83" t="s">
        <v>558</v>
      </c>
      <c r="D56" s="83" t="s">
        <v>559</v>
      </c>
      <c r="E56" s="83">
        <f>IFERROR(MIN(INDEX('GB_index - missing_LAs_R1'!$H$2:$H$8,MATCH($C56,'GB_index - missing_LAs_R1'!$F$2:$F$8,0)),INDEX('GB_index-categories_initial'!$E$2:$E$364,MATCH($C56,'GB_index-categories_initial'!$C$2:$C$364,0))),
MIN(INDEX('GB_index-categories_R1'!$E$2:$E$364,MATCH($C56,'GB_index-categories_R1'!$C$2:$C$364,0)),INDEX('GB_index-categories_initial'!$E$2:$E$364,MATCH($C56,'GB_index-categories_initial'!$C$2:$C$364,0))))</f>
        <v>1</v>
      </c>
    </row>
    <row r="57" spans="1:5" x14ac:dyDescent="0.35">
      <c r="A57" s="83" t="s">
        <v>1072</v>
      </c>
      <c r="B57" s="83" t="s">
        <v>1446</v>
      </c>
      <c r="C57" s="83" t="s">
        <v>560</v>
      </c>
      <c r="D57" s="83" t="s">
        <v>561</v>
      </c>
      <c r="E57" s="83">
        <f>IFERROR(MIN(INDEX('GB_index - missing_LAs_R1'!$H$2:$H$8,MATCH($C57,'GB_index - missing_LAs_R1'!$F$2:$F$8,0)),INDEX('GB_index-categories_initial'!$E$2:$E$364,MATCH($C57,'GB_index-categories_initial'!$C$2:$C$364,0))),
MIN(INDEX('GB_index-categories_R1'!$E$2:$E$364,MATCH($C57,'GB_index-categories_R1'!$C$2:$C$364,0)),INDEX('GB_index-categories_initial'!$E$2:$E$364,MATCH($C57,'GB_index-categories_initial'!$C$2:$C$364,0))))</f>
        <v>1</v>
      </c>
    </row>
    <row r="58" spans="1:5" x14ac:dyDescent="0.35">
      <c r="A58" s="83" t="s">
        <v>1072</v>
      </c>
      <c r="B58" s="83" t="s">
        <v>1450</v>
      </c>
      <c r="C58" s="83" t="s">
        <v>562</v>
      </c>
      <c r="D58" s="83" t="s">
        <v>563</v>
      </c>
      <c r="E58" s="83">
        <f>IFERROR(MIN(INDEX('GB_index - missing_LAs_R1'!$H$2:$H$8,MATCH($C58,'GB_index - missing_LAs_R1'!$F$2:$F$8,0)),INDEX('GB_index-categories_initial'!$E$2:$E$364,MATCH($C58,'GB_index-categories_initial'!$C$2:$C$364,0))),
MIN(INDEX('GB_index-categories_R1'!$E$2:$E$364,MATCH($C58,'GB_index-categories_R1'!$C$2:$C$364,0)),INDEX('GB_index-categories_initial'!$E$2:$E$364,MATCH($C58,'GB_index-categories_initial'!$C$2:$C$364,0))))</f>
        <v>1</v>
      </c>
    </row>
    <row r="59" spans="1:5" x14ac:dyDescent="0.35">
      <c r="A59" s="83" t="s">
        <v>1072</v>
      </c>
      <c r="B59" s="83" t="s">
        <v>1452</v>
      </c>
      <c r="C59" s="83" t="s">
        <v>568</v>
      </c>
      <c r="D59" s="83" t="s">
        <v>569</v>
      </c>
      <c r="E59" s="83">
        <f>IFERROR(MIN(INDEX('GB_index - missing_LAs_R1'!$H$2:$H$8,MATCH($C59,'GB_index - missing_LAs_R1'!$F$2:$F$8,0)),INDEX('GB_index-categories_initial'!$E$2:$E$364,MATCH($C59,'GB_index-categories_initial'!$C$2:$C$364,0))),
MIN(INDEX('GB_index-categories_R1'!$E$2:$E$364,MATCH($C59,'GB_index-categories_R1'!$C$2:$C$364,0)),INDEX('GB_index-categories_initial'!$E$2:$E$364,MATCH($C59,'GB_index-categories_initial'!$C$2:$C$364,0))))</f>
        <v>1</v>
      </c>
    </row>
    <row r="60" spans="1:5" x14ac:dyDescent="0.35">
      <c r="A60" s="83" t="s">
        <v>1072</v>
      </c>
      <c r="B60" s="83" t="s">
        <v>1453</v>
      </c>
      <c r="C60" s="83" t="s">
        <v>580</v>
      </c>
      <c r="D60" s="83" t="s">
        <v>581</v>
      </c>
      <c r="E60" s="83">
        <f>IFERROR(MIN(INDEX('GB_index - missing_LAs_R1'!$H$2:$H$8,MATCH($C60,'GB_index - missing_LAs_R1'!$F$2:$F$8,0)),INDEX('GB_index-categories_initial'!$E$2:$E$364,MATCH($C60,'GB_index-categories_initial'!$C$2:$C$364,0))),
MIN(INDEX('GB_index-categories_R1'!$E$2:$E$364,MATCH($C60,'GB_index-categories_R1'!$C$2:$C$364,0)),INDEX('GB_index-categories_initial'!$E$2:$E$364,MATCH($C60,'GB_index-categories_initial'!$C$2:$C$364,0))))</f>
        <v>1</v>
      </c>
    </row>
    <row r="61" spans="1:5" x14ac:dyDescent="0.35">
      <c r="A61" s="83" t="s">
        <v>1072</v>
      </c>
      <c r="B61" s="83" t="s">
        <v>1450</v>
      </c>
      <c r="C61" s="83" t="s">
        <v>598</v>
      </c>
      <c r="D61" s="83" t="s">
        <v>599</v>
      </c>
      <c r="E61" s="83">
        <f>IFERROR(MIN(INDEX('GB_index - missing_LAs_R1'!$H$2:$H$8,MATCH($C61,'GB_index - missing_LAs_R1'!$F$2:$F$8,0)),INDEX('GB_index-categories_initial'!$E$2:$E$364,MATCH($C61,'GB_index-categories_initial'!$C$2:$C$364,0))),
MIN(INDEX('GB_index-categories_R1'!$E$2:$E$364,MATCH($C61,'GB_index-categories_R1'!$C$2:$C$364,0)),INDEX('GB_index-categories_initial'!$E$2:$E$364,MATCH($C61,'GB_index-categories_initial'!$C$2:$C$364,0))))</f>
        <v>1</v>
      </c>
    </row>
    <row r="62" spans="1:5" x14ac:dyDescent="0.35">
      <c r="A62" s="83" t="s">
        <v>1072</v>
      </c>
      <c r="B62" s="83" t="s">
        <v>1453</v>
      </c>
      <c r="C62" s="83" t="s">
        <v>600</v>
      </c>
      <c r="D62" s="83" t="s">
        <v>601</v>
      </c>
      <c r="E62" s="83">
        <f>IFERROR(MIN(INDEX('GB_index - missing_LAs_R1'!$H$2:$H$8,MATCH($C62,'GB_index - missing_LAs_R1'!$F$2:$F$8,0)),INDEX('GB_index-categories_initial'!$E$2:$E$364,MATCH($C62,'GB_index-categories_initial'!$C$2:$C$364,0))),
MIN(INDEX('GB_index-categories_R1'!$E$2:$E$364,MATCH($C62,'GB_index-categories_R1'!$C$2:$C$364,0)),INDEX('GB_index-categories_initial'!$E$2:$E$364,MATCH($C62,'GB_index-categories_initial'!$C$2:$C$364,0))))</f>
        <v>1</v>
      </c>
    </row>
    <row r="63" spans="1:5" x14ac:dyDescent="0.35">
      <c r="A63" s="83" t="s">
        <v>1072</v>
      </c>
      <c r="B63" s="83" t="s">
        <v>1448</v>
      </c>
      <c r="C63" s="83" t="s">
        <v>604</v>
      </c>
      <c r="D63" s="83" t="s">
        <v>605</v>
      </c>
      <c r="E63" s="83">
        <f>IFERROR(MIN(INDEX('GB_index - missing_LAs_R1'!$H$2:$H$8,MATCH($C63,'GB_index - missing_LAs_R1'!$F$2:$F$8,0)),INDEX('GB_index-categories_initial'!$E$2:$E$364,MATCH($C63,'GB_index-categories_initial'!$C$2:$C$364,0))),
MIN(INDEX('GB_index-categories_R1'!$E$2:$E$364,MATCH($C63,'GB_index-categories_R1'!$C$2:$C$364,0)),INDEX('GB_index-categories_initial'!$E$2:$E$364,MATCH($C63,'GB_index-categories_initial'!$C$2:$C$364,0))))</f>
        <v>1</v>
      </c>
    </row>
    <row r="64" spans="1:5" x14ac:dyDescent="0.35">
      <c r="A64" s="83" t="s">
        <v>1072</v>
      </c>
      <c r="B64" s="83" t="s">
        <v>1449</v>
      </c>
      <c r="C64" s="83" t="s">
        <v>614</v>
      </c>
      <c r="D64" s="83" t="s">
        <v>615</v>
      </c>
      <c r="E64" s="83">
        <f>IFERROR(MIN(INDEX('GB_index - missing_LAs_R1'!$H$2:$H$8,MATCH($C64,'GB_index - missing_LAs_R1'!$F$2:$F$8,0)),INDEX('GB_index-categories_initial'!$E$2:$E$364,MATCH($C64,'GB_index-categories_initial'!$C$2:$C$364,0))),
MIN(INDEX('GB_index-categories_R1'!$E$2:$E$364,MATCH($C64,'GB_index-categories_R1'!$C$2:$C$364,0)),INDEX('GB_index-categories_initial'!$E$2:$E$364,MATCH($C64,'GB_index-categories_initial'!$C$2:$C$364,0))))</f>
        <v>1</v>
      </c>
    </row>
    <row r="65" spans="1:5" x14ac:dyDescent="0.35">
      <c r="A65" s="83" t="s">
        <v>1072</v>
      </c>
      <c r="B65" s="83" t="s">
        <v>1449</v>
      </c>
      <c r="C65" s="83" t="s">
        <v>622</v>
      </c>
      <c r="D65" s="83" t="s">
        <v>623</v>
      </c>
      <c r="E65" s="83">
        <f>IFERROR(MIN(INDEX('GB_index - missing_LAs_R1'!$H$2:$H$8,MATCH($C65,'GB_index - missing_LAs_R1'!$F$2:$F$8,0)),INDEX('GB_index-categories_initial'!$E$2:$E$364,MATCH($C65,'GB_index-categories_initial'!$C$2:$C$364,0))),
MIN(INDEX('GB_index-categories_R1'!$E$2:$E$364,MATCH($C65,'GB_index-categories_R1'!$C$2:$C$364,0)),INDEX('GB_index-categories_initial'!$E$2:$E$364,MATCH($C65,'GB_index-categories_initial'!$C$2:$C$364,0))))</f>
        <v>1</v>
      </c>
    </row>
    <row r="66" spans="1:5" x14ac:dyDescent="0.35">
      <c r="A66" s="83" t="s">
        <v>1072</v>
      </c>
      <c r="B66" s="83" t="s">
        <v>1451</v>
      </c>
      <c r="C66" s="83" t="s">
        <v>624</v>
      </c>
      <c r="D66" s="83" t="s">
        <v>625</v>
      </c>
      <c r="E66" s="83">
        <f>IFERROR(MIN(INDEX('GB_index - missing_LAs_R1'!$H$2:$H$8,MATCH($C66,'GB_index - missing_LAs_R1'!$F$2:$F$8,0)),INDEX('GB_index-categories_initial'!$E$2:$E$364,MATCH($C66,'GB_index-categories_initial'!$C$2:$C$364,0))),
MIN(INDEX('GB_index-categories_R1'!$E$2:$E$364,MATCH($C66,'GB_index-categories_R1'!$C$2:$C$364,0)),INDEX('GB_index-categories_initial'!$E$2:$E$364,MATCH($C66,'GB_index-categories_initial'!$C$2:$C$364,0))))</f>
        <v>1</v>
      </c>
    </row>
    <row r="67" spans="1:5" x14ac:dyDescent="0.35">
      <c r="A67" s="83" t="s">
        <v>1072</v>
      </c>
      <c r="B67" s="83" t="s">
        <v>1450</v>
      </c>
      <c r="C67" s="83" t="s">
        <v>626</v>
      </c>
      <c r="D67" s="83" t="s">
        <v>627</v>
      </c>
      <c r="E67" s="83">
        <f>IFERROR(MIN(INDEX('GB_index - missing_LAs_R1'!$H$2:$H$8,MATCH($C67,'GB_index - missing_LAs_R1'!$F$2:$F$8,0)),INDEX('GB_index-categories_initial'!$E$2:$E$364,MATCH($C67,'GB_index-categories_initial'!$C$2:$C$364,0))),
MIN(INDEX('GB_index-categories_R1'!$E$2:$E$364,MATCH($C67,'GB_index-categories_R1'!$C$2:$C$364,0)),INDEX('GB_index-categories_initial'!$E$2:$E$364,MATCH($C67,'GB_index-categories_initial'!$C$2:$C$364,0))))</f>
        <v>1</v>
      </c>
    </row>
    <row r="68" spans="1:5" x14ac:dyDescent="0.35">
      <c r="A68" s="83" t="s">
        <v>1072</v>
      </c>
      <c r="B68" s="83" t="s">
        <v>1453</v>
      </c>
      <c r="C68" s="83" t="s">
        <v>636</v>
      </c>
      <c r="D68" s="83" t="s">
        <v>637</v>
      </c>
      <c r="E68" s="83">
        <f>IFERROR(MIN(INDEX('GB_index - missing_LAs_R1'!$H$2:$H$8,MATCH($C68,'GB_index - missing_LAs_R1'!$F$2:$F$8,0)),INDEX('GB_index-categories_initial'!$E$2:$E$364,MATCH($C68,'GB_index-categories_initial'!$C$2:$C$364,0))),
MIN(INDEX('GB_index-categories_R1'!$E$2:$E$364,MATCH($C68,'GB_index-categories_R1'!$C$2:$C$364,0)),INDEX('GB_index-categories_initial'!$E$2:$E$364,MATCH($C68,'GB_index-categories_initial'!$C$2:$C$364,0))))</f>
        <v>1</v>
      </c>
    </row>
    <row r="69" spans="1:5" x14ac:dyDescent="0.35">
      <c r="A69" s="83" t="s">
        <v>1072</v>
      </c>
      <c r="B69" s="83" t="s">
        <v>1450</v>
      </c>
      <c r="C69" s="83" t="s">
        <v>640</v>
      </c>
      <c r="D69" s="83" t="s">
        <v>641</v>
      </c>
      <c r="E69" s="83">
        <f>IFERROR(MIN(INDEX('GB_index - missing_LAs_R1'!$H$2:$H$8,MATCH($C69,'GB_index - missing_LAs_R1'!$F$2:$F$8,0)),INDEX('GB_index-categories_initial'!$E$2:$E$364,MATCH($C69,'GB_index-categories_initial'!$C$2:$C$364,0))),
MIN(INDEX('GB_index-categories_R1'!$E$2:$E$364,MATCH($C69,'GB_index-categories_R1'!$C$2:$C$364,0)),INDEX('GB_index-categories_initial'!$E$2:$E$364,MATCH($C69,'GB_index-categories_initial'!$C$2:$C$364,0))))</f>
        <v>1</v>
      </c>
    </row>
    <row r="70" spans="1:5" x14ac:dyDescent="0.35">
      <c r="A70" s="83" t="s">
        <v>1072</v>
      </c>
      <c r="B70" s="83" t="s">
        <v>1148</v>
      </c>
      <c r="C70" s="83" t="s">
        <v>642</v>
      </c>
      <c r="D70" s="83" t="s">
        <v>643</v>
      </c>
      <c r="E70" s="83">
        <f>IFERROR(MIN(INDEX('GB_index - missing_LAs_R1'!$H$2:$H$8,MATCH($C70,'GB_index - missing_LAs_R1'!$F$2:$F$8,0)),INDEX('GB_index-categories_initial'!$E$2:$E$364,MATCH($C70,'GB_index-categories_initial'!$C$2:$C$364,0))),
MIN(INDEX('GB_index-categories_R1'!$E$2:$E$364,MATCH($C70,'GB_index-categories_R1'!$C$2:$C$364,0)),INDEX('GB_index-categories_initial'!$E$2:$E$364,MATCH($C70,'GB_index-categories_initial'!$C$2:$C$364,0))))</f>
        <v>1</v>
      </c>
    </row>
    <row r="71" spans="1:5" x14ac:dyDescent="0.35">
      <c r="A71" s="83" t="s">
        <v>1072</v>
      </c>
      <c r="B71" s="83" t="s">
        <v>1446</v>
      </c>
      <c r="C71" s="83" t="s">
        <v>646</v>
      </c>
      <c r="D71" s="83" t="s">
        <v>647</v>
      </c>
      <c r="E71" s="83">
        <f>IFERROR(MIN(INDEX('GB_index - missing_LAs_R1'!$H$2:$H$8,MATCH($C71,'GB_index - missing_LAs_R1'!$F$2:$F$8,0)),INDEX('GB_index-categories_initial'!$E$2:$E$364,MATCH($C71,'GB_index-categories_initial'!$C$2:$C$364,0))),
MIN(INDEX('GB_index-categories_R1'!$E$2:$E$364,MATCH($C71,'GB_index-categories_R1'!$C$2:$C$364,0)),INDEX('GB_index-categories_initial'!$E$2:$E$364,MATCH($C71,'GB_index-categories_initial'!$C$2:$C$364,0))))</f>
        <v>1</v>
      </c>
    </row>
    <row r="72" spans="1:5" x14ac:dyDescent="0.35">
      <c r="A72" s="83" t="s">
        <v>1072</v>
      </c>
      <c r="B72" s="83" t="s">
        <v>1446</v>
      </c>
      <c r="C72" s="83" t="s">
        <v>654</v>
      </c>
      <c r="D72" s="83" t="s">
        <v>655</v>
      </c>
      <c r="E72" s="83">
        <f>IFERROR(MIN(INDEX('GB_index - missing_LAs_R1'!$H$2:$H$8,MATCH($C72,'GB_index - missing_LAs_R1'!$F$2:$F$8,0)),INDEX('GB_index-categories_initial'!$E$2:$E$364,MATCH($C72,'GB_index-categories_initial'!$C$2:$C$364,0))),
MIN(INDEX('GB_index-categories_R1'!$E$2:$E$364,MATCH($C72,'GB_index-categories_R1'!$C$2:$C$364,0)),INDEX('GB_index-categories_initial'!$E$2:$E$364,MATCH($C72,'GB_index-categories_initial'!$C$2:$C$364,0))))</f>
        <v>1</v>
      </c>
    </row>
    <row r="73" spans="1:5" x14ac:dyDescent="0.35">
      <c r="A73" s="83" t="s">
        <v>1072</v>
      </c>
      <c r="B73" s="83" t="s">
        <v>1451</v>
      </c>
      <c r="C73" s="83" t="s">
        <v>658</v>
      </c>
      <c r="D73" s="83" t="s">
        <v>659</v>
      </c>
      <c r="E73" s="83">
        <f>IFERROR(MIN(INDEX('GB_index - missing_LAs_R1'!$H$2:$H$8,MATCH($C73,'GB_index - missing_LAs_R1'!$F$2:$F$8,0)),INDEX('GB_index-categories_initial'!$E$2:$E$364,MATCH($C73,'GB_index-categories_initial'!$C$2:$C$364,0))),
MIN(INDEX('GB_index-categories_R1'!$E$2:$E$364,MATCH($C73,'GB_index-categories_R1'!$C$2:$C$364,0)),INDEX('GB_index-categories_initial'!$E$2:$E$364,MATCH($C73,'GB_index-categories_initial'!$C$2:$C$364,0))))</f>
        <v>1</v>
      </c>
    </row>
    <row r="74" spans="1:5" x14ac:dyDescent="0.35">
      <c r="A74" s="83" t="s">
        <v>1072</v>
      </c>
      <c r="B74" s="83" t="s">
        <v>1446</v>
      </c>
      <c r="C74" s="83" t="s">
        <v>666</v>
      </c>
      <c r="D74" s="83" t="s">
        <v>667</v>
      </c>
      <c r="E74" s="83">
        <f>IFERROR(MIN(INDEX('GB_index - missing_LAs_R1'!$H$2:$H$8,MATCH($C74,'GB_index - missing_LAs_R1'!$F$2:$F$8,0)),INDEX('GB_index-categories_initial'!$E$2:$E$364,MATCH($C74,'GB_index-categories_initial'!$C$2:$C$364,0))),
MIN(INDEX('GB_index-categories_R1'!$E$2:$E$364,MATCH($C74,'GB_index-categories_R1'!$C$2:$C$364,0)),INDEX('GB_index-categories_initial'!$E$2:$E$364,MATCH($C74,'GB_index-categories_initial'!$C$2:$C$364,0))))</f>
        <v>1</v>
      </c>
    </row>
    <row r="75" spans="1:5" x14ac:dyDescent="0.35">
      <c r="A75" s="83" t="s">
        <v>1072</v>
      </c>
      <c r="B75" s="83" t="s">
        <v>1453</v>
      </c>
      <c r="C75" s="83" t="s">
        <v>672</v>
      </c>
      <c r="D75" s="83" t="s">
        <v>673</v>
      </c>
      <c r="E75" s="83">
        <f>IFERROR(MIN(INDEX('GB_index - missing_LAs_R1'!$H$2:$H$8,MATCH($C75,'GB_index - missing_LAs_R1'!$F$2:$F$8,0)),INDEX('GB_index-categories_initial'!$E$2:$E$364,MATCH($C75,'GB_index-categories_initial'!$C$2:$C$364,0))),
MIN(INDEX('GB_index-categories_R1'!$E$2:$E$364,MATCH($C75,'GB_index-categories_R1'!$C$2:$C$364,0)),INDEX('GB_index-categories_initial'!$E$2:$E$364,MATCH($C75,'GB_index-categories_initial'!$C$2:$C$364,0))))</f>
        <v>1</v>
      </c>
    </row>
    <row r="76" spans="1:5" x14ac:dyDescent="0.35">
      <c r="A76" s="83" t="s">
        <v>1072</v>
      </c>
      <c r="B76" s="83" t="s">
        <v>1148</v>
      </c>
      <c r="C76" s="83" t="s">
        <v>674</v>
      </c>
      <c r="D76" s="83" t="s">
        <v>675</v>
      </c>
      <c r="E76" s="83">
        <f>IFERROR(MIN(INDEX('GB_index - missing_LAs_R1'!$H$2:$H$8,MATCH($C76,'GB_index - missing_LAs_R1'!$F$2:$F$8,0)),INDEX('GB_index-categories_initial'!$E$2:$E$364,MATCH($C76,'GB_index-categories_initial'!$C$2:$C$364,0))),
MIN(INDEX('GB_index-categories_R1'!$E$2:$E$364,MATCH($C76,'GB_index-categories_R1'!$C$2:$C$364,0)),INDEX('GB_index-categories_initial'!$E$2:$E$364,MATCH($C76,'GB_index-categories_initial'!$C$2:$C$364,0))))</f>
        <v>1</v>
      </c>
    </row>
    <row r="77" spans="1:5" x14ac:dyDescent="0.35">
      <c r="A77" s="83" t="s">
        <v>1072</v>
      </c>
      <c r="B77" s="83" t="s">
        <v>1449</v>
      </c>
      <c r="C77" s="83" t="s">
        <v>686</v>
      </c>
      <c r="D77" s="83" t="s">
        <v>687</v>
      </c>
      <c r="E77" s="83">
        <f>IFERROR(MIN(INDEX('GB_index - missing_LAs_R1'!$H$2:$H$8,MATCH($C77,'GB_index - missing_LAs_R1'!$F$2:$F$8,0)),INDEX('GB_index-categories_initial'!$E$2:$E$364,MATCH($C77,'GB_index-categories_initial'!$C$2:$C$364,0))),
MIN(INDEX('GB_index-categories_R1'!$E$2:$E$364,MATCH($C77,'GB_index-categories_R1'!$C$2:$C$364,0)),INDEX('GB_index-categories_initial'!$E$2:$E$364,MATCH($C77,'GB_index-categories_initial'!$C$2:$C$364,0))))</f>
        <v>1</v>
      </c>
    </row>
    <row r="78" spans="1:5" x14ac:dyDescent="0.35">
      <c r="A78" s="83" t="s">
        <v>1072</v>
      </c>
      <c r="B78" s="83" t="s">
        <v>1446</v>
      </c>
      <c r="C78" s="83" t="s">
        <v>688</v>
      </c>
      <c r="D78" s="83" t="s">
        <v>689</v>
      </c>
      <c r="E78" s="83">
        <f>IFERROR(MIN(INDEX('GB_index - missing_LAs_R1'!$H$2:$H$8,MATCH($C78,'GB_index - missing_LAs_R1'!$F$2:$F$8,0)),INDEX('GB_index-categories_initial'!$E$2:$E$364,MATCH($C78,'GB_index-categories_initial'!$C$2:$C$364,0))),
MIN(INDEX('GB_index-categories_R1'!$E$2:$E$364,MATCH($C78,'GB_index-categories_R1'!$C$2:$C$364,0)),INDEX('GB_index-categories_initial'!$E$2:$E$364,MATCH($C78,'GB_index-categories_initial'!$C$2:$C$364,0))))</f>
        <v>1</v>
      </c>
    </row>
    <row r="79" spans="1:5" x14ac:dyDescent="0.35">
      <c r="A79" s="83" t="s">
        <v>1072</v>
      </c>
      <c r="B79" s="83" t="s">
        <v>1446</v>
      </c>
      <c r="C79" s="83" t="s">
        <v>692</v>
      </c>
      <c r="D79" s="83" t="s">
        <v>693</v>
      </c>
      <c r="E79" s="83">
        <f>IFERROR(MIN(INDEX('GB_index - missing_LAs_R1'!$H$2:$H$8,MATCH($C79,'GB_index - missing_LAs_R1'!$F$2:$F$8,0)),INDEX('GB_index-categories_initial'!$E$2:$E$364,MATCH($C79,'GB_index-categories_initial'!$C$2:$C$364,0))),
MIN(INDEX('GB_index-categories_R1'!$E$2:$E$364,MATCH($C79,'GB_index-categories_R1'!$C$2:$C$364,0)),INDEX('GB_index-categories_initial'!$E$2:$E$364,MATCH($C79,'GB_index-categories_initial'!$C$2:$C$364,0))))</f>
        <v>1</v>
      </c>
    </row>
    <row r="80" spans="1:5" x14ac:dyDescent="0.35">
      <c r="A80" s="83" t="s">
        <v>1072</v>
      </c>
      <c r="B80" s="83" t="s">
        <v>1447</v>
      </c>
      <c r="C80" s="83" t="s">
        <v>694</v>
      </c>
      <c r="D80" s="83" t="s">
        <v>695</v>
      </c>
      <c r="E80" s="83">
        <f>IFERROR(MIN(INDEX('GB_index - missing_LAs_R1'!$H$2:$H$8,MATCH($C80,'GB_index - missing_LAs_R1'!$F$2:$F$8,0)),INDEX('GB_index-categories_initial'!$E$2:$E$364,MATCH($C80,'GB_index-categories_initial'!$C$2:$C$364,0))),
MIN(INDEX('GB_index-categories_R1'!$E$2:$E$364,MATCH($C80,'GB_index-categories_R1'!$C$2:$C$364,0)),INDEX('GB_index-categories_initial'!$E$2:$E$364,MATCH($C80,'GB_index-categories_initial'!$C$2:$C$364,0))))</f>
        <v>1</v>
      </c>
    </row>
    <row r="81" spans="1:5" x14ac:dyDescent="0.35">
      <c r="A81" s="83" t="s">
        <v>1072</v>
      </c>
      <c r="B81" s="83" t="s">
        <v>1449</v>
      </c>
      <c r="C81" s="83" t="s">
        <v>696</v>
      </c>
      <c r="D81" s="83" t="s">
        <v>697</v>
      </c>
      <c r="E81" s="83">
        <f>IFERROR(MIN(INDEX('GB_index - missing_LAs_R1'!$H$2:$H$8,MATCH($C81,'GB_index - missing_LAs_R1'!$F$2:$F$8,0)),INDEX('GB_index-categories_initial'!$E$2:$E$364,MATCH($C81,'GB_index-categories_initial'!$C$2:$C$364,0))),
MIN(INDEX('GB_index-categories_R1'!$E$2:$E$364,MATCH($C81,'GB_index-categories_R1'!$C$2:$C$364,0)),INDEX('GB_index-categories_initial'!$E$2:$E$364,MATCH($C81,'GB_index-categories_initial'!$C$2:$C$364,0))))</f>
        <v>1</v>
      </c>
    </row>
    <row r="82" spans="1:5" x14ac:dyDescent="0.35">
      <c r="A82" s="83" t="s">
        <v>1072</v>
      </c>
      <c r="B82" s="83" t="s">
        <v>1148</v>
      </c>
      <c r="C82" s="83" t="s">
        <v>712</v>
      </c>
      <c r="D82" s="83" t="s">
        <v>713</v>
      </c>
      <c r="E82" s="83">
        <f>IFERROR(MIN(INDEX('GB_index - missing_LAs_R1'!$H$2:$H$8,MATCH($C82,'GB_index - missing_LAs_R1'!$F$2:$F$8,0)),INDEX('GB_index-categories_initial'!$E$2:$E$364,MATCH($C82,'GB_index-categories_initial'!$C$2:$C$364,0))),
MIN(INDEX('GB_index-categories_R1'!$E$2:$E$364,MATCH($C82,'GB_index-categories_R1'!$C$2:$C$364,0)),INDEX('GB_index-categories_initial'!$E$2:$E$364,MATCH($C82,'GB_index-categories_initial'!$C$2:$C$364,0))))</f>
        <v>1</v>
      </c>
    </row>
    <row r="83" spans="1:5" x14ac:dyDescent="0.35">
      <c r="A83" s="83" t="s">
        <v>1072</v>
      </c>
      <c r="B83" s="83" t="s">
        <v>1449</v>
      </c>
      <c r="C83" s="83" t="s">
        <v>714</v>
      </c>
      <c r="D83" s="83" t="s">
        <v>715</v>
      </c>
      <c r="E83" s="83">
        <f>IFERROR(MIN(INDEX('GB_index - missing_LAs_R1'!$H$2:$H$8,MATCH($C83,'GB_index - missing_LAs_R1'!$F$2:$F$8,0)),INDEX('GB_index-categories_initial'!$E$2:$E$364,MATCH($C83,'GB_index-categories_initial'!$C$2:$C$364,0))),
MIN(INDEX('GB_index-categories_R1'!$E$2:$E$364,MATCH($C83,'GB_index-categories_R1'!$C$2:$C$364,0)),INDEX('GB_index-categories_initial'!$E$2:$E$364,MATCH($C83,'GB_index-categories_initial'!$C$2:$C$364,0))))</f>
        <v>1</v>
      </c>
    </row>
    <row r="84" spans="1:5" x14ac:dyDescent="0.35">
      <c r="A84" s="83" t="s">
        <v>1072</v>
      </c>
      <c r="B84" s="83" t="s">
        <v>1452</v>
      </c>
      <c r="C84" s="83" t="s">
        <v>718</v>
      </c>
      <c r="D84" s="83" t="s">
        <v>719</v>
      </c>
      <c r="E84" s="83">
        <f>IFERROR(MIN(INDEX('GB_index - missing_LAs_R1'!$H$2:$H$8,MATCH($C84,'GB_index - missing_LAs_R1'!$F$2:$F$8,0)),INDEX('GB_index-categories_initial'!$E$2:$E$364,MATCH($C84,'GB_index-categories_initial'!$C$2:$C$364,0))),
MIN(INDEX('GB_index-categories_R1'!$E$2:$E$364,MATCH($C84,'GB_index-categories_R1'!$C$2:$C$364,0)),INDEX('GB_index-categories_initial'!$E$2:$E$364,MATCH($C84,'GB_index-categories_initial'!$C$2:$C$364,0))))</f>
        <v>1</v>
      </c>
    </row>
    <row r="85" spans="1:5" x14ac:dyDescent="0.35">
      <c r="A85" s="83" t="s">
        <v>1072</v>
      </c>
      <c r="B85" s="83" t="s">
        <v>1453</v>
      </c>
      <c r="C85" s="83" t="s">
        <v>766</v>
      </c>
      <c r="D85" s="83" t="s">
        <v>767</v>
      </c>
      <c r="E85" s="83">
        <f>IFERROR(MIN(INDEX('GB_index - missing_LAs_R1'!$H$2:$H$8,MATCH($C85,'GB_index - missing_LAs_R1'!$F$2:$F$8,0)),INDEX('GB_index-categories_initial'!$E$2:$E$364,MATCH($C85,'GB_index-categories_initial'!$C$2:$C$364,0))),
MIN(INDEX('GB_index-categories_R1'!$E$2:$E$364,MATCH($C85,'GB_index-categories_R1'!$C$2:$C$364,0)),INDEX('GB_index-categories_initial'!$E$2:$E$364,MATCH($C85,'GB_index-categories_initial'!$C$2:$C$364,0))))</f>
        <v>1</v>
      </c>
    </row>
    <row r="86" spans="1:5" x14ac:dyDescent="0.35">
      <c r="A86" s="83" t="s">
        <v>1072</v>
      </c>
      <c r="B86" s="83" t="s">
        <v>1451</v>
      </c>
      <c r="C86" s="83" t="s">
        <v>770</v>
      </c>
      <c r="D86" s="83" t="s">
        <v>771</v>
      </c>
      <c r="E86" s="83">
        <f>IFERROR(MIN(INDEX('GB_index - missing_LAs_R1'!$H$2:$H$8,MATCH($C86,'GB_index - missing_LAs_R1'!$F$2:$F$8,0)),INDEX('GB_index-categories_initial'!$E$2:$E$364,MATCH($C86,'GB_index-categories_initial'!$C$2:$C$364,0))),
MIN(INDEX('GB_index-categories_R1'!$E$2:$E$364,MATCH($C86,'GB_index-categories_R1'!$C$2:$C$364,0)),INDEX('GB_index-categories_initial'!$E$2:$E$364,MATCH($C86,'GB_index-categories_initial'!$C$2:$C$364,0))))</f>
        <v>1</v>
      </c>
    </row>
    <row r="87" spans="1:5" x14ac:dyDescent="0.35">
      <c r="A87" s="83" t="s">
        <v>1072</v>
      </c>
      <c r="B87" s="83" t="s">
        <v>1446</v>
      </c>
      <c r="C87" s="83" t="s">
        <v>778</v>
      </c>
      <c r="D87" s="83" t="s">
        <v>779</v>
      </c>
      <c r="E87" s="83">
        <f>IFERROR(MIN(INDEX('GB_index - missing_LAs_R1'!$H$2:$H$8,MATCH($C87,'GB_index - missing_LAs_R1'!$F$2:$F$8,0)),INDEX('GB_index-categories_initial'!$E$2:$E$364,MATCH($C87,'GB_index-categories_initial'!$C$2:$C$364,0))),
MIN(INDEX('GB_index-categories_R1'!$E$2:$E$364,MATCH($C87,'GB_index-categories_R1'!$C$2:$C$364,0)),INDEX('GB_index-categories_initial'!$E$2:$E$364,MATCH($C87,'GB_index-categories_initial'!$C$2:$C$364,0))))</f>
        <v>1</v>
      </c>
    </row>
    <row r="88" spans="1:5" x14ac:dyDescent="0.35">
      <c r="A88" s="83" t="s">
        <v>1072</v>
      </c>
      <c r="B88" s="83" t="s">
        <v>1148</v>
      </c>
      <c r="C88" s="83" t="s">
        <v>782</v>
      </c>
      <c r="D88" s="83" t="s">
        <v>783</v>
      </c>
      <c r="E88" s="83">
        <f>IFERROR(MIN(INDEX('GB_index - missing_LAs_R1'!$H$2:$H$8,MATCH($C88,'GB_index - missing_LAs_R1'!$F$2:$F$8,0)),INDEX('GB_index-categories_initial'!$E$2:$E$364,MATCH($C88,'GB_index-categories_initial'!$C$2:$C$364,0))),
MIN(INDEX('GB_index-categories_R1'!$E$2:$E$364,MATCH($C88,'GB_index-categories_R1'!$C$2:$C$364,0)),INDEX('GB_index-categories_initial'!$E$2:$E$364,MATCH($C88,'GB_index-categories_initial'!$C$2:$C$364,0))))</f>
        <v>1</v>
      </c>
    </row>
    <row r="89" spans="1:5" x14ac:dyDescent="0.35">
      <c r="A89" s="83" t="s">
        <v>1072</v>
      </c>
      <c r="B89" s="83" t="s">
        <v>1446</v>
      </c>
      <c r="C89" s="83" t="s">
        <v>788</v>
      </c>
      <c r="D89" s="83" t="s">
        <v>789</v>
      </c>
      <c r="E89" s="83">
        <f>IFERROR(MIN(INDEX('GB_index - missing_LAs_R1'!$H$2:$H$8,MATCH($C89,'GB_index - missing_LAs_R1'!$F$2:$F$8,0)),INDEX('GB_index-categories_initial'!$E$2:$E$364,MATCH($C89,'GB_index-categories_initial'!$C$2:$C$364,0))),
MIN(INDEX('GB_index-categories_R1'!$E$2:$E$364,MATCH($C89,'GB_index-categories_R1'!$C$2:$C$364,0)),INDEX('GB_index-categories_initial'!$E$2:$E$364,MATCH($C89,'GB_index-categories_initial'!$C$2:$C$364,0))))</f>
        <v>1</v>
      </c>
    </row>
    <row r="90" spans="1:5" x14ac:dyDescent="0.35">
      <c r="A90" s="83" t="s">
        <v>1072</v>
      </c>
      <c r="B90" s="83" t="s">
        <v>1453</v>
      </c>
      <c r="C90" s="83" t="s">
        <v>790</v>
      </c>
      <c r="D90" s="83" t="s">
        <v>791</v>
      </c>
      <c r="E90" s="83">
        <f>IFERROR(MIN(INDEX('GB_index - missing_LAs_R1'!$H$2:$H$8,MATCH($C90,'GB_index - missing_LAs_R1'!$F$2:$F$8,0)),INDEX('GB_index-categories_initial'!$E$2:$E$364,MATCH($C90,'GB_index-categories_initial'!$C$2:$C$364,0))),
MIN(INDEX('GB_index-categories_R1'!$E$2:$E$364,MATCH($C90,'GB_index-categories_R1'!$C$2:$C$364,0)),INDEX('GB_index-categories_initial'!$E$2:$E$364,MATCH($C90,'GB_index-categories_initial'!$C$2:$C$364,0))))</f>
        <v>1</v>
      </c>
    </row>
    <row r="91" spans="1:5" x14ac:dyDescent="0.35">
      <c r="A91" s="83" t="s">
        <v>1072</v>
      </c>
      <c r="B91" s="83" t="s">
        <v>1148</v>
      </c>
      <c r="C91" s="83" t="s">
        <v>792</v>
      </c>
      <c r="D91" s="83" t="s">
        <v>793</v>
      </c>
      <c r="E91" s="83">
        <f>IFERROR(MIN(INDEX('GB_index - missing_LAs_R1'!$H$2:$H$8,MATCH($C91,'GB_index - missing_LAs_R1'!$F$2:$F$8,0)),INDEX('GB_index-categories_initial'!$E$2:$E$364,MATCH($C91,'GB_index-categories_initial'!$C$2:$C$364,0))),
MIN(INDEX('GB_index-categories_R1'!$E$2:$E$364,MATCH($C91,'GB_index-categories_R1'!$C$2:$C$364,0)),INDEX('GB_index-categories_initial'!$E$2:$E$364,MATCH($C91,'GB_index-categories_initial'!$C$2:$C$364,0))))</f>
        <v>1</v>
      </c>
    </row>
    <row r="92" spans="1:5" x14ac:dyDescent="0.35">
      <c r="A92" s="83" t="s">
        <v>1072</v>
      </c>
      <c r="B92" s="83" t="s">
        <v>1453</v>
      </c>
      <c r="C92" s="83" t="s">
        <v>798</v>
      </c>
      <c r="D92" s="83" t="s">
        <v>799</v>
      </c>
      <c r="E92" s="83">
        <f>IFERROR(MIN(INDEX('GB_index - missing_LAs_R1'!$H$2:$H$8,MATCH($C92,'GB_index - missing_LAs_R1'!$F$2:$F$8,0)),INDEX('GB_index-categories_initial'!$E$2:$E$364,MATCH($C92,'GB_index-categories_initial'!$C$2:$C$364,0))),
MIN(INDEX('GB_index-categories_R1'!$E$2:$E$364,MATCH($C92,'GB_index-categories_R1'!$C$2:$C$364,0)),INDEX('GB_index-categories_initial'!$E$2:$E$364,MATCH($C92,'GB_index-categories_initial'!$C$2:$C$364,0))))</f>
        <v>1</v>
      </c>
    </row>
    <row r="93" spans="1:5" x14ac:dyDescent="0.35">
      <c r="A93" s="83" t="s">
        <v>1072</v>
      </c>
      <c r="B93" s="83" t="s">
        <v>1447</v>
      </c>
      <c r="C93" s="83" t="s">
        <v>804</v>
      </c>
      <c r="D93" s="83" t="s">
        <v>805</v>
      </c>
      <c r="E93" s="83">
        <f>IFERROR(MIN(INDEX('GB_index - missing_LAs_R1'!$H$2:$H$8,MATCH($C93,'GB_index - missing_LAs_R1'!$F$2:$F$8,0)),INDEX('GB_index-categories_initial'!$E$2:$E$364,MATCH($C93,'GB_index-categories_initial'!$C$2:$C$364,0))),
MIN(INDEX('GB_index-categories_R1'!$E$2:$E$364,MATCH($C93,'GB_index-categories_R1'!$C$2:$C$364,0)),INDEX('GB_index-categories_initial'!$E$2:$E$364,MATCH($C93,'GB_index-categories_initial'!$C$2:$C$364,0))))</f>
        <v>1</v>
      </c>
    </row>
    <row r="94" spans="1:5" x14ac:dyDescent="0.35">
      <c r="A94" s="83" t="s">
        <v>1072</v>
      </c>
      <c r="B94" s="83" t="s">
        <v>1446</v>
      </c>
      <c r="C94" s="83" t="s">
        <v>810</v>
      </c>
      <c r="D94" s="83" t="s">
        <v>811</v>
      </c>
      <c r="E94" s="83">
        <f>IFERROR(MIN(INDEX('GB_index - missing_LAs_R1'!$H$2:$H$8,MATCH($C94,'GB_index - missing_LAs_R1'!$F$2:$F$8,0)),INDEX('GB_index-categories_initial'!$E$2:$E$364,MATCH($C94,'GB_index-categories_initial'!$C$2:$C$364,0))),
MIN(INDEX('GB_index-categories_R1'!$E$2:$E$364,MATCH($C94,'GB_index-categories_R1'!$C$2:$C$364,0)),INDEX('GB_index-categories_initial'!$E$2:$E$364,MATCH($C94,'GB_index-categories_initial'!$C$2:$C$364,0))))</f>
        <v>1</v>
      </c>
    </row>
    <row r="95" spans="1:5" x14ac:dyDescent="0.35">
      <c r="A95" s="83" t="s">
        <v>1072</v>
      </c>
      <c r="B95" s="83" t="s">
        <v>1451</v>
      </c>
      <c r="C95" s="83" t="s">
        <v>820</v>
      </c>
      <c r="D95" s="83" t="s">
        <v>821</v>
      </c>
      <c r="E95" s="83">
        <f>IFERROR(MIN(INDEX('GB_index - missing_LAs_R1'!$H$2:$H$8,MATCH($C95,'GB_index - missing_LAs_R1'!$F$2:$F$8,0)),INDEX('GB_index-categories_initial'!$E$2:$E$364,MATCH($C95,'GB_index-categories_initial'!$C$2:$C$364,0))),
MIN(INDEX('GB_index-categories_R1'!$E$2:$E$364,MATCH($C95,'GB_index-categories_R1'!$C$2:$C$364,0)),INDEX('GB_index-categories_initial'!$E$2:$E$364,MATCH($C95,'GB_index-categories_initial'!$C$2:$C$364,0))))</f>
        <v>1</v>
      </c>
    </row>
    <row r="96" spans="1:5" x14ac:dyDescent="0.35">
      <c r="A96" s="83" t="s">
        <v>1072</v>
      </c>
      <c r="B96" s="83" t="s">
        <v>1447</v>
      </c>
      <c r="C96" s="83" t="s">
        <v>826</v>
      </c>
      <c r="D96" s="83" t="s">
        <v>827</v>
      </c>
      <c r="E96" s="83">
        <f>IFERROR(MIN(INDEX('GB_index - missing_LAs_R1'!$H$2:$H$8,MATCH($C96,'GB_index - missing_LAs_R1'!$F$2:$F$8,0)),INDEX('GB_index-categories_initial'!$E$2:$E$364,MATCH($C96,'GB_index-categories_initial'!$C$2:$C$364,0))),
MIN(INDEX('GB_index-categories_R1'!$E$2:$E$364,MATCH($C96,'GB_index-categories_R1'!$C$2:$C$364,0)),INDEX('GB_index-categories_initial'!$E$2:$E$364,MATCH($C96,'GB_index-categories_initial'!$C$2:$C$364,0))))</f>
        <v>1</v>
      </c>
    </row>
    <row r="97" spans="1:5" x14ac:dyDescent="0.35">
      <c r="A97" s="83" t="s">
        <v>1072</v>
      </c>
      <c r="B97" s="83" t="s">
        <v>1452</v>
      </c>
      <c r="C97" s="83" t="s">
        <v>834</v>
      </c>
      <c r="D97" s="83" t="s">
        <v>835</v>
      </c>
      <c r="E97" s="83">
        <f>IFERROR(MIN(INDEX('GB_index - missing_LAs_R1'!$H$2:$H$8,MATCH($C97,'GB_index - missing_LAs_R1'!$F$2:$F$8,0)),INDEX('GB_index-categories_initial'!$E$2:$E$364,MATCH($C97,'GB_index-categories_initial'!$C$2:$C$364,0))),
MIN(INDEX('GB_index-categories_R1'!$E$2:$E$364,MATCH($C97,'GB_index-categories_R1'!$C$2:$C$364,0)),INDEX('GB_index-categories_initial'!$E$2:$E$364,MATCH($C97,'GB_index-categories_initial'!$C$2:$C$364,0))))</f>
        <v>1</v>
      </c>
    </row>
    <row r="98" spans="1:5" x14ac:dyDescent="0.35">
      <c r="A98" s="83" t="s">
        <v>1072</v>
      </c>
      <c r="B98" s="83" t="s">
        <v>1452</v>
      </c>
      <c r="C98" s="83" t="s">
        <v>838</v>
      </c>
      <c r="D98" s="83" t="s">
        <v>839</v>
      </c>
      <c r="E98" s="83">
        <f>IFERROR(MIN(INDEX('GB_index - missing_LAs_R1'!$H$2:$H$8,MATCH($C98,'GB_index - missing_LAs_R1'!$F$2:$F$8,0)),INDEX('GB_index-categories_initial'!$E$2:$E$364,MATCH($C98,'GB_index-categories_initial'!$C$2:$C$364,0))),
MIN(INDEX('GB_index-categories_R1'!$E$2:$E$364,MATCH($C98,'GB_index-categories_R1'!$C$2:$C$364,0)),INDEX('GB_index-categories_initial'!$E$2:$E$364,MATCH($C98,'GB_index-categories_initial'!$C$2:$C$364,0))))</f>
        <v>1</v>
      </c>
    </row>
    <row r="99" spans="1:5" x14ac:dyDescent="0.35">
      <c r="A99" s="83" t="s">
        <v>1072</v>
      </c>
      <c r="B99" s="83" t="s">
        <v>1446</v>
      </c>
      <c r="C99" s="83" t="s">
        <v>842</v>
      </c>
      <c r="D99" s="83" t="s">
        <v>843</v>
      </c>
      <c r="E99" s="83">
        <f>IFERROR(MIN(INDEX('GB_index - missing_LAs_R1'!$H$2:$H$8,MATCH($C99,'GB_index - missing_LAs_R1'!$F$2:$F$8,0)),INDEX('GB_index-categories_initial'!$E$2:$E$364,MATCH($C99,'GB_index-categories_initial'!$C$2:$C$364,0))),
MIN(INDEX('GB_index-categories_R1'!$E$2:$E$364,MATCH($C99,'GB_index-categories_R1'!$C$2:$C$364,0)),INDEX('GB_index-categories_initial'!$E$2:$E$364,MATCH($C99,'GB_index-categories_initial'!$C$2:$C$364,0))))</f>
        <v>1</v>
      </c>
    </row>
    <row r="100" spans="1:5" x14ac:dyDescent="0.35">
      <c r="A100" s="83" t="s">
        <v>1072</v>
      </c>
      <c r="B100" s="83" t="s">
        <v>1449</v>
      </c>
      <c r="C100" s="83" t="s">
        <v>852</v>
      </c>
      <c r="D100" s="83" t="s">
        <v>853</v>
      </c>
      <c r="E100" s="83">
        <f>IFERROR(MIN(INDEX('GB_index - missing_LAs_R1'!$H$2:$H$8,MATCH($C100,'GB_index - missing_LAs_R1'!$F$2:$F$8,0)),INDEX('GB_index-categories_initial'!$E$2:$E$364,MATCH($C100,'GB_index-categories_initial'!$C$2:$C$364,0))),
MIN(INDEX('GB_index-categories_R1'!$E$2:$E$364,MATCH($C100,'GB_index-categories_R1'!$C$2:$C$364,0)),INDEX('GB_index-categories_initial'!$E$2:$E$364,MATCH($C100,'GB_index-categories_initial'!$C$2:$C$364,0))))</f>
        <v>1</v>
      </c>
    </row>
    <row r="101" spans="1:5" x14ac:dyDescent="0.35">
      <c r="A101" s="83" t="s">
        <v>1072</v>
      </c>
      <c r="B101" s="83" t="s">
        <v>1148</v>
      </c>
      <c r="C101" s="83" t="s">
        <v>854</v>
      </c>
      <c r="D101" s="83" t="s">
        <v>855</v>
      </c>
      <c r="E101" s="83">
        <f>IFERROR(MIN(INDEX('GB_index - missing_LAs_R1'!$H$2:$H$8,MATCH($C101,'GB_index - missing_LAs_R1'!$F$2:$F$8,0)),INDEX('GB_index-categories_initial'!$E$2:$E$364,MATCH($C101,'GB_index-categories_initial'!$C$2:$C$364,0))),
MIN(INDEX('GB_index-categories_R1'!$E$2:$E$364,MATCH($C101,'GB_index-categories_R1'!$C$2:$C$364,0)),INDEX('GB_index-categories_initial'!$E$2:$E$364,MATCH($C101,'GB_index-categories_initial'!$C$2:$C$364,0))))</f>
        <v>1</v>
      </c>
    </row>
    <row r="102" spans="1:5" x14ac:dyDescent="0.35">
      <c r="A102" s="83" t="s">
        <v>1072</v>
      </c>
      <c r="B102" s="83" t="s">
        <v>1448</v>
      </c>
      <c r="C102" s="83" t="s">
        <v>856</v>
      </c>
      <c r="D102" s="83" t="s">
        <v>857</v>
      </c>
      <c r="E102" s="83">
        <f>IFERROR(MIN(INDEX('GB_index - missing_LAs_R1'!$H$2:$H$8,MATCH($C102,'GB_index - missing_LAs_R1'!$F$2:$F$8,0)),INDEX('GB_index-categories_initial'!$E$2:$E$364,MATCH($C102,'GB_index-categories_initial'!$C$2:$C$364,0))),
MIN(INDEX('GB_index-categories_R1'!$E$2:$E$364,MATCH($C102,'GB_index-categories_R1'!$C$2:$C$364,0)),INDEX('GB_index-categories_initial'!$E$2:$E$364,MATCH($C102,'GB_index-categories_initial'!$C$2:$C$364,0))))</f>
        <v>1</v>
      </c>
    </row>
    <row r="103" spans="1:5" x14ac:dyDescent="0.35">
      <c r="A103" s="83" t="s">
        <v>1072</v>
      </c>
      <c r="B103" s="83" t="s">
        <v>1450</v>
      </c>
      <c r="C103" s="83" t="s">
        <v>880</v>
      </c>
      <c r="D103" s="83" t="s">
        <v>881</v>
      </c>
      <c r="E103" s="83">
        <f>IFERROR(MIN(INDEX('GB_index - missing_LAs_R1'!$H$2:$H$8,MATCH($C103,'GB_index - missing_LAs_R1'!$F$2:$F$8,0)),INDEX('GB_index-categories_initial'!$E$2:$E$364,MATCH($C103,'GB_index-categories_initial'!$C$2:$C$364,0))),
MIN(INDEX('GB_index-categories_R1'!$E$2:$E$364,MATCH($C103,'GB_index-categories_R1'!$C$2:$C$364,0)),INDEX('GB_index-categories_initial'!$E$2:$E$364,MATCH($C103,'GB_index-categories_initial'!$C$2:$C$364,0))))</f>
        <v>1</v>
      </c>
    </row>
    <row r="104" spans="1:5" x14ac:dyDescent="0.35">
      <c r="A104" s="83" t="s">
        <v>1072</v>
      </c>
      <c r="B104" s="83" t="s">
        <v>1446</v>
      </c>
      <c r="C104" s="83" t="s">
        <v>892</v>
      </c>
      <c r="D104" s="83" t="s">
        <v>893</v>
      </c>
      <c r="E104" s="83">
        <f>IFERROR(MIN(INDEX('GB_index - missing_LAs_R1'!$H$2:$H$8,MATCH($C104,'GB_index - missing_LAs_R1'!$F$2:$F$8,0)),INDEX('GB_index-categories_initial'!$E$2:$E$364,MATCH($C104,'GB_index-categories_initial'!$C$2:$C$364,0))),
MIN(INDEX('GB_index-categories_R1'!$E$2:$E$364,MATCH($C104,'GB_index-categories_R1'!$C$2:$C$364,0)),INDEX('GB_index-categories_initial'!$E$2:$E$364,MATCH($C104,'GB_index-categories_initial'!$C$2:$C$364,0))))</f>
        <v>1</v>
      </c>
    </row>
    <row r="105" spans="1:5" x14ac:dyDescent="0.35">
      <c r="A105" s="83" t="s">
        <v>1072</v>
      </c>
      <c r="B105" s="83" t="s">
        <v>1446</v>
      </c>
      <c r="C105" s="83" t="s">
        <v>900</v>
      </c>
      <c r="D105" s="83" t="s">
        <v>901</v>
      </c>
      <c r="E105" s="83">
        <f>IFERROR(MIN(INDEX('GB_index - missing_LAs_R1'!$H$2:$H$8,MATCH($C105,'GB_index - missing_LAs_R1'!$F$2:$F$8,0)),INDEX('GB_index-categories_initial'!$E$2:$E$364,MATCH($C105,'GB_index-categories_initial'!$C$2:$C$364,0))),
MIN(INDEX('GB_index-categories_R1'!$E$2:$E$364,MATCH($C105,'GB_index-categories_R1'!$C$2:$C$364,0)),INDEX('GB_index-categories_initial'!$E$2:$E$364,MATCH($C105,'GB_index-categories_initial'!$C$2:$C$364,0))))</f>
        <v>1</v>
      </c>
    </row>
    <row r="106" spans="1:5" x14ac:dyDescent="0.35">
      <c r="A106" s="83" t="s">
        <v>1072</v>
      </c>
      <c r="B106" s="83" t="s">
        <v>1148</v>
      </c>
      <c r="C106" s="83" t="s">
        <v>906</v>
      </c>
      <c r="D106" s="83" t="s">
        <v>907</v>
      </c>
      <c r="E106" s="83">
        <f>IFERROR(MIN(INDEX('GB_index - missing_LAs_R1'!$H$2:$H$8,MATCH($C106,'GB_index - missing_LAs_R1'!$F$2:$F$8,0)),INDEX('GB_index-categories_initial'!$E$2:$E$364,MATCH($C106,'GB_index-categories_initial'!$C$2:$C$364,0))),
MIN(INDEX('GB_index-categories_R1'!$E$2:$E$364,MATCH($C106,'GB_index-categories_R1'!$C$2:$C$364,0)),INDEX('GB_index-categories_initial'!$E$2:$E$364,MATCH($C106,'GB_index-categories_initial'!$C$2:$C$364,0))))</f>
        <v>1</v>
      </c>
    </row>
    <row r="107" spans="1:5" x14ac:dyDescent="0.35">
      <c r="A107" s="83" t="s">
        <v>1072</v>
      </c>
      <c r="B107" s="83" t="s">
        <v>1148</v>
      </c>
      <c r="C107" s="83" t="s">
        <v>908</v>
      </c>
      <c r="D107" s="83" t="s">
        <v>909</v>
      </c>
      <c r="E107" s="83">
        <f>IFERROR(MIN(INDEX('GB_index - missing_LAs_R1'!$H$2:$H$8,MATCH($C107,'GB_index - missing_LAs_R1'!$F$2:$F$8,0)),INDEX('GB_index-categories_initial'!$E$2:$E$364,MATCH($C107,'GB_index-categories_initial'!$C$2:$C$364,0))),
MIN(INDEX('GB_index-categories_R1'!$E$2:$E$364,MATCH($C107,'GB_index-categories_R1'!$C$2:$C$364,0)),INDEX('GB_index-categories_initial'!$E$2:$E$364,MATCH($C107,'GB_index-categories_initial'!$C$2:$C$364,0))))</f>
        <v>1</v>
      </c>
    </row>
    <row r="108" spans="1:5" x14ac:dyDescent="0.35">
      <c r="A108" s="83" t="s">
        <v>1072</v>
      </c>
      <c r="B108" s="83" t="s">
        <v>1148</v>
      </c>
      <c r="C108" s="83" t="s">
        <v>918</v>
      </c>
      <c r="D108" s="83" t="s">
        <v>919</v>
      </c>
      <c r="E108" s="83">
        <f>IFERROR(MIN(INDEX('GB_index - missing_LAs_R1'!$H$2:$H$8,MATCH($C108,'GB_index - missing_LAs_R1'!$F$2:$F$8,0)),INDEX('GB_index-categories_initial'!$E$2:$E$364,MATCH($C108,'GB_index-categories_initial'!$C$2:$C$364,0))),
MIN(INDEX('GB_index-categories_R1'!$E$2:$E$364,MATCH($C108,'GB_index-categories_R1'!$C$2:$C$364,0)),INDEX('GB_index-categories_initial'!$E$2:$E$364,MATCH($C108,'GB_index-categories_initial'!$C$2:$C$364,0))))</f>
        <v>1</v>
      </c>
    </row>
    <row r="109" spans="1:5" x14ac:dyDescent="0.35">
      <c r="A109" s="83" t="s">
        <v>1072</v>
      </c>
      <c r="B109" s="83" t="s">
        <v>1447</v>
      </c>
      <c r="C109" s="83" t="s">
        <v>199</v>
      </c>
      <c r="D109" s="83" t="s">
        <v>200</v>
      </c>
      <c r="E109" s="83">
        <f>IFERROR(MIN(INDEX('GB_index - missing_LAs_R1'!$H$2:$H$8,MATCH($C109,'GB_index - missing_LAs_R1'!$F$2:$F$8,0)),INDEX('GB_index-categories_initial'!$E$2:$E$364,MATCH($C109,'GB_index-categories_initial'!$C$2:$C$364,0))),
MIN(INDEX('GB_index-categories_R1'!$E$2:$E$364,MATCH($C109,'GB_index-categories_R1'!$C$2:$C$364,0)),INDEX('GB_index-categories_initial'!$E$2:$E$364,MATCH($C109,'GB_index-categories_initial'!$C$2:$C$364,0))))</f>
        <v>2</v>
      </c>
    </row>
    <row r="110" spans="1:5" x14ac:dyDescent="0.35">
      <c r="A110" s="83" t="s">
        <v>1072</v>
      </c>
      <c r="B110" s="83" t="s">
        <v>1450</v>
      </c>
      <c r="C110" s="83" t="s">
        <v>203</v>
      </c>
      <c r="D110" s="83" t="s">
        <v>204</v>
      </c>
      <c r="E110" s="83">
        <f>IFERROR(MIN(INDEX('GB_index - missing_LAs_R1'!$H$2:$H$8,MATCH($C110,'GB_index - missing_LAs_R1'!$F$2:$F$8,0)),INDEX('GB_index-categories_initial'!$E$2:$E$364,MATCH($C110,'GB_index-categories_initial'!$C$2:$C$364,0))),
MIN(INDEX('GB_index-categories_R1'!$E$2:$E$364,MATCH($C110,'GB_index-categories_R1'!$C$2:$C$364,0)),INDEX('GB_index-categories_initial'!$E$2:$E$364,MATCH($C110,'GB_index-categories_initial'!$C$2:$C$364,0))))</f>
        <v>2</v>
      </c>
    </row>
    <row r="111" spans="1:5" x14ac:dyDescent="0.35">
      <c r="A111" s="83" t="s">
        <v>1072</v>
      </c>
      <c r="B111" s="83" t="s">
        <v>1447</v>
      </c>
      <c r="C111" s="83" t="s">
        <v>209</v>
      </c>
      <c r="D111" s="83" t="s">
        <v>210</v>
      </c>
      <c r="E111" s="83">
        <f>IFERROR(MIN(INDEX('GB_index - missing_LAs_R1'!$H$2:$H$8,MATCH($C111,'GB_index - missing_LAs_R1'!$F$2:$F$8,0)),INDEX('GB_index-categories_initial'!$E$2:$E$364,MATCH($C111,'GB_index-categories_initial'!$C$2:$C$364,0))),
MIN(INDEX('GB_index-categories_R1'!$E$2:$E$364,MATCH($C111,'GB_index-categories_R1'!$C$2:$C$364,0)),INDEX('GB_index-categories_initial'!$E$2:$E$364,MATCH($C111,'GB_index-categories_initial'!$C$2:$C$364,0))))</f>
        <v>2</v>
      </c>
    </row>
    <row r="112" spans="1:5" x14ac:dyDescent="0.35">
      <c r="A112" s="83" t="s">
        <v>1072</v>
      </c>
      <c r="B112" s="83" t="s">
        <v>1450</v>
      </c>
      <c r="C112" s="83" t="s">
        <v>211</v>
      </c>
      <c r="D112" s="83" t="s">
        <v>212</v>
      </c>
      <c r="E112" s="83">
        <f>IFERROR(MIN(INDEX('GB_index - missing_LAs_R1'!$H$2:$H$8,MATCH($C112,'GB_index - missing_LAs_R1'!$F$2:$F$8,0)),INDEX('GB_index-categories_initial'!$E$2:$E$364,MATCH($C112,'GB_index-categories_initial'!$C$2:$C$364,0))),
MIN(INDEX('GB_index-categories_R1'!$E$2:$E$364,MATCH($C112,'GB_index-categories_R1'!$C$2:$C$364,0)),INDEX('GB_index-categories_initial'!$E$2:$E$364,MATCH($C112,'GB_index-categories_initial'!$C$2:$C$364,0))))</f>
        <v>2</v>
      </c>
    </row>
    <row r="113" spans="1:5" x14ac:dyDescent="0.35">
      <c r="A113" s="83" t="s">
        <v>1072</v>
      </c>
      <c r="B113" s="83" t="s">
        <v>1447</v>
      </c>
      <c r="C113" s="83" t="s">
        <v>213</v>
      </c>
      <c r="D113" s="83" t="s">
        <v>214</v>
      </c>
      <c r="E113" s="83">
        <f>IFERROR(MIN(INDEX('GB_index - missing_LAs_R1'!$H$2:$H$8,MATCH($C113,'GB_index - missing_LAs_R1'!$F$2:$F$8,0)),INDEX('GB_index-categories_initial'!$E$2:$E$364,MATCH($C113,'GB_index-categories_initial'!$C$2:$C$364,0))),
MIN(INDEX('GB_index-categories_R1'!$E$2:$E$364,MATCH($C113,'GB_index-categories_R1'!$C$2:$C$364,0)),INDEX('GB_index-categories_initial'!$E$2:$E$364,MATCH($C113,'GB_index-categories_initial'!$C$2:$C$364,0))))</f>
        <v>2</v>
      </c>
    </row>
    <row r="114" spans="1:5" x14ac:dyDescent="0.35">
      <c r="A114" s="83" t="s">
        <v>1072</v>
      </c>
      <c r="B114" s="83" t="s">
        <v>1448</v>
      </c>
      <c r="C114" s="83" t="s">
        <v>219</v>
      </c>
      <c r="D114" s="83" t="s">
        <v>220</v>
      </c>
      <c r="E114" s="83">
        <f>IFERROR(MIN(INDEX('GB_index - missing_LAs_R1'!$H$2:$H$8,MATCH($C114,'GB_index - missing_LAs_R1'!$F$2:$F$8,0)),INDEX('GB_index-categories_initial'!$E$2:$E$364,MATCH($C114,'GB_index-categories_initial'!$C$2:$C$364,0))),
MIN(INDEX('GB_index-categories_R1'!$E$2:$E$364,MATCH($C114,'GB_index-categories_R1'!$C$2:$C$364,0)),INDEX('GB_index-categories_initial'!$E$2:$E$364,MATCH($C114,'GB_index-categories_initial'!$C$2:$C$364,0))))</f>
        <v>2</v>
      </c>
    </row>
    <row r="115" spans="1:5" x14ac:dyDescent="0.35">
      <c r="A115" s="83" t="s">
        <v>1072</v>
      </c>
      <c r="B115" s="83" t="s">
        <v>1449</v>
      </c>
      <c r="C115" s="83" t="s">
        <v>221</v>
      </c>
      <c r="D115" s="83" t="s">
        <v>222</v>
      </c>
      <c r="E115" s="83">
        <f>IFERROR(MIN(INDEX('GB_index - missing_LAs_R1'!$H$2:$H$8,MATCH($C115,'GB_index - missing_LAs_R1'!$F$2:$F$8,0)),INDEX('GB_index-categories_initial'!$E$2:$E$364,MATCH($C115,'GB_index-categories_initial'!$C$2:$C$364,0))),
MIN(INDEX('GB_index-categories_R1'!$E$2:$E$364,MATCH($C115,'GB_index-categories_R1'!$C$2:$C$364,0)),INDEX('GB_index-categories_initial'!$E$2:$E$364,MATCH($C115,'GB_index-categories_initial'!$C$2:$C$364,0))))</f>
        <v>2</v>
      </c>
    </row>
    <row r="116" spans="1:5" x14ac:dyDescent="0.35">
      <c r="A116" s="83" t="s">
        <v>1072</v>
      </c>
      <c r="B116" s="83" t="s">
        <v>1452</v>
      </c>
      <c r="C116" s="83" t="s">
        <v>231</v>
      </c>
      <c r="D116" s="83" t="s">
        <v>232</v>
      </c>
      <c r="E116" s="83">
        <f>IFERROR(MIN(INDEX('GB_index - missing_LAs_R1'!$H$2:$H$8,MATCH($C116,'GB_index - missing_LAs_R1'!$F$2:$F$8,0)),INDEX('GB_index-categories_initial'!$E$2:$E$364,MATCH($C116,'GB_index-categories_initial'!$C$2:$C$364,0))),
MIN(INDEX('GB_index-categories_R1'!$E$2:$E$364,MATCH($C116,'GB_index-categories_R1'!$C$2:$C$364,0)),INDEX('GB_index-categories_initial'!$E$2:$E$364,MATCH($C116,'GB_index-categories_initial'!$C$2:$C$364,0))))</f>
        <v>2</v>
      </c>
    </row>
    <row r="117" spans="1:5" x14ac:dyDescent="0.35">
      <c r="A117" s="83" t="s">
        <v>1072</v>
      </c>
      <c r="B117" s="83" t="s">
        <v>1451</v>
      </c>
      <c r="C117" s="83" t="s">
        <v>233</v>
      </c>
      <c r="D117" s="83" t="s">
        <v>234</v>
      </c>
      <c r="E117" s="83">
        <f>IFERROR(MIN(INDEX('GB_index - missing_LAs_R1'!$H$2:$H$8,MATCH($C117,'GB_index - missing_LAs_R1'!$F$2:$F$8,0)),INDEX('GB_index-categories_initial'!$E$2:$E$364,MATCH($C117,'GB_index-categories_initial'!$C$2:$C$364,0))),
MIN(INDEX('GB_index-categories_R1'!$E$2:$E$364,MATCH($C117,'GB_index-categories_R1'!$C$2:$C$364,0)),INDEX('GB_index-categories_initial'!$E$2:$E$364,MATCH($C117,'GB_index-categories_initial'!$C$2:$C$364,0))))</f>
        <v>2</v>
      </c>
    </row>
    <row r="118" spans="1:5" x14ac:dyDescent="0.35">
      <c r="A118" s="83" t="s">
        <v>1072</v>
      </c>
      <c r="B118" s="83" t="s">
        <v>1450</v>
      </c>
      <c r="C118" s="83" t="s">
        <v>247</v>
      </c>
      <c r="D118" s="83" t="s">
        <v>248</v>
      </c>
      <c r="E118" s="83">
        <f>IFERROR(MIN(INDEX('GB_index - missing_LAs_R1'!$H$2:$H$8,MATCH($C118,'GB_index - missing_LAs_R1'!$F$2:$F$8,0)),INDEX('GB_index-categories_initial'!$E$2:$E$364,MATCH($C118,'GB_index-categories_initial'!$C$2:$C$364,0))),
MIN(INDEX('GB_index-categories_R1'!$E$2:$E$364,MATCH($C118,'GB_index-categories_R1'!$C$2:$C$364,0)),INDEX('GB_index-categories_initial'!$E$2:$E$364,MATCH($C118,'GB_index-categories_initial'!$C$2:$C$364,0))))</f>
        <v>2</v>
      </c>
    </row>
    <row r="119" spans="1:5" x14ac:dyDescent="0.35">
      <c r="A119" s="83" t="s">
        <v>1072</v>
      </c>
      <c r="B119" s="83" t="s">
        <v>1451</v>
      </c>
      <c r="C119" s="83" t="s">
        <v>259</v>
      </c>
      <c r="D119" s="83" t="s">
        <v>260</v>
      </c>
      <c r="E119" s="83">
        <f>IFERROR(MIN(INDEX('GB_index - missing_LAs_R1'!$H$2:$H$8,MATCH($C119,'GB_index - missing_LAs_R1'!$F$2:$F$8,0)),INDEX('GB_index-categories_initial'!$E$2:$E$364,MATCH($C119,'GB_index-categories_initial'!$C$2:$C$364,0))),
MIN(INDEX('GB_index-categories_R1'!$E$2:$E$364,MATCH($C119,'GB_index-categories_R1'!$C$2:$C$364,0)),INDEX('GB_index-categories_initial'!$E$2:$E$364,MATCH($C119,'GB_index-categories_initial'!$C$2:$C$364,0))))</f>
        <v>2</v>
      </c>
    </row>
    <row r="120" spans="1:5" x14ac:dyDescent="0.35">
      <c r="A120" s="83" t="s">
        <v>1072</v>
      </c>
      <c r="B120" s="83" t="s">
        <v>1451</v>
      </c>
      <c r="C120" s="83" t="s">
        <v>261</v>
      </c>
      <c r="D120" s="83" t="s">
        <v>262</v>
      </c>
      <c r="E120" s="83">
        <f>IFERROR(MIN(INDEX('GB_index - missing_LAs_R1'!$H$2:$H$8,MATCH($C120,'GB_index - missing_LAs_R1'!$F$2:$F$8,0)),INDEX('GB_index-categories_initial'!$E$2:$E$364,MATCH($C120,'GB_index-categories_initial'!$C$2:$C$364,0))),
MIN(INDEX('GB_index-categories_R1'!$E$2:$E$364,MATCH($C120,'GB_index-categories_R1'!$C$2:$C$364,0)),INDEX('GB_index-categories_initial'!$E$2:$E$364,MATCH($C120,'GB_index-categories_initial'!$C$2:$C$364,0))))</f>
        <v>2</v>
      </c>
    </row>
    <row r="121" spans="1:5" x14ac:dyDescent="0.35">
      <c r="A121" s="83" t="s">
        <v>1072</v>
      </c>
      <c r="B121" s="83" t="s">
        <v>1452</v>
      </c>
      <c r="C121" s="83" t="s">
        <v>271</v>
      </c>
      <c r="D121" s="83" t="s">
        <v>272</v>
      </c>
      <c r="E121" s="83">
        <f>IFERROR(MIN(INDEX('GB_index - missing_LAs_R1'!$H$2:$H$8,MATCH($C121,'GB_index - missing_LAs_R1'!$F$2:$F$8,0)),INDEX('GB_index-categories_initial'!$E$2:$E$364,MATCH($C121,'GB_index-categories_initial'!$C$2:$C$364,0))),
MIN(INDEX('GB_index-categories_R1'!$E$2:$E$364,MATCH($C121,'GB_index-categories_R1'!$C$2:$C$364,0)),INDEX('GB_index-categories_initial'!$E$2:$E$364,MATCH($C121,'GB_index-categories_initial'!$C$2:$C$364,0))))</f>
        <v>2</v>
      </c>
    </row>
    <row r="122" spans="1:5" x14ac:dyDescent="0.35">
      <c r="A122" s="83" t="s">
        <v>1072</v>
      </c>
      <c r="B122" s="83" t="s">
        <v>1148</v>
      </c>
      <c r="C122" s="83" t="s">
        <v>277</v>
      </c>
      <c r="D122" s="83" t="s">
        <v>278</v>
      </c>
      <c r="E122" s="83">
        <f>IFERROR(MIN(INDEX('GB_index - missing_LAs_R1'!$H$2:$H$8,MATCH($C122,'GB_index - missing_LAs_R1'!$F$2:$F$8,0)),INDEX('GB_index-categories_initial'!$E$2:$E$364,MATCH($C122,'GB_index-categories_initial'!$C$2:$C$364,0))),
MIN(INDEX('GB_index-categories_R1'!$E$2:$E$364,MATCH($C122,'GB_index-categories_R1'!$C$2:$C$364,0)),INDEX('GB_index-categories_initial'!$E$2:$E$364,MATCH($C122,'GB_index-categories_initial'!$C$2:$C$364,0))))</f>
        <v>2</v>
      </c>
    </row>
    <row r="123" spans="1:5" x14ac:dyDescent="0.35">
      <c r="A123" s="83" t="s">
        <v>1072</v>
      </c>
      <c r="B123" s="83" t="s">
        <v>1451</v>
      </c>
      <c r="C123" s="83" t="s">
        <v>279</v>
      </c>
      <c r="D123" s="83" t="s">
        <v>280</v>
      </c>
      <c r="E123" s="83">
        <f>IFERROR(MIN(INDEX('GB_index - missing_LAs_R1'!$H$2:$H$8,MATCH($C123,'GB_index - missing_LAs_R1'!$F$2:$F$8,0)),INDEX('GB_index-categories_initial'!$E$2:$E$364,MATCH($C123,'GB_index-categories_initial'!$C$2:$C$364,0))),
MIN(INDEX('GB_index-categories_R1'!$E$2:$E$364,MATCH($C123,'GB_index-categories_R1'!$C$2:$C$364,0)),INDEX('GB_index-categories_initial'!$E$2:$E$364,MATCH($C123,'GB_index-categories_initial'!$C$2:$C$364,0))))</f>
        <v>2</v>
      </c>
    </row>
    <row r="124" spans="1:5" x14ac:dyDescent="0.35">
      <c r="A124" s="83" t="s">
        <v>1072</v>
      </c>
      <c r="B124" s="83" t="s">
        <v>1450</v>
      </c>
      <c r="C124" s="83" t="s">
        <v>281</v>
      </c>
      <c r="D124" s="83" t="s">
        <v>282</v>
      </c>
      <c r="E124" s="83">
        <f>IFERROR(MIN(INDEX('GB_index - missing_LAs_R1'!$H$2:$H$8,MATCH($C124,'GB_index - missing_LAs_R1'!$F$2:$F$8,0)),INDEX('GB_index-categories_initial'!$E$2:$E$364,MATCH($C124,'GB_index-categories_initial'!$C$2:$C$364,0))),
MIN(INDEX('GB_index-categories_R1'!$E$2:$E$364,MATCH($C124,'GB_index-categories_R1'!$C$2:$C$364,0)),INDEX('GB_index-categories_initial'!$E$2:$E$364,MATCH($C124,'GB_index-categories_initial'!$C$2:$C$364,0))))</f>
        <v>2</v>
      </c>
    </row>
    <row r="125" spans="1:5" x14ac:dyDescent="0.35">
      <c r="A125" s="83" t="s">
        <v>1072</v>
      </c>
      <c r="B125" s="83" t="s">
        <v>1449</v>
      </c>
      <c r="C125" s="83" t="s">
        <v>291</v>
      </c>
      <c r="D125" s="83" t="s">
        <v>292</v>
      </c>
      <c r="E125" s="83">
        <f>IFERROR(MIN(INDEX('GB_index - missing_LAs_R1'!$H$2:$H$8,MATCH($C125,'GB_index - missing_LAs_R1'!$F$2:$F$8,0)),INDEX('GB_index-categories_initial'!$E$2:$E$364,MATCH($C125,'GB_index-categories_initial'!$C$2:$C$364,0))),
MIN(INDEX('GB_index-categories_R1'!$E$2:$E$364,MATCH($C125,'GB_index-categories_R1'!$C$2:$C$364,0)),INDEX('GB_index-categories_initial'!$E$2:$E$364,MATCH($C125,'GB_index-categories_initial'!$C$2:$C$364,0))))</f>
        <v>2</v>
      </c>
    </row>
    <row r="126" spans="1:5" x14ac:dyDescent="0.35">
      <c r="A126" s="83" t="s">
        <v>1072</v>
      </c>
      <c r="B126" s="83" t="s">
        <v>1448</v>
      </c>
      <c r="C126" s="83" t="s">
        <v>295</v>
      </c>
      <c r="D126" s="83" t="s">
        <v>296</v>
      </c>
      <c r="E126" s="83">
        <f>IFERROR(MIN(INDEX('GB_index - missing_LAs_R1'!$H$2:$H$8,MATCH($C126,'GB_index - missing_LAs_R1'!$F$2:$F$8,0)),INDEX('GB_index-categories_initial'!$E$2:$E$364,MATCH($C126,'GB_index-categories_initial'!$C$2:$C$364,0))),
MIN(INDEX('GB_index-categories_R1'!$E$2:$E$364,MATCH($C126,'GB_index-categories_R1'!$C$2:$C$364,0)),INDEX('GB_index-categories_initial'!$E$2:$E$364,MATCH($C126,'GB_index-categories_initial'!$C$2:$C$364,0))))</f>
        <v>2</v>
      </c>
    </row>
    <row r="127" spans="1:5" x14ac:dyDescent="0.35">
      <c r="A127" s="83" t="s">
        <v>1072</v>
      </c>
      <c r="B127" s="83" t="s">
        <v>1148</v>
      </c>
      <c r="C127" s="83" t="s">
        <v>297</v>
      </c>
      <c r="D127" s="83" t="s">
        <v>298</v>
      </c>
      <c r="E127" s="83">
        <f>IFERROR(MIN(INDEX('GB_index - missing_LAs_R1'!$H$2:$H$8,MATCH($C127,'GB_index - missing_LAs_R1'!$F$2:$F$8,0)),INDEX('GB_index-categories_initial'!$E$2:$E$364,MATCH($C127,'GB_index-categories_initial'!$C$2:$C$364,0))),
MIN(INDEX('GB_index-categories_R1'!$E$2:$E$364,MATCH($C127,'GB_index-categories_R1'!$C$2:$C$364,0)),INDEX('GB_index-categories_initial'!$E$2:$E$364,MATCH($C127,'GB_index-categories_initial'!$C$2:$C$364,0))))</f>
        <v>2</v>
      </c>
    </row>
    <row r="128" spans="1:5" x14ac:dyDescent="0.35">
      <c r="A128" s="83" t="s">
        <v>1072</v>
      </c>
      <c r="B128" s="83" t="s">
        <v>1446</v>
      </c>
      <c r="C128" s="83" t="s">
        <v>303</v>
      </c>
      <c r="D128" s="83" t="s">
        <v>304</v>
      </c>
      <c r="E128" s="83">
        <f>IFERROR(MIN(INDEX('GB_index - missing_LAs_R1'!$H$2:$H$8,MATCH($C128,'GB_index - missing_LAs_R1'!$F$2:$F$8,0)),INDEX('GB_index-categories_initial'!$E$2:$E$364,MATCH($C128,'GB_index-categories_initial'!$C$2:$C$364,0))),
MIN(INDEX('GB_index-categories_R1'!$E$2:$E$364,MATCH($C128,'GB_index-categories_R1'!$C$2:$C$364,0)),INDEX('GB_index-categories_initial'!$E$2:$E$364,MATCH($C128,'GB_index-categories_initial'!$C$2:$C$364,0))))</f>
        <v>2</v>
      </c>
    </row>
    <row r="129" spans="1:5" x14ac:dyDescent="0.35">
      <c r="A129" s="83" t="s">
        <v>1072</v>
      </c>
      <c r="B129" s="83" t="s">
        <v>1451</v>
      </c>
      <c r="C129" s="83" t="s">
        <v>307</v>
      </c>
      <c r="D129" s="83" t="s">
        <v>308</v>
      </c>
      <c r="E129" s="83">
        <f>IFERROR(MIN(INDEX('GB_index - missing_LAs_R1'!$H$2:$H$8,MATCH($C129,'GB_index - missing_LAs_R1'!$F$2:$F$8,0)),INDEX('GB_index-categories_initial'!$E$2:$E$364,MATCH($C129,'GB_index-categories_initial'!$C$2:$C$364,0))),
MIN(INDEX('GB_index-categories_R1'!$E$2:$E$364,MATCH($C129,'GB_index-categories_R1'!$C$2:$C$364,0)),INDEX('GB_index-categories_initial'!$E$2:$E$364,MATCH($C129,'GB_index-categories_initial'!$C$2:$C$364,0))))</f>
        <v>2</v>
      </c>
    </row>
    <row r="130" spans="1:5" x14ac:dyDescent="0.35">
      <c r="A130" s="83" t="s">
        <v>1072</v>
      </c>
      <c r="B130" s="83" t="s">
        <v>1446</v>
      </c>
      <c r="C130" s="83" t="s">
        <v>323</v>
      </c>
      <c r="D130" s="83" t="s">
        <v>324</v>
      </c>
      <c r="E130" s="83">
        <f>IFERROR(MIN(INDEX('GB_index - missing_LAs_R1'!$H$2:$H$8,MATCH($C130,'GB_index - missing_LAs_R1'!$F$2:$F$8,0)),INDEX('GB_index-categories_initial'!$E$2:$E$364,MATCH($C130,'GB_index-categories_initial'!$C$2:$C$364,0))),
MIN(INDEX('GB_index-categories_R1'!$E$2:$E$364,MATCH($C130,'GB_index-categories_R1'!$C$2:$C$364,0)),INDEX('GB_index-categories_initial'!$E$2:$E$364,MATCH($C130,'GB_index-categories_initial'!$C$2:$C$364,0))))</f>
        <v>2</v>
      </c>
    </row>
    <row r="131" spans="1:5" x14ac:dyDescent="0.35">
      <c r="A131" s="83" t="s">
        <v>1072</v>
      </c>
      <c r="B131" s="83" t="s">
        <v>1447</v>
      </c>
      <c r="C131" s="83" t="s">
        <v>327</v>
      </c>
      <c r="D131" s="83" t="s">
        <v>328</v>
      </c>
      <c r="E131" s="83">
        <f>IFERROR(MIN(INDEX('GB_index - missing_LAs_R1'!$H$2:$H$8,MATCH($C131,'GB_index - missing_LAs_R1'!$F$2:$F$8,0)),INDEX('GB_index-categories_initial'!$E$2:$E$364,MATCH($C131,'GB_index-categories_initial'!$C$2:$C$364,0))),
MIN(INDEX('GB_index-categories_R1'!$E$2:$E$364,MATCH($C131,'GB_index-categories_R1'!$C$2:$C$364,0)),INDEX('GB_index-categories_initial'!$E$2:$E$364,MATCH($C131,'GB_index-categories_initial'!$C$2:$C$364,0))))</f>
        <v>2</v>
      </c>
    </row>
    <row r="132" spans="1:5" x14ac:dyDescent="0.35">
      <c r="A132" s="83" t="s">
        <v>1072</v>
      </c>
      <c r="B132" s="83" t="s">
        <v>1451</v>
      </c>
      <c r="C132" s="83" t="s">
        <v>338</v>
      </c>
      <c r="D132" s="83" t="s">
        <v>339</v>
      </c>
      <c r="E132" s="83">
        <f>IFERROR(MIN(INDEX('GB_index - missing_LAs_R1'!$H$2:$H$8,MATCH($C132,'GB_index - missing_LAs_R1'!$F$2:$F$8,0)),INDEX('GB_index-categories_initial'!$E$2:$E$364,MATCH($C132,'GB_index-categories_initial'!$C$2:$C$364,0))),
MIN(INDEX('GB_index-categories_R1'!$E$2:$E$364,MATCH($C132,'GB_index-categories_R1'!$C$2:$C$364,0)),INDEX('GB_index-categories_initial'!$E$2:$E$364,MATCH($C132,'GB_index-categories_initial'!$C$2:$C$364,0))))</f>
        <v>2</v>
      </c>
    </row>
    <row r="133" spans="1:5" x14ac:dyDescent="0.35">
      <c r="A133" s="83" t="s">
        <v>1072</v>
      </c>
      <c r="B133" s="83" t="s">
        <v>1452</v>
      </c>
      <c r="C133" s="83" t="s">
        <v>344</v>
      </c>
      <c r="D133" s="83" t="s">
        <v>345</v>
      </c>
      <c r="E133" s="83">
        <f>IFERROR(MIN(INDEX('GB_index - missing_LAs_R1'!$H$2:$H$8,MATCH($C133,'GB_index - missing_LAs_R1'!$F$2:$F$8,0)),INDEX('GB_index-categories_initial'!$E$2:$E$364,MATCH($C133,'GB_index-categories_initial'!$C$2:$C$364,0))),
MIN(INDEX('GB_index-categories_R1'!$E$2:$E$364,MATCH($C133,'GB_index-categories_R1'!$C$2:$C$364,0)),INDEX('GB_index-categories_initial'!$E$2:$E$364,MATCH($C133,'GB_index-categories_initial'!$C$2:$C$364,0))))</f>
        <v>2</v>
      </c>
    </row>
    <row r="134" spans="1:5" x14ac:dyDescent="0.35">
      <c r="A134" s="83" t="s">
        <v>1072</v>
      </c>
      <c r="B134" s="83" t="s">
        <v>1448</v>
      </c>
      <c r="C134" s="83" t="s">
        <v>356</v>
      </c>
      <c r="D134" s="83" t="s">
        <v>357</v>
      </c>
      <c r="E134" s="83">
        <f>IFERROR(MIN(INDEX('GB_index - missing_LAs_R1'!$H$2:$H$8,MATCH($C134,'GB_index - missing_LAs_R1'!$F$2:$F$8,0)),INDEX('GB_index-categories_initial'!$E$2:$E$364,MATCH($C134,'GB_index-categories_initial'!$C$2:$C$364,0))),
MIN(INDEX('GB_index-categories_R1'!$E$2:$E$364,MATCH($C134,'GB_index-categories_R1'!$C$2:$C$364,0)),INDEX('GB_index-categories_initial'!$E$2:$E$364,MATCH($C134,'GB_index-categories_initial'!$C$2:$C$364,0))))</f>
        <v>2</v>
      </c>
    </row>
    <row r="135" spans="1:5" x14ac:dyDescent="0.35">
      <c r="A135" s="83" t="s">
        <v>1072</v>
      </c>
      <c r="B135" s="83" t="s">
        <v>1453</v>
      </c>
      <c r="C135" s="83" t="s">
        <v>360</v>
      </c>
      <c r="D135" s="83" t="s">
        <v>361</v>
      </c>
      <c r="E135" s="83">
        <f>IFERROR(MIN(INDEX('GB_index - missing_LAs_R1'!$H$2:$H$8,MATCH($C135,'GB_index - missing_LAs_R1'!$F$2:$F$8,0)),INDEX('GB_index-categories_initial'!$E$2:$E$364,MATCH($C135,'GB_index-categories_initial'!$C$2:$C$364,0))),
MIN(INDEX('GB_index-categories_R1'!$E$2:$E$364,MATCH($C135,'GB_index-categories_R1'!$C$2:$C$364,0)),INDEX('GB_index-categories_initial'!$E$2:$E$364,MATCH($C135,'GB_index-categories_initial'!$C$2:$C$364,0))))</f>
        <v>2</v>
      </c>
    </row>
    <row r="136" spans="1:5" x14ac:dyDescent="0.35">
      <c r="A136" s="83" t="s">
        <v>1072</v>
      </c>
      <c r="B136" s="83" t="s">
        <v>1452</v>
      </c>
      <c r="C136" s="83" t="s">
        <v>372</v>
      </c>
      <c r="D136" s="83" t="s">
        <v>373</v>
      </c>
      <c r="E136" s="83">
        <f>IFERROR(MIN(INDEX('GB_index - missing_LAs_R1'!$H$2:$H$8,MATCH($C136,'GB_index - missing_LAs_R1'!$F$2:$F$8,0)),INDEX('GB_index-categories_initial'!$E$2:$E$364,MATCH($C136,'GB_index-categories_initial'!$C$2:$C$364,0))),
MIN(INDEX('GB_index-categories_R1'!$E$2:$E$364,MATCH($C136,'GB_index-categories_R1'!$C$2:$C$364,0)),INDEX('GB_index-categories_initial'!$E$2:$E$364,MATCH($C136,'GB_index-categories_initial'!$C$2:$C$364,0))))</f>
        <v>2</v>
      </c>
    </row>
    <row r="137" spans="1:5" x14ac:dyDescent="0.35">
      <c r="A137" s="83" t="s">
        <v>1072</v>
      </c>
      <c r="B137" s="83" t="s">
        <v>1448</v>
      </c>
      <c r="C137" s="83" t="s">
        <v>382</v>
      </c>
      <c r="D137" s="83" t="s">
        <v>383</v>
      </c>
      <c r="E137" s="83">
        <f>IFERROR(MIN(INDEX('GB_index - missing_LAs_R1'!$H$2:$H$8,MATCH($C137,'GB_index - missing_LAs_R1'!$F$2:$F$8,0)),INDEX('GB_index-categories_initial'!$E$2:$E$364,MATCH($C137,'GB_index-categories_initial'!$C$2:$C$364,0))),
MIN(INDEX('GB_index-categories_R1'!$E$2:$E$364,MATCH($C137,'GB_index-categories_R1'!$C$2:$C$364,0)),INDEX('GB_index-categories_initial'!$E$2:$E$364,MATCH($C137,'GB_index-categories_initial'!$C$2:$C$364,0))))</f>
        <v>2</v>
      </c>
    </row>
    <row r="138" spans="1:5" x14ac:dyDescent="0.35">
      <c r="A138" s="83" t="s">
        <v>1072</v>
      </c>
      <c r="B138" s="83" t="s">
        <v>1451</v>
      </c>
      <c r="C138" s="83" t="s">
        <v>386</v>
      </c>
      <c r="D138" s="83" t="s">
        <v>387</v>
      </c>
      <c r="E138" s="83">
        <f>IFERROR(MIN(INDEX('GB_index - missing_LAs_R1'!$H$2:$H$8,MATCH($C138,'GB_index - missing_LAs_R1'!$F$2:$F$8,0)),INDEX('GB_index-categories_initial'!$E$2:$E$364,MATCH($C138,'GB_index-categories_initial'!$C$2:$C$364,0))),
MIN(INDEX('GB_index-categories_R1'!$E$2:$E$364,MATCH($C138,'GB_index-categories_R1'!$C$2:$C$364,0)),INDEX('GB_index-categories_initial'!$E$2:$E$364,MATCH($C138,'GB_index-categories_initial'!$C$2:$C$364,0))))</f>
        <v>2</v>
      </c>
    </row>
    <row r="139" spans="1:5" x14ac:dyDescent="0.35">
      <c r="A139" s="83" t="s">
        <v>1072</v>
      </c>
      <c r="B139" s="83" t="s">
        <v>1452</v>
      </c>
      <c r="C139" s="83" t="s">
        <v>388</v>
      </c>
      <c r="D139" s="83" t="s">
        <v>389</v>
      </c>
      <c r="E139" s="83">
        <f>IFERROR(MIN(INDEX('GB_index - missing_LAs_R1'!$H$2:$H$8,MATCH($C139,'GB_index - missing_LAs_R1'!$F$2:$F$8,0)),INDEX('GB_index-categories_initial'!$E$2:$E$364,MATCH($C139,'GB_index-categories_initial'!$C$2:$C$364,0))),
MIN(INDEX('GB_index-categories_R1'!$E$2:$E$364,MATCH($C139,'GB_index-categories_R1'!$C$2:$C$364,0)),INDEX('GB_index-categories_initial'!$E$2:$E$364,MATCH($C139,'GB_index-categories_initial'!$C$2:$C$364,0))))</f>
        <v>2</v>
      </c>
    </row>
    <row r="140" spans="1:5" x14ac:dyDescent="0.35">
      <c r="A140" s="83" t="s">
        <v>1072</v>
      </c>
      <c r="B140" s="83" t="s">
        <v>1447</v>
      </c>
      <c r="C140" s="83" t="s">
        <v>392</v>
      </c>
      <c r="D140" s="83" t="s">
        <v>393</v>
      </c>
      <c r="E140" s="83">
        <f>IFERROR(MIN(INDEX('GB_index - missing_LAs_R1'!$H$2:$H$8,MATCH($C140,'GB_index - missing_LAs_R1'!$F$2:$F$8,0)),INDEX('GB_index-categories_initial'!$E$2:$E$364,MATCH($C140,'GB_index-categories_initial'!$C$2:$C$364,0))),
MIN(INDEX('GB_index-categories_R1'!$E$2:$E$364,MATCH($C140,'GB_index-categories_R1'!$C$2:$C$364,0)),INDEX('GB_index-categories_initial'!$E$2:$E$364,MATCH($C140,'GB_index-categories_initial'!$C$2:$C$364,0))))</f>
        <v>2</v>
      </c>
    </row>
    <row r="141" spans="1:5" x14ac:dyDescent="0.35">
      <c r="A141" s="83" t="s">
        <v>1072</v>
      </c>
      <c r="B141" s="83" t="s">
        <v>1449</v>
      </c>
      <c r="C141" s="83" t="s">
        <v>402</v>
      </c>
      <c r="D141" s="83" t="s">
        <v>403</v>
      </c>
      <c r="E141" s="83">
        <f>IFERROR(MIN(INDEX('GB_index - missing_LAs_R1'!$H$2:$H$8,MATCH($C141,'GB_index - missing_LAs_R1'!$F$2:$F$8,0)),INDEX('GB_index-categories_initial'!$E$2:$E$364,MATCH($C141,'GB_index-categories_initial'!$C$2:$C$364,0))),
MIN(INDEX('GB_index-categories_R1'!$E$2:$E$364,MATCH($C141,'GB_index-categories_R1'!$C$2:$C$364,0)),INDEX('GB_index-categories_initial'!$E$2:$E$364,MATCH($C141,'GB_index-categories_initial'!$C$2:$C$364,0))))</f>
        <v>2</v>
      </c>
    </row>
    <row r="142" spans="1:5" x14ac:dyDescent="0.35">
      <c r="A142" s="83" t="s">
        <v>1072</v>
      </c>
      <c r="B142" s="83" t="s">
        <v>1451</v>
      </c>
      <c r="C142" s="83" t="s">
        <v>406</v>
      </c>
      <c r="D142" s="83" t="s">
        <v>407</v>
      </c>
      <c r="E142" s="83">
        <f>IFERROR(MIN(INDEX('GB_index - missing_LAs_R1'!$H$2:$H$8,MATCH($C142,'GB_index - missing_LAs_R1'!$F$2:$F$8,0)),INDEX('GB_index-categories_initial'!$E$2:$E$364,MATCH($C142,'GB_index-categories_initial'!$C$2:$C$364,0))),
MIN(INDEX('GB_index-categories_R1'!$E$2:$E$364,MATCH($C142,'GB_index-categories_R1'!$C$2:$C$364,0)),INDEX('GB_index-categories_initial'!$E$2:$E$364,MATCH($C142,'GB_index-categories_initial'!$C$2:$C$364,0))))</f>
        <v>2</v>
      </c>
    </row>
    <row r="143" spans="1:5" x14ac:dyDescent="0.35">
      <c r="A143" s="83" t="s">
        <v>1072</v>
      </c>
      <c r="B143" s="83" t="s">
        <v>1446</v>
      </c>
      <c r="C143" s="83" t="s">
        <v>412</v>
      </c>
      <c r="D143" s="83" t="s">
        <v>413</v>
      </c>
      <c r="E143" s="83">
        <f>IFERROR(MIN(INDEX('GB_index - missing_LAs_R1'!$H$2:$H$8,MATCH($C143,'GB_index - missing_LAs_R1'!$F$2:$F$8,0)),INDEX('GB_index-categories_initial'!$E$2:$E$364,MATCH($C143,'GB_index-categories_initial'!$C$2:$C$364,0))),
MIN(INDEX('GB_index-categories_R1'!$E$2:$E$364,MATCH($C143,'GB_index-categories_R1'!$C$2:$C$364,0)),INDEX('GB_index-categories_initial'!$E$2:$E$364,MATCH($C143,'GB_index-categories_initial'!$C$2:$C$364,0))))</f>
        <v>2</v>
      </c>
    </row>
    <row r="144" spans="1:5" x14ac:dyDescent="0.35">
      <c r="A144" s="83" t="s">
        <v>1072</v>
      </c>
      <c r="B144" s="83" t="s">
        <v>1448</v>
      </c>
      <c r="C144" s="83" t="s">
        <v>416</v>
      </c>
      <c r="D144" s="83" t="s">
        <v>417</v>
      </c>
      <c r="E144" s="83">
        <f>IFERROR(MIN(INDEX('GB_index - missing_LAs_R1'!$H$2:$H$8,MATCH($C144,'GB_index - missing_LAs_R1'!$F$2:$F$8,0)),INDEX('GB_index-categories_initial'!$E$2:$E$364,MATCH($C144,'GB_index-categories_initial'!$C$2:$C$364,0))),
MIN(INDEX('GB_index-categories_R1'!$E$2:$E$364,MATCH($C144,'GB_index-categories_R1'!$C$2:$C$364,0)),INDEX('GB_index-categories_initial'!$E$2:$E$364,MATCH($C144,'GB_index-categories_initial'!$C$2:$C$364,0))))</f>
        <v>2</v>
      </c>
    </row>
    <row r="145" spans="1:5" x14ac:dyDescent="0.35">
      <c r="A145" s="83" t="s">
        <v>1072</v>
      </c>
      <c r="B145" s="83" t="s">
        <v>1451</v>
      </c>
      <c r="C145" s="83" t="s">
        <v>430</v>
      </c>
      <c r="D145" s="83" t="s">
        <v>431</v>
      </c>
      <c r="E145" s="83">
        <f>IFERROR(MIN(INDEX('GB_index - missing_LAs_R1'!$H$2:$H$8,MATCH($C145,'GB_index - missing_LAs_R1'!$F$2:$F$8,0)),INDEX('GB_index-categories_initial'!$E$2:$E$364,MATCH($C145,'GB_index-categories_initial'!$C$2:$C$364,0))),
MIN(INDEX('GB_index-categories_R1'!$E$2:$E$364,MATCH($C145,'GB_index-categories_R1'!$C$2:$C$364,0)),INDEX('GB_index-categories_initial'!$E$2:$E$364,MATCH($C145,'GB_index-categories_initial'!$C$2:$C$364,0))))</f>
        <v>2</v>
      </c>
    </row>
    <row r="146" spans="1:5" x14ac:dyDescent="0.35">
      <c r="A146" s="83" t="s">
        <v>1072</v>
      </c>
      <c r="B146" s="83" t="s">
        <v>1446</v>
      </c>
      <c r="C146" s="83" t="s">
        <v>440</v>
      </c>
      <c r="D146" s="83" t="s">
        <v>441</v>
      </c>
      <c r="E146" s="83">
        <f>IFERROR(MIN(INDEX('GB_index - missing_LAs_R1'!$H$2:$H$8,MATCH($C146,'GB_index - missing_LAs_R1'!$F$2:$F$8,0)),INDEX('GB_index-categories_initial'!$E$2:$E$364,MATCH($C146,'GB_index-categories_initial'!$C$2:$C$364,0))),
MIN(INDEX('GB_index-categories_R1'!$E$2:$E$364,MATCH($C146,'GB_index-categories_R1'!$C$2:$C$364,0)),INDEX('GB_index-categories_initial'!$E$2:$E$364,MATCH($C146,'GB_index-categories_initial'!$C$2:$C$364,0))))</f>
        <v>2</v>
      </c>
    </row>
    <row r="147" spans="1:5" x14ac:dyDescent="0.35">
      <c r="A147" s="83" t="s">
        <v>1072</v>
      </c>
      <c r="B147" s="83" t="s">
        <v>1450</v>
      </c>
      <c r="C147" s="83" t="s">
        <v>444</v>
      </c>
      <c r="D147" s="83" t="s">
        <v>445</v>
      </c>
      <c r="E147" s="83">
        <f>IFERROR(MIN(INDEX('GB_index - missing_LAs_R1'!$H$2:$H$8,MATCH($C147,'GB_index - missing_LAs_R1'!$F$2:$F$8,0)),INDEX('GB_index-categories_initial'!$E$2:$E$364,MATCH($C147,'GB_index-categories_initial'!$C$2:$C$364,0))),
MIN(INDEX('GB_index-categories_R1'!$E$2:$E$364,MATCH($C147,'GB_index-categories_R1'!$C$2:$C$364,0)),INDEX('GB_index-categories_initial'!$E$2:$E$364,MATCH($C147,'GB_index-categories_initial'!$C$2:$C$364,0))))</f>
        <v>2</v>
      </c>
    </row>
    <row r="148" spans="1:5" x14ac:dyDescent="0.35">
      <c r="A148" s="83" t="s">
        <v>1072</v>
      </c>
      <c r="B148" s="83" t="s">
        <v>1448</v>
      </c>
      <c r="C148" s="83" t="s">
        <v>456</v>
      </c>
      <c r="D148" s="83" t="s">
        <v>457</v>
      </c>
      <c r="E148" s="83">
        <f>IFERROR(MIN(INDEX('GB_index - missing_LAs_R1'!$H$2:$H$8,MATCH($C148,'GB_index - missing_LAs_R1'!$F$2:$F$8,0)),INDEX('GB_index-categories_initial'!$E$2:$E$364,MATCH($C148,'GB_index-categories_initial'!$C$2:$C$364,0))),
MIN(INDEX('GB_index-categories_R1'!$E$2:$E$364,MATCH($C148,'GB_index-categories_R1'!$C$2:$C$364,0)),INDEX('GB_index-categories_initial'!$E$2:$E$364,MATCH($C148,'GB_index-categories_initial'!$C$2:$C$364,0))))</f>
        <v>2</v>
      </c>
    </row>
    <row r="149" spans="1:5" x14ac:dyDescent="0.35">
      <c r="A149" s="83" t="s">
        <v>1072</v>
      </c>
      <c r="B149" s="83" t="s">
        <v>1446</v>
      </c>
      <c r="C149" s="83" t="s">
        <v>464</v>
      </c>
      <c r="D149" s="83" t="s">
        <v>465</v>
      </c>
      <c r="E149" s="83">
        <f>IFERROR(MIN(INDEX('GB_index - missing_LAs_R1'!$H$2:$H$8,MATCH($C149,'GB_index - missing_LAs_R1'!$F$2:$F$8,0)),INDEX('GB_index-categories_initial'!$E$2:$E$364,MATCH($C149,'GB_index-categories_initial'!$C$2:$C$364,0))),
MIN(INDEX('GB_index-categories_R1'!$E$2:$E$364,MATCH($C149,'GB_index-categories_R1'!$C$2:$C$364,0)),INDEX('GB_index-categories_initial'!$E$2:$E$364,MATCH($C149,'GB_index-categories_initial'!$C$2:$C$364,0))))</f>
        <v>2</v>
      </c>
    </row>
    <row r="150" spans="1:5" x14ac:dyDescent="0.35">
      <c r="A150" s="83" t="s">
        <v>1072</v>
      </c>
      <c r="B150" s="83" t="s">
        <v>1448</v>
      </c>
      <c r="C150" s="83" t="s">
        <v>472</v>
      </c>
      <c r="D150" s="83" t="s">
        <v>473</v>
      </c>
      <c r="E150" s="83">
        <f>IFERROR(MIN(INDEX('GB_index - missing_LAs_R1'!$H$2:$H$8,MATCH($C150,'GB_index - missing_LAs_R1'!$F$2:$F$8,0)),INDEX('GB_index-categories_initial'!$E$2:$E$364,MATCH($C150,'GB_index-categories_initial'!$C$2:$C$364,0))),
MIN(INDEX('GB_index-categories_R1'!$E$2:$E$364,MATCH($C150,'GB_index-categories_R1'!$C$2:$C$364,0)),INDEX('GB_index-categories_initial'!$E$2:$E$364,MATCH($C150,'GB_index-categories_initial'!$C$2:$C$364,0))))</f>
        <v>2</v>
      </c>
    </row>
    <row r="151" spans="1:5" x14ac:dyDescent="0.35">
      <c r="A151" s="83" t="s">
        <v>1072</v>
      </c>
      <c r="B151" s="83" t="s">
        <v>1447</v>
      </c>
      <c r="C151" s="83" t="s">
        <v>486</v>
      </c>
      <c r="D151" s="83" t="s">
        <v>487</v>
      </c>
      <c r="E151" s="83">
        <f>IFERROR(MIN(INDEX('GB_index - missing_LAs_R1'!$H$2:$H$8,MATCH($C151,'GB_index - missing_LAs_R1'!$F$2:$F$8,0)),INDEX('GB_index-categories_initial'!$E$2:$E$364,MATCH($C151,'GB_index-categories_initial'!$C$2:$C$364,0))),
MIN(INDEX('GB_index-categories_R1'!$E$2:$E$364,MATCH($C151,'GB_index-categories_R1'!$C$2:$C$364,0)),INDEX('GB_index-categories_initial'!$E$2:$E$364,MATCH($C151,'GB_index-categories_initial'!$C$2:$C$364,0))))</f>
        <v>2</v>
      </c>
    </row>
    <row r="152" spans="1:5" x14ac:dyDescent="0.35">
      <c r="A152" s="83" t="s">
        <v>1072</v>
      </c>
      <c r="B152" s="83" t="s">
        <v>1448</v>
      </c>
      <c r="C152" s="83" t="s">
        <v>488</v>
      </c>
      <c r="D152" s="83" t="s">
        <v>489</v>
      </c>
      <c r="E152" s="83">
        <f>IFERROR(MIN(INDEX('GB_index - missing_LAs_R1'!$H$2:$H$8,MATCH($C152,'GB_index - missing_LAs_R1'!$F$2:$F$8,0)),INDEX('GB_index-categories_initial'!$E$2:$E$364,MATCH($C152,'GB_index-categories_initial'!$C$2:$C$364,0))),
MIN(INDEX('GB_index-categories_R1'!$E$2:$E$364,MATCH($C152,'GB_index-categories_R1'!$C$2:$C$364,0)),INDEX('GB_index-categories_initial'!$E$2:$E$364,MATCH($C152,'GB_index-categories_initial'!$C$2:$C$364,0))))</f>
        <v>2</v>
      </c>
    </row>
    <row r="153" spans="1:5" x14ac:dyDescent="0.35">
      <c r="A153" s="83" t="s">
        <v>1072</v>
      </c>
      <c r="B153" s="83" t="s">
        <v>1451</v>
      </c>
      <c r="C153" s="83" t="s">
        <v>492</v>
      </c>
      <c r="D153" s="83" t="s">
        <v>493</v>
      </c>
      <c r="E153" s="83">
        <f>IFERROR(MIN(INDEX('GB_index - missing_LAs_R1'!$H$2:$H$8,MATCH($C153,'GB_index - missing_LAs_R1'!$F$2:$F$8,0)),INDEX('GB_index-categories_initial'!$E$2:$E$364,MATCH($C153,'GB_index-categories_initial'!$C$2:$C$364,0))),
MIN(INDEX('GB_index-categories_R1'!$E$2:$E$364,MATCH($C153,'GB_index-categories_R1'!$C$2:$C$364,0)),INDEX('GB_index-categories_initial'!$E$2:$E$364,MATCH($C153,'GB_index-categories_initial'!$C$2:$C$364,0))))</f>
        <v>2</v>
      </c>
    </row>
    <row r="154" spans="1:5" x14ac:dyDescent="0.35">
      <c r="A154" s="83" t="s">
        <v>1072</v>
      </c>
      <c r="B154" s="83" t="s">
        <v>1448</v>
      </c>
      <c r="C154" s="83" t="s">
        <v>498</v>
      </c>
      <c r="D154" s="83" t="s">
        <v>499</v>
      </c>
      <c r="E154" s="83">
        <f>IFERROR(MIN(INDEX('GB_index - missing_LAs_R1'!$H$2:$H$8,MATCH($C154,'GB_index - missing_LAs_R1'!$F$2:$F$8,0)),INDEX('GB_index-categories_initial'!$E$2:$E$364,MATCH($C154,'GB_index-categories_initial'!$C$2:$C$364,0))),
MIN(INDEX('GB_index-categories_R1'!$E$2:$E$364,MATCH($C154,'GB_index-categories_R1'!$C$2:$C$364,0)),INDEX('GB_index-categories_initial'!$E$2:$E$364,MATCH($C154,'GB_index-categories_initial'!$C$2:$C$364,0))))</f>
        <v>2</v>
      </c>
    </row>
    <row r="155" spans="1:5" x14ac:dyDescent="0.35">
      <c r="A155" s="83" t="s">
        <v>1072</v>
      </c>
      <c r="B155" s="83" t="s">
        <v>1448</v>
      </c>
      <c r="C155" s="83" t="s">
        <v>504</v>
      </c>
      <c r="D155" s="83" t="s">
        <v>505</v>
      </c>
      <c r="E155" s="83">
        <f>IFERROR(MIN(INDEX('GB_index - missing_LAs_R1'!$H$2:$H$8,MATCH($C155,'GB_index - missing_LAs_R1'!$F$2:$F$8,0)),INDEX('GB_index-categories_initial'!$E$2:$E$364,MATCH($C155,'GB_index-categories_initial'!$C$2:$C$364,0))),
MIN(INDEX('GB_index-categories_R1'!$E$2:$E$364,MATCH($C155,'GB_index-categories_R1'!$C$2:$C$364,0)),INDEX('GB_index-categories_initial'!$E$2:$E$364,MATCH($C155,'GB_index-categories_initial'!$C$2:$C$364,0))))</f>
        <v>2</v>
      </c>
    </row>
    <row r="156" spans="1:5" x14ac:dyDescent="0.35">
      <c r="A156" s="83" t="s">
        <v>1072</v>
      </c>
      <c r="B156" s="83" t="s">
        <v>1451</v>
      </c>
      <c r="C156" s="83" t="s">
        <v>512</v>
      </c>
      <c r="D156" s="83" t="s">
        <v>513</v>
      </c>
      <c r="E156" s="83">
        <f>IFERROR(MIN(INDEX('GB_index - missing_LAs_R1'!$H$2:$H$8,MATCH($C156,'GB_index - missing_LAs_R1'!$F$2:$F$8,0)),INDEX('GB_index-categories_initial'!$E$2:$E$364,MATCH($C156,'GB_index-categories_initial'!$C$2:$C$364,0))),
MIN(INDEX('GB_index-categories_R1'!$E$2:$E$364,MATCH($C156,'GB_index-categories_R1'!$C$2:$C$364,0)),INDEX('GB_index-categories_initial'!$E$2:$E$364,MATCH($C156,'GB_index-categories_initial'!$C$2:$C$364,0))))</f>
        <v>2</v>
      </c>
    </row>
    <row r="157" spans="1:5" x14ac:dyDescent="0.35">
      <c r="A157" s="83" t="s">
        <v>1072</v>
      </c>
      <c r="B157" s="83" t="s">
        <v>1447</v>
      </c>
      <c r="C157" s="83" t="s">
        <v>516</v>
      </c>
      <c r="D157" s="83" t="s">
        <v>517</v>
      </c>
      <c r="E157" s="83">
        <f>IFERROR(MIN(INDEX('GB_index - missing_LAs_R1'!$H$2:$H$8,MATCH($C157,'GB_index - missing_LAs_R1'!$F$2:$F$8,0)),INDEX('GB_index-categories_initial'!$E$2:$E$364,MATCH($C157,'GB_index-categories_initial'!$C$2:$C$364,0))),
MIN(INDEX('GB_index-categories_R1'!$E$2:$E$364,MATCH($C157,'GB_index-categories_R1'!$C$2:$C$364,0)),INDEX('GB_index-categories_initial'!$E$2:$E$364,MATCH($C157,'GB_index-categories_initial'!$C$2:$C$364,0))))</f>
        <v>2</v>
      </c>
    </row>
    <row r="158" spans="1:5" x14ac:dyDescent="0.35">
      <c r="A158" s="83" t="s">
        <v>1072</v>
      </c>
      <c r="B158" s="83" t="s">
        <v>1448</v>
      </c>
      <c r="C158" s="83" t="s">
        <v>522</v>
      </c>
      <c r="D158" s="83" t="s">
        <v>523</v>
      </c>
      <c r="E158" s="83">
        <f>IFERROR(MIN(INDEX('GB_index - missing_LAs_R1'!$H$2:$H$8,MATCH($C158,'GB_index - missing_LAs_R1'!$F$2:$F$8,0)),INDEX('GB_index-categories_initial'!$E$2:$E$364,MATCH($C158,'GB_index-categories_initial'!$C$2:$C$364,0))),
MIN(INDEX('GB_index-categories_R1'!$E$2:$E$364,MATCH($C158,'GB_index-categories_R1'!$C$2:$C$364,0)),INDEX('GB_index-categories_initial'!$E$2:$E$364,MATCH($C158,'GB_index-categories_initial'!$C$2:$C$364,0))))</f>
        <v>2</v>
      </c>
    </row>
    <row r="159" spans="1:5" x14ac:dyDescent="0.35">
      <c r="A159" s="83" t="s">
        <v>1072</v>
      </c>
      <c r="B159" s="83" t="s">
        <v>1446</v>
      </c>
      <c r="C159" s="83" t="s">
        <v>536</v>
      </c>
      <c r="D159" s="83" t="s">
        <v>537</v>
      </c>
      <c r="E159" s="83">
        <f>IFERROR(MIN(INDEX('GB_index - missing_LAs_R1'!$H$2:$H$8,MATCH($C159,'GB_index - missing_LAs_R1'!$F$2:$F$8,0)),INDEX('GB_index-categories_initial'!$E$2:$E$364,MATCH($C159,'GB_index-categories_initial'!$C$2:$C$364,0))),
MIN(INDEX('GB_index-categories_R1'!$E$2:$E$364,MATCH($C159,'GB_index-categories_R1'!$C$2:$C$364,0)),INDEX('GB_index-categories_initial'!$E$2:$E$364,MATCH($C159,'GB_index-categories_initial'!$C$2:$C$364,0))))</f>
        <v>2</v>
      </c>
    </row>
    <row r="160" spans="1:5" x14ac:dyDescent="0.35">
      <c r="A160" s="83" t="s">
        <v>1072</v>
      </c>
      <c r="B160" s="83" t="s">
        <v>1448</v>
      </c>
      <c r="C160" s="83" t="s">
        <v>544</v>
      </c>
      <c r="D160" s="83" t="s">
        <v>545</v>
      </c>
      <c r="E160" s="83">
        <f>IFERROR(MIN(INDEX('GB_index - missing_LAs_R1'!$H$2:$H$8,MATCH($C160,'GB_index - missing_LAs_R1'!$F$2:$F$8,0)),INDEX('GB_index-categories_initial'!$E$2:$E$364,MATCH($C160,'GB_index-categories_initial'!$C$2:$C$364,0))),
MIN(INDEX('GB_index-categories_R1'!$E$2:$E$364,MATCH($C160,'GB_index-categories_R1'!$C$2:$C$364,0)),INDEX('GB_index-categories_initial'!$E$2:$E$364,MATCH($C160,'GB_index-categories_initial'!$C$2:$C$364,0))))</f>
        <v>2</v>
      </c>
    </row>
    <row r="161" spans="1:5" x14ac:dyDescent="0.35">
      <c r="A161" s="83" t="s">
        <v>1072</v>
      </c>
      <c r="B161" s="83" t="s">
        <v>1447</v>
      </c>
      <c r="C161" s="83" t="s">
        <v>554</v>
      </c>
      <c r="D161" s="83" t="s">
        <v>555</v>
      </c>
      <c r="E161" s="83">
        <f>IFERROR(MIN(INDEX('GB_index - missing_LAs_R1'!$H$2:$H$8,MATCH($C161,'GB_index - missing_LAs_R1'!$F$2:$F$8,0)),INDEX('GB_index-categories_initial'!$E$2:$E$364,MATCH($C161,'GB_index-categories_initial'!$C$2:$C$364,0))),
MIN(INDEX('GB_index-categories_R1'!$E$2:$E$364,MATCH($C161,'GB_index-categories_R1'!$C$2:$C$364,0)),INDEX('GB_index-categories_initial'!$E$2:$E$364,MATCH($C161,'GB_index-categories_initial'!$C$2:$C$364,0))))</f>
        <v>2</v>
      </c>
    </row>
    <row r="162" spans="1:5" x14ac:dyDescent="0.35">
      <c r="A162" s="83" t="s">
        <v>1072</v>
      </c>
      <c r="B162" s="83" t="s">
        <v>1447</v>
      </c>
      <c r="C162" s="83" t="s">
        <v>564</v>
      </c>
      <c r="D162" s="83" t="s">
        <v>565</v>
      </c>
      <c r="E162" s="83">
        <f>IFERROR(MIN(INDEX('GB_index - missing_LAs_R1'!$H$2:$H$8,MATCH($C162,'GB_index - missing_LAs_R1'!$F$2:$F$8,0)),INDEX('GB_index-categories_initial'!$E$2:$E$364,MATCH($C162,'GB_index-categories_initial'!$C$2:$C$364,0))),
MIN(INDEX('GB_index-categories_R1'!$E$2:$E$364,MATCH($C162,'GB_index-categories_R1'!$C$2:$C$364,0)),INDEX('GB_index-categories_initial'!$E$2:$E$364,MATCH($C162,'GB_index-categories_initial'!$C$2:$C$364,0))))</f>
        <v>2</v>
      </c>
    </row>
    <row r="163" spans="1:5" x14ac:dyDescent="0.35">
      <c r="A163" s="83" t="s">
        <v>1072</v>
      </c>
      <c r="B163" s="83" t="s">
        <v>1450</v>
      </c>
      <c r="C163" s="83" t="s">
        <v>566</v>
      </c>
      <c r="D163" s="83" t="s">
        <v>567</v>
      </c>
      <c r="E163" s="83">
        <f>IFERROR(MIN(INDEX('GB_index - missing_LAs_R1'!$H$2:$H$8,MATCH($C163,'GB_index - missing_LAs_R1'!$F$2:$F$8,0)),INDEX('GB_index-categories_initial'!$E$2:$E$364,MATCH($C163,'GB_index-categories_initial'!$C$2:$C$364,0))),
MIN(INDEX('GB_index-categories_R1'!$E$2:$E$364,MATCH($C163,'GB_index-categories_R1'!$C$2:$C$364,0)),INDEX('GB_index-categories_initial'!$E$2:$E$364,MATCH($C163,'GB_index-categories_initial'!$C$2:$C$364,0))))</f>
        <v>2</v>
      </c>
    </row>
    <row r="164" spans="1:5" x14ac:dyDescent="0.35">
      <c r="A164" s="83" t="s">
        <v>1072</v>
      </c>
      <c r="B164" s="83" t="s">
        <v>1448</v>
      </c>
      <c r="C164" s="83" t="s">
        <v>572</v>
      </c>
      <c r="D164" s="83" t="s">
        <v>573</v>
      </c>
      <c r="E164" s="83">
        <f>IFERROR(MIN(INDEX('GB_index - missing_LAs_R1'!$H$2:$H$8,MATCH($C164,'GB_index - missing_LAs_R1'!$F$2:$F$8,0)),INDEX('GB_index-categories_initial'!$E$2:$E$364,MATCH($C164,'GB_index-categories_initial'!$C$2:$C$364,0))),
MIN(INDEX('GB_index-categories_R1'!$E$2:$E$364,MATCH($C164,'GB_index-categories_R1'!$C$2:$C$364,0)),INDEX('GB_index-categories_initial'!$E$2:$E$364,MATCH($C164,'GB_index-categories_initial'!$C$2:$C$364,0))))</f>
        <v>2</v>
      </c>
    </row>
    <row r="165" spans="1:5" x14ac:dyDescent="0.35">
      <c r="A165" s="83" t="s">
        <v>1072</v>
      </c>
      <c r="B165" s="83" t="s">
        <v>1452</v>
      </c>
      <c r="C165" s="83" t="s">
        <v>574</v>
      </c>
      <c r="D165" s="83" t="s">
        <v>575</v>
      </c>
      <c r="E165" s="83">
        <f>IFERROR(MIN(INDEX('GB_index - missing_LAs_R1'!$H$2:$H$8,MATCH($C165,'GB_index - missing_LAs_R1'!$F$2:$F$8,0)),INDEX('GB_index-categories_initial'!$E$2:$E$364,MATCH($C165,'GB_index-categories_initial'!$C$2:$C$364,0))),
MIN(INDEX('GB_index-categories_R1'!$E$2:$E$364,MATCH($C165,'GB_index-categories_R1'!$C$2:$C$364,0)),INDEX('GB_index-categories_initial'!$E$2:$E$364,MATCH($C165,'GB_index-categories_initial'!$C$2:$C$364,0))))</f>
        <v>2</v>
      </c>
    </row>
    <row r="166" spans="1:5" x14ac:dyDescent="0.35">
      <c r="A166" s="83" t="s">
        <v>1072</v>
      </c>
      <c r="B166" s="83" t="s">
        <v>1451</v>
      </c>
      <c r="C166" s="83" t="s">
        <v>576</v>
      </c>
      <c r="D166" s="83" t="s">
        <v>577</v>
      </c>
      <c r="E166" s="83">
        <f>IFERROR(MIN(INDEX('GB_index - missing_LAs_R1'!$H$2:$H$8,MATCH($C166,'GB_index - missing_LAs_R1'!$F$2:$F$8,0)),INDEX('GB_index-categories_initial'!$E$2:$E$364,MATCH($C166,'GB_index-categories_initial'!$C$2:$C$364,0))),
MIN(INDEX('GB_index-categories_R1'!$E$2:$E$364,MATCH($C166,'GB_index-categories_R1'!$C$2:$C$364,0)),INDEX('GB_index-categories_initial'!$E$2:$E$364,MATCH($C166,'GB_index-categories_initial'!$C$2:$C$364,0))))</f>
        <v>2</v>
      </c>
    </row>
    <row r="167" spans="1:5" x14ac:dyDescent="0.35">
      <c r="A167" s="83" t="s">
        <v>1072</v>
      </c>
      <c r="B167" s="83" t="s">
        <v>1148</v>
      </c>
      <c r="C167" s="83" t="s">
        <v>602</v>
      </c>
      <c r="D167" s="83" t="s">
        <v>603</v>
      </c>
      <c r="E167" s="83">
        <f>IFERROR(MIN(INDEX('GB_index - missing_LAs_R1'!$H$2:$H$8,MATCH($C167,'GB_index - missing_LAs_R1'!$F$2:$F$8,0)),INDEX('GB_index-categories_initial'!$E$2:$E$364,MATCH($C167,'GB_index-categories_initial'!$C$2:$C$364,0))),
MIN(INDEX('GB_index-categories_R1'!$E$2:$E$364,MATCH($C167,'GB_index-categories_R1'!$C$2:$C$364,0)),INDEX('GB_index-categories_initial'!$E$2:$E$364,MATCH($C167,'GB_index-categories_initial'!$C$2:$C$364,0))))</f>
        <v>2</v>
      </c>
    </row>
    <row r="168" spans="1:5" x14ac:dyDescent="0.35">
      <c r="A168" s="83" t="s">
        <v>1072</v>
      </c>
      <c r="B168" s="83" t="s">
        <v>1450</v>
      </c>
      <c r="C168" s="83" t="s">
        <v>612</v>
      </c>
      <c r="D168" s="83" t="s">
        <v>613</v>
      </c>
      <c r="E168" s="83">
        <f>IFERROR(MIN(INDEX('GB_index - missing_LAs_R1'!$H$2:$H$8,MATCH($C168,'GB_index - missing_LAs_R1'!$F$2:$F$8,0)),INDEX('GB_index-categories_initial'!$E$2:$E$364,MATCH($C168,'GB_index-categories_initial'!$C$2:$C$364,0))),
MIN(INDEX('GB_index-categories_R1'!$E$2:$E$364,MATCH($C168,'GB_index-categories_R1'!$C$2:$C$364,0)),INDEX('GB_index-categories_initial'!$E$2:$E$364,MATCH($C168,'GB_index-categories_initial'!$C$2:$C$364,0))))</f>
        <v>2</v>
      </c>
    </row>
    <row r="169" spans="1:5" x14ac:dyDescent="0.35">
      <c r="A169" s="83" t="s">
        <v>1072</v>
      </c>
      <c r="B169" s="83" t="s">
        <v>1451</v>
      </c>
      <c r="C169" s="83" t="s">
        <v>616</v>
      </c>
      <c r="D169" s="83" t="s">
        <v>617</v>
      </c>
      <c r="E169" s="83">
        <f>IFERROR(MIN(INDEX('GB_index - missing_LAs_R1'!$H$2:$H$8,MATCH($C169,'GB_index - missing_LAs_R1'!$F$2:$F$8,0)),INDEX('GB_index-categories_initial'!$E$2:$E$364,MATCH($C169,'GB_index-categories_initial'!$C$2:$C$364,0))),
MIN(INDEX('GB_index-categories_R1'!$E$2:$E$364,MATCH($C169,'GB_index-categories_R1'!$C$2:$C$364,0)),INDEX('GB_index-categories_initial'!$E$2:$E$364,MATCH($C169,'GB_index-categories_initial'!$C$2:$C$364,0))))</f>
        <v>2</v>
      </c>
    </row>
    <row r="170" spans="1:5" x14ac:dyDescent="0.35">
      <c r="A170" s="83" t="s">
        <v>1072</v>
      </c>
      <c r="B170" s="83" t="s">
        <v>1450</v>
      </c>
      <c r="C170" s="83" t="s">
        <v>618</v>
      </c>
      <c r="D170" s="83" t="s">
        <v>619</v>
      </c>
      <c r="E170" s="83">
        <f>IFERROR(MIN(INDEX('GB_index - missing_LAs_R1'!$H$2:$H$8,MATCH($C170,'GB_index - missing_LAs_R1'!$F$2:$F$8,0)),INDEX('GB_index-categories_initial'!$E$2:$E$364,MATCH($C170,'GB_index-categories_initial'!$C$2:$C$364,0))),
MIN(INDEX('GB_index-categories_R1'!$E$2:$E$364,MATCH($C170,'GB_index-categories_R1'!$C$2:$C$364,0)),INDEX('GB_index-categories_initial'!$E$2:$E$364,MATCH($C170,'GB_index-categories_initial'!$C$2:$C$364,0))))</f>
        <v>2</v>
      </c>
    </row>
    <row r="171" spans="1:5" x14ac:dyDescent="0.35">
      <c r="A171" s="83" t="s">
        <v>1072</v>
      </c>
      <c r="B171" s="83" t="s">
        <v>1452</v>
      </c>
      <c r="C171" s="83" t="s">
        <v>628</v>
      </c>
      <c r="D171" s="83" t="s">
        <v>629</v>
      </c>
      <c r="E171" s="83">
        <f>IFERROR(MIN(INDEX('GB_index - missing_LAs_R1'!$H$2:$H$8,MATCH($C171,'GB_index - missing_LAs_R1'!$F$2:$F$8,0)),INDEX('GB_index-categories_initial'!$E$2:$E$364,MATCH($C171,'GB_index-categories_initial'!$C$2:$C$364,0))),
MIN(INDEX('GB_index-categories_R1'!$E$2:$E$364,MATCH($C171,'GB_index-categories_R1'!$C$2:$C$364,0)),INDEX('GB_index-categories_initial'!$E$2:$E$364,MATCH($C171,'GB_index-categories_initial'!$C$2:$C$364,0))))</f>
        <v>2</v>
      </c>
    </row>
    <row r="172" spans="1:5" x14ac:dyDescent="0.35">
      <c r="A172" s="83" t="s">
        <v>1072</v>
      </c>
      <c r="B172" s="83" t="s">
        <v>1453</v>
      </c>
      <c r="C172" s="83" t="s">
        <v>630</v>
      </c>
      <c r="D172" s="83" t="s">
        <v>631</v>
      </c>
      <c r="E172" s="83">
        <f>IFERROR(MIN(INDEX('GB_index - missing_LAs_R1'!$H$2:$H$8,MATCH($C172,'GB_index - missing_LAs_R1'!$F$2:$F$8,0)),INDEX('GB_index-categories_initial'!$E$2:$E$364,MATCH($C172,'GB_index-categories_initial'!$C$2:$C$364,0))),
MIN(INDEX('GB_index-categories_R1'!$E$2:$E$364,MATCH($C172,'GB_index-categories_R1'!$C$2:$C$364,0)),INDEX('GB_index-categories_initial'!$E$2:$E$364,MATCH($C172,'GB_index-categories_initial'!$C$2:$C$364,0))))</f>
        <v>2</v>
      </c>
    </row>
    <row r="173" spans="1:5" x14ac:dyDescent="0.35">
      <c r="A173" s="83" t="s">
        <v>1072</v>
      </c>
      <c r="B173" s="83" t="s">
        <v>1148</v>
      </c>
      <c r="C173" s="83" t="s">
        <v>632</v>
      </c>
      <c r="D173" s="83" t="s">
        <v>633</v>
      </c>
      <c r="E173" s="83">
        <f>IFERROR(MIN(INDEX('GB_index - missing_LAs_R1'!$H$2:$H$8,MATCH($C173,'GB_index - missing_LAs_R1'!$F$2:$F$8,0)),INDEX('GB_index-categories_initial'!$E$2:$E$364,MATCH($C173,'GB_index-categories_initial'!$C$2:$C$364,0))),
MIN(INDEX('GB_index-categories_R1'!$E$2:$E$364,MATCH($C173,'GB_index-categories_R1'!$C$2:$C$364,0)),INDEX('GB_index-categories_initial'!$E$2:$E$364,MATCH($C173,'GB_index-categories_initial'!$C$2:$C$364,0))))</f>
        <v>2</v>
      </c>
    </row>
    <row r="174" spans="1:5" x14ac:dyDescent="0.35">
      <c r="A174" s="83" t="s">
        <v>1072</v>
      </c>
      <c r="B174" s="83" t="s">
        <v>1450</v>
      </c>
      <c r="C174" s="83" t="s">
        <v>634</v>
      </c>
      <c r="D174" s="83" t="s">
        <v>635</v>
      </c>
      <c r="E174" s="83">
        <f>IFERROR(MIN(INDEX('GB_index - missing_LAs_R1'!$H$2:$H$8,MATCH($C174,'GB_index - missing_LAs_R1'!$F$2:$F$8,0)),INDEX('GB_index-categories_initial'!$E$2:$E$364,MATCH($C174,'GB_index-categories_initial'!$C$2:$C$364,0))),
MIN(INDEX('GB_index-categories_R1'!$E$2:$E$364,MATCH($C174,'GB_index-categories_R1'!$C$2:$C$364,0)),INDEX('GB_index-categories_initial'!$E$2:$E$364,MATCH($C174,'GB_index-categories_initial'!$C$2:$C$364,0))))</f>
        <v>2</v>
      </c>
    </row>
    <row r="175" spans="1:5" x14ac:dyDescent="0.35">
      <c r="A175" s="83" t="s">
        <v>1072</v>
      </c>
      <c r="B175" s="83" t="s">
        <v>1451</v>
      </c>
      <c r="C175" s="83" t="s">
        <v>638</v>
      </c>
      <c r="D175" s="83" t="s">
        <v>639</v>
      </c>
      <c r="E175" s="83">
        <f>IFERROR(MIN(INDEX('GB_index - missing_LAs_R1'!$H$2:$H$8,MATCH($C175,'GB_index - missing_LAs_R1'!$F$2:$F$8,0)),INDEX('GB_index-categories_initial'!$E$2:$E$364,MATCH($C175,'GB_index-categories_initial'!$C$2:$C$364,0))),
MIN(INDEX('GB_index-categories_R1'!$E$2:$E$364,MATCH($C175,'GB_index-categories_R1'!$C$2:$C$364,0)),INDEX('GB_index-categories_initial'!$E$2:$E$364,MATCH($C175,'GB_index-categories_initial'!$C$2:$C$364,0))))</f>
        <v>2</v>
      </c>
    </row>
    <row r="176" spans="1:5" x14ac:dyDescent="0.35">
      <c r="A176" s="83" t="s">
        <v>1072</v>
      </c>
      <c r="B176" s="83" t="s">
        <v>1450</v>
      </c>
      <c r="C176" s="83" t="s">
        <v>644</v>
      </c>
      <c r="D176" s="83" t="s">
        <v>645</v>
      </c>
      <c r="E176" s="83">
        <f>IFERROR(MIN(INDEX('GB_index - missing_LAs_R1'!$H$2:$H$8,MATCH($C176,'GB_index - missing_LAs_R1'!$F$2:$F$8,0)),INDEX('GB_index-categories_initial'!$E$2:$E$364,MATCH($C176,'GB_index-categories_initial'!$C$2:$C$364,0))),
MIN(INDEX('GB_index-categories_R1'!$E$2:$E$364,MATCH($C176,'GB_index-categories_R1'!$C$2:$C$364,0)),INDEX('GB_index-categories_initial'!$E$2:$E$364,MATCH($C176,'GB_index-categories_initial'!$C$2:$C$364,0))))</f>
        <v>2</v>
      </c>
    </row>
    <row r="177" spans="1:5" x14ac:dyDescent="0.35">
      <c r="A177" s="83" t="s">
        <v>1072</v>
      </c>
      <c r="B177" s="83" t="s">
        <v>1447</v>
      </c>
      <c r="C177" s="83" t="s">
        <v>650</v>
      </c>
      <c r="D177" s="83" t="s">
        <v>651</v>
      </c>
      <c r="E177" s="83">
        <f>IFERROR(MIN(INDEX('GB_index - missing_LAs_R1'!$H$2:$H$8,MATCH($C177,'GB_index - missing_LAs_R1'!$F$2:$F$8,0)),INDEX('GB_index-categories_initial'!$E$2:$E$364,MATCH($C177,'GB_index-categories_initial'!$C$2:$C$364,0))),
MIN(INDEX('GB_index-categories_R1'!$E$2:$E$364,MATCH($C177,'GB_index-categories_R1'!$C$2:$C$364,0)),INDEX('GB_index-categories_initial'!$E$2:$E$364,MATCH($C177,'GB_index-categories_initial'!$C$2:$C$364,0))))</f>
        <v>2</v>
      </c>
    </row>
    <row r="178" spans="1:5" x14ac:dyDescent="0.35">
      <c r="A178" s="83" t="s">
        <v>1072</v>
      </c>
      <c r="B178" s="83" t="s">
        <v>1452</v>
      </c>
      <c r="C178" s="83" t="s">
        <v>660</v>
      </c>
      <c r="D178" s="83" t="s">
        <v>661</v>
      </c>
      <c r="E178" s="83">
        <f>IFERROR(MIN(INDEX('GB_index - missing_LAs_R1'!$H$2:$H$8,MATCH($C178,'GB_index - missing_LAs_R1'!$F$2:$F$8,0)),INDEX('GB_index-categories_initial'!$E$2:$E$364,MATCH($C178,'GB_index-categories_initial'!$C$2:$C$364,0))),
MIN(INDEX('GB_index-categories_R1'!$E$2:$E$364,MATCH($C178,'GB_index-categories_R1'!$C$2:$C$364,0)),INDEX('GB_index-categories_initial'!$E$2:$E$364,MATCH($C178,'GB_index-categories_initial'!$C$2:$C$364,0))))</f>
        <v>2</v>
      </c>
    </row>
    <row r="179" spans="1:5" x14ac:dyDescent="0.35">
      <c r="A179" s="83" t="s">
        <v>1072</v>
      </c>
      <c r="B179" s="83" t="s">
        <v>1447</v>
      </c>
      <c r="C179" s="83" t="s">
        <v>662</v>
      </c>
      <c r="D179" s="83" t="s">
        <v>663</v>
      </c>
      <c r="E179" s="83">
        <f>IFERROR(MIN(INDEX('GB_index - missing_LAs_R1'!$H$2:$H$8,MATCH($C179,'GB_index - missing_LAs_R1'!$F$2:$F$8,0)),INDEX('GB_index-categories_initial'!$E$2:$E$364,MATCH($C179,'GB_index-categories_initial'!$C$2:$C$364,0))),
MIN(INDEX('GB_index-categories_R1'!$E$2:$E$364,MATCH($C179,'GB_index-categories_R1'!$C$2:$C$364,0)),INDEX('GB_index-categories_initial'!$E$2:$E$364,MATCH($C179,'GB_index-categories_initial'!$C$2:$C$364,0))))</f>
        <v>2</v>
      </c>
    </row>
    <row r="180" spans="1:5" x14ac:dyDescent="0.35">
      <c r="A180" s="83" t="s">
        <v>1072</v>
      </c>
      <c r="B180" s="83" t="s">
        <v>1447</v>
      </c>
      <c r="C180" s="83" t="s">
        <v>668</v>
      </c>
      <c r="D180" s="83" t="s">
        <v>669</v>
      </c>
      <c r="E180" s="83">
        <f>IFERROR(MIN(INDEX('GB_index - missing_LAs_R1'!$H$2:$H$8,MATCH($C180,'GB_index - missing_LAs_R1'!$F$2:$F$8,0)),INDEX('GB_index-categories_initial'!$E$2:$E$364,MATCH($C180,'GB_index-categories_initial'!$C$2:$C$364,0))),
MIN(INDEX('GB_index-categories_R1'!$E$2:$E$364,MATCH($C180,'GB_index-categories_R1'!$C$2:$C$364,0)),INDEX('GB_index-categories_initial'!$E$2:$E$364,MATCH($C180,'GB_index-categories_initial'!$C$2:$C$364,0))))</f>
        <v>2</v>
      </c>
    </row>
    <row r="181" spans="1:5" x14ac:dyDescent="0.35">
      <c r="A181" s="83" t="s">
        <v>1072</v>
      </c>
      <c r="B181" s="83" t="s">
        <v>1448</v>
      </c>
      <c r="C181" s="83" t="s">
        <v>670</v>
      </c>
      <c r="D181" s="83" t="s">
        <v>671</v>
      </c>
      <c r="E181" s="83">
        <f>IFERROR(MIN(INDEX('GB_index - missing_LAs_R1'!$H$2:$H$8,MATCH($C181,'GB_index - missing_LAs_R1'!$F$2:$F$8,0)),INDEX('GB_index-categories_initial'!$E$2:$E$364,MATCH($C181,'GB_index-categories_initial'!$C$2:$C$364,0))),
MIN(INDEX('GB_index-categories_R1'!$E$2:$E$364,MATCH($C181,'GB_index-categories_R1'!$C$2:$C$364,0)),INDEX('GB_index-categories_initial'!$E$2:$E$364,MATCH($C181,'GB_index-categories_initial'!$C$2:$C$364,0))))</f>
        <v>2</v>
      </c>
    </row>
    <row r="182" spans="1:5" x14ac:dyDescent="0.35">
      <c r="A182" s="83" t="s">
        <v>1072</v>
      </c>
      <c r="B182" s="83" t="s">
        <v>1451</v>
      </c>
      <c r="C182" s="83" t="s">
        <v>690</v>
      </c>
      <c r="D182" s="83" t="s">
        <v>691</v>
      </c>
      <c r="E182" s="83">
        <f>IFERROR(MIN(INDEX('GB_index - missing_LAs_R1'!$H$2:$H$8,MATCH($C182,'GB_index - missing_LAs_R1'!$F$2:$F$8,0)),INDEX('GB_index-categories_initial'!$E$2:$E$364,MATCH($C182,'GB_index-categories_initial'!$C$2:$C$364,0))),
MIN(INDEX('GB_index-categories_R1'!$E$2:$E$364,MATCH($C182,'GB_index-categories_R1'!$C$2:$C$364,0)),INDEX('GB_index-categories_initial'!$E$2:$E$364,MATCH($C182,'GB_index-categories_initial'!$C$2:$C$364,0))))</f>
        <v>2</v>
      </c>
    </row>
    <row r="183" spans="1:5" x14ac:dyDescent="0.35">
      <c r="A183" s="83" t="s">
        <v>1072</v>
      </c>
      <c r="B183" s="83" t="s">
        <v>1450</v>
      </c>
      <c r="C183" s="83" t="s">
        <v>706</v>
      </c>
      <c r="D183" s="83" t="s">
        <v>707</v>
      </c>
      <c r="E183" s="83">
        <f>IFERROR(MIN(INDEX('GB_index - missing_LAs_R1'!$H$2:$H$8,MATCH($C183,'GB_index - missing_LAs_R1'!$F$2:$F$8,0)),INDEX('GB_index-categories_initial'!$E$2:$E$364,MATCH($C183,'GB_index-categories_initial'!$C$2:$C$364,0))),
MIN(INDEX('GB_index-categories_R1'!$E$2:$E$364,MATCH($C183,'GB_index-categories_R1'!$C$2:$C$364,0)),INDEX('GB_index-categories_initial'!$E$2:$E$364,MATCH($C183,'GB_index-categories_initial'!$C$2:$C$364,0))))</f>
        <v>2</v>
      </c>
    </row>
    <row r="184" spans="1:5" x14ac:dyDescent="0.35">
      <c r="A184" s="83" t="s">
        <v>1072</v>
      </c>
      <c r="B184" s="83" t="s">
        <v>1449</v>
      </c>
      <c r="C184" s="83" t="s">
        <v>708</v>
      </c>
      <c r="D184" s="83" t="s">
        <v>709</v>
      </c>
      <c r="E184" s="83">
        <f>IFERROR(MIN(INDEX('GB_index - missing_LAs_R1'!$H$2:$H$8,MATCH($C184,'GB_index - missing_LAs_R1'!$F$2:$F$8,0)),INDEX('GB_index-categories_initial'!$E$2:$E$364,MATCH($C184,'GB_index-categories_initial'!$C$2:$C$364,0))),
MIN(INDEX('GB_index-categories_R1'!$E$2:$E$364,MATCH($C184,'GB_index-categories_R1'!$C$2:$C$364,0)),INDEX('GB_index-categories_initial'!$E$2:$E$364,MATCH($C184,'GB_index-categories_initial'!$C$2:$C$364,0))))</f>
        <v>2</v>
      </c>
    </row>
    <row r="185" spans="1:5" x14ac:dyDescent="0.35">
      <c r="A185" s="83" t="s">
        <v>1072</v>
      </c>
      <c r="B185" s="83" t="s">
        <v>1446</v>
      </c>
      <c r="C185" s="83" t="s">
        <v>710</v>
      </c>
      <c r="D185" s="83" t="s">
        <v>711</v>
      </c>
      <c r="E185" s="83">
        <f>IFERROR(MIN(INDEX('GB_index - missing_LAs_R1'!$H$2:$H$8,MATCH($C185,'GB_index - missing_LAs_R1'!$F$2:$F$8,0)),INDEX('GB_index-categories_initial'!$E$2:$E$364,MATCH($C185,'GB_index-categories_initial'!$C$2:$C$364,0))),
MIN(INDEX('GB_index-categories_R1'!$E$2:$E$364,MATCH($C185,'GB_index-categories_R1'!$C$2:$C$364,0)),INDEX('GB_index-categories_initial'!$E$2:$E$364,MATCH($C185,'GB_index-categories_initial'!$C$2:$C$364,0))))</f>
        <v>2</v>
      </c>
    </row>
    <row r="186" spans="1:5" x14ac:dyDescent="0.35">
      <c r="A186" s="83" t="s">
        <v>1072</v>
      </c>
      <c r="B186" s="83" t="s">
        <v>1449</v>
      </c>
      <c r="C186" s="83" t="s">
        <v>722</v>
      </c>
      <c r="D186" s="83" t="s">
        <v>723</v>
      </c>
      <c r="E186" s="83">
        <f>IFERROR(MIN(INDEX('GB_index - missing_LAs_R1'!$H$2:$H$8,MATCH($C186,'GB_index - missing_LAs_R1'!$F$2:$F$8,0)),INDEX('GB_index-categories_initial'!$E$2:$E$364,MATCH($C186,'GB_index-categories_initial'!$C$2:$C$364,0))),
MIN(INDEX('GB_index-categories_R1'!$E$2:$E$364,MATCH($C186,'GB_index-categories_R1'!$C$2:$C$364,0)),INDEX('GB_index-categories_initial'!$E$2:$E$364,MATCH($C186,'GB_index-categories_initial'!$C$2:$C$364,0))))</f>
        <v>2</v>
      </c>
    </row>
    <row r="187" spans="1:5" x14ac:dyDescent="0.35">
      <c r="A187" s="83" t="s">
        <v>1072</v>
      </c>
      <c r="B187" s="83" t="s">
        <v>1449</v>
      </c>
      <c r="C187" s="83" t="s">
        <v>726</v>
      </c>
      <c r="D187" s="83" t="s">
        <v>727</v>
      </c>
      <c r="E187" s="83">
        <f>IFERROR(MIN(INDEX('GB_index - missing_LAs_R1'!$H$2:$H$8,MATCH($C187,'GB_index - missing_LAs_R1'!$F$2:$F$8,0)),INDEX('GB_index-categories_initial'!$E$2:$E$364,MATCH($C187,'GB_index-categories_initial'!$C$2:$C$364,0))),
MIN(INDEX('GB_index-categories_R1'!$E$2:$E$364,MATCH($C187,'GB_index-categories_R1'!$C$2:$C$364,0)),INDEX('GB_index-categories_initial'!$E$2:$E$364,MATCH($C187,'GB_index-categories_initial'!$C$2:$C$364,0))))</f>
        <v>2</v>
      </c>
    </row>
    <row r="188" spans="1:5" x14ac:dyDescent="0.35">
      <c r="A188" s="83" t="s">
        <v>1072</v>
      </c>
      <c r="B188" s="83" t="s">
        <v>1148</v>
      </c>
      <c r="C188" s="83" t="s">
        <v>730</v>
      </c>
      <c r="D188" s="83" t="s">
        <v>731</v>
      </c>
      <c r="E188" s="83">
        <f>IFERROR(MIN(INDEX('GB_index - missing_LAs_R1'!$H$2:$H$8,MATCH($C188,'GB_index - missing_LAs_R1'!$F$2:$F$8,0)),INDEX('GB_index-categories_initial'!$E$2:$E$364,MATCH($C188,'GB_index-categories_initial'!$C$2:$C$364,0))),
MIN(INDEX('GB_index-categories_R1'!$E$2:$E$364,MATCH($C188,'GB_index-categories_R1'!$C$2:$C$364,0)),INDEX('GB_index-categories_initial'!$E$2:$E$364,MATCH($C188,'GB_index-categories_initial'!$C$2:$C$364,0))))</f>
        <v>2</v>
      </c>
    </row>
    <row r="189" spans="1:5" x14ac:dyDescent="0.35">
      <c r="A189" s="83" t="s">
        <v>1072</v>
      </c>
      <c r="B189" s="83" t="s">
        <v>1447</v>
      </c>
      <c r="C189" s="83" t="s">
        <v>732</v>
      </c>
      <c r="D189" s="83" t="s">
        <v>733</v>
      </c>
      <c r="E189" s="83">
        <f>IFERROR(MIN(INDEX('GB_index - missing_LAs_R1'!$H$2:$H$8,MATCH($C189,'GB_index - missing_LAs_R1'!$F$2:$F$8,0)),INDEX('GB_index-categories_initial'!$E$2:$E$364,MATCH($C189,'GB_index-categories_initial'!$C$2:$C$364,0))),
MIN(INDEX('GB_index-categories_R1'!$E$2:$E$364,MATCH($C189,'GB_index-categories_R1'!$C$2:$C$364,0)),INDEX('GB_index-categories_initial'!$E$2:$E$364,MATCH($C189,'GB_index-categories_initial'!$C$2:$C$364,0))))</f>
        <v>2</v>
      </c>
    </row>
    <row r="190" spans="1:5" x14ac:dyDescent="0.35">
      <c r="A190" s="83" t="s">
        <v>1072</v>
      </c>
      <c r="B190" s="83" t="s">
        <v>1452</v>
      </c>
      <c r="C190" s="83" t="s">
        <v>736</v>
      </c>
      <c r="D190" s="83" t="s">
        <v>737</v>
      </c>
      <c r="E190" s="83">
        <f>IFERROR(MIN(INDEX('GB_index - missing_LAs_R1'!$H$2:$H$8,MATCH($C190,'GB_index - missing_LAs_R1'!$F$2:$F$8,0)),INDEX('GB_index-categories_initial'!$E$2:$E$364,MATCH($C190,'GB_index-categories_initial'!$C$2:$C$364,0))),
MIN(INDEX('GB_index-categories_R1'!$E$2:$E$364,MATCH($C190,'GB_index-categories_R1'!$C$2:$C$364,0)),INDEX('GB_index-categories_initial'!$E$2:$E$364,MATCH($C190,'GB_index-categories_initial'!$C$2:$C$364,0))))</f>
        <v>2</v>
      </c>
    </row>
    <row r="191" spans="1:5" x14ac:dyDescent="0.35">
      <c r="A191" s="83" t="s">
        <v>1072</v>
      </c>
      <c r="B191" s="83" t="s">
        <v>1450</v>
      </c>
      <c r="C191" s="83" t="s">
        <v>748</v>
      </c>
      <c r="D191" s="83" t="s">
        <v>749</v>
      </c>
      <c r="E191" s="83">
        <f>IFERROR(MIN(INDEX('GB_index - missing_LAs_R1'!$H$2:$H$8,MATCH($C191,'GB_index - missing_LAs_R1'!$F$2:$F$8,0)),INDEX('GB_index-categories_initial'!$E$2:$E$364,MATCH($C191,'GB_index-categories_initial'!$C$2:$C$364,0))),
MIN(INDEX('GB_index-categories_R1'!$E$2:$E$364,MATCH($C191,'GB_index-categories_R1'!$C$2:$C$364,0)),INDEX('GB_index-categories_initial'!$E$2:$E$364,MATCH($C191,'GB_index-categories_initial'!$C$2:$C$364,0))))</f>
        <v>2</v>
      </c>
    </row>
    <row r="192" spans="1:5" x14ac:dyDescent="0.35">
      <c r="A192" s="83" t="s">
        <v>1072</v>
      </c>
      <c r="B192" s="83" t="s">
        <v>1451</v>
      </c>
      <c r="C192" s="83" t="s">
        <v>756</v>
      </c>
      <c r="D192" s="83" t="s">
        <v>757</v>
      </c>
      <c r="E192" s="83">
        <f>IFERROR(MIN(INDEX('GB_index - missing_LAs_R1'!$H$2:$H$8,MATCH($C192,'GB_index - missing_LAs_R1'!$F$2:$F$8,0)),INDEX('GB_index-categories_initial'!$E$2:$E$364,MATCH($C192,'GB_index-categories_initial'!$C$2:$C$364,0))),
MIN(INDEX('GB_index-categories_R1'!$E$2:$E$364,MATCH($C192,'GB_index-categories_R1'!$C$2:$C$364,0)),INDEX('GB_index-categories_initial'!$E$2:$E$364,MATCH($C192,'GB_index-categories_initial'!$C$2:$C$364,0))))</f>
        <v>2</v>
      </c>
    </row>
    <row r="193" spans="1:5" x14ac:dyDescent="0.35">
      <c r="A193" s="83" t="s">
        <v>1072</v>
      </c>
      <c r="B193" s="83" t="s">
        <v>1452</v>
      </c>
      <c r="C193" s="83" t="s">
        <v>762</v>
      </c>
      <c r="D193" s="83" t="s">
        <v>763</v>
      </c>
      <c r="E193" s="83">
        <f>IFERROR(MIN(INDEX('GB_index - missing_LAs_R1'!$H$2:$H$8,MATCH($C193,'GB_index - missing_LAs_R1'!$F$2:$F$8,0)),INDEX('GB_index-categories_initial'!$E$2:$E$364,MATCH($C193,'GB_index-categories_initial'!$C$2:$C$364,0))),
MIN(INDEX('GB_index-categories_R1'!$E$2:$E$364,MATCH($C193,'GB_index-categories_R1'!$C$2:$C$364,0)),INDEX('GB_index-categories_initial'!$E$2:$E$364,MATCH($C193,'GB_index-categories_initial'!$C$2:$C$364,0))))</f>
        <v>2</v>
      </c>
    </row>
    <row r="194" spans="1:5" x14ac:dyDescent="0.35">
      <c r="A194" s="83" t="s">
        <v>1072</v>
      </c>
      <c r="B194" s="83" t="s">
        <v>1148</v>
      </c>
      <c r="C194" s="83" t="s">
        <v>764</v>
      </c>
      <c r="D194" s="83" t="s">
        <v>765</v>
      </c>
      <c r="E194" s="83">
        <f>IFERROR(MIN(INDEX('GB_index - missing_LAs_R1'!$H$2:$H$8,MATCH($C194,'GB_index - missing_LAs_R1'!$F$2:$F$8,0)),INDEX('GB_index-categories_initial'!$E$2:$E$364,MATCH($C194,'GB_index-categories_initial'!$C$2:$C$364,0))),
MIN(INDEX('GB_index-categories_R1'!$E$2:$E$364,MATCH($C194,'GB_index-categories_R1'!$C$2:$C$364,0)),INDEX('GB_index-categories_initial'!$E$2:$E$364,MATCH($C194,'GB_index-categories_initial'!$C$2:$C$364,0))))</f>
        <v>2</v>
      </c>
    </row>
    <row r="195" spans="1:5" x14ac:dyDescent="0.35">
      <c r="A195" s="83" t="s">
        <v>1072</v>
      </c>
      <c r="B195" s="83" t="s">
        <v>1447</v>
      </c>
      <c r="C195" s="83" t="s">
        <v>768</v>
      </c>
      <c r="D195" s="83" t="s">
        <v>769</v>
      </c>
      <c r="E195" s="83">
        <f>IFERROR(MIN(INDEX('GB_index - missing_LAs_R1'!$H$2:$H$8,MATCH($C195,'GB_index - missing_LAs_R1'!$F$2:$F$8,0)),INDEX('GB_index-categories_initial'!$E$2:$E$364,MATCH($C195,'GB_index-categories_initial'!$C$2:$C$364,0))),
MIN(INDEX('GB_index-categories_R1'!$E$2:$E$364,MATCH($C195,'GB_index-categories_R1'!$C$2:$C$364,0)),INDEX('GB_index-categories_initial'!$E$2:$E$364,MATCH($C195,'GB_index-categories_initial'!$C$2:$C$364,0))))</f>
        <v>2</v>
      </c>
    </row>
    <row r="196" spans="1:5" x14ac:dyDescent="0.35">
      <c r="A196" s="83" t="s">
        <v>1072</v>
      </c>
      <c r="B196" s="83" t="s">
        <v>1148</v>
      </c>
      <c r="C196" s="83" t="s">
        <v>780</v>
      </c>
      <c r="D196" s="83" t="s">
        <v>781</v>
      </c>
      <c r="E196" s="83">
        <f>IFERROR(MIN(INDEX('GB_index - missing_LAs_R1'!$H$2:$H$8,MATCH($C196,'GB_index - missing_LAs_R1'!$F$2:$F$8,0)),INDEX('GB_index-categories_initial'!$E$2:$E$364,MATCH($C196,'GB_index-categories_initial'!$C$2:$C$364,0))),
MIN(INDEX('GB_index-categories_R1'!$E$2:$E$364,MATCH($C196,'GB_index-categories_R1'!$C$2:$C$364,0)),INDEX('GB_index-categories_initial'!$E$2:$E$364,MATCH($C196,'GB_index-categories_initial'!$C$2:$C$364,0))))</f>
        <v>2</v>
      </c>
    </row>
    <row r="197" spans="1:5" x14ac:dyDescent="0.35">
      <c r="A197" s="83" t="s">
        <v>1072</v>
      </c>
      <c r="B197" s="83" t="s">
        <v>1148</v>
      </c>
      <c r="C197" s="83" t="s">
        <v>794</v>
      </c>
      <c r="D197" s="83" t="s">
        <v>795</v>
      </c>
      <c r="E197" s="83">
        <f>IFERROR(MIN(INDEX('GB_index - missing_LAs_R1'!$H$2:$H$8,MATCH($C197,'GB_index - missing_LAs_R1'!$F$2:$F$8,0)),INDEX('GB_index-categories_initial'!$E$2:$E$364,MATCH($C197,'GB_index-categories_initial'!$C$2:$C$364,0))),
MIN(INDEX('GB_index-categories_R1'!$E$2:$E$364,MATCH($C197,'GB_index-categories_R1'!$C$2:$C$364,0)),INDEX('GB_index-categories_initial'!$E$2:$E$364,MATCH($C197,'GB_index-categories_initial'!$C$2:$C$364,0))))</f>
        <v>2</v>
      </c>
    </row>
    <row r="198" spans="1:5" x14ac:dyDescent="0.35">
      <c r="A198" s="83" t="s">
        <v>1072</v>
      </c>
      <c r="B198" s="83" t="s">
        <v>1452</v>
      </c>
      <c r="C198" s="83" t="s">
        <v>796</v>
      </c>
      <c r="D198" s="83" t="s">
        <v>797</v>
      </c>
      <c r="E198" s="83">
        <f>IFERROR(MIN(INDEX('GB_index - missing_LAs_R1'!$H$2:$H$8,MATCH($C198,'GB_index - missing_LAs_R1'!$F$2:$F$8,0)),INDEX('GB_index-categories_initial'!$E$2:$E$364,MATCH($C198,'GB_index-categories_initial'!$C$2:$C$364,0))),
MIN(INDEX('GB_index-categories_R1'!$E$2:$E$364,MATCH($C198,'GB_index-categories_R1'!$C$2:$C$364,0)),INDEX('GB_index-categories_initial'!$E$2:$E$364,MATCH($C198,'GB_index-categories_initial'!$C$2:$C$364,0))))</f>
        <v>2</v>
      </c>
    </row>
    <row r="199" spans="1:5" x14ac:dyDescent="0.35">
      <c r="A199" s="83" t="s">
        <v>1072</v>
      </c>
      <c r="B199" s="83" t="s">
        <v>1448</v>
      </c>
      <c r="C199" s="83" t="s">
        <v>802</v>
      </c>
      <c r="D199" s="83" t="s">
        <v>803</v>
      </c>
      <c r="E199" s="83">
        <f>IFERROR(MIN(INDEX('GB_index - missing_LAs_R1'!$H$2:$H$8,MATCH($C199,'GB_index - missing_LAs_R1'!$F$2:$F$8,0)),INDEX('GB_index-categories_initial'!$E$2:$E$364,MATCH($C199,'GB_index-categories_initial'!$C$2:$C$364,0))),
MIN(INDEX('GB_index-categories_R1'!$E$2:$E$364,MATCH($C199,'GB_index-categories_R1'!$C$2:$C$364,0)),INDEX('GB_index-categories_initial'!$E$2:$E$364,MATCH($C199,'GB_index-categories_initial'!$C$2:$C$364,0))))</f>
        <v>2</v>
      </c>
    </row>
    <row r="200" spans="1:5" x14ac:dyDescent="0.35">
      <c r="A200" s="83" t="s">
        <v>1072</v>
      </c>
      <c r="B200" s="83" t="s">
        <v>1148</v>
      </c>
      <c r="C200" s="83" t="s">
        <v>812</v>
      </c>
      <c r="D200" s="83" t="s">
        <v>813</v>
      </c>
      <c r="E200" s="83">
        <f>IFERROR(MIN(INDEX('GB_index - missing_LAs_R1'!$H$2:$H$8,MATCH($C200,'GB_index - missing_LAs_R1'!$F$2:$F$8,0)),INDEX('GB_index-categories_initial'!$E$2:$E$364,MATCH($C200,'GB_index-categories_initial'!$C$2:$C$364,0))),
MIN(INDEX('GB_index-categories_R1'!$E$2:$E$364,MATCH($C200,'GB_index-categories_R1'!$C$2:$C$364,0)),INDEX('GB_index-categories_initial'!$E$2:$E$364,MATCH($C200,'GB_index-categories_initial'!$C$2:$C$364,0))))</f>
        <v>2</v>
      </c>
    </row>
    <row r="201" spans="1:5" x14ac:dyDescent="0.35">
      <c r="A201" s="83" t="s">
        <v>1072</v>
      </c>
      <c r="B201" s="83" t="s">
        <v>1447</v>
      </c>
      <c r="C201" s="83" t="s">
        <v>814</v>
      </c>
      <c r="D201" s="83" t="s">
        <v>815</v>
      </c>
      <c r="E201" s="83">
        <f>IFERROR(MIN(INDEX('GB_index - missing_LAs_R1'!$H$2:$H$8,MATCH($C201,'GB_index - missing_LAs_R1'!$F$2:$F$8,0)),INDEX('GB_index-categories_initial'!$E$2:$E$364,MATCH($C201,'GB_index-categories_initial'!$C$2:$C$364,0))),
MIN(INDEX('GB_index-categories_R1'!$E$2:$E$364,MATCH($C201,'GB_index-categories_R1'!$C$2:$C$364,0)),INDEX('GB_index-categories_initial'!$E$2:$E$364,MATCH($C201,'GB_index-categories_initial'!$C$2:$C$364,0))))</f>
        <v>2</v>
      </c>
    </row>
    <row r="202" spans="1:5" x14ac:dyDescent="0.35">
      <c r="A202" s="83" t="s">
        <v>1072</v>
      </c>
      <c r="B202" s="83" t="s">
        <v>1148</v>
      </c>
      <c r="C202" s="83" t="s">
        <v>818</v>
      </c>
      <c r="D202" s="83" t="s">
        <v>819</v>
      </c>
      <c r="E202" s="83">
        <f>IFERROR(MIN(INDEX('GB_index - missing_LAs_R1'!$H$2:$H$8,MATCH($C202,'GB_index - missing_LAs_R1'!$F$2:$F$8,0)),INDEX('GB_index-categories_initial'!$E$2:$E$364,MATCH($C202,'GB_index-categories_initial'!$C$2:$C$364,0))),
MIN(INDEX('GB_index-categories_R1'!$E$2:$E$364,MATCH($C202,'GB_index-categories_R1'!$C$2:$C$364,0)),INDEX('GB_index-categories_initial'!$E$2:$E$364,MATCH($C202,'GB_index-categories_initial'!$C$2:$C$364,0))))</f>
        <v>2</v>
      </c>
    </row>
    <row r="203" spans="1:5" x14ac:dyDescent="0.35">
      <c r="A203" s="83" t="s">
        <v>1072</v>
      </c>
      <c r="B203" s="83" t="s">
        <v>1451</v>
      </c>
      <c r="C203" s="83" t="s">
        <v>830</v>
      </c>
      <c r="D203" s="83" t="s">
        <v>831</v>
      </c>
      <c r="E203" s="83">
        <f>IFERROR(MIN(INDEX('GB_index - missing_LAs_R1'!$H$2:$H$8,MATCH($C203,'GB_index - missing_LAs_R1'!$F$2:$F$8,0)),INDEX('GB_index-categories_initial'!$E$2:$E$364,MATCH($C203,'GB_index-categories_initial'!$C$2:$C$364,0))),
MIN(INDEX('GB_index-categories_R1'!$E$2:$E$364,MATCH($C203,'GB_index-categories_R1'!$C$2:$C$364,0)),INDEX('GB_index-categories_initial'!$E$2:$E$364,MATCH($C203,'GB_index-categories_initial'!$C$2:$C$364,0))))</f>
        <v>2</v>
      </c>
    </row>
    <row r="204" spans="1:5" x14ac:dyDescent="0.35">
      <c r="A204" s="83" t="s">
        <v>1072</v>
      </c>
      <c r="B204" s="83" t="s">
        <v>1448</v>
      </c>
      <c r="C204" s="83" t="s">
        <v>840</v>
      </c>
      <c r="D204" s="83" t="s">
        <v>841</v>
      </c>
      <c r="E204" s="83">
        <f>IFERROR(MIN(INDEX('GB_index - missing_LAs_R1'!$H$2:$H$8,MATCH($C204,'GB_index - missing_LAs_R1'!$F$2:$F$8,0)),INDEX('GB_index-categories_initial'!$E$2:$E$364,MATCH($C204,'GB_index-categories_initial'!$C$2:$C$364,0))),
MIN(INDEX('GB_index-categories_R1'!$E$2:$E$364,MATCH($C204,'GB_index-categories_R1'!$C$2:$C$364,0)),INDEX('GB_index-categories_initial'!$E$2:$E$364,MATCH($C204,'GB_index-categories_initial'!$C$2:$C$364,0))))</f>
        <v>2</v>
      </c>
    </row>
    <row r="205" spans="1:5" x14ac:dyDescent="0.35">
      <c r="A205" s="83" t="s">
        <v>1072</v>
      </c>
      <c r="B205" s="83" t="s">
        <v>1446</v>
      </c>
      <c r="C205" s="83" t="s">
        <v>860</v>
      </c>
      <c r="D205" s="83" t="s">
        <v>861</v>
      </c>
      <c r="E205" s="83">
        <f>IFERROR(MIN(INDEX('GB_index - missing_LAs_R1'!$H$2:$H$8,MATCH($C205,'GB_index - missing_LAs_R1'!$F$2:$F$8,0)),INDEX('GB_index-categories_initial'!$E$2:$E$364,MATCH($C205,'GB_index-categories_initial'!$C$2:$C$364,0))),
MIN(INDEX('GB_index-categories_R1'!$E$2:$E$364,MATCH($C205,'GB_index-categories_R1'!$C$2:$C$364,0)),INDEX('GB_index-categories_initial'!$E$2:$E$364,MATCH($C205,'GB_index-categories_initial'!$C$2:$C$364,0))))</f>
        <v>2</v>
      </c>
    </row>
    <row r="206" spans="1:5" x14ac:dyDescent="0.35">
      <c r="A206" s="83" t="s">
        <v>1072</v>
      </c>
      <c r="B206" s="83" t="s">
        <v>1451</v>
      </c>
      <c r="C206" s="83" t="s">
        <v>864</v>
      </c>
      <c r="D206" s="83" t="s">
        <v>865</v>
      </c>
      <c r="E206" s="83">
        <f>IFERROR(MIN(INDEX('GB_index - missing_LAs_R1'!$H$2:$H$8,MATCH($C206,'GB_index - missing_LAs_R1'!$F$2:$F$8,0)),INDEX('GB_index-categories_initial'!$E$2:$E$364,MATCH($C206,'GB_index-categories_initial'!$C$2:$C$364,0))),
MIN(INDEX('GB_index-categories_R1'!$E$2:$E$364,MATCH($C206,'GB_index-categories_R1'!$C$2:$C$364,0)),INDEX('GB_index-categories_initial'!$E$2:$E$364,MATCH($C206,'GB_index-categories_initial'!$C$2:$C$364,0))))</f>
        <v>2</v>
      </c>
    </row>
    <row r="207" spans="1:5" x14ac:dyDescent="0.35">
      <c r="A207" s="83" t="s">
        <v>1072</v>
      </c>
      <c r="B207" s="83" t="s">
        <v>1447</v>
      </c>
      <c r="C207" s="83" t="s">
        <v>868</v>
      </c>
      <c r="D207" s="83" t="s">
        <v>869</v>
      </c>
      <c r="E207" s="83">
        <f>IFERROR(MIN(INDEX('GB_index - missing_LAs_R1'!$H$2:$H$8,MATCH($C207,'GB_index - missing_LAs_R1'!$F$2:$F$8,0)),INDEX('GB_index-categories_initial'!$E$2:$E$364,MATCH($C207,'GB_index-categories_initial'!$C$2:$C$364,0))),
MIN(INDEX('GB_index-categories_R1'!$E$2:$E$364,MATCH($C207,'GB_index-categories_R1'!$C$2:$C$364,0)),INDEX('GB_index-categories_initial'!$E$2:$E$364,MATCH($C207,'GB_index-categories_initial'!$C$2:$C$364,0))))</f>
        <v>2</v>
      </c>
    </row>
    <row r="208" spans="1:5" x14ac:dyDescent="0.35">
      <c r="A208" s="83" t="s">
        <v>1072</v>
      </c>
      <c r="B208" s="83" t="s">
        <v>1452</v>
      </c>
      <c r="C208" s="83" t="s">
        <v>874</v>
      </c>
      <c r="D208" s="83" t="s">
        <v>875</v>
      </c>
      <c r="E208" s="83">
        <f>IFERROR(MIN(INDEX('GB_index - missing_LAs_R1'!$H$2:$H$8,MATCH($C208,'GB_index - missing_LAs_R1'!$F$2:$F$8,0)),INDEX('GB_index-categories_initial'!$E$2:$E$364,MATCH($C208,'GB_index-categories_initial'!$C$2:$C$364,0))),
MIN(INDEX('GB_index-categories_R1'!$E$2:$E$364,MATCH($C208,'GB_index-categories_R1'!$C$2:$C$364,0)),INDEX('GB_index-categories_initial'!$E$2:$E$364,MATCH($C208,'GB_index-categories_initial'!$C$2:$C$364,0))))</f>
        <v>2</v>
      </c>
    </row>
    <row r="209" spans="1:5" x14ac:dyDescent="0.35">
      <c r="A209" s="83" t="s">
        <v>1072</v>
      </c>
      <c r="B209" s="83" t="s">
        <v>1446</v>
      </c>
      <c r="C209" s="83" t="s">
        <v>878</v>
      </c>
      <c r="D209" s="83" t="s">
        <v>879</v>
      </c>
      <c r="E209" s="83">
        <f>IFERROR(MIN(INDEX('GB_index - missing_LAs_R1'!$H$2:$H$8,MATCH($C209,'GB_index - missing_LAs_R1'!$F$2:$F$8,0)),INDEX('GB_index-categories_initial'!$E$2:$E$364,MATCH($C209,'GB_index-categories_initial'!$C$2:$C$364,0))),
MIN(INDEX('GB_index-categories_R1'!$E$2:$E$364,MATCH($C209,'GB_index-categories_R1'!$C$2:$C$364,0)),INDEX('GB_index-categories_initial'!$E$2:$E$364,MATCH($C209,'GB_index-categories_initial'!$C$2:$C$364,0))))</f>
        <v>2</v>
      </c>
    </row>
    <row r="210" spans="1:5" x14ac:dyDescent="0.35">
      <c r="A210" s="83" t="s">
        <v>1072</v>
      </c>
      <c r="B210" s="83" t="s">
        <v>1450</v>
      </c>
      <c r="C210" s="83" t="s">
        <v>884</v>
      </c>
      <c r="D210" s="83" t="s">
        <v>885</v>
      </c>
      <c r="E210" s="83">
        <f>IFERROR(MIN(INDEX('GB_index - missing_LAs_R1'!$H$2:$H$8,MATCH($C210,'GB_index - missing_LAs_R1'!$F$2:$F$8,0)),INDEX('GB_index-categories_initial'!$E$2:$E$364,MATCH($C210,'GB_index-categories_initial'!$C$2:$C$364,0))),
MIN(INDEX('GB_index-categories_R1'!$E$2:$E$364,MATCH($C210,'GB_index-categories_R1'!$C$2:$C$364,0)),INDEX('GB_index-categories_initial'!$E$2:$E$364,MATCH($C210,'GB_index-categories_initial'!$C$2:$C$364,0))))</f>
        <v>2</v>
      </c>
    </row>
    <row r="211" spans="1:5" x14ac:dyDescent="0.35">
      <c r="A211" s="83" t="s">
        <v>1072</v>
      </c>
      <c r="B211" s="83" t="s">
        <v>1148</v>
      </c>
      <c r="C211" s="83" t="s">
        <v>914</v>
      </c>
      <c r="D211" s="83" t="s">
        <v>915</v>
      </c>
      <c r="E211" s="83">
        <f>IFERROR(MIN(INDEX('GB_index - missing_LAs_R1'!$H$2:$H$8,MATCH($C211,'GB_index - missing_LAs_R1'!$F$2:$F$8,0)),INDEX('GB_index-categories_initial'!$E$2:$E$364,MATCH($C211,'GB_index-categories_initial'!$C$2:$C$364,0))),
MIN(INDEX('GB_index-categories_R1'!$E$2:$E$364,MATCH($C211,'GB_index-categories_R1'!$C$2:$C$364,0)),INDEX('GB_index-categories_initial'!$E$2:$E$364,MATCH($C211,'GB_index-categories_initial'!$C$2:$C$364,0))))</f>
        <v>2</v>
      </c>
    </row>
    <row r="212" spans="1:5" x14ac:dyDescent="0.35">
      <c r="A212" s="83" t="s">
        <v>1072</v>
      </c>
      <c r="B212" s="83" t="s">
        <v>1451</v>
      </c>
      <c r="C212" s="83" t="s">
        <v>215</v>
      </c>
      <c r="D212" s="83" t="s">
        <v>216</v>
      </c>
      <c r="E212" s="83">
        <f>IFERROR(MIN(INDEX('GB_index - missing_LAs_R1'!$H$2:$H$8,MATCH($C212,'GB_index - missing_LAs_R1'!$F$2:$F$8,0)),INDEX('GB_index-categories_initial'!$E$2:$E$364,MATCH($C212,'GB_index-categories_initial'!$C$2:$C$364,0))),
MIN(INDEX('GB_index-categories_R1'!$E$2:$E$364,MATCH($C212,'GB_index-categories_R1'!$C$2:$C$364,0)),INDEX('GB_index-categories_initial'!$E$2:$E$364,MATCH($C212,'GB_index-categories_initial'!$C$2:$C$364,0))))</f>
        <v>3</v>
      </c>
    </row>
    <row r="213" spans="1:5" x14ac:dyDescent="0.35">
      <c r="A213" s="83" t="s">
        <v>1072</v>
      </c>
      <c r="B213" s="83" t="s">
        <v>1451</v>
      </c>
      <c r="C213" s="83" t="s">
        <v>225</v>
      </c>
      <c r="D213" s="83" t="s">
        <v>226</v>
      </c>
      <c r="E213" s="83">
        <f>IFERROR(MIN(INDEX('GB_index - missing_LAs_R1'!$H$2:$H$8,MATCH($C213,'GB_index - missing_LAs_R1'!$F$2:$F$8,0)),INDEX('GB_index-categories_initial'!$E$2:$E$364,MATCH($C213,'GB_index-categories_initial'!$C$2:$C$364,0))),
MIN(INDEX('GB_index-categories_R1'!$E$2:$E$364,MATCH($C213,'GB_index-categories_R1'!$C$2:$C$364,0)),INDEX('GB_index-categories_initial'!$E$2:$E$364,MATCH($C213,'GB_index-categories_initial'!$C$2:$C$364,0))))</f>
        <v>3</v>
      </c>
    </row>
    <row r="214" spans="1:5" x14ac:dyDescent="0.35">
      <c r="A214" s="83" t="s">
        <v>1072</v>
      </c>
      <c r="B214" s="83" t="s">
        <v>1447</v>
      </c>
      <c r="C214" s="83" t="s">
        <v>227</v>
      </c>
      <c r="D214" s="83" t="s">
        <v>228</v>
      </c>
      <c r="E214" s="83">
        <f>IFERROR(MIN(INDEX('GB_index - missing_LAs_R1'!$H$2:$H$8,MATCH($C214,'GB_index - missing_LAs_R1'!$F$2:$F$8,0)),INDEX('GB_index-categories_initial'!$E$2:$E$364,MATCH($C214,'GB_index-categories_initial'!$C$2:$C$364,0))),
MIN(INDEX('GB_index-categories_R1'!$E$2:$E$364,MATCH($C214,'GB_index-categories_R1'!$C$2:$C$364,0)),INDEX('GB_index-categories_initial'!$E$2:$E$364,MATCH($C214,'GB_index-categories_initial'!$C$2:$C$364,0))))</f>
        <v>3</v>
      </c>
    </row>
    <row r="215" spans="1:5" x14ac:dyDescent="0.35">
      <c r="A215" s="83" t="s">
        <v>1072</v>
      </c>
      <c r="B215" s="83" t="s">
        <v>1448</v>
      </c>
      <c r="C215" s="83" t="s">
        <v>235</v>
      </c>
      <c r="D215" s="83" t="s">
        <v>236</v>
      </c>
      <c r="E215" s="83">
        <f>IFERROR(MIN(INDEX('GB_index - missing_LAs_R1'!$H$2:$H$8,MATCH($C215,'GB_index - missing_LAs_R1'!$F$2:$F$8,0)),INDEX('GB_index-categories_initial'!$E$2:$E$364,MATCH($C215,'GB_index-categories_initial'!$C$2:$C$364,0))),
MIN(INDEX('GB_index-categories_R1'!$E$2:$E$364,MATCH($C215,'GB_index-categories_R1'!$C$2:$C$364,0)),INDEX('GB_index-categories_initial'!$E$2:$E$364,MATCH($C215,'GB_index-categories_initial'!$C$2:$C$364,0))))</f>
        <v>3</v>
      </c>
    </row>
    <row r="216" spans="1:5" x14ac:dyDescent="0.35">
      <c r="A216" s="83" t="s">
        <v>1072</v>
      </c>
      <c r="B216" s="83" t="s">
        <v>1450</v>
      </c>
      <c r="C216" s="83" t="s">
        <v>239</v>
      </c>
      <c r="D216" s="83" t="s">
        <v>240</v>
      </c>
      <c r="E216" s="83">
        <f>IFERROR(MIN(INDEX('GB_index - missing_LAs_R1'!$H$2:$H$8,MATCH($C216,'GB_index - missing_LAs_R1'!$F$2:$F$8,0)),INDEX('GB_index-categories_initial'!$E$2:$E$364,MATCH($C216,'GB_index-categories_initial'!$C$2:$C$364,0))),
MIN(INDEX('GB_index-categories_R1'!$E$2:$E$364,MATCH($C216,'GB_index-categories_R1'!$C$2:$C$364,0)),INDEX('GB_index-categories_initial'!$E$2:$E$364,MATCH($C216,'GB_index-categories_initial'!$C$2:$C$364,0))))</f>
        <v>3</v>
      </c>
    </row>
    <row r="217" spans="1:5" x14ac:dyDescent="0.35">
      <c r="A217" s="83" t="s">
        <v>1072</v>
      </c>
      <c r="B217" s="83" t="s">
        <v>1452</v>
      </c>
      <c r="C217" s="83" t="s">
        <v>253</v>
      </c>
      <c r="D217" s="83" t="s">
        <v>254</v>
      </c>
      <c r="E217" s="83">
        <f>IFERROR(MIN(INDEX('GB_index - missing_LAs_R1'!$H$2:$H$8,MATCH($C217,'GB_index - missing_LAs_R1'!$F$2:$F$8,0)),INDEX('GB_index-categories_initial'!$E$2:$E$364,MATCH($C217,'GB_index-categories_initial'!$C$2:$C$364,0))),
MIN(INDEX('GB_index-categories_R1'!$E$2:$E$364,MATCH($C217,'GB_index-categories_R1'!$C$2:$C$364,0)),INDEX('GB_index-categories_initial'!$E$2:$E$364,MATCH($C217,'GB_index-categories_initial'!$C$2:$C$364,0))))</f>
        <v>3</v>
      </c>
    </row>
    <row r="218" spans="1:5" x14ac:dyDescent="0.35">
      <c r="A218" s="83" t="s">
        <v>1072</v>
      </c>
      <c r="B218" s="83" t="s">
        <v>1447</v>
      </c>
      <c r="C218" s="83" t="s">
        <v>255</v>
      </c>
      <c r="D218" s="83" t="s">
        <v>256</v>
      </c>
      <c r="E218" s="83">
        <f>IFERROR(MIN(INDEX('GB_index - missing_LAs_R1'!$H$2:$H$8,MATCH($C218,'GB_index - missing_LAs_R1'!$F$2:$F$8,0)),INDEX('GB_index-categories_initial'!$E$2:$E$364,MATCH($C218,'GB_index-categories_initial'!$C$2:$C$364,0))),
MIN(INDEX('GB_index-categories_R1'!$E$2:$E$364,MATCH($C218,'GB_index-categories_R1'!$C$2:$C$364,0)),INDEX('GB_index-categories_initial'!$E$2:$E$364,MATCH($C218,'GB_index-categories_initial'!$C$2:$C$364,0))))</f>
        <v>3</v>
      </c>
    </row>
    <row r="219" spans="1:5" x14ac:dyDescent="0.35">
      <c r="A219" s="83" t="s">
        <v>1072</v>
      </c>
      <c r="B219" s="83" t="s">
        <v>1451</v>
      </c>
      <c r="C219" s="83" t="s">
        <v>265</v>
      </c>
      <c r="D219" s="83" t="s">
        <v>266</v>
      </c>
      <c r="E219" s="83">
        <f>IFERROR(MIN(INDEX('GB_index - missing_LAs_R1'!$H$2:$H$8,MATCH($C219,'GB_index - missing_LAs_R1'!$F$2:$F$8,0)),INDEX('GB_index-categories_initial'!$E$2:$E$364,MATCH($C219,'GB_index-categories_initial'!$C$2:$C$364,0))),
MIN(INDEX('GB_index-categories_R1'!$E$2:$E$364,MATCH($C219,'GB_index-categories_R1'!$C$2:$C$364,0)),INDEX('GB_index-categories_initial'!$E$2:$E$364,MATCH($C219,'GB_index-categories_initial'!$C$2:$C$364,0))))</f>
        <v>3</v>
      </c>
    </row>
    <row r="220" spans="1:5" x14ac:dyDescent="0.35">
      <c r="A220" s="83" t="s">
        <v>1072</v>
      </c>
      <c r="B220" s="83" t="s">
        <v>1447</v>
      </c>
      <c r="C220" s="83" t="s">
        <v>269</v>
      </c>
      <c r="D220" s="83" t="s">
        <v>270</v>
      </c>
      <c r="E220" s="83">
        <f>IFERROR(MIN(INDEX('GB_index - missing_LAs_R1'!$H$2:$H$8,MATCH($C220,'GB_index - missing_LAs_R1'!$F$2:$F$8,0)),INDEX('GB_index-categories_initial'!$E$2:$E$364,MATCH($C220,'GB_index-categories_initial'!$C$2:$C$364,0))),
MIN(INDEX('GB_index-categories_R1'!$E$2:$E$364,MATCH($C220,'GB_index-categories_R1'!$C$2:$C$364,0)),INDEX('GB_index-categories_initial'!$E$2:$E$364,MATCH($C220,'GB_index-categories_initial'!$C$2:$C$364,0))))</f>
        <v>3</v>
      </c>
    </row>
    <row r="221" spans="1:5" x14ac:dyDescent="0.35">
      <c r="A221" s="83" t="s">
        <v>1072</v>
      </c>
      <c r="B221" s="83" t="s">
        <v>1451</v>
      </c>
      <c r="C221" s="83" t="s">
        <v>273</v>
      </c>
      <c r="D221" s="83" t="s">
        <v>274</v>
      </c>
      <c r="E221" s="83">
        <f>IFERROR(MIN(INDEX('GB_index - missing_LAs_R1'!$H$2:$H$8,MATCH($C221,'GB_index - missing_LAs_R1'!$F$2:$F$8,0)),INDEX('GB_index-categories_initial'!$E$2:$E$364,MATCH($C221,'GB_index-categories_initial'!$C$2:$C$364,0))),
MIN(INDEX('GB_index-categories_R1'!$E$2:$E$364,MATCH($C221,'GB_index-categories_R1'!$C$2:$C$364,0)),INDEX('GB_index-categories_initial'!$E$2:$E$364,MATCH($C221,'GB_index-categories_initial'!$C$2:$C$364,0))))</f>
        <v>3</v>
      </c>
    </row>
    <row r="222" spans="1:5" x14ac:dyDescent="0.35">
      <c r="A222" s="83" t="s">
        <v>1072</v>
      </c>
      <c r="B222" s="83" t="s">
        <v>1448</v>
      </c>
      <c r="C222" s="83" t="s">
        <v>275</v>
      </c>
      <c r="D222" s="83" t="s">
        <v>276</v>
      </c>
      <c r="E222" s="83">
        <f>IFERROR(MIN(INDEX('GB_index - missing_LAs_R1'!$H$2:$H$8,MATCH($C222,'GB_index - missing_LAs_R1'!$F$2:$F$8,0)),INDEX('GB_index-categories_initial'!$E$2:$E$364,MATCH($C222,'GB_index-categories_initial'!$C$2:$C$364,0))),
MIN(INDEX('GB_index-categories_R1'!$E$2:$E$364,MATCH($C222,'GB_index-categories_R1'!$C$2:$C$364,0)),INDEX('GB_index-categories_initial'!$E$2:$E$364,MATCH($C222,'GB_index-categories_initial'!$C$2:$C$364,0))))</f>
        <v>3</v>
      </c>
    </row>
    <row r="223" spans="1:5" x14ac:dyDescent="0.35">
      <c r="A223" s="83" t="s">
        <v>1072</v>
      </c>
      <c r="B223" s="83" t="s">
        <v>1447</v>
      </c>
      <c r="C223" s="83" t="s">
        <v>283</v>
      </c>
      <c r="D223" s="83" t="s">
        <v>284</v>
      </c>
      <c r="E223" s="83">
        <f>IFERROR(MIN(INDEX('GB_index - missing_LAs_R1'!$H$2:$H$8,MATCH($C223,'GB_index - missing_LAs_R1'!$F$2:$F$8,0)),INDEX('GB_index-categories_initial'!$E$2:$E$364,MATCH($C223,'GB_index-categories_initial'!$C$2:$C$364,0))),
MIN(INDEX('GB_index-categories_R1'!$E$2:$E$364,MATCH($C223,'GB_index-categories_R1'!$C$2:$C$364,0)),INDEX('GB_index-categories_initial'!$E$2:$E$364,MATCH($C223,'GB_index-categories_initial'!$C$2:$C$364,0))))</f>
        <v>3</v>
      </c>
    </row>
    <row r="224" spans="1:5" x14ac:dyDescent="0.35">
      <c r="A224" s="83" t="s">
        <v>1072</v>
      </c>
      <c r="B224" s="83" t="s">
        <v>1451</v>
      </c>
      <c r="C224" s="83" t="s">
        <v>293</v>
      </c>
      <c r="D224" s="83" t="s">
        <v>294</v>
      </c>
      <c r="E224" s="83">
        <f>IFERROR(MIN(INDEX('GB_index - missing_LAs_R1'!$H$2:$H$8,MATCH($C224,'GB_index - missing_LAs_R1'!$F$2:$F$8,0)),INDEX('GB_index-categories_initial'!$E$2:$E$364,MATCH($C224,'GB_index-categories_initial'!$C$2:$C$364,0))),
MIN(INDEX('GB_index-categories_R1'!$E$2:$E$364,MATCH($C224,'GB_index-categories_R1'!$C$2:$C$364,0)),INDEX('GB_index-categories_initial'!$E$2:$E$364,MATCH($C224,'GB_index-categories_initial'!$C$2:$C$364,0))))</f>
        <v>3</v>
      </c>
    </row>
    <row r="225" spans="1:5" x14ac:dyDescent="0.35">
      <c r="A225" s="83" t="s">
        <v>1072</v>
      </c>
      <c r="B225" s="83" t="s">
        <v>1451</v>
      </c>
      <c r="C225" s="83" t="s">
        <v>309</v>
      </c>
      <c r="D225" s="83" t="s">
        <v>310</v>
      </c>
      <c r="E225" s="83">
        <f>IFERROR(MIN(INDEX('GB_index - missing_LAs_R1'!$H$2:$H$8,MATCH($C225,'GB_index - missing_LAs_R1'!$F$2:$F$8,0)),INDEX('GB_index-categories_initial'!$E$2:$E$364,MATCH($C225,'GB_index-categories_initial'!$C$2:$C$364,0))),
MIN(INDEX('GB_index-categories_R1'!$E$2:$E$364,MATCH($C225,'GB_index-categories_R1'!$C$2:$C$364,0)),INDEX('GB_index-categories_initial'!$E$2:$E$364,MATCH($C225,'GB_index-categories_initial'!$C$2:$C$364,0))))</f>
        <v>3</v>
      </c>
    </row>
    <row r="226" spans="1:5" x14ac:dyDescent="0.35">
      <c r="A226" s="83" t="s">
        <v>1072</v>
      </c>
      <c r="B226" s="83" t="s">
        <v>1450</v>
      </c>
      <c r="C226" s="83" t="s">
        <v>313</v>
      </c>
      <c r="D226" s="83" t="s">
        <v>314</v>
      </c>
      <c r="E226" s="83">
        <f>IFERROR(MIN(INDEX('GB_index - missing_LAs_R1'!$H$2:$H$8,MATCH($C226,'GB_index - missing_LAs_R1'!$F$2:$F$8,0)),INDEX('GB_index-categories_initial'!$E$2:$E$364,MATCH($C226,'GB_index-categories_initial'!$C$2:$C$364,0))),
MIN(INDEX('GB_index-categories_R1'!$E$2:$E$364,MATCH($C226,'GB_index-categories_R1'!$C$2:$C$364,0)),INDEX('GB_index-categories_initial'!$E$2:$E$364,MATCH($C226,'GB_index-categories_initial'!$C$2:$C$364,0))))</f>
        <v>3</v>
      </c>
    </row>
    <row r="227" spans="1:5" x14ac:dyDescent="0.35">
      <c r="A227" s="83" t="s">
        <v>1072</v>
      </c>
      <c r="B227" s="83" t="s">
        <v>1451</v>
      </c>
      <c r="C227" s="83" t="s">
        <v>315</v>
      </c>
      <c r="D227" s="83" t="s">
        <v>316</v>
      </c>
      <c r="E227" s="83">
        <f>IFERROR(MIN(INDEX('GB_index - missing_LAs_R1'!$H$2:$H$8,MATCH($C227,'GB_index - missing_LAs_R1'!$F$2:$F$8,0)),INDEX('GB_index-categories_initial'!$E$2:$E$364,MATCH($C227,'GB_index-categories_initial'!$C$2:$C$364,0))),
MIN(INDEX('GB_index-categories_R1'!$E$2:$E$364,MATCH($C227,'GB_index-categories_R1'!$C$2:$C$364,0)),INDEX('GB_index-categories_initial'!$E$2:$E$364,MATCH($C227,'GB_index-categories_initial'!$C$2:$C$364,0))))</f>
        <v>3</v>
      </c>
    </row>
    <row r="228" spans="1:5" x14ac:dyDescent="0.35">
      <c r="A228" s="83" t="s">
        <v>1072</v>
      </c>
      <c r="B228" s="83" t="s">
        <v>1452</v>
      </c>
      <c r="C228" s="83" t="s">
        <v>317</v>
      </c>
      <c r="D228" s="83" t="s">
        <v>318</v>
      </c>
      <c r="E228" s="83">
        <f>IFERROR(MIN(INDEX('GB_index - missing_LAs_R1'!$H$2:$H$8,MATCH($C228,'GB_index - missing_LAs_R1'!$F$2:$F$8,0)),INDEX('GB_index-categories_initial'!$E$2:$E$364,MATCH($C228,'GB_index-categories_initial'!$C$2:$C$364,0))),
MIN(INDEX('GB_index-categories_R1'!$E$2:$E$364,MATCH($C228,'GB_index-categories_R1'!$C$2:$C$364,0)),INDEX('GB_index-categories_initial'!$E$2:$E$364,MATCH($C228,'GB_index-categories_initial'!$C$2:$C$364,0))))</f>
        <v>3</v>
      </c>
    </row>
    <row r="229" spans="1:5" x14ac:dyDescent="0.35">
      <c r="A229" s="83" t="s">
        <v>1072</v>
      </c>
      <c r="B229" s="83" t="s">
        <v>1447</v>
      </c>
      <c r="C229" s="83" t="s">
        <v>319</v>
      </c>
      <c r="D229" s="83" t="s">
        <v>320</v>
      </c>
      <c r="E229" s="83">
        <f>IFERROR(MIN(INDEX('GB_index - missing_LAs_R1'!$H$2:$H$8,MATCH($C229,'GB_index - missing_LAs_R1'!$F$2:$F$8,0)),INDEX('GB_index-categories_initial'!$E$2:$E$364,MATCH($C229,'GB_index-categories_initial'!$C$2:$C$364,0))),
MIN(INDEX('GB_index-categories_R1'!$E$2:$E$364,MATCH($C229,'GB_index-categories_R1'!$C$2:$C$364,0)),INDEX('GB_index-categories_initial'!$E$2:$E$364,MATCH($C229,'GB_index-categories_initial'!$C$2:$C$364,0))))</f>
        <v>3</v>
      </c>
    </row>
    <row r="230" spans="1:5" x14ac:dyDescent="0.35">
      <c r="A230" s="83" t="s">
        <v>1072</v>
      </c>
      <c r="B230" s="83" t="s">
        <v>1446</v>
      </c>
      <c r="C230" s="83" t="s">
        <v>321</v>
      </c>
      <c r="D230" s="83" t="s">
        <v>322</v>
      </c>
      <c r="E230" s="83">
        <f>IFERROR(MIN(INDEX('GB_index - missing_LAs_R1'!$H$2:$H$8,MATCH($C230,'GB_index - missing_LAs_R1'!$F$2:$F$8,0)),INDEX('GB_index-categories_initial'!$E$2:$E$364,MATCH($C230,'GB_index-categories_initial'!$C$2:$C$364,0))),
MIN(INDEX('GB_index-categories_R1'!$E$2:$E$364,MATCH($C230,'GB_index-categories_R1'!$C$2:$C$364,0)),INDEX('GB_index-categories_initial'!$E$2:$E$364,MATCH($C230,'GB_index-categories_initial'!$C$2:$C$364,0))))</f>
        <v>3</v>
      </c>
    </row>
    <row r="231" spans="1:5" x14ac:dyDescent="0.35">
      <c r="A231" s="83" t="s">
        <v>1072</v>
      </c>
      <c r="B231" s="83" t="s">
        <v>1448</v>
      </c>
      <c r="C231" s="83" t="s">
        <v>333</v>
      </c>
      <c r="D231" s="83" t="s">
        <v>334</v>
      </c>
      <c r="E231" s="83">
        <f>IFERROR(MIN(INDEX('GB_index - missing_LAs_R1'!$H$2:$H$8,MATCH($C231,'GB_index - missing_LAs_R1'!$F$2:$F$8,0)),INDEX('GB_index-categories_initial'!$E$2:$E$364,MATCH($C231,'GB_index-categories_initial'!$C$2:$C$364,0))),
MIN(INDEX('GB_index-categories_R1'!$E$2:$E$364,MATCH($C231,'GB_index-categories_R1'!$C$2:$C$364,0)),INDEX('GB_index-categories_initial'!$E$2:$E$364,MATCH($C231,'GB_index-categories_initial'!$C$2:$C$364,0))))</f>
        <v>3</v>
      </c>
    </row>
    <row r="232" spans="1:5" x14ac:dyDescent="0.35">
      <c r="A232" s="83" t="s">
        <v>1072</v>
      </c>
      <c r="B232" s="83" t="s">
        <v>1452</v>
      </c>
      <c r="C232" s="83" t="s">
        <v>346</v>
      </c>
      <c r="D232" s="83" t="s">
        <v>347</v>
      </c>
      <c r="E232" s="83">
        <f>IFERROR(MIN(INDEX('GB_index - missing_LAs_R1'!$H$2:$H$8,MATCH($C232,'GB_index - missing_LAs_R1'!$F$2:$F$8,0)),INDEX('GB_index-categories_initial'!$E$2:$E$364,MATCH($C232,'GB_index-categories_initial'!$C$2:$C$364,0))),
MIN(INDEX('GB_index-categories_R1'!$E$2:$E$364,MATCH($C232,'GB_index-categories_R1'!$C$2:$C$364,0)),INDEX('GB_index-categories_initial'!$E$2:$E$364,MATCH($C232,'GB_index-categories_initial'!$C$2:$C$364,0))))</f>
        <v>3</v>
      </c>
    </row>
    <row r="233" spans="1:5" x14ac:dyDescent="0.35">
      <c r="A233" s="83" t="s">
        <v>1072</v>
      </c>
      <c r="B233" s="83" t="s">
        <v>1449</v>
      </c>
      <c r="C233" s="83" t="s">
        <v>352</v>
      </c>
      <c r="D233" s="83" t="s">
        <v>353</v>
      </c>
      <c r="E233" s="83">
        <f>IFERROR(MIN(INDEX('GB_index - missing_LAs_R1'!$H$2:$H$8,MATCH($C233,'GB_index - missing_LAs_R1'!$F$2:$F$8,0)),INDEX('GB_index-categories_initial'!$E$2:$E$364,MATCH($C233,'GB_index-categories_initial'!$C$2:$C$364,0))),
MIN(INDEX('GB_index-categories_R1'!$E$2:$E$364,MATCH($C233,'GB_index-categories_R1'!$C$2:$C$364,0)),INDEX('GB_index-categories_initial'!$E$2:$E$364,MATCH($C233,'GB_index-categories_initial'!$C$2:$C$364,0))))</f>
        <v>3</v>
      </c>
    </row>
    <row r="234" spans="1:5" x14ac:dyDescent="0.35">
      <c r="A234" s="83" t="s">
        <v>1072</v>
      </c>
      <c r="B234" s="83" t="s">
        <v>1447</v>
      </c>
      <c r="C234" s="83" t="s">
        <v>354</v>
      </c>
      <c r="D234" s="83" t="s">
        <v>355</v>
      </c>
      <c r="E234" s="83">
        <f>IFERROR(MIN(INDEX('GB_index - missing_LAs_R1'!$H$2:$H$8,MATCH($C234,'GB_index - missing_LAs_R1'!$F$2:$F$8,0)),INDEX('GB_index-categories_initial'!$E$2:$E$364,MATCH($C234,'GB_index-categories_initial'!$C$2:$C$364,0))),
MIN(INDEX('GB_index-categories_R1'!$E$2:$E$364,MATCH($C234,'GB_index-categories_R1'!$C$2:$C$364,0)),INDEX('GB_index-categories_initial'!$E$2:$E$364,MATCH($C234,'GB_index-categories_initial'!$C$2:$C$364,0))))</f>
        <v>3</v>
      </c>
    </row>
    <row r="235" spans="1:5" x14ac:dyDescent="0.35">
      <c r="A235" s="83" t="s">
        <v>1072</v>
      </c>
      <c r="B235" s="83" t="s">
        <v>1451</v>
      </c>
      <c r="C235" s="83" t="s">
        <v>358</v>
      </c>
      <c r="D235" s="83" t="s">
        <v>359</v>
      </c>
      <c r="E235" s="83">
        <f>IFERROR(MIN(INDEX('GB_index - missing_LAs_R1'!$H$2:$H$8,MATCH($C235,'GB_index - missing_LAs_R1'!$F$2:$F$8,0)),INDEX('GB_index-categories_initial'!$E$2:$E$364,MATCH($C235,'GB_index-categories_initial'!$C$2:$C$364,0))),
MIN(INDEX('GB_index-categories_R1'!$E$2:$E$364,MATCH($C235,'GB_index-categories_R1'!$C$2:$C$364,0)),INDEX('GB_index-categories_initial'!$E$2:$E$364,MATCH($C235,'GB_index-categories_initial'!$C$2:$C$364,0))))</f>
        <v>3</v>
      </c>
    </row>
    <row r="236" spans="1:5" x14ac:dyDescent="0.35">
      <c r="A236" s="83" t="s">
        <v>1072</v>
      </c>
      <c r="B236" s="83" t="s">
        <v>1447</v>
      </c>
      <c r="C236" s="83" t="s">
        <v>362</v>
      </c>
      <c r="D236" s="83" t="s">
        <v>363</v>
      </c>
      <c r="E236" s="83">
        <f>IFERROR(MIN(INDEX('GB_index - missing_LAs_R1'!$H$2:$H$8,MATCH($C236,'GB_index - missing_LAs_R1'!$F$2:$F$8,0)),INDEX('GB_index-categories_initial'!$E$2:$E$364,MATCH($C236,'GB_index-categories_initial'!$C$2:$C$364,0))),
MIN(INDEX('GB_index-categories_R1'!$E$2:$E$364,MATCH($C236,'GB_index-categories_R1'!$C$2:$C$364,0)),INDEX('GB_index-categories_initial'!$E$2:$E$364,MATCH($C236,'GB_index-categories_initial'!$C$2:$C$364,0))))</f>
        <v>3</v>
      </c>
    </row>
    <row r="237" spans="1:5" x14ac:dyDescent="0.35">
      <c r="A237" s="83" t="s">
        <v>1072</v>
      </c>
      <c r="B237" s="83" t="s">
        <v>1451</v>
      </c>
      <c r="C237" s="83" t="s">
        <v>394</v>
      </c>
      <c r="D237" s="83" t="s">
        <v>395</v>
      </c>
      <c r="E237" s="83">
        <f>IFERROR(MIN(INDEX('GB_index - missing_LAs_R1'!$H$2:$H$8,MATCH($C237,'GB_index - missing_LAs_R1'!$F$2:$F$8,0)),INDEX('GB_index-categories_initial'!$E$2:$E$364,MATCH($C237,'GB_index-categories_initial'!$C$2:$C$364,0))),
MIN(INDEX('GB_index-categories_R1'!$E$2:$E$364,MATCH($C237,'GB_index-categories_R1'!$C$2:$C$364,0)),INDEX('GB_index-categories_initial'!$E$2:$E$364,MATCH($C237,'GB_index-categories_initial'!$C$2:$C$364,0))))</f>
        <v>3</v>
      </c>
    </row>
    <row r="238" spans="1:5" x14ac:dyDescent="0.35">
      <c r="A238" s="83" t="s">
        <v>1072</v>
      </c>
      <c r="B238" s="83" t="s">
        <v>1447</v>
      </c>
      <c r="C238" s="83" t="s">
        <v>410</v>
      </c>
      <c r="D238" s="83" t="s">
        <v>411</v>
      </c>
      <c r="E238" s="83">
        <f>IFERROR(MIN(INDEX('GB_index - missing_LAs_R1'!$H$2:$H$8,MATCH($C238,'GB_index - missing_LAs_R1'!$F$2:$F$8,0)),INDEX('GB_index-categories_initial'!$E$2:$E$364,MATCH($C238,'GB_index-categories_initial'!$C$2:$C$364,0))),
MIN(INDEX('GB_index-categories_R1'!$E$2:$E$364,MATCH($C238,'GB_index-categories_R1'!$C$2:$C$364,0)),INDEX('GB_index-categories_initial'!$E$2:$E$364,MATCH($C238,'GB_index-categories_initial'!$C$2:$C$364,0))))</f>
        <v>3</v>
      </c>
    </row>
    <row r="239" spans="1:5" x14ac:dyDescent="0.35">
      <c r="A239" s="83" t="s">
        <v>1072</v>
      </c>
      <c r="B239" s="83" t="s">
        <v>1447</v>
      </c>
      <c r="C239" s="83" t="s">
        <v>414</v>
      </c>
      <c r="D239" s="83" t="s">
        <v>415</v>
      </c>
      <c r="E239" s="83">
        <f>IFERROR(MIN(INDEX('GB_index - missing_LAs_R1'!$H$2:$H$8,MATCH($C239,'GB_index - missing_LAs_R1'!$F$2:$F$8,0)),INDEX('GB_index-categories_initial'!$E$2:$E$364,MATCH($C239,'GB_index-categories_initial'!$C$2:$C$364,0))),
MIN(INDEX('GB_index-categories_R1'!$E$2:$E$364,MATCH($C239,'GB_index-categories_R1'!$C$2:$C$364,0)),INDEX('GB_index-categories_initial'!$E$2:$E$364,MATCH($C239,'GB_index-categories_initial'!$C$2:$C$364,0))))</f>
        <v>3</v>
      </c>
    </row>
    <row r="240" spans="1:5" x14ac:dyDescent="0.35">
      <c r="A240" s="83" t="s">
        <v>1072</v>
      </c>
      <c r="B240" s="83" t="s">
        <v>1451</v>
      </c>
      <c r="C240" s="83" t="s">
        <v>418</v>
      </c>
      <c r="D240" s="83" t="s">
        <v>419</v>
      </c>
      <c r="E240" s="83">
        <f>IFERROR(MIN(INDEX('GB_index - missing_LAs_R1'!$H$2:$H$8,MATCH($C240,'GB_index - missing_LAs_R1'!$F$2:$F$8,0)),INDEX('GB_index-categories_initial'!$E$2:$E$364,MATCH($C240,'GB_index-categories_initial'!$C$2:$C$364,0))),
MIN(INDEX('GB_index-categories_R1'!$E$2:$E$364,MATCH($C240,'GB_index-categories_R1'!$C$2:$C$364,0)),INDEX('GB_index-categories_initial'!$E$2:$E$364,MATCH($C240,'GB_index-categories_initial'!$C$2:$C$364,0))))</f>
        <v>3</v>
      </c>
    </row>
    <row r="241" spans="1:5" x14ac:dyDescent="0.35">
      <c r="A241" s="83" t="s">
        <v>1072</v>
      </c>
      <c r="B241" s="83" t="s">
        <v>1447</v>
      </c>
      <c r="C241" s="83" t="s">
        <v>420</v>
      </c>
      <c r="D241" s="83" t="s">
        <v>421</v>
      </c>
      <c r="E241" s="83">
        <f>IFERROR(MIN(INDEX('GB_index - missing_LAs_R1'!$H$2:$H$8,MATCH($C241,'GB_index - missing_LAs_R1'!$F$2:$F$8,0)),INDEX('GB_index-categories_initial'!$E$2:$E$364,MATCH($C241,'GB_index-categories_initial'!$C$2:$C$364,0))),
MIN(INDEX('GB_index-categories_R1'!$E$2:$E$364,MATCH($C241,'GB_index-categories_R1'!$C$2:$C$364,0)),INDEX('GB_index-categories_initial'!$E$2:$E$364,MATCH($C241,'GB_index-categories_initial'!$C$2:$C$364,0))))</f>
        <v>3</v>
      </c>
    </row>
    <row r="242" spans="1:5" x14ac:dyDescent="0.35">
      <c r="A242" s="83" t="s">
        <v>1072</v>
      </c>
      <c r="B242" s="83" t="s">
        <v>1452</v>
      </c>
      <c r="C242" s="83" t="s">
        <v>424</v>
      </c>
      <c r="D242" s="83" t="s">
        <v>425</v>
      </c>
      <c r="E242" s="83">
        <f>IFERROR(MIN(INDEX('GB_index - missing_LAs_R1'!$H$2:$H$8,MATCH($C242,'GB_index - missing_LAs_R1'!$F$2:$F$8,0)),INDEX('GB_index-categories_initial'!$E$2:$E$364,MATCH($C242,'GB_index-categories_initial'!$C$2:$C$364,0))),
MIN(INDEX('GB_index-categories_R1'!$E$2:$E$364,MATCH($C242,'GB_index-categories_R1'!$C$2:$C$364,0)),INDEX('GB_index-categories_initial'!$E$2:$E$364,MATCH($C242,'GB_index-categories_initial'!$C$2:$C$364,0))))</f>
        <v>3</v>
      </c>
    </row>
    <row r="243" spans="1:5" x14ac:dyDescent="0.35">
      <c r="A243" s="83" t="s">
        <v>1072</v>
      </c>
      <c r="B243" s="83" t="s">
        <v>1447</v>
      </c>
      <c r="C243" s="83" t="s">
        <v>428</v>
      </c>
      <c r="D243" s="83" t="s">
        <v>429</v>
      </c>
      <c r="E243" s="83">
        <f>IFERROR(MIN(INDEX('GB_index - missing_LAs_R1'!$H$2:$H$8,MATCH($C243,'GB_index - missing_LAs_R1'!$F$2:$F$8,0)),INDEX('GB_index-categories_initial'!$E$2:$E$364,MATCH($C243,'GB_index-categories_initial'!$C$2:$C$364,0))),
MIN(INDEX('GB_index-categories_R1'!$E$2:$E$364,MATCH($C243,'GB_index-categories_R1'!$C$2:$C$364,0)),INDEX('GB_index-categories_initial'!$E$2:$E$364,MATCH($C243,'GB_index-categories_initial'!$C$2:$C$364,0))))</f>
        <v>3</v>
      </c>
    </row>
    <row r="244" spans="1:5" x14ac:dyDescent="0.35">
      <c r="A244" s="83" t="s">
        <v>1072</v>
      </c>
      <c r="B244" s="83" t="s">
        <v>1447</v>
      </c>
      <c r="C244" s="83" t="s">
        <v>458</v>
      </c>
      <c r="D244" s="83" t="s">
        <v>459</v>
      </c>
      <c r="E244" s="83">
        <f>IFERROR(MIN(INDEX('GB_index - missing_LAs_R1'!$H$2:$H$8,MATCH($C244,'GB_index - missing_LAs_R1'!$F$2:$F$8,0)),INDEX('GB_index-categories_initial'!$E$2:$E$364,MATCH($C244,'GB_index-categories_initial'!$C$2:$C$364,0))),
MIN(INDEX('GB_index-categories_R1'!$E$2:$E$364,MATCH($C244,'GB_index-categories_R1'!$C$2:$C$364,0)),INDEX('GB_index-categories_initial'!$E$2:$E$364,MATCH($C244,'GB_index-categories_initial'!$C$2:$C$364,0))))</f>
        <v>3</v>
      </c>
    </row>
    <row r="245" spans="1:5" x14ac:dyDescent="0.35">
      <c r="A245" s="83" t="s">
        <v>1072</v>
      </c>
      <c r="B245" s="83" t="s">
        <v>1449</v>
      </c>
      <c r="C245" s="83" t="s">
        <v>466</v>
      </c>
      <c r="D245" s="83" t="s">
        <v>467</v>
      </c>
      <c r="E245" s="83">
        <f>IFERROR(MIN(INDEX('GB_index - missing_LAs_R1'!$H$2:$H$8,MATCH($C245,'GB_index - missing_LAs_R1'!$F$2:$F$8,0)),INDEX('GB_index-categories_initial'!$E$2:$E$364,MATCH($C245,'GB_index-categories_initial'!$C$2:$C$364,0))),
MIN(INDEX('GB_index-categories_R1'!$E$2:$E$364,MATCH($C245,'GB_index-categories_R1'!$C$2:$C$364,0)),INDEX('GB_index-categories_initial'!$E$2:$E$364,MATCH($C245,'GB_index-categories_initial'!$C$2:$C$364,0))))</f>
        <v>3</v>
      </c>
    </row>
    <row r="246" spans="1:5" x14ac:dyDescent="0.35">
      <c r="A246" s="83" t="s">
        <v>1072</v>
      </c>
      <c r="B246" s="83" t="s">
        <v>1448</v>
      </c>
      <c r="C246" s="83" t="s">
        <v>468</v>
      </c>
      <c r="D246" s="83" t="s">
        <v>469</v>
      </c>
      <c r="E246" s="83">
        <f>IFERROR(MIN(INDEX('GB_index - missing_LAs_R1'!$H$2:$H$8,MATCH($C246,'GB_index - missing_LAs_R1'!$F$2:$F$8,0)),INDEX('GB_index-categories_initial'!$E$2:$E$364,MATCH($C246,'GB_index-categories_initial'!$C$2:$C$364,0))),
MIN(INDEX('GB_index-categories_R1'!$E$2:$E$364,MATCH($C246,'GB_index-categories_R1'!$C$2:$C$364,0)),INDEX('GB_index-categories_initial'!$E$2:$E$364,MATCH($C246,'GB_index-categories_initial'!$C$2:$C$364,0))))</f>
        <v>3</v>
      </c>
    </row>
    <row r="247" spans="1:5" x14ac:dyDescent="0.35">
      <c r="A247" s="83" t="s">
        <v>1072</v>
      </c>
      <c r="B247" s="83" t="s">
        <v>1450</v>
      </c>
      <c r="C247" s="83" t="s">
        <v>470</v>
      </c>
      <c r="D247" s="83" t="s">
        <v>471</v>
      </c>
      <c r="E247" s="83">
        <f>IFERROR(MIN(INDEX('GB_index - missing_LAs_R1'!$H$2:$H$8,MATCH($C247,'GB_index - missing_LAs_R1'!$F$2:$F$8,0)),INDEX('GB_index-categories_initial'!$E$2:$E$364,MATCH($C247,'GB_index-categories_initial'!$C$2:$C$364,0))),
MIN(INDEX('GB_index-categories_R1'!$E$2:$E$364,MATCH($C247,'GB_index-categories_R1'!$C$2:$C$364,0)),INDEX('GB_index-categories_initial'!$E$2:$E$364,MATCH($C247,'GB_index-categories_initial'!$C$2:$C$364,0))))</f>
        <v>3</v>
      </c>
    </row>
    <row r="248" spans="1:5" x14ac:dyDescent="0.35">
      <c r="A248" s="83" t="s">
        <v>1072</v>
      </c>
      <c r="B248" s="83" t="s">
        <v>1449</v>
      </c>
      <c r="C248" s="83" t="s">
        <v>476</v>
      </c>
      <c r="D248" s="83" t="s">
        <v>477</v>
      </c>
      <c r="E248" s="83">
        <f>IFERROR(MIN(INDEX('GB_index - missing_LAs_R1'!$H$2:$H$8,MATCH($C248,'GB_index - missing_LAs_R1'!$F$2:$F$8,0)),INDEX('GB_index-categories_initial'!$E$2:$E$364,MATCH($C248,'GB_index-categories_initial'!$C$2:$C$364,0))),
MIN(INDEX('GB_index-categories_R1'!$E$2:$E$364,MATCH($C248,'GB_index-categories_R1'!$C$2:$C$364,0)),INDEX('GB_index-categories_initial'!$E$2:$E$364,MATCH($C248,'GB_index-categories_initial'!$C$2:$C$364,0))))</f>
        <v>3</v>
      </c>
    </row>
    <row r="249" spans="1:5" x14ac:dyDescent="0.35">
      <c r="A249" s="83" t="s">
        <v>1072</v>
      </c>
      <c r="B249" s="83" t="s">
        <v>1448</v>
      </c>
      <c r="C249" s="83" t="s">
        <v>478</v>
      </c>
      <c r="D249" s="83" t="s">
        <v>479</v>
      </c>
      <c r="E249" s="83">
        <f>IFERROR(MIN(INDEX('GB_index - missing_LAs_R1'!$H$2:$H$8,MATCH($C249,'GB_index - missing_LAs_R1'!$F$2:$F$8,0)),INDEX('GB_index-categories_initial'!$E$2:$E$364,MATCH($C249,'GB_index-categories_initial'!$C$2:$C$364,0))),
MIN(INDEX('GB_index-categories_R1'!$E$2:$E$364,MATCH($C249,'GB_index-categories_R1'!$C$2:$C$364,0)),INDEX('GB_index-categories_initial'!$E$2:$E$364,MATCH($C249,'GB_index-categories_initial'!$C$2:$C$364,0))))</f>
        <v>3</v>
      </c>
    </row>
    <row r="250" spans="1:5" x14ac:dyDescent="0.35">
      <c r="A250" s="83" t="s">
        <v>1072</v>
      </c>
      <c r="B250" s="83" t="s">
        <v>1447</v>
      </c>
      <c r="C250" s="83" t="s">
        <v>480</v>
      </c>
      <c r="D250" s="83" t="s">
        <v>481</v>
      </c>
      <c r="E250" s="83">
        <f>IFERROR(MIN(INDEX('GB_index - missing_LAs_R1'!$H$2:$H$8,MATCH($C250,'GB_index - missing_LAs_R1'!$F$2:$F$8,0)),INDEX('GB_index-categories_initial'!$E$2:$E$364,MATCH($C250,'GB_index-categories_initial'!$C$2:$C$364,0))),
MIN(INDEX('GB_index-categories_R1'!$E$2:$E$364,MATCH($C250,'GB_index-categories_R1'!$C$2:$C$364,0)),INDEX('GB_index-categories_initial'!$E$2:$E$364,MATCH($C250,'GB_index-categories_initial'!$C$2:$C$364,0))))</f>
        <v>3</v>
      </c>
    </row>
    <row r="251" spans="1:5" x14ac:dyDescent="0.35">
      <c r="A251" s="83" t="s">
        <v>1072</v>
      </c>
      <c r="B251" s="83" t="s">
        <v>1450</v>
      </c>
      <c r="C251" s="83" t="s">
        <v>500</v>
      </c>
      <c r="D251" s="83" t="s">
        <v>501</v>
      </c>
      <c r="E251" s="83">
        <f>IFERROR(MIN(INDEX('GB_index - missing_LAs_R1'!$H$2:$H$8,MATCH($C251,'GB_index - missing_LAs_R1'!$F$2:$F$8,0)),INDEX('GB_index-categories_initial'!$E$2:$E$364,MATCH($C251,'GB_index-categories_initial'!$C$2:$C$364,0))),
MIN(INDEX('GB_index-categories_R1'!$E$2:$E$364,MATCH($C251,'GB_index-categories_R1'!$C$2:$C$364,0)),INDEX('GB_index-categories_initial'!$E$2:$E$364,MATCH($C251,'GB_index-categories_initial'!$C$2:$C$364,0))))</f>
        <v>3</v>
      </c>
    </row>
    <row r="252" spans="1:5" x14ac:dyDescent="0.35">
      <c r="A252" s="83" t="s">
        <v>1072</v>
      </c>
      <c r="B252" s="83" t="s">
        <v>1447</v>
      </c>
      <c r="C252" s="83" t="s">
        <v>502</v>
      </c>
      <c r="D252" s="83" t="s">
        <v>503</v>
      </c>
      <c r="E252" s="83">
        <f>IFERROR(MIN(INDEX('GB_index - missing_LAs_R1'!$H$2:$H$8,MATCH($C252,'GB_index - missing_LAs_R1'!$F$2:$F$8,0)),INDEX('GB_index-categories_initial'!$E$2:$E$364,MATCH($C252,'GB_index-categories_initial'!$C$2:$C$364,0))),
MIN(INDEX('GB_index-categories_R1'!$E$2:$E$364,MATCH($C252,'GB_index-categories_R1'!$C$2:$C$364,0)),INDEX('GB_index-categories_initial'!$E$2:$E$364,MATCH($C252,'GB_index-categories_initial'!$C$2:$C$364,0))))</f>
        <v>3</v>
      </c>
    </row>
    <row r="253" spans="1:5" x14ac:dyDescent="0.35">
      <c r="A253" s="83" t="s">
        <v>1072</v>
      </c>
      <c r="B253" s="83" t="s">
        <v>1451</v>
      </c>
      <c r="C253" s="83" t="s">
        <v>506</v>
      </c>
      <c r="D253" s="83" t="s">
        <v>507</v>
      </c>
      <c r="E253" s="83">
        <f>IFERROR(MIN(INDEX('GB_index - missing_LAs_R1'!$H$2:$H$8,MATCH($C253,'GB_index - missing_LAs_R1'!$F$2:$F$8,0)),INDEX('GB_index-categories_initial'!$E$2:$E$364,MATCH($C253,'GB_index-categories_initial'!$C$2:$C$364,0))),
MIN(INDEX('GB_index-categories_R1'!$E$2:$E$364,MATCH($C253,'GB_index-categories_R1'!$C$2:$C$364,0)),INDEX('GB_index-categories_initial'!$E$2:$E$364,MATCH($C253,'GB_index-categories_initial'!$C$2:$C$364,0))))</f>
        <v>3</v>
      </c>
    </row>
    <row r="254" spans="1:5" x14ac:dyDescent="0.35">
      <c r="A254" s="83" t="s">
        <v>1072</v>
      </c>
      <c r="B254" s="83" t="s">
        <v>1448</v>
      </c>
      <c r="C254" s="83" t="s">
        <v>520</v>
      </c>
      <c r="D254" s="83" t="s">
        <v>521</v>
      </c>
      <c r="E254" s="83">
        <f>IFERROR(MIN(INDEX('GB_index - missing_LAs_R1'!$H$2:$H$8,MATCH($C254,'GB_index - missing_LAs_R1'!$F$2:$F$8,0)),INDEX('GB_index-categories_initial'!$E$2:$E$364,MATCH($C254,'GB_index-categories_initial'!$C$2:$C$364,0))),
MIN(INDEX('GB_index-categories_R1'!$E$2:$E$364,MATCH($C254,'GB_index-categories_R1'!$C$2:$C$364,0)),INDEX('GB_index-categories_initial'!$E$2:$E$364,MATCH($C254,'GB_index-categories_initial'!$C$2:$C$364,0))))</f>
        <v>3</v>
      </c>
    </row>
    <row r="255" spans="1:5" x14ac:dyDescent="0.35">
      <c r="A255" s="83" t="s">
        <v>1072</v>
      </c>
      <c r="B255" s="83" t="s">
        <v>1448</v>
      </c>
      <c r="C255" s="83" t="s">
        <v>528</v>
      </c>
      <c r="D255" s="83" t="s">
        <v>529</v>
      </c>
      <c r="E255" s="83">
        <f>IFERROR(MIN(INDEX('GB_index - missing_LAs_R1'!$H$2:$H$8,MATCH($C255,'GB_index - missing_LAs_R1'!$F$2:$F$8,0)),INDEX('GB_index-categories_initial'!$E$2:$E$364,MATCH($C255,'GB_index-categories_initial'!$C$2:$C$364,0))),
MIN(INDEX('GB_index-categories_R1'!$E$2:$E$364,MATCH($C255,'GB_index-categories_R1'!$C$2:$C$364,0)),INDEX('GB_index-categories_initial'!$E$2:$E$364,MATCH($C255,'GB_index-categories_initial'!$C$2:$C$364,0))))</f>
        <v>3</v>
      </c>
    </row>
    <row r="256" spans="1:5" x14ac:dyDescent="0.35">
      <c r="A256" s="83" t="s">
        <v>1072</v>
      </c>
      <c r="B256" s="83" t="s">
        <v>1448</v>
      </c>
      <c r="C256" s="83" t="s">
        <v>534</v>
      </c>
      <c r="D256" s="83" t="s">
        <v>535</v>
      </c>
      <c r="E256" s="83">
        <f>IFERROR(MIN(INDEX('GB_index - missing_LAs_R1'!$H$2:$H$8,MATCH($C256,'GB_index - missing_LAs_R1'!$F$2:$F$8,0)),INDEX('GB_index-categories_initial'!$E$2:$E$364,MATCH($C256,'GB_index-categories_initial'!$C$2:$C$364,0))),
MIN(INDEX('GB_index-categories_R1'!$E$2:$E$364,MATCH($C256,'GB_index-categories_R1'!$C$2:$C$364,0)),INDEX('GB_index-categories_initial'!$E$2:$E$364,MATCH($C256,'GB_index-categories_initial'!$C$2:$C$364,0))))</f>
        <v>3</v>
      </c>
    </row>
    <row r="257" spans="1:5" x14ac:dyDescent="0.35">
      <c r="A257" s="83" t="s">
        <v>1072</v>
      </c>
      <c r="B257" s="83" t="s">
        <v>1148</v>
      </c>
      <c r="C257" s="83" t="s">
        <v>546</v>
      </c>
      <c r="D257" s="83" t="s">
        <v>547</v>
      </c>
      <c r="E257" s="83">
        <f>IFERROR(MIN(INDEX('GB_index - missing_LAs_R1'!$H$2:$H$8,MATCH($C257,'GB_index - missing_LAs_R1'!$F$2:$F$8,0)),INDEX('GB_index-categories_initial'!$E$2:$E$364,MATCH($C257,'GB_index-categories_initial'!$C$2:$C$364,0))),
MIN(INDEX('GB_index-categories_R1'!$E$2:$E$364,MATCH($C257,'GB_index-categories_R1'!$C$2:$C$364,0)),INDEX('GB_index-categories_initial'!$E$2:$E$364,MATCH($C257,'GB_index-categories_initial'!$C$2:$C$364,0))))</f>
        <v>3</v>
      </c>
    </row>
    <row r="258" spans="1:5" x14ac:dyDescent="0.35">
      <c r="A258" s="83" t="s">
        <v>1072</v>
      </c>
      <c r="B258" s="83" t="s">
        <v>1447</v>
      </c>
      <c r="C258" s="83" t="s">
        <v>578</v>
      </c>
      <c r="D258" s="83" t="s">
        <v>579</v>
      </c>
      <c r="E258" s="83">
        <f>IFERROR(MIN(INDEX('GB_index - missing_LAs_R1'!$H$2:$H$8,MATCH($C258,'GB_index - missing_LAs_R1'!$F$2:$F$8,0)),INDEX('GB_index-categories_initial'!$E$2:$E$364,MATCH($C258,'GB_index-categories_initial'!$C$2:$C$364,0))),
MIN(INDEX('GB_index-categories_R1'!$E$2:$E$364,MATCH($C258,'GB_index-categories_R1'!$C$2:$C$364,0)),INDEX('GB_index-categories_initial'!$E$2:$E$364,MATCH($C258,'GB_index-categories_initial'!$C$2:$C$364,0))))</f>
        <v>3</v>
      </c>
    </row>
    <row r="259" spans="1:5" x14ac:dyDescent="0.35">
      <c r="A259" s="83" t="s">
        <v>1072</v>
      </c>
      <c r="B259" s="83" t="s">
        <v>1447</v>
      </c>
      <c r="C259" s="83" t="s">
        <v>584</v>
      </c>
      <c r="D259" s="83" t="s">
        <v>585</v>
      </c>
      <c r="E259" s="83">
        <f>IFERROR(MIN(INDEX('GB_index - missing_LAs_R1'!$H$2:$H$8,MATCH($C259,'GB_index - missing_LAs_R1'!$F$2:$F$8,0)),INDEX('GB_index-categories_initial'!$E$2:$E$364,MATCH($C259,'GB_index-categories_initial'!$C$2:$C$364,0))),
MIN(INDEX('GB_index-categories_R1'!$E$2:$E$364,MATCH($C259,'GB_index-categories_R1'!$C$2:$C$364,0)),INDEX('GB_index-categories_initial'!$E$2:$E$364,MATCH($C259,'GB_index-categories_initial'!$C$2:$C$364,0))))</f>
        <v>3</v>
      </c>
    </row>
    <row r="260" spans="1:5" x14ac:dyDescent="0.35">
      <c r="A260" s="83" t="s">
        <v>1072</v>
      </c>
      <c r="B260" s="83" t="s">
        <v>1447</v>
      </c>
      <c r="C260" s="83" t="s">
        <v>586</v>
      </c>
      <c r="D260" s="83" t="s">
        <v>587</v>
      </c>
      <c r="E260" s="83">
        <f>IFERROR(MIN(INDEX('GB_index - missing_LAs_R1'!$H$2:$H$8,MATCH($C260,'GB_index - missing_LAs_R1'!$F$2:$F$8,0)),INDEX('GB_index-categories_initial'!$E$2:$E$364,MATCH($C260,'GB_index-categories_initial'!$C$2:$C$364,0))),
MIN(INDEX('GB_index-categories_R1'!$E$2:$E$364,MATCH($C260,'GB_index-categories_R1'!$C$2:$C$364,0)),INDEX('GB_index-categories_initial'!$E$2:$E$364,MATCH($C260,'GB_index-categories_initial'!$C$2:$C$364,0))))</f>
        <v>3</v>
      </c>
    </row>
    <row r="261" spans="1:5" x14ac:dyDescent="0.35">
      <c r="A261" s="83" t="s">
        <v>1072</v>
      </c>
      <c r="B261" s="83" t="s">
        <v>1447</v>
      </c>
      <c r="C261" s="83" t="s">
        <v>596</v>
      </c>
      <c r="D261" s="83" t="s">
        <v>597</v>
      </c>
      <c r="E261" s="83">
        <f>IFERROR(MIN(INDEX('GB_index - missing_LAs_R1'!$H$2:$H$8,MATCH($C261,'GB_index - missing_LAs_R1'!$F$2:$F$8,0)),INDEX('GB_index-categories_initial'!$E$2:$E$364,MATCH($C261,'GB_index-categories_initial'!$C$2:$C$364,0))),
MIN(INDEX('GB_index-categories_R1'!$E$2:$E$364,MATCH($C261,'GB_index-categories_R1'!$C$2:$C$364,0)),INDEX('GB_index-categories_initial'!$E$2:$E$364,MATCH($C261,'GB_index-categories_initial'!$C$2:$C$364,0))))</f>
        <v>3</v>
      </c>
    </row>
    <row r="262" spans="1:5" x14ac:dyDescent="0.35">
      <c r="A262" s="83" t="s">
        <v>1072</v>
      </c>
      <c r="B262" s="83" t="s">
        <v>1452</v>
      </c>
      <c r="C262" s="83" t="s">
        <v>610</v>
      </c>
      <c r="D262" s="83" t="s">
        <v>611</v>
      </c>
      <c r="E262" s="83">
        <f>IFERROR(MIN(INDEX('GB_index - missing_LAs_R1'!$H$2:$H$8,MATCH($C262,'GB_index - missing_LAs_R1'!$F$2:$F$8,0)),INDEX('GB_index-categories_initial'!$E$2:$E$364,MATCH($C262,'GB_index-categories_initial'!$C$2:$C$364,0))),
MIN(INDEX('GB_index-categories_R1'!$E$2:$E$364,MATCH($C262,'GB_index-categories_R1'!$C$2:$C$364,0)),INDEX('GB_index-categories_initial'!$E$2:$E$364,MATCH($C262,'GB_index-categories_initial'!$C$2:$C$364,0))))</f>
        <v>3</v>
      </c>
    </row>
    <row r="263" spans="1:5" x14ac:dyDescent="0.35">
      <c r="A263" s="83" t="s">
        <v>1072</v>
      </c>
      <c r="B263" s="83" t="s">
        <v>1447</v>
      </c>
      <c r="C263" s="83" t="s">
        <v>676</v>
      </c>
      <c r="D263" s="83" t="s">
        <v>677</v>
      </c>
      <c r="E263" s="83">
        <f>IFERROR(MIN(INDEX('GB_index - missing_LAs_R1'!$H$2:$H$8,MATCH($C263,'GB_index - missing_LAs_R1'!$F$2:$F$8,0)),INDEX('GB_index-categories_initial'!$E$2:$E$364,MATCH($C263,'GB_index-categories_initial'!$C$2:$C$364,0))),
MIN(INDEX('GB_index-categories_R1'!$E$2:$E$364,MATCH($C263,'GB_index-categories_R1'!$C$2:$C$364,0)),INDEX('GB_index-categories_initial'!$E$2:$E$364,MATCH($C263,'GB_index-categories_initial'!$C$2:$C$364,0))))</f>
        <v>3</v>
      </c>
    </row>
    <row r="264" spans="1:5" x14ac:dyDescent="0.35">
      <c r="A264" s="83" t="s">
        <v>1072</v>
      </c>
      <c r="B264" s="83" t="s">
        <v>1446</v>
      </c>
      <c r="C264" s="83" t="s">
        <v>682</v>
      </c>
      <c r="D264" s="83" t="s">
        <v>683</v>
      </c>
      <c r="E264" s="83">
        <f>IFERROR(MIN(INDEX('GB_index - missing_LAs_R1'!$H$2:$H$8,MATCH($C264,'GB_index - missing_LAs_R1'!$F$2:$F$8,0)),INDEX('GB_index-categories_initial'!$E$2:$E$364,MATCH($C264,'GB_index-categories_initial'!$C$2:$C$364,0))),
MIN(INDEX('GB_index-categories_R1'!$E$2:$E$364,MATCH($C264,'GB_index-categories_R1'!$C$2:$C$364,0)),INDEX('GB_index-categories_initial'!$E$2:$E$364,MATCH($C264,'GB_index-categories_initial'!$C$2:$C$364,0))))</f>
        <v>3</v>
      </c>
    </row>
    <row r="265" spans="1:5" x14ac:dyDescent="0.35">
      <c r="A265" s="83" t="s">
        <v>1072</v>
      </c>
      <c r="B265" s="83" t="s">
        <v>1448</v>
      </c>
      <c r="C265" s="83" t="s">
        <v>684</v>
      </c>
      <c r="D265" s="83" t="s">
        <v>685</v>
      </c>
      <c r="E265" s="83">
        <f>IFERROR(MIN(INDEX('GB_index - missing_LAs_R1'!$H$2:$H$8,MATCH($C265,'GB_index - missing_LAs_R1'!$F$2:$F$8,0)),INDEX('GB_index-categories_initial'!$E$2:$E$364,MATCH($C265,'GB_index-categories_initial'!$C$2:$C$364,0))),
MIN(INDEX('GB_index-categories_R1'!$E$2:$E$364,MATCH($C265,'GB_index-categories_R1'!$C$2:$C$364,0)),INDEX('GB_index-categories_initial'!$E$2:$E$364,MATCH($C265,'GB_index-categories_initial'!$C$2:$C$364,0))))</f>
        <v>3</v>
      </c>
    </row>
    <row r="266" spans="1:5" x14ac:dyDescent="0.35">
      <c r="A266" s="83" t="s">
        <v>1072</v>
      </c>
      <c r="B266" s="83" t="s">
        <v>1148</v>
      </c>
      <c r="C266" s="83" t="s">
        <v>698</v>
      </c>
      <c r="D266" s="83" t="s">
        <v>699</v>
      </c>
      <c r="E266" s="83">
        <f>IFERROR(MIN(INDEX('GB_index - missing_LAs_R1'!$H$2:$H$8,MATCH($C266,'GB_index - missing_LAs_R1'!$F$2:$F$8,0)),INDEX('GB_index-categories_initial'!$E$2:$E$364,MATCH($C266,'GB_index-categories_initial'!$C$2:$C$364,0))),
MIN(INDEX('GB_index-categories_R1'!$E$2:$E$364,MATCH($C266,'GB_index-categories_R1'!$C$2:$C$364,0)),INDEX('GB_index-categories_initial'!$E$2:$E$364,MATCH($C266,'GB_index-categories_initial'!$C$2:$C$364,0))))</f>
        <v>3</v>
      </c>
    </row>
    <row r="267" spans="1:5" x14ac:dyDescent="0.35">
      <c r="A267" s="83" t="s">
        <v>1072</v>
      </c>
      <c r="B267" s="83" t="s">
        <v>1447</v>
      </c>
      <c r="C267" s="83" t="s">
        <v>700</v>
      </c>
      <c r="D267" s="83" t="s">
        <v>701</v>
      </c>
      <c r="E267" s="83">
        <f>IFERROR(MIN(INDEX('GB_index - missing_LAs_R1'!$H$2:$H$8,MATCH($C267,'GB_index - missing_LAs_R1'!$F$2:$F$8,0)),INDEX('GB_index-categories_initial'!$E$2:$E$364,MATCH($C267,'GB_index-categories_initial'!$C$2:$C$364,0))),
MIN(INDEX('GB_index-categories_R1'!$E$2:$E$364,MATCH($C267,'GB_index-categories_R1'!$C$2:$C$364,0)),INDEX('GB_index-categories_initial'!$E$2:$E$364,MATCH($C267,'GB_index-categories_initial'!$C$2:$C$364,0))))</f>
        <v>3</v>
      </c>
    </row>
    <row r="268" spans="1:5" x14ac:dyDescent="0.35">
      <c r="A268" s="83" t="s">
        <v>1072</v>
      </c>
      <c r="B268" s="83" t="s">
        <v>1450</v>
      </c>
      <c r="C268" s="83" t="s">
        <v>702</v>
      </c>
      <c r="D268" s="83" t="s">
        <v>703</v>
      </c>
      <c r="E268" s="83">
        <f>IFERROR(MIN(INDEX('GB_index - missing_LAs_R1'!$H$2:$H$8,MATCH($C268,'GB_index - missing_LAs_R1'!$F$2:$F$8,0)),INDEX('GB_index-categories_initial'!$E$2:$E$364,MATCH($C268,'GB_index-categories_initial'!$C$2:$C$364,0))),
MIN(INDEX('GB_index-categories_R1'!$E$2:$E$364,MATCH($C268,'GB_index-categories_R1'!$C$2:$C$364,0)),INDEX('GB_index-categories_initial'!$E$2:$E$364,MATCH($C268,'GB_index-categories_initial'!$C$2:$C$364,0))))</f>
        <v>3</v>
      </c>
    </row>
    <row r="269" spans="1:5" x14ac:dyDescent="0.35">
      <c r="A269" s="83" t="s">
        <v>1072</v>
      </c>
      <c r="B269" s="83" t="s">
        <v>1447</v>
      </c>
      <c r="C269" s="83" t="s">
        <v>704</v>
      </c>
      <c r="D269" s="83" t="s">
        <v>705</v>
      </c>
      <c r="E269" s="83">
        <f>IFERROR(MIN(INDEX('GB_index - missing_LAs_R1'!$H$2:$H$8,MATCH($C269,'GB_index - missing_LAs_R1'!$F$2:$F$8,0)),INDEX('GB_index-categories_initial'!$E$2:$E$364,MATCH($C269,'GB_index-categories_initial'!$C$2:$C$364,0))),
MIN(INDEX('GB_index-categories_R1'!$E$2:$E$364,MATCH($C269,'GB_index-categories_R1'!$C$2:$C$364,0)),INDEX('GB_index-categories_initial'!$E$2:$E$364,MATCH($C269,'GB_index-categories_initial'!$C$2:$C$364,0))))</f>
        <v>3</v>
      </c>
    </row>
    <row r="270" spans="1:5" x14ac:dyDescent="0.35">
      <c r="A270" s="83" t="s">
        <v>1072</v>
      </c>
      <c r="B270" s="83" t="s">
        <v>1446</v>
      </c>
      <c r="C270" s="83" t="s">
        <v>720</v>
      </c>
      <c r="D270" s="83" t="s">
        <v>721</v>
      </c>
      <c r="E270" s="83">
        <f>IFERROR(MIN(INDEX('GB_index - missing_LAs_R1'!$H$2:$H$8,MATCH($C270,'GB_index - missing_LAs_R1'!$F$2:$F$8,0)),INDEX('GB_index-categories_initial'!$E$2:$E$364,MATCH($C270,'GB_index-categories_initial'!$C$2:$C$364,0))),
MIN(INDEX('GB_index-categories_R1'!$E$2:$E$364,MATCH($C270,'GB_index-categories_R1'!$C$2:$C$364,0)),INDEX('GB_index-categories_initial'!$E$2:$E$364,MATCH($C270,'GB_index-categories_initial'!$C$2:$C$364,0))))</f>
        <v>3</v>
      </c>
    </row>
    <row r="271" spans="1:5" x14ac:dyDescent="0.35">
      <c r="A271" s="83" t="s">
        <v>1072</v>
      </c>
      <c r="B271" s="83" t="s">
        <v>1447</v>
      </c>
      <c r="C271" s="83" t="s">
        <v>724</v>
      </c>
      <c r="D271" s="83" t="s">
        <v>725</v>
      </c>
      <c r="E271" s="83">
        <f>IFERROR(MIN(INDEX('GB_index - missing_LAs_R1'!$H$2:$H$8,MATCH($C271,'GB_index - missing_LAs_R1'!$F$2:$F$8,0)),INDEX('GB_index-categories_initial'!$E$2:$E$364,MATCH($C271,'GB_index-categories_initial'!$C$2:$C$364,0))),
MIN(INDEX('GB_index-categories_R1'!$E$2:$E$364,MATCH($C271,'GB_index-categories_R1'!$C$2:$C$364,0)),INDEX('GB_index-categories_initial'!$E$2:$E$364,MATCH($C271,'GB_index-categories_initial'!$C$2:$C$364,0))))</f>
        <v>3</v>
      </c>
    </row>
    <row r="272" spans="1:5" x14ac:dyDescent="0.35">
      <c r="A272" s="83" t="s">
        <v>1072</v>
      </c>
      <c r="B272" s="83" t="s">
        <v>1148</v>
      </c>
      <c r="C272" s="83" t="s">
        <v>734</v>
      </c>
      <c r="D272" s="83" t="s">
        <v>735</v>
      </c>
      <c r="E272" s="83">
        <f>IFERROR(MIN(INDEX('GB_index - missing_LAs_R1'!$H$2:$H$8,MATCH($C272,'GB_index - missing_LAs_R1'!$F$2:$F$8,0)),INDEX('GB_index-categories_initial'!$E$2:$E$364,MATCH($C272,'GB_index-categories_initial'!$C$2:$C$364,0))),
MIN(INDEX('GB_index-categories_R1'!$E$2:$E$364,MATCH($C272,'GB_index-categories_R1'!$C$2:$C$364,0)),INDEX('GB_index-categories_initial'!$E$2:$E$364,MATCH($C272,'GB_index-categories_initial'!$C$2:$C$364,0))))</f>
        <v>3</v>
      </c>
    </row>
    <row r="273" spans="1:5" x14ac:dyDescent="0.35">
      <c r="A273" s="83" t="s">
        <v>1072</v>
      </c>
      <c r="B273" s="83" t="s">
        <v>1451</v>
      </c>
      <c r="C273" s="83" t="s">
        <v>740</v>
      </c>
      <c r="D273" s="83" t="s">
        <v>741</v>
      </c>
      <c r="E273" s="83">
        <f>IFERROR(MIN(INDEX('GB_index - missing_LAs_R1'!$H$2:$H$8,MATCH($C273,'GB_index - missing_LAs_R1'!$F$2:$F$8,0)),INDEX('GB_index-categories_initial'!$E$2:$E$364,MATCH($C273,'GB_index-categories_initial'!$C$2:$C$364,0))),
MIN(INDEX('GB_index-categories_R1'!$E$2:$E$364,MATCH($C273,'GB_index-categories_R1'!$C$2:$C$364,0)),INDEX('GB_index-categories_initial'!$E$2:$E$364,MATCH($C273,'GB_index-categories_initial'!$C$2:$C$364,0))))</f>
        <v>3</v>
      </c>
    </row>
    <row r="274" spans="1:5" x14ac:dyDescent="0.35">
      <c r="A274" s="83" t="s">
        <v>1072</v>
      </c>
      <c r="B274" s="83" t="s">
        <v>1450</v>
      </c>
      <c r="C274" s="83" t="s">
        <v>742</v>
      </c>
      <c r="D274" s="83" t="s">
        <v>743</v>
      </c>
      <c r="E274" s="83">
        <f>IFERROR(MIN(INDEX('GB_index - missing_LAs_R1'!$H$2:$H$8,MATCH($C274,'GB_index - missing_LAs_R1'!$F$2:$F$8,0)),INDEX('GB_index-categories_initial'!$E$2:$E$364,MATCH($C274,'GB_index-categories_initial'!$C$2:$C$364,0))),
MIN(INDEX('GB_index-categories_R1'!$E$2:$E$364,MATCH($C274,'GB_index-categories_R1'!$C$2:$C$364,0)),INDEX('GB_index-categories_initial'!$E$2:$E$364,MATCH($C274,'GB_index-categories_initial'!$C$2:$C$364,0))))</f>
        <v>3</v>
      </c>
    </row>
    <row r="275" spans="1:5" x14ac:dyDescent="0.35">
      <c r="A275" s="83" t="s">
        <v>1072</v>
      </c>
      <c r="B275" s="83" t="s">
        <v>1452</v>
      </c>
      <c r="C275" s="83" t="s">
        <v>744</v>
      </c>
      <c r="D275" s="83" t="s">
        <v>745</v>
      </c>
      <c r="E275" s="83">
        <f>IFERROR(MIN(INDEX('GB_index - missing_LAs_R1'!$H$2:$H$8,MATCH($C275,'GB_index - missing_LAs_R1'!$F$2:$F$8,0)),INDEX('GB_index-categories_initial'!$E$2:$E$364,MATCH($C275,'GB_index-categories_initial'!$C$2:$C$364,0))),
MIN(INDEX('GB_index-categories_R1'!$E$2:$E$364,MATCH($C275,'GB_index-categories_R1'!$C$2:$C$364,0)),INDEX('GB_index-categories_initial'!$E$2:$E$364,MATCH($C275,'GB_index-categories_initial'!$C$2:$C$364,0))))</f>
        <v>3</v>
      </c>
    </row>
    <row r="276" spans="1:5" x14ac:dyDescent="0.35">
      <c r="A276" s="83" t="s">
        <v>1072</v>
      </c>
      <c r="B276" s="83" t="s">
        <v>1452</v>
      </c>
      <c r="C276" s="83" t="s">
        <v>746</v>
      </c>
      <c r="D276" s="83" t="s">
        <v>747</v>
      </c>
      <c r="E276" s="83">
        <f>IFERROR(MIN(INDEX('GB_index - missing_LAs_R1'!$H$2:$H$8,MATCH($C276,'GB_index - missing_LAs_R1'!$F$2:$F$8,0)),INDEX('GB_index-categories_initial'!$E$2:$E$364,MATCH($C276,'GB_index-categories_initial'!$C$2:$C$364,0))),
MIN(INDEX('GB_index-categories_R1'!$E$2:$E$364,MATCH($C276,'GB_index-categories_R1'!$C$2:$C$364,0)),INDEX('GB_index-categories_initial'!$E$2:$E$364,MATCH($C276,'GB_index-categories_initial'!$C$2:$C$364,0))))</f>
        <v>3</v>
      </c>
    </row>
    <row r="277" spans="1:5" x14ac:dyDescent="0.35">
      <c r="A277" s="83" t="s">
        <v>1072</v>
      </c>
      <c r="B277" s="83" t="s">
        <v>1450</v>
      </c>
      <c r="C277" s="83" t="s">
        <v>750</v>
      </c>
      <c r="D277" s="83" t="s">
        <v>751</v>
      </c>
      <c r="E277" s="83">
        <f>IFERROR(MIN(INDEX('GB_index - missing_LAs_R1'!$H$2:$H$8,MATCH($C277,'GB_index - missing_LAs_R1'!$F$2:$F$8,0)),INDEX('GB_index-categories_initial'!$E$2:$E$364,MATCH($C277,'GB_index-categories_initial'!$C$2:$C$364,0))),
MIN(INDEX('GB_index-categories_R1'!$E$2:$E$364,MATCH($C277,'GB_index-categories_R1'!$C$2:$C$364,0)),INDEX('GB_index-categories_initial'!$E$2:$E$364,MATCH($C277,'GB_index-categories_initial'!$C$2:$C$364,0))))</f>
        <v>3</v>
      </c>
    </row>
    <row r="278" spans="1:5" x14ac:dyDescent="0.35">
      <c r="A278" s="83" t="s">
        <v>1072</v>
      </c>
      <c r="B278" s="83" t="s">
        <v>1446</v>
      </c>
      <c r="C278" s="83" t="s">
        <v>752</v>
      </c>
      <c r="D278" s="83" t="s">
        <v>753</v>
      </c>
      <c r="E278" s="83">
        <f>IFERROR(MIN(INDEX('GB_index - missing_LAs_R1'!$H$2:$H$8,MATCH($C278,'GB_index - missing_LAs_R1'!$F$2:$F$8,0)),INDEX('GB_index-categories_initial'!$E$2:$E$364,MATCH($C278,'GB_index-categories_initial'!$C$2:$C$364,0))),
MIN(INDEX('GB_index-categories_R1'!$E$2:$E$364,MATCH($C278,'GB_index-categories_R1'!$C$2:$C$364,0)),INDEX('GB_index-categories_initial'!$E$2:$E$364,MATCH($C278,'GB_index-categories_initial'!$C$2:$C$364,0))))</f>
        <v>3</v>
      </c>
    </row>
    <row r="279" spans="1:5" x14ac:dyDescent="0.35">
      <c r="A279" s="83" t="s">
        <v>1072</v>
      </c>
      <c r="B279" s="83" t="s">
        <v>1447</v>
      </c>
      <c r="C279" s="83" t="s">
        <v>758</v>
      </c>
      <c r="D279" s="83" t="s">
        <v>759</v>
      </c>
      <c r="E279" s="83">
        <f>IFERROR(MIN(INDEX('GB_index - missing_LAs_R1'!$H$2:$H$8,MATCH($C279,'GB_index - missing_LAs_R1'!$F$2:$F$8,0)),INDEX('GB_index-categories_initial'!$E$2:$E$364,MATCH($C279,'GB_index-categories_initial'!$C$2:$C$364,0))),
MIN(INDEX('GB_index-categories_R1'!$E$2:$E$364,MATCH($C279,'GB_index-categories_R1'!$C$2:$C$364,0)),INDEX('GB_index-categories_initial'!$E$2:$E$364,MATCH($C279,'GB_index-categories_initial'!$C$2:$C$364,0))))</f>
        <v>3</v>
      </c>
    </row>
    <row r="280" spans="1:5" x14ac:dyDescent="0.35">
      <c r="A280" s="83" t="s">
        <v>1072</v>
      </c>
      <c r="B280" s="83" t="s">
        <v>1446</v>
      </c>
      <c r="C280" s="83" t="s">
        <v>760</v>
      </c>
      <c r="D280" s="83" t="s">
        <v>761</v>
      </c>
      <c r="E280" s="83">
        <f>IFERROR(MIN(INDEX('GB_index - missing_LAs_R1'!$H$2:$H$8,MATCH($C280,'GB_index - missing_LAs_R1'!$F$2:$F$8,0)),INDEX('GB_index-categories_initial'!$E$2:$E$364,MATCH($C280,'GB_index-categories_initial'!$C$2:$C$364,0))),
MIN(INDEX('GB_index-categories_R1'!$E$2:$E$364,MATCH($C280,'GB_index-categories_R1'!$C$2:$C$364,0)),INDEX('GB_index-categories_initial'!$E$2:$E$364,MATCH($C280,'GB_index-categories_initial'!$C$2:$C$364,0))))</f>
        <v>3</v>
      </c>
    </row>
    <row r="281" spans="1:5" x14ac:dyDescent="0.35">
      <c r="A281" s="83" t="s">
        <v>1072</v>
      </c>
      <c r="B281" s="83" t="s">
        <v>1448</v>
      </c>
      <c r="C281" s="83" t="s">
        <v>772</v>
      </c>
      <c r="D281" s="83" t="s">
        <v>773</v>
      </c>
      <c r="E281" s="83">
        <f>IFERROR(MIN(INDEX('GB_index - missing_LAs_R1'!$H$2:$H$8,MATCH($C281,'GB_index - missing_LAs_R1'!$F$2:$F$8,0)),INDEX('GB_index-categories_initial'!$E$2:$E$364,MATCH($C281,'GB_index-categories_initial'!$C$2:$C$364,0))),
MIN(INDEX('GB_index-categories_R1'!$E$2:$E$364,MATCH($C281,'GB_index-categories_R1'!$C$2:$C$364,0)),INDEX('GB_index-categories_initial'!$E$2:$E$364,MATCH($C281,'GB_index-categories_initial'!$C$2:$C$364,0))))</f>
        <v>3</v>
      </c>
    </row>
    <row r="282" spans="1:5" x14ac:dyDescent="0.35">
      <c r="A282" s="83" t="s">
        <v>1072</v>
      </c>
      <c r="B282" s="83" t="s">
        <v>1447</v>
      </c>
      <c r="C282" s="83" t="s">
        <v>774</v>
      </c>
      <c r="D282" s="83" t="s">
        <v>775</v>
      </c>
      <c r="E282" s="83">
        <f>IFERROR(MIN(INDEX('GB_index - missing_LAs_R1'!$H$2:$H$8,MATCH($C282,'GB_index - missing_LAs_R1'!$F$2:$F$8,0)),INDEX('GB_index-categories_initial'!$E$2:$E$364,MATCH($C282,'GB_index-categories_initial'!$C$2:$C$364,0))),
MIN(INDEX('GB_index-categories_R1'!$E$2:$E$364,MATCH($C282,'GB_index-categories_R1'!$C$2:$C$364,0)),INDEX('GB_index-categories_initial'!$E$2:$E$364,MATCH($C282,'GB_index-categories_initial'!$C$2:$C$364,0))))</f>
        <v>3</v>
      </c>
    </row>
    <row r="283" spans="1:5" x14ac:dyDescent="0.35">
      <c r="A283" s="83" t="s">
        <v>1072</v>
      </c>
      <c r="B283" s="83" t="s">
        <v>1451</v>
      </c>
      <c r="C283" s="83" t="s">
        <v>776</v>
      </c>
      <c r="D283" s="83" t="s">
        <v>777</v>
      </c>
      <c r="E283" s="83">
        <f>IFERROR(MIN(INDEX('GB_index - missing_LAs_R1'!$H$2:$H$8,MATCH($C283,'GB_index - missing_LAs_R1'!$F$2:$F$8,0)),INDEX('GB_index-categories_initial'!$E$2:$E$364,MATCH($C283,'GB_index-categories_initial'!$C$2:$C$364,0))),
MIN(INDEX('GB_index-categories_R1'!$E$2:$E$364,MATCH($C283,'GB_index-categories_R1'!$C$2:$C$364,0)),INDEX('GB_index-categories_initial'!$E$2:$E$364,MATCH($C283,'GB_index-categories_initial'!$C$2:$C$364,0))))</f>
        <v>3</v>
      </c>
    </row>
    <row r="284" spans="1:5" x14ac:dyDescent="0.35">
      <c r="A284" s="83" t="s">
        <v>1072</v>
      </c>
      <c r="B284" s="83" t="s">
        <v>1451</v>
      </c>
      <c r="C284" s="83" t="s">
        <v>784</v>
      </c>
      <c r="D284" s="83" t="s">
        <v>785</v>
      </c>
      <c r="E284" s="83">
        <f>IFERROR(MIN(INDEX('GB_index - missing_LAs_R1'!$H$2:$H$8,MATCH($C284,'GB_index - missing_LAs_R1'!$F$2:$F$8,0)),INDEX('GB_index-categories_initial'!$E$2:$E$364,MATCH($C284,'GB_index-categories_initial'!$C$2:$C$364,0))),
MIN(INDEX('GB_index-categories_R1'!$E$2:$E$364,MATCH($C284,'GB_index-categories_R1'!$C$2:$C$364,0)),INDEX('GB_index-categories_initial'!$E$2:$E$364,MATCH($C284,'GB_index-categories_initial'!$C$2:$C$364,0))))</f>
        <v>3</v>
      </c>
    </row>
    <row r="285" spans="1:5" x14ac:dyDescent="0.35">
      <c r="A285" s="83" t="s">
        <v>1072</v>
      </c>
      <c r="B285" s="83" t="s">
        <v>1447</v>
      </c>
      <c r="C285" s="83" t="s">
        <v>800</v>
      </c>
      <c r="D285" s="83" t="s">
        <v>801</v>
      </c>
      <c r="E285" s="83">
        <f>IFERROR(MIN(INDEX('GB_index - missing_LAs_R1'!$H$2:$H$8,MATCH($C285,'GB_index - missing_LAs_R1'!$F$2:$F$8,0)),INDEX('GB_index-categories_initial'!$E$2:$E$364,MATCH($C285,'GB_index-categories_initial'!$C$2:$C$364,0))),
MIN(INDEX('GB_index-categories_R1'!$E$2:$E$364,MATCH($C285,'GB_index-categories_R1'!$C$2:$C$364,0)),INDEX('GB_index-categories_initial'!$E$2:$E$364,MATCH($C285,'GB_index-categories_initial'!$C$2:$C$364,0))))</f>
        <v>3</v>
      </c>
    </row>
    <row r="286" spans="1:5" x14ac:dyDescent="0.35">
      <c r="A286" s="83" t="s">
        <v>1072</v>
      </c>
      <c r="B286" s="83" t="s">
        <v>1452</v>
      </c>
      <c r="C286" s="83" t="s">
        <v>808</v>
      </c>
      <c r="D286" s="83" t="s">
        <v>809</v>
      </c>
      <c r="E286" s="83">
        <f>IFERROR(MIN(INDEX('GB_index - missing_LAs_R1'!$H$2:$H$8,MATCH($C286,'GB_index - missing_LAs_R1'!$F$2:$F$8,0)),INDEX('GB_index-categories_initial'!$E$2:$E$364,MATCH($C286,'GB_index-categories_initial'!$C$2:$C$364,0))),
MIN(INDEX('GB_index-categories_R1'!$E$2:$E$364,MATCH($C286,'GB_index-categories_R1'!$C$2:$C$364,0)),INDEX('GB_index-categories_initial'!$E$2:$E$364,MATCH($C286,'GB_index-categories_initial'!$C$2:$C$364,0))))</f>
        <v>3</v>
      </c>
    </row>
    <row r="287" spans="1:5" x14ac:dyDescent="0.35">
      <c r="A287" s="83" t="s">
        <v>1072</v>
      </c>
      <c r="B287" s="83" t="s">
        <v>1452</v>
      </c>
      <c r="C287" s="83" t="s">
        <v>816</v>
      </c>
      <c r="D287" s="83" t="s">
        <v>817</v>
      </c>
      <c r="E287" s="83">
        <f>IFERROR(MIN(INDEX('GB_index - missing_LAs_R1'!$H$2:$H$8,MATCH($C287,'GB_index - missing_LAs_R1'!$F$2:$F$8,0)),INDEX('GB_index-categories_initial'!$E$2:$E$364,MATCH($C287,'GB_index-categories_initial'!$C$2:$C$364,0))),
MIN(INDEX('GB_index-categories_R1'!$E$2:$E$364,MATCH($C287,'GB_index-categories_R1'!$C$2:$C$364,0)),INDEX('GB_index-categories_initial'!$E$2:$E$364,MATCH($C287,'GB_index-categories_initial'!$C$2:$C$364,0))))</f>
        <v>3</v>
      </c>
    </row>
    <row r="288" spans="1:5" x14ac:dyDescent="0.35">
      <c r="A288" s="83" t="s">
        <v>1072</v>
      </c>
      <c r="B288" s="83" t="s">
        <v>1447</v>
      </c>
      <c r="C288" s="83" t="s">
        <v>822</v>
      </c>
      <c r="D288" s="83" t="s">
        <v>823</v>
      </c>
      <c r="E288" s="83">
        <f>IFERROR(MIN(INDEX('GB_index - missing_LAs_R1'!$H$2:$H$8,MATCH($C288,'GB_index - missing_LAs_R1'!$F$2:$F$8,0)),INDEX('GB_index-categories_initial'!$E$2:$E$364,MATCH($C288,'GB_index-categories_initial'!$C$2:$C$364,0))),
MIN(INDEX('GB_index-categories_R1'!$E$2:$E$364,MATCH($C288,'GB_index-categories_R1'!$C$2:$C$364,0)),INDEX('GB_index-categories_initial'!$E$2:$E$364,MATCH($C288,'GB_index-categories_initial'!$C$2:$C$364,0))))</f>
        <v>3</v>
      </c>
    </row>
    <row r="289" spans="1:5" x14ac:dyDescent="0.35">
      <c r="A289" s="83" t="s">
        <v>1072</v>
      </c>
      <c r="B289" s="83" t="s">
        <v>1452</v>
      </c>
      <c r="C289" s="83" t="s">
        <v>824</v>
      </c>
      <c r="D289" s="83" t="s">
        <v>825</v>
      </c>
      <c r="E289" s="83">
        <f>IFERROR(MIN(INDEX('GB_index - missing_LAs_R1'!$H$2:$H$8,MATCH($C289,'GB_index - missing_LAs_R1'!$F$2:$F$8,0)),INDEX('GB_index-categories_initial'!$E$2:$E$364,MATCH($C289,'GB_index-categories_initial'!$C$2:$C$364,0))),
MIN(INDEX('GB_index-categories_R1'!$E$2:$E$364,MATCH($C289,'GB_index-categories_R1'!$C$2:$C$364,0)),INDEX('GB_index-categories_initial'!$E$2:$E$364,MATCH($C289,'GB_index-categories_initial'!$C$2:$C$364,0))))</f>
        <v>3</v>
      </c>
    </row>
    <row r="290" spans="1:5" x14ac:dyDescent="0.35">
      <c r="A290" s="83" t="s">
        <v>1072</v>
      </c>
      <c r="B290" s="83" t="s">
        <v>1451</v>
      </c>
      <c r="C290" s="83" t="s">
        <v>828</v>
      </c>
      <c r="D290" s="83" t="s">
        <v>829</v>
      </c>
      <c r="E290" s="83">
        <f>IFERROR(MIN(INDEX('GB_index - missing_LAs_R1'!$H$2:$H$8,MATCH($C290,'GB_index - missing_LAs_R1'!$F$2:$F$8,0)),INDEX('GB_index-categories_initial'!$E$2:$E$364,MATCH($C290,'GB_index-categories_initial'!$C$2:$C$364,0))),
MIN(INDEX('GB_index-categories_R1'!$E$2:$E$364,MATCH($C290,'GB_index-categories_R1'!$C$2:$C$364,0)),INDEX('GB_index-categories_initial'!$E$2:$E$364,MATCH($C290,'GB_index-categories_initial'!$C$2:$C$364,0))))</f>
        <v>3</v>
      </c>
    </row>
    <row r="291" spans="1:5" x14ac:dyDescent="0.35">
      <c r="A291" s="83" t="s">
        <v>1072</v>
      </c>
      <c r="B291" s="83" t="s">
        <v>1447</v>
      </c>
      <c r="C291" s="83" t="s">
        <v>832</v>
      </c>
      <c r="D291" s="83" t="s">
        <v>833</v>
      </c>
      <c r="E291" s="83">
        <f>IFERROR(MIN(INDEX('GB_index - missing_LAs_R1'!$H$2:$H$8,MATCH($C291,'GB_index - missing_LAs_R1'!$F$2:$F$8,0)),INDEX('GB_index-categories_initial'!$E$2:$E$364,MATCH($C291,'GB_index-categories_initial'!$C$2:$C$364,0))),
MIN(INDEX('GB_index-categories_R1'!$E$2:$E$364,MATCH($C291,'GB_index-categories_R1'!$C$2:$C$364,0)),INDEX('GB_index-categories_initial'!$E$2:$E$364,MATCH($C291,'GB_index-categories_initial'!$C$2:$C$364,0))))</f>
        <v>3</v>
      </c>
    </row>
    <row r="292" spans="1:5" x14ac:dyDescent="0.35">
      <c r="A292" s="83" t="s">
        <v>1072</v>
      </c>
      <c r="B292" s="83" t="s">
        <v>1447</v>
      </c>
      <c r="C292" s="83" t="s">
        <v>844</v>
      </c>
      <c r="D292" s="83" t="s">
        <v>845</v>
      </c>
      <c r="E292" s="83">
        <f>IFERROR(MIN(INDEX('GB_index - missing_LAs_R1'!$H$2:$H$8,MATCH($C292,'GB_index - missing_LAs_R1'!$F$2:$F$8,0)),INDEX('GB_index-categories_initial'!$E$2:$E$364,MATCH($C292,'GB_index-categories_initial'!$C$2:$C$364,0))),
MIN(INDEX('GB_index-categories_R1'!$E$2:$E$364,MATCH($C292,'GB_index-categories_R1'!$C$2:$C$364,0)),INDEX('GB_index-categories_initial'!$E$2:$E$364,MATCH($C292,'GB_index-categories_initial'!$C$2:$C$364,0))))</f>
        <v>3</v>
      </c>
    </row>
    <row r="293" spans="1:5" x14ac:dyDescent="0.35">
      <c r="A293" s="83" t="s">
        <v>1072</v>
      </c>
      <c r="B293" s="83" t="s">
        <v>1451</v>
      </c>
      <c r="C293" s="83" t="s">
        <v>846</v>
      </c>
      <c r="D293" s="83" t="s">
        <v>847</v>
      </c>
      <c r="E293" s="83">
        <f>IFERROR(MIN(INDEX('GB_index - missing_LAs_R1'!$H$2:$H$8,MATCH($C293,'GB_index - missing_LAs_R1'!$F$2:$F$8,0)),INDEX('GB_index-categories_initial'!$E$2:$E$364,MATCH($C293,'GB_index-categories_initial'!$C$2:$C$364,0))),
MIN(INDEX('GB_index-categories_R1'!$E$2:$E$364,MATCH($C293,'GB_index-categories_R1'!$C$2:$C$364,0)),INDEX('GB_index-categories_initial'!$E$2:$E$364,MATCH($C293,'GB_index-categories_initial'!$C$2:$C$364,0))))</f>
        <v>3</v>
      </c>
    </row>
    <row r="294" spans="1:5" x14ac:dyDescent="0.35">
      <c r="A294" s="83" t="s">
        <v>1072</v>
      </c>
      <c r="B294" s="83" t="s">
        <v>1447</v>
      </c>
      <c r="C294" s="83" t="s">
        <v>850</v>
      </c>
      <c r="D294" s="83" t="s">
        <v>851</v>
      </c>
      <c r="E294" s="83">
        <f>IFERROR(MIN(INDEX('GB_index - missing_LAs_R1'!$H$2:$H$8,MATCH($C294,'GB_index - missing_LAs_R1'!$F$2:$F$8,0)),INDEX('GB_index-categories_initial'!$E$2:$E$364,MATCH($C294,'GB_index-categories_initial'!$C$2:$C$364,0))),
MIN(INDEX('GB_index-categories_R1'!$E$2:$E$364,MATCH($C294,'GB_index-categories_R1'!$C$2:$C$364,0)),INDEX('GB_index-categories_initial'!$E$2:$E$364,MATCH($C294,'GB_index-categories_initial'!$C$2:$C$364,0))))</f>
        <v>3</v>
      </c>
    </row>
    <row r="295" spans="1:5" x14ac:dyDescent="0.35">
      <c r="A295" s="83" t="s">
        <v>1072</v>
      </c>
      <c r="B295" s="83" t="s">
        <v>1448</v>
      </c>
      <c r="C295" s="83" t="s">
        <v>858</v>
      </c>
      <c r="D295" s="83" t="s">
        <v>859</v>
      </c>
      <c r="E295" s="83">
        <f>IFERROR(MIN(INDEX('GB_index - missing_LAs_R1'!$H$2:$H$8,MATCH($C295,'GB_index - missing_LAs_R1'!$F$2:$F$8,0)),INDEX('GB_index-categories_initial'!$E$2:$E$364,MATCH($C295,'GB_index-categories_initial'!$C$2:$C$364,0))),
MIN(INDEX('GB_index-categories_R1'!$E$2:$E$364,MATCH($C295,'GB_index-categories_R1'!$C$2:$C$364,0)),INDEX('GB_index-categories_initial'!$E$2:$E$364,MATCH($C295,'GB_index-categories_initial'!$C$2:$C$364,0))))</f>
        <v>3</v>
      </c>
    </row>
    <row r="296" spans="1:5" x14ac:dyDescent="0.35">
      <c r="A296" s="83" t="s">
        <v>1072</v>
      </c>
      <c r="B296" s="83" t="s">
        <v>1148</v>
      </c>
      <c r="C296" s="83" t="s">
        <v>862</v>
      </c>
      <c r="D296" s="83" t="s">
        <v>863</v>
      </c>
      <c r="E296" s="83">
        <f>IFERROR(MIN(INDEX('GB_index - missing_LAs_R1'!$H$2:$H$8,MATCH($C296,'GB_index - missing_LAs_R1'!$F$2:$F$8,0)),INDEX('GB_index-categories_initial'!$E$2:$E$364,MATCH($C296,'GB_index-categories_initial'!$C$2:$C$364,0))),
MIN(INDEX('GB_index-categories_R1'!$E$2:$E$364,MATCH($C296,'GB_index-categories_R1'!$C$2:$C$364,0)),INDEX('GB_index-categories_initial'!$E$2:$E$364,MATCH($C296,'GB_index-categories_initial'!$C$2:$C$364,0))))</f>
        <v>3</v>
      </c>
    </row>
    <row r="297" spans="1:5" x14ac:dyDescent="0.35">
      <c r="A297" s="83" t="s">
        <v>1072</v>
      </c>
      <c r="B297" s="83" t="s">
        <v>1447</v>
      </c>
      <c r="C297" s="83" t="s">
        <v>866</v>
      </c>
      <c r="D297" s="83" t="s">
        <v>867</v>
      </c>
      <c r="E297" s="83">
        <f>IFERROR(MIN(INDEX('GB_index - missing_LAs_R1'!$H$2:$H$8,MATCH($C297,'GB_index - missing_LAs_R1'!$F$2:$F$8,0)),INDEX('GB_index-categories_initial'!$E$2:$E$364,MATCH($C297,'GB_index-categories_initial'!$C$2:$C$364,0))),
MIN(INDEX('GB_index-categories_R1'!$E$2:$E$364,MATCH($C297,'GB_index-categories_R1'!$C$2:$C$364,0)),INDEX('GB_index-categories_initial'!$E$2:$E$364,MATCH($C297,'GB_index-categories_initial'!$C$2:$C$364,0))))</f>
        <v>3</v>
      </c>
    </row>
    <row r="298" spans="1:5" x14ac:dyDescent="0.35">
      <c r="A298" s="83" t="s">
        <v>1072</v>
      </c>
      <c r="B298" s="83" t="s">
        <v>1451</v>
      </c>
      <c r="C298" s="83" t="s">
        <v>870</v>
      </c>
      <c r="D298" s="83" t="s">
        <v>871</v>
      </c>
      <c r="E298" s="83">
        <f>IFERROR(MIN(INDEX('GB_index - missing_LAs_R1'!$H$2:$H$8,MATCH($C298,'GB_index - missing_LAs_R1'!$F$2:$F$8,0)),INDEX('GB_index-categories_initial'!$E$2:$E$364,MATCH($C298,'GB_index-categories_initial'!$C$2:$C$364,0))),
MIN(INDEX('GB_index-categories_R1'!$E$2:$E$364,MATCH($C298,'GB_index-categories_R1'!$C$2:$C$364,0)),INDEX('GB_index-categories_initial'!$E$2:$E$364,MATCH($C298,'GB_index-categories_initial'!$C$2:$C$364,0))))</f>
        <v>3</v>
      </c>
    </row>
    <row r="299" spans="1:5" x14ac:dyDescent="0.35">
      <c r="A299" s="83" t="s">
        <v>1072</v>
      </c>
      <c r="B299" s="83" t="s">
        <v>1447</v>
      </c>
      <c r="C299" s="83" t="s">
        <v>872</v>
      </c>
      <c r="D299" s="83" t="s">
        <v>873</v>
      </c>
      <c r="E299" s="83">
        <f>IFERROR(MIN(INDEX('GB_index - missing_LAs_R1'!$H$2:$H$8,MATCH($C299,'GB_index - missing_LAs_R1'!$F$2:$F$8,0)),INDEX('GB_index-categories_initial'!$E$2:$E$364,MATCH($C299,'GB_index-categories_initial'!$C$2:$C$364,0))),
MIN(INDEX('GB_index-categories_R1'!$E$2:$E$364,MATCH($C299,'GB_index-categories_R1'!$C$2:$C$364,0)),INDEX('GB_index-categories_initial'!$E$2:$E$364,MATCH($C299,'GB_index-categories_initial'!$C$2:$C$364,0))))</f>
        <v>3</v>
      </c>
    </row>
    <row r="300" spans="1:5" x14ac:dyDescent="0.35">
      <c r="A300" s="83" t="s">
        <v>1072</v>
      </c>
      <c r="B300" s="83" t="s">
        <v>1447</v>
      </c>
      <c r="C300" s="83" t="s">
        <v>886</v>
      </c>
      <c r="D300" s="83" t="s">
        <v>887</v>
      </c>
      <c r="E300" s="83">
        <f>IFERROR(MIN(INDEX('GB_index - missing_LAs_R1'!$H$2:$H$8,MATCH($C300,'GB_index - missing_LAs_R1'!$F$2:$F$8,0)),INDEX('GB_index-categories_initial'!$E$2:$E$364,MATCH($C300,'GB_index-categories_initial'!$C$2:$C$364,0))),
MIN(INDEX('GB_index-categories_R1'!$E$2:$E$364,MATCH($C300,'GB_index-categories_R1'!$C$2:$C$364,0)),INDEX('GB_index-categories_initial'!$E$2:$E$364,MATCH($C300,'GB_index-categories_initial'!$C$2:$C$364,0))))</f>
        <v>3</v>
      </c>
    </row>
    <row r="301" spans="1:5" x14ac:dyDescent="0.35">
      <c r="A301" s="83" t="s">
        <v>1072</v>
      </c>
      <c r="B301" s="83" t="s">
        <v>1451</v>
      </c>
      <c r="C301" s="83" t="s">
        <v>888</v>
      </c>
      <c r="D301" s="83" t="s">
        <v>889</v>
      </c>
      <c r="E301" s="83">
        <f>IFERROR(MIN(INDEX('GB_index - missing_LAs_R1'!$H$2:$H$8,MATCH($C301,'GB_index - missing_LAs_R1'!$F$2:$F$8,0)),INDEX('GB_index-categories_initial'!$E$2:$E$364,MATCH($C301,'GB_index-categories_initial'!$C$2:$C$364,0))),
MIN(INDEX('GB_index-categories_R1'!$E$2:$E$364,MATCH($C301,'GB_index-categories_R1'!$C$2:$C$364,0)),INDEX('GB_index-categories_initial'!$E$2:$E$364,MATCH($C301,'GB_index-categories_initial'!$C$2:$C$364,0))))</f>
        <v>3</v>
      </c>
    </row>
    <row r="302" spans="1:5" x14ac:dyDescent="0.35">
      <c r="A302" s="83" t="s">
        <v>1072</v>
      </c>
      <c r="B302" s="83" t="s">
        <v>1448</v>
      </c>
      <c r="C302" s="83" t="s">
        <v>890</v>
      </c>
      <c r="D302" s="83" t="s">
        <v>891</v>
      </c>
      <c r="E302" s="83">
        <f>IFERROR(MIN(INDEX('GB_index - missing_LAs_R1'!$H$2:$H$8,MATCH($C302,'GB_index - missing_LAs_R1'!$F$2:$F$8,0)),INDEX('GB_index-categories_initial'!$E$2:$E$364,MATCH($C302,'GB_index-categories_initial'!$C$2:$C$364,0))),
MIN(INDEX('GB_index-categories_R1'!$E$2:$E$364,MATCH($C302,'GB_index-categories_R1'!$C$2:$C$364,0)),INDEX('GB_index-categories_initial'!$E$2:$E$364,MATCH($C302,'GB_index-categories_initial'!$C$2:$C$364,0))))</f>
        <v>3</v>
      </c>
    </row>
    <row r="303" spans="1:5" x14ac:dyDescent="0.35">
      <c r="A303" s="83" t="s">
        <v>1072</v>
      </c>
      <c r="B303" s="83" t="s">
        <v>1452</v>
      </c>
      <c r="C303" s="83" t="s">
        <v>894</v>
      </c>
      <c r="D303" s="83" t="s">
        <v>895</v>
      </c>
      <c r="E303" s="83">
        <f>IFERROR(MIN(INDEX('GB_index - missing_LAs_R1'!$H$2:$H$8,MATCH($C303,'GB_index - missing_LAs_R1'!$F$2:$F$8,0)),INDEX('GB_index-categories_initial'!$E$2:$E$364,MATCH($C303,'GB_index-categories_initial'!$C$2:$C$364,0))),
MIN(INDEX('GB_index-categories_R1'!$E$2:$E$364,MATCH($C303,'GB_index-categories_R1'!$C$2:$C$364,0)),INDEX('GB_index-categories_initial'!$E$2:$E$364,MATCH($C303,'GB_index-categories_initial'!$C$2:$C$364,0))))</f>
        <v>3</v>
      </c>
    </row>
    <row r="304" spans="1:5" x14ac:dyDescent="0.35">
      <c r="A304" s="83" t="s">
        <v>1072</v>
      </c>
      <c r="B304" s="83" t="s">
        <v>1447</v>
      </c>
      <c r="C304" s="83" t="s">
        <v>896</v>
      </c>
      <c r="D304" s="83" t="s">
        <v>897</v>
      </c>
      <c r="E304" s="83">
        <f>IFERROR(MIN(INDEX('GB_index - missing_LAs_R1'!$H$2:$H$8,MATCH($C304,'GB_index - missing_LAs_R1'!$F$2:$F$8,0)),INDEX('GB_index-categories_initial'!$E$2:$E$364,MATCH($C304,'GB_index-categories_initial'!$C$2:$C$364,0))),
MIN(INDEX('GB_index-categories_R1'!$E$2:$E$364,MATCH($C304,'GB_index-categories_R1'!$C$2:$C$364,0)),INDEX('GB_index-categories_initial'!$E$2:$E$364,MATCH($C304,'GB_index-categories_initial'!$C$2:$C$364,0))))</f>
        <v>3</v>
      </c>
    </row>
    <row r="305" spans="1:5" x14ac:dyDescent="0.35">
      <c r="A305" s="83" t="s">
        <v>1072</v>
      </c>
      <c r="B305" s="83" t="s">
        <v>1447</v>
      </c>
      <c r="C305" s="83" t="s">
        <v>898</v>
      </c>
      <c r="D305" s="83" t="s">
        <v>899</v>
      </c>
      <c r="E305" s="83">
        <f>IFERROR(MIN(INDEX('GB_index - missing_LAs_R1'!$H$2:$H$8,MATCH($C305,'GB_index - missing_LAs_R1'!$F$2:$F$8,0)),INDEX('GB_index-categories_initial'!$E$2:$E$364,MATCH($C305,'GB_index-categories_initial'!$C$2:$C$364,0))),
MIN(INDEX('GB_index-categories_R1'!$E$2:$E$364,MATCH($C305,'GB_index-categories_R1'!$C$2:$C$364,0)),INDEX('GB_index-categories_initial'!$E$2:$E$364,MATCH($C305,'GB_index-categories_initial'!$C$2:$C$364,0))))</f>
        <v>3</v>
      </c>
    </row>
    <row r="306" spans="1:5" x14ac:dyDescent="0.35">
      <c r="A306" s="83" t="s">
        <v>1072</v>
      </c>
      <c r="B306" s="83" t="s">
        <v>1447</v>
      </c>
      <c r="C306" s="83" t="s">
        <v>902</v>
      </c>
      <c r="D306" s="83" t="s">
        <v>903</v>
      </c>
      <c r="E306" s="83">
        <f>IFERROR(MIN(INDEX('GB_index - missing_LAs_R1'!$H$2:$H$8,MATCH($C306,'GB_index - missing_LAs_R1'!$F$2:$F$8,0)),INDEX('GB_index-categories_initial'!$E$2:$E$364,MATCH($C306,'GB_index-categories_initial'!$C$2:$C$364,0))),
MIN(INDEX('GB_index-categories_R1'!$E$2:$E$364,MATCH($C306,'GB_index-categories_R1'!$C$2:$C$364,0)),INDEX('GB_index-categories_initial'!$E$2:$E$364,MATCH($C306,'GB_index-categories_initial'!$C$2:$C$364,0))))</f>
        <v>3</v>
      </c>
    </row>
    <row r="307" spans="1:5" x14ac:dyDescent="0.35">
      <c r="A307" s="83" t="s">
        <v>1072</v>
      </c>
      <c r="B307" s="83" t="s">
        <v>1447</v>
      </c>
      <c r="C307" s="83" t="s">
        <v>904</v>
      </c>
      <c r="D307" s="83" t="s">
        <v>905</v>
      </c>
      <c r="E307" s="83">
        <f>IFERROR(MIN(INDEX('GB_index - missing_LAs_R1'!$H$2:$H$8,MATCH($C307,'GB_index - missing_LAs_R1'!$F$2:$F$8,0)),INDEX('GB_index-categories_initial'!$E$2:$E$364,MATCH($C307,'GB_index-categories_initial'!$C$2:$C$364,0))),
MIN(INDEX('GB_index-categories_R1'!$E$2:$E$364,MATCH($C307,'GB_index-categories_R1'!$C$2:$C$364,0)),INDEX('GB_index-categories_initial'!$E$2:$E$364,MATCH($C307,'GB_index-categories_initial'!$C$2:$C$364,0))))</f>
        <v>3</v>
      </c>
    </row>
    <row r="308" spans="1:5" x14ac:dyDescent="0.35">
      <c r="A308" s="83" t="s">
        <v>1072</v>
      </c>
      <c r="B308" s="83" t="s">
        <v>1447</v>
      </c>
      <c r="C308" s="83" t="s">
        <v>910</v>
      </c>
      <c r="D308" s="83" t="s">
        <v>911</v>
      </c>
      <c r="E308" s="83">
        <f>IFERROR(MIN(INDEX('GB_index - missing_LAs_R1'!$H$2:$H$8,MATCH($C308,'GB_index - missing_LAs_R1'!$F$2:$F$8,0)),INDEX('GB_index-categories_initial'!$E$2:$E$364,MATCH($C308,'GB_index-categories_initial'!$C$2:$C$364,0))),
MIN(INDEX('GB_index-categories_R1'!$E$2:$E$364,MATCH($C308,'GB_index-categories_R1'!$C$2:$C$364,0)),INDEX('GB_index-categories_initial'!$E$2:$E$364,MATCH($C308,'GB_index-categories_initial'!$C$2:$C$364,0))))</f>
        <v>3</v>
      </c>
    </row>
    <row r="309" spans="1:5" x14ac:dyDescent="0.35">
      <c r="A309" s="83" t="s">
        <v>1072</v>
      </c>
      <c r="B309" s="83" t="s">
        <v>1446</v>
      </c>
      <c r="C309" s="83" t="s">
        <v>916</v>
      </c>
      <c r="D309" s="83" t="s">
        <v>917</v>
      </c>
      <c r="E309" s="83">
        <f>IFERROR(MIN(INDEX('GB_index - missing_LAs_R1'!$H$2:$H$8,MATCH($C309,'GB_index - missing_LAs_R1'!$F$2:$F$8,0)),INDEX('GB_index-categories_initial'!$E$2:$E$364,MATCH($C309,'GB_index-categories_initial'!$C$2:$C$364,0))),
MIN(INDEX('GB_index-categories_R1'!$E$2:$E$364,MATCH($C309,'GB_index-categories_R1'!$C$2:$C$364,0)),INDEX('GB_index-categories_initial'!$E$2:$E$364,MATCH($C309,'GB_index-categories_initial'!$C$2:$C$364,0))))</f>
        <v>3</v>
      </c>
    </row>
    <row r="310" spans="1:5" x14ac:dyDescent="0.35">
      <c r="A310" s="83" t="s">
        <v>1072</v>
      </c>
      <c r="B310" s="83" t="s">
        <v>1449</v>
      </c>
      <c r="C310" s="83" t="s">
        <v>920</v>
      </c>
      <c r="D310" s="83" t="s">
        <v>921</v>
      </c>
      <c r="E310" s="83">
        <f>IFERROR(MIN(INDEX('GB_index - missing_LAs_R1'!$H$2:$H$8,MATCH($C310,'GB_index - missing_LAs_R1'!$F$2:$F$8,0)),INDEX('GB_index-categories_initial'!$E$2:$E$364,MATCH($C310,'GB_index-categories_initial'!$C$2:$C$364,0))),
MIN(INDEX('GB_index-categories_R1'!$E$2:$E$364,MATCH($C310,'GB_index-categories_R1'!$C$2:$C$364,0)),INDEX('GB_index-categories_initial'!$E$2:$E$364,MATCH($C310,'GB_index-categories_initial'!$C$2:$C$364,0))))</f>
        <v>3</v>
      </c>
    </row>
    <row r="311" spans="1:5" x14ac:dyDescent="0.35">
      <c r="A311" s="83" t="s">
        <v>1410</v>
      </c>
      <c r="B311" s="83" t="s">
        <v>1410</v>
      </c>
      <c r="C311" s="83" t="s">
        <v>378</v>
      </c>
      <c r="D311" s="83" t="s">
        <v>379</v>
      </c>
      <c r="E311" s="83">
        <f>IFERROR(MIN(INDEX('GB_index - missing_LAs_R1'!$H$2:$H$8,MATCH($C311,'GB_index - missing_LAs_R1'!$F$2:$F$8,0)),INDEX('GB_index-categories_initial'!$E$2:$E$364,MATCH($C311,'GB_index-categories_initial'!$C$2:$C$364,0))),
MIN(INDEX('GB_index-categories_R1'!$E$2:$E$364,MATCH($C311,'GB_index-categories_R1'!$C$2:$C$364,0)),INDEX('GB_index-categories_initial'!$E$2:$E$364,MATCH($C311,'GB_index-categories_initial'!$C$2:$C$364,0))))</f>
        <v>1</v>
      </c>
    </row>
    <row r="312" spans="1:5" x14ac:dyDescent="0.35">
      <c r="A312" s="83" t="s">
        <v>1410</v>
      </c>
      <c r="B312" s="83" t="s">
        <v>1410</v>
      </c>
      <c r="C312" s="83" t="s">
        <v>380</v>
      </c>
      <c r="D312" s="83" t="s">
        <v>381</v>
      </c>
      <c r="E312" s="83">
        <f>IFERROR(MIN(INDEX('GB_index - missing_LAs_R1'!$H$2:$H$8,MATCH($C312,'GB_index - missing_LAs_R1'!$F$2:$F$8,0)),INDEX('GB_index-categories_initial'!$E$2:$E$364,MATCH($C312,'GB_index-categories_initial'!$C$2:$C$364,0))),
MIN(INDEX('GB_index-categories_R1'!$E$2:$E$364,MATCH($C312,'GB_index-categories_R1'!$C$2:$C$364,0)),INDEX('GB_index-categories_initial'!$E$2:$E$364,MATCH($C312,'GB_index-categories_initial'!$C$2:$C$364,0))))</f>
        <v>1</v>
      </c>
    </row>
    <row r="313" spans="1:5" x14ac:dyDescent="0.35">
      <c r="A313" s="83" t="s">
        <v>1410</v>
      </c>
      <c r="B313" s="83" t="s">
        <v>1410</v>
      </c>
      <c r="C313" s="83" t="s">
        <v>384</v>
      </c>
      <c r="D313" s="83" t="s">
        <v>385</v>
      </c>
      <c r="E313" s="83">
        <f>IFERROR(MIN(INDEX('GB_index - missing_LAs_R1'!$H$2:$H$8,MATCH($C313,'GB_index - missing_LAs_R1'!$F$2:$F$8,0)),INDEX('GB_index-categories_initial'!$E$2:$E$364,MATCH($C313,'GB_index-categories_initial'!$C$2:$C$364,0))),
MIN(INDEX('GB_index-categories_R1'!$E$2:$E$364,MATCH($C313,'GB_index-categories_R1'!$C$2:$C$364,0)),INDEX('GB_index-categories_initial'!$E$2:$E$364,MATCH($C313,'GB_index-categories_initial'!$C$2:$C$364,0))))</f>
        <v>1</v>
      </c>
    </row>
    <row r="314" spans="1:5" x14ac:dyDescent="0.35">
      <c r="A314" s="83" t="s">
        <v>1410</v>
      </c>
      <c r="B314" s="83" t="s">
        <v>1410</v>
      </c>
      <c r="C314" s="83" t="s">
        <v>426</v>
      </c>
      <c r="D314" s="83" t="s">
        <v>427</v>
      </c>
      <c r="E314" s="83">
        <f>IFERROR(MIN(INDEX('GB_index - missing_LAs_R1'!$H$2:$H$8,MATCH($C314,'GB_index - missing_LAs_R1'!$F$2:$F$8,0)),INDEX('GB_index-categories_initial'!$E$2:$E$364,MATCH($C314,'GB_index-categories_initial'!$C$2:$C$364,0))),
MIN(INDEX('GB_index-categories_R1'!$E$2:$E$364,MATCH($C314,'GB_index-categories_R1'!$C$2:$C$364,0)),INDEX('GB_index-categories_initial'!$E$2:$E$364,MATCH($C314,'GB_index-categories_initial'!$C$2:$C$364,0))))</f>
        <v>1</v>
      </c>
    </row>
    <row r="315" spans="1:5" x14ac:dyDescent="0.35">
      <c r="A315" s="83" t="s">
        <v>1410</v>
      </c>
      <c r="B315" s="83" t="s">
        <v>1410</v>
      </c>
      <c r="C315" s="83" t="s">
        <v>446</v>
      </c>
      <c r="D315" s="83" t="s">
        <v>447</v>
      </c>
      <c r="E315" s="83">
        <f>IFERROR(MIN(INDEX('GB_index - missing_LAs_R1'!$H$2:$H$8,MATCH($C315,'GB_index - missing_LAs_R1'!$F$2:$F$8,0)),INDEX('GB_index-categories_initial'!$E$2:$E$364,MATCH($C315,'GB_index-categories_initial'!$C$2:$C$364,0))),
MIN(INDEX('GB_index-categories_R1'!$E$2:$E$364,MATCH($C315,'GB_index-categories_R1'!$C$2:$C$364,0)),INDEX('GB_index-categories_initial'!$E$2:$E$364,MATCH($C315,'GB_index-categories_initial'!$C$2:$C$364,0))))</f>
        <v>1</v>
      </c>
    </row>
    <row r="316" spans="1:5" x14ac:dyDescent="0.35">
      <c r="A316" s="83" t="s">
        <v>1410</v>
      </c>
      <c r="B316" s="83" t="s">
        <v>1410</v>
      </c>
      <c r="C316" s="83" t="s">
        <v>510</v>
      </c>
      <c r="D316" s="83" t="s">
        <v>511</v>
      </c>
      <c r="E316" s="83">
        <f>IFERROR(MIN(INDEX('GB_index - missing_LAs_R1'!$H$2:$H$8,MATCH($C316,'GB_index - missing_LAs_R1'!$F$2:$F$8,0)),INDEX('GB_index-categories_initial'!$E$2:$E$364,MATCH($C316,'GB_index-categories_initial'!$C$2:$C$364,0))),
MIN(INDEX('GB_index-categories_R1'!$E$2:$E$364,MATCH($C316,'GB_index-categories_R1'!$C$2:$C$364,0)),INDEX('GB_index-categories_initial'!$E$2:$E$364,MATCH($C316,'GB_index-categories_initial'!$C$2:$C$364,0))))</f>
        <v>1</v>
      </c>
    </row>
    <row r="317" spans="1:5" x14ac:dyDescent="0.35">
      <c r="A317" s="83" t="s">
        <v>1410</v>
      </c>
      <c r="B317" s="83" t="s">
        <v>1410</v>
      </c>
      <c r="C317" s="83" t="s">
        <v>608</v>
      </c>
      <c r="D317" s="83" t="s">
        <v>609</v>
      </c>
      <c r="E317" s="83">
        <f>IFERROR(MIN(INDEX('GB_index - missing_LAs_R1'!$H$2:$H$8,MATCH($C317,'GB_index - missing_LAs_R1'!$F$2:$F$8,0)),INDEX('GB_index-categories_initial'!$E$2:$E$364,MATCH($C317,'GB_index-categories_initial'!$C$2:$C$364,0))),
MIN(INDEX('GB_index-categories_R1'!$E$2:$E$364,MATCH($C317,'GB_index-categories_R1'!$C$2:$C$364,0)),INDEX('GB_index-categories_initial'!$E$2:$E$364,MATCH($C317,'GB_index-categories_initial'!$C$2:$C$364,0))))</f>
        <v>1</v>
      </c>
    </row>
    <row r="318" spans="1:5" x14ac:dyDescent="0.35">
      <c r="A318" s="83" t="s">
        <v>1410</v>
      </c>
      <c r="B318" s="83" t="s">
        <v>1410</v>
      </c>
      <c r="C318" s="83" t="s">
        <v>620</v>
      </c>
      <c r="D318" s="83" t="s">
        <v>621</v>
      </c>
      <c r="E318" s="83">
        <f>IFERROR(MIN(INDEX('GB_index - missing_LAs_R1'!$H$2:$H$8,MATCH($C318,'GB_index - missing_LAs_R1'!$F$2:$F$8,0)),INDEX('GB_index-categories_initial'!$E$2:$E$364,MATCH($C318,'GB_index-categories_initial'!$C$2:$C$364,0))),
MIN(INDEX('GB_index-categories_R1'!$E$2:$E$364,MATCH($C318,'GB_index-categories_R1'!$C$2:$C$364,0)),INDEX('GB_index-categories_initial'!$E$2:$E$364,MATCH($C318,'GB_index-categories_initial'!$C$2:$C$364,0))))</f>
        <v>1</v>
      </c>
    </row>
    <row r="319" spans="1:5" x14ac:dyDescent="0.35">
      <c r="A319" s="83" t="s">
        <v>1410</v>
      </c>
      <c r="B319" s="83" t="s">
        <v>1410</v>
      </c>
      <c r="C319" s="83" t="s">
        <v>678</v>
      </c>
      <c r="D319" s="83" t="s">
        <v>679</v>
      </c>
      <c r="E319" s="83">
        <f>IFERROR(MIN(INDEX('GB_index - missing_LAs_R1'!$H$2:$H$8,MATCH($C319,'GB_index - missing_LAs_R1'!$F$2:$F$8,0)),INDEX('GB_index-categories_initial'!$E$2:$E$364,MATCH($C319,'GB_index-categories_initial'!$C$2:$C$364,0))),
MIN(INDEX('GB_index-categories_R1'!$E$2:$E$364,MATCH($C319,'GB_index-categories_R1'!$C$2:$C$364,0)),INDEX('GB_index-categories_initial'!$E$2:$E$364,MATCH($C319,'GB_index-categories_initial'!$C$2:$C$364,0))))</f>
        <v>1</v>
      </c>
    </row>
    <row r="320" spans="1:5" x14ac:dyDescent="0.35">
      <c r="A320" s="83" t="s">
        <v>1410</v>
      </c>
      <c r="B320" s="83" t="s">
        <v>1410</v>
      </c>
      <c r="C320" s="83" t="s">
        <v>716</v>
      </c>
      <c r="D320" s="83" t="s">
        <v>717</v>
      </c>
      <c r="E320" s="83">
        <f>IFERROR(MIN(INDEX('GB_index - missing_LAs_R1'!$H$2:$H$8,MATCH($C320,'GB_index - missing_LAs_R1'!$F$2:$F$8,0)),INDEX('GB_index-categories_initial'!$E$2:$E$364,MATCH($C320,'GB_index-categories_initial'!$C$2:$C$364,0))),
MIN(INDEX('GB_index-categories_R1'!$E$2:$E$364,MATCH($C320,'GB_index-categories_R1'!$C$2:$C$364,0)),INDEX('GB_index-categories_initial'!$E$2:$E$364,MATCH($C320,'GB_index-categories_initial'!$C$2:$C$364,0))))</f>
        <v>1</v>
      </c>
    </row>
    <row r="321" spans="1:5" x14ac:dyDescent="0.35">
      <c r="A321" s="83" t="s">
        <v>1410</v>
      </c>
      <c r="B321" s="83" t="s">
        <v>1410</v>
      </c>
      <c r="C321" s="83" t="s">
        <v>738</v>
      </c>
      <c r="D321" s="83" t="s">
        <v>739</v>
      </c>
      <c r="E321" s="83">
        <f>IFERROR(MIN(INDEX('GB_index - missing_LAs_R1'!$H$2:$H$8,MATCH($C321,'GB_index - missing_LAs_R1'!$F$2:$F$8,0)),INDEX('GB_index-categories_initial'!$E$2:$E$364,MATCH($C321,'GB_index-categories_initial'!$C$2:$C$364,0))),
MIN(INDEX('GB_index-categories_R1'!$E$2:$E$364,MATCH($C321,'GB_index-categories_R1'!$C$2:$C$364,0)),INDEX('GB_index-categories_initial'!$E$2:$E$364,MATCH($C321,'GB_index-categories_initial'!$C$2:$C$364,0))))</f>
        <v>1</v>
      </c>
    </row>
    <row r="322" spans="1:5" x14ac:dyDescent="0.35">
      <c r="A322" s="83" t="s">
        <v>1410</v>
      </c>
      <c r="B322" s="83" t="s">
        <v>1410</v>
      </c>
      <c r="C322" s="83" t="s">
        <v>754</v>
      </c>
      <c r="D322" s="83" t="s">
        <v>755</v>
      </c>
      <c r="E322" s="83">
        <f>IFERROR(MIN(INDEX('GB_index - missing_LAs_R1'!$H$2:$H$8,MATCH($C322,'GB_index - missing_LAs_R1'!$F$2:$F$8,0)),INDEX('GB_index-categories_initial'!$E$2:$E$364,MATCH($C322,'GB_index-categories_initial'!$C$2:$C$364,0))),
MIN(INDEX('GB_index-categories_R1'!$E$2:$E$364,MATCH($C322,'GB_index-categories_R1'!$C$2:$C$364,0)),INDEX('GB_index-categories_initial'!$E$2:$E$364,MATCH($C322,'GB_index-categories_initial'!$C$2:$C$364,0))))</f>
        <v>1</v>
      </c>
    </row>
    <row r="323" spans="1:5" x14ac:dyDescent="0.35">
      <c r="A323" s="83" t="s">
        <v>1410</v>
      </c>
      <c r="B323" s="83" t="s">
        <v>1410</v>
      </c>
      <c r="C323" s="83" t="s">
        <v>876</v>
      </c>
      <c r="D323" s="83" t="s">
        <v>877</v>
      </c>
      <c r="E323" s="83">
        <f>IFERROR(MIN(INDEX('GB_index - missing_LAs_R1'!$H$2:$H$8,MATCH($C323,'GB_index - missing_LAs_R1'!$F$2:$F$8,0)),INDEX('GB_index-categories_initial'!$E$2:$E$364,MATCH($C323,'GB_index-categories_initial'!$C$2:$C$364,0))),
MIN(INDEX('GB_index-categories_R1'!$E$2:$E$364,MATCH($C323,'GB_index-categories_R1'!$C$2:$C$364,0)),INDEX('GB_index-categories_initial'!$E$2:$E$364,MATCH($C323,'GB_index-categories_initial'!$C$2:$C$364,0))))</f>
        <v>1</v>
      </c>
    </row>
    <row r="324" spans="1:5" x14ac:dyDescent="0.35">
      <c r="A324" s="83" t="s">
        <v>1410</v>
      </c>
      <c r="B324" s="83" t="s">
        <v>1410</v>
      </c>
      <c r="C324" s="83" t="s">
        <v>195</v>
      </c>
      <c r="D324" s="83" t="s">
        <v>196</v>
      </c>
      <c r="E324" s="83">
        <f>IFERROR(MIN(INDEX('GB_index - missing_LAs_R1'!$H$2:$H$8,MATCH($C324,'GB_index - missing_LAs_R1'!$F$2:$F$8,0)),INDEX('GB_index-categories_initial'!$E$2:$E$364,MATCH($C324,'GB_index-categories_initial'!$C$2:$C$364,0))),
MIN(INDEX('GB_index-categories_R1'!$E$2:$E$364,MATCH($C324,'GB_index-categories_R1'!$C$2:$C$364,0)),INDEX('GB_index-categories_initial'!$E$2:$E$364,MATCH($C324,'GB_index-categories_initial'!$C$2:$C$364,0))))</f>
        <v>2</v>
      </c>
    </row>
    <row r="325" spans="1:5" x14ac:dyDescent="0.35">
      <c r="A325" s="83" t="s">
        <v>1410</v>
      </c>
      <c r="B325" s="83" t="s">
        <v>1410</v>
      </c>
      <c r="C325" s="83" t="s">
        <v>205</v>
      </c>
      <c r="D325" s="83" t="s">
        <v>206</v>
      </c>
      <c r="E325" s="83">
        <f>IFERROR(MIN(INDEX('GB_index - missing_LAs_R1'!$H$2:$H$8,MATCH($C325,'GB_index - missing_LAs_R1'!$F$2:$F$8,0)),INDEX('GB_index-categories_initial'!$E$2:$E$364,MATCH($C325,'GB_index-categories_initial'!$C$2:$C$364,0))),
MIN(INDEX('GB_index-categories_R1'!$E$2:$E$364,MATCH($C325,'GB_index-categories_R1'!$C$2:$C$364,0)),INDEX('GB_index-categories_initial'!$E$2:$E$364,MATCH($C325,'GB_index-categories_initial'!$C$2:$C$364,0))))</f>
        <v>2</v>
      </c>
    </row>
    <row r="326" spans="1:5" x14ac:dyDescent="0.35">
      <c r="A326" s="83" t="s">
        <v>1410</v>
      </c>
      <c r="B326" s="83" t="s">
        <v>1410</v>
      </c>
      <c r="C326" s="83" t="s">
        <v>207</v>
      </c>
      <c r="D326" s="83" t="s">
        <v>208</v>
      </c>
      <c r="E326" s="83">
        <f>IFERROR(MIN(INDEX('GB_index - missing_LAs_R1'!$H$2:$H$8,MATCH($C326,'GB_index - missing_LAs_R1'!$F$2:$F$8,0)),INDEX('GB_index-categories_initial'!$E$2:$E$364,MATCH($C326,'GB_index-categories_initial'!$C$2:$C$364,0))),
MIN(INDEX('GB_index-categories_R1'!$E$2:$E$364,MATCH($C326,'GB_index-categories_R1'!$C$2:$C$364,0)),INDEX('GB_index-categories_initial'!$E$2:$E$364,MATCH($C326,'GB_index-categories_initial'!$C$2:$C$364,0))))</f>
        <v>2</v>
      </c>
    </row>
    <row r="327" spans="1:5" x14ac:dyDescent="0.35">
      <c r="A327" s="83" t="s">
        <v>1410</v>
      </c>
      <c r="B327" s="83" t="s">
        <v>1410</v>
      </c>
      <c r="C327" s="83" t="s">
        <v>336</v>
      </c>
      <c r="D327" s="83" t="s">
        <v>337</v>
      </c>
      <c r="E327" s="83">
        <f>IFERROR(MIN(INDEX('GB_index - missing_LAs_R1'!$H$2:$H$8,MATCH($C327,'GB_index - missing_LAs_R1'!$F$2:$F$8,0)),INDEX('GB_index-categories_initial'!$E$2:$E$364,MATCH($C327,'GB_index-categories_initial'!$C$2:$C$364,0))),
MIN(INDEX('GB_index-categories_R1'!$E$2:$E$364,MATCH($C327,'GB_index-categories_R1'!$C$2:$C$364,0)),INDEX('GB_index-categories_initial'!$E$2:$E$364,MATCH($C327,'GB_index-categories_initial'!$C$2:$C$364,0))))</f>
        <v>2</v>
      </c>
    </row>
    <row r="328" spans="1:5" x14ac:dyDescent="0.35">
      <c r="A328" s="83" t="s">
        <v>1410</v>
      </c>
      <c r="B328" s="83" t="s">
        <v>1410</v>
      </c>
      <c r="C328" s="83" t="s">
        <v>398</v>
      </c>
      <c r="D328" s="83" t="s">
        <v>399</v>
      </c>
      <c r="E328" s="83">
        <f>IFERROR(MIN(INDEX('GB_index - missing_LAs_R1'!$H$2:$H$8,MATCH($C328,'GB_index - missing_LAs_R1'!$F$2:$F$8,0)),INDEX('GB_index-categories_initial'!$E$2:$E$364,MATCH($C328,'GB_index-categories_initial'!$C$2:$C$364,0))),
MIN(INDEX('GB_index-categories_R1'!$E$2:$E$364,MATCH($C328,'GB_index-categories_R1'!$C$2:$C$364,0)),INDEX('GB_index-categories_initial'!$E$2:$E$364,MATCH($C328,'GB_index-categories_initial'!$C$2:$C$364,0))))</f>
        <v>2</v>
      </c>
    </row>
    <row r="329" spans="1:5" x14ac:dyDescent="0.35">
      <c r="A329" s="83" t="s">
        <v>1410</v>
      </c>
      <c r="B329" s="83" t="s">
        <v>1410</v>
      </c>
      <c r="C329" s="83" t="s">
        <v>400</v>
      </c>
      <c r="D329" s="83" t="s">
        <v>401</v>
      </c>
      <c r="E329" s="83">
        <f>IFERROR(MIN(INDEX('GB_index - missing_LAs_R1'!$H$2:$H$8,MATCH($C329,'GB_index - missing_LAs_R1'!$F$2:$F$8,0)),INDEX('GB_index-categories_initial'!$E$2:$E$364,MATCH($C329,'GB_index-categories_initial'!$C$2:$C$364,0))),
MIN(INDEX('GB_index-categories_R1'!$E$2:$E$364,MATCH($C329,'GB_index-categories_R1'!$C$2:$C$364,0)),INDEX('GB_index-categories_initial'!$E$2:$E$364,MATCH($C329,'GB_index-categories_initial'!$C$2:$C$364,0))))</f>
        <v>2</v>
      </c>
    </row>
    <row r="330" spans="1:5" x14ac:dyDescent="0.35">
      <c r="A330" s="83" t="s">
        <v>1410</v>
      </c>
      <c r="B330" s="83" t="s">
        <v>1410</v>
      </c>
      <c r="C330" s="83" t="s">
        <v>432</v>
      </c>
      <c r="D330" s="83" t="s">
        <v>433</v>
      </c>
      <c r="E330" s="83">
        <f>IFERROR(MIN(INDEX('GB_index - missing_LAs_R1'!$H$2:$H$8,MATCH($C330,'GB_index - missing_LAs_R1'!$F$2:$F$8,0)),INDEX('GB_index-categories_initial'!$E$2:$E$364,MATCH($C330,'GB_index-categories_initial'!$C$2:$C$364,0))),
MIN(INDEX('GB_index-categories_R1'!$E$2:$E$364,MATCH($C330,'GB_index-categories_R1'!$C$2:$C$364,0)),INDEX('GB_index-categories_initial'!$E$2:$E$364,MATCH($C330,'GB_index-categories_initial'!$C$2:$C$364,0))))</f>
        <v>2</v>
      </c>
    </row>
    <row r="331" spans="1:5" x14ac:dyDescent="0.35">
      <c r="A331" s="83" t="s">
        <v>1410</v>
      </c>
      <c r="B331" s="83" t="s">
        <v>1410</v>
      </c>
      <c r="C331" s="83" t="s">
        <v>582</v>
      </c>
      <c r="D331" s="83" t="s">
        <v>583</v>
      </c>
      <c r="E331" s="83">
        <f>IFERROR(MIN(INDEX('GB_index - missing_LAs_R1'!$H$2:$H$8,MATCH($C331,'GB_index - missing_LAs_R1'!$F$2:$F$8,0)),INDEX('GB_index-categories_initial'!$E$2:$E$364,MATCH($C331,'GB_index-categories_initial'!$C$2:$C$364,0))),
MIN(INDEX('GB_index-categories_R1'!$E$2:$E$364,MATCH($C331,'GB_index-categories_R1'!$C$2:$C$364,0)),INDEX('GB_index-categories_initial'!$E$2:$E$364,MATCH($C331,'GB_index-categories_initial'!$C$2:$C$364,0))))</f>
        <v>2</v>
      </c>
    </row>
    <row r="332" spans="1:5" x14ac:dyDescent="0.35">
      <c r="A332" s="83" t="s">
        <v>1410</v>
      </c>
      <c r="B332" s="83" t="s">
        <v>1410</v>
      </c>
      <c r="C332" s="83" t="s">
        <v>590</v>
      </c>
      <c r="D332" s="83" t="s">
        <v>591</v>
      </c>
      <c r="E332" s="83">
        <f>IFERROR(MIN(INDEX('GB_index - missing_LAs_R1'!$H$2:$H$8,MATCH($C332,'GB_index - missing_LAs_R1'!$F$2:$F$8,0)),INDEX('GB_index-categories_initial'!$E$2:$E$364,MATCH($C332,'GB_index-categories_initial'!$C$2:$C$364,0))),
MIN(INDEX('GB_index-categories_R1'!$E$2:$E$364,MATCH($C332,'GB_index-categories_R1'!$C$2:$C$364,0)),INDEX('GB_index-categories_initial'!$E$2:$E$364,MATCH($C332,'GB_index-categories_initial'!$C$2:$C$364,0))))</f>
        <v>2</v>
      </c>
    </row>
    <row r="333" spans="1:5" x14ac:dyDescent="0.35">
      <c r="A333" s="83" t="s">
        <v>1410</v>
      </c>
      <c r="B333" s="83" t="s">
        <v>1410</v>
      </c>
      <c r="C333" s="83" t="s">
        <v>592</v>
      </c>
      <c r="D333" s="83" t="s">
        <v>593</v>
      </c>
      <c r="E333" s="83">
        <f>IFERROR(MIN(INDEX('GB_index - missing_LAs_R1'!$H$2:$H$8,MATCH($C333,'GB_index - missing_LAs_R1'!$F$2:$F$8,0)),INDEX('GB_index-categories_initial'!$E$2:$E$364,MATCH($C333,'GB_index-categories_initial'!$C$2:$C$364,0))),
MIN(INDEX('GB_index-categories_R1'!$E$2:$E$364,MATCH($C333,'GB_index-categories_R1'!$C$2:$C$364,0)),INDEX('GB_index-categories_initial'!$E$2:$E$364,MATCH($C333,'GB_index-categories_initial'!$C$2:$C$364,0))))</f>
        <v>2</v>
      </c>
    </row>
    <row r="334" spans="1:5" x14ac:dyDescent="0.35">
      <c r="A334" s="83" t="s">
        <v>1410</v>
      </c>
      <c r="B334" s="83" t="s">
        <v>1410</v>
      </c>
      <c r="C334" s="83" t="s">
        <v>786</v>
      </c>
      <c r="D334" s="83" t="s">
        <v>787</v>
      </c>
      <c r="E334" s="83">
        <f>IFERROR(MIN(INDEX('GB_index - missing_LAs_R1'!$H$2:$H$8,MATCH($C334,'GB_index - missing_LAs_R1'!$F$2:$F$8,0)),INDEX('GB_index-categories_initial'!$E$2:$E$364,MATCH($C334,'GB_index-categories_initial'!$C$2:$C$364,0))),
MIN(INDEX('GB_index-categories_R1'!$E$2:$E$364,MATCH($C334,'GB_index-categories_R1'!$C$2:$C$364,0)),INDEX('GB_index-categories_initial'!$E$2:$E$364,MATCH($C334,'GB_index-categories_initial'!$C$2:$C$364,0))))</f>
        <v>2</v>
      </c>
    </row>
    <row r="335" spans="1:5" x14ac:dyDescent="0.35">
      <c r="A335" s="83" t="s">
        <v>1410</v>
      </c>
      <c r="B335" s="83" t="s">
        <v>1410</v>
      </c>
      <c r="C335" s="83" t="s">
        <v>882</v>
      </c>
      <c r="D335" s="83" t="s">
        <v>883</v>
      </c>
      <c r="E335" s="83">
        <f>IFERROR(MIN(INDEX('GB_index - missing_LAs_R1'!$H$2:$H$8,MATCH($C335,'GB_index - missing_LAs_R1'!$F$2:$F$8,0)),INDEX('GB_index-categories_initial'!$E$2:$E$364,MATCH($C335,'GB_index-categories_initial'!$C$2:$C$364,0))),
MIN(INDEX('GB_index-categories_R1'!$E$2:$E$364,MATCH($C335,'GB_index-categories_R1'!$C$2:$C$364,0)),INDEX('GB_index-categories_initial'!$E$2:$E$364,MATCH($C335,'GB_index-categories_initial'!$C$2:$C$364,0))))</f>
        <v>2</v>
      </c>
    </row>
    <row r="336" spans="1:5" x14ac:dyDescent="0.35">
      <c r="A336" s="83" t="s">
        <v>1410</v>
      </c>
      <c r="B336" s="83" t="s">
        <v>1410</v>
      </c>
      <c r="C336" s="83" t="s">
        <v>197</v>
      </c>
      <c r="D336" s="83" t="s">
        <v>198</v>
      </c>
      <c r="E336" s="83">
        <f>IFERROR(MIN(INDEX('GB_index - missing_LAs_R1'!$H$2:$H$8,MATCH($C336,'GB_index - missing_LAs_R1'!$F$2:$F$8,0)),INDEX('GB_index-categories_initial'!$E$2:$E$364,MATCH($C336,'GB_index-categories_initial'!$C$2:$C$364,0))),
MIN(INDEX('GB_index-categories_R1'!$E$2:$E$364,MATCH($C336,'GB_index-categories_R1'!$C$2:$C$364,0)),INDEX('GB_index-categories_initial'!$E$2:$E$364,MATCH($C336,'GB_index-categories_initial'!$C$2:$C$364,0))))</f>
        <v>3</v>
      </c>
    </row>
    <row r="337" spans="1:5" x14ac:dyDescent="0.35">
      <c r="A337" s="83" t="s">
        <v>1410</v>
      </c>
      <c r="B337" s="83" t="s">
        <v>1410</v>
      </c>
      <c r="C337" s="83" t="s">
        <v>331</v>
      </c>
      <c r="D337" s="83" t="s">
        <v>332</v>
      </c>
      <c r="E337" s="83">
        <f>IFERROR(MIN(INDEX('GB_index - missing_LAs_R1'!$H$2:$H$8,MATCH($C337,'GB_index - missing_LAs_R1'!$F$2:$F$8,0)),INDEX('GB_index-categories_initial'!$E$2:$E$364,MATCH($C337,'GB_index-categories_initial'!$C$2:$C$364,0))),
MIN(INDEX('GB_index-categories_R1'!$E$2:$E$364,MATCH($C337,'GB_index-categories_R1'!$C$2:$C$364,0)),INDEX('GB_index-categories_initial'!$E$2:$E$364,MATCH($C337,'GB_index-categories_initial'!$C$2:$C$364,0))))</f>
        <v>3</v>
      </c>
    </row>
    <row r="338" spans="1:5" x14ac:dyDescent="0.35">
      <c r="A338" s="83" t="s">
        <v>1410</v>
      </c>
      <c r="B338" s="83" t="s">
        <v>1410</v>
      </c>
      <c r="C338" s="83" t="s">
        <v>390</v>
      </c>
      <c r="D338" s="83" t="s">
        <v>391</v>
      </c>
      <c r="E338" s="83">
        <f>IFERROR(MIN(INDEX('GB_index - missing_LAs_R1'!$H$2:$H$8,MATCH($C338,'GB_index - missing_LAs_R1'!$F$2:$F$8,0)),INDEX('GB_index-categories_initial'!$E$2:$E$364,MATCH($C338,'GB_index-categories_initial'!$C$2:$C$364,0))),
MIN(INDEX('GB_index-categories_R1'!$E$2:$E$364,MATCH($C338,'GB_index-categories_R1'!$C$2:$C$364,0)),INDEX('GB_index-categories_initial'!$E$2:$E$364,MATCH($C338,'GB_index-categories_initial'!$C$2:$C$364,0))))</f>
        <v>3</v>
      </c>
    </row>
    <row r="339" spans="1:5" x14ac:dyDescent="0.35">
      <c r="A339" s="83" t="s">
        <v>1410</v>
      </c>
      <c r="B339" s="83" t="s">
        <v>1410</v>
      </c>
      <c r="C339" s="83" t="s">
        <v>496</v>
      </c>
      <c r="D339" s="83" t="s">
        <v>497</v>
      </c>
      <c r="E339" s="83">
        <f>IFERROR(MIN(INDEX('GB_index - missing_LAs_R1'!$H$2:$H$8,MATCH($C339,'GB_index - missing_LAs_R1'!$F$2:$F$8,0)),INDEX('GB_index-categories_initial'!$E$2:$E$364,MATCH($C339,'GB_index-categories_initial'!$C$2:$C$364,0))),
MIN(INDEX('GB_index-categories_R1'!$E$2:$E$364,MATCH($C339,'GB_index-categories_R1'!$C$2:$C$364,0)),INDEX('GB_index-categories_initial'!$E$2:$E$364,MATCH($C339,'GB_index-categories_initial'!$C$2:$C$364,0))))</f>
        <v>3</v>
      </c>
    </row>
    <row r="340" spans="1:5" x14ac:dyDescent="0.35">
      <c r="A340" s="83" t="s">
        <v>1410</v>
      </c>
      <c r="B340" s="83" t="s">
        <v>1410</v>
      </c>
      <c r="C340" s="83" t="s">
        <v>648</v>
      </c>
      <c r="D340" s="83" t="s">
        <v>649</v>
      </c>
      <c r="E340" s="83">
        <f>IFERROR(MIN(INDEX('GB_index - missing_LAs_R1'!$H$2:$H$8,MATCH($C340,'GB_index - missing_LAs_R1'!$F$2:$F$8,0)),INDEX('GB_index-categories_initial'!$E$2:$E$364,MATCH($C340,'GB_index-categories_initial'!$C$2:$C$364,0))),
MIN(INDEX('GB_index-categories_R1'!$E$2:$E$364,MATCH($C340,'GB_index-categories_R1'!$C$2:$C$364,0)),INDEX('GB_index-categories_initial'!$E$2:$E$364,MATCH($C340,'GB_index-categories_initial'!$C$2:$C$364,0))))</f>
        <v>3</v>
      </c>
    </row>
    <row r="341" spans="1:5" x14ac:dyDescent="0.35">
      <c r="A341" s="83" t="s">
        <v>1410</v>
      </c>
      <c r="B341" s="83" t="s">
        <v>1410</v>
      </c>
      <c r="C341" s="83" t="s">
        <v>656</v>
      </c>
      <c r="D341" s="83" t="s">
        <v>657</v>
      </c>
      <c r="E341" s="83">
        <f>IFERROR(MIN(INDEX('GB_index - missing_LAs_R1'!$H$2:$H$8,MATCH($C341,'GB_index - missing_LAs_R1'!$F$2:$F$8,0)),INDEX('GB_index-categories_initial'!$E$2:$E$364,MATCH($C341,'GB_index-categories_initial'!$C$2:$C$364,0))),
MIN(INDEX('GB_index-categories_R1'!$E$2:$E$364,MATCH($C341,'GB_index-categories_R1'!$C$2:$C$364,0)),INDEX('GB_index-categories_initial'!$E$2:$E$364,MATCH($C341,'GB_index-categories_initial'!$C$2:$C$364,0))))</f>
        <v>3</v>
      </c>
    </row>
    <row r="342" spans="1:5" x14ac:dyDescent="0.35">
      <c r="A342" s="83" t="s">
        <v>1410</v>
      </c>
      <c r="B342" s="83" t="s">
        <v>1410</v>
      </c>
      <c r="C342" s="83" t="s">
        <v>728</v>
      </c>
      <c r="D342" s="83" t="s">
        <v>729</v>
      </c>
      <c r="E342" s="83">
        <f>IFERROR(MIN(INDEX('GB_index - missing_LAs_R1'!$H$2:$H$8,MATCH($C342,'GB_index - missing_LAs_R1'!$F$2:$F$8,0)),INDEX('GB_index-categories_initial'!$E$2:$E$364,MATCH($C342,'GB_index-categories_initial'!$C$2:$C$364,0))),
MIN(INDEX('GB_index-categories_R1'!$E$2:$E$364,MATCH($C342,'GB_index-categories_R1'!$C$2:$C$364,0)),INDEX('GB_index-categories_initial'!$E$2:$E$364,MATCH($C342,'GB_index-categories_initial'!$C$2:$C$364,0))))</f>
        <v>3</v>
      </c>
    </row>
    <row r="343" spans="1:5" x14ac:dyDescent="0.35">
      <c r="A343" s="83" t="s">
        <v>1411</v>
      </c>
      <c r="B343" s="83" t="s">
        <v>1411</v>
      </c>
      <c r="C343" s="83" t="s">
        <v>245</v>
      </c>
      <c r="D343" s="83" t="s">
        <v>246</v>
      </c>
      <c r="E343" s="83">
        <f>IFERROR(MIN(INDEX('GB_index - missing_LAs_R1'!$H$2:$H$8,MATCH($C343,'GB_index - missing_LAs_R1'!$F$2:$F$8,0)),INDEX('GB_index-categories_initial'!$E$2:$E$364,MATCH($C343,'GB_index-categories_initial'!$C$2:$C$364,0))),
MIN(INDEX('GB_index-categories_R1'!$E$2:$E$364,MATCH($C343,'GB_index-categories_R1'!$C$2:$C$364,0)),INDEX('GB_index-categories_initial'!$E$2:$E$364,MATCH($C343,'GB_index-categories_initial'!$C$2:$C$364,0))))</f>
        <v>1</v>
      </c>
    </row>
    <row r="344" spans="1:5" x14ac:dyDescent="0.35">
      <c r="A344" s="83" t="s">
        <v>1411</v>
      </c>
      <c r="B344" s="83" t="s">
        <v>1411</v>
      </c>
      <c r="C344" s="83" t="s">
        <v>267</v>
      </c>
      <c r="D344" s="83" t="s">
        <v>268</v>
      </c>
      <c r="E344" s="83">
        <f>IFERROR(MIN(INDEX('GB_index - missing_LAs_R1'!$H$2:$H$8,MATCH($C344,'GB_index - missing_LAs_R1'!$F$2:$F$8,0)),INDEX('GB_index-categories_initial'!$E$2:$E$364,MATCH($C344,'GB_index-categories_initial'!$C$2:$C$364,0))),
MIN(INDEX('GB_index-categories_R1'!$E$2:$E$364,MATCH($C344,'GB_index-categories_R1'!$C$2:$C$364,0)),INDEX('GB_index-categories_initial'!$E$2:$E$364,MATCH($C344,'GB_index-categories_initial'!$C$2:$C$364,0))))</f>
        <v>1</v>
      </c>
    </row>
    <row r="345" spans="1:5" x14ac:dyDescent="0.35">
      <c r="A345" s="83" t="s">
        <v>1411</v>
      </c>
      <c r="B345" s="83" t="s">
        <v>1411</v>
      </c>
      <c r="C345" s="83" t="s">
        <v>289</v>
      </c>
      <c r="D345" s="83" t="s">
        <v>290</v>
      </c>
      <c r="E345" s="83">
        <f>IFERROR(MIN(INDEX('GB_index - missing_LAs_R1'!$H$2:$H$8,MATCH($C345,'GB_index - missing_LAs_R1'!$F$2:$F$8,0)),INDEX('GB_index-categories_initial'!$E$2:$E$364,MATCH($C345,'GB_index-categories_initial'!$C$2:$C$364,0))),
MIN(INDEX('GB_index-categories_R1'!$E$2:$E$364,MATCH($C345,'GB_index-categories_R1'!$C$2:$C$364,0)),INDEX('GB_index-categories_initial'!$E$2:$E$364,MATCH($C345,'GB_index-categories_initial'!$C$2:$C$364,0))))</f>
        <v>1</v>
      </c>
    </row>
    <row r="346" spans="1:5" x14ac:dyDescent="0.35">
      <c r="A346" s="83" t="s">
        <v>1411</v>
      </c>
      <c r="B346" s="83" t="s">
        <v>1411</v>
      </c>
      <c r="C346" s="83" t="s">
        <v>301</v>
      </c>
      <c r="D346" s="83" t="s">
        <v>302</v>
      </c>
      <c r="E346" s="83">
        <f>IFERROR(MIN(INDEX('GB_index - missing_LAs_R1'!$H$2:$H$8,MATCH($C346,'GB_index - missing_LAs_R1'!$F$2:$F$8,0)),INDEX('GB_index-categories_initial'!$E$2:$E$364,MATCH($C346,'GB_index-categories_initial'!$C$2:$C$364,0))),
MIN(INDEX('GB_index-categories_R1'!$E$2:$E$364,MATCH($C346,'GB_index-categories_R1'!$C$2:$C$364,0)),INDEX('GB_index-categories_initial'!$E$2:$E$364,MATCH($C346,'GB_index-categories_initial'!$C$2:$C$364,0))))</f>
        <v>1</v>
      </c>
    </row>
    <row r="347" spans="1:5" x14ac:dyDescent="0.35">
      <c r="A347" s="83" t="s">
        <v>1411</v>
      </c>
      <c r="B347" s="83" t="s">
        <v>1411</v>
      </c>
      <c r="C347" s="83" t="s">
        <v>305</v>
      </c>
      <c r="D347" s="83" t="s">
        <v>306</v>
      </c>
      <c r="E347" s="83">
        <f>IFERROR(MIN(INDEX('GB_index - missing_LAs_R1'!$H$2:$H$8,MATCH($C347,'GB_index - missing_LAs_R1'!$F$2:$F$8,0)),INDEX('GB_index-categories_initial'!$E$2:$E$364,MATCH($C347,'GB_index-categories_initial'!$C$2:$C$364,0))),
MIN(INDEX('GB_index-categories_R1'!$E$2:$E$364,MATCH($C347,'GB_index-categories_R1'!$C$2:$C$364,0)),INDEX('GB_index-categories_initial'!$E$2:$E$364,MATCH($C347,'GB_index-categories_initial'!$C$2:$C$364,0))))</f>
        <v>1</v>
      </c>
    </row>
    <row r="348" spans="1:5" x14ac:dyDescent="0.35">
      <c r="A348" s="83" t="s">
        <v>1411</v>
      </c>
      <c r="B348" s="83" t="s">
        <v>1411</v>
      </c>
      <c r="C348" s="83" t="s">
        <v>311</v>
      </c>
      <c r="D348" s="83" t="s">
        <v>312</v>
      </c>
      <c r="E348" s="83">
        <f>IFERROR(MIN(INDEX('GB_index - missing_LAs_R1'!$H$2:$H$8,MATCH($C348,'GB_index - missing_LAs_R1'!$F$2:$F$8,0)),INDEX('GB_index-categories_initial'!$E$2:$E$364,MATCH($C348,'GB_index-categories_initial'!$C$2:$C$364,0))),
MIN(INDEX('GB_index-categories_R1'!$E$2:$E$364,MATCH($C348,'GB_index-categories_R1'!$C$2:$C$364,0)),INDEX('GB_index-categories_initial'!$E$2:$E$364,MATCH($C348,'GB_index-categories_initial'!$C$2:$C$364,0))))</f>
        <v>1</v>
      </c>
    </row>
    <row r="349" spans="1:5" x14ac:dyDescent="0.35">
      <c r="A349" s="83" t="s">
        <v>1411</v>
      </c>
      <c r="B349" s="83" t="s">
        <v>1411</v>
      </c>
      <c r="C349" s="83" t="s">
        <v>340</v>
      </c>
      <c r="D349" s="83" t="s">
        <v>341</v>
      </c>
      <c r="E349" s="83">
        <f>IFERROR(MIN(INDEX('GB_index - missing_LAs_R1'!$H$2:$H$8,MATCH($C349,'GB_index - missing_LAs_R1'!$F$2:$F$8,0)),INDEX('GB_index-categories_initial'!$E$2:$E$364,MATCH($C349,'GB_index-categories_initial'!$C$2:$C$364,0))),
MIN(INDEX('GB_index-categories_R1'!$E$2:$E$364,MATCH($C349,'GB_index-categories_R1'!$C$2:$C$364,0)),INDEX('GB_index-categories_initial'!$E$2:$E$364,MATCH($C349,'GB_index-categories_initial'!$C$2:$C$364,0))))</f>
        <v>1</v>
      </c>
    </row>
    <row r="350" spans="1:5" x14ac:dyDescent="0.35">
      <c r="A350" s="83" t="s">
        <v>1411</v>
      </c>
      <c r="B350" s="83" t="s">
        <v>1411</v>
      </c>
      <c r="C350" s="83" t="s">
        <v>364</v>
      </c>
      <c r="D350" s="83" t="s">
        <v>365</v>
      </c>
      <c r="E350" s="83">
        <f>IFERROR(MIN(INDEX('GB_index - missing_LAs_R1'!$H$2:$H$8,MATCH($C350,'GB_index - missing_LAs_R1'!$F$2:$F$8,0)),INDEX('GB_index-categories_initial'!$E$2:$E$364,MATCH($C350,'GB_index-categories_initial'!$C$2:$C$364,0))),
MIN(INDEX('GB_index-categories_R1'!$E$2:$E$364,MATCH($C350,'GB_index-categories_R1'!$C$2:$C$364,0)),INDEX('GB_index-categories_initial'!$E$2:$E$364,MATCH($C350,'GB_index-categories_initial'!$C$2:$C$364,0))))</f>
        <v>1</v>
      </c>
    </row>
    <row r="351" spans="1:5" x14ac:dyDescent="0.35">
      <c r="A351" s="83" t="s">
        <v>1411</v>
      </c>
      <c r="B351" s="83" t="s">
        <v>1411</v>
      </c>
      <c r="C351" s="83" t="s">
        <v>460</v>
      </c>
      <c r="D351" s="83" t="s">
        <v>461</v>
      </c>
      <c r="E351" s="83">
        <f>IFERROR(MIN(INDEX('GB_index - missing_LAs_R1'!$H$2:$H$8,MATCH($C351,'GB_index - missing_LAs_R1'!$F$2:$F$8,0)),INDEX('GB_index-categories_initial'!$E$2:$E$364,MATCH($C351,'GB_index-categories_initial'!$C$2:$C$364,0))),
MIN(INDEX('GB_index-categories_R1'!$E$2:$E$364,MATCH($C351,'GB_index-categories_R1'!$C$2:$C$364,0)),INDEX('GB_index-categories_initial'!$E$2:$E$364,MATCH($C351,'GB_index-categories_initial'!$C$2:$C$364,0))))</f>
        <v>1</v>
      </c>
    </row>
    <row r="352" spans="1:5" x14ac:dyDescent="0.35">
      <c r="A352" s="83" t="s">
        <v>1411</v>
      </c>
      <c r="B352" s="83" t="s">
        <v>1411</v>
      </c>
      <c r="C352" s="83" t="s">
        <v>570</v>
      </c>
      <c r="D352" s="83" t="s">
        <v>571</v>
      </c>
      <c r="E352" s="83">
        <f>IFERROR(MIN(INDEX('GB_index - missing_LAs_R1'!$H$2:$H$8,MATCH($C352,'GB_index - missing_LAs_R1'!$F$2:$F$8,0)),INDEX('GB_index-categories_initial'!$E$2:$E$364,MATCH($C352,'GB_index-categories_initial'!$C$2:$C$364,0))),
MIN(INDEX('GB_index-categories_R1'!$E$2:$E$364,MATCH($C352,'GB_index-categories_R1'!$C$2:$C$364,0)),INDEX('GB_index-categories_initial'!$E$2:$E$364,MATCH($C352,'GB_index-categories_initial'!$C$2:$C$364,0))))</f>
        <v>1</v>
      </c>
    </row>
    <row r="353" spans="1:5" x14ac:dyDescent="0.35">
      <c r="A353" s="83" t="s">
        <v>1411</v>
      </c>
      <c r="B353" s="83" t="s">
        <v>1411</v>
      </c>
      <c r="C353" s="83" t="s">
        <v>594</v>
      </c>
      <c r="D353" s="83" t="s">
        <v>595</v>
      </c>
      <c r="E353" s="83">
        <f>IFERROR(MIN(INDEX('GB_index - missing_LAs_R1'!$H$2:$H$8,MATCH($C353,'GB_index - missing_LAs_R1'!$F$2:$F$8,0)),INDEX('GB_index-categories_initial'!$E$2:$E$364,MATCH($C353,'GB_index-categories_initial'!$C$2:$C$364,0))),
MIN(INDEX('GB_index-categories_R1'!$E$2:$E$364,MATCH($C353,'GB_index-categories_R1'!$C$2:$C$364,0)),INDEX('GB_index-categories_initial'!$E$2:$E$364,MATCH($C353,'GB_index-categories_initial'!$C$2:$C$364,0))))</f>
        <v>1</v>
      </c>
    </row>
    <row r="354" spans="1:5" x14ac:dyDescent="0.35">
      <c r="A354" s="83" t="s">
        <v>1411</v>
      </c>
      <c r="B354" s="83" t="s">
        <v>1411</v>
      </c>
      <c r="C354" s="83" t="s">
        <v>606</v>
      </c>
      <c r="D354" s="83" t="s">
        <v>607</v>
      </c>
      <c r="E354" s="83">
        <f>IFERROR(MIN(INDEX('GB_index - missing_LAs_R1'!$H$2:$H$8,MATCH($C354,'GB_index - missing_LAs_R1'!$F$2:$F$8,0)),INDEX('GB_index-categories_initial'!$E$2:$E$364,MATCH($C354,'GB_index-categories_initial'!$C$2:$C$364,0))),
MIN(INDEX('GB_index-categories_R1'!$E$2:$E$364,MATCH($C354,'GB_index-categories_R1'!$C$2:$C$364,0)),INDEX('GB_index-categories_initial'!$E$2:$E$364,MATCH($C354,'GB_index-categories_initial'!$C$2:$C$364,0))))</f>
        <v>1</v>
      </c>
    </row>
    <row r="355" spans="1:5" x14ac:dyDescent="0.35">
      <c r="A355" s="83" t="s">
        <v>1411</v>
      </c>
      <c r="B355" s="83" t="s">
        <v>1411</v>
      </c>
      <c r="C355" s="83" t="s">
        <v>652</v>
      </c>
      <c r="D355" s="83" t="s">
        <v>653</v>
      </c>
      <c r="E355" s="83">
        <f>IFERROR(MIN(INDEX('GB_index - missing_LAs_R1'!$H$2:$H$8,MATCH($C355,'GB_index - missing_LAs_R1'!$F$2:$F$8,0)),INDEX('GB_index-categories_initial'!$E$2:$E$364,MATCH($C355,'GB_index-categories_initial'!$C$2:$C$364,0))),
MIN(INDEX('GB_index-categories_R1'!$E$2:$E$364,MATCH($C355,'GB_index-categories_R1'!$C$2:$C$364,0)),INDEX('GB_index-categories_initial'!$E$2:$E$364,MATCH($C355,'GB_index-categories_initial'!$C$2:$C$364,0))))</f>
        <v>1</v>
      </c>
    </row>
    <row r="356" spans="1:5" x14ac:dyDescent="0.35">
      <c r="A356" s="83" t="s">
        <v>1411</v>
      </c>
      <c r="B356" s="83" t="s">
        <v>1411</v>
      </c>
      <c r="C356" s="83" t="s">
        <v>664</v>
      </c>
      <c r="D356" s="83" t="s">
        <v>665</v>
      </c>
      <c r="E356" s="83">
        <f>IFERROR(MIN(INDEX('GB_index - missing_LAs_R1'!$H$2:$H$8,MATCH($C356,'GB_index - missing_LAs_R1'!$F$2:$F$8,0)),INDEX('GB_index-categories_initial'!$E$2:$E$364,MATCH($C356,'GB_index-categories_initial'!$C$2:$C$364,0))),
MIN(INDEX('GB_index-categories_R1'!$E$2:$E$364,MATCH($C356,'GB_index-categories_R1'!$C$2:$C$364,0)),INDEX('GB_index-categories_initial'!$E$2:$E$364,MATCH($C356,'GB_index-categories_initial'!$C$2:$C$364,0))))</f>
        <v>1</v>
      </c>
    </row>
    <row r="357" spans="1:5" x14ac:dyDescent="0.35">
      <c r="A357" s="83" t="s">
        <v>1411</v>
      </c>
      <c r="B357" s="83" t="s">
        <v>1411</v>
      </c>
      <c r="C357" s="83" t="s">
        <v>680</v>
      </c>
      <c r="D357" s="83" t="s">
        <v>681</v>
      </c>
      <c r="E357" s="83">
        <f>IFERROR(MIN(INDEX('GB_index - missing_LAs_R1'!$H$2:$H$8,MATCH($C357,'GB_index - missing_LAs_R1'!$F$2:$F$8,0)),INDEX('GB_index-categories_initial'!$E$2:$E$364,MATCH($C357,'GB_index-categories_initial'!$C$2:$C$364,0))),
MIN(INDEX('GB_index-categories_R1'!$E$2:$E$364,MATCH($C357,'GB_index-categories_R1'!$C$2:$C$364,0)),INDEX('GB_index-categories_initial'!$E$2:$E$364,MATCH($C357,'GB_index-categories_initial'!$C$2:$C$364,0))))</f>
        <v>1</v>
      </c>
    </row>
    <row r="358" spans="1:5" x14ac:dyDescent="0.35">
      <c r="A358" s="83" t="s">
        <v>1411</v>
      </c>
      <c r="B358" s="83" t="s">
        <v>1411</v>
      </c>
      <c r="C358" s="83" t="s">
        <v>806</v>
      </c>
      <c r="D358" s="83" t="s">
        <v>807</v>
      </c>
      <c r="E358" s="83">
        <f>IFERROR(MIN(INDEX('GB_index - missing_LAs_R1'!$H$2:$H$8,MATCH($C358,'GB_index - missing_LAs_R1'!$F$2:$F$8,0)),INDEX('GB_index-categories_initial'!$E$2:$E$364,MATCH($C358,'GB_index-categories_initial'!$C$2:$C$364,0))),
MIN(INDEX('GB_index-categories_R1'!$E$2:$E$364,MATCH($C358,'GB_index-categories_R1'!$C$2:$C$364,0)),INDEX('GB_index-categories_initial'!$E$2:$E$364,MATCH($C358,'GB_index-categories_initial'!$C$2:$C$364,0))))</f>
        <v>1</v>
      </c>
    </row>
    <row r="359" spans="1:5" x14ac:dyDescent="0.35">
      <c r="A359" s="83" t="s">
        <v>1411</v>
      </c>
      <c r="B359" s="83" t="s">
        <v>1411</v>
      </c>
      <c r="C359" s="83" t="s">
        <v>836</v>
      </c>
      <c r="D359" s="83" t="s">
        <v>837</v>
      </c>
      <c r="E359" s="83">
        <f>IFERROR(MIN(INDEX('GB_index - missing_LAs_R1'!$H$2:$H$8,MATCH($C359,'GB_index - missing_LAs_R1'!$F$2:$F$8,0)),INDEX('GB_index-categories_initial'!$E$2:$E$364,MATCH($C359,'GB_index-categories_initial'!$C$2:$C$364,0))),
MIN(INDEX('GB_index-categories_R1'!$E$2:$E$364,MATCH($C359,'GB_index-categories_R1'!$C$2:$C$364,0)),INDEX('GB_index-categories_initial'!$E$2:$E$364,MATCH($C359,'GB_index-categories_initial'!$C$2:$C$364,0))))</f>
        <v>1</v>
      </c>
    </row>
    <row r="360" spans="1:5" x14ac:dyDescent="0.35">
      <c r="A360" s="83" t="s">
        <v>1411</v>
      </c>
      <c r="B360" s="83" t="s">
        <v>1411</v>
      </c>
      <c r="C360" s="83" t="s">
        <v>848</v>
      </c>
      <c r="D360" s="83" t="s">
        <v>849</v>
      </c>
      <c r="E360" s="83">
        <f>IFERROR(MIN(INDEX('GB_index - missing_LAs_R1'!$H$2:$H$8,MATCH($C360,'GB_index - missing_LAs_R1'!$F$2:$F$8,0)),INDEX('GB_index-categories_initial'!$E$2:$E$364,MATCH($C360,'GB_index-categories_initial'!$C$2:$C$364,0))),
MIN(INDEX('GB_index-categories_R1'!$E$2:$E$364,MATCH($C360,'GB_index-categories_R1'!$C$2:$C$364,0)),INDEX('GB_index-categories_initial'!$E$2:$E$364,MATCH($C360,'GB_index-categories_initial'!$C$2:$C$364,0))))</f>
        <v>1</v>
      </c>
    </row>
    <row r="361" spans="1:5" x14ac:dyDescent="0.35">
      <c r="A361" s="83" t="s">
        <v>1411</v>
      </c>
      <c r="B361" s="83" t="s">
        <v>1411</v>
      </c>
      <c r="C361" s="83" t="s">
        <v>912</v>
      </c>
      <c r="D361" s="83" t="s">
        <v>913</v>
      </c>
      <c r="E361" s="83">
        <f>IFERROR(MIN(INDEX('GB_index - missing_LAs_R1'!$H$2:$H$8,MATCH($C361,'GB_index - missing_LAs_R1'!$F$2:$F$8,0)),INDEX('GB_index-categories_initial'!$E$2:$E$364,MATCH($C361,'GB_index-categories_initial'!$C$2:$C$364,0))),
MIN(INDEX('GB_index-categories_R1'!$E$2:$E$364,MATCH($C361,'GB_index-categories_R1'!$C$2:$C$364,0)),INDEX('GB_index-categories_initial'!$E$2:$E$364,MATCH($C361,'GB_index-categories_initial'!$C$2:$C$364,0))))</f>
        <v>1</v>
      </c>
    </row>
    <row r="362" spans="1:5" x14ac:dyDescent="0.35">
      <c r="A362" s="83" t="s">
        <v>1411</v>
      </c>
      <c r="B362" s="83" t="s">
        <v>1411</v>
      </c>
      <c r="C362" s="83" t="s">
        <v>434</v>
      </c>
      <c r="D362" s="83" t="s">
        <v>435</v>
      </c>
      <c r="E362" s="83">
        <f>IFERROR(MIN(INDEX('GB_index - missing_LAs_R1'!$H$2:$H$8,MATCH($C362,'GB_index - missing_LAs_R1'!$F$2:$F$8,0)),INDEX('GB_index-categories_initial'!$E$2:$E$364,MATCH($C362,'GB_index-categories_initial'!$C$2:$C$364,0))),
MIN(INDEX('GB_index-categories_R1'!$E$2:$E$364,MATCH($C362,'GB_index-categories_R1'!$C$2:$C$364,0)),INDEX('GB_index-categories_initial'!$E$2:$E$364,MATCH($C362,'GB_index-categories_initial'!$C$2:$C$364,0))))</f>
        <v>2</v>
      </c>
    </row>
    <row r="363" spans="1:5" x14ac:dyDescent="0.35">
      <c r="A363" s="83" t="s">
        <v>1411</v>
      </c>
      <c r="B363" s="83" t="s">
        <v>1411</v>
      </c>
      <c r="C363" s="83" t="s">
        <v>514</v>
      </c>
      <c r="D363" s="83" t="s">
        <v>515</v>
      </c>
      <c r="E363" s="83">
        <f>IFERROR(MIN(INDEX('GB_index - missing_LAs_R1'!$H$2:$H$8,MATCH($C363,'GB_index - missing_LAs_R1'!$F$2:$F$8,0)),INDEX('GB_index-categories_initial'!$E$2:$E$364,MATCH($C363,'GB_index-categories_initial'!$C$2:$C$364,0))),
MIN(INDEX('GB_index-categories_R1'!$E$2:$E$364,MATCH($C363,'GB_index-categories_R1'!$C$2:$C$364,0)),INDEX('GB_index-categories_initial'!$E$2:$E$364,MATCH($C363,'GB_index-categories_initial'!$C$2:$C$364,0))))</f>
        <v>2</v>
      </c>
    </row>
    <row r="364" spans="1:5" x14ac:dyDescent="0.35">
      <c r="A364" s="83" t="s">
        <v>1411</v>
      </c>
      <c r="B364" s="83" t="s">
        <v>1411</v>
      </c>
      <c r="C364" s="83" t="s">
        <v>588</v>
      </c>
      <c r="D364" s="83" t="s">
        <v>589</v>
      </c>
      <c r="E364" s="83">
        <f>IFERROR(MIN(INDEX('GB_index - missing_LAs_R1'!$H$2:$H$8,MATCH($C364,'GB_index - missing_LAs_R1'!$F$2:$F$8,0)),INDEX('GB_index-categories_initial'!$E$2:$E$364,MATCH($C364,'GB_index-categories_initial'!$C$2:$C$364,0))),
MIN(INDEX('GB_index-categories_R1'!$E$2:$E$364,MATCH($C364,'GB_index-categories_R1'!$C$2:$C$364,0)),INDEX('GB_index-categories_initial'!$E$2:$E$364,MATCH($C364,'GB_index-categories_initial'!$C$2:$C$364,0))))</f>
        <v>3</v>
      </c>
    </row>
    <row r="366" spans="1:5" x14ac:dyDescent="0.35">
      <c r="A366" s="4" t="s">
        <v>149</v>
      </c>
      <c r="B366" s="4"/>
    </row>
    <row r="367" spans="1:5" x14ac:dyDescent="0.35">
      <c r="A367" s="8">
        <v>1</v>
      </c>
      <c r="B367" s="8" t="s">
        <v>1463</v>
      </c>
    </row>
  </sheetData>
  <sheetProtection algorithmName="SHA-512" hashValue="uoFWm/RhLaPOQWJM9tRigrYEp4AgcTdF2kw8v6PcykSA4NB2X6cXpDFvXXBfX3exBNnmbBUfXme/g+umW8D/7A==" saltValue="fr87FCg0UBv6nB0dq6B0Xg==" spinCount="100000" sheet="1" objects="1" scenarios="1"/>
  <autoFilter ref="A1:E364" xr:uid="{9F3AA9A6-7FB9-48B2-AF3D-6C84B08F43EE}">
    <sortState xmlns:xlrd2="http://schemas.microsoft.com/office/spreadsheetml/2017/richdata2" ref="A2:E364">
      <sortCondition ref="A1:A36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1E88-4F20-406D-8C8A-194802A1B387}">
  <sheetPr codeName="Sheet28">
    <tabColor theme="9" tint="0.79998168889431442"/>
  </sheetPr>
  <dimension ref="A1:E8"/>
  <sheetViews>
    <sheetView zoomScale="75" zoomScaleNormal="75" workbookViewId="0">
      <selection activeCell="K55" sqref="K55"/>
    </sheetView>
  </sheetViews>
  <sheetFormatPr defaultColWidth="8.7265625" defaultRowHeight="14.5" x14ac:dyDescent="0.35"/>
  <cols>
    <col min="1" max="1" width="9.81640625" style="8" bestFit="1" customWidth="1"/>
    <col min="2" max="2" width="24.1796875" style="8" customWidth="1"/>
    <col min="3" max="3" width="10.7265625" style="8" bestFit="1" customWidth="1"/>
    <col min="4" max="4" width="24.1796875" style="8" bestFit="1" customWidth="1"/>
    <col min="5" max="5" width="61.453125" style="8" bestFit="1" customWidth="1"/>
    <col min="6" max="16384" width="8.7265625" style="8"/>
  </cols>
  <sheetData>
    <row r="1" spans="1:5" ht="14.15" customHeight="1" x14ac:dyDescent="0.35">
      <c r="A1" s="2" t="s">
        <v>73</v>
      </c>
      <c r="B1" s="2" t="s">
        <v>71</v>
      </c>
      <c r="C1" s="2" t="s">
        <v>923</v>
      </c>
      <c r="D1" s="2" t="s">
        <v>924</v>
      </c>
      <c r="E1" s="3" t="s">
        <v>925</v>
      </c>
    </row>
    <row r="2" spans="1:5" x14ac:dyDescent="0.35">
      <c r="A2" s="10" t="s">
        <v>333</v>
      </c>
      <c r="B2" s="10" t="s">
        <v>334</v>
      </c>
      <c r="C2" s="10" t="s">
        <v>926</v>
      </c>
      <c r="D2" s="10" t="s">
        <v>927</v>
      </c>
      <c r="E2" s="11">
        <v>3.7</v>
      </c>
    </row>
    <row r="3" spans="1:5" x14ac:dyDescent="0.35">
      <c r="A3" s="10" t="s">
        <v>518</v>
      </c>
      <c r="B3" s="10" t="s">
        <v>519</v>
      </c>
      <c r="C3" s="10" t="s">
        <v>928</v>
      </c>
      <c r="D3" s="10" t="s">
        <v>929</v>
      </c>
      <c r="E3" s="11">
        <v>4.5</v>
      </c>
    </row>
    <row r="4" spans="1:5" x14ac:dyDescent="0.35">
      <c r="A4" s="5" t="s">
        <v>626</v>
      </c>
      <c r="B4" s="5" t="s">
        <v>627</v>
      </c>
      <c r="C4" s="10" t="s">
        <v>930</v>
      </c>
      <c r="D4" s="10" t="s">
        <v>627</v>
      </c>
      <c r="E4" s="11">
        <v>3.9</v>
      </c>
    </row>
    <row r="5" spans="1:5" x14ac:dyDescent="0.35">
      <c r="A5" s="5" t="s">
        <v>884</v>
      </c>
      <c r="B5" s="5" t="s">
        <v>885</v>
      </c>
      <c r="C5" s="10" t="s">
        <v>931</v>
      </c>
      <c r="D5" s="10" t="s">
        <v>885</v>
      </c>
      <c r="E5" s="11">
        <v>5.4</v>
      </c>
    </row>
    <row r="7" spans="1:5" x14ac:dyDescent="0.35">
      <c r="A7" s="8" t="s">
        <v>149</v>
      </c>
    </row>
    <row r="8" spans="1:5" x14ac:dyDescent="0.35">
      <c r="A8" s="8">
        <v>1</v>
      </c>
      <c r="B8" s="8" t="s">
        <v>932</v>
      </c>
    </row>
  </sheetData>
  <sheetProtection algorithmName="SHA-512" hashValue="Elj8x0C0jDosFLDLt5zGglOZUBRfG1XTqZnnYIcZnqphgOH7Lv63jNZKiHxPPcEh7VDAsL/2jBPBnrNy/RZu7Q==" saltValue="CXO77fXWRXjqzUY7JdXb1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21B3B-8319-445C-908F-7F5D64D7C37B}">
  <sheetPr>
    <tabColor theme="9" tint="0.79998168889431442"/>
  </sheetPr>
  <dimension ref="A1:E6"/>
  <sheetViews>
    <sheetView zoomScale="75" zoomScaleNormal="75" workbookViewId="0">
      <selection activeCell="O33" sqref="O33"/>
    </sheetView>
  </sheetViews>
  <sheetFormatPr defaultColWidth="8.7265625" defaultRowHeight="14.5" x14ac:dyDescent="0.35"/>
  <cols>
    <col min="1" max="1" width="9.81640625" style="8" bestFit="1" customWidth="1"/>
    <col min="2" max="2" width="24.1796875" style="8" customWidth="1"/>
    <col min="3" max="3" width="10.7265625" style="8" bestFit="1" customWidth="1"/>
    <col min="4" max="4" width="24.1796875" style="8" bestFit="1" customWidth="1"/>
    <col min="5" max="5" width="61.453125" style="8" bestFit="1" customWidth="1"/>
    <col min="6" max="16384" width="8.7265625" style="8"/>
  </cols>
  <sheetData>
    <row r="1" spans="1:5" x14ac:dyDescent="0.35">
      <c r="A1" s="2" t="s">
        <v>73</v>
      </c>
      <c r="B1" s="2" t="s">
        <v>71</v>
      </c>
      <c r="C1" s="2" t="s">
        <v>923</v>
      </c>
      <c r="D1" s="2" t="s">
        <v>924</v>
      </c>
      <c r="E1" s="3" t="s">
        <v>933</v>
      </c>
    </row>
    <row r="2" spans="1:5" x14ac:dyDescent="0.35">
      <c r="A2" s="10" t="s">
        <v>333</v>
      </c>
      <c r="B2" s="10" t="s">
        <v>334</v>
      </c>
      <c r="C2" s="10" t="s">
        <v>926</v>
      </c>
      <c r="D2" s="10" t="s">
        <v>927</v>
      </c>
      <c r="E2" s="11">
        <v>3.9</v>
      </c>
    </row>
    <row r="3" spans="1:5" x14ac:dyDescent="0.35">
      <c r="A3" s="10" t="s">
        <v>518</v>
      </c>
      <c r="B3" s="10" t="s">
        <v>519</v>
      </c>
      <c r="C3" s="10" t="s">
        <v>928</v>
      </c>
      <c r="D3" s="10" t="s">
        <v>929</v>
      </c>
      <c r="E3" s="11">
        <v>3.5</v>
      </c>
    </row>
    <row r="5" spans="1:5" x14ac:dyDescent="0.35">
      <c r="A5" s="8" t="s">
        <v>149</v>
      </c>
    </row>
    <row r="6" spans="1:5" x14ac:dyDescent="0.35">
      <c r="A6" s="8">
        <v>1</v>
      </c>
      <c r="B6" s="8" t="s">
        <v>934</v>
      </c>
    </row>
  </sheetData>
  <sheetProtection algorithmName="SHA-512" hashValue="TT+PB8pftPa4NeSYLdV/DXlW8I8nLouSodYJvZ91b5wSZjoYlQckY5hQLTQ1R4bOH3XYaN6eBVrIqLhAr4INzg==" saltValue="aUxj2xML8bluwJdC7gLM3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723C-6D15-498A-BC39-05B86FAF13D1}">
  <sheetPr codeName="Sheet29">
    <tabColor theme="9" tint="0.79998168889431442"/>
  </sheetPr>
  <dimension ref="A1:E367"/>
  <sheetViews>
    <sheetView topLeftCell="A342" zoomScale="75" zoomScaleNormal="75" workbookViewId="0">
      <selection activeCell="O33" sqref="O33"/>
    </sheetView>
  </sheetViews>
  <sheetFormatPr defaultColWidth="8.7265625" defaultRowHeight="14.5" x14ac:dyDescent="0.35"/>
  <cols>
    <col min="1" max="1" width="10.54296875" style="4" customWidth="1"/>
    <col min="2" max="2" width="33" style="4" customWidth="1"/>
    <col min="3" max="3" width="50.54296875" style="7" bestFit="1" customWidth="1"/>
    <col min="4" max="4" width="49.81640625" style="7" customWidth="1"/>
    <col min="5" max="16384" width="8.7265625" style="4"/>
  </cols>
  <sheetData>
    <row r="1" spans="1:5" ht="14.15" customHeight="1" x14ac:dyDescent="0.35">
      <c r="A1" s="2" t="s">
        <v>73</v>
      </c>
      <c r="B1" s="2" t="s">
        <v>71</v>
      </c>
      <c r="C1" s="3" t="s">
        <v>193</v>
      </c>
      <c r="D1" s="3" t="s">
        <v>194</v>
      </c>
    </row>
    <row r="2" spans="1:5" x14ac:dyDescent="0.35">
      <c r="A2" s="5" t="s">
        <v>195</v>
      </c>
      <c r="B2" s="5" t="s">
        <v>196</v>
      </c>
      <c r="C2" s="6">
        <f>IFERROR(INDEX('Unemployment-miss_val_d_20-21'!$E$2:$E$5,MATCH(A2,'Unemployment-miss_val_d_20-21'!$A$2:$A$5,0)), INDEX('Unemployment-LA_data'!$C$2:$C$364,MATCH(A2,'Unemployment-LA_data'!$A$2:$A$364,0)))</f>
        <v>4.4000000000000004</v>
      </c>
      <c r="D2" s="6">
        <f>IFERROR(INDEX('Unemployment-miss_val_d_19-20'!$E$2:$E$3,MATCH(A2,'Unemployment-miss_val_d_19-20'!$A$2:$A$3,0)), INDEX('Unemployment-LA_data'!$D$2:$D$364,MATCH(A2,'Unemployment-LA_data'!$A$2:$A$364,0)))</f>
        <v>3.4</v>
      </c>
      <c r="E2" s="125"/>
    </row>
    <row r="3" spans="1:5" x14ac:dyDescent="0.35">
      <c r="A3" s="5" t="s">
        <v>197</v>
      </c>
      <c r="B3" s="5" t="s">
        <v>198</v>
      </c>
      <c r="C3" s="6">
        <f>IFERROR(INDEX('Unemployment-miss_val_d_20-21'!$E$2:$E$5,MATCH(A3,'Unemployment-miss_val_d_20-21'!$A$2:$A$5,0)), INDEX('Unemployment-LA_data'!$C$2:$C$364,MATCH(A3,'Unemployment-LA_data'!$A$2:$A$364,0)))</f>
        <v>3.2</v>
      </c>
      <c r="D3" s="6">
        <f>IFERROR(INDEX('Unemployment-miss_val_d_19-20'!$E$2:$E$3,MATCH(A3,'Unemployment-miss_val_d_19-20'!$A$2:$A$3,0)), INDEX('Unemployment-LA_data'!$D$2:$D$364,MATCH(A3,'Unemployment-LA_data'!$A$2:$A$364,0)))</f>
        <v>2.4</v>
      </c>
      <c r="E3" s="125"/>
    </row>
    <row r="4" spans="1:5" x14ac:dyDescent="0.35">
      <c r="A4" s="5" t="s">
        <v>199</v>
      </c>
      <c r="B4" s="5" t="s">
        <v>200</v>
      </c>
      <c r="C4" s="6">
        <f>IFERROR(INDEX('Unemployment-miss_val_d_20-21'!$E$2:$E$5,MATCH(A4,'Unemployment-miss_val_d_20-21'!$A$2:$A$5,0)), INDEX('Unemployment-LA_data'!$C$2:$C$364,MATCH(A4,'Unemployment-LA_data'!$A$2:$A$364,0)))</f>
        <v>3.8</v>
      </c>
      <c r="D4" s="6">
        <f>IFERROR(INDEX('Unemployment-miss_val_d_19-20'!$E$2:$E$3,MATCH(A4,'Unemployment-miss_val_d_19-20'!$A$2:$A$3,0)), INDEX('Unemployment-LA_data'!$D$2:$D$364,MATCH(A4,'Unemployment-LA_data'!$A$2:$A$364,0)))</f>
        <v>3.7</v>
      </c>
      <c r="E4" s="125"/>
    </row>
    <row r="5" spans="1:5" x14ac:dyDescent="0.35">
      <c r="A5" s="5" t="s">
        <v>201</v>
      </c>
      <c r="B5" s="5" t="s">
        <v>202</v>
      </c>
      <c r="C5" s="6">
        <f>IFERROR(INDEX('Unemployment-miss_val_d_20-21'!$E$2:$E$5,MATCH(A5,'Unemployment-miss_val_d_20-21'!$A$2:$A$5,0)), INDEX('Unemployment-LA_data'!$C$2:$C$364,MATCH(A5,'Unemployment-LA_data'!$A$2:$A$364,0)))</f>
        <v>4</v>
      </c>
      <c r="D5" s="6">
        <f>IFERROR(INDEX('Unemployment-miss_val_d_19-20'!$E$2:$E$3,MATCH(A5,'Unemployment-miss_val_d_19-20'!$A$2:$A$3,0)), INDEX('Unemployment-LA_data'!$D$2:$D$364,MATCH(A5,'Unemployment-LA_data'!$A$2:$A$364,0)))</f>
        <v>3.2</v>
      </c>
      <c r="E5" s="125"/>
    </row>
    <row r="6" spans="1:5" x14ac:dyDescent="0.35">
      <c r="A6" s="5" t="s">
        <v>203</v>
      </c>
      <c r="B6" s="5" t="s">
        <v>204</v>
      </c>
      <c r="C6" s="6">
        <f>IFERROR(INDEX('Unemployment-miss_val_d_20-21'!$E$2:$E$5,MATCH(A6,'Unemployment-miss_val_d_20-21'!$A$2:$A$5,0)), INDEX('Unemployment-LA_data'!$C$2:$C$364,MATCH(A6,'Unemployment-LA_data'!$A$2:$A$364,0)))</f>
        <v>3.7</v>
      </c>
      <c r="D6" s="6">
        <f>IFERROR(INDEX('Unemployment-miss_val_d_19-20'!$E$2:$E$3,MATCH(A6,'Unemployment-miss_val_d_19-20'!$A$2:$A$3,0)), INDEX('Unemployment-LA_data'!$D$2:$D$364,MATCH(A6,'Unemployment-LA_data'!$A$2:$A$364,0)))</f>
        <v>3.8</v>
      </c>
      <c r="E6" s="125"/>
    </row>
    <row r="7" spans="1:5" x14ac:dyDescent="0.35">
      <c r="A7" s="5" t="s">
        <v>205</v>
      </c>
      <c r="B7" s="5" t="s">
        <v>206</v>
      </c>
      <c r="C7" s="6">
        <f>IFERROR(INDEX('Unemployment-miss_val_d_20-21'!$E$2:$E$5,MATCH(A7,'Unemployment-miss_val_d_20-21'!$A$2:$A$5,0)), INDEX('Unemployment-LA_data'!$C$2:$C$364,MATCH(A7,'Unemployment-LA_data'!$A$2:$A$364,0)))</f>
        <v>3.8</v>
      </c>
      <c r="D7" s="6">
        <f>IFERROR(INDEX('Unemployment-miss_val_d_19-20'!$E$2:$E$3,MATCH(A7,'Unemployment-miss_val_d_19-20'!$A$2:$A$3,0)), INDEX('Unemployment-LA_data'!$D$2:$D$364,MATCH(A7,'Unemployment-LA_data'!$A$2:$A$364,0)))</f>
        <v>3.2</v>
      </c>
      <c r="E7" s="125"/>
    </row>
    <row r="8" spans="1:5" x14ac:dyDescent="0.35">
      <c r="A8" s="5" t="s">
        <v>207</v>
      </c>
      <c r="B8" s="5" t="s">
        <v>208</v>
      </c>
      <c r="C8" s="6">
        <f>IFERROR(INDEX('Unemployment-miss_val_d_20-21'!$E$2:$E$5,MATCH(A8,'Unemployment-miss_val_d_20-21'!$A$2:$A$5,0)), INDEX('Unemployment-LA_data'!$C$2:$C$364,MATCH(A8,'Unemployment-LA_data'!$A$2:$A$364,0)))</f>
        <v>3.7</v>
      </c>
      <c r="D8" s="6">
        <f>IFERROR(INDEX('Unemployment-miss_val_d_19-20'!$E$2:$E$3,MATCH(A8,'Unemployment-miss_val_d_19-20'!$A$2:$A$3,0)), INDEX('Unemployment-LA_data'!$D$2:$D$364,MATCH(A8,'Unemployment-LA_data'!$A$2:$A$364,0)))</f>
        <v>3</v>
      </c>
      <c r="E8" s="125"/>
    </row>
    <row r="9" spans="1:5" x14ac:dyDescent="0.35">
      <c r="A9" s="5" t="s">
        <v>209</v>
      </c>
      <c r="B9" s="5" t="s">
        <v>210</v>
      </c>
      <c r="C9" s="6">
        <f>IFERROR(INDEX('Unemployment-miss_val_d_20-21'!$E$2:$E$5,MATCH(A9,'Unemployment-miss_val_d_20-21'!$A$2:$A$5,0)), INDEX('Unemployment-LA_data'!$C$2:$C$364,MATCH(A9,'Unemployment-LA_data'!$A$2:$A$364,0)))</f>
        <v>3.4</v>
      </c>
      <c r="D9" s="6">
        <f>IFERROR(INDEX('Unemployment-miss_val_d_19-20'!$E$2:$E$3,MATCH(A9,'Unemployment-miss_val_d_19-20'!$A$2:$A$3,0)), INDEX('Unemployment-LA_data'!$D$2:$D$364,MATCH(A9,'Unemployment-LA_data'!$A$2:$A$364,0)))</f>
        <v>4.3</v>
      </c>
      <c r="E9" s="125"/>
    </row>
    <row r="10" spans="1:5" x14ac:dyDescent="0.35">
      <c r="A10" s="5" t="s">
        <v>211</v>
      </c>
      <c r="B10" s="5" t="s">
        <v>212</v>
      </c>
      <c r="C10" s="6">
        <f>IFERROR(INDEX('Unemployment-miss_val_d_20-21'!$E$2:$E$5,MATCH(A10,'Unemployment-miss_val_d_20-21'!$A$2:$A$5,0)), INDEX('Unemployment-LA_data'!$C$2:$C$364,MATCH(A10,'Unemployment-LA_data'!$A$2:$A$364,0)))</f>
        <v>4.4000000000000004</v>
      </c>
      <c r="D10" s="6">
        <f>IFERROR(INDEX('Unemployment-miss_val_d_19-20'!$E$2:$E$3,MATCH(A10,'Unemployment-miss_val_d_19-20'!$A$2:$A$3,0)), INDEX('Unemployment-LA_data'!$D$2:$D$364,MATCH(A10,'Unemployment-LA_data'!$A$2:$A$364,0)))</f>
        <v>4.8</v>
      </c>
      <c r="E10" s="125"/>
    </row>
    <row r="11" spans="1:5" x14ac:dyDescent="0.35">
      <c r="A11" s="5" t="s">
        <v>213</v>
      </c>
      <c r="B11" s="5" t="s">
        <v>214</v>
      </c>
      <c r="C11" s="6">
        <f>IFERROR(INDEX('Unemployment-miss_val_d_20-21'!$E$2:$E$5,MATCH(A11,'Unemployment-miss_val_d_20-21'!$A$2:$A$5,0)), INDEX('Unemployment-LA_data'!$C$2:$C$364,MATCH(A11,'Unemployment-LA_data'!$A$2:$A$364,0)))</f>
        <v>4.5999999999999996</v>
      </c>
      <c r="D11" s="6">
        <f>IFERROR(INDEX('Unemployment-miss_val_d_19-20'!$E$2:$E$3,MATCH(A11,'Unemployment-miss_val_d_19-20'!$A$2:$A$3,0)), INDEX('Unemployment-LA_data'!$D$2:$D$364,MATCH(A11,'Unemployment-LA_data'!$A$2:$A$364,0)))</f>
        <v>3.7</v>
      </c>
      <c r="E11" s="125"/>
    </row>
    <row r="12" spans="1:5" x14ac:dyDescent="0.35">
      <c r="A12" s="5" t="s">
        <v>215</v>
      </c>
      <c r="B12" s="5" t="s">
        <v>216</v>
      </c>
      <c r="C12" s="6">
        <f>IFERROR(INDEX('Unemployment-miss_val_d_20-21'!$E$2:$E$5,MATCH(A12,'Unemployment-miss_val_d_20-21'!$A$2:$A$5,0)), INDEX('Unemployment-LA_data'!$C$2:$C$364,MATCH(A12,'Unemployment-LA_data'!$A$2:$A$364,0)))</f>
        <v>3.4</v>
      </c>
      <c r="D12" s="6">
        <f>IFERROR(INDEX('Unemployment-miss_val_d_19-20'!$E$2:$E$3,MATCH(A12,'Unemployment-miss_val_d_19-20'!$A$2:$A$3,0)), INDEX('Unemployment-LA_data'!$D$2:$D$364,MATCH(A12,'Unemployment-LA_data'!$A$2:$A$364,0)))</f>
        <v>3.1</v>
      </c>
      <c r="E12" s="125"/>
    </row>
    <row r="13" spans="1:5" x14ac:dyDescent="0.35">
      <c r="A13" s="5" t="s">
        <v>217</v>
      </c>
      <c r="B13" s="5" t="s">
        <v>218</v>
      </c>
      <c r="C13" s="6">
        <f>IFERROR(INDEX('Unemployment-miss_val_d_20-21'!$E$2:$E$5,MATCH(A13,'Unemployment-miss_val_d_20-21'!$A$2:$A$5,0)), INDEX('Unemployment-LA_data'!$C$2:$C$364,MATCH(A13,'Unemployment-LA_data'!$A$2:$A$364,0)))</f>
        <v>9.1</v>
      </c>
      <c r="D13" s="6">
        <f>IFERROR(INDEX('Unemployment-miss_val_d_19-20'!$E$2:$E$3,MATCH(A13,'Unemployment-miss_val_d_19-20'!$A$2:$A$3,0)), INDEX('Unemployment-LA_data'!$D$2:$D$364,MATCH(A13,'Unemployment-LA_data'!$A$2:$A$364,0)))</f>
        <v>6.7</v>
      </c>
      <c r="E13" s="125"/>
    </row>
    <row r="14" spans="1:5" x14ac:dyDescent="0.35">
      <c r="A14" s="5" t="s">
        <v>219</v>
      </c>
      <c r="B14" s="5" t="s">
        <v>220</v>
      </c>
      <c r="C14" s="6">
        <f>IFERROR(INDEX('Unemployment-miss_val_d_20-21'!$E$2:$E$5,MATCH(A14,'Unemployment-miss_val_d_20-21'!$A$2:$A$5,0)), INDEX('Unemployment-LA_data'!$C$2:$C$364,MATCH(A14,'Unemployment-LA_data'!$A$2:$A$364,0)))</f>
        <v>7.5</v>
      </c>
      <c r="D14" s="6">
        <f>IFERROR(INDEX('Unemployment-miss_val_d_19-20'!$E$2:$E$3,MATCH(A14,'Unemployment-miss_val_d_19-20'!$A$2:$A$3,0)), INDEX('Unemployment-LA_data'!$D$2:$D$364,MATCH(A14,'Unemployment-LA_data'!$A$2:$A$364,0)))</f>
        <v>3.9</v>
      </c>
      <c r="E14" s="125"/>
    </row>
    <row r="15" spans="1:5" x14ac:dyDescent="0.35">
      <c r="A15" s="5" t="s">
        <v>221</v>
      </c>
      <c r="B15" s="5" t="s">
        <v>222</v>
      </c>
      <c r="C15" s="6">
        <f>IFERROR(INDEX('Unemployment-miss_val_d_20-21'!$E$2:$E$5,MATCH(A15,'Unemployment-miss_val_d_20-21'!$A$2:$A$5,0)), INDEX('Unemployment-LA_data'!$C$2:$C$364,MATCH(A15,'Unemployment-LA_data'!$A$2:$A$364,0)))</f>
        <v>4.9000000000000004</v>
      </c>
      <c r="D15" s="6">
        <f>IFERROR(INDEX('Unemployment-miss_val_d_19-20'!$E$2:$E$3,MATCH(A15,'Unemployment-miss_val_d_19-20'!$A$2:$A$3,0)), INDEX('Unemployment-LA_data'!$D$2:$D$364,MATCH(A15,'Unemployment-LA_data'!$A$2:$A$364,0)))</f>
        <v>4.8</v>
      </c>
      <c r="E15" s="125"/>
    </row>
    <row r="16" spans="1:5" x14ac:dyDescent="0.35">
      <c r="A16" s="5" t="s">
        <v>223</v>
      </c>
      <c r="B16" s="5" t="s">
        <v>224</v>
      </c>
      <c r="C16" s="6">
        <f>IFERROR(INDEX('Unemployment-miss_val_d_20-21'!$E$2:$E$5,MATCH(A16,'Unemployment-miss_val_d_20-21'!$A$2:$A$5,0)), INDEX('Unemployment-LA_data'!$C$2:$C$364,MATCH(A16,'Unemployment-LA_data'!$A$2:$A$364,0)))</f>
        <v>4.2</v>
      </c>
      <c r="D16" s="6">
        <f>IFERROR(INDEX('Unemployment-miss_val_d_19-20'!$E$2:$E$3,MATCH(A16,'Unemployment-miss_val_d_19-20'!$A$2:$A$3,0)), INDEX('Unemployment-LA_data'!$D$2:$D$364,MATCH(A16,'Unemployment-LA_data'!$A$2:$A$364,0)))</f>
        <v>4.5999999999999996</v>
      </c>
      <c r="E16" s="125"/>
    </row>
    <row r="17" spans="1:5" x14ac:dyDescent="0.35">
      <c r="A17" s="5" t="s">
        <v>225</v>
      </c>
      <c r="B17" s="5" t="s">
        <v>226</v>
      </c>
      <c r="C17" s="6">
        <f>IFERROR(INDEX('Unemployment-miss_val_d_20-21'!$E$2:$E$5,MATCH(A17,'Unemployment-miss_val_d_20-21'!$A$2:$A$5,0)), INDEX('Unemployment-LA_data'!$C$2:$C$364,MATCH(A17,'Unemployment-LA_data'!$A$2:$A$364,0)))</f>
        <v>4.9000000000000004</v>
      </c>
      <c r="D17" s="6">
        <f>IFERROR(INDEX('Unemployment-miss_val_d_19-20'!$E$2:$E$3,MATCH(A17,'Unemployment-miss_val_d_19-20'!$A$2:$A$3,0)), INDEX('Unemployment-LA_data'!$D$2:$D$364,MATCH(A17,'Unemployment-LA_data'!$A$2:$A$364,0)))</f>
        <v>4.5</v>
      </c>
      <c r="E17" s="125"/>
    </row>
    <row r="18" spans="1:5" x14ac:dyDescent="0.35">
      <c r="A18" s="5" t="s">
        <v>227</v>
      </c>
      <c r="B18" s="5" t="s">
        <v>228</v>
      </c>
      <c r="C18" s="6">
        <f>IFERROR(INDEX('Unemployment-miss_val_d_20-21'!$E$2:$E$5,MATCH(A18,'Unemployment-miss_val_d_20-21'!$A$2:$A$5,0)), INDEX('Unemployment-LA_data'!$C$2:$C$364,MATCH(A18,'Unemployment-LA_data'!$A$2:$A$364,0)))</f>
        <v>3.5</v>
      </c>
      <c r="D18" s="6">
        <f>IFERROR(INDEX('Unemployment-miss_val_d_19-20'!$E$2:$E$3,MATCH(A18,'Unemployment-miss_val_d_19-20'!$A$2:$A$3,0)), INDEX('Unemployment-LA_data'!$D$2:$D$364,MATCH(A18,'Unemployment-LA_data'!$A$2:$A$364,0)))</f>
        <v>3.2</v>
      </c>
      <c r="E18" s="125"/>
    </row>
    <row r="19" spans="1:5" x14ac:dyDescent="0.35">
      <c r="A19" s="5" t="s">
        <v>229</v>
      </c>
      <c r="B19" s="5" t="s">
        <v>230</v>
      </c>
      <c r="C19" s="6">
        <f>IFERROR(INDEX('Unemployment-miss_val_d_20-21'!$E$2:$E$5,MATCH(A19,'Unemployment-miss_val_d_20-21'!$A$2:$A$5,0)), INDEX('Unemployment-LA_data'!$C$2:$C$364,MATCH(A19,'Unemployment-LA_data'!$A$2:$A$364,0)))</f>
        <v>4.4000000000000004</v>
      </c>
      <c r="D19" s="6">
        <f>IFERROR(INDEX('Unemployment-miss_val_d_19-20'!$E$2:$E$3,MATCH(A19,'Unemployment-miss_val_d_19-20'!$A$2:$A$3,0)), INDEX('Unemployment-LA_data'!$D$2:$D$364,MATCH(A19,'Unemployment-LA_data'!$A$2:$A$364,0)))</f>
        <v>4.5999999999999996</v>
      </c>
      <c r="E19" s="125"/>
    </row>
    <row r="20" spans="1:5" x14ac:dyDescent="0.35">
      <c r="A20" s="5" t="s">
        <v>231</v>
      </c>
      <c r="B20" s="5" t="s">
        <v>232</v>
      </c>
      <c r="C20" s="6">
        <f>IFERROR(INDEX('Unemployment-miss_val_d_20-21'!$E$2:$E$5,MATCH(A20,'Unemployment-miss_val_d_20-21'!$A$2:$A$5,0)), INDEX('Unemployment-LA_data'!$C$2:$C$364,MATCH(A20,'Unemployment-LA_data'!$A$2:$A$364,0)))</f>
        <v>3.3</v>
      </c>
      <c r="D20" s="6">
        <f>IFERROR(INDEX('Unemployment-miss_val_d_19-20'!$E$2:$E$3,MATCH(A20,'Unemployment-miss_val_d_19-20'!$A$2:$A$3,0)), INDEX('Unemployment-LA_data'!$D$2:$D$364,MATCH(A20,'Unemployment-LA_data'!$A$2:$A$364,0)))</f>
        <v>3.4</v>
      </c>
      <c r="E20" s="125"/>
    </row>
    <row r="21" spans="1:5" x14ac:dyDescent="0.35">
      <c r="A21" s="5" t="s">
        <v>233</v>
      </c>
      <c r="B21" s="5" t="s">
        <v>234</v>
      </c>
      <c r="C21" s="6">
        <f>IFERROR(INDEX('Unemployment-miss_val_d_20-21'!$E$2:$E$5,MATCH(A21,'Unemployment-miss_val_d_20-21'!$A$2:$A$5,0)), INDEX('Unemployment-LA_data'!$C$2:$C$364,MATCH(A21,'Unemployment-LA_data'!$A$2:$A$364,0)))</f>
        <v>4.5</v>
      </c>
      <c r="D21" s="6">
        <f>IFERROR(INDEX('Unemployment-miss_val_d_19-20'!$E$2:$E$3,MATCH(A21,'Unemployment-miss_val_d_19-20'!$A$2:$A$3,0)), INDEX('Unemployment-LA_data'!$D$2:$D$364,MATCH(A21,'Unemployment-LA_data'!$A$2:$A$364,0)))</f>
        <v>3.4</v>
      </c>
      <c r="E21" s="125"/>
    </row>
    <row r="22" spans="1:5" x14ac:dyDescent="0.35">
      <c r="A22" s="5" t="s">
        <v>235</v>
      </c>
      <c r="B22" s="5" t="s">
        <v>236</v>
      </c>
      <c r="C22" s="6">
        <f>IFERROR(INDEX('Unemployment-miss_val_d_20-21'!$E$2:$E$5,MATCH(A22,'Unemployment-miss_val_d_20-21'!$A$2:$A$5,0)), INDEX('Unemployment-LA_data'!$C$2:$C$364,MATCH(A22,'Unemployment-LA_data'!$A$2:$A$364,0)))</f>
        <v>5.2</v>
      </c>
      <c r="D22" s="6">
        <f>IFERROR(INDEX('Unemployment-miss_val_d_19-20'!$E$2:$E$3,MATCH(A22,'Unemployment-miss_val_d_19-20'!$A$2:$A$3,0)), INDEX('Unemployment-LA_data'!$D$2:$D$364,MATCH(A22,'Unemployment-LA_data'!$A$2:$A$364,0)))</f>
        <v>4.5999999999999996</v>
      </c>
      <c r="E22" s="125"/>
    </row>
    <row r="23" spans="1:5" x14ac:dyDescent="0.35">
      <c r="A23" s="5" t="s">
        <v>237</v>
      </c>
      <c r="B23" s="5" t="s">
        <v>238</v>
      </c>
      <c r="C23" s="6">
        <f>IFERROR(INDEX('Unemployment-miss_val_d_20-21'!$E$2:$E$5,MATCH(A23,'Unemployment-miss_val_d_20-21'!$A$2:$A$5,0)), INDEX('Unemployment-LA_data'!$C$2:$C$364,MATCH(A23,'Unemployment-LA_data'!$A$2:$A$364,0)))</f>
        <v>8.1</v>
      </c>
      <c r="D23" s="6">
        <f>IFERROR(INDEX('Unemployment-miss_val_d_19-20'!$E$2:$E$3,MATCH(A23,'Unemployment-miss_val_d_19-20'!$A$2:$A$3,0)), INDEX('Unemployment-LA_data'!$D$2:$D$364,MATCH(A23,'Unemployment-LA_data'!$A$2:$A$364,0)))</f>
        <v>7.9</v>
      </c>
      <c r="E23" s="125"/>
    </row>
    <row r="24" spans="1:5" x14ac:dyDescent="0.35">
      <c r="A24" s="5" t="s">
        <v>239</v>
      </c>
      <c r="B24" s="5" t="s">
        <v>240</v>
      </c>
      <c r="C24" s="6">
        <f>IFERROR(INDEX('Unemployment-miss_val_d_20-21'!$E$2:$E$5,MATCH(A24,'Unemployment-miss_val_d_20-21'!$A$2:$A$5,0)), INDEX('Unemployment-LA_data'!$C$2:$C$364,MATCH(A24,'Unemployment-LA_data'!$A$2:$A$364,0)))</f>
        <v>4.5999999999999996</v>
      </c>
      <c r="D24" s="6">
        <f>IFERROR(INDEX('Unemployment-miss_val_d_19-20'!$E$2:$E$3,MATCH(A24,'Unemployment-miss_val_d_19-20'!$A$2:$A$3,0)), INDEX('Unemployment-LA_data'!$D$2:$D$364,MATCH(A24,'Unemployment-LA_data'!$A$2:$A$364,0)))</f>
        <v>2.9</v>
      </c>
      <c r="E24" s="125"/>
    </row>
    <row r="25" spans="1:5" x14ac:dyDescent="0.35">
      <c r="A25" s="5" t="s">
        <v>241</v>
      </c>
      <c r="B25" s="5" t="s">
        <v>242</v>
      </c>
      <c r="C25" s="6">
        <f>IFERROR(INDEX('Unemployment-miss_val_d_20-21'!$E$2:$E$5,MATCH(A25,'Unemployment-miss_val_d_20-21'!$A$2:$A$5,0)), INDEX('Unemployment-LA_data'!$C$2:$C$364,MATCH(A25,'Unemployment-LA_data'!$A$2:$A$364,0)))</f>
        <v>5.9</v>
      </c>
      <c r="D25" s="6">
        <f>IFERROR(INDEX('Unemployment-miss_val_d_19-20'!$E$2:$E$3,MATCH(A25,'Unemployment-miss_val_d_19-20'!$A$2:$A$3,0)), INDEX('Unemployment-LA_data'!$D$2:$D$364,MATCH(A25,'Unemployment-LA_data'!$A$2:$A$364,0)))</f>
        <v>5.7</v>
      </c>
      <c r="E25" s="125"/>
    </row>
    <row r="26" spans="1:5" x14ac:dyDescent="0.35">
      <c r="A26" s="5" t="s">
        <v>243</v>
      </c>
      <c r="B26" s="5" t="s">
        <v>244</v>
      </c>
      <c r="C26" s="6">
        <f>IFERROR(INDEX('Unemployment-miss_val_d_20-21'!$E$2:$E$5,MATCH(A26,'Unemployment-miss_val_d_20-21'!$A$2:$A$5,0)), INDEX('Unemployment-LA_data'!$C$2:$C$364,MATCH(A26,'Unemployment-LA_data'!$A$2:$A$364,0)))</f>
        <v>6</v>
      </c>
      <c r="D26" s="6">
        <f>IFERROR(INDEX('Unemployment-miss_val_d_19-20'!$E$2:$E$3,MATCH(A26,'Unemployment-miss_val_d_19-20'!$A$2:$A$3,0)), INDEX('Unemployment-LA_data'!$D$2:$D$364,MATCH(A26,'Unemployment-LA_data'!$A$2:$A$364,0)))</f>
        <v>4.9000000000000004</v>
      </c>
      <c r="E26" s="125"/>
    </row>
    <row r="27" spans="1:5" x14ac:dyDescent="0.35">
      <c r="A27" s="5" t="s">
        <v>245</v>
      </c>
      <c r="B27" s="5" t="s">
        <v>246</v>
      </c>
      <c r="C27" s="6">
        <f>IFERROR(INDEX('Unemployment-miss_val_d_20-21'!$E$2:$E$5,MATCH(A27,'Unemployment-miss_val_d_20-21'!$A$2:$A$5,0)), INDEX('Unemployment-LA_data'!$C$2:$C$364,MATCH(A27,'Unemployment-LA_data'!$A$2:$A$364,0)))</f>
        <v>4.5</v>
      </c>
      <c r="D27" s="6">
        <f>IFERROR(INDEX('Unemployment-miss_val_d_19-20'!$E$2:$E$3,MATCH(A27,'Unemployment-miss_val_d_19-20'!$A$2:$A$3,0)), INDEX('Unemployment-LA_data'!$D$2:$D$364,MATCH(A27,'Unemployment-LA_data'!$A$2:$A$364,0)))</f>
        <v>4</v>
      </c>
      <c r="E27" s="125"/>
    </row>
    <row r="28" spans="1:5" x14ac:dyDescent="0.35">
      <c r="A28" s="5" t="s">
        <v>247</v>
      </c>
      <c r="B28" s="5" t="s">
        <v>248</v>
      </c>
      <c r="C28" s="6">
        <f>IFERROR(INDEX('Unemployment-miss_val_d_20-21'!$E$2:$E$5,MATCH(A28,'Unemployment-miss_val_d_20-21'!$A$2:$A$5,0)), INDEX('Unemployment-LA_data'!$C$2:$C$364,MATCH(A28,'Unemployment-LA_data'!$A$2:$A$364,0)))</f>
        <v>4.0999999999999996</v>
      </c>
      <c r="D28" s="6">
        <f>IFERROR(INDEX('Unemployment-miss_val_d_19-20'!$E$2:$E$3,MATCH(A28,'Unemployment-miss_val_d_19-20'!$A$2:$A$3,0)), INDEX('Unemployment-LA_data'!$D$2:$D$364,MATCH(A28,'Unemployment-LA_data'!$A$2:$A$364,0)))</f>
        <v>4.5</v>
      </c>
      <c r="E28" s="125"/>
    </row>
    <row r="29" spans="1:5" x14ac:dyDescent="0.35">
      <c r="A29" s="5" t="s">
        <v>249</v>
      </c>
      <c r="B29" s="5" t="s">
        <v>250</v>
      </c>
      <c r="C29" s="6">
        <f>IFERROR(INDEX('Unemployment-miss_val_d_20-21'!$E$2:$E$5,MATCH(A29,'Unemployment-miss_val_d_20-21'!$A$2:$A$5,0)), INDEX('Unemployment-LA_data'!$C$2:$C$364,MATCH(A29,'Unemployment-LA_data'!$A$2:$A$364,0)))</f>
        <v>5.7</v>
      </c>
      <c r="D29" s="6">
        <f>IFERROR(INDEX('Unemployment-miss_val_d_19-20'!$E$2:$E$3,MATCH(A29,'Unemployment-miss_val_d_19-20'!$A$2:$A$3,0)), INDEX('Unemployment-LA_data'!$D$2:$D$364,MATCH(A29,'Unemployment-LA_data'!$A$2:$A$364,0)))</f>
        <v>5.9</v>
      </c>
      <c r="E29" s="125"/>
    </row>
    <row r="30" spans="1:5" x14ac:dyDescent="0.35">
      <c r="A30" s="5" t="s">
        <v>251</v>
      </c>
      <c r="B30" s="5" t="s">
        <v>252</v>
      </c>
      <c r="C30" s="6">
        <f>IFERROR(INDEX('Unemployment-miss_val_d_20-21'!$E$2:$E$5,MATCH(A30,'Unemployment-miss_val_d_20-21'!$A$2:$A$5,0)), INDEX('Unemployment-LA_data'!$C$2:$C$364,MATCH(A30,'Unemployment-LA_data'!$A$2:$A$364,0)))</f>
        <v>5.9</v>
      </c>
      <c r="D30" s="6">
        <f>IFERROR(INDEX('Unemployment-miss_val_d_19-20'!$E$2:$E$3,MATCH(A30,'Unemployment-miss_val_d_19-20'!$A$2:$A$3,0)), INDEX('Unemployment-LA_data'!$D$2:$D$364,MATCH(A30,'Unemployment-LA_data'!$A$2:$A$364,0)))</f>
        <v>3.9</v>
      </c>
      <c r="E30" s="125"/>
    </row>
    <row r="31" spans="1:5" x14ac:dyDescent="0.35">
      <c r="A31" s="5" t="s">
        <v>253</v>
      </c>
      <c r="B31" s="5" t="s">
        <v>254</v>
      </c>
      <c r="C31" s="6">
        <f>IFERROR(INDEX('Unemployment-miss_val_d_20-21'!$E$2:$E$5,MATCH(A31,'Unemployment-miss_val_d_20-21'!$A$2:$A$5,0)), INDEX('Unemployment-LA_data'!$C$2:$C$364,MATCH(A31,'Unemployment-LA_data'!$A$2:$A$364,0)))</f>
        <v>4.2</v>
      </c>
      <c r="D31" s="6">
        <f>IFERROR(INDEX('Unemployment-miss_val_d_19-20'!$E$2:$E$3,MATCH(A31,'Unemployment-miss_val_d_19-20'!$A$2:$A$3,0)), INDEX('Unemployment-LA_data'!$D$2:$D$364,MATCH(A31,'Unemployment-LA_data'!$A$2:$A$364,0)))</f>
        <v>3.8</v>
      </c>
      <c r="E31" s="125"/>
    </row>
    <row r="32" spans="1:5" x14ac:dyDescent="0.35">
      <c r="A32" s="5" t="s">
        <v>255</v>
      </c>
      <c r="B32" s="5" t="s">
        <v>256</v>
      </c>
      <c r="C32" s="6">
        <f>IFERROR(INDEX('Unemployment-miss_val_d_20-21'!$E$2:$E$5,MATCH(A32,'Unemployment-miss_val_d_20-21'!$A$2:$A$5,0)), INDEX('Unemployment-LA_data'!$C$2:$C$364,MATCH(A32,'Unemployment-LA_data'!$A$2:$A$364,0)))</f>
        <v>3.6</v>
      </c>
      <c r="D32" s="6">
        <f>IFERROR(INDEX('Unemployment-miss_val_d_19-20'!$E$2:$E$3,MATCH(A32,'Unemployment-miss_val_d_19-20'!$A$2:$A$3,0)), INDEX('Unemployment-LA_data'!$D$2:$D$364,MATCH(A32,'Unemployment-LA_data'!$A$2:$A$364,0)))</f>
        <v>3.5</v>
      </c>
      <c r="E32" s="125"/>
    </row>
    <row r="33" spans="1:5" x14ac:dyDescent="0.35">
      <c r="A33" s="5" t="s">
        <v>257</v>
      </c>
      <c r="B33" s="5" t="s">
        <v>258</v>
      </c>
      <c r="C33" s="6">
        <f>IFERROR(INDEX('Unemployment-miss_val_d_20-21'!$E$2:$E$5,MATCH(A33,'Unemployment-miss_val_d_20-21'!$A$2:$A$5,0)), INDEX('Unemployment-LA_data'!$C$2:$C$364,MATCH(A33,'Unemployment-LA_data'!$A$2:$A$364,0)))</f>
        <v>6</v>
      </c>
      <c r="D33" s="6">
        <f>IFERROR(INDEX('Unemployment-miss_val_d_19-20'!$E$2:$E$3,MATCH(A33,'Unemployment-miss_val_d_19-20'!$A$2:$A$3,0)), INDEX('Unemployment-LA_data'!$D$2:$D$364,MATCH(A33,'Unemployment-LA_data'!$A$2:$A$364,0)))</f>
        <v>5.8</v>
      </c>
      <c r="E33" s="125"/>
    </row>
    <row r="34" spans="1:5" x14ac:dyDescent="0.35">
      <c r="A34" s="5" t="s">
        <v>259</v>
      </c>
      <c r="B34" s="5" t="s">
        <v>260</v>
      </c>
      <c r="C34" s="6">
        <f>IFERROR(INDEX('Unemployment-miss_val_d_20-21'!$E$2:$E$5,MATCH(A34,'Unemployment-miss_val_d_20-21'!$A$2:$A$5,0)), INDEX('Unemployment-LA_data'!$C$2:$C$364,MATCH(A34,'Unemployment-LA_data'!$A$2:$A$364,0)))</f>
        <v>3.5</v>
      </c>
      <c r="D34" s="6">
        <f>IFERROR(INDEX('Unemployment-miss_val_d_19-20'!$E$2:$E$3,MATCH(A34,'Unemployment-miss_val_d_19-20'!$A$2:$A$3,0)), INDEX('Unemployment-LA_data'!$D$2:$D$364,MATCH(A34,'Unemployment-LA_data'!$A$2:$A$364,0)))</f>
        <v>3.1</v>
      </c>
      <c r="E34" s="125"/>
    </row>
    <row r="35" spans="1:5" x14ac:dyDescent="0.35">
      <c r="A35" s="5" t="s">
        <v>261</v>
      </c>
      <c r="B35" s="5" t="s">
        <v>262</v>
      </c>
      <c r="C35" s="6">
        <f>IFERROR(INDEX('Unemployment-miss_val_d_20-21'!$E$2:$E$5,MATCH(A35,'Unemployment-miss_val_d_20-21'!$A$2:$A$5,0)), INDEX('Unemployment-LA_data'!$C$2:$C$364,MATCH(A35,'Unemployment-LA_data'!$A$2:$A$364,0)))</f>
        <v>3.7</v>
      </c>
      <c r="D35" s="6">
        <f>IFERROR(INDEX('Unemployment-miss_val_d_19-20'!$E$2:$E$3,MATCH(A35,'Unemployment-miss_val_d_19-20'!$A$2:$A$3,0)), INDEX('Unemployment-LA_data'!$D$2:$D$364,MATCH(A35,'Unemployment-LA_data'!$A$2:$A$364,0)))</f>
        <v>4.0999999999999996</v>
      </c>
      <c r="E35" s="125"/>
    </row>
    <row r="36" spans="1:5" x14ac:dyDescent="0.35">
      <c r="A36" s="5" t="s">
        <v>263</v>
      </c>
      <c r="B36" s="5" t="s">
        <v>264</v>
      </c>
      <c r="C36" s="6">
        <f>IFERROR(INDEX('Unemployment-miss_val_d_20-21'!$E$2:$E$5,MATCH(A36,'Unemployment-miss_val_d_20-21'!$A$2:$A$5,0)), INDEX('Unemployment-LA_data'!$C$2:$C$364,MATCH(A36,'Unemployment-LA_data'!$A$2:$A$364,0)))</f>
        <v>7.5</v>
      </c>
      <c r="D36" s="6">
        <f>IFERROR(INDEX('Unemployment-miss_val_d_19-20'!$E$2:$E$3,MATCH(A36,'Unemployment-miss_val_d_19-20'!$A$2:$A$3,0)), INDEX('Unemployment-LA_data'!$D$2:$D$364,MATCH(A36,'Unemployment-LA_data'!$A$2:$A$364,0)))</f>
        <v>6.4</v>
      </c>
      <c r="E36" s="125"/>
    </row>
    <row r="37" spans="1:5" x14ac:dyDescent="0.35">
      <c r="A37" s="5" t="s">
        <v>265</v>
      </c>
      <c r="B37" s="5" t="s">
        <v>266</v>
      </c>
      <c r="C37" s="6">
        <f>IFERROR(INDEX('Unemployment-miss_val_d_20-21'!$E$2:$E$5,MATCH(A37,'Unemployment-miss_val_d_20-21'!$A$2:$A$5,0)), INDEX('Unemployment-LA_data'!$C$2:$C$364,MATCH(A37,'Unemployment-LA_data'!$A$2:$A$364,0)))</f>
        <v>4</v>
      </c>
      <c r="D37" s="6">
        <f>IFERROR(INDEX('Unemployment-miss_val_d_19-20'!$E$2:$E$3,MATCH(A37,'Unemployment-miss_val_d_19-20'!$A$2:$A$3,0)), INDEX('Unemployment-LA_data'!$D$2:$D$364,MATCH(A37,'Unemployment-LA_data'!$A$2:$A$364,0)))</f>
        <v>3</v>
      </c>
      <c r="E37" s="125"/>
    </row>
    <row r="38" spans="1:5" x14ac:dyDescent="0.35">
      <c r="A38" s="5" t="s">
        <v>267</v>
      </c>
      <c r="B38" s="5" t="s">
        <v>268</v>
      </c>
      <c r="C38" s="6">
        <f>IFERROR(INDEX('Unemployment-miss_val_d_20-21'!$E$2:$E$5,MATCH(A38,'Unemployment-miss_val_d_20-21'!$A$2:$A$5,0)), INDEX('Unemployment-LA_data'!$C$2:$C$364,MATCH(A38,'Unemployment-LA_data'!$A$2:$A$364,0)))</f>
        <v>4</v>
      </c>
      <c r="D38" s="6">
        <f>IFERROR(INDEX('Unemployment-miss_val_d_19-20'!$E$2:$E$3,MATCH(A38,'Unemployment-miss_val_d_19-20'!$A$2:$A$3,0)), INDEX('Unemployment-LA_data'!$D$2:$D$364,MATCH(A38,'Unemployment-LA_data'!$A$2:$A$364,0)))</f>
        <v>3.3</v>
      </c>
      <c r="E38" s="125"/>
    </row>
    <row r="39" spans="1:5" x14ac:dyDescent="0.35">
      <c r="A39" s="5" t="s">
        <v>269</v>
      </c>
      <c r="B39" s="5" t="s">
        <v>270</v>
      </c>
      <c r="C39" s="6">
        <f>IFERROR(INDEX('Unemployment-miss_val_d_20-21'!$E$2:$E$5,MATCH(A39,'Unemployment-miss_val_d_20-21'!$A$2:$A$5,0)), INDEX('Unemployment-LA_data'!$C$2:$C$364,MATCH(A39,'Unemployment-LA_data'!$A$2:$A$364,0)))</f>
        <v>4.8</v>
      </c>
      <c r="D39" s="6">
        <f>IFERROR(INDEX('Unemployment-miss_val_d_19-20'!$E$2:$E$3,MATCH(A39,'Unemployment-miss_val_d_19-20'!$A$2:$A$3,0)), INDEX('Unemployment-LA_data'!$D$2:$D$364,MATCH(A39,'Unemployment-LA_data'!$A$2:$A$364,0)))</f>
        <v>5.7</v>
      </c>
      <c r="E39" s="125"/>
    </row>
    <row r="40" spans="1:5" x14ac:dyDescent="0.35">
      <c r="A40" s="5" t="s">
        <v>271</v>
      </c>
      <c r="B40" s="5" t="s">
        <v>272</v>
      </c>
      <c r="C40" s="6">
        <f>IFERROR(INDEX('Unemployment-miss_val_d_20-21'!$E$2:$E$5,MATCH(A40,'Unemployment-miss_val_d_20-21'!$A$2:$A$5,0)), INDEX('Unemployment-LA_data'!$C$2:$C$364,MATCH(A40,'Unemployment-LA_data'!$A$2:$A$364,0)))</f>
        <v>4.5999999999999996</v>
      </c>
      <c r="D40" s="6">
        <f>IFERROR(INDEX('Unemployment-miss_val_d_19-20'!$E$2:$E$3,MATCH(A40,'Unemployment-miss_val_d_19-20'!$A$2:$A$3,0)), INDEX('Unemployment-LA_data'!$D$2:$D$364,MATCH(A40,'Unemployment-LA_data'!$A$2:$A$364,0)))</f>
        <v>4.2</v>
      </c>
      <c r="E40" s="125"/>
    </row>
    <row r="41" spans="1:5" x14ac:dyDescent="0.35">
      <c r="A41" s="5" t="s">
        <v>273</v>
      </c>
      <c r="B41" s="5" t="s">
        <v>274</v>
      </c>
      <c r="C41" s="6">
        <f>IFERROR(INDEX('Unemployment-miss_val_d_20-21'!$E$2:$E$5,MATCH(A41,'Unemployment-miss_val_d_20-21'!$A$2:$A$5,0)), INDEX('Unemployment-LA_data'!$C$2:$C$364,MATCH(A41,'Unemployment-LA_data'!$A$2:$A$364,0)))</f>
        <v>3.1</v>
      </c>
      <c r="D41" s="6">
        <f>IFERROR(INDEX('Unemployment-miss_val_d_19-20'!$E$2:$E$3,MATCH(A41,'Unemployment-miss_val_d_19-20'!$A$2:$A$3,0)), INDEX('Unemployment-LA_data'!$D$2:$D$364,MATCH(A41,'Unemployment-LA_data'!$A$2:$A$364,0)))</f>
        <v>2.8</v>
      </c>
      <c r="E41" s="125"/>
    </row>
    <row r="42" spans="1:5" x14ac:dyDescent="0.35">
      <c r="A42" s="5" t="s">
        <v>275</v>
      </c>
      <c r="B42" s="5" t="s">
        <v>276</v>
      </c>
      <c r="C42" s="6">
        <f>IFERROR(INDEX('Unemployment-miss_val_d_20-21'!$E$2:$E$5,MATCH(A42,'Unemployment-miss_val_d_20-21'!$A$2:$A$5,0)), INDEX('Unemployment-LA_data'!$C$2:$C$364,MATCH(A42,'Unemployment-LA_data'!$A$2:$A$364,0)))</f>
        <v>5</v>
      </c>
      <c r="D42" s="6">
        <f>IFERROR(INDEX('Unemployment-miss_val_d_19-20'!$E$2:$E$3,MATCH(A42,'Unemployment-miss_val_d_19-20'!$A$2:$A$3,0)), INDEX('Unemployment-LA_data'!$D$2:$D$364,MATCH(A42,'Unemployment-LA_data'!$A$2:$A$364,0)))</f>
        <v>4.3</v>
      </c>
      <c r="E42" s="125"/>
    </row>
    <row r="43" spans="1:5" x14ac:dyDescent="0.35">
      <c r="A43" s="5" t="s">
        <v>277</v>
      </c>
      <c r="B43" s="5" t="s">
        <v>278</v>
      </c>
      <c r="C43" s="6">
        <f>IFERROR(INDEX('Unemployment-miss_val_d_20-21'!$E$2:$E$5,MATCH(A43,'Unemployment-miss_val_d_20-21'!$A$2:$A$5,0)), INDEX('Unemployment-LA_data'!$C$2:$C$364,MATCH(A43,'Unemployment-LA_data'!$A$2:$A$364,0)))</f>
        <v>3.2</v>
      </c>
      <c r="D43" s="6">
        <f>IFERROR(INDEX('Unemployment-miss_val_d_19-20'!$E$2:$E$3,MATCH(A43,'Unemployment-miss_val_d_19-20'!$A$2:$A$3,0)), INDEX('Unemployment-LA_data'!$D$2:$D$364,MATCH(A43,'Unemployment-LA_data'!$A$2:$A$364,0)))</f>
        <v>3.7</v>
      </c>
      <c r="E43" s="125"/>
    </row>
    <row r="44" spans="1:5" x14ac:dyDescent="0.35">
      <c r="A44" s="5" t="s">
        <v>279</v>
      </c>
      <c r="B44" s="5" t="s">
        <v>280</v>
      </c>
      <c r="C44" s="6">
        <f>IFERROR(INDEX('Unemployment-miss_val_d_20-21'!$E$2:$E$5,MATCH(A44,'Unemployment-miss_val_d_20-21'!$A$2:$A$5,0)), INDEX('Unemployment-LA_data'!$C$2:$C$364,MATCH(A44,'Unemployment-LA_data'!$A$2:$A$364,0)))</f>
        <v>4.4000000000000004</v>
      </c>
      <c r="D44" s="6">
        <f>IFERROR(INDEX('Unemployment-miss_val_d_19-20'!$E$2:$E$3,MATCH(A44,'Unemployment-miss_val_d_19-20'!$A$2:$A$3,0)), INDEX('Unemployment-LA_data'!$D$2:$D$364,MATCH(A44,'Unemployment-LA_data'!$A$2:$A$364,0)))</f>
        <v>3.6</v>
      </c>
      <c r="E44" s="125"/>
    </row>
    <row r="45" spans="1:5" x14ac:dyDescent="0.35">
      <c r="A45" s="5" t="s">
        <v>281</v>
      </c>
      <c r="B45" s="5" t="s">
        <v>282</v>
      </c>
      <c r="C45" s="6">
        <f>IFERROR(INDEX('Unemployment-miss_val_d_20-21'!$E$2:$E$5,MATCH(A45,'Unemployment-miss_val_d_20-21'!$A$2:$A$5,0)), INDEX('Unemployment-LA_data'!$C$2:$C$364,MATCH(A45,'Unemployment-LA_data'!$A$2:$A$364,0)))</f>
        <v>4.3</v>
      </c>
      <c r="D45" s="6">
        <f>IFERROR(INDEX('Unemployment-miss_val_d_19-20'!$E$2:$E$3,MATCH(A45,'Unemployment-miss_val_d_19-20'!$A$2:$A$3,0)), INDEX('Unemployment-LA_data'!$D$2:$D$364,MATCH(A45,'Unemployment-LA_data'!$A$2:$A$364,0)))</f>
        <v>3.8</v>
      </c>
      <c r="E45" s="125"/>
    </row>
    <row r="46" spans="1:5" x14ac:dyDescent="0.35">
      <c r="A46" s="5" t="s">
        <v>283</v>
      </c>
      <c r="B46" s="5" t="s">
        <v>284</v>
      </c>
      <c r="C46" s="6">
        <f>IFERROR(INDEX('Unemployment-miss_val_d_20-21'!$E$2:$E$5,MATCH(A46,'Unemployment-miss_val_d_20-21'!$A$2:$A$5,0)), INDEX('Unemployment-LA_data'!$C$2:$C$364,MATCH(A46,'Unemployment-LA_data'!$A$2:$A$364,0)))</f>
        <v>3.6</v>
      </c>
      <c r="D46" s="6">
        <f>IFERROR(INDEX('Unemployment-miss_val_d_19-20'!$E$2:$E$3,MATCH(A46,'Unemployment-miss_val_d_19-20'!$A$2:$A$3,0)), INDEX('Unemployment-LA_data'!$D$2:$D$364,MATCH(A46,'Unemployment-LA_data'!$A$2:$A$364,0)))</f>
        <v>3.6</v>
      </c>
      <c r="E46" s="125"/>
    </row>
    <row r="47" spans="1:5" x14ac:dyDescent="0.35">
      <c r="A47" s="5" t="s">
        <v>285</v>
      </c>
      <c r="B47" s="5" t="s">
        <v>286</v>
      </c>
      <c r="C47" s="6">
        <f>IFERROR(INDEX('Unemployment-miss_val_d_20-21'!$E$2:$E$5,MATCH(A47,'Unemployment-miss_val_d_20-21'!$A$2:$A$5,0)), INDEX('Unemployment-LA_data'!$C$2:$C$364,MATCH(A47,'Unemployment-LA_data'!$A$2:$A$364,0)))</f>
        <v>6.1</v>
      </c>
      <c r="D47" s="6">
        <f>IFERROR(INDEX('Unemployment-miss_val_d_19-20'!$E$2:$E$3,MATCH(A47,'Unemployment-miss_val_d_19-20'!$A$2:$A$3,0)), INDEX('Unemployment-LA_data'!$D$2:$D$364,MATCH(A47,'Unemployment-LA_data'!$A$2:$A$364,0)))</f>
        <v>4.9000000000000004</v>
      </c>
      <c r="E47" s="125"/>
    </row>
    <row r="48" spans="1:5" x14ac:dyDescent="0.35">
      <c r="A48" s="5" t="s">
        <v>287</v>
      </c>
      <c r="B48" s="5" t="s">
        <v>288</v>
      </c>
      <c r="C48" s="6">
        <f>IFERROR(INDEX('Unemployment-miss_val_d_20-21'!$E$2:$E$5,MATCH(A48,'Unemployment-miss_val_d_20-21'!$A$2:$A$5,0)), INDEX('Unemployment-LA_data'!$C$2:$C$364,MATCH(A48,'Unemployment-LA_data'!$A$2:$A$364,0)))</f>
        <v>4.5999999999999996</v>
      </c>
      <c r="D48" s="6">
        <f>IFERROR(INDEX('Unemployment-miss_val_d_19-20'!$E$2:$E$3,MATCH(A48,'Unemployment-miss_val_d_19-20'!$A$2:$A$3,0)), INDEX('Unemployment-LA_data'!$D$2:$D$364,MATCH(A48,'Unemployment-LA_data'!$A$2:$A$364,0)))</f>
        <v>4.0999999999999996</v>
      </c>
      <c r="E48" s="125"/>
    </row>
    <row r="49" spans="1:5" x14ac:dyDescent="0.35">
      <c r="A49" s="5" t="s">
        <v>289</v>
      </c>
      <c r="B49" s="5" t="s">
        <v>290</v>
      </c>
      <c r="C49" s="6">
        <f>IFERROR(INDEX('Unemployment-miss_val_d_20-21'!$E$2:$E$5,MATCH(A49,'Unemployment-miss_val_d_20-21'!$A$2:$A$5,0)), INDEX('Unemployment-LA_data'!$C$2:$C$364,MATCH(A49,'Unemployment-LA_data'!$A$2:$A$364,0)))</f>
        <v>3.9</v>
      </c>
      <c r="D49" s="6">
        <f>IFERROR(INDEX('Unemployment-miss_val_d_19-20'!$E$2:$E$3,MATCH(A49,'Unemployment-miss_val_d_19-20'!$A$2:$A$3,0)), INDEX('Unemployment-LA_data'!$D$2:$D$364,MATCH(A49,'Unemployment-LA_data'!$A$2:$A$364,0)))</f>
        <v>3.9</v>
      </c>
      <c r="E49" s="125"/>
    </row>
    <row r="50" spans="1:5" x14ac:dyDescent="0.35">
      <c r="A50" s="5" t="s">
        <v>291</v>
      </c>
      <c r="B50" s="5" t="s">
        <v>292</v>
      </c>
      <c r="C50" s="6">
        <f>IFERROR(INDEX('Unemployment-miss_val_d_20-21'!$E$2:$E$5,MATCH(A50,'Unemployment-miss_val_d_20-21'!$A$2:$A$5,0)), INDEX('Unemployment-LA_data'!$C$2:$C$364,MATCH(A50,'Unemployment-LA_data'!$A$2:$A$364,0)))</f>
        <v>4.9000000000000004</v>
      </c>
      <c r="D50" s="6">
        <f>IFERROR(INDEX('Unemployment-miss_val_d_19-20'!$E$2:$E$3,MATCH(A50,'Unemployment-miss_val_d_19-20'!$A$2:$A$3,0)), INDEX('Unemployment-LA_data'!$D$2:$D$364,MATCH(A50,'Unemployment-LA_data'!$A$2:$A$364,0)))</f>
        <v>4.2</v>
      </c>
      <c r="E50" s="125"/>
    </row>
    <row r="51" spans="1:5" x14ac:dyDescent="0.35">
      <c r="A51" s="5" t="s">
        <v>293</v>
      </c>
      <c r="B51" s="5" t="s">
        <v>294</v>
      </c>
      <c r="C51" s="6">
        <f>IFERROR(INDEX('Unemployment-miss_val_d_20-21'!$E$2:$E$5,MATCH(A51,'Unemployment-miss_val_d_20-21'!$A$2:$A$5,0)), INDEX('Unemployment-LA_data'!$C$2:$C$364,MATCH(A51,'Unemployment-LA_data'!$A$2:$A$364,0)))</f>
        <v>3.9</v>
      </c>
      <c r="D51" s="6">
        <f>IFERROR(INDEX('Unemployment-miss_val_d_19-20'!$E$2:$E$3,MATCH(A51,'Unemployment-miss_val_d_19-20'!$A$2:$A$3,0)), INDEX('Unemployment-LA_data'!$D$2:$D$364,MATCH(A51,'Unemployment-LA_data'!$A$2:$A$364,0)))</f>
        <v>3.8</v>
      </c>
      <c r="E51" s="125"/>
    </row>
    <row r="52" spans="1:5" x14ac:dyDescent="0.35">
      <c r="A52" s="5" t="s">
        <v>295</v>
      </c>
      <c r="B52" s="5" t="s">
        <v>296</v>
      </c>
      <c r="C52" s="6">
        <f>IFERROR(INDEX('Unemployment-miss_val_d_20-21'!$E$2:$E$5,MATCH(A52,'Unemployment-miss_val_d_20-21'!$A$2:$A$5,0)), INDEX('Unemployment-LA_data'!$C$2:$C$364,MATCH(A52,'Unemployment-LA_data'!$A$2:$A$364,0)))</f>
        <v>5.7</v>
      </c>
      <c r="D52" s="6">
        <f>IFERROR(INDEX('Unemployment-miss_val_d_19-20'!$E$2:$E$3,MATCH(A52,'Unemployment-miss_val_d_19-20'!$A$2:$A$3,0)), INDEX('Unemployment-LA_data'!$D$2:$D$364,MATCH(A52,'Unemployment-LA_data'!$A$2:$A$364,0)))</f>
        <v>4.0999999999999996</v>
      </c>
      <c r="E52" s="125"/>
    </row>
    <row r="53" spans="1:5" x14ac:dyDescent="0.35">
      <c r="A53" s="5" t="s">
        <v>297</v>
      </c>
      <c r="B53" s="5" t="s">
        <v>298</v>
      </c>
      <c r="C53" s="6">
        <f>IFERROR(INDEX('Unemployment-miss_val_d_20-21'!$E$2:$E$5,MATCH(A53,'Unemployment-miss_val_d_20-21'!$A$2:$A$5,0)), INDEX('Unemployment-LA_data'!$C$2:$C$364,MATCH(A53,'Unemployment-LA_data'!$A$2:$A$364,0)))</f>
        <v>3.8</v>
      </c>
      <c r="D53" s="6">
        <f>IFERROR(INDEX('Unemployment-miss_val_d_19-20'!$E$2:$E$3,MATCH(A53,'Unemployment-miss_val_d_19-20'!$A$2:$A$3,0)), INDEX('Unemployment-LA_data'!$D$2:$D$364,MATCH(A53,'Unemployment-LA_data'!$A$2:$A$364,0)))</f>
        <v>3.4</v>
      </c>
      <c r="E53" s="125"/>
    </row>
    <row r="54" spans="1:5" x14ac:dyDescent="0.35">
      <c r="A54" s="5" t="s">
        <v>299</v>
      </c>
      <c r="B54" s="5" t="s">
        <v>300</v>
      </c>
      <c r="C54" s="6">
        <f>IFERROR(INDEX('Unemployment-miss_val_d_20-21'!$E$2:$E$5,MATCH(A54,'Unemployment-miss_val_d_20-21'!$A$2:$A$5,0)), INDEX('Unemployment-LA_data'!$C$2:$C$364,MATCH(A54,'Unemployment-LA_data'!$A$2:$A$364,0)))</f>
        <v>3.5</v>
      </c>
      <c r="D54" s="6">
        <f>IFERROR(INDEX('Unemployment-miss_val_d_19-20'!$E$2:$E$3,MATCH(A54,'Unemployment-miss_val_d_19-20'!$A$2:$A$3,0)), INDEX('Unemployment-LA_data'!$D$2:$D$364,MATCH(A54,'Unemployment-LA_data'!$A$2:$A$364,0)))</f>
        <v>4.0999999999999996</v>
      </c>
      <c r="E54" s="125"/>
    </row>
    <row r="55" spans="1:5" x14ac:dyDescent="0.35">
      <c r="A55" s="5" t="s">
        <v>301</v>
      </c>
      <c r="B55" s="5" t="s">
        <v>302</v>
      </c>
      <c r="C55" s="6">
        <f>IFERROR(INDEX('Unemployment-miss_val_d_20-21'!$E$2:$E$5,MATCH(A55,'Unemployment-miss_val_d_20-21'!$A$2:$A$5,0)), INDEX('Unemployment-LA_data'!$C$2:$C$364,MATCH(A55,'Unemployment-LA_data'!$A$2:$A$364,0)))</f>
        <v>4.9000000000000004</v>
      </c>
      <c r="D55" s="6">
        <f>IFERROR(INDEX('Unemployment-miss_val_d_19-20'!$E$2:$E$3,MATCH(A55,'Unemployment-miss_val_d_19-20'!$A$2:$A$3,0)), INDEX('Unemployment-LA_data'!$D$2:$D$364,MATCH(A55,'Unemployment-LA_data'!$A$2:$A$364,0)))</f>
        <v>3.6</v>
      </c>
      <c r="E55" s="125"/>
    </row>
    <row r="56" spans="1:5" x14ac:dyDescent="0.35">
      <c r="A56" s="5" t="s">
        <v>303</v>
      </c>
      <c r="B56" s="5" t="s">
        <v>304</v>
      </c>
      <c r="C56" s="6">
        <f>IFERROR(INDEX('Unemployment-miss_val_d_20-21'!$E$2:$E$5,MATCH(A56,'Unemployment-miss_val_d_20-21'!$A$2:$A$5,0)), INDEX('Unemployment-LA_data'!$C$2:$C$364,MATCH(A56,'Unemployment-LA_data'!$A$2:$A$364,0)))</f>
        <v>3.5</v>
      </c>
      <c r="D56" s="6">
        <f>IFERROR(INDEX('Unemployment-miss_val_d_19-20'!$E$2:$E$3,MATCH(A56,'Unemployment-miss_val_d_19-20'!$A$2:$A$3,0)), INDEX('Unemployment-LA_data'!$D$2:$D$364,MATCH(A56,'Unemployment-LA_data'!$A$2:$A$364,0)))</f>
        <v>3</v>
      </c>
      <c r="E56" s="125"/>
    </row>
    <row r="57" spans="1:5" x14ac:dyDescent="0.35">
      <c r="A57" s="5" t="s">
        <v>305</v>
      </c>
      <c r="B57" s="5" t="s">
        <v>306</v>
      </c>
      <c r="C57" s="6">
        <f>IFERROR(INDEX('Unemployment-miss_val_d_20-21'!$E$2:$E$5,MATCH(A57,'Unemployment-miss_val_d_20-21'!$A$2:$A$5,0)), INDEX('Unemployment-LA_data'!$C$2:$C$364,MATCH(A57,'Unemployment-LA_data'!$A$2:$A$364,0)))</f>
        <v>4</v>
      </c>
      <c r="D57" s="6">
        <f>IFERROR(INDEX('Unemployment-miss_val_d_19-20'!$E$2:$E$3,MATCH(A57,'Unemployment-miss_val_d_19-20'!$A$2:$A$3,0)), INDEX('Unemployment-LA_data'!$D$2:$D$364,MATCH(A57,'Unemployment-LA_data'!$A$2:$A$364,0)))</f>
        <v>3.4</v>
      </c>
      <c r="E57" s="125"/>
    </row>
    <row r="58" spans="1:5" x14ac:dyDescent="0.35">
      <c r="A58" s="5" t="s">
        <v>307</v>
      </c>
      <c r="B58" s="5" t="s">
        <v>308</v>
      </c>
      <c r="C58" s="6">
        <f>IFERROR(INDEX('Unemployment-miss_val_d_20-21'!$E$2:$E$5,MATCH(A58,'Unemployment-miss_val_d_20-21'!$A$2:$A$5,0)), INDEX('Unemployment-LA_data'!$C$2:$C$364,MATCH(A58,'Unemployment-LA_data'!$A$2:$A$364,0)))</f>
        <v>3.8</v>
      </c>
      <c r="D58" s="6">
        <f>IFERROR(INDEX('Unemployment-miss_val_d_19-20'!$E$2:$E$3,MATCH(A58,'Unemployment-miss_val_d_19-20'!$A$2:$A$3,0)), INDEX('Unemployment-LA_data'!$D$2:$D$364,MATCH(A58,'Unemployment-LA_data'!$A$2:$A$364,0)))</f>
        <v>3.5</v>
      </c>
      <c r="E58" s="125"/>
    </row>
    <row r="59" spans="1:5" x14ac:dyDescent="0.35">
      <c r="A59" s="5" t="s">
        <v>309</v>
      </c>
      <c r="B59" s="5" t="s">
        <v>310</v>
      </c>
      <c r="C59" s="6">
        <f>IFERROR(INDEX('Unemployment-miss_val_d_20-21'!$E$2:$E$5,MATCH(A59,'Unemployment-miss_val_d_20-21'!$A$2:$A$5,0)), INDEX('Unemployment-LA_data'!$C$2:$C$364,MATCH(A59,'Unemployment-LA_data'!$A$2:$A$364,0)))</f>
        <v>3.3</v>
      </c>
      <c r="D59" s="6">
        <f>IFERROR(INDEX('Unemployment-miss_val_d_19-20'!$E$2:$E$3,MATCH(A59,'Unemployment-miss_val_d_19-20'!$A$2:$A$3,0)), INDEX('Unemployment-LA_data'!$D$2:$D$364,MATCH(A59,'Unemployment-LA_data'!$A$2:$A$364,0)))</f>
        <v>3</v>
      </c>
      <c r="E59" s="125"/>
    </row>
    <row r="60" spans="1:5" x14ac:dyDescent="0.35">
      <c r="A60" s="5" t="s">
        <v>311</v>
      </c>
      <c r="B60" s="5" t="s">
        <v>312</v>
      </c>
      <c r="C60" s="6">
        <f>IFERROR(INDEX('Unemployment-miss_val_d_20-21'!$E$2:$E$5,MATCH(A60,'Unemployment-miss_val_d_20-21'!$A$2:$A$5,0)), INDEX('Unemployment-LA_data'!$C$2:$C$364,MATCH(A60,'Unemployment-LA_data'!$A$2:$A$364,0)))</f>
        <v>3.2</v>
      </c>
      <c r="D60" s="6">
        <f>IFERROR(INDEX('Unemployment-miss_val_d_19-20'!$E$2:$E$3,MATCH(A60,'Unemployment-miss_val_d_19-20'!$A$2:$A$3,0)), INDEX('Unemployment-LA_data'!$D$2:$D$364,MATCH(A60,'Unemployment-LA_data'!$A$2:$A$364,0)))</f>
        <v>3.1</v>
      </c>
      <c r="E60" s="125"/>
    </row>
    <row r="61" spans="1:5" x14ac:dyDescent="0.35">
      <c r="A61" s="5" t="s">
        <v>313</v>
      </c>
      <c r="B61" s="5" t="s">
        <v>314</v>
      </c>
      <c r="C61" s="6">
        <f>IFERROR(INDEX('Unemployment-miss_val_d_20-21'!$E$2:$E$5,MATCH(A61,'Unemployment-miss_val_d_20-21'!$A$2:$A$5,0)), INDEX('Unemployment-LA_data'!$C$2:$C$364,MATCH(A61,'Unemployment-LA_data'!$A$2:$A$364,0)))</f>
        <v>3.8</v>
      </c>
      <c r="D61" s="6">
        <f>IFERROR(INDEX('Unemployment-miss_val_d_19-20'!$E$2:$E$3,MATCH(A61,'Unemployment-miss_val_d_19-20'!$A$2:$A$3,0)), INDEX('Unemployment-LA_data'!$D$2:$D$364,MATCH(A61,'Unemployment-LA_data'!$A$2:$A$364,0)))</f>
        <v>3.3</v>
      </c>
      <c r="E61" s="125"/>
    </row>
    <row r="62" spans="1:5" x14ac:dyDescent="0.35">
      <c r="A62" s="5" t="s">
        <v>315</v>
      </c>
      <c r="B62" s="5" t="s">
        <v>316</v>
      </c>
      <c r="C62" s="6">
        <f>IFERROR(INDEX('Unemployment-miss_val_d_20-21'!$E$2:$E$5,MATCH(A62,'Unemployment-miss_val_d_20-21'!$A$2:$A$5,0)), INDEX('Unemployment-LA_data'!$C$2:$C$364,MATCH(A62,'Unemployment-LA_data'!$A$2:$A$364,0)))</f>
        <v>3.9</v>
      </c>
      <c r="D62" s="6">
        <f>IFERROR(INDEX('Unemployment-miss_val_d_19-20'!$E$2:$E$3,MATCH(A62,'Unemployment-miss_val_d_19-20'!$A$2:$A$3,0)), INDEX('Unemployment-LA_data'!$D$2:$D$364,MATCH(A62,'Unemployment-LA_data'!$A$2:$A$364,0)))</f>
        <v>3.3</v>
      </c>
      <c r="E62" s="125"/>
    </row>
    <row r="63" spans="1:5" x14ac:dyDescent="0.35">
      <c r="A63" s="5" t="s">
        <v>317</v>
      </c>
      <c r="B63" s="5" t="s">
        <v>318</v>
      </c>
      <c r="C63" s="6">
        <f>IFERROR(INDEX('Unemployment-miss_val_d_20-21'!$E$2:$E$5,MATCH(A63,'Unemployment-miss_val_d_20-21'!$A$2:$A$5,0)), INDEX('Unemployment-LA_data'!$C$2:$C$364,MATCH(A63,'Unemployment-LA_data'!$A$2:$A$364,0)))</f>
        <v>3.5</v>
      </c>
      <c r="D63" s="6">
        <f>IFERROR(INDEX('Unemployment-miss_val_d_19-20'!$E$2:$E$3,MATCH(A63,'Unemployment-miss_val_d_19-20'!$A$2:$A$3,0)), INDEX('Unemployment-LA_data'!$D$2:$D$364,MATCH(A63,'Unemployment-LA_data'!$A$2:$A$364,0)))</f>
        <v>3.1</v>
      </c>
      <c r="E63" s="125"/>
    </row>
    <row r="64" spans="1:5" x14ac:dyDescent="0.35">
      <c r="A64" s="5" t="s">
        <v>319</v>
      </c>
      <c r="B64" s="5" t="s">
        <v>320</v>
      </c>
      <c r="C64" s="6">
        <f>IFERROR(INDEX('Unemployment-miss_val_d_20-21'!$E$2:$E$5,MATCH(A64,'Unemployment-miss_val_d_20-21'!$A$2:$A$5,0)), INDEX('Unemployment-LA_data'!$C$2:$C$364,MATCH(A64,'Unemployment-LA_data'!$A$2:$A$364,0)))</f>
        <v>3.1</v>
      </c>
      <c r="D64" s="6">
        <f>IFERROR(INDEX('Unemployment-miss_val_d_19-20'!$E$2:$E$3,MATCH(A64,'Unemployment-miss_val_d_19-20'!$A$2:$A$3,0)), INDEX('Unemployment-LA_data'!$D$2:$D$364,MATCH(A64,'Unemployment-LA_data'!$A$2:$A$364,0)))</f>
        <v>3.2</v>
      </c>
      <c r="E64" s="125"/>
    </row>
    <row r="65" spans="1:5" x14ac:dyDescent="0.35">
      <c r="A65" s="5" t="s">
        <v>321</v>
      </c>
      <c r="B65" s="5" t="s">
        <v>322</v>
      </c>
      <c r="C65" s="6">
        <f>IFERROR(INDEX('Unemployment-miss_val_d_20-21'!$E$2:$E$5,MATCH(A65,'Unemployment-miss_val_d_20-21'!$A$2:$A$5,0)), INDEX('Unemployment-LA_data'!$C$2:$C$364,MATCH(A65,'Unemployment-LA_data'!$A$2:$A$364,0)))</f>
        <v>3.9</v>
      </c>
      <c r="D65" s="6">
        <f>IFERROR(INDEX('Unemployment-miss_val_d_19-20'!$E$2:$E$3,MATCH(A65,'Unemployment-miss_val_d_19-20'!$A$2:$A$3,0)), INDEX('Unemployment-LA_data'!$D$2:$D$364,MATCH(A65,'Unemployment-LA_data'!$A$2:$A$364,0)))</f>
        <v>3.3</v>
      </c>
      <c r="E65" s="125"/>
    </row>
    <row r="66" spans="1:5" x14ac:dyDescent="0.35">
      <c r="A66" s="5" t="s">
        <v>323</v>
      </c>
      <c r="B66" s="5" t="s">
        <v>324</v>
      </c>
      <c r="C66" s="6">
        <f>IFERROR(INDEX('Unemployment-miss_val_d_20-21'!$E$2:$E$5,MATCH(A66,'Unemployment-miss_val_d_20-21'!$A$2:$A$5,0)), INDEX('Unemployment-LA_data'!$C$2:$C$364,MATCH(A66,'Unemployment-LA_data'!$A$2:$A$364,0)))</f>
        <v>3.5</v>
      </c>
      <c r="D66" s="6">
        <f>IFERROR(INDEX('Unemployment-miss_val_d_19-20'!$E$2:$E$3,MATCH(A66,'Unemployment-miss_val_d_19-20'!$A$2:$A$3,0)), INDEX('Unemployment-LA_data'!$D$2:$D$364,MATCH(A66,'Unemployment-LA_data'!$A$2:$A$364,0)))</f>
        <v>3.4</v>
      </c>
      <c r="E66" s="125"/>
    </row>
    <row r="67" spans="1:5" x14ac:dyDescent="0.35">
      <c r="A67" s="5" t="s">
        <v>325</v>
      </c>
      <c r="B67" s="5" t="s">
        <v>326</v>
      </c>
      <c r="C67" s="6">
        <f>IFERROR(INDEX('Unemployment-miss_val_d_20-21'!$E$2:$E$5,MATCH(A67,'Unemployment-miss_val_d_20-21'!$A$2:$A$5,0)), INDEX('Unemployment-LA_data'!$C$2:$C$364,MATCH(A67,'Unemployment-LA_data'!$A$2:$A$364,0)))</f>
        <v>5.0999999999999996</v>
      </c>
      <c r="D67" s="6">
        <f>IFERROR(INDEX('Unemployment-miss_val_d_19-20'!$E$2:$E$3,MATCH(A67,'Unemployment-miss_val_d_19-20'!$A$2:$A$3,0)), INDEX('Unemployment-LA_data'!$D$2:$D$364,MATCH(A67,'Unemployment-LA_data'!$A$2:$A$364,0)))</f>
        <v>5.2</v>
      </c>
      <c r="E67" s="125"/>
    </row>
    <row r="68" spans="1:5" x14ac:dyDescent="0.35">
      <c r="A68" s="5" t="s">
        <v>327</v>
      </c>
      <c r="B68" s="5" t="s">
        <v>328</v>
      </c>
      <c r="C68" s="6">
        <f>IFERROR(INDEX('Unemployment-miss_val_d_20-21'!$E$2:$E$5,MATCH(A68,'Unemployment-miss_val_d_20-21'!$A$2:$A$5,0)), INDEX('Unemployment-LA_data'!$C$2:$C$364,MATCH(A68,'Unemployment-LA_data'!$A$2:$A$364,0)))</f>
        <v>4.0999999999999996</v>
      </c>
      <c r="D68" s="6">
        <f>IFERROR(INDEX('Unemployment-miss_val_d_19-20'!$E$2:$E$3,MATCH(A68,'Unemployment-miss_val_d_19-20'!$A$2:$A$3,0)), INDEX('Unemployment-LA_data'!$D$2:$D$364,MATCH(A68,'Unemployment-LA_data'!$A$2:$A$364,0)))</f>
        <v>3.4</v>
      </c>
      <c r="E68" s="125"/>
    </row>
    <row r="69" spans="1:5" x14ac:dyDescent="0.35">
      <c r="A69" s="5" t="s">
        <v>329</v>
      </c>
      <c r="B69" s="5" t="s">
        <v>330</v>
      </c>
      <c r="C69" s="6">
        <f>IFERROR(INDEX('Unemployment-miss_val_d_20-21'!$E$2:$E$5,MATCH(A69,'Unemployment-miss_val_d_20-21'!$A$2:$A$5,0)), INDEX('Unemployment-LA_data'!$C$2:$C$364,MATCH(A69,'Unemployment-LA_data'!$A$2:$A$364,0)))</f>
        <v>4.2</v>
      </c>
      <c r="D69" s="6">
        <f>IFERROR(INDEX('Unemployment-miss_val_d_19-20'!$E$2:$E$3,MATCH(A69,'Unemployment-miss_val_d_19-20'!$A$2:$A$3,0)), INDEX('Unemployment-LA_data'!$D$2:$D$364,MATCH(A69,'Unemployment-LA_data'!$A$2:$A$364,0)))</f>
        <v>3.2</v>
      </c>
      <c r="E69" s="125"/>
    </row>
    <row r="70" spans="1:5" x14ac:dyDescent="0.35">
      <c r="A70" s="5" t="s">
        <v>331</v>
      </c>
      <c r="B70" s="5" t="s">
        <v>332</v>
      </c>
      <c r="C70" s="6">
        <f>IFERROR(INDEX('Unemployment-miss_val_d_20-21'!$E$2:$E$5,MATCH(A70,'Unemployment-miss_val_d_20-21'!$A$2:$A$5,0)), INDEX('Unemployment-LA_data'!$C$2:$C$364,MATCH(A70,'Unemployment-LA_data'!$A$2:$A$364,0)))</f>
        <v>3.9</v>
      </c>
      <c r="D70" s="6">
        <f>IFERROR(INDEX('Unemployment-miss_val_d_19-20'!$E$2:$E$3,MATCH(A70,'Unemployment-miss_val_d_19-20'!$A$2:$A$3,0)), INDEX('Unemployment-LA_data'!$D$2:$D$364,MATCH(A70,'Unemployment-LA_data'!$A$2:$A$364,0)))</f>
        <v>3.4</v>
      </c>
      <c r="E70" s="125"/>
    </row>
    <row r="71" spans="1:5" x14ac:dyDescent="0.35">
      <c r="A71" s="5" t="s">
        <v>333</v>
      </c>
      <c r="B71" s="5" t="s">
        <v>334</v>
      </c>
      <c r="C71" s="6">
        <f>IFERROR(INDEX('Unemployment-miss_val_d_20-21'!$E$2:$E$5,MATCH(A71,'Unemployment-miss_val_d_20-21'!$A$2:$A$5,0)), INDEX('Unemployment-LA_data'!$C$2:$C$364,MATCH(A71,'Unemployment-LA_data'!$A$2:$A$364,0)))</f>
        <v>3.7</v>
      </c>
      <c r="D71" s="6">
        <f>IFERROR(INDEX('Unemployment-miss_val_d_19-20'!$E$2:$E$3,MATCH(A71,'Unemployment-miss_val_d_19-20'!$A$2:$A$3,0)), INDEX('Unemployment-LA_data'!$D$2:$D$364,MATCH(A71,'Unemployment-LA_data'!$A$2:$A$364,0)))</f>
        <v>3.9</v>
      </c>
      <c r="E71" s="125"/>
    </row>
    <row r="72" spans="1:5" x14ac:dyDescent="0.35">
      <c r="A72" s="5" t="s">
        <v>336</v>
      </c>
      <c r="B72" s="5" t="s">
        <v>337</v>
      </c>
      <c r="C72" s="6">
        <f>IFERROR(INDEX('Unemployment-miss_val_d_20-21'!$E$2:$E$5,MATCH(A72,'Unemployment-miss_val_d_20-21'!$A$2:$A$5,0)), INDEX('Unemployment-LA_data'!$C$2:$C$364,MATCH(A72,'Unemployment-LA_data'!$A$2:$A$364,0)))</f>
        <v>4.4000000000000004</v>
      </c>
      <c r="D72" s="6">
        <f>IFERROR(INDEX('Unemployment-miss_val_d_19-20'!$E$2:$E$3,MATCH(A72,'Unemployment-miss_val_d_19-20'!$A$2:$A$3,0)), INDEX('Unemployment-LA_data'!$D$2:$D$364,MATCH(A72,'Unemployment-LA_data'!$A$2:$A$364,0)))</f>
        <v>4</v>
      </c>
      <c r="E72" s="125"/>
    </row>
    <row r="73" spans="1:5" x14ac:dyDescent="0.35">
      <c r="A73" s="5" t="s">
        <v>338</v>
      </c>
      <c r="B73" s="5" t="s">
        <v>339</v>
      </c>
      <c r="C73" s="6">
        <f>IFERROR(INDEX('Unemployment-miss_val_d_20-21'!$E$2:$E$5,MATCH(A73,'Unemployment-miss_val_d_20-21'!$A$2:$A$5,0)), INDEX('Unemployment-LA_data'!$C$2:$C$364,MATCH(A73,'Unemployment-LA_data'!$A$2:$A$364,0)))</f>
        <v>3.7</v>
      </c>
      <c r="D73" s="6">
        <f>IFERROR(INDEX('Unemployment-miss_val_d_19-20'!$E$2:$E$3,MATCH(A73,'Unemployment-miss_val_d_19-20'!$A$2:$A$3,0)), INDEX('Unemployment-LA_data'!$D$2:$D$364,MATCH(A73,'Unemployment-LA_data'!$A$2:$A$364,0)))</f>
        <v>4.5</v>
      </c>
      <c r="E73" s="125"/>
    </row>
    <row r="74" spans="1:5" x14ac:dyDescent="0.35">
      <c r="A74" s="5" t="s">
        <v>340</v>
      </c>
      <c r="B74" s="5" t="s">
        <v>341</v>
      </c>
      <c r="C74" s="6">
        <f>IFERROR(INDEX('Unemployment-miss_val_d_20-21'!$E$2:$E$5,MATCH(A74,'Unemployment-miss_val_d_20-21'!$A$2:$A$5,0)), INDEX('Unemployment-LA_data'!$C$2:$C$364,MATCH(A74,'Unemployment-LA_data'!$A$2:$A$364,0)))</f>
        <v>3.9</v>
      </c>
      <c r="D74" s="6">
        <f>IFERROR(INDEX('Unemployment-miss_val_d_19-20'!$E$2:$E$3,MATCH(A74,'Unemployment-miss_val_d_19-20'!$A$2:$A$3,0)), INDEX('Unemployment-LA_data'!$D$2:$D$364,MATCH(A74,'Unemployment-LA_data'!$A$2:$A$364,0)))</f>
        <v>3.6</v>
      </c>
      <c r="E74" s="125"/>
    </row>
    <row r="75" spans="1:5" x14ac:dyDescent="0.35">
      <c r="A75" s="5" t="s">
        <v>342</v>
      </c>
      <c r="B75" s="5" t="s">
        <v>343</v>
      </c>
      <c r="C75" s="6">
        <f>IFERROR(INDEX('Unemployment-miss_val_d_20-21'!$E$2:$E$5,MATCH(A75,'Unemployment-miss_val_d_20-21'!$A$2:$A$5,0)), INDEX('Unemployment-LA_data'!$C$2:$C$364,MATCH(A75,'Unemployment-LA_data'!$A$2:$A$364,0)))</f>
        <v>3.1</v>
      </c>
      <c r="D75" s="6">
        <f>IFERROR(INDEX('Unemployment-miss_val_d_19-20'!$E$2:$E$3,MATCH(A75,'Unemployment-miss_val_d_19-20'!$A$2:$A$3,0)), INDEX('Unemployment-LA_data'!$D$2:$D$364,MATCH(A75,'Unemployment-LA_data'!$A$2:$A$364,0)))</f>
        <v>3.2</v>
      </c>
      <c r="E75" s="125"/>
    </row>
    <row r="76" spans="1:5" x14ac:dyDescent="0.35">
      <c r="A76" s="5" t="s">
        <v>344</v>
      </c>
      <c r="B76" s="5" t="s">
        <v>345</v>
      </c>
      <c r="C76" s="6">
        <f>IFERROR(INDEX('Unemployment-miss_val_d_20-21'!$E$2:$E$5,MATCH(A76,'Unemployment-miss_val_d_20-21'!$A$2:$A$5,0)), INDEX('Unemployment-LA_data'!$C$2:$C$364,MATCH(A76,'Unemployment-LA_data'!$A$2:$A$364,0)))</f>
        <v>3.9</v>
      </c>
      <c r="D76" s="6">
        <f>IFERROR(INDEX('Unemployment-miss_val_d_19-20'!$E$2:$E$3,MATCH(A76,'Unemployment-miss_val_d_19-20'!$A$2:$A$3,0)), INDEX('Unemployment-LA_data'!$D$2:$D$364,MATCH(A76,'Unemployment-LA_data'!$A$2:$A$364,0)))</f>
        <v>3.5</v>
      </c>
      <c r="E76" s="125"/>
    </row>
    <row r="77" spans="1:5" x14ac:dyDescent="0.35">
      <c r="A77" s="5" t="s">
        <v>346</v>
      </c>
      <c r="B77" s="5" t="s">
        <v>347</v>
      </c>
      <c r="C77" s="6">
        <f>IFERROR(INDEX('Unemployment-miss_val_d_20-21'!$E$2:$E$5,MATCH(A77,'Unemployment-miss_val_d_20-21'!$A$2:$A$5,0)), INDEX('Unemployment-LA_data'!$C$2:$C$364,MATCH(A77,'Unemployment-LA_data'!$A$2:$A$364,0)))</f>
        <v>2.7</v>
      </c>
      <c r="D77" s="6">
        <f>IFERROR(INDEX('Unemployment-miss_val_d_19-20'!$E$2:$E$3,MATCH(A77,'Unemployment-miss_val_d_19-20'!$A$2:$A$3,0)), INDEX('Unemployment-LA_data'!$D$2:$D$364,MATCH(A77,'Unemployment-LA_data'!$A$2:$A$364,0)))</f>
        <v>2.8</v>
      </c>
      <c r="E77" s="125"/>
    </row>
    <row r="78" spans="1:5" x14ac:dyDescent="0.35">
      <c r="A78" s="5" t="s">
        <v>348</v>
      </c>
      <c r="B78" s="5" t="s">
        <v>349</v>
      </c>
      <c r="C78" s="6">
        <f>IFERROR(INDEX('Unemployment-miss_val_d_20-21'!$E$2:$E$5,MATCH(A78,'Unemployment-miss_val_d_20-21'!$A$2:$A$5,0)), INDEX('Unemployment-LA_data'!$C$2:$C$364,MATCH(A78,'Unemployment-LA_data'!$A$2:$A$364,0)))</f>
        <v>5.5</v>
      </c>
      <c r="D78" s="6">
        <f>IFERROR(INDEX('Unemployment-miss_val_d_19-20'!$E$2:$E$3,MATCH(A78,'Unemployment-miss_val_d_19-20'!$A$2:$A$3,0)), INDEX('Unemployment-LA_data'!$D$2:$D$364,MATCH(A78,'Unemployment-LA_data'!$A$2:$A$364,0)))</f>
        <v>5.9</v>
      </c>
      <c r="E78" s="125"/>
    </row>
    <row r="79" spans="1:5" x14ac:dyDescent="0.35">
      <c r="A79" s="5" t="s">
        <v>350</v>
      </c>
      <c r="B79" s="5" t="s">
        <v>351</v>
      </c>
      <c r="C79" s="6">
        <f>IFERROR(INDEX('Unemployment-miss_val_d_20-21'!$E$2:$E$5,MATCH(A79,'Unemployment-miss_val_d_20-21'!$A$2:$A$5,0)), INDEX('Unemployment-LA_data'!$C$2:$C$364,MATCH(A79,'Unemployment-LA_data'!$A$2:$A$364,0)))</f>
        <v>5.7</v>
      </c>
      <c r="D79" s="6">
        <f>IFERROR(INDEX('Unemployment-miss_val_d_19-20'!$E$2:$E$3,MATCH(A79,'Unemployment-miss_val_d_19-20'!$A$2:$A$3,0)), INDEX('Unemployment-LA_data'!$D$2:$D$364,MATCH(A79,'Unemployment-LA_data'!$A$2:$A$364,0)))</f>
        <v>5.6</v>
      </c>
      <c r="E79" s="125"/>
    </row>
    <row r="80" spans="1:5" x14ac:dyDescent="0.35">
      <c r="A80" s="5" t="s">
        <v>352</v>
      </c>
      <c r="B80" s="5" t="s">
        <v>353</v>
      </c>
      <c r="C80" s="6">
        <f>IFERROR(INDEX('Unemployment-miss_val_d_20-21'!$E$2:$E$5,MATCH(A80,'Unemployment-miss_val_d_20-21'!$A$2:$A$5,0)), INDEX('Unemployment-LA_data'!$C$2:$C$364,MATCH(A80,'Unemployment-LA_data'!$A$2:$A$364,0)))</f>
        <v>2.2000000000000002</v>
      </c>
      <c r="D80" s="6">
        <f>IFERROR(INDEX('Unemployment-miss_val_d_19-20'!$E$2:$E$3,MATCH(A80,'Unemployment-miss_val_d_19-20'!$A$2:$A$3,0)), INDEX('Unemployment-LA_data'!$D$2:$D$364,MATCH(A80,'Unemployment-LA_data'!$A$2:$A$364,0)))</f>
        <v>2.5</v>
      </c>
      <c r="E80" s="125"/>
    </row>
    <row r="81" spans="1:5" x14ac:dyDescent="0.35">
      <c r="A81" s="5" t="s">
        <v>354</v>
      </c>
      <c r="B81" s="5" t="s">
        <v>355</v>
      </c>
      <c r="C81" s="6">
        <f>IFERROR(INDEX('Unemployment-miss_val_d_20-21'!$E$2:$E$5,MATCH(A81,'Unemployment-miss_val_d_20-21'!$A$2:$A$5,0)), INDEX('Unemployment-LA_data'!$C$2:$C$364,MATCH(A81,'Unemployment-LA_data'!$A$2:$A$364,0)))</f>
        <v>4.3</v>
      </c>
      <c r="D81" s="6">
        <f>IFERROR(INDEX('Unemployment-miss_val_d_19-20'!$E$2:$E$3,MATCH(A81,'Unemployment-miss_val_d_19-20'!$A$2:$A$3,0)), INDEX('Unemployment-LA_data'!$D$2:$D$364,MATCH(A81,'Unemployment-LA_data'!$A$2:$A$364,0)))</f>
        <v>4.3</v>
      </c>
      <c r="E81" s="125"/>
    </row>
    <row r="82" spans="1:5" x14ac:dyDescent="0.35">
      <c r="A82" s="5" t="s">
        <v>356</v>
      </c>
      <c r="B82" s="5" t="s">
        <v>357</v>
      </c>
      <c r="C82" s="6">
        <f>IFERROR(INDEX('Unemployment-miss_val_d_20-21'!$E$2:$E$5,MATCH(A82,'Unemployment-miss_val_d_20-21'!$A$2:$A$5,0)), INDEX('Unemployment-LA_data'!$C$2:$C$364,MATCH(A82,'Unemployment-LA_data'!$A$2:$A$364,0)))</f>
        <v>7.8</v>
      </c>
      <c r="D82" s="6">
        <f>IFERROR(INDEX('Unemployment-miss_val_d_19-20'!$E$2:$E$3,MATCH(A82,'Unemployment-miss_val_d_19-20'!$A$2:$A$3,0)), INDEX('Unemployment-LA_data'!$D$2:$D$364,MATCH(A82,'Unemployment-LA_data'!$A$2:$A$364,0)))</f>
        <v>4.8</v>
      </c>
      <c r="E82" s="125"/>
    </row>
    <row r="83" spans="1:5" x14ac:dyDescent="0.35">
      <c r="A83" s="5" t="s">
        <v>358</v>
      </c>
      <c r="B83" s="5" t="s">
        <v>359</v>
      </c>
      <c r="C83" s="6">
        <f>IFERROR(INDEX('Unemployment-miss_val_d_20-21'!$E$2:$E$5,MATCH(A83,'Unemployment-miss_val_d_20-21'!$A$2:$A$5,0)), INDEX('Unemployment-LA_data'!$C$2:$C$364,MATCH(A83,'Unemployment-LA_data'!$A$2:$A$364,0)))</f>
        <v>3.7</v>
      </c>
      <c r="D83" s="6">
        <f>IFERROR(INDEX('Unemployment-miss_val_d_19-20'!$E$2:$E$3,MATCH(A83,'Unemployment-miss_val_d_19-20'!$A$2:$A$3,0)), INDEX('Unemployment-LA_data'!$D$2:$D$364,MATCH(A83,'Unemployment-LA_data'!$A$2:$A$364,0)))</f>
        <v>3.5</v>
      </c>
      <c r="E83" s="125"/>
    </row>
    <row r="84" spans="1:5" x14ac:dyDescent="0.35">
      <c r="A84" s="5" t="s">
        <v>360</v>
      </c>
      <c r="B84" s="5" t="s">
        <v>361</v>
      </c>
      <c r="C84" s="6">
        <f>IFERROR(INDEX('Unemployment-miss_val_d_20-21'!$E$2:$E$5,MATCH(A84,'Unemployment-miss_val_d_20-21'!$A$2:$A$5,0)), INDEX('Unemployment-LA_data'!$C$2:$C$364,MATCH(A84,'Unemployment-LA_data'!$A$2:$A$364,0)))</f>
        <v>5.4</v>
      </c>
      <c r="D84" s="6">
        <f>IFERROR(INDEX('Unemployment-miss_val_d_19-20'!$E$2:$E$3,MATCH(A84,'Unemployment-miss_val_d_19-20'!$A$2:$A$3,0)), INDEX('Unemployment-LA_data'!$D$2:$D$364,MATCH(A84,'Unemployment-LA_data'!$A$2:$A$364,0)))</f>
        <v>6</v>
      </c>
      <c r="E84" s="125"/>
    </row>
    <row r="85" spans="1:5" x14ac:dyDescent="0.35">
      <c r="A85" s="5" t="s">
        <v>362</v>
      </c>
      <c r="B85" s="5" t="s">
        <v>363</v>
      </c>
      <c r="C85" s="6">
        <f>IFERROR(INDEX('Unemployment-miss_val_d_20-21'!$E$2:$E$5,MATCH(A85,'Unemployment-miss_val_d_20-21'!$A$2:$A$5,0)), INDEX('Unemployment-LA_data'!$C$2:$C$364,MATCH(A85,'Unemployment-LA_data'!$A$2:$A$364,0)))</f>
        <v>4.5999999999999996</v>
      </c>
      <c r="D85" s="6">
        <f>IFERROR(INDEX('Unemployment-miss_val_d_19-20'!$E$2:$E$3,MATCH(A85,'Unemployment-miss_val_d_19-20'!$A$2:$A$3,0)), INDEX('Unemployment-LA_data'!$D$2:$D$364,MATCH(A85,'Unemployment-LA_data'!$A$2:$A$364,0)))</f>
        <v>3.3</v>
      </c>
      <c r="E85" s="125"/>
    </row>
    <row r="86" spans="1:5" x14ac:dyDescent="0.35">
      <c r="A86" s="5" t="s">
        <v>364</v>
      </c>
      <c r="B86" s="5" t="s">
        <v>365</v>
      </c>
      <c r="C86" s="6">
        <f>IFERROR(INDEX('Unemployment-miss_val_d_20-21'!$E$2:$E$5,MATCH(A86,'Unemployment-miss_val_d_20-21'!$A$2:$A$5,0)), INDEX('Unemployment-LA_data'!$C$2:$C$364,MATCH(A86,'Unemployment-LA_data'!$A$2:$A$364,0)))</f>
        <v>4</v>
      </c>
      <c r="D86" s="6">
        <f>IFERROR(INDEX('Unemployment-miss_val_d_19-20'!$E$2:$E$3,MATCH(A86,'Unemployment-miss_val_d_19-20'!$A$2:$A$3,0)), INDEX('Unemployment-LA_data'!$D$2:$D$364,MATCH(A86,'Unemployment-LA_data'!$A$2:$A$364,0)))</f>
        <v>3.4</v>
      </c>
      <c r="E86" s="125"/>
    </row>
    <row r="87" spans="1:5" x14ac:dyDescent="0.35">
      <c r="A87" s="5" t="s">
        <v>366</v>
      </c>
      <c r="B87" s="5" t="s">
        <v>367</v>
      </c>
      <c r="C87" s="6">
        <f>IFERROR(INDEX('Unemployment-miss_val_d_20-21'!$E$2:$E$5,MATCH(A87,'Unemployment-miss_val_d_20-21'!$A$2:$A$5,0)), INDEX('Unemployment-LA_data'!$C$2:$C$364,MATCH(A87,'Unemployment-LA_data'!$A$2:$A$364,0)))</f>
        <v>6</v>
      </c>
      <c r="D87" s="6">
        <f>IFERROR(INDEX('Unemployment-miss_val_d_19-20'!$E$2:$E$3,MATCH(A87,'Unemployment-miss_val_d_19-20'!$A$2:$A$3,0)), INDEX('Unemployment-LA_data'!$D$2:$D$364,MATCH(A87,'Unemployment-LA_data'!$A$2:$A$364,0)))</f>
        <v>4.8</v>
      </c>
      <c r="E87" s="125"/>
    </row>
    <row r="88" spans="1:5" x14ac:dyDescent="0.35">
      <c r="A88" s="5" t="s">
        <v>368</v>
      </c>
      <c r="B88" s="5" t="s">
        <v>369</v>
      </c>
      <c r="C88" s="6">
        <f>IFERROR(INDEX('Unemployment-miss_val_d_20-21'!$E$2:$E$5,MATCH(A88,'Unemployment-miss_val_d_20-21'!$A$2:$A$5,0)), INDEX('Unemployment-LA_data'!$C$2:$C$364,MATCH(A88,'Unemployment-LA_data'!$A$2:$A$364,0)))</f>
        <v>3.9</v>
      </c>
      <c r="D88" s="6">
        <f>IFERROR(INDEX('Unemployment-miss_val_d_19-20'!$E$2:$E$3,MATCH(A88,'Unemployment-miss_val_d_19-20'!$A$2:$A$3,0)), INDEX('Unemployment-LA_data'!$D$2:$D$364,MATCH(A88,'Unemployment-LA_data'!$A$2:$A$364,0)))</f>
        <v>3.2</v>
      </c>
      <c r="E88" s="125"/>
    </row>
    <row r="89" spans="1:5" x14ac:dyDescent="0.35">
      <c r="A89" s="5" t="s">
        <v>370</v>
      </c>
      <c r="B89" s="5" t="s">
        <v>371</v>
      </c>
      <c r="C89" s="6">
        <f>IFERROR(INDEX('Unemployment-miss_val_d_20-21'!$E$2:$E$5,MATCH(A89,'Unemployment-miss_val_d_20-21'!$A$2:$A$5,0)), INDEX('Unemployment-LA_data'!$C$2:$C$364,MATCH(A89,'Unemployment-LA_data'!$A$2:$A$364,0)))</f>
        <v>5.3</v>
      </c>
      <c r="D89" s="6">
        <f>IFERROR(INDEX('Unemployment-miss_val_d_19-20'!$E$2:$E$3,MATCH(A89,'Unemployment-miss_val_d_19-20'!$A$2:$A$3,0)), INDEX('Unemployment-LA_data'!$D$2:$D$364,MATCH(A89,'Unemployment-LA_data'!$A$2:$A$364,0)))</f>
        <v>4.9000000000000004</v>
      </c>
      <c r="E89" s="125"/>
    </row>
    <row r="90" spans="1:5" x14ac:dyDescent="0.35">
      <c r="A90" s="5" t="s">
        <v>372</v>
      </c>
      <c r="B90" s="5" t="s">
        <v>373</v>
      </c>
      <c r="C90" s="6">
        <f>IFERROR(INDEX('Unemployment-miss_val_d_20-21'!$E$2:$E$5,MATCH(A90,'Unemployment-miss_val_d_20-21'!$A$2:$A$5,0)), INDEX('Unemployment-LA_data'!$C$2:$C$364,MATCH(A90,'Unemployment-LA_data'!$A$2:$A$364,0)))</f>
        <v>3.4</v>
      </c>
      <c r="D90" s="6">
        <f>IFERROR(INDEX('Unemployment-miss_val_d_19-20'!$E$2:$E$3,MATCH(A90,'Unemployment-miss_val_d_19-20'!$A$2:$A$3,0)), INDEX('Unemployment-LA_data'!$D$2:$D$364,MATCH(A90,'Unemployment-LA_data'!$A$2:$A$364,0)))</f>
        <v>3.1</v>
      </c>
      <c r="E90" s="125"/>
    </row>
    <row r="91" spans="1:5" x14ac:dyDescent="0.35">
      <c r="A91" s="5" t="s">
        <v>374</v>
      </c>
      <c r="B91" s="5" t="s">
        <v>375</v>
      </c>
      <c r="C91" s="6">
        <f>IFERROR(INDEX('Unemployment-miss_val_d_20-21'!$E$2:$E$5,MATCH(A91,'Unemployment-miss_val_d_20-21'!$A$2:$A$5,0)), INDEX('Unemployment-LA_data'!$C$2:$C$364,MATCH(A91,'Unemployment-LA_data'!$A$2:$A$364,0)))</f>
        <v>5.0999999999999996</v>
      </c>
      <c r="D91" s="6">
        <f>IFERROR(INDEX('Unemployment-miss_val_d_19-20'!$E$2:$E$3,MATCH(A91,'Unemployment-miss_val_d_19-20'!$A$2:$A$3,0)), INDEX('Unemployment-LA_data'!$D$2:$D$364,MATCH(A91,'Unemployment-LA_data'!$A$2:$A$364,0)))</f>
        <v>5</v>
      </c>
      <c r="E91" s="125"/>
    </row>
    <row r="92" spans="1:5" x14ac:dyDescent="0.35">
      <c r="A92" s="5" t="s">
        <v>376</v>
      </c>
      <c r="B92" s="5" t="s">
        <v>377</v>
      </c>
      <c r="C92" s="6">
        <f>IFERROR(INDEX('Unemployment-miss_val_d_20-21'!$E$2:$E$5,MATCH(A92,'Unemployment-miss_val_d_20-21'!$A$2:$A$5,0)), INDEX('Unemployment-LA_data'!$C$2:$C$364,MATCH(A92,'Unemployment-LA_data'!$A$2:$A$364,0)))</f>
        <v>4.5</v>
      </c>
      <c r="D92" s="6">
        <f>IFERROR(INDEX('Unemployment-miss_val_d_19-20'!$E$2:$E$3,MATCH(A92,'Unemployment-miss_val_d_19-20'!$A$2:$A$3,0)), INDEX('Unemployment-LA_data'!$D$2:$D$364,MATCH(A92,'Unemployment-LA_data'!$A$2:$A$364,0)))</f>
        <v>6</v>
      </c>
      <c r="E92" s="125"/>
    </row>
    <row r="93" spans="1:5" x14ac:dyDescent="0.35">
      <c r="A93" s="5" t="s">
        <v>378</v>
      </c>
      <c r="B93" s="5" t="s">
        <v>379</v>
      </c>
      <c r="C93" s="6">
        <f>IFERROR(INDEX('Unemployment-miss_val_d_20-21'!$E$2:$E$5,MATCH(A93,'Unemployment-miss_val_d_20-21'!$A$2:$A$5,0)), INDEX('Unemployment-LA_data'!$C$2:$C$364,MATCH(A93,'Unemployment-LA_data'!$A$2:$A$364,0)))</f>
        <v>3.9</v>
      </c>
      <c r="D93" s="6">
        <f>IFERROR(INDEX('Unemployment-miss_val_d_19-20'!$E$2:$E$3,MATCH(A93,'Unemployment-miss_val_d_19-20'!$A$2:$A$3,0)), INDEX('Unemployment-LA_data'!$D$2:$D$364,MATCH(A93,'Unemployment-LA_data'!$A$2:$A$364,0)))</f>
        <v>3.3</v>
      </c>
      <c r="E93" s="125"/>
    </row>
    <row r="94" spans="1:5" x14ac:dyDescent="0.35">
      <c r="A94" s="5" t="s">
        <v>380</v>
      </c>
      <c r="B94" s="5" t="s">
        <v>381</v>
      </c>
      <c r="C94" s="6">
        <f>IFERROR(INDEX('Unemployment-miss_val_d_20-21'!$E$2:$E$5,MATCH(A94,'Unemployment-miss_val_d_20-21'!$A$2:$A$5,0)), INDEX('Unemployment-LA_data'!$C$2:$C$364,MATCH(A94,'Unemployment-LA_data'!$A$2:$A$364,0)))</f>
        <v>4.9000000000000004</v>
      </c>
      <c r="D94" s="6">
        <f>IFERROR(INDEX('Unemployment-miss_val_d_19-20'!$E$2:$E$3,MATCH(A94,'Unemployment-miss_val_d_19-20'!$A$2:$A$3,0)), INDEX('Unemployment-LA_data'!$D$2:$D$364,MATCH(A94,'Unemployment-LA_data'!$A$2:$A$364,0)))</f>
        <v>4.8</v>
      </c>
      <c r="E94" s="125"/>
    </row>
    <row r="95" spans="1:5" x14ac:dyDescent="0.35">
      <c r="A95" s="5" t="s">
        <v>382</v>
      </c>
      <c r="B95" s="5" t="s">
        <v>383</v>
      </c>
      <c r="C95" s="6">
        <f>IFERROR(INDEX('Unemployment-miss_val_d_20-21'!$E$2:$E$5,MATCH(A95,'Unemployment-miss_val_d_20-21'!$A$2:$A$5,0)), INDEX('Unemployment-LA_data'!$C$2:$C$364,MATCH(A95,'Unemployment-LA_data'!$A$2:$A$364,0)))</f>
        <v>7.6</v>
      </c>
      <c r="D95" s="6">
        <f>IFERROR(INDEX('Unemployment-miss_val_d_19-20'!$E$2:$E$3,MATCH(A95,'Unemployment-miss_val_d_19-20'!$A$2:$A$3,0)), INDEX('Unemployment-LA_data'!$D$2:$D$364,MATCH(A95,'Unemployment-LA_data'!$A$2:$A$364,0)))</f>
        <v>5.0999999999999996</v>
      </c>
      <c r="E95" s="125"/>
    </row>
    <row r="96" spans="1:5" x14ac:dyDescent="0.35">
      <c r="A96" s="5" t="s">
        <v>384</v>
      </c>
      <c r="B96" s="5" t="s">
        <v>385</v>
      </c>
      <c r="C96" s="6">
        <f>IFERROR(INDEX('Unemployment-miss_val_d_20-21'!$E$2:$E$5,MATCH(A96,'Unemployment-miss_val_d_20-21'!$A$2:$A$5,0)), INDEX('Unemployment-LA_data'!$C$2:$C$364,MATCH(A96,'Unemployment-LA_data'!$A$2:$A$364,0)))</f>
        <v>4.7</v>
      </c>
      <c r="D96" s="6">
        <f>IFERROR(INDEX('Unemployment-miss_val_d_19-20'!$E$2:$E$3,MATCH(A96,'Unemployment-miss_val_d_19-20'!$A$2:$A$3,0)), INDEX('Unemployment-LA_data'!$D$2:$D$364,MATCH(A96,'Unemployment-LA_data'!$A$2:$A$364,0)))</f>
        <v>4.4000000000000004</v>
      </c>
      <c r="E96" s="125"/>
    </row>
    <row r="97" spans="1:5" x14ac:dyDescent="0.35">
      <c r="A97" s="5" t="s">
        <v>386</v>
      </c>
      <c r="B97" s="5" t="s">
        <v>387</v>
      </c>
      <c r="C97" s="6">
        <f>IFERROR(INDEX('Unemployment-miss_val_d_20-21'!$E$2:$E$5,MATCH(A97,'Unemployment-miss_val_d_20-21'!$A$2:$A$5,0)), INDEX('Unemployment-LA_data'!$C$2:$C$364,MATCH(A97,'Unemployment-LA_data'!$A$2:$A$364,0)))</f>
        <v>3.2</v>
      </c>
      <c r="D97" s="6">
        <f>IFERROR(INDEX('Unemployment-miss_val_d_19-20'!$E$2:$E$3,MATCH(A97,'Unemployment-miss_val_d_19-20'!$A$2:$A$3,0)), INDEX('Unemployment-LA_data'!$D$2:$D$364,MATCH(A97,'Unemployment-LA_data'!$A$2:$A$364,0)))</f>
        <v>2.9</v>
      </c>
      <c r="E97" s="125"/>
    </row>
    <row r="98" spans="1:5" x14ac:dyDescent="0.35">
      <c r="A98" s="5" t="s">
        <v>388</v>
      </c>
      <c r="B98" s="5" t="s">
        <v>389</v>
      </c>
      <c r="C98" s="6">
        <f>IFERROR(INDEX('Unemployment-miss_val_d_20-21'!$E$2:$E$5,MATCH(A98,'Unemployment-miss_val_d_20-21'!$A$2:$A$5,0)), INDEX('Unemployment-LA_data'!$C$2:$C$364,MATCH(A98,'Unemployment-LA_data'!$A$2:$A$364,0)))</f>
        <v>3.2</v>
      </c>
      <c r="D98" s="6">
        <f>IFERROR(INDEX('Unemployment-miss_val_d_19-20'!$E$2:$E$3,MATCH(A98,'Unemployment-miss_val_d_19-20'!$A$2:$A$3,0)), INDEX('Unemployment-LA_data'!$D$2:$D$364,MATCH(A98,'Unemployment-LA_data'!$A$2:$A$364,0)))</f>
        <v>3.1</v>
      </c>
      <c r="E98" s="125"/>
    </row>
    <row r="99" spans="1:5" x14ac:dyDescent="0.35">
      <c r="A99" s="5" t="s">
        <v>390</v>
      </c>
      <c r="B99" s="5" t="s">
        <v>391</v>
      </c>
      <c r="C99" s="6">
        <f>IFERROR(INDEX('Unemployment-miss_val_d_20-21'!$E$2:$E$5,MATCH(A99,'Unemployment-miss_val_d_20-21'!$A$2:$A$5,0)), INDEX('Unemployment-LA_data'!$C$2:$C$364,MATCH(A99,'Unemployment-LA_data'!$A$2:$A$364,0)))</f>
        <v>3.3</v>
      </c>
      <c r="D99" s="6">
        <f>IFERROR(INDEX('Unemployment-miss_val_d_19-20'!$E$2:$E$3,MATCH(A99,'Unemployment-miss_val_d_19-20'!$A$2:$A$3,0)), INDEX('Unemployment-LA_data'!$D$2:$D$364,MATCH(A99,'Unemployment-LA_data'!$A$2:$A$364,0)))</f>
        <v>2.7</v>
      </c>
      <c r="E99" s="125"/>
    </row>
    <row r="100" spans="1:5" x14ac:dyDescent="0.35">
      <c r="A100" s="5" t="s">
        <v>392</v>
      </c>
      <c r="B100" s="5" t="s">
        <v>393</v>
      </c>
      <c r="C100" s="6">
        <f>IFERROR(INDEX('Unemployment-miss_val_d_20-21'!$E$2:$E$5,MATCH(A100,'Unemployment-miss_val_d_20-21'!$A$2:$A$5,0)), INDEX('Unemployment-LA_data'!$C$2:$C$364,MATCH(A100,'Unemployment-LA_data'!$A$2:$A$364,0)))</f>
        <v>3.2</v>
      </c>
      <c r="D100" s="6">
        <f>IFERROR(INDEX('Unemployment-miss_val_d_19-20'!$E$2:$E$3,MATCH(A100,'Unemployment-miss_val_d_19-20'!$A$2:$A$3,0)), INDEX('Unemployment-LA_data'!$D$2:$D$364,MATCH(A100,'Unemployment-LA_data'!$A$2:$A$364,0)))</f>
        <v>3.3</v>
      </c>
      <c r="E100" s="125"/>
    </row>
    <row r="101" spans="1:5" x14ac:dyDescent="0.35">
      <c r="A101" s="5" t="s">
        <v>394</v>
      </c>
      <c r="B101" s="5" t="s">
        <v>395</v>
      </c>
      <c r="C101" s="6">
        <f>IFERROR(INDEX('Unemployment-miss_val_d_20-21'!$E$2:$E$5,MATCH(A101,'Unemployment-miss_val_d_20-21'!$A$2:$A$5,0)), INDEX('Unemployment-LA_data'!$C$2:$C$364,MATCH(A101,'Unemployment-LA_data'!$A$2:$A$364,0)))</f>
        <v>3.3</v>
      </c>
      <c r="D101" s="6">
        <f>IFERROR(INDEX('Unemployment-miss_val_d_19-20'!$E$2:$E$3,MATCH(A101,'Unemployment-miss_val_d_19-20'!$A$2:$A$3,0)), INDEX('Unemployment-LA_data'!$D$2:$D$364,MATCH(A101,'Unemployment-LA_data'!$A$2:$A$364,0)))</f>
        <v>3</v>
      </c>
      <c r="E101" s="125"/>
    </row>
    <row r="102" spans="1:5" x14ac:dyDescent="0.35">
      <c r="A102" s="5" t="s">
        <v>396</v>
      </c>
      <c r="B102" s="5" t="s">
        <v>397</v>
      </c>
      <c r="C102" s="6">
        <f>IFERROR(INDEX('Unemployment-miss_val_d_20-21'!$E$2:$E$5,MATCH(A102,'Unemployment-miss_val_d_20-21'!$A$2:$A$5,0)), INDEX('Unemployment-LA_data'!$C$2:$C$364,MATCH(A102,'Unemployment-LA_data'!$A$2:$A$364,0)))</f>
        <v>5.3</v>
      </c>
      <c r="D102" s="6">
        <f>IFERROR(INDEX('Unemployment-miss_val_d_19-20'!$E$2:$E$3,MATCH(A102,'Unemployment-miss_val_d_19-20'!$A$2:$A$3,0)), INDEX('Unemployment-LA_data'!$D$2:$D$364,MATCH(A102,'Unemployment-LA_data'!$A$2:$A$364,0)))</f>
        <v>5</v>
      </c>
      <c r="E102" s="125"/>
    </row>
    <row r="103" spans="1:5" x14ac:dyDescent="0.35">
      <c r="A103" s="5" t="s">
        <v>398</v>
      </c>
      <c r="B103" s="5" t="s">
        <v>399</v>
      </c>
      <c r="C103" s="6">
        <f>IFERROR(INDEX('Unemployment-miss_val_d_20-21'!$E$2:$E$5,MATCH(A103,'Unemployment-miss_val_d_20-21'!$A$2:$A$5,0)), INDEX('Unemployment-LA_data'!$C$2:$C$364,MATCH(A103,'Unemployment-LA_data'!$A$2:$A$364,0)))</f>
        <v>3.4</v>
      </c>
      <c r="D103" s="6">
        <f>IFERROR(INDEX('Unemployment-miss_val_d_19-20'!$E$2:$E$3,MATCH(A103,'Unemployment-miss_val_d_19-20'!$A$2:$A$3,0)), INDEX('Unemployment-LA_data'!$D$2:$D$364,MATCH(A103,'Unemployment-LA_data'!$A$2:$A$364,0)))</f>
        <v>3.4</v>
      </c>
      <c r="E103" s="125"/>
    </row>
    <row r="104" spans="1:5" x14ac:dyDescent="0.35">
      <c r="A104" s="5" t="s">
        <v>400</v>
      </c>
      <c r="B104" s="5" t="s">
        <v>401</v>
      </c>
      <c r="C104" s="6">
        <f>IFERROR(INDEX('Unemployment-miss_val_d_20-21'!$E$2:$E$5,MATCH(A104,'Unemployment-miss_val_d_20-21'!$A$2:$A$5,0)), INDEX('Unemployment-LA_data'!$C$2:$C$364,MATCH(A104,'Unemployment-LA_data'!$A$2:$A$364,0)))</f>
        <v>3.8</v>
      </c>
      <c r="D104" s="6">
        <f>IFERROR(INDEX('Unemployment-miss_val_d_19-20'!$E$2:$E$3,MATCH(A104,'Unemployment-miss_val_d_19-20'!$A$2:$A$3,0)), INDEX('Unemployment-LA_data'!$D$2:$D$364,MATCH(A104,'Unemployment-LA_data'!$A$2:$A$364,0)))</f>
        <v>2.9</v>
      </c>
      <c r="E104" s="125"/>
    </row>
    <row r="105" spans="1:5" x14ac:dyDescent="0.35">
      <c r="A105" s="5" t="s">
        <v>402</v>
      </c>
      <c r="B105" s="5" t="s">
        <v>403</v>
      </c>
      <c r="C105" s="6">
        <f>IFERROR(INDEX('Unemployment-miss_val_d_20-21'!$E$2:$E$5,MATCH(A105,'Unemployment-miss_val_d_20-21'!$A$2:$A$5,0)), INDEX('Unemployment-LA_data'!$C$2:$C$364,MATCH(A105,'Unemployment-LA_data'!$A$2:$A$364,0)))</f>
        <v>3.8</v>
      </c>
      <c r="D105" s="6">
        <f>IFERROR(INDEX('Unemployment-miss_val_d_19-20'!$E$2:$E$3,MATCH(A105,'Unemployment-miss_val_d_19-20'!$A$2:$A$3,0)), INDEX('Unemployment-LA_data'!$D$2:$D$364,MATCH(A105,'Unemployment-LA_data'!$A$2:$A$364,0)))</f>
        <v>3.4</v>
      </c>
      <c r="E105" s="125"/>
    </row>
    <row r="106" spans="1:5" x14ac:dyDescent="0.35">
      <c r="A106" s="5" t="s">
        <v>404</v>
      </c>
      <c r="B106" s="5" t="s">
        <v>405</v>
      </c>
      <c r="C106" s="6">
        <f>IFERROR(INDEX('Unemployment-miss_val_d_20-21'!$E$2:$E$5,MATCH(A106,'Unemployment-miss_val_d_20-21'!$A$2:$A$5,0)), INDEX('Unemployment-LA_data'!$C$2:$C$364,MATCH(A106,'Unemployment-LA_data'!$A$2:$A$364,0)))</f>
        <v>3.7</v>
      </c>
      <c r="D106" s="6">
        <f>IFERROR(INDEX('Unemployment-miss_val_d_19-20'!$E$2:$E$3,MATCH(A106,'Unemployment-miss_val_d_19-20'!$A$2:$A$3,0)), INDEX('Unemployment-LA_data'!$D$2:$D$364,MATCH(A106,'Unemployment-LA_data'!$A$2:$A$364,0)))</f>
        <v>4</v>
      </c>
      <c r="E106" s="125"/>
    </row>
    <row r="107" spans="1:5" x14ac:dyDescent="0.35">
      <c r="A107" s="5" t="s">
        <v>406</v>
      </c>
      <c r="B107" s="5" t="s">
        <v>407</v>
      </c>
      <c r="C107" s="6">
        <f>IFERROR(INDEX('Unemployment-miss_val_d_20-21'!$E$2:$E$5,MATCH(A107,'Unemployment-miss_val_d_20-21'!$A$2:$A$5,0)), INDEX('Unemployment-LA_data'!$C$2:$C$364,MATCH(A107,'Unemployment-LA_data'!$A$2:$A$364,0)))</f>
        <v>3.9</v>
      </c>
      <c r="D107" s="6">
        <f>IFERROR(INDEX('Unemployment-miss_val_d_19-20'!$E$2:$E$3,MATCH(A107,'Unemployment-miss_val_d_19-20'!$A$2:$A$3,0)), INDEX('Unemployment-LA_data'!$D$2:$D$364,MATCH(A107,'Unemployment-LA_data'!$A$2:$A$364,0)))</f>
        <v>3.8</v>
      </c>
      <c r="E107" s="125"/>
    </row>
    <row r="108" spans="1:5" x14ac:dyDescent="0.35">
      <c r="A108" s="5" t="s">
        <v>408</v>
      </c>
      <c r="B108" s="5" t="s">
        <v>409</v>
      </c>
      <c r="C108" s="6">
        <f>IFERROR(INDEX('Unemployment-miss_val_d_20-21'!$E$2:$E$5,MATCH(A108,'Unemployment-miss_val_d_20-21'!$A$2:$A$5,0)), INDEX('Unemployment-LA_data'!$C$2:$C$364,MATCH(A108,'Unemployment-LA_data'!$A$2:$A$364,0)))</f>
        <v>4.8</v>
      </c>
      <c r="D108" s="6">
        <f>IFERROR(INDEX('Unemployment-miss_val_d_19-20'!$E$2:$E$3,MATCH(A108,'Unemployment-miss_val_d_19-20'!$A$2:$A$3,0)), INDEX('Unemployment-LA_data'!$D$2:$D$364,MATCH(A108,'Unemployment-LA_data'!$A$2:$A$364,0)))</f>
        <v>4.7</v>
      </c>
      <c r="E108" s="125"/>
    </row>
    <row r="109" spans="1:5" x14ac:dyDescent="0.35">
      <c r="A109" s="5" t="s">
        <v>410</v>
      </c>
      <c r="B109" s="5" t="s">
        <v>411</v>
      </c>
      <c r="C109" s="6">
        <f>IFERROR(INDEX('Unemployment-miss_val_d_20-21'!$E$2:$E$5,MATCH(A109,'Unemployment-miss_val_d_20-21'!$A$2:$A$5,0)), INDEX('Unemployment-LA_data'!$C$2:$C$364,MATCH(A109,'Unemployment-LA_data'!$A$2:$A$364,0)))</f>
        <v>3.4</v>
      </c>
      <c r="D109" s="6">
        <f>IFERROR(INDEX('Unemployment-miss_val_d_19-20'!$E$2:$E$3,MATCH(A109,'Unemployment-miss_val_d_19-20'!$A$2:$A$3,0)), INDEX('Unemployment-LA_data'!$D$2:$D$364,MATCH(A109,'Unemployment-LA_data'!$A$2:$A$364,0)))</f>
        <v>3.1</v>
      </c>
      <c r="E109" s="125"/>
    </row>
    <row r="110" spans="1:5" x14ac:dyDescent="0.35">
      <c r="A110" s="5" t="s">
        <v>412</v>
      </c>
      <c r="B110" s="5" t="s">
        <v>413</v>
      </c>
      <c r="C110" s="6">
        <f>IFERROR(INDEX('Unemployment-miss_val_d_20-21'!$E$2:$E$5,MATCH(A110,'Unemployment-miss_val_d_20-21'!$A$2:$A$5,0)), INDEX('Unemployment-LA_data'!$C$2:$C$364,MATCH(A110,'Unemployment-LA_data'!$A$2:$A$364,0)))</f>
        <v>2.5</v>
      </c>
      <c r="D110" s="6">
        <f>IFERROR(INDEX('Unemployment-miss_val_d_19-20'!$E$2:$E$3,MATCH(A110,'Unemployment-miss_val_d_19-20'!$A$2:$A$3,0)), INDEX('Unemployment-LA_data'!$D$2:$D$364,MATCH(A110,'Unemployment-LA_data'!$A$2:$A$364,0)))</f>
        <v>2.2999999999999998</v>
      </c>
      <c r="E110" s="125"/>
    </row>
    <row r="111" spans="1:5" x14ac:dyDescent="0.35">
      <c r="A111" s="5" t="s">
        <v>414</v>
      </c>
      <c r="B111" s="5" t="s">
        <v>415</v>
      </c>
      <c r="C111" s="6">
        <f>IFERROR(INDEX('Unemployment-miss_val_d_20-21'!$E$2:$E$5,MATCH(A111,'Unemployment-miss_val_d_20-21'!$A$2:$A$5,0)), INDEX('Unemployment-LA_data'!$C$2:$C$364,MATCH(A111,'Unemployment-LA_data'!$A$2:$A$364,0)))</f>
        <v>3.4</v>
      </c>
      <c r="D111" s="6">
        <f>IFERROR(INDEX('Unemployment-miss_val_d_19-20'!$E$2:$E$3,MATCH(A111,'Unemployment-miss_val_d_19-20'!$A$2:$A$3,0)), INDEX('Unemployment-LA_data'!$D$2:$D$364,MATCH(A111,'Unemployment-LA_data'!$A$2:$A$364,0)))</f>
        <v>3.1</v>
      </c>
      <c r="E111" s="125"/>
    </row>
    <row r="112" spans="1:5" x14ac:dyDescent="0.35">
      <c r="A112" s="5" t="s">
        <v>416</v>
      </c>
      <c r="B112" s="5" t="s">
        <v>417</v>
      </c>
      <c r="C112" s="6">
        <f>IFERROR(INDEX('Unemployment-miss_val_d_20-21'!$E$2:$E$5,MATCH(A112,'Unemployment-miss_val_d_20-21'!$A$2:$A$5,0)), INDEX('Unemployment-LA_data'!$C$2:$C$364,MATCH(A112,'Unemployment-LA_data'!$A$2:$A$364,0)))</f>
        <v>7.9</v>
      </c>
      <c r="D112" s="6">
        <f>IFERROR(INDEX('Unemployment-miss_val_d_19-20'!$E$2:$E$3,MATCH(A112,'Unemployment-miss_val_d_19-20'!$A$2:$A$3,0)), INDEX('Unemployment-LA_data'!$D$2:$D$364,MATCH(A112,'Unemployment-LA_data'!$A$2:$A$364,0)))</f>
        <v>5.4</v>
      </c>
      <c r="E112" s="125"/>
    </row>
    <row r="113" spans="1:5" x14ac:dyDescent="0.35">
      <c r="A113" s="5" t="s">
        <v>418</v>
      </c>
      <c r="B113" s="5" t="s">
        <v>419</v>
      </c>
      <c r="C113" s="6">
        <f>IFERROR(INDEX('Unemployment-miss_val_d_20-21'!$E$2:$E$5,MATCH(A113,'Unemployment-miss_val_d_20-21'!$A$2:$A$5,0)), INDEX('Unemployment-LA_data'!$C$2:$C$364,MATCH(A113,'Unemployment-LA_data'!$A$2:$A$364,0)))</f>
        <v>4.0999999999999996</v>
      </c>
      <c r="D113" s="6">
        <f>IFERROR(INDEX('Unemployment-miss_val_d_19-20'!$E$2:$E$3,MATCH(A113,'Unemployment-miss_val_d_19-20'!$A$2:$A$3,0)), INDEX('Unemployment-LA_data'!$D$2:$D$364,MATCH(A113,'Unemployment-LA_data'!$A$2:$A$364,0)))</f>
        <v>3.6</v>
      </c>
      <c r="E113" s="125"/>
    </row>
    <row r="114" spans="1:5" x14ac:dyDescent="0.35">
      <c r="A114" s="5" t="s">
        <v>420</v>
      </c>
      <c r="B114" s="5" t="s">
        <v>421</v>
      </c>
      <c r="C114" s="6">
        <f>IFERROR(INDEX('Unemployment-miss_val_d_20-21'!$E$2:$E$5,MATCH(A114,'Unemployment-miss_val_d_20-21'!$A$2:$A$5,0)), INDEX('Unemployment-LA_data'!$C$2:$C$364,MATCH(A114,'Unemployment-LA_data'!$A$2:$A$364,0)))</f>
        <v>3.3</v>
      </c>
      <c r="D114" s="6">
        <f>IFERROR(INDEX('Unemployment-miss_val_d_19-20'!$E$2:$E$3,MATCH(A114,'Unemployment-miss_val_d_19-20'!$A$2:$A$3,0)), INDEX('Unemployment-LA_data'!$D$2:$D$364,MATCH(A114,'Unemployment-LA_data'!$A$2:$A$364,0)))</f>
        <v>2.8</v>
      </c>
      <c r="E114" s="125"/>
    </row>
    <row r="115" spans="1:5" x14ac:dyDescent="0.35">
      <c r="A115" s="5" t="s">
        <v>422</v>
      </c>
      <c r="B115" s="5" t="s">
        <v>423</v>
      </c>
      <c r="C115" s="6">
        <f>IFERROR(INDEX('Unemployment-miss_val_d_20-21'!$E$2:$E$5,MATCH(A115,'Unemployment-miss_val_d_20-21'!$A$2:$A$5,0)), INDEX('Unemployment-LA_data'!$C$2:$C$364,MATCH(A115,'Unemployment-LA_data'!$A$2:$A$364,0)))</f>
        <v>4.0999999999999996</v>
      </c>
      <c r="D115" s="6">
        <f>IFERROR(INDEX('Unemployment-miss_val_d_19-20'!$E$2:$E$3,MATCH(A115,'Unemployment-miss_val_d_19-20'!$A$2:$A$3,0)), INDEX('Unemployment-LA_data'!$D$2:$D$364,MATCH(A115,'Unemployment-LA_data'!$A$2:$A$364,0)))</f>
        <v>3.8</v>
      </c>
      <c r="E115" s="125"/>
    </row>
    <row r="116" spans="1:5" x14ac:dyDescent="0.35">
      <c r="A116" s="5" t="s">
        <v>424</v>
      </c>
      <c r="B116" s="5" t="s">
        <v>425</v>
      </c>
      <c r="C116" s="6">
        <f>IFERROR(INDEX('Unemployment-miss_val_d_20-21'!$E$2:$E$5,MATCH(A116,'Unemployment-miss_val_d_20-21'!$A$2:$A$5,0)), INDEX('Unemployment-LA_data'!$C$2:$C$364,MATCH(A116,'Unemployment-LA_data'!$A$2:$A$364,0)))</f>
        <v>3.9</v>
      </c>
      <c r="D116" s="6">
        <f>IFERROR(INDEX('Unemployment-miss_val_d_19-20'!$E$2:$E$3,MATCH(A116,'Unemployment-miss_val_d_19-20'!$A$2:$A$3,0)), INDEX('Unemployment-LA_data'!$D$2:$D$364,MATCH(A116,'Unemployment-LA_data'!$A$2:$A$364,0)))</f>
        <v>4.0999999999999996</v>
      </c>
      <c r="E116" s="125"/>
    </row>
    <row r="117" spans="1:5" x14ac:dyDescent="0.35">
      <c r="A117" s="5" t="s">
        <v>426</v>
      </c>
      <c r="B117" s="5" t="s">
        <v>427</v>
      </c>
      <c r="C117" s="6">
        <f>IFERROR(INDEX('Unemployment-miss_val_d_20-21'!$E$2:$E$5,MATCH(A117,'Unemployment-miss_val_d_20-21'!$A$2:$A$5,0)), INDEX('Unemployment-LA_data'!$C$2:$C$364,MATCH(A117,'Unemployment-LA_data'!$A$2:$A$364,0)))</f>
        <v>3.9</v>
      </c>
      <c r="D117" s="6">
        <f>IFERROR(INDEX('Unemployment-miss_val_d_19-20'!$E$2:$E$3,MATCH(A117,'Unemployment-miss_val_d_19-20'!$A$2:$A$3,0)), INDEX('Unemployment-LA_data'!$D$2:$D$364,MATCH(A117,'Unemployment-LA_data'!$A$2:$A$364,0)))</f>
        <v>3.8</v>
      </c>
      <c r="E117" s="125"/>
    </row>
    <row r="118" spans="1:5" x14ac:dyDescent="0.35">
      <c r="A118" s="5" t="s">
        <v>428</v>
      </c>
      <c r="B118" s="5" t="s">
        <v>429</v>
      </c>
      <c r="C118" s="6">
        <f>IFERROR(INDEX('Unemployment-miss_val_d_20-21'!$E$2:$E$5,MATCH(A118,'Unemployment-miss_val_d_20-21'!$A$2:$A$5,0)), INDEX('Unemployment-LA_data'!$C$2:$C$364,MATCH(A118,'Unemployment-LA_data'!$A$2:$A$364,0)))</f>
        <v>3.8</v>
      </c>
      <c r="D118" s="6">
        <f>IFERROR(INDEX('Unemployment-miss_val_d_19-20'!$E$2:$E$3,MATCH(A118,'Unemployment-miss_val_d_19-20'!$A$2:$A$3,0)), INDEX('Unemployment-LA_data'!$D$2:$D$364,MATCH(A118,'Unemployment-LA_data'!$A$2:$A$364,0)))</f>
        <v>3</v>
      </c>
      <c r="E118" s="125"/>
    </row>
    <row r="119" spans="1:5" x14ac:dyDescent="0.35">
      <c r="A119" s="5" t="s">
        <v>430</v>
      </c>
      <c r="B119" s="5" t="s">
        <v>431</v>
      </c>
      <c r="C119" s="6">
        <f>IFERROR(INDEX('Unemployment-miss_val_d_20-21'!$E$2:$E$5,MATCH(A119,'Unemployment-miss_val_d_20-21'!$A$2:$A$5,0)), INDEX('Unemployment-LA_data'!$C$2:$C$364,MATCH(A119,'Unemployment-LA_data'!$A$2:$A$364,0)))</f>
        <v>4.5999999999999996</v>
      </c>
      <c r="D119" s="6">
        <f>IFERROR(INDEX('Unemployment-miss_val_d_19-20'!$E$2:$E$3,MATCH(A119,'Unemployment-miss_val_d_19-20'!$A$2:$A$3,0)), INDEX('Unemployment-LA_data'!$D$2:$D$364,MATCH(A119,'Unemployment-LA_data'!$A$2:$A$364,0)))</f>
        <v>3.6</v>
      </c>
      <c r="E119" s="125"/>
    </row>
    <row r="120" spans="1:5" x14ac:dyDescent="0.35">
      <c r="A120" s="5" t="s">
        <v>432</v>
      </c>
      <c r="B120" s="5" t="s">
        <v>433</v>
      </c>
      <c r="C120" s="6">
        <f>IFERROR(INDEX('Unemployment-miss_val_d_20-21'!$E$2:$E$5,MATCH(A120,'Unemployment-miss_val_d_20-21'!$A$2:$A$5,0)), INDEX('Unemployment-LA_data'!$C$2:$C$364,MATCH(A120,'Unemployment-LA_data'!$A$2:$A$364,0)))</f>
        <v>4.4000000000000004</v>
      </c>
      <c r="D120" s="6">
        <f>IFERROR(INDEX('Unemployment-miss_val_d_19-20'!$E$2:$E$3,MATCH(A120,'Unemployment-miss_val_d_19-20'!$A$2:$A$3,0)), INDEX('Unemployment-LA_data'!$D$2:$D$364,MATCH(A120,'Unemployment-LA_data'!$A$2:$A$364,0)))</f>
        <v>4.2</v>
      </c>
      <c r="E120" s="125"/>
    </row>
    <row r="121" spans="1:5" x14ac:dyDescent="0.35">
      <c r="A121" s="5" t="s">
        <v>434</v>
      </c>
      <c r="B121" s="5" t="s">
        <v>435</v>
      </c>
      <c r="C121" s="6">
        <f>IFERROR(INDEX('Unemployment-miss_val_d_20-21'!$E$2:$E$5,MATCH(A121,'Unemployment-miss_val_d_20-21'!$A$2:$A$5,0)), INDEX('Unemployment-LA_data'!$C$2:$C$364,MATCH(A121,'Unemployment-LA_data'!$A$2:$A$364,0)))</f>
        <v>3.5</v>
      </c>
      <c r="D121" s="6">
        <f>IFERROR(INDEX('Unemployment-miss_val_d_19-20'!$E$2:$E$3,MATCH(A121,'Unemployment-miss_val_d_19-20'!$A$2:$A$3,0)), INDEX('Unemployment-LA_data'!$D$2:$D$364,MATCH(A121,'Unemployment-LA_data'!$A$2:$A$364,0)))</f>
        <v>3</v>
      </c>
      <c r="E121" s="125"/>
    </row>
    <row r="122" spans="1:5" x14ac:dyDescent="0.35">
      <c r="A122" s="5" t="s">
        <v>436</v>
      </c>
      <c r="B122" s="5" t="s">
        <v>437</v>
      </c>
      <c r="C122" s="6">
        <f>IFERROR(INDEX('Unemployment-miss_val_d_20-21'!$E$2:$E$5,MATCH(A122,'Unemployment-miss_val_d_20-21'!$A$2:$A$5,0)), INDEX('Unemployment-LA_data'!$C$2:$C$364,MATCH(A122,'Unemployment-LA_data'!$A$2:$A$364,0)))</f>
        <v>4.0999999999999996</v>
      </c>
      <c r="D122" s="6">
        <f>IFERROR(INDEX('Unemployment-miss_val_d_19-20'!$E$2:$E$3,MATCH(A122,'Unemployment-miss_val_d_19-20'!$A$2:$A$3,0)), INDEX('Unemployment-LA_data'!$D$2:$D$364,MATCH(A122,'Unemployment-LA_data'!$A$2:$A$364,0)))</f>
        <v>3.9</v>
      </c>
      <c r="E122" s="125"/>
    </row>
    <row r="123" spans="1:5" x14ac:dyDescent="0.35">
      <c r="A123" s="5" t="s">
        <v>438</v>
      </c>
      <c r="B123" s="5" t="s">
        <v>439</v>
      </c>
      <c r="C123" s="6">
        <f>IFERROR(INDEX('Unemployment-miss_val_d_20-21'!$E$2:$E$5,MATCH(A123,'Unemployment-miss_val_d_20-21'!$A$2:$A$5,0)), INDEX('Unemployment-LA_data'!$C$2:$C$364,MATCH(A123,'Unemployment-LA_data'!$A$2:$A$364,0)))</f>
        <v>3.7</v>
      </c>
      <c r="D123" s="6">
        <f>IFERROR(INDEX('Unemployment-miss_val_d_19-20'!$E$2:$E$3,MATCH(A123,'Unemployment-miss_val_d_19-20'!$A$2:$A$3,0)), INDEX('Unemployment-LA_data'!$D$2:$D$364,MATCH(A123,'Unemployment-LA_data'!$A$2:$A$364,0)))</f>
        <v>3</v>
      </c>
      <c r="E123" s="125"/>
    </row>
    <row r="124" spans="1:5" x14ac:dyDescent="0.35">
      <c r="A124" s="5" t="s">
        <v>440</v>
      </c>
      <c r="B124" s="5" t="s">
        <v>441</v>
      </c>
      <c r="C124" s="6">
        <f>IFERROR(INDEX('Unemployment-miss_val_d_20-21'!$E$2:$E$5,MATCH(A124,'Unemployment-miss_val_d_20-21'!$A$2:$A$5,0)), INDEX('Unemployment-LA_data'!$C$2:$C$364,MATCH(A124,'Unemployment-LA_data'!$A$2:$A$364,0)))</f>
        <v>3.9</v>
      </c>
      <c r="D124" s="6">
        <f>IFERROR(INDEX('Unemployment-miss_val_d_19-20'!$E$2:$E$3,MATCH(A124,'Unemployment-miss_val_d_19-20'!$A$2:$A$3,0)), INDEX('Unemployment-LA_data'!$D$2:$D$364,MATCH(A124,'Unemployment-LA_data'!$A$2:$A$364,0)))</f>
        <v>3.1</v>
      </c>
      <c r="E124" s="125"/>
    </row>
    <row r="125" spans="1:5" x14ac:dyDescent="0.35">
      <c r="A125" s="5" t="s">
        <v>442</v>
      </c>
      <c r="B125" s="5" t="s">
        <v>443</v>
      </c>
      <c r="C125" s="6">
        <f>IFERROR(INDEX('Unemployment-miss_val_d_20-21'!$E$2:$E$5,MATCH(A125,'Unemployment-miss_val_d_20-21'!$A$2:$A$5,0)), INDEX('Unemployment-LA_data'!$C$2:$C$364,MATCH(A125,'Unemployment-LA_data'!$A$2:$A$364,0)))</f>
        <v>6.2</v>
      </c>
      <c r="D125" s="6">
        <f>IFERROR(INDEX('Unemployment-miss_val_d_19-20'!$E$2:$E$3,MATCH(A125,'Unemployment-miss_val_d_19-20'!$A$2:$A$3,0)), INDEX('Unemployment-LA_data'!$D$2:$D$364,MATCH(A125,'Unemployment-LA_data'!$A$2:$A$364,0)))</f>
        <v>6.1</v>
      </c>
      <c r="E125" s="125"/>
    </row>
    <row r="126" spans="1:5" x14ac:dyDescent="0.35">
      <c r="A126" s="5" t="s">
        <v>444</v>
      </c>
      <c r="B126" s="5" t="s">
        <v>445</v>
      </c>
      <c r="C126" s="6">
        <f>IFERROR(INDEX('Unemployment-miss_val_d_20-21'!$E$2:$E$5,MATCH(A126,'Unemployment-miss_val_d_20-21'!$A$2:$A$5,0)), INDEX('Unemployment-LA_data'!$C$2:$C$364,MATCH(A126,'Unemployment-LA_data'!$A$2:$A$364,0)))</f>
        <v>5.6</v>
      </c>
      <c r="D126" s="6">
        <f>IFERROR(INDEX('Unemployment-miss_val_d_19-20'!$E$2:$E$3,MATCH(A126,'Unemployment-miss_val_d_19-20'!$A$2:$A$3,0)), INDEX('Unemployment-LA_data'!$D$2:$D$364,MATCH(A126,'Unemployment-LA_data'!$A$2:$A$364,0)))</f>
        <v>3.8</v>
      </c>
      <c r="E126" s="125"/>
    </row>
    <row r="127" spans="1:5" x14ac:dyDescent="0.35">
      <c r="A127" s="5" t="s">
        <v>446</v>
      </c>
      <c r="B127" s="5" t="s">
        <v>447</v>
      </c>
      <c r="C127" s="6">
        <f>IFERROR(INDEX('Unemployment-miss_val_d_20-21'!$E$2:$E$5,MATCH(A127,'Unemployment-miss_val_d_20-21'!$A$2:$A$5,0)), INDEX('Unemployment-LA_data'!$C$2:$C$364,MATCH(A127,'Unemployment-LA_data'!$A$2:$A$364,0)))</f>
        <v>5.5</v>
      </c>
      <c r="D127" s="6">
        <f>IFERROR(INDEX('Unemployment-miss_val_d_19-20'!$E$2:$E$3,MATCH(A127,'Unemployment-miss_val_d_19-20'!$A$2:$A$3,0)), INDEX('Unemployment-LA_data'!$D$2:$D$364,MATCH(A127,'Unemployment-LA_data'!$A$2:$A$364,0)))</f>
        <v>4.7</v>
      </c>
      <c r="E127" s="125"/>
    </row>
    <row r="128" spans="1:5" x14ac:dyDescent="0.35">
      <c r="A128" s="5" t="s">
        <v>448</v>
      </c>
      <c r="B128" s="5" t="s">
        <v>449</v>
      </c>
      <c r="C128" s="6">
        <f>IFERROR(INDEX('Unemployment-miss_val_d_20-21'!$E$2:$E$5,MATCH(A128,'Unemployment-miss_val_d_20-21'!$A$2:$A$5,0)), INDEX('Unemployment-LA_data'!$C$2:$C$364,MATCH(A128,'Unemployment-LA_data'!$A$2:$A$364,0)))</f>
        <v>3.8</v>
      </c>
      <c r="D128" s="6">
        <f>IFERROR(INDEX('Unemployment-miss_val_d_19-20'!$E$2:$E$3,MATCH(A128,'Unemployment-miss_val_d_19-20'!$A$2:$A$3,0)), INDEX('Unemployment-LA_data'!$D$2:$D$364,MATCH(A128,'Unemployment-LA_data'!$A$2:$A$364,0)))</f>
        <v>4</v>
      </c>
      <c r="E128" s="125"/>
    </row>
    <row r="129" spans="1:5" x14ac:dyDescent="0.35">
      <c r="A129" s="5" t="s">
        <v>450</v>
      </c>
      <c r="B129" s="5" t="s">
        <v>451</v>
      </c>
      <c r="C129" s="6">
        <f>IFERROR(INDEX('Unemployment-miss_val_d_20-21'!$E$2:$E$5,MATCH(A129,'Unemployment-miss_val_d_20-21'!$A$2:$A$5,0)), INDEX('Unemployment-LA_data'!$C$2:$C$364,MATCH(A129,'Unemployment-LA_data'!$A$2:$A$364,0)))</f>
        <v>4.2</v>
      </c>
      <c r="D129" s="6">
        <f>IFERROR(INDEX('Unemployment-miss_val_d_19-20'!$E$2:$E$3,MATCH(A129,'Unemployment-miss_val_d_19-20'!$A$2:$A$3,0)), INDEX('Unemployment-LA_data'!$D$2:$D$364,MATCH(A129,'Unemployment-LA_data'!$A$2:$A$364,0)))</f>
        <v>4.5999999999999996</v>
      </c>
      <c r="E129" s="125"/>
    </row>
    <row r="130" spans="1:5" x14ac:dyDescent="0.35">
      <c r="A130" s="5" t="s">
        <v>452</v>
      </c>
      <c r="B130" s="5" t="s">
        <v>453</v>
      </c>
      <c r="C130" s="6">
        <f>IFERROR(INDEX('Unemployment-miss_val_d_20-21'!$E$2:$E$5,MATCH(A130,'Unemployment-miss_val_d_20-21'!$A$2:$A$5,0)), INDEX('Unemployment-LA_data'!$C$2:$C$364,MATCH(A130,'Unemployment-LA_data'!$A$2:$A$364,0)))</f>
        <v>4.3</v>
      </c>
      <c r="D130" s="6">
        <f>IFERROR(INDEX('Unemployment-miss_val_d_19-20'!$E$2:$E$3,MATCH(A130,'Unemployment-miss_val_d_19-20'!$A$2:$A$3,0)), INDEX('Unemployment-LA_data'!$D$2:$D$364,MATCH(A130,'Unemployment-LA_data'!$A$2:$A$364,0)))</f>
        <v>4.7</v>
      </c>
      <c r="E130" s="125"/>
    </row>
    <row r="131" spans="1:5" x14ac:dyDescent="0.35">
      <c r="A131" s="5" t="s">
        <v>454</v>
      </c>
      <c r="B131" s="5" t="s">
        <v>455</v>
      </c>
      <c r="C131" s="6">
        <f>IFERROR(INDEX('Unemployment-miss_val_d_20-21'!$E$2:$E$5,MATCH(A131,'Unemployment-miss_val_d_20-21'!$A$2:$A$5,0)), INDEX('Unemployment-LA_data'!$C$2:$C$364,MATCH(A131,'Unemployment-LA_data'!$A$2:$A$364,0)))</f>
        <v>5.3</v>
      </c>
      <c r="D131" s="6">
        <f>IFERROR(INDEX('Unemployment-miss_val_d_19-20'!$E$2:$E$3,MATCH(A131,'Unemployment-miss_val_d_19-20'!$A$2:$A$3,0)), INDEX('Unemployment-LA_data'!$D$2:$D$364,MATCH(A131,'Unemployment-LA_data'!$A$2:$A$364,0)))</f>
        <v>6.1</v>
      </c>
      <c r="E131" s="125"/>
    </row>
    <row r="132" spans="1:5" x14ac:dyDescent="0.35">
      <c r="A132" s="5" t="s">
        <v>456</v>
      </c>
      <c r="B132" s="5" t="s">
        <v>457</v>
      </c>
      <c r="C132" s="6">
        <f>IFERROR(INDEX('Unemployment-miss_val_d_20-21'!$E$2:$E$5,MATCH(A132,'Unemployment-miss_val_d_20-21'!$A$2:$A$5,0)), INDEX('Unemployment-LA_data'!$C$2:$C$364,MATCH(A132,'Unemployment-LA_data'!$A$2:$A$364,0)))</f>
        <v>6.8</v>
      </c>
      <c r="D132" s="6">
        <f>IFERROR(INDEX('Unemployment-miss_val_d_19-20'!$E$2:$E$3,MATCH(A132,'Unemployment-miss_val_d_19-20'!$A$2:$A$3,0)), INDEX('Unemployment-LA_data'!$D$2:$D$364,MATCH(A132,'Unemployment-LA_data'!$A$2:$A$364,0)))</f>
        <v>4.7</v>
      </c>
      <c r="E132" s="125"/>
    </row>
    <row r="133" spans="1:5" x14ac:dyDescent="0.35">
      <c r="A133" s="5" t="s">
        <v>458</v>
      </c>
      <c r="B133" s="5" t="s">
        <v>459</v>
      </c>
      <c r="C133" s="6">
        <f>IFERROR(INDEX('Unemployment-miss_val_d_20-21'!$E$2:$E$5,MATCH(A133,'Unemployment-miss_val_d_20-21'!$A$2:$A$5,0)), INDEX('Unemployment-LA_data'!$C$2:$C$364,MATCH(A133,'Unemployment-LA_data'!$A$2:$A$364,0)))</f>
        <v>2.8</v>
      </c>
      <c r="D133" s="6">
        <f>IFERROR(INDEX('Unemployment-miss_val_d_19-20'!$E$2:$E$3,MATCH(A133,'Unemployment-miss_val_d_19-20'!$A$2:$A$3,0)), INDEX('Unemployment-LA_data'!$D$2:$D$364,MATCH(A133,'Unemployment-LA_data'!$A$2:$A$364,0)))</f>
        <v>3.1</v>
      </c>
      <c r="E133" s="125"/>
    </row>
    <row r="134" spans="1:5" x14ac:dyDescent="0.35">
      <c r="A134" s="5" t="s">
        <v>460</v>
      </c>
      <c r="B134" s="5" t="s">
        <v>461</v>
      </c>
      <c r="C134" s="6">
        <f>IFERROR(INDEX('Unemployment-miss_val_d_20-21'!$E$2:$E$5,MATCH(A134,'Unemployment-miss_val_d_20-21'!$A$2:$A$5,0)), INDEX('Unemployment-LA_data'!$C$2:$C$364,MATCH(A134,'Unemployment-LA_data'!$A$2:$A$364,0)))</f>
        <v>4.0999999999999996</v>
      </c>
      <c r="D134" s="6">
        <f>IFERROR(INDEX('Unemployment-miss_val_d_19-20'!$E$2:$E$3,MATCH(A134,'Unemployment-miss_val_d_19-20'!$A$2:$A$3,0)), INDEX('Unemployment-LA_data'!$D$2:$D$364,MATCH(A134,'Unemployment-LA_data'!$A$2:$A$364,0)))</f>
        <v>3.3</v>
      </c>
      <c r="E134" s="125"/>
    </row>
    <row r="135" spans="1:5" x14ac:dyDescent="0.35">
      <c r="A135" s="5" t="s">
        <v>462</v>
      </c>
      <c r="B135" s="5" t="s">
        <v>463</v>
      </c>
      <c r="C135" s="6">
        <f>IFERROR(INDEX('Unemployment-miss_val_d_20-21'!$E$2:$E$5,MATCH(A135,'Unemployment-miss_val_d_20-21'!$A$2:$A$5,0)), INDEX('Unemployment-LA_data'!$C$2:$C$364,MATCH(A135,'Unemployment-LA_data'!$A$2:$A$364,0)))</f>
        <v>5.7</v>
      </c>
      <c r="D135" s="6">
        <f>IFERROR(INDEX('Unemployment-miss_val_d_19-20'!$E$2:$E$3,MATCH(A135,'Unemployment-miss_val_d_19-20'!$A$2:$A$3,0)), INDEX('Unemployment-LA_data'!$D$2:$D$364,MATCH(A135,'Unemployment-LA_data'!$A$2:$A$364,0)))</f>
        <v>6.1</v>
      </c>
      <c r="E135" s="125"/>
    </row>
    <row r="136" spans="1:5" x14ac:dyDescent="0.35">
      <c r="A136" s="5" t="s">
        <v>464</v>
      </c>
      <c r="B136" s="5" t="s">
        <v>465</v>
      </c>
      <c r="C136" s="6">
        <f>IFERROR(INDEX('Unemployment-miss_val_d_20-21'!$E$2:$E$5,MATCH(A136,'Unemployment-miss_val_d_20-21'!$A$2:$A$5,0)), INDEX('Unemployment-LA_data'!$C$2:$C$364,MATCH(A136,'Unemployment-LA_data'!$A$2:$A$364,0)))</f>
        <v>4.3</v>
      </c>
      <c r="D136" s="6">
        <f>IFERROR(INDEX('Unemployment-miss_val_d_19-20'!$E$2:$E$3,MATCH(A136,'Unemployment-miss_val_d_19-20'!$A$2:$A$3,0)), INDEX('Unemployment-LA_data'!$D$2:$D$364,MATCH(A136,'Unemployment-LA_data'!$A$2:$A$364,0)))</f>
        <v>4.3</v>
      </c>
      <c r="E136" s="125"/>
    </row>
    <row r="137" spans="1:5" x14ac:dyDescent="0.35">
      <c r="A137" s="5" t="s">
        <v>466</v>
      </c>
      <c r="B137" s="5" t="s">
        <v>467</v>
      </c>
      <c r="C137" s="6">
        <f>IFERROR(INDEX('Unemployment-miss_val_d_20-21'!$E$2:$E$5,MATCH(A137,'Unemployment-miss_val_d_20-21'!$A$2:$A$5,0)), INDEX('Unemployment-LA_data'!$C$2:$C$364,MATCH(A137,'Unemployment-LA_data'!$A$2:$A$364,0)))</f>
        <v>3.4</v>
      </c>
      <c r="D137" s="6">
        <f>IFERROR(INDEX('Unemployment-miss_val_d_19-20'!$E$2:$E$3,MATCH(A137,'Unemployment-miss_val_d_19-20'!$A$2:$A$3,0)), INDEX('Unemployment-LA_data'!$D$2:$D$364,MATCH(A137,'Unemployment-LA_data'!$A$2:$A$364,0)))</f>
        <v>2.7</v>
      </c>
      <c r="E137" s="125"/>
    </row>
    <row r="138" spans="1:5" x14ac:dyDescent="0.35">
      <c r="A138" s="5" t="s">
        <v>468</v>
      </c>
      <c r="B138" s="5" t="s">
        <v>469</v>
      </c>
      <c r="C138" s="6">
        <f>IFERROR(INDEX('Unemployment-miss_val_d_20-21'!$E$2:$E$5,MATCH(A138,'Unemployment-miss_val_d_20-21'!$A$2:$A$5,0)), INDEX('Unemployment-LA_data'!$C$2:$C$364,MATCH(A138,'Unemployment-LA_data'!$A$2:$A$364,0)))</f>
        <v>6.7</v>
      </c>
      <c r="D138" s="6">
        <f>IFERROR(INDEX('Unemployment-miss_val_d_19-20'!$E$2:$E$3,MATCH(A138,'Unemployment-miss_val_d_19-20'!$A$2:$A$3,0)), INDEX('Unemployment-LA_data'!$D$2:$D$364,MATCH(A138,'Unemployment-LA_data'!$A$2:$A$364,0)))</f>
        <v>4.5</v>
      </c>
      <c r="E138" s="125"/>
    </row>
    <row r="139" spans="1:5" x14ac:dyDescent="0.35">
      <c r="A139" s="5" t="s">
        <v>470</v>
      </c>
      <c r="B139" s="5" t="s">
        <v>471</v>
      </c>
      <c r="C139" s="6">
        <f>IFERROR(INDEX('Unemployment-miss_val_d_20-21'!$E$2:$E$5,MATCH(A139,'Unemployment-miss_val_d_20-21'!$A$2:$A$5,0)), INDEX('Unemployment-LA_data'!$C$2:$C$364,MATCH(A139,'Unemployment-LA_data'!$A$2:$A$364,0)))</f>
        <v>3.4</v>
      </c>
      <c r="D139" s="6">
        <f>IFERROR(INDEX('Unemployment-miss_val_d_19-20'!$E$2:$E$3,MATCH(A139,'Unemployment-miss_val_d_19-20'!$A$2:$A$3,0)), INDEX('Unemployment-LA_data'!$D$2:$D$364,MATCH(A139,'Unemployment-LA_data'!$A$2:$A$364,0)))</f>
        <v>3.3</v>
      </c>
      <c r="E139" s="125"/>
    </row>
    <row r="140" spans="1:5" x14ac:dyDescent="0.35">
      <c r="A140" s="5" t="s">
        <v>472</v>
      </c>
      <c r="B140" s="5" t="s">
        <v>473</v>
      </c>
      <c r="C140" s="6">
        <f>IFERROR(INDEX('Unemployment-miss_val_d_20-21'!$E$2:$E$5,MATCH(A140,'Unemployment-miss_val_d_20-21'!$A$2:$A$5,0)), INDEX('Unemployment-LA_data'!$C$2:$C$364,MATCH(A140,'Unemployment-LA_data'!$A$2:$A$364,0)))</f>
        <v>6.6</v>
      </c>
      <c r="D140" s="6">
        <f>IFERROR(INDEX('Unemployment-miss_val_d_19-20'!$E$2:$E$3,MATCH(A140,'Unemployment-miss_val_d_19-20'!$A$2:$A$3,0)), INDEX('Unemployment-LA_data'!$D$2:$D$364,MATCH(A140,'Unemployment-LA_data'!$A$2:$A$364,0)))</f>
        <v>5.4</v>
      </c>
      <c r="E140" s="125"/>
    </row>
    <row r="141" spans="1:5" x14ac:dyDescent="0.35">
      <c r="A141" s="5" t="s">
        <v>474</v>
      </c>
      <c r="B141" s="5" t="s">
        <v>475</v>
      </c>
      <c r="C141" s="6">
        <f>IFERROR(INDEX('Unemployment-miss_val_d_20-21'!$E$2:$E$5,MATCH(A141,'Unemployment-miss_val_d_20-21'!$A$2:$A$5,0)), INDEX('Unemployment-LA_data'!$C$2:$C$364,MATCH(A141,'Unemployment-LA_data'!$A$2:$A$364,0)))</f>
        <v>5</v>
      </c>
      <c r="D141" s="6">
        <f>IFERROR(INDEX('Unemployment-miss_val_d_19-20'!$E$2:$E$3,MATCH(A141,'Unemployment-miss_val_d_19-20'!$A$2:$A$3,0)), INDEX('Unemployment-LA_data'!$D$2:$D$364,MATCH(A141,'Unemployment-LA_data'!$A$2:$A$364,0)))</f>
        <v>4.5</v>
      </c>
      <c r="E141" s="125"/>
    </row>
    <row r="142" spans="1:5" x14ac:dyDescent="0.35">
      <c r="A142" s="5" t="s">
        <v>476</v>
      </c>
      <c r="B142" s="5" t="s">
        <v>477</v>
      </c>
      <c r="C142" s="6">
        <f>IFERROR(INDEX('Unemployment-miss_val_d_20-21'!$E$2:$E$5,MATCH(A142,'Unemployment-miss_val_d_20-21'!$A$2:$A$5,0)), INDEX('Unemployment-LA_data'!$C$2:$C$364,MATCH(A142,'Unemployment-LA_data'!$A$2:$A$364,0)))</f>
        <v>3.1</v>
      </c>
      <c r="D142" s="6">
        <f>IFERROR(INDEX('Unemployment-miss_val_d_19-20'!$E$2:$E$3,MATCH(A142,'Unemployment-miss_val_d_19-20'!$A$2:$A$3,0)), INDEX('Unemployment-LA_data'!$D$2:$D$364,MATCH(A142,'Unemployment-LA_data'!$A$2:$A$364,0)))</f>
        <v>2.7</v>
      </c>
      <c r="E142" s="125"/>
    </row>
    <row r="143" spans="1:5" x14ac:dyDescent="0.35">
      <c r="A143" s="5" t="s">
        <v>478</v>
      </c>
      <c r="B143" s="5" t="s">
        <v>479</v>
      </c>
      <c r="C143" s="6">
        <f>IFERROR(INDEX('Unemployment-miss_val_d_20-21'!$E$2:$E$5,MATCH(A143,'Unemployment-miss_val_d_20-21'!$A$2:$A$5,0)), INDEX('Unemployment-LA_data'!$C$2:$C$364,MATCH(A143,'Unemployment-LA_data'!$A$2:$A$364,0)))</f>
        <v>6.7</v>
      </c>
      <c r="D143" s="6">
        <f>IFERROR(INDEX('Unemployment-miss_val_d_19-20'!$E$2:$E$3,MATCH(A143,'Unemployment-miss_val_d_19-20'!$A$2:$A$3,0)), INDEX('Unemployment-LA_data'!$D$2:$D$364,MATCH(A143,'Unemployment-LA_data'!$A$2:$A$364,0)))</f>
        <v>4.4000000000000004</v>
      </c>
      <c r="E143" s="125"/>
    </row>
    <row r="144" spans="1:5" x14ac:dyDescent="0.35">
      <c r="A144" s="5" t="s">
        <v>480</v>
      </c>
      <c r="B144" s="5" t="s">
        <v>481</v>
      </c>
      <c r="C144" s="6">
        <f>IFERROR(INDEX('Unemployment-miss_val_d_20-21'!$E$2:$E$5,MATCH(A144,'Unemployment-miss_val_d_20-21'!$A$2:$A$5,0)), INDEX('Unemployment-LA_data'!$C$2:$C$364,MATCH(A144,'Unemployment-LA_data'!$A$2:$A$364,0)))</f>
        <v>3.7</v>
      </c>
      <c r="D144" s="6">
        <f>IFERROR(INDEX('Unemployment-miss_val_d_19-20'!$E$2:$E$3,MATCH(A144,'Unemployment-miss_val_d_19-20'!$A$2:$A$3,0)), INDEX('Unemployment-LA_data'!$D$2:$D$364,MATCH(A144,'Unemployment-LA_data'!$A$2:$A$364,0)))</f>
        <v>3.2</v>
      </c>
      <c r="E144" s="125"/>
    </row>
    <row r="145" spans="1:5" x14ac:dyDescent="0.35">
      <c r="A145" s="5" t="s">
        <v>482</v>
      </c>
      <c r="B145" s="5" t="s">
        <v>483</v>
      </c>
      <c r="C145" s="6">
        <f>IFERROR(INDEX('Unemployment-miss_val_d_20-21'!$E$2:$E$5,MATCH(A145,'Unemployment-miss_val_d_20-21'!$A$2:$A$5,0)), INDEX('Unemployment-LA_data'!$C$2:$C$364,MATCH(A145,'Unemployment-LA_data'!$A$2:$A$364,0)))</f>
        <v>7</v>
      </c>
      <c r="D145" s="6">
        <f>IFERROR(INDEX('Unemployment-miss_val_d_19-20'!$E$2:$E$3,MATCH(A145,'Unemployment-miss_val_d_19-20'!$A$2:$A$3,0)), INDEX('Unemployment-LA_data'!$D$2:$D$364,MATCH(A145,'Unemployment-LA_data'!$A$2:$A$364,0)))</f>
        <v>7.7</v>
      </c>
      <c r="E145" s="125"/>
    </row>
    <row r="146" spans="1:5" x14ac:dyDescent="0.35">
      <c r="A146" s="5" t="s">
        <v>484</v>
      </c>
      <c r="B146" s="5" t="s">
        <v>485</v>
      </c>
      <c r="C146" s="6">
        <f>IFERROR(INDEX('Unemployment-miss_val_d_20-21'!$E$2:$E$5,MATCH(A146,'Unemployment-miss_val_d_20-21'!$A$2:$A$5,0)), INDEX('Unemployment-LA_data'!$C$2:$C$364,MATCH(A146,'Unemployment-LA_data'!$A$2:$A$364,0)))</f>
        <v>6</v>
      </c>
      <c r="D146" s="6">
        <f>IFERROR(INDEX('Unemployment-miss_val_d_19-20'!$E$2:$E$3,MATCH(A146,'Unemployment-miss_val_d_19-20'!$A$2:$A$3,0)), INDEX('Unemployment-LA_data'!$D$2:$D$364,MATCH(A146,'Unemployment-LA_data'!$A$2:$A$364,0)))</f>
        <v>5.0999999999999996</v>
      </c>
      <c r="E146" s="125"/>
    </row>
    <row r="147" spans="1:5" x14ac:dyDescent="0.35">
      <c r="A147" s="5" t="s">
        <v>486</v>
      </c>
      <c r="B147" s="5" t="s">
        <v>487</v>
      </c>
      <c r="C147" s="6">
        <f>IFERROR(INDEX('Unemployment-miss_val_d_20-21'!$E$2:$E$5,MATCH(A147,'Unemployment-miss_val_d_20-21'!$A$2:$A$5,0)), INDEX('Unemployment-LA_data'!$C$2:$C$364,MATCH(A147,'Unemployment-LA_data'!$A$2:$A$364,0)))</f>
        <v>3.8</v>
      </c>
      <c r="D147" s="6">
        <f>IFERROR(INDEX('Unemployment-miss_val_d_19-20'!$E$2:$E$3,MATCH(A147,'Unemployment-miss_val_d_19-20'!$A$2:$A$3,0)), INDEX('Unemployment-LA_data'!$D$2:$D$364,MATCH(A147,'Unemployment-LA_data'!$A$2:$A$364,0)))</f>
        <v>4.5999999999999996</v>
      </c>
      <c r="E147" s="125"/>
    </row>
    <row r="148" spans="1:5" x14ac:dyDescent="0.35">
      <c r="A148" s="5" t="s">
        <v>488</v>
      </c>
      <c r="B148" s="5" t="s">
        <v>489</v>
      </c>
      <c r="C148" s="6">
        <f>IFERROR(INDEX('Unemployment-miss_val_d_20-21'!$E$2:$E$5,MATCH(A148,'Unemployment-miss_val_d_20-21'!$A$2:$A$5,0)), INDEX('Unemployment-LA_data'!$C$2:$C$364,MATCH(A148,'Unemployment-LA_data'!$A$2:$A$364,0)))</f>
        <v>5.0999999999999996</v>
      </c>
      <c r="D148" s="6">
        <f>IFERROR(INDEX('Unemployment-miss_val_d_19-20'!$E$2:$E$3,MATCH(A148,'Unemployment-miss_val_d_19-20'!$A$2:$A$3,0)), INDEX('Unemployment-LA_data'!$D$2:$D$364,MATCH(A148,'Unemployment-LA_data'!$A$2:$A$364,0)))</f>
        <v>4.8</v>
      </c>
      <c r="E148" s="125"/>
    </row>
    <row r="149" spans="1:5" x14ac:dyDescent="0.35">
      <c r="A149" s="5" t="s">
        <v>490</v>
      </c>
      <c r="B149" s="5" t="s">
        <v>491</v>
      </c>
      <c r="C149" s="6">
        <f>IFERROR(INDEX('Unemployment-miss_val_d_20-21'!$E$2:$E$5,MATCH(A149,'Unemployment-miss_val_d_20-21'!$A$2:$A$5,0)), INDEX('Unemployment-LA_data'!$C$2:$C$364,MATCH(A149,'Unemployment-LA_data'!$A$2:$A$364,0)))</f>
        <v>3.2</v>
      </c>
      <c r="D149" s="6">
        <f>IFERROR(INDEX('Unemployment-miss_val_d_19-20'!$E$2:$E$3,MATCH(A149,'Unemployment-miss_val_d_19-20'!$A$2:$A$3,0)), INDEX('Unemployment-LA_data'!$D$2:$D$364,MATCH(A149,'Unemployment-LA_data'!$A$2:$A$364,0)))</f>
        <v>3.2</v>
      </c>
      <c r="E149" s="125"/>
    </row>
    <row r="150" spans="1:5" x14ac:dyDescent="0.35">
      <c r="A150" s="5" t="s">
        <v>492</v>
      </c>
      <c r="B150" s="5" t="s">
        <v>493</v>
      </c>
      <c r="C150" s="6">
        <f>IFERROR(INDEX('Unemployment-miss_val_d_20-21'!$E$2:$E$5,MATCH(A150,'Unemployment-miss_val_d_20-21'!$A$2:$A$5,0)), INDEX('Unemployment-LA_data'!$C$2:$C$364,MATCH(A150,'Unemployment-LA_data'!$A$2:$A$364,0)))</f>
        <v>4.3</v>
      </c>
      <c r="D150" s="6">
        <f>IFERROR(INDEX('Unemployment-miss_val_d_19-20'!$E$2:$E$3,MATCH(A150,'Unemployment-miss_val_d_19-20'!$A$2:$A$3,0)), INDEX('Unemployment-LA_data'!$D$2:$D$364,MATCH(A150,'Unemployment-LA_data'!$A$2:$A$364,0)))</f>
        <v>3.9</v>
      </c>
      <c r="E150" s="125"/>
    </row>
    <row r="151" spans="1:5" x14ac:dyDescent="0.35">
      <c r="A151" s="5" t="s">
        <v>494</v>
      </c>
      <c r="B151" s="5" t="s">
        <v>495</v>
      </c>
      <c r="C151" s="6">
        <f>IFERROR(INDEX('Unemployment-miss_val_d_20-21'!$E$2:$E$5,MATCH(A151,'Unemployment-miss_val_d_20-21'!$A$2:$A$5,0)), INDEX('Unemployment-LA_data'!$C$2:$C$364,MATCH(A151,'Unemployment-LA_data'!$A$2:$A$364,0)))</f>
        <v>4.3</v>
      </c>
      <c r="D151" s="6">
        <f>IFERROR(INDEX('Unemployment-miss_val_d_19-20'!$E$2:$E$3,MATCH(A151,'Unemployment-miss_val_d_19-20'!$A$2:$A$3,0)), INDEX('Unemployment-LA_data'!$D$2:$D$364,MATCH(A151,'Unemployment-LA_data'!$A$2:$A$364,0)))</f>
        <v>3.7</v>
      </c>
      <c r="E151" s="125"/>
    </row>
    <row r="152" spans="1:5" x14ac:dyDescent="0.35">
      <c r="A152" s="5" t="s">
        <v>496</v>
      </c>
      <c r="B152" s="5" t="s">
        <v>497</v>
      </c>
      <c r="C152" s="6">
        <f>IFERROR(INDEX('Unemployment-miss_val_d_20-21'!$E$2:$E$5,MATCH(A152,'Unemployment-miss_val_d_20-21'!$A$2:$A$5,0)), INDEX('Unemployment-LA_data'!$C$2:$C$364,MATCH(A152,'Unemployment-LA_data'!$A$2:$A$364,0)))</f>
        <v>3.4</v>
      </c>
      <c r="D152" s="6">
        <f>IFERROR(INDEX('Unemployment-miss_val_d_19-20'!$E$2:$E$3,MATCH(A152,'Unemployment-miss_val_d_19-20'!$A$2:$A$3,0)), INDEX('Unemployment-LA_data'!$D$2:$D$364,MATCH(A152,'Unemployment-LA_data'!$A$2:$A$364,0)))</f>
        <v>2.6</v>
      </c>
      <c r="E152" s="125"/>
    </row>
    <row r="153" spans="1:5" x14ac:dyDescent="0.35">
      <c r="A153" s="5" t="s">
        <v>498</v>
      </c>
      <c r="B153" s="5" t="s">
        <v>499</v>
      </c>
      <c r="C153" s="6">
        <f>IFERROR(INDEX('Unemployment-miss_val_d_20-21'!$E$2:$E$5,MATCH(A153,'Unemployment-miss_val_d_20-21'!$A$2:$A$5,0)), INDEX('Unemployment-LA_data'!$C$2:$C$364,MATCH(A153,'Unemployment-LA_data'!$A$2:$A$364,0)))</f>
        <v>6.2</v>
      </c>
      <c r="D153" s="6">
        <f>IFERROR(INDEX('Unemployment-miss_val_d_19-20'!$E$2:$E$3,MATCH(A153,'Unemployment-miss_val_d_19-20'!$A$2:$A$3,0)), INDEX('Unemployment-LA_data'!$D$2:$D$364,MATCH(A153,'Unemployment-LA_data'!$A$2:$A$364,0)))</f>
        <v>5.3</v>
      </c>
      <c r="E153" s="125"/>
    </row>
    <row r="154" spans="1:5" x14ac:dyDescent="0.35">
      <c r="A154" s="5" t="s">
        <v>500</v>
      </c>
      <c r="B154" s="5" t="s">
        <v>501</v>
      </c>
      <c r="C154" s="6">
        <f>IFERROR(INDEX('Unemployment-miss_val_d_20-21'!$E$2:$E$5,MATCH(A154,'Unemployment-miss_val_d_20-21'!$A$2:$A$5,0)), INDEX('Unemployment-LA_data'!$C$2:$C$364,MATCH(A154,'Unemployment-LA_data'!$A$2:$A$364,0)))</f>
        <v>4</v>
      </c>
      <c r="D154" s="6">
        <f>IFERROR(INDEX('Unemployment-miss_val_d_19-20'!$E$2:$E$3,MATCH(A154,'Unemployment-miss_val_d_19-20'!$A$2:$A$3,0)), INDEX('Unemployment-LA_data'!$D$2:$D$364,MATCH(A154,'Unemployment-LA_data'!$A$2:$A$364,0)))</f>
        <v>3.7</v>
      </c>
      <c r="E154" s="125"/>
    </row>
    <row r="155" spans="1:5" x14ac:dyDescent="0.35">
      <c r="A155" s="5" t="s">
        <v>502</v>
      </c>
      <c r="B155" s="5" t="s">
        <v>503</v>
      </c>
      <c r="C155" s="6">
        <f>IFERROR(INDEX('Unemployment-miss_val_d_20-21'!$E$2:$E$5,MATCH(A155,'Unemployment-miss_val_d_20-21'!$A$2:$A$5,0)), INDEX('Unemployment-LA_data'!$C$2:$C$364,MATCH(A155,'Unemployment-LA_data'!$A$2:$A$364,0)))</f>
        <v>3.4</v>
      </c>
      <c r="D155" s="6">
        <f>IFERROR(INDEX('Unemployment-miss_val_d_19-20'!$E$2:$E$3,MATCH(A155,'Unemployment-miss_val_d_19-20'!$A$2:$A$3,0)), INDEX('Unemployment-LA_data'!$D$2:$D$364,MATCH(A155,'Unemployment-LA_data'!$A$2:$A$364,0)))</f>
        <v>3</v>
      </c>
      <c r="E155" s="125"/>
    </row>
    <row r="156" spans="1:5" x14ac:dyDescent="0.35">
      <c r="A156" s="5" t="s">
        <v>504</v>
      </c>
      <c r="B156" s="5" t="s">
        <v>505</v>
      </c>
      <c r="C156" s="6">
        <f>IFERROR(INDEX('Unemployment-miss_val_d_20-21'!$E$2:$E$5,MATCH(A156,'Unemployment-miss_val_d_20-21'!$A$2:$A$5,0)), INDEX('Unemployment-LA_data'!$C$2:$C$364,MATCH(A156,'Unemployment-LA_data'!$A$2:$A$364,0)))</f>
        <v>8.1</v>
      </c>
      <c r="D156" s="6">
        <f>IFERROR(INDEX('Unemployment-miss_val_d_19-20'!$E$2:$E$3,MATCH(A156,'Unemployment-miss_val_d_19-20'!$A$2:$A$3,0)), INDEX('Unemployment-LA_data'!$D$2:$D$364,MATCH(A156,'Unemployment-LA_data'!$A$2:$A$364,0)))</f>
        <v>4.4000000000000004</v>
      </c>
      <c r="E156" s="125"/>
    </row>
    <row r="157" spans="1:5" x14ac:dyDescent="0.35">
      <c r="A157" s="5" t="s">
        <v>506</v>
      </c>
      <c r="B157" s="5" t="s">
        <v>507</v>
      </c>
      <c r="C157" s="6">
        <f>IFERROR(INDEX('Unemployment-miss_val_d_20-21'!$E$2:$E$5,MATCH(A157,'Unemployment-miss_val_d_20-21'!$A$2:$A$5,0)), INDEX('Unemployment-LA_data'!$C$2:$C$364,MATCH(A157,'Unemployment-LA_data'!$A$2:$A$364,0)))</f>
        <v>3.3</v>
      </c>
      <c r="D157" s="6">
        <f>IFERROR(INDEX('Unemployment-miss_val_d_19-20'!$E$2:$E$3,MATCH(A157,'Unemployment-miss_val_d_19-20'!$A$2:$A$3,0)), INDEX('Unemployment-LA_data'!$D$2:$D$364,MATCH(A157,'Unemployment-LA_data'!$A$2:$A$364,0)))</f>
        <v>3.6</v>
      </c>
      <c r="E157" s="125"/>
    </row>
    <row r="158" spans="1:5" x14ac:dyDescent="0.35">
      <c r="A158" s="5" t="s">
        <v>508</v>
      </c>
      <c r="B158" s="5" t="s">
        <v>509</v>
      </c>
      <c r="C158" s="6">
        <f>IFERROR(INDEX('Unemployment-miss_val_d_20-21'!$E$2:$E$5,MATCH(A158,'Unemployment-miss_val_d_20-21'!$A$2:$A$5,0)), INDEX('Unemployment-LA_data'!$C$2:$C$364,MATCH(A158,'Unemployment-LA_data'!$A$2:$A$364,0)))</f>
        <v>5.2</v>
      </c>
      <c r="D158" s="6">
        <f>IFERROR(INDEX('Unemployment-miss_val_d_19-20'!$E$2:$E$3,MATCH(A158,'Unemployment-miss_val_d_19-20'!$A$2:$A$3,0)), INDEX('Unemployment-LA_data'!$D$2:$D$364,MATCH(A158,'Unemployment-LA_data'!$A$2:$A$364,0)))</f>
        <v>4.3</v>
      </c>
      <c r="E158" s="125"/>
    </row>
    <row r="159" spans="1:5" x14ac:dyDescent="0.35">
      <c r="A159" s="5" t="s">
        <v>510</v>
      </c>
      <c r="B159" s="5" t="s">
        <v>511</v>
      </c>
      <c r="C159" s="6">
        <f>IFERROR(INDEX('Unemployment-miss_val_d_20-21'!$E$2:$E$5,MATCH(A159,'Unemployment-miss_val_d_20-21'!$A$2:$A$5,0)), INDEX('Unemployment-LA_data'!$C$2:$C$364,MATCH(A159,'Unemployment-LA_data'!$A$2:$A$364,0)))</f>
        <v>4.2</v>
      </c>
      <c r="D159" s="6">
        <f>IFERROR(INDEX('Unemployment-miss_val_d_19-20'!$E$2:$E$3,MATCH(A159,'Unemployment-miss_val_d_19-20'!$A$2:$A$3,0)), INDEX('Unemployment-LA_data'!$D$2:$D$364,MATCH(A159,'Unemployment-LA_data'!$A$2:$A$364,0)))</f>
        <v>4.5</v>
      </c>
      <c r="E159" s="125"/>
    </row>
    <row r="160" spans="1:5" x14ac:dyDescent="0.35">
      <c r="A160" s="5" t="s">
        <v>512</v>
      </c>
      <c r="B160" s="5" t="s">
        <v>513</v>
      </c>
      <c r="C160" s="6">
        <f>IFERROR(INDEX('Unemployment-miss_val_d_20-21'!$E$2:$E$5,MATCH(A160,'Unemployment-miss_val_d_20-21'!$A$2:$A$5,0)), INDEX('Unemployment-LA_data'!$C$2:$C$364,MATCH(A160,'Unemployment-LA_data'!$A$2:$A$364,0)))</f>
        <v>4.2</v>
      </c>
      <c r="D160" s="6">
        <f>IFERROR(INDEX('Unemployment-miss_val_d_19-20'!$E$2:$E$3,MATCH(A160,'Unemployment-miss_val_d_19-20'!$A$2:$A$3,0)), INDEX('Unemployment-LA_data'!$D$2:$D$364,MATCH(A160,'Unemployment-LA_data'!$A$2:$A$364,0)))</f>
        <v>4.4000000000000004</v>
      </c>
      <c r="E160" s="125"/>
    </row>
    <row r="161" spans="1:5" x14ac:dyDescent="0.35">
      <c r="A161" s="5" t="s">
        <v>514</v>
      </c>
      <c r="B161" s="5" t="s">
        <v>515</v>
      </c>
      <c r="C161" s="6">
        <f>IFERROR(INDEX('Unemployment-miss_val_d_20-21'!$E$2:$E$5,MATCH(A161,'Unemployment-miss_val_d_20-21'!$A$2:$A$5,0)), INDEX('Unemployment-LA_data'!$C$2:$C$364,MATCH(A161,'Unemployment-LA_data'!$A$2:$A$364,0)))</f>
        <v>4.0999999999999996</v>
      </c>
      <c r="D161" s="6">
        <f>IFERROR(INDEX('Unemployment-miss_val_d_19-20'!$E$2:$E$3,MATCH(A161,'Unemployment-miss_val_d_19-20'!$A$2:$A$3,0)), INDEX('Unemployment-LA_data'!$D$2:$D$364,MATCH(A161,'Unemployment-LA_data'!$A$2:$A$364,0)))</f>
        <v>4</v>
      </c>
      <c r="E161" s="125"/>
    </row>
    <row r="162" spans="1:5" x14ac:dyDescent="0.35">
      <c r="A162" s="5" t="s">
        <v>516</v>
      </c>
      <c r="B162" s="5" t="s">
        <v>517</v>
      </c>
      <c r="C162" s="6">
        <f>IFERROR(INDEX('Unemployment-miss_val_d_20-21'!$E$2:$E$5,MATCH(A162,'Unemployment-miss_val_d_20-21'!$A$2:$A$5,0)), INDEX('Unemployment-LA_data'!$C$2:$C$364,MATCH(A162,'Unemployment-LA_data'!$A$2:$A$364,0)))</f>
        <v>4.7</v>
      </c>
      <c r="D162" s="6">
        <f>IFERROR(INDEX('Unemployment-miss_val_d_19-20'!$E$2:$E$3,MATCH(A162,'Unemployment-miss_val_d_19-20'!$A$2:$A$3,0)), INDEX('Unemployment-LA_data'!$D$2:$D$364,MATCH(A162,'Unemployment-LA_data'!$A$2:$A$364,0)))</f>
        <v>4.8</v>
      </c>
      <c r="E162" s="125"/>
    </row>
    <row r="163" spans="1:5" x14ac:dyDescent="0.35">
      <c r="A163" s="5" t="s">
        <v>518</v>
      </c>
      <c r="B163" s="5" t="s">
        <v>519</v>
      </c>
      <c r="C163" s="6">
        <f>IFERROR(INDEX('Unemployment-miss_val_d_20-21'!$E$2:$E$5,MATCH(A163,'Unemployment-miss_val_d_20-21'!$A$2:$A$5,0)), INDEX('Unemployment-LA_data'!$C$2:$C$364,MATCH(A163,'Unemployment-LA_data'!$A$2:$A$364,0)))</f>
        <v>4.5</v>
      </c>
      <c r="D163" s="6">
        <f>IFERROR(INDEX('Unemployment-miss_val_d_19-20'!$E$2:$E$3,MATCH(A163,'Unemployment-miss_val_d_19-20'!$A$2:$A$3,0)), INDEX('Unemployment-LA_data'!$D$2:$D$364,MATCH(A163,'Unemployment-LA_data'!$A$2:$A$364,0)))</f>
        <v>3.5</v>
      </c>
      <c r="E163" s="125"/>
    </row>
    <row r="164" spans="1:5" x14ac:dyDescent="0.35">
      <c r="A164" s="5" t="s">
        <v>520</v>
      </c>
      <c r="B164" s="5" t="s">
        <v>521</v>
      </c>
      <c r="C164" s="6">
        <f>IFERROR(INDEX('Unemployment-miss_val_d_20-21'!$E$2:$E$5,MATCH(A164,'Unemployment-miss_val_d_20-21'!$A$2:$A$5,0)), INDEX('Unemployment-LA_data'!$C$2:$C$364,MATCH(A164,'Unemployment-LA_data'!$A$2:$A$364,0)))</f>
        <v>6.6</v>
      </c>
      <c r="D164" s="6">
        <f>IFERROR(INDEX('Unemployment-miss_val_d_19-20'!$E$2:$E$3,MATCH(A164,'Unemployment-miss_val_d_19-20'!$A$2:$A$3,0)), INDEX('Unemployment-LA_data'!$D$2:$D$364,MATCH(A164,'Unemployment-LA_data'!$A$2:$A$364,0)))</f>
        <v>4.8</v>
      </c>
      <c r="E164" s="125"/>
    </row>
    <row r="165" spans="1:5" x14ac:dyDescent="0.35">
      <c r="A165" s="5" t="s">
        <v>522</v>
      </c>
      <c r="B165" s="5" t="s">
        <v>523</v>
      </c>
      <c r="C165" s="6">
        <f>IFERROR(INDEX('Unemployment-miss_val_d_20-21'!$E$2:$E$5,MATCH(A165,'Unemployment-miss_val_d_20-21'!$A$2:$A$5,0)), INDEX('Unemployment-LA_data'!$C$2:$C$364,MATCH(A165,'Unemployment-LA_data'!$A$2:$A$364,0)))</f>
        <v>6.8</v>
      </c>
      <c r="D165" s="6">
        <f>IFERROR(INDEX('Unemployment-miss_val_d_19-20'!$E$2:$E$3,MATCH(A165,'Unemployment-miss_val_d_19-20'!$A$2:$A$3,0)), INDEX('Unemployment-LA_data'!$D$2:$D$364,MATCH(A165,'Unemployment-LA_data'!$A$2:$A$364,0)))</f>
        <v>4.0999999999999996</v>
      </c>
      <c r="E165" s="125"/>
    </row>
    <row r="166" spans="1:5" x14ac:dyDescent="0.35">
      <c r="A166" s="5" t="s">
        <v>524</v>
      </c>
      <c r="B166" s="5" t="s">
        <v>525</v>
      </c>
      <c r="C166" s="6">
        <f>IFERROR(INDEX('Unemployment-miss_val_d_20-21'!$E$2:$E$5,MATCH(A166,'Unemployment-miss_val_d_20-21'!$A$2:$A$5,0)), INDEX('Unemployment-LA_data'!$C$2:$C$364,MATCH(A166,'Unemployment-LA_data'!$A$2:$A$364,0)))</f>
        <v>4.0999999999999996</v>
      </c>
      <c r="D166" s="6">
        <f>IFERROR(INDEX('Unemployment-miss_val_d_19-20'!$E$2:$E$3,MATCH(A166,'Unemployment-miss_val_d_19-20'!$A$2:$A$3,0)), INDEX('Unemployment-LA_data'!$D$2:$D$364,MATCH(A166,'Unemployment-LA_data'!$A$2:$A$364,0)))</f>
        <v>3.4</v>
      </c>
      <c r="E166" s="125"/>
    </row>
    <row r="167" spans="1:5" x14ac:dyDescent="0.35">
      <c r="A167" s="5" t="s">
        <v>526</v>
      </c>
      <c r="B167" s="5" t="s">
        <v>527</v>
      </c>
      <c r="C167" s="6">
        <f>IFERROR(INDEX('Unemployment-miss_val_d_20-21'!$E$2:$E$5,MATCH(A167,'Unemployment-miss_val_d_20-21'!$A$2:$A$5,0)), INDEX('Unemployment-LA_data'!$C$2:$C$364,MATCH(A167,'Unemployment-LA_data'!$A$2:$A$364,0)))</f>
        <v>5.5</v>
      </c>
      <c r="D167" s="6">
        <f>IFERROR(INDEX('Unemployment-miss_val_d_19-20'!$E$2:$E$3,MATCH(A167,'Unemployment-miss_val_d_19-20'!$A$2:$A$3,0)), INDEX('Unemployment-LA_data'!$D$2:$D$364,MATCH(A167,'Unemployment-LA_data'!$A$2:$A$364,0)))</f>
        <v>5</v>
      </c>
      <c r="E167" s="125"/>
    </row>
    <row r="168" spans="1:5" x14ac:dyDescent="0.35">
      <c r="A168" s="5" t="s">
        <v>528</v>
      </c>
      <c r="B168" s="5" t="s">
        <v>529</v>
      </c>
      <c r="C168" s="6">
        <f>IFERROR(INDEX('Unemployment-miss_val_d_20-21'!$E$2:$E$5,MATCH(A168,'Unemployment-miss_val_d_20-21'!$A$2:$A$5,0)), INDEX('Unemployment-LA_data'!$C$2:$C$364,MATCH(A168,'Unemployment-LA_data'!$A$2:$A$364,0)))</f>
        <v>4.5</v>
      </c>
      <c r="D168" s="6">
        <f>IFERROR(INDEX('Unemployment-miss_val_d_19-20'!$E$2:$E$3,MATCH(A168,'Unemployment-miss_val_d_19-20'!$A$2:$A$3,0)), INDEX('Unemployment-LA_data'!$D$2:$D$364,MATCH(A168,'Unemployment-LA_data'!$A$2:$A$364,0)))</f>
        <v>4.5</v>
      </c>
      <c r="E168" s="125"/>
    </row>
    <row r="169" spans="1:5" x14ac:dyDescent="0.35">
      <c r="A169" s="5" t="s">
        <v>530</v>
      </c>
      <c r="B169" s="5" t="s">
        <v>531</v>
      </c>
      <c r="C169" s="6">
        <f>IFERROR(INDEX('Unemployment-miss_val_d_20-21'!$E$2:$E$5,MATCH(A169,'Unemployment-miss_val_d_20-21'!$A$2:$A$5,0)), INDEX('Unemployment-LA_data'!$C$2:$C$364,MATCH(A169,'Unemployment-LA_data'!$A$2:$A$364,0)))</f>
        <v>5.4</v>
      </c>
      <c r="D169" s="6">
        <f>IFERROR(INDEX('Unemployment-miss_val_d_19-20'!$E$2:$E$3,MATCH(A169,'Unemployment-miss_val_d_19-20'!$A$2:$A$3,0)), INDEX('Unemployment-LA_data'!$D$2:$D$364,MATCH(A169,'Unemployment-LA_data'!$A$2:$A$364,0)))</f>
        <v>3.9</v>
      </c>
      <c r="E169" s="125"/>
    </row>
    <row r="170" spans="1:5" x14ac:dyDescent="0.35">
      <c r="A170" s="5" t="s">
        <v>532</v>
      </c>
      <c r="B170" s="5" t="s">
        <v>533</v>
      </c>
      <c r="C170" s="6">
        <f>IFERROR(INDEX('Unemployment-miss_val_d_20-21'!$E$2:$E$5,MATCH(A170,'Unemployment-miss_val_d_20-21'!$A$2:$A$5,0)), INDEX('Unemployment-LA_data'!$C$2:$C$364,MATCH(A170,'Unemployment-LA_data'!$A$2:$A$364,0)))</f>
        <v>4.3</v>
      </c>
      <c r="D170" s="6">
        <f>IFERROR(INDEX('Unemployment-miss_val_d_19-20'!$E$2:$E$3,MATCH(A170,'Unemployment-miss_val_d_19-20'!$A$2:$A$3,0)), INDEX('Unemployment-LA_data'!$D$2:$D$364,MATCH(A170,'Unemployment-LA_data'!$A$2:$A$364,0)))</f>
        <v>3.4</v>
      </c>
      <c r="E170" s="125"/>
    </row>
    <row r="171" spans="1:5" x14ac:dyDescent="0.35">
      <c r="A171" s="5" t="s">
        <v>534</v>
      </c>
      <c r="B171" s="5" t="s">
        <v>535</v>
      </c>
      <c r="C171" s="6">
        <f>IFERROR(INDEX('Unemployment-miss_val_d_20-21'!$E$2:$E$5,MATCH(A171,'Unemployment-miss_val_d_20-21'!$A$2:$A$5,0)), INDEX('Unemployment-LA_data'!$C$2:$C$364,MATCH(A171,'Unemployment-LA_data'!$A$2:$A$364,0)))</f>
        <v>5.5</v>
      </c>
      <c r="D171" s="6">
        <f>IFERROR(INDEX('Unemployment-miss_val_d_19-20'!$E$2:$E$3,MATCH(A171,'Unemployment-miss_val_d_19-20'!$A$2:$A$3,0)), INDEX('Unemployment-LA_data'!$D$2:$D$364,MATCH(A171,'Unemployment-LA_data'!$A$2:$A$364,0)))</f>
        <v>5.5</v>
      </c>
      <c r="E171" s="125"/>
    </row>
    <row r="172" spans="1:5" x14ac:dyDescent="0.35">
      <c r="A172" s="5" t="s">
        <v>536</v>
      </c>
      <c r="B172" s="5" t="s">
        <v>537</v>
      </c>
      <c r="C172" s="6">
        <f>IFERROR(INDEX('Unemployment-miss_val_d_20-21'!$E$2:$E$5,MATCH(A172,'Unemployment-miss_val_d_20-21'!$A$2:$A$5,0)), INDEX('Unemployment-LA_data'!$C$2:$C$364,MATCH(A172,'Unemployment-LA_data'!$A$2:$A$364,0)))</f>
        <v>5</v>
      </c>
      <c r="D172" s="6">
        <f>IFERROR(INDEX('Unemployment-miss_val_d_19-20'!$E$2:$E$3,MATCH(A172,'Unemployment-miss_val_d_19-20'!$A$2:$A$3,0)), INDEX('Unemployment-LA_data'!$D$2:$D$364,MATCH(A172,'Unemployment-LA_data'!$A$2:$A$364,0)))</f>
        <v>3.9</v>
      </c>
      <c r="E172" s="125"/>
    </row>
    <row r="173" spans="1:5" x14ac:dyDescent="0.35">
      <c r="A173" s="5" t="s">
        <v>538</v>
      </c>
      <c r="B173" s="5" t="s">
        <v>539</v>
      </c>
      <c r="C173" s="6">
        <f>IFERROR(INDEX('Unemployment-miss_val_d_20-21'!$E$2:$E$5,MATCH(A173,'Unemployment-miss_val_d_20-21'!$A$2:$A$5,0)), INDEX('Unemployment-LA_data'!$C$2:$C$364,MATCH(A173,'Unemployment-LA_data'!$A$2:$A$364,0)))</f>
        <v>5.5</v>
      </c>
      <c r="D173" s="6">
        <f>IFERROR(INDEX('Unemployment-miss_val_d_19-20'!$E$2:$E$3,MATCH(A173,'Unemployment-miss_val_d_19-20'!$A$2:$A$3,0)), INDEX('Unemployment-LA_data'!$D$2:$D$364,MATCH(A173,'Unemployment-LA_data'!$A$2:$A$364,0)))</f>
        <v>4</v>
      </c>
      <c r="E173" s="125"/>
    </row>
    <row r="174" spans="1:5" x14ac:dyDescent="0.35">
      <c r="A174" s="5" t="s">
        <v>540</v>
      </c>
      <c r="B174" s="5" t="s">
        <v>541</v>
      </c>
      <c r="C174" s="6">
        <f>IFERROR(INDEX('Unemployment-miss_val_d_20-21'!$E$2:$E$5,MATCH(A174,'Unemployment-miss_val_d_20-21'!$A$2:$A$5,0)), INDEX('Unemployment-LA_data'!$C$2:$C$364,MATCH(A174,'Unemployment-LA_data'!$A$2:$A$364,0)))</f>
        <v>7.2</v>
      </c>
      <c r="D174" s="6">
        <f>IFERROR(INDEX('Unemployment-miss_val_d_19-20'!$E$2:$E$3,MATCH(A174,'Unemployment-miss_val_d_19-20'!$A$2:$A$3,0)), INDEX('Unemployment-LA_data'!$D$2:$D$364,MATCH(A174,'Unemployment-LA_data'!$A$2:$A$364,0)))</f>
        <v>5.0999999999999996</v>
      </c>
      <c r="E174" s="125"/>
    </row>
    <row r="175" spans="1:5" x14ac:dyDescent="0.35">
      <c r="A175" s="5" t="s">
        <v>542</v>
      </c>
      <c r="B175" s="5" t="s">
        <v>543</v>
      </c>
      <c r="C175" s="6">
        <f>IFERROR(INDEX('Unemployment-miss_val_d_20-21'!$E$2:$E$5,MATCH(A175,'Unemployment-miss_val_d_20-21'!$A$2:$A$5,0)), INDEX('Unemployment-LA_data'!$C$2:$C$364,MATCH(A175,'Unemployment-LA_data'!$A$2:$A$364,0)))</f>
        <v>4.2</v>
      </c>
      <c r="D175" s="6">
        <f>IFERROR(INDEX('Unemployment-miss_val_d_19-20'!$E$2:$E$3,MATCH(A175,'Unemployment-miss_val_d_19-20'!$A$2:$A$3,0)), INDEX('Unemployment-LA_data'!$D$2:$D$364,MATCH(A175,'Unemployment-LA_data'!$A$2:$A$364,0)))</f>
        <v>4.3</v>
      </c>
      <c r="E175" s="125"/>
    </row>
    <row r="176" spans="1:5" x14ac:dyDescent="0.35">
      <c r="A176" s="5" t="s">
        <v>544</v>
      </c>
      <c r="B176" s="5" t="s">
        <v>545</v>
      </c>
      <c r="C176" s="6">
        <f>IFERROR(INDEX('Unemployment-miss_val_d_20-21'!$E$2:$E$5,MATCH(A176,'Unemployment-miss_val_d_20-21'!$A$2:$A$5,0)), INDEX('Unemployment-LA_data'!$C$2:$C$364,MATCH(A176,'Unemployment-LA_data'!$A$2:$A$364,0)))</f>
        <v>5.7</v>
      </c>
      <c r="D176" s="6">
        <f>IFERROR(INDEX('Unemployment-miss_val_d_19-20'!$E$2:$E$3,MATCH(A176,'Unemployment-miss_val_d_19-20'!$A$2:$A$3,0)), INDEX('Unemployment-LA_data'!$D$2:$D$364,MATCH(A176,'Unemployment-LA_data'!$A$2:$A$364,0)))</f>
        <v>5.2</v>
      </c>
      <c r="E176" s="125"/>
    </row>
    <row r="177" spans="1:5" x14ac:dyDescent="0.35">
      <c r="A177" s="5" t="s">
        <v>546</v>
      </c>
      <c r="B177" s="5" t="s">
        <v>547</v>
      </c>
      <c r="C177" s="6">
        <f>IFERROR(INDEX('Unemployment-miss_val_d_20-21'!$E$2:$E$5,MATCH(A177,'Unemployment-miss_val_d_20-21'!$A$2:$A$5,0)), INDEX('Unemployment-LA_data'!$C$2:$C$364,MATCH(A177,'Unemployment-LA_data'!$A$2:$A$364,0)))</f>
        <v>3.8</v>
      </c>
      <c r="D177" s="6">
        <f>IFERROR(INDEX('Unemployment-miss_val_d_19-20'!$E$2:$E$3,MATCH(A177,'Unemployment-miss_val_d_19-20'!$A$2:$A$3,0)), INDEX('Unemployment-LA_data'!$D$2:$D$364,MATCH(A177,'Unemployment-LA_data'!$A$2:$A$364,0)))</f>
        <v>3.7</v>
      </c>
      <c r="E177" s="125"/>
    </row>
    <row r="178" spans="1:5" x14ac:dyDescent="0.35">
      <c r="A178" s="5" t="s">
        <v>548</v>
      </c>
      <c r="B178" s="5" t="s">
        <v>549</v>
      </c>
      <c r="C178" s="6">
        <f>IFERROR(INDEX('Unemployment-miss_val_d_20-21'!$E$2:$E$5,MATCH(A178,'Unemployment-miss_val_d_20-21'!$A$2:$A$5,0)), INDEX('Unemployment-LA_data'!$C$2:$C$364,MATCH(A178,'Unemployment-LA_data'!$A$2:$A$364,0)))</f>
        <v>6.6</v>
      </c>
      <c r="D178" s="6">
        <f>IFERROR(INDEX('Unemployment-miss_val_d_19-20'!$E$2:$E$3,MATCH(A178,'Unemployment-miss_val_d_19-20'!$A$2:$A$3,0)), INDEX('Unemployment-LA_data'!$D$2:$D$364,MATCH(A178,'Unemployment-LA_data'!$A$2:$A$364,0)))</f>
        <v>6.2</v>
      </c>
      <c r="E178" s="125"/>
    </row>
    <row r="179" spans="1:5" x14ac:dyDescent="0.35">
      <c r="A179" s="5" t="s">
        <v>550</v>
      </c>
      <c r="B179" s="5" t="s">
        <v>551</v>
      </c>
      <c r="C179" s="6">
        <f>IFERROR(INDEX('Unemployment-miss_val_d_20-21'!$E$2:$E$5,MATCH(A179,'Unemployment-miss_val_d_20-21'!$A$2:$A$5,0)), INDEX('Unemployment-LA_data'!$C$2:$C$364,MATCH(A179,'Unemployment-LA_data'!$A$2:$A$364,0)))</f>
        <v>5.3</v>
      </c>
      <c r="D179" s="6">
        <f>IFERROR(INDEX('Unemployment-miss_val_d_19-20'!$E$2:$E$3,MATCH(A179,'Unemployment-miss_val_d_19-20'!$A$2:$A$3,0)), INDEX('Unemployment-LA_data'!$D$2:$D$364,MATCH(A179,'Unemployment-LA_data'!$A$2:$A$364,0)))</f>
        <v>4</v>
      </c>
      <c r="E179" s="125"/>
    </row>
    <row r="180" spans="1:5" x14ac:dyDescent="0.35">
      <c r="A180" s="5" t="s">
        <v>552</v>
      </c>
      <c r="B180" s="5" t="s">
        <v>553</v>
      </c>
      <c r="C180" s="6">
        <f>IFERROR(INDEX('Unemployment-miss_val_d_20-21'!$E$2:$E$5,MATCH(A180,'Unemployment-miss_val_d_20-21'!$A$2:$A$5,0)), INDEX('Unemployment-LA_data'!$C$2:$C$364,MATCH(A180,'Unemployment-LA_data'!$A$2:$A$364,0)))</f>
        <v>7.3</v>
      </c>
      <c r="D180" s="6">
        <f>IFERROR(INDEX('Unemployment-miss_val_d_19-20'!$E$2:$E$3,MATCH(A180,'Unemployment-miss_val_d_19-20'!$A$2:$A$3,0)), INDEX('Unemployment-LA_data'!$D$2:$D$364,MATCH(A180,'Unemployment-LA_data'!$A$2:$A$364,0)))</f>
        <v>4.5</v>
      </c>
      <c r="E180" s="125"/>
    </row>
    <row r="181" spans="1:5" x14ac:dyDescent="0.35">
      <c r="A181" s="5" t="s">
        <v>554</v>
      </c>
      <c r="B181" s="5" t="s">
        <v>555</v>
      </c>
      <c r="C181" s="6">
        <f>IFERROR(INDEX('Unemployment-miss_val_d_20-21'!$E$2:$E$5,MATCH(A181,'Unemployment-miss_val_d_20-21'!$A$2:$A$5,0)), INDEX('Unemployment-LA_data'!$C$2:$C$364,MATCH(A181,'Unemployment-LA_data'!$A$2:$A$364,0)))</f>
        <v>3.7</v>
      </c>
      <c r="D181" s="6">
        <f>IFERROR(INDEX('Unemployment-miss_val_d_19-20'!$E$2:$E$3,MATCH(A181,'Unemployment-miss_val_d_19-20'!$A$2:$A$3,0)), INDEX('Unemployment-LA_data'!$D$2:$D$364,MATCH(A181,'Unemployment-LA_data'!$A$2:$A$364,0)))</f>
        <v>3.8</v>
      </c>
      <c r="E181" s="125"/>
    </row>
    <row r="182" spans="1:5" x14ac:dyDescent="0.35">
      <c r="A182" s="5" t="s">
        <v>556</v>
      </c>
      <c r="B182" s="5" t="s">
        <v>557</v>
      </c>
      <c r="C182" s="6">
        <f>IFERROR(INDEX('Unemployment-miss_val_d_20-21'!$E$2:$E$5,MATCH(A182,'Unemployment-miss_val_d_20-21'!$A$2:$A$5,0)), INDEX('Unemployment-LA_data'!$C$2:$C$364,MATCH(A182,'Unemployment-LA_data'!$A$2:$A$364,0)))</f>
        <v>3.6</v>
      </c>
      <c r="D182" s="6">
        <f>IFERROR(INDEX('Unemployment-miss_val_d_19-20'!$E$2:$E$3,MATCH(A182,'Unemployment-miss_val_d_19-20'!$A$2:$A$3,0)), INDEX('Unemployment-LA_data'!$D$2:$D$364,MATCH(A182,'Unemployment-LA_data'!$A$2:$A$364,0)))</f>
        <v>4</v>
      </c>
      <c r="E182" s="125"/>
    </row>
    <row r="183" spans="1:5" x14ac:dyDescent="0.35">
      <c r="A183" s="5" t="s">
        <v>558</v>
      </c>
      <c r="B183" s="5" t="s">
        <v>559</v>
      </c>
      <c r="C183" s="6">
        <f>IFERROR(INDEX('Unemployment-miss_val_d_20-21'!$E$2:$E$5,MATCH(A183,'Unemployment-miss_val_d_20-21'!$A$2:$A$5,0)), INDEX('Unemployment-LA_data'!$C$2:$C$364,MATCH(A183,'Unemployment-LA_data'!$A$2:$A$364,0)))</f>
        <v>4</v>
      </c>
      <c r="D183" s="6">
        <f>IFERROR(INDEX('Unemployment-miss_val_d_19-20'!$E$2:$E$3,MATCH(A183,'Unemployment-miss_val_d_19-20'!$A$2:$A$3,0)), INDEX('Unemployment-LA_data'!$D$2:$D$364,MATCH(A183,'Unemployment-LA_data'!$A$2:$A$364,0)))</f>
        <v>3.4</v>
      </c>
      <c r="E183" s="125"/>
    </row>
    <row r="184" spans="1:5" x14ac:dyDescent="0.35">
      <c r="A184" s="5" t="s">
        <v>560</v>
      </c>
      <c r="B184" s="5" t="s">
        <v>561</v>
      </c>
      <c r="C184" s="6">
        <f>IFERROR(INDEX('Unemployment-miss_val_d_20-21'!$E$2:$E$5,MATCH(A184,'Unemployment-miss_val_d_20-21'!$A$2:$A$5,0)), INDEX('Unemployment-LA_data'!$C$2:$C$364,MATCH(A184,'Unemployment-LA_data'!$A$2:$A$364,0)))</f>
        <v>6.9</v>
      </c>
      <c r="D184" s="6">
        <f>IFERROR(INDEX('Unemployment-miss_val_d_19-20'!$E$2:$E$3,MATCH(A184,'Unemployment-miss_val_d_19-20'!$A$2:$A$3,0)), INDEX('Unemployment-LA_data'!$D$2:$D$364,MATCH(A184,'Unemployment-LA_data'!$A$2:$A$364,0)))</f>
        <v>6.2</v>
      </c>
      <c r="E184" s="125"/>
    </row>
    <row r="185" spans="1:5" x14ac:dyDescent="0.35">
      <c r="A185" s="5" t="s">
        <v>562</v>
      </c>
      <c r="B185" s="5" t="s">
        <v>563</v>
      </c>
      <c r="C185" s="6">
        <f>IFERROR(INDEX('Unemployment-miss_val_d_20-21'!$E$2:$E$5,MATCH(A185,'Unemployment-miss_val_d_20-21'!$A$2:$A$5,0)), INDEX('Unemployment-LA_data'!$C$2:$C$364,MATCH(A185,'Unemployment-LA_data'!$A$2:$A$364,0)))</f>
        <v>6.4</v>
      </c>
      <c r="D185" s="6">
        <f>IFERROR(INDEX('Unemployment-miss_val_d_19-20'!$E$2:$E$3,MATCH(A185,'Unemployment-miss_val_d_19-20'!$A$2:$A$3,0)), INDEX('Unemployment-LA_data'!$D$2:$D$364,MATCH(A185,'Unemployment-LA_data'!$A$2:$A$364,0)))</f>
        <v>5</v>
      </c>
      <c r="E185" s="125"/>
    </row>
    <row r="186" spans="1:5" x14ac:dyDescent="0.35">
      <c r="A186" s="5" t="s">
        <v>564</v>
      </c>
      <c r="B186" s="5" t="s">
        <v>565</v>
      </c>
      <c r="C186" s="6">
        <f>IFERROR(INDEX('Unemployment-miss_val_d_20-21'!$E$2:$E$5,MATCH(A186,'Unemployment-miss_val_d_20-21'!$A$2:$A$5,0)), INDEX('Unemployment-LA_data'!$C$2:$C$364,MATCH(A186,'Unemployment-LA_data'!$A$2:$A$364,0)))</f>
        <v>4.2</v>
      </c>
      <c r="D186" s="6">
        <f>IFERROR(INDEX('Unemployment-miss_val_d_19-20'!$E$2:$E$3,MATCH(A186,'Unemployment-miss_val_d_19-20'!$A$2:$A$3,0)), INDEX('Unemployment-LA_data'!$D$2:$D$364,MATCH(A186,'Unemployment-LA_data'!$A$2:$A$364,0)))</f>
        <v>4.9000000000000004</v>
      </c>
      <c r="E186" s="125"/>
    </row>
    <row r="187" spans="1:5" x14ac:dyDescent="0.35">
      <c r="A187" s="5" t="s">
        <v>566</v>
      </c>
      <c r="B187" s="5" t="s">
        <v>567</v>
      </c>
      <c r="C187" s="6">
        <f>IFERROR(INDEX('Unemployment-miss_val_d_20-21'!$E$2:$E$5,MATCH(A187,'Unemployment-miss_val_d_20-21'!$A$2:$A$5,0)), INDEX('Unemployment-LA_data'!$C$2:$C$364,MATCH(A187,'Unemployment-LA_data'!$A$2:$A$364,0)))</f>
        <v>4.0999999999999996</v>
      </c>
      <c r="D187" s="6">
        <f>IFERROR(INDEX('Unemployment-miss_val_d_19-20'!$E$2:$E$3,MATCH(A187,'Unemployment-miss_val_d_19-20'!$A$2:$A$3,0)), INDEX('Unemployment-LA_data'!$D$2:$D$364,MATCH(A187,'Unemployment-LA_data'!$A$2:$A$364,0)))</f>
        <v>3.5</v>
      </c>
      <c r="E187" s="125"/>
    </row>
    <row r="188" spans="1:5" x14ac:dyDescent="0.35">
      <c r="A188" s="5" t="s">
        <v>568</v>
      </c>
      <c r="B188" s="5" t="s">
        <v>569</v>
      </c>
      <c r="C188" s="6">
        <f>IFERROR(INDEX('Unemployment-miss_val_d_20-21'!$E$2:$E$5,MATCH(A188,'Unemployment-miss_val_d_20-21'!$A$2:$A$5,0)), INDEX('Unemployment-LA_data'!$C$2:$C$364,MATCH(A188,'Unemployment-LA_data'!$A$2:$A$364,0)))</f>
        <v>3.4</v>
      </c>
      <c r="D188" s="6">
        <f>IFERROR(INDEX('Unemployment-miss_val_d_19-20'!$E$2:$E$3,MATCH(A188,'Unemployment-miss_val_d_19-20'!$A$2:$A$3,0)), INDEX('Unemployment-LA_data'!$D$2:$D$364,MATCH(A188,'Unemployment-LA_data'!$A$2:$A$364,0)))</f>
        <v>3.5</v>
      </c>
      <c r="E188" s="125"/>
    </row>
    <row r="189" spans="1:5" x14ac:dyDescent="0.35">
      <c r="A189" s="5" t="s">
        <v>570</v>
      </c>
      <c r="B189" s="5" t="s">
        <v>571</v>
      </c>
      <c r="C189" s="6">
        <f>IFERROR(INDEX('Unemployment-miss_val_d_20-21'!$E$2:$E$5,MATCH(A189,'Unemployment-miss_val_d_20-21'!$A$2:$A$5,0)), INDEX('Unemployment-LA_data'!$C$2:$C$364,MATCH(A189,'Unemployment-LA_data'!$A$2:$A$364,0)))</f>
        <v>4.8</v>
      </c>
      <c r="D189" s="6">
        <f>IFERROR(INDEX('Unemployment-miss_val_d_19-20'!$E$2:$E$3,MATCH(A189,'Unemployment-miss_val_d_19-20'!$A$2:$A$3,0)), INDEX('Unemployment-LA_data'!$D$2:$D$364,MATCH(A189,'Unemployment-LA_data'!$A$2:$A$364,0)))</f>
        <v>5.0999999999999996</v>
      </c>
      <c r="E189" s="125"/>
    </row>
    <row r="190" spans="1:5" x14ac:dyDescent="0.35">
      <c r="A190" s="5" t="s">
        <v>572</v>
      </c>
      <c r="B190" s="5" t="s">
        <v>573</v>
      </c>
      <c r="C190" s="6">
        <f>IFERROR(INDEX('Unemployment-miss_val_d_20-21'!$E$2:$E$5,MATCH(A190,'Unemployment-miss_val_d_20-21'!$A$2:$A$5,0)), INDEX('Unemployment-LA_data'!$C$2:$C$364,MATCH(A190,'Unemployment-LA_data'!$A$2:$A$364,0)))</f>
        <v>6.5</v>
      </c>
      <c r="D190" s="6">
        <f>IFERROR(INDEX('Unemployment-miss_val_d_19-20'!$E$2:$E$3,MATCH(A190,'Unemployment-miss_val_d_19-20'!$A$2:$A$3,0)), INDEX('Unemployment-LA_data'!$D$2:$D$364,MATCH(A190,'Unemployment-LA_data'!$A$2:$A$364,0)))</f>
        <v>4.3</v>
      </c>
      <c r="E190" s="125"/>
    </row>
    <row r="191" spans="1:5" x14ac:dyDescent="0.35">
      <c r="A191" s="5" t="s">
        <v>574</v>
      </c>
      <c r="B191" s="5" t="s">
        <v>575</v>
      </c>
      <c r="C191" s="6">
        <f>IFERROR(INDEX('Unemployment-miss_val_d_20-21'!$E$2:$E$5,MATCH(A191,'Unemployment-miss_val_d_20-21'!$A$2:$A$5,0)), INDEX('Unemployment-LA_data'!$C$2:$C$364,MATCH(A191,'Unemployment-LA_data'!$A$2:$A$364,0)))</f>
        <v>3.4</v>
      </c>
      <c r="D191" s="6">
        <f>IFERROR(INDEX('Unemployment-miss_val_d_19-20'!$E$2:$E$3,MATCH(A191,'Unemployment-miss_val_d_19-20'!$A$2:$A$3,0)), INDEX('Unemployment-LA_data'!$D$2:$D$364,MATCH(A191,'Unemployment-LA_data'!$A$2:$A$364,0)))</f>
        <v>3</v>
      </c>
      <c r="E191" s="125"/>
    </row>
    <row r="192" spans="1:5" x14ac:dyDescent="0.35">
      <c r="A192" s="5" t="s">
        <v>576</v>
      </c>
      <c r="B192" s="5" t="s">
        <v>577</v>
      </c>
      <c r="C192" s="6">
        <f>IFERROR(INDEX('Unemployment-miss_val_d_20-21'!$E$2:$E$5,MATCH(A192,'Unemployment-miss_val_d_20-21'!$A$2:$A$5,0)), INDEX('Unemployment-LA_data'!$C$2:$C$364,MATCH(A192,'Unemployment-LA_data'!$A$2:$A$364,0)))</f>
        <v>3.4</v>
      </c>
      <c r="D192" s="6">
        <f>IFERROR(INDEX('Unemployment-miss_val_d_19-20'!$E$2:$E$3,MATCH(A192,'Unemployment-miss_val_d_19-20'!$A$2:$A$3,0)), INDEX('Unemployment-LA_data'!$D$2:$D$364,MATCH(A192,'Unemployment-LA_data'!$A$2:$A$364,0)))</f>
        <v>3.4</v>
      </c>
      <c r="E192" s="125"/>
    </row>
    <row r="193" spans="1:5" x14ac:dyDescent="0.35">
      <c r="A193" s="5" t="s">
        <v>578</v>
      </c>
      <c r="B193" s="5" t="s">
        <v>579</v>
      </c>
      <c r="C193" s="6">
        <f>IFERROR(INDEX('Unemployment-miss_val_d_20-21'!$E$2:$E$5,MATCH(A193,'Unemployment-miss_val_d_20-21'!$A$2:$A$5,0)), INDEX('Unemployment-LA_data'!$C$2:$C$364,MATCH(A193,'Unemployment-LA_data'!$A$2:$A$364,0)))</f>
        <v>2.9</v>
      </c>
      <c r="D193" s="6">
        <f>IFERROR(INDEX('Unemployment-miss_val_d_19-20'!$E$2:$E$3,MATCH(A193,'Unemployment-miss_val_d_19-20'!$A$2:$A$3,0)), INDEX('Unemployment-LA_data'!$D$2:$D$364,MATCH(A193,'Unemployment-LA_data'!$A$2:$A$364,0)))</f>
        <v>2.9</v>
      </c>
      <c r="E193" s="125"/>
    </row>
    <row r="194" spans="1:5" x14ac:dyDescent="0.35">
      <c r="A194" s="5" t="s">
        <v>580</v>
      </c>
      <c r="B194" s="5" t="s">
        <v>581</v>
      </c>
      <c r="C194" s="6">
        <f>IFERROR(INDEX('Unemployment-miss_val_d_20-21'!$E$2:$E$5,MATCH(A194,'Unemployment-miss_val_d_20-21'!$A$2:$A$5,0)), INDEX('Unemployment-LA_data'!$C$2:$C$364,MATCH(A194,'Unemployment-LA_data'!$A$2:$A$364,0)))</f>
        <v>7.5</v>
      </c>
      <c r="D194" s="6">
        <f>IFERROR(INDEX('Unemployment-miss_val_d_19-20'!$E$2:$E$3,MATCH(A194,'Unemployment-miss_val_d_19-20'!$A$2:$A$3,0)), INDEX('Unemployment-LA_data'!$D$2:$D$364,MATCH(A194,'Unemployment-LA_data'!$A$2:$A$364,0)))</f>
        <v>7.6</v>
      </c>
      <c r="E194" s="125"/>
    </row>
    <row r="195" spans="1:5" x14ac:dyDescent="0.35">
      <c r="A195" s="5" t="s">
        <v>582</v>
      </c>
      <c r="B195" s="5" t="s">
        <v>583</v>
      </c>
      <c r="C195" s="6">
        <f>IFERROR(INDEX('Unemployment-miss_val_d_20-21'!$E$2:$E$5,MATCH(A195,'Unemployment-miss_val_d_20-21'!$A$2:$A$5,0)), INDEX('Unemployment-LA_data'!$C$2:$C$364,MATCH(A195,'Unemployment-LA_data'!$A$2:$A$364,0)))</f>
        <v>3.4</v>
      </c>
      <c r="D195" s="6">
        <f>IFERROR(INDEX('Unemployment-miss_val_d_19-20'!$E$2:$E$3,MATCH(A195,'Unemployment-miss_val_d_19-20'!$A$2:$A$3,0)), INDEX('Unemployment-LA_data'!$D$2:$D$364,MATCH(A195,'Unemployment-LA_data'!$A$2:$A$364,0)))</f>
        <v>2.9</v>
      </c>
      <c r="E195" s="125"/>
    </row>
    <row r="196" spans="1:5" x14ac:dyDescent="0.35">
      <c r="A196" s="5" t="s">
        <v>584</v>
      </c>
      <c r="B196" s="5" t="s">
        <v>585</v>
      </c>
      <c r="C196" s="6">
        <f>IFERROR(INDEX('Unemployment-miss_val_d_20-21'!$E$2:$E$5,MATCH(A196,'Unemployment-miss_val_d_20-21'!$A$2:$A$5,0)), INDEX('Unemployment-LA_data'!$C$2:$C$364,MATCH(A196,'Unemployment-LA_data'!$A$2:$A$364,0)))</f>
        <v>3.8</v>
      </c>
      <c r="D196" s="6">
        <f>IFERROR(INDEX('Unemployment-miss_val_d_19-20'!$E$2:$E$3,MATCH(A196,'Unemployment-miss_val_d_19-20'!$A$2:$A$3,0)), INDEX('Unemployment-LA_data'!$D$2:$D$364,MATCH(A196,'Unemployment-LA_data'!$A$2:$A$364,0)))</f>
        <v>4.0999999999999996</v>
      </c>
      <c r="E196" s="125"/>
    </row>
    <row r="197" spans="1:5" x14ac:dyDescent="0.35">
      <c r="A197" s="5" t="s">
        <v>586</v>
      </c>
      <c r="B197" s="5" t="s">
        <v>587</v>
      </c>
      <c r="C197" s="6">
        <f>IFERROR(INDEX('Unemployment-miss_val_d_20-21'!$E$2:$E$5,MATCH(A197,'Unemployment-miss_val_d_20-21'!$A$2:$A$5,0)), INDEX('Unemployment-LA_data'!$C$2:$C$364,MATCH(A197,'Unemployment-LA_data'!$A$2:$A$364,0)))</f>
        <v>3.2</v>
      </c>
      <c r="D197" s="6">
        <f>IFERROR(INDEX('Unemployment-miss_val_d_19-20'!$E$2:$E$3,MATCH(A197,'Unemployment-miss_val_d_19-20'!$A$2:$A$3,0)), INDEX('Unemployment-LA_data'!$D$2:$D$364,MATCH(A197,'Unemployment-LA_data'!$A$2:$A$364,0)))</f>
        <v>3</v>
      </c>
      <c r="E197" s="125"/>
    </row>
    <row r="198" spans="1:5" x14ac:dyDescent="0.35">
      <c r="A198" s="5" t="s">
        <v>588</v>
      </c>
      <c r="B198" s="5" t="s">
        <v>589</v>
      </c>
      <c r="C198" s="6">
        <f>IFERROR(INDEX('Unemployment-miss_val_d_20-21'!$E$2:$E$5,MATCH(A198,'Unemployment-miss_val_d_20-21'!$A$2:$A$5,0)), INDEX('Unemployment-LA_data'!$C$2:$C$364,MATCH(A198,'Unemployment-LA_data'!$A$2:$A$364,0)))</f>
        <v>3.2</v>
      </c>
      <c r="D198" s="6">
        <f>IFERROR(INDEX('Unemployment-miss_val_d_19-20'!$E$2:$E$3,MATCH(A198,'Unemployment-miss_val_d_19-20'!$A$2:$A$3,0)), INDEX('Unemployment-LA_data'!$D$2:$D$364,MATCH(A198,'Unemployment-LA_data'!$A$2:$A$364,0)))</f>
        <v>2.6</v>
      </c>
      <c r="E198" s="125"/>
    </row>
    <row r="199" spans="1:5" x14ac:dyDescent="0.35">
      <c r="A199" s="5" t="s">
        <v>590</v>
      </c>
      <c r="B199" s="5" t="s">
        <v>591</v>
      </c>
      <c r="C199" s="6">
        <f>IFERROR(INDEX('Unemployment-miss_val_d_20-21'!$E$2:$E$5,MATCH(A199,'Unemployment-miss_val_d_20-21'!$A$2:$A$5,0)), INDEX('Unemployment-LA_data'!$C$2:$C$364,MATCH(A199,'Unemployment-LA_data'!$A$2:$A$364,0)))</f>
        <v>3.6</v>
      </c>
      <c r="D199" s="6">
        <f>IFERROR(INDEX('Unemployment-miss_val_d_19-20'!$E$2:$E$3,MATCH(A199,'Unemployment-miss_val_d_19-20'!$A$2:$A$3,0)), INDEX('Unemployment-LA_data'!$D$2:$D$364,MATCH(A199,'Unemployment-LA_data'!$A$2:$A$364,0)))</f>
        <v>3</v>
      </c>
      <c r="E199" s="125"/>
    </row>
    <row r="200" spans="1:5" x14ac:dyDescent="0.35">
      <c r="A200" s="5" t="s">
        <v>592</v>
      </c>
      <c r="B200" s="5" t="s">
        <v>593</v>
      </c>
      <c r="C200" s="6">
        <f>IFERROR(INDEX('Unemployment-miss_val_d_20-21'!$E$2:$E$5,MATCH(A200,'Unemployment-miss_val_d_20-21'!$A$2:$A$5,0)), INDEX('Unemployment-LA_data'!$C$2:$C$364,MATCH(A200,'Unemployment-LA_data'!$A$2:$A$364,0)))</f>
        <v>3.3</v>
      </c>
      <c r="D200" s="6">
        <f>IFERROR(INDEX('Unemployment-miss_val_d_19-20'!$E$2:$E$3,MATCH(A200,'Unemployment-miss_val_d_19-20'!$A$2:$A$3,0)), INDEX('Unemployment-LA_data'!$D$2:$D$364,MATCH(A200,'Unemployment-LA_data'!$A$2:$A$364,0)))</f>
        <v>2.6</v>
      </c>
      <c r="E200" s="125"/>
    </row>
    <row r="201" spans="1:5" x14ac:dyDescent="0.35">
      <c r="A201" s="5" t="s">
        <v>594</v>
      </c>
      <c r="B201" s="5" t="s">
        <v>595</v>
      </c>
      <c r="C201" s="6">
        <f>IFERROR(INDEX('Unemployment-miss_val_d_20-21'!$E$2:$E$5,MATCH(A201,'Unemployment-miss_val_d_20-21'!$A$2:$A$5,0)), INDEX('Unemployment-LA_data'!$C$2:$C$364,MATCH(A201,'Unemployment-LA_data'!$A$2:$A$364,0)))</f>
        <v>3.9</v>
      </c>
      <c r="D201" s="6">
        <f>IFERROR(INDEX('Unemployment-miss_val_d_19-20'!$E$2:$E$3,MATCH(A201,'Unemployment-miss_val_d_19-20'!$A$2:$A$3,0)), INDEX('Unemployment-LA_data'!$D$2:$D$364,MATCH(A201,'Unemployment-LA_data'!$A$2:$A$364,0)))</f>
        <v>3.5</v>
      </c>
      <c r="E201" s="125"/>
    </row>
    <row r="202" spans="1:5" x14ac:dyDescent="0.35">
      <c r="A202" s="5" t="s">
        <v>596</v>
      </c>
      <c r="B202" s="5" t="s">
        <v>597</v>
      </c>
      <c r="C202" s="6">
        <f>IFERROR(INDEX('Unemployment-miss_val_d_20-21'!$E$2:$E$5,MATCH(A202,'Unemployment-miss_val_d_20-21'!$A$2:$A$5,0)), INDEX('Unemployment-LA_data'!$C$2:$C$364,MATCH(A202,'Unemployment-LA_data'!$A$2:$A$364,0)))</f>
        <v>3.7</v>
      </c>
      <c r="D202" s="6">
        <f>IFERROR(INDEX('Unemployment-miss_val_d_19-20'!$E$2:$E$3,MATCH(A202,'Unemployment-miss_val_d_19-20'!$A$2:$A$3,0)), INDEX('Unemployment-LA_data'!$D$2:$D$364,MATCH(A202,'Unemployment-LA_data'!$A$2:$A$364,0)))</f>
        <v>3.5</v>
      </c>
      <c r="E202" s="125"/>
    </row>
    <row r="203" spans="1:5" x14ac:dyDescent="0.35">
      <c r="A203" s="5" t="s">
        <v>598</v>
      </c>
      <c r="B203" s="5" t="s">
        <v>599</v>
      </c>
      <c r="C203" s="6">
        <f>IFERROR(INDEX('Unemployment-miss_val_d_20-21'!$E$2:$E$5,MATCH(A203,'Unemployment-miss_val_d_20-21'!$A$2:$A$5,0)), INDEX('Unemployment-LA_data'!$C$2:$C$364,MATCH(A203,'Unemployment-LA_data'!$A$2:$A$364,0)))</f>
        <v>5.4</v>
      </c>
      <c r="D203" s="6">
        <f>IFERROR(INDEX('Unemployment-miss_val_d_19-20'!$E$2:$E$3,MATCH(A203,'Unemployment-miss_val_d_19-20'!$A$2:$A$3,0)), INDEX('Unemployment-LA_data'!$D$2:$D$364,MATCH(A203,'Unemployment-LA_data'!$A$2:$A$364,0)))</f>
        <v>4.5999999999999996</v>
      </c>
      <c r="E203" s="125"/>
    </row>
    <row r="204" spans="1:5" x14ac:dyDescent="0.35">
      <c r="A204" s="5" t="s">
        <v>600</v>
      </c>
      <c r="B204" s="5" t="s">
        <v>601</v>
      </c>
      <c r="C204" s="6">
        <f>IFERROR(INDEX('Unemployment-miss_val_d_20-21'!$E$2:$E$5,MATCH(A204,'Unemployment-miss_val_d_20-21'!$A$2:$A$5,0)), INDEX('Unemployment-LA_data'!$C$2:$C$364,MATCH(A204,'Unemployment-LA_data'!$A$2:$A$364,0)))</f>
        <v>7.3</v>
      </c>
      <c r="D204" s="6">
        <f>IFERROR(INDEX('Unemployment-miss_val_d_19-20'!$E$2:$E$3,MATCH(A204,'Unemployment-miss_val_d_19-20'!$A$2:$A$3,0)), INDEX('Unemployment-LA_data'!$D$2:$D$364,MATCH(A204,'Unemployment-LA_data'!$A$2:$A$364,0)))</f>
        <v>7</v>
      </c>
      <c r="E204" s="125"/>
    </row>
    <row r="205" spans="1:5" x14ac:dyDescent="0.35">
      <c r="A205" s="5" t="s">
        <v>602</v>
      </c>
      <c r="B205" s="5" t="s">
        <v>603</v>
      </c>
      <c r="C205" s="6">
        <f>IFERROR(INDEX('Unemployment-miss_val_d_20-21'!$E$2:$E$5,MATCH(A205,'Unemployment-miss_val_d_20-21'!$A$2:$A$5,0)), INDEX('Unemployment-LA_data'!$C$2:$C$364,MATCH(A205,'Unemployment-LA_data'!$A$2:$A$364,0)))</f>
        <v>3.8</v>
      </c>
      <c r="D205" s="6">
        <f>IFERROR(INDEX('Unemployment-miss_val_d_19-20'!$E$2:$E$3,MATCH(A205,'Unemployment-miss_val_d_19-20'!$A$2:$A$3,0)), INDEX('Unemployment-LA_data'!$D$2:$D$364,MATCH(A205,'Unemployment-LA_data'!$A$2:$A$364,0)))</f>
        <v>6</v>
      </c>
      <c r="E205" s="125"/>
    </row>
    <row r="206" spans="1:5" x14ac:dyDescent="0.35">
      <c r="A206" s="5" t="s">
        <v>604</v>
      </c>
      <c r="B206" s="5" t="s">
        <v>605</v>
      </c>
      <c r="C206" s="6">
        <f>IFERROR(INDEX('Unemployment-miss_val_d_20-21'!$E$2:$E$5,MATCH(A206,'Unemployment-miss_val_d_20-21'!$A$2:$A$5,0)), INDEX('Unemployment-LA_data'!$C$2:$C$364,MATCH(A206,'Unemployment-LA_data'!$A$2:$A$364,0)))</f>
        <v>6.9</v>
      </c>
      <c r="D206" s="6">
        <f>IFERROR(INDEX('Unemployment-miss_val_d_19-20'!$E$2:$E$3,MATCH(A206,'Unemployment-miss_val_d_19-20'!$A$2:$A$3,0)), INDEX('Unemployment-LA_data'!$D$2:$D$364,MATCH(A206,'Unemployment-LA_data'!$A$2:$A$364,0)))</f>
        <v>5.7</v>
      </c>
      <c r="E206" s="125"/>
    </row>
    <row r="207" spans="1:5" x14ac:dyDescent="0.35">
      <c r="A207" s="5" t="s">
        <v>606</v>
      </c>
      <c r="B207" s="5" t="s">
        <v>607</v>
      </c>
      <c r="C207" s="6">
        <f>IFERROR(INDEX('Unemployment-miss_val_d_20-21'!$E$2:$E$5,MATCH(A207,'Unemployment-miss_val_d_20-21'!$A$2:$A$5,0)), INDEX('Unemployment-LA_data'!$C$2:$C$364,MATCH(A207,'Unemployment-LA_data'!$A$2:$A$364,0)))</f>
        <v>5</v>
      </c>
      <c r="D207" s="6">
        <f>IFERROR(INDEX('Unemployment-miss_val_d_19-20'!$E$2:$E$3,MATCH(A207,'Unemployment-miss_val_d_19-20'!$A$2:$A$3,0)), INDEX('Unemployment-LA_data'!$D$2:$D$364,MATCH(A207,'Unemployment-LA_data'!$A$2:$A$364,0)))</f>
        <v>3.5</v>
      </c>
      <c r="E207" s="125"/>
    </row>
    <row r="208" spans="1:5" x14ac:dyDescent="0.35">
      <c r="A208" s="5" t="s">
        <v>608</v>
      </c>
      <c r="B208" s="5" t="s">
        <v>609</v>
      </c>
      <c r="C208" s="6">
        <f>IFERROR(INDEX('Unemployment-miss_val_d_20-21'!$E$2:$E$5,MATCH(A208,'Unemployment-miss_val_d_20-21'!$A$2:$A$5,0)), INDEX('Unemployment-LA_data'!$C$2:$C$364,MATCH(A208,'Unemployment-LA_data'!$A$2:$A$364,0)))</f>
        <v>5.3</v>
      </c>
      <c r="D208" s="6">
        <f>IFERROR(INDEX('Unemployment-miss_val_d_19-20'!$E$2:$E$3,MATCH(A208,'Unemployment-miss_val_d_19-20'!$A$2:$A$3,0)), INDEX('Unemployment-LA_data'!$D$2:$D$364,MATCH(A208,'Unemployment-LA_data'!$A$2:$A$364,0)))</f>
        <v>4.7</v>
      </c>
      <c r="E208" s="125"/>
    </row>
    <row r="209" spans="1:5" x14ac:dyDescent="0.35">
      <c r="A209" s="5" t="s">
        <v>610</v>
      </c>
      <c r="B209" s="5" t="s">
        <v>611</v>
      </c>
      <c r="C209" s="6">
        <f>IFERROR(INDEX('Unemployment-miss_val_d_20-21'!$E$2:$E$5,MATCH(A209,'Unemployment-miss_val_d_20-21'!$A$2:$A$5,0)), INDEX('Unemployment-LA_data'!$C$2:$C$364,MATCH(A209,'Unemployment-LA_data'!$A$2:$A$364,0)))</f>
        <v>3.2</v>
      </c>
      <c r="D209" s="6">
        <f>IFERROR(INDEX('Unemployment-miss_val_d_19-20'!$E$2:$E$3,MATCH(A209,'Unemployment-miss_val_d_19-20'!$A$2:$A$3,0)), INDEX('Unemployment-LA_data'!$D$2:$D$364,MATCH(A209,'Unemployment-LA_data'!$A$2:$A$364,0)))</f>
        <v>2.6</v>
      </c>
      <c r="E209" s="125"/>
    </row>
    <row r="210" spans="1:5" x14ac:dyDescent="0.35">
      <c r="A210" s="5" t="s">
        <v>612</v>
      </c>
      <c r="B210" s="5" t="s">
        <v>613</v>
      </c>
      <c r="C210" s="6">
        <f>IFERROR(INDEX('Unemployment-miss_val_d_20-21'!$E$2:$E$5,MATCH(A210,'Unemployment-miss_val_d_20-21'!$A$2:$A$5,0)), INDEX('Unemployment-LA_data'!$C$2:$C$364,MATCH(A210,'Unemployment-LA_data'!$A$2:$A$364,0)))</f>
        <v>3.4</v>
      </c>
      <c r="D210" s="6">
        <f>IFERROR(INDEX('Unemployment-miss_val_d_19-20'!$E$2:$E$3,MATCH(A210,'Unemployment-miss_val_d_19-20'!$A$2:$A$3,0)), INDEX('Unemployment-LA_data'!$D$2:$D$364,MATCH(A210,'Unemployment-LA_data'!$A$2:$A$364,0)))</f>
        <v>4.3</v>
      </c>
      <c r="E210" s="125"/>
    </row>
    <row r="211" spans="1:5" x14ac:dyDescent="0.35">
      <c r="A211" s="5" t="s">
        <v>614</v>
      </c>
      <c r="B211" s="5" t="s">
        <v>615</v>
      </c>
      <c r="C211" s="6">
        <f>IFERROR(INDEX('Unemployment-miss_val_d_20-21'!$E$2:$E$5,MATCH(A211,'Unemployment-miss_val_d_20-21'!$A$2:$A$5,0)), INDEX('Unemployment-LA_data'!$C$2:$C$364,MATCH(A211,'Unemployment-LA_data'!$A$2:$A$364,0)))</f>
        <v>4.8</v>
      </c>
      <c r="D211" s="6">
        <f>IFERROR(INDEX('Unemployment-miss_val_d_19-20'!$E$2:$E$3,MATCH(A211,'Unemployment-miss_val_d_19-20'!$A$2:$A$3,0)), INDEX('Unemployment-LA_data'!$D$2:$D$364,MATCH(A211,'Unemployment-LA_data'!$A$2:$A$364,0)))</f>
        <v>4.5999999999999996</v>
      </c>
      <c r="E211" s="125"/>
    </row>
    <row r="212" spans="1:5" x14ac:dyDescent="0.35">
      <c r="A212" s="5" t="s">
        <v>616</v>
      </c>
      <c r="B212" s="5" t="s">
        <v>617</v>
      </c>
      <c r="C212" s="6">
        <f>IFERROR(INDEX('Unemployment-miss_val_d_20-21'!$E$2:$E$5,MATCH(A212,'Unemployment-miss_val_d_20-21'!$A$2:$A$5,0)), INDEX('Unemployment-LA_data'!$C$2:$C$364,MATCH(A212,'Unemployment-LA_data'!$A$2:$A$364,0)))</f>
        <v>3.5</v>
      </c>
      <c r="D212" s="6">
        <f>IFERROR(INDEX('Unemployment-miss_val_d_19-20'!$E$2:$E$3,MATCH(A212,'Unemployment-miss_val_d_19-20'!$A$2:$A$3,0)), INDEX('Unemployment-LA_data'!$D$2:$D$364,MATCH(A212,'Unemployment-LA_data'!$A$2:$A$364,0)))</f>
        <v>3.3</v>
      </c>
      <c r="E212" s="125"/>
    </row>
    <row r="213" spans="1:5" x14ac:dyDescent="0.35">
      <c r="A213" s="5" t="s">
        <v>618</v>
      </c>
      <c r="B213" s="5" t="s">
        <v>619</v>
      </c>
      <c r="C213" s="6">
        <f>IFERROR(INDEX('Unemployment-miss_val_d_20-21'!$E$2:$E$5,MATCH(A213,'Unemployment-miss_val_d_20-21'!$A$2:$A$5,0)), INDEX('Unemployment-LA_data'!$C$2:$C$364,MATCH(A213,'Unemployment-LA_data'!$A$2:$A$364,0)))</f>
        <v>3.7</v>
      </c>
      <c r="D213" s="6">
        <f>IFERROR(INDEX('Unemployment-miss_val_d_19-20'!$E$2:$E$3,MATCH(A213,'Unemployment-miss_val_d_19-20'!$A$2:$A$3,0)), INDEX('Unemployment-LA_data'!$D$2:$D$364,MATCH(A213,'Unemployment-LA_data'!$A$2:$A$364,0)))</f>
        <v>3.5</v>
      </c>
      <c r="E213" s="125"/>
    </row>
    <row r="214" spans="1:5" x14ac:dyDescent="0.35">
      <c r="A214" s="5" t="s">
        <v>620</v>
      </c>
      <c r="B214" s="5" t="s">
        <v>621</v>
      </c>
      <c r="C214" s="6">
        <f>IFERROR(INDEX('Unemployment-miss_val_d_20-21'!$E$2:$E$5,MATCH(A214,'Unemployment-miss_val_d_20-21'!$A$2:$A$5,0)), INDEX('Unemployment-LA_data'!$C$2:$C$364,MATCH(A214,'Unemployment-LA_data'!$A$2:$A$364,0)))</f>
        <v>4.8</v>
      </c>
      <c r="D214" s="6">
        <f>IFERROR(INDEX('Unemployment-miss_val_d_19-20'!$E$2:$E$3,MATCH(A214,'Unemployment-miss_val_d_19-20'!$A$2:$A$3,0)), INDEX('Unemployment-LA_data'!$D$2:$D$364,MATCH(A214,'Unemployment-LA_data'!$A$2:$A$364,0)))</f>
        <v>4.5</v>
      </c>
      <c r="E214" s="125"/>
    </row>
    <row r="215" spans="1:5" x14ac:dyDescent="0.35">
      <c r="A215" s="5" t="s">
        <v>622</v>
      </c>
      <c r="B215" s="5" t="s">
        <v>623</v>
      </c>
      <c r="C215" s="6">
        <f>IFERROR(INDEX('Unemployment-miss_val_d_20-21'!$E$2:$E$5,MATCH(A215,'Unemployment-miss_val_d_20-21'!$A$2:$A$5,0)), INDEX('Unemployment-LA_data'!$C$2:$C$364,MATCH(A215,'Unemployment-LA_data'!$A$2:$A$364,0)))</f>
        <v>4.4000000000000004</v>
      </c>
      <c r="D215" s="6">
        <f>IFERROR(INDEX('Unemployment-miss_val_d_19-20'!$E$2:$E$3,MATCH(A215,'Unemployment-miss_val_d_19-20'!$A$2:$A$3,0)), INDEX('Unemployment-LA_data'!$D$2:$D$364,MATCH(A215,'Unemployment-LA_data'!$A$2:$A$364,0)))</f>
        <v>4.3</v>
      </c>
      <c r="E215" s="125"/>
    </row>
    <row r="216" spans="1:5" x14ac:dyDescent="0.35">
      <c r="A216" s="5" t="s">
        <v>624</v>
      </c>
      <c r="B216" s="5" t="s">
        <v>625</v>
      </c>
      <c r="C216" s="6">
        <f>IFERROR(INDEX('Unemployment-miss_val_d_20-21'!$E$2:$E$5,MATCH(A216,'Unemployment-miss_val_d_20-21'!$A$2:$A$5,0)), INDEX('Unemployment-LA_data'!$C$2:$C$364,MATCH(A216,'Unemployment-LA_data'!$A$2:$A$364,0)))</f>
        <v>3.7</v>
      </c>
      <c r="D216" s="6">
        <f>IFERROR(INDEX('Unemployment-miss_val_d_19-20'!$E$2:$E$3,MATCH(A216,'Unemployment-miss_val_d_19-20'!$A$2:$A$3,0)), INDEX('Unemployment-LA_data'!$D$2:$D$364,MATCH(A216,'Unemployment-LA_data'!$A$2:$A$364,0)))</f>
        <v>3.8</v>
      </c>
      <c r="E216" s="125"/>
    </row>
    <row r="217" spans="1:5" x14ac:dyDescent="0.35">
      <c r="A217" s="5" t="s">
        <v>626</v>
      </c>
      <c r="B217" s="5" t="s">
        <v>627</v>
      </c>
      <c r="C217" s="6">
        <f>IFERROR(INDEX('Unemployment-miss_val_d_20-21'!$E$2:$E$5,MATCH(A217,'Unemployment-miss_val_d_20-21'!$A$2:$A$5,0)), INDEX('Unemployment-LA_data'!$C$2:$C$364,MATCH(A217,'Unemployment-LA_data'!$A$2:$A$364,0)))</f>
        <v>3.9</v>
      </c>
      <c r="D217" s="6">
        <f>IFERROR(INDEX('Unemployment-miss_val_d_19-20'!$E$2:$E$3,MATCH(A217,'Unemployment-miss_val_d_19-20'!$A$2:$A$3,0)), INDEX('Unemployment-LA_data'!$D$2:$D$364,MATCH(A217,'Unemployment-LA_data'!$A$2:$A$364,0)))</f>
        <v>3.1</v>
      </c>
      <c r="E217" s="125"/>
    </row>
    <row r="218" spans="1:5" x14ac:dyDescent="0.35">
      <c r="A218" s="5" t="s">
        <v>628</v>
      </c>
      <c r="B218" s="5" t="s">
        <v>629</v>
      </c>
      <c r="C218" s="6">
        <f>IFERROR(INDEX('Unemployment-miss_val_d_20-21'!$E$2:$E$5,MATCH(A218,'Unemployment-miss_val_d_20-21'!$A$2:$A$5,0)), INDEX('Unemployment-LA_data'!$C$2:$C$364,MATCH(A218,'Unemployment-LA_data'!$A$2:$A$364,0)))</f>
        <v>3.3</v>
      </c>
      <c r="D218" s="6">
        <f>IFERROR(INDEX('Unemployment-miss_val_d_19-20'!$E$2:$E$3,MATCH(A218,'Unemployment-miss_val_d_19-20'!$A$2:$A$3,0)), INDEX('Unemployment-LA_data'!$D$2:$D$364,MATCH(A218,'Unemployment-LA_data'!$A$2:$A$364,0)))</f>
        <v>3.4</v>
      </c>
      <c r="E218" s="125"/>
    </row>
    <row r="219" spans="1:5" x14ac:dyDescent="0.35">
      <c r="A219" s="5" t="s">
        <v>630</v>
      </c>
      <c r="B219" s="5" t="s">
        <v>631</v>
      </c>
      <c r="C219" s="6">
        <f>IFERROR(INDEX('Unemployment-miss_val_d_20-21'!$E$2:$E$5,MATCH(A219,'Unemployment-miss_val_d_20-21'!$A$2:$A$5,0)), INDEX('Unemployment-LA_data'!$C$2:$C$364,MATCH(A219,'Unemployment-LA_data'!$A$2:$A$364,0)))</f>
        <v>5.8</v>
      </c>
      <c r="D219" s="6">
        <f>IFERROR(INDEX('Unemployment-miss_val_d_19-20'!$E$2:$E$3,MATCH(A219,'Unemployment-miss_val_d_19-20'!$A$2:$A$3,0)), INDEX('Unemployment-LA_data'!$D$2:$D$364,MATCH(A219,'Unemployment-LA_data'!$A$2:$A$364,0)))</f>
        <v>5.3</v>
      </c>
      <c r="E219" s="125"/>
    </row>
    <row r="220" spans="1:5" x14ac:dyDescent="0.35">
      <c r="A220" s="5" t="s">
        <v>632</v>
      </c>
      <c r="B220" s="5" t="s">
        <v>633</v>
      </c>
      <c r="C220" s="6">
        <f>IFERROR(INDEX('Unemployment-miss_val_d_20-21'!$E$2:$E$5,MATCH(A220,'Unemployment-miss_val_d_20-21'!$A$2:$A$5,0)), INDEX('Unemployment-LA_data'!$C$2:$C$364,MATCH(A220,'Unemployment-LA_data'!$A$2:$A$364,0)))</f>
        <v>3.3</v>
      </c>
      <c r="D220" s="6">
        <f>IFERROR(INDEX('Unemployment-miss_val_d_19-20'!$E$2:$E$3,MATCH(A220,'Unemployment-miss_val_d_19-20'!$A$2:$A$3,0)), INDEX('Unemployment-LA_data'!$D$2:$D$364,MATCH(A220,'Unemployment-LA_data'!$A$2:$A$364,0)))</f>
        <v>4.0999999999999996</v>
      </c>
      <c r="E220" s="125"/>
    </row>
    <row r="221" spans="1:5" x14ac:dyDescent="0.35">
      <c r="A221" s="5" t="s">
        <v>634</v>
      </c>
      <c r="B221" s="5" t="s">
        <v>635</v>
      </c>
      <c r="C221" s="6">
        <f>IFERROR(INDEX('Unemployment-miss_val_d_20-21'!$E$2:$E$5,MATCH(A221,'Unemployment-miss_val_d_20-21'!$A$2:$A$5,0)), INDEX('Unemployment-LA_data'!$C$2:$C$364,MATCH(A221,'Unemployment-LA_data'!$A$2:$A$364,0)))</f>
        <v>4.5</v>
      </c>
      <c r="D221" s="6">
        <f>IFERROR(INDEX('Unemployment-miss_val_d_19-20'!$E$2:$E$3,MATCH(A221,'Unemployment-miss_val_d_19-20'!$A$2:$A$3,0)), INDEX('Unemployment-LA_data'!$D$2:$D$364,MATCH(A221,'Unemployment-LA_data'!$A$2:$A$364,0)))</f>
        <v>4.2</v>
      </c>
      <c r="E221" s="125"/>
    </row>
    <row r="222" spans="1:5" x14ac:dyDescent="0.35">
      <c r="A222" s="5" t="s">
        <v>636</v>
      </c>
      <c r="B222" s="5" t="s">
        <v>637</v>
      </c>
      <c r="C222" s="6">
        <f>IFERROR(INDEX('Unemployment-miss_val_d_20-21'!$E$2:$E$5,MATCH(A222,'Unemployment-miss_val_d_20-21'!$A$2:$A$5,0)), INDEX('Unemployment-LA_data'!$C$2:$C$364,MATCH(A222,'Unemployment-LA_data'!$A$2:$A$364,0)))</f>
        <v>5.0999999999999996</v>
      </c>
      <c r="D222" s="6">
        <f>IFERROR(INDEX('Unemployment-miss_val_d_19-20'!$E$2:$E$3,MATCH(A222,'Unemployment-miss_val_d_19-20'!$A$2:$A$3,0)), INDEX('Unemployment-LA_data'!$D$2:$D$364,MATCH(A222,'Unemployment-LA_data'!$A$2:$A$364,0)))</f>
        <v>5.2</v>
      </c>
      <c r="E222" s="125"/>
    </row>
    <row r="223" spans="1:5" x14ac:dyDescent="0.35">
      <c r="A223" s="5" t="s">
        <v>638</v>
      </c>
      <c r="B223" s="5" t="s">
        <v>639</v>
      </c>
      <c r="C223" s="6">
        <f>IFERROR(INDEX('Unemployment-miss_val_d_20-21'!$E$2:$E$5,MATCH(A223,'Unemployment-miss_val_d_20-21'!$A$2:$A$5,0)), INDEX('Unemployment-LA_data'!$C$2:$C$364,MATCH(A223,'Unemployment-LA_data'!$A$2:$A$364,0)))</f>
        <v>4.8</v>
      </c>
      <c r="D223" s="6">
        <f>IFERROR(INDEX('Unemployment-miss_val_d_19-20'!$E$2:$E$3,MATCH(A223,'Unemployment-miss_val_d_19-20'!$A$2:$A$3,0)), INDEX('Unemployment-LA_data'!$D$2:$D$364,MATCH(A223,'Unemployment-LA_data'!$A$2:$A$364,0)))</f>
        <v>4.0999999999999996</v>
      </c>
      <c r="E223" s="125"/>
    </row>
    <row r="224" spans="1:5" x14ac:dyDescent="0.35">
      <c r="A224" s="5" t="s">
        <v>640</v>
      </c>
      <c r="B224" s="5" t="s">
        <v>641</v>
      </c>
      <c r="C224" s="6">
        <f>IFERROR(INDEX('Unemployment-miss_val_d_20-21'!$E$2:$E$5,MATCH(A224,'Unemployment-miss_val_d_20-21'!$A$2:$A$5,0)), INDEX('Unemployment-LA_data'!$C$2:$C$364,MATCH(A224,'Unemployment-LA_data'!$A$2:$A$364,0)))</f>
        <v>6.8</v>
      </c>
      <c r="D224" s="6">
        <f>IFERROR(INDEX('Unemployment-miss_val_d_19-20'!$E$2:$E$3,MATCH(A224,'Unemployment-miss_val_d_19-20'!$A$2:$A$3,0)), INDEX('Unemployment-LA_data'!$D$2:$D$364,MATCH(A224,'Unemployment-LA_data'!$A$2:$A$364,0)))</f>
        <v>6.6</v>
      </c>
      <c r="E224" s="125"/>
    </row>
    <row r="225" spans="1:5" x14ac:dyDescent="0.35">
      <c r="A225" s="5" t="s">
        <v>642</v>
      </c>
      <c r="B225" s="5" t="s">
        <v>643</v>
      </c>
      <c r="C225" s="6">
        <f>IFERROR(INDEX('Unemployment-miss_val_d_20-21'!$E$2:$E$5,MATCH(A225,'Unemployment-miss_val_d_20-21'!$A$2:$A$5,0)), INDEX('Unemployment-LA_data'!$C$2:$C$364,MATCH(A225,'Unemployment-LA_data'!$A$2:$A$364,0)))</f>
        <v>3.9</v>
      </c>
      <c r="D225" s="6">
        <f>IFERROR(INDEX('Unemployment-miss_val_d_19-20'!$E$2:$E$3,MATCH(A225,'Unemployment-miss_val_d_19-20'!$A$2:$A$3,0)), INDEX('Unemployment-LA_data'!$D$2:$D$364,MATCH(A225,'Unemployment-LA_data'!$A$2:$A$364,0)))</f>
        <v>4.2</v>
      </c>
      <c r="E225" s="125"/>
    </row>
    <row r="226" spans="1:5" x14ac:dyDescent="0.35">
      <c r="A226" s="5" t="s">
        <v>644</v>
      </c>
      <c r="B226" s="5" t="s">
        <v>645</v>
      </c>
      <c r="C226" s="6">
        <f>IFERROR(INDEX('Unemployment-miss_val_d_20-21'!$E$2:$E$5,MATCH(A226,'Unemployment-miss_val_d_20-21'!$A$2:$A$5,0)), INDEX('Unemployment-LA_data'!$C$2:$C$364,MATCH(A226,'Unemployment-LA_data'!$A$2:$A$364,0)))</f>
        <v>4.5</v>
      </c>
      <c r="D226" s="6">
        <f>IFERROR(INDEX('Unemployment-miss_val_d_19-20'!$E$2:$E$3,MATCH(A226,'Unemployment-miss_val_d_19-20'!$A$2:$A$3,0)), INDEX('Unemployment-LA_data'!$D$2:$D$364,MATCH(A226,'Unemployment-LA_data'!$A$2:$A$364,0)))</f>
        <v>2.9</v>
      </c>
      <c r="E226" s="125"/>
    </row>
    <row r="227" spans="1:5" x14ac:dyDescent="0.35">
      <c r="A227" s="5" t="s">
        <v>646</v>
      </c>
      <c r="B227" s="5" t="s">
        <v>647</v>
      </c>
      <c r="C227" s="6">
        <f>IFERROR(INDEX('Unemployment-miss_val_d_20-21'!$E$2:$E$5,MATCH(A227,'Unemployment-miss_val_d_20-21'!$A$2:$A$5,0)), INDEX('Unemployment-LA_data'!$C$2:$C$364,MATCH(A227,'Unemployment-LA_data'!$A$2:$A$364,0)))</f>
        <v>6</v>
      </c>
      <c r="D227" s="6">
        <f>IFERROR(INDEX('Unemployment-miss_val_d_19-20'!$E$2:$E$3,MATCH(A227,'Unemployment-miss_val_d_19-20'!$A$2:$A$3,0)), INDEX('Unemployment-LA_data'!$D$2:$D$364,MATCH(A227,'Unemployment-LA_data'!$A$2:$A$364,0)))</f>
        <v>4.7</v>
      </c>
      <c r="E227" s="125"/>
    </row>
    <row r="228" spans="1:5" x14ac:dyDescent="0.35">
      <c r="A228" s="5" t="s">
        <v>648</v>
      </c>
      <c r="B228" s="5" t="s">
        <v>649</v>
      </c>
      <c r="C228" s="6">
        <f>IFERROR(INDEX('Unemployment-miss_val_d_20-21'!$E$2:$E$5,MATCH(A228,'Unemployment-miss_val_d_20-21'!$A$2:$A$5,0)), INDEX('Unemployment-LA_data'!$C$2:$C$364,MATCH(A228,'Unemployment-LA_data'!$A$2:$A$364,0)))</f>
        <v>3.4</v>
      </c>
      <c r="D228" s="6">
        <f>IFERROR(INDEX('Unemployment-miss_val_d_19-20'!$E$2:$E$3,MATCH(A228,'Unemployment-miss_val_d_19-20'!$A$2:$A$3,0)), INDEX('Unemployment-LA_data'!$D$2:$D$364,MATCH(A228,'Unemployment-LA_data'!$A$2:$A$364,0)))</f>
        <v>2.2000000000000002</v>
      </c>
      <c r="E228" s="125"/>
    </row>
    <row r="229" spans="1:5" x14ac:dyDescent="0.35">
      <c r="A229" s="5" t="s">
        <v>650</v>
      </c>
      <c r="B229" s="5" t="s">
        <v>651</v>
      </c>
      <c r="C229" s="6">
        <f>IFERROR(INDEX('Unemployment-miss_val_d_20-21'!$E$2:$E$5,MATCH(A229,'Unemployment-miss_val_d_20-21'!$A$2:$A$5,0)), INDEX('Unemployment-LA_data'!$C$2:$C$364,MATCH(A229,'Unemployment-LA_data'!$A$2:$A$364,0)))</f>
        <v>4.9000000000000004</v>
      </c>
      <c r="D229" s="6">
        <f>IFERROR(INDEX('Unemployment-miss_val_d_19-20'!$E$2:$E$3,MATCH(A229,'Unemployment-miss_val_d_19-20'!$A$2:$A$3,0)), INDEX('Unemployment-LA_data'!$D$2:$D$364,MATCH(A229,'Unemployment-LA_data'!$A$2:$A$364,0)))</f>
        <v>3.8</v>
      </c>
      <c r="E229" s="125"/>
    </row>
    <row r="230" spans="1:5" x14ac:dyDescent="0.35">
      <c r="A230" s="5" t="s">
        <v>652</v>
      </c>
      <c r="B230" s="5" t="s">
        <v>653</v>
      </c>
      <c r="C230" s="6">
        <f>IFERROR(INDEX('Unemployment-miss_val_d_20-21'!$E$2:$E$5,MATCH(A230,'Unemployment-miss_val_d_20-21'!$A$2:$A$5,0)), INDEX('Unemployment-LA_data'!$C$2:$C$364,MATCH(A230,'Unemployment-LA_data'!$A$2:$A$364,0)))</f>
        <v>4.0999999999999996</v>
      </c>
      <c r="D230" s="6">
        <f>IFERROR(INDEX('Unemployment-miss_val_d_19-20'!$E$2:$E$3,MATCH(A230,'Unemployment-miss_val_d_19-20'!$A$2:$A$3,0)), INDEX('Unemployment-LA_data'!$D$2:$D$364,MATCH(A230,'Unemployment-LA_data'!$A$2:$A$364,0)))</f>
        <v>3</v>
      </c>
      <c r="E230" s="125"/>
    </row>
    <row r="231" spans="1:5" x14ac:dyDescent="0.35">
      <c r="A231" s="5" t="s">
        <v>654</v>
      </c>
      <c r="B231" s="5" t="s">
        <v>655</v>
      </c>
      <c r="C231" s="6">
        <f>IFERROR(INDEX('Unemployment-miss_val_d_20-21'!$E$2:$E$5,MATCH(A231,'Unemployment-miss_val_d_20-21'!$A$2:$A$5,0)), INDEX('Unemployment-LA_data'!$C$2:$C$364,MATCH(A231,'Unemployment-LA_data'!$A$2:$A$364,0)))</f>
        <v>4.9000000000000004</v>
      </c>
      <c r="D231" s="6">
        <f>IFERROR(INDEX('Unemployment-miss_val_d_19-20'!$E$2:$E$3,MATCH(A231,'Unemployment-miss_val_d_19-20'!$A$2:$A$3,0)), INDEX('Unemployment-LA_data'!$D$2:$D$364,MATCH(A231,'Unemployment-LA_data'!$A$2:$A$364,0)))</f>
        <v>4.5999999999999996</v>
      </c>
      <c r="E231" s="125"/>
    </row>
    <row r="232" spans="1:5" x14ac:dyDescent="0.35">
      <c r="A232" s="5" t="s">
        <v>656</v>
      </c>
      <c r="B232" s="5" t="s">
        <v>657</v>
      </c>
      <c r="C232" s="6">
        <f>IFERROR(INDEX('Unemployment-miss_val_d_20-21'!$E$2:$E$5,MATCH(A232,'Unemployment-miss_val_d_20-21'!$A$2:$A$5,0)), INDEX('Unemployment-LA_data'!$C$2:$C$364,MATCH(A232,'Unemployment-LA_data'!$A$2:$A$364,0)))</f>
        <v>3.4</v>
      </c>
      <c r="D232" s="6">
        <f>IFERROR(INDEX('Unemployment-miss_val_d_19-20'!$E$2:$E$3,MATCH(A232,'Unemployment-miss_val_d_19-20'!$A$2:$A$3,0)), INDEX('Unemployment-LA_data'!$D$2:$D$364,MATCH(A232,'Unemployment-LA_data'!$A$2:$A$364,0)))</f>
        <v>3</v>
      </c>
      <c r="E232" s="125"/>
    </row>
    <row r="233" spans="1:5" x14ac:dyDescent="0.35">
      <c r="A233" s="5" t="s">
        <v>658</v>
      </c>
      <c r="B233" s="5" t="s">
        <v>659</v>
      </c>
      <c r="C233" s="6">
        <f>IFERROR(INDEX('Unemployment-miss_val_d_20-21'!$E$2:$E$5,MATCH(A233,'Unemployment-miss_val_d_20-21'!$A$2:$A$5,0)), INDEX('Unemployment-LA_data'!$C$2:$C$364,MATCH(A233,'Unemployment-LA_data'!$A$2:$A$364,0)))</f>
        <v>5</v>
      </c>
      <c r="D233" s="6">
        <f>IFERROR(INDEX('Unemployment-miss_val_d_19-20'!$E$2:$E$3,MATCH(A233,'Unemployment-miss_val_d_19-20'!$A$2:$A$3,0)), INDEX('Unemployment-LA_data'!$D$2:$D$364,MATCH(A233,'Unemployment-LA_data'!$A$2:$A$364,0)))</f>
        <v>4.9000000000000004</v>
      </c>
      <c r="E233" s="125"/>
    </row>
    <row r="234" spans="1:5" x14ac:dyDescent="0.35">
      <c r="A234" s="5" t="s">
        <v>660</v>
      </c>
      <c r="B234" s="5" t="s">
        <v>661</v>
      </c>
      <c r="C234" s="6">
        <f>IFERROR(INDEX('Unemployment-miss_val_d_20-21'!$E$2:$E$5,MATCH(A234,'Unemployment-miss_val_d_20-21'!$A$2:$A$5,0)), INDEX('Unemployment-LA_data'!$C$2:$C$364,MATCH(A234,'Unemployment-LA_data'!$A$2:$A$364,0)))</f>
        <v>4.2</v>
      </c>
      <c r="D234" s="6">
        <f>IFERROR(INDEX('Unemployment-miss_val_d_19-20'!$E$2:$E$3,MATCH(A234,'Unemployment-miss_val_d_19-20'!$A$2:$A$3,0)), INDEX('Unemployment-LA_data'!$D$2:$D$364,MATCH(A234,'Unemployment-LA_data'!$A$2:$A$364,0)))</f>
        <v>5</v>
      </c>
      <c r="E234" s="125"/>
    </row>
    <row r="235" spans="1:5" x14ac:dyDescent="0.35">
      <c r="A235" s="5" t="s">
        <v>662</v>
      </c>
      <c r="B235" s="5" t="s">
        <v>663</v>
      </c>
      <c r="C235" s="6">
        <f>IFERROR(INDEX('Unemployment-miss_val_d_20-21'!$E$2:$E$5,MATCH(A235,'Unemployment-miss_val_d_20-21'!$A$2:$A$5,0)), INDEX('Unemployment-LA_data'!$C$2:$C$364,MATCH(A235,'Unemployment-LA_data'!$A$2:$A$364,0)))</f>
        <v>4.8</v>
      </c>
      <c r="D235" s="6">
        <f>IFERROR(INDEX('Unemployment-miss_val_d_19-20'!$E$2:$E$3,MATCH(A235,'Unemployment-miss_val_d_19-20'!$A$2:$A$3,0)), INDEX('Unemployment-LA_data'!$D$2:$D$364,MATCH(A235,'Unemployment-LA_data'!$A$2:$A$364,0)))</f>
        <v>5.4</v>
      </c>
      <c r="E235" s="125"/>
    </row>
    <row r="236" spans="1:5" x14ac:dyDescent="0.35">
      <c r="A236" s="5" t="s">
        <v>664</v>
      </c>
      <c r="B236" s="5" t="s">
        <v>665</v>
      </c>
      <c r="C236" s="6">
        <f>IFERROR(INDEX('Unemployment-miss_val_d_20-21'!$E$2:$E$5,MATCH(A236,'Unemployment-miss_val_d_20-21'!$A$2:$A$5,0)), INDEX('Unemployment-LA_data'!$C$2:$C$364,MATCH(A236,'Unemployment-LA_data'!$A$2:$A$364,0)))</f>
        <v>3.4</v>
      </c>
      <c r="D236" s="6">
        <f>IFERROR(INDEX('Unemployment-miss_val_d_19-20'!$E$2:$E$3,MATCH(A236,'Unemployment-miss_val_d_19-20'!$A$2:$A$3,0)), INDEX('Unemployment-LA_data'!$D$2:$D$364,MATCH(A236,'Unemployment-LA_data'!$A$2:$A$364,0)))</f>
        <v>2.9</v>
      </c>
      <c r="E236" s="125"/>
    </row>
    <row r="237" spans="1:5" x14ac:dyDescent="0.35">
      <c r="A237" s="5" t="s">
        <v>666</v>
      </c>
      <c r="B237" s="5" t="s">
        <v>667</v>
      </c>
      <c r="C237" s="6">
        <f>IFERROR(INDEX('Unemployment-miss_val_d_20-21'!$E$2:$E$5,MATCH(A237,'Unemployment-miss_val_d_20-21'!$A$2:$A$5,0)), INDEX('Unemployment-LA_data'!$C$2:$C$364,MATCH(A237,'Unemployment-LA_data'!$A$2:$A$364,0)))</f>
        <v>5.4</v>
      </c>
      <c r="D237" s="6">
        <f>IFERROR(INDEX('Unemployment-miss_val_d_19-20'!$E$2:$E$3,MATCH(A237,'Unemployment-miss_val_d_19-20'!$A$2:$A$3,0)), INDEX('Unemployment-LA_data'!$D$2:$D$364,MATCH(A237,'Unemployment-LA_data'!$A$2:$A$364,0)))</f>
        <v>4.2</v>
      </c>
      <c r="E237" s="125"/>
    </row>
    <row r="238" spans="1:5" x14ac:dyDescent="0.35">
      <c r="A238" s="5" t="s">
        <v>668</v>
      </c>
      <c r="B238" s="5" t="s">
        <v>669</v>
      </c>
      <c r="C238" s="6">
        <f>IFERROR(INDEX('Unemployment-miss_val_d_20-21'!$E$2:$E$5,MATCH(A238,'Unemployment-miss_val_d_20-21'!$A$2:$A$5,0)), INDEX('Unemployment-LA_data'!$C$2:$C$364,MATCH(A238,'Unemployment-LA_data'!$A$2:$A$364,0)))</f>
        <v>4.3</v>
      </c>
      <c r="D238" s="6">
        <f>IFERROR(INDEX('Unemployment-miss_val_d_19-20'!$E$2:$E$3,MATCH(A238,'Unemployment-miss_val_d_19-20'!$A$2:$A$3,0)), INDEX('Unemployment-LA_data'!$D$2:$D$364,MATCH(A238,'Unemployment-LA_data'!$A$2:$A$364,0)))</f>
        <v>4</v>
      </c>
      <c r="E238" s="125"/>
    </row>
    <row r="239" spans="1:5" x14ac:dyDescent="0.35">
      <c r="A239" s="5" t="s">
        <v>670</v>
      </c>
      <c r="B239" s="5" t="s">
        <v>671</v>
      </c>
      <c r="C239" s="6">
        <f>IFERROR(INDEX('Unemployment-miss_val_d_20-21'!$E$2:$E$5,MATCH(A239,'Unemployment-miss_val_d_20-21'!$A$2:$A$5,0)), INDEX('Unemployment-LA_data'!$C$2:$C$364,MATCH(A239,'Unemployment-LA_data'!$A$2:$A$364,0)))</f>
        <v>8.1</v>
      </c>
      <c r="D239" s="6">
        <f>IFERROR(INDEX('Unemployment-miss_val_d_19-20'!$E$2:$E$3,MATCH(A239,'Unemployment-miss_val_d_19-20'!$A$2:$A$3,0)), INDEX('Unemployment-LA_data'!$D$2:$D$364,MATCH(A239,'Unemployment-LA_data'!$A$2:$A$364,0)))</f>
        <v>4.2</v>
      </c>
      <c r="E239" s="125"/>
    </row>
    <row r="240" spans="1:5" x14ac:dyDescent="0.35">
      <c r="A240" s="5" t="s">
        <v>672</v>
      </c>
      <c r="B240" s="5" t="s">
        <v>673</v>
      </c>
      <c r="C240" s="6">
        <f>IFERROR(INDEX('Unemployment-miss_val_d_20-21'!$E$2:$E$5,MATCH(A240,'Unemployment-miss_val_d_20-21'!$A$2:$A$5,0)), INDEX('Unemployment-LA_data'!$C$2:$C$364,MATCH(A240,'Unemployment-LA_data'!$A$2:$A$364,0)))</f>
        <v>6</v>
      </c>
      <c r="D240" s="6">
        <f>IFERROR(INDEX('Unemployment-miss_val_d_19-20'!$E$2:$E$3,MATCH(A240,'Unemployment-miss_val_d_19-20'!$A$2:$A$3,0)), INDEX('Unemployment-LA_data'!$D$2:$D$364,MATCH(A240,'Unemployment-LA_data'!$A$2:$A$364,0)))</f>
        <v>6.6</v>
      </c>
      <c r="E240" s="125"/>
    </row>
    <row r="241" spans="1:5" x14ac:dyDescent="0.35">
      <c r="A241" s="5" t="s">
        <v>674</v>
      </c>
      <c r="B241" s="5" t="s">
        <v>675</v>
      </c>
      <c r="C241" s="6">
        <f>IFERROR(INDEX('Unemployment-miss_val_d_20-21'!$E$2:$E$5,MATCH(A241,'Unemployment-miss_val_d_20-21'!$A$2:$A$5,0)), INDEX('Unemployment-LA_data'!$C$2:$C$364,MATCH(A241,'Unemployment-LA_data'!$A$2:$A$364,0)))</f>
        <v>4.3</v>
      </c>
      <c r="D241" s="6">
        <f>IFERROR(INDEX('Unemployment-miss_val_d_19-20'!$E$2:$E$3,MATCH(A241,'Unemployment-miss_val_d_19-20'!$A$2:$A$3,0)), INDEX('Unemployment-LA_data'!$D$2:$D$364,MATCH(A241,'Unemployment-LA_data'!$A$2:$A$364,0)))</f>
        <v>4.5999999999999996</v>
      </c>
      <c r="E241" s="125"/>
    </row>
    <row r="242" spans="1:5" x14ac:dyDescent="0.35">
      <c r="A242" s="5" t="s">
        <v>676</v>
      </c>
      <c r="B242" s="5" t="s">
        <v>677</v>
      </c>
      <c r="C242" s="6">
        <f>IFERROR(INDEX('Unemployment-miss_val_d_20-21'!$E$2:$E$5,MATCH(A242,'Unemployment-miss_val_d_20-21'!$A$2:$A$5,0)), INDEX('Unemployment-LA_data'!$C$2:$C$364,MATCH(A242,'Unemployment-LA_data'!$A$2:$A$364,0)))</f>
        <v>3.2</v>
      </c>
      <c r="D242" s="6">
        <f>IFERROR(INDEX('Unemployment-miss_val_d_19-20'!$E$2:$E$3,MATCH(A242,'Unemployment-miss_val_d_19-20'!$A$2:$A$3,0)), INDEX('Unemployment-LA_data'!$D$2:$D$364,MATCH(A242,'Unemployment-LA_data'!$A$2:$A$364,0)))</f>
        <v>3</v>
      </c>
      <c r="E242" s="125"/>
    </row>
    <row r="243" spans="1:5" x14ac:dyDescent="0.35">
      <c r="A243" s="5" t="s">
        <v>678</v>
      </c>
      <c r="B243" s="5" t="s">
        <v>679</v>
      </c>
      <c r="C243" s="6">
        <f>IFERROR(INDEX('Unemployment-miss_val_d_20-21'!$E$2:$E$5,MATCH(A243,'Unemployment-miss_val_d_20-21'!$A$2:$A$5,0)), INDEX('Unemployment-LA_data'!$C$2:$C$364,MATCH(A243,'Unemployment-LA_data'!$A$2:$A$364,0)))</f>
        <v>4.2</v>
      </c>
      <c r="D243" s="6">
        <f>IFERROR(INDEX('Unemployment-miss_val_d_19-20'!$E$2:$E$3,MATCH(A243,'Unemployment-miss_val_d_19-20'!$A$2:$A$3,0)), INDEX('Unemployment-LA_data'!$D$2:$D$364,MATCH(A243,'Unemployment-LA_data'!$A$2:$A$364,0)))</f>
        <v>3.8</v>
      </c>
      <c r="E243" s="125"/>
    </row>
    <row r="244" spans="1:5" x14ac:dyDescent="0.35">
      <c r="A244" s="5" t="s">
        <v>680</v>
      </c>
      <c r="B244" s="5" t="s">
        <v>681</v>
      </c>
      <c r="C244" s="6">
        <f>IFERROR(INDEX('Unemployment-miss_val_d_20-21'!$E$2:$E$5,MATCH(A244,'Unemployment-miss_val_d_20-21'!$A$2:$A$5,0)), INDEX('Unemployment-LA_data'!$C$2:$C$364,MATCH(A244,'Unemployment-LA_data'!$A$2:$A$364,0)))</f>
        <v>4.0999999999999996</v>
      </c>
      <c r="D244" s="6">
        <f>IFERROR(INDEX('Unemployment-miss_val_d_19-20'!$E$2:$E$3,MATCH(A244,'Unemployment-miss_val_d_19-20'!$A$2:$A$3,0)), INDEX('Unemployment-LA_data'!$D$2:$D$364,MATCH(A244,'Unemployment-LA_data'!$A$2:$A$364,0)))</f>
        <v>4.5999999999999996</v>
      </c>
      <c r="E244" s="125"/>
    </row>
    <row r="245" spans="1:5" x14ac:dyDescent="0.35">
      <c r="A245" s="5" t="s">
        <v>682</v>
      </c>
      <c r="B245" s="5" t="s">
        <v>683</v>
      </c>
      <c r="C245" s="6">
        <f>IFERROR(INDEX('Unemployment-miss_val_d_20-21'!$E$2:$E$5,MATCH(A245,'Unemployment-miss_val_d_20-21'!$A$2:$A$5,0)), INDEX('Unemployment-LA_data'!$C$2:$C$364,MATCH(A245,'Unemployment-LA_data'!$A$2:$A$364,0)))</f>
        <v>2.9</v>
      </c>
      <c r="D245" s="6">
        <f>IFERROR(INDEX('Unemployment-miss_val_d_19-20'!$E$2:$E$3,MATCH(A245,'Unemployment-miss_val_d_19-20'!$A$2:$A$3,0)), INDEX('Unemployment-LA_data'!$D$2:$D$364,MATCH(A245,'Unemployment-LA_data'!$A$2:$A$364,0)))</f>
        <v>2.2999999999999998</v>
      </c>
      <c r="E245" s="125"/>
    </row>
    <row r="246" spans="1:5" x14ac:dyDescent="0.35">
      <c r="A246" s="5" t="s">
        <v>684</v>
      </c>
      <c r="B246" s="5" t="s">
        <v>685</v>
      </c>
      <c r="C246" s="6">
        <f>IFERROR(INDEX('Unemployment-miss_val_d_20-21'!$E$2:$E$5,MATCH(A246,'Unemployment-miss_val_d_20-21'!$A$2:$A$5,0)), INDEX('Unemployment-LA_data'!$C$2:$C$364,MATCH(A246,'Unemployment-LA_data'!$A$2:$A$364,0)))</f>
        <v>4.5</v>
      </c>
      <c r="D246" s="6">
        <f>IFERROR(INDEX('Unemployment-miss_val_d_19-20'!$E$2:$E$3,MATCH(A246,'Unemployment-miss_val_d_19-20'!$A$2:$A$3,0)), INDEX('Unemployment-LA_data'!$D$2:$D$364,MATCH(A246,'Unemployment-LA_data'!$A$2:$A$364,0)))</f>
        <v>3.5</v>
      </c>
      <c r="E246" s="125"/>
    </row>
    <row r="247" spans="1:5" x14ac:dyDescent="0.35">
      <c r="A247" s="5" t="s">
        <v>686</v>
      </c>
      <c r="B247" s="5" t="s">
        <v>687</v>
      </c>
      <c r="C247" s="6">
        <f>IFERROR(INDEX('Unemployment-miss_val_d_20-21'!$E$2:$E$5,MATCH(A247,'Unemployment-miss_val_d_20-21'!$A$2:$A$5,0)), INDEX('Unemployment-LA_data'!$C$2:$C$364,MATCH(A247,'Unemployment-LA_data'!$A$2:$A$364,0)))</f>
        <v>3</v>
      </c>
      <c r="D247" s="6">
        <f>IFERROR(INDEX('Unemployment-miss_val_d_19-20'!$E$2:$E$3,MATCH(A247,'Unemployment-miss_val_d_19-20'!$A$2:$A$3,0)), INDEX('Unemployment-LA_data'!$D$2:$D$364,MATCH(A247,'Unemployment-LA_data'!$A$2:$A$364,0)))</f>
        <v>2.9</v>
      </c>
      <c r="E247" s="125"/>
    </row>
    <row r="248" spans="1:5" x14ac:dyDescent="0.35">
      <c r="A248" s="5" t="s">
        <v>688</v>
      </c>
      <c r="B248" s="5" t="s">
        <v>689</v>
      </c>
      <c r="C248" s="6">
        <f>IFERROR(INDEX('Unemployment-miss_val_d_20-21'!$E$2:$E$5,MATCH(A248,'Unemployment-miss_val_d_20-21'!$A$2:$A$5,0)), INDEX('Unemployment-LA_data'!$C$2:$C$364,MATCH(A248,'Unemployment-LA_data'!$A$2:$A$364,0)))</f>
        <v>6.3</v>
      </c>
      <c r="D248" s="6">
        <f>IFERROR(INDEX('Unemployment-miss_val_d_19-20'!$E$2:$E$3,MATCH(A248,'Unemployment-miss_val_d_19-20'!$A$2:$A$3,0)), INDEX('Unemployment-LA_data'!$D$2:$D$364,MATCH(A248,'Unemployment-LA_data'!$A$2:$A$364,0)))</f>
        <v>4.7</v>
      </c>
      <c r="E248" s="125"/>
    </row>
    <row r="249" spans="1:5" x14ac:dyDescent="0.35">
      <c r="A249" s="5" t="s">
        <v>690</v>
      </c>
      <c r="B249" s="5" t="s">
        <v>691</v>
      </c>
      <c r="C249" s="6">
        <f>IFERROR(INDEX('Unemployment-miss_val_d_20-21'!$E$2:$E$5,MATCH(A249,'Unemployment-miss_val_d_20-21'!$A$2:$A$5,0)), INDEX('Unemployment-LA_data'!$C$2:$C$364,MATCH(A249,'Unemployment-LA_data'!$A$2:$A$364,0)))</f>
        <v>3.4</v>
      </c>
      <c r="D249" s="6">
        <f>IFERROR(INDEX('Unemployment-miss_val_d_19-20'!$E$2:$E$3,MATCH(A249,'Unemployment-miss_val_d_19-20'!$A$2:$A$3,0)), INDEX('Unemployment-LA_data'!$D$2:$D$364,MATCH(A249,'Unemployment-LA_data'!$A$2:$A$364,0)))</f>
        <v>3.3</v>
      </c>
      <c r="E249" s="125"/>
    </row>
    <row r="250" spans="1:5" x14ac:dyDescent="0.35">
      <c r="A250" s="5" t="s">
        <v>692</v>
      </c>
      <c r="B250" s="5" t="s">
        <v>693</v>
      </c>
      <c r="C250" s="6">
        <f>IFERROR(INDEX('Unemployment-miss_val_d_20-21'!$E$2:$E$5,MATCH(A250,'Unemployment-miss_val_d_20-21'!$A$2:$A$5,0)), INDEX('Unemployment-LA_data'!$C$2:$C$364,MATCH(A250,'Unemployment-LA_data'!$A$2:$A$364,0)))</f>
        <v>3.5</v>
      </c>
      <c r="D250" s="6">
        <f>IFERROR(INDEX('Unemployment-miss_val_d_19-20'!$E$2:$E$3,MATCH(A250,'Unemployment-miss_val_d_19-20'!$A$2:$A$3,0)), INDEX('Unemployment-LA_data'!$D$2:$D$364,MATCH(A250,'Unemployment-LA_data'!$A$2:$A$364,0)))</f>
        <v>3.7</v>
      </c>
      <c r="E250" s="125"/>
    </row>
    <row r="251" spans="1:5" x14ac:dyDescent="0.35">
      <c r="A251" s="5" t="s">
        <v>694</v>
      </c>
      <c r="B251" s="5" t="s">
        <v>695</v>
      </c>
      <c r="C251" s="6">
        <f>IFERROR(INDEX('Unemployment-miss_val_d_20-21'!$E$2:$E$5,MATCH(A251,'Unemployment-miss_val_d_20-21'!$A$2:$A$5,0)), INDEX('Unemployment-LA_data'!$C$2:$C$364,MATCH(A251,'Unemployment-LA_data'!$A$2:$A$364,0)))</f>
        <v>3.3</v>
      </c>
      <c r="D251" s="6">
        <f>IFERROR(INDEX('Unemployment-miss_val_d_19-20'!$E$2:$E$3,MATCH(A251,'Unemployment-miss_val_d_19-20'!$A$2:$A$3,0)), INDEX('Unemployment-LA_data'!$D$2:$D$364,MATCH(A251,'Unemployment-LA_data'!$A$2:$A$364,0)))</f>
        <v>3.6</v>
      </c>
      <c r="E251" s="125"/>
    </row>
    <row r="252" spans="1:5" x14ac:dyDescent="0.35">
      <c r="A252" s="5" t="s">
        <v>696</v>
      </c>
      <c r="B252" s="5" t="s">
        <v>697</v>
      </c>
      <c r="C252" s="6">
        <f>IFERROR(INDEX('Unemployment-miss_val_d_20-21'!$E$2:$E$5,MATCH(A252,'Unemployment-miss_val_d_20-21'!$A$2:$A$5,0)), INDEX('Unemployment-LA_data'!$C$2:$C$364,MATCH(A252,'Unemployment-LA_data'!$A$2:$A$364,0)))</f>
        <v>5.2</v>
      </c>
      <c r="D252" s="6">
        <f>IFERROR(INDEX('Unemployment-miss_val_d_19-20'!$E$2:$E$3,MATCH(A252,'Unemployment-miss_val_d_19-20'!$A$2:$A$3,0)), INDEX('Unemployment-LA_data'!$D$2:$D$364,MATCH(A252,'Unemployment-LA_data'!$A$2:$A$364,0)))</f>
        <v>4.3</v>
      </c>
      <c r="E252" s="125"/>
    </row>
    <row r="253" spans="1:5" x14ac:dyDescent="0.35">
      <c r="A253" s="5" t="s">
        <v>698</v>
      </c>
      <c r="B253" s="5" t="s">
        <v>699</v>
      </c>
      <c r="C253" s="6">
        <f>IFERROR(INDEX('Unemployment-miss_val_d_20-21'!$E$2:$E$5,MATCH(A253,'Unemployment-miss_val_d_20-21'!$A$2:$A$5,0)), INDEX('Unemployment-LA_data'!$C$2:$C$364,MATCH(A253,'Unemployment-LA_data'!$A$2:$A$364,0)))</f>
        <v>3.7</v>
      </c>
      <c r="D253" s="6">
        <f>IFERROR(INDEX('Unemployment-miss_val_d_19-20'!$E$2:$E$3,MATCH(A253,'Unemployment-miss_val_d_19-20'!$A$2:$A$3,0)), INDEX('Unemployment-LA_data'!$D$2:$D$364,MATCH(A253,'Unemployment-LA_data'!$A$2:$A$364,0)))</f>
        <v>3.9</v>
      </c>
      <c r="E253" s="125"/>
    </row>
    <row r="254" spans="1:5" x14ac:dyDescent="0.35">
      <c r="A254" s="5" t="s">
        <v>700</v>
      </c>
      <c r="B254" s="5" t="s">
        <v>701</v>
      </c>
      <c r="C254" s="6">
        <f>IFERROR(INDEX('Unemployment-miss_val_d_20-21'!$E$2:$E$5,MATCH(A254,'Unemployment-miss_val_d_20-21'!$A$2:$A$5,0)), INDEX('Unemployment-LA_data'!$C$2:$C$364,MATCH(A254,'Unemployment-LA_data'!$A$2:$A$364,0)))</f>
        <v>3.5</v>
      </c>
      <c r="D254" s="6">
        <f>IFERROR(INDEX('Unemployment-miss_val_d_19-20'!$E$2:$E$3,MATCH(A254,'Unemployment-miss_val_d_19-20'!$A$2:$A$3,0)), INDEX('Unemployment-LA_data'!$D$2:$D$364,MATCH(A254,'Unemployment-LA_data'!$A$2:$A$364,0)))</f>
        <v>3</v>
      </c>
      <c r="E254" s="125"/>
    </row>
    <row r="255" spans="1:5" x14ac:dyDescent="0.35">
      <c r="A255" s="5" t="s">
        <v>702</v>
      </c>
      <c r="B255" s="5" t="s">
        <v>703</v>
      </c>
      <c r="C255" s="6">
        <f>IFERROR(INDEX('Unemployment-miss_val_d_20-21'!$E$2:$E$5,MATCH(A255,'Unemployment-miss_val_d_20-21'!$A$2:$A$5,0)), INDEX('Unemployment-LA_data'!$C$2:$C$364,MATCH(A255,'Unemployment-LA_data'!$A$2:$A$364,0)))</f>
        <v>3.4</v>
      </c>
      <c r="D255" s="6">
        <f>IFERROR(INDEX('Unemployment-miss_val_d_19-20'!$E$2:$E$3,MATCH(A255,'Unemployment-miss_val_d_19-20'!$A$2:$A$3,0)), INDEX('Unemployment-LA_data'!$D$2:$D$364,MATCH(A255,'Unemployment-LA_data'!$A$2:$A$364,0)))</f>
        <v>3.6</v>
      </c>
      <c r="E255" s="125"/>
    </row>
    <row r="256" spans="1:5" x14ac:dyDescent="0.35">
      <c r="A256" s="5" t="s">
        <v>704</v>
      </c>
      <c r="B256" s="5" t="s">
        <v>705</v>
      </c>
      <c r="C256" s="6">
        <f>IFERROR(INDEX('Unemployment-miss_val_d_20-21'!$E$2:$E$5,MATCH(A256,'Unemployment-miss_val_d_20-21'!$A$2:$A$5,0)), INDEX('Unemployment-LA_data'!$C$2:$C$364,MATCH(A256,'Unemployment-LA_data'!$A$2:$A$364,0)))</f>
        <v>3.6</v>
      </c>
      <c r="D256" s="6">
        <f>IFERROR(INDEX('Unemployment-miss_val_d_19-20'!$E$2:$E$3,MATCH(A256,'Unemployment-miss_val_d_19-20'!$A$2:$A$3,0)), INDEX('Unemployment-LA_data'!$D$2:$D$364,MATCH(A256,'Unemployment-LA_data'!$A$2:$A$364,0)))</f>
        <v>4.3</v>
      </c>
      <c r="E256" s="125"/>
    </row>
    <row r="257" spans="1:5" x14ac:dyDescent="0.35">
      <c r="A257" s="5" t="s">
        <v>706</v>
      </c>
      <c r="B257" s="5" t="s">
        <v>707</v>
      </c>
      <c r="C257" s="6">
        <f>IFERROR(INDEX('Unemployment-miss_val_d_20-21'!$E$2:$E$5,MATCH(A257,'Unemployment-miss_val_d_20-21'!$A$2:$A$5,0)), INDEX('Unemployment-LA_data'!$C$2:$C$364,MATCH(A257,'Unemployment-LA_data'!$A$2:$A$364,0)))</f>
        <v>4</v>
      </c>
      <c r="D257" s="6">
        <f>IFERROR(INDEX('Unemployment-miss_val_d_19-20'!$E$2:$E$3,MATCH(A257,'Unemployment-miss_val_d_19-20'!$A$2:$A$3,0)), INDEX('Unemployment-LA_data'!$D$2:$D$364,MATCH(A257,'Unemployment-LA_data'!$A$2:$A$364,0)))</f>
        <v>3.5</v>
      </c>
      <c r="E257" s="125"/>
    </row>
    <row r="258" spans="1:5" x14ac:dyDescent="0.35">
      <c r="A258" s="5" t="s">
        <v>708</v>
      </c>
      <c r="B258" s="5" t="s">
        <v>709</v>
      </c>
      <c r="C258" s="6">
        <f>IFERROR(INDEX('Unemployment-miss_val_d_20-21'!$E$2:$E$5,MATCH(A258,'Unemployment-miss_val_d_20-21'!$A$2:$A$5,0)), INDEX('Unemployment-LA_data'!$C$2:$C$364,MATCH(A258,'Unemployment-LA_data'!$A$2:$A$364,0)))</f>
        <v>3.5</v>
      </c>
      <c r="D258" s="6">
        <f>IFERROR(INDEX('Unemployment-miss_val_d_19-20'!$E$2:$E$3,MATCH(A258,'Unemployment-miss_val_d_19-20'!$A$2:$A$3,0)), INDEX('Unemployment-LA_data'!$D$2:$D$364,MATCH(A258,'Unemployment-LA_data'!$A$2:$A$364,0)))</f>
        <v>3</v>
      </c>
      <c r="E258" s="125"/>
    </row>
    <row r="259" spans="1:5" x14ac:dyDescent="0.35">
      <c r="A259" s="5" t="s">
        <v>710</v>
      </c>
      <c r="B259" s="5" t="s">
        <v>711</v>
      </c>
      <c r="C259" s="6">
        <f>IFERROR(INDEX('Unemployment-miss_val_d_20-21'!$E$2:$E$5,MATCH(A259,'Unemployment-miss_val_d_20-21'!$A$2:$A$5,0)), INDEX('Unemployment-LA_data'!$C$2:$C$364,MATCH(A259,'Unemployment-LA_data'!$A$2:$A$364,0)))</f>
        <v>5.5</v>
      </c>
      <c r="D259" s="6">
        <f>IFERROR(INDEX('Unemployment-miss_val_d_19-20'!$E$2:$E$3,MATCH(A259,'Unemployment-miss_val_d_19-20'!$A$2:$A$3,0)), INDEX('Unemployment-LA_data'!$D$2:$D$364,MATCH(A259,'Unemployment-LA_data'!$A$2:$A$364,0)))</f>
        <v>4.9000000000000004</v>
      </c>
      <c r="E259" s="125"/>
    </row>
    <row r="260" spans="1:5" x14ac:dyDescent="0.35">
      <c r="A260" s="5" t="s">
        <v>712</v>
      </c>
      <c r="B260" s="5" t="s">
        <v>713</v>
      </c>
      <c r="C260" s="6">
        <f>IFERROR(INDEX('Unemployment-miss_val_d_20-21'!$E$2:$E$5,MATCH(A260,'Unemployment-miss_val_d_20-21'!$A$2:$A$5,0)), INDEX('Unemployment-LA_data'!$C$2:$C$364,MATCH(A260,'Unemployment-LA_data'!$A$2:$A$364,0)))</f>
        <v>6</v>
      </c>
      <c r="D260" s="6">
        <f>IFERROR(INDEX('Unemployment-miss_val_d_19-20'!$E$2:$E$3,MATCH(A260,'Unemployment-miss_val_d_19-20'!$A$2:$A$3,0)), INDEX('Unemployment-LA_data'!$D$2:$D$364,MATCH(A260,'Unemployment-LA_data'!$A$2:$A$364,0)))</f>
        <v>5.4</v>
      </c>
      <c r="E260" s="125"/>
    </row>
    <row r="261" spans="1:5" x14ac:dyDescent="0.35">
      <c r="A261" s="5" t="s">
        <v>714</v>
      </c>
      <c r="B261" s="5" t="s">
        <v>715</v>
      </c>
      <c r="C261" s="6">
        <f>IFERROR(INDEX('Unemployment-miss_val_d_20-21'!$E$2:$E$5,MATCH(A261,'Unemployment-miss_val_d_20-21'!$A$2:$A$5,0)), INDEX('Unemployment-LA_data'!$C$2:$C$364,MATCH(A261,'Unemployment-LA_data'!$A$2:$A$364,0)))</f>
        <v>4.4000000000000004</v>
      </c>
      <c r="D261" s="6">
        <f>IFERROR(INDEX('Unemployment-miss_val_d_19-20'!$E$2:$E$3,MATCH(A261,'Unemployment-miss_val_d_19-20'!$A$2:$A$3,0)), INDEX('Unemployment-LA_data'!$D$2:$D$364,MATCH(A261,'Unemployment-LA_data'!$A$2:$A$364,0)))</f>
        <v>3.4</v>
      </c>
      <c r="E261" s="125"/>
    </row>
    <row r="262" spans="1:5" x14ac:dyDescent="0.35">
      <c r="A262" s="5" t="s">
        <v>716</v>
      </c>
      <c r="B262" s="5" t="s">
        <v>717</v>
      </c>
      <c r="C262" s="6">
        <f>IFERROR(INDEX('Unemployment-miss_val_d_20-21'!$E$2:$E$5,MATCH(A262,'Unemployment-miss_val_d_20-21'!$A$2:$A$5,0)), INDEX('Unemployment-LA_data'!$C$2:$C$364,MATCH(A262,'Unemployment-LA_data'!$A$2:$A$364,0)))</f>
        <v>4</v>
      </c>
      <c r="D262" s="6">
        <f>IFERROR(INDEX('Unemployment-miss_val_d_19-20'!$E$2:$E$3,MATCH(A262,'Unemployment-miss_val_d_19-20'!$A$2:$A$3,0)), INDEX('Unemployment-LA_data'!$D$2:$D$364,MATCH(A262,'Unemployment-LA_data'!$A$2:$A$364,0)))</f>
        <v>2.7</v>
      </c>
      <c r="E262" s="125"/>
    </row>
    <row r="263" spans="1:5" x14ac:dyDescent="0.35">
      <c r="A263" s="5" t="s">
        <v>718</v>
      </c>
      <c r="B263" s="5" t="s">
        <v>719</v>
      </c>
      <c r="C263" s="6">
        <f>IFERROR(INDEX('Unemployment-miss_val_d_20-21'!$E$2:$E$5,MATCH(A263,'Unemployment-miss_val_d_20-21'!$A$2:$A$5,0)), INDEX('Unemployment-LA_data'!$C$2:$C$364,MATCH(A263,'Unemployment-LA_data'!$A$2:$A$364,0)))</f>
        <v>3.8</v>
      </c>
      <c r="D263" s="6">
        <f>IFERROR(INDEX('Unemployment-miss_val_d_19-20'!$E$2:$E$3,MATCH(A263,'Unemployment-miss_val_d_19-20'!$A$2:$A$3,0)), INDEX('Unemployment-LA_data'!$D$2:$D$364,MATCH(A263,'Unemployment-LA_data'!$A$2:$A$364,0)))</f>
        <v>3.6</v>
      </c>
      <c r="E263" s="125"/>
    </row>
    <row r="264" spans="1:5" x14ac:dyDescent="0.35">
      <c r="A264" s="5" t="s">
        <v>720</v>
      </c>
      <c r="B264" s="5" t="s">
        <v>721</v>
      </c>
      <c r="C264" s="6">
        <f>IFERROR(INDEX('Unemployment-miss_val_d_20-21'!$E$2:$E$5,MATCH(A264,'Unemployment-miss_val_d_20-21'!$A$2:$A$5,0)), INDEX('Unemployment-LA_data'!$C$2:$C$364,MATCH(A264,'Unemployment-LA_data'!$A$2:$A$364,0)))</f>
        <v>3.9</v>
      </c>
      <c r="D264" s="6">
        <f>IFERROR(INDEX('Unemployment-miss_val_d_19-20'!$E$2:$E$3,MATCH(A264,'Unemployment-miss_val_d_19-20'!$A$2:$A$3,0)), INDEX('Unemployment-LA_data'!$D$2:$D$364,MATCH(A264,'Unemployment-LA_data'!$A$2:$A$364,0)))</f>
        <v>3.1</v>
      </c>
      <c r="E264" s="125"/>
    </row>
    <row r="265" spans="1:5" x14ac:dyDescent="0.35">
      <c r="A265" s="5" t="s">
        <v>722</v>
      </c>
      <c r="B265" s="5" t="s">
        <v>723</v>
      </c>
      <c r="C265" s="6">
        <f>IFERROR(INDEX('Unemployment-miss_val_d_20-21'!$E$2:$E$5,MATCH(A265,'Unemployment-miss_val_d_20-21'!$A$2:$A$5,0)), INDEX('Unemployment-LA_data'!$C$2:$C$364,MATCH(A265,'Unemployment-LA_data'!$A$2:$A$364,0)))</f>
        <v>3.6</v>
      </c>
      <c r="D265" s="6">
        <f>IFERROR(INDEX('Unemployment-miss_val_d_19-20'!$E$2:$E$3,MATCH(A265,'Unemployment-miss_val_d_19-20'!$A$2:$A$3,0)), INDEX('Unemployment-LA_data'!$D$2:$D$364,MATCH(A265,'Unemployment-LA_data'!$A$2:$A$364,0)))</f>
        <v>2.9</v>
      </c>
      <c r="E265" s="125"/>
    </row>
    <row r="266" spans="1:5" x14ac:dyDescent="0.35">
      <c r="A266" s="5" t="s">
        <v>724</v>
      </c>
      <c r="B266" s="5" t="s">
        <v>725</v>
      </c>
      <c r="C266" s="6">
        <f>IFERROR(INDEX('Unemployment-miss_val_d_20-21'!$E$2:$E$5,MATCH(A266,'Unemployment-miss_val_d_20-21'!$A$2:$A$5,0)), INDEX('Unemployment-LA_data'!$C$2:$C$364,MATCH(A266,'Unemployment-LA_data'!$A$2:$A$364,0)))</f>
        <v>3.7</v>
      </c>
      <c r="D266" s="6">
        <f>IFERROR(INDEX('Unemployment-miss_val_d_19-20'!$E$2:$E$3,MATCH(A266,'Unemployment-miss_val_d_19-20'!$A$2:$A$3,0)), INDEX('Unemployment-LA_data'!$D$2:$D$364,MATCH(A266,'Unemployment-LA_data'!$A$2:$A$364,0)))</f>
        <v>4</v>
      </c>
      <c r="E266" s="125"/>
    </row>
    <row r="267" spans="1:5" x14ac:dyDescent="0.35">
      <c r="A267" s="5" t="s">
        <v>726</v>
      </c>
      <c r="B267" s="5" t="s">
        <v>727</v>
      </c>
      <c r="C267" s="6">
        <f>IFERROR(INDEX('Unemployment-miss_val_d_20-21'!$E$2:$E$5,MATCH(A267,'Unemployment-miss_val_d_20-21'!$A$2:$A$5,0)), INDEX('Unemployment-LA_data'!$C$2:$C$364,MATCH(A267,'Unemployment-LA_data'!$A$2:$A$364,0)))</f>
        <v>5.5</v>
      </c>
      <c r="D267" s="6">
        <f>IFERROR(INDEX('Unemployment-miss_val_d_19-20'!$E$2:$E$3,MATCH(A267,'Unemployment-miss_val_d_19-20'!$A$2:$A$3,0)), INDEX('Unemployment-LA_data'!$D$2:$D$364,MATCH(A267,'Unemployment-LA_data'!$A$2:$A$364,0)))</f>
        <v>4.2</v>
      </c>
      <c r="E267" s="125"/>
    </row>
    <row r="268" spans="1:5" x14ac:dyDescent="0.35">
      <c r="A268" s="5" t="s">
        <v>728</v>
      </c>
      <c r="B268" s="5" t="s">
        <v>729</v>
      </c>
      <c r="C268" s="6">
        <f>IFERROR(INDEX('Unemployment-miss_val_d_20-21'!$E$2:$E$5,MATCH(A268,'Unemployment-miss_val_d_20-21'!$A$2:$A$5,0)), INDEX('Unemployment-LA_data'!$C$2:$C$364,MATCH(A268,'Unemployment-LA_data'!$A$2:$A$364,0)))</f>
        <v>2.4</v>
      </c>
      <c r="D268" s="6">
        <f>IFERROR(INDEX('Unemployment-miss_val_d_19-20'!$E$2:$E$3,MATCH(A268,'Unemployment-miss_val_d_19-20'!$A$2:$A$3,0)), INDEX('Unemployment-LA_data'!$D$2:$D$364,MATCH(A268,'Unemployment-LA_data'!$A$2:$A$364,0)))</f>
        <v>2.5</v>
      </c>
      <c r="E268" s="125"/>
    </row>
    <row r="269" spans="1:5" x14ac:dyDescent="0.35">
      <c r="A269" s="5" t="s">
        <v>730</v>
      </c>
      <c r="B269" s="5" t="s">
        <v>731</v>
      </c>
      <c r="C269" s="6">
        <f>IFERROR(INDEX('Unemployment-miss_val_d_20-21'!$E$2:$E$5,MATCH(A269,'Unemployment-miss_val_d_20-21'!$A$2:$A$5,0)), INDEX('Unemployment-LA_data'!$C$2:$C$364,MATCH(A269,'Unemployment-LA_data'!$A$2:$A$364,0)))</f>
        <v>3.6</v>
      </c>
      <c r="D269" s="6">
        <f>IFERROR(INDEX('Unemployment-miss_val_d_19-20'!$E$2:$E$3,MATCH(A269,'Unemployment-miss_val_d_19-20'!$A$2:$A$3,0)), INDEX('Unemployment-LA_data'!$D$2:$D$364,MATCH(A269,'Unemployment-LA_data'!$A$2:$A$364,0)))</f>
        <v>3.5</v>
      </c>
      <c r="E269" s="125"/>
    </row>
    <row r="270" spans="1:5" x14ac:dyDescent="0.35">
      <c r="A270" s="5" t="s">
        <v>732</v>
      </c>
      <c r="B270" s="5" t="s">
        <v>733</v>
      </c>
      <c r="C270" s="6">
        <f>IFERROR(INDEX('Unemployment-miss_val_d_20-21'!$E$2:$E$5,MATCH(A270,'Unemployment-miss_val_d_20-21'!$A$2:$A$5,0)), INDEX('Unemployment-LA_data'!$C$2:$C$364,MATCH(A270,'Unemployment-LA_data'!$A$2:$A$364,0)))</f>
        <v>7</v>
      </c>
      <c r="D270" s="6">
        <f>IFERROR(INDEX('Unemployment-miss_val_d_19-20'!$E$2:$E$3,MATCH(A270,'Unemployment-miss_val_d_19-20'!$A$2:$A$3,0)), INDEX('Unemployment-LA_data'!$D$2:$D$364,MATCH(A270,'Unemployment-LA_data'!$A$2:$A$364,0)))</f>
        <v>4.5999999999999996</v>
      </c>
      <c r="E270" s="125"/>
    </row>
    <row r="271" spans="1:5" x14ac:dyDescent="0.35">
      <c r="A271" s="5" t="s">
        <v>734</v>
      </c>
      <c r="B271" s="5" t="s">
        <v>735</v>
      </c>
      <c r="C271" s="6">
        <f>IFERROR(INDEX('Unemployment-miss_val_d_20-21'!$E$2:$E$5,MATCH(A271,'Unemployment-miss_val_d_20-21'!$A$2:$A$5,0)), INDEX('Unemployment-LA_data'!$C$2:$C$364,MATCH(A271,'Unemployment-LA_data'!$A$2:$A$364,0)))</f>
        <v>4.2</v>
      </c>
      <c r="D271" s="6">
        <f>IFERROR(INDEX('Unemployment-miss_val_d_19-20'!$E$2:$E$3,MATCH(A271,'Unemployment-miss_val_d_19-20'!$A$2:$A$3,0)), INDEX('Unemployment-LA_data'!$D$2:$D$364,MATCH(A271,'Unemployment-LA_data'!$A$2:$A$364,0)))</f>
        <v>4.0999999999999996</v>
      </c>
      <c r="E271" s="125"/>
    </row>
    <row r="272" spans="1:5" x14ac:dyDescent="0.35">
      <c r="A272" s="5" t="s">
        <v>736</v>
      </c>
      <c r="B272" s="5" t="s">
        <v>737</v>
      </c>
      <c r="C272" s="6">
        <f>IFERROR(INDEX('Unemployment-miss_val_d_20-21'!$E$2:$E$5,MATCH(A272,'Unemployment-miss_val_d_20-21'!$A$2:$A$5,0)), INDEX('Unemployment-LA_data'!$C$2:$C$364,MATCH(A272,'Unemployment-LA_data'!$A$2:$A$364,0)))</f>
        <v>3.9</v>
      </c>
      <c r="D272" s="6">
        <f>IFERROR(INDEX('Unemployment-miss_val_d_19-20'!$E$2:$E$3,MATCH(A272,'Unemployment-miss_val_d_19-20'!$A$2:$A$3,0)), INDEX('Unemployment-LA_data'!$D$2:$D$364,MATCH(A272,'Unemployment-LA_data'!$A$2:$A$364,0)))</f>
        <v>3.8</v>
      </c>
      <c r="E272" s="125"/>
    </row>
    <row r="273" spans="1:5" x14ac:dyDescent="0.35">
      <c r="A273" s="5" t="s">
        <v>738</v>
      </c>
      <c r="B273" s="5" t="s">
        <v>739</v>
      </c>
      <c r="C273" s="6">
        <f>IFERROR(INDEX('Unemployment-miss_val_d_20-21'!$E$2:$E$5,MATCH(A273,'Unemployment-miss_val_d_20-21'!$A$2:$A$5,0)), INDEX('Unemployment-LA_data'!$C$2:$C$364,MATCH(A273,'Unemployment-LA_data'!$A$2:$A$364,0)))</f>
        <v>4.5999999999999996</v>
      </c>
      <c r="D273" s="6">
        <f>IFERROR(INDEX('Unemployment-miss_val_d_19-20'!$E$2:$E$3,MATCH(A273,'Unemployment-miss_val_d_19-20'!$A$2:$A$3,0)), INDEX('Unemployment-LA_data'!$D$2:$D$364,MATCH(A273,'Unemployment-LA_data'!$A$2:$A$364,0)))</f>
        <v>4</v>
      </c>
      <c r="E273" s="125"/>
    </row>
    <row r="274" spans="1:5" x14ac:dyDescent="0.35">
      <c r="A274" s="5" t="s">
        <v>740</v>
      </c>
      <c r="B274" s="5" t="s">
        <v>741</v>
      </c>
      <c r="C274" s="6">
        <f>IFERROR(INDEX('Unemployment-miss_val_d_20-21'!$E$2:$E$5,MATCH(A274,'Unemployment-miss_val_d_20-21'!$A$2:$A$5,0)), INDEX('Unemployment-LA_data'!$C$2:$C$364,MATCH(A274,'Unemployment-LA_data'!$A$2:$A$364,0)))</f>
        <v>3.3</v>
      </c>
      <c r="D274" s="6">
        <f>IFERROR(INDEX('Unemployment-miss_val_d_19-20'!$E$2:$E$3,MATCH(A274,'Unemployment-miss_val_d_19-20'!$A$2:$A$3,0)), INDEX('Unemployment-LA_data'!$D$2:$D$364,MATCH(A274,'Unemployment-LA_data'!$A$2:$A$364,0)))</f>
        <v>2.9</v>
      </c>
      <c r="E274" s="125"/>
    </row>
    <row r="275" spans="1:5" x14ac:dyDescent="0.35">
      <c r="A275" s="5" t="s">
        <v>742</v>
      </c>
      <c r="B275" s="5" t="s">
        <v>743</v>
      </c>
      <c r="C275" s="6">
        <f>IFERROR(INDEX('Unemployment-miss_val_d_20-21'!$E$2:$E$5,MATCH(A275,'Unemployment-miss_val_d_20-21'!$A$2:$A$5,0)), INDEX('Unemployment-LA_data'!$C$2:$C$364,MATCH(A275,'Unemployment-LA_data'!$A$2:$A$364,0)))</f>
        <v>4.2</v>
      </c>
      <c r="D275" s="6">
        <f>IFERROR(INDEX('Unemployment-miss_val_d_19-20'!$E$2:$E$3,MATCH(A275,'Unemployment-miss_val_d_19-20'!$A$2:$A$3,0)), INDEX('Unemployment-LA_data'!$D$2:$D$364,MATCH(A275,'Unemployment-LA_data'!$A$2:$A$364,0)))</f>
        <v>3</v>
      </c>
      <c r="E275" s="125"/>
    </row>
    <row r="276" spans="1:5" x14ac:dyDescent="0.35">
      <c r="A276" s="5" t="s">
        <v>744</v>
      </c>
      <c r="B276" s="5" t="s">
        <v>745</v>
      </c>
      <c r="C276" s="6">
        <f>IFERROR(INDEX('Unemployment-miss_val_d_20-21'!$E$2:$E$5,MATCH(A276,'Unemployment-miss_val_d_20-21'!$A$2:$A$5,0)), INDEX('Unemployment-LA_data'!$C$2:$C$364,MATCH(A276,'Unemployment-LA_data'!$A$2:$A$364,0)))</f>
        <v>3.1</v>
      </c>
      <c r="D276" s="6">
        <f>IFERROR(INDEX('Unemployment-miss_val_d_19-20'!$E$2:$E$3,MATCH(A276,'Unemployment-miss_val_d_19-20'!$A$2:$A$3,0)), INDEX('Unemployment-LA_data'!$D$2:$D$364,MATCH(A276,'Unemployment-LA_data'!$A$2:$A$364,0)))</f>
        <v>3.1</v>
      </c>
      <c r="E276" s="125"/>
    </row>
    <row r="277" spans="1:5" x14ac:dyDescent="0.35">
      <c r="A277" s="5" t="s">
        <v>746</v>
      </c>
      <c r="B277" s="5" t="s">
        <v>747</v>
      </c>
      <c r="C277" s="6">
        <f>IFERROR(INDEX('Unemployment-miss_val_d_20-21'!$E$2:$E$5,MATCH(A277,'Unemployment-miss_val_d_20-21'!$A$2:$A$5,0)), INDEX('Unemployment-LA_data'!$C$2:$C$364,MATCH(A277,'Unemployment-LA_data'!$A$2:$A$364,0)))</f>
        <v>3.2</v>
      </c>
      <c r="D277" s="6">
        <f>IFERROR(INDEX('Unemployment-miss_val_d_19-20'!$E$2:$E$3,MATCH(A277,'Unemployment-miss_val_d_19-20'!$A$2:$A$3,0)), INDEX('Unemployment-LA_data'!$D$2:$D$364,MATCH(A277,'Unemployment-LA_data'!$A$2:$A$364,0)))</f>
        <v>3</v>
      </c>
      <c r="E277" s="125"/>
    </row>
    <row r="278" spans="1:5" x14ac:dyDescent="0.35">
      <c r="A278" s="5" t="s">
        <v>748</v>
      </c>
      <c r="B278" s="5" t="s">
        <v>749</v>
      </c>
      <c r="C278" s="6">
        <f>IFERROR(INDEX('Unemployment-miss_val_d_20-21'!$E$2:$E$5,MATCH(A278,'Unemployment-miss_val_d_20-21'!$A$2:$A$5,0)), INDEX('Unemployment-LA_data'!$C$2:$C$364,MATCH(A278,'Unemployment-LA_data'!$A$2:$A$364,0)))</f>
        <v>4.2</v>
      </c>
      <c r="D278" s="6">
        <f>IFERROR(INDEX('Unemployment-miss_val_d_19-20'!$E$2:$E$3,MATCH(A278,'Unemployment-miss_val_d_19-20'!$A$2:$A$3,0)), INDEX('Unemployment-LA_data'!$D$2:$D$364,MATCH(A278,'Unemployment-LA_data'!$A$2:$A$364,0)))</f>
        <v>4.3</v>
      </c>
      <c r="E278" s="125"/>
    </row>
    <row r="279" spans="1:5" x14ac:dyDescent="0.35">
      <c r="A279" s="5" t="s">
        <v>750</v>
      </c>
      <c r="B279" s="5" t="s">
        <v>751</v>
      </c>
      <c r="C279" s="6">
        <f>IFERROR(INDEX('Unemployment-miss_val_d_20-21'!$E$2:$E$5,MATCH(A279,'Unemployment-miss_val_d_20-21'!$A$2:$A$5,0)), INDEX('Unemployment-LA_data'!$C$2:$C$364,MATCH(A279,'Unemployment-LA_data'!$A$2:$A$364,0)))</f>
        <v>4.0999999999999996</v>
      </c>
      <c r="D279" s="6">
        <f>IFERROR(INDEX('Unemployment-miss_val_d_19-20'!$E$2:$E$3,MATCH(A279,'Unemployment-miss_val_d_19-20'!$A$2:$A$3,0)), INDEX('Unemployment-LA_data'!$D$2:$D$364,MATCH(A279,'Unemployment-LA_data'!$A$2:$A$364,0)))</f>
        <v>3.8</v>
      </c>
      <c r="E279" s="125"/>
    </row>
    <row r="280" spans="1:5" x14ac:dyDescent="0.35">
      <c r="A280" s="5" t="s">
        <v>752</v>
      </c>
      <c r="B280" s="5" t="s">
        <v>753</v>
      </c>
      <c r="C280" s="6">
        <f>IFERROR(INDEX('Unemployment-miss_val_d_20-21'!$E$2:$E$5,MATCH(A280,'Unemployment-miss_val_d_20-21'!$A$2:$A$5,0)), INDEX('Unemployment-LA_data'!$C$2:$C$364,MATCH(A280,'Unemployment-LA_data'!$A$2:$A$364,0)))</f>
        <v>2.9</v>
      </c>
      <c r="D280" s="6">
        <f>IFERROR(INDEX('Unemployment-miss_val_d_19-20'!$E$2:$E$3,MATCH(A280,'Unemployment-miss_val_d_19-20'!$A$2:$A$3,0)), INDEX('Unemployment-LA_data'!$D$2:$D$364,MATCH(A280,'Unemployment-LA_data'!$A$2:$A$364,0)))</f>
        <v>2.5</v>
      </c>
      <c r="E280" s="125"/>
    </row>
    <row r="281" spans="1:5" x14ac:dyDescent="0.35">
      <c r="A281" s="5" t="s">
        <v>754</v>
      </c>
      <c r="B281" s="5" t="s">
        <v>755</v>
      </c>
      <c r="C281" s="6">
        <f>IFERROR(INDEX('Unemployment-miss_val_d_20-21'!$E$2:$E$5,MATCH(A281,'Unemployment-miss_val_d_20-21'!$A$2:$A$5,0)), INDEX('Unemployment-LA_data'!$C$2:$C$364,MATCH(A281,'Unemployment-LA_data'!$A$2:$A$364,0)))</f>
        <v>4.0999999999999996</v>
      </c>
      <c r="D281" s="6">
        <f>IFERROR(INDEX('Unemployment-miss_val_d_19-20'!$E$2:$E$3,MATCH(A281,'Unemployment-miss_val_d_19-20'!$A$2:$A$3,0)), INDEX('Unemployment-LA_data'!$D$2:$D$364,MATCH(A281,'Unemployment-LA_data'!$A$2:$A$364,0)))</f>
        <v>3.3</v>
      </c>
      <c r="E281" s="125"/>
    </row>
    <row r="282" spans="1:5" x14ac:dyDescent="0.35">
      <c r="A282" s="5" t="s">
        <v>756</v>
      </c>
      <c r="B282" s="5" t="s">
        <v>757</v>
      </c>
      <c r="C282" s="6">
        <f>IFERROR(INDEX('Unemployment-miss_val_d_20-21'!$E$2:$E$5,MATCH(A282,'Unemployment-miss_val_d_20-21'!$A$2:$A$5,0)), INDEX('Unemployment-LA_data'!$C$2:$C$364,MATCH(A282,'Unemployment-LA_data'!$A$2:$A$364,0)))</f>
        <v>3.4</v>
      </c>
      <c r="D282" s="6">
        <f>IFERROR(INDEX('Unemployment-miss_val_d_19-20'!$E$2:$E$3,MATCH(A282,'Unemployment-miss_val_d_19-20'!$A$2:$A$3,0)), INDEX('Unemployment-LA_data'!$D$2:$D$364,MATCH(A282,'Unemployment-LA_data'!$A$2:$A$364,0)))</f>
        <v>2.9</v>
      </c>
      <c r="E282" s="125"/>
    </row>
    <row r="283" spans="1:5" x14ac:dyDescent="0.35">
      <c r="A283" s="5" t="s">
        <v>758</v>
      </c>
      <c r="B283" s="5" t="s">
        <v>759</v>
      </c>
      <c r="C283" s="6">
        <f>IFERROR(INDEX('Unemployment-miss_val_d_20-21'!$E$2:$E$5,MATCH(A283,'Unemployment-miss_val_d_20-21'!$A$2:$A$5,0)), INDEX('Unemployment-LA_data'!$C$2:$C$364,MATCH(A283,'Unemployment-LA_data'!$A$2:$A$364,0)))</f>
        <v>3.3</v>
      </c>
      <c r="D283" s="6">
        <f>IFERROR(INDEX('Unemployment-miss_val_d_19-20'!$E$2:$E$3,MATCH(A283,'Unemployment-miss_val_d_19-20'!$A$2:$A$3,0)), INDEX('Unemployment-LA_data'!$D$2:$D$364,MATCH(A283,'Unemployment-LA_data'!$A$2:$A$364,0)))</f>
        <v>2.8</v>
      </c>
      <c r="E283" s="125"/>
    </row>
    <row r="284" spans="1:5" x14ac:dyDescent="0.35">
      <c r="A284" s="5" t="s">
        <v>760</v>
      </c>
      <c r="B284" s="5" t="s">
        <v>761</v>
      </c>
      <c r="C284" s="6">
        <f>IFERROR(INDEX('Unemployment-miss_val_d_20-21'!$E$2:$E$5,MATCH(A284,'Unemployment-miss_val_d_20-21'!$A$2:$A$5,0)), INDEX('Unemployment-LA_data'!$C$2:$C$364,MATCH(A284,'Unemployment-LA_data'!$A$2:$A$364,0)))</f>
        <v>3.2</v>
      </c>
      <c r="D284" s="6">
        <f>IFERROR(INDEX('Unemployment-miss_val_d_19-20'!$E$2:$E$3,MATCH(A284,'Unemployment-miss_val_d_19-20'!$A$2:$A$3,0)), INDEX('Unemployment-LA_data'!$D$2:$D$364,MATCH(A284,'Unemployment-LA_data'!$A$2:$A$364,0)))</f>
        <v>2.9</v>
      </c>
      <c r="E284" s="125"/>
    </row>
    <row r="285" spans="1:5" x14ac:dyDescent="0.35">
      <c r="A285" s="5" t="s">
        <v>762</v>
      </c>
      <c r="B285" s="5" t="s">
        <v>763</v>
      </c>
      <c r="C285" s="6">
        <f>IFERROR(INDEX('Unemployment-miss_val_d_20-21'!$E$2:$E$5,MATCH(A285,'Unemployment-miss_val_d_20-21'!$A$2:$A$5,0)), INDEX('Unemployment-LA_data'!$C$2:$C$364,MATCH(A285,'Unemployment-LA_data'!$A$2:$A$364,0)))</f>
        <v>3.7</v>
      </c>
      <c r="D285" s="6">
        <f>IFERROR(INDEX('Unemployment-miss_val_d_19-20'!$E$2:$E$3,MATCH(A285,'Unemployment-miss_val_d_19-20'!$A$2:$A$3,0)), INDEX('Unemployment-LA_data'!$D$2:$D$364,MATCH(A285,'Unemployment-LA_data'!$A$2:$A$364,0)))</f>
        <v>3.4</v>
      </c>
      <c r="E285" s="125"/>
    </row>
    <row r="286" spans="1:5" x14ac:dyDescent="0.35">
      <c r="A286" s="5" t="s">
        <v>764</v>
      </c>
      <c r="B286" s="5" t="s">
        <v>765</v>
      </c>
      <c r="C286" s="6">
        <f>IFERROR(INDEX('Unemployment-miss_val_d_20-21'!$E$2:$E$5,MATCH(A286,'Unemployment-miss_val_d_20-21'!$A$2:$A$5,0)), INDEX('Unemployment-LA_data'!$C$2:$C$364,MATCH(A286,'Unemployment-LA_data'!$A$2:$A$364,0)))</f>
        <v>3.8</v>
      </c>
      <c r="D286" s="6">
        <f>IFERROR(INDEX('Unemployment-miss_val_d_19-20'!$E$2:$E$3,MATCH(A286,'Unemployment-miss_val_d_19-20'!$A$2:$A$3,0)), INDEX('Unemployment-LA_data'!$D$2:$D$364,MATCH(A286,'Unemployment-LA_data'!$A$2:$A$364,0)))</f>
        <v>3.7</v>
      </c>
      <c r="E286" s="125"/>
    </row>
    <row r="287" spans="1:5" x14ac:dyDescent="0.35">
      <c r="A287" s="5" t="s">
        <v>766</v>
      </c>
      <c r="B287" s="5" t="s">
        <v>767</v>
      </c>
      <c r="C287" s="6">
        <f>IFERROR(INDEX('Unemployment-miss_val_d_20-21'!$E$2:$E$5,MATCH(A287,'Unemployment-miss_val_d_20-21'!$A$2:$A$5,0)), INDEX('Unemployment-LA_data'!$C$2:$C$364,MATCH(A287,'Unemployment-LA_data'!$A$2:$A$364,0)))</f>
        <v>6.6</v>
      </c>
      <c r="D287" s="6">
        <f>IFERROR(INDEX('Unemployment-miss_val_d_19-20'!$E$2:$E$3,MATCH(A287,'Unemployment-miss_val_d_19-20'!$A$2:$A$3,0)), INDEX('Unemployment-LA_data'!$D$2:$D$364,MATCH(A287,'Unemployment-LA_data'!$A$2:$A$364,0)))</f>
        <v>8.3000000000000007</v>
      </c>
      <c r="E287" s="125"/>
    </row>
    <row r="288" spans="1:5" x14ac:dyDescent="0.35">
      <c r="A288" s="5" t="s">
        <v>768</v>
      </c>
      <c r="B288" s="5" t="s">
        <v>769</v>
      </c>
      <c r="C288" s="6">
        <f>IFERROR(INDEX('Unemployment-miss_val_d_20-21'!$E$2:$E$5,MATCH(A288,'Unemployment-miss_val_d_20-21'!$A$2:$A$5,0)), INDEX('Unemployment-LA_data'!$C$2:$C$364,MATCH(A288,'Unemployment-LA_data'!$A$2:$A$364,0)))</f>
        <v>5</v>
      </c>
      <c r="D288" s="6">
        <f>IFERROR(INDEX('Unemployment-miss_val_d_19-20'!$E$2:$E$3,MATCH(A288,'Unemployment-miss_val_d_19-20'!$A$2:$A$3,0)), INDEX('Unemployment-LA_data'!$D$2:$D$364,MATCH(A288,'Unemployment-LA_data'!$A$2:$A$364,0)))</f>
        <v>5.2</v>
      </c>
      <c r="E288" s="125"/>
    </row>
    <row r="289" spans="1:5" x14ac:dyDescent="0.35">
      <c r="A289" s="5" t="s">
        <v>770</v>
      </c>
      <c r="B289" s="5" t="s">
        <v>771</v>
      </c>
      <c r="C289" s="6">
        <f>IFERROR(INDEX('Unemployment-miss_val_d_20-21'!$E$2:$E$5,MATCH(A289,'Unemployment-miss_val_d_20-21'!$A$2:$A$5,0)), INDEX('Unemployment-LA_data'!$C$2:$C$364,MATCH(A289,'Unemployment-LA_data'!$A$2:$A$364,0)))</f>
        <v>4.9000000000000004</v>
      </c>
      <c r="D289" s="6">
        <f>IFERROR(INDEX('Unemployment-miss_val_d_19-20'!$E$2:$E$3,MATCH(A289,'Unemployment-miss_val_d_19-20'!$A$2:$A$3,0)), INDEX('Unemployment-LA_data'!$D$2:$D$364,MATCH(A289,'Unemployment-LA_data'!$A$2:$A$364,0)))</f>
        <v>3.9</v>
      </c>
      <c r="E289" s="125"/>
    </row>
    <row r="290" spans="1:5" x14ac:dyDescent="0.35">
      <c r="A290" s="5" t="s">
        <v>772</v>
      </c>
      <c r="B290" s="5" t="s">
        <v>773</v>
      </c>
      <c r="C290" s="6">
        <f>IFERROR(INDEX('Unemployment-miss_val_d_20-21'!$E$2:$E$5,MATCH(A290,'Unemployment-miss_val_d_20-21'!$A$2:$A$5,0)), INDEX('Unemployment-LA_data'!$C$2:$C$364,MATCH(A290,'Unemployment-LA_data'!$A$2:$A$364,0)))</f>
        <v>6</v>
      </c>
      <c r="D290" s="6">
        <f>IFERROR(INDEX('Unemployment-miss_val_d_19-20'!$E$2:$E$3,MATCH(A290,'Unemployment-miss_val_d_19-20'!$A$2:$A$3,0)), INDEX('Unemployment-LA_data'!$D$2:$D$364,MATCH(A290,'Unemployment-LA_data'!$A$2:$A$364,0)))</f>
        <v>5.0999999999999996</v>
      </c>
      <c r="E290" s="125"/>
    </row>
    <row r="291" spans="1:5" x14ac:dyDescent="0.35">
      <c r="A291" s="5" t="s">
        <v>774</v>
      </c>
      <c r="B291" s="5" t="s">
        <v>775</v>
      </c>
      <c r="C291" s="6">
        <f>IFERROR(INDEX('Unemployment-miss_val_d_20-21'!$E$2:$E$5,MATCH(A291,'Unemployment-miss_val_d_20-21'!$A$2:$A$5,0)), INDEX('Unemployment-LA_data'!$C$2:$C$364,MATCH(A291,'Unemployment-LA_data'!$A$2:$A$364,0)))</f>
        <v>3.7</v>
      </c>
      <c r="D291" s="6">
        <f>IFERROR(INDEX('Unemployment-miss_val_d_19-20'!$E$2:$E$3,MATCH(A291,'Unemployment-miss_val_d_19-20'!$A$2:$A$3,0)), INDEX('Unemployment-LA_data'!$D$2:$D$364,MATCH(A291,'Unemployment-LA_data'!$A$2:$A$364,0)))</f>
        <v>3.8</v>
      </c>
      <c r="E291" s="125"/>
    </row>
    <row r="292" spans="1:5" x14ac:dyDescent="0.35">
      <c r="A292" s="5" t="s">
        <v>776</v>
      </c>
      <c r="B292" s="5" t="s">
        <v>777</v>
      </c>
      <c r="C292" s="6">
        <f>IFERROR(INDEX('Unemployment-miss_val_d_20-21'!$E$2:$E$5,MATCH(A292,'Unemployment-miss_val_d_20-21'!$A$2:$A$5,0)), INDEX('Unemployment-LA_data'!$C$2:$C$364,MATCH(A292,'Unemployment-LA_data'!$A$2:$A$364,0)))</f>
        <v>3.2</v>
      </c>
      <c r="D292" s="6">
        <f>IFERROR(INDEX('Unemployment-miss_val_d_19-20'!$E$2:$E$3,MATCH(A292,'Unemployment-miss_val_d_19-20'!$A$2:$A$3,0)), INDEX('Unemployment-LA_data'!$D$2:$D$364,MATCH(A292,'Unemployment-LA_data'!$A$2:$A$364,0)))</f>
        <v>3.4</v>
      </c>
      <c r="E292" s="125"/>
    </row>
    <row r="293" spans="1:5" x14ac:dyDescent="0.35">
      <c r="A293" s="5" t="s">
        <v>778</v>
      </c>
      <c r="B293" s="5" t="s">
        <v>779</v>
      </c>
      <c r="C293" s="6">
        <f>IFERROR(INDEX('Unemployment-miss_val_d_20-21'!$E$2:$E$5,MATCH(A293,'Unemployment-miss_val_d_20-21'!$A$2:$A$5,0)), INDEX('Unemployment-LA_data'!$C$2:$C$364,MATCH(A293,'Unemployment-LA_data'!$A$2:$A$364,0)))</f>
        <v>4.0999999999999996</v>
      </c>
      <c r="D293" s="6">
        <f>IFERROR(INDEX('Unemployment-miss_val_d_19-20'!$E$2:$E$3,MATCH(A293,'Unemployment-miss_val_d_19-20'!$A$2:$A$3,0)), INDEX('Unemployment-LA_data'!$D$2:$D$364,MATCH(A293,'Unemployment-LA_data'!$A$2:$A$364,0)))</f>
        <v>3.7</v>
      </c>
      <c r="E293" s="125"/>
    </row>
    <row r="294" spans="1:5" x14ac:dyDescent="0.35">
      <c r="A294" s="5" t="s">
        <v>780</v>
      </c>
      <c r="B294" s="5" t="s">
        <v>781</v>
      </c>
      <c r="C294" s="6">
        <f>IFERROR(INDEX('Unemployment-miss_val_d_20-21'!$E$2:$E$5,MATCH(A294,'Unemployment-miss_val_d_20-21'!$A$2:$A$5,0)), INDEX('Unemployment-LA_data'!$C$2:$C$364,MATCH(A294,'Unemployment-LA_data'!$A$2:$A$364,0)))</f>
        <v>3.8</v>
      </c>
      <c r="D294" s="6">
        <f>IFERROR(INDEX('Unemployment-miss_val_d_19-20'!$E$2:$E$3,MATCH(A294,'Unemployment-miss_val_d_19-20'!$A$2:$A$3,0)), INDEX('Unemployment-LA_data'!$D$2:$D$364,MATCH(A294,'Unemployment-LA_data'!$A$2:$A$364,0)))</f>
        <v>3.2</v>
      </c>
      <c r="E294" s="125"/>
    </row>
    <row r="295" spans="1:5" x14ac:dyDescent="0.35">
      <c r="A295" s="5" t="s">
        <v>782</v>
      </c>
      <c r="B295" s="5" t="s">
        <v>783</v>
      </c>
      <c r="C295" s="6">
        <f>IFERROR(INDEX('Unemployment-miss_val_d_20-21'!$E$2:$E$5,MATCH(A295,'Unemployment-miss_val_d_20-21'!$A$2:$A$5,0)), INDEX('Unemployment-LA_data'!$C$2:$C$364,MATCH(A295,'Unemployment-LA_data'!$A$2:$A$364,0)))</f>
        <v>2.9</v>
      </c>
      <c r="D295" s="6">
        <f>IFERROR(INDEX('Unemployment-miss_val_d_19-20'!$E$2:$E$3,MATCH(A295,'Unemployment-miss_val_d_19-20'!$A$2:$A$3,0)), INDEX('Unemployment-LA_data'!$D$2:$D$364,MATCH(A295,'Unemployment-LA_data'!$A$2:$A$364,0)))</f>
        <v>2.7</v>
      </c>
      <c r="E295" s="125"/>
    </row>
    <row r="296" spans="1:5" x14ac:dyDescent="0.35">
      <c r="A296" s="5" t="s">
        <v>784</v>
      </c>
      <c r="B296" s="5" t="s">
        <v>785</v>
      </c>
      <c r="C296" s="6">
        <f>IFERROR(INDEX('Unemployment-miss_val_d_20-21'!$E$2:$E$5,MATCH(A296,'Unemployment-miss_val_d_20-21'!$A$2:$A$5,0)), INDEX('Unemployment-LA_data'!$C$2:$C$364,MATCH(A296,'Unemployment-LA_data'!$A$2:$A$364,0)))</f>
        <v>4.0999999999999996</v>
      </c>
      <c r="D296" s="6">
        <f>IFERROR(INDEX('Unemployment-miss_val_d_19-20'!$E$2:$E$3,MATCH(A296,'Unemployment-miss_val_d_19-20'!$A$2:$A$3,0)), INDEX('Unemployment-LA_data'!$D$2:$D$364,MATCH(A296,'Unemployment-LA_data'!$A$2:$A$364,0)))</f>
        <v>3.5</v>
      </c>
      <c r="E296" s="125"/>
    </row>
    <row r="297" spans="1:5" x14ac:dyDescent="0.35">
      <c r="A297" s="5" t="s">
        <v>786</v>
      </c>
      <c r="B297" s="5" t="s">
        <v>787</v>
      </c>
      <c r="C297" s="6">
        <f>IFERROR(INDEX('Unemployment-miss_val_d_20-21'!$E$2:$E$5,MATCH(A297,'Unemployment-miss_val_d_20-21'!$A$2:$A$5,0)), INDEX('Unemployment-LA_data'!$C$2:$C$364,MATCH(A297,'Unemployment-LA_data'!$A$2:$A$364,0)))</f>
        <v>3.8</v>
      </c>
      <c r="D297" s="6">
        <f>IFERROR(INDEX('Unemployment-miss_val_d_19-20'!$E$2:$E$3,MATCH(A297,'Unemployment-miss_val_d_19-20'!$A$2:$A$3,0)), INDEX('Unemployment-LA_data'!$D$2:$D$364,MATCH(A297,'Unemployment-LA_data'!$A$2:$A$364,0)))</f>
        <v>3.1</v>
      </c>
      <c r="E297" s="125"/>
    </row>
    <row r="298" spans="1:5" x14ac:dyDescent="0.35">
      <c r="A298" s="5" t="s">
        <v>788</v>
      </c>
      <c r="B298" s="5" t="s">
        <v>789</v>
      </c>
      <c r="C298" s="6">
        <f>IFERROR(INDEX('Unemployment-miss_val_d_20-21'!$E$2:$E$5,MATCH(A298,'Unemployment-miss_val_d_20-21'!$A$2:$A$5,0)), INDEX('Unemployment-LA_data'!$C$2:$C$364,MATCH(A298,'Unemployment-LA_data'!$A$2:$A$364,0)))</f>
        <v>4.5</v>
      </c>
      <c r="D298" s="6">
        <f>IFERROR(INDEX('Unemployment-miss_val_d_19-20'!$E$2:$E$3,MATCH(A298,'Unemployment-miss_val_d_19-20'!$A$2:$A$3,0)), INDEX('Unemployment-LA_data'!$D$2:$D$364,MATCH(A298,'Unemployment-LA_data'!$A$2:$A$364,0)))</f>
        <v>3.7</v>
      </c>
      <c r="E298" s="125"/>
    </row>
    <row r="299" spans="1:5" x14ac:dyDescent="0.35">
      <c r="A299" s="5" t="s">
        <v>790</v>
      </c>
      <c r="B299" s="5" t="s">
        <v>791</v>
      </c>
      <c r="C299" s="6">
        <f>IFERROR(INDEX('Unemployment-miss_val_d_20-21'!$E$2:$E$5,MATCH(A299,'Unemployment-miss_val_d_20-21'!$A$2:$A$5,0)), INDEX('Unemployment-LA_data'!$C$2:$C$364,MATCH(A299,'Unemployment-LA_data'!$A$2:$A$364,0)))</f>
        <v>5.6</v>
      </c>
      <c r="D299" s="6">
        <f>IFERROR(INDEX('Unemployment-miss_val_d_19-20'!$E$2:$E$3,MATCH(A299,'Unemployment-miss_val_d_19-20'!$A$2:$A$3,0)), INDEX('Unemployment-LA_data'!$D$2:$D$364,MATCH(A299,'Unemployment-LA_data'!$A$2:$A$364,0)))</f>
        <v>5.8</v>
      </c>
      <c r="E299" s="125"/>
    </row>
    <row r="300" spans="1:5" x14ac:dyDescent="0.35">
      <c r="A300" s="5" t="s">
        <v>792</v>
      </c>
      <c r="B300" s="5" t="s">
        <v>793</v>
      </c>
      <c r="C300" s="6">
        <f>IFERROR(INDEX('Unemployment-miss_val_d_20-21'!$E$2:$E$5,MATCH(A300,'Unemployment-miss_val_d_20-21'!$A$2:$A$5,0)), INDEX('Unemployment-LA_data'!$C$2:$C$364,MATCH(A300,'Unemployment-LA_data'!$A$2:$A$364,0)))</f>
        <v>4.5999999999999996</v>
      </c>
      <c r="D300" s="6">
        <f>IFERROR(INDEX('Unemployment-miss_val_d_19-20'!$E$2:$E$3,MATCH(A300,'Unemployment-miss_val_d_19-20'!$A$2:$A$3,0)), INDEX('Unemployment-LA_data'!$D$2:$D$364,MATCH(A300,'Unemployment-LA_data'!$A$2:$A$364,0)))</f>
        <v>5.0999999999999996</v>
      </c>
      <c r="E300" s="125"/>
    </row>
    <row r="301" spans="1:5" x14ac:dyDescent="0.35">
      <c r="A301" s="5" t="s">
        <v>794</v>
      </c>
      <c r="B301" s="5" t="s">
        <v>795</v>
      </c>
      <c r="C301" s="6">
        <f>IFERROR(INDEX('Unemployment-miss_val_d_20-21'!$E$2:$E$5,MATCH(A301,'Unemployment-miss_val_d_20-21'!$A$2:$A$5,0)), INDEX('Unemployment-LA_data'!$C$2:$C$364,MATCH(A301,'Unemployment-LA_data'!$A$2:$A$364,0)))</f>
        <v>3.6</v>
      </c>
      <c r="D301" s="6">
        <f>IFERROR(INDEX('Unemployment-miss_val_d_19-20'!$E$2:$E$3,MATCH(A301,'Unemployment-miss_val_d_19-20'!$A$2:$A$3,0)), INDEX('Unemployment-LA_data'!$D$2:$D$364,MATCH(A301,'Unemployment-LA_data'!$A$2:$A$364,0)))</f>
        <v>2.9</v>
      </c>
      <c r="E301" s="125"/>
    </row>
    <row r="302" spans="1:5" x14ac:dyDescent="0.35">
      <c r="A302" s="5" t="s">
        <v>796</v>
      </c>
      <c r="B302" s="5" t="s">
        <v>797</v>
      </c>
      <c r="C302" s="6">
        <f>IFERROR(INDEX('Unemployment-miss_val_d_20-21'!$E$2:$E$5,MATCH(A302,'Unemployment-miss_val_d_20-21'!$A$2:$A$5,0)), INDEX('Unemployment-LA_data'!$C$2:$C$364,MATCH(A302,'Unemployment-LA_data'!$A$2:$A$364,0)))</f>
        <v>3</v>
      </c>
      <c r="D302" s="6">
        <f>IFERROR(INDEX('Unemployment-miss_val_d_19-20'!$E$2:$E$3,MATCH(A302,'Unemployment-miss_val_d_19-20'!$A$2:$A$3,0)), INDEX('Unemployment-LA_data'!$D$2:$D$364,MATCH(A302,'Unemployment-LA_data'!$A$2:$A$364,0)))</f>
        <v>2.7</v>
      </c>
      <c r="E302" s="125"/>
    </row>
    <row r="303" spans="1:5" x14ac:dyDescent="0.35">
      <c r="A303" s="5" t="s">
        <v>798</v>
      </c>
      <c r="B303" s="5" t="s">
        <v>799</v>
      </c>
      <c r="C303" s="6">
        <f>IFERROR(INDEX('Unemployment-miss_val_d_20-21'!$E$2:$E$5,MATCH(A303,'Unemployment-miss_val_d_20-21'!$A$2:$A$5,0)), INDEX('Unemployment-LA_data'!$C$2:$C$364,MATCH(A303,'Unemployment-LA_data'!$A$2:$A$364,0)))</f>
        <v>6.5</v>
      </c>
      <c r="D303" s="6">
        <f>IFERROR(INDEX('Unemployment-miss_val_d_19-20'!$E$2:$E$3,MATCH(A303,'Unemployment-miss_val_d_19-20'!$A$2:$A$3,0)), INDEX('Unemployment-LA_data'!$D$2:$D$364,MATCH(A303,'Unemployment-LA_data'!$A$2:$A$364,0)))</f>
        <v>6.3</v>
      </c>
      <c r="E303" s="125"/>
    </row>
    <row r="304" spans="1:5" x14ac:dyDescent="0.35">
      <c r="A304" s="5" t="s">
        <v>800</v>
      </c>
      <c r="B304" s="5" t="s">
        <v>801</v>
      </c>
      <c r="C304" s="6">
        <f>IFERROR(INDEX('Unemployment-miss_val_d_20-21'!$E$2:$E$5,MATCH(A304,'Unemployment-miss_val_d_20-21'!$A$2:$A$5,0)), INDEX('Unemployment-LA_data'!$C$2:$C$364,MATCH(A304,'Unemployment-LA_data'!$A$2:$A$364,0)))</f>
        <v>2.9</v>
      </c>
      <c r="D304" s="6">
        <f>IFERROR(INDEX('Unemployment-miss_val_d_19-20'!$E$2:$E$3,MATCH(A304,'Unemployment-miss_val_d_19-20'!$A$2:$A$3,0)), INDEX('Unemployment-LA_data'!$D$2:$D$364,MATCH(A304,'Unemployment-LA_data'!$A$2:$A$364,0)))</f>
        <v>3.4</v>
      </c>
      <c r="E304" s="125"/>
    </row>
    <row r="305" spans="1:5" x14ac:dyDescent="0.35">
      <c r="A305" s="5" t="s">
        <v>802</v>
      </c>
      <c r="B305" s="5" t="s">
        <v>803</v>
      </c>
      <c r="C305" s="6">
        <f>IFERROR(INDEX('Unemployment-miss_val_d_20-21'!$E$2:$E$5,MATCH(A305,'Unemployment-miss_val_d_20-21'!$A$2:$A$5,0)), INDEX('Unemployment-LA_data'!$C$2:$C$364,MATCH(A305,'Unemployment-LA_data'!$A$2:$A$364,0)))</f>
        <v>4.9000000000000004</v>
      </c>
      <c r="D305" s="6">
        <f>IFERROR(INDEX('Unemployment-miss_val_d_19-20'!$E$2:$E$3,MATCH(A305,'Unemployment-miss_val_d_19-20'!$A$2:$A$3,0)), INDEX('Unemployment-LA_data'!$D$2:$D$364,MATCH(A305,'Unemployment-LA_data'!$A$2:$A$364,0)))</f>
        <v>4.7</v>
      </c>
      <c r="E305" s="125"/>
    </row>
    <row r="306" spans="1:5" x14ac:dyDescent="0.35">
      <c r="A306" s="5" t="s">
        <v>804</v>
      </c>
      <c r="B306" s="5" t="s">
        <v>805</v>
      </c>
      <c r="C306" s="6">
        <f>IFERROR(INDEX('Unemployment-miss_val_d_20-21'!$E$2:$E$5,MATCH(A306,'Unemployment-miss_val_d_20-21'!$A$2:$A$5,0)), INDEX('Unemployment-LA_data'!$C$2:$C$364,MATCH(A306,'Unemployment-LA_data'!$A$2:$A$364,0)))</f>
        <v>4.5</v>
      </c>
      <c r="D306" s="6">
        <f>IFERROR(INDEX('Unemployment-miss_val_d_19-20'!$E$2:$E$3,MATCH(A306,'Unemployment-miss_val_d_19-20'!$A$2:$A$3,0)), INDEX('Unemployment-LA_data'!$D$2:$D$364,MATCH(A306,'Unemployment-LA_data'!$A$2:$A$364,0)))</f>
        <v>5.3</v>
      </c>
      <c r="E306" s="125"/>
    </row>
    <row r="307" spans="1:5" x14ac:dyDescent="0.35">
      <c r="A307" s="5" t="s">
        <v>806</v>
      </c>
      <c r="B307" s="5" t="s">
        <v>807</v>
      </c>
      <c r="C307" s="6">
        <f>IFERROR(INDEX('Unemployment-miss_val_d_20-21'!$E$2:$E$5,MATCH(A307,'Unemployment-miss_val_d_20-21'!$A$2:$A$5,0)), INDEX('Unemployment-LA_data'!$C$2:$C$364,MATCH(A307,'Unemployment-LA_data'!$A$2:$A$364,0)))</f>
        <v>4.5999999999999996</v>
      </c>
      <c r="D307" s="6">
        <f>IFERROR(INDEX('Unemployment-miss_val_d_19-20'!$E$2:$E$3,MATCH(A307,'Unemployment-miss_val_d_19-20'!$A$2:$A$3,0)), INDEX('Unemployment-LA_data'!$D$2:$D$364,MATCH(A307,'Unemployment-LA_data'!$A$2:$A$364,0)))</f>
        <v>4.4000000000000004</v>
      </c>
      <c r="E307" s="125"/>
    </row>
    <row r="308" spans="1:5" x14ac:dyDescent="0.35">
      <c r="A308" s="5" t="s">
        <v>808</v>
      </c>
      <c r="B308" s="5" t="s">
        <v>809</v>
      </c>
      <c r="C308" s="6">
        <f>IFERROR(INDEX('Unemployment-miss_val_d_20-21'!$E$2:$E$5,MATCH(A308,'Unemployment-miss_val_d_20-21'!$A$2:$A$5,0)), INDEX('Unemployment-LA_data'!$C$2:$C$364,MATCH(A308,'Unemployment-LA_data'!$A$2:$A$364,0)))</f>
        <v>4.0999999999999996</v>
      </c>
      <c r="D308" s="6">
        <f>IFERROR(INDEX('Unemployment-miss_val_d_19-20'!$E$2:$E$3,MATCH(A308,'Unemployment-miss_val_d_19-20'!$A$2:$A$3,0)), INDEX('Unemployment-LA_data'!$D$2:$D$364,MATCH(A308,'Unemployment-LA_data'!$A$2:$A$364,0)))</f>
        <v>3.4</v>
      </c>
      <c r="E308" s="125"/>
    </row>
    <row r="309" spans="1:5" x14ac:dyDescent="0.35">
      <c r="A309" s="5" t="s">
        <v>810</v>
      </c>
      <c r="B309" s="5" t="s">
        <v>811</v>
      </c>
      <c r="C309" s="6">
        <f>IFERROR(INDEX('Unemployment-miss_val_d_20-21'!$E$2:$E$5,MATCH(A309,'Unemployment-miss_val_d_20-21'!$A$2:$A$5,0)), INDEX('Unemployment-LA_data'!$C$2:$C$364,MATCH(A309,'Unemployment-LA_data'!$A$2:$A$364,0)))</f>
        <v>4.4000000000000004</v>
      </c>
      <c r="D309" s="6">
        <f>IFERROR(INDEX('Unemployment-miss_val_d_19-20'!$E$2:$E$3,MATCH(A309,'Unemployment-miss_val_d_19-20'!$A$2:$A$3,0)), INDEX('Unemployment-LA_data'!$D$2:$D$364,MATCH(A309,'Unemployment-LA_data'!$A$2:$A$364,0)))</f>
        <v>4.5999999999999996</v>
      </c>
      <c r="E309" s="125"/>
    </row>
    <row r="310" spans="1:5" x14ac:dyDescent="0.35">
      <c r="A310" s="5" t="s">
        <v>812</v>
      </c>
      <c r="B310" s="5" t="s">
        <v>813</v>
      </c>
      <c r="C310" s="6">
        <f>IFERROR(INDEX('Unemployment-miss_val_d_20-21'!$E$2:$E$5,MATCH(A310,'Unemployment-miss_val_d_20-21'!$A$2:$A$5,0)), INDEX('Unemployment-LA_data'!$C$2:$C$364,MATCH(A310,'Unemployment-LA_data'!$A$2:$A$364,0)))</f>
        <v>4.0999999999999996</v>
      </c>
      <c r="D310" s="6">
        <f>IFERROR(INDEX('Unemployment-miss_val_d_19-20'!$E$2:$E$3,MATCH(A310,'Unemployment-miss_val_d_19-20'!$A$2:$A$3,0)), INDEX('Unemployment-LA_data'!$D$2:$D$364,MATCH(A310,'Unemployment-LA_data'!$A$2:$A$364,0)))</f>
        <v>4.5</v>
      </c>
      <c r="E310" s="125"/>
    </row>
    <row r="311" spans="1:5" x14ac:dyDescent="0.35">
      <c r="A311" s="5" t="s">
        <v>814</v>
      </c>
      <c r="B311" s="5" t="s">
        <v>815</v>
      </c>
      <c r="C311" s="6">
        <f>IFERROR(INDEX('Unemployment-miss_val_d_20-21'!$E$2:$E$5,MATCH(A311,'Unemployment-miss_val_d_20-21'!$A$2:$A$5,0)), INDEX('Unemployment-LA_data'!$C$2:$C$364,MATCH(A311,'Unemployment-LA_data'!$A$2:$A$364,0)))</f>
        <v>2.9</v>
      </c>
      <c r="D311" s="6">
        <f>IFERROR(INDEX('Unemployment-miss_val_d_19-20'!$E$2:$E$3,MATCH(A311,'Unemployment-miss_val_d_19-20'!$A$2:$A$3,0)), INDEX('Unemployment-LA_data'!$D$2:$D$364,MATCH(A311,'Unemployment-LA_data'!$A$2:$A$364,0)))</f>
        <v>3</v>
      </c>
      <c r="E311" s="125"/>
    </row>
    <row r="312" spans="1:5" x14ac:dyDescent="0.35">
      <c r="A312" s="5" t="s">
        <v>816</v>
      </c>
      <c r="B312" s="5" t="s">
        <v>817</v>
      </c>
      <c r="C312" s="6">
        <f>IFERROR(INDEX('Unemployment-miss_val_d_20-21'!$E$2:$E$5,MATCH(A312,'Unemployment-miss_val_d_20-21'!$A$2:$A$5,0)), INDEX('Unemployment-LA_data'!$C$2:$C$364,MATCH(A312,'Unemployment-LA_data'!$A$2:$A$364,0)))</f>
        <v>3.2</v>
      </c>
      <c r="D312" s="6">
        <f>IFERROR(INDEX('Unemployment-miss_val_d_19-20'!$E$2:$E$3,MATCH(A312,'Unemployment-miss_val_d_19-20'!$A$2:$A$3,0)), INDEX('Unemployment-LA_data'!$D$2:$D$364,MATCH(A312,'Unemployment-LA_data'!$A$2:$A$364,0)))</f>
        <v>3.4</v>
      </c>
      <c r="E312" s="125"/>
    </row>
    <row r="313" spans="1:5" x14ac:dyDescent="0.35">
      <c r="A313" s="5" t="s">
        <v>818</v>
      </c>
      <c r="B313" s="5" t="s">
        <v>819</v>
      </c>
      <c r="C313" s="6">
        <f>IFERROR(INDEX('Unemployment-miss_val_d_20-21'!$E$2:$E$5,MATCH(A313,'Unemployment-miss_val_d_20-21'!$A$2:$A$5,0)), INDEX('Unemployment-LA_data'!$C$2:$C$364,MATCH(A313,'Unemployment-LA_data'!$A$2:$A$364,0)))</f>
        <v>4.3</v>
      </c>
      <c r="D313" s="6">
        <f>IFERROR(INDEX('Unemployment-miss_val_d_19-20'!$E$2:$E$3,MATCH(A313,'Unemployment-miss_val_d_19-20'!$A$2:$A$3,0)), INDEX('Unemployment-LA_data'!$D$2:$D$364,MATCH(A313,'Unemployment-LA_data'!$A$2:$A$364,0)))</f>
        <v>4.8</v>
      </c>
      <c r="E313" s="125"/>
    </row>
    <row r="314" spans="1:5" x14ac:dyDescent="0.35">
      <c r="A314" s="5" t="s">
        <v>820</v>
      </c>
      <c r="B314" s="5" t="s">
        <v>821</v>
      </c>
      <c r="C314" s="6">
        <f>IFERROR(INDEX('Unemployment-miss_val_d_20-21'!$E$2:$E$5,MATCH(A314,'Unemployment-miss_val_d_20-21'!$A$2:$A$5,0)), INDEX('Unemployment-LA_data'!$C$2:$C$364,MATCH(A314,'Unemployment-LA_data'!$A$2:$A$364,0)))</f>
        <v>5.4</v>
      </c>
      <c r="D314" s="6">
        <f>IFERROR(INDEX('Unemployment-miss_val_d_19-20'!$E$2:$E$3,MATCH(A314,'Unemployment-miss_val_d_19-20'!$A$2:$A$3,0)), INDEX('Unemployment-LA_data'!$D$2:$D$364,MATCH(A314,'Unemployment-LA_data'!$A$2:$A$364,0)))</f>
        <v>4.9000000000000004</v>
      </c>
      <c r="E314" s="125"/>
    </row>
    <row r="315" spans="1:5" x14ac:dyDescent="0.35">
      <c r="A315" s="5" t="s">
        <v>822</v>
      </c>
      <c r="B315" s="5" t="s">
        <v>823</v>
      </c>
      <c r="C315" s="6">
        <f>IFERROR(INDEX('Unemployment-miss_val_d_20-21'!$E$2:$E$5,MATCH(A315,'Unemployment-miss_val_d_20-21'!$A$2:$A$5,0)), INDEX('Unemployment-LA_data'!$C$2:$C$364,MATCH(A315,'Unemployment-LA_data'!$A$2:$A$364,0)))</f>
        <v>2.7</v>
      </c>
      <c r="D315" s="6">
        <f>IFERROR(INDEX('Unemployment-miss_val_d_19-20'!$E$2:$E$3,MATCH(A315,'Unemployment-miss_val_d_19-20'!$A$2:$A$3,0)), INDEX('Unemployment-LA_data'!$D$2:$D$364,MATCH(A315,'Unemployment-LA_data'!$A$2:$A$364,0)))</f>
        <v>3</v>
      </c>
      <c r="E315" s="125"/>
    </row>
    <row r="316" spans="1:5" x14ac:dyDescent="0.35">
      <c r="A316" s="5" t="s">
        <v>824</v>
      </c>
      <c r="B316" s="5" t="s">
        <v>825</v>
      </c>
      <c r="C316" s="6">
        <f>IFERROR(INDEX('Unemployment-miss_val_d_20-21'!$E$2:$E$5,MATCH(A316,'Unemployment-miss_val_d_20-21'!$A$2:$A$5,0)), INDEX('Unemployment-LA_data'!$C$2:$C$364,MATCH(A316,'Unemployment-LA_data'!$A$2:$A$364,0)))</f>
        <v>3.5</v>
      </c>
      <c r="D316" s="6">
        <f>IFERROR(INDEX('Unemployment-miss_val_d_19-20'!$E$2:$E$3,MATCH(A316,'Unemployment-miss_val_d_19-20'!$A$2:$A$3,0)), INDEX('Unemployment-LA_data'!$D$2:$D$364,MATCH(A316,'Unemployment-LA_data'!$A$2:$A$364,0)))</f>
        <v>2.9</v>
      </c>
      <c r="E316" s="125"/>
    </row>
    <row r="317" spans="1:5" x14ac:dyDescent="0.35">
      <c r="A317" s="5" t="s">
        <v>826</v>
      </c>
      <c r="B317" s="5" t="s">
        <v>827</v>
      </c>
      <c r="C317" s="6">
        <f>IFERROR(INDEX('Unemployment-miss_val_d_20-21'!$E$2:$E$5,MATCH(A317,'Unemployment-miss_val_d_20-21'!$A$2:$A$5,0)), INDEX('Unemployment-LA_data'!$C$2:$C$364,MATCH(A317,'Unemployment-LA_data'!$A$2:$A$364,0)))</f>
        <v>5.7</v>
      </c>
      <c r="D317" s="6">
        <f>IFERROR(INDEX('Unemployment-miss_val_d_19-20'!$E$2:$E$3,MATCH(A317,'Unemployment-miss_val_d_19-20'!$A$2:$A$3,0)), INDEX('Unemployment-LA_data'!$D$2:$D$364,MATCH(A317,'Unemployment-LA_data'!$A$2:$A$364,0)))</f>
        <v>5.8</v>
      </c>
      <c r="E317" s="125"/>
    </row>
    <row r="318" spans="1:5" x14ac:dyDescent="0.35">
      <c r="A318" s="5" t="s">
        <v>828</v>
      </c>
      <c r="B318" s="5" t="s">
        <v>829</v>
      </c>
      <c r="C318" s="6">
        <f>IFERROR(INDEX('Unemployment-miss_val_d_20-21'!$E$2:$E$5,MATCH(A318,'Unemployment-miss_val_d_20-21'!$A$2:$A$5,0)), INDEX('Unemployment-LA_data'!$C$2:$C$364,MATCH(A318,'Unemployment-LA_data'!$A$2:$A$364,0)))</f>
        <v>3.6</v>
      </c>
      <c r="D318" s="6">
        <f>IFERROR(INDEX('Unemployment-miss_val_d_19-20'!$E$2:$E$3,MATCH(A318,'Unemployment-miss_val_d_19-20'!$A$2:$A$3,0)), INDEX('Unemployment-LA_data'!$D$2:$D$364,MATCH(A318,'Unemployment-LA_data'!$A$2:$A$364,0)))</f>
        <v>3.6</v>
      </c>
      <c r="E318" s="125"/>
    </row>
    <row r="319" spans="1:5" x14ac:dyDescent="0.35">
      <c r="A319" s="5" t="s">
        <v>830</v>
      </c>
      <c r="B319" s="5" t="s">
        <v>831</v>
      </c>
      <c r="C319" s="6">
        <f>IFERROR(INDEX('Unemployment-miss_val_d_20-21'!$E$2:$E$5,MATCH(A319,'Unemployment-miss_val_d_20-21'!$A$2:$A$5,0)), INDEX('Unemployment-LA_data'!$C$2:$C$364,MATCH(A319,'Unemployment-LA_data'!$A$2:$A$364,0)))</f>
        <v>4.9000000000000004</v>
      </c>
      <c r="D319" s="6">
        <f>IFERROR(INDEX('Unemployment-miss_val_d_19-20'!$E$2:$E$3,MATCH(A319,'Unemployment-miss_val_d_19-20'!$A$2:$A$3,0)), INDEX('Unemployment-LA_data'!$D$2:$D$364,MATCH(A319,'Unemployment-LA_data'!$A$2:$A$364,0)))</f>
        <v>4.5999999999999996</v>
      </c>
      <c r="E319" s="125"/>
    </row>
    <row r="320" spans="1:5" x14ac:dyDescent="0.35">
      <c r="A320" s="5" t="s">
        <v>832</v>
      </c>
      <c r="B320" s="5" t="s">
        <v>833</v>
      </c>
      <c r="C320" s="6">
        <f>IFERROR(INDEX('Unemployment-miss_val_d_20-21'!$E$2:$E$5,MATCH(A320,'Unemployment-miss_val_d_20-21'!$A$2:$A$5,0)), INDEX('Unemployment-LA_data'!$C$2:$C$364,MATCH(A320,'Unemployment-LA_data'!$A$2:$A$364,0)))</f>
        <v>3.1</v>
      </c>
      <c r="D320" s="6">
        <f>IFERROR(INDEX('Unemployment-miss_val_d_19-20'!$E$2:$E$3,MATCH(A320,'Unemployment-miss_val_d_19-20'!$A$2:$A$3,0)), INDEX('Unemployment-LA_data'!$D$2:$D$364,MATCH(A320,'Unemployment-LA_data'!$A$2:$A$364,0)))</f>
        <v>3.5</v>
      </c>
      <c r="E320" s="125"/>
    </row>
    <row r="321" spans="1:5" x14ac:dyDescent="0.35">
      <c r="A321" s="5" t="s">
        <v>834</v>
      </c>
      <c r="B321" s="5" t="s">
        <v>835</v>
      </c>
      <c r="C321" s="6">
        <f>IFERROR(INDEX('Unemployment-miss_val_d_20-21'!$E$2:$E$5,MATCH(A321,'Unemployment-miss_val_d_20-21'!$A$2:$A$5,0)), INDEX('Unemployment-LA_data'!$C$2:$C$364,MATCH(A321,'Unemployment-LA_data'!$A$2:$A$364,0)))</f>
        <v>4.3</v>
      </c>
      <c r="D321" s="6">
        <f>IFERROR(INDEX('Unemployment-miss_val_d_19-20'!$E$2:$E$3,MATCH(A321,'Unemployment-miss_val_d_19-20'!$A$2:$A$3,0)), INDEX('Unemployment-LA_data'!$D$2:$D$364,MATCH(A321,'Unemployment-LA_data'!$A$2:$A$364,0)))</f>
        <v>4.5999999999999996</v>
      </c>
      <c r="E321" s="125"/>
    </row>
    <row r="322" spans="1:5" x14ac:dyDescent="0.35">
      <c r="A322" s="5" t="s">
        <v>836</v>
      </c>
      <c r="B322" s="5" t="s">
        <v>837</v>
      </c>
      <c r="C322" s="6">
        <f>IFERROR(INDEX('Unemployment-miss_val_d_20-21'!$E$2:$E$5,MATCH(A322,'Unemployment-miss_val_d_20-21'!$A$2:$A$5,0)), INDEX('Unemployment-LA_data'!$C$2:$C$364,MATCH(A322,'Unemployment-LA_data'!$A$2:$A$364,0)))</f>
        <v>4.8</v>
      </c>
      <c r="D322" s="6">
        <f>IFERROR(INDEX('Unemployment-miss_val_d_19-20'!$E$2:$E$3,MATCH(A322,'Unemployment-miss_val_d_19-20'!$A$2:$A$3,0)), INDEX('Unemployment-LA_data'!$D$2:$D$364,MATCH(A322,'Unemployment-LA_data'!$A$2:$A$364,0)))</f>
        <v>3.6</v>
      </c>
      <c r="E322" s="125"/>
    </row>
    <row r="323" spans="1:5" x14ac:dyDescent="0.35">
      <c r="A323" s="5" t="s">
        <v>838</v>
      </c>
      <c r="B323" s="5" t="s">
        <v>839</v>
      </c>
      <c r="C323" s="6">
        <f>IFERROR(INDEX('Unemployment-miss_val_d_20-21'!$E$2:$E$5,MATCH(A323,'Unemployment-miss_val_d_20-21'!$A$2:$A$5,0)), INDEX('Unemployment-LA_data'!$C$2:$C$364,MATCH(A323,'Unemployment-LA_data'!$A$2:$A$364,0)))</f>
        <v>3.1</v>
      </c>
      <c r="D323" s="6">
        <f>IFERROR(INDEX('Unemployment-miss_val_d_19-20'!$E$2:$E$3,MATCH(A323,'Unemployment-miss_val_d_19-20'!$A$2:$A$3,0)), INDEX('Unemployment-LA_data'!$D$2:$D$364,MATCH(A323,'Unemployment-LA_data'!$A$2:$A$364,0)))</f>
        <v>3.4</v>
      </c>
      <c r="E323" s="125"/>
    </row>
    <row r="324" spans="1:5" x14ac:dyDescent="0.35">
      <c r="A324" s="5" t="s">
        <v>840</v>
      </c>
      <c r="B324" s="5" t="s">
        <v>841</v>
      </c>
      <c r="C324" s="6">
        <f>IFERROR(INDEX('Unemployment-miss_val_d_20-21'!$E$2:$E$5,MATCH(A324,'Unemployment-miss_val_d_20-21'!$A$2:$A$5,0)), INDEX('Unemployment-LA_data'!$C$2:$C$364,MATCH(A324,'Unemployment-LA_data'!$A$2:$A$364,0)))</f>
        <v>7.3</v>
      </c>
      <c r="D324" s="6">
        <f>IFERROR(INDEX('Unemployment-miss_val_d_19-20'!$E$2:$E$3,MATCH(A324,'Unemployment-miss_val_d_19-20'!$A$2:$A$3,0)), INDEX('Unemployment-LA_data'!$D$2:$D$364,MATCH(A324,'Unemployment-LA_data'!$A$2:$A$364,0)))</f>
        <v>5.0999999999999996</v>
      </c>
      <c r="E324" s="125"/>
    </row>
    <row r="325" spans="1:5" x14ac:dyDescent="0.35">
      <c r="A325" s="5" t="s">
        <v>842</v>
      </c>
      <c r="B325" s="5" t="s">
        <v>843</v>
      </c>
      <c r="C325" s="6">
        <f>IFERROR(INDEX('Unemployment-miss_val_d_20-21'!$E$2:$E$5,MATCH(A325,'Unemployment-miss_val_d_20-21'!$A$2:$A$5,0)), INDEX('Unemployment-LA_data'!$C$2:$C$364,MATCH(A325,'Unemployment-LA_data'!$A$2:$A$364,0)))</f>
        <v>4.0999999999999996</v>
      </c>
      <c r="D325" s="6">
        <f>IFERROR(INDEX('Unemployment-miss_val_d_19-20'!$E$2:$E$3,MATCH(A325,'Unemployment-miss_val_d_19-20'!$A$2:$A$3,0)), INDEX('Unemployment-LA_data'!$D$2:$D$364,MATCH(A325,'Unemployment-LA_data'!$A$2:$A$364,0)))</f>
        <v>3.4</v>
      </c>
      <c r="E325" s="125"/>
    </row>
    <row r="326" spans="1:5" x14ac:dyDescent="0.35">
      <c r="A326" s="5" t="s">
        <v>844</v>
      </c>
      <c r="B326" s="5" t="s">
        <v>845</v>
      </c>
      <c r="C326" s="6">
        <f>IFERROR(INDEX('Unemployment-miss_val_d_20-21'!$E$2:$E$5,MATCH(A326,'Unemployment-miss_val_d_20-21'!$A$2:$A$5,0)), INDEX('Unemployment-LA_data'!$C$2:$C$364,MATCH(A326,'Unemployment-LA_data'!$A$2:$A$364,0)))</f>
        <v>3.5</v>
      </c>
      <c r="D326" s="6">
        <f>IFERROR(INDEX('Unemployment-miss_val_d_19-20'!$E$2:$E$3,MATCH(A326,'Unemployment-miss_val_d_19-20'!$A$2:$A$3,0)), INDEX('Unemployment-LA_data'!$D$2:$D$364,MATCH(A326,'Unemployment-LA_data'!$A$2:$A$364,0)))</f>
        <v>3.2</v>
      </c>
      <c r="E326" s="125"/>
    </row>
    <row r="327" spans="1:5" x14ac:dyDescent="0.35">
      <c r="A327" s="5" t="s">
        <v>846</v>
      </c>
      <c r="B327" s="5" t="s">
        <v>847</v>
      </c>
      <c r="C327" s="6">
        <f>IFERROR(INDEX('Unemployment-miss_val_d_20-21'!$E$2:$E$5,MATCH(A327,'Unemployment-miss_val_d_20-21'!$A$2:$A$5,0)), INDEX('Unemployment-LA_data'!$C$2:$C$364,MATCH(A327,'Unemployment-LA_data'!$A$2:$A$364,0)))</f>
        <v>3.6</v>
      </c>
      <c r="D327" s="6">
        <f>IFERROR(INDEX('Unemployment-miss_val_d_19-20'!$E$2:$E$3,MATCH(A327,'Unemployment-miss_val_d_19-20'!$A$2:$A$3,0)), INDEX('Unemployment-LA_data'!$D$2:$D$364,MATCH(A327,'Unemployment-LA_data'!$A$2:$A$364,0)))</f>
        <v>3</v>
      </c>
      <c r="E327" s="125"/>
    </row>
    <row r="328" spans="1:5" x14ac:dyDescent="0.35">
      <c r="A328" s="5" t="s">
        <v>848</v>
      </c>
      <c r="B328" s="5" t="s">
        <v>849</v>
      </c>
      <c r="C328" s="6">
        <f>IFERROR(INDEX('Unemployment-miss_val_d_20-21'!$E$2:$E$5,MATCH(A328,'Unemployment-miss_val_d_20-21'!$A$2:$A$5,0)), INDEX('Unemployment-LA_data'!$C$2:$C$364,MATCH(A328,'Unemployment-LA_data'!$A$2:$A$364,0)))</f>
        <v>4.0999999999999996</v>
      </c>
      <c r="D328" s="6">
        <f>IFERROR(INDEX('Unemployment-miss_val_d_19-20'!$E$2:$E$3,MATCH(A328,'Unemployment-miss_val_d_19-20'!$A$2:$A$3,0)), INDEX('Unemployment-LA_data'!$D$2:$D$364,MATCH(A328,'Unemployment-LA_data'!$A$2:$A$364,0)))</f>
        <v>3.3</v>
      </c>
      <c r="E328" s="125"/>
    </row>
    <row r="329" spans="1:5" x14ac:dyDescent="0.35">
      <c r="A329" s="5" t="s">
        <v>850</v>
      </c>
      <c r="B329" s="5" t="s">
        <v>851</v>
      </c>
      <c r="C329" s="6">
        <f>IFERROR(INDEX('Unemployment-miss_val_d_20-21'!$E$2:$E$5,MATCH(A329,'Unemployment-miss_val_d_20-21'!$A$2:$A$5,0)), INDEX('Unemployment-LA_data'!$C$2:$C$364,MATCH(A329,'Unemployment-LA_data'!$A$2:$A$364,0)))</f>
        <v>3.2</v>
      </c>
      <c r="D329" s="6">
        <f>IFERROR(INDEX('Unemployment-miss_val_d_19-20'!$E$2:$E$3,MATCH(A329,'Unemployment-miss_val_d_19-20'!$A$2:$A$3,0)), INDEX('Unemployment-LA_data'!$D$2:$D$364,MATCH(A329,'Unemployment-LA_data'!$A$2:$A$364,0)))</f>
        <v>2.7</v>
      </c>
      <c r="E329" s="125"/>
    </row>
    <row r="330" spans="1:5" x14ac:dyDescent="0.35">
      <c r="A330" s="5" t="s">
        <v>852</v>
      </c>
      <c r="B330" s="5" t="s">
        <v>853</v>
      </c>
      <c r="C330" s="6">
        <f>IFERROR(INDEX('Unemployment-miss_val_d_20-21'!$E$2:$E$5,MATCH(A330,'Unemployment-miss_val_d_20-21'!$A$2:$A$5,0)), INDEX('Unemployment-LA_data'!$C$2:$C$364,MATCH(A330,'Unemployment-LA_data'!$A$2:$A$364,0)))</f>
        <v>4.4000000000000004</v>
      </c>
      <c r="D330" s="6">
        <f>IFERROR(INDEX('Unemployment-miss_val_d_19-20'!$E$2:$E$3,MATCH(A330,'Unemployment-miss_val_d_19-20'!$A$2:$A$3,0)), INDEX('Unemployment-LA_data'!$D$2:$D$364,MATCH(A330,'Unemployment-LA_data'!$A$2:$A$364,0)))</f>
        <v>4.4000000000000004</v>
      </c>
      <c r="E330" s="125"/>
    </row>
    <row r="331" spans="1:5" x14ac:dyDescent="0.35">
      <c r="A331" s="5" t="s">
        <v>854</v>
      </c>
      <c r="B331" s="5" t="s">
        <v>855</v>
      </c>
      <c r="C331" s="6">
        <f>IFERROR(INDEX('Unemployment-miss_val_d_20-21'!$E$2:$E$5,MATCH(A331,'Unemployment-miss_val_d_20-21'!$A$2:$A$5,0)), INDEX('Unemployment-LA_data'!$C$2:$C$364,MATCH(A331,'Unemployment-LA_data'!$A$2:$A$364,0)))</f>
        <v>6.4</v>
      </c>
      <c r="D331" s="6">
        <f>IFERROR(INDEX('Unemployment-miss_val_d_19-20'!$E$2:$E$3,MATCH(A331,'Unemployment-miss_val_d_19-20'!$A$2:$A$3,0)), INDEX('Unemployment-LA_data'!$D$2:$D$364,MATCH(A331,'Unemployment-LA_data'!$A$2:$A$364,0)))</f>
        <v>5.7</v>
      </c>
      <c r="E331" s="125"/>
    </row>
    <row r="332" spans="1:5" x14ac:dyDescent="0.35">
      <c r="A332" s="5" t="s">
        <v>856</v>
      </c>
      <c r="B332" s="5" t="s">
        <v>857</v>
      </c>
      <c r="C332" s="6">
        <f>IFERROR(INDEX('Unemployment-miss_val_d_20-21'!$E$2:$E$5,MATCH(A332,'Unemployment-miss_val_d_20-21'!$A$2:$A$5,0)), INDEX('Unemployment-LA_data'!$C$2:$C$364,MATCH(A332,'Unemployment-LA_data'!$A$2:$A$364,0)))</f>
        <v>8.1</v>
      </c>
      <c r="D332" s="6">
        <f>IFERROR(INDEX('Unemployment-miss_val_d_19-20'!$E$2:$E$3,MATCH(A332,'Unemployment-miss_val_d_19-20'!$A$2:$A$3,0)), INDEX('Unemployment-LA_data'!$D$2:$D$364,MATCH(A332,'Unemployment-LA_data'!$A$2:$A$364,0)))</f>
        <v>5.9</v>
      </c>
      <c r="E332" s="125"/>
    </row>
    <row r="333" spans="1:5" x14ac:dyDescent="0.35">
      <c r="A333" s="5" t="s">
        <v>858</v>
      </c>
      <c r="B333" s="5" t="s">
        <v>859</v>
      </c>
      <c r="C333" s="6">
        <f>IFERROR(INDEX('Unemployment-miss_val_d_20-21'!$E$2:$E$5,MATCH(A333,'Unemployment-miss_val_d_20-21'!$A$2:$A$5,0)), INDEX('Unemployment-LA_data'!$C$2:$C$364,MATCH(A333,'Unemployment-LA_data'!$A$2:$A$364,0)))</f>
        <v>5.3</v>
      </c>
      <c r="D333" s="6">
        <f>IFERROR(INDEX('Unemployment-miss_val_d_19-20'!$E$2:$E$3,MATCH(A333,'Unemployment-miss_val_d_19-20'!$A$2:$A$3,0)), INDEX('Unemployment-LA_data'!$D$2:$D$364,MATCH(A333,'Unemployment-LA_data'!$A$2:$A$364,0)))</f>
        <v>3.6</v>
      </c>
      <c r="E333" s="125"/>
    </row>
    <row r="334" spans="1:5" x14ac:dyDescent="0.35">
      <c r="A334" s="5" t="s">
        <v>860</v>
      </c>
      <c r="B334" s="5" t="s">
        <v>861</v>
      </c>
      <c r="C334" s="6">
        <f>IFERROR(INDEX('Unemployment-miss_val_d_20-21'!$E$2:$E$5,MATCH(A334,'Unemployment-miss_val_d_20-21'!$A$2:$A$5,0)), INDEX('Unemployment-LA_data'!$C$2:$C$364,MATCH(A334,'Unemployment-LA_data'!$A$2:$A$364,0)))</f>
        <v>3.6</v>
      </c>
      <c r="D334" s="6">
        <f>IFERROR(INDEX('Unemployment-miss_val_d_19-20'!$E$2:$E$3,MATCH(A334,'Unemployment-miss_val_d_19-20'!$A$2:$A$3,0)), INDEX('Unemployment-LA_data'!$D$2:$D$364,MATCH(A334,'Unemployment-LA_data'!$A$2:$A$364,0)))</f>
        <v>3.1</v>
      </c>
      <c r="E334" s="125"/>
    </row>
    <row r="335" spans="1:5" x14ac:dyDescent="0.35">
      <c r="A335" s="5" t="s">
        <v>862</v>
      </c>
      <c r="B335" s="5" t="s">
        <v>863</v>
      </c>
      <c r="C335" s="6">
        <f>IFERROR(INDEX('Unemployment-miss_val_d_20-21'!$E$2:$E$5,MATCH(A335,'Unemployment-miss_val_d_20-21'!$A$2:$A$5,0)), INDEX('Unemployment-LA_data'!$C$2:$C$364,MATCH(A335,'Unemployment-LA_data'!$A$2:$A$364,0)))</f>
        <v>3.3</v>
      </c>
      <c r="D335" s="6">
        <f>IFERROR(INDEX('Unemployment-miss_val_d_19-20'!$E$2:$E$3,MATCH(A335,'Unemployment-miss_val_d_19-20'!$A$2:$A$3,0)), INDEX('Unemployment-LA_data'!$D$2:$D$364,MATCH(A335,'Unemployment-LA_data'!$A$2:$A$364,0)))</f>
        <v>3.1</v>
      </c>
      <c r="E335" s="125"/>
    </row>
    <row r="336" spans="1:5" x14ac:dyDescent="0.35">
      <c r="A336" s="5" t="s">
        <v>864</v>
      </c>
      <c r="B336" s="5" t="s">
        <v>865</v>
      </c>
      <c r="C336" s="6">
        <f>IFERROR(INDEX('Unemployment-miss_val_d_20-21'!$E$2:$E$5,MATCH(A336,'Unemployment-miss_val_d_20-21'!$A$2:$A$5,0)), INDEX('Unemployment-LA_data'!$C$2:$C$364,MATCH(A336,'Unemployment-LA_data'!$A$2:$A$364,0)))</f>
        <v>5</v>
      </c>
      <c r="D336" s="6">
        <f>IFERROR(INDEX('Unemployment-miss_val_d_19-20'!$E$2:$E$3,MATCH(A336,'Unemployment-miss_val_d_19-20'!$A$2:$A$3,0)), INDEX('Unemployment-LA_data'!$D$2:$D$364,MATCH(A336,'Unemployment-LA_data'!$A$2:$A$364,0)))</f>
        <v>4</v>
      </c>
      <c r="E336" s="125"/>
    </row>
    <row r="337" spans="1:5" x14ac:dyDescent="0.35">
      <c r="A337" s="5" t="s">
        <v>866</v>
      </c>
      <c r="B337" s="5" t="s">
        <v>867</v>
      </c>
      <c r="C337" s="6">
        <f>IFERROR(INDEX('Unemployment-miss_val_d_20-21'!$E$2:$E$5,MATCH(A337,'Unemployment-miss_val_d_20-21'!$A$2:$A$5,0)), INDEX('Unemployment-LA_data'!$C$2:$C$364,MATCH(A337,'Unemployment-LA_data'!$A$2:$A$364,0)))</f>
        <v>2.9</v>
      </c>
      <c r="D337" s="6">
        <f>IFERROR(INDEX('Unemployment-miss_val_d_19-20'!$E$2:$E$3,MATCH(A337,'Unemployment-miss_val_d_19-20'!$A$2:$A$3,0)), INDEX('Unemployment-LA_data'!$D$2:$D$364,MATCH(A337,'Unemployment-LA_data'!$A$2:$A$364,0)))</f>
        <v>3</v>
      </c>
      <c r="E337" s="125"/>
    </row>
    <row r="338" spans="1:5" x14ac:dyDescent="0.35">
      <c r="A338" s="5" t="s">
        <v>868</v>
      </c>
      <c r="B338" s="5" t="s">
        <v>869</v>
      </c>
      <c r="C338" s="6">
        <f>IFERROR(INDEX('Unemployment-miss_val_d_20-21'!$E$2:$E$5,MATCH(A338,'Unemployment-miss_val_d_20-21'!$A$2:$A$5,0)), INDEX('Unemployment-LA_data'!$C$2:$C$364,MATCH(A338,'Unemployment-LA_data'!$A$2:$A$364,0)))</f>
        <v>3.6</v>
      </c>
      <c r="D338" s="6">
        <f>IFERROR(INDEX('Unemployment-miss_val_d_19-20'!$E$2:$E$3,MATCH(A338,'Unemployment-miss_val_d_19-20'!$A$2:$A$3,0)), INDEX('Unemployment-LA_data'!$D$2:$D$364,MATCH(A338,'Unemployment-LA_data'!$A$2:$A$364,0)))</f>
        <v>3.7</v>
      </c>
      <c r="E338" s="125"/>
    </row>
    <row r="339" spans="1:5" x14ac:dyDescent="0.35">
      <c r="A339" s="5" t="s">
        <v>870</v>
      </c>
      <c r="B339" s="5" t="s">
        <v>871</v>
      </c>
      <c r="C339" s="6">
        <f>IFERROR(INDEX('Unemployment-miss_val_d_20-21'!$E$2:$E$5,MATCH(A339,'Unemployment-miss_val_d_20-21'!$A$2:$A$5,0)), INDEX('Unemployment-LA_data'!$C$2:$C$364,MATCH(A339,'Unemployment-LA_data'!$A$2:$A$364,0)))</f>
        <v>3.4</v>
      </c>
      <c r="D339" s="6">
        <f>IFERROR(INDEX('Unemployment-miss_val_d_19-20'!$E$2:$E$3,MATCH(A339,'Unemployment-miss_val_d_19-20'!$A$2:$A$3,0)), INDEX('Unemployment-LA_data'!$D$2:$D$364,MATCH(A339,'Unemployment-LA_data'!$A$2:$A$364,0)))</f>
        <v>3.3</v>
      </c>
      <c r="E339" s="125"/>
    </row>
    <row r="340" spans="1:5" x14ac:dyDescent="0.35">
      <c r="A340" s="5" t="s">
        <v>872</v>
      </c>
      <c r="B340" s="5" t="s">
        <v>873</v>
      </c>
      <c r="C340" s="6">
        <f>IFERROR(INDEX('Unemployment-miss_val_d_20-21'!$E$2:$E$5,MATCH(A340,'Unemployment-miss_val_d_20-21'!$A$2:$A$5,0)), INDEX('Unemployment-LA_data'!$C$2:$C$364,MATCH(A340,'Unemployment-LA_data'!$A$2:$A$364,0)))</f>
        <v>3.1</v>
      </c>
      <c r="D340" s="6">
        <f>IFERROR(INDEX('Unemployment-miss_val_d_19-20'!$E$2:$E$3,MATCH(A340,'Unemployment-miss_val_d_19-20'!$A$2:$A$3,0)), INDEX('Unemployment-LA_data'!$D$2:$D$364,MATCH(A340,'Unemployment-LA_data'!$A$2:$A$364,0)))</f>
        <v>3</v>
      </c>
      <c r="E340" s="125"/>
    </row>
    <row r="341" spans="1:5" x14ac:dyDescent="0.35">
      <c r="A341" s="5" t="s">
        <v>874</v>
      </c>
      <c r="B341" s="5" t="s">
        <v>875</v>
      </c>
      <c r="C341" s="6">
        <f>IFERROR(INDEX('Unemployment-miss_val_d_20-21'!$E$2:$E$5,MATCH(A341,'Unemployment-miss_val_d_20-21'!$A$2:$A$5,0)), INDEX('Unemployment-LA_data'!$C$2:$C$364,MATCH(A341,'Unemployment-LA_data'!$A$2:$A$364,0)))</f>
        <v>3</v>
      </c>
      <c r="D341" s="6">
        <f>IFERROR(INDEX('Unemployment-miss_val_d_19-20'!$E$2:$E$3,MATCH(A341,'Unemployment-miss_val_d_19-20'!$A$2:$A$3,0)), INDEX('Unemployment-LA_data'!$D$2:$D$364,MATCH(A341,'Unemployment-LA_data'!$A$2:$A$364,0)))</f>
        <v>3</v>
      </c>
      <c r="E341" s="125"/>
    </row>
    <row r="342" spans="1:5" x14ac:dyDescent="0.35">
      <c r="A342" s="5" t="s">
        <v>876</v>
      </c>
      <c r="B342" s="5" t="s">
        <v>877</v>
      </c>
      <c r="C342" s="6">
        <f>IFERROR(INDEX('Unemployment-miss_val_d_20-21'!$E$2:$E$5,MATCH(A342,'Unemployment-miss_val_d_20-21'!$A$2:$A$5,0)), INDEX('Unemployment-LA_data'!$C$2:$C$364,MATCH(A342,'Unemployment-LA_data'!$A$2:$A$364,0)))</f>
        <v>4.7</v>
      </c>
      <c r="D342" s="6">
        <f>IFERROR(INDEX('Unemployment-miss_val_d_19-20'!$E$2:$E$3,MATCH(A342,'Unemployment-miss_val_d_19-20'!$A$2:$A$3,0)), INDEX('Unemployment-LA_data'!$D$2:$D$364,MATCH(A342,'Unemployment-LA_data'!$A$2:$A$364,0)))</f>
        <v>4.4000000000000004</v>
      </c>
      <c r="E342" s="125"/>
    </row>
    <row r="343" spans="1:5" x14ac:dyDescent="0.35">
      <c r="A343" s="5" t="s">
        <v>878</v>
      </c>
      <c r="B343" s="5" t="s">
        <v>879</v>
      </c>
      <c r="C343" s="6">
        <f>IFERROR(INDEX('Unemployment-miss_val_d_20-21'!$E$2:$E$5,MATCH(A343,'Unemployment-miss_val_d_20-21'!$A$2:$A$5,0)), INDEX('Unemployment-LA_data'!$C$2:$C$364,MATCH(A343,'Unemployment-LA_data'!$A$2:$A$364,0)))</f>
        <v>4.0999999999999996</v>
      </c>
      <c r="D343" s="6">
        <f>IFERROR(INDEX('Unemployment-miss_val_d_19-20'!$E$2:$E$3,MATCH(A343,'Unemployment-miss_val_d_19-20'!$A$2:$A$3,0)), INDEX('Unemployment-LA_data'!$D$2:$D$364,MATCH(A343,'Unemployment-LA_data'!$A$2:$A$364,0)))</f>
        <v>3.4</v>
      </c>
      <c r="E343" s="125"/>
    </row>
    <row r="344" spans="1:5" x14ac:dyDescent="0.35">
      <c r="A344" s="5" t="s">
        <v>880</v>
      </c>
      <c r="B344" s="5" t="s">
        <v>881</v>
      </c>
      <c r="C344" s="6">
        <f>IFERROR(INDEX('Unemployment-miss_val_d_20-21'!$E$2:$E$5,MATCH(A344,'Unemployment-miss_val_d_20-21'!$A$2:$A$5,0)), INDEX('Unemployment-LA_data'!$C$2:$C$364,MATCH(A344,'Unemployment-LA_data'!$A$2:$A$364,0)))</f>
        <v>5</v>
      </c>
      <c r="D344" s="6">
        <f>IFERROR(INDEX('Unemployment-miss_val_d_19-20'!$E$2:$E$3,MATCH(A344,'Unemployment-miss_val_d_19-20'!$A$2:$A$3,0)), INDEX('Unemployment-LA_data'!$D$2:$D$364,MATCH(A344,'Unemployment-LA_data'!$A$2:$A$364,0)))</f>
        <v>4.7</v>
      </c>
      <c r="E344" s="125"/>
    </row>
    <row r="345" spans="1:5" x14ac:dyDescent="0.35">
      <c r="A345" s="5" t="s">
        <v>882</v>
      </c>
      <c r="B345" s="5" t="s">
        <v>883</v>
      </c>
      <c r="C345" s="6">
        <f>IFERROR(INDEX('Unemployment-miss_val_d_20-21'!$E$2:$E$5,MATCH(A345,'Unemployment-miss_val_d_20-21'!$A$2:$A$5,0)), INDEX('Unemployment-LA_data'!$C$2:$C$364,MATCH(A345,'Unemployment-LA_data'!$A$2:$A$364,0)))</f>
        <v>3.7</v>
      </c>
      <c r="D345" s="6">
        <f>IFERROR(INDEX('Unemployment-miss_val_d_19-20'!$E$2:$E$3,MATCH(A345,'Unemployment-miss_val_d_19-20'!$A$2:$A$3,0)), INDEX('Unemployment-LA_data'!$D$2:$D$364,MATCH(A345,'Unemployment-LA_data'!$A$2:$A$364,0)))</f>
        <v>3.4</v>
      </c>
      <c r="E345" s="125"/>
    </row>
    <row r="346" spans="1:5" x14ac:dyDescent="0.35">
      <c r="A346" s="5" t="s">
        <v>884</v>
      </c>
      <c r="B346" s="5" t="s">
        <v>885</v>
      </c>
      <c r="C346" s="6">
        <f>IFERROR(INDEX('Unemployment-miss_val_d_20-21'!$E$2:$E$5,MATCH(A346,'Unemployment-miss_val_d_20-21'!$A$2:$A$5,0)), INDEX('Unemployment-LA_data'!$C$2:$C$364,MATCH(A346,'Unemployment-LA_data'!$A$2:$A$364,0)))</f>
        <v>5.4</v>
      </c>
      <c r="D346" s="6">
        <f>IFERROR(INDEX('Unemployment-miss_val_d_19-20'!$E$2:$E$3,MATCH(A346,'Unemployment-miss_val_d_19-20'!$A$2:$A$3,0)), INDEX('Unemployment-LA_data'!$D$2:$D$364,MATCH(A346,'Unemployment-LA_data'!$A$2:$A$364,0)))</f>
        <v>3.4</v>
      </c>
      <c r="E346" s="125"/>
    </row>
    <row r="347" spans="1:5" x14ac:dyDescent="0.35">
      <c r="A347" s="5" t="s">
        <v>886</v>
      </c>
      <c r="B347" s="5" t="s">
        <v>887</v>
      </c>
      <c r="C347" s="6">
        <f>IFERROR(INDEX('Unemployment-miss_val_d_20-21'!$E$2:$E$5,MATCH(A347,'Unemployment-miss_val_d_20-21'!$A$2:$A$5,0)), INDEX('Unemployment-LA_data'!$C$2:$C$364,MATCH(A347,'Unemployment-LA_data'!$A$2:$A$364,0)))</f>
        <v>2.9</v>
      </c>
      <c r="D347" s="6">
        <f>IFERROR(INDEX('Unemployment-miss_val_d_19-20'!$E$2:$E$3,MATCH(A347,'Unemployment-miss_val_d_19-20'!$A$2:$A$3,0)), INDEX('Unemployment-LA_data'!$D$2:$D$364,MATCH(A347,'Unemployment-LA_data'!$A$2:$A$364,0)))</f>
        <v>3.7</v>
      </c>
      <c r="E347" s="125"/>
    </row>
    <row r="348" spans="1:5" x14ac:dyDescent="0.35">
      <c r="A348" s="5" t="s">
        <v>888</v>
      </c>
      <c r="B348" s="5" t="s">
        <v>889</v>
      </c>
      <c r="C348" s="6">
        <f>IFERROR(INDEX('Unemployment-miss_val_d_20-21'!$E$2:$E$5,MATCH(A348,'Unemployment-miss_val_d_20-21'!$A$2:$A$5,0)), INDEX('Unemployment-LA_data'!$C$2:$C$364,MATCH(A348,'Unemployment-LA_data'!$A$2:$A$364,0)))</f>
        <v>3.7</v>
      </c>
      <c r="D348" s="6">
        <f>IFERROR(INDEX('Unemployment-miss_val_d_19-20'!$E$2:$E$3,MATCH(A348,'Unemployment-miss_val_d_19-20'!$A$2:$A$3,0)), INDEX('Unemployment-LA_data'!$D$2:$D$364,MATCH(A348,'Unemployment-LA_data'!$A$2:$A$364,0)))</f>
        <v>2.9</v>
      </c>
      <c r="E348" s="125"/>
    </row>
    <row r="349" spans="1:5" x14ac:dyDescent="0.35">
      <c r="A349" s="5" t="s">
        <v>890</v>
      </c>
      <c r="B349" s="5" t="s">
        <v>891</v>
      </c>
      <c r="C349" s="6">
        <f>IFERROR(INDEX('Unemployment-miss_val_d_20-21'!$E$2:$E$5,MATCH(A349,'Unemployment-miss_val_d_20-21'!$A$2:$A$5,0)), INDEX('Unemployment-LA_data'!$C$2:$C$364,MATCH(A349,'Unemployment-LA_data'!$A$2:$A$364,0)))</f>
        <v>6.1</v>
      </c>
      <c r="D349" s="6">
        <f>IFERROR(INDEX('Unemployment-miss_val_d_19-20'!$E$2:$E$3,MATCH(A349,'Unemployment-miss_val_d_19-20'!$A$2:$A$3,0)), INDEX('Unemployment-LA_data'!$D$2:$D$364,MATCH(A349,'Unemployment-LA_data'!$A$2:$A$364,0)))</f>
        <v>4.8</v>
      </c>
      <c r="E349" s="125"/>
    </row>
    <row r="350" spans="1:5" x14ac:dyDescent="0.35">
      <c r="A350" s="5" t="s">
        <v>892</v>
      </c>
      <c r="B350" s="5" t="s">
        <v>893</v>
      </c>
      <c r="C350" s="6">
        <f>IFERROR(INDEX('Unemployment-miss_val_d_20-21'!$E$2:$E$5,MATCH(A350,'Unemployment-miss_val_d_20-21'!$A$2:$A$5,0)), INDEX('Unemployment-LA_data'!$C$2:$C$364,MATCH(A350,'Unemployment-LA_data'!$A$2:$A$364,0)))</f>
        <v>4.4000000000000004</v>
      </c>
      <c r="D350" s="6">
        <f>IFERROR(INDEX('Unemployment-miss_val_d_19-20'!$E$2:$E$3,MATCH(A350,'Unemployment-miss_val_d_19-20'!$A$2:$A$3,0)), INDEX('Unemployment-LA_data'!$D$2:$D$364,MATCH(A350,'Unemployment-LA_data'!$A$2:$A$364,0)))</f>
        <v>4.2</v>
      </c>
      <c r="E350" s="125"/>
    </row>
    <row r="351" spans="1:5" x14ac:dyDescent="0.35">
      <c r="A351" s="5" t="s">
        <v>894</v>
      </c>
      <c r="B351" s="5" t="s">
        <v>895</v>
      </c>
      <c r="C351" s="6">
        <f>IFERROR(INDEX('Unemployment-miss_val_d_20-21'!$E$2:$E$5,MATCH(A351,'Unemployment-miss_val_d_20-21'!$A$2:$A$5,0)), INDEX('Unemployment-LA_data'!$C$2:$C$364,MATCH(A351,'Unemployment-LA_data'!$A$2:$A$364,0)))</f>
        <v>3</v>
      </c>
      <c r="D351" s="6">
        <f>IFERROR(INDEX('Unemployment-miss_val_d_19-20'!$E$2:$E$3,MATCH(A351,'Unemployment-miss_val_d_19-20'!$A$2:$A$3,0)), INDEX('Unemployment-LA_data'!$D$2:$D$364,MATCH(A351,'Unemployment-LA_data'!$A$2:$A$364,0)))</f>
        <v>3</v>
      </c>
      <c r="E351" s="125"/>
    </row>
    <row r="352" spans="1:5" x14ac:dyDescent="0.35">
      <c r="A352" s="5" t="s">
        <v>896</v>
      </c>
      <c r="B352" s="5" t="s">
        <v>897</v>
      </c>
      <c r="C352" s="6">
        <f>IFERROR(INDEX('Unemployment-miss_val_d_20-21'!$E$2:$E$5,MATCH(A352,'Unemployment-miss_val_d_20-21'!$A$2:$A$5,0)), INDEX('Unemployment-LA_data'!$C$2:$C$364,MATCH(A352,'Unemployment-LA_data'!$A$2:$A$364,0)))</f>
        <v>2.7</v>
      </c>
      <c r="D352" s="6">
        <f>IFERROR(INDEX('Unemployment-miss_val_d_19-20'!$E$2:$E$3,MATCH(A352,'Unemployment-miss_val_d_19-20'!$A$2:$A$3,0)), INDEX('Unemployment-LA_data'!$D$2:$D$364,MATCH(A352,'Unemployment-LA_data'!$A$2:$A$364,0)))</f>
        <v>3.5</v>
      </c>
      <c r="E352" s="125"/>
    </row>
    <row r="353" spans="1:5" x14ac:dyDescent="0.35">
      <c r="A353" s="5" t="s">
        <v>898</v>
      </c>
      <c r="B353" s="5" t="s">
        <v>899</v>
      </c>
      <c r="C353" s="6">
        <f>IFERROR(INDEX('Unemployment-miss_val_d_20-21'!$E$2:$E$5,MATCH(A353,'Unemployment-miss_val_d_20-21'!$A$2:$A$5,0)), INDEX('Unemployment-LA_data'!$C$2:$C$364,MATCH(A353,'Unemployment-LA_data'!$A$2:$A$364,0)))</f>
        <v>3.8</v>
      </c>
      <c r="D353" s="6">
        <f>IFERROR(INDEX('Unemployment-miss_val_d_19-20'!$E$2:$E$3,MATCH(A353,'Unemployment-miss_val_d_19-20'!$A$2:$A$3,0)), INDEX('Unemployment-LA_data'!$D$2:$D$364,MATCH(A353,'Unemployment-LA_data'!$A$2:$A$364,0)))</f>
        <v>3.1</v>
      </c>
      <c r="E353" s="125"/>
    </row>
    <row r="354" spans="1:5" x14ac:dyDescent="0.35">
      <c r="A354" s="5" t="s">
        <v>900</v>
      </c>
      <c r="B354" s="5" t="s">
        <v>901</v>
      </c>
      <c r="C354" s="6">
        <f>IFERROR(INDEX('Unemployment-miss_val_d_20-21'!$E$2:$E$5,MATCH(A354,'Unemployment-miss_val_d_20-21'!$A$2:$A$5,0)), INDEX('Unemployment-LA_data'!$C$2:$C$364,MATCH(A354,'Unemployment-LA_data'!$A$2:$A$364,0)))</f>
        <v>3.8</v>
      </c>
      <c r="D354" s="6">
        <f>IFERROR(INDEX('Unemployment-miss_val_d_19-20'!$E$2:$E$3,MATCH(A354,'Unemployment-miss_val_d_19-20'!$A$2:$A$3,0)), INDEX('Unemployment-LA_data'!$D$2:$D$364,MATCH(A354,'Unemployment-LA_data'!$A$2:$A$364,0)))</f>
        <v>3.1</v>
      </c>
      <c r="E354" s="125"/>
    </row>
    <row r="355" spans="1:5" x14ac:dyDescent="0.35">
      <c r="A355" s="5" t="s">
        <v>902</v>
      </c>
      <c r="B355" s="5" t="s">
        <v>903</v>
      </c>
      <c r="C355" s="6">
        <f>IFERROR(INDEX('Unemployment-miss_val_d_20-21'!$E$2:$E$5,MATCH(A355,'Unemployment-miss_val_d_20-21'!$A$2:$A$5,0)), INDEX('Unemployment-LA_data'!$C$2:$C$364,MATCH(A355,'Unemployment-LA_data'!$A$2:$A$364,0)))</f>
        <v>3.9</v>
      </c>
      <c r="D355" s="6">
        <f>IFERROR(INDEX('Unemployment-miss_val_d_19-20'!$E$2:$E$3,MATCH(A355,'Unemployment-miss_val_d_19-20'!$A$2:$A$3,0)), INDEX('Unemployment-LA_data'!$D$2:$D$364,MATCH(A355,'Unemployment-LA_data'!$A$2:$A$364,0)))</f>
        <v>3.2</v>
      </c>
      <c r="E355" s="125"/>
    </row>
    <row r="356" spans="1:5" x14ac:dyDescent="0.35">
      <c r="A356" s="5" t="s">
        <v>904</v>
      </c>
      <c r="B356" s="5" t="s">
        <v>905</v>
      </c>
      <c r="C356" s="6">
        <f>IFERROR(INDEX('Unemployment-miss_val_d_20-21'!$E$2:$E$5,MATCH(A356,'Unemployment-miss_val_d_20-21'!$A$2:$A$5,0)), INDEX('Unemployment-LA_data'!$C$2:$C$364,MATCH(A356,'Unemployment-LA_data'!$A$2:$A$364,0)))</f>
        <v>3</v>
      </c>
      <c r="D356" s="6">
        <f>IFERROR(INDEX('Unemployment-miss_val_d_19-20'!$E$2:$E$3,MATCH(A356,'Unemployment-miss_val_d_19-20'!$A$2:$A$3,0)), INDEX('Unemployment-LA_data'!$D$2:$D$364,MATCH(A356,'Unemployment-LA_data'!$A$2:$A$364,0)))</f>
        <v>3.1</v>
      </c>
      <c r="E356" s="125"/>
    </row>
    <row r="357" spans="1:5" x14ac:dyDescent="0.35">
      <c r="A357" s="5" t="s">
        <v>906</v>
      </c>
      <c r="B357" s="5" t="s">
        <v>907</v>
      </c>
      <c r="C357" s="6">
        <f>IFERROR(INDEX('Unemployment-miss_val_d_20-21'!$E$2:$E$5,MATCH(A357,'Unemployment-miss_val_d_20-21'!$A$2:$A$5,0)), INDEX('Unemployment-LA_data'!$C$2:$C$364,MATCH(A357,'Unemployment-LA_data'!$A$2:$A$364,0)))</f>
        <v>6.5</v>
      </c>
      <c r="D357" s="6">
        <f>IFERROR(INDEX('Unemployment-miss_val_d_19-20'!$E$2:$E$3,MATCH(A357,'Unemployment-miss_val_d_19-20'!$A$2:$A$3,0)), INDEX('Unemployment-LA_data'!$D$2:$D$364,MATCH(A357,'Unemployment-LA_data'!$A$2:$A$364,0)))</f>
        <v>5.7</v>
      </c>
      <c r="E357" s="125"/>
    </row>
    <row r="358" spans="1:5" x14ac:dyDescent="0.35">
      <c r="A358" s="5" t="s">
        <v>908</v>
      </c>
      <c r="B358" s="5" t="s">
        <v>909</v>
      </c>
      <c r="C358" s="6">
        <f>IFERROR(INDEX('Unemployment-miss_val_d_20-21'!$E$2:$E$5,MATCH(A358,'Unemployment-miss_val_d_20-21'!$A$2:$A$5,0)), INDEX('Unemployment-LA_data'!$C$2:$C$364,MATCH(A358,'Unemployment-LA_data'!$A$2:$A$364,0)))</f>
        <v>3.8</v>
      </c>
      <c r="D358" s="6">
        <f>IFERROR(INDEX('Unemployment-miss_val_d_19-20'!$E$2:$E$3,MATCH(A358,'Unemployment-miss_val_d_19-20'!$A$2:$A$3,0)), INDEX('Unemployment-LA_data'!$D$2:$D$364,MATCH(A358,'Unemployment-LA_data'!$A$2:$A$364,0)))</f>
        <v>3.8</v>
      </c>
      <c r="E358" s="125"/>
    </row>
    <row r="359" spans="1:5" x14ac:dyDescent="0.35">
      <c r="A359" s="5" t="s">
        <v>910</v>
      </c>
      <c r="B359" s="5" t="s">
        <v>911</v>
      </c>
      <c r="C359" s="6">
        <f>IFERROR(INDEX('Unemployment-miss_val_d_20-21'!$E$2:$E$5,MATCH(A359,'Unemployment-miss_val_d_20-21'!$A$2:$A$5,0)), INDEX('Unemployment-LA_data'!$C$2:$C$364,MATCH(A359,'Unemployment-LA_data'!$A$2:$A$364,0)))</f>
        <v>4.0999999999999996</v>
      </c>
      <c r="D359" s="6">
        <f>IFERROR(INDEX('Unemployment-miss_val_d_19-20'!$E$2:$E$3,MATCH(A359,'Unemployment-miss_val_d_19-20'!$A$2:$A$3,0)), INDEX('Unemployment-LA_data'!$D$2:$D$364,MATCH(A359,'Unemployment-LA_data'!$A$2:$A$364,0)))</f>
        <v>4.0999999999999996</v>
      </c>
      <c r="E359" s="125"/>
    </row>
    <row r="360" spans="1:5" x14ac:dyDescent="0.35">
      <c r="A360" s="5" t="s">
        <v>912</v>
      </c>
      <c r="B360" s="5" t="s">
        <v>913</v>
      </c>
      <c r="C360" s="6">
        <f>IFERROR(INDEX('Unemployment-miss_val_d_20-21'!$E$2:$E$5,MATCH(A360,'Unemployment-miss_val_d_20-21'!$A$2:$A$5,0)), INDEX('Unemployment-LA_data'!$C$2:$C$364,MATCH(A360,'Unemployment-LA_data'!$A$2:$A$364,0)))</f>
        <v>3.8</v>
      </c>
      <c r="D360" s="6">
        <f>IFERROR(INDEX('Unemployment-miss_val_d_19-20'!$E$2:$E$3,MATCH(A360,'Unemployment-miss_val_d_19-20'!$A$2:$A$3,0)), INDEX('Unemployment-LA_data'!$D$2:$D$364,MATCH(A360,'Unemployment-LA_data'!$A$2:$A$364,0)))</f>
        <v>3.4</v>
      </c>
      <c r="E360" s="125"/>
    </row>
    <row r="361" spans="1:5" x14ac:dyDescent="0.35">
      <c r="A361" s="5" t="s">
        <v>914</v>
      </c>
      <c r="B361" s="5" t="s">
        <v>915</v>
      </c>
      <c r="C361" s="6">
        <f>IFERROR(INDEX('Unemployment-miss_val_d_20-21'!$E$2:$E$5,MATCH(A361,'Unemployment-miss_val_d_20-21'!$A$2:$A$5,0)), INDEX('Unemployment-LA_data'!$C$2:$C$364,MATCH(A361,'Unemployment-LA_data'!$A$2:$A$364,0)))</f>
        <v>3.2</v>
      </c>
      <c r="D361" s="6">
        <f>IFERROR(INDEX('Unemployment-miss_val_d_19-20'!$E$2:$E$3,MATCH(A361,'Unemployment-miss_val_d_19-20'!$A$2:$A$3,0)), INDEX('Unemployment-LA_data'!$D$2:$D$364,MATCH(A361,'Unemployment-LA_data'!$A$2:$A$364,0)))</f>
        <v>3.3</v>
      </c>
      <c r="E361" s="125"/>
    </row>
    <row r="362" spans="1:5" x14ac:dyDescent="0.35">
      <c r="A362" s="5" t="s">
        <v>916</v>
      </c>
      <c r="B362" s="5" t="s">
        <v>917</v>
      </c>
      <c r="C362" s="6">
        <f>IFERROR(INDEX('Unemployment-miss_val_d_20-21'!$E$2:$E$5,MATCH(A362,'Unemployment-miss_val_d_20-21'!$A$2:$A$5,0)), INDEX('Unemployment-LA_data'!$C$2:$C$364,MATCH(A362,'Unemployment-LA_data'!$A$2:$A$364,0)))</f>
        <v>3.8</v>
      </c>
      <c r="D362" s="6">
        <f>IFERROR(INDEX('Unemployment-miss_val_d_19-20'!$E$2:$E$3,MATCH(A362,'Unemployment-miss_val_d_19-20'!$A$2:$A$3,0)), INDEX('Unemployment-LA_data'!$D$2:$D$364,MATCH(A362,'Unemployment-LA_data'!$A$2:$A$364,0)))</f>
        <v>3.8</v>
      </c>
      <c r="E362" s="125"/>
    </row>
    <row r="363" spans="1:5" x14ac:dyDescent="0.35">
      <c r="A363" s="5" t="s">
        <v>918</v>
      </c>
      <c r="B363" s="5" t="s">
        <v>919</v>
      </c>
      <c r="C363" s="6">
        <f>IFERROR(INDEX('Unemployment-miss_val_d_20-21'!$E$2:$E$5,MATCH(A363,'Unemployment-miss_val_d_20-21'!$A$2:$A$5,0)), INDEX('Unemployment-LA_data'!$C$2:$C$364,MATCH(A363,'Unemployment-LA_data'!$A$2:$A$364,0)))</f>
        <v>4.2</v>
      </c>
      <c r="D363" s="6">
        <f>IFERROR(INDEX('Unemployment-miss_val_d_19-20'!$E$2:$E$3,MATCH(A363,'Unemployment-miss_val_d_19-20'!$A$2:$A$3,0)), INDEX('Unemployment-LA_data'!$D$2:$D$364,MATCH(A363,'Unemployment-LA_data'!$A$2:$A$364,0)))</f>
        <v>4.5</v>
      </c>
      <c r="E363" s="125"/>
    </row>
    <row r="364" spans="1:5" x14ac:dyDescent="0.35">
      <c r="A364" s="5" t="s">
        <v>920</v>
      </c>
      <c r="B364" s="5" t="s">
        <v>921</v>
      </c>
      <c r="C364" s="6">
        <f>IFERROR(INDEX('Unemployment-miss_val_d_20-21'!$E$2:$E$5,MATCH(A364,'Unemployment-miss_val_d_20-21'!$A$2:$A$5,0)), INDEX('Unemployment-LA_data'!$C$2:$C$364,MATCH(A364,'Unemployment-LA_data'!$A$2:$A$364,0)))</f>
        <v>3.2</v>
      </c>
      <c r="D364" s="6">
        <f>IFERROR(INDEX('Unemployment-miss_val_d_19-20'!$E$2:$E$3,MATCH(A364,'Unemployment-miss_val_d_19-20'!$A$2:$A$3,0)), INDEX('Unemployment-LA_data'!$D$2:$D$364,MATCH(A364,'Unemployment-LA_data'!$A$2:$A$364,0)))</f>
        <v>2.9</v>
      </c>
      <c r="E364" s="125"/>
    </row>
    <row r="366" spans="1:5" x14ac:dyDescent="0.35">
      <c r="A366" s="4" t="s">
        <v>149</v>
      </c>
    </row>
    <row r="367" spans="1:5" x14ac:dyDescent="0.35">
      <c r="A367" s="8">
        <v>1</v>
      </c>
      <c r="B367" s="9" t="s">
        <v>922</v>
      </c>
    </row>
  </sheetData>
  <sheetProtection algorithmName="SHA-512" hashValue="98CVJzhl71zzWCdKBW5rDnAXUzcrChlpRkxHm01fDCdj9izJWdDJqUO7iQlLSsfDmoVmi+qrXoFWcAt98o6kPg==" saltValue="q6pA2ZBK8/Sugw2l00+o5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3" ma:contentTypeDescription="Create a new document." ma:contentTypeScope="" ma:versionID="1b8502fe90841406f3a08f9b29ace0f2">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067c562cc5e8631a243435199ef674ad"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3fd57c9-5291-4ee5-b3d3-37b4b570c278">
      <UserInfo>
        <DisplayName>Edward Blackburn</DisplayName>
        <AccountId>1264</AccountId>
        <AccountType/>
      </UserInfo>
      <UserInfo>
        <DisplayName>Kwamina Korsah</DisplayName>
        <AccountId>1540</AccountId>
        <AccountType/>
      </UserInfo>
      <UserInfo>
        <DisplayName>Mohamoud Abairie</DisplayName>
        <AccountId>1609</AccountId>
        <AccountType/>
      </UserInfo>
      <UserInfo>
        <DisplayName>Amy Lee</DisplayName>
        <AccountId>1757</AccountId>
        <AccountType/>
      </UserInfo>
      <UserInfo>
        <DisplayName>Chloe Maycock</DisplayName>
        <AccountId>2218</AccountId>
        <AccountType/>
      </UserInfo>
      <UserInfo>
        <DisplayName>Ashley George</DisplayName>
        <AccountId>1527</AccountId>
        <AccountType/>
      </UserInfo>
    </SharedWithUsers>
  </documentManagement>
</p:properties>
</file>

<file path=customXml/itemProps1.xml><?xml version="1.0" encoding="utf-8"?>
<ds:datastoreItem xmlns:ds="http://schemas.openxmlformats.org/officeDocument/2006/customXml" ds:itemID="{E97D8CBC-3D5A-4F51-B056-3115200A14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A0C520-CEF3-43FD-B7F0-BBCE81BE0AEB}">
  <ds:schemaRefs>
    <ds:schemaRef ds:uri="http://schemas.microsoft.com/sharepoint/v3/contenttype/forms"/>
  </ds:schemaRefs>
</ds:datastoreItem>
</file>

<file path=customXml/itemProps3.xml><?xml version="1.0" encoding="utf-8"?>
<ds:datastoreItem xmlns:ds="http://schemas.openxmlformats.org/officeDocument/2006/customXml" ds:itemID="{B75910A8-78E9-4C6A-B172-6A8EB34BD0AD}">
  <ds:schemaRefs>
    <ds:schemaRef ds:uri="3fa4860e-4e84-4984-b511-cb934d7752ca"/>
    <ds:schemaRef ds:uri="http://purl.org/dc/terms/"/>
    <ds:schemaRef ds:uri="http://schemas.microsoft.com/office/2006/documentManagement/types"/>
    <ds:schemaRef ds:uri="http://schemas.openxmlformats.org/package/2006/metadata/core-properties"/>
    <ds:schemaRef ds:uri="http://purl.org/dc/elements/1.1/"/>
    <ds:schemaRef ds:uri="63fd57c9-5291-4ee5-b3d3-37b4b570c278"/>
    <ds:schemaRef ds:uri="http://schemas.microsoft.com/office/infopath/2007/PartnerControl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Spreadsheet_guidance&gt;&gt;&gt;</vt:lpstr>
      <vt:lpstr>Spreadsheet_guide</vt:lpstr>
      <vt:lpstr>List_of_sheets</vt:lpstr>
      <vt:lpstr>Data_and_input_construction&gt;</vt:lpstr>
      <vt:lpstr>Access_to_Data</vt:lpstr>
      <vt:lpstr>Unemployment-LA_data</vt:lpstr>
      <vt:lpstr>Unemployment-miss_val_d_20-21</vt:lpstr>
      <vt:lpstr>Unemployment-miss_val_d_19-20</vt:lpstr>
      <vt:lpstr>Unemployment-all_inputs</vt:lpstr>
      <vt:lpstr>Skills-LA_data</vt:lpstr>
      <vt:lpstr>Skills-miss_val_d_2020</vt:lpstr>
      <vt:lpstr>Skills-miss_val_d_2019</vt:lpstr>
      <vt:lpstr>Skills-all_inputs</vt:lpstr>
      <vt:lpstr>Productivity-LA_data</vt:lpstr>
      <vt:lpstr>Productivity-all_inputs</vt:lpstr>
      <vt:lpstr>Journey_time-LA_data</vt:lpstr>
      <vt:lpstr>Journey_time-inputs_1</vt:lpstr>
      <vt:lpstr>Journey_time-new_boundaries_1</vt:lpstr>
      <vt:lpstr>Journey_time-new_boundaries_2</vt:lpstr>
      <vt:lpstr>Journey_time-all_inputs</vt:lpstr>
      <vt:lpstr>Journey_time-weights_data</vt:lpstr>
      <vt:lpstr>Journey_time-weights_input</vt:lpstr>
      <vt:lpstr>Comm_vacancy-LA_data</vt:lpstr>
      <vt:lpstr>Comm_vacancy-inputs_1</vt:lpstr>
      <vt:lpstr>Comm_vacancy-inputs_2</vt:lpstr>
      <vt:lpstr>Comm_vacancy-new_boundaries_1</vt:lpstr>
      <vt:lpstr>Comm_vacancy-new_boundaries_2</vt:lpstr>
      <vt:lpstr>Comm_vacancy-new_boundaries_3</vt:lpstr>
      <vt:lpstr>Comm_vacancy-inputs_3</vt:lpstr>
      <vt:lpstr>Comm_vacancy-miss_val_c_19-21</vt:lpstr>
      <vt:lpstr>Comm_vacancy-all_inputs</vt:lpstr>
      <vt:lpstr>Dwellings_vacancy_E-LA_d_2021</vt:lpstr>
      <vt:lpstr>Dwellings_vacancy_E-LA_d_2020</vt:lpstr>
      <vt:lpstr>Dw_vacancy_E-new_boundaries_1</vt:lpstr>
      <vt:lpstr>Dw_vacancy_E-new_boundaries_2</vt:lpstr>
      <vt:lpstr>Dwellings_vacancy_E-all_inputs</vt:lpstr>
      <vt:lpstr>Dwellings_vacancy_S-LA_d_2021</vt:lpstr>
      <vt:lpstr>Dwellings_vacancy_S-LA_d_2020</vt:lpstr>
      <vt:lpstr>Dwellings_vacancy_S-all_inputs</vt:lpstr>
      <vt:lpstr>Dwellings_vacancy_W-LA_d_22-23</vt:lpstr>
      <vt:lpstr>Dwellings_vacancy_W-LA_d_21-22</vt:lpstr>
      <vt:lpstr>Dwellings_vacancy_W-all_inputs</vt:lpstr>
      <vt:lpstr>Methodology_step_1&gt;</vt:lpstr>
      <vt:lpstr>GB_index-weights_R2</vt:lpstr>
      <vt:lpstr>GB_index-scores_R2</vt:lpstr>
      <vt:lpstr>LAs_by_category_by_nation</vt:lpstr>
      <vt:lpstr>Methodology_step_2&gt;</vt:lpstr>
      <vt:lpstr>England_index-weights_R2</vt:lpstr>
      <vt:lpstr>England_index-scores_R2</vt:lpstr>
      <vt:lpstr>England_index-categories_R2</vt:lpstr>
      <vt:lpstr>Wales_index-weights_R2</vt:lpstr>
      <vt:lpstr>Wales_index-scores_R2</vt:lpstr>
      <vt:lpstr>Wales_index-categories_R2</vt:lpstr>
      <vt:lpstr>Scotland_index-weights_R2</vt:lpstr>
      <vt:lpstr>Scotland_index-scores_R2</vt:lpstr>
      <vt:lpstr>Scotland_index-categories_R2</vt:lpstr>
      <vt:lpstr>GB_index-categories_initial</vt:lpstr>
      <vt:lpstr>Methodology_step_3&gt;</vt:lpstr>
      <vt:lpstr>England_index-categories_R1</vt:lpstr>
      <vt:lpstr>Wales_index-categories_R1</vt:lpstr>
      <vt:lpstr>Scotland_index-categories_R1</vt:lpstr>
      <vt:lpstr>GB_index-categories_R1</vt:lpstr>
      <vt:lpstr>GB_index - missing_LAs_R1</vt:lpstr>
      <vt:lpstr>GB_index-categories_final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George</dc:creator>
  <cp:keywords/>
  <dc:description/>
  <cp:lastModifiedBy>Graham Noad</cp:lastModifiedBy>
  <cp:revision/>
  <dcterms:created xsi:type="dcterms:W3CDTF">2022-01-10T18:09:47Z</dcterms:created>
  <dcterms:modified xsi:type="dcterms:W3CDTF">2022-03-23T12:15:00Z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